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현재_통합_문서" defaultThemeVersion="124226"/>
  <mc:AlternateContent xmlns:mc="http://schemas.openxmlformats.org/markup-compatibility/2006">
    <mc:Choice Requires="x15">
      <x15ac:absPath xmlns:x15ac="http://schemas.microsoft.com/office/spreadsheetml/2010/11/ac" url="D:\14.산림청\3.계약 및 착수\"/>
    </mc:Choice>
  </mc:AlternateContent>
  <bookViews>
    <workbookView xWindow="0" yWindow="0" windowWidth="28800" windowHeight="12165" tabRatio="897"/>
  </bookViews>
  <sheets>
    <sheet name="표지" sheetId="21" r:id="rId1"/>
    <sheet name="총괄표" sheetId="20" r:id="rId2"/>
    <sheet name="1.2D플랫폼 구축" sheetId="18" r:id="rId3"/>
    <sheet name="1-1.FP산정(간이법)" sheetId="7" r:id="rId4"/>
    <sheet name="3D플랫폼 구축(제작및관리(CS)포함)" sheetId="37" r:id="rId5"/>
    <sheet name="2-1.FP산정(간이법)" sheetId="38" r:id="rId6"/>
    <sheet name="3.플랫폼 운영관리" sheetId="48" r:id="rId7"/>
    <sheet name="3-1.FP산정(간이법)" sheetId="49" r:id="rId8"/>
    <sheet name="4.2D 및 3D 특화서비스" sheetId="44" r:id="rId9"/>
    <sheet name="4-1.FP산정(재개발, 간이법)" sheetId="45" r:id="rId10"/>
    <sheet name="5.대국민서비스" sheetId="50" r:id="rId11"/>
    <sheet name="5-1.FP산정(재개발, 간이법)" sheetId="51" r:id="rId12"/>
    <sheet name="6.데이터 관리체계 구축" sheetId="27" r:id="rId13"/>
    <sheet name="6-1.FP산정(간이법)" sheetId="28" r:id="rId14"/>
    <sheet name="7.통합DB구축(투입공수)" sheetId="26" r:id="rId15"/>
    <sheet name="8.컨설팅(투입공수)" sheetId="34" r:id="rId16"/>
    <sheet name="9.초정밀3D구축(드론LiDAR)" sheetId="55" r:id="rId17"/>
    <sheet name="9-1.초정밀3D구축(드론LiDAR)_일위대가표" sheetId="56" r:id="rId18"/>
    <sheet name="9-2.초정밀3D구축(드론LiDAR)_설계제원" sheetId="57" r:id="rId19"/>
    <sheet name="10.전산자원도입(통합발주)" sheetId="35" r:id="rId20"/>
    <sheet name="(참조)보정계수" sheetId="19" r:id="rId21"/>
    <sheet name="(참고)2025년SW평균임금" sheetId="22" r:id="rId22"/>
    <sheet name="(참고)ITSQF 직무체계 및 정의" sheetId="23" r:id="rId23"/>
    <sheet name="(참고)단가표(DB구축)" sheetId="58"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s>
  <definedNames>
    <definedName name="____" hidden="1">#REF!</definedName>
    <definedName name="___________q45" hidden="1">{"'용역비'!$A$4:$C$8"}</definedName>
    <definedName name="_____BVS1">#REF!</definedName>
    <definedName name="_____BVS2">#REF!</definedName>
    <definedName name="_____HSH1">#REF!</definedName>
    <definedName name="_____HSH2">#REF!</definedName>
    <definedName name="_____JS1">#REF!</definedName>
    <definedName name="_____JS2">#REF!</definedName>
    <definedName name="_____LS1">#REF!</definedName>
    <definedName name="_____LS2">#REF!</definedName>
    <definedName name="_____LS3">#REF!</definedName>
    <definedName name="_____LS4">#REF!</definedName>
    <definedName name="_____NP1">#REF!</definedName>
    <definedName name="_____NP2">#REF!</definedName>
    <definedName name="_____NS1">#REF!</definedName>
    <definedName name="_____NS2">#REF!</definedName>
    <definedName name="_____NS3">#REF!</definedName>
    <definedName name="_____NS4">#REF!</definedName>
    <definedName name="_____NSH1">#REF!</definedName>
    <definedName name="_____NSH2">#REF!</definedName>
    <definedName name="_____pa1">#REF!</definedName>
    <definedName name="_____pa2">#REF!</definedName>
    <definedName name="_____PE1">#REF!</definedName>
    <definedName name="_____PE10">#REF!</definedName>
    <definedName name="_____PE11">#REF!</definedName>
    <definedName name="_____PE12">#REF!</definedName>
    <definedName name="_____PE13">#REF!</definedName>
    <definedName name="_____PE14">#REF!</definedName>
    <definedName name="_____PE15">#REF!</definedName>
    <definedName name="_____PE16">#REF!</definedName>
    <definedName name="_____PE17">#REF!</definedName>
    <definedName name="_____PE18">#REF!</definedName>
    <definedName name="_____PE19">#REF!</definedName>
    <definedName name="_____PE2">#REF!</definedName>
    <definedName name="_____PE20">#REF!</definedName>
    <definedName name="_____PE21">#REF!</definedName>
    <definedName name="_____PE22">#REF!</definedName>
    <definedName name="_____PE23">#REF!</definedName>
    <definedName name="_____PE24">#REF!</definedName>
    <definedName name="_____PE25">#REF!</definedName>
    <definedName name="_____PE26">#REF!</definedName>
    <definedName name="_____PE27">#REF!</definedName>
    <definedName name="_____PE28">#REF!</definedName>
    <definedName name="_____PE29">#REF!</definedName>
    <definedName name="_____PE3">#REF!</definedName>
    <definedName name="_____PE30">#REF!</definedName>
    <definedName name="_____PE31">#REF!</definedName>
    <definedName name="_____PE32">#REF!</definedName>
    <definedName name="_____PE33">#REF!</definedName>
    <definedName name="_____PE34">#REF!</definedName>
    <definedName name="_____PE35">#REF!</definedName>
    <definedName name="_____PE36">#REF!</definedName>
    <definedName name="_____PE37">#REF!</definedName>
    <definedName name="_____PE38">#REF!</definedName>
    <definedName name="_____PE39">#REF!</definedName>
    <definedName name="_____PE4">#REF!</definedName>
    <definedName name="_____PE40">#REF!</definedName>
    <definedName name="_____PE41">#REF!</definedName>
    <definedName name="_____PE42">#REF!</definedName>
    <definedName name="_____PE43">#REF!</definedName>
    <definedName name="_____PE44">#REF!</definedName>
    <definedName name="_____PE45">#REF!</definedName>
    <definedName name="_____PE46">#REF!</definedName>
    <definedName name="_____PE47">#REF!</definedName>
    <definedName name="_____PE48">#REF!</definedName>
    <definedName name="_____PE49">#REF!</definedName>
    <definedName name="_____PE5">#REF!</definedName>
    <definedName name="_____PE50">#REF!</definedName>
    <definedName name="_____PE51">#REF!</definedName>
    <definedName name="_____PE52">#REF!</definedName>
    <definedName name="_____PE53">#REF!</definedName>
    <definedName name="_____PE54">#REF!</definedName>
    <definedName name="_____PE55">#REF!</definedName>
    <definedName name="_____PE56">#REF!</definedName>
    <definedName name="_____PE57">#REF!</definedName>
    <definedName name="_____PE58">#REF!</definedName>
    <definedName name="_____PE59">#REF!</definedName>
    <definedName name="_____PE6">#REF!</definedName>
    <definedName name="_____PE60">#REF!</definedName>
    <definedName name="_____PE61">#REF!</definedName>
    <definedName name="_____PE62">#REF!</definedName>
    <definedName name="_____PE7">#REF!</definedName>
    <definedName name="_____PE8">#REF!</definedName>
    <definedName name="_____PE9">#REF!</definedName>
    <definedName name="_____PL1">#REF!</definedName>
    <definedName name="_____PL10">#REF!</definedName>
    <definedName name="_____PL11">#REF!</definedName>
    <definedName name="_____PL12">#REF!</definedName>
    <definedName name="_____PL13">#REF!</definedName>
    <definedName name="_____PL14">#REF!</definedName>
    <definedName name="_____PL15">#REF!</definedName>
    <definedName name="_____PL16">#REF!</definedName>
    <definedName name="_____PL17">#REF!</definedName>
    <definedName name="_____PL18">#REF!</definedName>
    <definedName name="_____PL19">#REF!</definedName>
    <definedName name="_____PL2">#REF!</definedName>
    <definedName name="_____PL20">#REF!</definedName>
    <definedName name="_____PL21">#REF!</definedName>
    <definedName name="_____PL22">#REF!</definedName>
    <definedName name="_____PL23">#REF!</definedName>
    <definedName name="_____PL24">#REF!</definedName>
    <definedName name="_____PL25">#REF!</definedName>
    <definedName name="_____PL26">#REF!</definedName>
    <definedName name="_____PL27">#REF!</definedName>
    <definedName name="_____PL28">#REF!</definedName>
    <definedName name="_____PL29">#REF!</definedName>
    <definedName name="_____PL3">#REF!</definedName>
    <definedName name="_____PL30">#REF!</definedName>
    <definedName name="_____PL31">#REF!</definedName>
    <definedName name="_____PL32">#REF!</definedName>
    <definedName name="_____PL33">#REF!</definedName>
    <definedName name="_____PL34">#REF!</definedName>
    <definedName name="_____PL35">#REF!</definedName>
    <definedName name="_____PL36">#REF!</definedName>
    <definedName name="_____PL37">#REF!</definedName>
    <definedName name="_____PL38">#REF!</definedName>
    <definedName name="_____PL39">#REF!</definedName>
    <definedName name="_____PL4">#REF!</definedName>
    <definedName name="_____PL40">#REF!</definedName>
    <definedName name="_____PL41">#REF!</definedName>
    <definedName name="_____PL42">#REF!</definedName>
    <definedName name="_____PL43">#REF!</definedName>
    <definedName name="_____PL44">#REF!</definedName>
    <definedName name="_____PL45">#REF!</definedName>
    <definedName name="_____PL46">#REF!</definedName>
    <definedName name="_____PL47">#REF!</definedName>
    <definedName name="_____PL48">#REF!</definedName>
    <definedName name="_____PL49">#REF!</definedName>
    <definedName name="_____PL5">#REF!</definedName>
    <definedName name="_____PL50">#REF!</definedName>
    <definedName name="_____PL51">#REF!</definedName>
    <definedName name="_____PL52">#REF!</definedName>
    <definedName name="_____PL53">#REF!</definedName>
    <definedName name="_____PL54">#REF!</definedName>
    <definedName name="_____PL55">#REF!</definedName>
    <definedName name="_____PL56">#REF!</definedName>
    <definedName name="_____PL57">#REF!</definedName>
    <definedName name="_____PL58">#REF!</definedName>
    <definedName name="_____PL59">#REF!</definedName>
    <definedName name="_____PL6">#REF!</definedName>
    <definedName name="_____PL60">#REF!</definedName>
    <definedName name="_____PL61">#REF!</definedName>
    <definedName name="_____PL62">#REF!</definedName>
    <definedName name="_____PL7">#REF!</definedName>
    <definedName name="_____PL8">#REF!</definedName>
    <definedName name="_____PL9">#REF!</definedName>
    <definedName name="_____PM1">#REF!</definedName>
    <definedName name="_____PM10">#REF!</definedName>
    <definedName name="_____PM11">#REF!</definedName>
    <definedName name="_____PM12">#REF!</definedName>
    <definedName name="_____PM13">#REF!</definedName>
    <definedName name="_____PM14">#REF!</definedName>
    <definedName name="_____PM15">#REF!</definedName>
    <definedName name="_____PM16">#REF!</definedName>
    <definedName name="_____PM17">#REF!</definedName>
    <definedName name="_____PM18">#REF!</definedName>
    <definedName name="_____PM19">#REF!</definedName>
    <definedName name="_____PM2">#REF!</definedName>
    <definedName name="_____PM20">#REF!</definedName>
    <definedName name="_____PM21">#REF!</definedName>
    <definedName name="_____PM22">#REF!</definedName>
    <definedName name="_____PM23">#REF!</definedName>
    <definedName name="_____PM24">#REF!</definedName>
    <definedName name="_____PM25">#REF!</definedName>
    <definedName name="_____PM26">#REF!</definedName>
    <definedName name="_____PM27">#REF!</definedName>
    <definedName name="_____PM28">#REF!</definedName>
    <definedName name="_____PM29">#REF!</definedName>
    <definedName name="_____PM3">#REF!</definedName>
    <definedName name="_____PM30">#REF!</definedName>
    <definedName name="_____PM31">#REF!</definedName>
    <definedName name="_____PM32">#REF!</definedName>
    <definedName name="_____PM33">#REF!</definedName>
    <definedName name="_____PM34">#REF!</definedName>
    <definedName name="_____PM35">#REF!</definedName>
    <definedName name="_____PM36">#REF!</definedName>
    <definedName name="_____PM37">#REF!</definedName>
    <definedName name="_____PM38">#REF!</definedName>
    <definedName name="_____PM39">#REF!</definedName>
    <definedName name="_____PM4">#REF!</definedName>
    <definedName name="_____PM40">#REF!</definedName>
    <definedName name="_____PM41">#REF!</definedName>
    <definedName name="_____PM42">#REF!</definedName>
    <definedName name="_____PM43">#REF!</definedName>
    <definedName name="_____PM44">#REF!</definedName>
    <definedName name="_____PM45">#REF!</definedName>
    <definedName name="_____PM46">#REF!</definedName>
    <definedName name="_____PM47">#REF!</definedName>
    <definedName name="_____PM48">#REF!</definedName>
    <definedName name="_____PM49">#REF!</definedName>
    <definedName name="_____PM5">#REF!</definedName>
    <definedName name="_____PM50">#REF!</definedName>
    <definedName name="_____PM51">#REF!</definedName>
    <definedName name="_____PM52">#REF!</definedName>
    <definedName name="_____PM53">#REF!</definedName>
    <definedName name="_____PM54">#REF!</definedName>
    <definedName name="_____PM55">#REF!</definedName>
    <definedName name="_____PM56">#REF!</definedName>
    <definedName name="_____PM57">#REF!</definedName>
    <definedName name="_____PM58">#REF!</definedName>
    <definedName name="_____PM59">#REF!</definedName>
    <definedName name="_____PM6">#REF!</definedName>
    <definedName name="_____PM60">#REF!</definedName>
    <definedName name="_____PM61">#REF!</definedName>
    <definedName name="_____PM62">#REF!</definedName>
    <definedName name="_____PM7">#REF!</definedName>
    <definedName name="_____PM8">#REF!</definedName>
    <definedName name="_____PM9">#REF!</definedName>
    <definedName name="_____SA1">#REF!</definedName>
    <definedName name="_____SBB1">#REF!</definedName>
    <definedName name="_____SBB2">#REF!</definedName>
    <definedName name="_____SBB3">#REF!</definedName>
    <definedName name="_____SBB4">#REF!</definedName>
    <definedName name="_____SBB5">#REF!</definedName>
    <definedName name="_____SHH1">#REF!</definedName>
    <definedName name="_____SHH2">#REF!</definedName>
    <definedName name="_____SHH3">#REF!</definedName>
    <definedName name="_____SS1">#REF!</definedName>
    <definedName name="_____SS2">#REF!</definedName>
    <definedName name="_____TC1">#REF!</definedName>
    <definedName name="_____TC2">#REF!</definedName>
    <definedName name="_____Ted1">#REF!</definedName>
    <definedName name="_____Ts1">#REF!</definedName>
    <definedName name="_____TW1">#REF!</definedName>
    <definedName name="_____TW2">#REF!</definedName>
    <definedName name="_____WC1">#REF!</definedName>
    <definedName name="____BVS1">#REF!</definedName>
    <definedName name="____BVS2">#REF!</definedName>
    <definedName name="____HSH1">#REF!</definedName>
    <definedName name="____HSH2">#REF!</definedName>
    <definedName name="____hun1">#REF!</definedName>
    <definedName name="____hun2">#REF!</definedName>
    <definedName name="____JS1">#REF!</definedName>
    <definedName name="____JS2">#REF!</definedName>
    <definedName name="____LS1">#REF!</definedName>
    <definedName name="____LS2">#REF!</definedName>
    <definedName name="____LS3">#REF!</definedName>
    <definedName name="____LS4">#REF!</definedName>
    <definedName name="____NP1">#REF!</definedName>
    <definedName name="____NP2">#REF!</definedName>
    <definedName name="____NS1">#REF!</definedName>
    <definedName name="____NS2">#REF!</definedName>
    <definedName name="____NS3">#REF!</definedName>
    <definedName name="____NS4">#REF!</definedName>
    <definedName name="____NSH1">#REF!</definedName>
    <definedName name="____NSH2">#REF!</definedName>
    <definedName name="____pa1">#REF!</definedName>
    <definedName name="____pa2">#REF!</definedName>
    <definedName name="____PE1">#REF!</definedName>
    <definedName name="____PE10">#REF!</definedName>
    <definedName name="____PE11">#REF!</definedName>
    <definedName name="____PE12">#REF!</definedName>
    <definedName name="____PE13">#REF!</definedName>
    <definedName name="____PE14">#REF!</definedName>
    <definedName name="____PE15">#REF!</definedName>
    <definedName name="____PE16">#REF!</definedName>
    <definedName name="____PE17">#REF!</definedName>
    <definedName name="____PE18">#REF!</definedName>
    <definedName name="____PE19">#REF!</definedName>
    <definedName name="____PE2">#REF!</definedName>
    <definedName name="____PE20">#REF!</definedName>
    <definedName name="____PE21">#REF!</definedName>
    <definedName name="____PE22">#REF!</definedName>
    <definedName name="____PE23">#REF!</definedName>
    <definedName name="____PE24">#REF!</definedName>
    <definedName name="____PE25">#REF!</definedName>
    <definedName name="____PE26">#REF!</definedName>
    <definedName name="____PE27">#REF!</definedName>
    <definedName name="____PE28">#REF!</definedName>
    <definedName name="____PE29">#REF!</definedName>
    <definedName name="____PE3">#REF!</definedName>
    <definedName name="____PE30">#REF!</definedName>
    <definedName name="____PE31">#REF!</definedName>
    <definedName name="____PE32">#REF!</definedName>
    <definedName name="____PE33">#REF!</definedName>
    <definedName name="____PE34">#REF!</definedName>
    <definedName name="____PE35">#REF!</definedName>
    <definedName name="____PE36">#REF!</definedName>
    <definedName name="____PE37">#REF!</definedName>
    <definedName name="____PE38">#REF!</definedName>
    <definedName name="____PE39">#REF!</definedName>
    <definedName name="____PE4">#REF!</definedName>
    <definedName name="____PE40">#REF!</definedName>
    <definedName name="____PE41">#REF!</definedName>
    <definedName name="____PE42">#REF!</definedName>
    <definedName name="____PE43">#REF!</definedName>
    <definedName name="____PE44">#REF!</definedName>
    <definedName name="____PE45">#REF!</definedName>
    <definedName name="____PE46">#REF!</definedName>
    <definedName name="____PE47">#REF!</definedName>
    <definedName name="____PE48">#REF!</definedName>
    <definedName name="____PE49">#REF!</definedName>
    <definedName name="____PE5">#REF!</definedName>
    <definedName name="____PE50">#REF!</definedName>
    <definedName name="____PE51">#REF!</definedName>
    <definedName name="____PE52">#REF!</definedName>
    <definedName name="____PE53">#REF!</definedName>
    <definedName name="____PE54">#REF!</definedName>
    <definedName name="____PE55">#REF!</definedName>
    <definedName name="____PE56">#REF!</definedName>
    <definedName name="____PE57">#REF!</definedName>
    <definedName name="____PE58">#REF!</definedName>
    <definedName name="____PE59">#REF!</definedName>
    <definedName name="____PE6">#REF!</definedName>
    <definedName name="____PE60">#REF!</definedName>
    <definedName name="____PE61">#REF!</definedName>
    <definedName name="____PE62">#REF!</definedName>
    <definedName name="____PE7">#REF!</definedName>
    <definedName name="____PE8">#REF!</definedName>
    <definedName name="____PE9">#REF!</definedName>
    <definedName name="____PL1">#REF!</definedName>
    <definedName name="____PL10">#REF!</definedName>
    <definedName name="____PL11">#REF!</definedName>
    <definedName name="____PL12">#REF!</definedName>
    <definedName name="____PL13">#REF!</definedName>
    <definedName name="____PL14">#REF!</definedName>
    <definedName name="____PL15">#REF!</definedName>
    <definedName name="____PL16">#REF!</definedName>
    <definedName name="____PL17">#REF!</definedName>
    <definedName name="____PL18">#REF!</definedName>
    <definedName name="____PL19">#REF!</definedName>
    <definedName name="____PL2">#REF!</definedName>
    <definedName name="____PL20">#REF!</definedName>
    <definedName name="____PL21">#REF!</definedName>
    <definedName name="____PL22">#REF!</definedName>
    <definedName name="____PL23">#REF!</definedName>
    <definedName name="____PL24">#REF!</definedName>
    <definedName name="____PL25">#REF!</definedName>
    <definedName name="____PL26">#REF!</definedName>
    <definedName name="____PL27">#REF!</definedName>
    <definedName name="____PL28">#REF!</definedName>
    <definedName name="____PL29">#REF!</definedName>
    <definedName name="____PL3">#REF!</definedName>
    <definedName name="____PL30">#REF!</definedName>
    <definedName name="____PL31">#REF!</definedName>
    <definedName name="____PL32">#REF!</definedName>
    <definedName name="____PL33">#REF!</definedName>
    <definedName name="____PL34">#REF!</definedName>
    <definedName name="____PL35">#REF!</definedName>
    <definedName name="____PL36">#REF!</definedName>
    <definedName name="____PL37">#REF!</definedName>
    <definedName name="____PL38">#REF!</definedName>
    <definedName name="____PL39">#REF!</definedName>
    <definedName name="____PL4">#REF!</definedName>
    <definedName name="____PL40">#REF!</definedName>
    <definedName name="____PL41">#REF!</definedName>
    <definedName name="____PL42">#REF!</definedName>
    <definedName name="____PL43">#REF!</definedName>
    <definedName name="____PL44">#REF!</definedName>
    <definedName name="____PL45">#REF!</definedName>
    <definedName name="____PL46">#REF!</definedName>
    <definedName name="____PL47">#REF!</definedName>
    <definedName name="____PL48">#REF!</definedName>
    <definedName name="____PL49">#REF!</definedName>
    <definedName name="____PL5">#REF!</definedName>
    <definedName name="____PL50">#REF!</definedName>
    <definedName name="____PL51">#REF!</definedName>
    <definedName name="____PL52">#REF!</definedName>
    <definedName name="____PL53">#REF!</definedName>
    <definedName name="____PL54">#REF!</definedName>
    <definedName name="____PL55">#REF!</definedName>
    <definedName name="____PL56">#REF!</definedName>
    <definedName name="____PL57">#REF!</definedName>
    <definedName name="____PL58">#REF!</definedName>
    <definedName name="____PL59">#REF!</definedName>
    <definedName name="____PL6">#REF!</definedName>
    <definedName name="____PL60">#REF!</definedName>
    <definedName name="____PL61">#REF!</definedName>
    <definedName name="____PL62">#REF!</definedName>
    <definedName name="____PL7">#REF!</definedName>
    <definedName name="____PL8">#REF!</definedName>
    <definedName name="____PL9">#REF!</definedName>
    <definedName name="____PM1">#REF!</definedName>
    <definedName name="____PM10">#REF!</definedName>
    <definedName name="____PM11">#REF!</definedName>
    <definedName name="____PM12">#REF!</definedName>
    <definedName name="____PM13">#REF!</definedName>
    <definedName name="____PM14">#REF!</definedName>
    <definedName name="____PM15">#REF!</definedName>
    <definedName name="____PM16">#REF!</definedName>
    <definedName name="____PM17">#REF!</definedName>
    <definedName name="____PM18">#REF!</definedName>
    <definedName name="____PM19">#REF!</definedName>
    <definedName name="____PM2">#REF!</definedName>
    <definedName name="____PM20">#REF!</definedName>
    <definedName name="____PM21">#REF!</definedName>
    <definedName name="____PM22">#REF!</definedName>
    <definedName name="____PM23">#REF!</definedName>
    <definedName name="____PM24">#REF!</definedName>
    <definedName name="____PM25">#REF!</definedName>
    <definedName name="____PM26">#REF!</definedName>
    <definedName name="____PM27">#REF!</definedName>
    <definedName name="____PM28">#REF!</definedName>
    <definedName name="____PM29">#REF!</definedName>
    <definedName name="____PM3">#REF!</definedName>
    <definedName name="____PM30">#REF!</definedName>
    <definedName name="____PM31">#REF!</definedName>
    <definedName name="____PM32">#REF!</definedName>
    <definedName name="____PM33">#REF!</definedName>
    <definedName name="____PM34">#REF!</definedName>
    <definedName name="____PM35">#REF!</definedName>
    <definedName name="____PM36">#REF!</definedName>
    <definedName name="____PM37">#REF!</definedName>
    <definedName name="____PM38">#REF!</definedName>
    <definedName name="____PM39">#REF!</definedName>
    <definedName name="____PM4">#REF!</definedName>
    <definedName name="____PM40">#REF!</definedName>
    <definedName name="____PM41">#REF!</definedName>
    <definedName name="____PM42">#REF!</definedName>
    <definedName name="____PM43">#REF!</definedName>
    <definedName name="____PM44">#REF!</definedName>
    <definedName name="____PM45">#REF!</definedName>
    <definedName name="____PM46">#REF!</definedName>
    <definedName name="____PM47">#REF!</definedName>
    <definedName name="____PM48">#REF!</definedName>
    <definedName name="____PM49">#REF!</definedName>
    <definedName name="____PM5">#REF!</definedName>
    <definedName name="____PM50">#REF!</definedName>
    <definedName name="____PM51">#REF!</definedName>
    <definedName name="____PM52">#REF!</definedName>
    <definedName name="____PM53">#REF!</definedName>
    <definedName name="____PM54">#REF!</definedName>
    <definedName name="____PM55">#REF!</definedName>
    <definedName name="____PM56">#REF!</definedName>
    <definedName name="____PM57">#REF!</definedName>
    <definedName name="____PM58">#REF!</definedName>
    <definedName name="____PM59">#REF!</definedName>
    <definedName name="____PM6">#REF!</definedName>
    <definedName name="____PM60">#REF!</definedName>
    <definedName name="____PM61">#REF!</definedName>
    <definedName name="____PM62">#REF!</definedName>
    <definedName name="____PM7">#REF!</definedName>
    <definedName name="____PM8">#REF!</definedName>
    <definedName name="____PM9">#REF!</definedName>
    <definedName name="____qs1">#REF!</definedName>
    <definedName name="____qs12">#REF!</definedName>
    <definedName name="____qs2">#REF!</definedName>
    <definedName name="____qs22">#REF!</definedName>
    <definedName name="____SA1">#REF!</definedName>
    <definedName name="____SBB1">#REF!</definedName>
    <definedName name="____SBB2">#REF!</definedName>
    <definedName name="____SBB3">#REF!</definedName>
    <definedName name="____SBB4">#REF!</definedName>
    <definedName name="____SBB5">#REF!</definedName>
    <definedName name="____SHH1">#REF!</definedName>
    <definedName name="____SHH2">#REF!</definedName>
    <definedName name="____SHH3">#REF!</definedName>
    <definedName name="____SS1">#REF!</definedName>
    <definedName name="____SS2">#REF!</definedName>
    <definedName name="____TC1">#REF!</definedName>
    <definedName name="____TC2">#REF!</definedName>
    <definedName name="____Ted1">#REF!</definedName>
    <definedName name="____Ts1">#REF!</definedName>
    <definedName name="____TW1">#REF!</definedName>
    <definedName name="____TW2">#REF!</definedName>
    <definedName name="____WC1">#REF!</definedName>
    <definedName name="____wd1">#REF!</definedName>
    <definedName name="____wd2">#REF!</definedName>
    <definedName name="___A183154">#REF!</definedName>
    <definedName name="___box01">#REF!</definedName>
    <definedName name="___BVS1">#REF!</definedName>
    <definedName name="___BVS2">#REF!</definedName>
    <definedName name="___HSH1">#REF!</definedName>
    <definedName name="___HSH2">#REF!</definedName>
    <definedName name="___hun1">#REF!</definedName>
    <definedName name="___hun2">#REF!</definedName>
    <definedName name="___JS1">#REF!</definedName>
    <definedName name="___JS2">#REF!</definedName>
    <definedName name="___LS1">#REF!</definedName>
    <definedName name="___LS2">#REF!</definedName>
    <definedName name="___LS3">#REF!</definedName>
    <definedName name="___LS4">#REF!</definedName>
    <definedName name="___NP1">#REF!</definedName>
    <definedName name="___NP2">#REF!</definedName>
    <definedName name="___NS1">#REF!</definedName>
    <definedName name="___NS2">#REF!</definedName>
    <definedName name="___NS3">#REF!</definedName>
    <definedName name="___NS4">#REF!</definedName>
    <definedName name="___NSH1">#REF!</definedName>
    <definedName name="___NSH2">#REF!</definedName>
    <definedName name="___pa1">#REF!</definedName>
    <definedName name="___pa2">#REF!</definedName>
    <definedName name="___PE1">#REF!</definedName>
    <definedName name="___PE10">#REF!</definedName>
    <definedName name="___PE11">#REF!</definedName>
    <definedName name="___PE12">#REF!</definedName>
    <definedName name="___PE13">#REF!</definedName>
    <definedName name="___PE14">#REF!</definedName>
    <definedName name="___PE15">#REF!</definedName>
    <definedName name="___PE16">#REF!</definedName>
    <definedName name="___PE17">#REF!</definedName>
    <definedName name="___PE18">#REF!</definedName>
    <definedName name="___PE19">#REF!</definedName>
    <definedName name="___PE2">#REF!</definedName>
    <definedName name="___PE20">#REF!</definedName>
    <definedName name="___PE21">#REF!</definedName>
    <definedName name="___PE22">#REF!</definedName>
    <definedName name="___PE23">#REF!</definedName>
    <definedName name="___PE24">#REF!</definedName>
    <definedName name="___PE25">#REF!</definedName>
    <definedName name="___PE26">#REF!</definedName>
    <definedName name="___PE27">#REF!</definedName>
    <definedName name="___PE28">#REF!</definedName>
    <definedName name="___PE29">#REF!</definedName>
    <definedName name="___PE3">#REF!</definedName>
    <definedName name="___PE30">#REF!</definedName>
    <definedName name="___PE31">#REF!</definedName>
    <definedName name="___PE32">#REF!</definedName>
    <definedName name="___PE33">#REF!</definedName>
    <definedName name="___PE34">#REF!</definedName>
    <definedName name="___PE35">#REF!</definedName>
    <definedName name="___PE36">#REF!</definedName>
    <definedName name="___PE37">#REF!</definedName>
    <definedName name="___PE38">#REF!</definedName>
    <definedName name="___PE39">#REF!</definedName>
    <definedName name="___PE4">#REF!</definedName>
    <definedName name="___PE40">#REF!</definedName>
    <definedName name="___PE41">#REF!</definedName>
    <definedName name="___PE42">#REF!</definedName>
    <definedName name="___PE43">#REF!</definedName>
    <definedName name="___PE44">#REF!</definedName>
    <definedName name="___PE45">#REF!</definedName>
    <definedName name="___PE46">#REF!</definedName>
    <definedName name="___PE47">#REF!</definedName>
    <definedName name="___PE48">#REF!</definedName>
    <definedName name="___PE49">#REF!</definedName>
    <definedName name="___PE5">#REF!</definedName>
    <definedName name="___PE50">#REF!</definedName>
    <definedName name="___PE51">#REF!</definedName>
    <definedName name="___PE52">#REF!</definedName>
    <definedName name="___PE53">#REF!</definedName>
    <definedName name="___PE54">#REF!</definedName>
    <definedName name="___PE55">#REF!</definedName>
    <definedName name="___PE56">#REF!</definedName>
    <definedName name="___PE57">#REF!</definedName>
    <definedName name="___PE58">#REF!</definedName>
    <definedName name="___PE59">#REF!</definedName>
    <definedName name="___PE6">#REF!</definedName>
    <definedName name="___PE60">#REF!</definedName>
    <definedName name="___PE61">#REF!</definedName>
    <definedName name="___PE62">#REF!</definedName>
    <definedName name="___PE7">#REF!</definedName>
    <definedName name="___PE8">#REF!</definedName>
    <definedName name="___PE9">#REF!</definedName>
    <definedName name="___PL1">#REF!</definedName>
    <definedName name="___PL10">#REF!</definedName>
    <definedName name="___PL11">#REF!</definedName>
    <definedName name="___PL12">#REF!</definedName>
    <definedName name="___PL13">#REF!</definedName>
    <definedName name="___PL14">#REF!</definedName>
    <definedName name="___PL15">#REF!</definedName>
    <definedName name="___PL16">#REF!</definedName>
    <definedName name="___PL17">#REF!</definedName>
    <definedName name="___PL18">#REF!</definedName>
    <definedName name="___PL19">#REF!</definedName>
    <definedName name="___PL2">#REF!</definedName>
    <definedName name="___PL20">#REF!</definedName>
    <definedName name="___PL21">#REF!</definedName>
    <definedName name="___PL22">#REF!</definedName>
    <definedName name="___PL23">#REF!</definedName>
    <definedName name="___PL24">#REF!</definedName>
    <definedName name="___PL25">#REF!</definedName>
    <definedName name="___PL26">#REF!</definedName>
    <definedName name="___PL27">#REF!</definedName>
    <definedName name="___PL28">#REF!</definedName>
    <definedName name="___PL29">#REF!</definedName>
    <definedName name="___PL3">#REF!</definedName>
    <definedName name="___PL30">#REF!</definedName>
    <definedName name="___PL31">#REF!</definedName>
    <definedName name="___PL32">#REF!</definedName>
    <definedName name="___PL33">#REF!</definedName>
    <definedName name="___PL34">#REF!</definedName>
    <definedName name="___PL35">#REF!</definedName>
    <definedName name="___PL36">#REF!</definedName>
    <definedName name="___PL37">#REF!</definedName>
    <definedName name="___PL38">#REF!</definedName>
    <definedName name="___PL39">#REF!</definedName>
    <definedName name="___PL4">#REF!</definedName>
    <definedName name="___PL40">#REF!</definedName>
    <definedName name="___PL41">#REF!</definedName>
    <definedName name="___PL42">#REF!</definedName>
    <definedName name="___PL43">#REF!</definedName>
    <definedName name="___PL44">#REF!</definedName>
    <definedName name="___PL45">#REF!</definedName>
    <definedName name="___PL46">#REF!</definedName>
    <definedName name="___PL47">#REF!</definedName>
    <definedName name="___PL48">#REF!</definedName>
    <definedName name="___PL49">#REF!</definedName>
    <definedName name="___PL5">#REF!</definedName>
    <definedName name="___PL50">#REF!</definedName>
    <definedName name="___PL51">#REF!</definedName>
    <definedName name="___PL52">#REF!</definedName>
    <definedName name="___PL53">#REF!</definedName>
    <definedName name="___PL54">#REF!</definedName>
    <definedName name="___PL55">#REF!</definedName>
    <definedName name="___PL56">#REF!</definedName>
    <definedName name="___PL57">#REF!</definedName>
    <definedName name="___PL58">#REF!</definedName>
    <definedName name="___PL59">#REF!</definedName>
    <definedName name="___PL6">#REF!</definedName>
    <definedName name="___PL60">#REF!</definedName>
    <definedName name="___PL61">#REF!</definedName>
    <definedName name="___PL62">#REF!</definedName>
    <definedName name="___PL7">#REF!</definedName>
    <definedName name="___PL8">#REF!</definedName>
    <definedName name="___PL9">#REF!</definedName>
    <definedName name="___PM1">#REF!</definedName>
    <definedName name="___PM10">#REF!</definedName>
    <definedName name="___PM11">#REF!</definedName>
    <definedName name="___PM12">#REF!</definedName>
    <definedName name="___PM13">#REF!</definedName>
    <definedName name="___PM14">#REF!</definedName>
    <definedName name="___PM15">#REF!</definedName>
    <definedName name="___PM16">#REF!</definedName>
    <definedName name="___PM17">#REF!</definedName>
    <definedName name="___PM18">#REF!</definedName>
    <definedName name="___PM19">#REF!</definedName>
    <definedName name="___PM2">#REF!</definedName>
    <definedName name="___PM20">#REF!</definedName>
    <definedName name="___PM21">#REF!</definedName>
    <definedName name="___PM22">#REF!</definedName>
    <definedName name="___PM23">#REF!</definedName>
    <definedName name="___PM24">#REF!</definedName>
    <definedName name="___PM25">#REF!</definedName>
    <definedName name="___PM26">#REF!</definedName>
    <definedName name="___PM27">#REF!</definedName>
    <definedName name="___PM28">#REF!</definedName>
    <definedName name="___PM29">#REF!</definedName>
    <definedName name="___PM3">#REF!</definedName>
    <definedName name="___PM30">#REF!</definedName>
    <definedName name="___PM31">#REF!</definedName>
    <definedName name="___PM32">#REF!</definedName>
    <definedName name="___PM33">#REF!</definedName>
    <definedName name="___PM34">#REF!</definedName>
    <definedName name="___PM35">#REF!</definedName>
    <definedName name="___PM36">#REF!</definedName>
    <definedName name="___PM37">#REF!</definedName>
    <definedName name="___PM38">#REF!</definedName>
    <definedName name="___PM39">#REF!</definedName>
    <definedName name="___PM4">#REF!</definedName>
    <definedName name="___PM40">#REF!</definedName>
    <definedName name="___PM41">#REF!</definedName>
    <definedName name="___PM42">#REF!</definedName>
    <definedName name="___PM43">#REF!</definedName>
    <definedName name="___PM44">#REF!</definedName>
    <definedName name="___PM45">#REF!</definedName>
    <definedName name="___PM46">#REF!</definedName>
    <definedName name="___PM47">#REF!</definedName>
    <definedName name="___PM48">#REF!</definedName>
    <definedName name="___PM49">#REF!</definedName>
    <definedName name="___PM5">#REF!</definedName>
    <definedName name="___PM50">#REF!</definedName>
    <definedName name="___PM51">#REF!</definedName>
    <definedName name="___PM52">#REF!</definedName>
    <definedName name="___PM53">#REF!</definedName>
    <definedName name="___PM54">#REF!</definedName>
    <definedName name="___PM55">#REF!</definedName>
    <definedName name="___PM56">#REF!</definedName>
    <definedName name="___PM57">#REF!</definedName>
    <definedName name="___PM58">#REF!</definedName>
    <definedName name="___PM59">#REF!</definedName>
    <definedName name="___PM6">#REF!</definedName>
    <definedName name="___PM60">#REF!</definedName>
    <definedName name="___PM61">#REF!</definedName>
    <definedName name="___PM62">#REF!</definedName>
    <definedName name="___PM7">#REF!</definedName>
    <definedName name="___PM8">#REF!</definedName>
    <definedName name="___PM9">#REF!</definedName>
    <definedName name="___qs1">#REF!</definedName>
    <definedName name="___qs12">#REF!</definedName>
    <definedName name="___qs2">#REF!</definedName>
    <definedName name="___qs22">#REF!</definedName>
    <definedName name="___SA1">#REF!</definedName>
    <definedName name="___SBB1">#REF!</definedName>
    <definedName name="___SBB2">#REF!</definedName>
    <definedName name="___SBB3">#REF!</definedName>
    <definedName name="___SBB4">#REF!</definedName>
    <definedName name="___SBB5">#REF!</definedName>
    <definedName name="___SHH1">#REF!</definedName>
    <definedName name="___SHH2">#REF!</definedName>
    <definedName name="___SHH3">#REF!</definedName>
    <definedName name="___SS1">#REF!</definedName>
    <definedName name="___SS2">#REF!</definedName>
    <definedName name="___TC1">#REF!</definedName>
    <definedName name="___TC2">#REF!</definedName>
    <definedName name="___Ted1">#REF!</definedName>
    <definedName name="___Ts1">#REF!</definedName>
    <definedName name="___TW1">#REF!</definedName>
    <definedName name="___TW2">#REF!</definedName>
    <definedName name="___WC1">#REF!</definedName>
    <definedName name="___wd1">#REF!</definedName>
    <definedName name="___wd2">#REF!</definedName>
    <definedName name="__1_">#REF!</definedName>
    <definedName name="__2\LA">#REF!</definedName>
    <definedName name="__3\MID">#REF!</definedName>
    <definedName name="__4\SM">#REF!</definedName>
    <definedName name="__box01">#REF!</definedName>
    <definedName name="__BVS1">#REF!</definedName>
    <definedName name="__BVS2">#REF!</definedName>
    <definedName name="__DemandLoad">TRUE</definedName>
    <definedName name="__HPP1">#REF!</definedName>
    <definedName name="__HSH1">#REF!</definedName>
    <definedName name="__HSH2">#REF!</definedName>
    <definedName name="__hun1">#REF!</definedName>
    <definedName name="__hun2">#REF!</definedName>
    <definedName name="__IntlFixup">TRUE</definedName>
    <definedName name="__JS1">#REF!</definedName>
    <definedName name="__JS2">#REF!</definedName>
    <definedName name="__LS1">#REF!</definedName>
    <definedName name="__LS2">#REF!</definedName>
    <definedName name="__LS3">#REF!</definedName>
    <definedName name="__LS4">#REF!</definedName>
    <definedName name="__MAG100">#REF!</definedName>
    <definedName name="__MAG200">#REF!</definedName>
    <definedName name="__MAG300">#REF!</definedName>
    <definedName name="__MAG40">#REF!</definedName>
    <definedName name="__MAG400">#REF!</definedName>
    <definedName name="__MAG450">#REF!</definedName>
    <definedName name="__MAG65">#REF!</definedName>
    <definedName name="__NMB96">#REF!</definedName>
    <definedName name="__NP1">#REF!</definedName>
    <definedName name="__NP2">#REF!</definedName>
    <definedName name="__NS1">#REF!</definedName>
    <definedName name="__NS2">#REF!</definedName>
    <definedName name="__NS3">#REF!</definedName>
    <definedName name="__NS4">#REF!</definedName>
    <definedName name="__NSH1">#REF!</definedName>
    <definedName name="__NSH2">#REF!</definedName>
    <definedName name="__pa1">#REF!</definedName>
    <definedName name="__pa2">#REF!</definedName>
    <definedName name="__PE1">#REF!</definedName>
    <definedName name="__PE10">#REF!</definedName>
    <definedName name="__PE11">#REF!</definedName>
    <definedName name="__PE12">#REF!</definedName>
    <definedName name="__PE13">#REF!</definedName>
    <definedName name="__PE14">#REF!</definedName>
    <definedName name="__PE15">#REF!</definedName>
    <definedName name="__PE16">#REF!</definedName>
    <definedName name="__PE17">#REF!</definedName>
    <definedName name="__PE18">#REF!</definedName>
    <definedName name="__PE19">#REF!</definedName>
    <definedName name="__PE2">#REF!</definedName>
    <definedName name="__PE20">#REF!</definedName>
    <definedName name="__PE21">#REF!</definedName>
    <definedName name="__PE22">#REF!</definedName>
    <definedName name="__PE23">#REF!</definedName>
    <definedName name="__PE24">#REF!</definedName>
    <definedName name="__PE25">#REF!</definedName>
    <definedName name="__PE26">#REF!</definedName>
    <definedName name="__PE27">#REF!</definedName>
    <definedName name="__PE28">#REF!</definedName>
    <definedName name="__PE29">#REF!</definedName>
    <definedName name="__PE3">#REF!</definedName>
    <definedName name="__PE30">#REF!</definedName>
    <definedName name="__PE31">#REF!</definedName>
    <definedName name="__PE32">#REF!</definedName>
    <definedName name="__PE33">#REF!</definedName>
    <definedName name="__PE34">#REF!</definedName>
    <definedName name="__PE35">#REF!</definedName>
    <definedName name="__PE36">#REF!</definedName>
    <definedName name="__PE37">#REF!</definedName>
    <definedName name="__PE38">#REF!</definedName>
    <definedName name="__PE39">#REF!</definedName>
    <definedName name="__PE4">#REF!</definedName>
    <definedName name="__PE40">#REF!</definedName>
    <definedName name="__PE41">#REF!</definedName>
    <definedName name="__PE42">#REF!</definedName>
    <definedName name="__PE43">#REF!</definedName>
    <definedName name="__PE44">#REF!</definedName>
    <definedName name="__PE45">#REF!</definedName>
    <definedName name="__PE46">#REF!</definedName>
    <definedName name="__PE47">#REF!</definedName>
    <definedName name="__PE48">#REF!</definedName>
    <definedName name="__PE49">#REF!</definedName>
    <definedName name="__PE5">#REF!</definedName>
    <definedName name="__PE50">#REF!</definedName>
    <definedName name="__PE51">#REF!</definedName>
    <definedName name="__PE52">#REF!</definedName>
    <definedName name="__PE53">#REF!</definedName>
    <definedName name="__PE54">#REF!</definedName>
    <definedName name="__PE55">#REF!</definedName>
    <definedName name="__PE56">#REF!</definedName>
    <definedName name="__PE57">#REF!</definedName>
    <definedName name="__PE58">#REF!</definedName>
    <definedName name="__PE59">#REF!</definedName>
    <definedName name="__PE6">#REF!</definedName>
    <definedName name="__PE60">#REF!</definedName>
    <definedName name="__PE61">#REF!</definedName>
    <definedName name="__PE62">#REF!</definedName>
    <definedName name="__PE7">#REF!</definedName>
    <definedName name="__PE8">#REF!</definedName>
    <definedName name="__PE9">#REF!</definedName>
    <definedName name="__PL1">#REF!</definedName>
    <definedName name="__PL10">#REF!</definedName>
    <definedName name="__PL11">#REF!</definedName>
    <definedName name="__PL12">#REF!</definedName>
    <definedName name="__PL13">#REF!</definedName>
    <definedName name="__PL14">#REF!</definedName>
    <definedName name="__PL15">#REF!</definedName>
    <definedName name="__PL16">#REF!</definedName>
    <definedName name="__PL17">#REF!</definedName>
    <definedName name="__PL18">#REF!</definedName>
    <definedName name="__PL19">#REF!</definedName>
    <definedName name="__PL2">#REF!</definedName>
    <definedName name="__PL20">#REF!</definedName>
    <definedName name="__PL21">#REF!</definedName>
    <definedName name="__PL22">#REF!</definedName>
    <definedName name="__PL23">#REF!</definedName>
    <definedName name="__PL24">#REF!</definedName>
    <definedName name="__PL25">#REF!</definedName>
    <definedName name="__PL26">#REF!</definedName>
    <definedName name="__PL27">#REF!</definedName>
    <definedName name="__PL28">#REF!</definedName>
    <definedName name="__PL29">#REF!</definedName>
    <definedName name="__PL3">#REF!</definedName>
    <definedName name="__PL30">#REF!</definedName>
    <definedName name="__PL31">#REF!</definedName>
    <definedName name="__PL32">#REF!</definedName>
    <definedName name="__PL33">#REF!</definedName>
    <definedName name="__PL34">#REF!</definedName>
    <definedName name="__PL35">#REF!</definedName>
    <definedName name="__PL36">#REF!</definedName>
    <definedName name="__PL37">#REF!</definedName>
    <definedName name="__PL38">#REF!</definedName>
    <definedName name="__PL39">#REF!</definedName>
    <definedName name="__PL4">#REF!</definedName>
    <definedName name="__PL40">#REF!</definedName>
    <definedName name="__PL41">#REF!</definedName>
    <definedName name="__PL42">#REF!</definedName>
    <definedName name="__PL43">#REF!</definedName>
    <definedName name="__PL44">#REF!</definedName>
    <definedName name="__PL45">#REF!</definedName>
    <definedName name="__PL46">#REF!</definedName>
    <definedName name="__PL47">#REF!</definedName>
    <definedName name="__PL48">#REF!</definedName>
    <definedName name="__PL49">#REF!</definedName>
    <definedName name="__PL5">#REF!</definedName>
    <definedName name="__PL50">#REF!</definedName>
    <definedName name="__PL51">#REF!</definedName>
    <definedName name="__PL52">#REF!</definedName>
    <definedName name="__PL53">#REF!</definedName>
    <definedName name="__PL54">#REF!</definedName>
    <definedName name="__PL55">#REF!</definedName>
    <definedName name="__PL56">#REF!</definedName>
    <definedName name="__PL57">#REF!</definedName>
    <definedName name="__PL58">#REF!</definedName>
    <definedName name="__PL59">#REF!</definedName>
    <definedName name="__PL6">#REF!</definedName>
    <definedName name="__PL60">#REF!</definedName>
    <definedName name="__PL61">#REF!</definedName>
    <definedName name="__PL62">#REF!</definedName>
    <definedName name="__PL7">#REF!</definedName>
    <definedName name="__PL8">#REF!</definedName>
    <definedName name="__PL9">#REF!</definedName>
    <definedName name="__PM1">#REF!</definedName>
    <definedName name="__PM10">#REF!</definedName>
    <definedName name="__PM11">#REF!</definedName>
    <definedName name="__PM12">#REF!</definedName>
    <definedName name="__PM13">#REF!</definedName>
    <definedName name="__PM14">#REF!</definedName>
    <definedName name="__PM15">#REF!</definedName>
    <definedName name="__PM16">#REF!</definedName>
    <definedName name="__PM17">#REF!</definedName>
    <definedName name="__PM18">#REF!</definedName>
    <definedName name="__PM19">#REF!</definedName>
    <definedName name="__PM2">#REF!</definedName>
    <definedName name="__PM20">#REF!</definedName>
    <definedName name="__PM21">#REF!</definedName>
    <definedName name="__PM22">#REF!</definedName>
    <definedName name="__PM23">#REF!</definedName>
    <definedName name="__PM24">#REF!</definedName>
    <definedName name="__PM25">#REF!</definedName>
    <definedName name="__PM26">#REF!</definedName>
    <definedName name="__PM27">#REF!</definedName>
    <definedName name="__PM28">#REF!</definedName>
    <definedName name="__PM29">#REF!</definedName>
    <definedName name="__PM3">#REF!</definedName>
    <definedName name="__PM30">#REF!</definedName>
    <definedName name="__PM31">#REF!</definedName>
    <definedName name="__PM32">#REF!</definedName>
    <definedName name="__PM33">#REF!</definedName>
    <definedName name="__PM34">#REF!</definedName>
    <definedName name="__PM35">#REF!</definedName>
    <definedName name="__PM36">#REF!</definedName>
    <definedName name="__PM37">#REF!</definedName>
    <definedName name="__PM38">#REF!</definedName>
    <definedName name="__PM39">#REF!</definedName>
    <definedName name="__PM4">#REF!</definedName>
    <definedName name="__PM40">#REF!</definedName>
    <definedName name="__PM41">#REF!</definedName>
    <definedName name="__PM42">#REF!</definedName>
    <definedName name="__PM43">#REF!</definedName>
    <definedName name="__PM44">#REF!</definedName>
    <definedName name="__PM45">#REF!</definedName>
    <definedName name="__PM46">#REF!</definedName>
    <definedName name="__PM47">#REF!</definedName>
    <definedName name="__PM48">#REF!</definedName>
    <definedName name="__PM49">#REF!</definedName>
    <definedName name="__PM5">#REF!</definedName>
    <definedName name="__PM50">#REF!</definedName>
    <definedName name="__PM51">#REF!</definedName>
    <definedName name="__PM52">#REF!</definedName>
    <definedName name="__PM53">#REF!</definedName>
    <definedName name="__PM54">#REF!</definedName>
    <definedName name="__PM55">#REF!</definedName>
    <definedName name="__PM56">#REF!</definedName>
    <definedName name="__PM57">#REF!</definedName>
    <definedName name="__PM58">#REF!</definedName>
    <definedName name="__PM59">#REF!</definedName>
    <definedName name="__PM6">#REF!</definedName>
    <definedName name="__PM60">#REF!</definedName>
    <definedName name="__PM61">#REF!</definedName>
    <definedName name="__PM62">#REF!</definedName>
    <definedName name="__PM7">#REF!</definedName>
    <definedName name="__PM8">#REF!</definedName>
    <definedName name="__PM9">#REF!</definedName>
    <definedName name="__q45" hidden="1">{"'용역비'!$A$4:$C$8"}</definedName>
    <definedName name="__qs1">#REF!</definedName>
    <definedName name="__qs12">#REF!</definedName>
    <definedName name="__qs2">#REF!</definedName>
    <definedName name="__qs22">#REF!</definedName>
    <definedName name="__SA1">#REF!</definedName>
    <definedName name="__SBB1">#REF!</definedName>
    <definedName name="__SBB2">#REF!</definedName>
    <definedName name="__SBB3">#REF!</definedName>
    <definedName name="__SBB4">#REF!</definedName>
    <definedName name="__SBB5">#REF!</definedName>
    <definedName name="__SHH1">#REF!</definedName>
    <definedName name="__SHH2">#REF!</definedName>
    <definedName name="__SHH3">#REF!</definedName>
    <definedName name="__SS1">#REF!</definedName>
    <definedName name="__SS2">#REF!</definedName>
    <definedName name="__TC1">#REF!</definedName>
    <definedName name="__TC2">#REF!</definedName>
    <definedName name="__Ted1">#REF!</definedName>
    <definedName name="__Ts1">#REF!</definedName>
    <definedName name="__TW1">#REF!</definedName>
    <definedName name="__TW2">#REF!</definedName>
    <definedName name="__WC1">#REF!</definedName>
    <definedName name="__wd1">#REF!</definedName>
    <definedName name="__wd2">#REF!</definedName>
    <definedName name="__각재">#REF!</definedName>
    <definedName name="__경유">#REF!</definedName>
    <definedName name="__경첩">#REF!</definedName>
    <definedName name="__구리스">#REF!</definedName>
    <definedName name="__모래">#REF!</definedName>
    <definedName name="__모빌유">#REF!</definedName>
    <definedName name="__박리제">#REF!</definedName>
    <definedName name="__벤토나이트">#REF!</definedName>
    <definedName name="__복사비a3">#REF!</definedName>
    <definedName name="__복사비A4">#REF!</definedName>
    <definedName name="__상하수도료">#REF!</definedName>
    <definedName name="__시멘트">#REF!</definedName>
    <definedName name="__시멘트포대">#REF!</definedName>
    <definedName name="__용지대a3">#REF!</definedName>
    <definedName name="__용지대A4">#REF!</definedName>
    <definedName name="__자갈">#REF!</definedName>
    <definedName name="__잠금고리">#REF!</definedName>
    <definedName name="__전기료">#REF!</definedName>
    <definedName name="__제본비a3">#REF!</definedName>
    <definedName name="__제본비A4">#REF!</definedName>
    <definedName name="__철못">#REF!</definedName>
    <definedName name="__철못1">#REF!</definedName>
    <definedName name="__철선">#REF!</definedName>
    <definedName name="__청사진">#REF!</definedName>
    <definedName name="__청사진제본비">#REF!</definedName>
    <definedName name="__축소비a3">#REF!</definedName>
    <definedName name="__판재">#REF!</definedName>
    <definedName name="__합판">#REF!</definedName>
    <definedName name="__합판1">#REF!</definedName>
    <definedName name="__화강암">#REF!</definedName>
    <definedName name="__휘발유">#REF!</definedName>
    <definedName name="_000GJ">0</definedName>
    <definedName name="_000JJ">6092903</definedName>
    <definedName name="_000JN">239840721</definedName>
    <definedName name="_000KB">0</definedName>
    <definedName name="_1">#REF!</definedName>
    <definedName name="_1_">#REF!</definedName>
    <definedName name="_10">#N/A</definedName>
    <definedName name="_10__123Graph_A차트_1" hidden="1">#REF!</definedName>
    <definedName name="_10_0_0_F">#REF!</definedName>
    <definedName name="_10_3_0Crite">#REF!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1">#N/A</definedName>
    <definedName name="_11_0ME">#REF!</definedName>
    <definedName name="_11_3_0Criteria">#REF!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2">#N/A</definedName>
    <definedName name="_12_0ME">#REF!</definedName>
    <definedName name="_12_3__Crite">#REF!</definedName>
    <definedName name="_12345666" hidden="1">#REF!</definedName>
    <definedName name="_126F" hidden="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3">#N/A</definedName>
    <definedName name="_13_3__Criteria">#REF!</definedName>
    <definedName name="_13_3_0Crite">#REF!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4">#N/A</definedName>
    <definedName name="_14_3_0Criteria">#REF!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G_0Extr">#REF!</definedName>
    <definedName name="_15">#N/A</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G_0Extract">#REF!</definedName>
    <definedName name="_16">#N/A</definedName>
    <definedName name="_16_3__Crite">#REF!</definedName>
    <definedName name="_166_0_0_F" hidden="1">#REF!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F" hidden="1">#REF!</definedName>
    <definedName name="_16G__Extr">#REF!</definedName>
    <definedName name="_17">#N/A</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G__Extract">#REF!</definedName>
    <definedName name="_18">#N/A</definedName>
    <definedName name="_18_3__Criteria">#REF!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ME">#REF!</definedName>
    <definedName name="_19">#N/A</definedName>
    <definedName name="_19B2_">#REF!</definedName>
    <definedName name="_19ME">#REF!</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공장">#REF!</definedName>
    <definedName name="_1월">#REF!</definedName>
    <definedName name="_2" localSheetId="1" hidden="1">#REF!</definedName>
    <definedName name="_2" localSheetId="0" hidden="1">#REF!</definedName>
    <definedName name="_2" hidden="1">#REF!</definedName>
    <definedName name="_2._날_개_벽">#REF!</definedName>
    <definedName name="_2___0_0_F" hidden="1">#REF!</definedName>
    <definedName name="_2_3__Crite">#REF!</definedName>
    <definedName name="_2\LA">#REF!</definedName>
    <definedName name="_20">#N/A</definedName>
    <definedName name="_20G_0Extr">#REF!</definedName>
    <definedName name="_21">#N/A</definedName>
    <definedName name="_21G_0Extract">#REF!</definedName>
    <definedName name="_22">#N/A</definedName>
    <definedName name="_22G__Extr">#REF!</definedName>
    <definedName name="_23">#N/A</definedName>
    <definedName name="_23G__Extract">#REF!</definedName>
    <definedName name="_24">#N/A</definedName>
    <definedName name="_24ME">#REF!</definedName>
    <definedName name="_25">#N/A</definedName>
    <definedName name="_25ME">#REF!</definedName>
    <definedName name="_26">#N/A</definedName>
    <definedName name="_27">#N/A</definedName>
    <definedName name="_28">#N/A</definedName>
    <definedName name="_29">#N/A</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공장">#REF!</definedName>
    <definedName name="_2월">#REF!</definedName>
    <definedName name="_3">#REF!</definedName>
    <definedName name="_3_3__Criteria">#REF!</definedName>
    <definedName name="_3\MID">#REF!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q45_" localSheetId="19" hidden="1">{"'용역비'!$A$4:$C$8"}</definedName>
    <definedName name="_3q45_" localSheetId="1" hidden="1">{"'용역비'!$A$4:$C$8"}</definedName>
    <definedName name="_3q45_" localSheetId="0" hidden="1">{"'용역비'!$A$4:$C$8"}</definedName>
    <definedName name="_3q45_" hidden="1">{"'용역비'!$A$4:$C$8"}</definedName>
    <definedName name="_3공장">#REF!</definedName>
    <definedName name="_3월">#REF!</definedName>
    <definedName name="_4">#REF!</definedName>
    <definedName name="_4\SM">#REF!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G__Extr">#REF!</definedName>
    <definedName name="_4월">#REF!</definedName>
    <definedName name="_5">#REF!</definedName>
    <definedName name="_5_0_S" hidden="1">#REF!</definedName>
    <definedName name="_5_0\LA">#REF!</definedName>
    <definedName name="_50">#N/A</definedName>
    <definedName name="_51">#N/A</definedName>
    <definedName name="_52">#N/A</definedName>
    <definedName name="_53">#N/A</definedName>
    <definedName name="_53q45_" hidden="1">{"'용역비'!$A$4:$C$8"}</definedName>
    <definedName name="_54">#N/A</definedName>
    <definedName name="_55">#N/A</definedName>
    <definedName name="_56">#N/A</definedName>
    <definedName name="_57">#N/A</definedName>
    <definedName name="_58">#N/A</definedName>
    <definedName name="_59">#N/A</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G__Extract">#REF!</definedName>
    <definedName name="_5q45_" hidden="1">{"'용역비'!$A$4:$C$8"}</definedName>
    <definedName name="_5월">#REF!</definedName>
    <definedName name="_6">#REF!</definedName>
    <definedName name="_6_0\LA">#REF!</definedName>
    <definedName name="_6_0\MID">#REF!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옹벽부용수">#REF!</definedName>
    <definedName name="_6월">#REF!</definedName>
    <definedName name="_7">#REF!</definedName>
    <definedName name="_7_0\MID">#REF!</definedName>
    <definedName name="_7_0\SM">#REF!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8">#N/A</definedName>
    <definedName name="_8_0_0_F" hidden="1">#REF!</definedName>
    <definedName name="_8_0\SM">#REF!</definedName>
    <definedName name="_8_0ME">#REF!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9">#N/A</definedName>
    <definedName name="_9_0ME">#REF!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A">#REF!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11">0</definedName>
    <definedName name="_B12">20566</definedName>
    <definedName name="_B2">#REF!</definedName>
    <definedName name="_B21">0</definedName>
    <definedName name="_B22">#REF!=#REF!</definedName>
    <definedName name="_B51">0</definedName>
    <definedName name="_box01">#REF!</definedName>
    <definedName name="_BVS1">#REF!</definedName>
    <definedName name="_BVS2">#REF!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Dist_Bin" localSheetId="1" hidden="1">#REF!</definedName>
    <definedName name="_Dist_Bin" localSheetId="0" hidden="1">#REF!</definedName>
    <definedName name="_Dist_Bin" hidden="1">#REF!</definedName>
    <definedName name="_Dist_Values" localSheetId="1" hidden="1">#REF!</definedName>
    <definedName name="_Dist_Values" localSheetId="0" hidden="1">#REF!</definedName>
    <definedName name="_Dist_Values" hidden="1">#REF!</definedName>
    <definedName name="_f" localSheetId="1" hidden="1">#REF!</definedName>
    <definedName name="_f" localSheetId="0" hidden="1">#REF!</definedName>
    <definedName name="_f" hidden="1">#REF!</definedName>
    <definedName name="_Fil" hidden="1">#REF!</definedName>
    <definedName name="_fil2" hidden="1">#REF!</definedName>
    <definedName name="_Fill" localSheetId="23" hidden="1">#REF!</definedName>
    <definedName name="_Fill" localSheetId="16" hidden="1">#REF!</definedName>
    <definedName name="_Fill" localSheetId="17" hidden="1">#REF!</definedName>
    <definedName name="_Fill" localSheetId="18" hidden="1">#REF!</definedName>
    <definedName name="_Fill" localSheetId="1" hidden="1">#REF!</definedName>
    <definedName name="_Fill" localSheetId="0" hidden="1">#REF!</definedName>
    <definedName name="_Fill" hidden="1">#REF!</definedName>
    <definedName name="_Fill1" hidden="1">#REF!</definedName>
    <definedName name="_Filll" localSheetId="1" hidden="1">#REF!</definedName>
    <definedName name="_Filll" localSheetId="0" hidden="1">#REF!</definedName>
    <definedName name="_Filll" hidden="1">#REF!</definedName>
    <definedName name="_FillNew" hidden="1">#REF!</definedName>
    <definedName name="_xlnm._FilterDatabase" localSheetId="19" hidden="1">#REF!</definedName>
    <definedName name="_xlnm._FilterDatabase" localSheetId="3" hidden="1">'1-1.FP산정(간이법)'!$A$4:$H$9944</definedName>
    <definedName name="_xlnm._FilterDatabase" localSheetId="5" hidden="1">'2-1.FP산정(간이법)'!#REF!</definedName>
    <definedName name="_xlnm._FilterDatabase" localSheetId="7" hidden="1">'3-1.FP산정(간이법)'!#REF!</definedName>
    <definedName name="_xlnm._FilterDatabase" localSheetId="9" hidden="1">'4-1.FP산정(재개발, 간이법)'!$B$8:$R$8</definedName>
    <definedName name="_xlnm._FilterDatabase" localSheetId="11" hidden="1">'5-1.FP산정(재개발, 간이법)'!$B$8:$R$8</definedName>
    <definedName name="_xlnm._FilterDatabase" localSheetId="13" hidden="1">'6-1.FP산정(간이법)'!#REF!</definedName>
    <definedName name="_xlnm._FilterDatabase" localSheetId="1" hidden="1">#REF!</definedName>
    <definedName name="_xlnm._FilterDatabase" localSheetId="0" hidden="1">#REF!</definedName>
    <definedName name="_xlnm._FilterDatabase" hidden="1">#REF!</definedName>
    <definedName name="_fll2" hidden="1">#REF!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HH1">#REF!</definedName>
    <definedName name="_GHH2">#REF!</definedName>
    <definedName name="_h1">#REF!</definedName>
    <definedName name="_H11">0</definedName>
    <definedName name="_H12">0</definedName>
    <definedName name="_H51">0</definedName>
    <definedName name="_H52">0</definedName>
    <definedName name="_hee1">'[1]list price'!$1:$1048576</definedName>
    <definedName name="_HPP1">#REF!</definedName>
    <definedName name="_HSH1">#REF!</definedName>
    <definedName name="_HSH2">#REF!</definedName>
    <definedName name="_hun1">#REF!</definedName>
    <definedName name="_hun2">#REF!</definedName>
    <definedName name="_J11">0</definedName>
    <definedName name="_J13">99</definedName>
    <definedName name="_J21">0</definedName>
    <definedName name="_J23">0</definedName>
    <definedName name="_J31">0</definedName>
    <definedName name="_J33">0</definedName>
    <definedName name="_JEA1">#REF!</definedName>
    <definedName name="_JEA2">#REF!</definedName>
    <definedName name="_JS1">#REF!</definedName>
    <definedName name="_JS2">#REF!</definedName>
    <definedName name="_K02">#REF!=#REF!</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name="_Key" localSheetId="19" hidden="1">#REF!</definedName>
    <definedName name="_Key" localSheetId="1" hidden="1">#REF!</definedName>
    <definedName name="_Key" localSheetId="0" hidden="1">#REF!</definedName>
    <definedName name="_Key" hidden="1">#REF!</definedName>
    <definedName name="_Key1" localSheetId="23" hidden="1">#REF!</definedName>
    <definedName name="_Key1" localSheetId="16" hidden="1">#REF!</definedName>
    <definedName name="_Key1" localSheetId="17" hidden="1">#REF!</definedName>
    <definedName name="_Key1" localSheetId="18" hidden="1">#REF!</definedName>
    <definedName name="_Key1" localSheetId="1" hidden="1">#REF!</definedName>
    <definedName name="_Key1" localSheetId="0" hidden="1">#REF!</definedName>
    <definedName name="_Key1" hidden="1">#REF!</definedName>
    <definedName name="_Key1New" hidden="1">#REF!</definedName>
    <definedName name="_Key2" localSheetId="23" hidden="1">#REF!</definedName>
    <definedName name="_Key2" localSheetId="16" hidden="1">#REF!</definedName>
    <definedName name="_Key2" localSheetId="17" hidden="1">#REF!</definedName>
    <definedName name="_Key2" localSheetId="18" hidden="1">#REF!</definedName>
    <definedName name="_Key2" localSheetId="1" hidden="1">#REF!</definedName>
    <definedName name="_Key2" localSheetId="0" hidden="1">#REF!</definedName>
    <definedName name="_Key2" hidden="1">#REF!</definedName>
    <definedName name="_Key3" localSheetId="1" hidden="1">#REF!</definedName>
    <definedName name="_Key3" localSheetId="0" hidden="1">#REF!</definedName>
    <definedName name="_Key3" hidden="1">#REF!</definedName>
    <definedName name="_L11">8400</definedName>
    <definedName name="_ll15">#REF!</definedName>
    <definedName name="_LS1">#REF!</definedName>
    <definedName name="_LS2">#REF!</definedName>
    <definedName name="_LS3">#REF!</definedName>
    <definedName name="_LS4">#REF!</definedName>
    <definedName name="_MAG100">#REF!</definedName>
    <definedName name="_MAG200">#REF!</definedName>
    <definedName name="_MAG300">#REF!</definedName>
    <definedName name="_MAG40">#REF!</definedName>
    <definedName name="_MAG400">#REF!</definedName>
    <definedName name="_MAG450">#REF!</definedName>
    <definedName name="_MAG65">#REF!</definedName>
    <definedName name="_MaL1">#REF!</definedName>
    <definedName name="_MaL2">#REF!</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P1">#REF!</definedName>
    <definedName name="_NP2">#REF!</definedName>
    <definedName name="_NS1">#REF!</definedName>
    <definedName name="_NS2">#REF!</definedName>
    <definedName name="_NS3">#REF!</definedName>
    <definedName name="_NS4">#REF!</definedName>
    <definedName name="_NSH1">#REF!</definedName>
    <definedName name="_NSH2">#REF!</definedName>
    <definedName name="_O03">#REF!=#REF!</definedName>
    <definedName name="_Order1" hidden="1">255</definedName>
    <definedName name="_Order2" hidden="1">255</definedName>
    <definedName name="_P3" hidden="1">{#N/A,#N/A,FALSE,"배수1"}</definedName>
    <definedName name="_P4" hidden="1">{#N/A,#N/A,FALSE,"혼합골재"}</definedName>
    <definedName name="_P5" hidden="1">{#N/A,#N/A,FALSE,"배수1"}</definedName>
    <definedName name="_P6" hidden="1">{#N/A,#N/A,FALSE,"2~8번"}</definedName>
    <definedName name="_pa1">#REF!</definedName>
    <definedName name="_pa2">#REF!</definedName>
    <definedName name="_Parse_In" hidden="1">#REF!</definedName>
    <definedName name="_Parse_Out" localSheetId="19" hidden="1">[2]갑지!#REF!</definedName>
    <definedName name="_Parse_Out" localSheetId="1" hidden="1">[2]갑지!#REF!</definedName>
    <definedName name="_Parse_Out" localSheetId="0" hidden="1">[2]갑지!#REF!</definedName>
    <definedName name="_Parse_Out" hidden="1">[2]갑지!#REF!</definedName>
    <definedName name="_PE1">#REF!</definedName>
    <definedName name="_PE10">#REF!</definedName>
    <definedName name="_PE11">#REF!</definedName>
    <definedName name="_PE12">#REF!</definedName>
    <definedName name="_PE13">#REF!</definedName>
    <definedName name="_PE14">#REF!</definedName>
    <definedName name="_PE15">#REF!</definedName>
    <definedName name="_PE16">#REF!</definedName>
    <definedName name="_PE17">#REF!</definedName>
    <definedName name="_PE18">#REF!</definedName>
    <definedName name="_PE19">#REF!</definedName>
    <definedName name="_PE2">#REF!</definedName>
    <definedName name="_PE20">#REF!</definedName>
    <definedName name="_PE21">#REF!</definedName>
    <definedName name="_PE22">#REF!</definedName>
    <definedName name="_PE23">#REF!</definedName>
    <definedName name="_PE24">#REF!</definedName>
    <definedName name="_PE25">#REF!</definedName>
    <definedName name="_PE26">#REF!</definedName>
    <definedName name="_PE27">#REF!</definedName>
    <definedName name="_PE28">#REF!</definedName>
    <definedName name="_PE29">#REF!</definedName>
    <definedName name="_PE3">#REF!</definedName>
    <definedName name="_PE30">#REF!</definedName>
    <definedName name="_PE31">#REF!</definedName>
    <definedName name="_PE32">#REF!</definedName>
    <definedName name="_PE33">#REF!</definedName>
    <definedName name="_PE34">#REF!</definedName>
    <definedName name="_PE35">#REF!</definedName>
    <definedName name="_PE36">#REF!</definedName>
    <definedName name="_PE37">#REF!</definedName>
    <definedName name="_PE38">#REF!</definedName>
    <definedName name="_PE39">#REF!</definedName>
    <definedName name="_PE4">#REF!</definedName>
    <definedName name="_PE40">#REF!</definedName>
    <definedName name="_PE41">#REF!</definedName>
    <definedName name="_PE42">#REF!</definedName>
    <definedName name="_PE43">#REF!</definedName>
    <definedName name="_PE44">#REF!</definedName>
    <definedName name="_PE45">#REF!</definedName>
    <definedName name="_PE46">#REF!</definedName>
    <definedName name="_PE47">#REF!</definedName>
    <definedName name="_PE48">#REF!</definedName>
    <definedName name="_PE49">#REF!</definedName>
    <definedName name="_PE5">#REF!</definedName>
    <definedName name="_PE50">#REF!</definedName>
    <definedName name="_PE51">#REF!</definedName>
    <definedName name="_PE52">#REF!</definedName>
    <definedName name="_PE53">#REF!</definedName>
    <definedName name="_PE54">#REF!</definedName>
    <definedName name="_PE55">#REF!</definedName>
    <definedName name="_PE56">#REF!</definedName>
    <definedName name="_PE57">#REF!</definedName>
    <definedName name="_PE58">#REF!</definedName>
    <definedName name="_PE59">#REF!</definedName>
    <definedName name="_PE6">#REF!</definedName>
    <definedName name="_PE60">#REF!</definedName>
    <definedName name="_PE61">#REF!</definedName>
    <definedName name="_PE62">#REF!</definedName>
    <definedName name="_PE7">#REF!</definedName>
    <definedName name="_PE8">#REF!</definedName>
    <definedName name="_PE9">#REF!</definedName>
    <definedName name="_Pi2">#REF!</definedName>
    <definedName name="_pill" hidden="1">#REF!</definedName>
    <definedName name="_pl1">#REF!</definedName>
    <definedName name="_PL10">#REF!</definedName>
    <definedName name="_PL11">#REF!</definedName>
    <definedName name="_PL12">#REF!</definedName>
    <definedName name="_PL13">#REF!</definedName>
    <definedName name="_PL14">#REF!</definedName>
    <definedName name="_PL15">#REF!</definedName>
    <definedName name="_PL16">#REF!</definedName>
    <definedName name="_PL17">#REF!</definedName>
    <definedName name="_PL18">#REF!</definedName>
    <definedName name="_PL19">#REF!</definedName>
    <definedName name="_PL2">#REF!</definedName>
    <definedName name="_PL20">#REF!</definedName>
    <definedName name="_PL21">#REF!</definedName>
    <definedName name="_PL22">#REF!</definedName>
    <definedName name="_PL23">#REF!</definedName>
    <definedName name="_PL24">#REF!</definedName>
    <definedName name="_PL25">#REF!</definedName>
    <definedName name="_PL26">#REF!</definedName>
    <definedName name="_PL27">#REF!</definedName>
    <definedName name="_PL28">#REF!</definedName>
    <definedName name="_PL29">#REF!</definedName>
    <definedName name="_PL3">#REF!</definedName>
    <definedName name="_PL30">#REF!</definedName>
    <definedName name="_PL31">#REF!</definedName>
    <definedName name="_PL32">#REF!</definedName>
    <definedName name="_PL33">#REF!</definedName>
    <definedName name="_PL34">#REF!</definedName>
    <definedName name="_PL35">#REF!</definedName>
    <definedName name="_PL36">#REF!</definedName>
    <definedName name="_PL37">#REF!</definedName>
    <definedName name="_PL38">#REF!</definedName>
    <definedName name="_PL39">#REF!</definedName>
    <definedName name="_PL4">#REF!</definedName>
    <definedName name="_PL40">#REF!</definedName>
    <definedName name="_PL41">#REF!</definedName>
    <definedName name="_PL42">#REF!</definedName>
    <definedName name="_PL43">#REF!</definedName>
    <definedName name="_PL44">#REF!</definedName>
    <definedName name="_PL45">#REF!</definedName>
    <definedName name="_PL46">#REF!</definedName>
    <definedName name="_PL47">#REF!</definedName>
    <definedName name="_PL48">#REF!</definedName>
    <definedName name="_PL49">#REF!</definedName>
    <definedName name="_PL5">#REF!</definedName>
    <definedName name="_PL50">#REF!</definedName>
    <definedName name="_PL51">#REF!</definedName>
    <definedName name="_PL52">#REF!</definedName>
    <definedName name="_PL53">#REF!</definedName>
    <definedName name="_PL54">#REF!</definedName>
    <definedName name="_PL55">#REF!</definedName>
    <definedName name="_PL56">#REF!</definedName>
    <definedName name="_PL57">#REF!</definedName>
    <definedName name="_PL58">#REF!</definedName>
    <definedName name="_PL59">#REF!</definedName>
    <definedName name="_PL6">#REF!</definedName>
    <definedName name="_PL60">#REF!</definedName>
    <definedName name="_PL61">#REF!</definedName>
    <definedName name="_PL62">#REF!</definedName>
    <definedName name="_PL7">#REF!</definedName>
    <definedName name="_PL8">#REF!</definedName>
    <definedName name="_PL9">#REF!</definedName>
    <definedName name="_PM1">#REF!</definedName>
    <definedName name="_PM10">#REF!</definedName>
    <definedName name="_PM11">#REF!</definedName>
    <definedName name="_PM12">#REF!</definedName>
    <definedName name="_PM13">#REF!</definedName>
    <definedName name="_PM14">#REF!</definedName>
    <definedName name="_PM15">#REF!</definedName>
    <definedName name="_PM16">#REF!</definedName>
    <definedName name="_PM17">#REF!</definedName>
    <definedName name="_PM18">#REF!</definedName>
    <definedName name="_PM19">#REF!</definedName>
    <definedName name="_PM2">#REF!</definedName>
    <definedName name="_PM20">#REF!</definedName>
    <definedName name="_PM21">#REF!</definedName>
    <definedName name="_PM22">#REF!</definedName>
    <definedName name="_PM23">#REF!</definedName>
    <definedName name="_PM24">#REF!</definedName>
    <definedName name="_PM25">#REF!</definedName>
    <definedName name="_PM26">#REF!</definedName>
    <definedName name="_PM27">#REF!</definedName>
    <definedName name="_PM28">#REF!</definedName>
    <definedName name="_PM29">#REF!</definedName>
    <definedName name="_PM3">#REF!</definedName>
    <definedName name="_PM30">#REF!</definedName>
    <definedName name="_PM31">#REF!</definedName>
    <definedName name="_PM32">#REF!</definedName>
    <definedName name="_PM33">#REF!</definedName>
    <definedName name="_PM34">#REF!</definedName>
    <definedName name="_PM35">#REF!</definedName>
    <definedName name="_PM36">#REF!</definedName>
    <definedName name="_PM37">#REF!</definedName>
    <definedName name="_PM38">#REF!</definedName>
    <definedName name="_PM39">#REF!</definedName>
    <definedName name="_PM4">#REF!</definedName>
    <definedName name="_PM40">#REF!</definedName>
    <definedName name="_PM41">#REF!</definedName>
    <definedName name="_PM42">#REF!</definedName>
    <definedName name="_PM43">#REF!</definedName>
    <definedName name="_PM44">#REF!</definedName>
    <definedName name="_PM45">#REF!</definedName>
    <definedName name="_PM46">#REF!</definedName>
    <definedName name="_PM47">#REF!</definedName>
    <definedName name="_PM48">#REF!</definedName>
    <definedName name="_PM49">#REF!</definedName>
    <definedName name="_PM5">#REF!</definedName>
    <definedName name="_PM50">#REF!</definedName>
    <definedName name="_PM51">#REF!</definedName>
    <definedName name="_PM52">#REF!</definedName>
    <definedName name="_PM53">#REF!</definedName>
    <definedName name="_PM54">#REF!</definedName>
    <definedName name="_PM55">#REF!</definedName>
    <definedName name="_PM56">#REF!</definedName>
    <definedName name="_PM57">#REF!</definedName>
    <definedName name="_PM58">#REF!</definedName>
    <definedName name="_PM59">#REF!</definedName>
    <definedName name="_PM6">#REF!</definedName>
    <definedName name="_PM60">#REF!</definedName>
    <definedName name="_PM61">#REF!</definedName>
    <definedName name="_PM62">#REF!</definedName>
    <definedName name="_PM7">#REF!</definedName>
    <definedName name="_PM8">#REF!</definedName>
    <definedName name="_PM9">#REF!</definedName>
    <definedName name="_q45" localSheetId="19" hidden="1">{"'용역비'!$A$4:$C$8"}</definedName>
    <definedName name="_q45" localSheetId="1" hidden="1">{"'용역비'!$A$4:$C$8"}</definedName>
    <definedName name="_q45" localSheetId="0" hidden="1">{"'용역비'!$A$4:$C$8"}</definedName>
    <definedName name="_q45" hidden="1">{"'용역비'!$A$4:$C$8"}</definedName>
    <definedName name="_qs1">#REF!</definedName>
    <definedName name="_qs12">#REF!</definedName>
    <definedName name="_qs2">#REF!</definedName>
    <definedName name="_qs22">#REF!</definedName>
    <definedName name="_Regression_Int" hidden="1">1</definedName>
    <definedName name="_Regression_Out" hidden="1">#REF!</definedName>
    <definedName name="_Regression_X" hidden="1">#REF!</definedName>
    <definedName name="_Regression_Y" hidden="1">#REF!</definedName>
    <definedName name="_S_KEY2" hidden="1">#REF!</definedName>
    <definedName name="_S3" hidden="1">{#N/A,#N/A,FALSE,"포장2"}</definedName>
    <definedName name="_SA1">#REF!</definedName>
    <definedName name="_SBB1">#REF!</definedName>
    <definedName name="_SBB2">#REF!</definedName>
    <definedName name="_SBB3">#REF!</definedName>
    <definedName name="_SBB4">#REF!</definedName>
    <definedName name="_SBB5">#REF!</definedName>
    <definedName name="_SHH1">#REF!</definedName>
    <definedName name="_SHH2">#REF!</definedName>
    <definedName name="_SHH3">#REF!</definedName>
    <definedName name="_Sort" localSheetId="23" hidden="1">#REF!</definedName>
    <definedName name="_Sort" localSheetId="19" hidden="1">#REF!</definedName>
    <definedName name="_Sort" localSheetId="16" hidden="1">#REF!</definedName>
    <definedName name="_Sort" localSheetId="17" hidden="1">#REF!</definedName>
    <definedName name="_Sort" localSheetId="18" hidden="1">#REF!</definedName>
    <definedName name="_Sort" localSheetId="1" hidden="1">#REF!</definedName>
    <definedName name="_Sort" localSheetId="0" hidden="1">#REF!</definedName>
    <definedName name="_Sort" hidden="1">#REF!</definedName>
    <definedName name="_SR110">#REF!</definedName>
    <definedName name="_SR55">#REF!</definedName>
    <definedName name="_SR80">#REF!</definedName>
    <definedName name="_SS1">#REF!</definedName>
    <definedName name="_SS2">#REF!</definedName>
    <definedName name="_SUB1">#REF!</definedName>
    <definedName name="_SUB2">#REF!</definedName>
    <definedName name="_SUB3">#REF!</definedName>
    <definedName name="_sub4">#REF!</definedName>
    <definedName name="_sub5">#REF!</definedName>
    <definedName name="_Table1_In1" localSheetId="1" hidden="1">#REF!</definedName>
    <definedName name="_Table1_In1" localSheetId="0" hidden="1">#REF!</definedName>
    <definedName name="_Table1_In1" hidden="1">#REF!</definedName>
    <definedName name="_Table1_Out" localSheetId="1" hidden="1">#REF!</definedName>
    <definedName name="_Table1_Out" localSheetId="0" hidden="1">#REF!</definedName>
    <definedName name="_Table1_Out" hidden="1">#REF!</definedName>
    <definedName name="_Table2_In1" hidden="1">#REF!</definedName>
    <definedName name="_Table2_Out" hidden="1">#REF!</definedName>
    <definedName name="_TC1">#REF!</definedName>
    <definedName name="_TC2">#REF!</definedName>
    <definedName name="_Ted1">#REF!</definedName>
    <definedName name="_Ts1">#REF!</definedName>
    <definedName name="_tt1">"tt1"</definedName>
    <definedName name="_TW1">#REF!</definedName>
    <definedName name="_TW2">#REF!</definedName>
    <definedName name="_Ty1">#REF!</definedName>
    <definedName name="_Ty2">#REF!</definedName>
    <definedName name="_WC1">#REF!</definedName>
    <definedName name="_wd1">#REF!</definedName>
    <definedName name="_wd2">#REF!</definedName>
    <definedName name="_wo1">#REF!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yoon" localSheetId="1" hidden="1">[2]갑지!#REF!</definedName>
    <definedName name="_yoon" hidden="1">[2]갑지!#REF!</definedName>
    <definedName name="_Z11">0</definedName>
    <definedName name="_Z23">82</definedName>
    <definedName name="_Z25">256</definedName>
    <definedName name="_ZAA024">2</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_건축목공">#REF!</definedName>
    <definedName name="_고급기술자">#REF!</definedName>
    <definedName name="_과업명">#REF!</definedName>
    <definedName name="_교량개소">#REF!</definedName>
    <definedName name="_교차로개소">#REF!</definedName>
    <definedName name="_구조물측량연장">#REF!</definedName>
    <definedName name="_기술사">#REF!</definedName>
    <definedName name="_목도">#REF!</definedName>
    <definedName name="_보통인부">#REF!</definedName>
    <definedName name="_석공">#REF!</definedName>
    <definedName name="_수준점개소">#REF!</definedName>
    <definedName name="_시험사1급">#REF!</definedName>
    <definedName name="_유역면적">#REF!</definedName>
    <definedName name="_제내지">#REF!</definedName>
    <definedName name="_제도사">#REF!</definedName>
    <definedName name="_중급기능사">#REF!</definedName>
    <definedName name="_중급기술자">#REF!</definedName>
    <definedName name="_초급기술자">#REF!</definedName>
    <definedName name="_측량고급기능사">#REF!</definedName>
    <definedName name="_측량고급기술자">#REF!</definedName>
    <definedName name="_측량중급기능사">#REF!</definedName>
    <definedName name="_측량중급기술자">#REF!</definedName>
    <definedName name="_측량초급기능사">#REF!</definedName>
    <definedName name="_측량초급기술자">#REF!</definedName>
    <definedName name="_측량특급기술자">#REF!</definedName>
    <definedName name="_측부">#REF!</definedName>
    <definedName name="_특급기술자">#REF!</definedName>
    <definedName name="_특별인부">#REF!</definedName>
    <definedName name="_폭원">#REF!</definedName>
    <definedName name="_표석개수">#REF!</definedName>
    <definedName name="_하천길이">#REF!</definedName>
    <definedName name="_하천길이1">#REF!</definedName>
    <definedName name="_하천폭">#REF!</definedName>
    <definedName name="_형틀목공">#REF!</definedName>
    <definedName name="_횡단간격">#REF!</definedName>
    <definedName name="\">#REF!</definedName>
    <definedName name="\0">#REF!</definedName>
    <definedName name="\A">#REF!</definedName>
    <definedName name="\B">#REF!</definedName>
    <definedName name="\c">#REF!</definedName>
    <definedName name="\d">#N/A</definedName>
    <definedName name="\e">#REF!</definedName>
    <definedName name="\f">#REF!</definedName>
    <definedName name="\I">#REF!</definedName>
    <definedName name="\l">#REF!</definedName>
    <definedName name="\LARGE">#REF!</definedName>
    <definedName name="\m">#REF!</definedName>
    <definedName name="\MIDDLE">#REF!</definedName>
    <definedName name="\O">#REF!</definedName>
    <definedName name="\P">#REF!</definedName>
    <definedName name="\P1">#REF!</definedName>
    <definedName name="\Q">#REF!</definedName>
    <definedName name="\r">#REF!</definedName>
    <definedName name="\s">#REF!</definedName>
    <definedName name="\SMALL">#REF!</definedName>
    <definedName name="\v">#REF!</definedName>
    <definedName name="\w">#REF!</definedName>
    <definedName name="\x">#REF!</definedName>
    <definedName name="\y">#REF!</definedName>
    <definedName name="\z">#REF!</definedName>
    <definedName name="☞_기능점수__산정방법_선택" localSheetId="1">'[3](1차)2025년_기능'!#REF!</definedName>
    <definedName name="☞_기능점수__산정방법_선택" localSheetId="0">'[4]3-2.공간정보_활용_서비스(FP)'!#REF!</definedName>
    <definedName name="☞_기능점수__산정방법_선택">'1-1.FP산정(간이법)'!#REF!</definedName>
    <definedName name="A">BlankMacro1</definedName>
    <definedName name="A1C1" hidden="1">#REF!</definedName>
    <definedName name="aa" hidden="1">'[5]98수문일위'!$A$1:$P$2004</definedName>
    <definedName name="aaa" localSheetId="19">BlankMacro1</definedName>
    <definedName name="aaa" localSheetId="0">BlankMacro1</definedName>
    <definedName name="aaa">BlankMacro1</definedName>
    <definedName name="AAAA">#REF!</definedName>
    <definedName name="aaaaa" localSheetId="19">BlankMacro1</definedName>
    <definedName name="aaaaa" localSheetId="0">BlankMacro1</definedName>
    <definedName name="aaaaa">BlankMacro1</definedName>
    <definedName name="AAAAAA">#REF!</definedName>
    <definedName name="aaaaaaaaa" hidden="1">{"'공사부문'!$A$6:$A$32"}</definedName>
    <definedName name="AAAAAAAAAAAAAAAAAAA">#REF!</definedName>
    <definedName name="aaas" hidden="1">#REF!</definedName>
    <definedName name="AAD">#REF!,#REF!</definedName>
    <definedName name="ab">#REF!</definedName>
    <definedName name="ABC">#REF!</definedName>
    <definedName name="ac">#REF!</definedName>
    <definedName name="Access_Button" hidden="1">"KT과금거리_지역좌표_970827_거리계산표_List"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"E:\내 문서\요금\KT과금거리 지역좌표_970827.mdb"</definedName>
    <definedName name="ADC">#REF!,#REF!</definedName>
    <definedName name="adsf\asdf\asdf\" hidden="1">#REF!</definedName>
    <definedName name="aer">#REF!,#REF!</definedName>
    <definedName name="AFC설비">#REF!</definedName>
    <definedName name="afd" localSheetId="19" hidden="1">{"'용역비'!$A$4:$C$8"}</definedName>
    <definedName name="afd" localSheetId="1" hidden="1">{"'용역비'!$A$4:$C$8"}</definedName>
    <definedName name="afd" localSheetId="0" hidden="1">{"'용역비'!$A$4:$C$8"}</definedName>
    <definedName name="afd" hidden="1">{"'용역비'!$A$4:$C$8"}</definedName>
    <definedName name="AFS">#REF!</definedName>
    <definedName name="ag">#REF!</definedName>
    <definedName name="AH">#REF!</definedName>
    <definedName name="AHN">#REF!,#REF!</definedName>
    <definedName name="AJH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vilc" hidden="1">#REF!</definedName>
    <definedName name="AL">#REF!</definedName>
    <definedName name="AL_ANODE">#REF!</definedName>
    <definedName name="AN_ANODE">#REF!</definedName>
    <definedName name="ANODE재">#REF!</definedName>
    <definedName name="anscount" hidden="1">1</definedName>
    <definedName name="aq" hidden="1">#REF!</definedName>
    <definedName name="AS">#REF!</definedName>
    <definedName name="ASA">#REF!</definedName>
    <definedName name="asb">#REF!</definedName>
    <definedName name="ASC">#REF!</definedName>
    <definedName name="ASCO">#REF!</definedName>
    <definedName name="asdasd">#REF!</definedName>
    <definedName name="asdfasdf" hidden="1">{#N/A,#N/A,FALSE,"CCTV"}</definedName>
    <definedName name="ASE">#REF!</definedName>
    <definedName name="ash">#REF!</definedName>
    <definedName name="asm">#REF!</definedName>
    <definedName name="Asp">#REF!</definedName>
    <definedName name="ASP_깨기복구">#REF!</definedName>
    <definedName name="ASP_포장절단">#REF!</definedName>
    <definedName name="ASPO">#REF!</definedName>
    <definedName name="atb">#REF!</definedName>
    <definedName name="ath">#REF!</definedName>
    <definedName name="atm">#REF!</definedName>
    <definedName name="atp">#REF!</definedName>
    <definedName name="ats">#REF!</definedName>
    <definedName name="AWD">#REF!,#REF!</definedName>
    <definedName name="AZX">#REF!,#REF!</definedName>
    <definedName name="A머캐중층10">#REF!</definedName>
    <definedName name="A머캐중층10불량">#REF!</definedName>
    <definedName name="A머캐중층15">#REF!</definedName>
    <definedName name="A머캐중층15불량">#REF!</definedName>
    <definedName name="A머캐중층20">#REF!</definedName>
    <definedName name="A머캐중층20불량">#REF!</definedName>
    <definedName name="A머캐표층10">#REF!</definedName>
    <definedName name="A머캐표층10불량">#REF!</definedName>
    <definedName name="A머캐표층15">#REF!</definedName>
    <definedName name="A머캐표층15불량">#REF!</definedName>
    <definedName name="A머캐표층5">#REF!</definedName>
    <definedName name="A머캐표층5불량">#REF!</definedName>
    <definedName name="A머캐표층7">#REF!</definedName>
    <definedName name="A머캐표층7불량">#REF!</definedName>
    <definedName name="A삼">#REF!</definedName>
    <definedName name="A이">#REF!</definedName>
    <definedName name="A일">#REF!</definedName>
    <definedName name="b" localSheetId="19">#REF!</definedName>
    <definedName name="b">#REF!</definedName>
    <definedName name="B1A">#REF!</definedName>
    <definedName name="B1B">#REF!</definedName>
    <definedName name="B1WL">#REF!</definedName>
    <definedName name="B1WR">#REF!</definedName>
    <definedName name="B2A">#REF!</definedName>
    <definedName name="B2B">#REF!</definedName>
    <definedName name="B2WL">#REF!</definedName>
    <definedName name="B2WR">#REF!</definedName>
    <definedName name="B3A">#REF!</definedName>
    <definedName name="B3B">#REF!</definedName>
    <definedName name="B4A">#REF!</definedName>
    <definedName name="B4B">#REF!</definedName>
    <definedName name="B5A">#REF!</definedName>
    <definedName name="B5B">#REF!</definedName>
    <definedName name="B6A">#REF!</definedName>
    <definedName name="B6B">#REF!</definedName>
    <definedName name="B7A">#REF!</definedName>
    <definedName name="B7B">#REF!</definedName>
    <definedName name="B8A">#REF!</definedName>
    <definedName name="BA">#REF!</definedName>
    <definedName name="back">#REF!</definedName>
    <definedName name="bb">BlankMacro1</definedName>
    <definedName name="BBB">#REF!</definedName>
    <definedName name="BBC">#REF!</definedName>
    <definedName name="Bbf">#REF!</definedName>
    <definedName name="BC">#REF!</definedName>
    <definedName name="BCF">#REF!</definedName>
    <definedName name="Bcv">#REF!</definedName>
    <definedName name="BF">#REF!</definedName>
    <definedName name="BHK">#REF!,#REF!</definedName>
    <definedName name="BHS">#REF!</definedName>
    <definedName name="BHU">#REF!</definedName>
    <definedName name="BM">#REF!</definedName>
    <definedName name="BMM">#REF!</definedName>
    <definedName name="BMO">#REF!</definedName>
    <definedName name="Bms_Table">#REF!</definedName>
    <definedName name="BNH">#N/A</definedName>
    <definedName name="box">#REF!</definedName>
    <definedName name="BR">#REF!</definedName>
    <definedName name="BRG">#REF!</definedName>
    <definedName name="BS">#REF!</definedName>
    <definedName name="BSH">#REF!</definedName>
    <definedName name="BSS">#REF!</definedName>
    <definedName name="BST">#REF!</definedName>
    <definedName name="BSV">#REF!</definedName>
    <definedName name="BT">#REF!</definedName>
    <definedName name="BTP">#REF!</definedName>
    <definedName name="BUF">#REF!</definedName>
    <definedName name="Button_5">"本社合計_本社集計_List"</definedName>
    <definedName name="bvvc">#N/A</definedName>
    <definedName name="BW">#REF!</definedName>
    <definedName name="BWC">#REF!</definedName>
    <definedName name="BWD">#REF!</definedName>
    <definedName name="B이">#REF!</definedName>
    <definedName name="B일">#REF!</definedName>
    <definedName name="B제로">#REF!</definedName>
    <definedName name="C_">#REF!</definedName>
    <definedName name="C_D1">#REF!</definedName>
    <definedName name="C_D2">#REF!</definedName>
    <definedName name="C_DO">#REF!</definedName>
    <definedName name="C_DP1">#REF!</definedName>
    <definedName name="C_DP2">#REF!</definedName>
    <definedName name="C_DP3">#REF!</definedName>
    <definedName name="C_DP4">#REF!</definedName>
    <definedName name="C_LEVEL">#REF!</definedName>
    <definedName name="C_LEVEL1">#REF!</definedName>
    <definedName name="C_MAG1">#REF!</definedName>
    <definedName name="C_MAG2">#REF!</definedName>
    <definedName name="C_MAG3">#REF!</definedName>
    <definedName name="C_MAG4">#REF!</definedName>
    <definedName name="C_MAG5">#REF!</definedName>
    <definedName name="C_MAG6">#REF!</definedName>
    <definedName name="C_MAG7">#REF!</definedName>
    <definedName name="C_MOSAIC">#REF!</definedName>
    <definedName name="C_RCL">#REF!</definedName>
    <definedName name="C_S1">#REF!</definedName>
    <definedName name="C_S2">#REF!</definedName>
    <definedName name="C_UPS">#REF!</definedName>
    <definedName name="cable">#REF!</definedName>
    <definedName name="CCB">#REF!</definedName>
    <definedName name="CCC"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TV" hidden="1">{#N/A,#N/A,FALSE,"전력간선"}</definedName>
    <definedName name="CCTV설비">#REF!</definedName>
    <definedName name="cdcd" hidden="1">#REF!</definedName>
    <definedName name="CDE">#REF!,#REF!</definedName>
    <definedName name="CFR">#REF!</definedName>
    <definedName name="CG">#REF!</definedName>
    <definedName name="cgmh" localSheetId="19" hidden="1">{"'용역비'!$A$4:$C$8"}</definedName>
    <definedName name="cgmh" localSheetId="1" hidden="1">{"'용역비'!$A$4:$C$8"}</definedName>
    <definedName name="cgmh" localSheetId="0" hidden="1">{"'용역비'!$A$4:$C$8"}</definedName>
    <definedName name="cgmh" hidden="1">{"'용역비'!$A$4:$C$8"}</definedName>
    <definedName name="Chart_1">"Chart 1"</definedName>
    <definedName name="chk" hidden="1">{"SJ - 기본 보기",#N/A,FALSE,"공사별 외주견적"}</definedName>
    <definedName name="CLEAN_S">#N/A</definedName>
    <definedName name="CLEAN_SM">#N/A</definedName>
    <definedName name="CLEAN_SML">#N/A</definedName>
    <definedName name="CN">#REF!</definedName>
    <definedName name="CO">#REF!</definedName>
    <definedName name="CODE">#REF!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LUMN_A">#REF!</definedName>
    <definedName name="CONSOLE" localSheetId="19" hidden="1">{#N/A,#N/A,TRUE,"진도율산정기준";#N/A,#N/A,TRUE,"S_CUR";#N/A,#N/A,TRUE,"사업공통"}</definedName>
    <definedName name="CONSOLE" localSheetId="1" hidden="1">{#N/A,#N/A,TRUE,"진도율산정기준";#N/A,#N/A,TRUE,"S_CUR";#N/A,#N/A,TRUE,"사업공통"}</definedName>
    <definedName name="CONSOLE" localSheetId="0" hidden="1">{#N/A,#N/A,TRUE,"진도율산정기준";#N/A,#N/A,TRUE,"S_CUR";#N/A,#N/A,TRUE,"사업공통"}</definedName>
    <definedName name="CONSOLE" hidden="1">{#N/A,#N/A,TRUE,"진도율산정기준";#N/A,#N/A,TRUE,"S_CUR";#N/A,#N/A,TRUE,"사업공통"}</definedName>
    <definedName name="COPING_L">#REF!</definedName>
    <definedName name="COPING_W">#REF!</definedName>
    <definedName name="COPY">#REF!</definedName>
    <definedName name="COPY990">#REF!</definedName>
    <definedName name="cost_no">#REF!</definedName>
    <definedName name="cr________________040326_v2________">#REF!</definedName>
    <definedName name="_xlnm.Criteria">#REF!</definedName>
    <definedName name="Criteria_MI">#REF!</definedName>
    <definedName name="csb">#REF!</definedName>
    <definedName name="csh">#REF!</definedName>
    <definedName name="csm">#REF!</definedName>
    <definedName name="ctb">#REF!</definedName>
    <definedName name="CTC">#REF!</definedName>
    <definedName name="cth">#REF!</definedName>
    <definedName name="CTL">#REF!</definedName>
    <definedName name="ctm">#REF!</definedName>
    <definedName name="ctp">#REF!</definedName>
    <definedName name="CTR">#REF!</definedName>
    <definedName name="cts">#REF!</definedName>
    <definedName name="CV">#REF!</definedName>
    <definedName name="CV14_2C">#REF!</definedName>
    <definedName name="CV14_4C">#REF!</definedName>
    <definedName name="CV38재">#REF!</definedName>
    <definedName name="CV5.5_2">#REF!</definedName>
    <definedName name="CV5.5_4C">#REF!</definedName>
    <definedName name="CV8_2C">#REF!</definedName>
    <definedName name="CV8_4C">#REF!</definedName>
    <definedName name="CV8재">#REF!</definedName>
    <definedName name="CVB">#REF!,#REF!</definedName>
    <definedName name="CVG">#REF!,#REF!</definedName>
    <definedName name="C항">#REF!</definedName>
    <definedName name="D">BlankMacro1</definedName>
    <definedName name="D_CABLE">#REF!</definedName>
    <definedName name="D_LAB">#REF!</definedName>
    <definedName name="D_LAB_COMPUTER">#REF!</definedName>
    <definedName name="D_LPUMS">#REF!</definedName>
    <definedName name="D_LPURS1">#REF!</definedName>
    <definedName name="D_LPURS2">#REF!</definedName>
    <definedName name="D_LPURS3">#REF!</definedName>
    <definedName name="D_LPURS4">#REF!</definedName>
    <definedName name="D_PEC">#REF!</definedName>
    <definedName name="D_PEC_COMPUTER">#REF!</definedName>
    <definedName name="D_POC">#REF!</definedName>
    <definedName name="D_POC_COMPUTER">#REF!</definedName>
    <definedName name="D_SERVICE">#REF!</definedName>
    <definedName name="D_SPARE1">#REF!</definedName>
    <definedName name="DA">#REF!</definedName>
    <definedName name="DAA">#REF!</definedName>
    <definedName name="DAD">BlankMacro1</definedName>
    <definedName name="DAN">#REF!</definedName>
    <definedName name="DANGA">#REF!,#REF!</definedName>
    <definedName name="DANGA_">#REF!,#REF!</definedName>
    <definedName name="dasf">{#N/A,#N/A,FALSE,"구조2"}</definedName>
    <definedName name="dassda">#REF!</definedName>
    <definedName name="DATA">#REF!</definedName>
    <definedName name="DATA_">#REF!</definedName>
    <definedName name="Data_Func" localSheetId="19">[6]Macro상수!$B$19:$B$20</definedName>
    <definedName name="Data_Func">[7]Macro상수!$B$19:$B$20</definedName>
    <definedName name="data1">#REF!</definedName>
    <definedName name="data2">#REF!</definedName>
    <definedName name="DATABAS">#REF!</definedName>
    <definedName name="_xlnm.Database" localSheetId="19">#REF!</definedName>
    <definedName name="_xlnm.Database" localSheetId="0">#REF!</definedName>
    <definedName name="_xlnm.Database">#REF!</definedName>
    <definedName name="Database_MI">#REF!</definedName>
    <definedName name="DataFunc" localSheetId="0">#REF!</definedName>
    <definedName name="DataFunc">#REF!</definedName>
    <definedName name="DATAWAY_CABLE">#REF!</definedName>
    <definedName name="DB" localSheetId="0">#REF!</definedName>
    <definedName name="DB">#REF!</definedName>
    <definedName name="DB고급">#REF!</definedName>
    <definedName name="DB단순">#REF!</definedName>
    <definedName name="DB보통">#REF!</definedName>
    <definedName name="DB입력인일">#REF!</definedName>
    <definedName name="DB작업공수">#REF!</definedName>
    <definedName name="DC">#REF!</definedName>
    <definedName name="DD">#REF!</definedName>
    <definedName name="DDD">#REF!</definedName>
    <definedName name="dddd">BlankMacro1</definedName>
    <definedName name="ddddd" localSheetId="1" hidden="1">#REF!</definedName>
    <definedName name="ddddd" localSheetId="0" hidden="1">#REF!</definedName>
    <definedName name="ddddd" hidden="1">#REF!</definedName>
    <definedName name="ddddddddddddddd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dddddddddddddddg" hidden="1">{#N/A,#N/A,FALSE,"속도"}</definedName>
    <definedName name="ddddwwwwdddd" hidden="1">#REF!</definedName>
    <definedName name="ddfr" hidden="1">#REF!</definedName>
    <definedName name="DDFR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#REF!</definedName>
    <definedName name="ded" hidden="1">#REF!</definedName>
    <definedName name="DEDED" hidden="1">#REF!</definedName>
    <definedName name="DF">#REF!</definedName>
    <definedName name="DFDF">{#N/A,#N/A,FALSE,"2~8번"}</definedName>
    <definedName name="DFEE" hidden="1">#REF!</definedName>
    <definedName name="DFG">#REF!,#REF!,#REF!</definedName>
    <definedName name="DFHB">#REF!</definedName>
    <definedName name="DFR">#REF!,#REF!</definedName>
    <definedName name="DFS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h">#N/A</definedName>
    <definedName name="DGRT">#N/A</definedName>
    <definedName name="DHD">{#N/A,#N/A,FALSE,"골재소요량";#N/A,#N/A,FALSE,"골재소요량"}</definedName>
    <definedName name="dhj" localSheetId="19" hidden="1">{"'용역비'!$A$4:$C$8"}</definedName>
    <definedName name="dhj" localSheetId="1" hidden="1">{"'용역비'!$A$4:$C$8"}</definedName>
    <definedName name="dhj" localSheetId="0" hidden="1">{"'용역비'!$A$4:$C$8"}</definedName>
    <definedName name="dhj" hidden="1">{"'용역비'!$A$4:$C$8"}</definedName>
    <definedName name="dhtn">#REF!</definedName>
    <definedName name="DIA">#REF!</definedName>
    <definedName name="Digitizer댓수">#REF!</definedName>
    <definedName name="Digitizer비용">#REF!</definedName>
    <definedName name="DISTANCE">#REF!</definedName>
    <definedName name="DJAJSL">#REF!,#REF!</definedName>
    <definedName name="DJKC">#REF!,#REF!</definedName>
    <definedName name="DKD">#REF!</definedName>
    <definedName name="DKSG" hidden="1">#REF!</definedName>
    <definedName name="DKSGMLWJD" hidden="1">#REF!</definedName>
    <definedName name="DL">#REF!</definedName>
    <definedName name="dlff" localSheetId="19" hidden="1">{#N/A,#N/A,FALSE,"운반시간"}</definedName>
    <definedName name="dlff" localSheetId="1" hidden="1">{#N/A,#N/A,FALSE,"운반시간"}</definedName>
    <definedName name="dlff" localSheetId="0" hidden="1">{#N/A,#N/A,FALSE,"운반시간"}</definedName>
    <definedName name="dlff" hidden="1">{#N/A,#N/A,FALSE,"운반시간"}</definedName>
    <definedName name="DM" localSheetId="19">[8]심사계산!$F$88</definedName>
    <definedName name="DM">[9]심사계산!$F$88</definedName>
    <definedName name="DMZ">#REF!,#REF!</definedName>
    <definedName name="dn" localSheetId="19" hidden="1">{#N/A,#N/A,FALSE,"혼합골재"}</definedName>
    <definedName name="dn" localSheetId="1" hidden="1">{#N/A,#N/A,FALSE,"혼합골재"}</definedName>
    <definedName name="dn" localSheetId="0" hidden="1">{#N/A,#N/A,FALSE,"혼합골재"}</definedName>
    <definedName name="dn" hidden="1">{#N/A,#N/A,FALSE,"혼합골재"}</definedName>
    <definedName name="DORO">#REF!,#REF!</definedName>
    <definedName name="Dp" hidden="1">#REF!</definedName>
    <definedName name="DPI">#REF!</definedName>
    <definedName name="drsg">#REF!</definedName>
    <definedName name="ds">#REF!</definedName>
    <definedName name="dsadf" hidden="1">#REF!</definedName>
    <definedName name="dsb">#REF!</definedName>
    <definedName name="dsdsd" localSheetId="19" hidden="1">{#N/A,#N/A,FALSE,"운반시간"}</definedName>
    <definedName name="dsdsd" localSheetId="1" hidden="1">{#N/A,#N/A,FALSE,"운반시간"}</definedName>
    <definedName name="dsdsd" localSheetId="0" hidden="1">{#N/A,#N/A,FALSE,"운반시간"}</definedName>
    <definedName name="dsdsd" hidden="1">{#N/A,#N/A,FALSE,"운반시간"}</definedName>
    <definedName name="dsgfggg" hidden="1">#REF!</definedName>
    <definedName name="dsh">#REF!</definedName>
    <definedName name="dsl" hidden="1">#REF!</definedName>
    <definedName name="dsm">#REF!</definedName>
    <definedName name="DUCK">#REF!</definedName>
    <definedName name="DUCK.XLS">#REF!</definedName>
    <definedName name="DW" localSheetId="19" hidden="1">{"'용역비'!$A$4:$C$8"}</definedName>
    <definedName name="DW" localSheetId="1" hidden="1">{"'용역비'!$A$4:$C$8"}</definedName>
    <definedName name="DW" localSheetId="0" hidden="1">{"'용역비'!$A$4:$C$8"}</definedName>
    <definedName name="DW" hidden="1">{"'용역비'!$A$4:$C$8"}</definedName>
    <definedName name="DWD" hidden="1">{#N/A,#N/A,FALSE,"전력간선"}</definedName>
    <definedName name="E">#REF!</definedName>
    <definedName name="E_IV">#REF!</definedName>
    <definedName name="E25M">#REF!</definedName>
    <definedName name="E25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40M">#REF!</definedName>
    <definedName name="E40P">#REF!</definedName>
    <definedName name="E41M">#REF!</definedName>
    <definedName name="E41P">#REF!</definedName>
    <definedName name="E42M">#REF!</definedName>
    <definedName name="E42P">#REF!</definedName>
    <definedName name="E48M">#REF!</definedName>
    <definedName name="E48P">#REF!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A">#REF!</definedName>
    <definedName name="ED" hidden="1">#REF!</definedName>
    <definedName name="EDC">#REF!,#REF!</definedName>
    <definedName name="eded" hidden="1">#REF!</definedName>
    <definedName name="edgh">#REF!</definedName>
    <definedName name="edssqq" localSheetId="19" hidden="1">{#N/A,#N/A,FALSE,"혼합골재"}</definedName>
    <definedName name="edssqq" localSheetId="1" hidden="1">{#N/A,#N/A,FALSE,"혼합골재"}</definedName>
    <definedName name="edssqq" localSheetId="0" hidden="1">{#N/A,#N/A,FALSE,"혼합골재"}</definedName>
    <definedName name="edssqq" hidden="1">{#N/A,#N/A,FALSE,"혼합골재"}</definedName>
    <definedName name="edtgh">#REF!</definedName>
    <definedName name="EDUCATION">#REF!</definedName>
    <definedName name="ee" localSheetId="19" hidden="1">{#N/A,#N/A,FALSE,"단가표지"}</definedName>
    <definedName name="ee" localSheetId="1" hidden="1">{#N/A,#N/A,FALSE,"단가표지"}</definedName>
    <definedName name="ee" localSheetId="0" hidden="1">{#N/A,#N/A,FALSE,"단가표지"}</definedName>
    <definedName name="ee" hidden="1">{#N/A,#N/A,FALSE,"단가표지"}</definedName>
    <definedName name="ee44rr" hidden="1">{"'용역비'!$A$4:$C$8"}</definedName>
    <definedName name="EE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fr" hidden="1">#REF!</definedName>
    <definedName name="EFG" localSheetId="19" hidden="1">{"'용역비'!$A$4:$C$8"}</definedName>
    <definedName name="EFG" localSheetId="1" hidden="1">{"'용역비'!$A$4:$C$8"}</definedName>
    <definedName name="EFG" localSheetId="0" hidden="1">{"'용역비'!$A$4:$C$8"}</definedName>
    <definedName name="EFG" hidden="1">{"'용역비'!$A$4:$C$8"}</definedName>
    <definedName name="EGE" localSheetId="19" hidden="1">{"'용역비'!$A$4:$C$8"}</definedName>
    <definedName name="EGE" localSheetId="1" hidden="1">{"'용역비'!$A$4:$C$8"}</definedName>
    <definedName name="EGE" localSheetId="0" hidden="1">{"'용역비'!$A$4:$C$8"}</definedName>
    <definedName name="EGE" hidden="1">{"'용역비'!$A$4:$C$8"}</definedName>
    <definedName name="EGERG">#N/A</definedName>
    <definedName name="ej" localSheetId="19" hidden="1">{"'용역비'!$A$4:$C$8"}</definedName>
    <definedName name="ej" localSheetId="1" hidden="1">{"'용역비'!$A$4:$C$8"}</definedName>
    <definedName name="ej" localSheetId="0" hidden="1">{"'용역비'!$A$4:$C$8"}</definedName>
    <definedName name="ej" hidden="1">{"'용역비'!$A$4:$C$8"}</definedName>
    <definedName name="ek">#REF!</definedName>
    <definedName name="el">#REF!</definedName>
    <definedName name="ELC">#REF!</definedName>
    <definedName name="elec1">#REF!</definedName>
    <definedName name="elec2">#REF!</definedName>
    <definedName name="elec3">#REF!</definedName>
    <definedName name="elec4">#REF!</definedName>
    <definedName name="elec5">#REF!</definedName>
    <definedName name="elec6">#REF!</definedName>
    <definedName name="ELI">#REF!</definedName>
    <definedName name="ELP">#REF!</definedName>
    <definedName name="ENJ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#REF!</definedName>
    <definedName name="ERD">#REF!</definedName>
    <definedName name="erer" hidden="1">#REF!</definedName>
    <definedName name="errer" hidden="1">#REF!</definedName>
    <definedName name="ertyertye" localSheetId="19" hidden="1">{"'용역비'!$A$4:$C$8"}</definedName>
    <definedName name="ertyertye" localSheetId="1" hidden="1">{"'용역비'!$A$4:$C$8"}</definedName>
    <definedName name="ertyertye" localSheetId="0" hidden="1">{"'용역비'!$A$4:$C$8"}</definedName>
    <definedName name="ertyertye" hidden="1">{"'용역비'!$A$4:$C$8"}</definedName>
    <definedName name="ERYETY" hidden="1">'[10]N賃率-職'!$I$5:$I$30</definedName>
    <definedName name="esb">#REF!</definedName>
    <definedName name="esh">#REF!</definedName>
    <definedName name="esm">#REF!</definedName>
    <definedName name="etb">#REF!</definedName>
    <definedName name="eth">#REF!</definedName>
    <definedName name="etm">#REF!</definedName>
    <definedName name="ets">#REF!</definedName>
    <definedName name="ETYETY" localSheetId="19" hidden="1">{"'용역비'!$A$4:$C$8"}</definedName>
    <definedName name="ETYETY" localSheetId="1" hidden="1">{"'용역비'!$A$4:$C$8"}</definedName>
    <definedName name="ETYETY" localSheetId="0" hidden="1">{"'용역비'!$A$4:$C$8"}</definedName>
    <definedName name="ETYETY" hidden="1">{"'용역비'!$A$4:$C$8"}</definedName>
    <definedName name="etyj" localSheetId="19" hidden="1">{"'용역비'!$A$4:$C$8"}</definedName>
    <definedName name="etyj" localSheetId="1" hidden="1">{"'용역비'!$A$4:$C$8"}</definedName>
    <definedName name="etyj" localSheetId="0" hidden="1">{"'용역비'!$A$4:$C$8"}</definedName>
    <definedName name="etyj" hidden="1">{"'용역비'!$A$4:$C$8"}</definedName>
    <definedName name="etyjj" localSheetId="19" hidden="1">{"'용역비'!$A$4:$C$8"}</definedName>
    <definedName name="etyjj" localSheetId="1" hidden="1">{"'용역비'!$A$4:$C$8"}</definedName>
    <definedName name="etyjj" localSheetId="0" hidden="1">{"'용역비'!$A$4:$C$8"}</definedName>
    <definedName name="etyjj" hidden="1">{"'용역비'!$A$4:$C$8"}</definedName>
    <definedName name="ETYJTYJ" localSheetId="19" hidden="1">{"'용역비'!$A$4:$C$8"}</definedName>
    <definedName name="ETYJTYJ" localSheetId="1" hidden="1">{"'용역비'!$A$4:$C$8"}</definedName>
    <definedName name="ETYJTYJ" localSheetId="0" hidden="1">{"'용역비'!$A$4:$C$8"}</definedName>
    <definedName name="ETYJTYJ" hidden="1">{"'용역비'!$A$4:$C$8"}</definedName>
    <definedName name="ewew" hidden="1">#REF!</definedName>
    <definedName name="EWF">#REF!,#REF!</definedName>
    <definedName name="EWRDAFDADAQWD">BlankMacro1</definedName>
    <definedName name="_xlnm.Extract">#REF!</definedName>
    <definedName name="Extract_MI">#REF!</definedName>
    <definedName name="F">#REF!</definedName>
    <definedName name="F1F">#REF!</definedName>
    <definedName name="F2F">#REF!</definedName>
    <definedName name="F3F">#REF!</definedName>
    <definedName name="FC">#REF!</definedName>
    <definedName name="Fck">#REF!</definedName>
    <definedName name="FDFDS">#REF!,#REF!</definedName>
    <definedName name="fdgz">#REF!</definedName>
    <definedName name="FEEL">#REF!</definedName>
    <definedName name="FFC">#N/A</definedName>
    <definedName name="fff">{#N/A,#N/A,FALSE,"2~8번"}</definedName>
    <definedName name="FFFF" hidden="1">#REF!</definedName>
    <definedName name="fffffffff" hidden="1">#REF!</definedName>
    <definedName name="fg" hidden="1">#REF!</definedName>
    <definedName name="FGH">#REF!,#REF!</definedName>
    <definedName name="FH">#REF!</definedName>
    <definedName name="FHFH" hidden="1">[11]수량산출!$A$1:$A$8561</definedName>
    <definedName name="FHFK" localSheetId="19" hidden="1">[11]수량산출!#REF!</definedName>
    <definedName name="FHFK" localSheetId="1" hidden="1">[11]수량산출!#REF!</definedName>
    <definedName name="FHFK" localSheetId="0" hidden="1">[11]수량산출!#REF!</definedName>
    <definedName name="FHFK" hidden="1">[11]수량산출!#REF!</definedName>
    <definedName name="FieldIJ">#REF!</definedName>
    <definedName name="FIXT">#REF!</definedName>
    <definedName name="fj">#REF!</definedName>
    <definedName name="FK" localSheetId="19" hidden="1">{"'용역비'!$A$4:$C$8"}</definedName>
    <definedName name="FK" localSheetId="1" hidden="1">{"'용역비'!$A$4:$C$8"}</definedName>
    <definedName name="FK" localSheetId="0" hidden="1">{"'용역비'!$A$4:$C$8"}</definedName>
    <definedName name="FK" hidden="1">{"'용역비'!$A$4:$C$8"}</definedName>
    <definedName name="FL">#REF!</definedName>
    <definedName name="FL96광속">#REF!</definedName>
    <definedName name="FN">#REF!</definedName>
    <definedName name="FOOT1">#REF!</definedName>
    <definedName name="FOOT2">#REF!</definedName>
    <definedName name="FOOT3">#REF!</definedName>
    <definedName name="FOUND_A">#REF!</definedName>
    <definedName name="FOUND_H">#REF!</definedName>
    <definedName name="FP방법선택" localSheetId="3">'1-1.FP산정(간이법)'!#REF!</definedName>
    <definedName name="FP방법선택" localSheetId="5">'2-1.FP산정(간이법)'!#REF!</definedName>
    <definedName name="FP방법선택" localSheetId="7">'3-1.FP산정(간이법)'!#REF!</definedName>
    <definedName name="FP방법선택" localSheetId="9">'4-1.FP산정(재개발, 간이법)'!#REF!</definedName>
    <definedName name="FP방법선택" localSheetId="11">'5-1.FP산정(재개발, 간이법)'!#REF!</definedName>
    <definedName name="FP방법선택" localSheetId="13">'6-1.FP산정(간이법)'!#REF!</definedName>
    <definedName name="FR8_1C">#REF!</definedName>
    <definedName name="FR8_2C">#REF!</definedName>
    <definedName name="FR8_3C">#REF!</definedName>
    <definedName name="FR8_4C">#REF!</definedName>
    <definedName name="frfr" hidden="1">#REF!</definedName>
    <definedName name="frfrefed" hidden="1">#REF!</definedName>
    <definedName name="frfrff" hidden="1">#REF!</definedName>
    <definedName name="front">#REF!</definedName>
    <definedName name="FSDF">#REF!,#REF!</definedName>
    <definedName name="fv" hidden="1">{#N/A,#N/A,FALSE,"전력간선"}</definedName>
    <definedName name="Fy">#REF!</definedName>
    <definedName name="F이">#REF!</definedName>
    <definedName name="F일">#REF!</definedName>
    <definedName name="G">#REF!</definedName>
    <definedName name="GAB">#REF!</definedName>
    <definedName name="GDF">#N/A</definedName>
    <definedName name="gdjhsy" hidden="1">#REF!</definedName>
    <definedName name="GEMCO" localSheetId="19" hidden="1">#REF!</definedName>
    <definedName name="GEMCO" localSheetId="1" hidden="1">#REF!</definedName>
    <definedName name="GEMCO" localSheetId="0" hidden="1">#REF!</definedName>
    <definedName name="GEMCO" hidden="1">#REF!</definedName>
    <definedName name="GF">#REF!</definedName>
    <definedName name="GFD">#REF!</definedName>
    <definedName name="gfgdfg" localSheetId="19" hidden="1">[12]차액보증!#REF!</definedName>
    <definedName name="gfgdfg" localSheetId="1" hidden="1">[12]차액보증!#REF!</definedName>
    <definedName name="gfgdfg" localSheetId="0" hidden="1">[12]차액보증!#REF!</definedName>
    <definedName name="gfgdfg" hidden="1">[12]차액보증!#REF!</definedName>
    <definedName name="gfjdjkyt" hidden="1">'[10]N賃率-職'!$I$5:$I$30</definedName>
    <definedName name="GG">#REF!</definedName>
    <definedName name="GGG"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gggg" hidden="1">#REF!</definedName>
    <definedName name="ggggggggggggggggg" hidden="1">{#N/A,#N/A,FALSE,"이정표"}</definedName>
    <definedName name="GGGT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#REF!</definedName>
    <definedName name="ghdsg" hidden="1">'[13]N賃率-職'!$I$5:$I$30</definedName>
    <definedName name="ghgfh">#N/A</definedName>
    <definedName name="gigin">#REF!</definedName>
    <definedName name="gjckddud">#REF!,#REF!</definedName>
    <definedName name="gkdah">#REF!</definedName>
    <definedName name="GKDURK">#REF!,#REF!,#REF!</definedName>
    <definedName name="GMLWD" hidden="1">#REF!</definedName>
    <definedName name="GN">#REF!</definedName>
    <definedName name="GradeRatio">#REF!</definedName>
    <definedName name="grew" localSheetId="19" hidden="1">#REF!</definedName>
    <definedName name="grew" localSheetId="1" hidden="1">#REF!</definedName>
    <definedName name="grew" localSheetId="0" hidden="1">#REF!</definedName>
    <definedName name="grew" hidden="1">#REF!</definedName>
    <definedName name="GRT" localSheetId="1" hidden="1">#REF!</definedName>
    <definedName name="GRT" localSheetId="0" hidden="1">#REF!</definedName>
    <definedName name="GRT" hidden="1">#REF!</definedName>
    <definedName name="gt">#REF!</definedName>
    <definedName name="gtgt" hidden="1">#REF!</definedName>
    <definedName name="gthyhy" hidden="1">#REF!</definedName>
    <definedName name="gu">#REF!,#REF!</definedName>
    <definedName name="GuBae">#REF!</definedName>
    <definedName name="GVH">#REF!,#REF!</definedName>
    <definedName name="GVHBG">#N/A</definedName>
    <definedName name="H">#REF!</definedName>
    <definedName name="H100x100x6x8t_단중">#REF!</definedName>
    <definedName name="H125x125x6.5x9t_단중">#REF!</definedName>
    <definedName name="H150x100x6x9t_단중">#REF!</definedName>
    <definedName name="H1A">#REF!</definedName>
    <definedName name="H1C">#REF!</definedName>
    <definedName name="H1D">#REF!</definedName>
    <definedName name="H1H">#REF!</definedName>
    <definedName name="H1L">#REF!</definedName>
    <definedName name="H1R">#REF!</definedName>
    <definedName name="H1WL">#REF!</definedName>
    <definedName name="H1WR">#REF!</definedName>
    <definedName name="H2C">#REF!</definedName>
    <definedName name="H2H">#REF!</definedName>
    <definedName name="H2L">#REF!</definedName>
    <definedName name="H2R">#REF!</definedName>
    <definedName name="H2WL">#REF!</definedName>
    <definedName name="H2WR">#REF!</definedName>
    <definedName name="H3H">#REF!</definedName>
    <definedName name="H3L">#REF!</definedName>
    <definedName name="H3R">#REF!</definedName>
    <definedName name="H3WL">#REF!</definedName>
    <definedName name="H3WR">#REF!</definedName>
    <definedName name="H4H">#REF!</definedName>
    <definedName name="H4L">#REF!</definedName>
    <definedName name="H4R">#REF!</definedName>
    <definedName name="h5h" hidden="1">{#N/A,#N/A,FALSE,"포장2"}</definedName>
    <definedName name="H5L">#REF!</definedName>
    <definedName name="H5R">#REF!</definedName>
    <definedName name="h6a">#REF!</definedName>
    <definedName name="h6h6"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6L">#REF!</definedName>
    <definedName name="H6R">#REF!</definedName>
    <definedName name="H7L">#REF!</definedName>
    <definedName name="H7R">#REF!</definedName>
    <definedName name="H9A">#REF!</definedName>
    <definedName name="HA">#REF!</definedName>
    <definedName name="HAB">#REF!</definedName>
    <definedName name="han" localSheetId="1" hidden="1">#REF!</definedName>
    <definedName name="han" localSheetId="0" hidden="1">#REF!</definedName>
    <definedName name="han" hidden="1">#REF!</definedName>
    <definedName name="hardwar" localSheetId="1" hidden="1">[14]Sheet1!#REF!</definedName>
    <definedName name="hardwar" localSheetId="0" hidden="1">[14]Sheet1!#REF!</definedName>
    <definedName name="hardwar" hidden="1">[14]Sheet1!#REF!</definedName>
    <definedName name="HB">#REF!</definedName>
    <definedName name="HC">#REF!</definedName>
    <definedName name="Hca">#REF!</definedName>
    <definedName name="Hcd">#REF!</definedName>
    <definedName name="HD">#REF!</definedName>
    <definedName name="hdehd" hidden="1">#REF!</definedName>
    <definedName name="HE">#REF!</definedName>
    <definedName name="HF">#REF!</definedName>
    <definedName name="HGG">#N/A</definedName>
    <definedName name="hgkjgfd" hidden="1">'[15]N賃率-職'!$I$5:$I$30</definedName>
    <definedName name="HH" localSheetId="23" hidden="1">#REF!</definedName>
    <definedName name="HH" localSheetId="16" hidden="1">#REF!</definedName>
    <definedName name="HH" localSheetId="17" hidden="1">#REF!</definedName>
    <definedName name="HH" localSheetId="18" hidden="1">#REF!</definedName>
    <definedName name="HH" hidden="1">#REF!</definedName>
    <definedName name="HHH" localSheetId="23" hidden="1">#REF!</definedName>
    <definedName name="HHH" localSheetId="19" hidden="1">#REF!</definedName>
    <definedName name="HHH" localSheetId="16" hidden="1">#REF!</definedName>
    <definedName name="HHH" localSheetId="17" hidden="1">#REF!</definedName>
    <definedName name="HHH" localSheetId="18" hidden="1">#REF!</definedName>
    <definedName name="HHH" localSheetId="1" hidden="1">#REF!</definedName>
    <definedName name="HHH" localSheetId="0" hidden="1">#REF!</definedName>
    <definedName name="HHH" hidden="1">#REF!</definedName>
    <definedName name="HHHH" localSheetId="1" hidden="1">#REF!</definedName>
    <definedName name="HHHH" localSheetId="0" hidden="1">#REF!</definedName>
    <definedName name="HHHH" hidden="1">#REF!</definedName>
    <definedName name="hhhhhh" hidden="1">#REF!</definedName>
    <definedName name="hhhhhhh" hidden="1">#REF!</definedName>
    <definedName name="hhhhhhh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hhhhhhhhh" hidden="1">{#N/A,#N/A,FALSE,"구조2"}</definedName>
    <definedName name="hhhhhhhhhhhhhhh" hidden="1">{#N/A,#N/A,FALSE,"배수2"}</definedName>
    <definedName name="hhhhhhhhhhhhhhhhh" hidden="1">{#N/A,#N/A,FALSE,"배수1"}</definedName>
    <definedName name="hhhhhhhhhhhhhhhhhh" hidden="1">{#N/A,#N/A,FALSE,"부대1"}</definedName>
    <definedName name="hhhttt" hidden="1">{"'용역비'!$A$4:$C$8"}</definedName>
    <definedName name="HHS">#REF!</definedName>
    <definedName name="HHT">#REF!</definedName>
    <definedName name="HIPVC28">#REF!</definedName>
    <definedName name="HIPVC36">#REF!</definedName>
    <definedName name="hjhj" hidden="1">#REF!</definedName>
    <definedName name="HJU">#REF!,#REF!</definedName>
    <definedName name="HL">#REF!</definedName>
    <definedName name="HM">#REF!</definedName>
    <definedName name="HP">#REF!</definedName>
    <definedName name="HPI">#REF!</definedName>
    <definedName name="HPP">#REF!</definedName>
    <definedName name="HR">#REF!</definedName>
    <definedName name="HS">#REF!</definedName>
    <definedName name="HSH">#REF!</definedName>
    <definedName name="HSP">#REF!</definedName>
    <definedName name="HSR" localSheetId="19" hidden="1">{"'용역비'!$A$4:$C$8"}</definedName>
    <definedName name="HSR" localSheetId="1" hidden="1">{"'용역비'!$A$4:$C$8"}</definedName>
    <definedName name="HSR" localSheetId="0" hidden="1">{"'용역비'!$A$4:$C$8"}</definedName>
    <definedName name="HSR" hidden="1">{"'용역비'!$A$4:$C$8"}</definedName>
    <definedName name="HST">#REF!</definedName>
    <definedName name="HT">#REF!</definedName>
    <definedName name="hth5h" hidden="1">{#N/A,#N/A,FALSE,"토공2"}</definedName>
    <definedName name="HTML_CodePage" hidden="1">949</definedName>
    <definedName name="HTML_Control" localSheetId="19" hidden="1">{"'공사부문'!$A$6:$A$32"}</definedName>
    <definedName name="HTML_Control" localSheetId="1" hidden="1">{"'공사부문'!$A$6:$A$32"}</definedName>
    <definedName name="HTML_Control" localSheetId="0" hidden="1">{"'공사부문'!$A$6:$A$32"}</definedName>
    <definedName name="HTML_Control" hidden="1">{"'공사부문'!$A$6:$A$32"}</definedName>
    <definedName name="HTML_Description" hidden="1">""</definedName>
    <definedName name="HTML_Email" hidden="1">""</definedName>
    <definedName name="HTML_Header" hidden="1">"공사부문"</definedName>
    <definedName name="HTML_LastUpdate" hidden="1">"98-04-27"</definedName>
    <definedName name="HTML_LineAfter" hidden="1">FALSE</definedName>
    <definedName name="HTML_LineBefore" hidden="1">FALSE</definedName>
    <definedName name="HTML_Name" hidden="1">"김준곤"</definedName>
    <definedName name="HTML_OBDlg2" hidden="1">TRUE</definedName>
    <definedName name="HTML_OBDlg4" hidden="1">TRUE</definedName>
    <definedName name="HTML_OS" hidden="1">0</definedName>
    <definedName name="HTML_PathFile" hidden="1">"C:\WINNT\Profiles\Administrator\Personal\MyHTML.htm"</definedName>
    <definedName name="HTML_Title" hidden="1">"시중노임단가"</definedName>
    <definedName name="HUB">#REF!</definedName>
    <definedName name="HUH">#REF!</definedName>
    <definedName name="HW">#REF!</definedName>
    <definedName name="HWL">#REF!</definedName>
    <definedName name="HWP">#REF!</definedName>
    <definedName name="HWR">#REF!</definedName>
    <definedName name="HWS">#REF!</definedName>
    <definedName name="hw비용">#REF!</definedName>
    <definedName name="hw설치기사">#REF!</definedName>
    <definedName name="hw시험기사">#REF!</definedName>
    <definedName name="HYUNDAI">#REF!</definedName>
    <definedName name="H사">#REF!</definedName>
    <definedName name="H삼">#REF!</definedName>
    <definedName name="H이">#REF!</definedName>
    <definedName name="H일">#REF!</definedName>
    <definedName name="I">#REF!</definedName>
    <definedName name="I_1">#REF!</definedName>
    <definedName name="I_10">#REF!</definedName>
    <definedName name="I_11">#REF!</definedName>
    <definedName name="I_12">#REF!</definedName>
    <definedName name="I_13">#REF!</definedName>
    <definedName name="I_14">#REF!</definedName>
    <definedName name="I_15">#REF!</definedName>
    <definedName name="I_17">#REF!</definedName>
    <definedName name="I_18">#REF!</definedName>
    <definedName name="I_19">#REF!</definedName>
    <definedName name="I_2">#REF!</definedName>
    <definedName name="I_20">#REF!</definedName>
    <definedName name="I_21">#REF!</definedName>
    <definedName name="I_22">#REF!</definedName>
    <definedName name="I_23">#REF!</definedName>
    <definedName name="I_24">#REF!</definedName>
    <definedName name="I_25">#REF!</definedName>
    <definedName name="I_3">#REF!</definedName>
    <definedName name="I_4">#REF!</definedName>
    <definedName name="I_5">#REF!</definedName>
    <definedName name="I_6">#REF!</definedName>
    <definedName name="I_7">#REF!</definedName>
    <definedName name="I_8">#REF!</definedName>
    <definedName name="I_9">#REF!</definedName>
    <definedName name="I1_">#REF!</definedName>
    <definedName name="I10_">#REF!</definedName>
    <definedName name="I11_">#REF!</definedName>
    <definedName name="I12_">#REF!</definedName>
    <definedName name="I13_">#REF!</definedName>
    <definedName name="I14_">#REF!</definedName>
    <definedName name="I15_">#REF!</definedName>
    <definedName name="I16_">#REF!</definedName>
    <definedName name="I17_">#REF!</definedName>
    <definedName name="I18_">#REF!</definedName>
    <definedName name="I19_">#REF!</definedName>
    <definedName name="I2_">#REF!</definedName>
    <definedName name="I20_">#REF!</definedName>
    <definedName name="I21_">#REF!</definedName>
    <definedName name="I22_">#REF!</definedName>
    <definedName name="I23_">#REF!</definedName>
    <definedName name="I24_">#REF!</definedName>
    <definedName name="I25_">#REF!</definedName>
    <definedName name="I3_">#REF!</definedName>
    <definedName name="I4_">#REF!</definedName>
    <definedName name="I5_">#REF!</definedName>
    <definedName name="I6_">#REF!</definedName>
    <definedName name="I7_">#REF!</definedName>
    <definedName name="I8_">#REF!</definedName>
    <definedName name="I9_">#REF!</definedName>
    <definedName name="ID">#REF!,#REF!</definedName>
    <definedName name="IDF직노">#REF!</definedName>
    <definedName name="II" localSheetId="19" hidden="1">{"'용역비'!$A$4:$C$8"}</definedName>
    <definedName name="II" localSheetId="1" hidden="1">{"'용역비'!$A$4:$C$8"}</definedName>
    <definedName name="II" localSheetId="0" hidden="1">{"'용역비'!$A$4:$C$8"}</definedName>
    <definedName name="II" hidden="1">{"'용역비'!$A$4:$C$8"}</definedName>
    <definedName name="IIII" localSheetId="19" hidden="1">{"'용역비'!$A$4:$C$8"}</definedName>
    <definedName name="IIII" localSheetId="1" hidden="1">{"'용역비'!$A$4:$C$8"}</definedName>
    <definedName name="IIII" localSheetId="0" hidden="1">{"'용역비'!$A$4:$C$8"}</definedName>
    <definedName name="IIII" hidden="1">{"'용역비'!$A$4:$C$8"}</definedName>
    <definedName name="IIIII" localSheetId="19" hidden="1">{"'용역비'!$A$4:$C$8"}</definedName>
    <definedName name="IIIII" localSheetId="1" hidden="1">{"'용역비'!$A$4:$C$8"}</definedName>
    <definedName name="IIIII" localSheetId="0" hidden="1">{"'용역비'!$A$4:$C$8"}</definedName>
    <definedName name="IIIII" hidden="1">{"'용역비'!$A$4:$C$8"}</definedName>
    <definedName name="IIJELLS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ch">#REF!</definedName>
    <definedName name="INPUT">#REF!</definedName>
    <definedName name="IOI" localSheetId="19" hidden="1">{"'용역비'!$A$4:$C$8"}</definedName>
    <definedName name="IOI" localSheetId="1" hidden="1">{"'용역비'!$A$4:$C$8"}</definedName>
    <definedName name="IOI" localSheetId="0" hidden="1">{"'용역비'!$A$4:$C$8"}</definedName>
    <definedName name="IOI" hidden="1">{"'용역비'!$A$4:$C$8"}</definedName>
    <definedName name="IOP">#REF!,#REF!</definedName>
    <definedName name="IOU">#REF!,#REF!</definedName>
    <definedName name="iss_option">#REF!</definedName>
    <definedName name="iss_pn">#REF!</definedName>
    <definedName name="item">#REF!</definedName>
    <definedName name="ITEM_">#REF!</definedName>
    <definedName name="ItemRatio">#REF!</definedName>
    <definedName name="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_D">#REF!</definedName>
    <definedName name="j666h" hidden="1">{#N/A,#N/A,FALSE,"포장1";#N/A,#N/A,FALSE,"포장1"}</definedName>
    <definedName name="j6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7j7j7j7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G">#REF!</definedName>
    <definedName name="jhg">#N/A</definedName>
    <definedName name="jhj">#REF!</definedName>
    <definedName name="jhjhjh" hidden="1">#REF!</definedName>
    <definedName name="jihoo" hidden="1">{#N/A,#N/A,FALSE,"전력간선"}</definedName>
    <definedName name="jj7j7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3" hidden="1">#REF!</definedName>
    <definedName name="JJJ" localSheetId="19" hidden="1">#REF!</definedName>
    <definedName name="JJJ" localSheetId="16" hidden="1">#REF!</definedName>
    <definedName name="JJJ" localSheetId="17" hidden="1">#REF!</definedName>
    <definedName name="JJJ" localSheetId="18" hidden="1">#REF!</definedName>
    <definedName name="JJJ" localSheetId="1" hidden="1">#REF!</definedName>
    <definedName name="JJJ" localSheetId="0" hidden="1">#REF!</definedName>
    <definedName name="JJJ" hidden="1">#REF!</definedName>
    <definedName name="JJJJ"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JJ">#REF!</definedName>
    <definedName name="jjljl">BlankMacro1</definedName>
    <definedName name="JJSUW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ghjgk" localSheetId="19" hidden="1">#REF!</definedName>
    <definedName name="jkghjgk" localSheetId="1" hidden="1">#REF!</definedName>
    <definedName name="jkghjgk" localSheetId="0" hidden="1">#REF!</definedName>
    <definedName name="jkghjgk" hidden="1">#REF!</definedName>
    <definedName name="JKL">#REF!,#REF!</definedName>
    <definedName name="JL">#REF!</definedName>
    <definedName name="JN">#REF!</definedName>
    <definedName name="JNJ">#REF!</definedName>
    <definedName name="JPP">#REF!</definedName>
    <definedName name="JSH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#REF!</definedName>
    <definedName name="JTNHMK">#REF!</definedName>
    <definedName name="juju" hidden="1">#REF!</definedName>
    <definedName name="juyjuy">#N/A</definedName>
    <definedName name="JYH">#REF!</definedName>
    <definedName name="jyt">#N/A</definedName>
    <definedName name="jytr">#N/A</definedName>
    <definedName name="K">#REF!</definedName>
    <definedName name="K_CABLE">#REF!</definedName>
    <definedName name="K_CENTER_PNL">#REF!</definedName>
    <definedName name="K_D1">#REF!</definedName>
    <definedName name="K_D2">#REF!</definedName>
    <definedName name="K_DO">#REF!</definedName>
    <definedName name="K_LEVEL">#REF!</definedName>
    <definedName name="K_LEVEL1">#REF!</definedName>
    <definedName name="K_MAG1">#REF!</definedName>
    <definedName name="K_MAG2">#REF!</definedName>
    <definedName name="K_MAG3">#REF!</definedName>
    <definedName name="k_mag4">#REF!</definedName>
    <definedName name="k_mag45">#REF!</definedName>
    <definedName name="K_MAG5">#REF!</definedName>
    <definedName name="K_MAG6">#REF!</definedName>
    <definedName name="K_MAG7">#REF!</definedName>
    <definedName name="K_OPCON">#REF!</definedName>
    <definedName name="K_RCL">#REF!</definedName>
    <definedName name="K_S1">#REF!</definedName>
    <definedName name="K_S2">#REF!</definedName>
    <definedName name="K_SPARE1">#REF!</definedName>
    <definedName name="K_SPARE2">#REF!</definedName>
    <definedName name="k7k7k77k7k7k7" hidden="1">{#N/A,#N/A,FALSE,"구조2"}</definedName>
    <definedName name="KA">#REF!</definedName>
    <definedName name="Ka일">#REF!</definedName>
    <definedName name="Ka투">#REF!</definedName>
    <definedName name="KBS">#REF!,#REF!</definedName>
    <definedName name="Kea">#REF!</definedName>
    <definedName name="Kh">#REF!</definedName>
    <definedName name="KIT">#REF!</definedName>
    <definedName name="KJHGHGGTG">#REF!</definedName>
    <definedName name="kjj">#REF!</definedName>
    <definedName name="KK">#REF!</definedName>
    <definedName name="KKA"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3" hidden="1">#REF!</definedName>
    <definedName name="KK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16" hidden="1">#REF!</definedName>
    <definedName name="KKK" localSheetId="17" hidden="1">#REF!</definedName>
    <definedName name="KKK" localSheetId="18" hidden="1">#REF!</definedName>
    <definedName name="KK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k" localSheetId="23" hidden="1">[16]날개벽수량표!#REF!</definedName>
    <definedName name="kkkkk" hidden="1">#REF!</definedName>
    <definedName name="KKKSJ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B">#REF!,#REF!</definedName>
    <definedName name="klkkk" localSheetId="23" hidden="1">[17]날개벽수량표!#REF!</definedName>
    <definedName name="klkkk" hidden="1">#REF!</definedName>
    <definedName name="KMN">#REF!,#REF!</definedName>
    <definedName name="Ko">#REF!</definedName>
    <definedName name="Kv">#REF!</definedName>
    <definedName name="L">#REF!</definedName>
    <definedName name="L1L">#REF!</definedName>
    <definedName name="L1S">#REF!</definedName>
    <definedName name="L2L">#REF!</definedName>
    <definedName name="L2S">#REF!</definedName>
    <definedName name="L3L">#REF!</definedName>
    <definedName name="L4L">#REF!</definedName>
    <definedName name="L5S">#REF!</definedName>
    <definedName name="l9l" hidden="1">{"'공사부문'!$A$6:$A$32"}</definedName>
    <definedName name="l9l9l" hidden="1">{"'용역비'!$A$4:$C$8"}</definedName>
    <definedName name="l9l9l9l9l" hidden="1">#REF!</definedName>
    <definedName name="LA">#REF!</definedName>
    <definedName name="lab">#REF!</definedName>
    <definedName name="LAK"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B">#REF!</definedName>
    <definedName name="LBOX1">#REF!</definedName>
    <definedName name="LBOX2">#REF!</definedName>
    <definedName name="lc">#REF!</definedName>
    <definedName name="LCC">#REF!</definedName>
    <definedName name="LCL">#REF!</definedName>
    <definedName name="Lclb">#REF!</definedName>
    <definedName name="LD">#REF!</definedName>
    <definedName name="LE">#REF!</definedName>
    <definedName name="Len">#REF!</definedName>
    <definedName name="lf">#REF!</definedName>
    <definedName name="li" localSheetId="19" hidden="1">{"'용역비'!$A$4:$C$8"}</definedName>
    <definedName name="li" localSheetId="1" hidden="1">{"'용역비'!$A$4:$C$8"}</definedName>
    <definedName name="li" localSheetId="0" hidden="1">{"'용역비'!$A$4:$C$8"}</definedName>
    <definedName name="li" hidden="1">{"'용역비'!$A$4:$C$8"}</definedName>
    <definedName name="LK">#REF!,#REF!</definedName>
    <definedName name="LKLKL">#REF!</definedName>
    <definedName name="LL">#REF!,#REF!,#REF!</definedName>
    <definedName name="LLDIEKK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3" hidden="1">#REF!</definedName>
    <definedName name="LLL" localSheetId="19" hidden="1">#REF!</definedName>
    <definedName name="LLL" localSheetId="16" hidden="1">#REF!</definedName>
    <definedName name="LLL" localSheetId="17" hidden="1">#REF!</definedName>
    <definedName name="LLL" localSheetId="18" hidden="1">#REF!</definedName>
    <definedName name="LLL" localSheetId="1" hidden="1">#REF!</definedName>
    <definedName name="LLL" localSheetId="0" hidden="1">#REF!</definedName>
    <definedName name="LLL" hidden="1">#REF!</definedName>
    <definedName name="llll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MO">#REF!</definedName>
    <definedName name="Ln">#REF!</definedName>
    <definedName name="LP___4">#REF!</definedName>
    <definedName name="LPI">#REF!</definedName>
    <definedName name="LPU_MS">#REF!</definedName>
    <definedName name="LPU_RS1">#REF!</definedName>
    <definedName name="LPU_RS2">#REF!</definedName>
    <definedName name="LPU_RS3">#REF!</definedName>
    <definedName name="LPU_RS4">#REF!</definedName>
    <definedName name="LSA">#REF!</definedName>
    <definedName name="LSD">#REF!</definedName>
    <definedName name="LSE">#REF!</definedName>
    <definedName name="LSH">#REF!</definedName>
    <definedName name="LST">#REF!</definedName>
    <definedName name="LT">#REF!</definedName>
    <definedName name="LU">#REF!</definedName>
    <definedName name="m" localSheetId="19" hidden="1">#REF!</definedName>
    <definedName name="m" localSheetId="1" hidden="1">#REF!</definedName>
    <definedName name="m" localSheetId="0" hidden="1">#REF!</definedName>
    <definedName name="m" hidden="1">#REF!</definedName>
    <definedName name="M13직노">#REF!</definedName>
    <definedName name="MA">#REF!</definedName>
    <definedName name="Macro10">#REF!</definedName>
    <definedName name="Macro11">#REF!</definedName>
    <definedName name="Macro12">#REF!</definedName>
    <definedName name="Macro13">#REF!</definedName>
    <definedName name="Macro14">#REF!</definedName>
    <definedName name="Macro2">#REF!</definedName>
    <definedName name="MACRO20">#REF!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H">#REF!</definedName>
    <definedName name="MAN_CENTER">#REF!</definedName>
    <definedName name="MAN_LS">#REF!</definedName>
    <definedName name="MAN_LT">#REF!</definedName>
    <definedName name="MAN_OP">#REF!</definedName>
    <definedName name="MATRO">#N/A</definedName>
    <definedName name="MDA">#REF!</definedName>
    <definedName name="MDE">#REF!</definedName>
    <definedName name="MDL">#REF!</definedName>
    <definedName name="ME">#REF!</definedName>
    <definedName name="MENU1">#REF!</definedName>
    <definedName name="MENU2">#REF!</definedName>
    <definedName name="MGF" localSheetId="1" hidden="1">#REF!</definedName>
    <definedName name="MGF" localSheetId="0" hidden="1">#REF!</definedName>
    <definedName name="MGF" hidden="1">#REF!</definedName>
    <definedName name="mjmj" hidden="1">#REF!</definedName>
    <definedName name="MLA">#REF!</definedName>
    <definedName name="MLE">#REF!</definedName>
    <definedName name="MM">{#N/A,#N/A,FALSE,"단가표지"}</definedName>
    <definedName name="MMK">#N/A</definedName>
    <definedName name="MMM"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n">#REF!</definedName>
    <definedName name="MNHL">#REF!</definedName>
    <definedName name="MONEY">#REF!,#REF!</definedName>
    <definedName name="MP">#REF!</definedName>
    <definedName name="MR">#REF!</definedName>
    <definedName name="MS">#REF!</definedName>
    <definedName name="msb">#REF!</definedName>
    <definedName name="msh">#REF!</definedName>
    <definedName name="msm">#REF!</definedName>
    <definedName name="n"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1A">#REF!</definedName>
    <definedName name="N1D">#REF!</definedName>
    <definedName name="N1S">#REF!</definedName>
    <definedName name="N2S">#REF!</definedName>
    <definedName name="N3S">#REF!</definedName>
    <definedName name="NA">#REF!</definedName>
    <definedName name="name_one" hidden="1">#REF!</definedName>
    <definedName name="name_three" hidden="1">#REF!</definedName>
    <definedName name="name_two" hidden="1">#REF!</definedName>
    <definedName name="NBBV">#N/A</definedName>
    <definedName name="NBC">#REF!,#REF!,#REF!</definedName>
    <definedName name="NBDFF">#REF!,#REF!</definedName>
    <definedName name="Nc">#REF!</definedName>
    <definedName name="Nca">#REF!</definedName>
    <definedName name="Ncd">#REF!</definedName>
    <definedName name="ND">#REF!</definedName>
    <definedName name="NDO">#REF!</definedName>
    <definedName name="NE">#REF!</definedName>
    <definedName name="nego검토"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#REF!</definedName>
    <definedName name="NH250광속">#REF!</definedName>
    <definedName name="NHGF">#N/A</definedName>
    <definedName name="NHL">#REF!</definedName>
    <definedName name="NI">#REF!</definedName>
    <definedName name="NJHT">#REF!,#REF!</definedName>
    <definedName name="NLG">#REF!,#REF!</definedName>
    <definedName name="NMB">#REF!</definedName>
    <definedName name="NN">#REF!</definedName>
    <definedName name="NNC">#N/A</definedName>
    <definedName name="NND">#N/A</definedName>
    <definedName name="NNF">#N/A</definedName>
    <definedName name="NNG">#N/A</definedName>
    <definedName name="nnhnhd" hidden="1">#REF!</definedName>
    <definedName name="NO">#REF!</definedName>
    <definedName name="NOIM">#REF!</definedName>
    <definedName name="NOMU">#REF!</definedName>
    <definedName name="NOMUBY">#REF!</definedName>
    <definedName name="NPI">#REF!</definedName>
    <definedName name="Nq">#REF!</definedName>
    <definedName name="Nr">#REF!</definedName>
    <definedName name="NSA">#REF!</definedName>
    <definedName name="NSC">#REF!</definedName>
    <definedName name="NSD">#REF!</definedName>
    <definedName name="NSE">#REF!</definedName>
    <definedName name="NSH">#REF!</definedName>
    <definedName name="NSO">#REF!</definedName>
    <definedName name="NSP">#REF!</definedName>
    <definedName name="NST">#REF!</definedName>
    <definedName name="NSV">#REF!</definedName>
    <definedName name="NUM">#REF!</definedName>
    <definedName name="NUMBER">#REF!</definedName>
    <definedName name="n이">#REF!</definedName>
    <definedName name="n이_1">#REF!</definedName>
    <definedName name="n이_2">#REF!</definedName>
    <definedName name="n일">#REF!</definedName>
    <definedName name="O">#REF!</definedName>
    <definedName name="OA">#REF!</definedName>
    <definedName name="OB">#REF!</definedName>
    <definedName name="OD">#REF!</definedName>
    <definedName name="OIL" localSheetId="19" hidden="1">{"'용역비'!$A$4:$C$8"}</definedName>
    <definedName name="OIL" localSheetId="1" hidden="1">{"'용역비'!$A$4:$C$8"}</definedName>
    <definedName name="OIL" localSheetId="0" hidden="1">{"'용역비'!$A$4:$C$8"}</definedName>
    <definedName name="OIL" hidden="1">{"'용역비'!$A$4:$C$8"}</definedName>
    <definedName name="oo">#REF!</definedName>
    <definedName name="OOO"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 hidden="1">#REF!</definedName>
    <definedName name="ooooo" hidden="1">#REF!</definedName>
    <definedName name="OP" hidden="1">#REF!</definedName>
    <definedName name="OPOP" localSheetId="1" hidden="1">[18]수량산출!#REF!</definedName>
    <definedName name="OPOP" hidden="1">[18]수량산출!#REF!</definedName>
    <definedName name="OPP" localSheetId="19" hidden="1">#REF!</definedName>
    <definedName name="OPP" localSheetId="1" hidden="1">#REF!</definedName>
    <definedName name="OPP" localSheetId="0" hidden="1">#REF!</definedName>
    <definedName name="OPP" hidden="1">#REF!</definedName>
    <definedName name="OPPP" hidden="1">[19]수량산출!$A$3:$H$8539</definedName>
    <definedName name="OPTION_PN">#REF!</definedName>
    <definedName name="OPTION_TOTAL">#REF!</definedName>
    <definedName name="P">#REF!</definedName>
    <definedName name="P_H2">#REF!</definedName>
    <definedName name="P100E">#REF!</definedName>
    <definedName name="P100L">#REF!</definedName>
    <definedName name="P100M">#REF!</definedName>
    <definedName name="P101E">#REF!</definedName>
    <definedName name="P101L">#REF!</definedName>
    <definedName name="P101M">#REF!</definedName>
    <definedName name="P102E">#REF!</definedName>
    <definedName name="P102L">#REF!</definedName>
    <definedName name="P102M">#REF!</definedName>
    <definedName name="P103E">#REF!</definedName>
    <definedName name="P103L">#REF!</definedName>
    <definedName name="P103M">#REF!</definedName>
    <definedName name="P104E">#REF!</definedName>
    <definedName name="P104L">#REF!</definedName>
    <definedName name="P104M">#REF!</definedName>
    <definedName name="P105E">#REF!</definedName>
    <definedName name="P105L">#REF!</definedName>
    <definedName name="P105M">#REF!</definedName>
    <definedName name="P106E">#REF!</definedName>
    <definedName name="P106L">#REF!</definedName>
    <definedName name="P106M">#REF!</definedName>
    <definedName name="P107E">#REF!</definedName>
    <definedName name="P107L">#REF!</definedName>
    <definedName name="P107M">#REF!</definedName>
    <definedName name="P108E">#REF!</definedName>
    <definedName name="P108L">#REF!</definedName>
    <definedName name="P108M">#REF!</definedName>
    <definedName name="P109E">#REF!</definedName>
    <definedName name="P109L">#REF!</definedName>
    <definedName name="P109M">#REF!</definedName>
    <definedName name="P10E">#REF!</definedName>
    <definedName name="P10L">#REF!</definedName>
    <definedName name="P10M">#REF!</definedName>
    <definedName name="P110E">#REF!</definedName>
    <definedName name="P110L">#REF!</definedName>
    <definedName name="P110M">#REF!</definedName>
    <definedName name="P111E">#REF!</definedName>
    <definedName name="P111L">#REF!</definedName>
    <definedName name="P111M">#REF!</definedName>
    <definedName name="P112E">#REF!</definedName>
    <definedName name="P112L">#REF!</definedName>
    <definedName name="P112M">#REF!</definedName>
    <definedName name="P113E">#REF!</definedName>
    <definedName name="P113L">#REF!</definedName>
    <definedName name="P113M">#REF!</definedName>
    <definedName name="P114E">#REF!</definedName>
    <definedName name="P114L">#REF!</definedName>
    <definedName name="P114M">#REF!</definedName>
    <definedName name="P115E">#REF!</definedName>
    <definedName name="P115L">#REF!</definedName>
    <definedName name="P115M">#REF!</definedName>
    <definedName name="P116E">#REF!</definedName>
    <definedName name="P116L">#REF!</definedName>
    <definedName name="P116M">#REF!</definedName>
    <definedName name="P117E">#REF!</definedName>
    <definedName name="P117L">#REF!</definedName>
    <definedName name="P117M">#REF!</definedName>
    <definedName name="P118E">#REF!</definedName>
    <definedName name="P118L">#REF!</definedName>
    <definedName name="P118M">#REF!</definedName>
    <definedName name="P119E">#REF!</definedName>
    <definedName name="P119L">#REF!</definedName>
    <definedName name="P119M">#REF!</definedName>
    <definedName name="P11E">#REF!</definedName>
    <definedName name="P11L">#REF!</definedName>
    <definedName name="P11M">#REF!</definedName>
    <definedName name="P120E">#REF!</definedName>
    <definedName name="P120L">#REF!</definedName>
    <definedName name="P120M">#REF!</definedName>
    <definedName name="P121E">#REF!</definedName>
    <definedName name="P121L">#REF!</definedName>
    <definedName name="P121M">#REF!</definedName>
    <definedName name="P122E">#REF!</definedName>
    <definedName name="P122L">#REF!</definedName>
    <definedName name="P122M">#REF!</definedName>
    <definedName name="P123E">#REF!</definedName>
    <definedName name="P123L">#REF!</definedName>
    <definedName name="P123M">#REF!</definedName>
    <definedName name="P124E">#REF!</definedName>
    <definedName name="P124L">#REF!</definedName>
    <definedName name="P124M">#REF!</definedName>
    <definedName name="P125E">#REF!</definedName>
    <definedName name="P125L">#REF!</definedName>
    <definedName name="P125M">#REF!</definedName>
    <definedName name="P126E">#REF!</definedName>
    <definedName name="P126L">#REF!</definedName>
    <definedName name="P126M">#REF!</definedName>
    <definedName name="P12E">#REF!</definedName>
    <definedName name="P12L">#REF!</definedName>
    <definedName name="P12M">#REF!</definedName>
    <definedName name="P13E">#REF!</definedName>
    <definedName name="P13L">#REF!</definedName>
    <definedName name="P13M">#REF!</definedName>
    <definedName name="P14E">#REF!</definedName>
    <definedName name="P14L">#REF!</definedName>
    <definedName name="P14M">#REF!</definedName>
    <definedName name="P15E">#REF!</definedName>
    <definedName name="P15L">#REF!</definedName>
    <definedName name="P15M">#REF!</definedName>
    <definedName name="P16E">#REF!</definedName>
    <definedName name="P16L">#REF!</definedName>
    <definedName name="P16M">#REF!</definedName>
    <definedName name="P17E">#REF!</definedName>
    <definedName name="P17L">#REF!</definedName>
    <definedName name="P17M">#REF!</definedName>
    <definedName name="P18E">#REF!</definedName>
    <definedName name="P18L">#REF!</definedName>
    <definedName name="P18M">#REF!</definedName>
    <definedName name="P19E">#REF!</definedName>
    <definedName name="P19L">#REF!</definedName>
    <definedName name="P19M">#REF!</definedName>
    <definedName name="P1E">#REF!</definedName>
    <definedName name="P1L">#REF!</definedName>
    <definedName name="P1M">#REF!</definedName>
    <definedName name="P20E">#REF!</definedName>
    <definedName name="P20L">#REF!</definedName>
    <definedName name="P20M">#REF!</definedName>
    <definedName name="P21E">#REF!</definedName>
    <definedName name="P21L">#REF!</definedName>
    <definedName name="P21M">#REF!</definedName>
    <definedName name="P22E">#REF!</definedName>
    <definedName name="P22L">#REF!</definedName>
    <definedName name="P22M">#REF!</definedName>
    <definedName name="P23E">#REF!</definedName>
    <definedName name="P23L">#REF!</definedName>
    <definedName name="P23M">#REF!</definedName>
    <definedName name="P24E">#REF!</definedName>
    <definedName name="P24L">#REF!</definedName>
    <definedName name="P24M">#REF!</definedName>
    <definedName name="P25E">#REF!</definedName>
    <definedName name="P25L">#REF!</definedName>
    <definedName name="P25M">#REF!</definedName>
    <definedName name="P26E">#REF!</definedName>
    <definedName name="P26L">#REF!</definedName>
    <definedName name="P26M">#REF!</definedName>
    <definedName name="P27E">#REF!</definedName>
    <definedName name="P27L">#REF!</definedName>
    <definedName name="P27M">#REF!</definedName>
    <definedName name="P28E">#REF!</definedName>
    <definedName name="P28L">#REF!</definedName>
    <definedName name="P28M">#REF!</definedName>
    <definedName name="P29E">#REF!</definedName>
    <definedName name="P29L">#REF!</definedName>
    <definedName name="P29M">#REF!</definedName>
    <definedName name="P2E">#REF!</definedName>
    <definedName name="P2L">#REF!</definedName>
    <definedName name="P2M">#REF!</definedName>
    <definedName name="P30E">#REF!</definedName>
    <definedName name="P30L">#REF!</definedName>
    <definedName name="P30M">#REF!</definedName>
    <definedName name="P31E">#REF!</definedName>
    <definedName name="P31L">#REF!</definedName>
    <definedName name="P31M">#REF!</definedName>
    <definedName name="P32E">#REF!</definedName>
    <definedName name="P32L">#REF!</definedName>
    <definedName name="P32M">#REF!</definedName>
    <definedName name="P33E">#REF!</definedName>
    <definedName name="P33L">#REF!</definedName>
    <definedName name="P33M">#REF!</definedName>
    <definedName name="P34E">#REF!</definedName>
    <definedName name="P34L">#REF!</definedName>
    <definedName name="P34M">#REF!</definedName>
    <definedName name="P35E">#REF!</definedName>
    <definedName name="P35L">#REF!</definedName>
    <definedName name="P35M">#REF!</definedName>
    <definedName name="P36E">#REF!</definedName>
    <definedName name="P36L">#REF!</definedName>
    <definedName name="P36M">#REF!</definedName>
    <definedName name="P37E">#REF!</definedName>
    <definedName name="P37L">#REF!</definedName>
    <definedName name="P37M">#REF!</definedName>
    <definedName name="P38E">#REF!</definedName>
    <definedName name="P38L">#REF!</definedName>
    <definedName name="P38M">#REF!</definedName>
    <definedName name="P39E">#REF!</definedName>
    <definedName name="P39L">#REF!</definedName>
    <definedName name="P39M">#REF!</definedName>
    <definedName name="P3E">#REF!</definedName>
    <definedName name="P3L">#REF!</definedName>
    <definedName name="P3M">#REF!</definedName>
    <definedName name="P40E">#REF!</definedName>
    <definedName name="P40L">#REF!</definedName>
    <definedName name="P40M">#REF!</definedName>
    <definedName name="P41E">#REF!</definedName>
    <definedName name="P41L">#REF!</definedName>
    <definedName name="P41M">#REF!</definedName>
    <definedName name="P42E">#REF!</definedName>
    <definedName name="P42L">#REF!</definedName>
    <definedName name="P42M">#REF!</definedName>
    <definedName name="P43E">#REF!</definedName>
    <definedName name="P43L">#REF!</definedName>
    <definedName name="P43M">#REF!</definedName>
    <definedName name="P44E">#REF!</definedName>
    <definedName name="P44L">#REF!</definedName>
    <definedName name="P44M">#REF!</definedName>
    <definedName name="P45E">#REF!</definedName>
    <definedName name="P45L">#REF!</definedName>
    <definedName name="P45M">#REF!</definedName>
    <definedName name="P46E">#REF!</definedName>
    <definedName name="P46L">#REF!</definedName>
    <definedName name="P46M">#REF!</definedName>
    <definedName name="P47E">#REF!</definedName>
    <definedName name="P47L">#REF!</definedName>
    <definedName name="P47M">#REF!</definedName>
    <definedName name="P48E">#REF!</definedName>
    <definedName name="P48L">#REF!</definedName>
    <definedName name="P48M">#REF!</definedName>
    <definedName name="P49E">#REF!</definedName>
    <definedName name="P49L">#REF!</definedName>
    <definedName name="P49M">#REF!</definedName>
    <definedName name="P4E">#REF!</definedName>
    <definedName name="P4L">#REF!</definedName>
    <definedName name="P4M">#REF!</definedName>
    <definedName name="P50E">#REF!</definedName>
    <definedName name="P50L">#REF!</definedName>
    <definedName name="P50M">#REF!</definedName>
    <definedName name="P51E">#REF!</definedName>
    <definedName name="P51L">#REF!</definedName>
    <definedName name="P51M">#REF!</definedName>
    <definedName name="P52E">#REF!</definedName>
    <definedName name="P52L">#REF!</definedName>
    <definedName name="P52M">#REF!</definedName>
    <definedName name="P53E">#REF!</definedName>
    <definedName name="P53L">#REF!</definedName>
    <definedName name="P53M">#REF!</definedName>
    <definedName name="P54E">#REF!</definedName>
    <definedName name="P54L">#REF!</definedName>
    <definedName name="P54M">#REF!</definedName>
    <definedName name="P55E">#REF!</definedName>
    <definedName name="P55L">#REF!</definedName>
    <definedName name="P55M">#REF!</definedName>
    <definedName name="P56E">#REF!</definedName>
    <definedName name="P56L">#REF!</definedName>
    <definedName name="P56M">#REF!</definedName>
    <definedName name="P57E">#REF!</definedName>
    <definedName name="P57L">#REF!</definedName>
    <definedName name="P57M">#REF!</definedName>
    <definedName name="P58E">#REF!</definedName>
    <definedName name="P58L">#REF!</definedName>
    <definedName name="P58M">#REF!</definedName>
    <definedName name="P59E">#REF!</definedName>
    <definedName name="P59L">#REF!</definedName>
    <definedName name="P59M">#REF!</definedName>
    <definedName name="P5E">#REF!</definedName>
    <definedName name="P5L">#REF!</definedName>
    <definedName name="P5M">#REF!</definedName>
    <definedName name="P60E">#REF!</definedName>
    <definedName name="P60L">#REF!</definedName>
    <definedName name="P60M">#REF!</definedName>
    <definedName name="P61E">#REF!</definedName>
    <definedName name="P61L">#REF!</definedName>
    <definedName name="P61M">#REF!</definedName>
    <definedName name="P62E">#REF!</definedName>
    <definedName name="P62L">#REF!</definedName>
    <definedName name="P62M">#REF!</definedName>
    <definedName name="P63E">#REF!</definedName>
    <definedName name="P63L">#REF!</definedName>
    <definedName name="P63M">#REF!</definedName>
    <definedName name="P64E">#REF!</definedName>
    <definedName name="P64L">#REF!</definedName>
    <definedName name="P64M">#REF!</definedName>
    <definedName name="P65E">#REF!</definedName>
    <definedName name="P65L">#REF!</definedName>
    <definedName name="P65M">#REF!</definedName>
    <definedName name="P66E">#REF!</definedName>
    <definedName name="P66L">#REF!</definedName>
    <definedName name="P66M">#REF!</definedName>
    <definedName name="P67E">#REF!</definedName>
    <definedName name="P67L">#REF!</definedName>
    <definedName name="P67M">#REF!</definedName>
    <definedName name="P68E">#REF!</definedName>
    <definedName name="P68L">#REF!</definedName>
    <definedName name="P68M">#REF!</definedName>
    <definedName name="P69E">#REF!</definedName>
    <definedName name="P69L">#REF!</definedName>
    <definedName name="P69M">#REF!</definedName>
    <definedName name="P6E">#REF!</definedName>
    <definedName name="P6L">#REF!</definedName>
    <definedName name="P6M">#REF!</definedName>
    <definedName name="P70E">#REF!</definedName>
    <definedName name="P70L">#REF!</definedName>
    <definedName name="P70M">#REF!</definedName>
    <definedName name="P71E">#REF!</definedName>
    <definedName name="P71L">#REF!</definedName>
    <definedName name="P71M">#REF!</definedName>
    <definedName name="P72E">#REF!</definedName>
    <definedName name="P72L">#REF!</definedName>
    <definedName name="P72M">#REF!</definedName>
    <definedName name="P73E">#REF!</definedName>
    <definedName name="P73L">#REF!</definedName>
    <definedName name="P73M">#REF!</definedName>
    <definedName name="P74E">#REF!</definedName>
    <definedName name="P74L">#REF!</definedName>
    <definedName name="P74M">#REF!</definedName>
    <definedName name="P75E">#REF!</definedName>
    <definedName name="P75L">#REF!</definedName>
    <definedName name="P75M">#REF!</definedName>
    <definedName name="P76E">#REF!</definedName>
    <definedName name="P76L">#REF!</definedName>
    <definedName name="P76M">#REF!</definedName>
    <definedName name="P77E">#REF!</definedName>
    <definedName name="P77L">#REF!</definedName>
    <definedName name="P77M">#REF!</definedName>
    <definedName name="P78E">#REF!</definedName>
    <definedName name="P78L">#REF!</definedName>
    <definedName name="P78M">#REF!</definedName>
    <definedName name="P79E">#REF!</definedName>
    <definedName name="P79L">#REF!</definedName>
    <definedName name="P79M">#REF!</definedName>
    <definedName name="P7E">#REF!</definedName>
    <definedName name="P7L">#REF!</definedName>
    <definedName name="P7M">#REF!</definedName>
    <definedName name="P80E">#REF!</definedName>
    <definedName name="P80L">#REF!</definedName>
    <definedName name="P80M">#REF!</definedName>
    <definedName name="P81E">#REF!</definedName>
    <definedName name="P81L">#REF!</definedName>
    <definedName name="P81M">#REF!</definedName>
    <definedName name="P82E">#REF!</definedName>
    <definedName name="P82L">#REF!</definedName>
    <definedName name="P82M">#REF!</definedName>
    <definedName name="P83E">#REF!</definedName>
    <definedName name="P83L">#REF!</definedName>
    <definedName name="P83M">#REF!</definedName>
    <definedName name="P84E">#REF!</definedName>
    <definedName name="P84L">#REF!</definedName>
    <definedName name="P84M">#REF!</definedName>
    <definedName name="P85E">#REF!</definedName>
    <definedName name="P85L">#REF!</definedName>
    <definedName name="P85M">#REF!</definedName>
    <definedName name="P86E">#REF!</definedName>
    <definedName name="P86L">#REF!</definedName>
    <definedName name="P86M">#REF!</definedName>
    <definedName name="P87E">#REF!</definedName>
    <definedName name="P87L">#REF!</definedName>
    <definedName name="P87M">#REF!</definedName>
    <definedName name="P88E">#REF!</definedName>
    <definedName name="P88L">#REF!</definedName>
    <definedName name="P88M">#REF!</definedName>
    <definedName name="P89E">#REF!</definedName>
    <definedName name="P89L">#REF!</definedName>
    <definedName name="P89M">#REF!</definedName>
    <definedName name="P8E">#REF!</definedName>
    <definedName name="P8L">#REF!</definedName>
    <definedName name="P8M">#REF!</definedName>
    <definedName name="P90E">#REF!</definedName>
    <definedName name="P90L">#REF!</definedName>
    <definedName name="P90M">#REF!</definedName>
    <definedName name="P91E">#REF!</definedName>
    <definedName name="P91L">#REF!</definedName>
    <definedName name="P91M">#REF!</definedName>
    <definedName name="P92E">#REF!</definedName>
    <definedName name="P92L">#REF!</definedName>
    <definedName name="P92M">#REF!</definedName>
    <definedName name="P93E">#REF!</definedName>
    <definedName name="P93L">#REF!</definedName>
    <definedName name="P93M">#REF!</definedName>
    <definedName name="P94E">#REF!</definedName>
    <definedName name="P94L">#REF!</definedName>
    <definedName name="P94M">#REF!</definedName>
    <definedName name="P95E">#REF!</definedName>
    <definedName name="P95L">#REF!</definedName>
    <definedName name="P95M">#REF!</definedName>
    <definedName name="P96E">#REF!</definedName>
    <definedName name="P96L">#REF!</definedName>
    <definedName name="P96M">#REF!</definedName>
    <definedName name="P97E">#REF!</definedName>
    <definedName name="P97L">#REF!</definedName>
    <definedName name="P97M">#REF!</definedName>
    <definedName name="P98E">#REF!</definedName>
    <definedName name="P98L">#REF!</definedName>
    <definedName name="P98M">#REF!</definedName>
    <definedName name="P99E">#REF!</definedName>
    <definedName name="P99L">#REF!</definedName>
    <definedName name="P99M">#REF!</definedName>
    <definedName name="P9E">#REF!</definedName>
    <definedName name="P9L">#REF!</definedName>
    <definedName name="P9M">#REF!</definedName>
    <definedName name="Pa">#REF!</definedName>
    <definedName name="PASS">#REF!</definedName>
    <definedName name="pa삼">#REF!</definedName>
    <definedName name="Pa오">#REF!</definedName>
    <definedName name="PB">#REF!</definedName>
    <definedName name="PCSW댓수">#REF!</definedName>
    <definedName name="PCSW비용">#REF!</definedName>
    <definedName name="PC대여비">#REF!</definedName>
    <definedName name="PE">#REF!</definedName>
    <definedName name="PE100C">#REF!</definedName>
    <definedName name="PE16C">#REF!</definedName>
    <definedName name="PE22C">#REF!</definedName>
    <definedName name="PE28C">#REF!</definedName>
    <definedName name="PE36C">#REF!</definedName>
    <definedName name="PE42C">#REF!</definedName>
    <definedName name="PE54C">#REF!</definedName>
    <definedName name="PEE">#REF!</definedName>
    <definedName name="PF">#REF!</definedName>
    <definedName name="PH">#REF!</definedName>
    <definedName name="PI">#REF!</definedName>
    <definedName name="PIP">#REF!,#REF!</definedName>
    <definedName name="PL">#REF!</definedName>
    <definedName name="PLATE_12t_단중">#REF!</definedName>
    <definedName name="PLATE_19t_단중">#REF!</definedName>
    <definedName name="PLATE_6t_단중">#REF!</definedName>
    <definedName name="PLATE_9t_단중">#REF!</definedName>
    <definedName name="Plotter댓수">#REF!</definedName>
    <definedName name="Plotter비용">#REF!</definedName>
    <definedName name="PM">#REF!</definedName>
    <definedName name="PN">#REF!</definedName>
    <definedName name="POI" hidden="1">#REF!</definedName>
    <definedName name="POP">#REF!,#REF!</definedName>
    <definedName name="popo" hidden="1">#REF!</definedName>
    <definedName name="PP" hidden="1">{#N/A,#N/A,TRUE,"토적및재료집계";#N/A,#N/A,TRUE,"토적및재료집계";#N/A,#N/A,TRUE,"단위량"}</definedName>
    <definedName name="PPP" localSheetId="23" hidden="1">#REF!</definedName>
    <definedName name="PPP" localSheetId="19" hidden="1">#REF!</definedName>
    <definedName name="PPP" localSheetId="16" hidden="1">#REF!</definedName>
    <definedName name="PPP" localSheetId="17" hidden="1">#REF!</definedName>
    <definedName name="PPP" localSheetId="18" hidden="1">#REF!</definedName>
    <definedName name="PPP" localSheetId="1" hidden="1">#REF!</definedName>
    <definedName name="PPP" localSheetId="0" hidden="1">#REF!</definedName>
    <definedName name="PPP" hidden="1">#REF!</definedName>
    <definedName name="ppppoi" hidden="1">#REF!</definedName>
    <definedName name="pppppo" hidden="1">#REF!</definedName>
    <definedName name="ppppppp" hidden="1">#REF!</definedName>
    <definedName name="PR">#REF!</definedName>
    <definedName name="PRICE">#REF!</definedName>
    <definedName name="PRINT" localSheetId="0">#REF!</definedName>
    <definedName name="PRINT">#REF!</definedName>
    <definedName name="Print_2">#REF!</definedName>
    <definedName name="Print_3">#REF!</definedName>
    <definedName name="Print_4">#REF!</definedName>
    <definedName name="_xlnm.Print_Area" localSheetId="23">'(참고)단가표(DB구축)'!$A$1:$BW$33</definedName>
    <definedName name="_xlnm.Print_Area" localSheetId="2">'1.2D플랫폼 구축'!$A$1:$L$45</definedName>
    <definedName name="_xlnm.Print_Area" localSheetId="19">'10.전산자원도입(통합발주)'!$A$1:$H$10</definedName>
    <definedName name="_xlnm.Print_Area" localSheetId="3">'1-1.FP산정(간이법)'!$B$1:$H$157</definedName>
    <definedName name="_xlnm.Print_Area" localSheetId="5">'2-1.FP산정(간이법)'!$B$1:$H$417</definedName>
    <definedName name="_xlnm.Print_Area" localSheetId="6">'3.플랫폼 운영관리'!$A$1:$L$47</definedName>
    <definedName name="_xlnm.Print_Area" localSheetId="7">'3-1.FP산정(간이법)'!$B$1:$H$57</definedName>
    <definedName name="_xlnm.Print_Area" localSheetId="4">'3D플랫폼 구축(제작및관리(CS)포함)'!$A$1:$L$47</definedName>
    <definedName name="_xlnm.Print_Area" localSheetId="8">'4.2D 및 3D 특화서비스'!$A$1:$N$36</definedName>
    <definedName name="_xlnm.Print_Area" localSheetId="9">'4-1.FP산정(재개발, 간이법)'!$B$1:$I$8</definedName>
    <definedName name="_xlnm.Print_Area" localSheetId="10">'5.대국민서비스'!$A$1:$O$39</definedName>
    <definedName name="_xlnm.Print_Area" localSheetId="11">'5-1.FP산정(재개발, 간이법)'!$B$1:$I$8</definedName>
    <definedName name="_xlnm.Print_Area" localSheetId="12">'6.데이터 관리체계 구축'!$A$1:$L$45</definedName>
    <definedName name="_xlnm.Print_Area" localSheetId="13">'6-1.FP산정(간이법)'!$B$1:$H$307</definedName>
    <definedName name="_xlnm.Print_Area" localSheetId="14">'7.통합DB구축(투입공수)'!$A$1:$J$61</definedName>
    <definedName name="_xlnm.Print_Area" localSheetId="15">'8.컨설팅(투입공수)'!$A$1:$J$38</definedName>
    <definedName name="_xlnm.Print_Area" localSheetId="16">'9.초정밀3D구축(드론LiDAR)'!$A$1:$BZ$45</definedName>
    <definedName name="_xlnm.Print_Area" localSheetId="17">'9-1.초정밀3D구축(드론LiDAR)_일위대가표'!$A$1:$BU$136</definedName>
    <definedName name="_xlnm.Print_Area" localSheetId="18">'9-2.초정밀3D구축(드론LiDAR)_설계제원'!$A$1:$BU$139</definedName>
    <definedName name="_xlnm.Print_Area" localSheetId="1">총괄표!$A$1:$G$20</definedName>
    <definedName name="_xlnm.Print_Area">#REF!</definedName>
    <definedName name="Print_Area_MI">#REF!</definedName>
    <definedName name="PRINT_AREA_MI1">#REF!</definedName>
    <definedName name="Print_Area1">#REF!</definedName>
    <definedName name="PRINT_TILTES">#REF!</definedName>
    <definedName name="print_tital">#REF!</definedName>
    <definedName name="Print_Title">#REF!</definedName>
    <definedName name="_xlnm.Print_Titles" localSheetId="22">'(참고)ITSQF 직무체계 및 정의'!#REF!</definedName>
    <definedName name="_xlnm.Print_Titles" localSheetId="3">'1-1.FP산정(간이법)'!$2:$4</definedName>
    <definedName name="_xlnm.Print_Titles" localSheetId="5">'2-1.FP산정(간이법)'!$2:$4</definedName>
    <definedName name="_xlnm.Print_Titles" localSheetId="7">'3-1.FP산정(간이법)'!$2:$4</definedName>
    <definedName name="_xlnm.Print_Titles" localSheetId="9">'4-1.FP산정(재개발, 간이법)'!$6:$8</definedName>
    <definedName name="_xlnm.Print_Titles" localSheetId="11">'5-1.FP산정(재개발, 간이법)'!$6:$8</definedName>
    <definedName name="_xlnm.Print_Titles" localSheetId="13">'6-1.FP산정(간이법)'!$2:$4</definedName>
    <definedName name="_xlnm.Print_Titles">#REF!</definedName>
    <definedName name="Print_Titles_MI">#REF!</definedName>
    <definedName name="Projects">#REF!</definedName>
    <definedName name="PS">#REF!</definedName>
    <definedName name="psb">#REF!</definedName>
    <definedName name="psh">#REF!</definedName>
    <definedName name="psm">#REF!</definedName>
    <definedName name="PT">#REF!</definedName>
    <definedName name="PTINT">#REF!</definedName>
    <definedName name="PVC">#REF!</definedName>
    <definedName name="PVI">#REF!</definedName>
    <definedName name="PVT">#REF!</definedName>
    <definedName name="q">BlankMacro1</definedName>
    <definedName name="q234562456" localSheetId="19" hidden="1">{"'용역비'!$A$4:$C$8"}</definedName>
    <definedName name="q234562456" localSheetId="1" hidden="1">{"'용역비'!$A$4:$C$8"}</definedName>
    <definedName name="q234562456" localSheetId="0" hidden="1">{"'용역비'!$A$4:$C$8"}</definedName>
    <definedName name="q234562456" hidden="1">{"'용역비'!$A$4:$C$8"}</definedName>
    <definedName name="QA" hidden="1">#REF!</definedName>
    <definedName name="Qe앨">#REF!</definedName>
    <definedName name="QFQF" localSheetId="1" hidden="1">#REF!</definedName>
    <definedName name="QFQF" localSheetId="0" hidden="1">#REF!</definedName>
    <definedName name="QFQF" hidden="1">#REF!</definedName>
    <definedName name="qhsans"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hsan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i">#REF!</definedName>
    <definedName name="qor" hidden="1">[20]실행철강하도!$A$1:$A$4</definedName>
    <definedName name="qq" hidden="1">{#N/A,#N/A,FALSE,"단가표지"}</definedName>
    <definedName name="QQQ" hidden="1">#REF!</definedName>
    <definedName name="qqqqaaaa" hidden="1">{#N/A,#N/A,FALSE,"부대2"}</definedName>
    <definedName name="qqqqq" hidden="1">#REF!</definedName>
    <definedName name="qu">#REF!</definedName>
    <definedName name="Query1">#REF!</definedName>
    <definedName name="qw" localSheetId="19" hidden="1">{#N/A,#N/A,FALSE,"단가표지"}</definedName>
    <definedName name="qw" localSheetId="1" hidden="1">{#N/A,#N/A,FALSE,"단가표지"}</definedName>
    <definedName name="qw" localSheetId="0" hidden="1">{#N/A,#N/A,FALSE,"단가표지"}</definedName>
    <definedName name="qw" hidden="1">{#N/A,#N/A,FALSE,"단가표지"}</definedName>
    <definedName name="QWE" localSheetId="19" hidden="1">#REF!</definedName>
    <definedName name="QWE" localSheetId="1" hidden="1">#REF!</definedName>
    <definedName name="QWE" localSheetId="0" hidden="1">#REF!</definedName>
    <definedName name="QWE" hidden="1">#REF!</definedName>
    <definedName name="qweqwe" hidden="1">#REF!</definedName>
    <definedName name="qweqweqwe" hidden="1">#REF!</definedName>
    <definedName name="qwreq" localSheetId="1" hidden="1">#REF!</definedName>
    <definedName name="qwreq" localSheetId="0" hidden="1">#REF!</definedName>
    <definedName name="qwreq" hidden="1">#REF!</definedName>
    <definedName name="QWS" localSheetId="1" hidden="1">#REF!</definedName>
    <definedName name="QWS" localSheetId="0" hidden="1">#REF!</definedName>
    <definedName name="QWS" hidden="1">#REF!</definedName>
    <definedName name="qyk" localSheetId="19" hidden="1">{"'용역비'!$A$4:$C$8"}</definedName>
    <definedName name="qyk" localSheetId="1" hidden="1">{"'용역비'!$A$4:$C$8"}</definedName>
    <definedName name="qyk" localSheetId="0" hidden="1">{"'용역비'!$A$4:$C$8"}</definedName>
    <definedName name="qyk" hidden="1">{"'용역비'!$A$4:$C$8"}</definedName>
    <definedName name="q디">#REF!</definedName>
    <definedName name="q앨">#REF!</definedName>
    <definedName name="RA">#REF!</definedName>
    <definedName name="RAD">#REF!</definedName>
    <definedName name="RasGantt">#REF!</definedName>
    <definedName name="RB">#REF!</definedName>
    <definedName name="RD">#REF!</definedName>
    <definedName name="RE">#REF!</definedName>
    <definedName name="REAL1">#REF!</definedName>
    <definedName name="REAL10">#REF!</definedName>
    <definedName name="REAL11">#REF!</definedName>
    <definedName name="REAL12">#REF!</definedName>
    <definedName name="REAL13">#REF!</definedName>
    <definedName name="REAL14">#REF!</definedName>
    <definedName name="REAL15">#REF!</definedName>
    <definedName name="REAL16">#REF!</definedName>
    <definedName name="REAL17">#REF!</definedName>
    <definedName name="REAL18">#REF!</definedName>
    <definedName name="REAL19">#REF!</definedName>
    <definedName name="REAL2">#REF!</definedName>
    <definedName name="REAL20">#REF!</definedName>
    <definedName name="REAL3">#REF!</definedName>
    <definedName name="REAL4">#REF!</definedName>
    <definedName name="REAL5">#REF!</definedName>
    <definedName name="REAL6">#REF!</definedName>
    <definedName name="REAL7">#REF!</definedName>
    <definedName name="REAL8">#REF!</definedName>
    <definedName name="REAL9">#REF!</definedName>
    <definedName name="_xlnm.Recorder">#REF!</definedName>
    <definedName name="REEG">#N/A</definedName>
    <definedName name="REF_6">#REF!</definedName>
    <definedName name="REF_F">#REF!</definedName>
    <definedName name="REF_G">#REF!</definedName>
    <definedName name="REF_H">#REF!</definedName>
    <definedName name="REF_J">#REF!</definedName>
    <definedName name="REF_L">#REF!</definedName>
    <definedName name="REF_O">#REF!</definedName>
    <definedName name="REF_Q">#REF!</definedName>
    <definedName name="REGSVTEB">#N/A</definedName>
    <definedName name="RERE" hidden="1">#REF!</definedName>
    <definedName name="rererere" hidden="1">#REF!</definedName>
    <definedName name="ret">#N/A</definedName>
    <definedName name="REUIHGURI">#N/A</definedName>
    <definedName name="reyt">#N/A</definedName>
    <definedName name="RF">#REF!</definedName>
    <definedName name="rff">#REF!</definedName>
    <definedName name="RFG">#REF!,#REF!,#REF!</definedName>
    <definedName name="RG">#REF!</definedName>
    <definedName name="RH" localSheetId="19" hidden="1">{"'용역비'!$A$4:$C$8"}</definedName>
    <definedName name="RH" localSheetId="1" hidden="1">{"'용역비'!$A$4:$C$8"}</definedName>
    <definedName name="RH" localSheetId="0" hidden="1">{"'용역비'!$A$4:$C$8"}</definedName>
    <definedName name="RH" hidden="1">{"'용역비'!$A$4:$C$8"}</definedName>
    <definedName name="rhf" hidden="1">#REF!</definedName>
    <definedName name="RI">#REF!</definedName>
    <definedName name="RK" localSheetId="1" hidden="1">[11]수량산출!#REF!</definedName>
    <definedName name="RK" hidden="1">[11]수량산출!#REF!</definedName>
    <definedName name="rkdkd" localSheetId="19" hidden="1">{#N/A,#N/A,FALSE,"2~8번"}</definedName>
    <definedName name="rkdkd" localSheetId="1" hidden="1">{#N/A,#N/A,FALSE,"2~8번"}</definedName>
    <definedName name="rkdkd" localSheetId="0" hidden="1">{#N/A,#N/A,FALSE,"2~8번"}</definedName>
    <definedName name="rkdkd" hidden="1">{#N/A,#N/A,FALSE,"2~8번"}</definedName>
    <definedName name="rl">#REF!</definedName>
    <definedName name="rlr">#REF!</definedName>
    <definedName name="Rl이">#REF!</definedName>
    <definedName name="Rl일">#REF!</definedName>
    <definedName name="RNG">#REF!</definedName>
    <definedName name="ROUNDDOWN">#REF!</definedName>
    <definedName name="RR">#REF!</definedName>
    <definedName name="RRE">#REF!,#REF!</definedName>
    <definedName name="RRR"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BlankMacro1</definedName>
    <definedName name="RT">#REF!,#REF!,#REF!</definedName>
    <definedName name="RTGH" localSheetId="19" hidden="1">{"'용역비'!$A$4:$C$8"}</definedName>
    <definedName name="RTGH" localSheetId="1" hidden="1">{"'용역비'!$A$4:$C$8"}</definedName>
    <definedName name="RTGH" localSheetId="0" hidden="1">{"'용역비'!$A$4:$C$8"}</definedName>
    <definedName name="RTGH" hidden="1">{"'용역비'!$A$4:$C$8"}</definedName>
    <definedName name="rth" localSheetId="19" hidden="1">{"'용역비'!$A$4:$C$8"}</definedName>
    <definedName name="rth" localSheetId="1" hidden="1">{"'용역비'!$A$4:$C$8"}</definedName>
    <definedName name="rth" localSheetId="0" hidden="1">{"'용역비'!$A$4:$C$8"}</definedName>
    <definedName name="rth" hidden="1">{"'용역비'!$A$4:$C$8"}</definedName>
    <definedName name="RTR">#REF!</definedName>
    <definedName name="rtrtr" hidden="1">#REF!</definedName>
    <definedName name="RTS">#REF!</definedName>
    <definedName name="RTU">#REF!,#REF!</definedName>
    <definedName name="rty" localSheetId="19" hidden="1">{"'용역비'!$A$4:$C$8"}</definedName>
    <definedName name="rty" localSheetId="1" hidden="1">{"'용역비'!$A$4:$C$8"}</definedName>
    <definedName name="rty" localSheetId="0" hidden="1">{"'용역비'!$A$4:$C$8"}</definedName>
    <definedName name="rty" hidden="1">{"'용역비'!$A$4:$C$8"}</definedName>
    <definedName name="RYUIRYU" localSheetId="19" hidden="1">{"'용역비'!$A$4:$C$8"}</definedName>
    <definedName name="RYUIRYU" localSheetId="1" hidden="1">{"'용역비'!$A$4:$C$8"}</definedName>
    <definedName name="RYUIRYU" localSheetId="0" hidden="1">{"'용역비'!$A$4:$C$8"}</definedName>
    <definedName name="RYUIRYU" hidden="1">{"'용역비'!$A$4:$C$8"}</definedName>
    <definedName name="ryuk" localSheetId="19" hidden="1">{"'용역비'!$A$4:$C$8"}</definedName>
    <definedName name="ryuk" localSheetId="1" hidden="1">{"'용역비'!$A$4:$C$8"}</definedName>
    <definedName name="ryuk" localSheetId="0" hidden="1">{"'용역비'!$A$4:$C$8"}</definedName>
    <definedName name="ryuk" hidden="1">{"'용역비'!$A$4:$C$8"}</definedName>
    <definedName name="rα">#REF!</definedName>
    <definedName name="rβ">#REF!</definedName>
    <definedName name="rγ">#REF!</definedName>
    <definedName name="rδ">#REF!</definedName>
    <definedName name="rπ">#REF!</definedName>
    <definedName name="rφ">#REF!</definedName>
    <definedName name="S" localSheetId="1" hidden="1">#REF!</definedName>
    <definedName name="S" localSheetId="0" hidden="1">#REF!</definedName>
    <definedName name="S" hidden="1">#REF!</definedName>
    <definedName name="S2L">#REF!</definedName>
    <definedName name="SA">#REF!</definedName>
    <definedName name="sab">#REF!</definedName>
    <definedName name="SAF">#N/A</definedName>
    <definedName name="sah">#REF!</definedName>
    <definedName name="sam">#REF!</definedName>
    <definedName name="SAN">#REF!</definedName>
    <definedName name="sanch_2">#REF!</definedName>
    <definedName name="sanch_3">#REF!</definedName>
    <definedName name="sanch_4">#REF!</definedName>
    <definedName name="sas">#REF!</definedName>
    <definedName name="SCK">#REF!</definedName>
    <definedName name="SD" localSheetId="19" hidden="1">{"'용역비'!$A$4:$C$8"}</definedName>
    <definedName name="SD" localSheetId="1" hidden="1">{"'용역비'!$A$4:$C$8"}</definedName>
    <definedName name="SD" localSheetId="0" hidden="1">{"'용역비'!$A$4:$C$8"}</definedName>
    <definedName name="SD" hidden="1">{"'용역비'!$A$4:$C$8"}</definedName>
    <definedName name="SDC">#REF!,#REF!</definedName>
    <definedName name="SDCFG\" hidden="1">{#N/A,#N/A,FALSE,"운반시간"}</definedName>
    <definedName name="SDF" hidden="1">#REF!</definedName>
    <definedName name="sdg" localSheetId="1" hidden="1">#REF!</definedName>
    <definedName name="sdg" localSheetId="0" hidden="1">#REF!</definedName>
    <definedName name="sdg" hidden="1">#REF!</definedName>
    <definedName name="SDK">#REF!,#REF!</definedName>
    <definedName name="SDRFE">#N/A</definedName>
    <definedName name="sdryhj" localSheetId="19" hidden="1">{"'용역비'!$A$4:$C$8"}</definedName>
    <definedName name="sdryhj" localSheetId="1" hidden="1">{"'용역비'!$A$4:$C$8"}</definedName>
    <definedName name="sdryhj" localSheetId="0" hidden="1">{"'용역비'!$A$4:$C$8"}</definedName>
    <definedName name="sdryhj" hidden="1">{"'용역비'!$A$4:$C$8"}</definedName>
    <definedName name="sdsdsds" hidden="1">#REF!</definedName>
    <definedName name="SDVF">#N/A</definedName>
    <definedName name="SE" localSheetId="19" hidden="1">{"'용역비'!$A$4:$C$8"}</definedName>
    <definedName name="SE" localSheetId="1" hidden="1">{"'용역비'!$A$4:$C$8"}</definedName>
    <definedName name="SE" localSheetId="0" hidden="1">{"'용역비'!$A$4:$C$8"}</definedName>
    <definedName name="SE" hidden="1">{"'용역비'!$A$4:$C$8"}</definedName>
    <definedName name="SEP">{#N/A,#N/A,FALSE,"단가표지"}</definedName>
    <definedName name="SERVER">#REF!</definedName>
    <definedName name="sfd">#N/A</definedName>
    <definedName name="sfdgsd" localSheetId="1" hidden="1">#REF!</definedName>
    <definedName name="sfdgsd" localSheetId="0" hidden="1">#REF!</definedName>
    <definedName name="sfdgsd" hidden="1">#REF!</definedName>
    <definedName name="sfgsdfd" localSheetId="1" hidden="1">#REF!</definedName>
    <definedName name="sfgsdfd" localSheetId="0" hidden="1">#REF!</definedName>
    <definedName name="sfgsdfd" hidden="1">#REF!</definedName>
    <definedName name="SFR" localSheetId="19">[8]심사계산!$D$88</definedName>
    <definedName name="SFR">[9]심사계산!$D$88</definedName>
    <definedName name="SGARETER" localSheetId="19" hidden="1">#REF!</definedName>
    <definedName name="SGARETER" localSheetId="1" hidden="1">#REF!</definedName>
    <definedName name="SGARETER" localSheetId="0" hidden="1">#REF!</definedName>
    <definedName name="SGARETER" hidden="1">#REF!</definedName>
    <definedName name="sheet">{#N/A,#N/A,FALSE,"골재소요량";#N/A,#N/A,FALSE,"골재소요량"}</definedName>
    <definedName name="SHEET56">#REF!</definedName>
    <definedName name="SHO">#REF!</definedName>
    <definedName name="SHT">#REF!</definedName>
    <definedName name="sido">#REF!</definedName>
    <definedName name="SIL">#REF!</definedName>
    <definedName name="SK">#REF!</definedName>
    <definedName name="SKE">#REF!</definedName>
    <definedName name="skf">#REF!</definedName>
    <definedName name="slo">#REF!</definedName>
    <definedName name="SM">#REF!</definedName>
    <definedName name="SODU">#REF!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1</definedName>
    <definedName name="solver_nwt" hidden="1">1</definedName>
    <definedName name="solver_opt" hidden="1">#REF!</definedName>
    <definedName name="solver_pre" hidden="1">0.000001</definedName>
    <definedName name="solver_rel1" hidden="1">1</definedName>
    <definedName name="solver_rhs1" hidden="1">500000000</definedName>
    <definedName name="solver_scl" hidden="1">2</definedName>
    <definedName name="solver_sho" hidden="1">2</definedName>
    <definedName name="solver_tim" hidden="1">100</definedName>
    <definedName name="solver_tmp" hidden="1">500000000</definedName>
    <definedName name="solver_tol" hidden="1">0.05</definedName>
    <definedName name="solver_typ" hidden="1">1</definedName>
    <definedName name="solver_val" hidden="1">0</definedName>
    <definedName name="SORT" hidden="1">#REF!</definedName>
    <definedName name="SPARE_PART1">#REF!</definedName>
    <definedName name="SPLICE">#REF!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r">#REF!,#REF!</definedName>
    <definedName name="srth" localSheetId="19" hidden="1">{"'용역비'!$A$4:$C$8"}</definedName>
    <definedName name="srth" localSheetId="1" hidden="1">{"'용역비'!$A$4:$C$8"}</definedName>
    <definedName name="srth" localSheetId="0" hidden="1">{"'용역비'!$A$4:$C$8"}</definedName>
    <definedName name="srth" hidden="1">{"'용역비'!$A$4:$C$8"}</definedName>
    <definedName name="SS">BlankMacro1</definedName>
    <definedName name="ssb">#REF!</definedName>
    <definedName name="ssh">#REF!</definedName>
    <definedName name="ssm">#REF!</definedName>
    <definedName name="SSR">#N/A</definedName>
    <definedName name="sss" localSheetId="23" hidden="1">#REF!</definedName>
    <definedName name="sss" localSheetId="16" hidden="1">#REF!</definedName>
    <definedName name="sss" localSheetId="17" hidden="1">#REF!</definedName>
    <definedName name="sss" localSheetId="18" hidden="1">#REF!</definedName>
    <definedName name="sss" localSheetId="1" hidden="1">#REF!</definedName>
    <definedName name="sss" localSheetId="0" hidden="1">#REF!</definedName>
    <definedName name="sss" hidden="1">#REF!</definedName>
    <definedName name="SSSS">#REF!</definedName>
    <definedName name="SSW">#REF!,#REF!</definedName>
    <definedName name="SSX">#N/A</definedName>
    <definedName name="ST">#REF!</definedName>
    <definedName name="startA">#REF!</definedName>
    <definedName name="stb">#REF!</definedName>
    <definedName name="stEg">#REF!</definedName>
    <definedName name="stEv">#REF!</definedName>
    <definedName name="sth">#REF!</definedName>
    <definedName name="stJh">#REF!</definedName>
    <definedName name="stm">#REF!</definedName>
    <definedName name="stMh">#REF!</definedName>
    <definedName name="stPe">#REF!</definedName>
    <definedName name="STS" localSheetId="19" hidden="1">{"'용역비'!$A$4:$C$8"}</definedName>
    <definedName name="STS" localSheetId="1" hidden="1">{"'용역비'!$A$4:$C$8"}</definedName>
    <definedName name="STS" localSheetId="0" hidden="1">{"'용역비'!$A$4:$C$8"}</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tTr">#REF!</definedName>
    <definedName name="sum">#REF!</definedName>
    <definedName name="SVR">#REF!</definedName>
    <definedName name="SVRAG">#REF!</definedName>
    <definedName name="SVRDESC">#REF!</definedName>
    <definedName name="SW">#REF!</definedName>
    <definedName name="swasqqq" hidden="1">#REF!</definedName>
    <definedName name="SWL">#REF!</definedName>
    <definedName name="swprice">#N/A</definedName>
    <definedName name="SWR">#REF!</definedName>
    <definedName name="SWS" hidden="1">#REF!</definedName>
    <definedName name="swsw" hidden="1">#REF!</definedName>
    <definedName name="SW개발기간">#REF!</definedName>
    <definedName name="SW개발사무실임대비">#REF!</definedName>
    <definedName name="SW개발상시인력">#REF!</definedName>
    <definedName name="sw비용">#REF!</definedName>
    <definedName name="SW시험기사">#REF!</definedName>
    <definedName name="SW직접인건비">#REF!</definedName>
    <definedName name="SY">#REF!</definedName>
    <definedName name="T">#REF!</definedName>
    <definedName name="T1S">#REF!</definedName>
    <definedName name="T2S">#REF!</definedName>
    <definedName name="T3S">#REF!</definedName>
    <definedName name="t5t5t5" hidden="1">{#N/A,#N/A,FALSE,"구조1"}</definedName>
    <definedName name="Ta">#REF!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F">#REF!</definedName>
    <definedName name="TAH">#REF!</definedName>
    <definedName name="TAM">#REF!</definedName>
    <definedName name="Tb">#REF!</definedName>
    <definedName name="Tba">#REF!</definedName>
    <definedName name="TC">#REF!</definedName>
    <definedName name="TCA">#REF!</definedName>
    <definedName name="TCB">#REF!</definedName>
    <definedName name="TE">#REF!</definedName>
    <definedName name="Ted">#REF!</definedName>
    <definedName name="Tel">#REF!</definedName>
    <definedName name="test" localSheetId="1" hidden="1">#REF!</definedName>
    <definedName name="test" localSheetId="0" hidden="1">#REF!</definedName>
    <definedName name="test" hidden="1">#REF!</definedName>
    <definedName name="test2">#REF!</definedName>
    <definedName name="Text5">#REF!</definedName>
    <definedName name="TEYJ" localSheetId="19" hidden="1">{"'용역비'!$A$4:$C$8"}</definedName>
    <definedName name="TEYJ" localSheetId="1" hidden="1">{"'용역비'!$A$4:$C$8"}</definedName>
    <definedName name="TEYJ" localSheetId="0" hidden="1">{"'용역비'!$A$4:$C$8"}</definedName>
    <definedName name="TEYJ" hidden="1">{"'용역비'!$A$4:$C$8"}</definedName>
    <definedName name="TFUI" localSheetId="19" hidden="1">{"'용역비'!$A$4:$C$8"}</definedName>
    <definedName name="TFUI" localSheetId="1" hidden="1">{"'용역비'!$A$4:$C$8"}</definedName>
    <definedName name="TFUI" localSheetId="0" hidden="1">{"'용역비'!$A$4:$C$8"}</definedName>
    <definedName name="TFUI" hidden="1">{"'용역비'!$A$4:$C$8"}</definedName>
    <definedName name="TG">#REF!</definedName>
    <definedName name="TGGG">#N/A</definedName>
    <definedName name="time1">#REF!</definedName>
    <definedName name="time2">#REF!</definedName>
    <definedName name="TITLE">#REF!</definedName>
    <definedName name="TKG">#REF!,#REF!</definedName>
    <definedName name="Tl">#REF!</definedName>
    <definedName name="tlf">#REF!</definedName>
    <definedName name="tllll">#REF!</definedName>
    <definedName name="TMO">#REF!</definedName>
    <definedName name="TN" hidden="1">#REF!</definedName>
    <definedName name="TOP">#REF!</definedName>
    <definedName name="totali001">#REF!</definedName>
    <definedName name="totali002">#REF!</definedName>
    <definedName name="TOTALI003">#REF!</definedName>
    <definedName name="TOTALI004">#REF!</definedName>
    <definedName name="TOTALI005">#REF!</definedName>
    <definedName name="TOTALI006">#REF!</definedName>
    <definedName name="TOTALI007">#REF!</definedName>
    <definedName name="TOTALI008">#REF!</definedName>
    <definedName name="TOTALI009">#REF!</definedName>
    <definedName name="TOTALI1300">#REF!</definedName>
    <definedName name="totali1400_1">#REF!</definedName>
    <definedName name="totali1400_2">#REF!</definedName>
    <definedName name="totali1400_3">#REF!</definedName>
    <definedName name="totali1400_4">#REF!</definedName>
    <definedName name="totalin001">#REF!</definedName>
    <definedName name="totalin001_1">#REF!</definedName>
    <definedName name="totalin002_1">#REF!</definedName>
    <definedName name="totalin002_2">#REF!</definedName>
    <definedName name="totalin002_3">#REF!</definedName>
    <definedName name="totalin002_4">#REF!</definedName>
    <definedName name="totalin002_5">#REF!</definedName>
    <definedName name="totalin002_6">#REF!</definedName>
    <definedName name="totalin002_7">#REF!</definedName>
    <definedName name="totalin003_1">#REF!</definedName>
    <definedName name="totalin003_2">#REF!</definedName>
    <definedName name="totalin004">#REF!</definedName>
    <definedName name="TOTALIN005">#REF!</definedName>
    <definedName name="totalin006">#REF!</definedName>
    <definedName name="totalin007">#REF!</definedName>
    <definedName name="totalin008">#REF!</definedName>
    <definedName name="TPF">#REF!</definedName>
    <definedName name="TPH">#REF!</definedName>
    <definedName name="TPM">#REF!</definedName>
    <definedName name="tr" localSheetId="1" hidden="1">#REF!</definedName>
    <definedName name="tr" localSheetId="0" hidden="1">#REF!</definedName>
    <definedName name="tr" hidden="1">#REF!</definedName>
    <definedName name="Tra">#REF!</definedName>
    <definedName name="TransFunc">#REF!</definedName>
    <definedName name="TRR">#N/A</definedName>
    <definedName name="trtrtrtrtr" hidden="1">#REF!</definedName>
    <definedName name="Tsa">#REF!</definedName>
    <definedName name="TSS">#REF!</definedName>
    <definedName name="tt">#REF!</definedName>
    <definedName name="TTHG">#N/A</definedName>
    <definedName name="TTI">#REF!,#REF!,#REF!</definedName>
    <definedName name="TTT">#REF!</definedName>
    <definedName name="tttq" hidden="1">#REF!</definedName>
    <definedName name="tttt" localSheetId="1" hidden="1">#REF!</definedName>
    <definedName name="tttt" localSheetId="0" hidden="1">#REF!</definedName>
    <definedName name="tttt" hidden="1">#REF!</definedName>
    <definedName name="ttttt" localSheetId="1" hidden="1">#REF!</definedName>
    <definedName name="ttttt" localSheetId="0" hidden="1">#REF!</definedName>
    <definedName name="ttttt" hidden="1">#REF!</definedName>
    <definedName name="tttttt" hidden="1">#REF!</definedName>
    <definedName name="tu" localSheetId="19" hidden="1">{"'용역비'!$A$4:$C$8"}</definedName>
    <definedName name="tu" localSheetId="1" hidden="1">{"'용역비'!$A$4:$C$8"}</definedName>
    <definedName name="tu" localSheetId="0" hidden="1">{"'용역비'!$A$4:$C$8"}</definedName>
    <definedName name="tu" hidden="1">{"'용역비'!$A$4:$C$8"}</definedName>
    <definedName name="tuilol" localSheetId="19" hidden="1">{"'용역비'!$A$4:$C$8"}</definedName>
    <definedName name="tuilol" localSheetId="1" hidden="1">{"'용역비'!$A$4:$C$8"}</definedName>
    <definedName name="tuilol" localSheetId="0" hidden="1">{"'용역비'!$A$4:$C$8"}</definedName>
    <definedName name="tuilol" hidden="1">{"'용역비'!$A$4:$C$8"}</definedName>
    <definedName name="TUIO" localSheetId="19" hidden="1">{"'용역비'!$A$4:$C$8"}</definedName>
    <definedName name="TUIO" localSheetId="1" hidden="1">{"'용역비'!$A$4:$C$8"}</definedName>
    <definedName name="TUIO" localSheetId="0" hidden="1">{"'용역비'!$A$4:$C$8"}</definedName>
    <definedName name="TUIO" hidden="1">{"'용역비'!$A$4:$C$8"}</definedName>
    <definedName name="TUIO.L" localSheetId="19" hidden="1">{"'용역비'!$A$4:$C$8"}</definedName>
    <definedName name="TUIO.L" localSheetId="1" hidden="1">{"'용역비'!$A$4:$C$8"}</definedName>
    <definedName name="TUIO.L" localSheetId="0" hidden="1">{"'용역비'!$A$4:$C$8"}</definedName>
    <definedName name="TUIO.L" hidden="1">{"'용역비'!$A$4:$C$8"}</definedName>
    <definedName name="TUIOTUI" localSheetId="19" hidden="1">{"'용역비'!$A$4:$C$8"}</definedName>
    <definedName name="TUIOTUI" localSheetId="1" hidden="1">{"'용역비'!$A$4:$C$8"}</definedName>
    <definedName name="TUIOTUI" localSheetId="0" hidden="1">{"'용역비'!$A$4:$C$8"}</definedName>
    <definedName name="TUIOTUI" hidden="1">{"'용역비'!$A$4:$C$8"}</definedName>
    <definedName name="Tunl_Table">#REF!</definedName>
    <definedName name="TUPS">#REF!</definedName>
    <definedName name="TV공량">#REF!</definedName>
    <definedName name="TW">#REF!</definedName>
    <definedName name="TWA">#REF!</definedName>
    <definedName name="TWI">#REF!</definedName>
    <definedName name="TWL">#REF!</definedName>
    <definedName name="TWR">#REF!</definedName>
    <definedName name="Ty1H1">#REF!</definedName>
    <definedName name="Ty1H2">#REF!</definedName>
    <definedName name="Ty1H3">#REF!</definedName>
    <definedName name="Ty1Hun1">#REF!</definedName>
    <definedName name="Ty1Hun2">#REF!</definedName>
    <definedName name="Ty1K1">#REF!</definedName>
    <definedName name="Ty1K2">#REF!</definedName>
    <definedName name="Ty1L1">#REF!</definedName>
    <definedName name="Ty1L2">#REF!</definedName>
    <definedName name="Ty1L3">#REF!</definedName>
    <definedName name="ty1l30">#REF!</definedName>
    <definedName name="Ty1L4">#REF!</definedName>
    <definedName name="Ty1L5">#REF!</definedName>
    <definedName name="Ty1L6">#REF!</definedName>
    <definedName name="Ty1TH">#REF!</definedName>
    <definedName name="Ty1TL">#REF!</definedName>
    <definedName name="Ty2H1">#REF!</definedName>
    <definedName name="Ty2H2">#REF!</definedName>
    <definedName name="Ty2H3">#REF!</definedName>
    <definedName name="Ty2Hun1">#REF!</definedName>
    <definedName name="Ty2Hun2">#REF!</definedName>
    <definedName name="Ty2K1">#REF!</definedName>
    <definedName name="Ty2K2">#REF!</definedName>
    <definedName name="Ty2L1">#REF!</definedName>
    <definedName name="Ty2L2">#REF!</definedName>
    <definedName name="Ty2L3">#REF!</definedName>
    <definedName name="Ty2L4">#REF!</definedName>
    <definedName name="Ty2TH">#REF!</definedName>
    <definedName name="Ty2TL">#REF!</definedName>
    <definedName name="tye" localSheetId="1" hidden="1">#REF!</definedName>
    <definedName name="tye" localSheetId="0" hidden="1">#REF!</definedName>
    <definedName name="tye" hidden="1">#REF!</definedName>
    <definedName name="TYJ" localSheetId="19" hidden="1">{"'용역비'!$A$4:$C$8"}</definedName>
    <definedName name="TYJ" localSheetId="1" hidden="1">{"'용역비'!$A$4:$C$8"}</definedName>
    <definedName name="TYJ" localSheetId="0" hidden="1">{"'용역비'!$A$4:$C$8"}</definedName>
    <definedName name="TYJ" hidden="1">{"'용역비'!$A$4:$C$8"}</definedName>
    <definedName name="tyje" localSheetId="19" hidden="1">{"'용역비'!$A$4:$C$8"}</definedName>
    <definedName name="tyje" localSheetId="1" hidden="1">{"'용역비'!$A$4:$C$8"}</definedName>
    <definedName name="tyje" localSheetId="0" hidden="1">{"'용역비'!$A$4:$C$8"}</definedName>
    <definedName name="tyje" hidden="1">{"'용역비'!$A$4:$C$8"}</definedName>
    <definedName name="tyjet" localSheetId="19" hidden="1">{"'용역비'!$A$4:$C$8"}</definedName>
    <definedName name="tyjet" localSheetId="1" hidden="1">{"'용역비'!$A$4:$C$8"}</definedName>
    <definedName name="tyjet" localSheetId="0" hidden="1">{"'용역비'!$A$4:$C$8"}</definedName>
    <definedName name="tyjet" hidden="1">{"'용역비'!$A$4:$C$8"}</definedName>
    <definedName name="tyt" hidden="1">#REF!</definedName>
    <definedName name="tyu" localSheetId="19" hidden="1">{"'용역비'!$A$4:$C$8"}</definedName>
    <definedName name="tyu" localSheetId="1" hidden="1">{"'용역비'!$A$4:$C$8"}</definedName>
    <definedName name="tyu" localSheetId="0" hidden="1">{"'용역비'!$A$4:$C$8"}</definedName>
    <definedName name="tyu" hidden="1">{"'용역비'!$A$4:$C$8"}</definedName>
    <definedName name="U" hidden="1">{"'용역비'!$A$4:$C$8"}</definedName>
    <definedName name="UD">#REF!</definedName>
    <definedName name="uiy">#N/A</definedName>
    <definedName name="ujdffdf" localSheetId="19" hidden="1">{#N/A,#N/A,FALSE,"단가표지"}</definedName>
    <definedName name="ujdffdf" localSheetId="1" hidden="1">{#N/A,#N/A,FALSE,"단가표지"}</definedName>
    <definedName name="ujdffdf" localSheetId="0" hidden="1">{#N/A,#N/A,FALSE,"단가표지"}</definedName>
    <definedName name="ujdffdf" hidden="1">{#N/A,#N/A,FALSE,"단가표지"}</definedName>
    <definedName name="ul">#REF!</definedName>
    <definedName name="ulo" localSheetId="19" hidden="1">{"'용역비'!$A$4:$C$8"}</definedName>
    <definedName name="ulo" localSheetId="1" hidden="1">{"'용역비'!$A$4:$C$8"}</definedName>
    <definedName name="ulo" localSheetId="0" hidden="1">{"'용역비'!$A$4:$C$8"}</definedName>
    <definedName name="ulo" hidden="1">{"'용역비'!$A$4:$C$8"}</definedName>
    <definedName name="um">#REF!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r" hidden="1">#REF!</definedName>
    <definedName name="UTI" localSheetId="19" hidden="1">{"'용역비'!$A$4:$C$8"}</definedName>
    <definedName name="UTI" localSheetId="1" hidden="1">{"'용역비'!$A$4:$C$8"}</definedName>
    <definedName name="UTI" localSheetId="0" hidden="1">{"'용역비'!$A$4:$C$8"}</definedName>
    <definedName name="UTI" hidden="1">{"'용역비'!$A$4:$C$8"}</definedName>
    <definedName name="UTIOL" localSheetId="19" hidden="1">{"'용역비'!$A$4:$C$8"}</definedName>
    <definedName name="UTIOL" localSheetId="1" hidden="1">{"'용역비'!$A$4:$C$8"}</definedName>
    <definedName name="UTIOL" localSheetId="0" hidden="1">{"'용역비'!$A$4:$C$8"}</definedName>
    <definedName name="UTIOL" hidden="1">{"'용역비'!$A$4:$C$8"}</definedName>
    <definedName name="uu" localSheetId="19" hidden="1">{"'용역비'!$A$4:$C$8"}</definedName>
    <definedName name="uu" localSheetId="1" hidden="1">{"'용역비'!$A$4:$C$8"}</definedName>
    <definedName name="uu" localSheetId="0" hidden="1">{"'용역비'!$A$4:$C$8"}</definedName>
    <definedName name="uu" hidden="1">{"'용역비'!$A$4:$C$8"}</definedName>
    <definedName name="uw">#REF!</definedName>
    <definedName name="U형측구수량">{#N/A,#N/A,FALSE,"2~8번"}</definedName>
    <definedName name="v">#REF!</definedName>
    <definedName name="v6a">#REF!</definedName>
    <definedName name="VA">#REF!</definedName>
    <definedName name="VAL_K">#N/A</definedName>
    <definedName name="VAL_KM">#N/A</definedName>
    <definedName name="VAL_KML">#N/A</definedName>
    <definedName name="VAL_S">#N/A</definedName>
    <definedName name="VAL_SM">#N/A</definedName>
    <definedName name="VAL_SML">#N/A</definedName>
    <definedName name="VAL_T">#N/A</definedName>
    <definedName name="VAL_TM">#N/A</definedName>
    <definedName name="VAL_TML">#N/A</definedName>
    <definedName name="VALVE">#N/A</definedName>
    <definedName name="VALVE_S">#N/A</definedName>
    <definedName name="VALVE_SM">#N/A</definedName>
    <definedName name="VB">#REF!</definedName>
    <definedName name="VC">#REF!</definedName>
    <definedName name="vcnf" hidden="1">'[21]N賃率-職'!$I$5:$I$30</definedName>
    <definedName name="VD">#REF!</definedName>
    <definedName name="VE">#REF!</definedName>
    <definedName name="vfvfvf" hidden="1">#REF!</definedName>
    <definedName name="VGF">#N/A</definedName>
    <definedName name="VIR">#REF!</definedName>
    <definedName name="VIS">#REF!</definedName>
    <definedName name="vnb">#N/A</definedName>
    <definedName name="VVV">#REF!</definedName>
    <definedName name="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#REF!</definedName>
    <definedName name="WAAA">#REF!</definedName>
    <definedName name="WALL">#REF!</definedName>
    <definedName name="WB">#REF!</definedName>
    <definedName name="WC">#REF!</definedName>
    <definedName name="WDDSF">#REF!,#REF!,#REF!</definedName>
    <definedName name="WDFG">#REF!,#REF!</definedName>
    <definedName name="WEF">#REF!,#REF!</definedName>
    <definedName name="wererr" localSheetId="19" hidden="1">{#N/A,#N/A,FALSE,"운반시간"}</definedName>
    <definedName name="wererr" localSheetId="1" hidden="1">{#N/A,#N/A,FALSE,"운반시간"}</definedName>
    <definedName name="wererr" localSheetId="0" hidden="1">{#N/A,#N/A,FALSE,"운반시간"}</definedName>
    <definedName name="wererr" hidden="1">{#N/A,#N/A,FALSE,"운반시간"}</definedName>
    <definedName name="werewr" localSheetId="19" hidden="1">{#N/A,#N/A,FALSE,"골재소요량";#N/A,#N/A,FALSE,"골재소요량"}</definedName>
    <definedName name="werewr" localSheetId="1" hidden="1">{#N/A,#N/A,FALSE,"골재소요량";#N/A,#N/A,FALSE,"골재소요량"}</definedName>
    <definedName name="werewr" localSheetId="0" hidden="1">{#N/A,#N/A,FALSE,"골재소요량";#N/A,#N/A,FALSE,"골재소요량"}</definedName>
    <definedName name="werewr" hidden="1">{#N/A,#N/A,FALSE,"골재소요량";#N/A,#N/A,FALSE,"골재소요량"}</definedName>
    <definedName name="wessdd">#REF!</definedName>
    <definedName name="WF">#REF!</definedName>
    <definedName name="WH">#REF!</definedName>
    <definedName name="whekd" localSheetId="23" hidden="1">{#N/A,#N/A,FALSE,"포장단가"}</definedName>
    <definedName name="whekd" localSheetId="17" hidden="1">{#N/A,#N/A,FALSE,"포장단가"}</definedName>
    <definedName name="whekd" localSheetId="18" hidden="1">{#N/A,#N/A,FALSE,"포장단가"}</definedName>
    <definedName name="whekd" hidden="1">{#N/A,#N/A,FALSE,"포장단가"}</definedName>
    <definedName name="WIRE">#REF!</definedName>
    <definedName name="WIRUY">#N/A</definedName>
    <definedName name="WL">#REF!</definedName>
    <definedName name="wla">#REF!</definedName>
    <definedName name="WLT">#REF!</definedName>
    <definedName name="Wm">#REF!</definedName>
    <definedName name="wm.조골재1" localSheetId="19" hidden="1">{#N/A,#N/A,FALSE,"조골재"}</definedName>
    <definedName name="wm.조골재1" localSheetId="1" hidden="1">{#N/A,#N/A,FALSE,"조골재"}</definedName>
    <definedName name="wm.조골재1" localSheetId="0" hidden="1">{#N/A,#N/A,FALSE,"조골재"}</definedName>
    <definedName name="wm.조골재1" hidden="1">{#N/A,#N/A,FALSE,"조골재"}</definedName>
    <definedName name="WN">#REF!</definedName>
    <definedName name="WON">#REF!</definedName>
    <definedName name="wrn.2번." localSheetId="19" hidden="1">{#N/A,#N/A,FALSE,"2~8번"}</definedName>
    <definedName name="wrn.2번." localSheetId="1" hidden="1">{#N/A,#N/A,FALSE,"2~8번"}</definedName>
    <definedName name="wrn.2번." localSheetId="0" hidden="1">{#N/A,#N/A,FALSE,"2~8번"}</definedName>
    <definedName name="wrn.2번." hidden="1">{#N/A,#N/A,FALSE,"2~8번"}</definedName>
    <definedName name="wrn.COSA._.FS._.국문." localSheetId="19" hidden="1">{#N/A,#N/A,FALSE,"BS";#N/A,#N/A,FALSE,"PL";#N/A,#N/A,FALSE,"처분";#N/A,#N/A,FALSE,"현금";#N/A,#N/A,FALSE,"매출";#N/A,#N/A,FALSE,"원가";#N/A,#N/A,FALSE,"경영"}</definedName>
    <definedName name="wrn.COSA._.FS._.국문." localSheetId="1" hidden="1">{#N/A,#N/A,FALSE,"BS";#N/A,#N/A,FALSE,"PL";#N/A,#N/A,FALSE,"처분";#N/A,#N/A,FALSE,"현금";#N/A,#N/A,FALSE,"매출";#N/A,#N/A,FALSE,"원가";#N/A,#N/A,FALSE,"경영"}</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골재소요량." localSheetId="19" hidden="1">{#N/A,#N/A,FALSE,"골재소요량";#N/A,#N/A,FALSE,"골재소요량"}</definedName>
    <definedName name="wrn.골재소요량." localSheetId="1" hidden="1">{#N/A,#N/A,FALSE,"골재소요량";#N/A,#N/A,FALSE,"골재소요량"}</definedName>
    <definedName name="wrn.골재소요량." localSheetId="0" hidden="1">{#N/A,#N/A,FALSE,"골재소요량";#N/A,#N/A,FALSE,"골재소요량"}</definedName>
    <definedName name="wrn.골재소요량." hidden="1">{#N/A,#N/A,FALSE,"골재소요량";#N/A,#N/A,FALSE,"골재소요량"}</definedName>
    <definedName name="wrn.교육청." localSheetId="19" hidden="1">{#N/A,#N/A,FALSE,"전력간선"}</definedName>
    <definedName name="wrn.교육청." localSheetId="1" hidden="1">{#N/A,#N/A,FALSE,"전력간선"}</definedName>
    <definedName name="wrn.교육청." localSheetId="0" hidden="1">{#N/A,#N/A,FALSE,"전력간선"}</definedName>
    <definedName name="wrn.교육청." hidden="1">{#N/A,#N/A,FALSE,"전력간선"}</definedName>
    <definedName name="wrn.구조2." localSheetId="19" hidden="1">{#N/A,#N/A,FALSE,"구조2"}</definedName>
    <definedName name="wrn.구조2." localSheetId="1" hidden="1">{#N/A,#N/A,FALSE,"구조2"}</definedName>
    <definedName name="wrn.구조2." localSheetId="0" hidden="1">{#N/A,#N/A,FALSE,"구조2"}</definedName>
    <definedName name="wrn.구조2." hidden="1">{#N/A,#N/A,FALSE,"구조2"}</definedName>
    <definedName name="wrn.단가표지." localSheetId="19" hidden="1">{#N/A,#N/A,FALSE,"단가표지"}</definedName>
    <definedName name="wrn.단가표지." localSheetId="1" hidden="1">{#N/A,#N/A,FALSE,"단가표지"}</definedName>
    <definedName name="wrn.단가표지." localSheetId="0" hidden="1">{#N/A,#N/A,FALSE,"단가표지"}</definedName>
    <definedName name="wrn.단가표지." hidden="1">{#N/A,#N/A,FALSE,"단가표지"}</definedName>
    <definedName name="wrn.배수1." localSheetId="19" hidden="1">{#N/A,#N/A,FALSE,"배수1"}</definedName>
    <definedName name="wrn.배수1." localSheetId="1" hidden="1">{#N/A,#N/A,FALSE,"배수1"}</definedName>
    <definedName name="wrn.배수1." localSheetId="0" hidden="1">{#N/A,#N/A,FALSE,"배수1"}</definedName>
    <definedName name="wrn.배수1." hidden="1">{#N/A,#N/A,FALSE,"배수1"}</definedName>
    <definedName name="wrn.배수2." localSheetId="19" hidden="1">{#N/A,#N/A,FALSE,"배수2"}</definedName>
    <definedName name="wrn.배수2." localSheetId="1" hidden="1">{#N/A,#N/A,FALSE,"배수2"}</definedName>
    <definedName name="wrn.배수2." localSheetId="0" hidden="1">{#N/A,#N/A,FALSE,"배수2"}</definedName>
    <definedName name="wrn.배수2." hidden="1">{#N/A,#N/A,FALSE,"배수2"}</definedName>
    <definedName name="wrn.부대1." localSheetId="19" hidden="1">{#N/A,#N/A,FALSE,"부대1"}</definedName>
    <definedName name="wrn.부대1." localSheetId="1" hidden="1">{#N/A,#N/A,FALSE,"부대1"}</definedName>
    <definedName name="wrn.부대1." localSheetId="0" hidden="1">{#N/A,#N/A,FALSE,"부대1"}</definedName>
    <definedName name="wrn.부대1." hidden="1">{#N/A,#N/A,FALSE,"부대1"}</definedName>
    <definedName name="wrn.부대2." localSheetId="19" hidden="1">{#N/A,#N/A,FALSE,"부대2"}</definedName>
    <definedName name="wrn.부대2." localSheetId="1" hidden="1">{#N/A,#N/A,FALSE,"부대2"}</definedName>
    <definedName name="wrn.부대2." localSheetId="0" hidden="1">{#N/A,#N/A,FALSE,"부대2"}</definedName>
    <definedName name="wrn.부대2." hidden="1">{#N/A,#N/A,FALSE,"부대2"}</definedName>
    <definedName name="wrn.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속도." localSheetId="19" hidden="1">{#N/A,#N/A,FALSE,"속도"}</definedName>
    <definedName name="wrn.속도." localSheetId="1" hidden="1">{#N/A,#N/A,FALSE,"속도"}</definedName>
    <definedName name="wrn.속도." localSheetId="0" hidden="1">{#N/A,#N/A,FALSE,"속도"}</definedName>
    <definedName name="wrn.속도." hidden="1">{#N/A,#N/A,FALSE,"속도"}</definedName>
    <definedName name="wrn.송변전공종단가."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신용찬." hidden="1">{#N/A,#N/A,TRUE,"토적및재료집계";#N/A,#N/A,TRUE,"토적및재료집계";#N/A,#N/A,TRUE,"단위량"}</definedName>
    <definedName name="wrn.업체별._.견적공사명." hidden="1">{"SJ - 기본 보기",#N/A,FALSE,"공사별 외주견적"}</definedName>
    <definedName name="wrn.운반시간." localSheetId="19" hidden="1">{#N/A,#N/A,FALSE,"운반시간"}</definedName>
    <definedName name="wrn.운반시간." localSheetId="1" hidden="1">{#N/A,#N/A,FALSE,"운반시간"}</definedName>
    <definedName name="wrn.운반시간." localSheetId="0" hidden="1">{#N/A,#N/A,FALSE,"운반시간"}</definedName>
    <definedName name="wrn.운반시간." hidden="1">{#N/A,#N/A,FALSE,"운반시간"}</definedName>
    <definedName name="wrn.이정표." localSheetId="19" hidden="1">{#N/A,#N/A,FALSE,"이정표"}</definedName>
    <definedName name="wrn.이정표." localSheetId="1" hidden="1">{#N/A,#N/A,FALSE,"이정표"}</definedName>
    <definedName name="wrn.이정표." localSheetId="0" hidden="1">{#N/A,#N/A,FALSE,"이정표"}</definedName>
    <definedName name="wrn.이정표." hidden="1">{#N/A,#N/A,FALSE,"이정표"}</definedName>
    <definedName name="wrn.일위대가." hidden="1">{#N/A,#N/A,TRUE,"대가1"}</definedName>
    <definedName name="wrn.전열선출서." localSheetId="19" hidden="1">{#N/A,#N/A,FALSE,"전열산출서"}</definedName>
    <definedName name="wrn.전열선출서." localSheetId="1" hidden="1">{#N/A,#N/A,FALSE,"전열산출서"}</definedName>
    <definedName name="wrn.전열선출서." localSheetId="0" hidden="1">{#N/A,#N/A,FALSE,"전열산출서"}</definedName>
    <definedName name="wrn.전열선출서." hidden="1">{#N/A,#N/A,FALSE,"전열산출서"}</definedName>
    <definedName name="wrn.조골재." localSheetId="19" hidden="1">{#N/A,#N/A,FALSE,"조골재"}</definedName>
    <definedName name="wrn.조골재." localSheetId="1" hidden="1">{#N/A,#N/A,FALSE,"조골재"}</definedName>
    <definedName name="wrn.조골재." localSheetId="0" hidden="1">{#N/A,#N/A,FALSE,"조골재"}</definedName>
    <definedName name="wrn.조골재." hidden="1">{#N/A,#N/A,FALSE,"조골재"}</definedName>
    <definedName name="wrn.진도율._.산정기준." localSheetId="19" hidden="1">{#N/A,#N/A,TRUE,"진도율산정기준";#N/A,#N/A,TRUE,"S_CUR";#N/A,#N/A,TRUE,"사업공통"}</definedName>
    <definedName name="wrn.진도율._.산정기준." localSheetId="1" hidden="1">{#N/A,#N/A,TRUE,"진도율산정기준";#N/A,#N/A,TRUE,"S_CUR";#N/A,#N/A,TRUE,"사업공통"}</definedName>
    <definedName name="wrn.진도율._.산정기준." localSheetId="0" hidden="1">{#N/A,#N/A,TRUE,"진도율산정기준";#N/A,#N/A,TRUE,"S_CUR";#N/A,#N/A,TRUE,"사업공통"}</definedName>
    <definedName name="wrn.진도율._.산정기준." hidden="1">{#N/A,#N/A,TRUE,"진도율산정기준";#N/A,#N/A,TRUE,"S_CUR";#N/A,#N/A,TRUE,"사업공통"}</definedName>
    <definedName name="wrn.토공1." localSheetId="19" hidden="1">{#N/A,#N/A,FALSE,"구조1"}</definedName>
    <definedName name="wrn.토공1." localSheetId="1" hidden="1">{#N/A,#N/A,FALSE,"구조1"}</definedName>
    <definedName name="wrn.토공1." localSheetId="0" hidden="1">{#N/A,#N/A,FALSE,"구조1"}</definedName>
    <definedName name="wrn.토공1." hidden="1">{#N/A,#N/A,FALSE,"구조1"}</definedName>
    <definedName name="wrn.토공2." localSheetId="19" hidden="1">{#N/A,#N/A,FALSE,"토공2"}</definedName>
    <definedName name="wrn.토공2." localSheetId="1" hidden="1">{#N/A,#N/A,FALSE,"토공2"}</definedName>
    <definedName name="wrn.토공2." localSheetId="0" hidden="1">{#N/A,#N/A,FALSE,"토공2"}</definedName>
    <definedName name="wrn.토공2." hidden="1">{#N/A,#N/A,FALSE,"토공2"}</definedName>
    <definedName name="wrn.포장1." localSheetId="19" hidden="1">{#N/A,#N/A,FALSE,"포장1";#N/A,#N/A,FALSE,"포장1"}</definedName>
    <definedName name="wrn.포장1." localSheetId="1" hidden="1">{#N/A,#N/A,FALSE,"포장1";#N/A,#N/A,FALSE,"포장1"}</definedName>
    <definedName name="wrn.포장1." localSheetId="0" hidden="1">{#N/A,#N/A,FALSE,"포장1";#N/A,#N/A,FALSE,"포장1"}</definedName>
    <definedName name="wrn.포장1." hidden="1">{#N/A,#N/A,FALSE,"포장1";#N/A,#N/A,FALSE,"포장1"}</definedName>
    <definedName name="wrn.포장2." localSheetId="19" hidden="1">{#N/A,#N/A,FALSE,"포장2"}</definedName>
    <definedName name="wrn.포장2." localSheetId="1" hidden="1">{#N/A,#N/A,FALSE,"포장2"}</definedName>
    <definedName name="wrn.포장2." localSheetId="0" hidden="1">{#N/A,#N/A,FALSE,"포장2"}</definedName>
    <definedName name="wrn.포장2." hidden="1">{#N/A,#N/A,FALSE,"포장2"}</definedName>
    <definedName name="wrn.포장단가." localSheetId="23" hidden="1">{#N/A,#N/A,FALSE,"포장단가"}</definedName>
    <definedName name="wrn.포장단가." localSheetId="17" hidden="1">{#N/A,#N/A,FALSE,"포장단가"}</definedName>
    <definedName name="wrn.포장단가." localSheetId="18" hidden="1">{#N/A,#N/A,FALSE,"포장단가"}</definedName>
    <definedName name="wrn.포장단가." hidden="1">{#N/A,#N/A,FALSE,"포장단가"}</definedName>
    <definedName name="wrn.표준공종단가." localSheetId="19"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1"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목차." localSheetId="19" hidden="1">{#N/A,#N/A,FALSE,"표지목차"}</definedName>
    <definedName name="wrn.표지목차." localSheetId="1" hidden="1">{#N/A,#N/A,FALSE,"표지목차"}</definedName>
    <definedName name="wrn.표지목차." localSheetId="0" hidden="1">{#N/A,#N/A,FALSE,"표지목차"}</definedName>
    <definedName name="wrn.표지목차." hidden="1">{#N/A,#N/A,FALSE,"표지목차"}</definedName>
    <definedName name="wrn.현대정공구매현황." hidden="1">{#N/A,#N/A,FALSE,"정공"}</definedName>
    <definedName name="wrn.혼합골재." localSheetId="19" hidden="1">{#N/A,#N/A,FALSE,"혼합골재"}</definedName>
    <definedName name="wrn.혼합골재." localSheetId="1" hidden="1">{#N/A,#N/A,FALSE,"혼합골재"}</definedName>
    <definedName name="wrn.혼합골재." localSheetId="0" hidden="1">{#N/A,#N/A,FALSE,"혼합골재"}</definedName>
    <definedName name="wrn.혼합골재." hidden="1">{#N/A,#N/A,FALSE,"혼합골재"}</definedName>
    <definedName name="wrty" localSheetId="19" hidden="1">{"'용역비'!$A$4:$C$8"}</definedName>
    <definedName name="wrty" localSheetId="1" hidden="1">{"'용역비'!$A$4:$C$8"}</definedName>
    <definedName name="wrty" localSheetId="0" hidden="1">{"'용역비'!$A$4:$C$8"}</definedName>
    <definedName name="wrty" hidden="1">{"'용역비'!$A$4:$C$8"}</definedName>
    <definedName name="wrtyrtyrt" localSheetId="19" hidden="1">{"'용역비'!$A$4:$C$8"}</definedName>
    <definedName name="wrtyrtyrt" localSheetId="1" hidden="1">{"'용역비'!$A$4:$C$8"}</definedName>
    <definedName name="wrtyrtyrt" localSheetId="0" hidden="1">{"'용역비'!$A$4:$C$8"}</definedName>
    <definedName name="wrtyrtyrt" hidden="1">{"'용역비'!$A$4:$C$8"}</definedName>
    <definedName name="wrtywrtywr" localSheetId="19" hidden="1">{"'용역비'!$A$4:$C$8"}</definedName>
    <definedName name="wrtywrtywr" localSheetId="1" hidden="1">{"'용역비'!$A$4:$C$8"}</definedName>
    <definedName name="wrtywrtywr" localSheetId="0" hidden="1">{"'용역비'!$A$4:$C$8"}</definedName>
    <definedName name="wrtywrtywr" hidden="1">{"'용역비'!$A$4:$C$8"}</definedName>
    <definedName name="WS">#REF!</definedName>
    <definedName name="WS_PN">#REF!</definedName>
    <definedName name="WS_TOTAL">#REF!</definedName>
    <definedName name="WSO">#REF!</definedName>
    <definedName name="WST">#REF!</definedName>
    <definedName name="Ws삼">#REF!</definedName>
    <definedName name="Ws이">#REF!</definedName>
    <definedName name="Ws일">#REF!</definedName>
    <definedName name="WT">#REF!</definedName>
    <definedName name="wuy" localSheetId="19" hidden="1">{"'용역비'!$A$4:$C$8"}</definedName>
    <definedName name="wuy" localSheetId="1" hidden="1">{"'용역비'!$A$4:$C$8"}</definedName>
    <definedName name="wuy" localSheetId="0" hidden="1">{"'용역비'!$A$4:$C$8"}</definedName>
    <definedName name="wuy" hidden="1">{"'용역비'!$A$4:$C$8"}</definedName>
    <definedName name="ww">#REF!</definedName>
    <definedName name="WWF">#N/A</definedName>
    <definedName name="WWW"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9701D_일위대가_List">#REF!</definedName>
    <definedName name="XA">#REF!</definedName>
    <definedName name="xcf">#N/A</definedName>
    <definedName name="xx" localSheetId="19" hidden="1">#REF!</definedName>
    <definedName name="xx" localSheetId="1" hidden="1">#REF!</definedName>
    <definedName name="xx" localSheetId="0" hidden="1">#REF!</definedName>
    <definedName name="xx" hidden="1">#REF!</definedName>
    <definedName name="XXD">#REF!,#REF!</definedName>
    <definedName name="XXX">#REF!</definedName>
    <definedName name="XXXXXX" localSheetId="19" hidden="1">{"'공사부문'!$A$6:$A$32"}</definedName>
    <definedName name="XXXXXX" localSheetId="1" hidden="1">{"'공사부문'!$A$6:$A$32"}</definedName>
    <definedName name="XXXXXX" localSheetId="0" hidden="1">{"'공사부문'!$A$6:$A$32"}</definedName>
    <definedName name="XXXXXX" hidden="1">{"'공사부문'!$A$6:$A$32"}</definedName>
    <definedName name="y" hidden="1">{"'용역비'!$A$4:$C$8"}</definedName>
    <definedName name="YC">#REF!</definedName>
    <definedName name="YFU" localSheetId="19" hidden="1">{"'용역비'!$A$4:$C$8"}</definedName>
    <definedName name="YFU" localSheetId="1" hidden="1">{"'용역비'!$A$4:$C$8"}</definedName>
    <definedName name="YFU" localSheetId="0" hidden="1">{"'용역비'!$A$4:$C$8"}</definedName>
    <definedName name="YFU" hidden="1">{"'용역비'!$A$4:$C$8"}</definedName>
    <definedName name="YHG">#N/A</definedName>
    <definedName name="YHJ">#REF!</definedName>
    <definedName name="YL" localSheetId="19" hidden="1">{"'용역비'!$A$4:$C$8"}</definedName>
    <definedName name="YL" localSheetId="1" hidden="1">{"'용역비'!$A$4:$C$8"}</definedName>
    <definedName name="YL" localSheetId="0" hidden="1">{"'용역비'!$A$4:$C$8"}</definedName>
    <definedName name="YL" hidden="1">{"'용역비'!$A$4:$C$8"}</definedName>
    <definedName name="yoon" localSheetId="1" hidden="1">#REF!</definedName>
    <definedName name="yoon" hidden="1">#REF!</definedName>
    <definedName name="yth">#N/A</definedName>
    <definedName name="ytjuy">#N/A</definedName>
    <definedName name="YTYT" hidden="1">#REF!</definedName>
    <definedName name="ytytytyty" hidden="1">#REF!</definedName>
    <definedName name="yu" localSheetId="19" hidden="1">{"'용역비'!$A$4:$C$8"}</definedName>
    <definedName name="yu" localSheetId="1" hidden="1">{"'용역비'!$A$4:$C$8"}</definedName>
    <definedName name="yu" localSheetId="0" hidden="1">{"'용역비'!$A$4:$C$8"}</definedName>
    <definedName name="yu" hidden="1">{"'용역비'!$A$4:$C$8"}</definedName>
    <definedName name="YUK" localSheetId="19" hidden="1">{"'용역비'!$A$4:$C$8"}</definedName>
    <definedName name="YUK" localSheetId="1" hidden="1">{"'용역비'!$A$4:$C$8"}</definedName>
    <definedName name="YUK" localSheetId="0" hidden="1">{"'용역비'!$A$4:$C$8"}</definedName>
    <definedName name="YUK" hidden="1">{"'용역비'!$A$4:$C$8"}</definedName>
    <definedName name="YUKOI" localSheetId="19" hidden="1">{"'용역비'!$A$4:$C$8"}</definedName>
    <definedName name="YUKOI" localSheetId="1" hidden="1">{"'용역비'!$A$4:$C$8"}</definedName>
    <definedName name="YUKOI" localSheetId="0" hidden="1">{"'용역비'!$A$4:$C$8"}</definedName>
    <definedName name="YUKOI" hidden="1">{"'용역비'!$A$4:$C$8"}</definedName>
    <definedName name="yy" hidden="1">#REF!</definedName>
    <definedName name="yyty" hidden="1">#REF!</definedName>
    <definedName name="yyy" localSheetId="23" hidden="1">[22]수량산출!$A$1:$A$8561</definedName>
    <definedName name="YYY"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16" hidden="1">[22]수량산출!$A$1:$A$8561</definedName>
    <definedName name="yyy" localSheetId="17" hidden="1">[22]수량산출!$A$1:$A$8561</definedName>
    <definedName name="yyy" localSheetId="18" hidden="1">[22]수량산출!$A$1:$A$8561</definedName>
    <definedName name="YYY"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yyyyh" hidden="1">#REF!</definedName>
    <definedName name="yyyyyyy" localSheetId="19" hidden="1">#REF!</definedName>
    <definedName name="yyyyyyy" localSheetId="1" hidden="1">#REF!</definedName>
    <definedName name="yyyyyyy" localSheetId="0" hidden="1">#REF!</definedName>
    <definedName name="yyyyyyy" hidden="1">#REF!</definedName>
    <definedName name="z"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a" hidden="1">[23]실행철강하도!$A$1:$A$4</definedName>
    <definedName name="ZP">#REF!</definedName>
    <definedName name="ZZZ"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αβ1">#REF!</definedName>
    <definedName name="αβ2">#REF!</definedName>
    <definedName name="ㄱ" localSheetId="23" hidden="1">[24]수량산출!#REF!</definedName>
    <definedName name="ㄱ" localSheetId="19" hidden="1">{"'용역비'!$A$4:$C$8"}</definedName>
    <definedName name="ㄱ" localSheetId="16" hidden="1">[24]수량산출!#REF!</definedName>
    <definedName name="ㄱ" localSheetId="17" hidden="1">[24]수량산출!#REF!</definedName>
    <definedName name="ㄱ" localSheetId="18" hidden="1">[24]수량산출!#REF!</definedName>
    <definedName name="ㄱ" localSheetId="1" hidden="1">{"'용역비'!$A$4:$C$8"}</definedName>
    <definedName name="ㄱ" localSheetId="0" hidden="1">{"'용역비'!$A$4:$C$8"}</definedName>
    <definedName name="ㄱ" hidden="1">{"'용역비'!$A$4:$C$8"}</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 localSheetId="19" hidden="1">{"'용역비'!$A$4:$C$8"}</definedName>
    <definedName name="ㄱㄱ" localSheetId="1" hidden="1">{"'용역비'!$A$4:$C$8"}</definedName>
    <definedName name="ㄱㄱ" localSheetId="0" hidden="1">{"'용역비'!$A$4:$C$8"}</definedName>
    <definedName name="ㄱㄱ" hidden="1">{"'용역비'!$A$4:$C$8"}</definedName>
    <definedName name="ㄱㄱㄱ" hidden="1">{"'용역비'!$A$4:$C$8"}</definedName>
    <definedName name="ㄱㄱㄱㄱㄱ" localSheetId="19" hidden="1">{"'용역비'!$A$4:$C$8"}</definedName>
    <definedName name="ㄱㄱㄱㄱㄱ" localSheetId="1" hidden="1">{"'용역비'!$A$4:$C$8"}</definedName>
    <definedName name="ㄱㄱㄱㄱㄱ" localSheetId="0" hidden="1">{"'용역비'!$A$4:$C$8"}</definedName>
    <definedName name="ㄱㄱㄱㄱㄱ" hidden="1">{"'용역비'!$A$4:$C$8"}</definedName>
    <definedName name="ㄱㄱㄱㄱㄱㄱ" localSheetId="19" hidden="1">{"'용역비'!$A$4:$C$8"}</definedName>
    <definedName name="ㄱㄱㄱㄱㄱㄱ" localSheetId="1" hidden="1">{"'용역비'!$A$4:$C$8"}</definedName>
    <definedName name="ㄱㄱㄱㄱㄱㄱ" localSheetId="0" hidden="1">{"'용역비'!$A$4:$C$8"}</definedName>
    <definedName name="ㄱㄱㄱㄱㄱㄱ" hidden="1">{"'용역비'!$A$4:$C$8"}</definedName>
    <definedName name="ㄱㄷ쇼" localSheetId="1" hidden="1">#REF!</definedName>
    <definedName name="ㄱㄷ쇼" localSheetId="0" hidden="1">#REF!</definedName>
    <definedName name="ㄱㄷ쇼" hidden="1">#REF!</definedName>
    <definedName name="ㄱㄷㅈㅄㄷ" localSheetId="1" hidden="1">#REF!</definedName>
    <definedName name="ㄱㄷㅈㅄㄷ" localSheetId="0" hidden="1">#REF!</definedName>
    <definedName name="ㄱㄷㅈㅄㄷ" hidden="1">#REF!</definedName>
    <definedName name="ㄱㄷ죠" localSheetId="1" hidden="1">#REF!</definedName>
    <definedName name="ㄱㄷ죠" localSheetId="0" hidden="1">#REF!</definedName>
    <definedName name="ㄱㄷ죠" hidden="1">#REF!</definedName>
    <definedName name="ㄱ됵ㄷ" localSheetId="1" hidden="1">#REF!</definedName>
    <definedName name="ㄱ됵ㄷ" localSheetId="0" hidden="1">#REF!</definedName>
    <definedName name="ㄱ됵ㄷ" hidden="1">#REF!</definedName>
    <definedName name="ㄱ둊" localSheetId="1" hidden="1">#REF!</definedName>
    <definedName name="ㄱ둊" localSheetId="0" hidden="1">#REF!</definedName>
    <definedName name="ㄱ둊" hidden="1">#REF!</definedName>
    <definedName name="ㄱㅈㅎ" localSheetId="1" hidden="1">#REF!</definedName>
    <definedName name="ㄱㅈㅎ" localSheetId="0" hidden="1">#REF!</definedName>
    <definedName name="ㄱㅈㅎ" hidden="1">#REF!</definedName>
    <definedName name="ㄱㅎ" hidden="1">{"'용역비'!$A$4:$C$8"}</definedName>
    <definedName name="가" localSheetId="1" hidden="1">'[25]1안'!#REF!</definedName>
    <definedName name="가" hidden="1">'[25]1안'!#REF!</definedName>
    <definedName name="가2" localSheetId="19">#REF!</definedName>
    <definedName name="가2" localSheetId="0">#REF!</definedName>
    <definedName name="가2">#REF!</definedName>
    <definedName name="가3" localSheetId="0">#REF!</definedName>
    <definedName name="가3">#REF!</definedName>
    <definedName name="가4" localSheetId="0">#REF!</definedName>
    <definedName name="가4">#REF!</definedName>
    <definedName name="가5">#REF!</definedName>
    <definedName name="가6">#REF!</definedName>
    <definedName name="가가" hidden="1">{#N/A,#N/A,FALSE,"정공"}</definedName>
    <definedName name="가나다" hidden="1">#REF!</definedName>
    <definedName name="가나다라">#REF!</definedName>
    <definedName name="가노">#REF!</definedName>
    <definedName name="가도" hidden="1">#REF!</definedName>
    <definedName name="가도토적" hidden="1">#REF!</definedName>
    <definedName name="가라">#REF!</definedName>
    <definedName name="가로등부표1">#REF!</definedName>
    <definedName name="가로등부표2">#REF!,#REF!</definedName>
    <definedName name="가로등주">#REF!</definedName>
    <definedName name="가설공사비">#REF!</definedName>
    <definedName name="가스" hidden="1">{#N/A,#N/A,FALSE,"CCTV"}</definedName>
    <definedName name="가스구조일수">#REF!</definedName>
    <definedName name="가스구조일수1">#REF!</definedName>
    <definedName name="가스시설종수">#REF!</definedName>
    <definedName name="가스연장">#REF!</definedName>
    <definedName name="가스작업연장">#REF!</definedName>
    <definedName name="가스재구조일수">#REF!</definedName>
    <definedName name="가스재구조화비율">#REF!</definedName>
    <definedName name="가스정위치작업일수">#REF!</definedName>
    <definedName name="가스조사연장">#REF!</definedName>
    <definedName name="가스탐사지형계수">#REF!</definedName>
    <definedName name="가시나무R4">#REF!</definedName>
    <definedName name="가시나무R5">#REF!</definedName>
    <definedName name="가시나무R6">#REF!</definedName>
    <definedName name="가시나무R8">#REF!</definedName>
    <definedName name="가아" localSheetId="1" hidden="1">[26]수량산출!#REF!</definedName>
    <definedName name="가아" hidden="1">[26]수량산출!#REF!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중나무B10">#REF!</definedName>
    <definedName name="가중나무B4">#REF!</definedName>
    <definedName name="가중나무B5">#REF!</definedName>
    <definedName name="가중나무B6">#REF!</definedName>
    <definedName name="가중나무B8">#REF!</definedName>
    <definedName name="가중치" localSheetId="19">#REF!</definedName>
    <definedName name="가중치" localSheetId="0">#REF!</definedName>
    <definedName name="가중치">#REF!</definedName>
    <definedName name="각재">#REF!</definedName>
    <definedName name="각종함">#REF!</definedName>
    <definedName name="간" hidden="1">#REF!</definedName>
    <definedName name="간노">#REF!</definedName>
    <definedName name="간접경비" hidden="1">#REF!</definedName>
    <definedName name="간접노무비">#REF!</definedName>
    <definedName name="간접노무비율">#REF!</definedName>
    <definedName name="간접재료비">#REF!</definedName>
    <definedName name="간지">BlankMacro1</definedName>
    <definedName name="간지2">#REF!</definedName>
    <definedName name="간지5">BlankMacro1</definedName>
    <definedName name="갈매기">#REF!</definedName>
    <definedName name="감">{#N/A,#N/A,FALSE,"골재소요량";#N/A,#N/A,FALSE,"골재소요량"}</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사" hidden="1">{#N/A,#N/A,FALSE,"포장단가"}</definedName>
    <definedName name="갑">#REF!</definedName>
    <definedName name="갑10페이지">#REF!,#REF!,#REF!,#REF!,#REF!,#REF!,#REF!</definedName>
    <definedName name="갑11페이지">#REF!,#REF!,#REF!,#REF!,#REF!,#REF!,#REF!</definedName>
    <definedName name="갑12페이지">#REF!,#REF!,#REF!,#REF!,#REF!,#REF!,#REF!</definedName>
    <definedName name="갑13페이지">#REF!,#REF!,#REF!,#REF!,#REF!,#REF!,#REF!</definedName>
    <definedName name="갑14페이지">#REF!,#REF!,#REF!,#REF!,#REF!,#REF!,#REF!</definedName>
    <definedName name="갑15페이지">#REF!,#REF!,#REF!,#REF!,#REF!</definedName>
    <definedName name="갑1페이지">#REF!,#REF!,#REF!,#REF!,#REF!,#REF!</definedName>
    <definedName name="갑2페이지">#REF!,#REF!,#REF!,#REF!,#REF!,#REF!,#REF!</definedName>
    <definedName name="갑3페이지">#REF!,#REF!,#REF!,#REF!,#REF!,#REF!,#REF!</definedName>
    <definedName name="갑4페이지">#REF!,#REF!,#REF!,#REF!,#REF!,#REF!,#REF!</definedName>
    <definedName name="갑5페이지">#REF!,#REF!,#REF!,#REF!,#REF!,#REF!,#REF!</definedName>
    <definedName name="갑6페이지">#REF!,#REF!,#REF!,#REF!,#REF!,#REF!,#REF!</definedName>
    <definedName name="갑7페이지">#REF!,#REF!,#REF!,#REF!,#REF!,#REF!,#REF!</definedName>
    <definedName name="갑8페이지">#REF!,#REF!,#REF!,#REF!,#REF!,#REF!,#REF!</definedName>
    <definedName name="갑9페이지">#REF!,#REF!,#REF!,#REF!,#REF!,#REF!,#REF!</definedName>
    <definedName name="갑면1">#REF!,#REF!,#REF!,#REF!,#REF!,#REF!</definedName>
    <definedName name="갑면10">#REF!,#REF!,#REF!,#REF!,#REF!,#REF!,#REF!</definedName>
    <definedName name="갑면11">#REF!,#REF!,#REF!,#REF!,#REF!,#REF!,#REF!</definedName>
    <definedName name="갑면12">#REF!,#REF!,#REF!,#REF!,#REF!,#REF!,#REF!</definedName>
    <definedName name="갑면13">#REF!,#REF!,#REF!,#REF!,#REF!,#REF!,#REF!</definedName>
    <definedName name="갑면14">#REF!,#REF!,#REF!,#REF!,#REF!,#REF!,#REF!</definedName>
    <definedName name="갑면15">#REF!,#REF!,#REF!,#REF!,#REF!</definedName>
    <definedName name="갑면2">#REF!,#REF!,#REF!,#REF!,#REF!,#REF!,#REF!</definedName>
    <definedName name="갑면3">#REF!,#REF!,#REF!,#REF!,#REF!,#REF!,#REF!</definedName>
    <definedName name="갑면4">#REF!,#REF!,#REF!,#REF!,#REF!,#REF!,#REF!</definedName>
    <definedName name="갑면5">#REF!,#REF!,#REF!,#REF!,#REF!,#REF!,#REF!</definedName>
    <definedName name="갑면6">#REF!,#REF!,#REF!,#REF!,#REF!,#REF!,#REF!</definedName>
    <definedName name="갑면7">#REF!,#REF!,#REF!,#REF!,#REF!,#REF!,#REF!</definedName>
    <definedName name="갑면8">#REF!,#REF!,#REF!,#REF!,#REF!,#REF!,#REF!</definedName>
    <definedName name="갑면9">#REF!,#REF!,#REF!,#REF!,#REF!,#REF!,#REF!</definedName>
    <definedName name="갑지">BlankMacro1</definedName>
    <definedName name="갑지1">#REF!</definedName>
    <definedName name="강관">#REF!</definedName>
    <definedName name="강교" localSheetId="19" hidden="1">{#N/A,#N/A,FALSE,"포장2"}</definedName>
    <definedName name="강교" localSheetId="1" hidden="1">{#N/A,#N/A,FALSE,"포장2"}</definedName>
    <definedName name="강교" localSheetId="0" hidden="1">{#N/A,#N/A,FALSE,"포장2"}</definedName>
    <definedName name="강교" hidden="1">{#N/A,#N/A,FALSE,"포장2"}</definedName>
    <definedName name="강구조물" localSheetId="19" hidden="1">{#N/A,#N/A,FALSE,"포장1";#N/A,#N/A,FALSE,"포장1"}</definedName>
    <definedName name="강구조물" localSheetId="1" hidden="1">{#N/A,#N/A,FALSE,"포장1";#N/A,#N/A,FALSE,"포장1"}</definedName>
    <definedName name="강구조물" localSheetId="0" hidden="1">{#N/A,#N/A,FALSE,"포장1";#N/A,#N/A,FALSE,"포장1"}</definedName>
    <definedName name="강구조물" hidden="1">{#N/A,#N/A,FALSE,"포장1";#N/A,#N/A,FALSE,"포장1"}</definedName>
    <definedName name="강아지" localSheetId="19" hidden="1">#REF!</definedName>
    <definedName name="강아지" localSheetId="1" hidden="1">#REF!</definedName>
    <definedName name="강아지" localSheetId="0" hidden="1">#REF!</definedName>
    <definedName name="강아지" hidden="1">#REF!</definedName>
    <definedName name="강연선콘">#REF!</definedName>
    <definedName name="개거수량">#REF!</definedName>
    <definedName name="개나리12">#REF!</definedName>
    <definedName name="개나리3">#REF!</definedName>
    <definedName name="개나리5">#REF!</definedName>
    <definedName name="개나리7">#REF!</definedName>
    <definedName name="개나리9">#REF!</definedName>
    <definedName name="개발공정">#REF!</definedName>
    <definedName name="개발공정1">#REF!</definedName>
    <definedName name="개발뱃치1">#REF!</definedName>
    <definedName name="개발실시간1">#REF!</definedName>
    <definedName name="개발언어" localSheetId="0">#REF!</definedName>
    <definedName name="개발언어">#REF!</definedName>
    <definedName name="개발언어보정계수">#REF!</definedName>
    <definedName name="개발온라인1">#REF!</definedName>
    <definedName name="개발원가">#REF!</definedName>
    <definedName name="개발원가1">#REF!</definedName>
    <definedName name="개쉬땅1204">#REF!</definedName>
    <definedName name="개쉬땅1506">#REF!</definedName>
    <definedName name="갤로" hidden="1">{#N/A,#N/A,FALSE,"정공"}</definedName>
    <definedName name="갱부">#REF!</definedName>
    <definedName name="거푸집">#REF!</definedName>
    <definedName name="거ㅏ" hidden="1">[27]수량산출!$A$3:$H$8539</definedName>
    <definedName name="건물비">#REF!</definedName>
    <definedName name="건설기계운전기사">#REF!</definedName>
    <definedName name="건설기계운전조수">#REF!</definedName>
    <definedName name="건설기계조장">#REF!</definedName>
    <definedName name="건축목공">#REF!</definedName>
    <definedName name="건축물등기수">#REF!</definedName>
    <definedName name="건축원가" hidden="1">#REF!</definedName>
    <definedName name="검색">#REF!</definedName>
    <definedName name="검토자">#REF!</definedName>
    <definedName name="겨" localSheetId="19" hidden="1">{"'용역비'!$A$4:$C$8"}</definedName>
    <definedName name="겨" localSheetId="1" hidden="1">{"'용역비'!$A$4:$C$8"}</definedName>
    <definedName name="겨" localSheetId="0" hidden="1">{"'용역비'!$A$4:$C$8"}</definedName>
    <definedName name="겨" hidden="1">{"'용역비'!$A$4:$C$8"}</definedName>
    <definedName name="견적" hidden="1">[28]내역서1999.8최종!$A$1:$A$2438</definedName>
    <definedName name="견적대비" localSheetId="19" hidden="1">{#N/A,#N/A,FALSE,"포장2"}</definedName>
    <definedName name="견적대비" localSheetId="1" hidden="1">{#N/A,#N/A,FALSE,"포장2"}</definedName>
    <definedName name="견적대비" localSheetId="0" hidden="1">{#N/A,#N/A,FALSE,"포장2"}</definedName>
    <definedName name="견적대비" hidden="1">{#N/A,#N/A,FALSE,"포장2"}</definedName>
    <definedName name="견적탱크">#REF!</definedName>
    <definedName name="견출공">#REF!</definedName>
    <definedName name="결" localSheetId="19" hidden="1">{#N/A,#N/A,FALSE,"포장2"}</definedName>
    <definedName name="결" localSheetId="1" hidden="1">{#N/A,#N/A,FALSE,"포장2"}</definedName>
    <definedName name="결" localSheetId="0" hidden="1">{#N/A,#N/A,FALSE,"포장2"}</definedName>
    <definedName name="결" hidden="1">{#N/A,#N/A,FALSE,"포장2"}</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광등">#REF!</definedName>
    <definedName name="경기노임">#REF!</definedName>
    <definedName name="경비">#REF!</definedName>
    <definedName name="경비_구조화">#REF!</definedName>
    <definedName name="경비_기초도면">#REF!</definedName>
    <definedName name="경비_기초도면1">#REF!</definedName>
    <definedName name="경비_도면제작">#REF!</definedName>
    <definedName name="경비_도면출력">#REF!</definedName>
    <definedName name="경비_수동입력">#REF!</definedName>
    <definedName name="경비_정위치">#REF!</definedName>
    <definedName name="경비_총괄표">#REF!</definedName>
    <definedName name="경비집계" localSheetId="19" hidden="1">{"'용역비'!$A$4:$C$8"}</definedName>
    <definedName name="경비집계" localSheetId="1" hidden="1">{"'용역비'!$A$4:$C$8"}</definedName>
    <definedName name="경비집계" localSheetId="0" hidden="1">{"'용역비'!$A$4:$C$8"}</definedName>
    <definedName name="경비집계" hidden="1">{"'용역비'!$A$4:$C$8"}</definedName>
    <definedName name="경상비1">#REF!</definedName>
    <definedName name="경유">#REF!</definedName>
    <definedName name="계">#REF!</definedName>
    <definedName name="계_경비" localSheetId="19">[29]상세설계!$G$55</definedName>
    <definedName name="계_경비">[30]상세설계!$G$55</definedName>
    <definedName name="계_인건비" localSheetId="19">[29]상세설계!$G$3</definedName>
    <definedName name="계_인건비">[30]상세설계!$G$3</definedName>
    <definedName name="계_일반관리비" localSheetId="19">[29]상세설계!#REF!</definedName>
    <definedName name="계_일반관리비">[30]상세설계!#REF!</definedName>
    <definedName name="계_장_공">#REF!</definedName>
    <definedName name="계산조건">#REF!,#REF!</definedName>
    <definedName name="계산조건1">#REF!</definedName>
    <definedName name="계수B5">#REF!</definedName>
    <definedName name="계수B6">#REF!</definedName>
    <definedName name="계수B8">#REF!</definedName>
    <definedName name="계장">#REF!</definedName>
    <definedName name="계장공">#REF!</definedName>
    <definedName name="계측기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2" hidden="1">{#N/A,#N/A,FALSE,"정공"}</definedName>
    <definedName name="계획2000">#REF!</definedName>
    <definedName name="계획2001">#REF!</definedName>
    <definedName name="계획2002">#REF!</definedName>
    <definedName name="고고기술자">#REF!</definedName>
    <definedName name="고광3">#REF!</definedName>
    <definedName name="고광5">#REF!</definedName>
    <definedName name="고급">#REF!</definedName>
    <definedName name="고급기능" localSheetId="19">[31]각종단가!#REF!</definedName>
    <definedName name="고급기능">[32]각종단가!#REF!</definedName>
    <definedName name="고급기능사">#REF!</definedName>
    <definedName name="고급기능사노임">#REF!</definedName>
    <definedName name="고급기술" localSheetId="19">[8]심사물량!$C$4</definedName>
    <definedName name="고급기술">[9]심사물량!$C$4</definedName>
    <definedName name="고급기술자" localSheetId="19">#REF!</definedName>
    <definedName name="고급기술자" localSheetId="0">#REF!</definedName>
    <definedName name="고급기술자">#REF!</definedName>
    <definedName name="고급기술자노무비">#REF!</definedName>
    <definedName name="고급기술자노임">#REF!</definedName>
    <definedName name="고급달">#REF!</definedName>
    <definedName name="고급도화" localSheetId="0">#REF!</definedName>
    <definedName name="고급도화">#REF!</definedName>
    <definedName name="고급선원">#REF!</definedName>
    <definedName name="고급엔지니어링" localSheetId="19">[31]각종단가!#REF!</definedName>
    <definedName name="고급엔지니어링" localSheetId="0">[32]각종단가!#REF!</definedName>
    <definedName name="고급엔지니어링">[32]각종단가!#REF!</definedName>
    <definedName name="고급여비" localSheetId="19">[31]각종단가!#REF!</definedName>
    <definedName name="고급여비" localSheetId="0">[32]각종단가!#REF!</definedName>
    <definedName name="고급여비">[32]각종단가!#REF!</definedName>
    <definedName name="고급임금">#REF!</definedName>
    <definedName name="고급전체">#REF!</definedName>
    <definedName name="고급지도제작" localSheetId="19">#REF!</definedName>
    <definedName name="고급지도제작" localSheetId="0">#REF!</definedName>
    <definedName name="고급지도제작">#REF!</definedName>
    <definedName name="고급측량" localSheetId="0">#REF!</definedName>
    <definedName name="고급측량">#REF!</definedName>
    <definedName name="고급항공사진" localSheetId="0">#REF!</definedName>
    <definedName name="고급항공사진">#REF!</definedName>
    <definedName name="고기">#REF!</definedName>
    <definedName name="고기달">#REF!</definedName>
    <definedName name="고능">#REF!</definedName>
    <definedName name="고보">#REF!</definedName>
    <definedName name="고술">#REF!</definedName>
    <definedName name="고승히">#REF!</definedName>
    <definedName name="고압케이블전공">#REF!</definedName>
    <definedName name="고용기준일">#REF!</definedName>
    <definedName name="고용보험료율">#REF!</definedName>
    <definedName name="고재">#REF!</definedName>
    <definedName name="고정용앵커">#REF!</definedName>
    <definedName name="고정핀">#REF!</definedName>
    <definedName name="고케">#REF!</definedName>
    <definedName name="고하중용앵커">#REF!</definedName>
    <definedName name="고하중용앵커볼트">#REF!</definedName>
    <definedName name="골" hidden="1">#REF!</definedName>
    <definedName name="골재.시멘트집꼐">#REF!</definedName>
    <definedName name="골재1">#REF!</definedName>
    <definedName name="곰솔2508">#REF!</definedName>
    <definedName name="곰솔3010">#REF!</definedName>
    <definedName name="곰솔R10">#REF!</definedName>
    <definedName name="곰솔R12">#REF!</definedName>
    <definedName name="곰솔R15">#REF!</definedName>
    <definedName name="공_____종">#REF!</definedName>
    <definedName name="공고공람비">#REF!</definedName>
    <definedName name="공고공람비.">#REF!</definedName>
    <definedName name="공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근로사업비">#REF!</definedName>
    <definedName name="공공도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구손료">#REF!</definedName>
    <definedName name="공급가액">#REF!</definedName>
    <definedName name="공기">#REF!</definedName>
    <definedName name="공기배출구">#REF!</definedName>
    <definedName name="공내역">#REF!</definedName>
    <definedName name="공단" localSheetId="19">#REF!</definedName>
    <definedName name="공단">#REF!</definedName>
    <definedName name="공명">#REF!</definedName>
    <definedName name="공보" localSheetId="19">#REF!</definedName>
    <definedName name="공보">#REF!</definedName>
    <definedName name="공비">#REF!</definedName>
    <definedName name="공사">#REF!</definedName>
    <definedName name="공사감독자">#REF!</definedName>
    <definedName name="공사개요1">#REF!</definedName>
    <definedName name="공사개요2">#REF!</definedName>
    <definedName name="공사개요3">#REF!</definedName>
    <definedName name="공사개요4">#REF!</definedName>
    <definedName name="공사계획서">#REF!</definedName>
    <definedName name="공사구간">#REF!</definedName>
    <definedName name="공사금액">#REF!</definedName>
    <definedName name="공사명">#REF!</definedName>
    <definedName name="공사방법">#REF!</definedName>
    <definedName name="공사비">#REF!</definedName>
    <definedName name="공사비내역">#REF!</definedName>
    <definedName name="공사원2003">#REF!,#REF!</definedName>
    <definedName name="공사원가계산서경비소계">#REF!</definedName>
    <definedName name="공사원가계산서노무비">#REF!</definedName>
    <definedName name="공사원가계산서재료비">#REF!</definedName>
    <definedName name="공사원가명세서">#REF!</definedName>
    <definedName name="공사원가명세서분석표1">#REF!</definedName>
    <definedName name="공수투입" hidden="1">{#N/A,#N/A,FALSE,"정공"}</definedName>
    <definedName name="공압축3.5간재">#REF!</definedName>
    <definedName name="공압축3.5노무">#REF!</definedName>
    <definedName name="공압축3.5노무야간">#REF!</definedName>
    <definedName name="공압축3.5손료">#REF!</definedName>
    <definedName name="공압축7.1간재">#REF!</definedName>
    <definedName name="공압축7.1노무">#REF!</definedName>
    <definedName name="공압축7.1노무야간">#REF!</definedName>
    <definedName name="공압축7.1손료">#REF!</definedName>
    <definedName name="공장동" hidden="1">#REF!</definedName>
    <definedName name="공전" localSheetId="19">#REF!</definedName>
    <definedName name="공전">#REF!</definedName>
    <definedName name="공정1">#REF!</definedName>
    <definedName name="공정2">#REF!</definedName>
    <definedName name="공정3">#REF!</definedName>
    <definedName name="공정4">#REF!</definedName>
    <definedName name="공정5">#REF!</definedName>
    <definedName name="공정6">#REF!</definedName>
    <definedName name="공종">#REF!</definedName>
    <definedName name="공종계">#REF!,#REF!,#REF!,#REF!,#REF!,#REF!,#REF!,#REF!,#REF!,#REF!,#REF!</definedName>
    <definedName name="과업명">#REF!</definedName>
    <definedName name="관_단면적">#REF!</definedName>
    <definedName name="관경">#REF!</definedName>
    <definedName name="관급">#REF!,#REF!,#REF!</definedName>
    <definedName name="관급자재">#REF!,#REF!,#REF!</definedName>
    <definedName name="관급자재대">#REF!</definedName>
    <definedName name="관급자재비">#REF!</definedName>
    <definedName name="관기성">#REF!,#REF!,#REF!,#REF!,#REF!,#REF!</definedName>
    <definedName name="관로터파기">#REF!</definedName>
    <definedName name="관리" localSheetId="19" hidden="1">{#N/A,#N/A,FALSE,"포장2"}</definedName>
    <definedName name="관리" localSheetId="1" hidden="1">{#N/A,#N/A,FALSE,"포장2"}</definedName>
    <definedName name="관리" localSheetId="0" hidden="1">{#N/A,#N/A,FALSE,"포장2"}</definedName>
    <definedName name="관리" hidden="1">{#N/A,#N/A,FALSE,"포장2"}</definedName>
    <definedName name="관리비" hidden="1">#REF!</definedName>
    <definedName name="관리인원비율">#REF!</definedName>
    <definedName name="괄">#REF!</definedName>
    <definedName name="광나무1003">#REF!</definedName>
    <definedName name="광나무1203">#REF!</definedName>
    <definedName name="광나무1506">#REF!</definedName>
    <definedName name="광케">#REF!</definedName>
    <definedName name="광케입블">#REF!</definedName>
    <definedName name="광편백0405">#REF!</definedName>
    <definedName name="광편백0507">#REF!</definedName>
    <definedName name="광편백0509">#REF!</definedName>
    <definedName name="교1">#REF!,#REF!,#REF!,#REF!,#REF!,#REF!</definedName>
    <definedName name="교10">#REF!,#REF!,#REF!,#REF!,#REF!,#REF!,#REF!</definedName>
    <definedName name="교11">#REF!,#REF!,#REF!,#REF!,#REF!,#REF!,#REF!</definedName>
    <definedName name="교12">#REF!,#REF!,#REF!,#REF!,#REF!,#REF!,#REF!</definedName>
    <definedName name="교13">#REF!,#REF!,#REF!,#REF!,#REF!,#REF!,#REF!</definedName>
    <definedName name="교14">#REF!,#REF!,#REF!,#REF!,#REF!,#REF!,#REF!</definedName>
    <definedName name="교15">#REF!,#REF!,#REF!,#REF!,#REF!</definedName>
    <definedName name="교2">#REF!,#REF!,#REF!,#REF!,#REF!,#REF!,#REF!</definedName>
    <definedName name="교3">#REF!,#REF!,#REF!,#REF!,#REF!,#REF!,#REF!</definedName>
    <definedName name="교4">#REF!,#REF!,#REF!,#REF!,#REF!,#REF!,#REF!</definedName>
    <definedName name="교5">#REF!,#REF!,#REF!,#REF!,#REF!,#REF!,#REF!</definedName>
    <definedName name="교6">#REF!,#REF!,#REF!,#REF!,#REF!,#REF!,#REF!</definedName>
    <definedName name="교7">#REF!,#REF!,#REF!,#REF!,#REF!,#REF!,#REF!</definedName>
    <definedName name="교8">#REF!,#REF!,#REF!,#REF!,#REF!,#REF!,#REF!</definedName>
    <definedName name="교9">#REF!,#REF!,#REF!,#REF!,#REF!,#REF!,#REF!</definedName>
    <definedName name="교량계">#REF!</definedName>
    <definedName name="교량명">#REF!</definedName>
    <definedName name="교면1">#REF!,#REF!,#REF!,#REF!,#REF!,#REF!</definedName>
    <definedName name="교면10">#REF!,#REF!,#REF!,#REF!,#REF!,#REF!,#REF!</definedName>
    <definedName name="교면11">#REF!,#REF!,#REF!,#REF!,#REF!,#REF!,#REF!</definedName>
    <definedName name="교면12">#REF!,#REF!,#REF!,#REF!,#REF!,#REF!,#REF!</definedName>
    <definedName name="교면13">#REF!,#REF!,#REF!,#REF!,#REF!,#REF!,#REF!</definedName>
    <definedName name="교면14">#REF!,#REF!,#REF!,#REF!,#REF!,#REF!,#REF!</definedName>
    <definedName name="교면15">#REF!,#REF!,#REF!,#REF!,#REF!</definedName>
    <definedName name="교면2">#REF!,#REF!,#REF!,#REF!,#REF!,#REF!,#REF!</definedName>
    <definedName name="교면3">#REF!,#REF!,#REF!,#REF!,#REF!,#REF!,#REF!</definedName>
    <definedName name="교면4">#REF!,#REF!,#REF!,#REF!,#REF!,#REF!,#REF!</definedName>
    <definedName name="교면5">#REF!,#REF!,#REF!,#REF!,#REF!,#REF!,#REF!</definedName>
    <definedName name="교면6">#REF!,#REF!,#REF!,#REF!,#REF!,#REF!,#REF!</definedName>
    <definedName name="교면7">#REF!,#REF!,#REF!,#REF!,#REF!,#REF!,#REF!</definedName>
    <definedName name="교면8">#REF!,#REF!,#REF!,#REF!,#REF!,#REF!,#REF!</definedName>
    <definedName name="교면9">#REF!,#REF!,#REF!,#REF!,#REF!,#REF!,#REF!</definedName>
    <definedName name="교외지">#REF!</definedName>
    <definedName name="교외지비율">#REF!</definedName>
    <definedName name="교육">#REF!</definedName>
    <definedName name="교육.">#REF!</definedName>
    <definedName name="교좌" localSheetId="19" hidden="1">{#N/A,#N/A,FALSE,"포장2"}</definedName>
    <definedName name="교좌" localSheetId="1" hidden="1">{#N/A,#N/A,FALSE,"포장2"}</definedName>
    <definedName name="교좌" localSheetId="0" hidden="1">{#N/A,#N/A,FALSE,"포장2"}</definedName>
    <definedName name="교좌" hidden="1">{#N/A,#N/A,FALSE,"포장2"}</definedName>
    <definedName name="교첨">#REF!</definedName>
    <definedName name="교통">#REF!</definedName>
    <definedName name="교통.">#REF!</definedName>
    <definedName name="교통안전표지판">#REF!</definedName>
    <definedName name="교폭">#REF!</definedName>
    <definedName name="구" localSheetId="19" hidden="1">{#N/A,#N/A,FALSE,"구조2"}</definedName>
    <definedName name="구" localSheetId="1" hidden="1">{#N/A,#N/A,FALSE,"구조2"}</definedName>
    <definedName name="구" localSheetId="0" hidden="1">{#N/A,#N/A,FALSE,"구조2"}</definedName>
    <definedName name="구" hidden="1">{#N/A,#N/A,FALSE,"구조2"}</definedName>
    <definedName name="구랑2교">#REF!</definedName>
    <definedName name="구랑교">#REF!</definedName>
    <definedName name="구릉지">#REF!</definedName>
    <definedName name="구릉지비율">#REF!</definedName>
    <definedName name="구분">BlankMacro1</definedName>
    <definedName name="구분1">BlankMacro1</definedName>
    <definedName name="구산갑지" hidden="1">#REF!</definedName>
    <definedName name="구상나무1505">#REF!</definedName>
    <definedName name="구상나무2008">#REF!</definedName>
    <definedName name="구상나무2510">#REF!</definedName>
    <definedName name="구상나무3012">#REF!</definedName>
    <definedName name="구조">#REF!</definedName>
    <definedName name="구조물공">#REF!</definedName>
    <definedName name="구조작업량" localSheetId="19">#REF!</definedName>
    <definedName name="구조작업량">#REF!</definedName>
    <definedName name="구조지형계수" localSheetId="19">#REF!</definedName>
    <definedName name="구조지형계수">#REF!</definedName>
    <definedName name="구조화일수" localSheetId="19">#REF!</definedName>
    <definedName name="구조화일수">#REF!</definedName>
    <definedName name="구종사자">#REF!</definedName>
    <definedName name="구축비율">#REF!</definedName>
    <definedName name="구축비율2">#REF!</definedName>
    <definedName name="국내여비_연구원" localSheetId="19">[29]산출내역!$F$29</definedName>
    <definedName name="국내여비_연구원">[30]산출내역!$F$29</definedName>
    <definedName name="국내여비_책임연구원" localSheetId="19">[29]산출내역!$F$25</definedName>
    <definedName name="국내여비_책임연구원">[30]산출내역!$F$25</definedName>
    <definedName name="국방">#REF!</definedName>
    <definedName name="국지51">#REF!</definedName>
    <definedName name="국지52">#REF!</definedName>
    <definedName name="국지53">#REF!</definedName>
    <definedName name="군">BlankMacro1</definedName>
    <definedName name="군도51">#REF!</definedName>
    <definedName name="군도52">#REF!</definedName>
    <definedName name="군도53">#REF!</definedName>
    <definedName name="굵기">#REF!</definedName>
    <definedName name="궤도공">#REF!</definedName>
    <definedName name="규격">#REF!</definedName>
    <definedName name="규모계수" localSheetId="19">#REF!</definedName>
    <definedName name="규모계수" localSheetId="0">#REF!</definedName>
    <definedName name="규모계수">#REF!</definedName>
    <definedName name="규모별보정계수">#REF!</definedName>
    <definedName name="규모보정계수">#REF!</definedName>
    <definedName name="그리스">#REF!</definedName>
    <definedName name="그림" hidden="1">{#N/A,#N/A,FALSE,"전력간선"}</definedName>
    <definedName name="근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로자계수" localSheetId="19">#REF!</definedName>
    <definedName name="근로자계수">#REF!</definedName>
    <definedName name="금광추정" localSheetId="19" hidden="1">{#N/A,#N/A,FALSE,"포장2"}</definedName>
    <definedName name="금광추정" localSheetId="1" hidden="1">{#N/A,#N/A,FALSE,"포장2"}</definedName>
    <definedName name="금광추정" localSheetId="0" hidden="1">{#N/A,#N/A,FALSE,"포장2"}</definedName>
    <definedName name="금광추정" hidden="1">{#N/A,#N/A,FALSE,"포장2"}</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송1006">#REF!</definedName>
    <definedName name="금송1208">#REF!</definedName>
    <definedName name="금송1510">#REF!</definedName>
    <definedName name="금액" localSheetId="19">#REF!</definedName>
    <definedName name="금액">#REF!</definedName>
    <definedName name="금오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조연장">#REF!</definedName>
    <definedName name="기계3">BlankMacro1</definedName>
    <definedName name="기계공">#REF!</definedName>
    <definedName name="기계설치">#REF!</definedName>
    <definedName name="기계설치공">#REF!</definedName>
    <definedName name="기계운전사">#REF!</definedName>
    <definedName name="기관명">#REF!</definedName>
    <definedName name="기기">#REF!</definedName>
    <definedName name="기기신설">#REF!</definedName>
    <definedName name="기기철거">#REF!</definedName>
    <definedName name="기기품셈내역1" hidden="1">#REF!</definedName>
    <definedName name="기능수">#REF!</definedName>
    <definedName name="기능점수">#REF!</definedName>
    <definedName name="기능점수방법선택" localSheetId="1">'[3](1차)2025년_기능'!#REF!</definedName>
    <definedName name="기능점수방법선택" localSheetId="0">'[4]3-2.공간정보_활용_서비스(FP)'!#REF!</definedName>
    <definedName name="기능점수방법선택">'1-1.FP산정(간이법)'!#REF!</definedName>
    <definedName name="기단위">#REF!</definedName>
    <definedName name="기본SW인건비">#REF!</definedName>
    <definedName name="기본출구형광조도기여">#REF!</definedName>
    <definedName name="기본출구형광휘도기여">#REF!</definedName>
    <definedName name="기본형광휘도기여">#REF!</definedName>
    <definedName name="기상">#REF!</definedName>
    <definedName name="기상.">#REF!</definedName>
    <definedName name="기성">#REF!</definedName>
    <definedName name="기술" localSheetId="19" hidden="1">{#N/A,#N/A,FALSE,"부대1"}</definedName>
    <definedName name="기술" localSheetId="1" hidden="1">{#N/A,#N/A,FALSE,"부대1"}</definedName>
    <definedName name="기술" localSheetId="0" hidden="1">{#N/A,#N/A,FALSE,"부대1"}</definedName>
    <definedName name="기술" hidden="1">{#N/A,#N/A,FALSE,"부대1"}</definedName>
    <definedName name="기술료">#REF!</definedName>
    <definedName name="기술료_구조화편집">#REF!</definedName>
    <definedName name="기술료_기초도면">#REF!</definedName>
    <definedName name="기술료_도면출력">#REF!</definedName>
    <definedName name="기술료_정위치편집">#REF!</definedName>
    <definedName name="기술료_주출입구">#REF!</definedName>
    <definedName name="기술료_현지조사2">#REF!</definedName>
    <definedName name="기술료율" localSheetId="19">#REF!</definedName>
    <definedName name="기술료율">#REF!</definedName>
    <definedName name="기술사" localSheetId="19">[31]각종단가!#REF!</definedName>
    <definedName name="기술사">[32]각종단가!#REF!</definedName>
    <definedName name="기술사달">#REF!</definedName>
    <definedName name="기술자_직접노무비">#REF!</definedName>
    <definedName name="기아모텍" hidden="1">{#N/A,#N/A,FALSE,"정공"}</definedName>
    <definedName name="기아전자" hidden="1">{#N/A,#N/A,FALSE,"정공"}</definedName>
    <definedName name="기전1" localSheetId="19" hidden="1">#REF!</definedName>
    <definedName name="기전1" localSheetId="1" hidden="1">#REF!</definedName>
    <definedName name="기전1" localSheetId="0" hidden="1">#REF!</definedName>
    <definedName name="기전1" hidden="1">#REF!</definedName>
    <definedName name="기조">#REF!</definedName>
    <definedName name="기종계수" localSheetId="0">#REF!</definedName>
    <definedName name="기종계수">#REF!</definedName>
    <definedName name="기종별보정계수">#REF!</definedName>
    <definedName name="기준">#REF!</definedName>
    <definedName name="기준단가" hidden="1">{#N/A,#N/A,TRUE,"토적및재료집계";#N/A,#N/A,TRUE,"토적및재료집계";#N/A,#N/A,TRUE,"단위량"}</definedName>
    <definedName name="기준품보정">#REF!</definedName>
    <definedName name="기초인건비">#REF!</definedName>
    <definedName name="기층포설">#REF!</definedName>
    <definedName name="기타">#REF!</definedName>
    <definedName name="기타경비">#REF!</definedName>
    <definedName name="기타경비_1" hidden="1">{#N/A,#N/A,TRUE,"토적및재료집계";#N/A,#N/A,TRUE,"토적및재료집계";#N/A,#N/A,TRUE,"단위량"}</definedName>
    <definedName name="기타경비율">#REF!</definedName>
    <definedName name="기타구조일수">#REF!</definedName>
    <definedName name="기타정위치작업일수">#REF!</definedName>
    <definedName name="기타조사연장">#REF!</definedName>
    <definedName name="기타탐사연장">#REF!</definedName>
    <definedName name="기호">#REF!</definedName>
    <definedName name="긴급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 localSheetId="19" hidden="1">#REF!</definedName>
    <definedName name="김" localSheetId="1" hidden="1">#REF!</definedName>
    <definedName name="김" localSheetId="0" hidden="1">#REF!</definedName>
    <definedName name="김" hidden="1">#REF!</definedName>
    <definedName name="김1" localSheetId="19" hidden="1">{"'Firr(선)'!$AS$1:$AY$62","'Firr(사)'!$AS$1:$AY$62","'Firr(회)'!$AS$1:$AY$62","'Firr(선)'!$L$1:$V$62","'Firr(사)'!$L$1:$V$62","'Firr(회)'!$L$1:$V$62"}</definedName>
    <definedName name="김1" localSheetId="1" hidden="1">{"'Firr(선)'!$AS$1:$AY$62","'Firr(사)'!$AS$1:$AY$62","'Firr(회)'!$AS$1:$AY$62","'Firr(선)'!$L$1:$V$62","'Firr(사)'!$L$1:$V$62","'Firr(회)'!$L$1:$V$62"}</definedName>
    <definedName name="김1" localSheetId="0" hidden="1">{"'Firr(선)'!$AS$1:$AY$62","'Firr(사)'!$AS$1:$AY$62","'Firr(회)'!$AS$1:$AY$62","'Firr(선)'!$L$1:$V$62","'Firr(사)'!$L$1:$V$62","'Firr(회)'!$L$1:$V$62"}</definedName>
    <definedName name="김1" hidden="1">{"'Firr(선)'!$AS$1:$AY$62","'Firr(사)'!$AS$1:$AY$62","'Firr(회)'!$AS$1:$AY$62","'Firr(선)'!$L$1:$V$62","'Firr(사)'!$L$1:$V$62","'Firr(회)'!$L$1:$V$62"}</definedName>
    <definedName name="김포취락지구개발1_취락지구개발__2__List">#REF!</definedName>
    <definedName name="께기수량집계표">#REF!</definedName>
    <definedName name="꽃복숭아R3">#REF!</definedName>
    <definedName name="꽃복숭아R4">#REF!</definedName>
    <definedName name="꽃복숭아R5">#REF!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ㄳ">{#N/A,#N/A,FALSE,"구조2"}</definedName>
    <definedName name="ㄳㄱ" hidden="1">{"'용역비'!$A$4:$C$8"}</definedName>
    <definedName name="ㄳㄳㄳㄳ" localSheetId="19" hidden="1">{"'용역비'!$A$4:$C$8"}</definedName>
    <definedName name="ㄳㄳㄳㄳ" localSheetId="1" hidden="1">{"'용역비'!$A$4:$C$8"}</definedName>
    <definedName name="ㄳㄳㄳㄳ" localSheetId="0" hidden="1">{"'용역비'!$A$4:$C$8"}</definedName>
    <definedName name="ㄳㄳㄳㄳ" hidden="1">{"'용역비'!$A$4:$C$8"}</definedName>
    <definedName name="ㄴ" localSheetId="1" hidden="1">#REF!</definedName>
    <definedName name="ㄴ" localSheetId="0" hidden="1">#REF!</definedName>
    <definedName name="ㄴ" hidden="1">#REF!</definedName>
    <definedName name="ㄴ31">#REF!</definedName>
    <definedName name="ㄴㄱㄹ" localSheetId="1" hidden="1">#REF!</definedName>
    <definedName name="ㄴㄱㄹ" localSheetId="0" hidden="1">#REF!</definedName>
    <definedName name="ㄴㄱㄹ" hidden="1">#REF!</definedName>
    <definedName name="ㄴㄴ" hidden="1">{"'용역비'!$A$4:$C$8"}</definedName>
    <definedName name="ㄴㄴㄴ">#REF!</definedName>
    <definedName name="ㄴㄴㄴㄴ" hidden="1">#REF!</definedName>
    <definedName name="ㄴㄴㄴㄴㄴ" localSheetId="1" hidden="1">#REF!</definedName>
    <definedName name="ㄴㄴㄴㄴㄴ" localSheetId="0" hidden="1">#REF!</definedName>
    <definedName name="ㄴㄴㄴㄴㄴ" hidden="1">#REF!</definedName>
    <definedName name="ㄴㄴㅇ">BlankMacro1</definedName>
    <definedName name="ㄴㄹ" hidden="1">#REF!</definedName>
    <definedName name="ㄴㅀ" hidden="1">#REF!</definedName>
    <definedName name="ㄴㅁ" localSheetId="1" hidden="1">#REF!</definedName>
    <definedName name="ㄴㅁ" localSheetId="0" hidden="1">#REF!</definedName>
    <definedName name="ㄴㅁ" hidden="1">#REF!</definedName>
    <definedName name="ㄴㅁㅇㄹ">#REF!</definedName>
    <definedName name="ㄴㅁㅇㄹㅊㅇ">#REF!,#REF!</definedName>
    <definedName name="ㄴㅁㅇㅁㄴ" localSheetId="1" hidden="1">#REF!</definedName>
    <definedName name="ㄴㅁㅇㅁㄴ" localSheetId="0" hidden="1">#REF!</definedName>
    <definedName name="ㄴㅁㅇㅁㄴ" hidden="1">#REF!</definedName>
    <definedName name="ㄴㅇ">#REF!</definedName>
    <definedName name="ㄴㅇㄹ" hidden="1">{"'용역비'!$A$4:$C$8"}</definedName>
    <definedName name="ㄴㅇㄹㅇㄴㄹㅇㄴㄹ" localSheetId="19" hidden="1">{"'용역비'!$A$4:$C$8"}</definedName>
    <definedName name="ㄴㅇㄹㅇㄴㄹㅇㄴㄹ" localSheetId="1" hidden="1">{"'용역비'!$A$4:$C$8"}</definedName>
    <definedName name="ㄴㅇㄹㅇㄴㄹㅇㄴㄹ" localSheetId="0" hidden="1">{"'용역비'!$A$4:$C$8"}</definedName>
    <definedName name="ㄴㅇㄹㅇㄴㄹㅇㄴㄹ" hidden="1">{"'용역비'!$A$4:$C$8"}</definedName>
    <definedName name="ㄴㅇㄻㄴㅇㄹ" localSheetId="19" hidden="1">{"'용역비'!$A$4:$C$8"}</definedName>
    <definedName name="ㄴㅇㄻㄴㅇㄹ" localSheetId="1" hidden="1">{"'용역비'!$A$4:$C$8"}</definedName>
    <definedName name="ㄴㅇㄻㄴㅇㄹ" localSheetId="0" hidden="1">{"'용역비'!$A$4:$C$8"}</definedName>
    <definedName name="ㄴㅇㄻㄴㅇㄹ" hidden="1">{"'용역비'!$A$4:$C$8"}</definedName>
    <definedName name="ㄴㅇㅇㄴ" hidden="1">#REF!</definedName>
    <definedName name="ㄴㅇㅎㄴㅇ" localSheetId="1" hidden="1">#REF!</definedName>
    <definedName name="ㄴㅇㅎㄴㅇ" localSheetId="0" hidden="1">#REF!</definedName>
    <definedName name="ㄴㅇㅎㄴㅇ" hidden="1">#REF!</definedName>
    <definedName name="ㄴㅇㅎㅎㅎ" hidden="1">{#N/A,#N/A,TRUE,"토적및재료집계";#N/A,#N/A,TRUE,"토적및재료집계";#N/A,#N/A,TRUE,"단위량"}</definedName>
    <definedName name="나">#REF!</definedName>
    <definedName name="나.">#REF!</definedName>
    <definedName name="나2">#REF!</definedName>
    <definedName name="나3">#REF!</definedName>
    <definedName name="나4">#REF!</definedName>
    <definedName name="나5">#REF!</definedName>
    <definedName name="나6">#REF!</definedName>
    <definedName name="나라">BlankMacro1</definedName>
    <definedName name="나트륨등이용율">#REF!</definedName>
    <definedName name="나트륨폭">#REF!</definedName>
    <definedName name="나트륨폭반">#REF!</definedName>
    <definedName name="나ㅏㅓ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#REF!</definedName>
    <definedName name="낙상홍1004">#REF!</definedName>
    <definedName name="낙상홍1506">#REF!</definedName>
    <definedName name="낙상홍1808">#REF!</definedName>
    <definedName name="낙상홍2010">#REF!</definedName>
    <definedName name="낙상홍2515">#REF!</definedName>
    <definedName name="낙우송R10">#REF!</definedName>
    <definedName name="낙우송R12">#REF!</definedName>
    <definedName name="낙우송R5">#REF!</definedName>
    <definedName name="낙우송R6">#REF!</definedName>
    <definedName name="낙우송R8">#REF!</definedName>
    <definedName name="낙찰">#REF!</definedName>
    <definedName name="낙찰율">#REF!</definedName>
    <definedName name="난방구조일수" localSheetId="19">#REF!</definedName>
    <definedName name="난방구조일수">#REF!</definedName>
    <definedName name="난방정위치작업일수" localSheetId="19">#REF!</definedName>
    <definedName name="난방정위치작업일수">#REF!</definedName>
    <definedName name="난방조사연장" localSheetId="19">#REF!</definedName>
    <definedName name="난방조사연장">#REF!</definedName>
    <definedName name="난방탐사연장">#REF!</definedName>
    <definedName name="날짜">#REF!</definedName>
    <definedName name="남남" localSheetId="1" hidden="1">[14]Sheet1!#REF!</definedName>
    <definedName name="남남" hidden="1">[14]Sheet1!#REF!</definedName>
    <definedName name="남윤" localSheetId="19" hidden="1">{"'용역비'!$A$4:$C$8"}</definedName>
    <definedName name="남윤" localSheetId="1" hidden="1">{"'용역비'!$A$4:$C$8"}</definedName>
    <definedName name="남윤" localSheetId="0" hidden="1">{"'용역비'!$A$4:$C$8"}</definedName>
    <definedName name="남윤" hidden="1">{"'용역비'!$A$4:$C$8"}</definedName>
    <definedName name="내곡보">{#N/A,#N/A,FALSE,"골재소요량";#N/A,#N/A,FALSE,"골재소요량"}</definedName>
    <definedName name="내벽">#REF!</definedName>
    <definedName name="내선전공">#REF!</definedName>
    <definedName name="내선전공일당">#REF!</definedName>
    <definedName name="내역">#REF!</definedName>
    <definedName name="내역서">#REF!</definedName>
    <definedName name="내역서1">#REF!</definedName>
    <definedName name="내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공">#REF!</definedName>
    <definedName name="내전">#REF!</definedName>
    <definedName name="너라" hidden="1">{#N/A,#N/A,FALSE,"정공"}</definedName>
    <definedName name="년도">#REF!</definedName>
    <definedName name="년도총괄표">BlankMacro1</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무비">#REF!</definedName>
    <definedName name="노무비_구조화">#REF!</definedName>
    <definedName name="노무비_기초도면">#REF!</definedName>
    <definedName name="노무비_기초도면1">#REF!</definedName>
    <definedName name="노무비_도면제작">#REF!</definedName>
    <definedName name="노무비_도면출력">#REF!</definedName>
    <definedName name="노무비_수동입력">#REF!</definedName>
    <definedName name="노무비_정위치">#REF!</definedName>
    <definedName name="노무비_현지조사1">#REF!</definedName>
    <definedName name="노무비_현지조사2">#REF!</definedName>
    <definedName name="노무비단가산출서" hidden="1">#REF!</definedName>
    <definedName name="노부비">#REF!</definedName>
    <definedName name="노선변경">BlankMacro1</definedName>
    <definedName name="노선변경구간">BlankMacro1</definedName>
    <definedName name="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BlankMacro1</definedName>
    <definedName name="노임1">BlankMacro1</definedName>
    <definedName name="노임단가">#REF!</definedName>
    <definedName name="노임단가1" localSheetId="19">[33]노임단가!#REF!</definedName>
    <definedName name="노임단가1">[34]노임단가!#REF!</definedName>
    <definedName name="노즐공">#REF!</definedName>
    <definedName name="노출형">#REF!</definedName>
    <definedName name="농경지">#REF!</definedName>
    <definedName name="농경지비율">#REF!</definedName>
    <definedName name="농어촌51">#REF!</definedName>
    <definedName name="농어촌52">#REF!</definedName>
    <definedName name="농어촌53">#REF!</definedName>
    <definedName name="누수">BlankMacro1</definedName>
    <definedName name="누수탐사">BlankMacro1</definedName>
    <definedName name="눈향L06">#REF!</definedName>
    <definedName name="눈향L08">#REF!</definedName>
    <definedName name="눈향L10">#REF!</definedName>
    <definedName name="눈향L14">#REF!</definedName>
    <definedName name="눈향L20">#REF!</definedName>
    <definedName name="느릅R10">#REF!</definedName>
    <definedName name="느릅R4">#REF!</definedName>
    <definedName name="느릅R5">#REF!</definedName>
    <definedName name="느릅R8">#REF!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ㄶㄴㄷ" localSheetId="19" hidden="1">#REF!</definedName>
    <definedName name="ㄶㄴㄷ" localSheetId="1" hidden="1">#REF!</definedName>
    <definedName name="ㄶㄴㄷ" localSheetId="0" hidden="1">#REF!</definedName>
    <definedName name="ㄶㄴㄷ" hidden="1">#REF!</definedName>
    <definedName name="ㄷ" hidden="1">{#N/A,#N/A,TRUE,"토적및재료집계";#N/A,#N/A,TRUE,"토적및재료집계";#N/A,#N/A,TRUE,"단위량"}</definedName>
    <definedName name="ㄷ100x50x5x7.5t_단중">#REF!</definedName>
    <definedName name="ㄷ125x65x6x8t_단중">#REF!</definedName>
    <definedName name="ㄷ6ㅓ" localSheetId="19" hidden="1">{"'용역비'!$A$4:$C$8"}</definedName>
    <definedName name="ㄷ6ㅓ" localSheetId="1" hidden="1">{"'용역비'!$A$4:$C$8"}</definedName>
    <definedName name="ㄷ6ㅓ" localSheetId="0" hidden="1">{"'용역비'!$A$4:$C$8"}</definedName>
    <definedName name="ㄷ6ㅓ" hidden="1">{"'용역비'!$A$4:$C$8"}</definedName>
    <definedName name="ㄷ75x40x5x7t_단중">#REF!</definedName>
    <definedName name="ㄷㄱㄷ" hidden="1">{#N/A,#N/A,FALSE,"전력간선"}</definedName>
    <definedName name="ㄷㄱㄷㄱㄷㄱ" localSheetId="19" hidden="1">{"'용역비'!$A$4:$C$8"}</definedName>
    <definedName name="ㄷㄱㄷㄱㄷㄱ" localSheetId="1" hidden="1">{"'용역비'!$A$4:$C$8"}</definedName>
    <definedName name="ㄷㄱㄷㄱㄷㄱ" localSheetId="0" hidden="1">{"'용역비'!$A$4:$C$8"}</definedName>
    <definedName name="ㄷㄱㄷㄱㄷㄱ" hidden="1">{"'용역비'!$A$4:$C$8"}</definedName>
    <definedName name="ㄷㄷ" hidden="1">{"'용역비'!$A$4:$C$8"}</definedName>
    <definedName name="ㄷㄷㄱㄱ" localSheetId="19" hidden="1">{"'용역비'!$A$4:$C$8"}</definedName>
    <definedName name="ㄷㄷㄱㄱ" localSheetId="1" hidden="1">{"'용역비'!$A$4:$C$8"}</definedName>
    <definedName name="ㄷㄷㄱㄱ" localSheetId="0" hidden="1">{"'용역비'!$A$4:$C$8"}</definedName>
    <definedName name="ㄷㄷㄱㄱ" hidden="1">{"'용역비'!$A$4:$C$8"}</definedName>
    <definedName name="ㄷㄷㅈㄱ" localSheetId="19">BlankMacro1</definedName>
    <definedName name="ㄷㄷㅈㄱ" localSheetId="0">BlankMacro1</definedName>
    <definedName name="ㄷㄷㅈㄱ">BlankMacro1</definedName>
    <definedName name="ㄷㄹㅈ">#N/A</definedName>
    <definedName name="ㄷㅅㅈㄷ" localSheetId="19" hidden="1">#REF!</definedName>
    <definedName name="ㄷㅅㅈㄷ" localSheetId="1" hidden="1">#REF!</definedName>
    <definedName name="ㄷㅅㅈㄷ" localSheetId="0" hidden="1">#REF!</definedName>
    <definedName name="ㄷㅅㅈㄷ" hidden="1">#REF!</definedName>
    <definedName name="ㄷ숃ㄱ" localSheetId="1" hidden="1">#REF!</definedName>
    <definedName name="ㄷ숃ㄱ" localSheetId="0" hidden="1">#REF!</definedName>
    <definedName name="ㄷ숃ㄱ" hidden="1">#REF!</definedName>
    <definedName name="ㄷㅈㄷ" localSheetId="1" hidden="1">#REF!</definedName>
    <definedName name="ㄷㅈㄷ" localSheetId="0" hidden="1">#REF!</definedName>
    <definedName name="ㄷㅈㄷ" hidden="1">#REF!</definedName>
    <definedName name="ㄷㅍㅂ" localSheetId="19" hidden="1">{"'용역비'!$A$4:$C$8"}</definedName>
    <definedName name="ㄷㅍㅂ" localSheetId="1" hidden="1">{"'용역비'!$A$4:$C$8"}</definedName>
    <definedName name="ㄷㅍㅂ" localSheetId="0" hidden="1">{"'용역비'!$A$4:$C$8"}</definedName>
    <definedName name="ㄷㅍㅂ" hidden="1">{"'용역비'!$A$4:$C$8"}</definedName>
    <definedName name="다">#REF!</definedName>
    <definedName name="다.">#REF!</definedName>
    <definedName name="다2">#REF!</definedName>
    <definedName name="다3">#REF!</definedName>
    <definedName name="다4">#REF!</definedName>
    <definedName name="다5">#REF!</definedName>
    <definedName name="다6">#REF!</definedName>
    <definedName name="다와">#REF!</definedName>
    <definedName name="다이크">#REF!</definedName>
    <definedName name="다이크단가">#REF!</definedName>
    <definedName name="다잌">#REF!</definedName>
    <definedName name="닥트공">#REF!</definedName>
    <definedName name="단가">#REF!,#REF!</definedName>
    <definedName name="단가_1">#REF!</definedName>
    <definedName name="단가_ASP깨기복구">#REF!</definedName>
    <definedName name="단가_ASP포장절단">#REF!</definedName>
    <definedName name="단가_강관동바리">#REF!</definedName>
    <definedName name="단가_강관비계">#REF!</definedName>
    <definedName name="단가_거푸집원형1회">#REF!</definedName>
    <definedName name="단가_거푸집원형3회">#REF!</definedName>
    <definedName name="단가_거푸집합판6회">#REF!</definedName>
    <definedName name="단가_되메우기">#REF!</definedName>
    <definedName name="단가_레미콘무근">#REF!</definedName>
    <definedName name="단가_레미콘철근">#REF!</definedName>
    <definedName name="단가_맨홀뚜껑">#REF!</definedName>
    <definedName name="단가_모래부설">#REF!</definedName>
    <definedName name="단가_사다리">#REF!</definedName>
    <definedName name="단가_시공이음">#REF!</definedName>
    <definedName name="단가_인버트표면마무리">#REF!</definedName>
    <definedName name="단가_잔토">#REF!</definedName>
    <definedName name="단가_철근가공조립">#REF!</definedName>
    <definedName name="단가_콘크리트인력">#REF!</definedName>
    <definedName name="단가_터파기">#REF!</definedName>
    <definedName name="단가비교">#REF!,#REF!</definedName>
    <definedName name="단가비교표">#REF!,#REF!</definedName>
    <definedName name="단가산출">#REF!</definedName>
    <definedName name="단가산출서">#REF!</definedName>
    <definedName name="단가조사">#REF!</definedName>
    <definedName name="단가조사자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테이블">#REF!</definedName>
    <definedName name="단가합">#REF!</definedName>
    <definedName name="단가합1" localSheetId="19">#REF!</definedName>
    <definedName name="단가합1">#REF!</definedName>
    <definedName name="단순단가">#REF!</definedName>
    <definedName name="단순인력" localSheetId="19">#REF!</definedName>
    <definedName name="단순인력">#REF!</definedName>
    <definedName name="단위구간">#REF!</definedName>
    <definedName name="단위구간면적">#REF!</definedName>
    <definedName name="단위량">#REF!</definedName>
    <definedName name="단위수량1">#REF!</definedName>
    <definedName name="단위수량2">#REF!</definedName>
    <definedName name="담쟁이L03">#REF!</definedName>
    <definedName name="대" hidden="1">#REF!</definedName>
    <definedName name="대가">#REF!,#REF!</definedName>
    <definedName name="대강당배관" localSheetId="19" hidden="1">'[35]1안'!#REF!</definedName>
    <definedName name="대강당배관" localSheetId="1" hidden="1">'[35]1안'!#REF!</definedName>
    <definedName name="대강당배관" localSheetId="0" hidden="1">'[35]1안'!#REF!</definedName>
    <definedName name="대강당배관" hidden="1">'[35]1안'!#REF!</definedName>
    <definedName name="대구공항"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만_책임연구원" localSheetId="19">[29]산출내역!#REF!</definedName>
    <definedName name="대만_책임연구원">[30]산출내역!#REF!</definedName>
    <definedName name="대상면적">#REF!</definedName>
    <definedName name="대상지">#REF!</definedName>
    <definedName name="대상지역">#REF!</definedName>
    <definedName name="대안설정">#REF!</definedName>
    <definedName name="대왕참R10">#REF!</definedName>
    <definedName name="대왕참R4">#REF!</definedName>
    <definedName name="대왕참R6">#REF!</definedName>
    <definedName name="대왕참R8">#REF!</definedName>
    <definedName name="대운반비" hidden="1">#REF!</definedName>
    <definedName name="대추R10">#REF!</definedName>
    <definedName name="대추R4">#REF!</definedName>
    <definedName name="대추R5">#REF!</definedName>
    <definedName name="대추R6">#REF!</definedName>
    <definedName name="대추R8">#REF!</definedName>
    <definedName name="댈타5">#REF!</definedName>
    <definedName name="더다">#REF!</definedName>
    <definedName name="더닫">#REF!</definedName>
    <definedName name="더더더">#REF!</definedName>
    <definedName name="덕" localSheetId="19" hidden="1">{#N/A,#N/A,FALSE,"포장2"}</definedName>
    <definedName name="덕" localSheetId="1" hidden="1">{#N/A,#N/A,FALSE,"포장2"}</definedName>
    <definedName name="덕" localSheetId="0" hidden="1">{#N/A,#N/A,FALSE,"포장2"}</definedName>
    <definedName name="덕" hidden="1">{#N/A,#N/A,FALSE,"포장2"}</definedName>
    <definedName name="덕_트_공">#REF!</definedName>
    <definedName name="덕진" localSheetId="19" hidden="1">{#N/A,#N/A,FALSE,"포장2"}</definedName>
    <definedName name="덕진" localSheetId="1" hidden="1">{#N/A,#N/A,FALSE,"포장2"}</definedName>
    <definedName name="덕진" localSheetId="0" hidden="1">{#N/A,#N/A,FALSE,"포장2"}</definedName>
    <definedName name="덕진" hidden="1">{#N/A,#N/A,FALSE,"포장2"}</definedName>
    <definedName name="덕호" localSheetId="19" hidden="1">{#N/A,#N/A,FALSE,"포장2"}</definedName>
    <definedName name="덕호" localSheetId="1" hidden="1">{#N/A,#N/A,FALSE,"포장2"}</definedName>
    <definedName name="덕호" localSheetId="0" hidden="1">{#N/A,#N/A,FALSE,"포장2"}</definedName>
    <definedName name="덕호" hidden="1">{#N/A,#N/A,FALSE,"포장2"}</definedName>
    <definedName name="덩굴장미3">#REF!</definedName>
    <definedName name="덩굴장미4">#REF!</definedName>
    <definedName name="덩굴장미5">#REF!</definedName>
    <definedName name="데크코트">#REF!</definedName>
    <definedName name="도_장_공">#REF!</definedName>
    <definedName name="도금금액2">#REF!</definedName>
    <definedName name="도금비">#REF!</definedName>
    <definedName name="도금비1">#REF!</definedName>
    <definedName name="도급">#REF!</definedName>
    <definedName name="도급경비">#REF!</definedName>
    <definedName name="도급공사비">#REF!</definedName>
    <definedName name="도급금액">#REF!</definedName>
    <definedName name="도급금액1">#REF!</definedName>
    <definedName name="도급금액2">#REF!</definedName>
    <definedName name="도급예산내역서총괄표공구손료">#REF!</definedName>
    <definedName name="도급예산내역서총괄표공비">#REF!</definedName>
    <definedName name="도급예산내역서총괄표재료비">#REF!</definedName>
    <definedName name="도급예정액">#REF!</definedName>
    <definedName name="도로">#REF!</definedName>
    <definedName name="도로SW">#REF!</definedName>
    <definedName name="도로범용">#REF!</definedName>
    <definedName name="도로범용수정">#REF!</definedName>
    <definedName name="도로비">#REF!</definedName>
    <definedName name="도로소프트">#REF!</definedName>
    <definedName name="도로수정">#REF!</definedName>
    <definedName name="도로수정규모">#REF!</definedName>
    <definedName name="도로수정기능점수">#REF!</definedName>
    <definedName name="도로수정언어">#REF!</definedName>
    <definedName name="도로수정품질">#REF!</definedName>
    <definedName name="도로수정형태">#REF!</definedName>
    <definedName name="도로스텝당인건비">#REF!</definedName>
    <definedName name="도로연장" localSheetId="19">#REF!</definedName>
    <definedName name="도로연장">#REF!</definedName>
    <definedName name="도로작업연장" localSheetId="19">#REF!</definedName>
    <definedName name="도로작업연장">#REF!</definedName>
    <definedName name="도로정위치연장" localSheetId="19">#REF!</definedName>
    <definedName name="도로정위치연장">#REF!</definedName>
    <definedName name="도로지형계수">#REF!</definedName>
    <definedName name="도로추가">#REF!</definedName>
    <definedName name="도면가격">#REF!</definedName>
    <definedName name="도면가격2">#REF!</definedName>
    <definedName name="도면수">#REF!</definedName>
    <definedName name="도면출력비용">#REF!</definedName>
    <definedName name="도면편집작업량">#REF!</definedName>
    <definedName name="도면편집지형계수">#REF!</definedName>
    <definedName name="도면편집지형증감계수">#REF!</definedName>
    <definedName name="도면편집축척별시간당작업량">#REF!</definedName>
    <definedName name="도면편집축척시간작업량">#REF!</definedName>
    <definedName name="도면함">#REF!</definedName>
    <definedName name="도배공">#REF!</definedName>
    <definedName name="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시">#REF!</definedName>
    <definedName name="도시1계수">#REF!</definedName>
    <definedName name="도시1적용1">#REF!</definedName>
    <definedName name="도시1적용2">#REF!</definedName>
    <definedName name="도시1적용3">#REF!</definedName>
    <definedName name="도시1적용4">#REF!</definedName>
    <definedName name="도시1적용5">#REF!</definedName>
    <definedName name="도시3계수">#REF!</definedName>
    <definedName name="도시3급" localSheetId="19">#REF!</definedName>
    <definedName name="도시3급">#REF!</definedName>
    <definedName name="도시3적용1">#REF!</definedName>
    <definedName name="도시3적용2">#REF!</definedName>
    <definedName name="도시3적용3">#REF!</definedName>
    <definedName name="도시3적용4">#REF!</definedName>
    <definedName name="도시3적용5">#REF!</definedName>
    <definedName name="도시기적용1">#REF!</definedName>
    <definedName name="도시작업계수" localSheetId="19">#REF!</definedName>
    <definedName name="도시작업계수">#REF!</definedName>
    <definedName name="도시적용1" localSheetId="19">#REF!</definedName>
    <definedName name="도시적용1">#REF!</definedName>
    <definedName name="도시적용2">#REF!</definedName>
    <definedName name="도시적용3">#REF!</definedName>
    <definedName name="도시적용4">#REF!</definedName>
    <definedName name="도시적용5">#REF!</definedName>
    <definedName name="도엽당단가" localSheetId="19">'[36]1000 DB구축 부표'!$C$7</definedName>
    <definedName name="도엽당단가">'[37]1000 DB구축 부표'!$C$7</definedName>
    <definedName name="도엽당면적">#REF!</definedName>
    <definedName name="도엽면적">#REF!</definedName>
    <definedName name="도엽수">#REF!</definedName>
    <definedName name="도장">#REF!</definedName>
    <definedName name="도장공">#REF!</definedName>
    <definedName name="도장공사비">#REF!</definedName>
    <definedName name="도화고급" localSheetId="19">#REF!</definedName>
    <definedName name="도화고급" localSheetId="0">#REF!</definedName>
    <definedName name="도화고급">#REF!</definedName>
    <definedName name="도화기상각" localSheetId="19">[8]심사계산!$I$90</definedName>
    <definedName name="도화기상각">[9]심사계산!$I$90</definedName>
    <definedName name="도화기정비" localSheetId="19">[8]심사계산!$I$93</definedName>
    <definedName name="도화기정비">[9]심사계산!$I$93</definedName>
    <definedName name="도화중급" localSheetId="19">#REF!</definedName>
    <definedName name="도화중급" localSheetId="0">#REF!</definedName>
    <definedName name="도화중급">#REF!</definedName>
    <definedName name="도화증감계수" localSheetId="0">#REF!</definedName>
    <definedName name="도화증감계수">#REF!</definedName>
    <definedName name="도화지형증감계수" localSheetId="0">#REF!</definedName>
    <definedName name="도화지형증감계수">#REF!</definedName>
    <definedName name="도화초급">#REF!</definedName>
    <definedName name="도화축척별작업량">#REF!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나무0504">#REF!</definedName>
    <definedName name="돈나무0805">#REF!</definedName>
    <definedName name="돈나무1007">#REF!</definedName>
    <definedName name="돈나무1210">#REF!</definedName>
    <definedName name="돌아가_교통">#REF!</definedName>
    <definedName name="돌아가기">#REF!</definedName>
    <definedName name="동백1002">#REF!</definedName>
    <definedName name="동백1204">#REF!</definedName>
    <definedName name="동백1506">#REF!</definedName>
    <definedName name="동백1808">#REF!</definedName>
    <definedName name="동식물">#REF!</definedName>
    <definedName name="동식물수">#REF!</definedName>
    <definedName name="동원">#REF!</definedName>
    <definedName name="동원1">#REF!</definedName>
    <definedName name="동지역51">#REF!</definedName>
    <definedName name="동지역52">#REF!</definedName>
    <definedName name="동지역53">#REF!</definedName>
    <definedName name="되메우기">#REF!</definedName>
    <definedName name="둘틈">#REF!</definedName>
    <definedName name="드라이브파이프">IF(#REF!="점토층",0.01,IF(#REF!="모래층",0.025,IF(#REF!="자갈층",0.05,IF(#REF!="호박돌층",0.08))))</definedName>
    <definedName name="드라이브파이프슈">IF(#REF!="자갈층",0.05,IF(#REF!="호박돌층",0.08,0))</definedName>
    <definedName name="드라이브파이프헤드">#REF!</definedName>
    <definedName name="드라이브헤드">IF(#REF!="점토층",0.01,IF(#REF!="모래층",0.025,IF(#REF!="자갈층",0.05,IF(#REF!="호박돌층",0.08))))</definedName>
    <definedName name="등R2">#REF!</definedName>
    <definedName name="등R4">#REF!</definedName>
    <definedName name="등R6">#REF!</definedName>
    <definedName name="등R8">#REF!</definedName>
    <definedName name="등가거리">#REF!</definedName>
    <definedName name="등가도움">#REF!</definedName>
    <definedName name="등급단가">#REF!</definedName>
    <definedName name="때죽R10">#REF!</definedName>
    <definedName name="때죽R4">#REF!</definedName>
    <definedName name="때죽R6">#REF!</definedName>
    <definedName name="때죽R8">#REF!</definedName>
    <definedName name="ㄹ" hidden="1">{#N/A,#N/A,TRUE,"토적및재료집계";#N/A,#N/A,TRUE,"토적및재료집계";#N/A,#N/A,TRUE,"단위량"}</definedName>
    <definedName name="ㄹ116">#REF!</definedName>
    <definedName name="ㄹ2">#REF!</definedName>
    <definedName name="ㄹ761">#REF!</definedName>
    <definedName name="ㄹㄷㅁㅈㄱㄹㄷ" hidden="1">'[38]N賃率-職'!$I$5:$I$30</definedName>
    <definedName name="ㄹㄹ" localSheetId="19" hidden="1">#REF!</definedName>
    <definedName name="ㄹㄹ" localSheetId="1" hidden="1">#REF!</definedName>
    <definedName name="ㄹㄹ" localSheetId="0" hidden="1">#REF!</definedName>
    <definedName name="ㄹㄹ" hidden="1">#REF!</definedName>
    <definedName name="ㄹㄹ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ㄹ">BlankMacro1</definedName>
    <definedName name="ㄹㄹㅇㄴ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ㄶ" localSheetId="19" hidden="1">#REF!</definedName>
    <definedName name="ㄹㅇㄶ" localSheetId="1" hidden="1">#REF!</definedName>
    <definedName name="ㄹㅇㄶ" localSheetId="0" hidden="1">#REF!</definedName>
    <definedName name="ㄹㅇㄶ" hidden="1">#REF!</definedName>
    <definedName name="ㄹㅇㄶ옿" hidden="1">'[39]N賃率-職'!$I$5:$I$30</definedName>
    <definedName name="ㄹㅇㄹㅇ" localSheetId="19" hidden="1">#REF!</definedName>
    <definedName name="ㄹㅇㄹㅇ" localSheetId="1" hidden="1">#REF!</definedName>
    <definedName name="ㄹㅇㄹㅇ" localSheetId="0" hidden="1">#REF!</definedName>
    <definedName name="ㄹㅇㄹㅇ" hidden="1">#REF!</definedName>
    <definedName name="ㄹㅇㅊ">#REF!,#REF!</definedName>
    <definedName name="ㄹㅇㅎ">#REF!,#REF!</definedName>
    <definedName name="ㄹㅇㅎㄹㅇ" localSheetId="1" hidden="1">#REF!</definedName>
    <definedName name="ㄹㅇㅎㄹㅇ" localSheetId="0" hidden="1">#REF!</definedName>
    <definedName name="ㄹㅇㅎㄹㅇ" hidden="1">#REF!</definedName>
    <definedName name="ㄹㅇㅎㅁ" hidden="1">'[40]N賃率-職'!$I$5:$I$30</definedName>
    <definedName name="ㄹㅇ홀옹ㅎㄹ" localSheetId="19" hidden="1">#REF!</definedName>
    <definedName name="ㄹㅇ홀옹ㅎㄹ" localSheetId="1" hidden="1">#REF!</definedName>
    <definedName name="ㄹㅇ홀옹ㅎㄹ" localSheetId="0" hidden="1">#REF!</definedName>
    <definedName name="ㄹㅇ홀옹ㅎㄹ" hidden="1">#REF!</definedName>
    <definedName name="ㄹ퓰">#N/A</definedName>
    <definedName name="ㄹ헝ㄹ" localSheetId="1" hidden="1">#REF!</definedName>
    <definedName name="ㄹ헝ㄹ" localSheetId="0" hidden="1">#REF!</definedName>
    <definedName name="ㄹ헝ㄹ" hidden="1">#REF!</definedName>
    <definedName name="ㄹ호" localSheetId="1" hidden="1">#REF!</definedName>
    <definedName name="ㄹ호" localSheetId="0" hidden="1">#REF!</definedName>
    <definedName name="ㄹ호" hidden="1">#REF!</definedName>
    <definedName name="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2" localSheetId="19">#REF!</definedName>
    <definedName name="라2">#REF!</definedName>
    <definedName name="라3" localSheetId="19">#REF!</definedName>
    <definedName name="라3">#REF!</definedName>
    <definedName name="라4" localSheetId="19">#REF!</definedName>
    <definedName name="라4">#REF!</definedName>
    <definedName name="라5">#REF!</definedName>
    <definedName name="라6">#REF!</definedName>
    <definedName name="라바콘">#REF!</definedName>
    <definedName name="라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램머Q간재">#REF!</definedName>
    <definedName name="램머Q간재10">#REF!</definedName>
    <definedName name="램머Q간재야간">#REF!</definedName>
    <definedName name="램머Q노무">#REF!</definedName>
    <definedName name="램머Q노무10">#REF!</definedName>
    <definedName name="램머Q노무야간">#REF!</definedName>
    <definedName name="램머Q손료">#REF!</definedName>
    <definedName name="램머Q손료10">#REF!</definedName>
    <definedName name="램머Q손료야간">#REF!</definedName>
    <definedName name="램머간재">#REF!</definedName>
    <definedName name="램머노무">#REF!</definedName>
    <definedName name="램머노무야간">#REF!</definedName>
    <definedName name="램머손료">#REF!</definedName>
    <definedName name="램프">#REF!</definedName>
    <definedName name="러ㅏㄹ">#REF!</definedName>
    <definedName name="레이어별작업비율" localSheetId="19">#REF!</definedName>
    <definedName name="레이어별작업비율">#REF!</definedName>
    <definedName name="레이어작업비율">#REF!</definedName>
    <definedName name="려ㅛ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#REF!</definedName>
    <definedName name="롬ㄴ" localSheetId="19" hidden="1">#REF!</definedName>
    <definedName name="롬ㄴ" localSheetId="1" hidden="1">#REF!</definedName>
    <definedName name="롬ㄴ" localSheetId="0" hidden="1">#REF!</definedName>
    <definedName name="롬ㄴ" hidden="1">#REF!</definedName>
    <definedName name="료" localSheetId="19" hidden="1">{"'용역비'!$A$4:$C$8"}</definedName>
    <definedName name="료" localSheetId="1" hidden="1">{"'용역비'!$A$4:$C$8"}</definedName>
    <definedName name="료" localSheetId="0" hidden="1">{"'용역비'!$A$4:$C$8"}</definedName>
    <definedName name="료" hidden="1">{"'용역비'!$A$4:$C$8"}</definedName>
    <definedName name="리흔">BlankMacro1</definedName>
    <definedName name="ㄻㄴ" hidden="1">#REF!</definedName>
    <definedName name="ㅁ" localSheetId="1" hidden="1">#REF!</definedName>
    <definedName name="ㅁ" localSheetId="0" hidden="1">#REF!</definedName>
    <definedName name="ㅁ" hidden="1">#REF!</definedName>
    <definedName name="ㅁ1">#REF!</definedName>
    <definedName name="ㅁ100">#REF!</definedName>
    <definedName name="ㅁ191">#REF!</definedName>
    <definedName name="ㅁ2">#REF!</definedName>
    <definedName name="ㅁ331">#REF!</definedName>
    <definedName name="ㅁ388">#REF!</definedName>
    <definedName name="ㅁ500">#REF!</definedName>
    <definedName name="ㅁ54">#REF!</definedName>
    <definedName name="ㅁ545">#REF!</definedName>
    <definedName name="ㅁ60">#REF!</definedName>
    <definedName name="ㅁ602">#REF!</definedName>
    <definedName name="ㅁ63">#REF!</definedName>
    <definedName name="ㅁ636">#REF!</definedName>
    <definedName name="ㅁㄱ해ㅜ5" localSheetId="1" hidden="1">[41]PI!#REF!</definedName>
    <definedName name="ㅁㄱ해ㅜ5" hidden="1">[41]PI!#REF!</definedName>
    <definedName name="ㅁㄴㄹㅇㄹ">#N/A</definedName>
    <definedName name="ㅁㄴㅇㄴ">BlankMacro1</definedName>
    <definedName name="ㅁㄴㅇㄹ">#REF!</definedName>
    <definedName name="ㅁㄴㅇㄻㄴㅇㄹㄴㅁㅎㄴㅇㅎ" localSheetId="19" hidden="1">{"'용역비'!$A$4:$C$8"}</definedName>
    <definedName name="ㅁㄴㅇㄻㄴㅇㄹㄴㅁㅎㄴㅇㅎ" localSheetId="1" hidden="1">{"'용역비'!$A$4:$C$8"}</definedName>
    <definedName name="ㅁㄴㅇㄻㄴㅇㄹㄴㅁㅎㄴㅇㅎ" localSheetId="0" hidden="1">{"'용역비'!$A$4:$C$8"}</definedName>
    <definedName name="ㅁㄴㅇㄻㄴㅇㄹㄴㅁㅎㄴㅇㅎ" hidden="1">{"'용역비'!$A$4:$C$8"}</definedName>
    <definedName name="ㅁㄴㅇㅁ" hidden="1">{"'용역비'!$A$4:$C$8"}</definedName>
    <definedName name="ㅁㄴㅇㅁㄴㅇ" localSheetId="1" hidden="1">#REF!</definedName>
    <definedName name="ㅁㄴㅇㅁㄴㅇ" localSheetId="0" hidden="1">#REF!</definedName>
    <definedName name="ㅁㄴㅇㅁㄴㅇ" hidden="1">#REF!</definedName>
    <definedName name="ㅁㄶㅁㄴ" localSheetId="1" hidden="1">#REF!</definedName>
    <definedName name="ㅁㄶㅁㄴ" localSheetId="0" hidden="1">#REF!</definedName>
    <definedName name="ㅁㄶㅁㄴ" hidden="1">#REF!</definedName>
    <definedName name="ㅁㄹㅇㄹ">#REF!,#REF!</definedName>
    <definedName name="ㅁㅀㅁㄴ" localSheetId="1" hidden="1">#REF!</definedName>
    <definedName name="ㅁㅀㅁㄴ" localSheetId="0" hidden="1">#REF!</definedName>
    <definedName name="ㅁㅀㅁㄴ" hidden="1">#REF!</definedName>
    <definedName name="ㅁㅁ">BlankMacro1</definedName>
    <definedName name="ㅁㅁ158">#REF!</definedName>
    <definedName name="ㅁㅁ185">#REF!</definedName>
    <definedName name="ㅁㅁㅁ" localSheetId="19" hidden="1">{"'용역비'!$A$4:$C$8"}</definedName>
    <definedName name="ㅁㅁㅁ" localSheetId="1" hidden="1">{"'용역비'!$A$4:$C$8"}</definedName>
    <definedName name="ㅁㅁㅁ" localSheetId="0" hidden="1">{"'용역비'!$A$4:$C$8"}</definedName>
    <definedName name="ㅁㅁㅁ" hidden="1">{"'용역비'!$A$4:$C$8"}</definedName>
    <definedName name="ㅁㅁㅁㅁ" localSheetId="19" hidden="1">{"'용역비'!$A$4:$C$8"}</definedName>
    <definedName name="ㅁㅁㅁㅁ" localSheetId="1" hidden="1">{"'용역비'!$A$4:$C$8"}</definedName>
    <definedName name="ㅁㅁㅁㅁ" localSheetId="0" hidden="1">{"'용역비'!$A$4:$C$8"}</definedName>
    <definedName name="ㅁㅁㅁㅁ" hidden="1">{"'용역비'!$A$4:$C$8"}</definedName>
    <definedName name="ㅁㅁㅁㅁㅁ" localSheetId="19" hidden="1">{"'용역비'!$A$4:$C$8"}</definedName>
    <definedName name="ㅁㅁㅁㅁㅁ" localSheetId="1" hidden="1">{"'용역비'!$A$4:$C$8"}</definedName>
    <definedName name="ㅁㅁㅁㅁㅁ" localSheetId="0" hidden="1">{"'용역비'!$A$4:$C$8"}</definedName>
    <definedName name="ㅁㅁㅁㅁㅁ" hidden="1">{"'용역비'!$A$4:$C$8"}</definedName>
    <definedName name="ㅁㅁㅁㅁㅁㅁ" localSheetId="1" hidden="1">#REF!</definedName>
    <definedName name="ㅁㅁㅁㅁㅁㅁ" localSheetId="0" hidden="1">#REF!</definedName>
    <definedName name="ㅁㅁㅁㅁㅁㅁ" hidden="1">#REF!</definedName>
    <definedName name="ㅁㅁㅁㅁㅁㅁㅁㅁㅁㅁㅁㅁㅁㅁ" hidden="1">{"'용역비'!$A$4:$C$8"}</definedName>
    <definedName name="ㅁㅁㅁㅂ" localSheetId="19" hidden="1">{"'용역비'!$A$4:$C$8"}</definedName>
    <definedName name="ㅁㅁㅁㅂ" localSheetId="1" hidden="1">{"'용역비'!$A$4:$C$8"}</definedName>
    <definedName name="ㅁㅁㅁㅂ" localSheetId="0" hidden="1">{"'용역비'!$A$4:$C$8"}</definedName>
    <definedName name="ㅁㅁㅁㅂ" hidden="1">{"'용역비'!$A$4:$C$8"}</definedName>
    <definedName name="ㅁㅅㅅㅁㄱㅈ"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localSheetId="19" hidden="1">{"'용역비'!$A$4:$C$8"}</definedName>
    <definedName name="ㅁㅇ" localSheetId="1" hidden="1">{"'용역비'!$A$4:$C$8"}</definedName>
    <definedName name="ㅁㅇ" localSheetId="0" hidden="1">{"'용역비'!$A$4:$C$8"}</definedName>
    <definedName name="ㅁㅇ" hidden="1">{"'용역비'!$A$4:$C$8"}</definedName>
    <definedName name="ㅁㅇㄹㅇ" localSheetId="0" hidden="1">{"'용역비'!$A$4:$C$8"}</definedName>
    <definedName name="ㅁㅇㄹㅇ" hidden="1">{"'용역비'!$A$4:$C$8"}</definedName>
    <definedName name="ㅁㅇㅁㄴㅇ" localSheetId="19" hidden="1">{"'용역비'!$A$4:$C$8"}</definedName>
    <definedName name="ㅁㅇㅁㄴㅇ" localSheetId="1" hidden="1">{"'용역비'!$A$4:$C$8"}</definedName>
    <definedName name="ㅁㅇㅁㄴㅇ" localSheetId="0" hidden="1">{"'용역비'!$A$4:$C$8"}</definedName>
    <definedName name="ㅁㅇㅁㄴㅇ" hidden="1">{"'용역비'!$A$4:$C$8"}</definedName>
    <definedName name="ㅁㅇㅁㄻㅇ" localSheetId="19" hidden="1">{"'공사부문'!$A$6:$A$32"}</definedName>
    <definedName name="ㅁㅇㅁㄻㅇ" localSheetId="1" hidden="1">{"'공사부문'!$A$6:$A$32"}</definedName>
    <definedName name="ㅁㅇㅁㄻㅇ" localSheetId="0" hidden="1">{"'공사부문'!$A$6:$A$32"}</definedName>
    <definedName name="ㅁㅇㅁㄻㅇ" hidden="1">{"'공사부문'!$A$6:$A$32"}</definedName>
    <definedName name="마">#REF!</definedName>
    <definedName name="마가목R3">#REF!</definedName>
    <definedName name="마가목R5">#REF!</definedName>
    <definedName name="마가목R7">#REF!</definedName>
    <definedName name="마음">#REF!,#REF!</definedName>
    <definedName name="만">#REF!</definedName>
    <definedName name="만1">#REF!</definedName>
    <definedName name="만득이">{#N/A,#N/A,FALSE,"2~8번"}</definedName>
    <definedName name="말발도리1003">#REF!</definedName>
    <definedName name="말발도리1204">#REF!</definedName>
    <definedName name="말발도리1506">#REF!</definedName>
    <definedName name="망루"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당가격" localSheetId="19">#REF!</definedName>
    <definedName name="매당가격">#REF!</definedName>
    <definedName name="매입개방">#REF!</definedName>
    <definedName name="매자0804">#REF!</definedName>
    <definedName name="매자1005">#REF!</definedName>
    <definedName name="매직봉길이">1.5</definedName>
    <definedName name="매직봉반경제곱">(0.05*0.05)</definedName>
    <definedName name="매화R10">#REF!</definedName>
    <definedName name="매화R4">#REF!</definedName>
    <definedName name="매화R6">#REF!</definedName>
    <definedName name="매화R8">#REF!</definedName>
    <definedName name="맷수" localSheetId="19">#REF!</definedName>
    <definedName name="맷수">#REF!</definedName>
    <definedName name="맹마">#REF!</definedName>
    <definedName name="메1">#REF!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메탈크라운">IF(#REF!="점토층",0.025,IF(#REF!="모래층",0.05,IF(#REF!="자갈층",0.5,IF(#REF!="호박돌층",1.5))))</definedName>
    <definedName name="면적" localSheetId="19">#REF!</definedName>
    <definedName name="면적">#REF!</definedName>
    <definedName name="면적비">#REF!</definedName>
    <definedName name="명당평수">#REF!</definedName>
    <definedName name="명수">#REF!</definedName>
    <definedName name="명수작성">#REF!</definedName>
    <definedName name="명일" localSheetId="19" hidden="1">{#N/A,#N/A,FALSE,"속도"}</definedName>
    <definedName name="명일" localSheetId="1" hidden="1">{#N/A,#N/A,FALSE,"속도"}</definedName>
    <definedName name="명일" localSheetId="0" hidden="1">{#N/A,#N/A,FALSE,"속도"}</definedName>
    <definedName name="명일" hidden="1">{#N/A,#N/A,FALSE,"속도"}</definedName>
    <definedName name="명자0604">#REF!</definedName>
    <definedName name="명자0805">#REF!</definedName>
    <definedName name="명자1006">#REF!</definedName>
    <definedName name="명자1208">#REF!</definedName>
    <definedName name="명칭">#REF!</definedName>
    <definedName name="모">#REF!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듈2">BlankMacro1</definedName>
    <definedName name="모듈3">BlankMacro1</definedName>
    <definedName name="모듈4">BlankMacro1</definedName>
    <definedName name="모듈5">BlankMacro1</definedName>
    <definedName name="모란5가지">#REF!</definedName>
    <definedName name="모란6가지">#REF!</definedName>
    <definedName name="모래기초">#REF!</definedName>
    <definedName name="모래기초_깊이">#REF!</definedName>
    <definedName name="모래기초폭__상부">#REF!</definedName>
    <definedName name="모래두께__관상부">#REF!</definedName>
    <definedName name="모래두께__관하부">#REF!</definedName>
    <definedName name="모빌유">#REF!</definedName>
    <definedName name="모자이크">#REF!</definedName>
    <definedName name="모형표지" hidden="1">{"'용역비'!$A$4:$C$8"}</definedName>
    <definedName name="목____도">#REF!</definedName>
    <definedName name="목도">#REF!</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#REF!</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몰러" localSheetId="1" hidden="1">[42]수량산출!#REF!</definedName>
    <definedName name="몰러" hidden="1">[42]수량산출!#REF!</definedName>
    <definedName name="무1">#REF!,#REF!,#REF!,#REF!,#REF!,#REF!</definedName>
    <definedName name="무10">#REF!,#REF!,#REF!,#REF!,#REF!,#REF!,#REF!</definedName>
    <definedName name="무11">#REF!,#REF!,#REF!,#REF!,#REF!,#REF!,#REF!</definedName>
    <definedName name="무12">#REF!,#REF!,#REF!,#REF!,#REF!,#REF!,#REF!</definedName>
    <definedName name="무13">#REF!,#REF!,#REF!,#REF!,#REF!,#REF!,#REF!</definedName>
    <definedName name="무14">#REF!,#REF!,#REF!,#REF!,#REF!,#REF!,#REF!</definedName>
    <definedName name="무15">#REF!,#REF!,#REF!,#REF!,#REF!</definedName>
    <definedName name="무2">#REF!,#REF!,#REF!,#REF!,#REF!,#REF!,#REF!</definedName>
    <definedName name="무3">#REF!,#REF!,#REF!,#REF!,#REF!,#REF!,#REF!</definedName>
    <definedName name="무4">#REF!,#REF!,#REF!,#REF!,#REF!,#REF!,#REF!</definedName>
    <definedName name="무5">#REF!,#REF!,#REF!,#REF!,#REF!,#REF!,#REF!</definedName>
    <definedName name="무6">#REF!,#REF!,#REF!,#REF!,#REF!,#REF!,#REF!</definedName>
    <definedName name="무7">#REF!,#REF!,#REF!,#REF!,#REF!,#REF!,#REF!</definedName>
    <definedName name="무8">#REF!,#REF!,#REF!,#REF!,#REF!,#REF!,#REF!</definedName>
    <definedName name="무9">#REF!,#REF!,#REF!,#REF!,#REF!,#REF!,#REF!</definedName>
    <definedName name="무궁화1003">#REF!</definedName>
    <definedName name="무궁화1203">#REF!</definedName>
    <definedName name="무궁화1504">#REF!</definedName>
    <definedName name="무궁화1805">#REF!</definedName>
    <definedName name="무궁화2006">#REF!</definedName>
    <definedName name="무면1">#REF!,#REF!,#REF!,#REF!,#REF!,#REF!</definedName>
    <definedName name="무면10">#REF!,#REF!,#REF!,#REF!,#REF!,#REF!,#REF!</definedName>
    <definedName name="무면11">#REF!,#REF!,#REF!,#REF!,#REF!,#REF!,#REF!</definedName>
    <definedName name="무면12">#REF!,#REF!,#REF!,#REF!,#REF!,#REF!,#REF!</definedName>
    <definedName name="무면13">#REF!,#REF!,#REF!,#REF!,#REF!,#REF!,#REF!</definedName>
    <definedName name="무면14">#REF!,#REF!,#REF!,#REF!,#REF!,#REF!,#REF!</definedName>
    <definedName name="무면15">#REF!,#REF!,#REF!,#REF!,#REF!</definedName>
    <definedName name="무면2">#REF!,#REF!,#REF!,#REF!,#REF!,#REF!,#REF!</definedName>
    <definedName name="무면3">#REF!,#REF!,#REF!,#REF!,#REF!,#REF!,#REF!</definedName>
    <definedName name="무면4">#REF!,#REF!,#REF!,#REF!,#REF!,#REF!,#REF!</definedName>
    <definedName name="무면5">#REF!,#REF!,#REF!,#REF!,#REF!,#REF!,#REF!</definedName>
    <definedName name="무면6">#REF!,#REF!,#REF!,#REF!,#REF!,#REF!,#REF!</definedName>
    <definedName name="무면7">#REF!,#REF!,#REF!,#REF!,#REF!,#REF!,#REF!</definedName>
    <definedName name="무면8">#REF!,#REF!,#REF!,#REF!,#REF!,#REF!,#REF!</definedName>
    <definedName name="무면9">#REF!,#REF!,#REF!,#REF!,#REF!,#REF!,#REF!</definedName>
    <definedName name="무선안테나">#REF!</definedName>
    <definedName name="무선안테나공">#REF!</definedName>
    <definedName name="무선일위">#REF!</definedName>
    <definedName name="무선집계">#REF!</definedName>
    <definedName name="문서의_처음">#REF!</definedName>
    <definedName name="문화재">#REF!</definedName>
    <definedName name="물가변동내역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푸레R5">#REF!</definedName>
    <definedName name="물푸레R6">#REF!</definedName>
    <definedName name="물푸레R8">#REF!</definedName>
    <definedName name="뭔가?">#REF!</definedName>
    <definedName name="뮤">#REF!</definedName>
    <definedName name="뮤2">#REF!</definedName>
    <definedName name="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국_연구원" localSheetId="19">[29]산출내역!#REF!</definedName>
    <definedName name="미국_연구원">[30]산출내역!#REF!</definedName>
    <definedName name="미국_책임연구원" localSheetId="19">[29]산출내역!#REF!</definedName>
    <definedName name="미국_책임연구원">[30]산출내역!#REF!</definedName>
    <definedName name="미석" hidden="1">{#N/A,#N/A,FALSE,"정공"}</definedName>
    <definedName name="미선0804">#REF!</definedName>
    <definedName name="미선1206">#REF!</definedName>
    <definedName name="미장공">#REF!</definedName>
    <definedName name="밀크몰탈">#REF!</definedName>
    <definedName name="ㅂ" localSheetId="23" hidden="1">[24]수량산출!$A$3:$H$8539</definedName>
    <definedName name="ㅂ" localSheetId="16" hidden="1">[24]수량산출!$A$3:$H$8539</definedName>
    <definedName name="ㅂ" localSheetId="17" hidden="1">[24]수량산출!$A$3:$H$8539</definedName>
    <definedName name="ㅂ" localSheetId="18" hidden="1">[24]수량산출!$A$3:$H$8539</definedName>
    <definedName name="ㅂ">#REF!</definedName>
    <definedName name="ㅂㄱㄹㄷㅈㅅㄷ4ㅈ" localSheetId="19" hidden="1">#REF!</definedName>
    <definedName name="ㅂㄱㄹㄷㅈㅅㄷ4ㅈ" localSheetId="1" hidden="1">#REF!</definedName>
    <definedName name="ㅂㄱㄹㄷㅈㅅㄷ4ㅈ" localSheetId="0" hidden="1">#REF!</definedName>
    <definedName name="ㅂㄱㄹㄷㅈㅅㄷ4ㅈ" hidden="1">#REF!</definedName>
    <definedName name="ㅂㄴㅊㅂㄴ" hidden="1">'[39]N賃率-職'!$I$5:$I$30</definedName>
    <definedName name="ㅂㅁㅋ" hidden="1">{"'용역비'!$A$4:$C$8"}</definedName>
    <definedName name="ㅂㅂ" localSheetId="19" hidden="1">#REF!</definedName>
    <definedName name="ㅂㅂ" localSheetId="1" hidden="1">#REF!</definedName>
    <definedName name="ㅂㅂ" localSheetId="0" hidden="1">#REF!</definedName>
    <definedName name="ㅂㅂ" hidden="1">#REF!</definedName>
    <definedName name="ㅂㅂㅂ" localSheetId="1" hidden="1">#REF!</definedName>
    <definedName name="ㅂㅂㅂ" localSheetId="0" hidden="1">#REF!</definedName>
    <definedName name="ㅂㅂㅂ" hidden="1">#REF!</definedName>
    <definedName name="ㅂㅂㅂㅂㅂㅂ" localSheetId="19" hidden="1">{"'용역비'!$A$4:$C$8"}</definedName>
    <definedName name="ㅂㅂㅂㅂㅂㅂ" localSheetId="1" hidden="1">{"'용역비'!$A$4:$C$8"}</definedName>
    <definedName name="ㅂㅂㅂㅂㅂㅂ" localSheetId="0" hidden="1">{"'용역비'!$A$4:$C$8"}</definedName>
    <definedName name="ㅂㅂㅂㅂㅂㅂ" hidden="1">{"'용역비'!$A$4:$C$8"}</definedName>
    <definedName name="ㅂㅈ">#REF!</definedName>
    <definedName name="ㅂㅈㄷㄱㅈㅂ" localSheetId="1" hidden="1">#REF!</definedName>
    <definedName name="ㅂㅈㄷㄱㅈㅂ" localSheetId="0" hidden="1">#REF!</definedName>
    <definedName name="ㅂㅈㄷㄱㅈㅂ" hidden="1">#REF!</definedName>
    <definedName name="ㅂㅈㅇㅂㅈㅇ" localSheetId="19" hidden="1">{"'공사부문'!$A$6:$A$32"}</definedName>
    <definedName name="ㅂㅈㅇㅂㅈㅇ" localSheetId="1" hidden="1">{"'공사부문'!$A$6:$A$32"}</definedName>
    <definedName name="ㅂㅈㅇㅂㅈㅇ" localSheetId="0" hidden="1">{"'공사부문'!$A$6:$A$32"}</definedName>
    <definedName name="ㅂㅈㅇㅂㅈㅇ" hidden="1">{"'공사부문'!$A$6:$A$32"}</definedName>
    <definedName name="ㅂㅈㅈ">#REF!</definedName>
    <definedName name="ㅂㅋ" hidden="1">{"'용역비'!$A$4:$C$8"}</definedName>
    <definedName name="바">#REF!</definedName>
    <definedName name="바보" hidden="1">{"'용역비'!$A$4:$C$8"}</definedName>
    <definedName name="바부" hidden="1">{"'용역비'!$A$4:$C$8"}</definedName>
    <definedName name="바스콘">#REF!</definedName>
    <definedName name="박어쟈루" hidden="1">#REF!</definedName>
    <definedName name="반구간">#REF!</definedName>
    <definedName name="반사" localSheetId="23" hidden="1">{#N/A,#N/A,FALSE,"포장단가"}</definedName>
    <definedName name="반사" localSheetId="17" hidden="1">{#N/A,#N/A,FALSE,"포장단가"}</definedName>
    <definedName name="반사" localSheetId="18" hidden="1">{#N/A,#N/A,FALSE,"포장단가"}</definedName>
    <definedName name="반사" hidden="1">{#N/A,#N/A,FALSE,"포장단가"}</definedName>
    <definedName name="반송1012">#REF!</definedName>
    <definedName name="반송1215">#REF!</definedName>
    <definedName name="반송1518">#REF!</definedName>
    <definedName name="반송1520">#REF!</definedName>
    <definedName name="반송2022">#REF!</definedName>
    <definedName name="반중력산근">#REF!</definedName>
    <definedName name="받침철물">#REF!</definedName>
    <definedName name="발주처">#REF!</definedName>
    <definedName name="발포율">0.7</definedName>
    <definedName name="방">#REF!</definedName>
    <definedName name="방부대형">#REF!</definedName>
    <definedName name="방송공량">#REF!</definedName>
    <definedName name="방송설비">#REF!</definedName>
    <definedName name="방수공">#REF!</definedName>
    <definedName name="방음">#REF!</definedName>
    <definedName name="방음2">#REF!</definedName>
    <definedName name="방음3">#REF!</definedName>
    <definedName name="방음4">#REF!</definedName>
    <definedName name="방음5">#REF!</definedName>
    <definedName name="방음6">#REF!</definedName>
    <definedName name="방음7">#REF!</definedName>
    <definedName name="방음벽">#REF!</definedName>
    <definedName name="방청용몰탈">#REF!</definedName>
    <definedName name="방청페인트">#REF!</definedName>
    <definedName name="배_관_공">#REF!</definedName>
    <definedName name="배관공">#REF!</definedName>
    <definedName name="배관공단가">#REF!</definedName>
    <definedName name="배관공수율" hidden="1">'[10]N賃率-職'!$I$5:$I$30</definedName>
    <definedName name="배관배선산출근거양식">#REF!</definedName>
    <definedName name="배수공">#REF!</definedName>
    <definedName name="배수공표지">#REF!</definedName>
    <definedName name="배열계수">#REF!</definedName>
    <definedName name="배전">#REF!</definedName>
    <definedName name="배전반">#REF!</definedName>
    <definedName name="배전반1">#REF!</definedName>
    <definedName name="배전반자재단가영">#REF!</definedName>
    <definedName name="배전전공">#REF!</definedName>
    <definedName name="배전활선전공">#REF!</definedName>
    <definedName name="백">#REF!</definedName>
    <definedName name="백02간재">#REF!</definedName>
    <definedName name="백02간재티스제외">#REF!</definedName>
    <definedName name="백02노무">#REF!</definedName>
    <definedName name="백02노무야간">#REF!</definedName>
    <definedName name="백02손료">#REF!</definedName>
    <definedName name="백04간재">#REF!</definedName>
    <definedName name="백04간재티스제외">#REF!</definedName>
    <definedName name="백04노무">#REF!</definedName>
    <definedName name="백04노무야간">#REF!</definedName>
    <definedName name="백04손료">#REF!</definedName>
    <definedName name="백07간재">#REF!</definedName>
    <definedName name="백07노무">#REF!</definedName>
    <definedName name="백07손료">#REF!</definedName>
    <definedName name="백1">#REF!</definedName>
    <definedName name="백만">#REF!</definedName>
    <definedName name="백만1">#REF!</definedName>
    <definedName name="백사십">#REF!</definedName>
    <definedName name="백사십일">#REF!</definedName>
    <definedName name="백억">#REF!</definedName>
    <definedName name="백억1">#REF!</definedName>
    <definedName name="백억ㅂ">#REF!</definedName>
    <definedName name="백호02">#REF!</definedName>
    <definedName name="백호우작업효율">#REF!</definedName>
    <definedName name="번호">#REF!</definedName>
    <definedName name="벌목공">#REF!</definedName>
    <definedName name="범용기능">BlankMacro1</definedName>
    <definedName name="범용기본">#REF!</definedName>
    <definedName name="범용도로">#REF!</definedName>
    <definedName name="범용도입">#REF!</definedName>
    <definedName name="범용도입비">#REF!</definedName>
    <definedName name="범용상수">#REF!</definedName>
    <definedName name="범용수정">#REF!</definedName>
    <definedName name="범용스텝당인건비">#REF!</definedName>
    <definedName name="범용추가">#REF!</definedName>
    <definedName name="범용커스터마이징" localSheetId="19">BlankMacro1</definedName>
    <definedName name="범용커스터마이징" localSheetId="0">BlankMacro1</definedName>
    <definedName name="범용커스터마이징">BlankMacro1</definedName>
    <definedName name="범용하수">#REF!</definedName>
    <definedName name="범위">#REF!</definedName>
    <definedName name="벤토나이트">0.7</definedName>
    <definedName name="벽돌제작공">#REF!</definedName>
    <definedName name="벽체">{#N/A,#N/A,FALSE,"혼합골재"}</definedName>
    <definedName name="변간접노무비">#REF!</definedName>
    <definedName name="변경" localSheetId="23" hidden="1">{#N/A,#N/A,FALSE,"포장단가"}</definedName>
    <definedName name="변경" localSheetId="17" hidden="1">{#N/A,#N/A,FALSE,"포장단가"}</definedName>
    <definedName name="변경" localSheetId="18" hidden="1">{#N/A,#N/A,FALSE,"포장단가"}</definedName>
    <definedName name="변경" hidden="1">{#N/A,#N/A,FALSE,"포장단가"}</definedName>
    <definedName name="변경개요1">#REF!</definedName>
    <definedName name="변경개요2">#REF!</definedName>
    <definedName name="변경개요3">#REF!</definedName>
    <definedName name="변경개요4">#REF!</definedName>
    <definedName name="변경공사원가">#REF!</definedName>
    <definedName name="변경된표지">#REF!</definedName>
    <definedName name="변경비">#REF!</definedName>
    <definedName name="변경사유">#REF!=#REF!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압기1">#REF!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도BEP" hidden="1">{#N/A,#N/A,FALSE,"정공"}</definedName>
    <definedName name="보_온_공">#REF!</definedName>
    <definedName name="보강">#REF!</definedName>
    <definedName name="보강콘">#REF!</definedName>
    <definedName name="보고서인쇄비">#REF!</definedName>
    <definedName name="보링" localSheetId="19" hidden="1">{#N/A,#N/A,FALSE,"포장2"}</definedName>
    <definedName name="보링" localSheetId="1" hidden="1">{#N/A,#N/A,FALSE,"포장2"}</definedName>
    <definedName name="보링" localSheetId="0" hidden="1">{#N/A,#N/A,FALSE,"포장2"}</definedName>
    <definedName name="보링" hidden="1">{#N/A,#N/A,FALSE,"포장2"}</definedName>
    <definedName name="보링공">#REF!</definedName>
    <definedName name="보링깊이">#REF!</definedName>
    <definedName name="보링반경제곱">0.1*0.1</definedName>
    <definedName name="보상비">#REF!</definedName>
    <definedName name="보오링공">#REF!</definedName>
    <definedName name="보오링그라우팅"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공">#REF!</definedName>
    <definedName name="보인">#REF!</definedName>
    <definedName name="보일러공">#REF!</definedName>
    <definedName name="보정계수1">#REF!</definedName>
    <definedName name="보정계수2">#REF!</definedName>
    <definedName name="보정계수3">#REF!</definedName>
    <definedName name="보정계수4">#REF!</definedName>
    <definedName name="보정계수5">#REF!</definedName>
    <definedName name="보조기층포설">#REF!</definedName>
    <definedName name="보조연">#REF!</definedName>
    <definedName name="보조원">#REF!</definedName>
    <definedName name="보통">37483</definedName>
    <definedName name="보통단가">#REF!</definedName>
    <definedName name="보통선원">#REF!</definedName>
    <definedName name="보통인력" localSheetId="19">#REF!</definedName>
    <definedName name="보통인력">#REF!</definedName>
    <definedName name="보통인력개발인건비">#REF!</definedName>
    <definedName name="보통인부" localSheetId="19">#REF!</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통인부노">#REF!</definedName>
    <definedName name="보통인부노임">#REF!</definedName>
    <definedName name="보통인부단가">#REF!</definedName>
    <definedName name="보험료" localSheetId="19">#REF!</definedName>
    <definedName name="보험료">#REF!</definedName>
    <definedName name="보험료율">#REF!</definedName>
    <definedName name="복토">#REF!</definedName>
    <definedName name="본수">#REF!</definedName>
    <definedName name="부가가치세">#REF!</definedName>
    <definedName name="부대공">#REF!</definedName>
    <definedName name="부대원가" localSheetId="19" hidden="1">{#N/A,#N/A,FALSE,"배수2"}</definedName>
    <definedName name="부대원가" localSheetId="1" hidden="1">{#N/A,#N/A,FALSE,"배수2"}</definedName>
    <definedName name="부대원가" localSheetId="0" hidden="1">{#N/A,#N/A,FALSE,"배수2"}</definedName>
    <definedName name="부대원가" hidden="1">{#N/A,#N/A,FALSE,"배수2"}</definedName>
    <definedName name="부산2">#REF!</definedName>
    <definedName name="부산주경기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석교" hidden="1">{#N/A,#N/A,FALSE,"포장단가"}</definedName>
    <definedName name="부석내역서" hidden="1">{#N/A,#N/A,FALSE,"포장단가"}</definedName>
    <definedName name="부설">#REF!</definedName>
    <definedName name="부설비">#REF!</definedName>
    <definedName name="부지매입비">#REF!</definedName>
    <definedName name="분야"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전반제조총괄표" hidden="1">{"'건축내역'!$A$1:$L$413"}</definedName>
    <definedName name="분전함신설합계">#REF!</definedName>
    <definedName name="불1">#REF!,#REF!,#REF!,#REF!,#REF!,#REF!</definedName>
    <definedName name="불10">#REF!,#REF!,#REF!,#REF!,#REF!,#REF!,#REF!</definedName>
    <definedName name="불11">#REF!,#REF!,#REF!,#REF!,#REF!,#REF!,#REF!</definedName>
    <definedName name="불12">#REF!,#REF!,#REF!,#REF!,#REF!,#REF!,#REF!</definedName>
    <definedName name="불13">#REF!,#REF!,#REF!,#REF!,#REF!,#REF!,#REF!</definedName>
    <definedName name="불14">#REF!,#REF!,#REF!,#REF!,#REF!,#REF!,#REF!</definedName>
    <definedName name="불15">#REF!,#REF!,#REF!,#REF!,#REF!</definedName>
    <definedName name="불2">#REF!,#REF!,#REF!,#REF!,#REF!,#REF!,#REF!</definedName>
    <definedName name="불3">#REF!,#REF!,#REF!,#REF!,#REF!,#REF!,#REF!</definedName>
    <definedName name="불4">#REF!,#REF!,#REF!,#REF!,#REF!,#REF!,#REF!</definedName>
    <definedName name="불5">#REF!,#REF!,#REF!,#REF!,#REF!,#REF!,#REF!</definedName>
    <definedName name="불6">#REF!,#REF!,#REF!,#REF!,#REF!,#REF!,#REF!</definedName>
    <definedName name="불7">#REF!,#REF!,#REF!,#REF!,#REF!,#REF!,#REF!</definedName>
    <definedName name="불8">#REF!,#REF!,#REF!,#REF!,#REF!,#REF!,#REF!</definedName>
    <definedName name="불9">#REF!,#REF!,#REF!,#REF!,#REF!,#REF!,#REF!</definedName>
    <definedName name="불면1">#REF!,#REF!,#REF!,#REF!,#REF!,#REF!</definedName>
    <definedName name="불면10">#REF!,#REF!,#REF!,#REF!,#REF!,#REF!,#REF!</definedName>
    <definedName name="불면11">#REF!,#REF!,#REF!,#REF!,#REF!,#REF!,#REF!</definedName>
    <definedName name="불면12">#REF!,#REF!,#REF!,#REF!,#REF!,#REF!,#REF!</definedName>
    <definedName name="불면13">#REF!,#REF!,#REF!,#REF!,#REF!,#REF!,#REF!</definedName>
    <definedName name="불면14">#REF!,#REF!,#REF!,#REF!,#REF!,#REF!,#REF!</definedName>
    <definedName name="불면15">#REF!,#REF!,#REF!,#REF!,#REF!</definedName>
    <definedName name="불면2">#REF!,#REF!,#REF!,#REF!,#REF!,#REF!,#REF!</definedName>
    <definedName name="불면3">#REF!,#REF!,#REF!,#REF!,#REF!,#REF!,#REF!</definedName>
    <definedName name="불면4">#REF!,#REF!,#REF!,#REF!,#REF!,#REF!,#REF!</definedName>
    <definedName name="불면5">#REF!,#REF!,#REF!,#REF!,#REF!,#REF!,#REF!</definedName>
    <definedName name="불면6">#REF!,#REF!,#REF!,#REF!,#REF!,#REF!,#REF!</definedName>
    <definedName name="불면7">#REF!,#REF!,#REF!,#REF!,#REF!,#REF!,#REF!</definedName>
    <definedName name="불면8">#REF!,#REF!,#REF!,#REF!,#REF!,#REF!,#REF!</definedName>
    <definedName name="불면9">#REF!,#REF!,#REF!,#REF!,#REF!,#REF!,#REF!</definedName>
    <definedName name="브02간재구조물">#REF!</definedName>
    <definedName name="브02노무">#REF!</definedName>
    <definedName name="브02노무야간">#REF!</definedName>
    <definedName name="브02손료">#REF!</definedName>
    <definedName name="브04간재구조물">#REF!</definedName>
    <definedName name="브04노무">#REF!</definedName>
    <definedName name="브04노무야간">#REF!</definedName>
    <definedName name="브04손료">#REF!</definedName>
    <definedName name="브레이드">#REF!</definedName>
    <definedName name="브이c">#REF!</definedName>
    <definedName name="비">{#N/A,#N/A,FALSE,"골재소요량";#N/A,#N/A,FALSE,"골재소요량"}</definedName>
    <definedName name="비_계_공">#REF!</definedName>
    <definedName name="비계">#REF!</definedName>
    <definedName name="비계공">#REF!</definedName>
    <definedName name="비계공단가">#REF!</definedName>
    <definedName name="비교분석">BlankMacro1</definedName>
    <definedName name="비목1">#REF!</definedName>
    <definedName name="비목2">#REF!</definedName>
    <definedName name="비목3">#REF!</definedName>
    <definedName name="비목4">#REF!</definedName>
    <definedName name="비율">#REF!</definedName>
    <definedName name="ㅅ" hidden="1">{#N/A,#N/A,TRUE,"토적및재료집계";#N/A,#N/A,TRUE,"토적및재료집계";#N/A,#N/A,TRUE,"단위량"}</definedName>
    <definedName name="ㅅㄱㅈ" localSheetId="19" hidden="1">#REF!</definedName>
    <definedName name="ㅅㄱㅈ" localSheetId="1" hidden="1">#REF!</definedName>
    <definedName name="ㅅㄱㅈ" localSheetId="0" hidden="1">#REF!</definedName>
    <definedName name="ㅅㄱㅈ" hidden="1">#REF!</definedName>
    <definedName name="ㅅㄷㄴㅅ" hidden="1">{#N/A,#N/A,TRUE,"토적및재료집계";#N/A,#N/A,TRUE,"토적및재료집계";#N/A,#N/A,TRUE,"단위량"}</definedName>
    <definedName name="ㅅㅅ" localSheetId="1" hidden="1">#REF!</definedName>
    <definedName name="ㅅㅅ" localSheetId="0" hidden="1">#REF!</definedName>
    <definedName name="ㅅㅅ" hidden="1">#REF!</definedName>
    <definedName name="ㅅㅅㄱ">#REF!</definedName>
    <definedName name="ㅅㅅㅅ">BlankMacro1</definedName>
    <definedName name="사" localSheetId="1" hidden="1">#REF!</definedName>
    <definedName name="사" localSheetId="0" hidden="1">#REF!</definedName>
    <definedName name="사" hidden="1">#REF!</definedName>
    <definedName name="사1">#REF!</definedName>
    <definedName name="사10">#REF!</definedName>
    <definedName name="사11">#REF!</definedName>
    <definedName name="사12">#REF!</definedName>
    <definedName name="사13">#REF!</definedName>
    <definedName name="사14">#REF!</definedName>
    <definedName name="사15">#REF!</definedName>
    <definedName name="사2">#REF!</definedName>
    <definedName name="사3">#REF!</definedName>
    <definedName name="사4">#REF!</definedName>
    <definedName name="사5">#REF!</definedName>
    <definedName name="사6">#REF!</definedName>
    <definedName name="사7">#REF!</definedName>
    <definedName name="사8">#REF!</definedName>
    <definedName name="사9">#REF!</definedName>
    <definedName name="사a">#REF!</definedName>
    <definedName name="사b">#REF!</definedName>
    <definedName name="사c">#REF!</definedName>
    <definedName name="사d">#REF!</definedName>
    <definedName name="사e">#REF!</definedName>
    <definedName name="사f">#REF!</definedName>
    <definedName name="사g">#REF!</definedName>
    <definedName name="사h">#REF!</definedName>
    <definedName name="사I">#REF!</definedName>
    <definedName name="사j">#REF!</definedName>
    <definedName name="사k">#REF!</definedName>
    <definedName name="사r">#REF!</definedName>
    <definedName name="사급" localSheetId="19" hidden="1">{#N/A,#N/A,FALSE,"배수2"}</definedName>
    <definedName name="사급" localSheetId="1" hidden="1">{#N/A,#N/A,FALSE,"배수2"}</definedName>
    <definedName name="사급" localSheetId="0" hidden="1">{#N/A,#N/A,FALSE,"배수2"}</definedName>
    <definedName name="사급" hidden="1">{#N/A,#N/A,FALSE,"배수2"}</definedName>
    <definedName name="사급상수">#REF!</definedName>
    <definedName name="사급재료비">#REF!</definedName>
    <definedName name="사람">#REF!</definedName>
    <definedName name="사업">#REF!</definedName>
    <definedName name="사업관리">#REF!</definedName>
    <definedName name="사업기간">#REF!</definedName>
    <definedName name="사업자관리비">#REF!</definedName>
    <definedName name="사업자상수도인건비">#REF!</definedName>
    <definedName name="사업자상수도인건비1">#REF!</definedName>
    <definedName name="사업자인건비용">#REF!</definedName>
    <definedName name="사업자인건비할인율">#REF!</definedName>
    <definedName name="사업자인력관리비">#REF!</definedName>
    <definedName name="사업자입력인건비">#REF!</definedName>
    <definedName name="사업자하수도인건비">#REF!</definedName>
    <definedName name="사업추진" hidden="1">{#N/A,#N/A,FALSE,"정공"}</definedName>
    <definedName name="사인원가" localSheetId="1" hidden="1">'[43]#REF'!#REF!</definedName>
    <definedName name="사인원가" hidden="1">'[43]#REF'!#REF!</definedName>
    <definedName name="사인일위">#REF!</definedName>
    <definedName name="사전">#REF!</definedName>
    <definedName name="사진매수" localSheetId="19">#REF!</definedName>
    <definedName name="사진매수" localSheetId="0">#REF!</definedName>
    <definedName name="사진매수">#REF!</definedName>
    <definedName name="사진매수2">#REF!</definedName>
    <definedName name="사진표정">#REF!</definedName>
    <definedName name="사차보완">#REF!</definedName>
    <definedName name="사차사급">#REF!</definedName>
    <definedName name="사차일급">#REF!</definedName>
    <definedName name="사후환경">#REF!</definedName>
    <definedName name="산1">#REF!</definedName>
    <definedName name="산돌이">{#N/A,#N/A,FALSE,"단가표지"}</definedName>
    <definedName name="산보">#REF!</definedName>
    <definedName name="산소루베">#REF!</definedName>
    <definedName name="산소리터">#REF!</definedName>
    <definedName name="산식을값으로">#REF!</definedName>
    <definedName name="산악지비율">#REF!</definedName>
    <definedName name="산업">#REF!</definedName>
    <definedName name="산재보험료">#REF!</definedName>
    <definedName name="산재보험료율">#REF!</definedName>
    <definedName name="산지">#REF!</definedName>
    <definedName name="산출">BlankMacro1</definedName>
    <definedName name="산출1">#REF!</definedName>
    <definedName name="산출2">#REF!</definedName>
    <definedName name="산출3">#REF!</definedName>
    <definedName name="산출근거">BlankMacro1</definedName>
    <definedName name="산출근거_표지">#REF!</definedName>
    <definedName name="산출근거표지1">BlankMacro1</definedName>
    <definedName name="산출금양">#REF!</definedName>
    <definedName name="산출기초2" hidden="1">#REF!</definedName>
    <definedName name="산출무선">#REF!</definedName>
    <definedName name="산출이설">#REF!</definedName>
    <definedName name="산출철거">#REF!</definedName>
    <definedName name="삼1">#REF!</definedName>
    <definedName name="삼10">#REF!</definedName>
    <definedName name="삼11">#REF!</definedName>
    <definedName name="삼12">#REF!</definedName>
    <definedName name="삼13">#REF!</definedName>
    <definedName name="삼14">#REF!</definedName>
    <definedName name="삼15">#REF!</definedName>
    <definedName name="삼2">#REF!</definedName>
    <definedName name="삼3">#REF!</definedName>
    <definedName name="삼4">#REF!</definedName>
    <definedName name="삼5">#REF!</definedName>
    <definedName name="삼6">#REF!</definedName>
    <definedName name="삼7">#REF!</definedName>
    <definedName name="삼8">#REF!</definedName>
    <definedName name="삼9">#REF!</definedName>
    <definedName name="삼a">#REF!</definedName>
    <definedName name="삼b">#REF!</definedName>
    <definedName name="삼c">#REF!</definedName>
    <definedName name="삼d">#REF!</definedName>
    <definedName name="삼e">#REF!</definedName>
    <definedName name="삼f">#REF!</definedName>
    <definedName name="삼g">#REF!</definedName>
    <definedName name="삼성" hidden="1">{#N/A,#N/A,FALSE,"정공"}</definedName>
    <definedName name="삼차보완">#REF!</definedName>
    <definedName name="삼차사급">#REF!</definedName>
    <definedName name="삼차심사">#REF!</definedName>
    <definedName name="삼차일급">#REF!</definedName>
    <definedName name="삼호" localSheetId="19" hidden="1">{#N/A,#N/A,FALSE,"배수2"}</definedName>
    <definedName name="삼호" localSheetId="1" hidden="1">{#N/A,#N/A,FALSE,"배수2"}</definedName>
    <definedName name="삼호" localSheetId="0" hidden="1">{#N/A,#N/A,FALSE,"배수2"}</definedName>
    <definedName name="삼호" hidden="1">{#N/A,#N/A,FALSE,"배수2"}</definedName>
    <definedName name="상각비" localSheetId="19">#REF!</definedName>
    <definedName name="상각비">#REF!</definedName>
    <definedName name="상세요구" localSheetId="19">#REF!</definedName>
    <definedName name="상세요구">#REF!</definedName>
    <definedName name="상수SW">#REF!</definedName>
    <definedName name="상수구조일수" localSheetId="19">[44]상수구조화편집부표!#REF!</definedName>
    <definedName name="상수구조일수">[45]상수구조화편집부표!#REF!</definedName>
    <definedName name="상수도시설계수">#REF!</definedName>
    <definedName name="상수도연장">#REF!</definedName>
    <definedName name="상수도인일">#REF!</definedName>
    <definedName name="상수소프트">#REF!</definedName>
    <definedName name="상수연장" localSheetId="19">#REF!</definedName>
    <definedName name="상수연장" localSheetId="0">#REF!</definedName>
    <definedName name="상수연장">#REF!</definedName>
    <definedName name="상수작업연장" localSheetId="0">#REF!</definedName>
    <definedName name="상수작업연장">#REF!</definedName>
    <definedName name="상수적용율" localSheetId="0">#REF!</definedName>
    <definedName name="상수적용율">#REF!</definedName>
    <definedName name="상수조사" localSheetId="19">BlankMacro1</definedName>
    <definedName name="상수조사" localSheetId="0">BlankMacro1</definedName>
    <definedName name="상수조사">BlankMacro1</definedName>
    <definedName name="상수지형계수" localSheetId="19">#REF!</definedName>
    <definedName name="상수지형계수" localSheetId="0">#REF!</definedName>
    <definedName name="상수지형계수">#REF!</definedName>
    <definedName name="상하수">BlankMacro1</definedName>
    <definedName name="상하수범용수정">#REF!</definedName>
    <definedName name="상하수수정">#REF!</definedName>
    <definedName name="상하수수정규모">#REF!</definedName>
    <definedName name="상하수수정기능점수">#REF!</definedName>
    <definedName name="상하수수정언어">#REF!</definedName>
    <definedName name="상하수수정품질">#REF!</definedName>
    <definedName name="상하수수정형태">#REF!</definedName>
    <definedName name="상환금액">#REF!</definedName>
    <definedName name="샘플러">#REF!</definedName>
    <definedName name="생활지리">#REF!</definedName>
    <definedName name="생활지리개발내역">BlankMacro1</definedName>
    <definedName name="생활지리규모">#REF!</definedName>
    <definedName name="생활지리기능점수">#REF!</definedName>
    <definedName name="생활지리언어">#REF!</definedName>
    <definedName name="생활지리품질">#REF!</definedName>
    <definedName name="생활지리형태">#REF!</definedName>
    <definedName name="샷시공">#REF!</definedName>
    <definedName name="석공">#REF!</definedName>
    <definedName name="석항">#REF!</definedName>
    <definedName name="선로신설">#REF!</definedName>
    <definedName name="선로철거">#REF!</definedName>
    <definedName name="선부">#REF!</definedName>
    <definedName name="선진업체">#REF!</definedName>
    <definedName name="선택층포설다짐">#REF!</definedName>
    <definedName name="설계" localSheetId="0">#REF!</definedName>
    <definedName name="설계">#REF!</definedName>
    <definedName name="설계내역">#REF!</definedName>
    <definedName name="설계년도">#REF!</definedName>
    <definedName name="설계서">BlankMacro1</definedName>
    <definedName name="설계설명서">BlankMacro1</definedName>
    <definedName name="설계월">#REF!</definedName>
    <definedName name="설계일">#REF!</definedName>
    <definedName name="설계자문비">#REF!</definedName>
    <definedName name="설명서" localSheetId="19" hidden="1">{#N/A,#N/A,FALSE,"포장1";#N/A,#N/A,FALSE,"포장1"}</definedName>
    <definedName name="설명서" localSheetId="1" hidden="1">{#N/A,#N/A,FALSE,"포장1";#N/A,#N/A,FALSE,"포장1"}</definedName>
    <definedName name="설명서" localSheetId="0" hidden="1">{#N/A,#N/A,FALSE,"포장1";#N/A,#N/A,FALSE,"포장1"}</definedName>
    <definedName name="설명서" hidden="1">{#N/A,#N/A,FALSE,"포장1";#N/A,#N/A,FALSE,"포장1"}</definedName>
    <definedName name="설명회" localSheetId="19">[29]산출내역!#REF!</definedName>
    <definedName name="설명회">[30]산출내역!#REF!</definedName>
    <definedName name="설비" hidden="1">{#N/A,#N/A,TRUE,"토적및재료집계";#N/A,#N/A,TRUE,"토적및재료집계";#N/A,#N/A,TRUE,"단위량"}</definedName>
    <definedName name="설집">#REF!</definedName>
    <definedName name="성과심사">BlankMacro1</definedName>
    <definedName name="성과심사비">#REF!</definedName>
    <definedName name="성과심사비율">#REF!</definedName>
    <definedName name="성과총괄">#REF!</definedName>
    <definedName name="세금">#REF!</definedName>
    <definedName name="세부내역">#REF!</definedName>
    <definedName name="셋틈">#REF!</definedName>
    <definedName name="소계">#REF!</definedName>
    <definedName name="소계3">#REF!</definedName>
    <definedName name="소계4">#REF!</definedName>
    <definedName name="소계5">#REF!</definedName>
    <definedName name="소보" hidden="1">{#N/A,#N/A,FALSE,"포장단가"}</definedName>
    <definedName name="소요매수" localSheetId="19">#REF!</definedName>
    <definedName name="소요매수" localSheetId="0">#REF!</definedName>
    <definedName name="소요매수">#REF!</definedName>
    <definedName name="소요인력__인">#REF!</definedName>
    <definedName name="소용매수" localSheetId="0">#REF!</definedName>
    <definedName name="소용매수">#REF!</definedName>
    <definedName name="소천" localSheetId="23" hidden="1">{#N/A,#N/A,FALSE,"포장단가"}</definedName>
    <definedName name="소천" localSheetId="17" hidden="1">{#N/A,#N/A,FALSE,"포장단가"}</definedName>
    <definedName name="소천" localSheetId="18" hidden="1">{#N/A,#N/A,FALSE,"포장단가"}</definedName>
    <definedName name="소천" hidden="1">{#N/A,#N/A,FALSE,"포장단가"}</definedName>
    <definedName name="소프트웨어">#REF!</definedName>
    <definedName name="소프트웨어개발인일">#REF!</definedName>
    <definedName name="소형B손료">#REF!</definedName>
    <definedName name="소화갑지" hidden="1">{#N/A,#N/A,FALSE,"CCTV"}</definedName>
    <definedName name="속고기" localSheetId="0">#REF!</definedName>
    <definedName name="속고기">#REF!</definedName>
    <definedName name="속성파일작성비용">#REF!</definedName>
    <definedName name="속중기">#REF!</definedName>
    <definedName name="속중능">#REF!</definedName>
    <definedName name="속채움">#REF!</definedName>
    <definedName name="속초기">#REF!</definedName>
    <definedName name="손익신규" localSheetId="1" hidden="1">#REF!</definedName>
    <definedName name="손익신규" localSheetId="0" hidden="1">#REF!</definedName>
    <definedName name="손익신규" hidden="1">#REF!</definedName>
    <definedName name="손익신규2" localSheetId="1" hidden="1">#REF!</definedName>
    <definedName name="손익신규2" localSheetId="0" hidden="1">#REF!</definedName>
    <definedName name="손익신규2" hidden="1">#REF!</definedName>
    <definedName name="손해배상보험료">#REF!</definedName>
    <definedName name="송유구조일수">#REF!</definedName>
    <definedName name="송유정위치작업일수">#REF!</definedName>
    <definedName name="송유조사연장">#REF!</definedName>
    <definedName name="송유탐사연장">#REF!</definedName>
    <definedName name="송익" hidden="1">{#N/A,#N/A,FALSE,"정공"}</definedName>
    <definedName name="송전전공">#REF!</definedName>
    <definedName name="송전활선전공">#REF!</definedName>
    <definedName name="쇼ㅕ">#REF!,#REF!,#REF!</definedName>
    <definedName name="숃" hidden="1">'[38]N賃率-職'!$I$5:$I$30</definedName>
    <definedName name="수" hidden="1">#REF!</definedName>
    <definedName name="수2" hidden="1">{#N/A,#N/A,TRUE,"토적및재료집계";#N/A,#N/A,TRUE,"토적및재료집계";#N/A,#N/A,TRUE,"단위량"}</definedName>
    <definedName name="수3" hidden="1">{#N/A,#N/A,TRUE,"토적및재료집계";#N/A,#N/A,TRUE,"토적및재료집계";#N/A,#N/A,TRUE,"단위량"}</definedName>
    <definedName name="수급인상호">#REF!</definedName>
    <definedName name="수급인성명">#REF!</definedName>
    <definedName name="수급인주소">#REF!</definedName>
    <definedName name="수동레이어" localSheetId="19">#REF!</definedName>
    <definedName name="수동레이어" localSheetId="0">#REF!</definedName>
    <definedName name="수동레이어">#REF!</definedName>
    <definedName name="수동물수" localSheetId="0">#REF!</definedName>
    <definedName name="수동물수">#REF!</definedName>
    <definedName name="수동일수" localSheetId="0">#REF!</definedName>
    <definedName name="수동일수">#REF!</definedName>
    <definedName name="수동지형계수">#REF!</definedName>
    <definedName name="수량">#REF!</definedName>
    <definedName name="수량계산">#REF!</definedName>
    <definedName name="수량산출">BlankMacro1</definedName>
    <definedName name="수량산출2">BlankMacro1</definedName>
    <definedName name="수량산출5">BlankMacro1</definedName>
    <definedName name="수량산출서">#REF!</definedName>
    <definedName name="수량추정" hidden="1">{#N/A,#N/A,FALSE,"정공"}</definedName>
    <definedName name="수리수문">#REF!</definedName>
    <definedName name="수목보호대">#REF!</definedName>
    <definedName name="수비" localSheetId="23" hidden="1">{#N/A,#N/A,FALSE,"포장단가"}</definedName>
    <definedName name="수비" localSheetId="17" hidden="1">{#N/A,#N/A,FALSE,"포장단가"}</definedName>
    <definedName name="수비" localSheetId="18" hidden="1">{#N/A,#N/A,FALSE,"포장단가"}</definedName>
    <definedName name="수비" hidden="1">{#N/A,#N/A,FALSE,"포장단가"}</definedName>
    <definedName name="수은등기구품">#REF!</definedName>
    <definedName name="수익">#REF!</definedName>
    <definedName name="수전설비">#REF!</definedName>
    <definedName name="수정">BlankMacro1</definedName>
    <definedName name="수정도화비율">#REF!</definedName>
    <definedName name="수정도화지형증감계수">#REF!</definedName>
    <definedName name="수정도화축척별작업량">#REF!</definedName>
    <definedName name="수중_토사">#REF!</definedName>
    <definedName name="숙박비">#REF!</definedName>
    <definedName name="순공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원가">#REF!</definedName>
    <definedName name="슈">#REF!</definedName>
    <definedName name="슈프림프라이머">#REF!</definedName>
    <definedName name="스텐파이프">#REF!</definedName>
    <definedName name="스텝" localSheetId="19">#REF!</definedName>
    <definedName name="스텝">#REF!</definedName>
    <definedName name="스텝당인건비">#REF!</definedName>
    <definedName name="스트랜드">#REF!</definedName>
    <definedName name="승용교">{#N/A,#N/A,FALSE,"2~8번"}</definedName>
    <definedName name="시" localSheetId="23" hidden="1">{#N/A,#N/A,FALSE,"포장단가"}</definedName>
    <definedName name="시" localSheetId="17" hidden="1">{#N/A,#N/A,FALSE,"포장단가"}</definedName>
    <definedName name="시" localSheetId="18" hidden="1">{#N/A,#N/A,FALSE,"포장단가"}</definedName>
    <definedName name="시" hidden="1">{#N/A,#N/A,FALSE,"포장단가"}</definedName>
    <definedName name="시가지">#REF!</definedName>
    <definedName name="시가지비율">#REF!</definedName>
    <definedName name="시공">#REF!</definedName>
    <definedName name="시공측량사">#REF!</definedName>
    <definedName name="시공측량사조수">#REF!</definedName>
    <definedName name="시국51">#REF!</definedName>
    <definedName name="시국52">#REF!</definedName>
    <definedName name="시국53">#REF!</definedName>
    <definedName name="시멘트">#REF!</definedName>
    <definedName name="시멘트골재집계">#REF!</definedName>
    <definedName name="시방">#REF!</definedName>
    <definedName name="시방배">#REF!</definedName>
    <definedName name="시설구조일수" localSheetId="19">#REF!</definedName>
    <definedName name="시설구조일수">#REF!</definedName>
    <definedName name="시설정위치지형계수" localSheetId="19">#REF!</definedName>
    <definedName name="시설정위치지형계수">#REF!</definedName>
    <definedName name="시설종류수">#REF!</definedName>
    <definedName name="시설종수">#REF!</definedName>
    <definedName name="시스템">#REF!</definedName>
    <definedName name="시중노임1">#N/A</definedName>
    <definedName name="시중노임11"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행청">#REF!</definedName>
    <definedName name="시험관련기사">#REF!</definedName>
    <definedName name="시험관련산업기사">#REF!</definedName>
    <definedName name="시험굴착">BlankMacro1</definedName>
    <definedName name="시험보조수">#REF!</definedName>
    <definedName name="시험설치" localSheetId="19">#REF!</definedName>
    <definedName name="시험설치">#REF!</definedName>
    <definedName name="시험편">#REF!</definedName>
    <definedName name="식비">#REF!</definedName>
    <definedName name="식재">#REF!</definedName>
    <definedName name="신너킬로">#REF!</definedName>
    <definedName name="신용준">#REF!</definedName>
    <definedName name="신호">#REF!</definedName>
    <definedName name="신호기용공배관">#REF!</definedName>
    <definedName name="실경상">#REF!</definedName>
    <definedName name="실기성">#REF!,#REF!,#REF!,#REF!,#REF!,#REF!,#REF!,#REF!</definedName>
    <definedName name="실시설계">#REF!</definedName>
    <definedName name="실시설계비">#REF!</definedName>
    <definedName name="실시적용">#REF!</definedName>
    <definedName name="실시적용1">#REF!</definedName>
    <definedName name="실시적용2">#REF!</definedName>
    <definedName name="실업보통인력비율">#REF!</definedName>
    <definedName name="실업인건계수">#REF!</definedName>
    <definedName name="실업인력비율">#REF!</definedName>
    <definedName name="실업인력인일">#REF!</definedName>
    <definedName name="실업자상수도인건비">#REF!</definedName>
    <definedName name="실업자인건비">#REF!</definedName>
    <definedName name="실업자입력인건비">#REF!</definedName>
    <definedName name="실업자하수도인건비">#REF!</definedName>
    <definedName name="실업전문인력비율">#REF!</definedName>
    <definedName name="실행2" localSheetId="1" hidden="1">#REF!</definedName>
    <definedName name="실행2" localSheetId="0" hidden="1">#REF!</definedName>
    <definedName name="실행2" hidden="1">#REF!</definedName>
    <definedName name="십">#REF!</definedName>
    <definedName name="십1">#REF!</definedName>
    <definedName name="십만">#REF!</definedName>
    <definedName name="십만1">#REF!</definedName>
    <definedName name="십억">#REF!</definedName>
    <definedName name="십억1">#REF!</definedName>
    <definedName name="십업">#REF!</definedName>
    <definedName name="씨">#REF!</definedName>
    <definedName name="씨그마ck">#REF!</definedName>
    <definedName name="씨그마y">#REF!</definedName>
    <definedName name="ㅇ">BlankMacro1</definedName>
    <definedName name="ㅇ560">#REF!</definedName>
    <definedName name="ㅇㄴㄹ너린ㅁ">BlankMacro1</definedName>
    <definedName name="ㅇㄴㄿ">#N/A</definedName>
    <definedName name="ㅇㄴㅁ" hidden="1">[46]실행철강하도!$A$1:$A$4</definedName>
    <definedName name="ㅇㄹ" localSheetId="19" hidden="1">#REF!</definedName>
    <definedName name="ㅇㄹ" localSheetId="1" hidden="1">#REF!</definedName>
    <definedName name="ㅇㄹ" localSheetId="0" hidden="1">#REF!</definedName>
    <definedName name="ㅇㄹ" hidden="1">#REF!</definedName>
    <definedName name="ㅇㄹㄶㄴㅁ" hidden="1">'[47]N賃率-職'!$I$5:$I$30</definedName>
    <definedName name="ㅇㄹㄹ" hidden="1">'[48]N賃率-職'!$I$5:$I$30</definedName>
    <definedName name="ㅇㄹㅀ" hidden="1">#REF!</definedName>
    <definedName name="ㅇㄹㅇㄹ" localSheetId="19" hidden="1">#REF!</definedName>
    <definedName name="ㅇㄹㅇㄹ" localSheetId="1" hidden="1">#REF!</definedName>
    <definedName name="ㅇㄹㅇㄹ" localSheetId="0" hidden="1">#REF!</definedName>
    <definedName name="ㅇㄹㅇㄹ" hidden="1">#REF!</definedName>
    <definedName name="ㅇㄹㅇㄹㅇ" hidden="1">{#N/A,#N/A,FALSE,"정공"}</definedName>
    <definedName name="ㅇ라ㅓㅏ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ㄻㅇㄻㅇ" hidden="1">#REF!</definedName>
    <definedName name="ㅇㄿ">#REF!</definedName>
    <definedName name="ㅇㅀㅇ">BlankMacro1</definedName>
    <definedName name="ㅇㅁ" localSheetId="19" hidden="1">{"'용역비'!$A$4:$C$8"}</definedName>
    <definedName name="ㅇㅁ" localSheetId="1" hidden="1">{"'용역비'!$A$4:$C$8"}</definedName>
    <definedName name="ㅇㅁ" localSheetId="0" hidden="1">{"'용역비'!$A$4:$C$8"}</definedName>
    <definedName name="ㅇㅁ" hidden="1">{"'용역비'!$A$4:$C$8"}</definedName>
    <definedName name="ㅇㅂㅈㅇㅂㅈㅇ">#REF!</definedName>
    <definedName name="ㅇㅇ" localSheetId="19">BlankMacro1</definedName>
    <definedName name="ㅇㅇ" localSheetId="0">BlankMacro1</definedName>
    <definedName name="ㅇㅇ">BlankMacro1</definedName>
    <definedName name="ㅇㅇㄹ" localSheetId="19" hidden="1">#REF!</definedName>
    <definedName name="ㅇㅇㄹ" localSheetId="1" hidden="1">#REF!</definedName>
    <definedName name="ㅇㅇㄹ" localSheetId="0" hidden="1">#REF!</definedName>
    <definedName name="ㅇㅇㄹ" hidden="1">#REF!</definedName>
    <definedName name="ㅇㅇㅇ" localSheetId="19">BlankMacro1</definedName>
    <definedName name="ㅇㅇㅇ" localSheetId="0">BlankMacro1</definedName>
    <definedName name="ㅇㅇㅇ">BlankMacro1</definedName>
    <definedName name="ㅇㅇㅇㅇ" localSheetId="19" hidden="1">#REF!</definedName>
    <definedName name="ㅇㅇㅇㅇ" localSheetId="1" hidden="1">#REF!</definedName>
    <definedName name="ㅇㅇㅇㅇ" localSheetId="0" hidden="1">#REF!</definedName>
    <definedName name="ㅇㅇㅇㅇ" hidden="1">#REF!</definedName>
    <definedName name="ㅇㅇㅇㅇㄹㄴㅁㄹ" hidden="1">#REF!</definedName>
    <definedName name="ㅇㅇㅇㅇㅇ" localSheetId="19">BlankMacro1</definedName>
    <definedName name="ㅇㅇㅇㅇㅇ" localSheetId="0">BlankMacro1</definedName>
    <definedName name="ㅇㅇㅇㅇㅇ">BlankMacro1</definedName>
    <definedName name="ㅇㅇㅇㅇㅇㅇ" localSheetId="19">BlankMacro1</definedName>
    <definedName name="ㅇㅇㅇㅇㅇㅇ" localSheetId="0">BlankMacro1</definedName>
    <definedName name="ㅇㅇㅇㅇㅇㅇ">BlankMacro1</definedName>
    <definedName name="ㅇㅇㅇㅇㅇㅇㅇ" localSheetId="19">BlankMacro1</definedName>
    <definedName name="ㅇㅇㅇㅇㅇㅇㅇ" localSheetId="0">BlankMacro1</definedName>
    <definedName name="ㅇㅇㅇㅇㅇㅇㅇ">BlankMacro1</definedName>
    <definedName name="ㅇㅇㅇㅇㅇㅇㅇㅇ" localSheetId="19">BlankMacro1</definedName>
    <definedName name="ㅇㅇㅇㅇㅇㅇㅇㅇ" localSheetId="0">BlankMacro1</definedName>
    <definedName name="ㅇㅇㅇㅇㅇㅇㅇㅇ">BlankMacro1</definedName>
    <definedName name="ㅇㅇㅇㅇㅇㅇㅇㅇㅇ" localSheetId="19">BlankMacro1</definedName>
    <definedName name="ㅇㅇㅇㅇㅇㅇㅇㅇㅇ" localSheetId="0">BlankMacro1</definedName>
    <definedName name="ㅇㅇㅇㅇㅇㅇㅇㅇㅇ">BlankMacro1</definedName>
    <definedName name="ㅇㅎㅁㄴ" localSheetId="19" hidden="1">#REF!</definedName>
    <definedName name="ㅇㅎㅁㄴ" localSheetId="1" hidden="1">#REF!</definedName>
    <definedName name="ㅇㅎㅁㄴ" localSheetId="0" hidden="1">#REF!</definedName>
    <definedName name="ㅇㅎㅁㄴ" hidden="1">#REF!</definedName>
    <definedName name="ㅇㅎㅇㅎ" localSheetId="19" hidden="1">{"'용역비'!$A$4:$C$8"}</definedName>
    <definedName name="ㅇㅎㅇㅎ" localSheetId="1" hidden="1">{"'용역비'!$A$4:$C$8"}</definedName>
    <definedName name="ㅇㅎㅇㅎ" localSheetId="0" hidden="1">{"'용역비'!$A$4:$C$8"}</definedName>
    <definedName name="ㅇㅎㅇㅎ" hidden="1">{"'용역비'!$A$4:$C$8"}</definedName>
    <definedName name="ㅇ호" localSheetId="19" hidden="1">{"'용역비'!$A$4:$C$8"}</definedName>
    <definedName name="ㅇ호" localSheetId="1" hidden="1">{"'용역비'!$A$4:$C$8"}</definedName>
    <definedName name="ㅇ호" localSheetId="0" hidden="1">{"'용역비'!$A$4:$C$8"}</definedName>
    <definedName name="ㅇ호" hidden="1">{"'용역비'!$A$4:$C$8"}</definedName>
    <definedName name="ㅇ호ㅓ" localSheetId="19" hidden="1">{"'용역비'!$A$4:$C$8"}</definedName>
    <definedName name="ㅇ호ㅓ" localSheetId="1" hidden="1">{"'용역비'!$A$4:$C$8"}</definedName>
    <definedName name="ㅇ호ㅓ" localSheetId="0" hidden="1">{"'용역비'!$A$4:$C$8"}</definedName>
    <definedName name="ㅇ호ㅓ" hidden="1">{"'용역비'!$A$4:$C$8"}</definedName>
    <definedName name="ㅇ호ㅓㅇㅎ" localSheetId="19" hidden="1">{"'용역비'!$A$4:$C$8"}</definedName>
    <definedName name="ㅇ호ㅓㅇㅎ" localSheetId="1" hidden="1">{"'용역비'!$A$4:$C$8"}</definedName>
    <definedName name="ㅇ호ㅓㅇㅎ" localSheetId="0" hidden="1">{"'용역비'!$A$4:$C$8"}</definedName>
    <definedName name="ㅇ호ㅓㅇㅎ" hidden="1">{"'용역비'!$A$4:$C$8"}</definedName>
    <definedName name="ㅇ호ㅓㅇ호ㅓ" localSheetId="19" hidden="1">{"'용역비'!$A$4:$C$8"}</definedName>
    <definedName name="ㅇ호ㅓㅇ호ㅓ" localSheetId="1" hidden="1">{"'용역비'!$A$4:$C$8"}</definedName>
    <definedName name="ㅇ호ㅓㅇ호ㅓ" localSheetId="0" hidden="1">{"'용역비'!$A$4:$C$8"}</definedName>
    <definedName name="ㅇ호ㅓㅇ호ㅓ" hidden="1">{"'용역비'!$A$4:$C$8"}</definedName>
    <definedName name="ㅇ호ㅓㅎ" localSheetId="19" hidden="1">{"'용역비'!$A$4:$C$8"}</definedName>
    <definedName name="ㅇ호ㅓㅎ" localSheetId="1" hidden="1">{"'용역비'!$A$4:$C$8"}</definedName>
    <definedName name="ㅇ호ㅓㅎ" localSheetId="0" hidden="1">{"'용역비'!$A$4:$C$8"}</definedName>
    <definedName name="ㅇ호ㅓㅎ" hidden="1">{"'용역비'!$A$4:$C$8"}</definedName>
    <definedName name="ㅇ호ㅓ호ㅓ" localSheetId="19" hidden="1">{"'용역비'!$A$4:$C$8"}</definedName>
    <definedName name="ㅇ호ㅓ호ㅓ" localSheetId="1" hidden="1">{"'용역비'!$A$4:$C$8"}</definedName>
    <definedName name="ㅇ호ㅓ호ㅓ" localSheetId="0" hidden="1">{"'용역비'!$A$4:$C$8"}</definedName>
    <definedName name="ㅇ호ㅓ호ㅓ" hidden="1">{"'용역비'!$A$4:$C$8"}</definedName>
    <definedName name="아" hidden="1">{#N/A,#N/A,FALSE,"정공"}</definedName>
    <definedName name="아냐" hidden="1">{#N/A,#N/A,FALSE,"전열산출서"}</definedName>
    <definedName name="아라" hidden="1">{#N/A,#N/A,FALSE,"정공"}</definedName>
    <definedName name="아무" localSheetId="19" hidden="1">{#N/A,#N/A,FALSE,"배수2"}</definedName>
    <definedName name="아무" localSheetId="1" hidden="1">{#N/A,#N/A,FALSE,"배수2"}</definedName>
    <definedName name="아무" localSheetId="0" hidden="1">{#N/A,#N/A,FALSE,"배수2"}</definedName>
    <definedName name="아무" hidden="1">{#N/A,#N/A,FALSE,"배수2"}</definedName>
    <definedName name="아무거나" localSheetId="19" hidden="1">{#N/A,#N/A,FALSE,"배수2"}</definedName>
    <definedName name="아무거나" localSheetId="1" hidden="1">{#N/A,#N/A,FALSE,"배수2"}</definedName>
    <definedName name="아무거나" localSheetId="0" hidden="1">{#N/A,#N/A,FALSE,"배수2"}</definedName>
    <definedName name="아무거나" hidden="1">{#N/A,#N/A,FALSE,"배수2"}</definedName>
    <definedName name="아세틸렌">#REF!</definedName>
    <definedName name="아싸">#REF!</definedName>
    <definedName name="아아">BlankMacro1</definedName>
    <definedName name="아야" hidden="1">{#N/A,#N/A,FALSE,"정공"}</definedName>
    <definedName name="아연도28C">#REF!</definedName>
    <definedName name="아이도라">#REF!</definedName>
    <definedName name="아ㅏㅓ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19" hidden="1">{#N/A,#N/A,FALSE,"포장1";#N/A,#N/A,FALSE,"포장1"}</definedName>
    <definedName name="아ㅓ림" localSheetId="1" hidden="1">{#N/A,#N/A,FALSE,"포장1";#N/A,#N/A,FALSE,"포장1"}</definedName>
    <definedName name="아ㅓ림" localSheetId="0" hidden="1">{#N/A,#N/A,FALSE,"포장1";#N/A,#N/A,FALSE,"포장1"}</definedName>
    <definedName name="아ㅓ림" hidden="1">{#N/A,#N/A,FALSE,"포장1";#N/A,#N/A,FALSE,"포장1"}</definedName>
    <definedName name="악취">#REF!</definedName>
    <definedName name="안">#REF!</definedName>
    <definedName name="안내시스템..">BlankMacro1</definedName>
    <definedName name="안내책자" localSheetId="19">[29]산출내역!#REF!</definedName>
    <definedName name="안내책자">[30]산출내역!#REF!</definedName>
    <definedName name="안전">#REF!</definedName>
    <definedName name="안전관리비">#REF!</definedName>
    <definedName name="안전관리비기초액">#REF!</definedName>
    <definedName name="안전관리비율">#REF!</definedName>
    <definedName name="알d">#REF!</definedName>
    <definedName name="알씨밀크">#REF!</definedName>
    <definedName name="알파1">#REF!</definedName>
    <definedName name="알파2">#REF!</definedName>
    <definedName name="암거구조물공">#REF!</definedName>
    <definedName name="암거구조물자재대">#REF!</definedName>
    <definedName name="암거날개벽" localSheetId="23" hidden="1">[49]덕전리!#REF!</definedName>
    <definedName name="암거날개벽" hidden="1">#REF!</definedName>
    <definedName name="암거단위수량1">#REF!</definedName>
    <definedName name="암거단위수량2">#REF!</definedName>
    <definedName name="암거토공">#REF!</definedName>
    <definedName name="앨c">#REF!</definedName>
    <definedName name="앨e">#REF!</definedName>
    <definedName name="앵커볼트">#REF!</definedName>
    <definedName name="앵커셋트">#REF!</definedName>
    <definedName name="앵커용철물">#REF!</definedName>
    <definedName name="야외휘도">#REF!</definedName>
    <definedName name="양매자0403">#REF!</definedName>
    <definedName name="양매자0505">#REF!</definedName>
    <definedName name="양매자0606">#REF!</definedName>
    <definedName name="양수교" hidden="1">{#N/A,#N/A,FALSE,"포장단가"}</definedName>
    <definedName name="양수내역" hidden="1">{#N/A,#N/A,FALSE,"포장단가"}</definedName>
    <definedName name="양식" hidden="1">{#N/A,#N/A,FALSE,"전력간선"}</definedName>
    <definedName name="어" localSheetId="19" hidden="1">{"'용역비'!$A$4:$C$8"}</definedName>
    <definedName name="어" localSheetId="1" hidden="1">{"'용역비'!$A$4:$C$8"}</definedName>
    <definedName name="어" localSheetId="0" hidden="1">{"'용역비'!$A$4:$C$8"}</definedName>
    <definedName name="어" hidden="1">{"'용역비'!$A$4:$C$8"}</definedName>
    <definedName name="어닐링20">#REF!</definedName>
    <definedName name="어닐링8">#REF!</definedName>
    <definedName name="어어" hidden="1">{#N/A,#N/A,FALSE,"정공"}</definedName>
    <definedName name="어플리케이션">#REF!</definedName>
    <definedName name="어플리케이션명" localSheetId="19">[50]setup!#REF!</definedName>
    <definedName name="어플리케이션명">[51]setup!#REF!</definedName>
    <definedName name="어플리케이션보정계수업무처리용">#REF!</definedName>
    <definedName name="어플리케이션유형" localSheetId="19">#REF!</definedName>
    <definedName name="어플리케이션유형" localSheetId="0">#REF!</definedName>
    <definedName name="어플리케이션유형">#REF!</definedName>
    <definedName name="어ㅓㅓ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#REF!</definedName>
    <definedName name="억1">#REF!</definedName>
    <definedName name="억이상" localSheetId="19" hidden="1">{#N/A,#N/A,FALSE,"2~8번"}</definedName>
    <definedName name="억이상" localSheetId="1" hidden="1">{#N/A,#N/A,FALSE,"2~8번"}</definedName>
    <definedName name="억이상" localSheetId="0" hidden="1">{#N/A,#N/A,FALSE,"2~8번"}</definedName>
    <definedName name="억이상" hidden="1">{#N/A,#N/A,FALSE,"2~8번"}</definedName>
    <definedName name="언" hidden="1">#REF!</definedName>
    <definedName name="언어보정계수" localSheetId="19">#REF!</definedName>
    <definedName name="언어보정계수">#REF!</definedName>
    <definedName name="언어보정인건비">#REF!</definedName>
    <definedName name="업" localSheetId="19" hidden="1">{#N/A,#N/A,FALSE,"포장2"}</definedName>
    <definedName name="업" localSheetId="1" hidden="1">{#N/A,#N/A,FALSE,"포장2"}</definedName>
    <definedName name="업" localSheetId="0" hidden="1">{#N/A,#N/A,FALSE,"포장2"}</definedName>
    <definedName name="업" hidden="1">{#N/A,#N/A,FALSE,"포장2"}</definedName>
    <definedName name="업무협의" localSheetId="19">[29]산출내역!#REF!</definedName>
    <definedName name="업무협의">[30]산출내역!#REF!</definedName>
    <definedName name="업종" localSheetId="19" hidden="1">{#N/A,#N/A,FALSE,"포장2"}</definedName>
    <definedName name="업종" localSheetId="1" hidden="1">{#N/A,#N/A,FALSE,"포장2"}</definedName>
    <definedName name="업종" localSheetId="0" hidden="1">{#N/A,#N/A,FALSE,"포장2"}</definedName>
    <definedName name="업종" hidden="1">{#N/A,#N/A,FALSE,"포장2"}</definedName>
    <definedName name="업체" localSheetId="19" hidden="1">{#N/A,#N/A,FALSE,"구조2"}</definedName>
    <definedName name="업체" localSheetId="1" hidden="1">{#N/A,#N/A,FALSE,"구조2"}</definedName>
    <definedName name="업체" localSheetId="0" hidden="1">{#N/A,#N/A,FALSE,"구조2"}</definedName>
    <definedName name="업체" hidden="1">{#N/A,#N/A,FALSE,"구조2"}</definedName>
    <definedName name="업체SW개발비">#REF!</definedName>
    <definedName name="업체단가">#REF!</definedName>
    <definedName name="업체순위" localSheetId="19" hidden="1">{#N/A,#N/A,FALSE,"배수2"}</definedName>
    <definedName name="업체순위" localSheetId="1" hidden="1">{#N/A,#N/A,FALSE,"배수2"}</definedName>
    <definedName name="업체순위" localSheetId="0" hidden="1">{#N/A,#N/A,FALSE,"배수2"}</definedName>
    <definedName name="업체순위" hidden="1">{#N/A,#N/A,FALSE,"배수2"}</definedName>
    <definedName name="업체인력비율">#REF!</definedName>
    <definedName name="에폭시신너">#REF!</definedName>
    <definedName name="에폭시실링제">#REF!</definedName>
    <definedName name="에폭시주입제">#REF!</definedName>
    <definedName name="에폭시퍼티">#REF!</definedName>
    <definedName name="에폭시페인트">#REF!</definedName>
    <definedName name="엔지니어">#REF!</definedName>
    <definedName name="여비">#REF!</definedName>
    <definedName name="역무일위">#REF!</definedName>
    <definedName name="역무집계">#REF!</definedName>
    <definedName name="연구">#REF!</definedName>
    <definedName name="연구보">#REF!</definedName>
    <definedName name="연구보조원" localSheetId="19">[29]산출내역!$E$7</definedName>
    <definedName name="연구보조원">[30]산출내역!$E$7</definedName>
    <definedName name="연구원" localSheetId="19">[29]산출내역!$E$6</definedName>
    <definedName name="연구원">[30]산출내역!$E$6</definedName>
    <definedName name="연구협의회" localSheetId="19">[29]산출내역!#REF!</definedName>
    <definedName name="연구협의회">[30]산출내역!#REF!</definedName>
    <definedName name="연마공">#REF!</definedName>
    <definedName name="연마석">#REF!</definedName>
    <definedName name="연마지">#REF!</definedName>
    <definedName name="연습"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9">#REF!</definedName>
    <definedName name="연습99">#REF!</definedName>
    <definedName name="연장" localSheetId="19">#REF!</definedName>
    <definedName name="연장">#REF!</definedName>
    <definedName name="연접도움말">#REF!</definedName>
    <definedName name="영">#REF!,#REF!</definedName>
    <definedName name="영상INDEX" hidden="1">#REF!</definedName>
    <definedName name="영시스템" localSheetId="19" hidden="1">[52]수량산출!#REF!</definedName>
    <definedName name="영시스템" localSheetId="1" hidden="1">[52]수량산출!#REF!</definedName>
    <definedName name="영시스템" localSheetId="0" hidden="1">[52]수량산출!#REF!</definedName>
    <definedName name="영시스템" hidden="1">[52]수량산출!#REF!</definedName>
    <definedName name="영주우회도로">#REF!</definedName>
    <definedName name="예">#REF!</definedName>
    <definedName name="예산내역" localSheetId="19" hidden="1">{"'용역비'!$A$4:$C$8"}</definedName>
    <definedName name="예산내역" localSheetId="1" hidden="1">{"'용역비'!$A$4:$C$8"}</definedName>
    <definedName name="예산내역" localSheetId="0" hidden="1">{"'용역비'!$A$4:$C$8"}</definedName>
    <definedName name="예산내역" hidden="1">{"'용역비'!$A$4:$C$8"}</definedName>
    <definedName name="예정가" localSheetId="19" hidden="1">{#N/A,#N/A,FALSE,"포장2"}</definedName>
    <definedName name="예정가" localSheetId="1" hidden="1">{#N/A,#N/A,FALSE,"포장2"}</definedName>
    <definedName name="예정가" localSheetId="0" hidden="1">{#N/A,#N/A,FALSE,"포장2"}</definedName>
    <definedName name="예정가" hidden="1">{#N/A,#N/A,FALSE,"포장2"}</definedName>
    <definedName name="예제범위">#REF!</definedName>
    <definedName name="예제조건범위대">#REF!</definedName>
    <definedName name="예제조건범위소">#REF!</definedName>
    <definedName name="오" hidden="1">[20]실행철강하도!$A$1:$A$4</definedName>
    <definedName name="오1">#REF!</definedName>
    <definedName name="오2">#REF!</definedName>
    <definedName name="오3">#REF!</definedName>
    <definedName name="오4">#REF!</definedName>
    <definedName name="오5">#REF!</definedName>
    <definedName name="오6">#REF!</definedName>
    <definedName name="오금년">BlankMacro1</definedName>
    <definedName name="오만원">#REF!</definedName>
    <definedName name="오수단위수량1">#REF!</definedName>
    <definedName name="오수단위수량2">#REF!</definedName>
    <definedName name="오수돈">#REF!</definedName>
    <definedName name="오수돈2">#REF!</definedName>
    <definedName name="오십만원">#REF!</definedName>
    <definedName name="오천원">#REF!</definedName>
    <definedName name="오천원이하">#REF!</definedName>
    <definedName name="오호">#REF!</definedName>
    <definedName name="옥"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등철거공구손료">#REF!</definedName>
    <definedName name="옥외등철거공비">#REF!</definedName>
    <definedName name="옹">{#N/A,#N/A,FALSE,"골재소요량";#N/A,#N/A,FALSE,"골재소요량"}</definedName>
    <definedName name="옹1.85" localSheetId="23" hidden="1">{#N/A,#N/A,FALSE,"포장단가"}</definedName>
    <definedName name="옹1.85" localSheetId="17" hidden="1">{#N/A,#N/A,FALSE,"포장단가"}</definedName>
    <definedName name="옹1.85" localSheetId="18" hidden="1">{#N/A,#N/A,FALSE,"포장단가"}</definedName>
    <definedName name="옹1.85" hidden="1">{#N/A,#N/A,FALSE,"포장단가"}</definedName>
    <definedName name="옹벽">{#N/A,#N/A,FALSE,"혼합골재"}</definedName>
    <definedName name="옹벽부용수로">#REF!</definedName>
    <definedName name="옹벽부용수로2">#REF!</definedName>
    <definedName name="옹벽수량집계표">{#N/A,#N/A,FALSE,"2~8번"}</definedName>
    <definedName name="옹벽수량집계표총괄">{#N/A,#N/A,FALSE,"혼합골재"}</definedName>
    <definedName name="와이어">#REF!</definedName>
    <definedName name="와이어메쉬">#REF!</definedName>
    <definedName name="와촌면">#REF!</definedName>
    <definedName name="완공3" hidden="1">#REF!</definedName>
    <definedName name="완도" localSheetId="19" hidden="1">{#N/A,#N/A,FALSE,"포장2"}</definedName>
    <definedName name="완도" localSheetId="1" hidden="1">{#N/A,#N/A,FALSE,"포장2"}</definedName>
    <definedName name="완도" localSheetId="0" hidden="1">{#N/A,#N/A,FALSE,"포장2"}</definedName>
    <definedName name="완도" hidden="1">{#N/A,#N/A,FALSE,"포장2"}</definedName>
    <definedName name="완료99">#REF!</definedName>
    <definedName name="외경">#REF!</definedName>
    <definedName name="요약문">#REF!</definedName>
    <definedName name="요약보고서" localSheetId="19">[29]산출내역!#REF!</definedName>
    <definedName name="요약보고서">[30]산출내역!#REF!</definedName>
    <definedName name="요율">#REF!</definedName>
    <definedName name="요율인쇄">#REF!</definedName>
    <definedName name="용역" localSheetId="19">[29]산출내역!#REF!</definedName>
    <definedName name="용역">[30]산출내역!#REF!</definedName>
    <definedName name="용역비" localSheetId="19">[29]상세설계!#REF!</definedName>
    <definedName name="용역비">[30]상세설계!#REF!</definedName>
    <definedName name="용용" localSheetId="19" hidden="1">{#N/A,#N/A,FALSE,"포장2"}</definedName>
    <definedName name="용용" localSheetId="1" hidden="1">{#N/A,#N/A,FALSE,"포장2"}</definedName>
    <definedName name="용용" localSheetId="0" hidden="1">{#N/A,#N/A,FALSE,"포장2"}</definedName>
    <definedName name="용용" hidden="1">{#N/A,#N/A,FALSE,"포장2"}</definedName>
    <definedName name="용접">#REF!</definedName>
    <definedName name="용접공">#REF!</definedName>
    <definedName name="용접공_일반">#REF!</definedName>
    <definedName name="용접공단가">#REF!</definedName>
    <definedName name="용접봉">#REF!</definedName>
    <definedName name="용지단가" localSheetId="19">#REF!</definedName>
    <definedName name="용지단가">#REF!</definedName>
    <definedName name="용지수량" localSheetId="19">#REF!</definedName>
    <definedName name="용지수량">#REF!</definedName>
    <definedName name="우수돈">#REF!</definedName>
    <definedName name="우수돈2">#REF!</definedName>
    <definedName name="운">#REF!</definedName>
    <definedName name="운반">#REF!</definedName>
    <definedName name="운반2">#REF!</definedName>
    <definedName name="운반구간">#REF!</definedName>
    <definedName name="운반비">#REF!</definedName>
    <definedName name="운반비1">#REF!</definedName>
    <definedName name="운반차운전사">#REF!</definedName>
    <definedName name="운송">#REF!</definedName>
    <definedName name="운잔">#REF!</definedName>
    <definedName name="운전">#REF!</definedName>
    <definedName name="운전기사">#REF!</definedName>
    <definedName name="운전사">#REF!</definedName>
    <definedName name="운전사_운반">#REF!</definedName>
    <definedName name="운전조">#REF!</definedName>
    <definedName name="운전조수">#REF!</definedName>
    <definedName name="운전조장">#REF!</definedName>
    <definedName name="워크샵" localSheetId="19">[29]산출내역!#REF!</definedName>
    <definedName name="워크샵">[30]산출내역!#REF!</definedName>
    <definedName name="워크숍" localSheetId="19">[29]산출내역!#REF!</definedName>
    <definedName name="워크숍">[30]산출내역!#REF!</definedName>
    <definedName name="원">#REF!</definedName>
    <definedName name="원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#REF!</definedName>
    <definedName name="원가계산1">#REF!</definedName>
    <definedName name="원가계산19"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서">#REF!</definedName>
    <definedName name="원가적용" hidden="1">{#N/A,#N/A,FALSE,"정공"}</definedName>
    <definedName name="원각"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금">#REF!</definedName>
    <definedName name="원기기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[53]실행철강하도!$A$1:$A$4</definedName>
    <definedName name="원원가" localSheetId="19" hidden="1">{"'공사부문'!$A$6:$A$32"}</definedName>
    <definedName name="원원가" localSheetId="1" hidden="1">{"'공사부문'!$A$6:$A$32"}</definedName>
    <definedName name="원원가" localSheetId="0" hidden="1">{"'공사부문'!$A$6:$A$32"}</definedName>
    <definedName name="원원가" hidden="1">{"'공사부문'!$A$6:$A$32"}</definedName>
    <definedName name="원자력" localSheetId="19" hidden="1">{#N/A,#N/A,TRUE,"진도율산정기준";#N/A,#N/A,TRUE,"S_CUR";#N/A,#N/A,TRUE,"사업공통"}</definedName>
    <definedName name="원자력" localSheetId="1" hidden="1">{#N/A,#N/A,TRUE,"진도율산정기준";#N/A,#N/A,TRUE,"S_CUR";#N/A,#N/A,TRUE,"사업공통"}</definedName>
    <definedName name="원자력" localSheetId="0" hidden="1">{#N/A,#N/A,TRUE,"진도율산정기준";#N/A,#N/A,TRUE,"S_CUR";#N/A,#N/A,TRUE,"사업공통"}</definedName>
    <definedName name="원자력" hidden="1">{#N/A,#N/A,TRUE,"진도율산정기준";#N/A,#N/A,TRUE,"S_CUR";#N/A,#N/A,TRUE,"사업공통"}</definedName>
    <definedName name="원주율">3.14</definedName>
    <definedName name="원형1호">#REF!</definedName>
    <definedName name="원형2호">#REF!</definedName>
    <definedName name="원형3호">#REF!</definedName>
    <definedName name="원형4호">#REF!</definedName>
    <definedName name="원형5호">#REF!</definedName>
    <definedName name="월">#REF!</definedName>
    <definedName name="월당일수">#REF!</definedName>
    <definedName name="웹디자인">BlankMacro1</definedName>
    <definedName name="웹시스템" localSheetId="19">BlankMacro1</definedName>
    <definedName name="웹시스템" localSheetId="0">BlankMacro1</definedName>
    <definedName name="웹시스템">BlankMacro1</definedName>
    <definedName name="위">#REF!</definedName>
    <definedName name="위1">#REF!</definedName>
    <definedName name="위락경관">#REF!</definedName>
    <definedName name="위생공">#REF!</definedName>
    <definedName name="위생보건">#REF!</definedName>
    <definedName name="윙비트">IF(#REF!="점토층",0.0032,IF(#REF!="모래층",0.0041,IF(#REF!="자갈층",0.0064,IF(#REF!="호박돌층",0.012))))</definedName>
    <definedName name="윙비트6">#REF!</definedName>
    <definedName name="윙카">#REF!</definedName>
    <definedName name="유럽_연구원" localSheetId="19">[29]산출내역!#REF!</definedName>
    <definedName name="유럽_연구원" localSheetId="0">[30]산출내역!#REF!</definedName>
    <definedName name="유럽_연구원">[30]산출내역!#REF!</definedName>
    <definedName name="유럽_책임연구원" localSheetId="19">[29]산출내역!#REF!</definedName>
    <definedName name="유럽_책임연구원">[30]산출내역!#REF!</definedName>
    <definedName name="유리공">#REF!</definedName>
    <definedName name="유역면적">#REF!</definedName>
    <definedName name="유지관리비" hidden="1">#REF!</definedName>
    <definedName name="유형1" localSheetId="19" hidden="1">{#N/A,#N/A,TRUE,"진도율산정기준";#N/A,#N/A,TRUE,"S_CUR";#N/A,#N/A,TRUE,"사업공통"}</definedName>
    <definedName name="유형1" localSheetId="1" hidden="1">{#N/A,#N/A,TRUE,"진도율산정기준";#N/A,#N/A,TRUE,"S_CUR";#N/A,#N/A,TRUE,"사업공통"}</definedName>
    <definedName name="유형1" localSheetId="0" hidden="1">{#N/A,#N/A,TRUE,"진도율산정기준";#N/A,#N/A,TRUE,"S_CUR";#N/A,#N/A,TRUE,"사업공통"}</definedName>
    <definedName name="유형1" hidden="1">{#N/A,#N/A,TRUE,"진도율산정기준";#N/A,#N/A,TRUE,"S_CUR";#N/A,#N/A,TRUE,"사업공통"}</definedName>
    <definedName name="유형범위">{1,2,3,4,5,6,7,8;1,1.2,1.3,1.7,1.7,1.9,2,2.2}</definedName>
    <definedName name="유효">#REF!</definedName>
    <definedName name="육1">#REF!</definedName>
    <definedName name="육10">#REF!</definedName>
    <definedName name="육11">#REF!</definedName>
    <definedName name="육12">#REF!</definedName>
    <definedName name="육13">#REF!</definedName>
    <definedName name="육14">#REF!</definedName>
    <definedName name="육2">#REF!</definedName>
    <definedName name="육3">#REF!</definedName>
    <definedName name="육4">#REF!</definedName>
    <definedName name="육5">#REF!</definedName>
    <definedName name="육6">#REF!</definedName>
    <definedName name="육7">#REF!</definedName>
    <definedName name="육8">#REF!</definedName>
    <definedName name="육9">#REF!</definedName>
    <definedName name="육수동식물">#REF!</definedName>
    <definedName name="윤종태">BlankMacro1</definedName>
    <definedName name="윤종태1">BlankMacro1</definedName>
    <definedName name="을1">#REF!,#REF!,#REF!,#REF!,#REF!,#REF!</definedName>
    <definedName name="을10">#REF!,#REF!,#REF!,#REF!,#REF!,#REF!,#REF!</definedName>
    <definedName name="을11">#REF!,#REF!,#REF!,#REF!,#REF!,#REF!,#REF!</definedName>
    <definedName name="을12">#REF!,#REF!,#REF!,#REF!,#REF!,#REF!,#REF!</definedName>
    <definedName name="을13">#REF!,#REF!,#REF!,#REF!,#REF!,#REF!,#REF!</definedName>
    <definedName name="을14">#REF!,#REF!,#REF!,#REF!,#REF!,#REF!,#REF!</definedName>
    <definedName name="을15">#REF!,#REF!,#REF!,#REF!,#REF!</definedName>
    <definedName name="을2">#REF!,#REF!,#REF!,#REF!,#REF!,#REF!,#REF!</definedName>
    <definedName name="을3">#REF!,#REF!,#REF!,#REF!,#REF!,#REF!,#REF!</definedName>
    <definedName name="을4">#REF!,#REF!,#REF!,#REF!,#REF!,#REF!,#REF!</definedName>
    <definedName name="을5">#REF!,#REF!,#REF!,#REF!,#REF!,#REF!,#REF!</definedName>
    <definedName name="을6">#REF!,#REF!,#REF!,#REF!,#REF!,#REF!,#REF!</definedName>
    <definedName name="을7">#REF!,#REF!,#REF!,#REF!,#REF!,#REF!,#REF!</definedName>
    <definedName name="을8">#REF!,#REF!,#REF!,#REF!,#REF!,#REF!,#REF!</definedName>
    <definedName name="을9">#REF!,#REF!,#REF!,#REF!,#REF!,#REF!,#REF!</definedName>
    <definedName name="을면1">#REF!,#REF!,#REF!,#REF!,#REF!,#REF!</definedName>
    <definedName name="을면10">#REF!,#REF!,#REF!,#REF!,#REF!,#REF!,#REF!</definedName>
    <definedName name="을면11">#REF!,#REF!,#REF!,#REF!,#REF!,#REF!,#REF!</definedName>
    <definedName name="을면12">#REF!,#REF!,#REF!,#REF!,#REF!,#REF!,#REF!</definedName>
    <definedName name="을면13">#REF!,#REF!,#REF!,#REF!,#REF!,#REF!,#REF!</definedName>
    <definedName name="을면14">#REF!,#REF!,#REF!,#REF!,#REF!,#REF!,#REF!</definedName>
    <definedName name="을면15">#REF!,#REF!,#REF!,#REF!,#REF!</definedName>
    <definedName name="을면2">#REF!,#REF!,#REF!,#REF!,#REF!,#REF!,#REF!</definedName>
    <definedName name="을면3">#REF!,#REF!,#REF!,#REF!,#REF!,#REF!,#REF!</definedName>
    <definedName name="을면4">#REF!,#REF!,#REF!,#REF!,#REF!,#REF!,#REF!</definedName>
    <definedName name="을면5">#REF!,#REF!,#REF!,#REF!,#REF!,#REF!,#REF!</definedName>
    <definedName name="을면6">#REF!,#REF!,#REF!,#REF!,#REF!,#REF!,#REF!</definedName>
    <definedName name="을면7">#REF!,#REF!,#REF!,#REF!,#REF!,#REF!,#REF!</definedName>
    <definedName name="을면8">#REF!,#REF!,#REF!,#REF!,#REF!,#REF!,#REF!</definedName>
    <definedName name="을면9">#REF!,#REF!,#REF!,#REF!,#REF!,#REF!,#REF!</definedName>
    <definedName name="을부담품목별중량계">#REF!</definedName>
    <definedName name="읍면51">#REF!</definedName>
    <definedName name="읍면52">#REF!</definedName>
    <definedName name="읍면53">#REF!</definedName>
    <definedName name="응용" localSheetId="19" hidden="1">{"'용역비'!$A$4:$C$8"}</definedName>
    <definedName name="응용" localSheetId="1" hidden="1">{"'용역비'!$A$4:$C$8"}</definedName>
    <definedName name="응용" localSheetId="0" hidden="1">{"'용역비'!$A$4:$C$8"}</definedName>
    <definedName name="응용" hidden="1">{"'용역비'!$A$4:$C$8"}</definedName>
    <definedName name="응용SW인건비">#REF!</definedName>
    <definedName name="의" localSheetId="19" hidden="1">{#N/A,#N/A,FALSE,"운반시간"}</definedName>
    <definedName name="의" localSheetId="1" hidden="1">{#N/A,#N/A,FALSE,"운반시간"}</definedName>
    <definedName name="의" localSheetId="0" hidden="1">{#N/A,#N/A,FALSE,"운반시간"}</definedName>
    <definedName name="의" hidden="1">{#N/A,#N/A,FALSE,"운반시간"}</definedName>
    <definedName name="이">#REF!</definedName>
    <definedName name="이1">#REF!</definedName>
    <definedName name="이10">#REF!</definedName>
    <definedName name="이11">#REF!</definedName>
    <definedName name="이12">#REF!</definedName>
    <definedName name="이13">#REF!</definedName>
    <definedName name="이14">#REF!</definedName>
    <definedName name="이15">#REF!</definedName>
    <definedName name="이2">#REF!</definedName>
    <definedName name="이3">#REF!</definedName>
    <definedName name="이4">#REF!</definedName>
    <definedName name="이5">#REF!</definedName>
    <definedName name="이6">#REF!</definedName>
    <definedName name="이7">#REF!</definedName>
    <definedName name="이8">#REF!</definedName>
    <definedName name="이9">#REF!</definedName>
    <definedName name="이a">#REF!</definedName>
    <definedName name="이b">#REF!</definedName>
    <definedName name="이각B형">#REF!</definedName>
    <definedName name="이공구가설비">#REF!</definedName>
    <definedName name="이공구간접노무비">#REF!</definedName>
    <definedName name="이공구공사원가">#REF!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급측량사">#REF!</definedName>
    <definedName name="이런">#REF!</definedName>
    <definedName name="이름" localSheetId="19" hidden="1">{#N/A,#N/A,FALSE,"구조1"}</definedName>
    <definedName name="이름" localSheetId="1" hidden="1">{#N/A,#N/A,FALSE,"구조1"}</definedName>
    <definedName name="이름" localSheetId="0" hidden="1">{#N/A,#N/A,FALSE,"구조1"}</definedName>
    <definedName name="이름" hidden="1">{#N/A,#N/A,FALSE,"구조1"}</definedName>
    <definedName name="이릉" hidden="1">#REF!</definedName>
    <definedName name="이삼">#REF!</definedName>
    <definedName name="이상">#REF!</definedName>
    <definedName name="이설">#REF!</definedName>
    <definedName name="이설일위">#REF!</definedName>
    <definedName name="이설집계">#REF!</definedName>
    <definedName name="이영길">BlankMacro1</definedName>
    <definedName name="이윤">#REF!</definedName>
    <definedName name="이윤율">#REF!</definedName>
    <definedName name="이음철물">#REF!</definedName>
    <definedName name="이이잉" hidden="1">{#N/A,#N/A,FALSE,"전열산출서"}</definedName>
    <definedName name="이자">#REF!</definedName>
    <definedName name="이자율">0.125</definedName>
    <definedName name="이전비">#REF!</definedName>
    <definedName name="이정" hidden="1">{#N/A,#N/A,FALSE,"2~8번"}</definedName>
    <definedName name="이종훈" hidden="1">#REF!</definedName>
    <definedName name="이차기계비">#REF!</definedName>
    <definedName name="이차보완">#REF!</definedName>
    <definedName name="이차사급">#REF!</definedName>
    <definedName name="이차심사">#REF!</definedName>
    <definedName name="이차여비">#REF!</definedName>
    <definedName name="이차일급">#REF!</definedName>
    <definedName name="이차현지검측">#REF!</definedName>
    <definedName name="이천순복음"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히">#REF!</definedName>
    <definedName name="인가번호">#REF!</definedName>
    <definedName name="인건비" localSheetId="19">#REF!</definedName>
    <definedName name="인건비">#REF!</definedName>
    <definedName name="인건비_구조화">#REF!</definedName>
    <definedName name="인건비_기초도면">#REF!</definedName>
    <definedName name="인건비_도면출력">#REF!</definedName>
    <definedName name="인건비_수동입력2">#REF!</definedName>
    <definedName name="인건비_정위치">#REF!</definedName>
    <definedName name="인건비_현지조사2">#REF!</definedName>
    <definedName name="인구">#REF!</definedName>
    <definedName name="인력" localSheetId="19">#REF!</definedName>
    <definedName name="인력">#REF!</definedName>
    <definedName name="인력2" localSheetId="19">#REF!</definedName>
    <definedName name="인력2">#REF!</definedName>
    <definedName name="인력3">#REF!</definedName>
    <definedName name="인력관리">#REF!</definedName>
    <definedName name="인력관리비">#REF!</definedName>
    <definedName name="인력수">#REF!</definedName>
    <definedName name="인부">#REF!</definedName>
    <definedName name="인부1" localSheetId="19">[8]심사물량!$C$9</definedName>
    <definedName name="인부1">[9]심사물량!$C$9</definedName>
    <definedName name="인부노무비">#REF!</definedName>
    <definedName name="인쇄간지">#REF!</definedName>
    <definedName name="인쇄량" localSheetId="19">#REF!</definedName>
    <definedName name="인쇄량" localSheetId="0">#REF!</definedName>
    <definedName name="인쇄량">#REF!</definedName>
    <definedName name="인쇄비" localSheetId="0">#REF!</definedName>
    <definedName name="인쇄비">#REF!</definedName>
    <definedName name="인쇄수량" localSheetId="0">#REF!</definedName>
    <definedName name="인쇄수량">#REF!</definedName>
    <definedName name="인쇄원고">#REF!</definedName>
    <definedName name="인쇄표지">#REF!</definedName>
    <definedName name="인양제내역서">#REF!</definedName>
    <definedName name="인입">#REF!</definedName>
    <definedName name="인천지검"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터넷">#REF!</definedName>
    <definedName name="인터넷규모">#REF!</definedName>
    <definedName name="인터넷기능점수">#REF!</definedName>
    <definedName name="인터넷언어">#REF!</definedName>
    <definedName name="인터넷품질">#REF!</definedName>
    <definedName name="인터넷형태">#REF!</definedName>
    <definedName name="인트라넷">#REF!</definedName>
    <definedName name="인트라넷규모">#REF!</definedName>
    <definedName name="인트라넷기능점수">#REF!</definedName>
    <definedName name="인트라넷서버">#REF!</definedName>
    <definedName name="인트라넷언어">#REF!</definedName>
    <definedName name="인트라넷품질">#REF!</definedName>
    <definedName name="인트라넷형태">#REF!</definedName>
    <definedName name="인화">#REF!</definedName>
    <definedName name="일" hidden="1">[20]실행철강하도!$A$1:$A$4</definedName>
    <definedName name="일1">#REF!</definedName>
    <definedName name="일11">#REF!</definedName>
    <definedName name="일12">#REF!</definedName>
    <definedName name="일13">#REF!</definedName>
    <definedName name="일14">#REF!</definedName>
    <definedName name="일15">#REF!</definedName>
    <definedName name="일2">#REF!</definedName>
    <definedName name="일3">#REF!</definedName>
    <definedName name="일4">#REF!</definedName>
    <definedName name="일5">#REF!</definedName>
    <definedName name="일6">#REF!</definedName>
    <definedName name="일7">#REF!</definedName>
    <definedName name="일8">#REF!</definedName>
    <definedName name="일9">#REF!</definedName>
    <definedName name="일a">#REF!</definedName>
    <definedName name="일b">#REF!</definedName>
    <definedName name="일c">#REF!</definedName>
    <definedName name="일d">#REF!</definedName>
    <definedName name="일공구직영비">#REF!</definedName>
    <definedName name="일급측량사">#REF!</definedName>
    <definedName name="일대">#REF!</definedName>
    <definedName name="일반관리비">#REF!</definedName>
    <definedName name="일반관리비율">#REF!</definedName>
    <definedName name="일반통신설비">#REF!</definedName>
    <definedName name="일비">#REF!</definedName>
    <definedName name="일수">#REF!</definedName>
    <definedName name="일위">#REF!,#REF!</definedName>
    <definedName name="일위2">BlankMacro1</definedName>
    <definedName name="일위대가">#REF!</definedName>
    <definedName name="일위대가_HW">BlankMacro1</definedName>
    <definedName name="일위대가1">#REF!</definedName>
    <definedName name="일위대가2">#REF!</definedName>
    <definedName name="일위대가2.1">#REF!</definedName>
    <definedName name="일위대가2.2">#REF!</definedName>
    <definedName name="일위대가목록_2">#REF!</definedName>
    <definedName name="일위대가목록_2_1">#REF!</definedName>
    <definedName name="일위대가목록_2_2">#REF!</definedName>
    <definedName name="일위대가목록_3">#REF!</definedName>
    <definedName name="일위대가목록3">#REF!</definedName>
    <definedName name="일위대가폼">#REF!</definedName>
    <definedName name="일위산출">#REF!</definedName>
    <definedName name="일위산출1">#REF!</definedName>
    <definedName name="일위이설">#REF!</definedName>
    <definedName name="일위호표">#REF!</definedName>
    <definedName name="일의01">#REF!</definedName>
    <definedName name="일집" localSheetId="19" hidden="1">#REF!</definedName>
    <definedName name="일집" localSheetId="1" hidden="1">#REF!</definedName>
    <definedName name="일집" localSheetId="0" hidden="1">#REF!</definedName>
    <definedName name="일집" hidden="1">#REF!</definedName>
    <definedName name="일차기계비">#REF!</definedName>
    <definedName name="일차보완">#REF!</definedName>
    <definedName name="일차사급">#REF!</definedName>
    <definedName name="일차심사">#REF!</definedName>
    <definedName name="일차여비">#REF!</definedName>
    <definedName name="일차일급">#REF!</definedName>
    <definedName name="일차현지검측">#REF!</definedName>
    <definedName name="일출력" localSheetId="0">#REF!</definedName>
    <definedName name="일출력">#REF!</definedName>
    <definedName name="임">#REF!</definedName>
    <definedName name="임ㄴ" localSheetId="19" hidden="1">{"'공사부문'!$A$6:$A$32"}</definedName>
    <definedName name="임ㄴ" localSheetId="1" hidden="1">{"'공사부문'!$A$6:$A$32"}</definedName>
    <definedName name="임ㄴ" localSheetId="0" hidden="1">{"'공사부문'!$A$6:$A$32"}</definedName>
    <definedName name="임ㄴ" hidden="1">{"'공사부문'!$A$6:$A$32"}</definedName>
    <definedName name="임대면적">#REF!</definedName>
    <definedName name="임대비">#REF!</definedName>
    <definedName name="임시">BlankMacro1</definedName>
    <definedName name="임형" localSheetId="19" hidden="1">{#N/A,#N/A,FALSE,"포장2"}</definedName>
    <definedName name="임형" localSheetId="1" hidden="1">{#N/A,#N/A,FALSE,"포장2"}</definedName>
    <definedName name="임형" localSheetId="0" hidden="1">{#N/A,#N/A,FALSE,"포장2"}</definedName>
    <definedName name="임형" hidden="1">{#N/A,#N/A,FALSE,"포장2"}</definedName>
    <definedName name="입구250NH조도기여">#REF!</definedName>
    <definedName name="입구400NH조도기여">#REF!</definedName>
    <definedName name="입구NH조도기여">#REF!</definedName>
    <definedName name="입구NH휘도기여">#REF!</definedName>
    <definedName name="입구형광조도기여">#REF!</definedName>
    <definedName name="입구형광휘도기여">#REF!</definedName>
    <definedName name="입력기간">#REF!</definedName>
    <definedName name="입력노임">#REF!</definedName>
    <definedName name="입력레이어" localSheetId="19">#REF!</definedName>
    <definedName name="입력레이어">#REF!</definedName>
    <definedName name="입력물수" localSheetId="19">#REF!</definedName>
    <definedName name="입력물수">#REF!</definedName>
    <definedName name="입력일수" localSheetId="19">#REF!</definedName>
    <definedName name="입력일수">#REF!</definedName>
    <definedName name="입력작업량">#REF!</definedName>
    <definedName name="입력지형계수">#REF!</definedName>
    <definedName name="입찰금액안" localSheetId="1" hidden="1">[54]집계표!#REF!</definedName>
    <definedName name="입찰금액안" hidden="1">[54]집계표!#REF!</definedName>
    <definedName name="입찰내역">#REF!</definedName>
    <definedName name="입출단위구간">#REF!</definedName>
    <definedName name="잉크가격" localSheetId="19">#REF!</definedName>
    <definedName name="잉크가격" localSheetId="0">#REF!</definedName>
    <definedName name="잉크가격">#REF!</definedName>
    <definedName name="잉크단가" localSheetId="0">#REF!</definedName>
    <definedName name="잉크단가">#REF!</definedName>
    <definedName name="ㅈ">#REF!</definedName>
    <definedName name="ㅈ56ㅕ" localSheetId="19" hidden="1">{"'용역비'!$A$4:$C$8"}</definedName>
    <definedName name="ㅈ56ㅕ" localSheetId="1" hidden="1">{"'용역비'!$A$4:$C$8"}</definedName>
    <definedName name="ㅈ56ㅕ" localSheetId="0" hidden="1">{"'용역비'!$A$4:$C$8"}</definedName>
    <definedName name="ㅈ56ㅕ" hidden="1">{"'용역비'!$A$4:$C$8"}</definedName>
    <definedName name="ㅈㄴㅇㄴ">BlankMacro1</definedName>
    <definedName name="ㅈㄷㄱㄷㄱㄷ" localSheetId="19" hidden="1">{"'용역비'!$A$4:$C$8"}</definedName>
    <definedName name="ㅈㄷㄱㄷㄱㄷ" localSheetId="1" hidden="1">{"'용역비'!$A$4:$C$8"}</definedName>
    <definedName name="ㅈㄷㄱㄷㄱㄷ" localSheetId="0" hidden="1">{"'용역비'!$A$4:$C$8"}</definedName>
    <definedName name="ㅈㄷㄱㄷㄱㄷ" hidden="1">{"'용역비'!$A$4:$C$8"}</definedName>
    <definedName name="ㅈㄷㅂㄹ">#N/A</definedName>
    <definedName name="ㅈㄷㅇㄼㄷㅈㄼ">#REF!</definedName>
    <definedName name="ㅈㅂㄷ">#N/A</definedName>
    <definedName name="ㅈㅂㄷㄹ">#N/A</definedName>
    <definedName name="ㅈㅂㅇㅈ">#REF!,#REF!</definedName>
    <definedName name="ㅈㅇ" localSheetId="19" hidden="1">{"'용역비'!$A$4:$C$8"}</definedName>
    <definedName name="ㅈㅇ" localSheetId="1" hidden="1">{"'용역비'!$A$4:$C$8"}</definedName>
    <definedName name="ㅈㅇ" localSheetId="0" hidden="1">{"'용역비'!$A$4:$C$8"}</definedName>
    <definedName name="ㅈㅇ" hidden="1">{"'용역비'!$A$4:$C$8"}</definedName>
    <definedName name="ㅈㅇㄴ">BlankMacro1</definedName>
    <definedName name="ㅈㅈ">BlankMacro1</definedName>
    <definedName name="ㅈㅈㅈ" localSheetId="19" hidden="1">{"'용역비'!$A$4:$C$8"}</definedName>
    <definedName name="ㅈㅈㅈ" localSheetId="1" hidden="1">{"'용역비'!$A$4:$C$8"}</definedName>
    <definedName name="ㅈㅈㅈ" localSheetId="0" hidden="1">{"'용역비'!$A$4:$C$8"}</definedName>
    <definedName name="ㅈㅈㅈ" hidden="1">{"'용역비'!$A$4:$C$8"}</definedName>
    <definedName name="ㅈㅈㅈㅈㅈㅈ" localSheetId="19" hidden="1">{"'용역비'!$A$4:$C$8"}</definedName>
    <definedName name="ㅈㅈㅈㅈㅈㅈ" localSheetId="1" hidden="1">{"'용역비'!$A$4:$C$8"}</definedName>
    <definedName name="ㅈㅈㅈㅈㅈㅈ" localSheetId="0" hidden="1">{"'용역비'!$A$4:$C$8"}</definedName>
    <definedName name="ㅈㅈㅈㅈㅈㅈ" hidden="1">{"'용역비'!$A$4:$C$8"}</definedName>
    <definedName name="자" localSheetId="19" hidden="1">{"'용역비'!$A$4:$C$8"}</definedName>
    <definedName name="자" localSheetId="1" hidden="1">{"'용역비'!$A$4:$C$8"}</definedName>
    <definedName name="자" localSheetId="0" hidden="1">{"'용역비'!$A$4:$C$8"}</definedName>
    <definedName name="자" hidden="1">{"'용역비'!$A$4:$C$8"}</definedName>
    <definedName name="자1">#REF!</definedName>
    <definedName name="자10">#REF!</definedName>
    <definedName name="자11">#REF!</definedName>
    <definedName name="자12">#REF!</definedName>
    <definedName name="자13">#REF!</definedName>
    <definedName name="자14">#REF!</definedName>
    <definedName name="자15">#REF!</definedName>
    <definedName name="자16">#REF!</definedName>
    <definedName name="자17">#REF!</definedName>
    <definedName name="자18">#REF!</definedName>
    <definedName name="자19">#REF!</definedName>
    <definedName name="자2">#REF!</definedName>
    <definedName name="자20">#REF!</definedName>
    <definedName name="자21">#REF!</definedName>
    <definedName name="자22">#REF!</definedName>
    <definedName name="자23">#REF!</definedName>
    <definedName name="자24">#REF!</definedName>
    <definedName name="자25">#REF!</definedName>
    <definedName name="자26">#REF!</definedName>
    <definedName name="자27">#REF!</definedName>
    <definedName name="자28">#REF!</definedName>
    <definedName name="자29">#REF!</definedName>
    <definedName name="자3">#REF!</definedName>
    <definedName name="자30">#REF!</definedName>
    <definedName name="자31">#REF!</definedName>
    <definedName name="자32">#REF!</definedName>
    <definedName name="자33">#REF!</definedName>
    <definedName name="자34">#REF!</definedName>
    <definedName name="자35">#REF!</definedName>
    <definedName name="자36">#REF!</definedName>
    <definedName name="자37">#REF!</definedName>
    <definedName name="자38">#REF!</definedName>
    <definedName name="자39">#REF!</definedName>
    <definedName name="자4">#REF!</definedName>
    <definedName name="자40">#REF!</definedName>
    <definedName name="자41">#REF!</definedName>
    <definedName name="자42">#REF!</definedName>
    <definedName name="자43">#REF!</definedName>
    <definedName name="자44">#REF!</definedName>
    <definedName name="자45">#REF!</definedName>
    <definedName name="자46">#REF!</definedName>
    <definedName name="자47">#REF!</definedName>
    <definedName name="자48">#REF!</definedName>
    <definedName name="자49">#REF!</definedName>
    <definedName name="자5">#REF!</definedName>
    <definedName name="자50">#REF!</definedName>
    <definedName name="자51">#REF!</definedName>
    <definedName name="자52">#REF!</definedName>
    <definedName name="자53">#REF!</definedName>
    <definedName name="자54">#REF!</definedName>
    <definedName name="자55">#REF!</definedName>
    <definedName name="자56">#REF!</definedName>
    <definedName name="자57">#REF!</definedName>
    <definedName name="자58">#REF!</definedName>
    <definedName name="자59">#REF!</definedName>
    <definedName name="자6">#REF!</definedName>
    <definedName name="자60">#REF!</definedName>
    <definedName name="자61">#REF!</definedName>
    <definedName name="자62">#REF!</definedName>
    <definedName name="자63">#REF!</definedName>
    <definedName name="자64">#REF!</definedName>
    <definedName name="자65">#REF!</definedName>
    <definedName name="자66">#REF!</definedName>
    <definedName name="자67">#REF!</definedName>
    <definedName name="자68">#REF!</definedName>
    <definedName name="자69">#REF!</definedName>
    <definedName name="자7">#REF!</definedName>
    <definedName name="자70">#REF!</definedName>
    <definedName name="자71">#REF!</definedName>
    <definedName name="자72">#REF!</definedName>
    <definedName name="자73">#REF!</definedName>
    <definedName name="자74">#REF!</definedName>
    <definedName name="자75">#REF!</definedName>
    <definedName name="자76">#REF!</definedName>
    <definedName name="자77">#REF!</definedName>
    <definedName name="자78">#REF!</definedName>
    <definedName name="자79">#REF!</definedName>
    <definedName name="자8">#REF!</definedName>
    <definedName name="자80">#REF!</definedName>
    <definedName name="자81">#REF!</definedName>
    <definedName name="자9">#REF!</definedName>
    <definedName name="자동차OD">#REF!</definedName>
    <definedName name="자동화재탐지설비">#REF!</definedName>
    <definedName name="자문회의" localSheetId="19">[29]산출내역!$G$51</definedName>
    <definedName name="자문회의">[30]산출내역!$G$51</definedName>
    <definedName name="자재" localSheetId="19" hidden="1">{#N/A,#N/A,FALSE,"포장2"}</definedName>
    <definedName name="자재" localSheetId="1" hidden="1">{#N/A,#N/A,FALSE,"포장2"}</definedName>
    <definedName name="자재" localSheetId="0" hidden="1">{#N/A,#N/A,FALSE,"포장2"}</definedName>
    <definedName name="자재" hidden="1">{#N/A,#N/A,FALSE,"포장2"}</definedName>
    <definedName name="자재1" localSheetId="19" hidden="1">{#N/A,#N/A,FALSE,"포장2"}</definedName>
    <definedName name="자재1" localSheetId="1" hidden="1">{#N/A,#N/A,FALSE,"포장2"}</definedName>
    <definedName name="자재1" localSheetId="0" hidden="1">{#N/A,#N/A,FALSE,"포장2"}</definedName>
    <definedName name="자재1" hidden="1">{#N/A,#N/A,FALSE,"포장2"}</definedName>
    <definedName name="자재2" localSheetId="19" hidden="1">{#N/A,#N/A,FALSE,"구조2"}</definedName>
    <definedName name="자재2" localSheetId="1" hidden="1">{#N/A,#N/A,FALSE,"구조2"}</definedName>
    <definedName name="자재2" localSheetId="0" hidden="1">{#N/A,#N/A,FALSE,"구조2"}</definedName>
    <definedName name="자재2" hidden="1">{#N/A,#N/A,FALSE,"구조2"}</definedName>
    <definedName name="자재단가">#REF!</definedName>
    <definedName name="자재단가근거" hidden="1">#REF!</definedName>
    <definedName name="자재단가표">#REF!</definedName>
    <definedName name="자재비" localSheetId="19" hidden="1">{"'용역비'!$A$4:$C$8"}</definedName>
    <definedName name="자재비" localSheetId="1" hidden="1">{"'용역비'!$A$4:$C$8"}</definedName>
    <definedName name="자재비" localSheetId="0" hidden="1">{"'용역비'!$A$4:$C$8"}</definedName>
    <definedName name="자재비" hidden="1">{"'용역비'!$A$4:$C$8"}</definedName>
    <definedName name="작성자">#REF!</definedName>
    <definedName name="작업">#REF!</definedName>
    <definedName name="작업계수">#REF!</definedName>
    <definedName name="작업관리">#REF!</definedName>
    <definedName name="작업량증감계수">#REF!</definedName>
    <definedName name="작업반장">#REF!</definedName>
    <definedName name="작업반장단가">#REF!</definedName>
    <definedName name="잔">#REF!</definedName>
    <definedName name="잔디">#REF!</definedName>
    <definedName name="잔토">#REF!</definedName>
    <definedName name="잔토처리">#REF!</definedName>
    <definedName name="잠수부">#REF!</definedName>
    <definedName name="잡석기초">#REF!</definedName>
    <definedName name="장기성예금" hidden="1">[55]현금예금!$D$8:$D$49</definedName>
    <definedName name="장비가동시간">#REF!</definedName>
    <definedName name="장산교">#REF!</definedName>
    <definedName name="장영규지후" hidden="1">{#N/A,#N/A,FALSE,"전력간선"}</definedName>
    <definedName name="장집" localSheetId="19" hidden="1">{"'용역비'!$A$4:$C$8"}</definedName>
    <definedName name="장집" localSheetId="1" hidden="1">{"'용역비'!$A$4:$C$8"}</definedName>
    <definedName name="장집" localSheetId="0" hidden="1">{"'용역비'!$A$4:$C$8"}</definedName>
    <definedName name="장집" hidden="1">{"'용역비'!$A$4:$C$8"}</definedName>
    <definedName name="장차">BlankMacro1</definedName>
    <definedName name="장하다" localSheetId="1" hidden="1">#REF!</definedName>
    <definedName name="장하다" localSheetId="0" hidden="1">#REF!</definedName>
    <definedName name="장하다" hidden="1">#REF!</definedName>
    <definedName name="재">#REF!</definedName>
    <definedName name="재구조화비율">#REF!</definedName>
    <definedName name="재단">#REF!</definedName>
    <definedName name="재료">#REF!</definedName>
    <definedName name="재료비">#REF!</definedName>
    <definedName name="재료비_도면출력">#REF!</definedName>
    <definedName name="재료비_전산시스템">#REF!</definedName>
    <definedName name="재료비_전산장비">#REF!</definedName>
    <definedName name="재료비_총괄표">#REF!</definedName>
    <definedName name="재료비1">#REF!</definedName>
    <definedName name="재료집계3">#REF!</definedName>
    <definedName name="재정비">#REF!</definedName>
    <definedName name="재집" hidden="1">{"'용역비'!$A$4:$C$8"}</definedName>
    <definedName name="저감방안">#REF!</definedName>
    <definedName name="저압케이블공노">#REF!</definedName>
    <definedName name="저압케이블전공">#REF!</definedName>
    <definedName name="저유황">#REF!</definedName>
    <definedName name="저케">#REF!</definedName>
    <definedName name="저판두께">#REF!</definedName>
    <definedName name="적용1">#REF!</definedName>
    <definedName name="적용2">#REF!</definedName>
    <definedName name="적용3">#REF!</definedName>
    <definedName name="적용4">#REF!</definedName>
    <definedName name="적용5">#REF!</definedName>
    <definedName name="적용거리">#REF!</definedName>
    <definedName name="적용속도">#REF!</definedName>
    <definedName name="적용율">#REF!</definedName>
    <definedName name="적용톤수">#REF!</definedName>
    <definedName name="적합성" localSheetId="19">[29]상세설계!$G$13</definedName>
    <definedName name="적합성">[30]상세설계!$G$13</definedName>
    <definedName name="전2" hidden="1">{#N/A,#N/A,FALSE,"정공"}</definedName>
    <definedName name="전기1" hidden="1">#REF!</definedName>
    <definedName name="전등공량">#REF!</definedName>
    <definedName name="전등신설">#REF!</definedName>
    <definedName name="전략" hidden="1">{#N/A,#N/A,FALSE,"정공"}</definedName>
    <definedName name="전략2" hidden="1">{#N/A,#N/A,FALSE,"정공"}</definedName>
    <definedName name="전략투" hidden="1">{#N/A,#N/A,FALSE,"정공"}</definedName>
    <definedName name="전력구조일수" localSheetId="19">#REF!</definedName>
    <definedName name="전력구조일수" localSheetId="0">#REF!</definedName>
    <definedName name="전력구조일수">#REF!</definedName>
    <definedName name="전력재구조일수" localSheetId="0">#REF!</definedName>
    <definedName name="전력재구조일수">#REF!</definedName>
    <definedName name="전력정위치작업일수" localSheetId="0">#REF!</definedName>
    <definedName name="전력정위치작업일수">#REF!</definedName>
    <definedName name="전력조사연장">#REF!</definedName>
    <definedName name="전력탐사연장">#REF!</definedName>
    <definedName name="전문단가">#REF!</definedName>
    <definedName name="전문인력">#REF!</definedName>
    <definedName name="전문인력개발인건비">#REF!</definedName>
    <definedName name="전선_관">#REF!</definedName>
    <definedName name="전송일위">#REF!</definedName>
    <definedName name="전송집계">#REF!</definedName>
    <definedName name="전시장비노임단가" hidden="1">{"SJ - 기본 보기",#N/A,FALSE,"공사별 외주견적"}</definedName>
    <definedName name="전압강하가기">#REF!</definedName>
    <definedName name="전열공량">#REF!</definedName>
    <definedName name="전영희">{#N/A,#N/A,FALSE,"골재소요량";#N/A,#N/A,FALSE,"골재소요량"}</definedName>
    <definedName name="전장">#REF!</definedName>
    <definedName name="전체제조총괄표" hidden="1">{"'건축내역'!$A$1:$L$413"}</definedName>
    <definedName name="절단공">#REF!</definedName>
    <definedName name="절사">#REF!</definedName>
    <definedName name="절삭">#REF!</definedName>
    <definedName name="절삭2">#REF!</definedName>
    <definedName name="절연길이">0.75</definedName>
    <definedName name="점멸기">#REF!</definedName>
    <definedName name="점수표">#REF!</definedName>
    <definedName name="접속">#REF!</definedName>
    <definedName name="접속슬래브">#REF!</definedName>
    <definedName name="접지">#REF!</definedName>
    <definedName name="접지1종합계">#REF!</definedName>
    <definedName name="접지수량">#REF!</definedName>
    <definedName name="접지장치">#REF!</definedName>
    <definedName name="접착제">#REF!</definedName>
    <definedName name="정도급비">#REF!</definedName>
    <definedName name="정류기">#REF!</definedName>
    <definedName name="정류기재">#REF!</definedName>
    <definedName name="정리">#REF!</definedName>
    <definedName name="정보1급">#REF!</definedName>
    <definedName name="정보처리1급">#REF!</definedName>
    <definedName name="정비비">#REF!</definedName>
    <definedName name="정비사">#REF!</definedName>
    <definedName name="정위치시간당작업량">#REF!</definedName>
    <definedName name="정위치작업계수">#REF!</definedName>
    <definedName name="정위치작업량">#REF!</definedName>
    <definedName name="정위치작업일수">#REF!</definedName>
    <definedName name="정위치지형계수">#REF!</definedName>
    <definedName name="정위치편집작업증감계수">#REF!</definedName>
    <definedName name="정위치편집지형증감계수">#REF!</definedName>
    <definedName name="정위치편집축척별시간당작업량">#REF!</definedName>
    <definedName name="정정">#REF!</definedName>
    <definedName name="정화조" hidden="1">{#N/A,#N/A,FALSE,"CCTV"}</definedName>
    <definedName name="제10호표">#REF!</definedName>
    <definedName name="제11호표">#REF!</definedName>
    <definedName name="제12호표">#REF!</definedName>
    <definedName name="제13호표">#REF!</definedName>
    <definedName name="제14호표">#REF!</definedName>
    <definedName name="제15호표">#REF!</definedName>
    <definedName name="제1호표">#REF!</definedName>
    <definedName name="제2호표">#REF!</definedName>
    <definedName name="제3호표">#REF!</definedName>
    <definedName name="제4호표">#REF!</definedName>
    <definedName name="제5호표">#REF!</definedName>
    <definedName name="제6호표">BlankMacro1</definedName>
    <definedName name="제7호표">#REF!</definedName>
    <definedName name="제8호표">#REF!</definedName>
    <definedName name="제9호표">#REF!</definedName>
    <definedName name="제경비">#REF!</definedName>
    <definedName name="제경비율">#REF!</definedName>
    <definedName name="제도사">#REF!</definedName>
    <definedName name="제료비">#REF!</definedName>
    <definedName name="제방설계용역비">#REF!</definedName>
    <definedName name="제수추가" localSheetId="19" hidden="1">{"'용역비'!$A$4:$C$8"}</definedName>
    <definedName name="제수추가" localSheetId="1" hidden="1">{"'용역비'!$A$4:$C$8"}</definedName>
    <definedName name="제수추가" localSheetId="0" hidden="1">{"'용역비'!$A$4:$C$8"}</definedName>
    <definedName name="제수추가" hidden="1">{"'용역비'!$A$4:$C$8"}</definedName>
    <definedName name="제작및설치비">#REF!</definedName>
    <definedName name="제작및설치비1">#REF!</definedName>
    <definedName name="제잡비">#REF!</definedName>
    <definedName name="제조">#REF!</definedName>
    <definedName name="제조3"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철축로공">#REF!</definedName>
    <definedName name="조가선재">#REF!</definedName>
    <definedName name="조경">54828</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력공">#REF!</definedName>
    <definedName name="조림인부">#REF!</definedName>
    <definedName name="조명율표">#REF!</definedName>
    <definedName name="조사가" localSheetId="1" hidden="1">[56]입찰안!#REF!</definedName>
    <definedName name="조사가" hidden="1">[56]입찰안!#REF!</definedName>
    <definedName name="조사탐사기간">#REF!</definedName>
    <definedName name="조원공_1.1_1.5">#REF!</definedName>
    <definedName name="조임철물">#REF!</definedName>
    <definedName name="조장">#REF!</definedName>
    <definedName name="조적공">#REF!</definedName>
    <definedName name="조정민">BlankMacro1</definedName>
    <definedName name="조종사" localSheetId="19">#REF!</definedName>
    <definedName name="조종사" localSheetId="0">#REF!</definedName>
    <definedName name="조종사">#REF!</definedName>
    <definedName name="조형가이즈까3010">#REF!</definedName>
    <definedName name="조형가이즈까3012">#REF!</definedName>
    <definedName name="조형가이즈까3014">#REF!</definedName>
    <definedName name="조형가이즈까3516">#REF!</definedName>
    <definedName name="종합2" hidden="1">{#N/A,#N/A,FALSE,"정공"}</definedName>
    <definedName name="종합미래2" hidden="1">{#N/A,#N/A,FALSE,"정공"}</definedName>
    <definedName name="종합청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거">#REF!</definedName>
    <definedName name="주민생활">#REF!</definedName>
    <definedName name="주민의견">#REF!</definedName>
    <definedName name="주영">#REF!</definedName>
    <definedName name="주영이">#REF!,#REF!,#REF!</definedName>
    <definedName name="주입구">#REF!</definedName>
    <definedName name="주입파이프">#REF!</definedName>
    <definedName name="주집">#REF!</definedName>
    <definedName name="주차장토공">#REF!</definedName>
    <definedName name="준공년월일">#REF!</definedName>
    <definedName name="준공일">#REF!</definedName>
    <definedName name="준설선기관사">#REF!</definedName>
    <definedName name="준설선기관장">#REF!</definedName>
    <definedName name="준설선선장">#REF!</definedName>
    <definedName name="준설선운전사">#REF!</definedName>
    <definedName name="준설선전기사">#REF!</definedName>
    <definedName name="줄눈공">#REF!</definedName>
    <definedName name="중간보고서" localSheetId="19">[29]산출내역!#REF!</definedName>
    <definedName name="중간보고서">[30]산출내역!#REF!</definedName>
    <definedName name="중공관길이">보링깊이-매직봉길이</definedName>
    <definedName name="중공관반경제곱">(0.016*0.016)</definedName>
    <definedName name="중급">#REF!</definedName>
    <definedName name="중급기능" localSheetId="19">[31]각종단가!#REF!</definedName>
    <definedName name="중급기능">[32]각종단가!#REF!</definedName>
    <definedName name="중급기능사" localSheetId="19">#REF!</definedName>
    <definedName name="중급기능사" localSheetId="0">#REF!</definedName>
    <definedName name="중급기능사">#REF!</definedName>
    <definedName name="중급기능사노임">#REF!</definedName>
    <definedName name="중급기술" localSheetId="19">[8]심사물량!$C$6</definedName>
    <definedName name="중급기술">[9]심사물량!$C$6</definedName>
    <definedName name="중급기술자" localSheetId="19">#REF!</definedName>
    <definedName name="중급기술자" localSheetId="0">#REF!</definedName>
    <definedName name="중급기술자">#REF!</definedName>
    <definedName name="중급기술자노무비">#REF!</definedName>
    <definedName name="중급기술자노임">#REF!</definedName>
    <definedName name="중급달">#REF!</definedName>
    <definedName name="중급도화" localSheetId="19">[8]심사물량!$C$5</definedName>
    <definedName name="중급도화">[9]심사물량!$C$5</definedName>
    <definedName name="중급엔지니어링" localSheetId="19">[31]각종단가!#REF!</definedName>
    <definedName name="중급엔지니어링">[32]각종단가!#REF!</definedName>
    <definedName name="중급여비" localSheetId="19">[31]각종단가!#REF!</definedName>
    <definedName name="중급여비">[32]각종단가!#REF!</definedName>
    <definedName name="중급임금">#REF!</definedName>
    <definedName name="중급전체">#REF!</definedName>
    <definedName name="중급지도제작" localSheetId="19">#REF!</definedName>
    <definedName name="중급지도제작" localSheetId="0">#REF!</definedName>
    <definedName name="중급지도제작">#REF!</definedName>
    <definedName name="중급측량" localSheetId="0">#REF!</definedName>
    <definedName name="중급측량">#REF!</definedName>
    <definedName name="중급항공사진" localSheetId="0">#REF!</definedName>
    <definedName name="중급항공사진">#REF!</definedName>
    <definedName name="중기">#REF!</definedName>
    <definedName name="중기경비">#REF!</definedName>
    <definedName name="중기단가">#REF!</definedName>
    <definedName name="중기달">#REF!</definedName>
    <definedName name="중기부표_1">#REF!</definedName>
    <definedName name="중기부표_2">#REF!</definedName>
    <definedName name="중기부표_3">#REF!</definedName>
    <definedName name="중기부표_4">#REF!</definedName>
    <definedName name="중기부표_5">#REF!</definedName>
    <definedName name="중기부표_6">#REF!</definedName>
    <definedName name="중기부표_7">#REF!</definedName>
    <definedName name="중기운전기사">#REF!</definedName>
    <definedName name="중기운전사">#REF!</definedName>
    <definedName name="중능">#REF!</definedName>
    <definedName name="중대가시설2">#N/A</definedName>
    <definedName name="중량">#REF!</definedName>
    <definedName name="중량표">#REF!</definedName>
    <definedName name="중술">#REF!</definedName>
    <definedName name="중유">#REF!</definedName>
    <definedName name="중흥부두2">#REF!</definedName>
    <definedName name="증감1">{#N/A,#N/A,FALSE,"2~8번"}</definedName>
    <definedName name="증감계수">#REF!</definedName>
    <definedName name="지">#REF!</definedName>
    <definedName name="지고능">#REF!</definedName>
    <definedName name="지도제작고급">#REF!</definedName>
    <definedName name="지도제작중급">#REF!</definedName>
    <definedName name="지도제작초급">#REF!</definedName>
    <definedName name="지도중급기능">#REF!</definedName>
    <definedName name="지리조사지형증감계수">#REF!</definedName>
    <definedName name="지리조사축척계수">#REF!</definedName>
    <definedName name="지방51">#REF!</definedName>
    <definedName name="지방52">#REF!</definedName>
    <definedName name="지방53">#REF!</definedName>
    <definedName name="지붕잇기공">#REF!</definedName>
    <definedName name="지세">#REF!</definedName>
    <definedName name="지세구분">#REF!</definedName>
    <definedName name="지역" localSheetId="19" hidden="1">{#N/A,#N/A,FALSE,"포장2"}</definedName>
    <definedName name="지역" localSheetId="1" hidden="1">{#N/A,#N/A,FALSE,"포장2"}</definedName>
    <definedName name="지역" localSheetId="0" hidden="1">{#N/A,#N/A,FALSE,"포장2"}</definedName>
    <definedName name="지역" hidden="1">{#N/A,#N/A,FALSE,"포장2"}</definedName>
    <definedName name="지역난방재구조일수" localSheetId="19">#REF!</definedName>
    <definedName name="지역난방재구조일수">#REF!</definedName>
    <definedName name="지역난방재구조화비율" localSheetId="19">#REF!</definedName>
    <definedName name="지역난방재구조화비율">#REF!</definedName>
    <definedName name="지역업체" localSheetId="19" hidden="1">{#N/A,#N/A,FALSE,"배수2"}</definedName>
    <definedName name="지역업체" localSheetId="1" hidden="1">{#N/A,#N/A,FALSE,"배수2"}</definedName>
    <definedName name="지역업체" localSheetId="0" hidden="1">{#N/A,#N/A,FALSE,"배수2"}</definedName>
    <definedName name="지역업체" hidden="1">{#N/A,#N/A,FALSE,"배수2"}</definedName>
    <definedName name="지입자재">#REF!</definedName>
    <definedName name="지입재료비">#REF!</definedName>
    <definedName name="지재">#REF!</definedName>
    <definedName name="지적고시">#REF!</definedName>
    <definedName name="지적기능사">#REF!</definedName>
    <definedName name="지적기능산업기사">#REF!</definedName>
    <definedName name="지적기사">#REF!</definedName>
    <definedName name="지적기사_1급">#REF!</definedName>
    <definedName name="지적기사_2급">#REF!</definedName>
    <definedName name="지적도복사">#REF!</definedName>
    <definedName name="지적도입력지형증감계수" localSheetId="19">#REF!</definedName>
    <definedName name="지적도입력지형증감계수">#REF!</definedName>
    <definedName name="지적도입력축척계수" localSheetId="19">#REF!</definedName>
    <definedName name="지적도입력축척계수">#REF!</definedName>
    <definedName name="지적산업기사">#REF!</definedName>
    <definedName name="지적입력지형계수">#REF!</definedName>
    <definedName name="지적입력축척계수">#REF!</definedName>
    <definedName name="지중능" localSheetId="19">#REF!</definedName>
    <definedName name="지중능">#REF!</definedName>
    <definedName name="지질조사보링공">#REF!</definedName>
    <definedName name="지질조사비">#REF!</definedName>
    <definedName name="지철" localSheetId="19" hidden="1">{#N/A,#N/A,FALSE,"포장2"}</definedName>
    <definedName name="지철" localSheetId="1" hidden="1">{#N/A,#N/A,FALSE,"포장2"}</definedName>
    <definedName name="지철" localSheetId="0" hidden="1">{#N/A,#N/A,FALSE,"포장2"}</definedName>
    <definedName name="지철" hidden="1">{#N/A,#N/A,FALSE,"포장2"}</definedName>
    <definedName name="지철자재" localSheetId="19" hidden="1">{#N/A,#N/A,FALSE,"포장2"}</definedName>
    <definedName name="지철자재" localSheetId="1" hidden="1">{#N/A,#N/A,FALSE,"포장2"}</definedName>
    <definedName name="지철자재" localSheetId="0" hidden="1">{#N/A,#N/A,FALSE,"포장2"}</definedName>
    <definedName name="지철자재" hidden="1">{#N/A,#N/A,FALSE,"포장2"}</definedName>
    <definedName name="지초능" localSheetId="19">#REF!</definedName>
    <definedName name="지초능">#REF!</definedName>
    <definedName name="지토" localSheetId="19" hidden="1">{#N/A,#N/A,FALSE,"포장1";#N/A,#N/A,FALSE,"포장1"}</definedName>
    <definedName name="지토" localSheetId="1" hidden="1">{#N/A,#N/A,FALSE,"포장1";#N/A,#N/A,FALSE,"포장1"}</definedName>
    <definedName name="지토" localSheetId="0" hidden="1">{#N/A,#N/A,FALSE,"포장1";#N/A,#N/A,FALSE,"포장1"}</definedName>
    <definedName name="지토" hidden="1">{#N/A,#N/A,FALSE,"포장1";#N/A,#N/A,FALSE,"포장1"}</definedName>
    <definedName name="지토자재" localSheetId="19" hidden="1">{#N/A,#N/A,FALSE,"포장2"}</definedName>
    <definedName name="지토자재" localSheetId="1" hidden="1">{#N/A,#N/A,FALSE,"포장2"}</definedName>
    <definedName name="지토자재" localSheetId="0" hidden="1">{#N/A,#N/A,FALSE,"포장2"}</definedName>
    <definedName name="지토자재" hidden="1">{#N/A,#N/A,FALSE,"포장2"}</definedName>
    <definedName name="지통">#REF!</definedName>
    <definedName name="지통규모">#REF!</definedName>
    <definedName name="지통기능점수">#REF!</definedName>
    <definedName name="지통언어">#REF!</definedName>
    <definedName name="지통품질">#REF!</definedName>
    <definedName name="지통형태">#REF!</definedName>
    <definedName name="지품2" localSheetId="23" hidden="1">{#N/A,#N/A,FALSE,"포장단가"}</definedName>
    <definedName name="지품2" localSheetId="17" hidden="1">{#N/A,#N/A,FALSE,"포장단가"}</definedName>
    <definedName name="지품2" localSheetId="18" hidden="1">{#N/A,#N/A,FALSE,"포장단가"}</definedName>
    <definedName name="지품2" hidden="1">{#N/A,#N/A,FALSE,"포장단가"}</definedName>
    <definedName name="지하시설물도작성">#REF!</definedName>
    <definedName name="지하시설물통합관리시스템">BlankMacro1</definedName>
    <definedName name="지형구조작업량" localSheetId="19">#REF!</definedName>
    <definedName name="지형구조작업량">#REF!</definedName>
    <definedName name="지형구조지형계수" localSheetId="19">#REF!</definedName>
    <definedName name="지형구조지형계수">#REF!</definedName>
    <definedName name="지형상증감계수">#REF!</definedName>
    <definedName name="지형증감계수" localSheetId="19">#REF!</definedName>
    <definedName name="지형증감계수">#REF!</definedName>
    <definedName name="직노">#REF!</definedName>
    <definedName name="직매54P" hidden="1">{#N/A,#N/A,TRUE,"토적및재료집계";#N/A,#N/A,TRUE,"토적및재료집계";#N/A,#N/A,TRUE,"단위량"}</definedName>
    <definedName name="직영비">#REF!</definedName>
    <definedName name="직재" hidden="1">{"'용역비'!$A$4:$C$8"}</definedName>
    <definedName name="직재_2" localSheetId="19" hidden="1">{"'용역비'!$A$4:$C$8"}</definedName>
    <definedName name="직재_2" localSheetId="1" hidden="1">{"'용역비'!$A$4:$C$8"}</definedName>
    <definedName name="직재_2" localSheetId="0" hidden="1">{"'용역비'!$A$4:$C$8"}</definedName>
    <definedName name="직재_2" hidden="1">{"'용역비'!$A$4:$C$8"}</definedName>
    <definedName name="직접경비">#REF!</definedName>
    <definedName name="직접경비1" localSheetId="19" hidden="1">{"'용역비'!$A$4:$C$8"}</definedName>
    <definedName name="직접경비1" localSheetId="1" hidden="1">{"'용역비'!$A$4:$C$8"}</definedName>
    <definedName name="직접경비1" localSheetId="0" hidden="1">{"'용역비'!$A$4:$C$8"}</definedName>
    <definedName name="직접경비1" hidden="1">{"'용역비'!$A$4:$C$8"}</definedName>
    <definedName name="직접경비총액">#REF!</definedName>
    <definedName name="직접노무비">#REF!</definedName>
    <definedName name="직접인건비">#REF!</definedName>
    <definedName name="직접재료비">#REF!</definedName>
    <definedName name="직종">#REF!</definedName>
    <definedName name="진량읍">#REF!</definedName>
    <definedName name="진석">#REF!,#REF!</definedName>
    <definedName name="집">#REF!</definedName>
    <definedName name="집계">#REF!</definedName>
    <definedName name="집계1">#REF!</definedName>
    <definedName name="집계2">#REF!</definedName>
    <definedName name="집수정">#REF!</definedName>
    <definedName name="짜장">#REF!</definedName>
    <definedName name="ㅊ">#REF!</definedName>
    <definedName name="ㅊ1555">#REF!</definedName>
    <definedName name="ㅊ모">#REF!</definedName>
    <definedName name="차량1">#REF!</definedName>
    <definedName name="차량2">#REF!</definedName>
    <definedName name="차량가격">#REF!</definedName>
    <definedName name="차로폭">#REF!</definedName>
    <definedName name="차인증감">#REF!</definedName>
    <definedName name="차집관거단가">#REF!</definedName>
    <definedName name="차트" hidden="1">{#N/A,#N/A,FALSE,"정공"}</definedName>
    <definedName name="착공기한">#REF!</definedName>
    <definedName name="착공년월일">#REF!</definedName>
    <definedName name="착공일">#REF!</definedName>
    <definedName name="착수보고서" localSheetId="19">[29]산출내역!#REF!</definedName>
    <definedName name="착수보고서">[30]산출내역!#REF!</definedName>
    <definedName name="착암공">#REF!</definedName>
    <definedName name="착정">#REF!</definedName>
    <definedName name="창호목공">#REF!</definedName>
    <definedName name="책임연">#REF!</definedName>
    <definedName name="책임연구원" localSheetId="19">[29]산출내역!$E$5</definedName>
    <definedName name="책임연구원">[30]산출내역!$E$5</definedName>
    <definedName name="책임연구원공정">#REF!</definedName>
    <definedName name="책임측량사">#REF!</definedName>
    <definedName name="천">#REF!</definedName>
    <definedName name="천1">#REF!</definedName>
    <definedName name="천만">#REF!</definedName>
    <definedName name="천만1">#REF!</definedName>
    <definedName name="천사" localSheetId="19" hidden="1">{"'용역비'!$A$4:$C$8"}</definedName>
    <definedName name="천사" localSheetId="1" hidden="1">{"'용역비'!$A$4:$C$8"}</definedName>
    <definedName name="천사" localSheetId="0" hidden="1">{"'용역비'!$A$4:$C$8"}</definedName>
    <definedName name="천사" hidden="1">{"'용역비'!$A$4:$C$8"}</definedName>
    <definedName name="천안시">BlankMacro1</definedName>
    <definedName name="천안토공_토공_List">#REF!</definedName>
    <definedName name="천억">#REF!</definedName>
    <definedName name="천억1">#REF!</definedName>
    <definedName name="천전교" hidden="1">{#N/A,#N/A,FALSE,"포장단가"}</definedName>
    <definedName name="철____공">#REF!</definedName>
    <definedName name="철_골_공">#REF!</definedName>
    <definedName name="철거역무">#REF!</definedName>
    <definedName name="철거일위">#REF!</definedName>
    <definedName name="철거일위역무">#REF!</definedName>
    <definedName name="철거자재">#REF!</definedName>
    <definedName name="철거집계">#REF!</definedName>
    <definedName name="철거집계역무">#REF!</definedName>
    <definedName name="철골공">#REF!</definedName>
    <definedName name="철공">#REF!</definedName>
    <definedName name="철근">#REF!</definedName>
    <definedName name="철근공">#REF!</definedName>
    <definedName name="철근집계1" hidden="1">{#N/A,#N/A,FALSE,"배수1"}</definedName>
    <definedName name="철근항복응력">#REF!</definedName>
    <definedName name="철도">#REF!</definedName>
    <definedName name="철도신호공">#REF!</definedName>
    <definedName name="철도용접공">#REF!</definedName>
    <definedName name="철못">#REF!</definedName>
    <definedName name="철주신설공구손료">#REF!</definedName>
    <definedName name="철주신설공비">#REF!</definedName>
    <definedName name="철주신설재료비">#REF!</definedName>
    <definedName name="철판공">#REF!</definedName>
    <definedName name="철판키로">#REF!</definedName>
    <definedName name="철판톤">#REF!</definedName>
    <definedName name="청">#REF!</definedName>
    <definedName name="청마총괄">#REF!</definedName>
    <definedName name="청천200">#REF!</definedName>
    <definedName name="초급">#REF!</definedName>
    <definedName name="초급1">#REF!</definedName>
    <definedName name="초급기능" localSheetId="19">[31]각종단가!#REF!</definedName>
    <definedName name="초급기능">[32]각종단가!#REF!</definedName>
    <definedName name="초급기능사" localSheetId="19">#REF!</definedName>
    <definedName name="초급기능사" localSheetId="0">#REF!</definedName>
    <definedName name="초급기능사">#REF!</definedName>
    <definedName name="초급기능사노임">#REF!</definedName>
    <definedName name="초급기술" localSheetId="19">[8]심사물량!$C$7</definedName>
    <definedName name="초급기술">[9]심사물량!$C$7</definedName>
    <definedName name="초급기술자" localSheetId="19">#REF!</definedName>
    <definedName name="초급기술자" localSheetId="0">#REF!</definedName>
    <definedName name="초급기술자">#REF!</definedName>
    <definedName name="초급기술자노무비">#REF!</definedName>
    <definedName name="초급기술자노임">#REF!</definedName>
    <definedName name="초급달">#REF!</definedName>
    <definedName name="초급도화" localSheetId="0">#REF!</definedName>
    <definedName name="초급도화">#REF!</definedName>
    <definedName name="초급엔지니어링" localSheetId="19">[31]각종단가!#REF!</definedName>
    <definedName name="초급엔지니어링" localSheetId="0">[32]각종단가!#REF!</definedName>
    <definedName name="초급엔지니어링">[32]각종단가!#REF!</definedName>
    <definedName name="초급엔지니이링1">#REF!</definedName>
    <definedName name="초급지도제작" localSheetId="19">#REF!</definedName>
    <definedName name="초급지도제작" localSheetId="0">#REF!</definedName>
    <definedName name="초급지도제작">#REF!</definedName>
    <definedName name="초급측량" localSheetId="19">[8]심사물량!$C$8</definedName>
    <definedName name="초급측량">[9]심사물량!$C$8</definedName>
    <definedName name="초급항공사진" localSheetId="19">#REF!</definedName>
    <definedName name="초급항공사진" localSheetId="0">#REF!</definedName>
    <definedName name="초급항공사진">#REF!</definedName>
    <definedName name="초기" localSheetId="0">#REF!</definedName>
    <definedName name="초기">#REF!</definedName>
    <definedName name="초기달">#REF!</definedName>
    <definedName name="초능" localSheetId="0">#REF!</definedName>
    <definedName name="초능">#REF!</definedName>
    <definedName name="초술">#REF!</definedName>
    <definedName name="촌1">#REF!,#REF!,#REF!,#REF!,#REF!,#REF!</definedName>
    <definedName name="촌10">#REF!,#REF!,#REF!,#REF!,#REF!,#REF!,#REF!</definedName>
    <definedName name="촌11">#REF!,#REF!,#REF!,#REF!,#REF!,#REF!,#REF!</definedName>
    <definedName name="촌12">#REF!,#REF!,#REF!,#REF!,#REF!,#REF!,#REF!</definedName>
    <definedName name="촌13">#REF!,#REF!,#REF!,#REF!,#REF!,#REF!,#REF!</definedName>
    <definedName name="촌14">#REF!,#REF!,#REF!,#REF!,#REF!,#REF!,#REF!</definedName>
    <definedName name="촌15">#REF!,#REF!,#REF!,#REF!,#REF!</definedName>
    <definedName name="촌2">#REF!,#REF!,#REF!,#REF!,#REF!,#REF!,#REF!</definedName>
    <definedName name="촌3">#REF!,#REF!,#REF!,#REF!,#REF!,#REF!,#REF!</definedName>
    <definedName name="촌4">#REF!,#REF!,#REF!,#REF!,#REF!,#REF!,#REF!</definedName>
    <definedName name="촌5">#REF!,#REF!,#REF!,#REF!,#REF!,#REF!,#REF!</definedName>
    <definedName name="촌6">#REF!,#REF!,#REF!,#REF!,#REF!,#REF!,#REF!</definedName>
    <definedName name="촌7">#REF!,#REF!,#REF!,#REF!,#REF!,#REF!,#REF!</definedName>
    <definedName name="촌8">#REF!,#REF!,#REF!,#REF!,#REF!,#REF!,#REF!</definedName>
    <definedName name="촌9">#REF!,#REF!,#REF!,#REF!,#REF!,#REF!,#REF!</definedName>
    <definedName name="촌면1">#REF!,#REF!,#REF!,#REF!,#REF!,#REF!</definedName>
    <definedName name="촌면10">#REF!,#REF!,#REF!,#REF!,#REF!,#REF!,#REF!</definedName>
    <definedName name="촌면11">#REF!,#REF!,#REF!,#REF!,#REF!,#REF!,#REF!</definedName>
    <definedName name="촌면12">#REF!,#REF!,#REF!,#REF!,#REF!,#REF!,#REF!</definedName>
    <definedName name="촌면13">#REF!,#REF!,#REF!,#REF!,#REF!,#REF!,#REF!</definedName>
    <definedName name="촌면14">#REF!,#REF!,#REF!,#REF!,#REF!,#REF!,#REF!</definedName>
    <definedName name="촌면15">#REF!,#REF!,#REF!,#REF!,#REF!</definedName>
    <definedName name="촌면2">#REF!,#REF!,#REF!,#REF!,#REF!,#REF!,#REF!</definedName>
    <definedName name="촌면3">#REF!,#REF!,#REF!,#REF!,#REF!,#REF!,#REF!</definedName>
    <definedName name="촌면4">#REF!,#REF!,#REF!,#REF!,#REF!,#REF!,#REF!</definedName>
    <definedName name="촌면5">#REF!,#REF!,#REF!,#REF!,#REF!,#REF!,#REF!</definedName>
    <definedName name="촌면6">#REF!,#REF!,#REF!,#REF!,#REF!,#REF!,#REF!</definedName>
    <definedName name="촌면7">#REF!,#REF!,#REF!,#REF!,#REF!,#REF!,#REF!</definedName>
    <definedName name="촌면8">#REF!,#REF!,#REF!,#REF!,#REF!,#REF!,#REF!</definedName>
    <definedName name="촌면9">#REF!,#REF!,#REF!,#REF!,#REF!,#REF!,#REF!</definedName>
    <definedName name="총" localSheetId="19" hidden="1">{#N/A,#N/A,FALSE,"부대1"}</definedName>
    <definedName name="총" localSheetId="1" hidden="1">{#N/A,#N/A,FALSE,"부대1"}</definedName>
    <definedName name="총" localSheetId="0" hidden="1">{#N/A,#N/A,FALSE,"부대1"}</definedName>
    <definedName name="총" hidden="1">{#N/A,#N/A,FALSE,"부대1"}</definedName>
    <definedName name="총_원_가">#REF!</definedName>
    <definedName name="총공" hidden="1">{#N/A,#N/A,FALSE,"운반시간"}</definedName>
    <definedName name="총공사비">#REF!</definedName>
    <definedName name="총괄">#REF!</definedName>
    <definedName name="총괄2차">BlankMacro1</definedName>
    <definedName name="총괄기계비">#REF!</definedName>
    <definedName name="총괄보완">#REF!</definedName>
    <definedName name="총괄사급">#REF!</definedName>
    <definedName name="총괄심사">#REF!</definedName>
    <definedName name="총괄여비">#REF!</definedName>
    <definedName name="총괄이급">#REF!</definedName>
    <definedName name="총괄일급">#REF!</definedName>
    <definedName name="총괄표" localSheetId="19" hidden="1">#REF!</definedName>
    <definedName name="총괄표" localSheetId="1" hidden="1">#REF!</definedName>
    <definedName name="총괄표" localSheetId="0" hidden="1">#REF!</definedName>
    <definedName name="총괄표" hidden="1">#REF!</definedName>
    <definedName name="총괄표2차">BlankMacro1</definedName>
    <definedName name="총괄표지">BlankMacro1</definedName>
    <definedName name="총괄현지검측">#REF!</definedName>
    <definedName name="총되메우기">#REF!</definedName>
    <definedName name="총비용">#REF!</definedName>
    <definedName name="총스텝수">#REF!</definedName>
    <definedName name="총연장">#REF!</definedName>
    <definedName name="총용역비">#REF!</definedName>
    <definedName name="총원가">#REF!</definedName>
    <definedName name="총원가2">#REF!</definedName>
    <definedName name="총원가격">#REF!</definedName>
    <definedName name="총이윤">#REF!</definedName>
    <definedName name="총잔토처리">#REF!</definedName>
    <definedName name="총잡석기초">#REF!</definedName>
    <definedName name="총터파기">#REF!</definedName>
    <definedName name="총토탈">#REF!</definedName>
    <definedName name="총토탈1">#REF!</definedName>
    <definedName name="총토탈2">#REF!</definedName>
    <definedName name="촤" hidden="1">{"SJ - 기본 보기",#N/A,FALSE,"공사별 외주견적"}</definedName>
    <definedName name="촬영기계경비" localSheetId="19">[31]각종단가!#REF!</definedName>
    <definedName name="촬영기계경비" localSheetId="0">[32]각종단가!#REF!</definedName>
    <definedName name="촬영기계경비">[32]각종단가!#REF!</definedName>
    <definedName name="촬영사" localSheetId="19">#REF!</definedName>
    <definedName name="촬영사" localSheetId="0">#REF!</definedName>
    <definedName name="촬영사">#REF!</definedName>
    <definedName name="최영" hidden="1">{#N/A,#N/A,FALSE,"정공"}</definedName>
    <definedName name="최종보고서" localSheetId="19">[29]산출내역!$G$59</definedName>
    <definedName name="최종보고서">[30]산출내역!$G$59</definedName>
    <definedName name="추가SW인건비">#REF!</definedName>
    <definedName name="추가규모">#REF!</definedName>
    <definedName name="추가기능점수">#REF!</definedName>
    <definedName name="추가언어">#REF!</definedName>
    <definedName name="추가품질">#REF!</definedName>
    <definedName name="추가형태">#REF!</definedName>
    <definedName name="추갇개발비">#REF!</definedName>
    <definedName name="추정" localSheetId="19" hidden="1">{#N/A,#N/A,FALSE,"포장2"}</definedName>
    <definedName name="추정" localSheetId="1" hidden="1">{#N/A,#N/A,FALSE,"포장2"}</definedName>
    <definedName name="추정" localSheetId="0" hidden="1">{#N/A,#N/A,FALSE,"포장2"}</definedName>
    <definedName name="추정" hidden="1">{#N/A,#N/A,FALSE,"포장2"}</definedName>
    <definedName name="추진" hidden="1">{#N/A,#N/A,FALSE,"정공"}</definedName>
    <definedName name="추진전략" hidden="1">{#N/A,#N/A,FALSE,"정공"}</definedName>
    <definedName name="추진중99">#REF!</definedName>
    <definedName name="축적">#REF!</definedName>
    <definedName name="축척">#REF!</definedName>
    <definedName name="축척작업량" localSheetId="19">#REF!</definedName>
    <definedName name="축척작업량">#REF!</definedName>
    <definedName name="출">#REF!</definedName>
    <definedName name="출구NH조도기여">#REF!</definedName>
    <definedName name="출구NH휘도기여">#REF!</definedName>
    <definedName name="출구형광휘도기여">#REF!</definedName>
    <definedName name="충진용몰탈">#REF!</definedName>
    <definedName name="츠관노">#REF!</definedName>
    <definedName name="측고기" localSheetId="19">#REF!</definedName>
    <definedName name="측고기">#REF!</definedName>
    <definedName name="측고능">#REF!</definedName>
    <definedName name="측고술">#REF!</definedName>
    <definedName name="측관노">#REF!</definedName>
    <definedName name="측량고급" localSheetId="19">#REF!</definedName>
    <definedName name="측량고급">#REF!</definedName>
    <definedName name="측량중급">#REF!</definedName>
    <definedName name="측량초급">#REF!</definedName>
    <definedName name="측량초급기능사">#REF!</definedName>
    <definedName name="측량특급">#REF!</definedName>
    <definedName name="측부">#REF!</definedName>
    <definedName name="측정업무">#REF!</definedName>
    <definedName name="측정함">#REF!</definedName>
    <definedName name="측중기">#REF!</definedName>
    <definedName name="측중능">#REF!</definedName>
    <definedName name="측중술">#REF!</definedName>
    <definedName name="측초기">#REF!</definedName>
    <definedName name="측초능">#REF!</definedName>
    <definedName name="측초술">#REF!</definedName>
    <definedName name="측특기">#REF!</definedName>
    <definedName name="측특술">#REF!</definedName>
    <definedName name="치장벽돌공">#REF!</definedName>
    <definedName name="치즐">#REF!</definedName>
    <definedName name="침방아이">#REF!</definedName>
    <definedName name="침방에프">#REF!</definedName>
    <definedName name="침투성폴리머몰탈">#REF!</definedName>
    <definedName name="ㅋ">#REF!</definedName>
    <definedName name="ㅋ1">#REF!</definedName>
    <definedName name="ㅋㄴㄴ">#REF!,#REF!,#REF!</definedName>
    <definedName name="ㅋㅋㅋ" hidden="1">{"'용역비'!$A$4:$C$8"}</definedName>
    <definedName name="ㅋㅌ" localSheetId="19" hidden="1">{"'용역비'!$A$4:$C$8"}</definedName>
    <definedName name="ㅋㅌ" localSheetId="1" hidden="1">{"'용역비'!$A$4:$C$8"}</definedName>
    <definedName name="ㅋㅌ" localSheetId="0" hidden="1">{"'용역비'!$A$4:$C$8"}</definedName>
    <definedName name="ㅋㅌ" hidden="1">{"'용역비'!$A$4:$C$8"}</definedName>
    <definedName name="카비">#REF!</definedName>
    <definedName name="카빋">#REF!</definedName>
    <definedName name="캇타간재">#REF!</definedName>
    <definedName name="캇타노무">#REF!</definedName>
    <definedName name="캇타손료">#REF!</definedName>
    <definedName name="캐나다_책임연구원" localSheetId="19">[29]산출내역!$F$45</definedName>
    <definedName name="캐나다_책임연구원">[30]산출내역!$F$45</definedName>
    <definedName name="캡형">#REF!</definedName>
    <definedName name="컨설팅비용">#REF!</definedName>
    <definedName name="케이블_1">#REF!</definedName>
    <definedName name="케이블간지" hidden="1">{#N/A,#N/A,TRUE,"토적및재료집계";#N/A,#N/A,TRUE,"토적및재료집계";#N/A,#N/A,TRUE,"단위량"}</definedName>
    <definedName name="케이블공노">#REF!</definedName>
    <definedName name="코_아_튜_브">#REF!</definedName>
    <definedName name="코딩">#REF!</definedName>
    <definedName name="코어튜브">IF(#REF!="점토층",0.01,IF(#REF!="모래층",0.025,IF(#REF!="자갈층",0.05,IF(#REF!="호박돌층",0.15))))</definedName>
    <definedName name="코킹공">#REF!</definedName>
    <definedName name="코킹실링제">#REF!</definedName>
    <definedName name="콘_크_리_트_진_동_기">#REF!</definedName>
    <definedName name="콘주철거공구손료">#REF!</definedName>
    <definedName name="콘주철거공비">#REF!</definedName>
    <definedName name="콘주철거합계">#REF!</definedName>
    <definedName name="콘크">#REF!</definedName>
    <definedName name="콘크리트">#REF!</definedName>
    <definedName name="콘크리트공">#REF!</definedName>
    <definedName name="콘크리트공칭강도">#REF!</definedName>
    <definedName name="콘크리트타석">#REF!</definedName>
    <definedName name="콘크리트타설">#REF!</definedName>
    <definedName name="콘테이너">#REF!</definedName>
    <definedName name="콤프">#REF!</definedName>
    <definedName name="크레인10톤단가">#REF!</definedName>
    <definedName name="크레인15TON단가">#REF!</definedName>
    <definedName name="크레인15톤단가">#REF!</definedName>
    <definedName name="크레인20톤단가">#REF!</definedName>
    <definedName name="ㅌㅊㅍ">#N/A</definedName>
    <definedName name="ㅌㅍㅁㄴㅋ" hidden="1">'[39]N賃率-職'!$I$5:$I$30</definedName>
    <definedName name="타견적" hidden="1">[52]수량산출!$A$1:$A$8282</definedName>
    <definedName name="타공종이월">#REF!</definedName>
    <definedName name="타일공">#REF!</definedName>
    <definedName name="탐사고급">#REF!</definedName>
    <definedName name="탐사보통">#REF!</definedName>
    <definedName name="탐사장비비">#REF!</definedName>
    <definedName name="탐사전문">#REF!</definedName>
    <definedName name="탐사중급">#REF!</definedName>
    <definedName name="탐지기댓수">#REF!</definedName>
    <definedName name="탐지기비용">#REF!</definedName>
    <definedName name="태영지급" localSheetId="19" hidden="1">{#N/A,#N/A,FALSE,"부대1"}</definedName>
    <definedName name="태영지급" localSheetId="1" hidden="1">{#N/A,#N/A,FALSE,"부대1"}</definedName>
    <definedName name="태영지급" localSheetId="0" hidden="1">{#N/A,#N/A,FALSE,"부대1"}</definedName>
    <definedName name="태영지급" hidden="1">{#N/A,#N/A,FALSE,"부대1"}</definedName>
    <definedName name="택">#REF!</definedName>
    <definedName name="터널동발공">#REF!</definedName>
    <definedName name="터널총길이">#REF!</definedName>
    <definedName name="터파기">#REF!</definedName>
    <definedName name="터파기_깊이">#REF!</definedName>
    <definedName name="터파기계산">#REF!</definedName>
    <definedName name="터파기폭__상부">#REF!</definedName>
    <definedName name="터파기폭__하부">#REF!</definedName>
    <definedName name="테스트">BlankMacro1</definedName>
    <definedName name="텐사길이">#REF!</definedName>
    <definedName name="템_모듈1">BlankMacro1</definedName>
    <definedName name="템_모듈2">BlankMacro1</definedName>
    <definedName name="템_모듈3">BlankMacro1</definedName>
    <definedName name="템_모듈4">BlankMacro1</definedName>
    <definedName name="템_모듈5">BlankMacro1</definedName>
    <definedName name="템_모듈6">BlankMacro1</definedName>
    <definedName name="템프리트">BlankMacro1</definedName>
    <definedName name="템플리트모듈">BlankMacro1</definedName>
    <definedName name="템플리트모듈1" localSheetId="19">BlankMacro1</definedName>
    <definedName name="템플리트모듈1" localSheetId="0">BlankMacro1</definedName>
    <definedName name="템플리트모듈1">BlankMacro1</definedName>
    <definedName name="템플리트모듈120" localSheetId="19">BlankMacro1</definedName>
    <definedName name="템플리트모듈120" localSheetId="0">BlankMacro1</definedName>
    <definedName name="템플리트모듈120">BlankMacro1</definedName>
    <definedName name="템플리트모듈2" localSheetId="19">BlankMacro1</definedName>
    <definedName name="템플리트모듈2" localSheetId="0">BlankMacro1</definedName>
    <definedName name="템플리트모듈2">BlankMacro1</definedName>
    <definedName name="템플리트모듈220" localSheetId="19">BlankMacro1</definedName>
    <definedName name="템플리트모듈220" localSheetId="0">BlankMacro1</definedName>
    <definedName name="템플리트모듈220">BlankMacro1</definedName>
    <definedName name="템플리트모듈3" localSheetId="19">BlankMacro1</definedName>
    <definedName name="템플리트모듈3" localSheetId="0">BlankMacro1</definedName>
    <definedName name="템플리트모듈3">BlankMacro1</definedName>
    <definedName name="템플리트모듈4" localSheetId="19">BlankMacro1</definedName>
    <definedName name="템플리트모듈4" localSheetId="0">BlankMacro1</definedName>
    <definedName name="템플리트모듈4">BlankMacro1</definedName>
    <definedName name="템플리트모듈5" localSheetId="19">BlankMacro1</definedName>
    <definedName name="템플리트모듈5" localSheetId="0">BlankMacro1</definedName>
    <definedName name="템플리트모듈5">BlankMacro1</definedName>
    <definedName name="템플리트모듈6" localSheetId="19">BlankMacro1</definedName>
    <definedName name="템플리트모듈6" localSheetId="0">BlankMacro1</definedName>
    <definedName name="템플리트모듈6">BlankMacro1</definedName>
    <definedName name="템플리트모듈7">BlankMacro1</definedName>
    <definedName name="토" localSheetId="19" hidden="1">#REF!</definedName>
    <definedName name="토" localSheetId="1" hidden="1">#REF!</definedName>
    <definedName name="토" localSheetId="0" hidden="1">#REF!</definedName>
    <definedName name="토" hidden="1">#REF!</definedName>
    <definedName name="토공" localSheetId="19" hidden="1">{#N/A,#N/A,FALSE,"포장2"}</definedName>
    <definedName name="토공" localSheetId="1" hidden="1">{#N/A,#N/A,FALSE,"포장2"}</definedName>
    <definedName name="토공" localSheetId="0" hidden="1">{#N/A,#N/A,FALSE,"포장2"}</definedName>
    <definedName name="토공" hidden="1">{#N/A,#N/A,FALSE,"포장2"}</definedName>
    <definedName name="토공1" hidden="1">#REF!</definedName>
    <definedName name="토공11" localSheetId="19" hidden="1">{#N/A,#N/A,FALSE,"포장2"}</definedName>
    <definedName name="토공11" localSheetId="1" hidden="1">{#N/A,#N/A,FALSE,"포장2"}</definedName>
    <definedName name="토공11" localSheetId="0" hidden="1">{#N/A,#N/A,FALSE,"포장2"}</definedName>
    <definedName name="토공11" hidden="1">{#N/A,#N/A,FALSE,"포장2"}</definedName>
    <definedName name="토공사">#REF!</definedName>
    <definedName name="토공이수" hidden="1">#REF!</definedName>
    <definedName name="토목내역">#REF!</definedName>
    <definedName name="토목설계" localSheetId="19" hidden="1">{#N/A,#N/A,FALSE,"골재소요량";#N/A,#N/A,FALSE,"골재소요량"}</definedName>
    <definedName name="토목설계" localSheetId="1" hidden="1">{#N/A,#N/A,FALSE,"골재소요량";#N/A,#N/A,FALSE,"골재소요량"}</definedName>
    <definedName name="토목설계" localSheetId="0" hidden="1">{#N/A,#N/A,FALSE,"골재소요량";#N/A,#N/A,FALSE,"골재소요량"}</definedName>
    <definedName name="토목설계" hidden="1">{#N/A,#N/A,FALSE,"골재소요량";#N/A,#N/A,FALSE,"골재소요량"}</definedName>
    <definedName name="토양">#REF!</definedName>
    <definedName name="토양질">#REF!</definedName>
    <definedName name="토적" hidden="1">#REF!</definedName>
    <definedName name="토적표" localSheetId="23" hidden="1">#REF!</definedName>
    <definedName name="토적표" hidden="1">#REF!</definedName>
    <definedName name="토적표01" localSheetId="23" hidden="1">#REF!</definedName>
    <definedName name="토적표01" hidden="1">#REF!</definedName>
    <definedName name="토피">#REF!</definedName>
    <definedName name="통">#REF!</definedName>
    <definedName name="통내">#REF!</definedName>
    <definedName name="통신">#REF!</definedName>
    <definedName name="통신구조일수" localSheetId="19">#REF!</definedName>
    <definedName name="통신구조일수">#REF!</definedName>
    <definedName name="통신기사">#REF!</definedName>
    <definedName name="통신내">#REF!</definedName>
    <definedName name="통신내선">#REF!</definedName>
    <definedName name="통신내선공">#REF!</definedName>
    <definedName name="통신설비">#REF!</definedName>
    <definedName name="통신설비공">#REF!</definedName>
    <definedName name="통신외선공">#REF!</definedName>
    <definedName name="통신전력재구조일수" localSheetId="19">#REF!</definedName>
    <definedName name="통신전력재구조일수">#REF!</definedName>
    <definedName name="통신전력재구조화비율" localSheetId="19">#REF!</definedName>
    <definedName name="통신전력재구조화비율">#REF!</definedName>
    <definedName name="통신정위치작업일수">#REF!</definedName>
    <definedName name="통신조사연장">#REF!</definedName>
    <definedName name="통신케이블공">#REF!</definedName>
    <definedName name="통신탐사연장">#REF!</definedName>
    <definedName name="통케">#REF!</definedName>
    <definedName name="통합관리" localSheetId="19">[29]상세설계!$G$4</definedName>
    <definedName name="통합관리">[30]상세설계!$G$4</definedName>
    <definedName name="퇴직">#REF!</definedName>
    <definedName name="투3" localSheetId="19" hidden="1">{#N/A,#N/A,FALSE,"배수2"}</definedName>
    <definedName name="투3" localSheetId="1" hidden="1">{#N/A,#N/A,FALSE,"배수2"}</definedName>
    <definedName name="투3" localSheetId="0" hidden="1">{#N/A,#N/A,FALSE,"배수2"}</definedName>
    <definedName name="투3" hidden="1">{#N/A,#N/A,FALSE,"배수2"}</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이윤">#REF!</definedName>
    <definedName name="투일반관리비">#REF!</definedName>
    <definedName name="투재료비">#REF!</definedName>
    <definedName name="투찰표" localSheetId="19" hidden="1">{#N/A,#N/A,FALSE,"부대1"}</definedName>
    <definedName name="투찰표" localSheetId="1" hidden="1">{#N/A,#N/A,FALSE,"부대1"}</definedName>
    <definedName name="투찰표" localSheetId="0" hidden="1">{#N/A,#N/A,FALSE,"부대1"}</definedName>
    <definedName name="투찰표" hidden="1">{#N/A,#N/A,FALSE,"부대1"}</definedName>
    <definedName name="투폐기물처리비">#REF!</definedName>
    <definedName name="특고">#REF!</definedName>
    <definedName name="특고압케이블전공">#REF!</definedName>
    <definedName name="특급">#REF!</definedName>
    <definedName name="특급기술자" localSheetId="19">#REF!</definedName>
    <definedName name="특급기술자">#REF!</definedName>
    <definedName name="특급기술자노무비">#REF!</definedName>
    <definedName name="특급기술자노임">#REF!</definedName>
    <definedName name="특급달">#REF!</definedName>
    <definedName name="특급엔지니어링" localSheetId="19">[31]각종단가!#REF!</definedName>
    <definedName name="특급엔지니어링">[32]각종단가!#REF!</definedName>
    <definedName name="특급전체">#REF!</definedName>
    <definedName name="특기" localSheetId="19">#REF!</definedName>
    <definedName name="특기" localSheetId="0">#REF!</definedName>
    <definedName name="특기">#REF!</definedName>
    <definedName name="특별">#REF!</definedName>
    <definedName name="특별인부" localSheetId="0">#REF!</definedName>
    <definedName name="특별인부">#REF!</definedName>
    <definedName name="특수비계공">#REF!</definedName>
    <definedName name="특수인부">#REF!</definedName>
    <definedName name="특술">#REF!</definedName>
    <definedName name="특인">#REF!</definedName>
    <definedName name="특케">#REF!</definedName>
    <definedName name="ㅍ">{"'용역비'!$A$4:$C$8"}</definedName>
    <definedName name="ㅍ큪ㅊㅋ" localSheetId="1" hidden="1">#REF!</definedName>
    <definedName name="ㅍ큪ㅊㅋ" localSheetId="0" hidden="1">#REF!</definedName>
    <definedName name="ㅍ큪ㅊㅋ" hidden="1">#REF!</definedName>
    <definedName name="파생">#REF!</definedName>
    <definedName name="파생1">#REF!</definedName>
    <definedName name="파워">#REF!</definedName>
    <definedName name="파이1">#REF!</definedName>
    <definedName name="파이2">#REF!</definedName>
    <definedName name="파이프펜던트">#REF!</definedName>
    <definedName name="파일" localSheetId="1" hidden="1">#REF!</definedName>
    <definedName name="파일" localSheetId="0" hidden="1">#REF!</definedName>
    <definedName name="파일" hidden="1">#REF!</definedName>
    <definedName name="판넬조립공">#REF!</definedName>
    <definedName name="팔" localSheetId="1" hidden="1">#REF!</definedName>
    <definedName name="팔" localSheetId="0" hidden="1">#REF!</definedName>
    <definedName name="팔" hidden="1">#REF!</definedName>
    <definedName name="팽창율">0.7</definedName>
    <definedName name="펠트">#REF!</definedName>
    <definedName name="평가서2">#REF!</definedName>
    <definedName name="평가항목">#REF!</definedName>
    <definedName name="평당단가">#REF!</definedName>
    <definedName name="평면">#REF!</definedName>
    <definedName name="평면1계수">#REF!</definedName>
    <definedName name="평면3계수">#REF!</definedName>
    <definedName name="평면부표">#REF!</definedName>
    <definedName name="평면작업계수">#REF!</definedName>
    <definedName name="평면작업량증감계수">#REF!</definedName>
    <definedName name="평면지형계수">#REF!</definedName>
    <definedName name="평면지형증감계수">#REF!</definedName>
    <definedName name="평판1">#REF!</definedName>
    <definedName name="평판2">#REF!</definedName>
    <definedName name="평판3">#REF!</definedName>
    <definedName name="평판4">#REF!</definedName>
    <definedName name="평판5">#REF!</definedName>
    <definedName name="평판작업량계수">#REF!</definedName>
    <definedName name="평판지형계수">#REF!</definedName>
    <definedName name="평판축적계수">#REF!</definedName>
    <definedName name="폐기물처리비">#REF!</definedName>
    <definedName name="포설공">#REF!</definedName>
    <definedName name="포장" hidden="1">#REF!</definedName>
    <definedName name="포장공">#REF!</definedName>
    <definedName name="포장수량산출" hidden="1">#REF!</definedName>
    <definedName name="포장절단">#REF!</definedName>
    <definedName name="포장파취">#REF!</definedName>
    <definedName name="폭">#REF!</definedName>
    <definedName name="폴리머몰탈">#REF!</definedName>
    <definedName name="표">#REF!</definedName>
    <definedName name="표고작업량증감계수">#REF!</definedName>
    <definedName name="표고지형증감계수">#REF!</definedName>
    <definedName name="표석">#REF!</definedName>
    <definedName name="표오고지형증감계수">#REF!</definedName>
    <definedName name="표준안전관리비">#REF!</definedName>
    <definedName name="표준특허" localSheetId="19">[29]상세설계!$G$37</definedName>
    <definedName name="표준특허">[30]상세설계!$G$37</definedName>
    <definedName name="표준형">#REF!</definedName>
    <definedName name="표준활용" localSheetId="19">[29]상세설계!$G$26</definedName>
    <definedName name="표준활용">[30]상세설계!$G$26</definedName>
    <definedName name="표지">#REF!</definedName>
    <definedName name="표지1">#REF!</definedName>
    <definedName name="표지2">BlankMacro1</definedName>
    <definedName name="표지로">#REF!</definedName>
    <definedName name="표층포설">#REF!</definedName>
    <definedName name="품셈공종">#REF!</definedName>
    <definedName name="품셈단가">#REF!</definedName>
    <definedName name="품신">#REF!</definedName>
    <definedName name="프라이머">#REF!</definedName>
    <definedName name="프라임">#REF!</definedName>
    <definedName name="프로그램작성" localSheetId="19">#REF!</definedName>
    <definedName name="프로그램작성" localSheetId="0">#REF!</definedName>
    <definedName name="프로그램작성">#REF!</definedName>
    <definedName name="프린터대여비">#REF!</definedName>
    <definedName name="플라타너스B8">#REF!</definedName>
    <definedName name="플랜">#REF!</definedName>
    <definedName name="플랜트">#REF!</definedName>
    <definedName name="플랜트기계설치공">#REF!</definedName>
    <definedName name="플랜트노">#REF!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로터상각" localSheetId="19">[8]심사계산!$I$96</definedName>
    <definedName name="플로터상각">[9]심사계산!$I$96</definedName>
    <definedName name="플로터정비" localSheetId="19">[8]심사계산!$I$99</definedName>
    <definedName name="플로터정비">[9]심사계산!$I$99</definedName>
    <definedName name="피브씨접착제">#REF!</definedName>
    <definedName name="피브씨파이프">#REF!</definedName>
    <definedName name="피이튜브">#REF!</definedName>
    <definedName name="필지수">#REF!</definedName>
    <definedName name="ㅎ">BlankMacro1</definedName>
    <definedName name="ㅎ314">#REF!</definedName>
    <definedName name="ㅎㄱ" hidden="1">{"'용역비'!$A$4:$C$8"}</definedName>
    <definedName name="ㅎㄱㅎ" hidden="1">{"'용역비'!$A$4:$C$8"}</definedName>
    <definedName name="ㅎㄱㅎㄱㅎㄱㅎ" hidden="1">{"'용역비'!$A$4:$C$8"}</definedName>
    <definedName name="ㅎㄴ" hidden="1">'[39]N賃率-職'!$I$5:$I$30</definedName>
    <definedName name="ㅎㄹ" localSheetId="19" hidden="1">#REF!</definedName>
    <definedName name="ㅎㄹ" localSheetId="1" hidden="1">#REF!</definedName>
    <definedName name="ㅎㄹ" localSheetId="0" hidden="1">#REF!</definedName>
    <definedName name="ㅎㄹ" hidden="1">#REF!</definedName>
    <definedName name="ㅎㄹ오하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ㅇ" localSheetId="19" hidden="1">{"'용역비'!$A$4:$C$8"}</definedName>
    <definedName name="ㅎㅇ" localSheetId="1" hidden="1">{"'용역비'!$A$4:$C$8"}</definedName>
    <definedName name="ㅎㅇ" localSheetId="0" hidden="1">{"'용역비'!$A$4:$C$8"}</definedName>
    <definedName name="ㅎㅇ" hidden="1">{"'용역비'!$A$4:$C$8"}</definedName>
    <definedName name="ㅎㅇㄶㄷㄱ" localSheetId="1" hidden="1">#REF!</definedName>
    <definedName name="ㅎㅇㄶㄷㄱ" localSheetId="0" hidden="1">#REF!</definedName>
    <definedName name="ㅎㅇㄶㄷㄱ" hidden="1">#REF!</definedName>
    <definedName name="ㅎ오" localSheetId="19" hidden="1">{"'용역비'!$A$4:$C$8"}</definedName>
    <definedName name="ㅎ오" localSheetId="1" hidden="1">{"'용역비'!$A$4:$C$8"}</definedName>
    <definedName name="ㅎ오" localSheetId="0" hidden="1">{"'용역비'!$A$4:$C$8"}</definedName>
    <definedName name="ㅎ오" hidden="1">{"'용역비'!$A$4:$C$8"}</definedName>
    <definedName name="ㅎㅎ">#REF!</definedName>
    <definedName name="ㅎㅎㅎ">BlankMacro1</definedName>
    <definedName name="ㅎㅎㅎ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#REF!</definedName>
    <definedName name="ㅎㅎㅎㅎㅎㅎ">#REF!</definedName>
    <definedName name="ㅎㅎㅎㅎㅎㅎㅎㅎㅎㅎㅎㅎㅎ">#REF!</definedName>
    <definedName name="ㅎㅎㅎㅎㅎㅎㅎㅎㅎㅎㅎㅎㅎㅎㅎㅎㅎㅎㅎㅎㅎㅎㅎ" hidden="1">#REF!</definedName>
    <definedName name="하나틈">#REF!</definedName>
    <definedName name="하도" localSheetId="19" hidden="1">{#N/A,#N/A,FALSE,"이정표"}</definedName>
    <definedName name="하도" localSheetId="1" hidden="1">{#N/A,#N/A,FALSE,"이정표"}</definedName>
    <definedName name="하도" localSheetId="0" hidden="1">{#N/A,#N/A,FALSE,"이정표"}</definedName>
    <definedName name="하도" hidden="1">{#N/A,#N/A,FALSE,"이정표"}</definedName>
    <definedName name="하도급">#REF!</definedName>
    <definedName name="하도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드웨어">#REF!</definedName>
    <definedName name="하수" localSheetId="19">BlankMacro1</definedName>
    <definedName name="하수" localSheetId="0">BlankMacro1</definedName>
    <definedName name="하수">BlankMacro1</definedName>
    <definedName name="하수SW">#REF!</definedName>
    <definedName name="하수구조일수" localSheetId="19">#REF!</definedName>
    <definedName name="하수구조일수" localSheetId="0">#REF!</definedName>
    <definedName name="하수구조일수">#REF!</definedName>
    <definedName name="하수도2"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시설계수">#REF!</definedName>
    <definedName name="하수도연장">#REF!</definedName>
    <definedName name="하수도인일">#REF!</definedName>
    <definedName name="하수도조사탐사기간">#REF!</definedName>
    <definedName name="하수소프트">#REF!</definedName>
    <definedName name="하수연장" localSheetId="19">#REF!</definedName>
    <definedName name="하수연장">#REF!</definedName>
    <definedName name="하수적용율" localSheetId="19">#REF!</definedName>
    <definedName name="하수적용율">#REF!</definedName>
    <definedName name="하수조사율" localSheetId="19">#REF!</definedName>
    <definedName name="하수조사율">#REF!</definedName>
    <definedName name="하수지형계수">#REF!</definedName>
    <definedName name="하양읍">#REF!</definedName>
    <definedName name="하천연장">#REF!</definedName>
    <definedName name="하한선" localSheetId="19" hidden="1">{#N/A,#N/A,FALSE,"배수2"}</definedName>
    <definedName name="하한선" localSheetId="1" hidden="1">{#N/A,#N/A,FALSE,"배수2"}</definedName>
    <definedName name="하한선" localSheetId="0" hidden="1">{#N/A,#N/A,FALSE,"배수2"}</definedName>
    <definedName name="하한선" hidden="1">{#N/A,#N/A,FALSE,"배수2"}</definedName>
    <definedName name="학교" hidden="1">{#N/A,#N/A,FALSE,"전력간선"}</definedName>
    <definedName name="한">{#N/A,#N/A,FALSE,"조골재"}</definedName>
    <definedName name="한동">{#N/A,#N/A,FALSE,"단가표지"}</definedName>
    <definedName name="한전">#REF!</definedName>
    <definedName name="한전공사비">#REF!,#REF!</definedName>
    <definedName name="할석공">#REF!</definedName>
    <definedName name="할증">#REF!</definedName>
    <definedName name="함">#REF!</definedName>
    <definedName name="함석공">#REF!</definedName>
    <definedName name="합계">#REF!</definedName>
    <definedName name="합판">#REF!</definedName>
    <definedName name="항공사진고급" localSheetId="19">#REF!</definedName>
    <definedName name="항공사진고급">#REF!</definedName>
    <definedName name="항공사진중급" localSheetId="19">#REF!</definedName>
    <definedName name="항공사진중급">#REF!</definedName>
    <definedName name="항공사진초급" localSheetId="19">#REF!</definedName>
    <definedName name="항공사진초급">#REF!</definedName>
    <definedName name="항공정비사">#REF!</definedName>
    <definedName name="항목1">#REF!</definedName>
    <definedName name="항목10">#REF!</definedName>
    <definedName name="항목11">#REF!</definedName>
    <definedName name="항목12">#REF!</definedName>
    <definedName name="항목13">#REF!</definedName>
    <definedName name="항목14">#REF!</definedName>
    <definedName name="항목15">#REF!</definedName>
    <definedName name="항목16">#REF!</definedName>
    <definedName name="항목17">#REF!</definedName>
    <definedName name="항목18">#REF!</definedName>
    <definedName name="항목19">#REF!</definedName>
    <definedName name="항목2">#REF!</definedName>
    <definedName name="항목20">#REF!</definedName>
    <definedName name="항목3">#REF!</definedName>
    <definedName name="항목4">#REF!</definedName>
    <definedName name="항목5">#REF!</definedName>
    <definedName name="항목6">#REF!</definedName>
    <definedName name="항목7">#REF!</definedName>
    <definedName name="항목8">#REF!</definedName>
    <definedName name="항목9">#REF!</definedName>
    <definedName name="항법사">#REF!</definedName>
    <definedName name="해석" localSheetId="19">BlankMacro1</definedName>
    <definedName name="해석" localSheetId="0">BlankMacro1</definedName>
    <definedName name="해석">BlankMacro1</definedName>
    <definedName name="행">#REF!</definedName>
    <definedName name="행선안내게시기설비">#REF!</definedName>
    <definedName name="허창영">#REF!,#REF!</definedName>
    <definedName name="현대" hidden="1">{#N/A,#N/A,FALSE,"정공"}</definedName>
    <definedName name="현도사">#REF!</definedName>
    <definedName name="현장대리인">#REF!</definedName>
    <definedName name="현장지원">#REF!</definedName>
    <definedName name="현장지원규모">#REF!</definedName>
    <definedName name="현장지원기능점수">#REF!</definedName>
    <definedName name="현장지원언어">#REF!</definedName>
    <definedName name="현장지원품질">#REF!</definedName>
    <definedName name="현장지원형태">#REF!</definedName>
    <definedName name="현조" hidden="1">#REF!</definedName>
    <definedName name="현지교통비">#REF!</definedName>
    <definedName name="협" localSheetId="19" hidden="1">{#N/A,#N/A,FALSE,"배수2"}</definedName>
    <definedName name="협" localSheetId="1" hidden="1">{#N/A,#N/A,FALSE,"배수2"}</definedName>
    <definedName name="협" localSheetId="0" hidden="1">{#N/A,#N/A,FALSE,"배수2"}</definedName>
    <definedName name="협" hidden="1">{#N/A,#N/A,FALSE,"배수2"}</definedName>
    <definedName name="협력" localSheetId="19" hidden="1">{#N/A,#N/A,FALSE,"포장2"}</definedName>
    <definedName name="협력" localSheetId="1" hidden="1">{#N/A,#N/A,FALSE,"포장2"}</definedName>
    <definedName name="협력" localSheetId="0" hidden="1">{#N/A,#N/A,FALSE,"포장2"}</definedName>
    <definedName name="협력" hidden="1">{#N/A,#N/A,FALSE,"포장2"}</definedName>
    <definedName name="협력업체" localSheetId="19" hidden="1">{#N/A,#N/A,FALSE,"포장2"}</definedName>
    <definedName name="협력업체" localSheetId="1" hidden="1">{#N/A,#N/A,FALSE,"포장2"}</definedName>
    <definedName name="협력업체" localSheetId="0" hidden="1">{#N/A,#N/A,FALSE,"포장2"}</definedName>
    <definedName name="협력업체" hidden="1">{#N/A,#N/A,FALSE,"포장2"}</definedName>
    <definedName name="협철" localSheetId="19" hidden="1">{#N/A,#N/A,FALSE,"포장2"}</definedName>
    <definedName name="협철" localSheetId="1" hidden="1">{#N/A,#N/A,FALSE,"포장2"}</definedName>
    <definedName name="협철" localSheetId="0" hidden="1">{#N/A,#N/A,FALSE,"포장2"}</definedName>
    <definedName name="협철" hidden="1">{#N/A,#N/A,FALSE,"포장2"}</definedName>
    <definedName name="협토" localSheetId="19" hidden="1">{#N/A,#N/A,FALSE,"포장1";#N/A,#N/A,FALSE,"포장1"}</definedName>
    <definedName name="협토" localSheetId="1" hidden="1">{#N/A,#N/A,FALSE,"포장1";#N/A,#N/A,FALSE,"포장1"}</definedName>
    <definedName name="협토" localSheetId="0" hidden="1">{#N/A,#N/A,FALSE,"포장1";#N/A,#N/A,FALSE,"포장1"}</definedName>
    <definedName name="협토" hidden="1">{#N/A,#N/A,FALSE,"포장1";#N/A,#N/A,FALSE,"포장1"}</definedName>
    <definedName name="협토1" localSheetId="19" hidden="1">{#N/A,#N/A,FALSE,"포장2"}</definedName>
    <definedName name="협토1" localSheetId="1" hidden="1">{#N/A,#N/A,FALSE,"포장2"}</definedName>
    <definedName name="협토1" localSheetId="0" hidden="1">{#N/A,#N/A,FALSE,"포장2"}</definedName>
    <definedName name="협토1" hidden="1">{#N/A,#N/A,FALSE,"포장2"}</definedName>
    <definedName name="협토자재" localSheetId="19" hidden="1">{#N/A,#N/A,FALSE,"포장2"}</definedName>
    <definedName name="협토자재" localSheetId="1" hidden="1">{#N/A,#N/A,FALSE,"포장2"}</definedName>
    <definedName name="협토자재" localSheetId="0" hidden="1">{#N/A,#N/A,FALSE,"포장2"}</definedName>
    <definedName name="협토자재" hidden="1">{#N/A,#N/A,FALSE,"포장2"}</definedName>
    <definedName name="형광기구품">#REF!</definedName>
    <definedName name="형광등이용율">#REF!</definedName>
    <definedName name="형광등조명율">#REF!</definedName>
    <definedName name="형광폭">#REF!</definedName>
    <definedName name="형광폭반">#REF!</definedName>
    <definedName name="형제" localSheetId="19" hidden="1">{#N/A,#N/A,FALSE,"포장2"}</definedName>
    <definedName name="형제" localSheetId="1" hidden="1">{#N/A,#N/A,FALSE,"포장2"}</definedName>
    <definedName name="형제" localSheetId="0" hidden="1">{#N/A,#N/A,FALSE,"포장2"}</definedName>
    <definedName name="형제" hidden="1">{#N/A,#N/A,FALSE,"포장2"}</definedName>
    <definedName name="형태계수" localSheetId="19">#REF!</definedName>
    <definedName name="형태계수">#REF!</definedName>
    <definedName name="형태별보정계수">#REF!</definedName>
    <definedName name="형틀">#REF!</definedName>
    <definedName name="형틀목공">#REF!</definedName>
    <definedName name="호서">#N/A</definedName>
    <definedName name="호표">#REF!</definedName>
    <definedName name="호호" localSheetId="19" hidden="1">{#N/A,#N/A,FALSE,"부대1"}</definedName>
    <definedName name="호호" localSheetId="1" hidden="1">{#N/A,#N/A,FALSE,"부대1"}</definedName>
    <definedName name="호호" localSheetId="0" hidden="1">{#N/A,#N/A,FALSE,"부대1"}</definedName>
    <definedName name="호호" hidden="1">{#N/A,#N/A,FALSE,"부대1"}</definedName>
    <definedName name="호ㅓ" localSheetId="19" hidden="1">{"'용역비'!$A$4:$C$8"}</definedName>
    <definedName name="호ㅓ" localSheetId="1" hidden="1">{"'용역비'!$A$4:$C$8"}</definedName>
    <definedName name="호ㅓ" localSheetId="0" hidden="1">{"'용역비'!$A$4:$C$8"}</definedName>
    <definedName name="호ㅓ" hidden="1">{"'용역비'!$A$4:$C$8"}</definedName>
    <definedName name="호ㅓㅕㅏ6ㅅ서ㅛㅓ" localSheetId="1" hidden="1">[57]입찰안!#REF!</definedName>
    <definedName name="호ㅓㅕㅏ6ㅅ서ㅛㅓ" hidden="1">[57]입찰안!#REF!</definedName>
    <definedName name="혼화제">#REF!</definedName>
    <definedName name="홁ㅎ">#N/A</definedName>
    <definedName name="홍">#REF!</definedName>
    <definedName name="홍ㄹㄴㄷㄱ" localSheetId="19" hidden="1">#REF!</definedName>
    <definedName name="홍ㄹㄴㄷㄱ" localSheetId="1" hidden="1">#REF!</definedName>
    <definedName name="홍ㄹㄴㄷㄱ" localSheetId="0" hidden="1">#REF!</definedName>
    <definedName name="홍ㄹㄴㄷㄱ" hidden="1">#REF!</definedName>
    <definedName name="홍ㅇ호" localSheetId="19" hidden="1">{"'용역비'!$A$4:$C$8"}</definedName>
    <definedName name="홍ㅇ호" localSheetId="1" hidden="1">{"'용역비'!$A$4:$C$8"}</definedName>
    <definedName name="홍ㅇ호" localSheetId="0" hidden="1">{"'용역비'!$A$4:$C$8"}</definedName>
    <definedName name="홍ㅇ호" hidden="1">{"'용역비'!$A$4:$C$8"}</definedName>
    <definedName name="화">#REF!</definedName>
    <definedName name="화약취급공">#REF!</definedName>
    <definedName name="환율" localSheetId="19">[8]심사계산!$D$87</definedName>
    <definedName name="환율">[9]심사계산!$D$87</definedName>
    <definedName name="활석공">#REF!</definedName>
    <definedName name="회경">#REF!</definedName>
    <definedName name="회사">#REF!</definedName>
    <definedName name="회사경비">#REF!</definedName>
    <definedName name="회사취급비">#REF!</definedName>
    <definedName name="회재">#REF!</definedName>
    <definedName name="횟수">#REF!</definedName>
    <definedName name="휀스">#REF!</definedName>
    <definedName name="휘발유">#REF!</definedName>
    <definedName name="휴천수" localSheetId="23" hidden="1">{#N/A,#N/A,FALSE,"포장단가"}</definedName>
    <definedName name="휴천수" localSheetId="17" hidden="1">{#N/A,#N/A,FALSE,"포장단가"}</definedName>
    <definedName name="휴천수" localSheetId="18" hidden="1">{#N/A,#N/A,FALSE,"포장단가"}</definedName>
    <definedName name="휴천수" hidden="1">{#N/A,#N/A,FALSE,"포장단가"}</definedName>
    <definedName name="ㅏ576">#REF!</definedName>
    <definedName name="ㅏ나마" localSheetId="19" hidden="1">#REF!</definedName>
    <definedName name="ㅏ나마" localSheetId="1" hidden="1">#REF!</definedName>
    <definedName name="ㅏ나마" localSheetId="0" hidden="1">#REF!</definedName>
    <definedName name="ㅏ나마" hidden="1">#REF!</definedName>
    <definedName name="ㅏㅏㅏ"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BlankMacro1</definedName>
    <definedName name="ㅏㅏㅣ"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ㅕㅛㅏㄱㄹㅇ" hidden="1">'[39]N賃率-職'!$I$5:$I$30</definedName>
    <definedName name="ㅐ1">#REF!</definedName>
    <definedName name="ㅐ520">#REF!</definedName>
    <definedName name="ㅑ29">#REF!</definedName>
    <definedName name="ㅑㅑ" localSheetId="19" hidden="1">{"'용역비'!$A$4:$C$8"}</definedName>
    <definedName name="ㅑㅑ" localSheetId="1" hidden="1">{"'용역비'!$A$4:$C$8"}</definedName>
    <definedName name="ㅑㅑ" localSheetId="0" hidden="1">{"'용역비'!$A$4:$C$8"}</definedName>
    <definedName name="ㅑㅑ" hidden="1">{"'용역비'!$A$4:$C$8"}</definedName>
    <definedName name="ㅑㅑㅑ"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BlankMacro1</definedName>
    <definedName name="ㅑㅑㅑㅑㅑ" localSheetId="19" hidden="1">{"'용역비'!$A$4:$C$8"}</definedName>
    <definedName name="ㅑㅑㅑㅑㅑ" localSheetId="1" hidden="1">{"'용역비'!$A$4:$C$8"}</definedName>
    <definedName name="ㅑㅑㅑㅑㅑ" localSheetId="0" hidden="1">{"'용역비'!$A$4:$C$8"}</definedName>
    <definedName name="ㅑㅑㅑㅑㅑ" hidden="1">{"'용역비'!$A$4:$C$8"}</definedName>
    <definedName name="ㅑㅑㅑㅑㅑㅑ" localSheetId="19" hidden="1">{"'용역비'!$A$4:$C$8"}</definedName>
    <definedName name="ㅑㅑㅑㅑㅑㅑ" localSheetId="1" hidden="1">{"'용역비'!$A$4:$C$8"}</definedName>
    <definedName name="ㅑㅑㅑㅑㅑㅑ" localSheetId="0" hidden="1">{"'용역비'!$A$4:$C$8"}</definedName>
    <definedName name="ㅑㅑㅑㅑㅑㅑ" hidden="1">{"'용역비'!$A$4:$C$8"}</definedName>
    <definedName name="ㅑㅕㅑ" hidden="1">{#N/A,#N/A,FALSE,"전력간선"}</definedName>
    <definedName name="ㅑㅕㅕ" localSheetId="19" hidden="1">{"'용역비'!$A$4:$C$8"}</definedName>
    <definedName name="ㅑㅕㅕ" localSheetId="1" hidden="1">{"'용역비'!$A$4:$C$8"}</definedName>
    <definedName name="ㅑㅕㅕ" localSheetId="0" hidden="1">{"'용역비'!$A$4:$C$8"}</definedName>
    <definedName name="ㅑㅕㅕ" hidden="1">{"'용역비'!$A$4:$C$8"}</definedName>
    <definedName name="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ㄱ" hidden="1">[46]실행철강하도!$A$1:$A$4</definedName>
    <definedName name="ㅓ난"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{#N/A,#N/A,FALSE,"전력간선"}</definedName>
    <definedName name="ㅓㅓ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ㅔ154">#REF!</definedName>
    <definedName name="ㅔ갸ㅜㅅ" localSheetId="19">#REF!</definedName>
    <definedName name="ㅔ갸ㅜㅅ">#REF!</definedName>
    <definedName name="ㅔㅐ" hidden="1">#REF!</definedName>
    <definedName name="ㅔㅔ" localSheetId="19" hidden="1">[58]집계표!#REF!</definedName>
    <definedName name="ㅔㅔ" localSheetId="1" hidden="1">[58]집계표!#REF!</definedName>
    <definedName name="ㅔㅔ" localSheetId="0" hidden="1">[58]집계표!#REF!</definedName>
    <definedName name="ㅔㅔ" hidden="1">[58]집계표!#REF!</definedName>
    <definedName name="ㅔㅔㅔㅔ">#REF!,#REF!</definedName>
    <definedName name="ㅔㅣ" localSheetId="19" hidden="1">{"'용역비'!$A$4:$C$8"}</definedName>
    <definedName name="ㅔㅣ" localSheetId="1" hidden="1">{"'용역비'!$A$4:$C$8"}</definedName>
    <definedName name="ㅔㅣ" localSheetId="0" hidden="1">{"'용역비'!$A$4:$C$8"}</definedName>
    <definedName name="ㅔㅣ" hidden="1">{"'용역비'!$A$4:$C$8"}</definedName>
    <definedName name="ㅕ">#REF!</definedName>
    <definedName name="ㅕㅑ" hidden="1">#REF!</definedName>
    <definedName name="ㅕㅑㅐㅔ" hidden="1">#REF!</definedName>
    <definedName name="ㅗ">#REF!</definedName>
    <definedName name="ㅗ1019">#REF!</definedName>
    <definedName name="ㅗ마ㅓ리"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20">#REF!</definedName>
    <definedName name="ㅗㅗㅗ"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ㅠㅎㄹ">#N/A</definedName>
    <definedName name="ㅛ" localSheetId="19" hidden="1">{"'용역비'!$A$4:$C$8"}</definedName>
    <definedName name="ㅛ" localSheetId="1" hidden="1">{"'용역비'!$A$4:$C$8"}</definedName>
    <definedName name="ㅛ" localSheetId="0" hidden="1">{"'용역비'!$A$4:$C$8"}</definedName>
    <definedName name="ㅛ" hidden="1">{"'용역비'!$A$4:$C$8"}</definedName>
    <definedName name="ㅛㅕㅑ" hidden="1">'[48]N賃率-職'!$I$5:$I$30</definedName>
    <definedName name="ㅛㅛ" localSheetId="19" hidden="1">{"'용역비'!$A$4:$C$8"}</definedName>
    <definedName name="ㅛㅛ" localSheetId="1" hidden="1">{"'용역비'!$A$4:$C$8"}</definedName>
    <definedName name="ㅛㅛ" localSheetId="0" hidden="1">{"'용역비'!$A$4:$C$8"}</definedName>
    <definedName name="ㅛㅛ" hidden="1">{"'용역비'!$A$4:$C$8"}</definedName>
    <definedName name="ㅛㅛㅛ" localSheetId="23" hidden="1">[17]날개벽수량표!#REF!</definedName>
    <definedName name="ㅛㅛㅛ" localSheetId="19" hidden="1">{"'용역비'!$A$4:$C$8"}</definedName>
    <definedName name="ㅛㅛㅛ" localSheetId="16" hidden="1">[17]날개벽수량표!#REF!</definedName>
    <definedName name="ㅛㅛㅛ" localSheetId="17" hidden="1">[17]날개벽수량표!#REF!</definedName>
    <definedName name="ㅛㅛㅛ" localSheetId="18" hidden="1">[17]날개벽수량표!#REF!</definedName>
    <definedName name="ㅛㅛㅛ" localSheetId="1" hidden="1">{"'용역비'!$A$4:$C$8"}</definedName>
    <definedName name="ㅛㅛㅛ" localSheetId="0" hidden="1">{"'용역비'!$A$4:$C$8"}</definedName>
    <definedName name="ㅛㅛㅛ" hidden="1">{"'용역비'!$A$4:$C$8"}</definedName>
    <definedName name="ㅛㅛㅛㅛ" hidden="1">[59]수량산출!$A$1:$A$8561</definedName>
    <definedName name="ㅜ" localSheetId="23" hidden="1">[24]수량산출!#REF!</definedName>
    <definedName name="ㅜ" localSheetId="19" hidden="1">[19]수량산출!#REF!</definedName>
    <definedName name="ㅜ" localSheetId="16" hidden="1">[24]수량산출!#REF!</definedName>
    <definedName name="ㅜ" localSheetId="17" hidden="1">[24]수량산출!#REF!</definedName>
    <definedName name="ㅜ" localSheetId="18" hidden="1">[24]수량산출!#REF!</definedName>
    <definedName name="ㅜ" localSheetId="1" hidden="1">[19]수량산출!#REF!</definedName>
    <definedName name="ㅜ" localSheetId="0" hidden="1">[19]수량산출!#REF!</definedName>
    <definedName name="ㅜ" hidden="1">[19]수량산출!#REF!</definedName>
    <definedName name="ㅜㅠㅊ퓨ㅜ" localSheetId="19" hidden="1">#REF!</definedName>
    <definedName name="ㅜㅠㅊ퓨ㅜ" localSheetId="1" hidden="1">#REF!</definedName>
    <definedName name="ㅜㅠㅊ퓨ㅜ" localSheetId="0" hidden="1">#REF!</definedName>
    <definedName name="ㅜㅠㅊ퓨ㅜ" hidden="1">#REF!</definedName>
    <definedName name="ㅝㅗ허">#N/A</definedName>
    <definedName name="ㅠ" localSheetId="19" hidden="1">{"'공사부문'!$A$6:$A$32"}</definedName>
    <definedName name="ㅠ" localSheetId="1" hidden="1">{"'공사부문'!$A$6:$A$32"}</definedName>
    <definedName name="ㅠ" localSheetId="0" hidden="1">{"'공사부문'!$A$6:$A$32"}</definedName>
    <definedName name="ㅠ" hidden="1">{"'공사부문'!$A$6:$A$32"}</definedName>
    <definedName name="ㅠㄱ" localSheetId="19" hidden="1">{"'용역비'!$A$4:$C$8"}</definedName>
    <definedName name="ㅠㄱ" localSheetId="1" hidden="1">{"'용역비'!$A$4:$C$8"}</definedName>
    <definedName name="ㅠㄱ" localSheetId="0" hidden="1">{"'용역비'!$A$4:$C$8"}</definedName>
    <definedName name="ㅠㄱ" hidden="1">{"'용역비'!$A$4:$C$8"}</definedName>
    <definedName name="ㅠㅜㅎ">#N/A</definedName>
    <definedName name="ㅡㅁㅊ개14">#REF!</definedName>
    <definedName name="ㅡㅡㅡ">BlankMacro1</definedName>
    <definedName name="ㅣ15">#REF!</definedName>
    <definedName name="ㅣㅏ아ㅓㄴ"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ㅕㅗ" localSheetId="19" hidden="1">#REF!</definedName>
    <definedName name="ㅣㅑㅕㅗ" localSheetId="1" hidden="1">#REF!</definedName>
    <definedName name="ㅣㅑㅕㅗ" localSheetId="0" hidden="1">#REF!</definedName>
    <definedName name="ㅣㅑㅕㅗ" hidden="1">#REF!</definedName>
    <definedName name="ㅣㅣ">{#N/A,#N/A,FALSE,"골재소요량";#N/A,#N/A,FALSE,"골재소요량"}</definedName>
    <definedName name="ㅣㅣㅣ" localSheetId="19"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62913"/>
</workbook>
</file>

<file path=xl/calcChain.xml><?xml version="1.0" encoding="utf-8"?>
<calcChain xmlns="http://schemas.openxmlformats.org/spreadsheetml/2006/main">
  <c r="G10" i="35" l="1"/>
  <c r="E12" i="20"/>
  <c r="I47" i="26" l="1"/>
  <c r="I48" i="26"/>
  <c r="I49" i="26"/>
  <c r="I50" i="26"/>
  <c r="I51" i="26"/>
  <c r="F52" i="26"/>
  <c r="I52" i="26" s="1"/>
  <c r="H24" i="26" l="1"/>
  <c r="H25" i="26"/>
  <c r="H26" i="26"/>
  <c r="H27" i="26"/>
  <c r="H28" i="26"/>
  <c r="H29" i="26"/>
  <c r="H30" i="26"/>
  <c r="H31" i="26"/>
  <c r="H32" i="26"/>
  <c r="H33" i="26"/>
  <c r="H34" i="26"/>
  <c r="H35" i="26"/>
  <c r="H36" i="26"/>
  <c r="H37" i="26"/>
  <c r="H38" i="26"/>
  <c r="H39" i="26"/>
  <c r="H40" i="26"/>
  <c r="E41" i="26"/>
  <c r="E42" i="26" s="1"/>
  <c r="D41" i="26"/>
  <c r="D42" i="26" s="1"/>
  <c r="H23" i="26"/>
  <c r="H41" i="26" l="1"/>
  <c r="H42" i="26" s="1"/>
  <c r="G239" i="38" l="1"/>
  <c r="G370" i="38"/>
  <c r="G369" i="38"/>
  <c r="G368" i="38"/>
  <c r="G367" i="38"/>
  <c r="G366" i="38"/>
  <c r="G365" i="38"/>
  <c r="G364" i="38"/>
  <c r="G363" i="38"/>
  <c r="G362" i="38"/>
  <c r="G361" i="38"/>
  <c r="G360" i="38"/>
  <c r="G359" i="38"/>
  <c r="G358" i="38"/>
  <c r="G357" i="38"/>
  <c r="G356" i="38"/>
  <c r="G355" i="38"/>
  <c r="G354" i="38"/>
  <c r="G353" i="38"/>
  <c r="G352" i="38"/>
  <c r="G351" i="38"/>
  <c r="G350" i="38"/>
  <c r="G349" i="38"/>
  <c r="G348" i="38"/>
  <c r="G347" i="38"/>
  <c r="G346" i="38"/>
  <c r="G345" i="38"/>
  <c r="G344" i="38"/>
  <c r="G343" i="38"/>
  <c r="G342" i="38"/>
  <c r="G341" i="38"/>
  <c r="G340" i="38"/>
  <c r="G339" i="38"/>
  <c r="G338" i="38"/>
  <c r="G337" i="38"/>
  <c r="G336" i="38"/>
  <c r="G335" i="38"/>
  <c r="G334" i="38"/>
  <c r="G333" i="38"/>
  <c r="G332" i="38"/>
  <c r="G331" i="38"/>
  <c r="G330" i="38"/>
  <c r="G329" i="38"/>
  <c r="G328" i="38"/>
  <c r="G327" i="38"/>
  <c r="G326" i="38"/>
  <c r="G325" i="38"/>
  <c r="G324" i="38"/>
  <c r="G323" i="38"/>
  <c r="G322" i="38"/>
  <c r="G321" i="38"/>
  <c r="G320" i="38"/>
  <c r="G319" i="38"/>
  <c r="G318" i="38"/>
  <c r="G317" i="38"/>
  <c r="G316" i="38"/>
  <c r="G315" i="38"/>
  <c r="G314" i="38"/>
  <c r="G313" i="38"/>
  <c r="G312" i="38"/>
  <c r="G311" i="38"/>
  <c r="G310" i="38"/>
  <c r="G309" i="38"/>
  <c r="G308" i="38"/>
  <c r="G307" i="38"/>
  <c r="G306" i="38"/>
  <c r="G305" i="38"/>
  <c r="G304" i="38"/>
  <c r="G303" i="38"/>
  <c r="G302" i="38"/>
  <c r="G301" i="38"/>
  <c r="G300" i="38"/>
  <c r="G299" i="38"/>
  <c r="G298" i="38"/>
  <c r="G297" i="38"/>
  <c r="G296" i="38"/>
  <c r="G295" i="38"/>
  <c r="G294" i="38"/>
  <c r="G293" i="38"/>
  <c r="G292" i="38"/>
  <c r="G291" i="38"/>
  <c r="G290" i="38"/>
  <c r="G289" i="38"/>
  <c r="G288" i="38"/>
  <c r="G287" i="38"/>
  <c r="G286" i="38"/>
  <c r="G285" i="38"/>
  <c r="G284" i="38"/>
  <c r="G283" i="38"/>
  <c r="G282" i="38"/>
  <c r="G281" i="38"/>
  <c r="G280" i="38"/>
  <c r="G279" i="38"/>
  <c r="G278" i="38"/>
  <c r="G277" i="38"/>
  <c r="G276" i="38"/>
  <c r="G275" i="38"/>
  <c r="G274" i="38"/>
  <c r="G273" i="38"/>
  <c r="G272" i="38"/>
  <c r="G271" i="38"/>
  <c r="G270" i="38"/>
  <c r="G269" i="38"/>
  <c r="G268" i="38"/>
  <c r="G267" i="38"/>
  <c r="G266" i="38"/>
  <c r="G265" i="38"/>
  <c r="G264"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AC18" i="55"/>
  <c r="AC19" i="55" l="1"/>
  <c r="AC20" i="55" s="1"/>
  <c r="S134" i="57" l="1"/>
  <c r="S133" i="57"/>
  <c r="BO130" i="57"/>
  <c r="K130" i="57"/>
  <c r="AE133" i="57" s="1"/>
  <c r="CD129" i="57"/>
  <c r="CJ129" i="57" s="1"/>
  <c r="CP128" i="57" s="1"/>
  <c r="CP129" i="57" s="1"/>
  <c r="CD127" i="57"/>
  <c r="CJ127" i="57" s="1"/>
  <c r="CP127" i="57" s="1"/>
  <c r="K127" i="57"/>
  <c r="AA133" i="57" s="1"/>
  <c r="CJ126" i="57"/>
  <c r="CD126" i="57"/>
  <c r="CD125" i="57"/>
  <c r="CJ125" i="57" s="1"/>
  <c r="CD124" i="57"/>
  <c r="K124" i="57"/>
  <c r="W133" i="57" s="1"/>
  <c r="AU102" i="57"/>
  <c r="S102" i="57"/>
  <c r="AS100" i="57"/>
  <c r="AF100" i="57"/>
  <c r="BD100" i="57" s="1"/>
  <c r="AE98" i="57"/>
  <c r="S97" i="57"/>
  <c r="BO94" i="57"/>
  <c r="K94" i="57"/>
  <c r="AE97" i="57" s="1"/>
  <c r="CD93" i="57"/>
  <c r="CJ93" i="57" s="1"/>
  <c r="CP92" i="57" s="1"/>
  <c r="CP93" i="57" s="1"/>
  <c r="CD91" i="57"/>
  <c r="CJ91" i="57" s="1"/>
  <c r="CP91" i="57" s="1"/>
  <c r="K91" i="57"/>
  <c r="AA97" i="57" s="1"/>
  <c r="CJ90" i="57"/>
  <c r="CD90" i="57"/>
  <c r="CD89" i="57"/>
  <c r="CJ89" i="57" s="1"/>
  <c r="CD88" i="57"/>
  <c r="K88" i="57"/>
  <c r="W97" i="57" s="1"/>
  <c r="AU70" i="57"/>
  <c r="S70" i="57"/>
  <c r="AS68" i="57"/>
  <c r="AF68" i="57"/>
  <c r="BD68" i="57" s="1"/>
  <c r="AO66" i="57"/>
  <c r="AF66" i="57"/>
  <c r="AB66" i="57"/>
  <c r="X66" i="57"/>
  <c r="T66" i="57"/>
  <c r="AK65" i="57"/>
  <c r="AG65" i="57"/>
  <c r="X65" i="57"/>
  <c r="AO64" i="57"/>
  <c r="BO61" i="57"/>
  <c r="K61" i="57"/>
  <c r="AS66" i="57" s="1"/>
  <c r="CD60" i="57"/>
  <c r="CJ60" i="57" s="1"/>
  <c r="CP59" i="57" s="1"/>
  <c r="CP60" i="57" s="1"/>
  <c r="CJ58" i="57"/>
  <c r="CP58" i="57" s="1"/>
  <c r="CD58" i="57"/>
  <c r="K58" i="57"/>
  <c r="CD57" i="57"/>
  <c r="CJ57" i="57" s="1"/>
  <c r="CD56" i="57"/>
  <c r="CJ56" i="57" s="1"/>
  <c r="CD55" i="57"/>
  <c r="K55" i="57"/>
  <c r="AC65" i="57" s="1"/>
  <c r="AO65" i="57" s="1"/>
  <c r="K65" i="57" s="1"/>
  <c r="X47" i="56" s="1"/>
  <c r="AI47" i="56" s="1"/>
  <c r="AM30" i="57"/>
  <c r="AG30" i="57"/>
  <c r="AC30" i="57"/>
  <c r="Y30" i="57"/>
  <c r="U30" i="57"/>
  <c r="CJ29" i="57"/>
  <c r="AU29" i="57"/>
  <c r="AM29" i="57"/>
  <c r="AG29" i="57"/>
  <c r="U29" i="57"/>
  <c r="CP28" i="57"/>
  <c r="CP29" i="57" s="1"/>
  <c r="AE28" i="57"/>
  <c r="S28" i="57"/>
  <c r="CJ27" i="57"/>
  <c r="CP27" i="57" s="1"/>
  <c r="CJ26" i="57"/>
  <c r="CJ25" i="57"/>
  <c r="BO25" i="57"/>
  <c r="K25" i="57"/>
  <c r="AY30" i="57" s="1"/>
  <c r="K24" i="57"/>
  <c r="K21" i="57"/>
  <c r="AU30" i="57" s="1"/>
  <c r="K18" i="57"/>
  <c r="AQ30" i="57" s="1"/>
  <c r="BI136" i="56"/>
  <c r="BC109" i="56" s="1"/>
  <c r="AV136" i="56"/>
  <c r="AC115" i="56"/>
  <c r="AC114" i="56"/>
  <c r="AS109" i="56"/>
  <c r="AV102" i="56"/>
  <c r="BC84" i="56"/>
  <c r="BC83" i="56"/>
  <c r="AC81" i="56"/>
  <c r="AC80" i="56"/>
  <c r="AS75" i="56"/>
  <c r="AV68" i="56"/>
  <c r="AS41" i="56" s="1"/>
  <c r="BC51" i="56"/>
  <c r="BC50" i="56"/>
  <c r="AC48" i="56"/>
  <c r="AC47" i="56"/>
  <c r="AC46" i="56"/>
  <c r="BI34" i="56"/>
  <c r="BC7" i="56" s="1"/>
  <c r="AV34" i="56"/>
  <c r="AS7" i="56" s="1"/>
  <c r="AC14" i="56"/>
  <c r="AC13" i="56"/>
  <c r="AC12" i="56"/>
  <c r="BQ11" i="55"/>
  <c r="BD11" i="55"/>
  <c r="BD9" i="55"/>
  <c r="BQ7" i="55"/>
  <c r="BD7" i="55"/>
  <c r="BQ5" i="55"/>
  <c r="BD5" i="55"/>
  <c r="BD17" i="55" l="1"/>
  <c r="BD18" i="55" s="1"/>
  <c r="AI134" i="57"/>
  <c r="K134" i="57" s="1"/>
  <c r="X115" i="56" s="1"/>
  <c r="AI115" i="56" s="1"/>
  <c r="AI97" i="57"/>
  <c r="K97" i="57" s="1"/>
  <c r="AI133" i="57"/>
  <c r="K133" i="57" s="1"/>
  <c r="X114" i="56" s="1"/>
  <c r="AI114" i="56" s="1"/>
  <c r="BD30" i="57"/>
  <c r="K30" i="57" s="1"/>
  <c r="X14" i="56" s="1"/>
  <c r="AI14" i="56" s="1"/>
  <c r="AW66" i="57"/>
  <c r="K66" i="57" s="1"/>
  <c r="X48" i="56" s="1"/>
  <c r="AI48" i="56" s="1"/>
  <c r="AK64" i="57"/>
  <c r="AA98" i="57"/>
  <c r="AA134" i="57"/>
  <c r="AQ29" i="57"/>
  <c r="AK66" i="57"/>
  <c r="W98" i="57"/>
  <c r="AI98" i="57" s="1"/>
  <c r="K98" i="57" s="1"/>
  <c r="X81" i="56" s="1"/>
  <c r="AI81" i="56" s="1"/>
  <c r="W134" i="57"/>
  <c r="AY29" i="57"/>
  <c r="AS64" i="57"/>
  <c r="AE134" i="57"/>
  <c r="W28" i="57"/>
  <c r="AI28" i="57" s="1"/>
  <c r="K28" i="57" s="1"/>
  <c r="X12" i="56" s="1"/>
  <c r="AI12" i="56" s="1"/>
  <c r="AA28" i="57"/>
  <c r="Y29" i="57"/>
  <c r="BD29" i="57" s="1"/>
  <c r="K29" i="57" s="1"/>
  <c r="X13" i="56" s="1"/>
  <c r="AI13" i="56" s="1"/>
  <c r="AC29" i="57"/>
  <c r="AI34" i="56" l="1"/>
  <c r="AI7" i="56" s="1"/>
  <c r="AW64" i="57"/>
  <c r="K64" i="57" s="1"/>
  <c r="X46" i="56" s="1"/>
  <c r="AI46" i="56" s="1"/>
  <c r="AI68" i="56" s="1"/>
  <c r="AI41" i="56" s="1"/>
  <c r="AI136" i="56"/>
  <c r="AI109" i="56" s="1"/>
  <c r="X83" i="56"/>
  <c r="X50" i="56"/>
  <c r="X80" i="56"/>
  <c r="AI80" i="56" s="1"/>
  <c r="AI102" i="56" s="1"/>
  <c r="AI75" i="56" s="1"/>
  <c r="BI50" i="56" l="1"/>
  <c r="X51" i="56"/>
  <c r="BI51" i="56" s="1"/>
  <c r="X84" i="56"/>
  <c r="BI84" i="56" s="1"/>
  <c r="BI83" i="56"/>
  <c r="BI102" i="56" s="1"/>
  <c r="BC75" i="56" s="1"/>
  <c r="BK9" i="55" s="1"/>
  <c r="BQ9" i="55" s="1"/>
  <c r="AK9" i="55"/>
  <c r="AQ9" i="55" s="1"/>
  <c r="AK7" i="55"/>
  <c r="AQ7" i="55" s="1"/>
  <c r="AC7" i="55" s="1"/>
  <c r="BM109" i="56"/>
  <c r="AK11" i="55"/>
  <c r="AQ11" i="55" s="1"/>
  <c r="AC11" i="55" s="1"/>
  <c r="BM7" i="56"/>
  <c r="AK5" i="55"/>
  <c r="AQ5" i="55" s="1"/>
  <c r="BQ17" i="55" l="1"/>
  <c r="BQ18" i="55"/>
  <c r="AQ17" i="55"/>
  <c r="AC5" i="55"/>
  <c r="AC9" i="55"/>
  <c r="BM75" i="56"/>
  <c r="BI68" i="56"/>
  <c r="BC41" i="56" s="1"/>
  <c r="BM41" i="56" s="1"/>
  <c r="AC17" i="55" l="1"/>
  <c r="AC21" i="55" l="1"/>
  <c r="AC22" i="55" l="1"/>
  <c r="AC23" i="55" s="1"/>
  <c r="G146" i="38" l="1"/>
  <c r="G200" i="38"/>
  <c r="G197" i="38"/>
  <c r="G190" i="38"/>
  <c r="G187" i="38"/>
  <c r="G184" i="38"/>
  <c r="G181" i="38"/>
  <c r="G371" i="38"/>
  <c r="G372" i="38"/>
  <c r="G178" i="38"/>
  <c r="G175" i="38"/>
  <c r="G179" i="38"/>
  <c r="E13" i="20"/>
  <c r="M26" i="51" l="1"/>
  <c r="N26" i="51"/>
  <c r="O26" i="51"/>
  <c r="P26" i="51"/>
  <c r="Q26" i="51"/>
  <c r="I26" i="51"/>
  <c r="I19" i="51"/>
  <c r="M18" i="51"/>
  <c r="N18" i="51"/>
  <c r="O18" i="51"/>
  <c r="P18" i="51" s="1"/>
  <c r="I18" i="51"/>
  <c r="Q18" i="51" l="1"/>
  <c r="G78" i="28" l="1"/>
  <c r="G79" i="28"/>
  <c r="G80" i="28"/>
  <c r="G81" i="28"/>
  <c r="G82" i="28"/>
  <c r="G83" i="28"/>
  <c r="G84" i="28"/>
  <c r="G85" i="28"/>
  <c r="G86" i="28"/>
  <c r="G87" i="28"/>
  <c r="G88" i="28"/>
  <c r="G89" i="28"/>
  <c r="G90" i="28"/>
  <c r="G91" i="28"/>
  <c r="G92" i="28"/>
  <c r="G93" i="28"/>
  <c r="G94" i="28"/>
  <c r="G95" i="28"/>
  <c r="G96" i="28"/>
  <c r="G97" i="28"/>
  <c r="G98" i="28"/>
  <c r="G99" i="28"/>
  <c r="G100" i="28"/>
  <c r="G101" i="28"/>
  <c r="G102" i="28"/>
  <c r="G103" i="28"/>
  <c r="G104" i="28"/>
  <c r="G105" i="28"/>
  <c r="G106" i="28"/>
  <c r="G107" i="28"/>
  <c r="N65" i="51"/>
  <c r="M65" i="51"/>
  <c r="I65" i="51"/>
  <c r="N64" i="51"/>
  <c r="M64" i="51"/>
  <c r="I64" i="51"/>
  <c r="N63" i="51"/>
  <c r="M63" i="51"/>
  <c r="I63" i="51"/>
  <c r="N62" i="51"/>
  <c r="M62" i="51"/>
  <c r="I62" i="51"/>
  <c r="N61" i="51"/>
  <c r="M61" i="51"/>
  <c r="I61" i="51"/>
  <c r="N60" i="51"/>
  <c r="M60" i="51"/>
  <c r="I60" i="51"/>
  <c r="N59" i="51"/>
  <c r="M59" i="51"/>
  <c r="I59" i="51"/>
  <c r="N58" i="51"/>
  <c r="M58" i="51"/>
  <c r="I58" i="51"/>
  <c r="N57" i="51"/>
  <c r="M57" i="51"/>
  <c r="I57" i="51"/>
  <c r="N56" i="51"/>
  <c r="M56" i="51"/>
  <c r="O56" i="51" s="1"/>
  <c r="P56" i="51" s="1"/>
  <c r="I56" i="51"/>
  <c r="N55" i="51"/>
  <c r="M55" i="51"/>
  <c r="O55" i="51" s="1"/>
  <c r="P55" i="51" s="1"/>
  <c r="I55" i="51"/>
  <c r="N54" i="51"/>
  <c r="M54" i="51"/>
  <c r="I54" i="51"/>
  <c r="N53" i="51"/>
  <c r="M53" i="51"/>
  <c r="I53" i="51"/>
  <c r="N52" i="51"/>
  <c r="M52" i="51"/>
  <c r="I52" i="51"/>
  <c r="N51" i="51"/>
  <c r="M51" i="51"/>
  <c r="I51" i="51"/>
  <c r="N50" i="51"/>
  <c r="M50" i="51"/>
  <c r="I50" i="51"/>
  <c r="N49" i="51"/>
  <c r="M49" i="51"/>
  <c r="I49" i="51"/>
  <c r="N48" i="51"/>
  <c r="M48" i="51"/>
  <c r="I48" i="51"/>
  <c r="N47" i="51"/>
  <c r="M47" i="51"/>
  <c r="I47" i="51"/>
  <c r="N46" i="51"/>
  <c r="M46" i="51"/>
  <c r="I46" i="51"/>
  <c r="N45" i="51"/>
  <c r="M45" i="51"/>
  <c r="I45" i="51"/>
  <c r="N44" i="51"/>
  <c r="M44" i="51"/>
  <c r="I44" i="51"/>
  <c r="N43" i="51"/>
  <c r="M43" i="51"/>
  <c r="I43" i="51"/>
  <c r="N42" i="51"/>
  <c r="M42" i="51"/>
  <c r="I42" i="51"/>
  <c r="N41" i="51"/>
  <c r="M41" i="51"/>
  <c r="I41" i="51"/>
  <c r="N40" i="51"/>
  <c r="M40" i="51"/>
  <c r="I40" i="51"/>
  <c r="N39" i="51"/>
  <c r="M39" i="51"/>
  <c r="I39" i="51"/>
  <c r="N38" i="51"/>
  <c r="M38" i="51"/>
  <c r="O38" i="51" s="1"/>
  <c r="P38" i="51" s="1"/>
  <c r="I38" i="51"/>
  <c r="N37" i="51"/>
  <c r="M37" i="51"/>
  <c r="O37" i="51" s="1"/>
  <c r="P37" i="51" s="1"/>
  <c r="I37" i="51"/>
  <c r="N36" i="51"/>
  <c r="M36" i="51"/>
  <c r="I36" i="51"/>
  <c r="N35" i="51"/>
  <c r="M35" i="51"/>
  <c r="I35" i="51"/>
  <c r="N34" i="51"/>
  <c r="M34" i="51"/>
  <c r="I34" i="51"/>
  <c r="N33" i="51"/>
  <c r="M33" i="51"/>
  <c r="I33" i="51"/>
  <c r="N32" i="51"/>
  <c r="M32" i="51"/>
  <c r="I32" i="51"/>
  <c r="N31" i="51"/>
  <c r="M31" i="51"/>
  <c r="I31" i="51"/>
  <c r="N30" i="51"/>
  <c r="M30" i="51"/>
  <c r="I30" i="51"/>
  <c r="N29" i="51"/>
  <c r="M29" i="51"/>
  <c r="I29" i="51"/>
  <c r="N28" i="51"/>
  <c r="M28" i="51"/>
  <c r="I28" i="51"/>
  <c r="N27" i="51"/>
  <c r="M27" i="51"/>
  <c r="I27" i="51"/>
  <c r="N25" i="51"/>
  <c r="M25" i="51"/>
  <c r="I25" i="51"/>
  <c r="N24" i="51"/>
  <c r="M24" i="51"/>
  <c r="I24" i="51"/>
  <c r="N23" i="51"/>
  <c r="M23" i="51"/>
  <c r="I23" i="51"/>
  <c r="N22" i="51"/>
  <c r="M22" i="51"/>
  <c r="I22" i="51"/>
  <c r="N21" i="51"/>
  <c r="M21" i="51"/>
  <c r="O21" i="51" s="1"/>
  <c r="P21" i="51" s="1"/>
  <c r="I21" i="51"/>
  <c r="N20" i="51"/>
  <c r="M20" i="51"/>
  <c r="I20" i="51"/>
  <c r="N17" i="51"/>
  <c r="M17" i="51"/>
  <c r="I17" i="51"/>
  <c r="N16" i="51"/>
  <c r="M16" i="51"/>
  <c r="I16" i="51"/>
  <c r="N15" i="51"/>
  <c r="M15" i="51"/>
  <c r="I15" i="51"/>
  <c r="N14" i="51"/>
  <c r="M14" i="51"/>
  <c r="I14" i="51"/>
  <c r="N13" i="51"/>
  <c r="M13" i="51"/>
  <c r="O13" i="51" s="1"/>
  <c r="P13" i="51" s="1"/>
  <c r="I13" i="51"/>
  <c r="N12" i="51"/>
  <c r="M12" i="51"/>
  <c r="I12" i="51"/>
  <c r="N11" i="51"/>
  <c r="M11" i="51"/>
  <c r="I11" i="51"/>
  <c r="N10" i="51"/>
  <c r="M10" i="51"/>
  <c r="I10" i="51"/>
  <c r="N9" i="51"/>
  <c r="M9" i="51"/>
  <c r="I9" i="51"/>
  <c r="K5" i="51"/>
  <c r="G6" i="50" s="1"/>
  <c r="G7" i="50" s="1"/>
  <c r="M36" i="50"/>
  <c r="M15" i="50" s="1"/>
  <c r="M35" i="50"/>
  <c r="M34" i="50"/>
  <c r="M33" i="50"/>
  <c r="M28" i="50"/>
  <c r="E17" i="50"/>
  <c r="K15" i="50"/>
  <c r="I15" i="50"/>
  <c r="G15" i="50"/>
  <c r="L10" i="50"/>
  <c r="L9" i="50"/>
  <c r="G9" i="50"/>
  <c r="G91" i="49"/>
  <c r="G87" i="49"/>
  <c r="G88" i="49"/>
  <c r="G89" i="49"/>
  <c r="G90" i="49"/>
  <c r="G86" i="49"/>
  <c r="G80" i="49"/>
  <c r="G81" i="49"/>
  <c r="G82" i="49"/>
  <c r="G83" i="49"/>
  <c r="G84" i="49"/>
  <c r="G79" i="49"/>
  <c r="G146" i="28"/>
  <c r="G143" i="28"/>
  <c r="G144" i="28"/>
  <c r="G145" i="28"/>
  <c r="G142" i="28"/>
  <c r="G141" i="28"/>
  <c r="G140" i="28"/>
  <c r="G139" i="28"/>
  <c r="G85" i="49"/>
  <c r="O59" i="51" l="1"/>
  <c r="P59" i="51" s="1"/>
  <c r="O44" i="51"/>
  <c r="P44" i="51" s="1"/>
  <c r="O22" i="51"/>
  <c r="P22" i="51" s="1"/>
  <c r="O45" i="51"/>
  <c r="P45" i="51" s="1"/>
  <c r="Q45" i="51" s="1"/>
  <c r="O53" i="51"/>
  <c r="P53" i="51" s="1"/>
  <c r="Q53" i="51" s="1"/>
  <c r="O64" i="51"/>
  <c r="P64" i="51" s="1"/>
  <c r="Q64" i="51" s="1"/>
  <c r="O47" i="51"/>
  <c r="P47" i="51" s="1"/>
  <c r="Q47" i="51" s="1"/>
  <c r="O31" i="51"/>
  <c r="P31" i="51" s="1"/>
  <c r="Q31" i="51" s="1"/>
  <c r="Q59" i="51"/>
  <c r="O40" i="51"/>
  <c r="P40" i="51" s="1"/>
  <c r="Q40" i="51" s="1"/>
  <c r="O60" i="51"/>
  <c r="P60" i="51" s="1"/>
  <c r="O29" i="51"/>
  <c r="P29" i="51" s="1"/>
  <c r="Q29" i="51" s="1"/>
  <c r="O15" i="51"/>
  <c r="P15" i="51" s="1"/>
  <c r="Q15" i="51" s="1"/>
  <c r="O11" i="51"/>
  <c r="P11" i="51" s="1"/>
  <c r="Q11" i="51" s="1"/>
  <c r="O57" i="51"/>
  <c r="P57" i="51" s="1"/>
  <c r="Q57" i="51" s="1"/>
  <c r="O17" i="51"/>
  <c r="P17" i="51" s="1"/>
  <c r="Q17" i="51" s="1"/>
  <c r="O14" i="51"/>
  <c r="P14" i="51" s="1"/>
  <c r="Q14" i="51" s="1"/>
  <c r="O58" i="51"/>
  <c r="P58" i="51" s="1"/>
  <c r="Q58" i="51" s="1"/>
  <c r="O52" i="51"/>
  <c r="P52" i="51" s="1"/>
  <c r="Q52" i="51" s="1"/>
  <c r="Q60" i="51"/>
  <c r="O27" i="51"/>
  <c r="P27" i="51" s="1"/>
  <c r="Q27" i="51" s="1"/>
  <c r="O49" i="51"/>
  <c r="P49" i="51" s="1"/>
  <c r="Q49" i="51" s="1"/>
  <c r="O41" i="51"/>
  <c r="P41" i="51" s="1"/>
  <c r="Q41" i="51" s="1"/>
  <c r="O43" i="51"/>
  <c r="P43" i="51" s="1"/>
  <c r="Q43" i="51" s="1"/>
  <c r="Q22" i="51"/>
  <c r="O62" i="51"/>
  <c r="P62" i="51" s="1"/>
  <c r="Q62" i="51" s="1"/>
  <c r="O25" i="51"/>
  <c r="P25" i="51" s="1"/>
  <c r="Q25" i="51" s="1"/>
  <c r="O48" i="51"/>
  <c r="P48" i="51" s="1"/>
  <c r="Q48" i="51" s="1"/>
  <c r="O32" i="51"/>
  <c r="P32" i="51" s="1"/>
  <c r="Q32" i="51" s="1"/>
  <c r="O16" i="51"/>
  <c r="P16" i="51" s="1"/>
  <c r="Q16" i="51" s="1"/>
  <c r="O28" i="51"/>
  <c r="P28" i="51" s="1"/>
  <c r="Q28" i="51" s="1"/>
  <c r="O50" i="51"/>
  <c r="P50" i="51" s="1"/>
  <c r="Q50" i="51" s="1"/>
  <c r="O35" i="51"/>
  <c r="P35" i="51" s="1"/>
  <c r="Q35" i="51" s="1"/>
  <c r="O12" i="51"/>
  <c r="P12" i="51" s="1"/>
  <c r="Q12" i="51" s="1"/>
  <c r="Q21" i="51"/>
  <c r="Q13" i="51"/>
  <c r="O36" i="51"/>
  <c r="P36" i="51" s="1"/>
  <c r="Q36" i="51" s="1"/>
  <c r="O46" i="51"/>
  <c r="P46" i="51" s="1"/>
  <c r="Q46" i="51" s="1"/>
  <c r="O33" i="51"/>
  <c r="P33" i="51" s="1"/>
  <c r="Q33" i="51" s="1"/>
  <c r="Q44" i="51"/>
  <c r="O54" i="51"/>
  <c r="P54" i="51" s="1"/>
  <c r="Q54" i="51" s="1"/>
  <c r="O61" i="51"/>
  <c r="P61" i="51" s="1"/>
  <c r="Q61" i="51" s="1"/>
  <c r="O51" i="51"/>
  <c r="P51" i="51" s="1"/>
  <c r="Q51" i="51" s="1"/>
  <c r="O30" i="51"/>
  <c r="P30" i="51" s="1"/>
  <c r="Q30" i="51" s="1"/>
  <c r="O10" i="51"/>
  <c r="P10" i="51" s="1"/>
  <c r="Q10" i="51" s="1"/>
  <c r="O34" i="51"/>
  <c r="P34" i="51" s="1"/>
  <c r="Q34" i="51" s="1"/>
  <c r="O65" i="51"/>
  <c r="P65" i="51" s="1"/>
  <c r="Q65" i="51" s="1"/>
  <c r="O20" i="51"/>
  <c r="P20" i="51" s="1"/>
  <c r="Q20" i="51" s="1"/>
  <c r="K2" i="51"/>
  <c r="G5" i="50" s="1"/>
  <c r="O23" i="51"/>
  <c r="P23" i="51" s="1"/>
  <c r="Q23" i="51" s="1"/>
  <c r="O63" i="51"/>
  <c r="P63" i="51" s="1"/>
  <c r="Q63" i="51" s="1"/>
  <c r="O9" i="51"/>
  <c r="P9" i="51" s="1"/>
  <c r="Q9" i="51" s="1"/>
  <c r="O24" i="51"/>
  <c r="P24" i="51" s="1"/>
  <c r="Q24" i="51" s="1"/>
  <c r="O39" i="51"/>
  <c r="P39" i="51" s="1"/>
  <c r="Q39" i="51" s="1"/>
  <c r="Q56" i="51"/>
  <c r="Q55" i="51"/>
  <c r="Q37" i="51"/>
  <c r="Q38" i="51"/>
  <c r="O42" i="51"/>
  <c r="P42" i="51" s="1"/>
  <c r="Q42" i="51" s="1"/>
  <c r="O9" i="45"/>
  <c r="P9" i="45" s="1"/>
  <c r="N9" i="45"/>
  <c r="M9" i="45"/>
  <c r="I9" i="45"/>
  <c r="O369" i="45"/>
  <c r="P369" i="45" s="1"/>
  <c r="N369" i="45"/>
  <c r="M369" i="45"/>
  <c r="I369" i="45"/>
  <c r="N368" i="45"/>
  <c r="M368" i="45"/>
  <c r="O368" i="45" s="1"/>
  <c r="P368" i="45" s="1"/>
  <c r="I368" i="45"/>
  <c r="N367" i="45"/>
  <c r="M367" i="45"/>
  <c r="O367" i="45" s="1"/>
  <c r="P367" i="45" s="1"/>
  <c r="I367" i="45"/>
  <c r="N366" i="45"/>
  <c r="M366" i="45"/>
  <c r="I366" i="45"/>
  <c r="N365" i="45"/>
  <c r="M365" i="45"/>
  <c r="O365" i="45" s="1"/>
  <c r="P365" i="45" s="1"/>
  <c r="I365" i="45"/>
  <c r="N364" i="45"/>
  <c r="M364" i="45"/>
  <c r="I364" i="45"/>
  <c r="N363" i="45"/>
  <c r="M363" i="45"/>
  <c r="O363" i="45" s="1"/>
  <c r="P363" i="45" s="1"/>
  <c r="I363" i="45"/>
  <c r="N362" i="45"/>
  <c r="M362" i="45"/>
  <c r="O362" i="45" s="1"/>
  <c r="P362" i="45" s="1"/>
  <c r="I362" i="45"/>
  <c r="O361" i="45"/>
  <c r="P361" i="45" s="1"/>
  <c r="N361" i="45"/>
  <c r="M361" i="45"/>
  <c r="I361" i="45"/>
  <c r="O360" i="45"/>
  <c r="P360" i="45" s="1"/>
  <c r="N360" i="45"/>
  <c r="M360" i="45"/>
  <c r="I360" i="45"/>
  <c r="O359" i="45"/>
  <c r="P359" i="45" s="1"/>
  <c r="N359" i="45"/>
  <c r="M359" i="45"/>
  <c r="I359" i="45"/>
  <c r="O358" i="45"/>
  <c r="P358" i="45" s="1"/>
  <c r="N358" i="45"/>
  <c r="M358" i="45"/>
  <c r="I358" i="45"/>
  <c r="O357" i="45"/>
  <c r="P357" i="45" s="1"/>
  <c r="N357" i="45"/>
  <c r="M357" i="45"/>
  <c r="I357" i="45"/>
  <c r="Q357" i="45" s="1"/>
  <c r="O356" i="45"/>
  <c r="P356" i="45" s="1"/>
  <c r="N356" i="45"/>
  <c r="M356" i="45"/>
  <c r="I356" i="45"/>
  <c r="O355" i="45"/>
  <c r="P355" i="45" s="1"/>
  <c r="N355" i="45"/>
  <c r="M355" i="45"/>
  <c r="I355" i="45"/>
  <c r="O354" i="45"/>
  <c r="P354" i="45" s="1"/>
  <c r="N354" i="45"/>
  <c r="M354" i="45"/>
  <c r="I354" i="45"/>
  <c r="N353" i="45"/>
  <c r="M353" i="45"/>
  <c r="I353" i="45"/>
  <c r="N352" i="45"/>
  <c r="M352" i="45"/>
  <c r="I352" i="45"/>
  <c r="N351" i="45"/>
  <c r="M351" i="45"/>
  <c r="I351" i="45"/>
  <c r="N350" i="45"/>
  <c r="M350" i="45"/>
  <c r="I350" i="45"/>
  <c r="N349" i="45"/>
  <c r="M349" i="45"/>
  <c r="I349" i="45"/>
  <c r="N348" i="45"/>
  <c r="M348" i="45"/>
  <c r="I348" i="45"/>
  <c r="N347" i="45"/>
  <c r="M347" i="45"/>
  <c r="O347" i="45" s="1"/>
  <c r="P347" i="45" s="1"/>
  <c r="I347" i="45"/>
  <c r="N346" i="45"/>
  <c r="M346" i="45"/>
  <c r="I346" i="45"/>
  <c r="N345" i="45"/>
  <c r="M345" i="45"/>
  <c r="I345" i="45"/>
  <c r="N344" i="45"/>
  <c r="M344" i="45"/>
  <c r="I344" i="45"/>
  <c r="N343" i="45"/>
  <c r="M343" i="45"/>
  <c r="I343" i="45"/>
  <c r="N342" i="45"/>
  <c r="M342" i="45"/>
  <c r="O342" i="45" s="1"/>
  <c r="P342" i="45" s="1"/>
  <c r="I342" i="45"/>
  <c r="N341" i="45"/>
  <c r="M341" i="45"/>
  <c r="I341" i="45"/>
  <c r="N340" i="45"/>
  <c r="M340" i="45"/>
  <c r="I340" i="45"/>
  <c r="N339" i="45"/>
  <c r="M339" i="45"/>
  <c r="I339" i="45"/>
  <c r="N338" i="45"/>
  <c r="M338" i="45"/>
  <c r="O338" i="45" s="1"/>
  <c r="P338" i="45" s="1"/>
  <c r="I338" i="45"/>
  <c r="N337" i="45"/>
  <c r="M337" i="45"/>
  <c r="O337" i="45" s="1"/>
  <c r="P337" i="45" s="1"/>
  <c r="I337" i="45"/>
  <c r="N336" i="45"/>
  <c r="M336" i="45"/>
  <c r="I336" i="45"/>
  <c r="O334" i="45"/>
  <c r="P334" i="45" s="1"/>
  <c r="N334" i="45"/>
  <c r="M334" i="45"/>
  <c r="I334" i="45"/>
  <c r="O333" i="45"/>
  <c r="P333" i="45" s="1"/>
  <c r="N333" i="45"/>
  <c r="M333" i="45"/>
  <c r="I333" i="45"/>
  <c r="O332" i="45"/>
  <c r="P332" i="45" s="1"/>
  <c r="N332" i="45"/>
  <c r="M332" i="45"/>
  <c r="I332" i="45"/>
  <c r="I331" i="45"/>
  <c r="I330" i="45"/>
  <c r="I329" i="45"/>
  <c r="N328" i="45"/>
  <c r="M328" i="45"/>
  <c r="I328" i="45"/>
  <c r="N327" i="45"/>
  <c r="M327" i="45"/>
  <c r="I327" i="45"/>
  <c r="N326" i="45"/>
  <c r="M326" i="45"/>
  <c r="I326" i="45"/>
  <c r="N325" i="45"/>
  <c r="M325" i="45"/>
  <c r="I325" i="45"/>
  <c r="N324" i="45"/>
  <c r="M324" i="45"/>
  <c r="O324" i="45" s="1"/>
  <c r="P324" i="45" s="1"/>
  <c r="I324" i="45"/>
  <c r="N323" i="45"/>
  <c r="M323" i="45"/>
  <c r="O323" i="45" s="1"/>
  <c r="P323" i="45" s="1"/>
  <c r="I323" i="45"/>
  <c r="N322" i="45"/>
  <c r="M322" i="45"/>
  <c r="I322" i="45"/>
  <c r="N321" i="45"/>
  <c r="M321" i="45"/>
  <c r="I321" i="45"/>
  <c r="N320" i="45"/>
  <c r="M320" i="45"/>
  <c r="O320" i="45" s="1"/>
  <c r="P320" i="45" s="1"/>
  <c r="I320" i="45"/>
  <c r="N319" i="45"/>
  <c r="M319" i="45"/>
  <c r="O319" i="45" s="1"/>
  <c r="P319" i="45" s="1"/>
  <c r="I319" i="45"/>
  <c r="N318" i="45"/>
  <c r="M318" i="45"/>
  <c r="I318" i="45"/>
  <c r="N317" i="45"/>
  <c r="M317" i="45"/>
  <c r="I317" i="45"/>
  <c r="N316" i="45"/>
  <c r="M316" i="45"/>
  <c r="O316" i="45" s="1"/>
  <c r="P316" i="45" s="1"/>
  <c r="I316" i="45"/>
  <c r="N315" i="45"/>
  <c r="M315" i="45"/>
  <c r="I315" i="45"/>
  <c r="N314" i="45"/>
  <c r="M314" i="45"/>
  <c r="I314" i="45"/>
  <c r="N313" i="45"/>
  <c r="M313" i="45"/>
  <c r="O313" i="45" s="1"/>
  <c r="P313" i="45" s="1"/>
  <c r="I313" i="45"/>
  <c r="O312" i="45"/>
  <c r="P312" i="45" s="1"/>
  <c r="N312" i="45"/>
  <c r="M312" i="45"/>
  <c r="I312" i="45"/>
  <c r="O311" i="45"/>
  <c r="P311" i="45" s="1"/>
  <c r="N311" i="45"/>
  <c r="M311" i="45"/>
  <c r="I311" i="45"/>
  <c r="N310" i="45"/>
  <c r="M310" i="45"/>
  <c r="O310" i="45" s="1"/>
  <c r="P310" i="45" s="1"/>
  <c r="I310" i="45"/>
  <c r="N309" i="45"/>
  <c r="M309" i="45"/>
  <c r="O309" i="45" s="1"/>
  <c r="P309" i="45" s="1"/>
  <c r="I309" i="45"/>
  <c r="N308" i="45"/>
  <c r="M308" i="45"/>
  <c r="I308" i="45"/>
  <c r="O306" i="45"/>
  <c r="P306" i="45" s="1"/>
  <c r="N306" i="45"/>
  <c r="M306" i="45"/>
  <c r="I306" i="45"/>
  <c r="O305" i="45"/>
  <c r="P305" i="45" s="1"/>
  <c r="N305" i="45"/>
  <c r="M305" i="45"/>
  <c r="I305" i="45"/>
  <c r="O304" i="45"/>
  <c r="P304" i="45" s="1"/>
  <c r="N304" i="45"/>
  <c r="M304" i="45"/>
  <c r="I304" i="45"/>
  <c r="O303" i="45"/>
  <c r="P303" i="45" s="1"/>
  <c r="N303" i="45"/>
  <c r="M303" i="45"/>
  <c r="I303" i="45"/>
  <c r="N302" i="45"/>
  <c r="M302" i="45"/>
  <c r="O302" i="45" s="1"/>
  <c r="P302" i="45" s="1"/>
  <c r="I302" i="45"/>
  <c r="N301" i="45"/>
  <c r="M301" i="45"/>
  <c r="I301" i="45"/>
  <c r="O300" i="45"/>
  <c r="P300" i="45" s="1"/>
  <c r="N300" i="45"/>
  <c r="M300" i="45"/>
  <c r="I300" i="45"/>
  <c r="O299" i="45"/>
  <c r="P299" i="45" s="1"/>
  <c r="N299" i="45"/>
  <c r="M299" i="45"/>
  <c r="I299" i="45"/>
  <c r="O298" i="45"/>
  <c r="P298" i="45" s="1"/>
  <c r="N298" i="45"/>
  <c r="M298" i="45"/>
  <c r="I298" i="45"/>
  <c r="Q298" i="45" s="1"/>
  <c r="O297" i="45"/>
  <c r="P297" i="45" s="1"/>
  <c r="N297" i="45"/>
  <c r="M297" i="45"/>
  <c r="I297" i="45"/>
  <c r="N296" i="45"/>
  <c r="M296" i="45"/>
  <c r="I296" i="45"/>
  <c r="I295" i="45"/>
  <c r="O294" i="45"/>
  <c r="P294" i="45" s="1"/>
  <c r="N294" i="45"/>
  <c r="M294" i="45"/>
  <c r="I294" i="45"/>
  <c r="O293" i="45"/>
  <c r="P293" i="45" s="1"/>
  <c r="N293" i="45"/>
  <c r="M293" i="45"/>
  <c r="I293" i="45"/>
  <c r="O292" i="45"/>
  <c r="P292" i="45" s="1"/>
  <c r="N292" i="45"/>
  <c r="M292" i="45"/>
  <c r="I292" i="45"/>
  <c r="O291" i="45"/>
  <c r="P291" i="45" s="1"/>
  <c r="N291" i="45"/>
  <c r="M291" i="45"/>
  <c r="I291" i="45"/>
  <c r="O290" i="45"/>
  <c r="P290" i="45" s="1"/>
  <c r="N290" i="45"/>
  <c r="M290" i="45"/>
  <c r="I290" i="45"/>
  <c r="N289" i="45"/>
  <c r="M289" i="45"/>
  <c r="O289" i="45" s="1"/>
  <c r="P289" i="45" s="1"/>
  <c r="I289" i="45"/>
  <c r="N288" i="45"/>
  <c r="M288" i="45"/>
  <c r="I288" i="45"/>
  <c r="N287" i="45"/>
  <c r="M287" i="45"/>
  <c r="I287" i="45"/>
  <c r="N286" i="45"/>
  <c r="M286" i="45"/>
  <c r="O286" i="45" s="1"/>
  <c r="P286" i="45" s="1"/>
  <c r="I286" i="45"/>
  <c r="N285" i="45"/>
  <c r="M285" i="45"/>
  <c r="I285" i="45"/>
  <c r="N284" i="45"/>
  <c r="M284" i="45"/>
  <c r="I284" i="45"/>
  <c r="N283" i="45"/>
  <c r="M283" i="45"/>
  <c r="O283" i="45" s="1"/>
  <c r="P283" i="45" s="1"/>
  <c r="I283" i="45"/>
  <c r="N282" i="45"/>
  <c r="M282" i="45"/>
  <c r="I282" i="45"/>
  <c r="N281" i="45"/>
  <c r="M281" i="45"/>
  <c r="I281" i="45"/>
  <c r="N280" i="45"/>
  <c r="M280" i="45"/>
  <c r="I280" i="45"/>
  <c r="N279" i="45"/>
  <c r="M279" i="45"/>
  <c r="I279" i="45"/>
  <c r="N278" i="45"/>
  <c r="M278" i="45"/>
  <c r="I278" i="45"/>
  <c r="N277" i="45"/>
  <c r="M277" i="45"/>
  <c r="I277" i="45"/>
  <c r="N276" i="45"/>
  <c r="M276" i="45"/>
  <c r="O276" i="45" s="1"/>
  <c r="P276" i="45" s="1"/>
  <c r="I276" i="45"/>
  <c r="N275" i="45"/>
  <c r="M275" i="45"/>
  <c r="I275" i="45"/>
  <c r="N274" i="45"/>
  <c r="M274" i="45"/>
  <c r="O274" i="45" s="1"/>
  <c r="P274" i="45" s="1"/>
  <c r="I274" i="45"/>
  <c r="N273" i="45"/>
  <c r="M273" i="45"/>
  <c r="O273" i="45" s="1"/>
  <c r="P273" i="45" s="1"/>
  <c r="I273" i="45"/>
  <c r="N272" i="45"/>
  <c r="M272" i="45"/>
  <c r="I272" i="45"/>
  <c r="O271" i="45"/>
  <c r="P271" i="45" s="1"/>
  <c r="N271" i="45"/>
  <c r="M271" i="45"/>
  <c r="I271" i="45"/>
  <c r="O270" i="45"/>
  <c r="P270" i="45" s="1"/>
  <c r="N270" i="45"/>
  <c r="M270" i="45"/>
  <c r="I270" i="45"/>
  <c r="N269" i="45"/>
  <c r="M269" i="45"/>
  <c r="I269" i="45"/>
  <c r="N268" i="45"/>
  <c r="M268" i="45"/>
  <c r="I268" i="45"/>
  <c r="N267" i="45"/>
  <c r="M267" i="45"/>
  <c r="I267" i="45"/>
  <c r="N266" i="45"/>
  <c r="M266" i="45"/>
  <c r="O266" i="45" s="1"/>
  <c r="P266" i="45" s="1"/>
  <c r="I266" i="45"/>
  <c r="N265" i="45"/>
  <c r="M265" i="45"/>
  <c r="I265" i="45"/>
  <c r="N264" i="45"/>
  <c r="M264" i="45"/>
  <c r="O264" i="45" s="1"/>
  <c r="P264" i="45" s="1"/>
  <c r="I264" i="45"/>
  <c r="N263" i="45"/>
  <c r="M263" i="45"/>
  <c r="O263" i="45" s="1"/>
  <c r="P263" i="45" s="1"/>
  <c r="I263" i="45"/>
  <c r="N262" i="45"/>
  <c r="M262" i="45"/>
  <c r="I262" i="45"/>
  <c r="N261" i="45"/>
  <c r="M261" i="45"/>
  <c r="I261" i="45"/>
  <c r="N260" i="45"/>
  <c r="M260" i="45"/>
  <c r="I260" i="45"/>
  <c r="N259" i="45"/>
  <c r="M259" i="45"/>
  <c r="I259" i="45"/>
  <c r="N258" i="45"/>
  <c r="M258" i="45"/>
  <c r="I258" i="45"/>
  <c r="N257" i="45"/>
  <c r="M257" i="45"/>
  <c r="I257" i="45"/>
  <c r="N256" i="45"/>
  <c r="M256" i="45"/>
  <c r="O256" i="45" s="1"/>
  <c r="P256" i="45" s="1"/>
  <c r="I256" i="45"/>
  <c r="N255" i="45"/>
  <c r="M255" i="45"/>
  <c r="I255" i="45"/>
  <c r="N254" i="45"/>
  <c r="M254" i="45"/>
  <c r="I254" i="45"/>
  <c r="N253" i="45"/>
  <c r="M253" i="45"/>
  <c r="I253" i="45"/>
  <c r="N252" i="45"/>
  <c r="M252" i="45"/>
  <c r="I252" i="45"/>
  <c r="N251" i="45"/>
  <c r="M251" i="45"/>
  <c r="O251" i="45" s="1"/>
  <c r="P251" i="45" s="1"/>
  <c r="I251" i="45"/>
  <c r="Q251" i="45" s="1"/>
  <c r="N250" i="45"/>
  <c r="M250" i="45"/>
  <c r="I250" i="45"/>
  <c r="N249" i="45"/>
  <c r="M249" i="45"/>
  <c r="I249" i="45"/>
  <c r="N248" i="45"/>
  <c r="M248" i="45"/>
  <c r="O248" i="45" s="1"/>
  <c r="P248" i="45" s="1"/>
  <c r="I248" i="45"/>
  <c r="N247" i="45"/>
  <c r="M247" i="45"/>
  <c r="I247" i="45"/>
  <c r="N246" i="45"/>
  <c r="M246" i="45"/>
  <c r="I246" i="45"/>
  <c r="N245" i="45"/>
  <c r="M245" i="45"/>
  <c r="I245" i="45"/>
  <c r="O244" i="45"/>
  <c r="P244" i="45" s="1"/>
  <c r="N244" i="45"/>
  <c r="M244" i="45"/>
  <c r="I244" i="45"/>
  <c r="O243" i="45"/>
  <c r="P243" i="45" s="1"/>
  <c r="N243" i="45"/>
  <c r="M243" i="45"/>
  <c r="I243" i="45"/>
  <c r="O242" i="45"/>
  <c r="P242" i="45" s="1"/>
  <c r="N242" i="45"/>
  <c r="M242" i="45"/>
  <c r="I242" i="45"/>
  <c r="O241" i="45"/>
  <c r="P241" i="45" s="1"/>
  <c r="N241" i="45"/>
  <c r="M241" i="45"/>
  <c r="I241" i="45"/>
  <c r="O240" i="45"/>
  <c r="P240" i="45" s="1"/>
  <c r="N240" i="45"/>
  <c r="M240" i="45"/>
  <c r="I240" i="45"/>
  <c r="O239" i="45"/>
  <c r="P239" i="45" s="1"/>
  <c r="N239" i="45"/>
  <c r="M239" i="45"/>
  <c r="I239" i="45"/>
  <c r="N238" i="45"/>
  <c r="M238" i="45"/>
  <c r="I238" i="45"/>
  <c r="O237" i="45"/>
  <c r="P237" i="45" s="1"/>
  <c r="N237" i="45"/>
  <c r="M237" i="45"/>
  <c r="I237" i="45"/>
  <c r="G6" i="49"/>
  <c r="G7" i="49"/>
  <c r="G8" i="49"/>
  <c r="G9" i="49"/>
  <c r="G10" i="49"/>
  <c r="G11" i="49"/>
  <c r="G12" i="49"/>
  <c r="G13" i="49"/>
  <c r="G14" i="49"/>
  <c r="G15" i="49"/>
  <c r="G16" i="49"/>
  <c r="G17" i="49"/>
  <c r="G18" i="49"/>
  <c r="G19" i="49"/>
  <c r="G20" i="49"/>
  <c r="G21" i="49"/>
  <c r="G22" i="49"/>
  <c r="G23" i="49"/>
  <c r="F30" i="48" s="1"/>
  <c r="G24" i="49"/>
  <c r="G25" i="49"/>
  <c r="G26" i="49"/>
  <c r="G27" i="49"/>
  <c r="G28" i="49"/>
  <c r="G29" i="49"/>
  <c r="G30" i="49"/>
  <c r="G31" i="49"/>
  <c r="G32" i="49"/>
  <c r="G33" i="49"/>
  <c r="G34" i="49"/>
  <c r="G35" i="49"/>
  <c r="G36" i="49"/>
  <c r="G37" i="49"/>
  <c r="G38" i="49"/>
  <c r="G39" i="49"/>
  <c r="G40" i="49"/>
  <c r="G41" i="49"/>
  <c r="G42" i="49"/>
  <c r="G43" i="49"/>
  <c r="G44" i="49"/>
  <c r="G45" i="49"/>
  <c r="G46" i="49"/>
  <c r="G47" i="49"/>
  <c r="G48" i="49"/>
  <c r="G49" i="49"/>
  <c r="G50" i="49"/>
  <c r="G51" i="49"/>
  <c r="G52" i="49"/>
  <c r="G53" i="49"/>
  <c r="G54" i="49"/>
  <c r="G55" i="49"/>
  <c r="G56" i="49"/>
  <c r="G57" i="49"/>
  <c r="G58" i="49"/>
  <c r="G59" i="49"/>
  <c r="G60" i="49"/>
  <c r="G61" i="49"/>
  <c r="G62" i="49"/>
  <c r="G63" i="49"/>
  <c r="G64" i="49"/>
  <c r="G65" i="49"/>
  <c r="G66" i="49"/>
  <c r="G67" i="49"/>
  <c r="G68" i="49"/>
  <c r="G69" i="49"/>
  <c r="G70" i="49"/>
  <c r="G71" i="49"/>
  <c r="G72" i="49"/>
  <c r="G73" i="49"/>
  <c r="G74" i="49"/>
  <c r="G75" i="49"/>
  <c r="G76" i="49"/>
  <c r="G77" i="49"/>
  <c r="G78" i="49"/>
  <c r="G5" i="49"/>
  <c r="G10226" i="49"/>
  <c r="G10225" i="49"/>
  <c r="G10224" i="49"/>
  <c r="G10223" i="49"/>
  <c r="G10222" i="49"/>
  <c r="G10221" i="49"/>
  <c r="G10220" i="49"/>
  <c r="G10219" i="49"/>
  <c r="G10218" i="49"/>
  <c r="G10217" i="49"/>
  <c r="G10216" i="49"/>
  <c r="G10215" i="49"/>
  <c r="G10214" i="49"/>
  <c r="G10213" i="49"/>
  <c r="G10212" i="49"/>
  <c r="G10211" i="49"/>
  <c r="G10210" i="49"/>
  <c r="G10209" i="49"/>
  <c r="G10208" i="49"/>
  <c r="G10207" i="49"/>
  <c r="G10206" i="49"/>
  <c r="G10205" i="49"/>
  <c r="G10204" i="49"/>
  <c r="G10203" i="49"/>
  <c r="G10202" i="49"/>
  <c r="G10201" i="49"/>
  <c r="G10200" i="49"/>
  <c r="G10199" i="49"/>
  <c r="G10198" i="49"/>
  <c r="G10197" i="49"/>
  <c r="G10196" i="49"/>
  <c r="G10195" i="49"/>
  <c r="G10194" i="49"/>
  <c r="G10193" i="49"/>
  <c r="G10192" i="49"/>
  <c r="G10191" i="49"/>
  <c r="G10190" i="49"/>
  <c r="G10189" i="49"/>
  <c r="G10188" i="49"/>
  <c r="G10187" i="49"/>
  <c r="G10186" i="49"/>
  <c r="G10185" i="49"/>
  <c r="G10184" i="49"/>
  <c r="G10183" i="49"/>
  <c r="G10182" i="49"/>
  <c r="G10181" i="49"/>
  <c r="G10180" i="49"/>
  <c r="G10179" i="49"/>
  <c r="G10178" i="49"/>
  <c r="G10177" i="49"/>
  <c r="G10176" i="49"/>
  <c r="G10175" i="49"/>
  <c r="G10174" i="49"/>
  <c r="G10173" i="49"/>
  <c r="G10172" i="49"/>
  <c r="G10171" i="49"/>
  <c r="G10170" i="49"/>
  <c r="G10169" i="49"/>
  <c r="G10168" i="49"/>
  <c r="G10167" i="49"/>
  <c r="G10166" i="49"/>
  <c r="G10165" i="49"/>
  <c r="G10164" i="49"/>
  <c r="G10163" i="49"/>
  <c r="G10162" i="49"/>
  <c r="G10161" i="49"/>
  <c r="G10160" i="49"/>
  <c r="G10159" i="49"/>
  <c r="G10158" i="49"/>
  <c r="G10157" i="49"/>
  <c r="G10156" i="49"/>
  <c r="G10155" i="49"/>
  <c r="G10154" i="49"/>
  <c r="G10153" i="49"/>
  <c r="G10152" i="49"/>
  <c r="G10151" i="49"/>
  <c r="G10150" i="49"/>
  <c r="G10149" i="49"/>
  <c r="G10148" i="49"/>
  <c r="G10147" i="49"/>
  <c r="G10146" i="49"/>
  <c r="G10145" i="49"/>
  <c r="G10144" i="49"/>
  <c r="G10143" i="49"/>
  <c r="G10142" i="49"/>
  <c r="G10141" i="49"/>
  <c r="G10140" i="49"/>
  <c r="G10139" i="49"/>
  <c r="G10138" i="49"/>
  <c r="G10137" i="49"/>
  <c r="G10136" i="49"/>
  <c r="G10135" i="49"/>
  <c r="G10134" i="49"/>
  <c r="G10133" i="49"/>
  <c r="G10132" i="49"/>
  <c r="G10131" i="49"/>
  <c r="G10130" i="49"/>
  <c r="G10129" i="49"/>
  <c r="G10128" i="49"/>
  <c r="G10127" i="49"/>
  <c r="G10126" i="49"/>
  <c r="G10125" i="49"/>
  <c r="G10124" i="49"/>
  <c r="G10123" i="49"/>
  <c r="G10122" i="49"/>
  <c r="G10121" i="49"/>
  <c r="G10120" i="49"/>
  <c r="G10119" i="49"/>
  <c r="G10118" i="49"/>
  <c r="G10117" i="49"/>
  <c r="G10116" i="49"/>
  <c r="G10115" i="49"/>
  <c r="G10114" i="49"/>
  <c r="G10113" i="49"/>
  <c r="G10112" i="49"/>
  <c r="G10111" i="49"/>
  <c r="G10110" i="49"/>
  <c r="G10109" i="49"/>
  <c r="G10108" i="49"/>
  <c r="G10107" i="49"/>
  <c r="G10106" i="49"/>
  <c r="G10105" i="49"/>
  <c r="G10104" i="49"/>
  <c r="G10103" i="49"/>
  <c r="G10102" i="49"/>
  <c r="G10101" i="49"/>
  <c r="G10100" i="49"/>
  <c r="G10099" i="49"/>
  <c r="G10098" i="49"/>
  <c r="G10097" i="49"/>
  <c r="G10096" i="49"/>
  <c r="G10095" i="49"/>
  <c r="G10094" i="49"/>
  <c r="G10093" i="49"/>
  <c r="G10092" i="49"/>
  <c r="G10091" i="49"/>
  <c r="G10090" i="49"/>
  <c r="G10089" i="49"/>
  <c r="G10088" i="49"/>
  <c r="G10087" i="49"/>
  <c r="G10086" i="49"/>
  <c r="G10085" i="49"/>
  <c r="G10084" i="49"/>
  <c r="G10083" i="49"/>
  <c r="G10082" i="49"/>
  <c r="G10081" i="49"/>
  <c r="G10080" i="49"/>
  <c r="G10079" i="49"/>
  <c r="G10078" i="49"/>
  <c r="G10077" i="49"/>
  <c r="G10076" i="49"/>
  <c r="G10075" i="49"/>
  <c r="G10074" i="49"/>
  <c r="G10073" i="49"/>
  <c r="G10072" i="49"/>
  <c r="G10071" i="49"/>
  <c r="G10070" i="49"/>
  <c r="G10069" i="49"/>
  <c r="G10068" i="49"/>
  <c r="G10067" i="49"/>
  <c r="G10066" i="49"/>
  <c r="G10065" i="49"/>
  <c r="G10064" i="49"/>
  <c r="G10063" i="49"/>
  <c r="G10062" i="49"/>
  <c r="G10061" i="49"/>
  <c r="G10060" i="49"/>
  <c r="G10059" i="49"/>
  <c r="G10058" i="49"/>
  <c r="G10057" i="49"/>
  <c r="G10056" i="49"/>
  <c r="G10055" i="49"/>
  <c r="G10054" i="49"/>
  <c r="G10053" i="49"/>
  <c r="G10052" i="49"/>
  <c r="G10051" i="49"/>
  <c r="G10050" i="49"/>
  <c r="G10049" i="49"/>
  <c r="G10048" i="49"/>
  <c r="G10047" i="49"/>
  <c r="G10046" i="49"/>
  <c r="G10045" i="49"/>
  <c r="G10044" i="49"/>
  <c r="G10043" i="49"/>
  <c r="G10042" i="49"/>
  <c r="G10041" i="49"/>
  <c r="G10040" i="49"/>
  <c r="G10039" i="49"/>
  <c r="G10038" i="49"/>
  <c r="G10037" i="49"/>
  <c r="G10036" i="49"/>
  <c r="G10035" i="49"/>
  <c r="G10034" i="49"/>
  <c r="G10033" i="49"/>
  <c r="G10032" i="49"/>
  <c r="G10031" i="49"/>
  <c r="G10030" i="49"/>
  <c r="G10029" i="49"/>
  <c r="G10028" i="49"/>
  <c r="G10027" i="49"/>
  <c r="G10026" i="49"/>
  <c r="G10025" i="49"/>
  <c r="G10024" i="49"/>
  <c r="G10023" i="49"/>
  <c r="G10022" i="49"/>
  <c r="G10021" i="49"/>
  <c r="G10020" i="49"/>
  <c r="G10019" i="49"/>
  <c r="G10018" i="49"/>
  <c r="G10017" i="49"/>
  <c r="G10016" i="49"/>
  <c r="G10015" i="49"/>
  <c r="G10014" i="49"/>
  <c r="G10013" i="49"/>
  <c r="G10012" i="49"/>
  <c r="G10011" i="49"/>
  <c r="G10010" i="49"/>
  <c r="G10009" i="49"/>
  <c r="G10008" i="49"/>
  <c r="G10007" i="49"/>
  <c r="G10006" i="49"/>
  <c r="G10005" i="49"/>
  <c r="G10004" i="49"/>
  <c r="G10003" i="49"/>
  <c r="G10002" i="49"/>
  <c r="G10001" i="49"/>
  <c r="G10000" i="49"/>
  <c r="G9999" i="49"/>
  <c r="G9998" i="49"/>
  <c r="G9997" i="49"/>
  <c r="G9996" i="49"/>
  <c r="G9995" i="49"/>
  <c r="G9994" i="49"/>
  <c r="G9993" i="49"/>
  <c r="G9992" i="49"/>
  <c r="G9991" i="49"/>
  <c r="G9990" i="49"/>
  <c r="G9989" i="49"/>
  <c r="G9988" i="49"/>
  <c r="G9987" i="49"/>
  <c r="G9986" i="49"/>
  <c r="G9985" i="49"/>
  <c r="G9984" i="49"/>
  <c r="G9983" i="49"/>
  <c r="G9982" i="49"/>
  <c r="G9981" i="49"/>
  <c r="G9980" i="49"/>
  <c r="G9979" i="49"/>
  <c r="G9978" i="49"/>
  <c r="G9977" i="49"/>
  <c r="G9976" i="49"/>
  <c r="G9975" i="49"/>
  <c r="G9974" i="49"/>
  <c r="G9973" i="49"/>
  <c r="G9972" i="49"/>
  <c r="G9971" i="49"/>
  <c r="G9970" i="49"/>
  <c r="G9969" i="49"/>
  <c r="G9968" i="49"/>
  <c r="G9967" i="49"/>
  <c r="G9966" i="49"/>
  <c r="G9965" i="49"/>
  <c r="G9964" i="49"/>
  <c r="G9963" i="49"/>
  <c r="G9962" i="49"/>
  <c r="G9961" i="49"/>
  <c r="G9960" i="49"/>
  <c r="G9959" i="49"/>
  <c r="G9958" i="49"/>
  <c r="G9957" i="49"/>
  <c r="G9956" i="49"/>
  <c r="G9955" i="49"/>
  <c r="G9954" i="49"/>
  <c r="G9953" i="49"/>
  <c r="G9952" i="49"/>
  <c r="G9951" i="49"/>
  <c r="G9950" i="49"/>
  <c r="G9949" i="49"/>
  <c r="G9948" i="49"/>
  <c r="G9947" i="49"/>
  <c r="G9946" i="49"/>
  <c r="G9945" i="49"/>
  <c r="G9944" i="49"/>
  <c r="G9943" i="49"/>
  <c r="G9942" i="49"/>
  <c r="G9941" i="49"/>
  <c r="G9940" i="49"/>
  <c r="G9939" i="49"/>
  <c r="G9938" i="49"/>
  <c r="G9937" i="49"/>
  <c r="G9936" i="49"/>
  <c r="G9935" i="49"/>
  <c r="G9934" i="49"/>
  <c r="G9933" i="49"/>
  <c r="G9932" i="49"/>
  <c r="G9931" i="49"/>
  <c r="G9930" i="49"/>
  <c r="G9929" i="49"/>
  <c r="G9928" i="49"/>
  <c r="G9927" i="49"/>
  <c r="G9926" i="49"/>
  <c r="G9925" i="49"/>
  <c r="G9924" i="49"/>
  <c r="G9923" i="49"/>
  <c r="G9922" i="49"/>
  <c r="G9921" i="49"/>
  <c r="G9920" i="49"/>
  <c r="G9919" i="49"/>
  <c r="G9918" i="49"/>
  <c r="G9917" i="49"/>
  <c r="G9916" i="49"/>
  <c r="G9915" i="49"/>
  <c r="G9914" i="49"/>
  <c r="G9913" i="49"/>
  <c r="G9912" i="49"/>
  <c r="G9911" i="49"/>
  <c r="G9910" i="49"/>
  <c r="G9909" i="49"/>
  <c r="G9908" i="49"/>
  <c r="G9907" i="49"/>
  <c r="G9906" i="49"/>
  <c r="G9905" i="49"/>
  <c r="G9904" i="49"/>
  <c r="G9903" i="49"/>
  <c r="G9902" i="49"/>
  <c r="G9901" i="49"/>
  <c r="G9900" i="49"/>
  <c r="G9899" i="49"/>
  <c r="G9898" i="49"/>
  <c r="G9897" i="49"/>
  <c r="G9896" i="49"/>
  <c r="G9895" i="49"/>
  <c r="G9894" i="49"/>
  <c r="G9893" i="49"/>
  <c r="G9892" i="49"/>
  <c r="G9891" i="49"/>
  <c r="G9890" i="49"/>
  <c r="G9889" i="49"/>
  <c r="G9888" i="49"/>
  <c r="G9887" i="49"/>
  <c r="G9886" i="49"/>
  <c r="G9885" i="49"/>
  <c r="G9884" i="49"/>
  <c r="G9883" i="49"/>
  <c r="G9882" i="49"/>
  <c r="G9881" i="49"/>
  <c r="G9880" i="49"/>
  <c r="G9879" i="49"/>
  <c r="G9878" i="49"/>
  <c r="G9877" i="49"/>
  <c r="G9876" i="49"/>
  <c r="G9875" i="49"/>
  <c r="G9874" i="49"/>
  <c r="G9873" i="49"/>
  <c r="G9872" i="49"/>
  <c r="G9871" i="49"/>
  <c r="G9870" i="49"/>
  <c r="G9869" i="49"/>
  <c r="G9868" i="49"/>
  <c r="G9867" i="49"/>
  <c r="G9866" i="49"/>
  <c r="G9865" i="49"/>
  <c r="G9864" i="49"/>
  <c r="G9863" i="49"/>
  <c r="G9862" i="49"/>
  <c r="G9861" i="49"/>
  <c r="G9860" i="49"/>
  <c r="G9859" i="49"/>
  <c r="G9858" i="49"/>
  <c r="G9857" i="49"/>
  <c r="G9856" i="49"/>
  <c r="G9855" i="49"/>
  <c r="G9854" i="49"/>
  <c r="G9853" i="49"/>
  <c r="G9852" i="49"/>
  <c r="G9851" i="49"/>
  <c r="G9850" i="49"/>
  <c r="G9849" i="49"/>
  <c r="G9848" i="49"/>
  <c r="G9847" i="49"/>
  <c r="G9846" i="49"/>
  <c r="G9845" i="49"/>
  <c r="G9844" i="49"/>
  <c r="G9843" i="49"/>
  <c r="G9842" i="49"/>
  <c r="G9841" i="49"/>
  <c r="G9840" i="49"/>
  <c r="G9839" i="49"/>
  <c r="G9838" i="49"/>
  <c r="G9837" i="49"/>
  <c r="G9836" i="49"/>
  <c r="G9835" i="49"/>
  <c r="G9834" i="49"/>
  <c r="G9833" i="49"/>
  <c r="G9832" i="49"/>
  <c r="G9831" i="49"/>
  <c r="G9830" i="49"/>
  <c r="G9829" i="49"/>
  <c r="G9828" i="49"/>
  <c r="G9827" i="49"/>
  <c r="G9826" i="49"/>
  <c r="G9825" i="49"/>
  <c r="G9824" i="49"/>
  <c r="G9823" i="49"/>
  <c r="G9822" i="49"/>
  <c r="G9821" i="49"/>
  <c r="G9820" i="49"/>
  <c r="G9819" i="49"/>
  <c r="G9818" i="49"/>
  <c r="G9817" i="49"/>
  <c r="G9816" i="49"/>
  <c r="G9815" i="49"/>
  <c r="G9814" i="49"/>
  <c r="G9813" i="49"/>
  <c r="G9812" i="49"/>
  <c r="G9811" i="49"/>
  <c r="G9810" i="49"/>
  <c r="G9809" i="49"/>
  <c r="G9808" i="49"/>
  <c r="G9807" i="49"/>
  <c r="G9806" i="49"/>
  <c r="G9805" i="49"/>
  <c r="G9804" i="49"/>
  <c r="G9803" i="49"/>
  <c r="G9802" i="49"/>
  <c r="G9801" i="49"/>
  <c r="G9800" i="49"/>
  <c r="G9799" i="49"/>
  <c r="G9798" i="49"/>
  <c r="G9797" i="49"/>
  <c r="G9796" i="49"/>
  <c r="G9795" i="49"/>
  <c r="G9794" i="49"/>
  <c r="G9793" i="49"/>
  <c r="G9792" i="49"/>
  <c r="G9791" i="49"/>
  <c r="G9790" i="49"/>
  <c r="G9789" i="49"/>
  <c r="G9788" i="49"/>
  <c r="G9787" i="49"/>
  <c r="G9786" i="49"/>
  <c r="G9785" i="49"/>
  <c r="G9784" i="49"/>
  <c r="G9783" i="49"/>
  <c r="G9782" i="49"/>
  <c r="G9781" i="49"/>
  <c r="G9780" i="49"/>
  <c r="G9779" i="49"/>
  <c r="G9778" i="49"/>
  <c r="G9777" i="49"/>
  <c r="G9776" i="49"/>
  <c r="G9775" i="49"/>
  <c r="G9774" i="49"/>
  <c r="G9773" i="49"/>
  <c r="G9772" i="49"/>
  <c r="G9771" i="49"/>
  <c r="G9770" i="49"/>
  <c r="G9769" i="49"/>
  <c r="G9768" i="49"/>
  <c r="G9767" i="49"/>
  <c r="G9766" i="49"/>
  <c r="G9765" i="49"/>
  <c r="G9764" i="49"/>
  <c r="G9763" i="49"/>
  <c r="G9762" i="49"/>
  <c r="G9761" i="49"/>
  <c r="G9760" i="49"/>
  <c r="G9759" i="49"/>
  <c r="G9758" i="49"/>
  <c r="G9757" i="49"/>
  <c r="G9756" i="49"/>
  <c r="G9755" i="49"/>
  <c r="G9754" i="49"/>
  <c r="G9753" i="49"/>
  <c r="G9752" i="49"/>
  <c r="G9751" i="49"/>
  <c r="G9750" i="49"/>
  <c r="G9749" i="49"/>
  <c r="G9748" i="49"/>
  <c r="G9747" i="49"/>
  <c r="G9746" i="49"/>
  <c r="G9745" i="49"/>
  <c r="G9744" i="49"/>
  <c r="G9743" i="49"/>
  <c r="G9742" i="49"/>
  <c r="G9741" i="49"/>
  <c r="G9740" i="49"/>
  <c r="G9739" i="49"/>
  <c r="G9738" i="49"/>
  <c r="G9737" i="49"/>
  <c r="G9736" i="49"/>
  <c r="G9735" i="49"/>
  <c r="G9734" i="49"/>
  <c r="G9733" i="49"/>
  <c r="G9732" i="49"/>
  <c r="G9731" i="49"/>
  <c r="G9730" i="49"/>
  <c r="G9729" i="49"/>
  <c r="G9728" i="49"/>
  <c r="G9727" i="49"/>
  <c r="G9726" i="49"/>
  <c r="G9725" i="49"/>
  <c r="G9724" i="49"/>
  <c r="G9723" i="49"/>
  <c r="G9722" i="49"/>
  <c r="G9721" i="49"/>
  <c r="G9720" i="49"/>
  <c r="G9719" i="49"/>
  <c r="G9718" i="49"/>
  <c r="G9717" i="49"/>
  <c r="G9716" i="49"/>
  <c r="G9715" i="49"/>
  <c r="G9714" i="49"/>
  <c r="G9713" i="49"/>
  <c r="G9712" i="49"/>
  <c r="G9711" i="49"/>
  <c r="G9710" i="49"/>
  <c r="G9709" i="49"/>
  <c r="G9708" i="49"/>
  <c r="G9707" i="49"/>
  <c r="G9706" i="49"/>
  <c r="G9705" i="49"/>
  <c r="G9704" i="49"/>
  <c r="G9703" i="49"/>
  <c r="G9702" i="49"/>
  <c r="G9701" i="49"/>
  <c r="G9700" i="49"/>
  <c r="G9699" i="49"/>
  <c r="G9698" i="49"/>
  <c r="G9697" i="49"/>
  <c r="G9696" i="49"/>
  <c r="G9695" i="49"/>
  <c r="G9694" i="49"/>
  <c r="G9693" i="49"/>
  <c r="G9692" i="49"/>
  <c r="G9691" i="49"/>
  <c r="G9690" i="49"/>
  <c r="G9689" i="49"/>
  <c r="G9688" i="49"/>
  <c r="G9687" i="49"/>
  <c r="G9686" i="49"/>
  <c r="G9685" i="49"/>
  <c r="G9684" i="49"/>
  <c r="G9683" i="49"/>
  <c r="G9682" i="49"/>
  <c r="G9681" i="49"/>
  <c r="G9680" i="49"/>
  <c r="G9679" i="49"/>
  <c r="G9678" i="49"/>
  <c r="G9677" i="49"/>
  <c r="G9676" i="49"/>
  <c r="G9675" i="49"/>
  <c r="G9674" i="49"/>
  <c r="G9673" i="49"/>
  <c r="G9672" i="49"/>
  <c r="G9671" i="49"/>
  <c r="G9670" i="49"/>
  <c r="G9669" i="49"/>
  <c r="G9668" i="49"/>
  <c r="G9667" i="49"/>
  <c r="G9666" i="49"/>
  <c r="G9665" i="49"/>
  <c r="G9664" i="49"/>
  <c r="G9663" i="49"/>
  <c r="G9662" i="49"/>
  <c r="G9661" i="49"/>
  <c r="G9660" i="49"/>
  <c r="G9659" i="49"/>
  <c r="G9658" i="49"/>
  <c r="G9657" i="49"/>
  <c r="G9656" i="49"/>
  <c r="G9655" i="49"/>
  <c r="G9654" i="49"/>
  <c r="G9653" i="49"/>
  <c r="G9652" i="49"/>
  <c r="G9651" i="49"/>
  <c r="G9650" i="49"/>
  <c r="G9649" i="49"/>
  <c r="G9648" i="49"/>
  <c r="G9647" i="49"/>
  <c r="G9646" i="49"/>
  <c r="G9645" i="49"/>
  <c r="G9644" i="49"/>
  <c r="G9643" i="49"/>
  <c r="G9642" i="49"/>
  <c r="G9641" i="49"/>
  <c r="G9640" i="49"/>
  <c r="G9639" i="49"/>
  <c r="G9638" i="49"/>
  <c r="G9637" i="49"/>
  <c r="G9636" i="49"/>
  <c r="G9635" i="49"/>
  <c r="G9634" i="49"/>
  <c r="G9633" i="49"/>
  <c r="G9632" i="49"/>
  <c r="G9631" i="49"/>
  <c r="G9630" i="49"/>
  <c r="G9629" i="49"/>
  <c r="G9628" i="49"/>
  <c r="G9627" i="49"/>
  <c r="G9626" i="49"/>
  <c r="G9625" i="49"/>
  <c r="G9624" i="49"/>
  <c r="G9623" i="49"/>
  <c r="G9622" i="49"/>
  <c r="G9621" i="49"/>
  <c r="G9620" i="49"/>
  <c r="G9619" i="49"/>
  <c r="G9618" i="49"/>
  <c r="G9617" i="49"/>
  <c r="G9616" i="49"/>
  <c r="G9615" i="49"/>
  <c r="G9614" i="49"/>
  <c r="G9613" i="49"/>
  <c r="G9612" i="49"/>
  <c r="G9611" i="49"/>
  <c r="G9610" i="49"/>
  <c r="G9609" i="49"/>
  <c r="G9608" i="49"/>
  <c r="G9607" i="49"/>
  <c r="G9606" i="49"/>
  <c r="G9605" i="49"/>
  <c r="G9604" i="49"/>
  <c r="G9603" i="49"/>
  <c r="G9602" i="49"/>
  <c r="G9601" i="49"/>
  <c r="G9600" i="49"/>
  <c r="G9599" i="49"/>
  <c r="G9598" i="49"/>
  <c r="G9597" i="49"/>
  <c r="G9596" i="49"/>
  <c r="G9595" i="49"/>
  <c r="G9594" i="49"/>
  <c r="G9593" i="49"/>
  <c r="G9592" i="49"/>
  <c r="G9591" i="49"/>
  <c r="G9590" i="49"/>
  <c r="G9589" i="49"/>
  <c r="G9588" i="49"/>
  <c r="G9587" i="49"/>
  <c r="G9586" i="49"/>
  <c r="G9585" i="49"/>
  <c r="G9584" i="49"/>
  <c r="G9583" i="49"/>
  <c r="G9582" i="49"/>
  <c r="G9581" i="49"/>
  <c r="G9580" i="49"/>
  <c r="G9579" i="49"/>
  <c r="G9578" i="49"/>
  <c r="G9577" i="49"/>
  <c r="G9576" i="49"/>
  <c r="G9575" i="49"/>
  <c r="G9574" i="49"/>
  <c r="G9573" i="49"/>
  <c r="G9572" i="49"/>
  <c r="G9571" i="49"/>
  <c r="G9570" i="49"/>
  <c r="G9569" i="49"/>
  <c r="G9568" i="49"/>
  <c r="G9567" i="49"/>
  <c r="G9566" i="49"/>
  <c r="G9565" i="49"/>
  <c r="G9564" i="49"/>
  <c r="G9563" i="49"/>
  <c r="G9562" i="49"/>
  <c r="G9561" i="49"/>
  <c r="G9560" i="49"/>
  <c r="G9559" i="49"/>
  <c r="G9558" i="49"/>
  <c r="G9557" i="49"/>
  <c r="G9556" i="49"/>
  <c r="G9555" i="49"/>
  <c r="G9554" i="49"/>
  <c r="G9553" i="49"/>
  <c r="G9552" i="49"/>
  <c r="G9551" i="49"/>
  <c r="G9550" i="49"/>
  <c r="G9549" i="49"/>
  <c r="G9548" i="49"/>
  <c r="G9547" i="49"/>
  <c r="G9546" i="49"/>
  <c r="G9545" i="49"/>
  <c r="G9544" i="49"/>
  <c r="G9543" i="49"/>
  <c r="G9542" i="49"/>
  <c r="G9541" i="49"/>
  <c r="G9540" i="49"/>
  <c r="G9539" i="49"/>
  <c r="G9538" i="49"/>
  <c r="G9537" i="49"/>
  <c r="G9536" i="49"/>
  <c r="G9535" i="49"/>
  <c r="G9534" i="49"/>
  <c r="G9533" i="49"/>
  <c r="G9532" i="49"/>
  <c r="G9531" i="49"/>
  <c r="G9530" i="49"/>
  <c r="G9529" i="49"/>
  <c r="G9528" i="49"/>
  <c r="G9527" i="49"/>
  <c r="G9526" i="49"/>
  <c r="G9525" i="49"/>
  <c r="G9524" i="49"/>
  <c r="G9523" i="49"/>
  <c r="G9522" i="49"/>
  <c r="G9521" i="49"/>
  <c r="G9520" i="49"/>
  <c r="G9519" i="49"/>
  <c r="G9518" i="49"/>
  <c r="G9517" i="49"/>
  <c r="G9516" i="49"/>
  <c r="G9515" i="49"/>
  <c r="G9514" i="49"/>
  <c r="G9513" i="49"/>
  <c r="G9512" i="49"/>
  <c r="G9511" i="49"/>
  <c r="G9510" i="49"/>
  <c r="G9509" i="49"/>
  <c r="G9508" i="49"/>
  <c r="G9507" i="49"/>
  <c r="G9506" i="49"/>
  <c r="G9505" i="49"/>
  <c r="G9504" i="49"/>
  <c r="G9503" i="49"/>
  <c r="G9502" i="49"/>
  <c r="G9501" i="49"/>
  <c r="G9500" i="49"/>
  <c r="G9499" i="49"/>
  <c r="G9498" i="49"/>
  <c r="G9497" i="49"/>
  <c r="G9496" i="49"/>
  <c r="G9495" i="49"/>
  <c r="G9494" i="49"/>
  <c r="G9493" i="49"/>
  <c r="G9492" i="49"/>
  <c r="G9491" i="49"/>
  <c r="G9490" i="49"/>
  <c r="G9489" i="49"/>
  <c r="G9488" i="49"/>
  <c r="G9487" i="49"/>
  <c r="G9486" i="49"/>
  <c r="G9485" i="49"/>
  <c r="G9484" i="49"/>
  <c r="G9483" i="49"/>
  <c r="G9482" i="49"/>
  <c r="G9481" i="49"/>
  <c r="G9480" i="49"/>
  <c r="G9479" i="49"/>
  <c r="G9478" i="49"/>
  <c r="G9477" i="49"/>
  <c r="G9476" i="49"/>
  <c r="G9475" i="49"/>
  <c r="G9474" i="49"/>
  <c r="G9473" i="49"/>
  <c r="G9472" i="49"/>
  <c r="G9471" i="49"/>
  <c r="G9470" i="49"/>
  <c r="G9469" i="49"/>
  <c r="G9468" i="49"/>
  <c r="G9467" i="49"/>
  <c r="G9466" i="49"/>
  <c r="G9465" i="49"/>
  <c r="G9464" i="49"/>
  <c r="G9463" i="49"/>
  <c r="G9462" i="49"/>
  <c r="G9461" i="49"/>
  <c r="G9460" i="49"/>
  <c r="G9459" i="49"/>
  <c r="G9458" i="49"/>
  <c r="G9457" i="49"/>
  <c r="G9456" i="49"/>
  <c r="G9455" i="49"/>
  <c r="G9454" i="49"/>
  <c r="G9453" i="49"/>
  <c r="G9452" i="49"/>
  <c r="G9451" i="49"/>
  <c r="G9450" i="49"/>
  <c r="G9449" i="49"/>
  <c r="G9448" i="49"/>
  <c r="G9447" i="49"/>
  <c r="G9446" i="49"/>
  <c r="G9445" i="49"/>
  <c r="G9444" i="49"/>
  <c r="G9443" i="49"/>
  <c r="G9442" i="49"/>
  <c r="G9441" i="49"/>
  <c r="G9440" i="49"/>
  <c r="G9439" i="49"/>
  <c r="G9438" i="49"/>
  <c r="G9437" i="49"/>
  <c r="G9436" i="49"/>
  <c r="G9435" i="49"/>
  <c r="G9434" i="49"/>
  <c r="G9433" i="49"/>
  <c r="G9432" i="49"/>
  <c r="G9431" i="49"/>
  <c r="G9430" i="49"/>
  <c r="G9429" i="49"/>
  <c r="G9428" i="49"/>
  <c r="G9427" i="49"/>
  <c r="G9426" i="49"/>
  <c r="G9425" i="49"/>
  <c r="G9424" i="49"/>
  <c r="G9423" i="49"/>
  <c r="G9422" i="49"/>
  <c r="G9421" i="49"/>
  <c r="G9420" i="49"/>
  <c r="G9419" i="49"/>
  <c r="G9418" i="49"/>
  <c r="G9417" i="49"/>
  <c r="G9416" i="49"/>
  <c r="G9415" i="49"/>
  <c r="G9414" i="49"/>
  <c r="G9413" i="49"/>
  <c r="G9412" i="49"/>
  <c r="G9411" i="49"/>
  <c r="G9410" i="49"/>
  <c r="G9409" i="49"/>
  <c r="G9408" i="49"/>
  <c r="G9407" i="49"/>
  <c r="G9406" i="49"/>
  <c r="G9405" i="49"/>
  <c r="G9404" i="49"/>
  <c r="G9403" i="49"/>
  <c r="G9402" i="49"/>
  <c r="G9401" i="49"/>
  <c r="G9400" i="49"/>
  <c r="G9399" i="49"/>
  <c r="G9398" i="49"/>
  <c r="G9397" i="49"/>
  <c r="G9396" i="49"/>
  <c r="G9395" i="49"/>
  <c r="G9394" i="49"/>
  <c r="G9393" i="49"/>
  <c r="G9392" i="49"/>
  <c r="G9391" i="49"/>
  <c r="G9390" i="49"/>
  <c r="G9389" i="49"/>
  <c r="G9388" i="49"/>
  <c r="G9387" i="49"/>
  <c r="G9386" i="49"/>
  <c r="G9385" i="49"/>
  <c r="G9384" i="49"/>
  <c r="G9383" i="49"/>
  <c r="G9382" i="49"/>
  <c r="G9381" i="49"/>
  <c r="G9380" i="49"/>
  <c r="G9379" i="49"/>
  <c r="G9378" i="49"/>
  <c r="G9377" i="49"/>
  <c r="G9376" i="49"/>
  <c r="G9375" i="49"/>
  <c r="G9374" i="49"/>
  <c r="G9373" i="49"/>
  <c r="G9372" i="49"/>
  <c r="G9371" i="49"/>
  <c r="G9370" i="49"/>
  <c r="G9369" i="49"/>
  <c r="G9368" i="49"/>
  <c r="G9367" i="49"/>
  <c r="G9366" i="49"/>
  <c r="G9365" i="49"/>
  <c r="G9364" i="49"/>
  <c r="G9363" i="49"/>
  <c r="G9362" i="49"/>
  <c r="G9361" i="49"/>
  <c r="G9360" i="49"/>
  <c r="G9359" i="49"/>
  <c r="G9358" i="49"/>
  <c r="G9357" i="49"/>
  <c r="G9356" i="49"/>
  <c r="G9355" i="49"/>
  <c r="G9354" i="49"/>
  <c r="G9353" i="49"/>
  <c r="G9352" i="49"/>
  <c r="G9351" i="49"/>
  <c r="G9350" i="49"/>
  <c r="G9349" i="49"/>
  <c r="G9348" i="49"/>
  <c r="G9347" i="49"/>
  <c r="G9346" i="49"/>
  <c r="G9345" i="49"/>
  <c r="G9344" i="49"/>
  <c r="G9343" i="49"/>
  <c r="G9342" i="49"/>
  <c r="G9341" i="49"/>
  <c r="G9340" i="49"/>
  <c r="G9339" i="49"/>
  <c r="G9338" i="49"/>
  <c r="G9337" i="49"/>
  <c r="G9336" i="49"/>
  <c r="G9335" i="49"/>
  <c r="G9334" i="49"/>
  <c r="G9333" i="49"/>
  <c r="G9332" i="49"/>
  <c r="G9331" i="49"/>
  <c r="G9330" i="49"/>
  <c r="G9329" i="49"/>
  <c r="G9328" i="49"/>
  <c r="G9327" i="49"/>
  <c r="G9326" i="49"/>
  <c r="G9325" i="49"/>
  <c r="G9324" i="49"/>
  <c r="G9323" i="49"/>
  <c r="G9322" i="49"/>
  <c r="G9321" i="49"/>
  <c r="G9320" i="49"/>
  <c r="G9319" i="49"/>
  <c r="G9318" i="49"/>
  <c r="G9317" i="49"/>
  <c r="G9316" i="49"/>
  <c r="G9315" i="49"/>
  <c r="G9314" i="49"/>
  <c r="G9313" i="49"/>
  <c r="G9312" i="49"/>
  <c r="G9311" i="49"/>
  <c r="G9310" i="49"/>
  <c r="G9309" i="49"/>
  <c r="G9308" i="49"/>
  <c r="G9307" i="49"/>
  <c r="G9306" i="49"/>
  <c r="G9305" i="49"/>
  <c r="G9304" i="49"/>
  <c r="G9303" i="49"/>
  <c r="G9302" i="49"/>
  <c r="G9301" i="49"/>
  <c r="G9300" i="49"/>
  <c r="G9299" i="49"/>
  <c r="G9298" i="49"/>
  <c r="G9297" i="49"/>
  <c r="G9296" i="49"/>
  <c r="G9295" i="49"/>
  <c r="G9294" i="49"/>
  <c r="G9293" i="49"/>
  <c r="G9292" i="49"/>
  <c r="G9291" i="49"/>
  <c r="G9290" i="49"/>
  <c r="G9289" i="49"/>
  <c r="G9288" i="49"/>
  <c r="G9287" i="49"/>
  <c r="G9286" i="49"/>
  <c r="G9285" i="49"/>
  <c r="G9284" i="49"/>
  <c r="G9283" i="49"/>
  <c r="G9282" i="49"/>
  <c r="G9281" i="49"/>
  <c r="G9280" i="49"/>
  <c r="G9279" i="49"/>
  <c r="G9278" i="49"/>
  <c r="G9277" i="49"/>
  <c r="G9276" i="49"/>
  <c r="G9275" i="49"/>
  <c r="G9274" i="49"/>
  <c r="G9273" i="49"/>
  <c r="G9272" i="49"/>
  <c r="G9271" i="49"/>
  <c r="G9270" i="49"/>
  <c r="G9269" i="49"/>
  <c r="G9268" i="49"/>
  <c r="G9267" i="49"/>
  <c r="G9266" i="49"/>
  <c r="G9265" i="49"/>
  <c r="G9264" i="49"/>
  <c r="G9263" i="49"/>
  <c r="G9262" i="49"/>
  <c r="G9261" i="49"/>
  <c r="G9260" i="49"/>
  <c r="G9259" i="49"/>
  <c r="G9258" i="49"/>
  <c r="G9257" i="49"/>
  <c r="G9256" i="49"/>
  <c r="G9255" i="49"/>
  <c r="G9254" i="49"/>
  <c r="G9253" i="49"/>
  <c r="G9252" i="49"/>
  <c r="G9251" i="49"/>
  <c r="G9250" i="49"/>
  <c r="G9249" i="49"/>
  <c r="G9248" i="49"/>
  <c r="G9247" i="49"/>
  <c r="G9246" i="49"/>
  <c r="G9245" i="49"/>
  <c r="G9244" i="49"/>
  <c r="G9243" i="49"/>
  <c r="G9242" i="49"/>
  <c r="G9241" i="49"/>
  <c r="G9240" i="49"/>
  <c r="G9239" i="49"/>
  <c r="G9238" i="49"/>
  <c r="G9237" i="49"/>
  <c r="G9236" i="49"/>
  <c r="G9235" i="49"/>
  <c r="G9234" i="49"/>
  <c r="G9233" i="49"/>
  <c r="G9232" i="49"/>
  <c r="G9231" i="49"/>
  <c r="G9230" i="49"/>
  <c r="G9229" i="49"/>
  <c r="G9228" i="49"/>
  <c r="G9227" i="49"/>
  <c r="G9226" i="49"/>
  <c r="G9225" i="49"/>
  <c r="G9224" i="49"/>
  <c r="G9223" i="49"/>
  <c r="G9222" i="49"/>
  <c r="G9221" i="49"/>
  <c r="G9220" i="49"/>
  <c r="G9219" i="49"/>
  <c r="G9218" i="49"/>
  <c r="G9217" i="49"/>
  <c r="G9216" i="49"/>
  <c r="G9215" i="49"/>
  <c r="G9214" i="49"/>
  <c r="G9213" i="49"/>
  <c r="G9212" i="49"/>
  <c r="G9211" i="49"/>
  <c r="G9210" i="49"/>
  <c r="G9209" i="49"/>
  <c r="G9208" i="49"/>
  <c r="G9207" i="49"/>
  <c r="G9206" i="49"/>
  <c r="G9205" i="49"/>
  <c r="G9204" i="49"/>
  <c r="G9203" i="49"/>
  <c r="G9202" i="49"/>
  <c r="G9201" i="49"/>
  <c r="G9200" i="49"/>
  <c r="G9199" i="49"/>
  <c r="G9198" i="49"/>
  <c r="G9197" i="49"/>
  <c r="G9196" i="49"/>
  <c r="G9195" i="49"/>
  <c r="G9194" i="49"/>
  <c r="G9193" i="49"/>
  <c r="G9192" i="49"/>
  <c r="G9191" i="49"/>
  <c r="G9190" i="49"/>
  <c r="G9189" i="49"/>
  <c r="G9188" i="49"/>
  <c r="G9187" i="49"/>
  <c r="G9186" i="49"/>
  <c r="G9185" i="49"/>
  <c r="G9184" i="49"/>
  <c r="G9183" i="49"/>
  <c r="G9182" i="49"/>
  <c r="G9181" i="49"/>
  <c r="G9180" i="49"/>
  <c r="G9179" i="49"/>
  <c r="G9178" i="49"/>
  <c r="G9177" i="49"/>
  <c r="G9176" i="49"/>
  <c r="G9175" i="49"/>
  <c r="G9174" i="49"/>
  <c r="G9173" i="49"/>
  <c r="G9172" i="49"/>
  <c r="G9171" i="49"/>
  <c r="G9170" i="49"/>
  <c r="G9169" i="49"/>
  <c r="G9168" i="49"/>
  <c r="G9167" i="49"/>
  <c r="G9166" i="49"/>
  <c r="G9165" i="49"/>
  <c r="G9164" i="49"/>
  <c r="G9163" i="49"/>
  <c r="G9162" i="49"/>
  <c r="G9161" i="49"/>
  <c r="G9160" i="49"/>
  <c r="G9159" i="49"/>
  <c r="G9158" i="49"/>
  <c r="G9157" i="49"/>
  <c r="G9156" i="49"/>
  <c r="G9155" i="49"/>
  <c r="G9154" i="49"/>
  <c r="G9153" i="49"/>
  <c r="G9152" i="49"/>
  <c r="G9151" i="49"/>
  <c r="G9150" i="49"/>
  <c r="G9149" i="49"/>
  <c r="G9148" i="49"/>
  <c r="G9147" i="49"/>
  <c r="G9146" i="49"/>
  <c r="G9145" i="49"/>
  <c r="G9144" i="49"/>
  <c r="G9143" i="49"/>
  <c r="G9142" i="49"/>
  <c r="G9141" i="49"/>
  <c r="G9140" i="49"/>
  <c r="G9139" i="49"/>
  <c r="G9138" i="49"/>
  <c r="G9137" i="49"/>
  <c r="G9136" i="49"/>
  <c r="G9135" i="49"/>
  <c r="G9134" i="49"/>
  <c r="G9133" i="49"/>
  <c r="G9132" i="49"/>
  <c r="G9131" i="49"/>
  <c r="G9130" i="49"/>
  <c r="G9129" i="49"/>
  <c r="G9128" i="49"/>
  <c r="G9127" i="49"/>
  <c r="G9126" i="49"/>
  <c r="G9125" i="49"/>
  <c r="G9124" i="49"/>
  <c r="G9123" i="49"/>
  <c r="G9122" i="49"/>
  <c r="G9121" i="49"/>
  <c r="G9120" i="49"/>
  <c r="G9119" i="49"/>
  <c r="G9118" i="49"/>
  <c r="G9117" i="49"/>
  <c r="G9116" i="49"/>
  <c r="G9115" i="49"/>
  <c r="G9114" i="49"/>
  <c r="G9113" i="49"/>
  <c r="G9112" i="49"/>
  <c r="G9111" i="49"/>
  <c r="G9110" i="49"/>
  <c r="G9109" i="49"/>
  <c r="G9108" i="49"/>
  <c r="G9107" i="49"/>
  <c r="G9106" i="49"/>
  <c r="G9105" i="49"/>
  <c r="G9104" i="49"/>
  <c r="G9103" i="49"/>
  <c r="G9102" i="49"/>
  <c r="G9101" i="49"/>
  <c r="G9100" i="49"/>
  <c r="G9099" i="49"/>
  <c r="G9098" i="49"/>
  <c r="G9097" i="49"/>
  <c r="G9096" i="49"/>
  <c r="G9095" i="49"/>
  <c r="G9094" i="49"/>
  <c r="G9093" i="49"/>
  <c r="G9092" i="49"/>
  <c r="G9091" i="49"/>
  <c r="G9090" i="49"/>
  <c r="G9089" i="49"/>
  <c r="G9088" i="49"/>
  <c r="G9087" i="49"/>
  <c r="G9086" i="49"/>
  <c r="G9085" i="49"/>
  <c r="G9084" i="49"/>
  <c r="G9083" i="49"/>
  <c r="G9082" i="49"/>
  <c r="G9081" i="49"/>
  <c r="G9080" i="49"/>
  <c r="G9079" i="49"/>
  <c r="G9078" i="49"/>
  <c r="G9077" i="49"/>
  <c r="G9076" i="49"/>
  <c r="G9075" i="49"/>
  <c r="G9074" i="49"/>
  <c r="G9073" i="49"/>
  <c r="G9072" i="49"/>
  <c r="G9071" i="49"/>
  <c r="G9070" i="49"/>
  <c r="G9069" i="49"/>
  <c r="G9068" i="49"/>
  <c r="G9067" i="49"/>
  <c r="G9066" i="49"/>
  <c r="G9065" i="49"/>
  <c r="G9064" i="49"/>
  <c r="G9063" i="49"/>
  <c r="G9062" i="49"/>
  <c r="G9061" i="49"/>
  <c r="G9060" i="49"/>
  <c r="G9059" i="49"/>
  <c r="G9058" i="49"/>
  <c r="G9057" i="49"/>
  <c r="G9056" i="49"/>
  <c r="G9055" i="49"/>
  <c r="G9054" i="49"/>
  <c r="G9053" i="49"/>
  <c r="G9052" i="49"/>
  <c r="G9051" i="49"/>
  <c r="G9050" i="49"/>
  <c r="G9049" i="49"/>
  <c r="G9048" i="49"/>
  <c r="G9047" i="49"/>
  <c r="G9046" i="49"/>
  <c r="G9045" i="49"/>
  <c r="G9044" i="49"/>
  <c r="G9043" i="49"/>
  <c r="G9042" i="49"/>
  <c r="G9041" i="49"/>
  <c r="G9040" i="49"/>
  <c r="G9039" i="49"/>
  <c r="G9038" i="49"/>
  <c r="G9037" i="49"/>
  <c r="G9036" i="49"/>
  <c r="G9035" i="49"/>
  <c r="G9034" i="49"/>
  <c r="G9033" i="49"/>
  <c r="G9032" i="49"/>
  <c r="G9031" i="49"/>
  <c r="G9030" i="49"/>
  <c r="G9029" i="49"/>
  <c r="G9028" i="49"/>
  <c r="G9027" i="49"/>
  <c r="G9026" i="49"/>
  <c r="G9025" i="49"/>
  <c r="G9024" i="49"/>
  <c r="G9023" i="49"/>
  <c r="G9022" i="49"/>
  <c r="G9021" i="49"/>
  <c r="G9020" i="49"/>
  <c r="G9019" i="49"/>
  <c r="G9018" i="49"/>
  <c r="G9017" i="49"/>
  <c r="G9016" i="49"/>
  <c r="G9015" i="49"/>
  <c r="G9014" i="49"/>
  <c r="G9013" i="49"/>
  <c r="G9012" i="49"/>
  <c r="G9011" i="49"/>
  <c r="G9010" i="49"/>
  <c r="G9009" i="49"/>
  <c r="G9008" i="49"/>
  <c r="G9007" i="49"/>
  <c r="G9006" i="49"/>
  <c r="G9005" i="49"/>
  <c r="G9004" i="49"/>
  <c r="G9003" i="49"/>
  <c r="G9002" i="49"/>
  <c r="G9001" i="49"/>
  <c r="G9000" i="49"/>
  <c r="G8999" i="49"/>
  <c r="G8998" i="49"/>
  <c r="G8997" i="49"/>
  <c r="G8996" i="49"/>
  <c r="G8995" i="49"/>
  <c r="G8994" i="49"/>
  <c r="G8993" i="49"/>
  <c r="G8992" i="49"/>
  <c r="G8991" i="49"/>
  <c r="G8990" i="49"/>
  <c r="G8989" i="49"/>
  <c r="G8988" i="49"/>
  <c r="G8987" i="49"/>
  <c r="G8986" i="49"/>
  <c r="G8985" i="49"/>
  <c r="G8984" i="49"/>
  <c r="G8983" i="49"/>
  <c r="G8982" i="49"/>
  <c r="G8981" i="49"/>
  <c r="G8980" i="49"/>
  <c r="G8979" i="49"/>
  <c r="G8978" i="49"/>
  <c r="G8977" i="49"/>
  <c r="G8976" i="49"/>
  <c r="G8975" i="49"/>
  <c r="G8974" i="49"/>
  <c r="G8973" i="49"/>
  <c r="G8972" i="49"/>
  <c r="G8971" i="49"/>
  <c r="G8970" i="49"/>
  <c r="G8969" i="49"/>
  <c r="G8968" i="49"/>
  <c r="G8967" i="49"/>
  <c r="G8966" i="49"/>
  <c r="G8965" i="49"/>
  <c r="G8964" i="49"/>
  <c r="G8963" i="49"/>
  <c r="G8962" i="49"/>
  <c r="G8961" i="49"/>
  <c r="G8960" i="49"/>
  <c r="G8959" i="49"/>
  <c r="G8958" i="49"/>
  <c r="G8957" i="49"/>
  <c r="G8956" i="49"/>
  <c r="G8955" i="49"/>
  <c r="G8954" i="49"/>
  <c r="G8953" i="49"/>
  <c r="G8952" i="49"/>
  <c r="G8951" i="49"/>
  <c r="G8950" i="49"/>
  <c r="G8949" i="49"/>
  <c r="G8948" i="49"/>
  <c r="G8947" i="49"/>
  <c r="G8946" i="49"/>
  <c r="G8945" i="49"/>
  <c r="G8944" i="49"/>
  <c r="G8943" i="49"/>
  <c r="G8942" i="49"/>
  <c r="G8941" i="49"/>
  <c r="G8940" i="49"/>
  <c r="G8939" i="49"/>
  <c r="G8938" i="49"/>
  <c r="G8937" i="49"/>
  <c r="G8936" i="49"/>
  <c r="G8935" i="49"/>
  <c r="G8934" i="49"/>
  <c r="G8933" i="49"/>
  <c r="G8932" i="49"/>
  <c r="G8931" i="49"/>
  <c r="G8930" i="49"/>
  <c r="G8929" i="49"/>
  <c r="G8928" i="49"/>
  <c r="G8927" i="49"/>
  <c r="G8926" i="49"/>
  <c r="G8925" i="49"/>
  <c r="G8924" i="49"/>
  <c r="G8923" i="49"/>
  <c r="G8922" i="49"/>
  <c r="G8921" i="49"/>
  <c r="G8920" i="49"/>
  <c r="G8919" i="49"/>
  <c r="G8918" i="49"/>
  <c r="G8917" i="49"/>
  <c r="G8916" i="49"/>
  <c r="G8915" i="49"/>
  <c r="G8914" i="49"/>
  <c r="G8913" i="49"/>
  <c r="G8912" i="49"/>
  <c r="G8911" i="49"/>
  <c r="G8910" i="49"/>
  <c r="G8909" i="49"/>
  <c r="G8908" i="49"/>
  <c r="G8907" i="49"/>
  <c r="G8906" i="49"/>
  <c r="G8905" i="49"/>
  <c r="G8904" i="49"/>
  <c r="G8903" i="49"/>
  <c r="G8902" i="49"/>
  <c r="G8901" i="49"/>
  <c r="G8900" i="49"/>
  <c r="G8899" i="49"/>
  <c r="G8898" i="49"/>
  <c r="G8897" i="49"/>
  <c r="G8896" i="49"/>
  <c r="G8895" i="49"/>
  <c r="G8894" i="49"/>
  <c r="G8893" i="49"/>
  <c r="G8892" i="49"/>
  <c r="G8891" i="49"/>
  <c r="G8890" i="49"/>
  <c r="G8889" i="49"/>
  <c r="G8888" i="49"/>
  <c r="G8887" i="49"/>
  <c r="G8886" i="49"/>
  <c r="G8885" i="49"/>
  <c r="G8884" i="49"/>
  <c r="G8883" i="49"/>
  <c r="G8882" i="49"/>
  <c r="G8881" i="49"/>
  <c r="G8880" i="49"/>
  <c r="G8879" i="49"/>
  <c r="G8878" i="49"/>
  <c r="G8877" i="49"/>
  <c r="G8876" i="49"/>
  <c r="G8875" i="49"/>
  <c r="G8874" i="49"/>
  <c r="G8873" i="49"/>
  <c r="G8872" i="49"/>
  <c r="G8871" i="49"/>
  <c r="G8870" i="49"/>
  <c r="G8869" i="49"/>
  <c r="G8868" i="49"/>
  <c r="G8867" i="49"/>
  <c r="G8866" i="49"/>
  <c r="G8865" i="49"/>
  <c r="G8864" i="49"/>
  <c r="G8863" i="49"/>
  <c r="G8862" i="49"/>
  <c r="G8861" i="49"/>
  <c r="G8860" i="49"/>
  <c r="G8859" i="49"/>
  <c r="G8858" i="49"/>
  <c r="G8857" i="49"/>
  <c r="G8856" i="49"/>
  <c r="G8855" i="49"/>
  <c r="G8854" i="49"/>
  <c r="G8853" i="49"/>
  <c r="G8852" i="49"/>
  <c r="G8851" i="49"/>
  <c r="G8850" i="49"/>
  <c r="G8849" i="49"/>
  <c r="G8848" i="49"/>
  <c r="G8847" i="49"/>
  <c r="G8846" i="49"/>
  <c r="G8845" i="49"/>
  <c r="G8844" i="49"/>
  <c r="G8843" i="49"/>
  <c r="G8842" i="49"/>
  <c r="G8841" i="49"/>
  <c r="G8840" i="49"/>
  <c r="G8839" i="49"/>
  <c r="G8838" i="49"/>
  <c r="G8837" i="49"/>
  <c r="G8836" i="49"/>
  <c r="G8835" i="49"/>
  <c r="G8834" i="49"/>
  <c r="G8833" i="49"/>
  <c r="G8832" i="49"/>
  <c r="G8831" i="49"/>
  <c r="G8830" i="49"/>
  <c r="G8829" i="49"/>
  <c r="G8828" i="49"/>
  <c r="G8827" i="49"/>
  <c r="G8826" i="49"/>
  <c r="G8825" i="49"/>
  <c r="G8824" i="49"/>
  <c r="G8823" i="49"/>
  <c r="G8822" i="49"/>
  <c r="G8821" i="49"/>
  <c r="G8820" i="49"/>
  <c r="G8819" i="49"/>
  <c r="G8818" i="49"/>
  <c r="G8817" i="49"/>
  <c r="G8816" i="49"/>
  <c r="G8815" i="49"/>
  <c r="G8814" i="49"/>
  <c r="G8813" i="49"/>
  <c r="G8812" i="49"/>
  <c r="G8811" i="49"/>
  <c r="G8810" i="49"/>
  <c r="G8809" i="49"/>
  <c r="G8808" i="49"/>
  <c r="G8807" i="49"/>
  <c r="G8806" i="49"/>
  <c r="G8805" i="49"/>
  <c r="G8804" i="49"/>
  <c r="G8803" i="49"/>
  <c r="G8802" i="49"/>
  <c r="G8801" i="49"/>
  <c r="G8800" i="49"/>
  <c r="G8799" i="49"/>
  <c r="G8798" i="49"/>
  <c r="G8797" i="49"/>
  <c r="G8796" i="49"/>
  <c r="G8795" i="49"/>
  <c r="G8794" i="49"/>
  <c r="G8793" i="49"/>
  <c r="G8792" i="49"/>
  <c r="G8791" i="49"/>
  <c r="G8790" i="49"/>
  <c r="G8789" i="49"/>
  <c r="G8788" i="49"/>
  <c r="G8787" i="49"/>
  <c r="G8786" i="49"/>
  <c r="G8785" i="49"/>
  <c r="G8784" i="49"/>
  <c r="G8783" i="49"/>
  <c r="G8782" i="49"/>
  <c r="G8781" i="49"/>
  <c r="G8780" i="49"/>
  <c r="G8779" i="49"/>
  <c r="G8778" i="49"/>
  <c r="G8777" i="49"/>
  <c r="G8776" i="49"/>
  <c r="G8775" i="49"/>
  <c r="G8774" i="49"/>
  <c r="G8773" i="49"/>
  <c r="G8772" i="49"/>
  <c r="G8771" i="49"/>
  <c r="G8770" i="49"/>
  <c r="G8769" i="49"/>
  <c r="G8768" i="49"/>
  <c r="G8767" i="49"/>
  <c r="G8766" i="49"/>
  <c r="G8765" i="49"/>
  <c r="G8764" i="49"/>
  <c r="G8763" i="49"/>
  <c r="G8762" i="49"/>
  <c r="G8761" i="49"/>
  <c r="G8760" i="49"/>
  <c r="G8759" i="49"/>
  <c r="G8758" i="49"/>
  <c r="G8757" i="49"/>
  <c r="G8756" i="49"/>
  <c r="G8755" i="49"/>
  <c r="G8754" i="49"/>
  <c r="G8753" i="49"/>
  <c r="G8752" i="49"/>
  <c r="G8751" i="49"/>
  <c r="G8750" i="49"/>
  <c r="G8749" i="49"/>
  <c r="G8748" i="49"/>
  <c r="G8747" i="49"/>
  <c r="G8746" i="49"/>
  <c r="G8745" i="49"/>
  <c r="G8744" i="49"/>
  <c r="G8743" i="49"/>
  <c r="G8742" i="49"/>
  <c r="G8741" i="49"/>
  <c r="G8740" i="49"/>
  <c r="G8739" i="49"/>
  <c r="G8738" i="49"/>
  <c r="G8737" i="49"/>
  <c r="G8736" i="49"/>
  <c r="G8735" i="49"/>
  <c r="G8734" i="49"/>
  <c r="G8733" i="49"/>
  <c r="G8732" i="49"/>
  <c r="G8731" i="49"/>
  <c r="G8730" i="49"/>
  <c r="G8729" i="49"/>
  <c r="G8728" i="49"/>
  <c r="G8727" i="49"/>
  <c r="G8726" i="49"/>
  <c r="G8725" i="49"/>
  <c r="G8724" i="49"/>
  <c r="G8723" i="49"/>
  <c r="G8722" i="49"/>
  <c r="G8721" i="49"/>
  <c r="G8720" i="49"/>
  <c r="G8719" i="49"/>
  <c r="G8718" i="49"/>
  <c r="G8717" i="49"/>
  <c r="G8716" i="49"/>
  <c r="G8715" i="49"/>
  <c r="G8714" i="49"/>
  <c r="G8713" i="49"/>
  <c r="G8712" i="49"/>
  <c r="G8711" i="49"/>
  <c r="G8710" i="49"/>
  <c r="G8709" i="49"/>
  <c r="G8708" i="49"/>
  <c r="G8707" i="49"/>
  <c r="G8706" i="49"/>
  <c r="G8705" i="49"/>
  <c r="G8704" i="49"/>
  <c r="G8703" i="49"/>
  <c r="G8702" i="49"/>
  <c r="G8701" i="49"/>
  <c r="G8700" i="49"/>
  <c r="G8699" i="49"/>
  <c r="G8698" i="49"/>
  <c r="G8697" i="49"/>
  <c r="G8696" i="49"/>
  <c r="G8695" i="49"/>
  <c r="G8694" i="49"/>
  <c r="G8693" i="49"/>
  <c r="G8692" i="49"/>
  <c r="G8691" i="49"/>
  <c r="G8690" i="49"/>
  <c r="G8689" i="49"/>
  <c r="G8688" i="49"/>
  <c r="G8687" i="49"/>
  <c r="G8686" i="49"/>
  <c r="G8685" i="49"/>
  <c r="G8684" i="49"/>
  <c r="G8683" i="49"/>
  <c r="G8682" i="49"/>
  <c r="G8681" i="49"/>
  <c r="G8680" i="49"/>
  <c r="G8679" i="49"/>
  <c r="G8678" i="49"/>
  <c r="G8677" i="49"/>
  <c r="G8676" i="49"/>
  <c r="G8675" i="49"/>
  <c r="G8674" i="49"/>
  <c r="G8673" i="49"/>
  <c r="G8672" i="49"/>
  <c r="G8671" i="49"/>
  <c r="G8670" i="49"/>
  <c r="G8669" i="49"/>
  <c r="G8668" i="49"/>
  <c r="G8667" i="49"/>
  <c r="G8666" i="49"/>
  <c r="G8665" i="49"/>
  <c r="G8664" i="49"/>
  <c r="G8663" i="49"/>
  <c r="G8662" i="49"/>
  <c r="G8661" i="49"/>
  <c r="G8660" i="49"/>
  <c r="G8659" i="49"/>
  <c r="G8658" i="49"/>
  <c r="G8657" i="49"/>
  <c r="G8656" i="49"/>
  <c r="G8655" i="49"/>
  <c r="G8654" i="49"/>
  <c r="G8653" i="49"/>
  <c r="G8652" i="49"/>
  <c r="G8651" i="49"/>
  <c r="G8650" i="49"/>
  <c r="G8649" i="49"/>
  <c r="G8648" i="49"/>
  <c r="G8647" i="49"/>
  <c r="G8646" i="49"/>
  <c r="G8645" i="49"/>
  <c r="G8644" i="49"/>
  <c r="G8643" i="49"/>
  <c r="G8642" i="49"/>
  <c r="G8641" i="49"/>
  <c r="G8640" i="49"/>
  <c r="G8639" i="49"/>
  <c r="G8638" i="49"/>
  <c r="G8637" i="49"/>
  <c r="G8636" i="49"/>
  <c r="G8635" i="49"/>
  <c r="G8634" i="49"/>
  <c r="G8633" i="49"/>
  <c r="G8632" i="49"/>
  <c r="G8631" i="49"/>
  <c r="G8630" i="49"/>
  <c r="G8629" i="49"/>
  <c r="G8628" i="49"/>
  <c r="G8627" i="49"/>
  <c r="G8626" i="49"/>
  <c r="G8625" i="49"/>
  <c r="G8624" i="49"/>
  <c r="G8623" i="49"/>
  <c r="G8622" i="49"/>
  <c r="G8621" i="49"/>
  <c r="G8620" i="49"/>
  <c r="G8619" i="49"/>
  <c r="G8618" i="49"/>
  <c r="G8617" i="49"/>
  <c r="G8616" i="49"/>
  <c r="G8615" i="49"/>
  <c r="G8614" i="49"/>
  <c r="G8613" i="49"/>
  <c r="G8612" i="49"/>
  <c r="G8611" i="49"/>
  <c r="G8610" i="49"/>
  <c r="G8609" i="49"/>
  <c r="G8608" i="49"/>
  <c r="G8607" i="49"/>
  <c r="G8606" i="49"/>
  <c r="G8605" i="49"/>
  <c r="G8604" i="49"/>
  <c r="G8603" i="49"/>
  <c r="G8602" i="49"/>
  <c r="G8601" i="49"/>
  <c r="G8600" i="49"/>
  <c r="G8599" i="49"/>
  <c r="G8598" i="49"/>
  <c r="G8597" i="49"/>
  <c r="G8596" i="49"/>
  <c r="G8595" i="49"/>
  <c r="G8594" i="49"/>
  <c r="G8593" i="49"/>
  <c r="G8592" i="49"/>
  <c r="G8591" i="49"/>
  <c r="G8590" i="49"/>
  <c r="G8589" i="49"/>
  <c r="G8588" i="49"/>
  <c r="G8587" i="49"/>
  <c r="G8586" i="49"/>
  <c r="G8585" i="49"/>
  <c r="G8584" i="49"/>
  <c r="G8583" i="49"/>
  <c r="G8582" i="49"/>
  <c r="G8581" i="49"/>
  <c r="G8580" i="49"/>
  <c r="G8579" i="49"/>
  <c r="G8578" i="49"/>
  <c r="G8577" i="49"/>
  <c r="G8576" i="49"/>
  <c r="G8575" i="49"/>
  <c r="G8574" i="49"/>
  <c r="G8573" i="49"/>
  <c r="G8572" i="49"/>
  <c r="G8571" i="49"/>
  <c r="G8570" i="49"/>
  <c r="G8569" i="49"/>
  <c r="G8568" i="49"/>
  <c r="G8567" i="49"/>
  <c r="G8566" i="49"/>
  <c r="G8565" i="49"/>
  <c r="G8564" i="49"/>
  <c r="G8563" i="49"/>
  <c r="G8562" i="49"/>
  <c r="G8561" i="49"/>
  <c r="G8560" i="49"/>
  <c r="G8559" i="49"/>
  <c r="G8558" i="49"/>
  <c r="G8557" i="49"/>
  <c r="G8556" i="49"/>
  <c r="G8555" i="49"/>
  <c r="G8554" i="49"/>
  <c r="G8553" i="49"/>
  <c r="G8552" i="49"/>
  <c r="G8551" i="49"/>
  <c r="G8550" i="49"/>
  <c r="G8549" i="49"/>
  <c r="G8548" i="49"/>
  <c r="G8547" i="49"/>
  <c r="G8546" i="49"/>
  <c r="G8545" i="49"/>
  <c r="G8544" i="49"/>
  <c r="G8543" i="49"/>
  <c r="G8542" i="49"/>
  <c r="G8541" i="49"/>
  <c r="G8540" i="49"/>
  <c r="G8539" i="49"/>
  <c r="G8538" i="49"/>
  <c r="G8537" i="49"/>
  <c r="G8536" i="49"/>
  <c r="G8535" i="49"/>
  <c r="G8534" i="49"/>
  <c r="G8533" i="49"/>
  <c r="G8532" i="49"/>
  <c r="G8531" i="49"/>
  <c r="G8530" i="49"/>
  <c r="G8529" i="49"/>
  <c r="G8528" i="49"/>
  <c r="G8527" i="49"/>
  <c r="G8526" i="49"/>
  <c r="G8525" i="49"/>
  <c r="G8524" i="49"/>
  <c r="G8523" i="49"/>
  <c r="G8522" i="49"/>
  <c r="G8521" i="49"/>
  <c r="G8520" i="49"/>
  <c r="G8519" i="49"/>
  <c r="G8518" i="49"/>
  <c r="G8517" i="49"/>
  <c r="G8516" i="49"/>
  <c r="G8515" i="49"/>
  <c r="G8514" i="49"/>
  <c r="G8513" i="49"/>
  <c r="G8512" i="49"/>
  <c r="G8511" i="49"/>
  <c r="G8510" i="49"/>
  <c r="G8509" i="49"/>
  <c r="G8508" i="49"/>
  <c r="G8507" i="49"/>
  <c r="G8506" i="49"/>
  <c r="G8505" i="49"/>
  <c r="G8504" i="49"/>
  <c r="G8503" i="49"/>
  <c r="G8502" i="49"/>
  <c r="G8501" i="49"/>
  <c r="G8500" i="49"/>
  <c r="G8499" i="49"/>
  <c r="G8498" i="49"/>
  <c r="G8497" i="49"/>
  <c r="G8496" i="49"/>
  <c r="G8495" i="49"/>
  <c r="G8494" i="49"/>
  <c r="G8493" i="49"/>
  <c r="G8492" i="49"/>
  <c r="G8491" i="49"/>
  <c r="G8490" i="49"/>
  <c r="G8489" i="49"/>
  <c r="G8488" i="49"/>
  <c r="G8487" i="49"/>
  <c r="G8486" i="49"/>
  <c r="G8485" i="49"/>
  <c r="G8484" i="49"/>
  <c r="G8483" i="49"/>
  <c r="G8482" i="49"/>
  <c r="G8481" i="49"/>
  <c r="G8480" i="49"/>
  <c r="G8479" i="49"/>
  <c r="G8478" i="49"/>
  <c r="G8477" i="49"/>
  <c r="G8476" i="49"/>
  <c r="G8475" i="49"/>
  <c r="G8474" i="49"/>
  <c r="G8473" i="49"/>
  <c r="G8472" i="49"/>
  <c r="G8471" i="49"/>
  <c r="G8470" i="49"/>
  <c r="G8469" i="49"/>
  <c r="G8468" i="49"/>
  <c r="G8467" i="49"/>
  <c r="G8466" i="49"/>
  <c r="G8465" i="49"/>
  <c r="G8464" i="49"/>
  <c r="G8463" i="49"/>
  <c r="G8462" i="49"/>
  <c r="G8461" i="49"/>
  <c r="G8460" i="49"/>
  <c r="G8459" i="49"/>
  <c r="G8458" i="49"/>
  <c r="G8457" i="49"/>
  <c r="G8456" i="49"/>
  <c r="G8455" i="49"/>
  <c r="G8454" i="49"/>
  <c r="G8453" i="49"/>
  <c r="G8452" i="49"/>
  <c r="G8451" i="49"/>
  <c r="G8450" i="49"/>
  <c r="G8449" i="49"/>
  <c r="G8448" i="49"/>
  <c r="G8447" i="49"/>
  <c r="G8446" i="49"/>
  <c r="G8445" i="49"/>
  <c r="G8444" i="49"/>
  <c r="G8443" i="49"/>
  <c r="G8442" i="49"/>
  <c r="G8441" i="49"/>
  <c r="G8440" i="49"/>
  <c r="G8439" i="49"/>
  <c r="G8438" i="49"/>
  <c r="G8437" i="49"/>
  <c r="G8436" i="49"/>
  <c r="G8435" i="49"/>
  <c r="G8434" i="49"/>
  <c r="G8433" i="49"/>
  <c r="G8432" i="49"/>
  <c r="G8431" i="49"/>
  <c r="G8430" i="49"/>
  <c r="G8429" i="49"/>
  <c r="G8428" i="49"/>
  <c r="G8427" i="49"/>
  <c r="G8426" i="49"/>
  <c r="G8425" i="49"/>
  <c r="G8424" i="49"/>
  <c r="G8423" i="49"/>
  <c r="G8422" i="49"/>
  <c r="G8421" i="49"/>
  <c r="G8420" i="49"/>
  <c r="G8419" i="49"/>
  <c r="G8418" i="49"/>
  <c r="G8417" i="49"/>
  <c r="G8416" i="49"/>
  <c r="G8415" i="49"/>
  <c r="G8414" i="49"/>
  <c r="G8413" i="49"/>
  <c r="G8412" i="49"/>
  <c r="G8411" i="49"/>
  <c r="G8410" i="49"/>
  <c r="G8409" i="49"/>
  <c r="G8408" i="49"/>
  <c r="G8407" i="49"/>
  <c r="G8406" i="49"/>
  <c r="G8405" i="49"/>
  <c r="G8404" i="49"/>
  <c r="G8403" i="49"/>
  <c r="G8402" i="49"/>
  <c r="G8401" i="49"/>
  <c r="G8400" i="49"/>
  <c r="G8399" i="49"/>
  <c r="G8398" i="49"/>
  <c r="G8397" i="49"/>
  <c r="G8396" i="49"/>
  <c r="G8395" i="49"/>
  <c r="G8394" i="49"/>
  <c r="G8393" i="49"/>
  <c r="G8392" i="49"/>
  <c r="G8391" i="49"/>
  <c r="G8390" i="49"/>
  <c r="G8389" i="49"/>
  <c r="G8388" i="49"/>
  <c r="G8387" i="49"/>
  <c r="G8386" i="49"/>
  <c r="G8385" i="49"/>
  <c r="G8384" i="49"/>
  <c r="G8383" i="49"/>
  <c r="G8382" i="49"/>
  <c r="G8381" i="49"/>
  <c r="G8380" i="49"/>
  <c r="G8379" i="49"/>
  <c r="G8378" i="49"/>
  <c r="G8377" i="49"/>
  <c r="G8376" i="49"/>
  <c r="G8375" i="49"/>
  <c r="G8374" i="49"/>
  <c r="G8373" i="49"/>
  <c r="G8372" i="49"/>
  <c r="G8371" i="49"/>
  <c r="G8370" i="49"/>
  <c r="G8369" i="49"/>
  <c r="G8368" i="49"/>
  <c r="G8367" i="49"/>
  <c r="G8366" i="49"/>
  <c r="G8365" i="49"/>
  <c r="G8364" i="49"/>
  <c r="G8363" i="49"/>
  <c r="G8362" i="49"/>
  <c r="G8361" i="49"/>
  <c r="G8360" i="49"/>
  <c r="G8359" i="49"/>
  <c r="G8358" i="49"/>
  <c r="G8357" i="49"/>
  <c r="G8356" i="49"/>
  <c r="G8355" i="49"/>
  <c r="G8354" i="49"/>
  <c r="G8353" i="49"/>
  <c r="G8352" i="49"/>
  <c r="G8351" i="49"/>
  <c r="G8350" i="49"/>
  <c r="G8349" i="49"/>
  <c r="G8348" i="49"/>
  <c r="G8347" i="49"/>
  <c r="G8346" i="49"/>
  <c r="G8345" i="49"/>
  <c r="G8344" i="49"/>
  <c r="G8343" i="49"/>
  <c r="G8342" i="49"/>
  <c r="G8341" i="49"/>
  <c r="G8340" i="49"/>
  <c r="G8339" i="49"/>
  <c r="G8338" i="49"/>
  <c r="G8337" i="49"/>
  <c r="G8336" i="49"/>
  <c r="G8335" i="49"/>
  <c r="G8334" i="49"/>
  <c r="G8333" i="49"/>
  <c r="G8332" i="49"/>
  <c r="G8331" i="49"/>
  <c r="G8330" i="49"/>
  <c r="G8329" i="49"/>
  <c r="G8328" i="49"/>
  <c r="G8327" i="49"/>
  <c r="G8326" i="49"/>
  <c r="G8325" i="49"/>
  <c r="G8324" i="49"/>
  <c r="G8323" i="49"/>
  <c r="G8322" i="49"/>
  <c r="G8321" i="49"/>
  <c r="G8320" i="49"/>
  <c r="G8319" i="49"/>
  <c r="G8318" i="49"/>
  <c r="G8317" i="49"/>
  <c r="G8316" i="49"/>
  <c r="G8315" i="49"/>
  <c r="G8314" i="49"/>
  <c r="G8313" i="49"/>
  <c r="G8312" i="49"/>
  <c r="G8311" i="49"/>
  <c r="G8310" i="49"/>
  <c r="G8309" i="49"/>
  <c r="G8308" i="49"/>
  <c r="G8307" i="49"/>
  <c r="G8306" i="49"/>
  <c r="G8305" i="49"/>
  <c r="G8304" i="49"/>
  <c r="G8303" i="49"/>
  <c r="G8302" i="49"/>
  <c r="G8301" i="49"/>
  <c r="G8300" i="49"/>
  <c r="G8299" i="49"/>
  <c r="G8298" i="49"/>
  <c r="G8297" i="49"/>
  <c r="G8296" i="49"/>
  <c r="G8295" i="49"/>
  <c r="G8294" i="49"/>
  <c r="G8293" i="49"/>
  <c r="G8292" i="49"/>
  <c r="G8291" i="49"/>
  <c r="G8290" i="49"/>
  <c r="G8289" i="49"/>
  <c r="G8288" i="49"/>
  <c r="G8287" i="49"/>
  <c r="G8286" i="49"/>
  <c r="G8285" i="49"/>
  <c r="G8284" i="49"/>
  <c r="G8283" i="49"/>
  <c r="G8282" i="49"/>
  <c r="G8281" i="49"/>
  <c r="G8280" i="49"/>
  <c r="G8279" i="49"/>
  <c r="G8278" i="49"/>
  <c r="G8277" i="49"/>
  <c r="G8276" i="49"/>
  <c r="G8275" i="49"/>
  <c r="G8274" i="49"/>
  <c r="G8273" i="49"/>
  <c r="G8272" i="49"/>
  <c r="G8271" i="49"/>
  <c r="G8270" i="49"/>
  <c r="G8269" i="49"/>
  <c r="G8268" i="49"/>
  <c r="G8267" i="49"/>
  <c r="G8266" i="49"/>
  <c r="G8265" i="49"/>
  <c r="G8264" i="49"/>
  <c r="G8263" i="49"/>
  <c r="G8262" i="49"/>
  <c r="G8261" i="49"/>
  <c r="G8260" i="49"/>
  <c r="G8259" i="49"/>
  <c r="G8258" i="49"/>
  <c r="G8257" i="49"/>
  <c r="G8256" i="49"/>
  <c r="G8255" i="49"/>
  <c r="G8254" i="49"/>
  <c r="G8253" i="49"/>
  <c r="G8252" i="49"/>
  <c r="G8251" i="49"/>
  <c r="G8250" i="49"/>
  <c r="G8249" i="49"/>
  <c r="G8248" i="49"/>
  <c r="G8247" i="49"/>
  <c r="G8246" i="49"/>
  <c r="G8245" i="49"/>
  <c r="G8244" i="49"/>
  <c r="G8243" i="49"/>
  <c r="G8242" i="49"/>
  <c r="G8241" i="49"/>
  <c r="G8240" i="49"/>
  <c r="G8239" i="49"/>
  <c r="G8238" i="49"/>
  <c r="G8237" i="49"/>
  <c r="G8236" i="49"/>
  <c r="G8235" i="49"/>
  <c r="G8234" i="49"/>
  <c r="G8233" i="49"/>
  <c r="G8232" i="49"/>
  <c r="G8231" i="49"/>
  <c r="G8230" i="49"/>
  <c r="G8229" i="49"/>
  <c r="G8228" i="49"/>
  <c r="G8227" i="49"/>
  <c r="G8226" i="49"/>
  <c r="G8225" i="49"/>
  <c r="G8224" i="49"/>
  <c r="G8223" i="49"/>
  <c r="G8222" i="49"/>
  <c r="G8221" i="49"/>
  <c r="G8220" i="49"/>
  <c r="G8219" i="49"/>
  <c r="G8218" i="49"/>
  <c r="G8217" i="49"/>
  <c r="G8216" i="49"/>
  <c r="G8215" i="49"/>
  <c r="G8214" i="49"/>
  <c r="G8213" i="49"/>
  <c r="G8212" i="49"/>
  <c r="G8211" i="49"/>
  <c r="G8210" i="49"/>
  <c r="G8209" i="49"/>
  <c r="G8208" i="49"/>
  <c r="G8207" i="49"/>
  <c r="G8206" i="49"/>
  <c r="G8205" i="49"/>
  <c r="G8204" i="49"/>
  <c r="G8203" i="49"/>
  <c r="G8202" i="49"/>
  <c r="G8201" i="49"/>
  <c r="G8200" i="49"/>
  <c r="G8199" i="49"/>
  <c r="G8198" i="49"/>
  <c r="G8197" i="49"/>
  <c r="G8196" i="49"/>
  <c r="G8195" i="49"/>
  <c r="G8194" i="49"/>
  <c r="G8193" i="49"/>
  <c r="G8192" i="49"/>
  <c r="G8191" i="49"/>
  <c r="G8190" i="49"/>
  <c r="G8189" i="49"/>
  <c r="G8188" i="49"/>
  <c r="G8187" i="49"/>
  <c r="G8186" i="49"/>
  <c r="G8185" i="49"/>
  <c r="G8184" i="49"/>
  <c r="G8183" i="49"/>
  <c r="G8182" i="49"/>
  <c r="G8181" i="49"/>
  <c r="G8180" i="49"/>
  <c r="G8179" i="49"/>
  <c r="G8178" i="49"/>
  <c r="G8177" i="49"/>
  <c r="G8176" i="49"/>
  <c r="G8175" i="49"/>
  <c r="G8174" i="49"/>
  <c r="G8173" i="49"/>
  <c r="G8172" i="49"/>
  <c r="G8171" i="49"/>
  <c r="G8170" i="49"/>
  <c r="G8169" i="49"/>
  <c r="G8168" i="49"/>
  <c r="G8167" i="49"/>
  <c r="G8166" i="49"/>
  <c r="G8165" i="49"/>
  <c r="G8164" i="49"/>
  <c r="G8163" i="49"/>
  <c r="G8162" i="49"/>
  <c r="G8161" i="49"/>
  <c r="G8160" i="49"/>
  <c r="G8159" i="49"/>
  <c r="G8158" i="49"/>
  <c r="G8157" i="49"/>
  <c r="G8156" i="49"/>
  <c r="G8155" i="49"/>
  <c r="G8154" i="49"/>
  <c r="G8153" i="49"/>
  <c r="G8152" i="49"/>
  <c r="G8151" i="49"/>
  <c r="G8150" i="49"/>
  <c r="G8149" i="49"/>
  <c r="G8148" i="49"/>
  <c r="G8147" i="49"/>
  <c r="G8146" i="49"/>
  <c r="G8145" i="49"/>
  <c r="G8144" i="49"/>
  <c r="G8143" i="49"/>
  <c r="G8142" i="49"/>
  <c r="G8141" i="49"/>
  <c r="G8140" i="49"/>
  <c r="G8139" i="49"/>
  <c r="G8138" i="49"/>
  <c r="G8137" i="49"/>
  <c r="G8136" i="49"/>
  <c r="G8135" i="49"/>
  <c r="G8134" i="49"/>
  <c r="G8133" i="49"/>
  <c r="G8132" i="49"/>
  <c r="G8131" i="49"/>
  <c r="G8130" i="49"/>
  <c r="G8129" i="49"/>
  <c r="G8128" i="49"/>
  <c r="G8127" i="49"/>
  <c r="G8126" i="49"/>
  <c r="G8125" i="49"/>
  <c r="G8124" i="49"/>
  <c r="G8123" i="49"/>
  <c r="G8122" i="49"/>
  <c r="G8121" i="49"/>
  <c r="G8120" i="49"/>
  <c r="G8119" i="49"/>
  <c r="G8118" i="49"/>
  <c r="G8117" i="49"/>
  <c r="G8116" i="49"/>
  <c r="G8115" i="49"/>
  <c r="G8114" i="49"/>
  <c r="G8113" i="49"/>
  <c r="G8112" i="49"/>
  <c r="G8111" i="49"/>
  <c r="G8110" i="49"/>
  <c r="G8109" i="49"/>
  <c r="G8108" i="49"/>
  <c r="G8107" i="49"/>
  <c r="G8106" i="49"/>
  <c r="G8105" i="49"/>
  <c r="G8104" i="49"/>
  <c r="G8103" i="49"/>
  <c r="G8102" i="49"/>
  <c r="G8101" i="49"/>
  <c r="G8100" i="49"/>
  <c r="G8099" i="49"/>
  <c r="G8098" i="49"/>
  <c r="G8097" i="49"/>
  <c r="G8096" i="49"/>
  <c r="G8095" i="49"/>
  <c r="G8094" i="49"/>
  <c r="G8093" i="49"/>
  <c r="G8092" i="49"/>
  <c r="G8091" i="49"/>
  <c r="G8090" i="49"/>
  <c r="G8089" i="49"/>
  <c r="G8088" i="49"/>
  <c r="G8087" i="49"/>
  <c r="G8086" i="49"/>
  <c r="G8085" i="49"/>
  <c r="G8084" i="49"/>
  <c r="G8083" i="49"/>
  <c r="G8082" i="49"/>
  <c r="G8081" i="49"/>
  <c r="G8080" i="49"/>
  <c r="G8079" i="49"/>
  <c r="G8078" i="49"/>
  <c r="G8077" i="49"/>
  <c r="G8076" i="49"/>
  <c r="G8075" i="49"/>
  <c r="G8074" i="49"/>
  <c r="G8073" i="49"/>
  <c r="G8072" i="49"/>
  <c r="G8071" i="49"/>
  <c r="G8070" i="49"/>
  <c r="G8069" i="49"/>
  <c r="G8068" i="49"/>
  <c r="G8067" i="49"/>
  <c r="G8066" i="49"/>
  <c r="G8065" i="49"/>
  <c r="G8064" i="49"/>
  <c r="G8063" i="49"/>
  <c r="G8062" i="49"/>
  <c r="G8061" i="49"/>
  <c r="G8060" i="49"/>
  <c r="G8059" i="49"/>
  <c r="G8058" i="49"/>
  <c r="G8057" i="49"/>
  <c r="G8056" i="49"/>
  <c r="G8055" i="49"/>
  <c r="G8054" i="49"/>
  <c r="G8053" i="49"/>
  <c r="G8052" i="49"/>
  <c r="G8051" i="49"/>
  <c r="G8050" i="49"/>
  <c r="G8049" i="49"/>
  <c r="G8048" i="49"/>
  <c r="G8047" i="49"/>
  <c r="G8046" i="49"/>
  <c r="G8045" i="49"/>
  <c r="G8044" i="49"/>
  <c r="G8043" i="49"/>
  <c r="G8042" i="49"/>
  <c r="G8041" i="49"/>
  <c r="G8040" i="49"/>
  <c r="G8039" i="49"/>
  <c r="G8038" i="49"/>
  <c r="G8037" i="49"/>
  <c r="G8036" i="49"/>
  <c r="G8035" i="49"/>
  <c r="G8034" i="49"/>
  <c r="G8033" i="49"/>
  <c r="G8032" i="49"/>
  <c r="G8031" i="49"/>
  <c r="G8030" i="49"/>
  <c r="G8029" i="49"/>
  <c r="G8028" i="49"/>
  <c r="G8027" i="49"/>
  <c r="G8026" i="49"/>
  <c r="G8025" i="49"/>
  <c r="G8024" i="49"/>
  <c r="G8023" i="49"/>
  <c r="G8022" i="49"/>
  <c r="G8021" i="49"/>
  <c r="G8020" i="49"/>
  <c r="G8019" i="49"/>
  <c r="G8018" i="49"/>
  <c r="G8017" i="49"/>
  <c r="G8016" i="49"/>
  <c r="G8015" i="49"/>
  <c r="G8014" i="49"/>
  <c r="G8013" i="49"/>
  <c r="G8012" i="49"/>
  <c r="G8011" i="49"/>
  <c r="G8010" i="49"/>
  <c r="G8009" i="49"/>
  <c r="G8008" i="49"/>
  <c r="G8007" i="49"/>
  <c r="G8006" i="49"/>
  <c r="G8005" i="49"/>
  <c r="G8004" i="49"/>
  <c r="G8003" i="49"/>
  <c r="G8002" i="49"/>
  <c r="G8001" i="49"/>
  <c r="G8000" i="49"/>
  <c r="G7999" i="49"/>
  <c r="G7998" i="49"/>
  <c r="G7997" i="49"/>
  <c r="G7996" i="49"/>
  <c r="G7995" i="49"/>
  <c r="G7994" i="49"/>
  <c r="G7993" i="49"/>
  <c r="G7992" i="49"/>
  <c r="G7991" i="49"/>
  <c r="G7990" i="49"/>
  <c r="G7989" i="49"/>
  <c r="G7988" i="49"/>
  <c r="G7987" i="49"/>
  <c r="G7986" i="49"/>
  <c r="G7985" i="49"/>
  <c r="G7984" i="49"/>
  <c r="G7983" i="49"/>
  <c r="G7982" i="49"/>
  <c r="G7981" i="49"/>
  <c r="G7980" i="49"/>
  <c r="G7979" i="49"/>
  <c r="G7978" i="49"/>
  <c r="G7977" i="49"/>
  <c r="G7976" i="49"/>
  <c r="G7975" i="49"/>
  <c r="G7974" i="49"/>
  <c r="G7973" i="49"/>
  <c r="G7972" i="49"/>
  <c r="G7971" i="49"/>
  <c r="G7970" i="49"/>
  <c r="G7969" i="49"/>
  <c r="G7968" i="49"/>
  <c r="G7967" i="49"/>
  <c r="G7966" i="49"/>
  <c r="G7965" i="49"/>
  <c r="G7964" i="49"/>
  <c r="G7963" i="49"/>
  <c r="G7962" i="49"/>
  <c r="G7961" i="49"/>
  <c r="G7960" i="49"/>
  <c r="G7959" i="49"/>
  <c r="G7958" i="49"/>
  <c r="G7957" i="49"/>
  <c r="G7956" i="49"/>
  <c r="G7955" i="49"/>
  <c r="G7954" i="49"/>
  <c r="G7953" i="49"/>
  <c r="G7952" i="49"/>
  <c r="G7951" i="49"/>
  <c r="G7950" i="49"/>
  <c r="G7949" i="49"/>
  <c r="G7948" i="49"/>
  <c r="G7947" i="49"/>
  <c r="G7946" i="49"/>
  <c r="G7945" i="49"/>
  <c r="G7944" i="49"/>
  <c r="G7943" i="49"/>
  <c r="G7942" i="49"/>
  <c r="G7941" i="49"/>
  <c r="G7940" i="49"/>
  <c r="G7939" i="49"/>
  <c r="G7938" i="49"/>
  <c r="G7937" i="49"/>
  <c r="G7936" i="49"/>
  <c r="G7935" i="49"/>
  <c r="G7934" i="49"/>
  <c r="G7933" i="49"/>
  <c r="G7932" i="49"/>
  <c r="G7931" i="49"/>
  <c r="G7930" i="49"/>
  <c r="G7929" i="49"/>
  <c r="G7928" i="49"/>
  <c r="G7927" i="49"/>
  <c r="G7926" i="49"/>
  <c r="G7925" i="49"/>
  <c r="G7924" i="49"/>
  <c r="G7923" i="49"/>
  <c r="G7922" i="49"/>
  <c r="G7921" i="49"/>
  <c r="G7920" i="49"/>
  <c r="G7919" i="49"/>
  <c r="G7918" i="49"/>
  <c r="G7917" i="49"/>
  <c r="G7916" i="49"/>
  <c r="G7915" i="49"/>
  <c r="G7914" i="49"/>
  <c r="G7913" i="49"/>
  <c r="G7912" i="49"/>
  <c r="G7911" i="49"/>
  <c r="G7910" i="49"/>
  <c r="G7909" i="49"/>
  <c r="G7908" i="49"/>
  <c r="G7907" i="49"/>
  <c r="G7906" i="49"/>
  <c r="G7905" i="49"/>
  <c r="G7904" i="49"/>
  <c r="G7903" i="49"/>
  <c r="G7902" i="49"/>
  <c r="G7901" i="49"/>
  <c r="G7900" i="49"/>
  <c r="G7899" i="49"/>
  <c r="G7898" i="49"/>
  <c r="G7897" i="49"/>
  <c r="G7896" i="49"/>
  <c r="G7895" i="49"/>
  <c r="G7894" i="49"/>
  <c r="G7893" i="49"/>
  <c r="G7892" i="49"/>
  <c r="G7891" i="49"/>
  <c r="G7890" i="49"/>
  <c r="G7889" i="49"/>
  <c r="G7888" i="49"/>
  <c r="G7887" i="49"/>
  <c r="G7886" i="49"/>
  <c r="G7885" i="49"/>
  <c r="G7884" i="49"/>
  <c r="G7883" i="49"/>
  <c r="G7882" i="49"/>
  <c r="G7881" i="49"/>
  <c r="G7880" i="49"/>
  <c r="G7879" i="49"/>
  <c r="G7878" i="49"/>
  <c r="G7877" i="49"/>
  <c r="G7876" i="49"/>
  <c r="G7875" i="49"/>
  <c r="G7874" i="49"/>
  <c r="G7873" i="49"/>
  <c r="G7872" i="49"/>
  <c r="G7871" i="49"/>
  <c r="G7870" i="49"/>
  <c r="G7869" i="49"/>
  <c r="G7868" i="49"/>
  <c r="G7867" i="49"/>
  <c r="G7866" i="49"/>
  <c r="G7865" i="49"/>
  <c r="G7864" i="49"/>
  <c r="G7863" i="49"/>
  <c r="G7862" i="49"/>
  <c r="G7861" i="49"/>
  <c r="G7860" i="49"/>
  <c r="G7859" i="49"/>
  <c r="G7858" i="49"/>
  <c r="G7857" i="49"/>
  <c r="G7856" i="49"/>
  <c r="G7855" i="49"/>
  <c r="G7854" i="49"/>
  <c r="G7853" i="49"/>
  <c r="G7852" i="49"/>
  <c r="G7851" i="49"/>
  <c r="G7850" i="49"/>
  <c r="G7849" i="49"/>
  <c r="G7848" i="49"/>
  <c r="G7847" i="49"/>
  <c r="G7846" i="49"/>
  <c r="G7845" i="49"/>
  <c r="G7844" i="49"/>
  <c r="G7843" i="49"/>
  <c r="G7842" i="49"/>
  <c r="G7841" i="49"/>
  <c r="G7840" i="49"/>
  <c r="G7839" i="49"/>
  <c r="G7838" i="49"/>
  <c r="G7837" i="49"/>
  <c r="G7836" i="49"/>
  <c r="G7835" i="49"/>
  <c r="G7834" i="49"/>
  <c r="G7833" i="49"/>
  <c r="G7832" i="49"/>
  <c r="G7831" i="49"/>
  <c r="G7830" i="49"/>
  <c r="G7829" i="49"/>
  <c r="G7828" i="49"/>
  <c r="G7827" i="49"/>
  <c r="G7826" i="49"/>
  <c r="G7825" i="49"/>
  <c r="G7824" i="49"/>
  <c r="G7823" i="49"/>
  <c r="G7822" i="49"/>
  <c r="G7821" i="49"/>
  <c r="G7820" i="49"/>
  <c r="G7819" i="49"/>
  <c r="G7818" i="49"/>
  <c r="G7817" i="49"/>
  <c r="G7816" i="49"/>
  <c r="G7815" i="49"/>
  <c r="G7814" i="49"/>
  <c r="G7813" i="49"/>
  <c r="G7812" i="49"/>
  <c r="I29" i="48"/>
  <c r="H29" i="48"/>
  <c r="G29" i="48"/>
  <c r="F29" i="48"/>
  <c r="E29" i="48"/>
  <c r="K25" i="48"/>
  <c r="J7" i="48" s="1"/>
  <c r="K24" i="48"/>
  <c r="I7" i="48" s="1"/>
  <c r="K23" i="48"/>
  <c r="H7" i="48" s="1"/>
  <c r="K22" i="48"/>
  <c r="G7" i="48" s="1"/>
  <c r="K17" i="48"/>
  <c r="K10" i="48"/>
  <c r="G147" i="28"/>
  <c r="G148" i="28"/>
  <c r="G149" i="28"/>
  <c r="G150" i="28"/>
  <c r="G151" i="28"/>
  <c r="G152" i="28"/>
  <c r="G153" i="28"/>
  <c r="G154" i="28"/>
  <c r="G155" i="28"/>
  <c r="G156" i="28"/>
  <c r="G157" i="28"/>
  <c r="G158" i="28"/>
  <c r="G159" i="28"/>
  <c r="G160" i="28"/>
  <c r="G161" i="28"/>
  <c r="G162" i="28"/>
  <c r="G163" i="28"/>
  <c r="G164" i="28"/>
  <c r="G165" i="28"/>
  <c r="G166" i="28"/>
  <c r="G167" i="28"/>
  <c r="G168" i="28"/>
  <c r="G169" i="28"/>
  <c r="G170" i="28"/>
  <c r="G171" i="28"/>
  <c r="G172" i="28"/>
  <c r="G173" i="28"/>
  <c r="G174" i="28"/>
  <c r="G175" i="28"/>
  <c r="G176" i="28"/>
  <c r="G177" i="28"/>
  <c r="G178" i="28"/>
  <c r="G179" i="28"/>
  <c r="G180" i="28"/>
  <c r="G181" i="28"/>
  <c r="G182" i="28"/>
  <c r="G183" i="28"/>
  <c r="G184" i="28"/>
  <c r="G185" i="28"/>
  <c r="G186" i="28"/>
  <c r="G187" i="28"/>
  <c r="G188" i="28"/>
  <c r="G123" i="28"/>
  <c r="G124" i="28"/>
  <c r="G125" i="28"/>
  <c r="G126" i="28"/>
  <c r="G127" i="28"/>
  <c r="G128" i="28"/>
  <c r="G129" i="28"/>
  <c r="G130" i="28"/>
  <c r="G131" i="28"/>
  <c r="G132" i="28"/>
  <c r="G133" i="28"/>
  <c r="G134" i="28"/>
  <c r="G135" i="28"/>
  <c r="G136" i="28"/>
  <c r="G137" i="28"/>
  <c r="G138" i="28"/>
  <c r="O252" i="45" l="1"/>
  <c r="P252" i="45" s="1"/>
  <c r="O366" i="45"/>
  <c r="P366" i="45" s="1"/>
  <c r="O325" i="45"/>
  <c r="P325" i="45" s="1"/>
  <c r="O261" i="45"/>
  <c r="P261" i="45" s="1"/>
  <c r="O339" i="45"/>
  <c r="P339" i="45" s="1"/>
  <c r="Q311" i="45"/>
  <c r="O328" i="45"/>
  <c r="P328" i="45" s="1"/>
  <c r="O346" i="45"/>
  <c r="P346" i="45" s="1"/>
  <c r="O284" i="45"/>
  <c r="P284" i="45" s="1"/>
  <c r="Q284" i="45" s="1"/>
  <c r="O279" i="45"/>
  <c r="P279" i="45" s="1"/>
  <c r="Q366" i="45"/>
  <c r="O353" i="45"/>
  <c r="P353" i="45" s="1"/>
  <c r="Q299" i="45"/>
  <c r="O314" i="45"/>
  <c r="P314" i="45" s="1"/>
  <c r="Q314" i="45" s="1"/>
  <c r="Q241" i="45"/>
  <c r="Q261" i="45"/>
  <c r="O265" i="45"/>
  <c r="P265" i="45" s="1"/>
  <c r="O275" i="45"/>
  <c r="P275" i="45" s="1"/>
  <c r="Q275" i="45" s="1"/>
  <c r="O281" i="45"/>
  <c r="P281" i="45" s="1"/>
  <c r="Q281" i="45" s="1"/>
  <c r="O246" i="45"/>
  <c r="P246" i="45" s="1"/>
  <c r="Q246" i="45" s="1"/>
  <c r="O287" i="45"/>
  <c r="P287" i="45" s="1"/>
  <c r="O257" i="45"/>
  <c r="P257" i="45" s="1"/>
  <c r="O282" i="45"/>
  <c r="P282" i="45" s="1"/>
  <c r="O327" i="45"/>
  <c r="P327" i="45" s="1"/>
  <c r="Q327" i="45" s="1"/>
  <c r="O345" i="45"/>
  <c r="P345" i="45" s="1"/>
  <c r="O247" i="45"/>
  <c r="P247" i="45" s="1"/>
  <c r="O262" i="45"/>
  <c r="P262" i="45" s="1"/>
  <c r="Q262" i="45" s="1"/>
  <c r="O272" i="45"/>
  <c r="P272" i="45" s="1"/>
  <c r="O288" i="45"/>
  <c r="P288" i="45" s="1"/>
  <c r="O322" i="45"/>
  <c r="P322" i="45" s="1"/>
  <c r="Q322" i="45" s="1"/>
  <c r="O340" i="45"/>
  <c r="P340" i="45" s="1"/>
  <c r="Q9" i="45"/>
  <c r="O255" i="45"/>
  <c r="P255" i="45" s="1"/>
  <c r="Q255" i="45" s="1"/>
  <c r="Q264" i="45"/>
  <c r="Q274" i="45"/>
  <c r="Q290" i="45"/>
  <c r="Q294" i="45"/>
  <c r="O318" i="45"/>
  <c r="P318" i="45" s="1"/>
  <c r="Q318" i="45" s="1"/>
  <c r="O336" i="45"/>
  <c r="P336" i="45" s="1"/>
  <c r="Q336" i="45" s="1"/>
  <c r="Q347" i="45"/>
  <c r="O352" i="45"/>
  <c r="P352" i="45" s="1"/>
  <c r="Q237" i="45"/>
  <c r="O245" i="45"/>
  <c r="P245" i="45" s="1"/>
  <c r="Q245" i="45" s="1"/>
  <c r="Q256" i="45"/>
  <c r="O260" i="45"/>
  <c r="P260" i="45" s="1"/>
  <c r="Q260" i="45" s="1"/>
  <c r="O285" i="45"/>
  <c r="P285" i="45" s="1"/>
  <c r="Q285" i="45" s="1"/>
  <c r="Q304" i="45"/>
  <c r="Q309" i="45"/>
  <c r="Q265" i="45"/>
  <c r="Q300" i="45"/>
  <c r="Q325" i="45"/>
  <c r="Q320" i="45"/>
  <c r="Q338" i="45"/>
  <c r="Q252" i="45"/>
  <c r="Q271" i="45"/>
  <c r="O349" i="45"/>
  <c r="P349" i="45" s="1"/>
  <c r="Q349" i="45" s="1"/>
  <c r="Q282" i="45"/>
  <c r="Q292" i="45"/>
  <c r="O326" i="45"/>
  <c r="P326" i="45" s="1"/>
  <c r="Q326" i="45" s="1"/>
  <c r="Q339" i="45"/>
  <c r="Q368" i="45"/>
  <c r="Q316" i="45"/>
  <c r="O321" i="45"/>
  <c r="P321" i="45" s="1"/>
  <c r="Q321" i="45" s="1"/>
  <c r="O267" i="45"/>
  <c r="P267" i="45" s="1"/>
  <c r="Q267" i="45" s="1"/>
  <c r="O350" i="45"/>
  <c r="P350" i="45" s="1"/>
  <c r="Q350" i="45" s="1"/>
  <c r="Q334" i="45"/>
  <c r="Q369" i="45"/>
  <c r="Q312" i="45"/>
  <c r="Q359" i="45"/>
  <c r="O364" i="45"/>
  <c r="P364" i="45" s="1"/>
  <c r="Q244" i="45"/>
  <c r="O254" i="45"/>
  <c r="P254" i="45" s="1"/>
  <c r="Q254" i="45" s="1"/>
  <c r="Q263" i="45"/>
  <c r="Q273" i="45"/>
  <c r="O278" i="45"/>
  <c r="P278" i="45" s="1"/>
  <c r="Q278" i="45" s="1"/>
  <c r="Q289" i="45"/>
  <c r="Q328" i="45"/>
  <c r="Q346" i="45"/>
  <c r="O351" i="45"/>
  <c r="P351" i="45" s="1"/>
  <c r="Q351" i="45" s="1"/>
  <c r="Q360" i="45"/>
  <c r="K3" i="51"/>
  <c r="G8" i="50" s="1"/>
  <c r="G11" i="50" s="1"/>
  <c r="E12" i="50" s="1"/>
  <c r="H30" i="48"/>
  <c r="E30" i="48"/>
  <c r="G30" i="48"/>
  <c r="I30" i="48"/>
  <c r="Q306" i="45"/>
  <c r="Q287" i="45"/>
  <c r="Q319" i="45"/>
  <c r="Q302" i="45"/>
  <c r="O296" i="45"/>
  <c r="P296" i="45" s="1"/>
  <c r="Q296" i="45" s="1"/>
  <c r="Q332" i="45"/>
  <c r="O253" i="45"/>
  <c r="P253" i="45" s="1"/>
  <c r="Q253" i="45" s="1"/>
  <c r="O259" i="45"/>
  <c r="P259" i="45" s="1"/>
  <c r="Q259" i="45" s="1"/>
  <c r="Q286" i="45"/>
  <c r="O317" i="45"/>
  <c r="P317" i="45" s="1"/>
  <c r="Q317" i="45" s="1"/>
  <c r="Q324" i="45"/>
  <c r="Q354" i="45"/>
  <c r="Q365" i="45"/>
  <c r="Q342" i="45"/>
  <c r="Q355" i="45"/>
  <c r="Q257" i="45"/>
  <c r="O344" i="45"/>
  <c r="P344" i="45" s="1"/>
  <c r="Q344" i="45" s="1"/>
  <c r="O250" i="45"/>
  <c r="P250" i="45" s="1"/>
  <c r="Q250" i="45" s="1"/>
  <c r="O308" i="45"/>
  <c r="P308" i="45" s="1"/>
  <c r="Q308" i="45" s="1"/>
  <c r="O269" i="45"/>
  <c r="P269" i="45" s="1"/>
  <c r="Q269" i="45" s="1"/>
  <c r="O238" i="45"/>
  <c r="P238" i="45" s="1"/>
  <c r="Q238" i="45" s="1"/>
  <c r="O258" i="45"/>
  <c r="P258" i="45" s="1"/>
  <c r="Q258" i="45" s="1"/>
  <c r="Q303" i="45"/>
  <c r="O277" i="45"/>
  <c r="P277" i="45" s="1"/>
  <c r="Q277" i="45" s="1"/>
  <c r="Q291" i="45"/>
  <c r="Q279" i="45"/>
  <c r="O280" i="45"/>
  <c r="P280" i="45" s="1"/>
  <c r="Q280" i="45" s="1"/>
  <c r="Q361" i="45"/>
  <c r="O301" i="45"/>
  <c r="P301" i="45" s="1"/>
  <c r="Q301" i="45" s="1"/>
  <c r="O343" i="45"/>
  <c r="P343" i="45" s="1"/>
  <c r="Q343" i="45" s="1"/>
  <c r="O249" i="45"/>
  <c r="P249" i="45" s="1"/>
  <c r="Q249" i="45" s="1"/>
  <c r="O268" i="45"/>
  <c r="P268" i="45" s="1"/>
  <c r="Q268" i="45" s="1"/>
  <c r="Q362" i="45"/>
  <c r="Q276" i="45"/>
  <c r="O315" i="45"/>
  <c r="P315" i="45" s="1"/>
  <c r="Q315" i="45" s="1"/>
  <c r="Q310" i="45"/>
  <c r="Q239" i="45"/>
  <c r="Q340" i="45"/>
  <c r="Q272" i="45"/>
  <c r="Q305" i="45"/>
  <c r="O341" i="45"/>
  <c r="P341" i="45" s="1"/>
  <c r="Q341" i="45" s="1"/>
  <c r="O348" i="45"/>
  <c r="P348" i="45" s="1"/>
  <c r="Q348" i="45" s="1"/>
  <c r="Q243" i="45"/>
  <c r="Q337" i="45"/>
  <c r="Q266" i="45"/>
  <c r="Q288" i="45"/>
  <c r="Q293" i="45"/>
  <c r="Q333" i="45"/>
  <c r="Q242" i="45"/>
  <c r="Q247" i="45"/>
  <c r="Q283" i="45"/>
  <c r="Q345" i="45"/>
  <c r="Q356" i="45"/>
  <c r="Q353" i="45"/>
  <c r="Q358" i="45"/>
  <c r="Q352" i="45"/>
  <c r="Q248" i="45"/>
  <c r="Q367" i="45"/>
  <c r="Q363" i="45"/>
  <c r="Q323" i="45"/>
  <c r="Q297" i="45"/>
  <c r="Q240" i="45"/>
  <c r="Q364" i="45"/>
  <c r="Q270" i="45"/>
  <c r="Q313" i="45"/>
  <c r="J29" i="48"/>
  <c r="E32" i="50" l="1"/>
  <c r="M32" i="50"/>
  <c r="E15" i="50" s="1"/>
  <c r="E13" i="50"/>
  <c r="J30" i="48"/>
  <c r="I31" i="48" s="1"/>
  <c r="E16" i="50" l="1"/>
  <c r="B7" i="48"/>
  <c r="E31" i="48"/>
  <c r="F31" i="48"/>
  <c r="G31" i="48"/>
  <c r="H31" i="48"/>
  <c r="J31" i="48"/>
  <c r="K21" i="48"/>
  <c r="F7" i="48" s="1"/>
  <c r="K7" i="48" s="1"/>
  <c r="K8" i="48" s="1"/>
  <c r="D21" i="48"/>
  <c r="E18" i="50" l="1"/>
  <c r="E19" i="50" s="1"/>
  <c r="K9" i="48"/>
  <c r="K11" i="48" s="1"/>
  <c r="E6" i="20" s="1"/>
  <c r="E20" i="50" l="1"/>
  <c r="E8" i="20"/>
  <c r="I10" i="45" l="1"/>
  <c r="M10" i="45"/>
  <c r="N10" i="45"/>
  <c r="I11" i="45"/>
  <c r="M11" i="45"/>
  <c r="N11" i="45"/>
  <c r="I12" i="45"/>
  <c r="M12" i="45"/>
  <c r="N12" i="45"/>
  <c r="I13" i="45"/>
  <c r="M13" i="45"/>
  <c r="N13" i="45"/>
  <c r="I14" i="45"/>
  <c r="M14" i="45"/>
  <c r="N14" i="45"/>
  <c r="O14" i="45"/>
  <c r="P14" i="45" s="1"/>
  <c r="I15" i="45"/>
  <c r="M15" i="45"/>
  <c r="N15" i="45"/>
  <c r="I16" i="45"/>
  <c r="M16" i="45"/>
  <c r="N16" i="45"/>
  <c r="I17" i="45"/>
  <c r="M17" i="45"/>
  <c r="N17" i="45"/>
  <c r="I18" i="45"/>
  <c r="M18" i="45"/>
  <c r="N18" i="45"/>
  <c r="I19" i="45"/>
  <c r="M19" i="45"/>
  <c r="N19" i="45"/>
  <c r="I20" i="45"/>
  <c r="M20" i="45"/>
  <c r="N20" i="45"/>
  <c r="I21" i="45"/>
  <c r="M21" i="45"/>
  <c r="N21" i="45"/>
  <c r="I22" i="45"/>
  <c r="M22" i="45"/>
  <c r="N22" i="45"/>
  <c r="I23" i="45"/>
  <c r="M23" i="45"/>
  <c r="N23" i="45"/>
  <c r="I24" i="45"/>
  <c r="M24" i="45"/>
  <c r="N24" i="45"/>
  <c r="I25" i="45"/>
  <c r="M25" i="45"/>
  <c r="N25" i="45"/>
  <c r="I26" i="45"/>
  <c r="M26" i="45"/>
  <c r="N26" i="45"/>
  <c r="I27" i="45"/>
  <c r="M27" i="45"/>
  <c r="N27" i="45"/>
  <c r="I28" i="45"/>
  <c r="M28" i="45"/>
  <c r="N28" i="45"/>
  <c r="I29" i="45"/>
  <c r="M29" i="45"/>
  <c r="N29" i="45"/>
  <c r="I30" i="45"/>
  <c r="M30" i="45"/>
  <c r="N30" i="45"/>
  <c r="O30" i="45" s="1"/>
  <c r="P30" i="45" s="1"/>
  <c r="I31" i="45"/>
  <c r="M31" i="45"/>
  <c r="N31" i="45"/>
  <c r="I32" i="45"/>
  <c r="M32" i="45"/>
  <c r="N32" i="45"/>
  <c r="I33" i="45"/>
  <c r="M33" i="45"/>
  <c r="N33" i="45"/>
  <c r="I34" i="45"/>
  <c r="M34" i="45"/>
  <c r="N34" i="45"/>
  <c r="I35" i="45"/>
  <c r="M35" i="45"/>
  <c r="N35" i="45"/>
  <c r="I36" i="45"/>
  <c r="M36" i="45"/>
  <c r="N36" i="45"/>
  <c r="I37" i="45"/>
  <c r="M37" i="45"/>
  <c r="N37" i="45"/>
  <c r="I38" i="45"/>
  <c r="M38" i="45"/>
  <c r="N38" i="45"/>
  <c r="I39" i="45"/>
  <c r="M39" i="45"/>
  <c r="N39" i="45"/>
  <c r="O39" i="45" s="1"/>
  <c r="P39" i="45" s="1"/>
  <c r="I40" i="45"/>
  <c r="M40" i="45"/>
  <c r="N40" i="45"/>
  <c r="I41" i="45"/>
  <c r="M41" i="45"/>
  <c r="N41" i="45"/>
  <c r="I42" i="45"/>
  <c r="M42" i="45"/>
  <c r="N42" i="45"/>
  <c r="I43" i="45"/>
  <c r="M43" i="45"/>
  <c r="N43" i="45"/>
  <c r="I44" i="45"/>
  <c r="M44" i="45"/>
  <c r="N44" i="45"/>
  <c r="I45" i="45"/>
  <c r="M45" i="45"/>
  <c r="N45" i="45"/>
  <c r="I46" i="45"/>
  <c r="M46" i="45"/>
  <c r="N46" i="45"/>
  <c r="I47" i="45"/>
  <c r="M47" i="45"/>
  <c r="N47" i="45"/>
  <c r="I48" i="45"/>
  <c r="M48" i="45"/>
  <c r="N48" i="45"/>
  <c r="I49" i="45"/>
  <c r="M49" i="45"/>
  <c r="N49" i="45"/>
  <c r="I50" i="45"/>
  <c r="M50" i="45"/>
  <c r="N50" i="45"/>
  <c r="I51" i="45"/>
  <c r="M51" i="45"/>
  <c r="N51" i="45"/>
  <c r="I52" i="45"/>
  <c r="M52" i="45"/>
  <c r="N52" i="45"/>
  <c r="I53" i="45"/>
  <c r="M53" i="45"/>
  <c r="N53" i="45"/>
  <c r="I54" i="45"/>
  <c r="M54" i="45"/>
  <c r="N54" i="45"/>
  <c r="I55" i="45"/>
  <c r="M55" i="45"/>
  <c r="N55" i="45"/>
  <c r="I56" i="45"/>
  <c r="M56" i="45"/>
  <c r="N56" i="45"/>
  <c r="I57" i="45"/>
  <c r="M57" i="45"/>
  <c r="N57" i="45"/>
  <c r="I58" i="45"/>
  <c r="M58" i="45"/>
  <c r="N58" i="45"/>
  <c r="I59" i="45"/>
  <c r="M59" i="45"/>
  <c r="N59" i="45"/>
  <c r="I60" i="45"/>
  <c r="M60" i="45"/>
  <c r="N60" i="45"/>
  <c r="I61" i="45"/>
  <c r="M61" i="45"/>
  <c r="N61" i="45"/>
  <c r="O61" i="45" s="1"/>
  <c r="P61" i="45" s="1"/>
  <c r="Q61" i="45" s="1"/>
  <c r="I62" i="45"/>
  <c r="M62" i="45"/>
  <c r="N62" i="45"/>
  <c r="I63" i="45"/>
  <c r="M63" i="45"/>
  <c r="N63" i="45"/>
  <c r="I64" i="45"/>
  <c r="M64" i="45"/>
  <c r="N64" i="45"/>
  <c r="I65" i="45"/>
  <c r="M65" i="45"/>
  <c r="N65" i="45"/>
  <c r="I66" i="45"/>
  <c r="M66" i="45"/>
  <c r="N66" i="45"/>
  <c r="I67" i="45"/>
  <c r="M67" i="45"/>
  <c r="N67" i="45"/>
  <c r="I68" i="45"/>
  <c r="M68" i="45"/>
  <c r="N68" i="45"/>
  <c r="I69" i="45"/>
  <c r="M69" i="45"/>
  <c r="N69" i="45"/>
  <c r="I70" i="45"/>
  <c r="M70" i="45"/>
  <c r="N70" i="45"/>
  <c r="I71" i="45"/>
  <c r="M71" i="45"/>
  <c r="N71" i="45"/>
  <c r="I72" i="45"/>
  <c r="M72" i="45"/>
  <c r="N72" i="45"/>
  <c r="I73" i="45"/>
  <c r="M73" i="45"/>
  <c r="O73" i="45" s="1"/>
  <c r="P73" i="45" s="1"/>
  <c r="N73" i="45"/>
  <c r="I74" i="45"/>
  <c r="M74" i="45"/>
  <c r="N74" i="45"/>
  <c r="I75" i="45"/>
  <c r="M75" i="45"/>
  <c r="N75" i="45"/>
  <c r="I76" i="45"/>
  <c r="M76" i="45"/>
  <c r="N76" i="45"/>
  <c r="I77" i="45"/>
  <c r="M77" i="45"/>
  <c r="N77" i="45"/>
  <c r="I78" i="45"/>
  <c r="M78" i="45"/>
  <c r="N78" i="45"/>
  <c r="I79" i="45"/>
  <c r="M79" i="45"/>
  <c r="N79" i="45"/>
  <c r="I80" i="45"/>
  <c r="M80" i="45"/>
  <c r="N80" i="45"/>
  <c r="I81" i="45"/>
  <c r="M81" i="45"/>
  <c r="N81" i="45"/>
  <c r="I82" i="45"/>
  <c r="M82" i="45"/>
  <c r="N82" i="45"/>
  <c r="I83" i="45"/>
  <c r="M83" i="45"/>
  <c r="N83" i="45"/>
  <c r="I84" i="45"/>
  <c r="M84" i="45"/>
  <c r="N84" i="45"/>
  <c r="I85" i="45"/>
  <c r="M85" i="45"/>
  <c r="N85" i="45"/>
  <c r="I86" i="45"/>
  <c r="M86" i="45"/>
  <c r="N86" i="45"/>
  <c r="I87" i="45"/>
  <c r="M87" i="45"/>
  <c r="N87" i="45"/>
  <c r="I88" i="45"/>
  <c r="M88" i="45"/>
  <c r="N88" i="45"/>
  <c r="I89" i="45"/>
  <c r="M89" i="45"/>
  <c r="O89" i="45" s="1"/>
  <c r="P89" i="45" s="1"/>
  <c r="N89" i="45"/>
  <c r="I90" i="45"/>
  <c r="M90" i="45"/>
  <c r="N90" i="45"/>
  <c r="I91" i="45"/>
  <c r="M91" i="45"/>
  <c r="N91" i="45"/>
  <c r="I92" i="45"/>
  <c r="M92" i="45"/>
  <c r="N92" i="45"/>
  <c r="I93" i="45"/>
  <c r="M93" i="45"/>
  <c r="N93" i="45"/>
  <c r="I94" i="45"/>
  <c r="M94" i="45"/>
  <c r="N94" i="45"/>
  <c r="I95" i="45"/>
  <c r="M95" i="45"/>
  <c r="N95" i="45"/>
  <c r="I96" i="45"/>
  <c r="M96" i="45"/>
  <c r="N96" i="45"/>
  <c r="O96" i="45"/>
  <c r="P96" i="45" s="1"/>
  <c r="I97" i="45"/>
  <c r="M97" i="45"/>
  <c r="N97" i="45"/>
  <c r="I98" i="45"/>
  <c r="M98" i="45"/>
  <c r="N98" i="45"/>
  <c r="I99" i="45"/>
  <c r="M99" i="45"/>
  <c r="N99" i="45"/>
  <c r="I100" i="45"/>
  <c r="M100" i="45"/>
  <c r="N100" i="45"/>
  <c r="I101" i="45"/>
  <c r="M101" i="45"/>
  <c r="N101" i="45"/>
  <c r="I102" i="45"/>
  <c r="M102" i="45"/>
  <c r="N102" i="45"/>
  <c r="O102" i="45" s="1"/>
  <c r="P102" i="45" s="1"/>
  <c r="Q102" i="45" s="1"/>
  <c r="I103" i="45"/>
  <c r="M103" i="45"/>
  <c r="N103" i="45"/>
  <c r="I104" i="45"/>
  <c r="M104" i="45"/>
  <c r="O104" i="45" s="1"/>
  <c r="P104" i="45" s="1"/>
  <c r="N104" i="45"/>
  <c r="I105" i="45"/>
  <c r="M105" i="45"/>
  <c r="N105" i="45"/>
  <c r="I106" i="45"/>
  <c r="M106" i="45"/>
  <c r="N106" i="45"/>
  <c r="I107" i="45"/>
  <c r="M107" i="45"/>
  <c r="N107" i="45"/>
  <c r="I108" i="45"/>
  <c r="M108" i="45"/>
  <c r="N108" i="45"/>
  <c r="I109" i="45"/>
  <c r="M109" i="45"/>
  <c r="N109" i="45"/>
  <c r="I110" i="45"/>
  <c r="M110" i="45"/>
  <c r="N110" i="45"/>
  <c r="I111" i="45"/>
  <c r="M111" i="45"/>
  <c r="N111" i="45"/>
  <c r="I112" i="45"/>
  <c r="M112" i="45"/>
  <c r="N112" i="45"/>
  <c r="O112" i="45" s="1"/>
  <c r="P112" i="45" s="1"/>
  <c r="I113" i="45"/>
  <c r="M113" i="45"/>
  <c r="N113" i="45"/>
  <c r="I114" i="45"/>
  <c r="M114" i="45"/>
  <c r="N114" i="45"/>
  <c r="O114" i="45" s="1"/>
  <c r="P114" i="45" s="1"/>
  <c r="I115" i="45"/>
  <c r="M115" i="45"/>
  <c r="N115" i="45"/>
  <c r="I116" i="45"/>
  <c r="M116" i="45"/>
  <c r="N116" i="45"/>
  <c r="I117" i="45"/>
  <c r="M117" i="45"/>
  <c r="N117" i="45"/>
  <c r="I118" i="45"/>
  <c r="M118" i="45"/>
  <c r="N118" i="45"/>
  <c r="I119" i="45"/>
  <c r="M119" i="45"/>
  <c r="N119" i="45"/>
  <c r="I120" i="45"/>
  <c r="M120" i="45"/>
  <c r="N120" i="45"/>
  <c r="I121" i="45"/>
  <c r="M121" i="45"/>
  <c r="N121" i="45"/>
  <c r="I122" i="45"/>
  <c r="M122" i="45"/>
  <c r="N122" i="45"/>
  <c r="I123" i="45"/>
  <c r="M123" i="45"/>
  <c r="N123" i="45"/>
  <c r="I124" i="45"/>
  <c r="M124" i="45"/>
  <c r="N124" i="45"/>
  <c r="I125" i="45"/>
  <c r="M125" i="45"/>
  <c r="N125" i="45"/>
  <c r="I126" i="45"/>
  <c r="M126" i="45"/>
  <c r="N126" i="45"/>
  <c r="I127" i="45"/>
  <c r="M127" i="45"/>
  <c r="N127" i="45"/>
  <c r="O127" i="45" s="1"/>
  <c r="P127" i="45" s="1"/>
  <c r="I128" i="45"/>
  <c r="M128" i="45"/>
  <c r="N128" i="45"/>
  <c r="I129" i="45"/>
  <c r="M129" i="45"/>
  <c r="N129" i="45"/>
  <c r="I130" i="45"/>
  <c r="M130" i="45"/>
  <c r="N130" i="45"/>
  <c r="I131" i="45"/>
  <c r="M131" i="45"/>
  <c r="N131" i="45"/>
  <c r="I132" i="45"/>
  <c r="M132" i="45"/>
  <c r="N132" i="45"/>
  <c r="O132" i="45" s="1"/>
  <c r="P132" i="45" s="1"/>
  <c r="I133" i="45"/>
  <c r="M133" i="45"/>
  <c r="N133" i="45"/>
  <c r="O133" i="45" s="1"/>
  <c r="P133" i="45" s="1"/>
  <c r="I134" i="45"/>
  <c r="M134" i="45"/>
  <c r="N134" i="45"/>
  <c r="O134" i="45" s="1"/>
  <c r="P134" i="45" s="1"/>
  <c r="I135" i="45"/>
  <c r="M135" i="45"/>
  <c r="N135" i="45"/>
  <c r="O135" i="45" s="1"/>
  <c r="P135" i="45" s="1"/>
  <c r="I136" i="45"/>
  <c r="M136" i="45"/>
  <c r="N136" i="45"/>
  <c r="I137" i="45"/>
  <c r="M137" i="45"/>
  <c r="N137" i="45"/>
  <c r="I138" i="45"/>
  <c r="M138" i="45"/>
  <c r="N138" i="45"/>
  <c r="I139" i="45"/>
  <c r="M139" i="45"/>
  <c r="N139" i="45"/>
  <c r="I140" i="45"/>
  <c r="M140" i="45"/>
  <c r="N140" i="45"/>
  <c r="I141" i="45"/>
  <c r="M141" i="45"/>
  <c r="O141" i="45" s="1"/>
  <c r="P141" i="45" s="1"/>
  <c r="N141" i="45"/>
  <c r="I142" i="45"/>
  <c r="M142" i="45"/>
  <c r="N142" i="45"/>
  <c r="I143" i="45"/>
  <c r="M143" i="45"/>
  <c r="N143" i="45"/>
  <c r="I144" i="45"/>
  <c r="M144" i="45"/>
  <c r="N144" i="45"/>
  <c r="I145" i="45"/>
  <c r="M145" i="45"/>
  <c r="N145" i="45"/>
  <c r="I146" i="45"/>
  <c r="M146" i="45"/>
  <c r="N146" i="45"/>
  <c r="I147" i="45"/>
  <c r="M147" i="45"/>
  <c r="N147" i="45"/>
  <c r="O147" i="45" s="1"/>
  <c r="P147" i="45" s="1"/>
  <c r="I148" i="45"/>
  <c r="M148" i="45"/>
  <c r="N148" i="45"/>
  <c r="O148" i="45"/>
  <c r="P148" i="45" s="1"/>
  <c r="I149" i="45"/>
  <c r="M149" i="45"/>
  <c r="N149" i="45"/>
  <c r="I150" i="45"/>
  <c r="M150" i="45"/>
  <c r="N150" i="45"/>
  <c r="I151" i="45"/>
  <c r="M151" i="45"/>
  <c r="N151" i="45"/>
  <c r="I152" i="45"/>
  <c r="M152" i="45"/>
  <c r="N152" i="45"/>
  <c r="O152" i="45" s="1"/>
  <c r="P152" i="45" s="1"/>
  <c r="I153" i="45"/>
  <c r="M153" i="45"/>
  <c r="N153" i="45"/>
  <c r="O153" i="45"/>
  <c r="P153" i="45" s="1"/>
  <c r="I154" i="45"/>
  <c r="M154" i="45"/>
  <c r="N154" i="45"/>
  <c r="I155" i="45"/>
  <c r="M155" i="45"/>
  <c r="N155" i="45"/>
  <c r="I156" i="45"/>
  <c r="M156" i="45"/>
  <c r="N156" i="45"/>
  <c r="I157" i="45"/>
  <c r="M157" i="45"/>
  <c r="O157" i="45" s="1"/>
  <c r="P157" i="45" s="1"/>
  <c r="N157" i="45"/>
  <c r="I158" i="45"/>
  <c r="M158" i="45"/>
  <c r="N158" i="45"/>
  <c r="I159" i="45"/>
  <c r="M159" i="45"/>
  <c r="N159" i="45"/>
  <c r="O159" i="45" s="1"/>
  <c r="P159" i="45" s="1"/>
  <c r="I160" i="45"/>
  <c r="M160" i="45"/>
  <c r="N160" i="45"/>
  <c r="I161" i="45"/>
  <c r="M161" i="45"/>
  <c r="N161" i="45"/>
  <c r="I162" i="45"/>
  <c r="M162" i="45"/>
  <c r="N162" i="45"/>
  <c r="I163" i="45"/>
  <c r="M163" i="45"/>
  <c r="N163" i="45"/>
  <c r="I164" i="45"/>
  <c r="M164" i="45"/>
  <c r="N164" i="45"/>
  <c r="O164" i="45" s="1"/>
  <c r="P164" i="45" s="1"/>
  <c r="I165" i="45"/>
  <c r="M165" i="45"/>
  <c r="N165" i="45"/>
  <c r="I166" i="45"/>
  <c r="M166" i="45"/>
  <c r="N166" i="45"/>
  <c r="I167" i="45"/>
  <c r="M167" i="45"/>
  <c r="N167" i="45"/>
  <c r="I168" i="45"/>
  <c r="M168" i="45"/>
  <c r="N168" i="45"/>
  <c r="I169" i="45"/>
  <c r="M169" i="45"/>
  <c r="N169" i="45"/>
  <c r="O169" i="45" s="1"/>
  <c r="P169" i="45" s="1"/>
  <c r="I170" i="45"/>
  <c r="M170" i="45"/>
  <c r="N170" i="45"/>
  <c r="I171" i="45"/>
  <c r="M171" i="45"/>
  <c r="N171" i="45"/>
  <c r="I172" i="45"/>
  <c r="M172" i="45"/>
  <c r="N172" i="45"/>
  <c r="I173" i="45"/>
  <c r="M173" i="45"/>
  <c r="N173" i="45"/>
  <c r="I174" i="45"/>
  <c r="M174" i="45"/>
  <c r="N174" i="45"/>
  <c r="O174" i="45" s="1"/>
  <c r="P174" i="45" s="1"/>
  <c r="I175" i="45"/>
  <c r="M175" i="45"/>
  <c r="N175" i="45"/>
  <c r="I176" i="45"/>
  <c r="M176" i="45"/>
  <c r="N176" i="45"/>
  <c r="I177" i="45"/>
  <c r="M177" i="45"/>
  <c r="O177" i="45" s="1"/>
  <c r="P177" i="45" s="1"/>
  <c r="N177" i="45"/>
  <c r="I178" i="45"/>
  <c r="M178" i="45"/>
  <c r="N178" i="45"/>
  <c r="I179" i="45"/>
  <c r="M179" i="45"/>
  <c r="N179" i="45"/>
  <c r="O179" i="45" s="1"/>
  <c r="P179" i="45" s="1"/>
  <c r="I180" i="45"/>
  <c r="M180" i="45"/>
  <c r="N180" i="45"/>
  <c r="I181" i="45"/>
  <c r="M181" i="45"/>
  <c r="N181" i="45"/>
  <c r="I182" i="45"/>
  <c r="M182" i="45"/>
  <c r="N182" i="45"/>
  <c r="I183" i="45"/>
  <c r="M183" i="45"/>
  <c r="N183" i="45"/>
  <c r="I184" i="45"/>
  <c r="M184" i="45"/>
  <c r="N184" i="45"/>
  <c r="O184" i="45" s="1"/>
  <c r="P184" i="45" s="1"/>
  <c r="I185" i="45"/>
  <c r="M185" i="45"/>
  <c r="N185" i="45"/>
  <c r="I186" i="45"/>
  <c r="M186" i="45"/>
  <c r="N186" i="45"/>
  <c r="I187" i="45"/>
  <c r="M187" i="45"/>
  <c r="O187" i="45" s="1"/>
  <c r="P187" i="45" s="1"/>
  <c r="N187" i="45"/>
  <c r="I188" i="45"/>
  <c r="M188" i="45"/>
  <c r="N188" i="45"/>
  <c r="I189" i="45"/>
  <c r="M189" i="45"/>
  <c r="N189" i="45"/>
  <c r="I190" i="45"/>
  <c r="M190" i="45"/>
  <c r="N190" i="45"/>
  <c r="O190" i="45" s="1"/>
  <c r="P190" i="45" s="1"/>
  <c r="I191" i="45"/>
  <c r="M191" i="45"/>
  <c r="N191" i="45"/>
  <c r="I192" i="45"/>
  <c r="M192" i="45"/>
  <c r="N192" i="45"/>
  <c r="I193" i="45"/>
  <c r="M193" i="45"/>
  <c r="N193" i="45"/>
  <c r="O193" i="45"/>
  <c r="P193" i="45" s="1"/>
  <c r="I194" i="45"/>
  <c r="M194" i="45"/>
  <c r="N194" i="45"/>
  <c r="I195" i="45"/>
  <c r="M195" i="45"/>
  <c r="N195" i="45"/>
  <c r="O195" i="45" s="1"/>
  <c r="P195" i="45" s="1"/>
  <c r="I196" i="45"/>
  <c r="M196" i="45"/>
  <c r="N196" i="45"/>
  <c r="I197" i="45"/>
  <c r="M197" i="45"/>
  <c r="N197" i="45"/>
  <c r="I198" i="45"/>
  <c r="M198" i="45"/>
  <c r="N198" i="45"/>
  <c r="I199" i="45"/>
  <c r="M199" i="45"/>
  <c r="N199" i="45"/>
  <c r="I200" i="45"/>
  <c r="M200" i="45"/>
  <c r="N200" i="45"/>
  <c r="O200" i="45" s="1"/>
  <c r="P200" i="45" s="1"/>
  <c r="I201" i="45"/>
  <c r="M201" i="45"/>
  <c r="N201" i="45"/>
  <c r="I202" i="45"/>
  <c r="M202" i="45"/>
  <c r="N202" i="45"/>
  <c r="I203" i="45"/>
  <c r="M203" i="45"/>
  <c r="N203" i="45"/>
  <c r="I204" i="45"/>
  <c r="M204" i="45"/>
  <c r="N204" i="45"/>
  <c r="I205" i="45"/>
  <c r="M205" i="45"/>
  <c r="N205" i="45"/>
  <c r="I206" i="45"/>
  <c r="M206" i="45"/>
  <c r="N206" i="45"/>
  <c r="I207" i="45"/>
  <c r="M207" i="45"/>
  <c r="N207" i="45"/>
  <c r="I208" i="45"/>
  <c r="M208" i="45"/>
  <c r="N208" i="45"/>
  <c r="I209" i="45"/>
  <c r="M209" i="45"/>
  <c r="N209" i="45"/>
  <c r="I210" i="45"/>
  <c r="M210" i="45"/>
  <c r="N210" i="45"/>
  <c r="I211" i="45"/>
  <c r="M211" i="45"/>
  <c r="N211" i="45"/>
  <c r="I212" i="45"/>
  <c r="M212" i="45"/>
  <c r="N212" i="45"/>
  <c r="I213" i="45"/>
  <c r="M213" i="45"/>
  <c r="N213" i="45"/>
  <c r="I214" i="45"/>
  <c r="M214" i="45"/>
  <c r="N214" i="45"/>
  <c r="I215" i="45"/>
  <c r="M215" i="45"/>
  <c r="N215" i="45"/>
  <c r="I216" i="45"/>
  <c r="M216" i="45"/>
  <c r="N216" i="45"/>
  <c r="I217" i="45"/>
  <c r="M217" i="45"/>
  <c r="O217" i="45" s="1"/>
  <c r="P217" i="45" s="1"/>
  <c r="N217" i="45"/>
  <c r="I218" i="45"/>
  <c r="M218" i="45"/>
  <c r="N218" i="45"/>
  <c r="I219" i="45"/>
  <c r="M219" i="45"/>
  <c r="N219" i="45"/>
  <c r="I220" i="45"/>
  <c r="M220" i="45"/>
  <c r="N220" i="45"/>
  <c r="I221" i="45"/>
  <c r="M221" i="45"/>
  <c r="N221" i="45"/>
  <c r="O221" i="45" s="1"/>
  <c r="P221" i="45" s="1"/>
  <c r="I222" i="45"/>
  <c r="M222" i="45"/>
  <c r="N222" i="45"/>
  <c r="I223" i="45"/>
  <c r="M223" i="45"/>
  <c r="N223" i="45"/>
  <c r="I224" i="45"/>
  <c r="M224" i="45"/>
  <c r="N224" i="45"/>
  <c r="I225" i="45"/>
  <c r="M225" i="45"/>
  <c r="N225" i="45"/>
  <c r="I226" i="45"/>
  <c r="M226" i="45"/>
  <c r="N226" i="45"/>
  <c r="I227" i="45"/>
  <c r="M227" i="45"/>
  <c r="N227" i="45"/>
  <c r="O227" i="45" s="1"/>
  <c r="P227" i="45" s="1"/>
  <c r="I228" i="45"/>
  <c r="M228" i="45"/>
  <c r="N228" i="45"/>
  <c r="I229" i="45"/>
  <c r="M229" i="45"/>
  <c r="N229" i="45"/>
  <c r="O229" i="45" s="1"/>
  <c r="P229" i="45" s="1"/>
  <c r="Q229" i="45" s="1"/>
  <c r="I230" i="45"/>
  <c r="M230" i="45"/>
  <c r="N230" i="45"/>
  <c r="I231" i="45"/>
  <c r="M231" i="45"/>
  <c r="N231" i="45"/>
  <c r="I232" i="45"/>
  <c r="M232" i="45"/>
  <c r="N232" i="45"/>
  <c r="O232" i="45" s="1"/>
  <c r="P232" i="45" s="1"/>
  <c r="I233" i="45"/>
  <c r="M233" i="45"/>
  <c r="N233" i="45"/>
  <c r="I234" i="45"/>
  <c r="M234" i="45"/>
  <c r="N234" i="45"/>
  <c r="I235" i="45"/>
  <c r="M235" i="45"/>
  <c r="N235" i="45"/>
  <c r="I236" i="45"/>
  <c r="M236" i="45"/>
  <c r="N236" i="45"/>
  <c r="O62" i="45" l="1"/>
  <c r="P62" i="45" s="1"/>
  <c r="O108" i="45"/>
  <c r="P108" i="45" s="1"/>
  <c r="Q108" i="45" s="1"/>
  <c r="O216" i="45"/>
  <c r="P216" i="45" s="1"/>
  <c r="O80" i="45"/>
  <c r="P80" i="45" s="1"/>
  <c r="Q80" i="45" s="1"/>
  <c r="Q73" i="45"/>
  <c r="Q14" i="45"/>
  <c r="O23" i="45"/>
  <c r="P23" i="45" s="1"/>
  <c r="O231" i="45"/>
  <c r="P231" i="45" s="1"/>
  <c r="O183" i="45"/>
  <c r="P183" i="45" s="1"/>
  <c r="O44" i="45"/>
  <c r="P44" i="45" s="1"/>
  <c r="Q44" i="45" s="1"/>
  <c r="Q23" i="45"/>
  <c r="O205" i="45"/>
  <c r="P205" i="45" s="1"/>
  <c r="O117" i="45"/>
  <c r="P117" i="45" s="1"/>
  <c r="Q117" i="45" s="1"/>
  <c r="O180" i="45"/>
  <c r="P180" i="45" s="1"/>
  <c r="Q180" i="45" s="1"/>
  <c r="Q30" i="45"/>
  <c r="O50" i="45"/>
  <c r="P50" i="45" s="1"/>
  <c r="Q50" i="45" s="1"/>
  <c r="O19" i="45"/>
  <c r="P19" i="45" s="1"/>
  <c r="Q19" i="45" s="1"/>
  <c r="O52" i="45"/>
  <c r="P52" i="45" s="1"/>
  <c r="Q52" i="45" s="1"/>
  <c r="O126" i="45"/>
  <c r="P126" i="45" s="1"/>
  <c r="Q126" i="45" s="1"/>
  <c r="O223" i="45"/>
  <c r="P223" i="45" s="1"/>
  <c r="Q223" i="45" s="1"/>
  <c r="Q177" i="45"/>
  <c r="Q190" i="45"/>
  <c r="O56" i="45"/>
  <c r="P56" i="45" s="1"/>
  <c r="Q56" i="45" s="1"/>
  <c r="O213" i="45"/>
  <c r="P213" i="45" s="1"/>
  <c r="Q213" i="45" s="1"/>
  <c r="O199" i="45"/>
  <c r="P199" i="45" s="1"/>
  <c r="Q199" i="45" s="1"/>
  <c r="O203" i="45"/>
  <c r="P203" i="45" s="1"/>
  <c r="Q203" i="45" s="1"/>
  <c r="Q135" i="45"/>
  <c r="O65" i="45"/>
  <c r="P65" i="45" s="1"/>
  <c r="Q65" i="45" s="1"/>
  <c r="Q133" i="45"/>
  <c r="O22" i="45"/>
  <c r="P22" i="45" s="1"/>
  <c r="Q22" i="45" s="1"/>
  <c r="Q148" i="45"/>
  <c r="Q127" i="45"/>
  <c r="O87" i="45"/>
  <c r="P87" i="45" s="1"/>
  <c r="Q87" i="45" s="1"/>
  <c r="O31" i="45"/>
  <c r="P31" i="45" s="1"/>
  <c r="Q31" i="45" s="1"/>
  <c r="O18" i="45"/>
  <c r="P18" i="45" s="1"/>
  <c r="Q18" i="45" s="1"/>
  <c r="O51" i="45"/>
  <c r="P51" i="45" s="1"/>
  <c r="Q51" i="45" s="1"/>
  <c r="Q193" i="45"/>
  <c r="O92" i="45"/>
  <c r="P92" i="45" s="1"/>
  <c r="Q92" i="45" s="1"/>
  <c r="O85" i="45"/>
  <c r="P85" i="45" s="1"/>
  <c r="Q85" i="45" s="1"/>
  <c r="O139" i="45"/>
  <c r="P139" i="45" s="1"/>
  <c r="Q139" i="45" s="1"/>
  <c r="O118" i="45"/>
  <c r="P118" i="45" s="1"/>
  <c r="Q118" i="45" s="1"/>
  <c r="O10" i="45"/>
  <c r="P10" i="45" s="1"/>
  <c r="Q10" i="45" s="1"/>
  <c r="O204" i="45"/>
  <c r="P204" i="45" s="1"/>
  <c r="Q204" i="45" s="1"/>
  <c r="Q232" i="45"/>
  <c r="O165" i="45"/>
  <c r="P165" i="45" s="1"/>
  <c r="Q165" i="45" s="1"/>
  <c r="O97" i="45"/>
  <c r="P97" i="45" s="1"/>
  <c r="Q97" i="45" s="1"/>
  <c r="O234" i="45"/>
  <c r="P234" i="45" s="1"/>
  <c r="Q234" i="45" s="1"/>
  <c r="O163" i="45"/>
  <c r="P163" i="45" s="1"/>
  <c r="Q163" i="45" s="1"/>
  <c r="O149" i="45"/>
  <c r="P149" i="45" s="1"/>
  <c r="Q149" i="45" s="1"/>
  <c r="O201" i="45"/>
  <c r="P201" i="45" s="1"/>
  <c r="Q201" i="45" s="1"/>
  <c r="O68" i="45"/>
  <c r="P68" i="45" s="1"/>
  <c r="Q68" i="45" s="1"/>
  <c r="O220" i="45"/>
  <c r="P220" i="45" s="1"/>
  <c r="Q195" i="45"/>
  <c r="O101" i="45"/>
  <c r="P101" i="45" s="1"/>
  <c r="Q101" i="45" s="1"/>
  <c r="Q174" i="45"/>
  <c r="O40" i="45"/>
  <c r="P40" i="45" s="1"/>
  <c r="Q40" i="45" s="1"/>
  <c r="O210" i="45"/>
  <c r="P210" i="45" s="1"/>
  <c r="Q210" i="45" s="1"/>
  <c r="O140" i="45"/>
  <c r="P140" i="45" s="1"/>
  <c r="Q140" i="45" s="1"/>
  <c r="Q112" i="45"/>
  <c r="O35" i="45"/>
  <c r="P35" i="45" s="1"/>
  <c r="Q35" i="45" s="1"/>
  <c r="O55" i="45"/>
  <c r="P55" i="45" s="1"/>
  <c r="Q55" i="45" s="1"/>
  <c r="O172" i="45"/>
  <c r="P172" i="45" s="1"/>
  <c r="Q172" i="45" s="1"/>
  <c r="O64" i="45"/>
  <c r="P64" i="45" s="1"/>
  <c r="Q64" i="45" s="1"/>
  <c r="O191" i="45"/>
  <c r="P191" i="45" s="1"/>
  <c r="Q191" i="45" s="1"/>
  <c r="O209" i="45"/>
  <c r="P209" i="45" s="1"/>
  <c r="Q209" i="45" s="1"/>
  <c r="O41" i="45"/>
  <c r="P41" i="45" s="1"/>
  <c r="Q41" i="45" s="1"/>
  <c r="O27" i="45"/>
  <c r="P27" i="45" s="1"/>
  <c r="Q27" i="45" s="1"/>
  <c r="O131" i="45"/>
  <c r="P131" i="45" s="1"/>
  <c r="Q131" i="45" s="1"/>
  <c r="Q169" i="45"/>
  <c r="O144" i="45"/>
  <c r="P144" i="45" s="1"/>
  <c r="Q144" i="45" s="1"/>
  <c r="O33" i="45"/>
  <c r="P33" i="45" s="1"/>
  <c r="Q33" i="45" s="1"/>
  <c r="O122" i="45"/>
  <c r="P122" i="45" s="1"/>
  <c r="Q122" i="45" s="1"/>
  <c r="O81" i="45"/>
  <c r="P81" i="45" s="1"/>
  <c r="Q81" i="45" s="1"/>
  <c r="O215" i="45"/>
  <c r="P215" i="45" s="1"/>
  <c r="Q215" i="45" s="1"/>
  <c r="O125" i="45"/>
  <c r="P125" i="45" s="1"/>
  <c r="Q125" i="45" s="1"/>
  <c r="O21" i="45"/>
  <c r="P21" i="45" s="1"/>
  <c r="Q21" i="45" s="1"/>
  <c r="Q164" i="45"/>
  <c r="Q104" i="45"/>
  <c r="Q39" i="45"/>
  <c r="O162" i="45"/>
  <c r="P162" i="45" s="1"/>
  <c r="Q162" i="45" s="1"/>
  <c r="O91" i="45"/>
  <c r="P91" i="45" s="1"/>
  <c r="Q91" i="45" s="1"/>
  <c r="O11" i="45"/>
  <c r="P11" i="45" s="1"/>
  <c r="Q11" i="45" s="1"/>
  <c r="O173" i="45"/>
  <c r="P173" i="45" s="1"/>
  <c r="Q173" i="45" s="1"/>
  <c r="Q153" i="45"/>
  <c r="O37" i="45"/>
  <c r="P37" i="45" s="1"/>
  <c r="Q37" i="45" s="1"/>
  <c r="O17" i="45"/>
  <c r="P17" i="45" s="1"/>
  <c r="Q17" i="45" s="1"/>
  <c r="Q159" i="45"/>
  <c r="O208" i="45"/>
  <c r="P208" i="45" s="1"/>
  <c r="Q208" i="45" s="1"/>
  <c r="O20" i="45"/>
  <c r="P20" i="45" s="1"/>
  <c r="Q20" i="45" s="1"/>
  <c r="O225" i="45"/>
  <c r="P225" i="45" s="1"/>
  <c r="Q225" i="45" s="1"/>
  <c r="Q62" i="45"/>
  <c r="Q200" i="45"/>
  <c r="O236" i="45"/>
  <c r="P236" i="45" s="1"/>
  <c r="Q236" i="45" s="1"/>
  <c r="O175" i="45"/>
  <c r="P175" i="45" s="1"/>
  <c r="Q175" i="45" s="1"/>
  <c r="O88" i="45"/>
  <c r="P88" i="45" s="1"/>
  <c r="Q88" i="45" s="1"/>
  <c r="O137" i="45"/>
  <c r="P137" i="45" s="1"/>
  <c r="Q137" i="45" s="1"/>
  <c r="O143" i="45"/>
  <c r="P143" i="45" s="1"/>
  <c r="Q143" i="45" s="1"/>
  <c r="O60" i="45"/>
  <c r="P60" i="45" s="1"/>
  <c r="Q60" i="45" s="1"/>
  <c r="O106" i="45"/>
  <c r="P106" i="45" s="1"/>
  <c r="Q106" i="45" s="1"/>
  <c r="O185" i="45"/>
  <c r="P185" i="45" s="1"/>
  <c r="Q185" i="45" s="1"/>
  <c r="Q134" i="45"/>
  <c r="Q179" i="45"/>
  <c r="O224" i="45"/>
  <c r="P224" i="45" s="1"/>
  <c r="Q224" i="45" s="1"/>
  <c r="O111" i="45"/>
  <c r="P111" i="45" s="1"/>
  <c r="Q111" i="45" s="1"/>
  <c r="O207" i="45"/>
  <c r="P207" i="45" s="1"/>
  <c r="Q207" i="45" s="1"/>
  <c r="O222" i="45"/>
  <c r="P222" i="45" s="1"/>
  <c r="Q222" i="45" s="1"/>
  <c r="O233" i="45"/>
  <c r="P233" i="45" s="1"/>
  <c r="Q233" i="45" s="1"/>
  <c r="O192" i="45"/>
  <c r="P192" i="45" s="1"/>
  <c r="Q192" i="45" s="1"/>
  <c r="O119" i="45"/>
  <c r="P119" i="45" s="1"/>
  <c r="Q119" i="45" s="1"/>
  <c r="Q141" i="45"/>
  <c r="O42" i="45"/>
  <c r="P42" i="45" s="1"/>
  <c r="Q42" i="45" s="1"/>
  <c r="Q157" i="45"/>
  <c r="O69" i="45"/>
  <c r="P69" i="45" s="1"/>
  <c r="Q69" i="45" s="1"/>
  <c r="O214" i="45"/>
  <c r="P214" i="45" s="1"/>
  <c r="Q214" i="45" s="1"/>
  <c r="O197" i="45"/>
  <c r="P197" i="45" s="1"/>
  <c r="Q197" i="45" s="1"/>
  <c r="O26" i="45"/>
  <c r="P26" i="45" s="1"/>
  <c r="Q26" i="45" s="1"/>
  <c r="O219" i="45"/>
  <c r="P219" i="45" s="1"/>
  <c r="Q219" i="45" s="1"/>
  <c r="O43" i="45"/>
  <c r="P43" i="45" s="1"/>
  <c r="Q43" i="45" s="1"/>
  <c r="O25" i="45"/>
  <c r="P25" i="45" s="1"/>
  <c r="Q25" i="45" s="1"/>
  <c r="O218" i="45"/>
  <c r="P218" i="45" s="1"/>
  <c r="Q218" i="45" s="1"/>
  <c r="O48" i="45"/>
  <c r="P48" i="45" s="1"/>
  <c r="Q48" i="45" s="1"/>
  <c r="O110" i="45"/>
  <c r="P110" i="45" s="1"/>
  <c r="Q110" i="45" s="1"/>
  <c r="O36" i="45"/>
  <c r="P36" i="45" s="1"/>
  <c r="Q36" i="45" s="1"/>
  <c r="O188" i="45"/>
  <c r="P188" i="45" s="1"/>
  <c r="Q188" i="45" s="1"/>
  <c r="O228" i="45"/>
  <c r="P228" i="45" s="1"/>
  <c r="Q228" i="45" s="1"/>
  <c r="O57" i="45"/>
  <c r="P57" i="45" s="1"/>
  <c r="Q57" i="45" s="1"/>
  <c r="Q152" i="45"/>
  <c r="O45" i="45"/>
  <c r="P45" i="45" s="1"/>
  <c r="Q45" i="45" s="1"/>
  <c r="O29" i="45"/>
  <c r="P29" i="45" s="1"/>
  <c r="Q29" i="45" s="1"/>
  <c r="O161" i="45"/>
  <c r="P161" i="45" s="1"/>
  <c r="Q161" i="45" s="1"/>
  <c r="O155" i="45"/>
  <c r="P155" i="45" s="1"/>
  <c r="Q155" i="45" s="1"/>
  <c r="Q217" i="45"/>
  <c r="Q221" i="45"/>
  <c r="O235" i="45"/>
  <c r="P235" i="45" s="1"/>
  <c r="Q235" i="45" s="1"/>
  <c r="O230" i="45"/>
  <c r="P230" i="45" s="1"/>
  <c r="Q230" i="45" s="1"/>
  <c r="O138" i="45"/>
  <c r="P138" i="45" s="1"/>
  <c r="Q138" i="45" s="1"/>
  <c r="O53" i="45"/>
  <c r="P53" i="45" s="1"/>
  <c r="Q53" i="45" s="1"/>
  <c r="O78" i="45"/>
  <c r="P78" i="45" s="1"/>
  <c r="Q78" i="45" s="1"/>
  <c r="O59" i="45"/>
  <c r="P59" i="45" s="1"/>
  <c r="Q59" i="45" s="1"/>
  <c r="O196" i="45"/>
  <c r="P196" i="45" s="1"/>
  <c r="Q196" i="45" s="1"/>
  <c r="O151" i="45"/>
  <c r="P151" i="45" s="1"/>
  <c r="Q151" i="45" s="1"/>
  <c r="O34" i="45"/>
  <c r="P34" i="45" s="1"/>
  <c r="Q34" i="45" s="1"/>
  <c r="O121" i="45"/>
  <c r="P121" i="45" s="1"/>
  <c r="Q121" i="45" s="1"/>
  <c r="O13" i="45"/>
  <c r="P13" i="45" s="1"/>
  <c r="Q13" i="45" s="1"/>
  <c r="O189" i="45"/>
  <c r="P189" i="45" s="1"/>
  <c r="Q189" i="45" s="1"/>
  <c r="O76" i="45"/>
  <c r="P76" i="45" s="1"/>
  <c r="Q76" i="45" s="1"/>
  <c r="O212" i="45"/>
  <c r="P212" i="45" s="1"/>
  <c r="Q212" i="45" s="1"/>
  <c r="O145" i="45"/>
  <c r="P145" i="45" s="1"/>
  <c r="Q145" i="45" s="1"/>
  <c r="O113" i="45"/>
  <c r="P113" i="45" s="1"/>
  <c r="Q113" i="45" s="1"/>
  <c r="O202" i="45"/>
  <c r="P202" i="45" s="1"/>
  <c r="Q202" i="45" s="1"/>
  <c r="O176" i="45"/>
  <c r="P176" i="45" s="1"/>
  <c r="Q176" i="45" s="1"/>
  <c r="Q147" i="45"/>
  <c r="O123" i="45"/>
  <c r="P123" i="45" s="1"/>
  <c r="Q123" i="45" s="1"/>
  <c r="O105" i="45"/>
  <c r="P105" i="45" s="1"/>
  <c r="Q105" i="45" s="1"/>
  <c r="O100" i="45"/>
  <c r="P100" i="45" s="1"/>
  <c r="Q100" i="45" s="1"/>
  <c r="O15" i="45"/>
  <c r="P15" i="45" s="1"/>
  <c r="Q15" i="45" s="1"/>
  <c r="O130" i="45"/>
  <c r="P130" i="45" s="1"/>
  <c r="Q130" i="45" s="1"/>
  <c r="O109" i="45"/>
  <c r="P109" i="45" s="1"/>
  <c r="Q109" i="45" s="1"/>
  <c r="O24" i="45"/>
  <c r="P24" i="45" s="1"/>
  <c r="Q24" i="45" s="1"/>
  <c r="O72" i="45"/>
  <c r="P72" i="45" s="1"/>
  <c r="Q72" i="45" s="1"/>
  <c r="O211" i="45"/>
  <c r="P211" i="45" s="1"/>
  <c r="Q211" i="45" s="1"/>
  <c r="O129" i="45"/>
  <c r="P129" i="45" s="1"/>
  <c r="Q129" i="45" s="1"/>
  <c r="O93" i="45"/>
  <c r="P93" i="45" s="1"/>
  <c r="Q93" i="45" s="1"/>
  <c r="O12" i="45"/>
  <c r="P12" i="45" s="1"/>
  <c r="Q12" i="45" s="1"/>
  <c r="O136" i="45"/>
  <c r="P136" i="45" s="1"/>
  <c r="Q136" i="45" s="1"/>
  <c r="Q89" i="45"/>
  <c r="O128" i="45"/>
  <c r="P128" i="45" s="1"/>
  <c r="Q128" i="45" s="1"/>
  <c r="O160" i="45"/>
  <c r="P160" i="45" s="1"/>
  <c r="Q160" i="45" s="1"/>
  <c r="O77" i="45"/>
  <c r="P77" i="45" s="1"/>
  <c r="Q77" i="45" s="1"/>
  <c r="O116" i="45"/>
  <c r="P116" i="45" s="1"/>
  <c r="Q116" i="45" s="1"/>
  <c r="O38" i="45"/>
  <c r="P38" i="45" s="1"/>
  <c r="Q38" i="45" s="1"/>
  <c r="O47" i="45"/>
  <c r="P47" i="45" s="1"/>
  <c r="Q47" i="45" s="1"/>
  <c r="O194" i="45"/>
  <c r="P194" i="45" s="1"/>
  <c r="Q194" i="45" s="1"/>
  <c r="O84" i="45"/>
  <c r="P84" i="45" s="1"/>
  <c r="Q84" i="45" s="1"/>
  <c r="O98" i="45"/>
  <c r="P98" i="45" s="1"/>
  <c r="Q98" i="45" s="1"/>
  <c r="O54" i="45"/>
  <c r="P54" i="45" s="1"/>
  <c r="Q54" i="45" s="1"/>
  <c r="O16" i="45"/>
  <c r="P16" i="45" s="1"/>
  <c r="Q16" i="45" s="1"/>
  <c r="O168" i="45"/>
  <c r="P168" i="45" s="1"/>
  <c r="Q168" i="45" s="1"/>
  <c r="O226" i="45"/>
  <c r="P226" i="45" s="1"/>
  <c r="Q226" i="45" s="1"/>
  <c r="O167" i="45"/>
  <c r="P167" i="45" s="1"/>
  <c r="Q167" i="45" s="1"/>
  <c r="Q184" i="45"/>
  <c r="O28" i="45"/>
  <c r="P28" i="45" s="1"/>
  <c r="Q28" i="45" s="1"/>
  <c r="O124" i="45"/>
  <c r="P124" i="45" s="1"/>
  <c r="Q124" i="45" s="1"/>
  <c r="O103" i="45"/>
  <c r="P103" i="45" s="1"/>
  <c r="Q103" i="45" s="1"/>
  <c r="O107" i="45"/>
  <c r="P107" i="45" s="1"/>
  <c r="Q107" i="45" s="1"/>
  <c r="O32" i="45"/>
  <c r="P32" i="45" s="1"/>
  <c r="Q32" i="45" s="1"/>
  <c r="O115" i="45"/>
  <c r="P115" i="45" s="1"/>
  <c r="Q115" i="45" s="1"/>
  <c r="O120" i="45"/>
  <c r="P120" i="45" s="1"/>
  <c r="Q120" i="45" s="1"/>
  <c r="O49" i="45"/>
  <c r="P49" i="45" s="1"/>
  <c r="Q49" i="45" s="1"/>
  <c r="O198" i="45"/>
  <c r="P198" i="45" s="1"/>
  <c r="Q198" i="45" s="1"/>
  <c r="O95" i="45"/>
  <c r="P95" i="45" s="1"/>
  <c r="Q95" i="45" s="1"/>
  <c r="O142" i="45"/>
  <c r="P142" i="45" s="1"/>
  <c r="Q142" i="45" s="1"/>
  <c r="O58" i="45"/>
  <c r="P58" i="45" s="1"/>
  <c r="Q58" i="45" s="1"/>
  <c r="O63" i="45"/>
  <c r="P63" i="45" s="1"/>
  <c r="Q63" i="45" s="1"/>
  <c r="O156" i="45"/>
  <c r="P156" i="45" s="1"/>
  <c r="Q156" i="45" s="1"/>
  <c r="O181" i="45"/>
  <c r="P181" i="45" s="1"/>
  <c r="Q181" i="45" s="1"/>
  <c r="O99" i="45"/>
  <c r="P99" i="45" s="1"/>
  <c r="Q99" i="45" s="1"/>
  <c r="O206" i="45"/>
  <c r="P206" i="45" s="1"/>
  <c r="Q206" i="45" s="1"/>
  <c r="O90" i="45"/>
  <c r="P90" i="45" s="1"/>
  <c r="Q90" i="45" s="1"/>
  <c r="O170" i="45"/>
  <c r="P170" i="45" s="1"/>
  <c r="Q170" i="45" s="1"/>
  <c r="O94" i="45"/>
  <c r="P94" i="45" s="1"/>
  <c r="Q94" i="45" s="1"/>
  <c r="O67" i="45"/>
  <c r="P67" i="45" s="1"/>
  <c r="Q67" i="45" s="1"/>
  <c r="O150" i="45"/>
  <c r="P150" i="45" s="1"/>
  <c r="Q150" i="45" s="1"/>
  <c r="O66" i="45"/>
  <c r="P66" i="45" s="1"/>
  <c r="Q66" i="45" s="1"/>
  <c r="O158" i="45"/>
  <c r="P158" i="45" s="1"/>
  <c r="Q158" i="45" s="1"/>
  <c r="O71" i="45"/>
  <c r="P71" i="45" s="1"/>
  <c r="Q71" i="45" s="1"/>
  <c r="O178" i="45"/>
  <c r="P178" i="45" s="1"/>
  <c r="Q178" i="45" s="1"/>
  <c r="O70" i="45"/>
  <c r="P70" i="45" s="1"/>
  <c r="Q70" i="45" s="1"/>
  <c r="O46" i="45"/>
  <c r="P46" i="45" s="1"/>
  <c r="Q46" i="45" s="1"/>
  <c r="O75" i="45"/>
  <c r="P75" i="45" s="1"/>
  <c r="Q75" i="45" s="1"/>
  <c r="O182" i="45"/>
  <c r="P182" i="45" s="1"/>
  <c r="Q182" i="45" s="1"/>
  <c r="O74" i="45"/>
  <c r="P74" i="45" s="1"/>
  <c r="Q74" i="45" s="1"/>
  <c r="O166" i="45"/>
  <c r="P166" i="45" s="1"/>
  <c r="Q166" i="45" s="1"/>
  <c r="O186" i="45"/>
  <c r="P186" i="45" s="1"/>
  <c r="Q186" i="45" s="1"/>
  <c r="O86" i="45"/>
  <c r="P86" i="45" s="1"/>
  <c r="Q86" i="45" s="1"/>
  <c r="O146" i="45"/>
  <c r="P146" i="45" s="1"/>
  <c r="Q146" i="45" s="1"/>
  <c r="O79" i="45"/>
  <c r="P79" i="45" s="1"/>
  <c r="Q79" i="45" s="1"/>
  <c r="O154" i="45"/>
  <c r="P154" i="45" s="1"/>
  <c r="Q154" i="45" s="1"/>
  <c r="O83" i="45"/>
  <c r="P83" i="45" s="1"/>
  <c r="Q83" i="45" s="1"/>
  <c r="O82" i="45"/>
  <c r="P82" i="45" s="1"/>
  <c r="Q82" i="45" s="1"/>
  <c r="O171" i="45"/>
  <c r="P171" i="45" s="1"/>
  <c r="Q171" i="45" s="1"/>
  <c r="Q220" i="45"/>
  <c r="Q96" i="45"/>
  <c r="Q132" i="45"/>
  <c r="Q231" i="45"/>
  <c r="Q187" i="45"/>
  <c r="Q216" i="45"/>
  <c r="Q227" i="45"/>
  <c r="Q183" i="45"/>
  <c r="Q205" i="45"/>
  <c r="Q114" i="45"/>
  <c r="K5" i="45" l="1"/>
  <c r="G6" i="44" s="1"/>
  <c r="G7" i="44" s="1"/>
  <c r="M36" i="44"/>
  <c r="M15" i="44" s="1"/>
  <c r="M35" i="44"/>
  <c r="K15" i="44" s="1"/>
  <c r="M34" i="44"/>
  <c r="I15" i="44" s="1"/>
  <c r="M33" i="44"/>
  <c r="G15" i="44" s="1"/>
  <c r="M28" i="44"/>
  <c r="E17" i="44" s="1"/>
  <c r="L10" i="44"/>
  <c r="L9" i="44"/>
  <c r="G9" i="44"/>
  <c r="G29" i="7"/>
  <c r="G28" i="7"/>
  <c r="G27" i="7"/>
  <c r="G26" i="7"/>
  <c r="G25" i="7"/>
  <c r="G24" i="7"/>
  <c r="G23" i="7"/>
  <c r="G22" i="7"/>
  <c r="G21" i="7"/>
  <c r="G20" i="7"/>
  <c r="G19" i="7"/>
  <c r="G18" i="7"/>
  <c r="G17" i="7"/>
  <c r="G16" i="7"/>
  <c r="G15" i="7"/>
  <c r="G14" i="7"/>
  <c r="G13" i="7"/>
  <c r="G12" i="7"/>
  <c r="G11" i="7"/>
  <c r="G10" i="7"/>
  <c r="G9" i="7"/>
  <c r="G8" i="7"/>
  <c r="G7" i="7"/>
  <c r="G6" i="7"/>
  <c r="G5" i="7"/>
  <c r="G59" i="7"/>
  <c r="G58" i="7"/>
  <c r="G57" i="7"/>
  <c r="G56" i="7"/>
  <c r="G55" i="7"/>
  <c r="G54" i="7"/>
  <c r="K2" i="45" l="1"/>
  <c r="G5" i="44" s="1"/>
  <c r="K3" i="45" l="1"/>
  <c r="G8" i="44" s="1"/>
  <c r="G11" i="44" s="1"/>
  <c r="E12" i="44" s="1"/>
  <c r="E13" i="44" l="1"/>
  <c r="E32" i="44"/>
  <c r="M32" i="44"/>
  <c r="E15" i="44" s="1"/>
  <c r="E16" i="44" l="1"/>
  <c r="E18" i="44" l="1"/>
  <c r="E19" i="44" s="1"/>
  <c r="E20" i="44" l="1"/>
  <c r="E7" i="20"/>
  <c r="G167" i="38" l="1"/>
  <c r="G155" i="38"/>
  <c r="G140" i="38"/>
  <c r="G127" i="38"/>
  <c r="G118" i="38"/>
  <c r="G107" i="38"/>
  <c r="G90" i="38"/>
  <c r="G73" i="38"/>
  <c r="G150" i="38"/>
  <c r="G151" i="38"/>
  <c r="G152" i="38"/>
  <c r="G153" i="38"/>
  <c r="G154" i="38"/>
  <c r="G156" i="38"/>
  <c r="G157" i="38"/>
  <c r="G158" i="38"/>
  <c r="G159" i="38"/>
  <c r="G160" i="38"/>
  <c r="G161" i="38"/>
  <c r="G162" i="38"/>
  <c r="G163" i="38"/>
  <c r="G164" i="38"/>
  <c r="G165" i="38"/>
  <c r="G166" i="38"/>
  <c r="G168" i="38"/>
  <c r="G169" i="38"/>
  <c r="G170" i="38"/>
  <c r="G171" i="38"/>
  <c r="G172" i="38"/>
  <c r="G173" i="38"/>
  <c r="G174" i="38"/>
  <c r="G176" i="38"/>
  <c r="G177" i="38"/>
  <c r="G180" i="38"/>
  <c r="G182" i="38"/>
  <c r="G183" i="38"/>
  <c r="G185" i="38"/>
  <c r="G186" i="38"/>
  <c r="G188" i="38"/>
  <c r="G189" i="38"/>
  <c r="G191" i="38"/>
  <c r="G192" i="38"/>
  <c r="G193" i="38"/>
  <c r="G194" i="38"/>
  <c r="G195" i="38"/>
  <c r="G196" i="38"/>
  <c r="G198" i="38"/>
  <c r="G199" i="38"/>
  <c r="G201" i="38"/>
  <c r="G202" i="38"/>
  <c r="G203" i="38"/>
  <c r="G204" i="38"/>
  <c r="G205" i="38"/>
  <c r="G206" i="38"/>
  <c r="G207" i="38"/>
  <c r="G208" i="38"/>
  <c r="G209" i="38"/>
  <c r="G210" i="38"/>
  <c r="G211" i="38"/>
  <c r="G212" i="38"/>
  <c r="G213" i="38"/>
  <c r="G214" i="38"/>
  <c r="G215" i="38"/>
  <c r="G216" i="38"/>
  <c r="G217" i="38"/>
  <c r="G218" i="38"/>
  <c r="G219" i="38"/>
  <c r="G220" i="38"/>
  <c r="G221" i="38"/>
  <c r="G222" i="38"/>
  <c r="G223" i="38"/>
  <c r="G224" i="38"/>
  <c r="G225" i="38"/>
  <c r="G226" i="38"/>
  <c r="G227" i="38"/>
  <c r="G228" i="38"/>
  <c r="G229" i="38"/>
  <c r="G230" i="38"/>
  <c r="G231" i="38"/>
  <c r="G232" i="38"/>
  <c r="G233" i="38"/>
  <c r="G234" i="38"/>
  <c r="G235" i="38"/>
  <c r="G236" i="38"/>
  <c r="G237" i="38"/>
  <c r="G238" i="38"/>
  <c r="G6" i="38"/>
  <c r="G7" i="38"/>
  <c r="G8" i="38"/>
  <c r="G9" i="38"/>
  <c r="G10" i="38"/>
  <c r="G11" i="38"/>
  <c r="G12" i="38"/>
  <c r="G13" i="38"/>
  <c r="G14" i="38"/>
  <c r="G15" i="38"/>
  <c r="G16" i="38"/>
  <c r="G17" i="38"/>
  <c r="G18" i="38"/>
  <c r="G19" i="38"/>
  <c r="G20" i="38"/>
  <c r="G21" i="38"/>
  <c r="G22" i="38"/>
  <c r="G23" i="38"/>
  <c r="G24" i="38"/>
  <c r="G25" i="38"/>
  <c r="G26" i="38"/>
  <c r="G27" i="38"/>
  <c r="G28" i="38"/>
  <c r="G29" i="38"/>
  <c r="G30" i="38"/>
  <c r="G31" i="38"/>
  <c r="G32" i="38"/>
  <c r="G33" i="38"/>
  <c r="G34" i="38"/>
  <c r="G35" i="38"/>
  <c r="G36" i="38"/>
  <c r="G37" i="38"/>
  <c r="G38" i="38"/>
  <c r="G39" i="38"/>
  <c r="G40" i="38"/>
  <c r="G41" i="38"/>
  <c r="G42" i="38"/>
  <c r="G43" i="38"/>
  <c r="G44" i="38"/>
  <c r="G45" i="38"/>
  <c r="G46" i="38"/>
  <c r="G47" i="38"/>
  <c r="G48" i="38"/>
  <c r="G49" i="38"/>
  <c r="G50" i="38"/>
  <c r="G51" i="38"/>
  <c r="G52" i="38"/>
  <c r="G53" i="38"/>
  <c r="G54" i="38"/>
  <c r="G55" i="38"/>
  <c r="G10581" i="38"/>
  <c r="G10580" i="38"/>
  <c r="G10579" i="38"/>
  <c r="G10578" i="38"/>
  <c r="G10577" i="38"/>
  <c r="G10576" i="38"/>
  <c r="G10575" i="38"/>
  <c r="G10574" i="38"/>
  <c r="G10573" i="38"/>
  <c r="G10572" i="38"/>
  <c r="G10571" i="38"/>
  <c r="G10570" i="38"/>
  <c r="G10569" i="38"/>
  <c r="G10568" i="38"/>
  <c r="G10567" i="38"/>
  <c r="G10566" i="38"/>
  <c r="G10565" i="38"/>
  <c r="G10564" i="38"/>
  <c r="G10563" i="38"/>
  <c r="G10562" i="38"/>
  <c r="G10561" i="38"/>
  <c r="G10560" i="38"/>
  <c r="G10559" i="38"/>
  <c r="G10558" i="38"/>
  <c r="G10557" i="38"/>
  <c r="G10556" i="38"/>
  <c r="G10555" i="38"/>
  <c r="G10554" i="38"/>
  <c r="G10553" i="38"/>
  <c r="G10552" i="38"/>
  <c r="G10551" i="38"/>
  <c r="G10550" i="38"/>
  <c r="G10549" i="38"/>
  <c r="G10548" i="38"/>
  <c r="G10547" i="38"/>
  <c r="G10546" i="38"/>
  <c r="G10545" i="38"/>
  <c r="G10544" i="38"/>
  <c r="G10543" i="38"/>
  <c r="G10542" i="38"/>
  <c r="G10541" i="38"/>
  <c r="G10540" i="38"/>
  <c r="G10539" i="38"/>
  <c r="G10538" i="38"/>
  <c r="G10537" i="38"/>
  <c r="G10536" i="38"/>
  <c r="G10535" i="38"/>
  <c r="G10534" i="38"/>
  <c r="G10533" i="38"/>
  <c r="G10532" i="38"/>
  <c r="G10531" i="38"/>
  <c r="G10530" i="38"/>
  <c r="G10529" i="38"/>
  <c r="G10528" i="38"/>
  <c r="G10527" i="38"/>
  <c r="G10526" i="38"/>
  <c r="G10525" i="38"/>
  <c r="G10524" i="38"/>
  <c r="G10523" i="38"/>
  <c r="G10522" i="38"/>
  <c r="G10521" i="38"/>
  <c r="G10520" i="38"/>
  <c r="G10519" i="38"/>
  <c r="G10518" i="38"/>
  <c r="G10517" i="38"/>
  <c r="G10516" i="38"/>
  <c r="G10515" i="38"/>
  <c r="G10514" i="38"/>
  <c r="G10513" i="38"/>
  <c r="G10512" i="38"/>
  <c r="G10511" i="38"/>
  <c r="G10510" i="38"/>
  <c r="G10509" i="38"/>
  <c r="G10508" i="38"/>
  <c r="G10507" i="38"/>
  <c r="G10506" i="38"/>
  <c r="G10505" i="38"/>
  <c r="G10504" i="38"/>
  <c r="G10503" i="38"/>
  <c r="G10502" i="38"/>
  <c r="G10501" i="38"/>
  <c r="G10500" i="38"/>
  <c r="G10499" i="38"/>
  <c r="G10498" i="38"/>
  <c r="G10497" i="38"/>
  <c r="G10496" i="38"/>
  <c r="G10495" i="38"/>
  <c r="G10494" i="38"/>
  <c r="G10493" i="38"/>
  <c r="G10492" i="38"/>
  <c r="G10491" i="38"/>
  <c r="G10490" i="38"/>
  <c r="G10489" i="38"/>
  <c r="G10488" i="38"/>
  <c r="G10487" i="38"/>
  <c r="G10486" i="38"/>
  <c r="G10485" i="38"/>
  <c r="G10484" i="38"/>
  <c r="G10483" i="38"/>
  <c r="G10482" i="38"/>
  <c r="G10481" i="38"/>
  <c r="G10480" i="38"/>
  <c r="G10479" i="38"/>
  <c r="G10478" i="38"/>
  <c r="G10477" i="38"/>
  <c r="G10476" i="38"/>
  <c r="G10475" i="38"/>
  <c r="G10474" i="38"/>
  <c r="G10473" i="38"/>
  <c r="G10472" i="38"/>
  <c r="G10471" i="38"/>
  <c r="G10470" i="38"/>
  <c r="G10469" i="38"/>
  <c r="G10468" i="38"/>
  <c r="G10467" i="38"/>
  <c r="G10466" i="38"/>
  <c r="G10465" i="38"/>
  <c r="G10464" i="38"/>
  <c r="G10463" i="38"/>
  <c r="G10462" i="38"/>
  <c r="G10461" i="38"/>
  <c r="G10460" i="38"/>
  <c r="G10459" i="38"/>
  <c r="G10458" i="38"/>
  <c r="G10457" i="38"/>
  <c r="G10456" i="38"/>
  <c r="G10455" i="38"/>
  <c r="G10454" i="38"/>
  <c r="G10453" i="38"/>
  <c r="G10452" i="38"/>
  <c r="G10451" i="38"/>
  <c r="G10450" i="38"/>
  <c r="G10449" i="38"/>
  <c r="G10448" i="38"/>
  <c r="G10447" i="38"/>
  <c r="G10446" i="38"/>
  <c r="G10445" i="38"/>
  <c r="G10444" i="38"/>
  <c r="G10443" i="38"/>
  <c r="G10442" i="38"/>
  <c r="G10441" i="38"/>
  <c r="G10440" i="38"/>
  <c r="G10439" i="38"/>
  <c r="G10438" i="38"/>
  <c r="G10437" i="38"/>
  <c r="G10436" i="38"/>
  <c r="G10435" i="38"/>
  <c r="G10434" i="38"/>
  <c r="G10433" i="38"/>
  <c r="G10432" i="38"/>
  <c r="G10431" i="38"/>
  <c r="G10430" i="38"/>
  <c r="G10429" i="38"/>
  <c r="G10428" i="38"/>
  <c r="G10427" i="38"/>
  <c r="G10426" i="38"/>
  <c r="G10425" i="38"/>
  <c r="G10424" i="38"/>
  <c r="G10423" i="38"/>
  <c r="G10422" i="38"/>
  <c r="G10421" i="38"/>
  <c r="G10420" i="38"/>
  <c r="G10419" i="38"/>
  <c r="G10418" i="38"/>
  <c r="G10417" i="38"/>
  <c r="G10416" i="38"/>
  <c r="G10415" i="38"/>
  <c r="G10414" i="38"/>
  <c r="G10413" i="38"/>
  <c r="G10412" i="38"/>
  <c r="G10411" i="38"/>
  <c r="G10410" i="38"/>
  <c r="G10409" i="38"/>
  <c r="G10408" i="38"/>
  <c r="G10407" i="38"/>
  <c r="G10406" i="38"/>
  <c r="G10405" i="38"/>
  <c r="G10404" i="38"/>
  <c r="G10403" i="38"/>
  <c r="G10402" i="38"/>
  <c r="G10401" i="38"/>
  <c r="G10400" i="38"/>
  <c r="G10399" i="38"/>
  <c r="G10398" i="38"/>
  <c r="G10397" i="38"/>
  <c r="G10396" i="38"/>
  <c r="G10395" i="38"/>
  <c r="G10394" i="38"/>
  <c r="G10393" i="38"/>
  <c r="G10392" i="38"/>
  <c r="G10391" i="38"/>
  <c r="G10390" i="38"/>
  <c r="G10389" i="38"/>
  <c r="G10388" i="38"/>
  <c r="G10387" i="38"/>
  <c r="G10386" i="38"/>
  <c r="G10385" i="38"/>
  <c r="G10384" i="38"/>
  <c r="G10383" i="38"/>
  <c r="G10382" i="38"/>
  <c r="G10381" i="38"/>
  <c r="G10380" i="38"/>
  <c r="G10379" i="38"/>
  <c r="G10378" i="38"/>
  <c r="G10377" i="38"/>
  <c r="G10376" i="38"/>
  <c r="G10375" i="38"/>
  <c r="G10374" i="38"/>
  <c r="G10373" i="38"/>
  <c r="G10372" i="38"/>
  <c r="G10371" i="38"/>
  <c r="G10370" i="38"/>
  <c r="G10369" i="38"/>
  <c r="G10368" i="38"/>
  <c r="G10367" i="38"/>
  <c r="G10366" i="38"/>
  <c r="G10365" i="38"/>
  <c r="G10364" i="38"/>
  <c r="G10363" i="38"/>
  <c r="G10362" i="38"/>
  <c r="G10361" i="38"/>
  <c r="G10360" i="38"/>
  <c r="G10359" i="38"/>
  <c r="G10358" i="38"/>
  <c r="G10357" i="38"/>
  <c r="G10356" i="38"/>
  <c r="G10355" i="38"/>
  <c r="G10354" i="38"/>
  <c r="G10353" i="38"/>
  <c r="G10352" i="38"/>
  <c r="G10351" i="38"/>
  <c r="G10350" i="38"/>
  <c r="G10349" i="38"/>
  <c r="G10348" i="38"/>
  <c r="G10347" i="38"/>
  <c r="G10346" i="38"/>
  <c r="G10345" i="38"/>
  <c r="G10344" i="38"/>
  <c r="G10343" i="38"/>
  <c r="G10342" i="38"/>
  <c r="G10341" i="38"/>
  <c r="G10340" i="38"/>
  <c r="G10339" i="38"/>
  <c r="G10338" i="38"/>
  <c r="G10337" i="38"/>
  <c r="G10336" i="38"/>
  <c r="G10335" i="38"/>
  <c r="G10334" i="38"/>
  <c r="G10333" i="38"/>
  <c r="G10332" i="38"/>
  <c r="G10331" i="38"/>
  <c r="G10330" i="38"/>
  <c r="G10329" i="38"/>
  <c r="G10328" i="38"/>
  <c r="G10327" i="38"/>
  <c r="G10326" i="38"/>
  <c r="G10325" i="38"/>
  <c r="G10324" i="38"/>
  <c r="G10323" i="38"/>
  <c r="G10322" i="38"/>
  <c r="G10321" i="38"/>
  <c r="G10320" i="38"/>
  <c r="G10319" i="38"/>
  <c r="G10318" i="38"/>
  <c r="G10317" i="38"/>
  <c r="G10316" i="38"/>
  <c r="G10315" i="38"/>
  <c r="G10314" i="38"/>
  <c r="G10313" i="38"/>
  <c r="G10312" i="38"/>
  <c r="G10311" i="38"/>
  <c r="G10310" i="38"/>
  <c r="G10309" i="38"/>
  <c r="G10308" i="38"/>
  <c r="G10307" i="38"/>
  <c r="G10306" i="38"/>
  <c r="G10305" i="38"/>
  <c r="G10304" i="38"/>
  <c r="G10303" i="38"/>
  <c r="G10302" i="38"/>
  <c r="G10301" i="38"/>
  <c r="G10300" i="38"/>
  <c r="G10299" i="38"/>
  <c r="G10298" i="38"/>
  <c r="G10297" i="38"/>
  <c r="G10296" i="38"/>
  <c r="G10295" i="38"/>
  <c r="G10294" i="38"/>
  <c r="G10293" i="38"/>
  <c r="G10292" i="38"/>
  <c r="G10291" i="38"/>
  <c r="G10290" i="38"/>
  <c r="G10289" i="38"/>
  <c r="G10288" i="38"/>
  <c r="G10287" i="38"/>
  <c r="G10286" i="38"/>
  <c r="G10285" i="38"/>
  <c r="G10284" i="38"/>
  <c r="G10283" i="38"/>
  <c r="G10282" i="38"/>
  <c r="G10281" i="38"/>
  <c r="G10280" i="38"/>
  <c r="G10279" i="38"/>
  <c r="G10278" i="38"/>
  <c r="G10277" i="38"/>
  <c r="G10276" i="38"/>
  <c r="G10275" i="38"/>
  <c r="G10274" i="38"/>
  <c r="G10273" i="38"/>
  <c r="G10272" i="38"/>
  <c r="G10271" i="38"/>
  <c r="G10270" i="38"/>
  <c r="G10269" i="38"/>
  <c r="G10268" i="38"/>
  <c r="G10267" i="38"/>
  <c r="G10266" i="38"/>
  <c r="G10265" i="38"/>
  <c r="G10264" i="38"/>
  <c r="G10263" i="38"/>
  <c r="G10262" i="38"/>
  <c r="G10261" i="38"/>
  <c r="G10260" i="38"/>
  <c r="G10259" i="38"/>
  <c r="G10258" i="38"/>
  <c r="G10257" i="38"/>
  <c r="G10256" i="38"/>
  <c r="G10255" i="38"/>
  <c r="G10254" i="38"/>
  <c r="G10253" i="38"/>
  <c r="G10252" i="38"/>
  <c r="G10251" i="38"/>
  <c r="G10250" i="38"/>
  <c r="G10249" i="38"/>
  <c r="G10248" i="38"/>
  <c r="G10247" i="38"/>
  <c r="G10246" i="38"/>
  <c r="G10245" i="38"/>
  <c r="G10244" i="38"/>
  <c r="G10243" i="38"/>
  <c r="G10242" i="38"/>
  <c r="G10241" i="38"/>
  <c r="G10240" i="38"/>
  <c r="G10239" i="38"/>
  <c r="G10238" i="38"/>
  <c r="G10237" i="38"/>
  <c r="G10236" i="38"/>
  <c r="G10235" i="38"/>
  <c r="G10234" i="38"/>
  <c r="G10233" i="38"/>
  <c r="G10232" i="38"/>
  <c r="G10231" i="38"/>
  <c r="G10230" i="38"/>
  <c r="G10229" i="38"/>
  <c r="G10228" i="38"/>
  <c r="G10227" i="38"/>
  <c r="G10226" i="38"/>
  <c r="G10225" i="38"/>
  <c r="G10224" i="38"/>
  <c r="G10223" i="38"/>
  <c r="G10222" i="38"/>
  <c r="G10221" i="38"/>
  <c r="G10220" i="38"/>
  <c r="G10219" i="38"/>
  <c r="G10218" i="38"/>
  <c r="G10217" i="38"/>
  <c r="G10216" i="38"/>
  <c r="G10215" i="38"/>
  <c r="G10214" i="38"/>
  <c r="G10213" i="38"/>
  <c r="G10212" i="38"/>
  <c r="G10211" i="38"/>
  <c r="G10210" i="38"/>
  <c r="G10209" i="38"/>
  <c r="G10208" i="38"/>
  <c r="G10207" i="38"/>
  <c r="G10206" i="38"/>
  <c r="G10205" i="38"/>
  <c r="G10204" i="38"/>
  <c r="G10203" i="38"/>
  <c r="G10202" i="38"/>
  <c r="G10201" i="38"/>
  <c r="G10200" i="38"/>
  <c r="G10199" i="38"/>
  <c r="G10198" i="38"/>
  <c r="G10197" i="38"/>
  <c r="G10196" i="38"/>
  <c r="G10195" i="38"/>
  <c r="G10194" i="38"/>
  <c r="G10193" i="38"/>
  <c r="G10192" i="38"/>
  <c r="G10191" i="38"/>
  <c r="G10190" i="38"/>
  <c r="G10189" i="38"/>
  <c r="G10188" i="38"/>
  <c r="G10187" i="38"/>
  <c r="G10186" i="38"/>
  <c r="G10185" i="38"/>
  <c r="G10184" i="38"/>
  <c r="G10183" i="38"/>
  <c r="G10182" i="38"/>
  <c r="G10181" i="38"/>
  <c r="G10180" i="38"/>
  <c r="G10179" i="38"/>
  <c r="G10178" i="38"/>
  <c r="G10177" i="38"/>
  <c r="G10176" i="38"/>
  <c r="G10175" i="38"/>
  <c r="G10174" i="38"/>
  <c r="G10173" i="38"/>
  <c r="G10172" i="38"/>
  <c r="G10171" i="38"/>
  <c r="G10170" i="38"/>
  <c r="G10169" i="38"/>
  <c r="G10168" i="38"/>
  <c r="G10167" i="38"/>
  <c r="G10166" i="38"/>
  <c r="G10165" i="38"/>
  <c r="G10164" i="38"/>
  <c r="G10163" i="38"/>
  <c r="G10162" i="38"/>
  <c r="G10161" i="38"/>
  <c r="G10160" i="38"/>
  <c r="G10159" i="38"/>
  <c r="G10158" i="38"/>
  <c r="G10157" i="38"/>
  <c r="G10156" i="38"/>
  <c r="G10155" i="38"/>
  <c r="G10154" i="38"/>
  <c r="G10153" i="38"/>
  <c r="G10152" i="38"/>
  <c r="G10151" i="38"/>
  <c r="G10150" i="38"/>
  <c r="G10149" i="38"/>
  <c r="G10148" i="38"/>
  <c r="G10147" i="38"/>
  <c r="G10146" i="38"/>
  <c r="G10145" i="38"/>
  <c r="G10144" i="38"/>
  <c r="G10143" i="38"/>
  <c r="G10142" i="38"/>
  <c r="G10141" i="38"/>
  <c r="G10140" i="38"/>
  <c r="G10139" i="38"/>
  <c r="G10138" i="38"/>
  <c r="G10137" i="38"/>
  <c r="G10136" i="38"/>
  <c r="G10135" i="38"/>
  <c r="G10134" i="38"/>
  <c r="G10133" i="38"/>
  <c r="G10132" i="38"/>
  <c r="G10131" i="38"/>
  <c r="G10130" i="38"/>
  <c r="G10129" i="38"/>
  <c r="G10128" i="38"/>
  <c r="G10127" i="38"/>
  <c r="G10126" i="38"/>
  <c r="G10125" i="38"/>
  <c r="G10124" i="38"/>
  <c r="G10123" i="38"/>
  <c r="G10122" i="38"/>
  <c r="G10121" i="38"/>
  <c r="G10120" i="38"/>
  <c r="G10119" i="38"/>
  <c r="G10118" i="38"/>
  <c r="G10117" i="38"/>
  <c r="G10116" i="38"/>
  <c r="G10115" i="38"/>
  <c r="G10114" i="38"/>
  <c r="G10113" i="38"/>
  <c r="G10112" i="38"/>
  <c r="G10111" i="38"/>
  <c r="G10110" i="38"/>
  <c r="G10109" i="38"/>
  <c r="G10108" i="38"/>
  <c r="G10107" i="38"/>
  <c r="G10106" i="38"/>
  <c r="G10105" i="38"/>
  <c r="G10104" i="38"/>
  <c r="G10103" i="38"/>
  <c r="G10102" i="38"/>
  <c r="G10101" i="38"/>
  <c r="G10100" i="38"/>
  <c r="G10099" i="38"/>
  <c r="G10098" i="38"/>
  <c r="G10097" i="38"/>
  <c r="G10096" i="38"/>
  <c r="G10095" i="38"/>
  <c r="G10094" i="38"/>
  <c r="G10093" i="38"/>
  <c r="G10092" i="38"/>
  <c r="G10091" i="38"/>
  <c r="G10090" i="38"/>
  <c r="G10089" i="38"/>
  <c r="G10088" i="38"/>
  <c r="G10087" i="38"/>
  <c r="G10086" i="38"/>
  <c r="G10085" i="38"/>
  <c r="G10084" i="38"/>
  <c r="G10083" i="38"/>
  <c r="G10082" i="38"/>
  <c r="G10081" i="38"/>
  <c r="G10080" i="38"/>
  <c r="G10079" i="38"/>
  <c r="G10078" i="38"/>
  <c r="G10077" i="38"/>
  <c r="G10076" i="38"/>
  <c r="G10075" i="38"/>
  <c r="G10074" i="38"/>
  <c r="G10073" i="38"/>
  <c r="G10072" i="38"/>
  <c r="G10071" i="38"/>
  <c r="G10070" i="38"/>
  <c r="G10069" i="38"/>
  <c r="G10068" i="38"/>
  <c r="G10067" i="38"/>
  <c r="G10066" i="38"/>
  <c r="G10065" i="38"/>
  <c r="G10064" i="38"/>
  <c r="G10063" i="38"/>
  <c r="G10062" i="38"/>
  <c r="G10061" i="38"/>
  <c r="G10060" i="38"/>
  <c r="G10059" i="38"/>
  <c r="G10058" i="38"/>
  <c r="G10057" i="38"/>
  <c r="G10056" i="38"/>
  <c r="G10055" i="38"/>
  <c r="G10054" i="38"/>
  <c r="G10053" i="38"/>
  <c r="G10052" i="38"/>
  <c r="G10051" i="38"/>
  <c r="G10050" i="38"/>
  <c r="G10049" i="38"/>
  <c r="G10048" i="38"/>
  <c r="G10047" i="38"/>
  <c r="G10046" i="38"/>
  <c r="G10045" i="38"/>
  <c r="G10044" i="38"/>
  <c r="G10043" i="38"/>
  <c r="G10042" i="38"/>
  <c r="G10041" i="38"/>
  <c r="G10040" i="38"/>
  <c r="G10039" i="38"/>
  <c r="G10038" i="38"/>
  <c r="G10037" i="38"/>
  <c r="G10036" i="38"/>
  <c r="G10035" i="38"/>
  <c r="G10034" i="38"/>
  <c r="G10033" i="38"/>
  <c r="G10032" i="38"/>
  <c r="G10031" i="38"/>
  <c r="G10030" i="38"/>
  <c r="G10029" i="38"/>
  <c r="G10028" i="38"/>
  <c r="G10027" i="38"/>
  <c r="G10026" i="38"/>
  <c r="G10025" i="38"/>
  <c r="G10024" i="38"/>
  <c r="G10023" i="38"/>
  <c r="G10022" i="38"/>
  <c r="G10021" i="38"/>
  <c r="G10020" i="38"/>
  <c r="G10019" i="38"/>
  <c r="G10018" i="38"/>
  <c r="G10017" i="38"/>
  <c r="G10016" i="38"/>
  <c r="G10015" i="38"/>
  <c r="G10014" i="38"/>
  <c r="G10013" i="38"/>
  <c r="G10012" i="38"/>
  <c r="G10011" i="38"/>
  <c r="G10010" i="38"/>
  <c r="G10009" i="38"/>
  <c r="G10008" i="38"/>
  <c r="G10007" i="38"/>
  <c r="G10006" i="38"/>
  <c r="G10005" i="38"/>
  <c r="G10004" i="38"/>
  <c r="G10003" i="38"/>
  <c r="G10002" i="38"/>
  <c r="G10001" i="38"/>
  <c r="G10000" i="38"/>
  <c r="G9999" i="38"/>
  <c r="G9998" i="38"/>
  <c r="G9997" i="38"/>
  <c r="G9996" i="38"/>
  <c r="G9995" i="38"/>
  <c r="G9994" i="38"/>
  <c r="G9993" i="38"/>
  <c r="G9992" i="38"/>
  <c r="G9991" i="38"/>
  <c r="G9990" i="38"/>
  <c r="G9989" i="38"/>
  <c r="G9988" i="38"/>
  <c r="G9987" i="38"/>
  <c r="G9986" i="38"/>
  <c r="G9985" i="38"/>
  <c r="G9984" i="38"/>
  <c r="G9983" i="38"/>
  <c r="G9982" i="38"/>
  <c r="G9981" i="38"/>
  <c r="G9980" i="38"/>
  <c r="G9979" i="38"/>
  <c r="G9978" i="38"/>
  <c r="G9977" i="38"/>
  <c r="G9976" i="38"/>
  <c r="G9975" i="38"/>
  <c r="G9974" i="38"/>
  <c r="G9973" i="38"/>
  <c r="G9972" i="38"/>
  <c r="G9971" i="38"/>
  <c r="G9970" i="38"/>
  <c r="G9969" i="38"/>
  <c r="G9968" i="38"/>
  <c r="G9967" i="38"/>
  <c r="G9966" i="38"/>
  <c r="G9965" i="38"/>
  <c r="G9964" i="38"/>
  <c r="G9963" i="38"/>
  <c r="G9962" i="38"/>
  <c r="G9961" i="38"/>
  <c r="G9960" i="38"/>
  <c r="G9959" i="38"/>
  <c r="G9958" i="38"/>
  <c r="G9957" i="38"/>
  <c r="G9956" i="38"/>
  <c r="G9955" i="38"/>
  <c r="G9954" i="38"/>
  <c r="G9953" i="38"/>
  <c r="G9952" i="38"/>
  <c r="G9951" i="38"/>
  <c r="G9950" i="38"/>
  <c r="G9949" i="38"/>
  <c r="G9948" i="38"/>
  <c r="G9947" i="38"/>
  <c r="G9946" i="38"/>
  <c r="G9945" i="38"/>
  <c r="G9944" i="38"/>
  <c r="G9943" i="38"/>
  <c r="G9942" i="38"/>
  <c r="G9941" i="38"/>
  <c r="G9940" i="38"/>
  <c r="G9939" i="38"/>
  <c r="G9938" i="38"/>
  <c r="G9937" i="38"/>
  <c r="G9936" i="38"/>
  <c r="G9935" i="38"/>
  <c r="G9934" i="38"/>
  <c r="G9933" i="38"/>
  <c r="G9932" i="38"/>
  <c r="G9931" i="38"/>
  <c r="G9930" i="38"/>
  <c r="G9929" i="38"/>
  <c r="G9928" i="38"/>
  <c r="G9927" i="38"/>
  <c r="G9926" i="38"/>
  <c r="G9925" i="38"/>
  <c r="G9924" i="38"/>
  <c r="G9923" i="38"/>
  <c r="G9922" i="38"/>
  <c r="G9921" i="38"/>
  <c r="G9920" i="38"/>
  <c r="G9919" i="38"/>
  <c r="G9918" i="38"/>
  <c r="G9917" i="38"/>
  <c r="G9916" i="38"/>
  <c r="G9915" i="38"/>
  <c r="G9914" i="38"/>
  <c r="G9913" i="38"/>
  <c r="G9912" i="38"/>
  <c r="G9911" i="38"/>
  <c r="G9910" i="38"/>
  <c r="G9909" i="38"/>
  <c r="G9908" i="38"/>
  <c r="G9907" i="38"/>
  <c r="G9906" i="38"/>
  <c r="G9905" i="38"/>
  <c r="G9904" i="38"/>
  <c r="G9903" i="38"/>
  <c r="G9902" i="38"/>
  <c r="G9901" i="38"/>
  <c r="G9900" i="38"/>
  <c r="G9899" i="38"/>
  <c r="G9898" i="38"/>
  <c r="G9897" i="38"/>
  <c r="G9896" i="38"/>
  <c r="G9895" i="38"/>
  <c r="G9894" i="38"/>
  <c r="G9893" i="38"/>
  <c r="G9892" i="38"/>
  <c r="G9891" i="38"/>
  <c r="G9890" i="38"/>
  <c r="G9889" i="38"/>
  <c r="G9888" i="38"/>
  <c r="G9887" i="38"/>
  <c r="G9886" i="38"/>
  <c r="G9885" i="38"/>
  <c r="G9884" i="38"/>
  <c r="G9883" i="38"/>
  <c r="G9882" i="38"/>
  <c r="G9881" i="38"/>
  <c r="G9880" i="38"/>
  <c r="G9879" i="38"/>
  <c r="G9878" i="38"/>
  <c r="G9877" i="38"/>
  <c r="G9876" i="38"/>
  <c r="G9875" i="38"/>
  <c r="G9874" i="38"/>
  <c r="G9873" i="38"/>
  <c r="G9872" i="38"/>
  <c r="G9871" i="38"/>
  <c r="G9870" i="38"/>
  <c r="G9869" i="38"/>
  <c r="G9868" i="38"/>
  <c r="G9867" i="38"/>
  <c r="G9866" i="38"/>
  <c r="G9865" i="38"/>
  <c r="G9864" i="38"/>
  <c r="G9863" i="38"/>
  <c r="G9862" i="38"/>
  <c r="G9861" i="38"/>
  <c r="G9860" i="38"/>
  <c r="G9859" i="38"/>
  <c r="G9858" i="38"/>
  <c r="G9857" i="38"/>
  <c r="G9856" i="38"/>
  <c r="G9855" i="38"/>
  <c r="G9854" i="38"/>
  <c r="G9853" i="38"/>
  <c r="G9852" i="38"/>
  <c r="G9851" i="38"/>
  <c r="G9850" i="38"/>
  <c r="G9849" i="38"/>
  <c r="G9848" i="38"/>
  <c r="G9847" i="38"/>
  <c r="G9846" i="38"/>
  <c r="G9845" i="38"/>
  <c r="G9844" i="38"/>
  <c r="G9843" i="38"/>
  <c r="G9842" i="38"/>
  <c r="G9841" i="38"/>
  <c r="G9840" i="38"/>
  <c r="G9839" i="38"/>
  <c r="G9838" i="38"/>
  <c r="G9837" i="38"/>
  <c r="G9836" i="38"/>
  <c r="G9835" i="38"/>
  <c r="G9834" i="38"/>
  <c r="G9833" i="38"/>
  <c r="G9832" i="38"/>
  <c r="G9831" i="38"/>
  <c r="G9830" i="38"/>
  <c r="G9829" i="38"/>
  <c r="G9828" i="38"/>
  <c r="G9827" i="38"/>
  <c r="G9826" i="38"/>
  <c r="G9825" i="38"/>
  <c r="G9824" i="38"/>
  <c r="G9823" i="38"/>
  <c r="G9822" i="38"/>
  <c r="G9821" i="38"/>
  <c r="G9820" i="38"/>
  <c r="G9819" i="38"/>
  <c r="G9818" i="38"/>
  <c r="G9817" i="38"/>
  <c r="G9816" i="38"/>
  <c r="G9815" i="38"/>
  <c r="G9814" i="38"/>
  <c r="G9813" i="38"/>
  <c r="G9812" i="38"/>
  <c r="G9811" i="38"/>
  <c r="G9810" i="38"/>
  <c r="G9809" i="38"/>
  <c r="G9808" i="38"/>
  <c r="G9807" i="38"/>
  <c r="G9806" i="38"/>
  <c r="G9805" i="38"/>
  <c r="G9804" i="38"/>
  <c r="G9803" i="38"/>
  <c r="G9802" i="38"/>
  <c r="G9801" i="38"/>
  <c r="G9800" i="38"/>
  <c r="G9799" i="38"/>
  <c r="G9798" i="38"/>
  <c r="G9797" i="38"/>
  <c r="G9796" i="38"/>
  <c r="G9795" i="38"/>
  <c r="G9794" i="38"/>
  <c r="G9793" i="38"/>
  <c r="G9792" i="38"/>
  <c r="G9791" i="38"/>
  <c r="G9790" i="38"/>
  <c r="G9789" i="38"/>
  <c r="G9788" i="38"/>
  <c r="G9787" i="38"/>
  <c r="G9786" i="38"/>
  <c r="G9785" i="38"/>
  <c r="G9784" i="38"/>
  <c r="G9783" i="38"/>
  <c r="G9782" i="38"/>
  <c r="G9781" i="38"/>
  <c r="G9780" i="38"/>
  <c r="G9779" i="38"/>
  <c r="G9778" i="38"/>
  <c r="G9777" i="38"/>
  <c r="G9776" i="38"/>
  <c r="G9775" i="38"/>
  <c r="G9774" i="38"/>
  <c r="G9773" i="38"/>
  <c r="G9772" i="38"/>
  <c r="G9771" i="38"/>
  <c r="G9770" i="38"/>
  <c r="G9769" i="38"/>
  <c r="G9768" i="38"/>
  <c r="G9767" i="38"/>
  <c r="G9766" i="38"/>
  <c r="G9765" i="38"/>
  <c r="G9764" i="38"/>
  <c r="G9763" i="38"/>
  <c r="G9762" i="38"/>
  <c r="G9761" i="38"/>
  <c r="G9760" i="38"/>
  <c r="G9759" i="38"/>
  <c r="G9758" i="38"/>
  <c r="G9757" i="38"/>
  <c r="G9756" i="38"/>
  <c r="G9755" i="38"/>
  <c r="G9754" i="38"/>
  <c r="G9753" i="38"/>
  <c r="G9752" i="38"/>
  <c r="G9751" i="38"/>
  <c r="G9750" i="38"/>
  <c r="G9749" i="38"/>
  <c r="G9748" i="38"/>
  <c r="G9747" i="38"/>
  <c r="G9746" i="38"/>
  <c r="G9745" i="38"/>
  <c r="G9744" i="38"/>
  <c r="G9743" i="38"/>
  <c r="G9742" i="38"/>
  <c r="G9741" i="38"/>
  <c r="G9740" i="38"/>
  <c r="G9739" i="38"/>
  <c r="G9738" i="38"/>
  <c r="G9737" i="38"/>
  <c r="G9736" i="38"/>
  <c r="G9735" i="38"/>
  <c r="G9734" i="38"/>
  <c r="G9733" i="38"/>
  <c r="G9732" i="38"/>
  <c r="G9731" i="38"/>
  <c r="G9730" i="38"/>
  <c r="G9729" i="38"/>
  <c r="G9728" i="38"/>
  <c r="G9727" i="38"/>
  <c r="G9726" i="38"/>
  <c r="G9725" i="38"/>
  <c r="G9724" i="38"/>
  <c r="G9723" i="38"/>
  <c r="G9722" i="38"/>
  <c r="G9721" i="38"/>
  <c r="G9720" i="38"/>
  <c r="G9719" i="38"/>
  <c r="G9718" i="38"/>
  <c r="G9717" i="38"/>
  <c r="G9716" i="38"/>
  <c r="G9715" i="38"/>
  <c r="G9714" i="38"/>
  <c r="G9713" i="38"/>
  <c r="G9712" i="38"/>
  <c r="G9711" i="38"/>
  <c r="G9710" i="38"/>
  <c r="G9709" i="38"/>
  <c r="G9708" i="38"/>
  <c r="G9707" i="38"/>
  <c r="G9706" i="38"/>
  <c r="G9705" i="38"/>
  <c r="G9704" i="38"/>
  <c r="G9703" i="38"/>
  <c r="G9702" i="38"/>
  <c r="G9701" i="38"/>
  <c r="G9700" i="38"/>
  <c r="G9699" i="38"/>
  <c r="G9698" i="38"/>
  <c r="G9697" i="38"/>
  <c r="G9696" i="38"/>
  <c r="G9695" i="38"/>
  <c r="G9694" i="38"/>
  <c r="G9693" i="38"/>
  <c r="G9692" i="38"/>
  <c r="G9691" i="38"/>
  <c r="G9690" i="38"/>
  <c r="G9689" i="38"/>
  <c r="G9688" i="38"/>
  <c r="G9687" i="38"/>
  <c r="G9686" i="38"/>
  <c r="G9685" i="38"/>
  <c r="G9684" i="38"/>
  <c r="G9683" i="38"/>
  <c r="G9682" i="38"/>
  <c r="G9681" i="38"/>
  <c r="G9680" i="38"/>
  <c r="G9679" i="38"/>
  <c r="G9678" i="38"/>
  <c r="G9677" i="38"/>
  <c r="G9676" i="38"/>
  <c r="G9675" i="38"/>
  <c r="G9674" i="38"/>
  <c r="G9673" i="38"/>
  <c r="G9672" i="38"/>
  <c r="G9671" i="38"/>
  <c r="G9670" i="38"/>
  <c r="G9669" i="38"/>
  <c r="G9668" i="38"/>
  <c r="G9667" i="38"/>
  <c r="G9666" i="38"/>
  <c r="G9665" i="38"/>
  <c r="G9664" i="38"/>
  <c r="G9663" i="38"/>
  <c r="G9662" i="38"/>
  <c r="G9661" i="38"/>
  <c r="G9660" i="38"/>
  <c r="G9659" i="38"/>
  <c r="G9658" i="38"/>
  <c r="G9657" i="38"/>
  <c r="G9656" i="38"/>
  <c r="G9655" i="38"/>
  <c r="G9654" i="38"/>
  <c r="G9653" i="38"/>
  <c r="G9652" i="38"/>
  <c r="G9651" i="38"/>
  <c r="G9650" i="38"/>
  <c r="G9649" i="38"/>
  <c r="G9648" i="38"/>
  <c r="G9647" i="38"/>
  <c r="G9646" i="38"/>
  <c r="G9645" i="38"/>
  <c r="G9644" i="38"/>
  <c r="G9643" i="38"/>
  <c r="G9642" i="38"/>
  <c r="G9641" i="38"/>
  <c r="G9640" i="38"/>
  <c r="G9639" i="38"/>
  <c r="G9638" i="38"/>
  <c r="G9637" i="38"/>
  <c r="G9636" i="38"/>
  <c r="G9635" i="38"/>
  <c r="G9634" i="38"/>
  <c r="G9633" i="38"/>
  <c r="G9632" i="38"/>
  <c r="G9631" i="38"/>
  <c r="G9630" i="38"/>
  <c r="G9629" i="38"/>
  <c r="G9628" i="38"/>
  <c r="G9627" i="38"/>
  <c r="G9626" i="38"/>
  <c r="G9625" i="38"/>
  <c r="G9624" i="38"/>
  <c r="G9623" i="38"/>
  <c r="G9622" i="38"/>
  <c r="G9621" i="38"/>
  <c r="G9620" i="38"/>
  <c r="G9619" i="38"/>
  <c r="G9618" i="38"/>
  <c r="G9617" i="38"/>
  <c r="G9616" i="38"/>
  <c r="G9615" i="38"/>
  <c r="G9614" i="38"/>
  <c r="G9613" i="38"/>
  <c r="G9612" i="38"/>
  <c r="G9611" i="38"/>
  <c r="G9610" i="38"/>
  <c r="G9609" i="38"/>
  <c r="G9608" i="38"/>
  <c r="G9607" i="38"/>
  <c r="G9606" i="38"/>
  <c r="G9605" i="38"/>
  <c r="G9604" i="38"/>
  <c r="G9603" i="38"/>
  <c r="G9602" i="38"/>
  <c r="G9601" i="38"/>
  <c r="G9600" i="38"/>
  <c r="G9599" i="38"/>
  <c r="G9598" i="38"/>
  <c r="G9597" i="38"/>
  <c r="G9596" i="38"/>
  <c r="G9595" i="38"/>
  <c r="G9594" i="38"/>
  <c r="G9593" i="38"/>
  <c r="G9592" i="38"/>
  <c r="G9591" i="38"/>
  <c r="G9590" i="38"/>
  <c r="G9589" i="38"/>
  <c r="G9588" i="38"/>
  <c r="G9587" i="38"/>
  <c r="G9586" i="38"/>
  <c r="G9585" i="38"/>
  <c r="G9584" i="38"/>
  <c r="G9583" i="38"/>
  <c r="G9582" i="38"/>
  <c r="G9581" i="38"/>
  <c r="G9580" i="38"/>
  <c r="G9579" i="38"/>
  <c r="G9578" i="38"/>
  <c r="G9577" i="38"/>
  <c r="G9576" i="38"/>
  <c r="G9575" i="38"/>
  <c r="G9574" i="38"/>
  <c r="G9573" i="38"/>
  <c r="G9572" i="38"/>
  <c r="G9571" i="38"/>
  <c r="G9570" i="38"/>
  <c r="G9569" i="38"/>
  <c r="G9568" i="38"/>
  <c r="G9567" i="38"/>
  <c r="G9566" i="38"/>
  <c r="G9565" i="38"/>
  <c r="G9564" i="38"/>
  <c r="G9563" i="38"/>
  <c r="G9562" i="38"/>
  <c r="G9561" i="38"/>
  <c r="G9560" i="38"/>
  <c r="G9559" i="38"/>
  <c r="G9558" i="38"/>
  <c r="G9557" i="38"/>
  <c r="G9556" i="38"/>
  <c r="G9555" i="38"/>
  <c r="G9554" i="38"/>
  <c r="G9553" i="38"/>
  <c r="G9552" i="38"/>
  <c r="G9551" i="38"/>
  <c r="G9550" i="38"/>
  <c r="G9549" i="38"/>
  <c r="G9548" i="38"/>
  <c r="G9547" i="38"/>
  <c r="G9546" i="38"/>
  <c r="G9545" i="38"/>
  <c r="G9544" i="38"/>
  <c r="G9543" i="38"/>
  <c r="G9542" i="38"/>
  <c r="G9541" i="38"/>
  <c r="G9540" i="38"/>
  <c r="G9539" i="38"/>
  <c r="G9538" i="38"/>
  <c r="G9537" i="38"/>
  <c r="G9536" i="38"/>
  <c r="G9535" i="38"/>
  <c r="G9534" i="38"/>
  <c r="G9533" i="38"/>
  <c r="G9532" i="38"/>
  <c r="G9531" i="38"/>
  <c r="G9530" i="38"/>
  <c r="G9529" i="38"/>
  <c r="G9528" i="38"/>
  <c r="G9527" i="38"/>
  <c r="G9526" i="38"/>
  <c r="G9525" i="38"/>
  <c r="G9524" i="38"/>
  <c r="G9523" i="38"/>
  <c r="G9522" i="38"/>
  <c r="G9521" i="38"/>
  <c r="G9520" i="38"/>
  <c r="G9519" i="38"/>
  <c r="G9518" i="38"/>
  <c r="G9517" i="38"/>
  <c r="G9516" i="38"/>
  <c r="G9515" i="38"/>
  <c r="G9514" i="38"/>
  <c r="G9513" i="38"/>
  <c r="G9512" i="38"/>
  <c r="G9511" i="38"/>
  <c r="G9510" i="38"/>
  <c r="G9509" i="38"/>
  <c r="G9508" i="38"/>
  <c r="G9507" i="38"/>
  <c r="G9506" i="38"/>
  <c r="G9505" i="38"/>
  <c r="G9504" i="38"/>
  <c r="G9503" i="38"/>
  <c r="G9502" i="38"/>
  <c r="G9501" i="38"/>
  <c r="G9500" i="38"/>
  <c r="G9499" i="38"/>
  <c r="G9498" i="38"/>
  <c r="G9497" i="38"/>
  <c r="G9496" i="38"/>
  <c r="G9495" i="38"/>
  <c r="G9494" i="38"/>
  <c r="G9493" i="38"/>
  <c r="G9492" i="38"/>
  <c r="G9491" i="38"/>
  <c r="G9490" i="38"/>
  <c r="G9489" i="38"/>
  <c r="G9488" i="38"/>
  <c r="G9487" i="38"/>
  <c r="G9486" i="38"/>
  <c r="G9485" i="38"/>
  <c r="G9484" i="38"/>
  <c r="G9483" i="38"/>
  <c r="G9482" i="38"/>
  <c r="G9481" i="38"/>
  <c r="G9480" i="38"/>
  <c r="G9479" i="38"/>
  <c r="G9478" i="38"/>
  <c r="G9477" i="38"/>
  <c r="G9476" i="38"/>
  <c r="G9475" i="38"/>
  <c r="G9474" i="38"/>
  <c r="G9473" i="38"/>
  <c r="G9472" i="38"/>
  <c r="G9471" i="38"/>
  <c r="G9470" i="38"/>
  <c r="G9469" i="38"/>
  <c r="G9468" i="38"/>
  <c r="G9467" i="38"/>
  <c r="G9466" i="38"/>
  <c r="G9465" i="38"/>
  <c r="G9464" i="38"/>
  <c r="G9463" i="38"/>
  <c r="G9462" i="38"/>
  <c r="G9461" i="38"/>
  <c r="G9460" i="38"/>
  <c r="G9459" i="38"/>
  <c r="G9458" i="38"/>
  <c r="G9457" i="38"/>
  <c r="G9456" i="38"/>
  <c r="G9455" i="38"/>
  <c r="G9454" i="38"/>
  <c r="G9453" i="38"/>
  <c r="G9452" i="38"/>
  <c r="G9451" i="38"/>
  <c r="G9450" i="38"/>
  <c r="G9449" i="38"/>
  <c r="G9448" i="38"/>
  <c r="G9447" i="38"/>
  <c r="G9446" i="38"/>
  <c r="G9445" i="38"/>
  <c r="G9444" i="38"/>
  <c r="G9443" i="38"/>
  <c r="G9442" i="38"/>
  <c r="G9441" i="38"/>
  <c r="G9440" i="38"/>
  <c r="G9439" i="38"/>
  <c r="G9438" i="38"/>
  <c r="G9437" i="38"/>
  <c r="G9436" i="38"/>
  <c r="G9435" i="38"/>
  <c r="G9434" i="38"/>
  <c r="G9433" i="38"/>
  <c r="G9432" i="38"/>
  <c r="G9431" i="38"/>
  <c r="G9430" i="38"/>
  <c r="G9429" i="38"/>
  <c r="G9428" i="38"/>
  <c r="G9427" i="38"/>
  <c r="G9426" i="38"/>
  <c r="G9425" i="38"/>
  <c r="G9424" i="38"/>
  <c r="G9423" i="38"/>
  <c r="G9422" i="38"/>
  <c r="G9421" i="38"/>
  <c r="G9420" i="38"/>
  <c r="G9419" i="38"/>
  <c r="G9418" i="38"/>
  <c r="G9417" i="38"/>
  <c r="G9416" i="38"/>
  <c r="G9415" i="38"/>
  <c r="G9414" i="38"/>
  <c r="G9413" i="38"/>
  <c r="G9412" i="38"/>
  <c r="G9411" i="38"/>
  <c r="G9410" i="38"/>
  <c r="G9409" i="38"/>
  <c r="G9408" i="38"/>
  <c r="G9407" i="38"/>
  <c r="G9406" i="38"/>
  <c r="G9405" i="38"/>
  <c r="G9404" i="38"/>
  <c r="G9403" i="38"/>
  <c r="G9402" i="38"/>
  <c r="G9401" i="38"/>
  <c r="G9400" i="38"/>
  <c r="G9399" i="38"/>
  <c r="G9398" i="38"/>
  <c r="G9397" i="38"/>
  <c r="G9396" i="38"/>
  <c r="G9395" i="38"/>
  <c r="G9394" i="38"/>
  <c r="G9393" i="38"/>
  <c r="G9392" i="38"/>
  <c r="G9391" i="38"/>
  <c r="G9390" i="38"/>
  <c r="G9389" i="38"/>
  <c r="G9388" i="38"/>
  <c r="G9387" i="38"/>
  <c r="G9386" i="38"/>
  <c r="G9385" i="38"/>
  <c r="G9384" i="38"/>
  <c r="G9383" i="38"/>
  <c r="G9382" i="38"/>
  <c r="G9381" i="38"/>
  <c r="G9380" i="38"/>
  <c r="G9379" i="38"/>
  <c r="G9378" i="38"/>
  <c r="G9377" i="38"/>
  <c r="G9376" i="38"/>
  <c r="G9375" i="38"/>
  <c r="G9374" i="38"/>
  <c r="G9373" i="38"/>
  <c r="G9372" i="38"/>
  <c r="G9371" i="38"/>
  <c r="G9370" i="38"/>
  <c r="G9369" i="38"/>
  <c r="G9368" i="38"/>
  <c r="G9367" i="38"/>
  <c r="G9366" i="38"/>
  <c r="G9365" i="38"/>
  <c r="G9364" i="38"/>
  <c r="G9363" i="38"/>
  <c r="G9362" i="38"/>
  <c r="G9361" i="38"/>
  <c r="G9360" i="38"/>
  <c r="G9359" i="38"/>
  <c r="G9358" i="38"/>
  <c r="G9357" i="38"/>
  <c r="G9356" i="38"/>
  <c r="G9355" i="38"/>
  <c r="G9354" i="38"/>
  <c r="G9353" i="38"/>
  <c r="G9352" i="38"/>
  <c r="G9351" i="38"/>
  <c r="G9350" i="38"/>
  <c r="G9349" i="38"/>
  <c r="G9348" i="38"/>
  <c r="G9347" i="38"/>
  <c r="G9346" i="38"/>
  <c r="G9345" i="38"/>
  <c r="G9344" i="38"/>
  <c r="G9343" i="38"/>
  <c r="G9342" i="38"/>
  <c r="G9341" i="38"/>
  <c r="G9340" i="38"/>
  <c r="G9339" i="38"/>
  <c r="G9338" i="38"/>
  <c r="G9337" i="38"/>
  <c r="G9336" i="38"/>
  <c r="G9335" i="38"/>
  <c r="G9334" i="38"/>
  <c r="G9333" i="38"/>
  <c r="G9332" i="38"/>
  <c r="G9331" i="38"/>
  <c r="G9330" i="38"/>
  <c r="G9329" i="38"/>
  <c r="G9328" i="38"/>
  <c r="G9327" i="38"/>
  <c r="G9326" i="38"/>
  <c r="G9325" i="38"/>
  <c r="G9324" i="38"/>
  <c r="G9323" i="38"/>
  <c r="G9322" i="38"/>
  <c r="G9321" i="38"/>
  <c r="G9320" i="38"/>
  <c r="G9319" i="38"/>
  <c r="G9318" i="38"/>
  <c r="G9317" i="38"/>
  <c r="G9316" i="38"/>
  <c r="G9315" i="38"/>
  <c r="G9314" i="38"/>
  <c r="G9313" i="38"/>
  <c r="G9312" i="38"/>
  <c r="G9311" i="38"/>
  <c r="G9310" i="38"/>
  <c r="G9309" i="38"/>
  <c r="G9308" i="38"/>
  <c r="G9307" i="38"/>
  <c r="G9306" i="38"/>
  <c r="G9305" i="38"/>
  <c r="G9304" i="38"/>
  <c r="G9303" i="38"/>
  <c r="G9302" i="38"/>
  <c r="G9301" i="38"/>
  <c r="G9300" i="38"/>
  <c r="G9299" i="38"/>
  <c r="G9298" i="38"/>
  <c r="G9297" i="38"/>
  <c r="G9296" i="38"/>
  <c r="G9295" i="38"/>
  <c r="G9294" i="38"/>
  <c r="G9293" i="38"/>
  <c r="G9292" i="38"/>
  <c r="G9291" i="38"/>
  <c r="G9290" i="38"/>
  <c r="G9289" i="38"/>
  <c r="G9288" i="38"/>
  <c r="G9287" i="38"/>
  <c r="G9286" i="38"/>
  <c r="G9285" i="38"/>
  <c r="G9284" i="38"/>
  <c r="G9283" i="38"/>
  <c r="G9282" i="38"/>
  <c r="G9281" i="38"/>
  <c r="G9280" i="38"/>
  <c r="G9279" i="38"/>
  <c r="G9278" i="38"/>
  <c r="G9277" i="38"/>
  <c r="G9276" i="38"/>
  <c r="G9275" i="38"/>
  <c r="G9274" i="38"/>
  <c r="G9273" i="38"/>
  <c r="G9272" i="38"/>
  <c r="G9271" i="38"/>
  <c r="G9270" i="38"/>
  <c r="G9269" i="38"/>
  <c r="G9268" i="38"/>
  <c r="G9267" i="38"/>
  <c r="G9266" i="38"/>
  <c r="G9265" i="38"/>
  <c r="G9264" i="38"/>
  <c r="G9263" i="38"/>
  <c r="G9262" i="38"/>
  <c r="G9261" i="38"/>
  <c r="G9260" i="38"/>
  <c r="G9259" i="38"/>
  <c r="G9258" i="38"/>
  <c r="G9257" i="38"/>
  <c r="G9256" i="38"/>
  <c r="G9255" i="38"/>
  <c r="G9254" i="38"/>
  <c r="G9253" i="38"/>
  <c r="G9252" i="38"/>
  <c r="G9251" i="38"/>
  <c r="G9250" i="38"/>
  <c r="G9249" i="38"/>
  <c r="G9248" i="38"/>
  <c r="G9247" i="38"/>
  <c r="G9246" i="38"/>
  <c r="G9245" i="38"/>
  <c r="G9244" i="38"/>
  <c r="G9243" i="38"/>
  <c r="G9242" i="38"/>
  <c r="G9241" i="38"/>
  <c r="G9240" i="38"/>
  <c r="G9239" i="38"/>
  <c r="G9238" i="38"/>
  <c r="G9237" i="38"/>
  <c r="G9236" i="38"/>
  <c r="G9235" i="38"/>
  <c r="G9234" i="38"/>
  <c r="G9233" i="38"/>
  <c r="G9232" i="38"/>
  <c r="G9231" i="38"/>
  <c r="G9230" i="38"/>
  <c r="G9229" i="38"/>
  <c r="G9228" i="38"/>
  <c r="G9227" i="38"/>
  <c r="G9226" i="38"/>
  <c r="G9225" i="38"/>
  <c r="G9224" i="38"/>
  <c r="G9223" i="38"/>
  <c r="G9222" i="38"/>
  <c r="G9221" i="38"/>
  <c r="G9220" i="38"/>
  <c r="G9219" i="38"/>
  <c r="G9218" i="38"/>
  <c r="G9217" i="38"/>
  <c r="G9216" i="38"/>
  <c r="G9215" i="38"/>
  <c r="G9214" i="38"/>
  <c r="G9213" i="38"/>
  <c r="G9212" i="38"/>
  <c r="G9211" i="38"/>
  <c r="G9210" i="38"/>
  <c r="G9209" i="38"/>
  <c r="G9208" i="38"/>
  <c r="G9207" i="38"/>
  <c r="G9206" i="38"/>
  <c r="G9205" i="38"/>
  <c r="G9204" i="38"/>
  <c r="G9203" i="38"/>
  <c r="G9202" i="38"/>
  <c r="G9201" i="38"/>
  <c r="G9200" i="38"/>
  <c r="G9199" i="38"/>
  <c r="G9198" i="38"/>
  <c r="G9197" i="38"/>
  <c r="G9196" i="38"/>
  <c r="G9195" i="38"/>
  <c r="G9194" i="38"/>
  <c r="G9193" i="38"/>
  <c r="G9192" i="38"/>
  <c r="G9191" i="38"/>
  <c r="G9190" i="38"/>
  <c r="G9189" i="38"/>
  <c r="G9188" i="38"/>
  <c r="G9187" i="38"/>
  <c r="G9186" i="38"/>
  <c r="G9185" i="38"/>
  <c r="G9184" i="38"/>
  <c r="G9183" i="38"/>
  <c r="G9182" i="38"/>
  <c r="G9181" i="38"/>
  <c r="G9180" i="38"/>
  <c r="G9179" i="38"/>
  <c r="G9178" i="38"/>
  <c r="G9177" i="38"/>
  <c r="G9176" i="38"/>
  <c r="G9175" i="38"/>
  <c r="G9174" i="38"/>
  <c r="G9173" i="38"/>
  <c r="G9172" i="38"/>
  <c r="G9171" i="38"/>
  <c r="G9170" i="38"/>
  <c r="G9169" i="38"/>
  <c r="G9168" i="38"/>
  <c r="G9167" i="38"/>
  <c r="G9166" i="38"/>
  <c r="G9165" i="38"/>
  <c r="G9164" i="38"/>
  <c r="G9163" i="38"/>
  <c r="G9162" i="38"/>
  <c r="G9161" i="38"/>
  <c r="G9160" i="38"/>
  <c r="G9159" i="38"/>
  <c r="G9158" i="38"/>
  <c r="G9157" i="38"/>
  <c r="G9156" i="38"/>
  <c r="G9155" i="38"/>
  <c r="G9154" i="38"/>
  <c r="G9153" i="38"/>
  <c r="G9152" i="38"/>
  <c r="G9151" i="38"/>
  <c r="G9150" i="38"/>
  <c r="G9149" i="38"/>
  <c r="G9148" i="38"/>
  <c r="G9147" i="38"/>
  <c r="G9146" i="38"/>
  <c r="G9145" i="38"/>
  <c r="G9144" i="38"/>
  <c r="G9143" i="38"/>
  <c r="G9142" i="38"/>
  <c r="G9141" i="38"/>
  <c r="G9140" i="38"/>
  <c r="G9139" i="38"/>
  <c r="G9138" i="38"/>
  <c r="G9137" i="38"/>
  <c r="G9136" i="38"/>
  <c r="G9135" i="38"/>
  <c r="G9134" i="38"/>
  <c r="G9133" i="38"/>
  <c r="G9132" i="38"/>
  <c r="G9131" i="38"/>
  <c r="G9130" i="38"/>
  <c r="G9129" i="38"/>
  <c r="G9128" i="38"/>
  <c r="G9127" i="38"/>
  <c r="G9126" i="38"/>
  <c r="G9125" i="38"/>
  <c r="G9124" i="38"/>
  <c r="G9123" i="38"/>
  <c r="G9122" i="38"/>
  <c r="G9121" i="38"/>
  <c r="G9120" i="38"/>
  <c r="G9119" i="38"/>
  <c r="G9118" i="38"/>
  <c r="G9117" i="38"/>
  <c r="G9116" i="38"/>
  <c r="G9115" i="38"/>
  <c r="G9114" i="38"/>
  <c r="G9113" i="38"/>
  <c r="G9112" i="38"/>
  <c r="G9111" i="38"/>
  <c r="G9110" i="38"/>
  <c r="G9109" i="38"/>
  <c r="G9108" i="38"/>
  <c r="G9107" i="38"/>
  <c r="G9106" i="38"/>
  <c r="G9105" i="38"/>
  <c r="G9104" i="38"/>
  <c r="G9103" i="38"/>
  <c r="G9102" i="38"/>
  <c r="G9101" i="38"/>
  <c r="G9100" i="38"/>
  <c r="G9099" i="38"/>
  <c r="G9098" i="38"/>
  <c r="G9097" i="38"/>
  <c r="G9096" i="38"/>
  <c r="G9095" i="38"/>
  <c r="G9094" i="38"/>
  <c r="G9093" i="38"/>
  <c r="G9092" i="38"/>
  <c r="G9091" i="38"/>
  <c r="G9090" i="38"/>
  <c r="G9089" i="38"/>
  <c r="G9088" i="38"/>
  <c r="G9087" i="38"/>
  <c r="G9086" i="38"/>
  <c r="G9085" i="38"/>
  <c r="G9084" i="38"/>
  <c r="G9083" i="38"/>
  <c r="G9082" i="38"/>
  <c r="G9081" i="38"/>
  <c r="G9080" i="38"/>
  <c r="G9079" i="38"/>
  <c r="G9078" i="38"/>
  <c r="G9077" i="38"/>
  <c r="G9076" i="38"/>
  <c r="G9075" i="38"/>
  <c r="G9074" i="38"/>
  <c r="G9073" i="38"/>
  <c r="G9072" i="38"/>
  <c r="G9071" i="38"/>
  <c r="G9070" i="38"/>
  <c r="G9069" i="38"/>
  <c r="G9068" i="38"/>
  <c r="G9067" i="38"/>
  <c r="G9066" i="38"/>
  <c r="G9065" i="38"/>
  <c r="G9064" i="38"/>
  <c r="G9063" i="38"/>
  <c r="G9062" i="38"/>
  <c r="G9061" i="38"/>
  <c r="G9060" i="38"/>
  <c r="G9059" i="38"/>
  <c r="G9058" i="38"/>
  <c r="G9057" i="38"/>
  <c r="G9056" i="38"/>
  <c r="G9055" i="38"/>
  <c r="G9054" i="38"/>
  <c r="G9053" i="38"/>
  <c r="G9052" i="38"/>
  <c r="G9051" i="38"/>
  <c r="G9050" i="38"/>
  <c r="G9049" i="38"/>
  <c r="G9048" i="38"/>
  <c r="G9047" i="38"/>
  <c r="G9046" i="38"/>
  <c r="G9045" i="38"/>
  <c r="G9044" i="38"/>
  <c r="G9043" i="38"/>
  <c r="G9042" i="38"/>
  <c r="G9041" i="38"/>
  <c r="G9040" i="38"/>
  <c r="G9039" i="38"/>
  <c r="G9038" i="38"/>
  <c r="G9037" i="38"/>
  <c r="G9036" i="38"/>
  <c r="G9035" i="38"/>
  <c r="G9034" i="38"/>
  <c r="G9033" i="38"/>
  <c r="G9032" i="38"/>
  <c r="G9031" i="38"/>
  <c r="G9030" i="38"/>
  <c r="G9029" i="38"/>
  <c r="G9028" i="38"/>
  <c r="G9027" i="38"/>
  <c r="G9026" i="38"/>
  <c r="G9025" i="38"/>
  <c r="G9024" i="38"/>
  <c r="G9023" i="38"/>
  <c r="G9022" i="38"/>
  <c r="G9021" i="38"/>
  <c r="G9020" i="38"/>
  <c r="G9019" i="38"/>
  <c r="G9018" i="38"/>
  <c r="G9017" i="38"/>
  <c r="G9016" i="38"/>
  <c r="G9015" i="38"/>
  <c r="G9014" i="38"/>
  <c r="G9013" i="38"/>
  <c r="G9012" i="38"/>
  <c r="G9011" i="38"/>
  <c r="G9010" i="38"/>
  <c r="G9009" i="38"/>
  <c r="G9008" i="38"/>
  <c r="G9007" i="38"/>
  <c r="G9006" i="38"/>
  <c r="G9005" i="38"/>
  <c r="G9004" i="38"/>
  <c r="G9003" i="38"/>
  <c r="G9002" i="38"/>
  <c r="G9001" i="38"/>
  <c r="G9000" i="38"/>
  <c r="G8999" i="38"/>
  <c r="G8998" i="38"/>
  <c r="G8997" i="38"/>
  <c r="G8996" i="38"/>
  <c r="G8995" i="38"/>
  <c r="G8994" i="38"/>
  <c r="G8993" i="38"/>
  <c r="G8992" i="38"/>
  <c r="G8991" i="38"/>
  <c r="G8990" i="38"/>
  <c r="G8989" i="38"/>
  <c r="G8988" i="38"/>
  <c r="G8987" i="38"/>
  <c r="G8986" i="38"/>
  <c r="G8985" i="38"/>
  <c r="G8984" i="38"/>
  <c r="G8983" i="38"/>
  <c r="G8982" i="38"/>
  <c r="G8981" i="38"/>
  <c r="G8980" i="38"/>
  <c r="G8979" i="38"/>
  <c r="G8978" i="38"/>
  <c r="G8977" i="38"/>
  <c r="G8976" i="38"/>
  <c r="G8975" i="38"/>
  <c r="G8974" i="38"/>
  <c r="G8973" i="38"/>
  <c r="G8972" i="38"/>
  <c r="G8971" i="38"/>
  <c r="G8970" i="38"/>
  <c r="G8969" i="38"/>
  <c r="G8968" i="38"/>
  <c r="G8967" i="38"/>
  <c r="G8966" i="38"/>
  <c r="G8965" i="38"/>
  <c r="G8964" i="38"/>
  <c r="G8963" i="38"/>
  <c r="G8962" i="38"/>
  <c r="G8961" i="38"/>
  <c r="G8960" i="38"/>
  <c r="G8959" i="38"/>
  <c r="G8958" i="38"/>
  <c r="G8957" i="38"/>
  <c r="G8956" i="38"/>
  <c r="G8955" i="38"/>
  <c r="G8954" i="38"/>
  <c r="G8953" i="38"/>
  <c r="G8952" i="38"/>
  <c r="G8951" i="38"/>
  <c r="G8950" i="38"/>
  <c r="G8949" i="38"/>
  <c r="G8948" i="38"/>
  <c r="G8947" i="38"/>
  <c r="G8946" i="38"/>
  <c r="G8945" i="38"/>
  <c r="G8944" i="38"/>
  <c r="G8943" i="38"/>
  <c r="G8942" i="38"/>
  <c r="G8941" i="38"/>
  <c r="G8940" i="38"/>
  <c r="G8939" i="38"/>
  <c r="G8938" i="38"/>
  <c r="G8937" i="38"/>
  <c r="G8936" i="38"/>
  <c r="G8935" i="38"/>
  <c r="G8934" i="38"/>
  <c r="G8933" i="38"/>
  <c r="G8932" i="38"/>
  <c r="G8931" i="38"/>
  <c r="G8930" i="38"/>
  <c r="G8929" i="38"/>
  <c r="G8928" i="38"/>
  <c r="G8927" i="38"/>
  <c r="G8926" i="38"/>
  <c r="G8925" i="38"/>
  <c r="G8924" i="38"/>
  <c r="G8923" i="38"/>
  <c r="G8922" i="38"/>
  <c r="G8921" i="38"/>
  <c r="G8920" i="38"/>
  <c r="G8919" i="38"/>
  <c r="G8918" i="38"/>
  <c r="G8917" i="38"/>
  <c r="G8916" i="38"/>
  <c r="G8915" i="38"/>
  <c r="G8914" i="38"/>
  <c r="G8913" i="38"/>
  <c r="G8912" i="38"/>
  <c r="G8911" i="38"/>
  <c r="G8910" i="38"/>
  <c r="G8909" i="38"/>
  <c r="G8908" i="38"/>
  <c r="G8907" i="38"/>
  <c r="G8906" i="38"/>
  <c r="G8905" i="38"/>
  <c r="G8904" i="38"/>
  <c r="G8903" i="38"/>
  <c r="G8902" i="38"/>
  <c r="G8901" i="38"/>
  <c r="G8900" i="38"/>
  <c r="G8899" i="38"/>
  <c r="G8898" i="38"/>
  <c r="G8897" i="38"/>
  <c r="G8896" i="38"/>
  <c r="G8895" i="38"/>
  <c r="G8894" i="38"/>
  <c r="G8893" i="38"/>
  <c r="G8892" i="38"/>
  <c r="G8891" i="38"/>
  <c r="G8890" i="38"/>
  <c r="G8889" i="38"/>
  <c r="G8888" i="38"/>
  <c r="G8887" i="38"/>
  <c r="G8886" i="38"/>
  <c r="G8885" i="38"/>
  <c r="G8884" i="38"/>
  <c r="G8883" i="38"/>
  <c r="G8882" i="38"/>
  <c r="G8881" i="38"/>
  <c r="G8880" i="38"/>
  <c r="G8879" i="38"/>
  <c r="G8878" i="38"/>
  <c r="G8877" i="38"/>
  <c r="G8876" i="38"/>
  <c r="G8875" i="38"/>
  <c r="G8874" i="38"/>
  <c r="G8873" i="38"/>
  <c r="G8872" i="38"/>
  <c r="G8871" i="38"/>
  <c r="G8870" i="38"/>
  <c r="G8869" i="38"/>
  <c r="G8868" i="38"/>
  <c r="G8867" i="38"/>
  <c r="G8866" i="38"/>
  <c r="G8865" i="38"/>
  <c r="G8864" i="38"/>
  <c r="G8863" i="38"/>
  <c r="G8862" i="38"/>
  <c r="G8861" i="38"/>
  <c r="G8860" i="38"/>
  <c r="G8859" i="38"/>
  <c r="G8858" i="38"/>
  <c r="G8857" i="38"/>
  <c r="G8856" i="38"/>
  <c r="G8855" i="38"/>
  <c r="G8854" i="38"/>
  <c r="G8853" i="38"/>
  <c r="G8852" i="38"/>
  <c r="G8851" i="38"/>
  <c r="G8850" i="38"/>
  <c r="G8849" i="38"/>
  <c r="G8848" i="38"/>
  <c r="G8847" i="38"/>
  <c r="G8846" i="38"/>
  <c r="G8845" i="38"/>
  <c r="G8844" i="38"/>
  <c r="G8843" i="38"/>
  <c r="G8842" i="38"/>
  <c r="G8841" i="38"/>
  <c r="G8840" i="38"/>
  <c r="G8839" i="38"/>
  <c r="G8838" i="38"/>
  <c r="G8837" i="38"/>
  <c r="G8836" i="38"/>
  <c r="G8835" i="38"/>
  <c r="G8834" i="38"/>
  <c r="G8833" i="38"/>
  <c r="G8832" i="38"/>
  <c r="G8831" i="38"/>
  <c r="G8830" i="38"/>
  <c r="G8829" i="38"/>
  <c r="G8828" i="38"/>
  <c r="G8827" i="38"/>
  <c r="G8826" i="38"/>
  <c r="G8825" i="38"/>
  <c r="G8824" i="38"/>
  <c r="G8823" i="38"/>
  <c r="G8822" i="38"/>
  <c r="G8821" i="38"/>
  <c r="G8820" i="38"/>
  <c r="G8819" i="38"/>
  <c r="G8818" i="38"/>
  <c r="G8817" i="38"/>
  <c r="G8816" i="38"/>
  <c r="G8815" i="38"/>
  <c r="G8814" i="38"/>
  <c r="G8813" i="38"/>
  <c r="G8812" i="38"/>
  <c r="G8811" i="38"/>
  <c r="G8810" i="38"/>
  <c r="G8809" i="38"/>
  <c r="G8808" i="38"/>
  <c r="G8807" i="38"/>
  <c r="G8806" i="38"/>
  <c r="G8805" i="38"/>
  <c r="G8804" i="38"/>
  <c r="G8803" i="38"/>
  <c r="G8802" i="38"/>
  <c r="G8801" i="38"/>
  <c r="G8800" i="38"/>
  <c r="G8799" i="38"/>
  <c r="G8798" i="38"/>
  <c r="G8797" i="38"/>
  <c r="G8796" i="38"/>
  <c r="G8795" i="38"/>
  <c r="G8794" i="38"/>
  <c r="G8793" i="38"/>
  <c r="G8792" i="38"/>
  <c r="G8791" i="38"/>
  <c r="G8790" i="38"/>
  <c r="G8789" i="38"/>
  <c r="G8788" i="38"/>
  <c r="G8787" i="38"/>
  <c r="G8786" i="38"/>
  <c r="G8785" i="38"/>
  <c r="G8784" i="38"/>
  <c r="G8783" i="38"/>
  <c r="G8782" i="38"/>
  <c r="G8781" i="38"/>
  <c r="G8780" i="38"/>
  <c r="G8779" i="38"/>
  <c r="G8778" i="38"/>
  <c r="G8777" i="38"/>
  <c r="G8776" i="38"/>
  <c r="G8775" i="38"/>
  <c r="G8774" i="38"/>
  <c r="G8773" i="38"/>
  <c r="G8772" i="38"/>
  <c r="G8771" i="38"/>
  <c r="G8770" i="38"/>
  <c r="G8769" i="38"/>
  <c r="G8768" i="38"/>
  <c r="G8767" i="38"/>
  <c r="G8766" i="38"/>
  <c r="G8765" i="38"/>
  <c r="G8764" i="38"/>
  <c r="G8763" i="38"/>
  <c r="G8762" i="38"/>
  <c r="G8761" i="38"/>
  <c r="G8760" i="38"/>
  <c r="G8759" i="38"/>
  <c r="G8758" i="38"/>
  <c r="G8757" i="38"/>
  <c r="G8756" i="38"/>
  <c r="G8755" i="38"/>
  <c r="G8754" i="38"/>
  <c r="G8753" i="38"/>
  <c r="G8752" i="38"/>
  <c r="G8751" i="38"/>
  <c r="G8750" i="38"/>
  <c r="G8749" i="38"/>
  <c r="G8748" i="38"/>
  <c r="G8747" i="38"/>
  <c r="G8746" i="38"/>
  <c r="G8745" i="38"/>
  <c r="G8744" i="38"/>
  <c r="G8743" i="38"/>
  <c r="G8742" i="38"/>
  <c r="G8741" i="38"/>
  <c r="G8740" i="38"/>
  <c r="G8739" i="38"/>
  <c r="G8738" i="38"/>
  <c r="G8737" i="38"/>
  <c r="G8736" i="38"/>
  <c r="G8735" i="38"/>
  <c r="G8734" i="38"/>
  <c r="G8733" i="38"/>
  <c r="G8732" i="38"/>
  <c r="G8731" i="38"/>
  <c r="G8730" i="38"/>
  <c r="G8729" i="38"/>
  <c r="G8728" i="38"/>
  <c r="G8727" i="38"/>
  <c r="G8726" i="38"/>
  <c r="G8725" i="38"/>
  <c r="G8724" i="38"/>
  <c r="G8723" i="38"/>
  <c r="G8722" i="38"/>
  <c r="G8721" i="38"/>
  <c r="G8720" i="38"/>
  <c r="G8719" i="38"/>
  <c r="G8718" i="38"/>
  <c r="G8717" i="38"/>
  <c r="G8716" i="38"/>
  <c r="G8715" i="38"/>
  <c r="G8714" i="38"/>
  <c r="G8713" i="38"/>
  <c r="G8712" i="38"/>
  <c r="G8711" i="38"/>
  <c r="G8710" i="38"/>
  <c r="G8709" i="38"/>
  <c r="G8708" i="38"/>
  <c r="G8707" i="38"/>
  <c r="G8706" i="38"/>
  <c r="G8705" i="38"/>
  <c r="G8704" i="38"/>
  <c r="G8703" i="38"/>
  <c r="G8702" i="38"/>
  <c r="G8701" i="38"/>
  <c r="G8700" i="38"/>
  <c r="G8699" i="38"/>
  <c r="G8698" i="38"/>
  <c r="G8697" i="38"/>
  <c r="G8696" i="38"/>
  <c r="G8695" i="38"/>
  <c r="G8694" i="38"/>
  <c r="G8693" i="38"/>
  <c r="G8692" i="38"/>
  <c r="G8691" i="38"/>
  <c r="G8690" i="38"/>
  <c r="G8689" i="38"/>
  <c r="G8688" i="38"/>
  <c r="G8687" i="38"/>
  <c r="G8686" i="38"/>
  <c r="G8685" i="38"/>
  <c r="G8684" i="38"/>
  <c r="G8683" i="38"/>
  <c r="G8682" i="38"/>
  <c r="G8681" i="38"/>
  <c r="G8680" i="38"/>
  <c r="G8679" i="38"/>
  <c r="G8678" i="38"/>
  <c r="G8677" i="38"/>
  <c r="G8676" i="38"/>
  <c r="G8675" i="38"/>
  <c r="G8674" i="38"/>
  <c r="G8673" i="38"/>
  <c r="G8672" i="38"/>
  <c r="G8671" i="38"/>
  <c r="G8670" i="38"/>
  <c r="G8669" i="38"/>
  <c r="G8668" i="38"/>
  <c r="G8667" i="38"/>
  <c r="G8666" i="38"/>
  <c r="G8665" i="38"/>
  <c r="G8664" i="38"/>
  <c r="G8663" i="38"/>
  <c r="G8662" i="38"/>
  <c r="G8661" i="38"/>
  <c r="G8660" i="38"/>
  <c r="G8659" i="38"/>
  <c r="G8658" i="38"/>
  <c r="G8657" i="38"/>
  <c r="G8656" i="38"/>
  <c r="G8655" i="38"/>
  <c r="G8654" i="38"/>
  <c r="G8653" i="38"/>
  <c r="G8652" i="38"/>
  <c r="G8651" i="38"/>
  <c r="G8650" i="38"/>
  <c r="G8649" i="38"/>
  <c r="G8648" i="38"/>
  <c r="G8647" i="38"/>
  <c r="G8646" i="38"/>
  <c r="G8645" i="38"/>
  <c r="G8644" i="38"/>
  <c r="G8643" i="38"/>
  <c r="G8642" i="38"/>
  <c r="G8641" i="38"/>
  <c r="G8640" i="38"/>
  <c r="G8639" i="38"/>
  <c r="G8638" i="38"/>
  <c r="G8637" i="38"/>
  <c r="G8636" i="38"/>
  <c r="G8635" i="38"/>
  <c r="G8634" i="38"/>
  <c r="G8633" i="38"/>
  <c r="G8632" i="38"/>
  <c r="G8631" i="38"/>
  <c r="G8630" i="38"/>
  <c r="G8629" i="38"/>
  <c r="G8628" i="38"/>
  <c r="G8627" i="38"/>
  <c r="G8626" i="38"/>
  <c r="G8625" i="38"/>
  <c r="G8624" i="38"/>
  <c r="G8623" i="38"/>
  <c r="G8622" i="38"/>
  <c r="G8621" i="38"/>
  <c r="G8620" i="38"/>
  <c r="G8619" i="38"/>
  <c r="G8618" i="38"/>
  <c r="G8617" i="38"/>
  <c r="G8616" i="38"/>
  <c r="G8615" i="38"/>
  <c r="G8614" i="38"/>
  <c r="G8613" i="38"/>
  <c r="G8612" i="38"/>
  <c r="G8611" i="38"/>
  <c r="G8610" i="38"/>
  <c r="G8609" i="38"/>
  <c r="G8608" i="38"/>
  <c r="G8607" i="38"/>
  <c r="G8606" i="38"/>
  <c r="G8605" i="38"/>
  <c r="G8604" i="38"/>
  <c r="G8603" i="38"/>
  <c r="G8602" i="38"/>
  <c r="G8601" i="38"/>
  <c r="G8600" i="38"/>
  <c r="G8599" i="38"/>
  <c r="G8598" i="38"/>
  <c r="G8597" i="38"/>
  <c r="G8596" i="38"/>
  <c r="G8595" i="38"/>
  <c r="G8594" i="38"/>
  <c r="G8593" i="38"/>
  <c r="G8592" i="38"/>
  <c r="G8591" i="38"/>
  <c r="G8590" i="38"/>
  <c r="G8589" i="38"/>
  <c r="G8588" i="38"/>
  <c r="G8587" i="38"/>
  <c r="G8586" i="38"/>
  <c r="G8585" i="38"/>
  <c r="G8584" i="38"/>
  <c r="G8583" i="38"/>
  <c r="G8582" i="38"/>
  <c r="G8581" i="38"/>
  <c r="G8580" i="38"/>
  <c r="G8579" i="38"/>
  <c r="G8578" i="38"/>
  <c r="G8577" i="38"/>
  <c r="G8576" i="38"/>
  <c r="G8575" i="38"/>
  <c r="G8574" i="38"/>
  <c r="G8573" i="38"/>
  <c r="G8572" i="38"/>
  <c r="G8571" i="38"/>
  <c r="G8570" i="38"/>
  <c r="G8569" i="38"/>
  <c r="G8568" i="38"/>
  <c r="G8567" i="38"/>
  <c r="G8566" i="38"/>
  <c r="G8565" i="38"/>
  <c r="G8564" i="38"/>
  <c r="G8563" i="38"/>
  <c r="G8562" i="38"/>
  <c r="G8561" i="38"/>
  <c r="G8560" i="38"/>
  <c r="G8559" i="38"/>
  <c r="G8558" i="38"/>
  <c r="G8557" i="38"/>
  <c r="G8556" i="38"/>
  <c r="G8555" i="38"/>
  <c r="G8554" i="38"/>
  <c r="G8553" i="38"/>
  <c r="G8552" i="38"/>
  <c r="G8551" i="38"/>
  <c r="G8550" i="38"/>
  <c r="G8549" i="38"/>
  <c r="G8548" i="38"/>
  <c r="G8547" i="38"/>
  <c r="G8546" i="38"/>
  <c r="G8545" i="38"/>
  <c r="G8544" i="38"/>
  <c r="G8543" i="38"/>
  <c r="G8542" i="38"/>
  <c r="G8541" i="38"/>
  <c r="G8540" i="38"/>
  <c r="G8539" i="38"/>
  <c r="G8538" i="38"/>
  <c r="G8537" i="38"/>
  <c r="G8536" i="38"/>
  <c r="G8535" i="38"/>
  <c r="G8534" i="38"/>
  <c r="G8533" i="38"/>
  <c r="G8532" i="38"/>
  <c r="G8531" i="38"/>
  <c r="G8530" i="38"/>
  <c r="G8529" i="38"/>
  <c r="G8528" i="38"/>
  <c r="G8527" i="38"/>
  <c r="G8526" i="38"/>
  <c r="G8525" i="38"/>
  <c r="G8524" i="38"/>
  <c r="G8523" i="38"/>
  <c r="G8522" i="38"/>
  <c r="G8521" i="38"/>
  <c r="G8520" i="38"/>
  <c r="G8519" i="38"/>
  <c r="G8518" i="38"/>
  <c r="G8517" i="38"/>
  <c r="G8516" i="38"/>
  <c r="G8515" i="38"/>
  <c r="G8514" i="38"/>
  <c r="G8513" i="38"/>
  <c r="G8512" i="38"/>
  <c r="G8511" i="38"/>
  <c r="G8510" i="38"/>
  <c r="G8509" i="38"/>
  <c r="G8508" i="38"/>
  <c r="G8507" i="38"/>
  <c r="G8506" i="38"/>
  <c r="G8505" i="38"/>
  <c r="G8504" i="38"/>
  <c r="G8503" i="38"/>
  <c r="G8502" i="38"/>
  <c r="G8501" i="38"/>
  <c r="G8500" i="38"/>
  <c r="G8499" i="38"/>
  <c r="G8498" i="38"/>
  <c r="G8497" i="38"/>
  <c r="G8496" i="38"/>
  <c r="G8495" i="38"/>
  <c r="G8494" i="38"/>
  <c r="G8493" i="38"/>
  <c r="G8492" i="38"/>
  <c r="G8491" i="38"/>
  <c r="G8490" i="38"/>
  <c r="G8489" i="38"/>
  <c r="G8488" i="38"/>
  <c r="G8487" i="38"/>
  <c r="G8486" i="38"/>
  <c r="G8485" i="38"/>
  <c r="G8484" i="38"/>
  <c r="G8483" i="38"/>
  <c r="G8482" i="38"/>
  <c r="G8481" i="38"/>
  <c r="G8480" i="38"/>
  <c r="G8479" i="38"/>
  <c r="G8478" i="38"/>
  <c r="G8477" i="38"/>
  <c r="G8476" i="38"/>
  <c r="G8475" i="38"/>
  <c r="G8474" i="38"/>
  <c r="G8473" i="38"/>
  <c r="G8472" i="38"/>
  <c r="G8471" i="38"/>
  <c r="G8470" i="38"/>
  <c r="G8469" i="38"/>
  <c r="G8468" i="38"/>
  <c r="G8467" i="38"/>
  <c r="G8466" i="38"/>
  <c r="G8465" i="38"/>
  <c r="G8464" i="38"/>
  <c r="G8463" i="38"/>
  <c r="G8462" i="38"/>
  <c r="G8461" i="38"/>
  <c r="G8460" i="38"/>
  <c r="G8459" i="38"/>
  <c r="G8458" i="38"/>
  <c r="G8457" i="38"/>
  <c r="G8456" i="38"/>
  <c r="G8455" i="38"/>
  <c r="G8454" i="38"/>
  <c r="G8453" i="38"/>
  <c r="G8452" i="38"/>
  <c r="G8451" i="38"/>
  <c r="G8450" i="38"/>
  <c r="G8449" i="38"/>
  <c r="G8448" i="38"/>
  <c r="G8447" i="38"/>
  <c r="G8446" i="38"/>
  <c r="G8445" i="38"/>
  <c r="G8444" i="38"/>
  <c r="G8443" i="38"/>
  <c r="G8442" i="38"/>
  <c r="G8441" i="38"/>
  <c r="G8440" i="38"/>
  <c r="G8439" i="38"/>
  <c r="G8438" i="38"/>
  <c r="G8437" i="38"/>
  <c r="G8436" i="38"/>
  <c r="G8435" i="38"/>
  <c r="G8434" i="38"/>
  <c r="G8433" i="38"/>
  <c r="G8432" i="38"/>
  <c r="G8431" i="38"/>
  <c r="G8430" i="38"/>
  <c r="G8429" i="38"/>
  <c r="G8428" i="38"/>
  <c r="G8427" i="38"/>
  <c r="G8426" i="38"/>
  <c r="G8425" i="38"/>
  <c r="G8424" i="38"/>
  <c r="G8423" i="38"/>
  <c r="G8422" i="38"/>
  <c r="G8421" i="38"/>
  <c r="G8420" i="38"/>
  <c r="G8419" i="38"/>
  <c r="G8418" i="38"/>
  <c r="G8417" i="38"/>
  <c r="G8416" i="38"/>
  <c r="G8415" i="38"/>
  <c r="G8414" i="38"/>
  <c r="G8413" i="38"/>
  <c r="G8412" i="38"/>
  <c r="G8411" i="38"/>
  <c r="G8410" i="38"/>
  <c r="G8409" i="38"/>
  <c r="G8408" i="38"/>
  <c r="G8407" i="38"/>
  <c r="G8406" i="38"/>
  <c r="G8405" i="38"/>
  <c r="G8404" i="38"/>
  <c r="G8403" i="38"/>
  <c r="G8402" i="38"/>
  <c r="G8401" i="38"/>
  <c r="G8400" i="38"/>
  <c r="G8399" i="38"/>
  <c r="G8398" i="38"/>
  <c r="G8397" i="38"/>
  <c r="G8396" i="38"/>
  <c r="G8395" i="38"/>
  <c r="G8394" i="38"/>
  <c r="G8393" i="38"/>
  <c r="G8392" i="38"/>
  <c r="G8391" i="38"/>
  <c r="G8390" i="38"/>
  <c r="G8389" i="38"/>
  <c r="G8388" i="38"/>
  <c r="G8387" i="38"/>
  <c r="G8386" i="38"/>
  <c r="G8385" i="38"/>
  <c r="G8384" i="38"/>
  <c r="G8383" i="38"/>
  <c r="G8382" i="38"/>
  <c r="G8381" i="38"/>
  <c r="G8380" i="38"/>
  <c r="G8379" i="38"/>
  <c r="G8378" i="38"/>
  <c r="G8377" i="38"/>
  <c r="G8376" i="38"/>
  <c r="G8375" i="38"/>
  <c r="G8374" i="38"/>
  <c r="G8373" i="38"/>
  <c r="G8372" i="38"/>
  <c r="G8371" i="38"/>
  <c r="G8370" i="38"/>
  <c r="G8369" i="38"/>
  <c r="G8368" i="38"/>
  <c r="G8367" i="38"/>
  <c r="G8366" i="38"/>
  <c r="G8365" i="38"/>
  <c r="G8364" i="38"/>
  <c r="G8363" i="38"/>
  <c r="G8362" i="38"/>
  <c r="G8361" i="38"/>
  <c r="G8360" i="38"/>
  <c r="G8359" i="38"/>
  <c r="G8358" i="38"/>
  <c r="G8357" i="38"/>
  <c r="G8356" i="38"/>
  <c r="G8355" i="38"/>
  <c r="G8354" i="38"/>
  <c r="G8353" i="38"/>
  <c r="G8352" i="38"/>
  <c r="G8351" i="38"/>
  <c r="G8350" i="38"/>
  <c r="G8349" i="38"/>
  <c r="G8348" i="38"/>
  <c r="G8347" i="38"/>
  <c r="G8346" i="38"/>
  <c r="G8345" i="38"/>
  <c r="G8344" i="38"/>
  <c r="G8343" i="38"/>
  <c r="G8342" i="38"/>
  <c r="G8341" i="38"/>
  <c r="G8340" i="38"/>
  <c r="G8339" i="38"/>
  <c r="G8338" i="38"/>
  <c r="G8337" i="38"/>
  <c r="G8336" i="38"/>
  <c r="G8335" i="38"/>
  <c r="G8334" i="38"/>
  <c r="G8333" i="38"/>
  <c r="G8332" i="38"/>
  <c r="G8331" i="38"/>
  <c r="G8330" i="38"/>
  <c r="G8329" i="38"/>
  <c r="G8328" i="38"/>
  <c r="G8327" i="38"/>
  <c r="G8326" i="38"/>
  <c r="G8325" i="38"/>
  <c r="G8324" i="38"/>
  <c r="G8323" i="38"/>
  <c r="G8322" i="38"/>
  <c r="G8321" i="38"/>
  <c r="G8320" i="38"/>
  <c r="G8319" i="38"/>
  <c r="G8318" i="38"/>
  <c r="G8317" i="38"/>
  <c r="G8316" i="38"/>
  <c r="G8315" i="38"/>
  <c r="G8314" i="38"/>
  <c r="G8313" i="38"/>
  <c r="G8312" i="38"/>
  <c r="G8311" i="38"/>
  <c r="G8310" i="38"/>
  <c r="G8309" i="38"/>
  <c r="G8308" i="38"/>
  <c r="G8307" i="38"/>
  <c r="G8306" i="38"/>
  <c r="G8305" i="38"/>
  <c r="G8304" i="38"/>
  <c r="G8303" i="38"/>
  <c r="G8302" i="38"/>
  <c r="G8301" i="38"/>
  <c r="G8300" i="38"/>
  <c r="G8299" i="38"/>
  <c r="G8298" i="38"/>
  <c r="G8297" i="38"/>
  <c r="G8296" i="38"/>
  <c r="G8295" i="38"/>
  <c r="G8294" i="38"/>
  <c r="G8293" i="38"/>
  <c r="G8292" i="38"/>
  <c r="G8291" i="38"/>
  <c r="G8290" i="38"/>
  <c r="G8289" i="38"/>
  <c r="G8288" i="38"/>
  <c r="G8287" i="38"/>
  <c r="G8286" i="38"/>
  <c r="G8285" i="38"/>
  <c r="G8284" i="38"/>
  <c r="G8283" i="38"/>
  <c r="G8282" i="38"/>
  <c r="G8281" i="38"/>
  <c r="G8280" i="38"/>
  <c r="G8279" i="38"/>
  <c r="G8278" i="38"/>
  <c r="G8277" i="38"/>
  <c r="G8276" i="38"/>
  <c r="G8275" i="38"/>
  <c r="G8274" i="38"/>
  <c r="G8273" i="38"/>
  <c r="G8272" i="38"/>
  <c r="G8271" i="38"/>
  <c r="G8270" i="38"/>
  <c r="G8269" i="38"/>
  <c r="G8268" i="38"/>
  <c r="G8267" i="38"/>
  <c r="G8266" i="38"/>
  <c r="G8265" i="38"/>
  <c r="G8264" i="38"/>
  <c r="G8263" i="38"/>
  <c r="G8262" i="38"/>
  <c r="G8261" i="38"/>
  <c r="G8260" i="38"/>
  <c r="G8259" i="38"/>
  <c r="G8258" i="38"/>
  <c r="G8257" i="38"/>
  <c r="G8256" i="38"/>
  <c r="G8255" i="38"/>
  <c r="G8254" i="38"/>
  <c r="G8253" i="38"/>
  <c r="G8252" i="38"/>
  <c r="G8251" i="38"/>
  <c r="G8250" i="38"/>
  <c r="G8249" i="38"/>
  <c r="G8248" i="38"/>
  <c r="G8247" i="38"/>
  <c r="G8246" i="38"/>
  <c r="G8245" i="38"/>
  <c r="G8244" i="38"/>
  <c r="G8243" i="38"/>
  <c r="G8242" i="38"/>
  <c r="G8241" i="38"/>
  <c r="G8240" i="38"/>
  <c r="G8239" i="38"/>
  <c r="G8238" i="38"/>
  <c r="G8237" i="38"/>
  <c r="G8236" i="38"/>
  <c r="G8235" i="38"/>
  <c r="G8234" i="38"/>
  <c r="G8233" i="38"/>
  <c r="G8232" i="38"/>
  <c r="G8231" i="38"/>
  <c r="G8230" i="38"/>
  <c r="G8229" i="38"/>
  <c r="G8228" i="38"/>
  <c r="G8227" i="38"/>
  <c r="G8226" i="38"/>
  <c r="G8225" i="38"/>
  <c r="G8224" i="38"/>
  <c r="G8223" i="38"/>
  <c r="G8222" i="38"/>
  <c r="G8221" i="38"/>
  <c r="G8220" i="38"/>
  <c r="G8219" i="38"/>
  <c r="G8218" i="38"/>
  <c r="G8217" i="38"/>
  <c r="G8216" i="38"/>
  <c r="G8215" i="38"/>
  <c r="G8214" i="38"/>
  <c r="G8213" i="38"/>
  <c r="G8212" i="38"/>
  <c r="G8211" i="38"/>
  <c r="G8210" i="38"/>
  <c r="G8209" i="38"/>
  <c r="G8208" i="38"/>
  <c r="G8207" i="38"/>
  <c r="G8206" i="38"/>
  <c r="G8205" i="38"/>
  <c r="G8204" i="38"/>
  <c r="G8203" i="38"/>
  <c r="G8202" i="38"/>
  <c r="G8201" i="38"/>
  <c r="G8200" i="38"/>
  <c r="G8199" i="38"/>
  <c r="G8198" i="38"/>
  <c r="G8197" i="38"/>
  <c r="G8196" i="38"/>
  <c r="G8195" i="38"/>
  <c r="G8194" i="38"/>
  <c r="G8193" i="38"/>
  <c r="G8192" i="38"/>
  <c r="G8191" i="38"/>
  <c r="G8190" i="38"/>
  <c r="G8189" i="38"/>
  <c r="G8188" i="38"/>
  <c r="G8187" i="38"/>
  <c r="G8186" i="38"/>
  <c r="G8185" i="38"/>
  <c r="G8184" i="38"/>
  <c r="G8183" i="38"/>
  <c r="G8182" i="38"/>
  <c r="G8181" i="38"/>
  <c r="G8180" i="38"/>
  <c r="G8179" i="38"/>
  <c r="G8178" i="38"/>
  <c r="G8177" i="38"/>
  <c r="G8176" i="38"/>
  <c r="G8175" i="38"/>
  <c r="G8174" i="38"/>
  <c r="G8173" i="38"/>
  <c r="G8172" i="38"/>
  <c r="G8171" i="38"/>
  <c r="G8170" i="38"/>
  <c r="G8169" i="38"/>
  <c r="G8168" i="38"/>
  <c r="G8167" i="38"/>
  <c r="G149" i="38"/>
  <c r="G148" i="38"/>
  <c r="G147" i="38"/>
  <c r="G145" i="38"/>
  <c r="G144" i="38"/>
  <c r="G143" i="38"/>
  <c r="G142" i="38"/>
  <c r="G141" i="38"/>
  <c r="G139" i="38"/>
  <c r="G138" i="38"/>
  <c r="G137" i="38"/>
  <c r="G136" i="38"/>
  <c r="G135" i="38"/>
  <c r="G134" i="38"/>
  <c r="G133" i="38"/>
  <c r="G132" i="38"/>
  <c r="G131" i="38"/>
  <c r="G130" i="38"/>
  <c r="G129" i="38"/>
  <c r="G128" i="38"/>
  <c r="G126" i="38"/>
  <c r="G125" i="38"/>
  <c r="G124" i="38"/>
  <c r="G123" i="38"/>
  <c r="G122" i="38"/>
  <c r="G121" i="38"/>
  <c r="G120" i="38"/>
  <c r="G119" i="38"/>
  <c r="G117" i="38"/>
  <c r="G116" i="38"/>
  <c r="G115" i="38"/>
  <c r="G114" i="38"/>
  <c r="G113" i="38"/>
  <c r="G112" i="38"/>
  <c r="G111" i="38"/>
  <c r="G110" i="38"/>
  <c r="G109" i="38"/>
  <c r="G108" i="38"/>
  <c r="G106" i="38"/>
  <c r="G105" i="38"/>
  <c r="G104" i="38"/>
  <c r="G103" i="38"/>
  <c r="G102" i="38"/>
  <c r="G101" i="38"/>
  <c r="G100" i="38"/>
  <c r="G99" i="38"/>
  <c r="G98" i="38"/>
  <c r="G97" i="38"/>
  <c r="G96" i="38"/>
  <c r="G95" i="38"/>
  <c r="G94" i="38"/>
  <c r="G93" i="38"/>
  <c r="G92" i="38"/>
  <c r="G91" i="38"/>
  <c r="G89" i="38"/>
  <c r="G88" i="38"/>
  <c r="G87" i="38"/>
  <c r="G86" i="38"/>
  <c r="G85" i="38"/>
  <c r="G84" i="38"/>
  <c r="G83" i="38"/>
  <c r="G82" i="38"/>
  <c r="G81" i="38"/>
  <c r="G80" i="38"/>
  <c r="G79" i="38"/>
  <c r="G78" i="38"/>
  <c r="G77" i="38"/>
  <c r="G76" i="38"/>
  <c r="G75" i="38"/>
  <c r="G74" i="38"/>
  <c r="G72" i="38"/>
  <c r="G71" i="38"/>
  <c r="G70" i="38"/>
  <c r="G69" i="38"/>
  <c r="G68" i="38"/>
  <c r="G67" i="38"/>
  <c r="G66" i="38"/>
  <c r="G65" i="38"/>
  <c r="G64" i="38"/>
  <c r="G63" i="38"/>
  <c r="G62" i="38"/>
  <c r="G61" i="38"/>
  <c r="G60" i="38"/>
  <c r="G59" i="38"/>
  <c r="G58" i="38"/>
  <c r="E30" i="37" s="1"/>
  <c r="G57" i="38"/>
  <c r="G56" i="38"/>
  <c r="G5" i="38"/>
  <c r="I29" i="37"/>
  <c r="H29" i="37"/>
  <c r="G29" i="37"/>
  <c r="F29" i="37"/>
  <c r="E29" i="37"/>
  <c r="K25" i="37"/>
  <c r="J7" i="37" s="1"/>
  <c r="K24" i="37"/>
  <c r="I7" i="37" s="1"/>
  <c r="K23" i="37"/>
  <c r="H7" i="37" s="1"/>
  <c r="K22" i="37"/>
  <c r="G7" i="37" s="1"/>
  <c r="K17" i="37"/>
  <c r="K10" i="37"/>
  <c r="J29" i="37" l="1"/>
  <c r="F30" i="37"/>
  <c r="I30" i="37"/>
  <c r="G30" i="37"/>
  <c r="H30" i="37"/>
  <c r="J30" i="37" l="1"/>
  <c r="B7" i="37" s="1"/>
  <c r="K21" i="37" s="1"/>
  <c r="F7" i="37" s="1"/>
  <c r="K7" i="37" s="1"/>
  <c r="K8" i="37" s="1"/>
  <c r="E31" i="37" l="1"/>
  <c r="I31" i="37"/>
  <c r="D21" i="37"/>
  <c r="H31" i="37"/>
  <c r="G31" i="37"/>
  <c r="F31" i="37"/>
  <c r="K9" i="37"/>
  <c r="K11" i="37" s="1"/>
  <c r="E5" i="20" s="1"/>
  <c r="J31" i="37" l="1"/>
  <c r="H36" i="34" l="1"/>
  <c r="H27" i="34" s="1"/>
  <c r="M29" i="34"/>
  <c r="M30" i="34" s="1"/>
  <c r="J5" i="34"/>
  <c r="F5" i="34"/>
  <c r="H25" i="34" l="1"/>
  <c r="H28" i="34" s="1"/>
  <c r="H29" i="34" l="1"/>
  <c r="E11" i="20"/>
  <c r="G29" i="28"/>
  <c r="G24" i="28"/>
  <c r="G19" i="28"/>
  <c r="G6" i="28"/>
  <c r="G7" i="28"/>
  <c r="G8" i="28"/>
  <c r="G9" i="28"/>
  <c r="G10" i="28"/>
  <c r="G11" i="28"/>
  <c r="G12" i="28"/>
  <c r="G13" i="28"/>
  <c r="G14" i="28"/>
  <c r="G15" i="28"/>
  <c r="G16" i="28"/>
  <c r="G17" i="28"/>
  <c r="G18" i="28"/>
  <c r="G20" i="28"/>
  <c r="G21" i="28"/>
  <c r="G22" i="28"/>
  <c r="G23" i="28"/>
  <c r="G25" i="28"/>
  <c r="G26" i="28"/>
  <c r="G27" i="28"/>
  <c r="G28" i="28"/>
  <c r="G30" i="28"/>
  <c r="G31" i="28"/>
  <c r="G32" i="28"/>
  <c r="G33" i="28"/>
  <c r="G34" i="28"/>
  <c r="G35" i="28"/>
  <c r="G36" i="28"/>
  <c r="G37" i="28"/>
  <c r="G38" i="28"/>
  <c r="G39" i="28"/>
  <c r="G40" i="28"/>
  <c r="G41" i="28"/>
  <c r="G42" i="28"/>
  <c r="G43" i="28"/>
  <c r="G44" i="28"/>
  <c r="G45" i="28"/>
  <c r="G46" i="28"/>
  <c r="G47" i="28"/>
  <c r="G48" i="28"/>
  <c r="G49" i="28"/>
  <c r="G50" i="28"/>
  <c r="G51" i="28"/>
  <c r="G52" i="28"/>
  <c r="G53" i="28"/>
  <c r="G54" i="28"/>
  <c r="G55" i="28"/>
  <c r="G56" i="28"/>
  <c r="G57" i="28"/>
  <c r="G58" i="28"/>
  <c r="G59" i="28"/>
  <c r="G60" i="28"/>
  <c r="G61" i="28"/>
  <c r="G62" i="28"/>
  <c r="G63" i="28"/>
  <c r="G64" i="28"/>
  <c r="G65" i="28"/>
  <c r="G66" i="28"/>
  <c r="G67" i="28"/>
  <c r="G68" i="28"/>
  <c r="G69" i="28"/>
  <c r="G70" i="28"/>
  <c r="G71" i="28"/>
  <c r="G72" i="28"/>
  <c r="G73" i="28"/>
  <c r="G74" i="28"/>
  <c r="G75" i="28"/>
  <c r="G76" i="28"/>
  <c r="G77" i="28"/>
  <c r="G108" i="28"/>
  <c r="G109" i="28"/>
  <c r="G110" i="28"/>
  <c r="G111" i="28"/>
  <c r="G112" i="28"/>
  <c r="G113" i="28"/>
  <c r="G114" i="28"/>
  <c r="G115" i="28"/>
  <c r="G116" i="28"/>
  <c r="G117" i="28"/>
  <c r="G118" i="28"/>
  <c r="G119" i="28"/>
  <c r="G120" i="28"/>
  <c r="G121" i="28"/>
  <c r="G122" i="28"/>
  <c r="G5" i="28"/>
  <c r="G10471" i="28"/>
  <c r="G10470" i="28"/>
  <c r="G10469" i="28"/>
  <c r="G10468" i="28"/>
  <c r="G10467" i="28"/>
  <c r="G10466" i="28"/>
  <c r="G10465" i="28"/>
  <c r="G10464" i="28"/>
  <c r="G10463" i="28"/>
  <c r="G10462" i="28"/>
  <c r="G10461" i="28"/>
  <c r="G10460" i="28"/>
  <c r="G10459" i="28"/>
  <c r="G10458" i="28"/>
  <c r="G10457" i="28"/>
  <c r="G10456" i="28"/>
  <c r="G10455" i="28"/>
  <c r="G10454" i="28"/>
  <c r="G10453" i="28"/>
  <c r="G10452" i="28"/>
  <c r="G10451" i="28"/>
  <c r="G10450" i="28"/>
  <c r="G10449" i="28"/>
  <c r="G10448" i="28"/>
  <c r="G10447" i="28"/>
  <c r="G10446" i="28"/>
  <c r="G10445" i="28"/>
  <c r="G10444" i="28"/>
  <c r="G10443" i="28"/>
  <c r="G10442" i="28"/>
  <c r="G10441" i="28"/>
  <c r="G10440" i="28"/>
  <c r="G10439" i="28"/>
  <c r="G10438" i="28"/>
  <c r="G10437" i="28"/>
  <c r="G10436" i="28"/>
  <c r="G10435" i="28"/>
  <c r="G10434" i="28"/>
  <c r="G10433" i="28"/>
  <c r="G10432" i="28"/>
  <c r="G10431" i="28"/>
  <c r="G10430" i="28"/>
  <c r="G10429" i="28"/>
  <c r="G10428" i="28"/>
  <c r="G10427" i="28"/>
  <c r="G10426" i="28"/>
  <c r="G10425" i="28"/>
  <c r="G10424" i="28"/>
  <c r="G10423" i="28"/>
  <c r="G10422" i="28"/>
  <c r="G10421" i="28"/>
  <c r="G10420" i="28"/>
  <c r="G10419" i="28"/>
  <c r="G10418" i="28"/>
  <c r="G10417" i="28"/>
  <c r="G10416" i="28"/>
  <c r="G10415" i="28"/>
  <c r="G10414" i="28"/>
  <c r="G10413" i="28"/>
  <c r="G10412" i="28"/>
  <c r="G10411" i="28"/>
  <c r="G10410" i="28"/>
  <c r="G10409" i="28"/>
  <c r="G10408" i="28"/>
  <c r="G10407" i="28"/>
  <c r="G10406" i="28"/>
  <c r="G10405" i="28"/>
  <c r="G10404" i="28"/>
  <c r="G10403" i="28"/>
  <c r="G10402" i="28"/>
  <c r="G10401" i="28"/>
  <c r="G10400" i="28"/>
  <c r="G10399" i="28"/>
  <c r="G10398" i="28"/>
  <c r="G10397" i="28"/>
  <c r="G10396" i="28"/>
  <c r="G10395" i="28"/>
  <c r="G10394" i="28"/>
  <c r="G10393" i="28"/>
  <c r="G10392" i="28"/>
  <c r="G10391" i="28"/>
  <c r="G10390" i="28"/>
  <c r="G10389" i="28"/>
  <c r="G10388" i="28"/>
  <c r="G10387" i="28"/>
  <c r="G10386" i="28"/>
  <c r="G10385" i="28"/>
  <c r="G10384" i="28"/>
  <c r="G10383" i="28"/>
  <c r="G10382" i="28"/>
  <c r="G10381" i="28"/>
  <c r="G10380" i="28"/>
  <c r="G10379" i="28"/>
  <c r="G10378" i="28"/>
  <c r="G10377" i="28"/>
  <c r="G10376" i="28"/>
  <c r="G10375" i="28"/>
  <c r="G10374" i="28"/>
  <c r="G10373" i="28"/>
  <c r="G10372" i="28"/>
  <c r="G10371" i="28"/>
  <c r="G10370" i="28"/>
  <c r="G10369" i="28"/>
  <c r="G10368" i="28"/>
  <c r="G10367" i="28"/>
  <c r="G10366" i="28"/>
  <c r="G10365" i="28"/>
  <c r="G10364" i="28"/>
  <c r="G10363" i="28"/>
  <c r="G10362" i="28"/>
  <c r="G10361" i="28"/>
  <c r="G10360" i="28"/>
  <c r="G10359" i="28"/>
  <c r="G10358" i="28"/>
  <c r="G10357" i="28"/>
  <c r="G10356" i="28"/>
  <c r="G10355" i="28"/>
  <c r="G10354" i="28"/>
  <c r="G10353" i="28"/>
  <c r="G10352" i="28"/>
  <c r="G10351" i="28"/>
  <c r="G10350" i="28"/>
  <c r="G10349" i="28"/>
  <c r="G10348" i="28"/>
  <c r="G10347" i="28"/>
  <c r="G10346" i="28"/>
  <c r="G10345" i="28"/>
  <c r="G10344" i="28"/>
  <c r="G10343" i="28"/>
  <c r="G10342" i="28"/>
  <c r="G10341" i="28"/>
  <c r="G10340" i="28"/>
  <c r="G10339" i="28"/>
  <c r="G10338" i="28"/>
  <c r="G10337" i="28"/>
  <c r="G10336" i="28"/>
  <c r="G10335" i="28"/>
  <c r="G10334" i="28"/>
  <c r="G10333" i="28"/>
  <c r="G10332" i="28"/>
  <c r="G10331" i="28"/>
  <c r="G10330" i="28"/>
  <c r="G10329" i="28"/>
  <c r="G10328" i="28"/>
  <c r="G10327" i="28"/>
  <c r="G10326" i="28"/>
  <c r="G10325" i="28"/>
  <c r="G10324" i="28"/>
  <c r="G10323" i="28"/>
  <c r="G10322" i="28"/>
  <c r="G10321" i="28"/>
  <c r="G10320" i="28"/>
  <c r="G10319" i="28"/>
  <c r="G10318" i="28"/>
  <c r="G10317" i="28"/>
  <c r="G10316" i="28"/>
  <c r="G10315" i="28"/>
  <c r="G10314" i="28"/>
  <c r="G10313" i="28"/>
  <c r="G10312" i="28"/>
  <c r="G10311" i="28"/>
  <c r="G10310" i="28"/>
  <c r="G10309" i="28"/>
  <c r="G10308" i="28"/>
  <c r="G10307" i="28"/>
  <c r="G10306" i="28"/>
  <c r="G10305" i="28"/>
  <c r="G10304" i="28"/>
  <c r="G10303" i="28"/>
  <c r="G10302" i="28"/>
  <c r="G10301" i="28"/>
  <c r="G10300" i="28"/>
  <c r="G10299" i="28"/>
  <c r="G10298" i="28"/>
  <c r="G10297" i="28"/>
  <c r="G10296" i="28"/>
  <c r="G10295" i="28"/>
  <c r="G10294" i="28"/>
  <c r="G10293" i="28"/>
  <c r="G10292" i="28"/>
  <c r="G10291" i="28"/>
  <c r="G10290" i="28"/>
  <c r="G10289" i="28"/>
  <c r="G10288" i="28"/>
  <c r="G10287" i="28"/>
  <c r="G10286" i="28"/>
  <c r="G10285" i="28"/>
  <c r="G10284" i="28"/>
  <c r="G10283" i="28"/>
  <c r="G10282" i="28"/>
  <c r="G10281" i="28"/>
  <c r="G10280" i="28"/>
  <c r="G10279" i="28"/>
  <c r="G10278" i="28"/>
  <c r="G10277" i="28"/>
  <c r="G10276" i="28"/>
  <c r="G10275" i="28"/>
  <c r="G10274" i="28"/>
  <c r="G10273" i="28"/>
  <c r="G10272" i="28"/>
  <c r="G10271" i="28"/>
  <c r="G10270" i="28"/>
  <c r="G10269" i="28"/>
  <c r="G10268" i="28"/>
  <c r="G10267" i="28"/>
  <c r="G10266" i="28"/>
  <c r="G10265" i="28"/>
  <c r="G10264" i="28"/>
  <c r="G10263" i="28"/>
  <c r="G10262" i="28"/>
  <c r="G10261" i="28"/>
  <c r="G10260" i="28"/>
  <c r="G10259" i="28"/>
  <c r="G10258" i="28"/>
  <c r="G10257" i="28"/>
  <c r="G10256" i="28"/>
  <c r="G10255" i="28"/>
  <c r="G10254" i="28"/>
  <c r="G10253" i="28"/>
  <c r="G10252" i="28"/>
  <c r="G10251" i="28"/>
  <c r="G10250" i="28"/>
  <c r="G10249" i="28"/>
  <c r="G10248" i="28"/>
  <c r="G10247" i="28"/>
  <c r="G10246" i="28"/>
  <c r="G10245" i="28"/>
  <c r="G10244" i="28"/>
  <c r="G10243" i="28"/>
  <c r="G10242" i="28"/>
  <c r="G10241" i="28"/>
  <c r="G10240" i="28"/>
  <c r="G10239" i="28"/>
  <c r="G10238" i="28"/>
  <c r="G10237" i="28"/>
  <c r="G10236" i="28"/>
  <c r="G10235" i="28"/>
  <c r="G10234" i="28"/>
  <c r="G10233" i="28"/>
  <c r="G10232" i="28"/>
  <c r="G10231" i="28"/>
  <c r="G10230" i="28"/>
  <c r="G10229" i="28"/>
  <c r="G10228" i="28"/>
  <c r="G10227" i="28"/>
  <c r="G10226" i="28"/>
  <c r="G10225" i="28"/>
  <c r="G10224" i="28"/>
  <c r="G10223" i="28"/>
  <c r="G10222" i="28"/>
  <c r="G10221" i="28"/>
  <c r="G10220" i="28"/>
  <c r="G10219" i="28"/>
  <c r="G10218" i="28"/>
  <c r="G10217" i="28"/>
  <c r="G10216" i="28"/>
  <c r="G10215" i="28"/>
  <c r="G10214" i="28"/>
  <c r="G10213" i="28"/>
  <c r="G10212" i="28"/>
  <c r="G10211" i="28"/>
  <c r="G10210" i="28"/>
  <c r="G10209" i="28"/>
  <c r="G10208" i="28"/>
  <c r="G10207" i="28"/>
  <c r="G10206" i="28"/>
  <c r="G10205" i="28"/>
  <c r="G10204" i="28"/>
  <c r="G10203" i="28"/>
  <c r="G10202" i="28"/>
  <c r="G10201" i="28"/>
  <c r="G10200" i="28"/>
  <c r="G10199" i="28"/>
  <c r="G10198" i="28"/>
  <c r="G10197" i="28"/>
  <c r="G10196" i="28"/>
  <c r="G10195" i="28"/>
  <c r="G10194" i="28"/>
  <c r="G10193" i="28"/>
  <c r="G10192" i="28"/>
  <c r="G10191" i="28"/>
  <c r="G10190" i="28"/>
  <c r="G10189" i="28"/>
  <c r="G10188" i="28"/>
  <c r="G10187" i="28"/>
  <c r="G10186" i="28"/>
  <c r="G10185" i="28"/>
  <c r="G10184" i="28"/>
  <c r="G10183" i="28"/>
  <c r="G10182" i="28"/>
  <c r="G10181" i="28"/>
  <c r="G10180" i="28"/>
  <c r="G10179" i="28"/>
  <c r="G10178" i="28"/>
  <c r="G10177" i="28"/>
  <c r="G10176" i="28"/>
  <c r="G10175" i="28"/>
  <c r="G10174" i="28"/>
  <c r="G10173" i="28"/>
  <c r="G10172" i="28"/>
  <c r="G10171" i="28"/>
  <c r="G10170" i="28"/>
  <c r="G10169" i="28"/>
  <c r="G10168" i="28"/>
  <c r="G10167" i="28"/>
  <c r="G10166" i="28"/>
  <c r="G10165" i="28"/>
  <c r="G10164" i="28"/>
  <c r="G10163" i="28"/>
  <c r="G10162" i="28"/>
  <c r="G10161" i="28"/>
  <c r="G10160" i="28"/>
  <c r="G10159" i="28"/>
  <c r="G10158" i="28"/>
  <c r="G10157" i="28"/>
  <c r="G10156" i="28"/>
  <c r="G10155" i="28"/>
  <c r="G10154" i="28"/>
  <c r="G10153" i="28"/>
  <c r="G10152" i="28"/>
  <c r="G10151" i="28"/>
  <c r="G10150" i="28"/>
  <c r="G10149" i="28"/>
  <c r="G10148" i="28"/>
  <c r="G10147" i="28"/>
  <c r="G10146" i="28"/>
  <c r="G10145" i="28"/>
  <c r="G10144" i="28"/>
  <c r="G10143" i="28"/>
  <c r="G10142" i="28"/>
  <c r="G10141" i="28"/>
  <c r="G10140" i="28"/>
  <c r="G10139" i="28"/>
  <c r="G10138" i="28"/>
  <c r="G10137" i="28"/>
  <c r="G10136" i="28"/>
  <c r="G10135" i="28"/>
  <c r="G10134" i="28"/>
  <c r="G10133" i="28"/>
  <c r="G10132" i="28"/>
  <c r="G10131" i="28"/>
  <c r="G10130" i="28"/>
  <c r="G10129" i="28"/>
  <c r="G10128" i="28"/>
  <c r="G10127" i="28"/>
  <c r="G10126" i="28"/>
  <c r="G10125" i="28"/>
  <c r="G10124" i="28"/>
  <c r="G10123" i="28"/>
  <c r="G10122" i="28"/>
  <c r="G10121" i="28"/>
  <c r="G10120" i="28"/>
  <c r="G10119" i="28"/>
  <c r="G10118" i="28"/>
  <c r="G10117" i="28"/>
  <c r="G10116" i="28"/>
  <c r="G10115" i="28"/>
  <c r="G10114" i="28"/>
  <c r="G10113" i="28"/>
  <c r="G10112" i="28"/>
  <c r="G10111" i="28"/>
  <c r="G10110" i="28"/>
  <c r="G10109" i="28"/>
  <c r="G10108" i="28"/>
  <c r="G10107" i="28"/>
  <c r="G10106" i="28"/>
  <c r="G10105" i="28"/>
  <c r="G10104" i="28"/>
  <c r="G10103" i="28"/>
  <c r="G10102" i="28"/>
  <c r="G10101" i="28"/>
  <c r="G10100" i="28"/>
  <c r="G10099" i="28"/>
  <c r="G10098" i="28"/>
  <c r="G10097" i="28"/>
  <c r="G10096" i="28"/>
  <c r="G10095" i="28"/>
  <c r="G10094" i="28"/>
  <c r="G10093" i="28"/>
  <c r="G10092" i="28"/>
  <c r="G10091" i="28"/>
  <c r="G10090" i="28"/>
  <c r="G10089" i="28"/>
  <c r="G10088" i="28"/>
  <c r="G10087" i="28"/>
  <c r="G10086" i="28"/>
  <c r="G10085" i="28"/>
  <c r="G10084" i="28"/>
  <c r="G10083" i="28"/>
  <c r="G10082" i="28"/>
  <c r="G10081" i="28"/>
  <c r="G10080" i="28"/>
  <c r="G10079" i="28"/>
  <c r="G10078" i="28"/>
  <c r="G10077" i="28"/>
  <c r="G10076" i="28"/>
  <c r="G10075" i="28"/>
  <c r="G10074" i="28"/>
  <c r="G10073" i="28"/>
  <c r="G10072" i="28"/>
  <c r="G10071" i="28"/>
  <c r="G10070" i="28"/>
  <c r="G10069" i="28"/>
  <c r="G10068" i="28"/>
  <c r="G10067" i="28"/>
  <c r="G10066" i="28"/>
  <c r="G10065" i="28"/>
  <c r="G10064" i="28"/>
  <c r="G10063" i="28"/>
  <c r="G10062" i="28"/>
  <c r="G10061" i="28"/>
  <c r="G10060" i="28"/>
  <c r="G10059" i="28"/>
  <c r="G10058" i="28"/>
  <c r="G10057" i="28"/>
  <c r="G10056" i="28"/>
  <c r="G10055" i="28"/>
  <c r="G10054" i="28"/>
  <c r="G10053" i="28"/>
  <c r="G10052" i="28"/>
  <c r="G10051" i="28"/>
  <c r="G10050" i="28"/>
  <c r="G10049" i="28"/>
  <c r="G10048" i="28"/>
  <c r="G10047" i="28"/>
  <c r="G10046" i="28"/>
  <c r="G10045" i="28"/>
  <c r="G10044" i="28"/>
  <c r="G10043" i="28"/>
  <c r="G10042" i="28"/>
  <c r="G10041" i="28"/>
  <c r="G10040" i="28"/>
  <c r="G10039" i="28"/>
  <c r="G10038" i="28"/>
  <c r="G10037" i="28"/>
  <c r="G10036" i="28"/>
  <c r="G10035" i="28"/>
  <c r="G10034" i="28"/>
  <c r="G10033" i="28"/>
  <c r="G10032" i="28"/>
  <c r="G10031" i="28"/>
  <c r="G10030" i="28"/>
  <c r="G10029" i="28"/>
  <c r="G10028" i="28"/>
  <c r="G10027" i="28"/>
  <c r="G10026" i="28"/>
  <c r="G10025" i="28"/>
  <c r="G10024" i="28"/>
  <c r="G10023" i="28"/>
  <c r="G10022" i="28"/>
  <c r="G10021" i="28"/>
  <c r="G10020" i="28"/>
  <c r="G10019" i="28"/>
  <c r="G10018" i="28"/>
  <c r="G10017" i="28"/>
  <c r="G10016" i="28"/>
  <c r="G10015" i="28"/>
  <c r="G10014" i="28"/>
  <c r="G10013" i="28"/>
  <c r="G10012" i="28"/>
  <c r="G10011" i="28"/>
  <c r="G10010" i="28"/>
  <c r="G10009" i="28"/>
  <c r="G10008" i="28"/>
  <c r="G10007" i="28"/>
  <c r="G10006" i="28"/>
  <c r="G10005" i="28"/>
  <c r="G10004" i="28"/>
  <c r="G10003" i="28"/>
  <c r="G10002" i="28"/>
  <c r="G10001" i="28"/>
  <c r="G10000" i="28"/>
  <c r="G9999" i="28"/>
  <c r="G9998" i="28"/>
  <c r="G9997" i="28"/>
  <c r="G9996" i="28"/>
  <c r="G9995" i="28"/>
  <c r="G9994" i="28"/>
  <c r="G9993" i="28"/>
  <c r="G9992" i="28"/>
  <c r="G9991" i="28"/>
  <c r="G9990" i="28"/>
  <c r="G9989" i="28"/>
  <c r="G9988" i="28"/>
  <c r="G9987" i="28"/>
  <c r="G9986" i="28"/>
  <c r="G9985" i="28"/>
  <c r="G9984" i="28"/>
  <c r="G9983" i="28"/>
  <c r="G9982" i="28"/>
  <c r="G9981" i="28"/>
  <c r="G9980" i="28"/>
  <c r="G9979" i="28"/>
  <c r="G9978" i="28"/>
  <c r="G9977" i="28"/>
  <c r="G9976" i="28"/>
  <c r="G9975" i="28"/>
  <c r="G9974" i="28"/>
  <c r="G9973" i="28"/>
  <c r="G9972" i="28"/>
  <c r="G9971" i="28"/>
  <c r="G9970" i="28"/>
  <c r="G9969" i="28"/>
  <c r="G9968" i="28"/>
  <c r="G9967" i="28"/>
  <c r="G9966" i="28"/>
  <c r="G9965" i="28"/>
  <c r="G9964" i="28"/>
  <c r="G9963" i="28"/>
  <c r="G9962" i="28"/>
  <c r="G9961" i="28"/>
  <c r="G9960" i="28"/>
  <c r="G9959" i="28"/>
  <c r="G9958" i="28"/>
  <c r="G9957" i="28"/>
  <c r="G9956" i="28"/>
  <c r="G9955" i="28"/>
  <c r="G9954" i="28"/>
  <c r="G9953" i="28"/>
  <c r="G9952" i="28"/>
  <c r="G9951" i="28"/>
  <c r="G9950" i="28"/>
  <c r="G9949" i="28"/>
  <c r="G9948" i="28"/>
  <c r="G9947" i="28"/>
  <c r="G9946" i="28"/>
  <c r="G9945" i="28"/>
  <c r="G9944" i="28"/>
  <c r="G9943" i="28"/>
  <c r="G9942" i="28"/>
  <c r="G9941" i="28"/>
  <c r="G9940" i="28"/>
  <c r="G9939" i="28"/>
  <c r="G9938" i="28"/>
  <c r="G9937" i="28"/>
  <c r="G9936" i="28"/>
  <c r="G9935" i="28"/>
  <c r="G9934" i="28"/>
  <c r="G9933" i="28"/>
  <c r="G9932" i="28"/>
  <c r="G9931" i="28"/>
  <c r="G9930" i="28"/>
  <c r="G9929" i="28"/>
  <c r="G9928" i="28"/>
  <c r="G9927" i="28"/>
  <c r="G9926" i="28"/>
  <c r="G9925" i="28"/>
  <c r="G9924" i="28"/>
  <c r="G9923" i="28"/>
  <c r="G9922" i="28"/>
  <c r="G9921" i="28"/>
  <c r="G9920" i="28"/>
  <c r="G9919" i="28"/>
  <c r="G9918" i="28"/>
  <c r="G9917" i="28"/>
  <c r="G9916" i="28"/>
  <c r="G9915" i="28"/>
  <c r="G9914" i="28"/>
  <c r="G9913" i="28"/>
  <c r="G9912" i="28"/>
  <c r="G9911" i="28"/>
  <c r="G9910" i="28"/>
  <c r="G9909" i="28"/>
  <c r="G9908" i="28"/>
  <c r="G9907" i="28"/>
  <c r="G9906" i="28"/>
  <c r="G9905" i="28"/>
  <c r="G9904" i="28"/>
  <c r="G9903" i="28"/>
  <c r="G9902" i="28"/>
  <c r="G9901" i="28"/>
  <c r="G9900" i="28"/>
  <c r="G9899" i="28"/>
  <c r="G9898" i="28"/>
  <c r="G9897" i="28"/>
  <c r="G9896" i="28"/>
  <c r="G9895" i="28"/>
  <c r="G9894" i="28"/>
  <c r="G9893" i="28"/>
  <c r="G9892" i="28"/>
  <c r="G9891" i="28"/>
  <c r="G9890" i="28"/>
  <c r="G9889" i="28"/>
  <c r="G9888" i="28"/>
  <c r="G9887" i="28"/>
  <c r="G9886" i="28"/>
  <c r="G9885" i="28"/>
  <c r="G9884" i="28"/>
  <c r="G9883" i="28"/>
  <c r="G9882" i="28"/>
  <c r="G9881" i="28"/>
  <c r="G9880" i="28"/>
  <c r="G9879" i="28"/>
  <c r="G9878" i="28"/>
  <c r="G9877" i="28"/>
  <c r="G9876" i="28"/>
  <c r="G9875" i="28"/>
  <c r="G9874" i="28"/>
  <c r="G9873" i="28"/>
  <c r="G9872" i="28"/>
  <c r="G9871" i="28"/>
  <c r="G9870" i="28"/>
  <c r="G9869" i="28"/>
  <c r="G9868" i="28"/>
  <c r="G9867" i="28"/>
  <c r="G9866" i="28"/>
  <c r="G9865" i="28"/>
  <c r="G9864" i="28"/>
  <c r="G9863" i="28"/>
  <c r="G9862" i="28"/>
  <c r="G9861" i="28"/>
  <c r="G9860" i="28"/>
  <c r="G9859" i="28"/>
  <c r="G9858" i="28"/>
  <c r="G9857" i="28"/>
  <c r="G9856" i="28"/>
  <c r="G9855" i="28"/>
  <c r="G9854" i="28"/>
  <c r="G9853" i="28"/>
  <c r="G9852" i="28"/>
  <c r="G9851" i="28"/>
  <c r="G9850" i="28"/>
  <c r="G9849" i="28"/>
  <c r="G9848" i="28"/>
  <c r="G9847" i="28"/>
  <c r="G9846" i="28"/>
  <c r="G9845" i="28"/>
  <c r="G9844" i="28"/>
  <c r="G9843" i="28"/>
  <c r="G9842" i="28"/>
  <c r="G9841" i="28"/>
  <c r="G9840" i="28"/>
  <c r="G9839" i="28"/>
  <c r="G9838" i="28"/>
  <c r="G9837" i="28"/>
  <c r="G9836" i="28"/>
  <c r="G9835" i="28"/>
  <c r="G9834" i="28"/>
  <c r="G9833" i="28"/>
  <c r="G9832" i="28"/>
  <c r="G9831" i="28"/>
  <c r="G9830" i="28"/>
  <c r="G9829" i="28"/>
  <c r="G9828" i="28"/>
  <c r="G9827" i="28"/>
  <c r="G9826" i="28"/>
  <c r="G9825" i="28"/>
  <c r="G9824" i="28"/>
  <c r="G9823" i="28"/>
  <c r="G9822" i="28"/>
  <c r="G9821" i="28"/>
  <c r="G9820" i="28"/>
  <c r="G9819" i="28"/>
  <c r="G9818" i="28"/>
  <c r="G9817" i="28"/>
  <c r="G9816" i="28"/>
  <c r="G9815" i="28"/>
  <c r="G9814" i="28"/>
  <c r="G9813" i="28"/>
  <c r="G9812" i="28"/>
  <c r="G9811" i="28"/>
  <c r="G9810" i="28"/>
  <c r="G9809" i="28"/>
  <c r="G9808" i="28"/>
  <c r="G9807" i="28"/>
  <c r="G9806" i="28"/>
  <c r="G9805" i="28"/>
  <c r="G9804" i="28"/>
  <c r="G9803" i="28"/>
  <c r="G9802" i="28"/>
  <c r="G9801" i="28"/>
  <c r="G9800" i="28"/>
  <c r="G9799" i="28"/>
  <c r="G9798" i="28"/>
  <c r="G9797" i="28"/>
  <c r="G9796" i="28"/>
  <c r="G9795" i="28"/>
  <c r="G9794" i="28"/>
  <c r="G9793" i="28"/>
  <c r="G9792" i="28"/>
  <c r="G9791" i="28"/>
  <c r="G9790" i="28"/>
  <c r="G9789" i="28"/>
  <c r="G9788" i="28"/>
  <c r="G9787" i="28"/>
  <c r="G9786" i="28"/>
  <c r="G9785" i="28"/>
  <c r="G9784" i="28"/>
  <c r="G9783" i="28"/>
  <c r="G9782" i="28"/>
  <c r="G9781" i="28"/>
  <c r="G9780" i="28"/>
  <c r="G9779" i="28"/>
  <c r="G9778" i="28"/>
  <c r="G9777" i="28"/>
  <c r="G9776" i="28"/>
  <c r="G9775" i="28"/>
  <c r="G9774" i="28"/>
  <c r="G9773" i="28"/>
  <c r="G9772" i="28"/>
  <c r="G9771" i="28"/>
  <c r="G9770" i="28"/>
  <c r="G9769" i="28"/>
  <c r="G9768" i="28"/>
  <c r="G9767" i="28"/>
  <c r="G9766" i="28"/>
  <c r="G9765" i="28"/>
  <c r="G9764" i="28"/>
  <c r="G9763" i="28"/>
  <c r="G9762" i="28"/>
  <c r="G9761" i="28"/>
  <c r="G9760" i="28"/>
  <c r="G9759" i="28"/>
  <c r="G9758" i="28"/>
  <c r="G9757" i="28"/>
  <c r="G9756" i="28"/>
  <c r="G9755" i="28"/>
  <c r="G9754" i="28"/>
  <c r="G9753" i="28"/>
  <c r="G9752" i="28"/>
  <c r="G9751" i="28"/>
  <c r="G9750" i="28"/>
  <c r="G9749" i="28"/>
  <c r="G9748" i="28"/>
  <c r="G9747" i="28"/>
  <c r="G9746" i="28"/>
  <c r="G9745" i="28"/>
  <c r="G9744" i="28"/>
  <c r="G9743" i="28"/>
  <c r="G9742" i="28"/>
  <c r="G9741" i="28"/>
  <c r="G9740" i="28"/>
  <c r="G9739" i="28"/>
  <c r="G9738" i="28"/>
  <c r="G9737" i="28"/>
  <c r="G9736" i="28"/>
  <c r="G9735" i="28"/>
  <c r="G9734" i="28"/>
  <c r="G9733" i="28"/>
  <c r="G9732" i="28"/>
  <c r="G9731" i="28"/>
  <c r="G9730" i="28"/>
  <c r="G9729" i="28"/>
  <c r="G9728" i="28"/>
  <c r="G9727" i="28"/>
  <c r="G9726" i="28"/>
  <c r="G9725" i="28"/>
  <c r="G9724" i="28"/>
  <c r="G9723" i="28"/>
  <c r="G9722" i="28"/>
  <c r="G9721" i="28"/>
  <c r="G9720" i="28"/>
  <c r="G9719" i="28"/>
  <c r="G9718" i="28"/>
  <c r="G9717" i="28"/>
  <c r="G9716" i="28"/>
  <c r="G9715" i="28"/>
  <c r="G9714" i="28"/>
  <c r="G9713" i="28"/>
  <c r="G9712" i="28"/>
  <c r="G9711" i="28"/>
  <c r="G9710" i="28"/>
  <c r="G9709" i="28"/>
  <c r="G9708" i="28"/>
  <c r="G9707" i="28"/>
  <c r="G9706" i="28"/>
  <c r="G9705" i="28"/>
  <c r="G9704" i="28"/>
  <c r="G9703" i="28"/>
  <c r="G9702" i="28"/>
  <c r="G9701" i="28"/>
  <c r="G9700" i="28"/>
  <c r="G9699" i="28"/>
  <c r="G9698" i="28"/>
  <c r="G9697" i="28"/>
  <c r="G9696" i="28"/>
  <c r="G9695" i="28"/>
  <c r="G9694" i="28"/>
  <c r="G9693" i="28"/>
  <c r="G9692" i="28"/>
  <c r="G9691" i="28"/>
  <c r="G9690" i="28"/>
  <c r="G9689" i="28"/>
  <c r="G9688" i="28"/>
  <c r="G9687" i="28"/>
  <c r="G9686" i="28"/>
  <c r="G9685" i="28"/>
  <c r="G9684" i="28"/>
  <c r="G9683" i="28"/>
  <c r="G9682" i="28"/>
  <c r="G9681" i="28"/>
  <c r="G9680" i="28"/>
  <c r="G9679" i="28"/>
  <c r="G9678" i="28"/>
  <c r="G9677" i="28"/>
  <c r="G9676" i="28"/>
  <c r="G9675" i="28"/>
  <c r="G9674" i="28"/>
  <c r="G9673" i="28"/>
  <c r="G9672" i="28"/>
  <c r="G9671" i="28"/>
  <c r="G9670" i="28"/>
  <c r="G9669" i="28"/>
  <c r="G9668" i="28"/>
  <c r="G9667" i="28"/>
  <c r="G9666" i="28"/>
  <c r="G9665" i="28"/>
  <c r="G9664" i="28"/>
  <c r="G9663" i="28"/>
  <c r="G9662" i="28"/>
  <c r="G9661" i="28"/>
  <c r="G9660" i="28"/>
  <c r="G9659" i="28"/>
  <c r="G9658" i="28"/>
  <c r="G9657" i="28"/>
  <c r="G9656" i="28"/>
  <c r="G9655" i="28"/>
  <c r="G9654" i="28"/>
  <c r="G9653" i="28"/>
  <c r="G9652" i="28"/>
  <c r="G9651" i="28"/>
  <c r="G9650" i="28"/>
  <c r="G9649" i="28"/>
  <c r="G9648" i="28"/>
  <c r="G9647" i="28"/>
  <c r="G9646" i="28"/>
  <c r="G9645" i="28"/>
  <c r="G9644" i="28"/>
  <c r="G9643" i="28"/>
  <c r="G9642" i="28"/>
  <c r="G9641" i="28"/>
  <c r="G9640" i="28"/>
  <c r="G9639" i="28"/>
  <c r="G9638" i="28"/>
  <c r="G9637" i="28"/>
  <c r="G9636" i="28"/>
  <c r="G9635" i="28"/>
  <c r="G9634" i="28"/>
  <c r="G9633" i="28"/>
  <c r="G9632" i="28"/>
  <c r="G9631" i="28"/>
  <c r="G9630" i="28"/>
  <c r="G9629" i="28"/>
  <c r="G9628" i="28"/>
  <c r="G9627" i="28"/>
  <c r="G9626" i="28"/>
  <c r="G9625" i="28"/>
  <c r="G9624" i="28"/>
  <c r="G9623" i="28"/>
  <c r="G9622" i="28"/>
  <c r="G9621" i="28"/>
  <c r="G9620" i="28"/>
  <c r="G9619" i="28"/>
  <c r="G9618" i="28"/>
  <c r="G9617" i="28"/>
  <c r="G9616" i="28"/>
  <c r="G9615" i="28"/>
  <c r="G9614" i="28"/>
  <c r="G9613" i="28"/>
  <c r="G9612" i="28"/>
  <c r="G9611" i="28"/>
  <c r="G9610" i="28"/>
  <c r="G9609" i="28"/>
  <c r="G9608" i="28"/>
  <c r="G9607" i="28"/>
  <c r="G9606" i="28"/>
  <c r="G9605" i="28"/>
  <c r="G9604" i="28"/>
  <c r="G9603" i="28"/>
  <c r="G9602" i="28"/>
  <c r="G9601" i="28"/>
  <c r="G9600" i="28"/>
  <c r="G9599" i="28"/>
  <c r="G9598" i="28"/>
  <c r="G9597" i="28"/>
  <c r="G9596" i="28"/>
  <c r="G9595" i="28"/>
  <c r="G9594" i="28"/>
  <c r="G9593" i="28"/>
  <c r="G9592" i="28"/>
  <c r="G9591" i="28"/>
  <c r="G9590" i="28"/>
  <c r="G9589" i="28"/>
  <c r="G9588" i="28"/>
  <c r="G9587" i="28"/>
  <c r="G9586" i="28"/>
  <c r="G9585" i="28"/>
  <c r="G9584" i="28"/>
  <c r="G9583" i="28"/>
  <c r="G9582" i="28"/>
  <c r="G9581" i="28"/>
  <c r="G9580" i="28"/>
  <c r="G9579" i="28"/>
  <c r="G9578" i="28"/>
  <c r="G9577" i="28"/>
  <c r="G9576" i="28"/>
  <c r="G9575" i="28"/>
  <c r="G9574" i="28"/>
  <c r="G9573" i="28"/>
  <c r="G9572" i="28"/>
  <c r="G9571" i="28"/>
  <c r="G9570" i="28"/>
  <c r="G9569" i="28"/>
  <c r="G9568" i="28"/>
  <c r="G9567" i="28"/>
  <c r="G9566" i="28"/>
  <c r="G9565" i="28"/>
  <c r="G9564" i="28"/>
  <c r="G9563" i="28"/>
  <c r="G9562" i="28"/>
  <c r="G9561" i="28"/>
  <c r="G9560" i="28"/>
  <c r="G9559" i="28"/>
  <c r="G9558" i="28"/>
  <c r="G9557" i="28"/>
  <c r="G9556" i="28"/>
  <c r="G9555" i="28"/>
  <c r="G9554" i="28"/>
  <c r="G9553" i="28"/>
  <c r="G9552" i="28"/>
  <c r="G9551" i="28"/>
  <c r="G9550" i="28"/>
  <c r="G9549" i="28"/>
  <c r="G9548" i="28"/>
  <c r="G9547" i="28"/>
  <c r="G9546" i="28"/>
  <c r="G9545" i="28"/>
  <c r="G9544" i="28"/>
  <c r="G9543" i="28"/>
  <c r="G9542" i="28"/>
  <c r="G9541" i="28"/>
  <c r="G9540" i="28"/>
  <c r="G9539" i="28"/>
  <c r="G9538" i="28"/>
  <c r="G9537" i="28"/>
  <c r="G9536" i="28"/>
  <c r="G9535" i="28"/>
  <c r="G9534" i="28"/>
  <c r="G9533" i="28"/>
  <c r="G9532" i="28"/>
  <c r="G9531" i="28"/>
  <c r="G9530" i="28"/>
  <c r="G9529" i="28"/>
  <c r="G9528" i="28"/>
  <c r="G9527" i="28"/>
  <c r="G9526" i="28"/>
  <c r="G9525" i="28"/>
  <c r="G9524" i="28"/>
  <c r="G9523" i="28"/>
  <c r="G9522" i="28"/>
  <c r="G9521" i="28"/>
  <c r="G9520" i="28"/>
  <c r="G9519" i="28"/>
  <c r="G9518" i="28"/>
  <c r="G9517" i="28"/>
  <c r="G9516" i="28"/>
  <c r="G9515" i="28"/>
  <c r="G9514" i="28"/>
  <c r="G9513" i="28"/>
  <c r="G9512" i="28"/>
  <c r="G9511" i="28"/>
  <c r="G9510" i="28"/>
  <c r="G9509" i="28"/>
  <c r="G9508" i="28"/>
  <c r="G9507" i="28"/>
  <c r="G9506" i="28"/>
  <c r="G9505" i="28"/>
  <c r="G9504" i="28"/>
  <c r="G9503" i="28"/>
  <c r="G9502" i="28"/>
  <c r="G9501" i="28"/>
  <c r="G9500" i="28"/>
  <c r="G9499" i="28"/>
  <c r="G9498" i="28"/>
  <c r="G9497" i="28"/>
  <c r="G9496" i="28"/>
  <c r="G9495" i="28"/>
  <c r="G9494" i="28"/>
  <c r="G9493" i="28"/>
  <c r="G9492" i="28"/>
  <c r="G9491" i="28"/>
  <c r="G9490" i="28"/>
  <c r="G9489" i="28"/>
  <c r="G9488" i="28"/>
  <c r="G9487" i="28"/>
  <c r="G9486" i="28"/>
  <c r="G9485" i="28"/>
  <c r="G9484" i="28"/>
  <c r="G9483" i="28"/>
  <c r="G9482" i="28"/>
  <c r="G9481" i="28"/>
  <c r="G9480" i="28"/>
  <c r="G9479" i="28"/>
  <c r="G9478" i="28"/>
  <c r="G9477" i="28"/>
  <c r="G9476" i="28"/>
  <c r="G9475" i="28"/>
  <c r="G9474" i="28"/>
  <c r="G9473" i="28"/>
  <c r="G9472" i="28"/>
  <c r="G9471" i="28"/>
  <c r="G9470" i="28"/>
  <c r="G9469" i="28"/>
  <c r="G9468" i="28"/>
  <c r="G9467" i="28"/>
  <c r="G9466" i="28"/>
  <c r="G9465" i="28"/>
  <c r="G9464" i="28"/>
  <c r="G9463" i="28"/>
  <c r="G9462" i="28"/>
  <c r="G9461" i="28"/>
  <c r="G9460" i="28"/>
  <c r="G9459" i="28"/>
  <c r="G9458" i="28"/>
  <c r="G9457" i="28"/>
  <c r="G9456" i="28"/>
  <c r="G9455" i="28"/>
  <c r="G9454" i="28"/>
  <c r="G9453" i="28"/>
  <c r="G9452" i="28"/>
  <c r="G9451" i="28"/>
  <c r="G9450" i="28"/>
  <c r="G9449" i="28"/>
  <c r="G9448" i="28"/>
  <c r="G9447" i="28"/>
  <c r="G9446" i="28"/>
  <c r="G9445" i="28"/>
  <c r="G9444" i="28"/>
  <c r="G9443" i="28"/>
  <c r="G9442" i="28"/>
  <c r="G9441" i="28"/>
  <c r="G9440" i="28"/>
  <c r="G9439" i="28"/>
  <c r="G9438" i="28"/>
  <c r="G9437" i="28"/>
  <c r="G9436" i="28"/>
  <c r="G9435" i="28"/>
  <c r="G9434" i="28"/>
  <c r="G9433" i="28"/>
  <c r="G9432" i="28"/>
  <c r="G9431" i="28"/>
  <c r="G9430" i="28"/>
  <c r="G9429" i="28"/>
  <c r="G9428" i="28"/>
  <c r="G9427" i="28"/>
  <c r="G9426" i="28"/>
  <c r="G9425" i="28"/>
  <c r="G9424" i="28"/>
  <c r="G9423" i="28"/>
  <c r="G9422" i="28"/>
  <c r="G9421" i="28"/>
  <c r="G9420" i="28"/>
  <c r="G9419" i="28"/>
  <c r="G9418" i="28"/>
  <c r="G9417" i="28"/>
  <c r="G9416" i="28"/>
  <c r="G9415" i="28"/>
  <c r="G9414" i="28"/>
  <c r="G9413" i="28"/>
  <c r="G9412" i="28"/>
  <c r="G9411" i="28"/>
  <c r="G9410" i="28"/>
  <c r="G9409" i="28"/>
  <c r="G9408" i="28"/>
  <c r="G9407" i="28"/>
  <c r="G9406" i="28"/>
  <c r="G9405" i="28"/>
  <c r="G9404" i="28"/>
  <c r="G9403" i="28"/>
  <c r="G9402" i="28"/>
  <c r="G9401" i="28"/>
  <c r="G9400" i="28"/>
  <c r="G9399" i="28"/>
  <c r="G9398" i="28"/>
  <c r="G9397" i="28"/>
  <c r="G9396" i="28"/>
  <c r="G9395" i="28"/>
  <c r="G9394" i="28"/>
  <c r="G9393" i="28"/>
  <c r="G9392" i="28"/>
  <c r="G9391" i="28"/>
  <c r="G9390" i="28"/>
  <c r="G9389" i="28"/>
  <c r="G9388" i="28"/>
  <c r="G9387" i="28"/>
  <c r="G9386" i="28"/>
  <c r="G9385" i="28"/>
  <c r="G9384" i="28"/>
  <c r="G9383" i="28"/>
  <c r="G9382" i="28"/>
  <c r="G9381" i="28"/>
  <c r="G9380" i="28"/>
  <c r="G9379" i="28"/>
  <c r="G9378" i="28"/>
  <c r="G9377" i="28"/>
  <c r="G9376" i="28"/>
  <c r="G9375" i="28"/>
  <c r="G9374" i="28"/>
  <c r="G9373" i="28"/>
  <c r="G9372" i="28"/>
  <c r="G9371" i="28"/>
  <c r="G9370" i="28"/>
  <c r="G9369" i="28"/>
  <c r="G9368" i="28"/>
  <c r="G9367" i="28"/>
  <c r="G9366" i="28"/>
  <c r="G9365" i="28"/>
  <c r="G9364" i="28"/>
  <c r="G9363" i="28"/>
  <c r="G9362" i="28"/>
  <c r="G9361" i="28"/>
  <c r="G9360" i="28"/>
  <c r="G9359" i="28"/>
  <c r="G9358" i="28"/>
  <c r="G9357" i="28"/>
  <c r="G9356" i="28"/>
  <c r="G9355" i="28"/>
  <c r="G9354" i="28"/>
  <c r="G9353" i="28"/>
  <c r="G9352" i="28"/>
  <c r="G9351" i="28"/>
  <c r="G9350" i="28"/>
  <c r="G9349" i="28"/>
  <c r="G9348" i="28"/>
  <c r="G9347" i="28"/>
  <c r="G9346" i="28"/>
  <c r="G9345" i="28"/>
  <c r="G9344" i="28"/>
  <c r="G9343" i="28"/>
  <c r="G9342" i="28"/>
  <c r="G9341" i="28"/>
  <c r="G9340" i="28"/>
  <c r="G9339" i="28"/>
  <c r="G9338" i="28"/>
  <c r="G9337" i="28"/>
  <c r="G9336" i="28"/>
  <c r="G9335" i="28"/>
  <c r="G9334" i="28"/>
  <c r="G9333" i="28"/>
  <c r="G9332" i="28"/>
  <c r="G9331" i="28"/>
  <c r="G9330" i="28"/>
  <c r="G9329" i="28"/>
  <c r="G9328" i="28"/>
  <c r="G9327" i="28"/>
  <c r="G9326" i="28"/>
  <c r="G9325" i="28"/>
  <c r="G9324" i="28"/>
  <c r="G9323" i="28"/>
  <c r="G9322" i="28"/>
  <c r="G9321" i="28"/>
  <c r="G9320" i="28"/>
  <c r="G9319" i="28"/>
  <c r="G9318" i="28"/>
  <c r="G9317" i="28"/>
  <c r="G9316" i="28"/>
  <c r="G9315" i="28"/>
  <c r="G9314" i="28"/>
  <c r="G9313" i="28"/>
  <c r="G9312" i="28"/>
  <c r="G9311" i="28"/>
  <c r="G9310" i="28"/>
  <c r="G9309" i="28"/>
  <c r="G9308" i="28"/>
  <c r="G9307" i="28"/>
  <c r="G9306" i="28"/>
  <c r="G9305" i="28"/>
  <c r="G9304" i="28"/>
  <c r="G9303" i="28"/>
  <c r="G9302" i="28"/>
  <c r="G9301" i="28"/>
  <c r="G9300" i="28"/>
  <c r="G9299" i="28"/>
  <c r="G9298" i="28"/>
  <c r="G9297" i="28"/>
  <c r="G9296" i="28"/>
  <c r="G9295" i="28"/>
  <c r="G9294" i="28"/>
  <c r="G9293" i="28"/>
  <c r="G9292" i="28"/>
  <c r="G9291" i="28"/>
  <c r="G9290" i="28"/>
  <c r="G9289" i="28"/>
  <c r="G9288" i="28"/>
  <c r="G9287" i="28"/>
  <c r="G9286" i="28"/>
  <c r="G9285" i="28"/>
  <c r="G9284" i="28"/>
  <c r="G9283" i="28"/>
  <c r="G9282" i="28"/>
  <c r="G9281" i="28"/>
  <c r="G9280" i="28"/>
  <c r="G9279" i="28"/>
  <c r="G9278" i="28"/>
  <c r="G9277" i="28"/>
  <c r="G9276" i="28"/>
  <c r="G9275" i="28"/>
  <c r="G9274" i="28"/>
  <c r="G9273" i="28"/>
  <c r="G9272" i="28"/>
  <c r="G9271" i="28"/>
  <c r="G9270" i="28"/>
  <c r="G9269" i="28"/>
  <c r="G9268" i="28"/>
  <c r="G9267" i="28"/>
  <c r="G9266" i="28"/>
  <c r="G9265" i="28"/>
  <c r="G9264" i="28"/>
  <c r="G9263" i="28"/>
  <c r="G9262" i="28"/>
  <c r="G9261" i="28"/>
  <c r="G9260" i="28"/>
  <c r="G9259" i="28"/>
  <c r="G9258" i="28"/>
  <c r="G9257" i="28"/>
  <c r="G9256" i="28"/>
  <c r="G9255" i="28"/>
  <c r="G9254" i="28"/>
  <c r="G9253" i="28"/>
  <c r="G9252" i="28"/>
  <c r="G9251" i="28"/>
  <c r="G9250" i="28"/>
  <c r="G9249" i="28"/>
  <c r="G9248" i="28"/>
  <c r="G9247" i="28"/>
  <c r="G9246" i="28"/>
  <c r="G9245" i="28"/>
  <c r="G9244" i="28"/>
  <c r="G9243" i="28"/>
  <c r="G9242" i="28"/>
  <c r="G9241" i="28"/>
  <c r="G9240" i="28"/>
  <c r="G9239" i="28"/>
  <c r="G9238" i="28"/>
  <c r="G9237" i="28"/>
  <c r="G9236" i="28"/>
  <c r="G9235" i="28"/>
  <c r="G9234" i="28"/>
  <c r="G9233" i="28"/>
  <c r="G9232" i="28"/>
  <c r="G9231" i="28"/>
  <c r="G9230" i="28"/>
  <c r="G9229" i="28"/>
  <c r="G9228" i="28"/>
  <c r="G9227" i="28"/>
  <c r="G9226" i="28"/>
  <c r="G9225" i="28"/>
  <c r="G9224" i="28"/>
  <c r="G9223" i="28"/>
  <c r="G9222" i="28"/>
  <c r="G9221" i="28"/>
  <c r="G9220" i="28"/>
  <c r="G9219" i="28"/>
  <c r="G9218" i="28"/>
  <c r="G9217" i="28"/>
  <c r="G9216" i="28"/>
  <c r="G9215" i="28"/>
  <c r="G9214" i="28"/>
  <c r="G9213" i="28"/>
  <c r="G9212" i="28"/>
  <c r="G9211" i="28"/>
  <c r="G9210" i="28"/>
  <c r="G9209" i="28"/>
  <c r="G9208" i="28"/>
  <c r="G9207" i="28"/>
  <c r="G9206" i="28"/>
  <c r="G9205" i="28"/>
  <c r="G9204" i="28"/>
  <c r="G9203" i="28"/>
  <c r="G9202" i="28"/>
  <c r="G9201" i="28"/>
  <c r="G9200" i="28"/>
  <c r="G9199" i="28"/>
  <c r="G9198" i="28"/>
  <c r="G9197" i="28"/>
  <c r="G9196" i="28"/>
  <c r="G9195" i="28"/>
  <c r="G9194" i="28"/>
  <c r="G9193" i="28"/>
  <c r="G9192" i="28"/>
  <c r="G9191" i="28"/>
  <c r="G9190" i="28"/>
  <c r="G9189" i="28"/>
  <c r="G9188" i="28"/>
  <c r="G9187" i="28"/>
  <c r="G9186" i="28"/>
  <c r="G9185" i="28"/>
  <c r="G9184" i="28"/>
  <c r="G9183" i="28"/>
  <c r="G9182" i="28"/>
  <c r="G9181" i="28"/>
  <c r="G9180" i="28"/>
  <c r="G9179" i="28"/>
  <c r="G9178" i="28"/>
  <c r="G9177" i="28"/>
  <c r="G9176" i="28"/>
  <c r="G9175" i="28"/>
  <c r="G9174" i="28"/>
  <c r="G9173" i="28"/>
  <c r="G9172" i="28"/>
  <c r="G9171" i="28"/>
  <c r="G9170" i="28"/>
  <c r="G9169" i="28"/>
  <c r="G9168" i="28"/>
  <c r="G9167" i="28"/>
  <c r="G9166" i="28"/>
  <c r="G9165" i="28"/>
  <c r="G9164" i="28"/>
  <c r="G9163" i="28"/>
  <c r="G9162" i="28"/>
  <c r="G9161" i="28"/>
  <c r="G9160" i="28"/>
  <c r="G9159" i="28"/>
  <c r="G9158" i="28"/>
  <c r="G9157" i="28"/>
  <c r="G9156" i="28"/>
  <c r="G9155" i="28"/>
  <c r="G9154" i="28"/>
  <c r="G9153" i="28"/>
  <c r="G9152" i="28"/>
  <c r="G9151" i="28"/>
  <c r="G9150" i="28"/>
  <c r="G9149" i="28"/>
  <c r="G9148" i="28"/>
  <c r="G9147" i="28"/>
  <c r="G9146" i="28"/>
  <c r="G9145" i="28"/>
  <c r="G9144" i="28"/>
  <c r="G9143" i="28"/>
  <c r="G9142" i="28"/>
  <c r="G9141" i="28"/>
  <c r="G9140" i="28"/>
  <c r="G9139" i="28"/>
  <c r="G9138" i="28"/>
  <c r="G9137" i="28"/>
  <c r="G9136" i="28"/>
  <c r="G9135" i="28"/>
  <c r="G9134" i="28"/>
  <c r="G9133" i="28"/>
  <c r="G9132" i="28"/>
  <c r="G9131" i="28"/>
  <c r="G9130" i="28"/>
  <c r="G9129" i="28"/>
  <c r="G9128" i="28"/>
  <c r="G9127" i="28"/>
  <c r="G9126" i="28"/>
  <c r="G9125" i="28"/>
  <c r="G9124" i="28"/>
  <c r="G9123" i="28"/>
  <c r="G9122" i="28"/>
  <c r="G9121" i="28"/>
  <c r="G9120" i="28"/>
  <c r="G9119" i="28"/>
  <c r="G9118" i="28"/>
  <c r="G9117" i="28"/>
  <c r="G9116" i="28"/>
  <c r="G9115" i="28"/>
  <c r="G9114" i="28"/>
  <c r="G9113" i="28"/>
  <c r="G9112" i="28"/>
  <c r="G9111" i="28"/>
  <c r="G9110" i="28"/>
  <c r="G9109" i="28"/>
  <c r="G9108" i="28"/>
  <c r="G9107" i="28"/>
  <c r="G9106" i="28"/>
  <c r="G9105" i="28"/>
  <c r="G9104" i="28"/>
  <c r="G9103" i="28"/>
  <c r="G9102" i="28"/>
  <c r="G9101" i="28"/>
  <c r="G9100" i="28"/>
  <c r="G9099" i="28"/>
  <c r="G9098" i="28"/>
  <c r="G9097" i="28"/>
  <c r="G9096" i="28"/>
  <c r="G9095" i="28"/>
  <c r="G9094" i="28"/>
  <c r="G9093" i="28"/>
  <c r="G9092" i="28"/>
  <c r="G9091" i="28"/>
  <c r="G9090" i="28"/>
  <c r="G9089" i="28"/>
  <c r="G9088" i="28"/>
  <c r="G9087" i="28"/>
  <c r="G9086" i="28"/>
  <c r="G9085" i="28"/>
  <c r="G9084" i="28"/>
  <c r="G9083" i="28"/>
  <c r="G9082" i="28"/>
  <c r="G9081" i="28"/>
  <c r="G9080" i="28"/>
  <c r="G9079" i="28"/>
  <c r="G9078" i="28"/>
  <c r="G9077" i="28"/>
  <c r="G9076" i="28"/>
  <c r="G9075" i="28"/>
  <c r="G9074" i="28"/>
  <c r="G9073" i="28"/>
  <c r="G9072" i="28"/>
  <c r="G9071" i="28"/>
  <c r="G9070" i="28"/>
  <c r="G9069" i="28"/>
  <c r="G9068" i="28"/>
  <c r="G9067" i="28"/>
  <c r="G9066" i="28"/>
  <c r="G9065" i="28"/>
  <c r="G9064" i="28"/>
  <c r="G9063" i="28"/>
  <c r="G9062" i="28"/>
  <c r="G9061" i="28"/>
  <c r="G9060" i="28"/>
  <c r="G9059" i="28"/>
  <c r="G9058" i="28"/>
  <c r="G9057" i="28"/>
  <c r="G9056" i="28"/>
  <c r="G9055" i="28"/>
  <c r="G9054" i="28"/>
  <c r="G9053" i="28"/>
  <c r="G9052" i="28"/>
  <c r="G9051" i="28"/>
  <c r="G9050" i="28"/>
  <c r="G9049" i="28"/>
  <c r="G9048" i="28"/>
  <c r="G9047" i="28"/>
  <c r="G9046" i="28"/>
  <c r="G9045" i="28"/>
  <c r="G9044" i="28"/>
  <c r="G9043" i="28"/>
  <c r="G9042" i="28"/>
  <c r="G9041" i="28"/>
  <c r="G9040" i="28"/>
  <c r="G9039" i="28"/>
  <c r="G9038" i="28"/>
  <c r="G9037" i="28"/>
  <c r="G9036" i="28"/>
  <c r="G9035" i="28"/>
  <c r="G9034" i="28"/>
  <c r="G9033" i="28"/>
  <c r="G9032" i="28"/>
  <c r="G9031" i="28"/>
  <c r="G9030" i="28"/>
  <c r="G9029" i="28"/>
  <c r="G9028" i="28"/>
  <c r="G9027" i="28"/>
  <c r="G9026" i="28"/>
  <c r="G9025" i="28"/>
  <c r="G9024" i="28"/>
  <c r="G9023" i="28"/>
  <c r="G9022" i="28"/>
  <c r="G9021" i="28"/>
  <c r="G9020" i="28"/>
  <c r="G9019" i="28"/>
  <c r="G9018" i="28"/>
  <c r="G9017" i="28"/>
  <c r="G9016" i="28"/>
  <c r="G9015" i="28"/>
  <c r="G9014" i="28"/>
  <c r="G9013" i="28"/>
  <c r="G9012" i="28"/>
  <c r="G9011" i="28"/>
  <c r="G9010" i="28"/>
  <c r="G9009" i="28"/>
  <c r="G9008" i="28"/>
  <c r="G9007" i="28"/>
  <c r="G9006" i="28"/>
  <c r="G9005" i="28"/>
  <c r="G9004" i="28"/>
  <c r="G9003" i="28"/>
  <c r="G9002" i="28"/>
  <c r="G9001" i="28"/>
  <c r="G9000" i="28"/>
  <c r="G8999" i="28"/>
  <c r="G8998" i="28"/>
  <c r="G8997" i="28"/>
  <c r="G8996" i="28"/>
  <c r="G8995" i="28"/>
  <c r="G8994" i="28"/>
  <c r="G8993" i="28"/>
  <c r="G8992" i="28"/>
  <c r="G8991" i="28"/>
  <c r="G8990" i="28"/>
  <c r="G8989" i="28"/>
  <c r="G8988" i="28"/>
  <c r="G8987" i="28"/>
  <c r="G8986" i="28"/>
  <c r="G8985" i="28"/>
  <c r="G8984" i="28"/>
  <c r="G8983" i="28"/>
  <c r="G8982" i="28"/>
  <c r="G8981" i="28"/>
  <c r="G8980" i="28"/>
  <c r="G8979" i="28"/>
  <c r="G8978" i="28"/>
  <c r="G8977" i="28"/>
  <c r="G8976" i="28"/>
  <c r="G8975" i="28"/>
  <c r="G8974" i="28"/>
  <c r="G8973" i="28"/>
  <c r="G8972" i="28"/>
  <c r="G8971" i="28"/>
  <c r="G8970" i="28"/>
  <c r="G8969" i="28"/>
  <c r="G8968" i="28"/>
  <c r="G8967" i="28"/>
  <c r="G8966" i="28"/>
  <c r="G8965" i="28"/>
  <c r="G8964" i="28"/>
  <c r="G8963" i="28"/>
  <c r="G8962" i="28"/>
  <c r="G8961" i="28"/>
  <c r="G8960" i="28"/>
  <c r="G8959" i="28"/>
  <c r="G8958" i="28"/>
  <c r="G8957" i="28"/>
  <c r="G8956" i="28"/>
  <c r="G8955" i="28"/>
  <c r="G8954" i="28"/>
  <c r="G8953" i="28"/>
  <c r="G8952" i="28"/>
  <c r="G8951" i="28"/>
  <c r="G8950" i="28"/>
  <c r="G8949" i="28"/>
  <c r="G8948" i="28"/>
  <c r="G8947" i="28"/>
  <c r="G8946" i="28"/>
  <c r="G8945" i="28"/>
  <c r="G8944" i="28"/>
  <c r="G8943" i="28"/>
  <c r="G8942" i="28"/>
  <c r="G8941" i="28"/>
  <c r="G8940" i="28"/>
  <c r="G8939" i="28"/>
  <c r="G8938" i="28"/>
  <c r="G8937" i="28"/>
  <c r="G8936" i="28"/>
  <c r="G8935" i="28"/>
  <c r="G8934" i="28"/>
  <c r="G8933" i="28"/>
  <c r="G8932" i="28"/>
  <c r="G8931" i="28"/>
  <c r="G8930" i="28"/>
  <c r="G8929" i="28"/>
  <c r="G8928" i="28"/>
  <c r="G8927" i="28"/>
  <c r="G8926" i="28"/>
  <c r="G8925" i="28"/>
  <c r="G8924" i="28"/>
  <c r="G8923" i="28"/>
  <c r="G8922" i="28"/>
  <c r="G8921" i="28"/>
  <c r="G8920" i="28"/>
  <c r="G8919" i="28"/>
  <c r="G8918" i="28"/>
  <c r="G8917" i="28"/>
  <c r="G8916" i="28"/>
  <c r="G8915" i="28"/>
  <c r="G8914" i="28"/>
  <c r="G8913" i="28"/>
  <c r="G8912" i="28"/>
  <c r="G8911" i="28"/>
  <c r="G8910" i="28"/>
  <c r="G8909" i="28"/>
  <c r="G8908" i="28"/>
  <c r="G8907" i="28"/>
  <c r="G8906" i="28"/>
  <c r="G8905" i="28"/>
  <c r="G8904" i="28"/>
  <c r="G8903" i="28"/>
  <c r="G8902" i="28"/>
  <c r="G8901" i="28"/>
  <c r="G8900" i="28"/>
  <c r="G8899" i="28"/>
  <c r="G8898" i="28"/>
  <c r="G8897" i="28"/>
  <c r="G8896" i="28"/>
  <c r="G8895" i="28"/>
  <c r="G8894" i="28"/>
  <c r="G8893" i="28"/>
  <c r="G8892" i="28"/>
  <c r="G8891" i="28"/>
  <c r="G8890" i="28"/>
  <c r="G8889" i="28"/>
  <c r="G8888" i="28"/>
  <c r="G8887" i="28"/>
  <c r="G8886" i="28"/>
  <c r="G8885" i="28"/>
  <c r="G8884" i="28"/>
  <c r="G8883" i="28"/>
  <c r="G8882" i="28"/>
  <c r="G8881" i="28"/>
  <c r="G8880" i="28"/>
  <c r="G8879" i="28"/>
  <c r="G8878" i="28"/>
  <c r="G8877" i="28"/>
  <c r="G8876" i="28"/>
  <c r="G8875" i="28"/>
  <c r="G8874" i="28"/>
  <c r="G8873" i="28"/>
  <c r="G8872" i="28"/>
  <c r="G8871" i="28"/>
  <c r="G8870" i="28"/>
  <c r="G8869" i="28"/>
  <c r="G8868" i="28"/>
  <c r="G8867" i="28"/>
  <c r="G8866" i="28"/>
  <c r="G8865" i="28"/>
  <c r="G8864" i="28"/>
  <c r="G8863" i="28"/>
  <c r="G8862" i="28"/>
  <c r="G8861" i="28"/>
  <c r="G8860" i="28"/>
  <c r="G8859" i="28"/>
  <c r="G8858" i="28"/>
  <c r="G8857" i="28"/>
  <c r="G8856" i="28"/>
  <c r="G8855" i="28"/>
  <c r="G8854" i="28"/>
  <c r="G8853" i="28"/>
  <c r="G8852" i="28"/>
  <c r="G8851" i="28"/>
  <c r="G8850" i="28"/>
  <c r="G8849" i="28"/>
  <c r="G8848" i="28"/>
  <c r="G8847" i="28"/>
  <c r="G8846" i="28"/>
  <c r="G8845" i="28"/>
  <c r="G8844" i="28"/>
  <c r="G8843" i="28"/>
  <c r="G8842" i="28"/>
  <c r="G8841" i="28"/>
  <c r="G8840" i="28"/>
  <c r="G8839" i="28"/>
  <c r="G8838" i="28"/>
  <c r="G8837" i="28"/>
  <c r="G8836" i="28"/>
  <c r="G8835" i="28"/>
  <c r="G8834" i="28"/>
  <c r="G8833" i="28"/>
  <c r="G8832" i="28"/>
  <c r="G8831" i="28"/>
  <c r="G8830" i="28"/>
  <c r="G8829" i="28"/>
  <c r="G8828" i="28"/>
  <c r="G8827" i="28"/>
  <c r="G8826" i="28"/>
  <c r="G8825" i="28"/>
  <c r="G8824" i="28"/>
  <c r="G8823" i="28"/>
  <c r="G8822" i="28"/>
  <c r="G8821" i="28"/>
  <c r="G8820" i="28"/>
  <c r="G8819" i="28"/>
  <c r="G8818" i="28"/>
  <c r="G8817" i="28"/>
  <c r="G8816" i="28"/>
  <c r="G8815" i="28"/>
  <c r="G8814" i="28"/>
  <c r="G8813" i="28"/>
  <c r="G8812" i="28"/>
  <c r="G8811" i="28"/>
  <c r="G8810" i="28"/>
  <c r="G8809" i="28"/>
  <c r="G8808" i="28"/>
  <c r="G8807" i="28"/>
  <c r="G8806" i="28"/>
  <c r="G8805" i="28"/>
  <c r="G8804" i="28"/>
  <c r="G8803" i="28"/>
  <c r="G8802" i="28"/>
  <c r="G8801" i="28"/>
  <c r="G8800" i="28"/>
  <c r="G8799" i="28"/>
  <c r="G8798" i="28"/>
  <c r="G8797" i="28"/>
  <c r="G8796" i="28"/>
  <c r="G8795" i="28"/>
  <c r="G8794" i="28"/>
  <c r="G8793" i="28"/>
  <c r="G8792" i="28"/>
  <c r="G8791" i="28"/>
  <c r="G8790" i="28"/>
  <c r="G8789" i="28"/>
  <c r="G8788" i="28"/>
  <c r="G8787" i="28"/>
  <c r="G8786" i="28"/>
  <c r="G8785" i="28"/>
  <c r="G8784" i="28"/>
  <c r="G8783" i="28"/>
  <c r="G8782" i="28"/>
  <c r="G8781" i="28"/>
  <c r="G8780" i="28"/>
  <c r="G8779" i="28"/>
  <c r="G8778" i="28"/>
  <c r="G8777" i="28"/>
  <c r="G8776" i="28"/>
  <c r="G8775" i="28"/>
  <c r="G8774" i="28"/>
  <c r="G8773" i="28"/>
  <c r="G8772" i="28"/>
  <c r="G8771" i="28"/>
  <c r="G8770" i="28"/>
  <c r="G8769" i="28"/>
  <c r="G8768" i="28"/>
  <c r="G8767" i="28"/>
  <c r="G8766" i="28"/>
  <c r="G8765" i="28"/>
  <c r="G8764" i="28"/>
  <c r="G8763" i="28"/>
  <c r="G8762" i="28"/>
  <c r="G8761" i="28"/>
  <c r="G8760" i="28"/>
  <c r="G8759" i="28"/>
  <c r="G8758" i="28"/>
  <c r="G8757" i="28"/>
  <c r="G8756" i="28"/>
  <c r="G8755" i="28"/>
  <c r="G8754" i="28"/>
  <c r="G8753" i="28"/>
  <c r="G8752" i="28"/>
  <c r="G8751" i="28"/>
  <c r="G8750" i="28"/>
  <c r="G8749" i="28"/>
  <c r="G8748" i="28"/>
  <c r="G8747" i="28"/>
  <c r="G8746" i="28"/>
  <c r="G8745" i="28"/>
  <c r="G8744" i="28"/>
  <c r="G8743" i="28"/>
  <c r="G8742" i="28"/>
  <c r="G8741" i="28"/>
  <c r="G8740" i="28"/>
  <c r="G8739" i="28"/>
  <c r="G8738" i="28"/>
  <c r="G8737" i="28"/>
  <c r="G8736" i="28"/>
  <c r="G8735" i="28"/>
  <c r="G8734" i="28"/>
  <c r="G8733" i="28"/>
  <c r="G8732" i="28"/>
  <c r="G8731" i="28"/>
  <c r="G8730" i="28"/>
  <c r="G8729" i="28"/>
  <c r="G8728" i="28"/>
  <c r="G8727" i="28"/>
  <c r="G8726" i="28"/>
  <c r="G8725" i="28"/>
  <c r="G8724" i="28"/>
  <c r="G8723" i="28"/>
  <c r="G8722" i="28"/>
  <c r="G8721" i="28"/>
  <c r="G8720" i="28"/>
  <c r="G8719" i="28"/>
  <c r="G8718" i="28"/>
  <c r="G8717" i="28"/>
  <c r="G8716" i="28"/>
  <c r="G8715" i="28"/>
  <c r="G8714" i="28"/>
  <c r="G8713" i="28"/>
  <c r="G8712" i="28"/>
  <c r="G8711" i="28"/>
  <c r="G8710" i="28"/>
  <c r="G8709" i="28"/>
  <c r="G8708" i="28"/>
  <c r="G8707" i="28"/>
  <c r="G8706" i="28"/>
  <c r="G8705" i="28"/>
  <c r="G8704" i="28"/>
  <c r="G8703" i="28"/>
  <c r="G8702" i="28"/>
  <c r="G8701" i="28"/>
  <c r="G8700" i="28"/>
  <c r="G8699" i="28"/>
  <c r="G8698" i="28"/>
  <c r="G8697" i="28"/>
  <c r="G8696" i="28"/>
  <c r="G8695" i="28"/>
  <c r="G8694" i="28"/>
  <c r="G8693" i="28"/>
  <c r="G8692" i="28"/>
  <c r="G8691" i="28"/>
  <c r="G8690" i="28"/>
  <c r="G8689" i="28"/>
  <c r="G8688" i="28"/>
  <c r="G8687" i="28"/>
  <c r="G8686" i="28"/>
  <c r="G8685" i="28"/>
  <c r="G8684" i="28"/>
  <c r="G8683" i="28"/>
  <c r="G8682" i="28"/>
  <c r="G8681" i="28"/>
  <c r="G8680" i="28"/>
  <c r="G8679" i="28"/>
  <c r="G8678" i="28"/>
  <c r="G8677" i="28"/>
  <c r="G8676" i="28"/>
  <c r="G8675" i="28"/>
  <c r="G8674" i="28"/>
  <c r="G8673" i="28"/>
  <c r="G8672" i="28"/>
  <c r="G8671" i="28"/>
  <c r="G8670" i="28"/>
  <c r="G8669" i="28"/>
  <c r="G8668" i="28"/>
  <c r="G8667" i="28"/>
  <c r="G8666" i="28"/>
  <c r="G8665" i="28"/>
  <c r="G8664" i="28"/>
  <c r="G8663" i="28"/>
  <c r="G8662" i="28"/>
  <c r="G8661" i="28"/>
  <c r="G8660" i="28"/>
  <c r="G8659" i="28"/>
  <c r="G8658" i="28"/>
  <c r="G8657" i="28"/>
  <c r="G8656" i="28"/>
  <c r="G8655" i="28"/>
  <c r="G8654" i="28"/>
  <c r="G8653" i="28"/>
  <c r="G8652" i="28"/>
  <c r="G8651" i="28"/>
  <c r="G8650" i="28"/>
  <c r="G8649" i="28"/>
  <c r="G8648" i="28"/>
  <c r="G8647" i="28"/>
  <c r="G8646" i="28"/>
  <c r="G8645" i="28"/>
  <c r="G8644" i="28"/>
  <c r="G8643" i="28"/>
  <c r="G8642" i="28"/>
  <c r="G8641" i="28"/>
  <c r="G8640" i="28"/>
  <c r="G8639" i="28"/>
  <c r="G8638" i="28"/>
  <c r="G8637" i="28"/>
  <c r="G8636" i="28"/>
  <c r="G8635" i="28"/>
  <c r="G8634" i="28"/>
  <c r="G8633" i="28"/>
  <c r="G8632" i="28"/>
  <c r="G8631" i="28"/>
  <c r="G8630" i="28"/>
  <c r="G8629" i="28"/>
  <c r="G8628" i="28"/>
  <c r="G8627" i="28"/>
  <c r="G8626" i="28"/>
  <c r="G8625" i="28"/>
  <c r="G8624" i="28"/>
  <c r="G8623" i="28"/>
  <c r="G8622" i="28"/>
  <c r="G8621" i="28"/>
  <c r="G8620" i="28"/>
  <c r="G8619" i="28"/>
  <c r="G8618" i="28"/>
  <c r="G8617" i="28"/>
  <c r="G8616" i="28"/>
  <c r="G8615" i="28"/>
  <c r="G8614" i="28"/>
  <c r="G8613" i="28"/>
  <c r="G8612" i="28"/>
  <c r="G8611" i="28"/>
  <c r="G8610" i="28"/>
  <c r="G8609" i="28"/>
  <c r="G8608" i="28"/>
  <c r="G8607" i="28"/>
  <c r="G8606" i="28"/>
  <c r="G8605" i="28"/>
  <c r="G8604" i="28"/>
  <c r="G8603" i="28"/>
  <c r="G8602" i="28"/>
  <c r="G8601" i="28"/>
  <c r="G8600" i="28"/>
  <c r="G8599" i="28"/>
  <c r="G8598" i="28"/>
  <c r="G8597" i="28"/>
  <c r="G8596" i="28"/>
  <c r="G8595" i="28"/>
  <c r="G8594" i="28"/>
  <c r="G8593" i="28"/>
  <c r="G8592" i="28"/>
  <c r="G8591" i="28"/>
  <c r="G8590" i="28"/>
  <c r="G8589" i="28"/>
  <c r="G8588" i="28"/>
  <c r="G8587" i="28"/>
  <c r="G8586" i="28"/>
  <c r="G8585" i="28"/>
  <c r="G8584" i="28"/>
  <c r="G8583" i="28"/>
  <c r="G8582" i="28"/>
  <c r="G8581" i="28"/>
  <c r="G8580" i="28"/>
  <c r="G8579" i="28"/>
  <c r="G8578" i="28"/>
  <c r="G8577" i="28"/>
  <c r="G8576" i="28"/>
  <c r="G8575" i="28"/>
  <c r="G8574" i="28"/>
  <c r="G8573" i="28"/>
  <c r="G8572" i="28"/>
  <c r="G8571" i="28"/>
  <c r="G8570" i="28"/>
  <c r="G8569" i="28"/>
  <c r="G8568" i="28"/>
  <c r="G8567" i="28"/>
  <c r="G8566" i="28"/>
  <c r="G8565" i="28"/>
  <c r="G8564" i="28"/>
  <c r="G8563" i="28"/>
  <c r="G8562" i="28"/>
  <c r="G8561" i="28"/>
  <c r="G8560" i="28"/>
  <c r="G8559" i="28"/>
  <c r="G8558" i="28"/>
  <c r="G8557" i="28"/>
  <c r="G8556" i="28"/>
  <c r="G8555" i="28"/>
  <c r="G8554" i="28"/>
  <c r="G8553" i="28"/>
  <c r="G8552" i="28"/>
  <c r="G8551" i="28"/>
  <c r="G8550" i="28"/>
  <c r="G8549" i="28"/>
  <c r="G8548" i="28"/>
  <c r="G8547" i="28"/>
  <c r="G8546" i="28"/>
  <c r="G8545" i="28"/>
  <c r="G8544" i="28"/>
  <c r="G8543" i="28"/>
  <c r="G8542" i="28"/>
  <c r="G8541" i="28"/>
  <c r="G8540" i="28"/>
  <c r="G8539" i="28"/>
  <c r="G8538" i="28"/>
  <c r="G8537" i="28"/>
  <c r="G8536" i="28"/>
  <c r="G8535" i="28"/>
  <c r="G8534" i="28"/>
  <c r="G8533" i="28"/>
  <c r="G8532" i="28"/>
  <c r="G8531" i="28"/>
  <c r="G8530" i="28"/>
  <c r="G8529" i="28"/>
  <c r="G8528" i="28"/>
  <c r="G8527" i="28"/>
  <c r="G8526" i="28"/>
  <c r="G8525" i="28"/>
  <c r="G8524" i="28"/>
  <c r="G8523" i="28"/>
  <c r="G8522" i="28"/>
  <c r="G8521" i="28"/>
  <c r="G8520" i="28"/>
  <c r="G8519" i="28"/>
  <c r="G8518" i="28"/>
  <c r="G8517" i="28"/>
  <c r="G8516" i="28"/>
  <c r="G8515" i="28"/>
  <c r="G8514" i="28"/>
  <c r="G8513" i="28"/>
  <c r="G8512" i="28"/>
  <c r="G8511" i="28"/>
  <c r="G8510" i="28"/>
  <c r="G8509" i="28"/>
  <c r="G8508" i="28"/>
  <c r="G8507" i="28"/>
  <c r="G8506" i="28"/>
  <c r="G8505" i="28"/>
  <c r="G8504" i="28"/>
  <c r="G8503" i="28"/>
  <c r="G8502" i="28"/>
  <c r="G8501" i="28"/>
  <c r="G8500" i="28"/>
  <c r="G8499" i="28"/>
  <c r="G8498" i="28"/>
  <c r="G8497" i="28"/>
  <c r="G8496" i="28"/>
  <c r="G8495" i="28"/>
  <c r="G8494" i="28"/>
  <c r="G8493" i="28"/>
  <c r="G8492" i="28"/>
  <c r="G8491" i="28"/>
  <c r="G8490" i="28"/>
  <c r="G8489" i="28"/>
  <c r="G8488" i="28"/>
  <c r="G8487" i="28"/>
  <c r="G8486" i="28"/>
  <c r="G8485" i="28"/>
  <c r="G8484" i="28"/>
  <c r="G8483" i="28"/>
  <c r="G8482" i="28"/>
  <c r="G8481" i="28"/>
  <c r="G8480" i="28"/>
  <c r="G8479" i="28"/>
  <c r="G8478" i="28"/>
  <c r="G8477" i="28"/>
  <c r="G8476" i="28"/>
  <c r="G8475" i="28"/>
  <c r="G8474" i="28"/>
  <c r="G8473" i="28"/>
  <c r="G8472" i="28"/>
  <c r="G8471" i="28"/>
  <c r="G8470" i="28"/>
  <c r="G8469" i="28"/>
  <c r="G8468" i="28"/>
  <c r="G8467" i="28"/>
  <c r="G8466" i="28"/>
  <c r="G8465" i="28"/>
  <c r="G8464" i="28"/>
  <c r="G8463" i="28"/>
  <c r="G8462" i="28"/>
  <c r="G8461" i="28"/>
  <c r="G8460" i="28"/>
  <c r="G8459" i="28"/>
  <c r="G8458" i="28"/>
  <c r="G8457" i="28"/>
  <c r="G8456" i="28"/>
  <c r="G8455" i="28"/>
  <c r="G8454" i="28"/>
  <c r="G8453" i="28"/>
  <c r="G8452" i="28"/>
  <c r="G8451" i="28"/>
  <c r="G8450" i="28"/>
  <c r="G8449" i="28"/>
  <c r="G8448" i="28"/>
  <c r="G8447" i="28"/>
  <c r="G8446" i="28"/>
  <c r="G8445" i="28"/>
  <c r="G8444" i="28"/>
  <c r="G8443" i="28"/>
  <c r="G8442" i="28"/>
  <c r="G8441" i="28"/>
  <c r="G8440" i="28"/>
  <c r="G8439" i="28"/>
  <c r="G8438" i="28"/>
  <c r="G8437" i="28"/>
  <c r="G8436" i="28"/>
  <c r="G8435" i="28"/>
  <c r="G8434" i="28"/>
  <c r="G8433" i="28"/>
  <c r="G8432" i="28"/>
  <c r="G8431" i="28"/>
  <c r="G8430" i="28"/>
  <c r="G8429" i="28"/>
  <c r="G8428" i="28"/>
  <c r="G8427" i="28"/>
  <c r="G8426" i="28"/>
  <c r="G8425" i="28"/>
  <c r="G8424" i="28"/>
  <c r="G8423" i="28"/>
  <c r="G8422" i="28"/>
  <c r="G8421" i="28"/>
  <c r="G8420" i="28"/>
  <c r="G8419" i="28"/>
  <c r="G8418" i="28"/>
  <c r="G8417" i="28"/>
  <c r="G8416" i="28"/>
  <c r="G8415" i="28"/>
  <c r="G8414" i="28"/>
  <c r="G8413" i="28"/>
  <c r="G8412" i="28"/>
  <c r="G8411" i="28"/>
  <c r="G8410" i="28"/>
  <c r="G8409" i="28"/>
  <c r="G8408" i="28"/>
  <c r="G8407" i="28"/>
  <c r="G8406" i="28"/>
  <c r="G8405" i="28"/>
  <c r="G8404" i="28"/>
  <c r="G8403" i="28"/>
  <c r="G8402" i="28"/>
  <c r="G8401" i="28"/>
  <c r="G8400" i="28"/>
  <c r="G8399" i="28"/>
  <c r="G8398" i="28"/>
  <c r="G8397" i="28"/>
  <c r="G8396" i="28"/>
  <c r="G8395" i="28"/>
  <c r="G8394" i="28"/>
  <c r="G8393" i="28"/>
  <c r="G8392" i="28"/>
  <c r="G8391" i="28"/>
  <c r="G8390" i="28"/>
  <c r="G8389" i="28"/>
  <c r="G8388" i="28"/>
  <c r="G8387" i="28"/>
  <c r="G8386" i="28"/>
  <c r="G8385" i="28"/>
  <c r="G8384" i="28"/>
  <c r="G8383" i="28"/>
  <c r="G8382" i="28"/>
  <c r="G8381" i="28"/>
  <c r="G8380" i="28"/>
  <c r="G8379" i="28"/>
  <c r="G8378" i="28"/>
  <c r="G8377" i="28"/>
  <c r="G8376" i="28"/>
  <c r="G8375" i="28"/>
  <c r="G8374" i="28"/>
  <c r="G8373" i="28"/>
  <c r="G8372" i="28"/>
  <c r="G8371" i="28"/>
  <c r="G8370" i="28"/>
  <c r="G8369" i="28"/>
  <c r="G8368" i="28"/>
  <c r="G8367" i="28"/>
  <c r="G8366" i="28"/>
  <c r="G8365" i="28"/>
  <c r="G8364" i="28"/>
  <c r="G8363" i="28"/>
  <c r="G8362" i="28"/>
  <c r="G8361" i="28"/>
  <c r="G8360" i="28"/>
  <c r="G8359" i="28"/>
  <c r="G8358" i="28"/>
  <c r="G8357" i="28"/>
  <c r="G8356" i="28"/>
  <c r="G8355" i="28"/>
  <c r="G8354" i="28"/>
  <c r="G8353" i="28"/>
  <c r="G8352" i="28"/>
  <c r="G8351" i="28"/>
  <c r="G8350" i="28"/>
  <c r="G8349" i="28"/>
  <c r="G8348" i="28"/>
  <c r="G8347" i="28"/>
  <c r="G8346" i="28"/>
  <c r="G8345" i="28"/>
  <c r="G8344" i="28"/>
  <c r="G8343" i="28"/>
  <c r="G8342" i="28"/>
  <c r="G8341" i="28"/>
  <c r="G8340" i="28"/>
  <c r="G8339" i="28"/>
  <c r="G8338" i="28"/>
  <c r="G8337" i="28"/>
  <c r="G8336" i="28"/>
  <c r="G8335" i="28"/>
  <c r="G8334" i="28"/>
  <c r="G8333" i="28"/>
  <c r="G8332" i="28"/>
  <c r="G8331" i="28"/>
  <c r="G8330" i="28"/>
  <c r="G8329" i="28"/>
  <c r="G8328" i="28"/>
  <c r="G8327" i="28"/>
  <c r="G8326" i="28"/>
  <c r="G8325" i="28"/>
  <c r="G8324" i="28"/>
  <c r="G8323" i="28"/>
  <c r="G8322" i="28"/>
  <c r="G8321" i="28"/>
  <c r="G8320" i="28"/>
  <c r="G8319" i="28"/>
  <c r="G8318" i="28"/>
  <c r="G8317" i="28"/>
  <c r="G8316" i="28"/>
  <c r="G8315" i="28"/>
  <c r="G8314" i="28"/>
  <c r="G8313" i="28"/>
  <c r="G8312" i="28"/>
  <c r="G8311" i="28"/>
  <c r="G8310" i="28"/>
  <c r="G8309" i="28"/>
  <c r="G8308" i="28"/>
  <c r="G8307" i="28"/>
  <c r="G8306" i="28"/>
  <c r="G8305" i="28"/>
  <c r="G8304" i="28"/>
  <c r="G8303" i="28"/>
  <c r="G8302" i="28"/>
  <c r="G8301" i="28"/>
  <c r="G8300" i="28"/>
  <c r="G8299" i="28"/>
  <c r="G8298" i="28"/>
  <c r="G8297" i="28"/>
  <c r="G8296" i="28"/>
  <c r="G8295" i="28"/>
  <c r="G8294" i="28"/>
  <c r="G8293" i="28"/>
  <c r="G8292" i="28"/>
  <c r="G8291" i="28"/>
  <c r="G8290" i="28"/>
  <c r="G8289" i="28"/>
  <c r="G8288" i="28"/>
  <c r="G8287" i="28"/>
  <c r="G8286" i="28"/>
  <c r="G8285" i="28"/>
  <c r="G8284" i="28"/>
  <c r="G8283" i="28"/>
  <c r="G8282" i="28"/>
  <c r="G8281" i="28"/>
  <c r="G8280" i="28"/>
  <c r="G8279" i="28"/>
  <c r="G8278" i="28"/>
  <c r="G8277" i="28"/>
  <c r="G8276" i="28"/>
  <c r="G8275" i="28"/>
  <c r="G8274" i="28"/>
  <c r="G8273" i="28"/>
  <c r="G8272" i="28"/>
  <c r="G8271" i="28"/>
  <c r="G8270" i="28"/>
  <c r="G8269" i="28"/>
  <c r="G8268" i="28"/>
  <c r="G8267" i="28"/>
  <c r="G8266" i="28"/>
  <c r="G8265" i="28"/>
  <c r="G8264" i="28"/>
  <c r="G8263" i="28"/>
  <c r="G8262" i="28"/>
  <c r="G8261" i="28"/>
  <c r="G8260" i="28"/>
  <c r="G8259" i="28"/>
  <c r="G8258" i="28"/>
  <c r="G8257" i="28"/>
  <c r="G8256" i="28"/>
  <c r="G8255" i="28"/>
  <c r="G8254" i="28"/>
  <c r="G8253" i="28"/>
  <c r="G8252" i="28"/>
  <c r="G8251" i="28"/>
  <c r="G8250" i="28"/>
  <c r="G8249" i="28"/>
  <c r="G8248" i="28"/>
  <c r="G8247" i="28"/>
  <c r="G8246" i="28"/>
  <c r="G8245" i="28"/>
  <c r="G8244" i="28"/>
  <c r="G8243" i="28"/>
  <c r="G8242" i="28"/>
  <c r="G8241" i="28"/>
  <c r="G8240" i="28"/>
  <c r="G8239" i="28"/>
  <c r="G8238" i="28"/>
  <c r="G8237" i="28"/>
  <c r="G8236" i="28"/>
  <c r="G8235" i="28"/>
  <c r="G8234" i="28"/>
  <c r="G8233" i="28"/>
  <c r="G8232" i="28"/>
  <c r="G8231" i="28"/>
  <c r="G8230" i="28"/>
  <c r="G8229" i="28"/>
  <c r="G8228" i="28"/>
  <c r="G8227" i="28"/>
  <c r="G8226" i="28"/>
  <c r="G8225" i="28"/>
  <c r="G8224" i="28"/>
  <c r="G8223" i="28"/>
  <c r="G8222" i="28"/>
  <c r="G8221" i="28"/>
  <c r="G8220" i="28"/>
  <c r="G8219" i="28"/>
  <c r="G8218" i="28"/>
  <c r="G8217" i="28"/>
  <c r="G8216" i="28"/>
  <c r="G8215" i="28"/>
  <c r="G8214" i="28"/>
  <c r="G8213" i="28"/>
  <c r="G8212" i="28"/>
  <c r="G8211" i="28"/>
  <c r="G8210" i="28"/>
  <c r="G8209" i="28"/>
  <c r="G8208" i="28"/>
  <c r="G8207" i="28"/>
  <c r="G8206" i="28"/>
  <c r="G8205" i="28"/>
  <c r="G8204" i="28"/>
  <c r="G8203" i="28"/>
  <c r="G8202" i="28"/>
  <c r="G8201" i="28"/>
  <c r="G8200" i="28"/>
  <c r="G8199" i="28"/>
  <c r="G8198" i="28"/>
  <c r="G8197" i="28"/>
  <c r="G8196" i="28"/>
  <c r="G8195" i="28"/>
  <c r="G8194" i="28"/>
  <c r="G8193" i="28"/>
  <c r="G8192" i="28"/>
  <c r="G8191" i="28"/>
  <c r="G8190" i="28"/>
  <c r="G8189" i="28"/>
  <c r="G8188" i="28"/>
  <c r="G8187" i="28"/>
  <c r="G8186" i="28"/>
  <c r="G8185" i="28"/>
  <c r="G8184" i="28"/>
  <c r="G8183" i="28"/>
  <c r="G8182" i="28"/>
  <c r="G8181" i="28"/>
  <c r="G8180" i="28"/>
  <c r="G8179" i="28"/>
  <c r="G8178" i="28"/>
  <c r="G8177" i="28"/>
  <c r="G8176" i="28"/>
  <c r="G8175" i="28"/>
  <c r="G8174" i="28"/>
  <c r="G8173" i="28"/>
  <c r="G8172" i="28"/>
  <c r="G8171" i="28"/>
  <c r="G8170" i="28"/>
  <c r="G8169" i="28"/>
  <c r="G8168" i="28"/>
  <c r="G8167" i="28"/>
  <c r="G8166" i="28"/>
  <c r="G8165" i="28"/>
  <c r="G8164" i="28"/>
  <c r="G8163" i="28"/>
  <c r="G8162" i="28"/>
  <c r="G8161" i="28"/>
  <c r="G8160" i="28"/>
  <c r="G8159" i="28"/>
  <c r="G8158" i="28"/>
  <c r="G8157" i="28"/>
  <c r="G8156" i="28"/>
  <c r="G8155" i="28"/>
  <c r="G8154" i="28"/>
  <c r="G8153" i="28"/>
  <c r="G8152" i="28"/>
  <c r="G8151" i="28"/>
  <c r="G8150" i="28"/>
  <c r="G8149" i="28"/>
  <c r="G8148" i="28"/>
  <c r="G8147" i="28"/>
  <c r="G8146" i="28"/>
  <c r="G8145" i="28"/>
  <c r="G8144" i="28"/>
  <c r="G8143" i="28"/>
  <c r="G8142" i="28"/>
  <c r="G8141" i="28"/>
  <c r="G8140" i="28"/>
  <c r="G8139" i="28"/>
  <c r="G8138" i="28"/>
  <c r="G8137" i="28"/>
  <c r="G8136" i="28"/>
  <c r="G8135" i="28"/>
  <c r="G8134" i="28"/>
  <c r="G8133" i="28"/>
  <c r="G8132" i="28"/>
  <c r="G8131" i="28"/>
  <c r="G8130" i="28"/>
  <c r="G8129" i="28"/>
  <c r="G8128" i="28"/>
  <c r="G8127" i="28"/>
  <c r="G8126" i="28"/>
  <c r="G8125" i="28"/>
  <c r="G8124" i="28"/>
  <c r="G8123" i="28"/>
  <c r="G8122" i="28"/>
  <c r="G8121" i="28"/>
  <c r="G8120" i="28"/>
  <c r="G8119" i="28"/>
  <c r="G8118" i="28"/>
  <c r="G8117" i="28"/>
  <c r="G8116" i="28"/>
  <c r="G8115" i="28"/>
  <c r="G8114" i="28"/>
  <c r="G8113" i="28"/>
  <c r="G8112" i="28"/>
  <c r="G8111" i="28"/>
  <c r="G8110" i="28"/>
  <c r="G8109" i="28"/>
  <c r="G8108" i="28"/>
  <c r="G8107" i="28"/>
  <c r="G8106" i="28"/>
  <c r="G8105" i="28"/>
  <c r="G8104" i="28"/>
  <c r="G8103" i="28"/>
  <c r="G8102" i="28"/>
  <c r="G8101" i="28"/>
  <c r="G8100" i="28"/>
  <c r="G8099" i="28"/>
  <c r="G8098" i="28"/>
  <c r="G8097" i="28"/>
  <c r="G8096" i="28"/>
  <c r="G8095" i="28"/>
  <c r="G8094" i="28"/>
  <c r="G8093" i="28"/>
  <c r="G8092" i="28"/>
  <c r="G8091" i="28"/>
  <c r="G8090" i="28"/>
  <c r="G8089" i="28"/>
  <c r="G8088" i="28"/>
  <c r="G8087" i="28"/>
  <c r="G8086" i="28"/>
  <c r="G8085" i="28"/>
  <c r="G8084" i="28"/>
  <c r="G8083" i="28"/>
  <c r="G8082" i="28"/>
  <c r="G8081" i="28"/>
  <c r="G8080" i="28"/>
  <c r="G8079" i="28"/>
  <c r="G8078" i="28"/>
  <c r="G8077" i="28"/>
  <c r="G8076" i="28"/>
  <c r="G8075" i="28"/>
  <c r="G8074" i="28"/>
  <c r="G8073" i="28"/>
  <c r="G8072" i="28"/>
  <c r="G8071" i="28"/>
  <c r="G8070" i="28"/>
  <c r="G8069" i="28"/>
  <c r="G8068" i="28"/>
  <c r="G8067" i="28"/>
  <c r="G8066" i="28"/>
  <c r="G8065" i="28"/>
  <c r="G8064" i="28"/>
  <c r="G8063" i="28"/>
  <c r="G8062" i="28"/>
  <c r="G8061" i="28"/>
  <c r="G8060" i="28"/>
  <c r="G8059" i="28"/>
  <c r="G8058" i="28"/>
  <c r="G8057" i="28"/>
  <c r="F30" i="27"/>
  <c r="I29" i="27"/>
  <c r="H29" i="27"/>
  <c r="G29" i="27"/>
  <c r="F29" i="27"/>
  <c r="E29" i="27"/>
  <c r="K25" i="27"/>
  <c r="J7" i="27" s="1"/>
  <c r="K24" i="27"/>
  <c r="I7" i="27" s="1"/>
  <c r="K23" i="27"/>
  <c r="K22" i="27"/>
  <c r="G7" i="27" s="1"/>
  <c r="K17" i="27"/>
  <c r="K10" i="27"/>
  <c r="H7" i="27"/>
  <c r="I30" i="27" l="1"/>
  <c r="G30" i="27"/>
  <c r="E30" i="27"/>
  <c r="H30" i="27"/>
  <c r="J29" i="27"/>
  <c r="J30" i="27" l="1"/>
  <c r="I31" i="27" s="1"/>
  <c r="F31" i="27" l="1"/>
  <c r="E31" i="27"/>
  <c r="H31" i="27"/>
  <c r="B7" i="27"/>
  <c r="K21" i="27" s="1"/>
  <c r="F7" i="27" s="1"/>
  <c r="K7" i="27" s="1"/>
  <c r="K8" i="27" s="1"/>
  <c r="K9" i="27" s="1"/>
  <c r="K11" i="27" s="1"/>
  <c r="E9" i="20" s="1"/>
  <c r="G31" i="27"/>
  <c r="D21" i="27" l="1"/>
  <c r="J31" i="27"/>
  <c r="F48" i="26" l="1"/>
  <c r="F49" i="26"/>
  <c r="F50" i="26"/>
  <c r="F51" i="26"/>
  <c r="F47" i="26"/>
  <c r="G53" i="26" l="1"/>
  <c r="G54" i="26" l="1"/>
  <c r="G55" i="26" s="1"/>
  <c r="G56" i="26" s="1"/>
  <c r="G58" i="26" s="1"/>
  <c r="E10" i="20" s="1"/>
  <c r="G59" i="26" l="1"/>
  <c r="E14" i="20"/>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7" i="7"/>
  <c r="G41" i="7"/>
  <c r="G42" i="7"/>
  <c r="G43" i="7"/>
  <c r="G44" i="7"/>
  <c r="G30" i="7"/>
  <c r="G31" i="7"/>
  <c r="G32" i="7"/>
  <c r="G33" i="7"/>
  <c r="G40" i="7"/>
  <c r="G34" i="7"/>
  <c r="G35" i="7"/>
  <c r="G36" i="7"/>
  <c r="G38" i="7"/>
  <c r="G39" i="7"/>
  <c r="G45" i="7"/>
  <c r="G46" i="7"/>
  <c r="G47" i="7"/>
  <c r="G48" i="7"/>
  <c r="G49" i="7"/>
  <c r="G50" i="7"/>
  <c r="G51" i="7"/>
  <c r="G52" i="7"/>
  <c r="G53" i="7"/>
  <c r="G124" i="7"/>
  <c r="G125" i="7"/>
  <c r="G126" i="7"/>
  <c r="G127" i="7"/>
  <c r="G128" i="7"/>
  <c r="G129" i="7"/>
  <c r="G60" i="7"/>
  <c r="G61" i="7"/>
  <c r="G62" i="7"/>
  <c r="G63" i="7"/>
  <c r="G64" i="7"/>
  <c r="G65" i="7"/>
  <c r="G66" i="7"/>
  <c r="G67" i="7"/>
  <c r="G68" i="7"/>
  <c r="G69" i="7"/>
  <c r="G87" i="7"/>
  <c r="G88" i="7"/>
  <c r="G89" i="7"/>
  <c r="G90" i="7"/>
  <c r="G91" i="7"/>
  <c r="G106" i="7"/>
  <c r="G107" i="7"/>
  <c r="G108" i="7"/>
  <c r="G109" i="7"/>
  <c r="G110" i="7"/>
  <c r="G111" i="7"/>
  <c r="G112" i="7"/>
  <c r="G113" i="7"/>
  <c r="G114" i="7"/>
  <c r="G115" i="7"/>
  <c r="G116" i="7"/>
  <c r="G117" i="7"/>
  <c r="G118" i="7"/>
  <c r="G119" i="7"/>
  <c r="G120" i="7"/>
  <c r="G121" i="7"/>
  <c r="G122" i="7"/>
  <c r="G123" i="7"/>
  <c r="G77" i="7"/>
  <c r="G78" i="7"/>
  <c r="G79" i="7"/>
  <c r="G80" i="7"/>
  <c r="G81" i="7"/>
  <c r="G70" i="7"/>
  <c r="G73" i="7"/>
  <c r="G71" i="7"/>
  <c r="G72" i="7"/>
  <c r="G74" i="7"/>
  <c r="G75" i="7"/>
  <c r="G76" i="7"/>
  <c r="G82" i="7"/>
  <c r="G83" i="7"/>
  <c r="G84" i="7"/>
  <c r="G85" i="7"/>
  <c r="G86" i="7"/>
  <c r="G97" i="7"/>
  <c r="G98" i="7"/>
  <c r="G99" i="7"/>
  <c r="G100" i="7"/>
  <c r="G101" i="7"/>
  <c r="G102" i="7"/>
  <c r="G103" i="7"/>
  <c r="G104" i="7"/>
  <c r="G105" i="7"/>
  <c r="G148" i="7"/>
  <c r="G149" i="7"/>
  <c r="G150" i="7"/>
  <c r="G151" i="7"/>
  <c r="G152" i="7"/>
  <c r="G153" i="7"/>
  <c r="G154" i="7"/>
  <c r="G155" i="7"/>
  <c r="G156" i="7"/>
  <c r="G92" i="7"/>
  <c r="G93" i="7"/>
  <c r="G94" i="7"/>
  <c r="G95" i="7"/>
  <c r="G96" i="7"/>
  <c r="G130" i="7"/>
  <c r="G131" i="7"/>
  <c r="G132" i="7"/>
  <c r="G133" i="7"/>
  <c r="G134" i="7"/>
  <c r="G135" i="7"/>
  <c r="G136" i="7"/>
  <c r="G137" i="7"/>
  <c r="G138" i="7"/>
  <c r="G139" i="7"/>
  <c r="G140" i="7"/>
  <c r="G141" i="7"/>
  <c r="G142" i="7"/>
  <c r="G143" i="7"/>
  <c r="G144" i="7"/>
  <c r="G145" i="7"/>
  <c r="G146" i="7"/>
  <c r="G147" i="7"/>
  <c r="G192" i="7" l="1"/>
  <c r="G187" i="7"/>
  <c r="G183" i="7"/>
  <c r="G178" i="7"/>
  <c r="G168" i="7"/>
  <c r="G169" i="7"/>
  <c r="G170" i="7"/>
  <c r="G171" i="7"/>
  <c r="G172" i="7"/>
  <c r="G173" i="7"/>
  <c r="G174" i="7"/>
  <c r="G175" i="7"/>
  <c r="G176" i="7"/>
  <c r="G177" i="7"/>
  <c r="K22" i="18" l="1"/>
  <c r="G7" i="18" s="1"/>
  <c r="I29" i="18"/>
  <c r="H29" i="18"/>
  <c r="G29" i="18"/>
  <c r="F29" i="18"/>
  <c r="E29" i="18"/>
  <c r="K25" i="18"/>
  <c r="J7" i="18" s="1"/>
  <c r="K24" i="18"/>
  <c r="I7" i="18" s="1"/>
  <c r="K23" i="18"/>
  <c r="H7" i="18" s="1"/>
  <c r="K17" i="18"/>
  <c r="K10" i="18" s="1"/>
  <c r="J29" i="18" l="1"/>
  <c r="G157" i="7" l="1"/>
  <c r="G158" i="7"/>
  <c r="G159" i="7"/>
  <c r="G160" i="7"/>
  <c r="G161" i="7"/>
  <c r="G162" i="7"/>
  <c r="G163" i="7"/>
  <c r="G164" i="7"/>
  <c r="G165" i="7"/>
  <c r="G166" i="7"/>
  <c r="G167" i="7"/>
  <c r="G179" i="7"/>
  <c r="G180" i="7"/>
  <c r="G181" i="7"/>
  <c r="G182" i="7"/>
  <c r="G184" i="7"/>
  <c r="G185" i="7"/>
  <c r="G186" i="7"/>
  <c r="G188" i="7"/>
  <c r="G189" i="7"/>
  <c r="G190" i="7"/>
  <c r="G191" i="7"/>
  <c r="G193"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3258" i="7"/>
  <c r="G3259" i="7"/>
  <c r="G3260" i="7"/>
  <c r="G3261" i="7"/>
  <c r="G3262" i="7"/>
  <c r="G3263" i="7"/>
  <c r="G3264" i="7"/>
  <c r="G3265" i="7"/>
  <c r="G3266" i="7"/>
  <c r="G3267" i="7"/>
  <c r="G3268" i="7"/>
  <c r="G3269" i="7"/>
  <c r="G3270" i="7"/>
  <c r="G3271" i="7"/>
  <c r="G3272" i="7"/>
  <c r="G3273" i="7"/>
  <c r="G3274" i="7"/>
  <c r="G3275" i="7"/>
  <c r="G3276" i="7"/>
  <c r="G3277" i="7"/>
  <c r="G3278" i="7"/>
  <c r="G3279" i="7"/>
  <c r="G3280" i="7"/>
  <c r="G3281" i="7"/>
  <c r="G3282" i="7"/>
  <c r="G3283" i="7"/>
  <c r="G3284" i="7"/>
  <c r="G3285" i="7"/>
  <c r="G3286" i="7"/>
  <c r="G3287" i="7"/>
  <c r="G3288" i="7"/>
  <c r="G3289" i="7"/>
  <c r="G3290" i="7"/>
  <c r="G3291" i="7"/>
  <c r="G3292" i="7"/>
  <c r="G3293" i="7"/>
  <c r="G3294" i="7"/>
  <c r="G3295" i="7"/>
  <c r="G3296" i="7"/>
  <c r="G3297" i="7"/>
  <c r="G3298" i="7"/>
  <c r="G3299" i="7"/>
  <c r="G3300" i="7"/>
  <c r="G3301" i="7"/>
  <c r="G3302" i="7"/>
  <c r="G3303" i="7"/>
  <c r="G3304" i="7"/>
  <c r="G3305" i="7"/>
  <c r="G3306" i="7"/>
  <c r="G3307" i="7"/>
  <c r="G3308" i="7"/>
  <c r="G3309" i="7"/>
  <c r="G3310" i="7"/>
  <c r="G3311" i="7"/>
  <c r="G3312" i="7"/>
  <c r="G3313" i="7"/>
  <c r="G3314" i="7"/>
  <c r="G3315" i="7"/>
  <c r="G3316" i="7"/>
  <c r="G3317" i="7"/>
  <c r="G3318" i="7"/>
  <c r="G3319" i="7"/>
  <c r="G3320" i="7"/>
  <c r="G3321" i="7"/>
  <c r="G3322" i="7"/>
  <c r="G3323" i="7"/>
  <c r="G3324" i="7"/>
  <c r="G3325" i="7"/>
  <c r="G3326" i="7"/>
  <c r="G3327" i="7"/>
  <c r="G3328" i="7"/>
  <c r="G3329" i="7"/>
  <c r="G3330" i="7"/>
  <c r="G3331" i="7"/>
  <c r="G3332" i="7"/>
  <c r="G3333" i="7"/>
  <c r="G3334" i="7"/>
  <c r="G3335" i="7"/>
  <c r="G3336" i="7"/>
  <c r="G3337" i="7"/>
  <c r="G3338" i="7"/>
  <c r="G3339" i="7"/>
  <c r="G3340" i="7"/>
  <c r="G3341" i="7"/>
  <c r="G3342" i="7"/>
  <c r="G3343" i="7"/>
  <c r="G3344" i="7"/>
  <c r="G3345" i="7"/>
  <c r="G3346" i="7"/>
  <c r="G3347" i="7"/>
  <c r="G3348" i="7"/>
  <c r="G3349" i="7"/>
  <c r="G3350" i="7"/>
  <c r="G3351" i="7"/>
  <c r="G3352" i="7"/>
  <c r="G3353" i="7"/>
  <c r="G3354" i="7"/>
  <c r="G3355" i="7"/>
  <c r="G3356" i="7"/>
  <c r="G3357" i="7"/>
  <c r="G3358" i="7"/>
  <c r="G3359" i="7"/>
  <c r="G3360" i="7"/>
  <c r="G3361" i="7"/>
  <c r="G3362" i="7"/>
  <c r="G3363" i="7"/>
  <c r="G3364" i="7"/>
  <c r="G3365" i="7"/>
  <c r="G3366" i="7"/>
  <c r="G3367" i="7"/>
  <c r="G3368" i="7"/>
  <c r="G3369" i="7"/>
  <c r="G3370" i="7"/>
  <c r="G3371" i="7"/>
  <c r="G3372" i="7"/>
  <c r="G3373" i="7"/>
  <c r="G3374" i="7"/>
  <c r="G3375" i="7"/>
  <c r="G3376" i="7"/>
  <c r="G3377" i="7"/>
  <c r="G3378" i="7"/>
  <c r="G3379" i="7"/>
  <c r="G3380" i="7"/>
  <c r="G3381" i="7"/>
  <c r="G3382" i="7"/>
  <c r="G3383" i="7"/>
  <c r="G3384" i="7"/>
  <c r="G3385" i="7"/>
  <c r="G3386" i="7"/>
  <c r="G3387" i="7"/>
  <c r="G3388" i="7"/>
  <c r="G3389" i="7"/>
  <c r="G3390" i="7"/>
  <c r="G3391" i="7"/>
  <c r="G3392" i="7"/>
  <c r="G3393" i="7"/>
  <c r="G3394" i="7"/>
  <c r="G3395" i="7"/>
  <c r="G3396" i="7"/>
  <c r="G3397" i="7"/>
  <c r="G3398" i="7"/>
  <c r="G3399" i="7"/>
  <c r="G3400" i="7"/>
  <c r="G3401" i="7"/>
  <c r="G3402" i="7"/>
  <c r="G3403" i="7"/>
  <c r="G3404" i="7"/>
  <c r="G3405" i="7"/>
  <c r="G3406" i="7"/>
  <c r="G3407" i="7"/>
  <c r="G3408" i="7"/>
  <c r="G3409" i="7"/>
  <c r="G3410" i="7"/>
  <c r="G3411" i="7"/>
  <c r="G3412" i="7"/>
  <c r="G3413" i="7"/>
  <c r="G3414" i="7"/>
  <c r="G3415" i="7"/>
  <c r="G3416" i="7"/>
  <c r="G3417" i="7"/>
  <c r="G3418" i="7"/>
  <c r="G3419" i="7"/>
  <c r="G3420" i="7"/>
  <c r="G3421" i="7"/>
  <c r="G3422" i="7"/>
  <c r="G3423" i="7"/>
  <c r="G3424" i="7"/>
  <c r="G3425" i="7"/>
  <c r="G3426" i="7"/>
  <c r="G3427" i="7"/>
  <c r="G3428" i="7"/>
  <c r="G3429" i="7"/>
  <c r="G3430" i="7"/>
  <c r="G3431" i="7"/>
  <c r="G3432" i="7"/>
  <c r="G3433" i="7"/>
  <c r="G3434" i="7"/>
  <c r="G3435" i="7"/>
  <c r="G3436" i="7"/>
  <c r="G3437" i="7"/>
  <c r="G3438" i="7"/>
  <c r="G3439" i="7"/>
  <c r="G3440" i="7"/>
  <c r="G3441" i="7"/>
  <c r="G3442" i="7"/>
  <c r="G3443" i="7"/>
  <c r="G3444" i="7"/>
  <c r="G3445" i="7"/>
  <c r="G3446" i="7"/>
  <c r="G3447" i="7"/>
  <c r="G3448" i="7"/>
  <c r="G3449" i="7"/>
  <c r="G3450" i="7"/>
  <c r="G3451" i="7"/>
  <c r="G3452" i="7"/>
  <c r="G3453" i="7"/>
  <c r="G3454" i="7"/>
  <c r="G3455" i="7"/>
  <c r="G3456" i="7"/>
  <c r="G3457" i="7"/>
  <c r="G3458" i="7"/>
  <c r="G3459" i="7"/>
  <c r="G3460" i="7"/>
  <c r="G3461" i="7"/>
  <c r="G3462" i="7"/>
  <c r="G3463" i="7"/>
  <c r="G3464" i="7"/>
  <c r="G3465" i="7"/>
  <c r="G3466" i="7"/>
  <c r="G3467" i="7"/>
  <c r="G3468" i="7"/>
  <c r="G3469" i="7"/>
  <c r="G3470" i="7"/>
  <c r="G3471" i="7"/>
  <c r="G3472" i="7"/>
  <c r="G3473" i="7"/>
  <c r="G3474" i="7"/>
  <c r="G3475" i="7"/>
  <c r="G3476" i="7"/>
  <c r="G3477" i="7"/>
  <c r="G3478" i="7"/>
  <c r="G3479" i="7"/>
  <c r="G3480" i="7"/>
  <c r="G3481" i="7"/>
  <c r="G3482" i="7"/>
  <c r="G3483" i="7"/>
  <c r="G3484" i="7"/>
  <c r="G3485" i="7"/>
  <c r="G3486" i="7"/>
  <c r="G3487" i="7"/>
  <c r="G3488" i="7"/>
  <c r="G3489" i="7"/>
  <c r="G3490" i="7"/>
  <c r="G3491" i="7"/>
  <c r="G3492" i="7"/>
  <c r="G3493" i="7"/>
  <c r="G3494" i="7"/>
  <c r="G3495" i="7"/>
  <c r="G3496" i="7"/>
  <c r="G3497" i="7"/>
  <c r="G3498" i="7"/>
  <c r="G3499" i="7"/>
  <c r="G3500" i="7"/>
  <c r="G3501" i="7"/>
  <c r="G3502" i="7"/>
  <c r="G3503" i="7"/>
  <c r="G3504" i="7"/>
  <c r="G3505" i="7"/>
  <c r="G3506" i="7"/>
  <c r="G3507" i="7"/>
  <c r="G3508" i="7"/>
  <c r="G3509" i="7"/>
  <c r="G3510" i="7"/>
  <c r="G3511" i="7"/>
  <c r="G3512" i="7"/>
  <c r="G3513" i="7"/>
  <c r="G3514" i="7"/>
  <c r="G3515" i="7"/>
  <c r="G3516" i="7"/>
  <c r="G3517" i="7"/>
  <c r="G3518" i="7"/>
  <c r="G3519" i="7"/>
  <c r="G3520" i="7"/>
  <c r="G3521" i="7"/>
  <c r="G3522" i="7"/>
  <c r="G3523" i="7"/>
  <c r="G3524" i="7"/>
  <c r="G3525" i="7"/>
  <c r="G3526" i="7"/>
  <c r="G3527" i="7"/>
  <c r="G3528" i="7"/>
  <c r="G3529" i="7"/>
  <c r="G3530" i="7"/>
  <c r="G3531" i="7"/>
  <c r="G3532" i="7"/>
  <c r="G3533" i="7"/>
  <c r="G3534" i="7"/>
  <c r="G3535" i="7"/>
  <c r="G3536" i="7"/>
  <c r="G3537" i="7"/>
  <c r="G3538" i="7"/>
  <c r="G3539" i="7"/>
  <c r="G3540" i="7"/>
  <c r="G3541" i="7"/>
  <c r="G3542" i="7"/>
  <c r="G3543" i="7"/>
  <c r="G3544" i="7"/>
  <c r="G3545" i="7"/>
  <c r="G3546" i="7"/>
  <c r="G3547" i="7"/>
  <c r="G3548" i="7"/>
  <c r="G3549" i="7"/>
  <c r="G3550" i="7"/>
  <c r="G3551" i="7"/>
  <c r="G3552" i="7"/>
  <c r="G3553" i="7"/>
  <c r="G3554" i="7"/>
  <c r="G3555" i="7"/>
  <c r="G3556" i="7"/>
  <c r="G3557" i="7"/>
  <c r="G3558" i="7"/>
  <c r="G3559" i="7"/>
  <c r="G3560" i="7"/>
  <c r="G3561" i="7"/>
  <c r="G3562" i="7"/>
  <c r="G3563" i="7"/>
  <c r="G3564" i="7"/>
  <c r="G3565" i="7"/>
  <c r="G3566" i="7"/>
  <c r="G3567" i="7"/>
  <c r="G3568" i="7"/>
  <c r="G3569" i="7"/>
  <c r="G3570" i="7"/>
  <c r="G3571" i="7"/>
  <c r="G3572" i="7"/>
  <c r="G3573" i="7"/>
  <c r="G3574" i="7"/>
  <c r="G3575" i="7"/>
  <c r="G3576" i="7"/>
  <c r="G3577" i="7"/>
  <c r="G3578" i="7"/>
  <c r="G3579" i="7"/>
  <c r="G3580" i="7"/>
  <c r="G3581" i="7"/>
  <c r="G3582" i="7"/>
  <c r="G3583" i="7"/>
  <c r="G3584" i="7"/>
  <c r="G3585" i="7"/>
  <c r="G3586" i="7"/>
  <c r="G3587" i="7"/>
  <c r="G3588" i="7"/>
  <c r="G3589" i="7"/>
  <c r="G3590" i="7"/>
  <c r="G3591" i="7"/>
  <c r="G3592" i="7"/>
  <c r="G3593" i="7"/>
  <c r="G3594" i="7"/>
  <c r="G3595" i="7"/>
  <c r="G3596" i="7"/>
  <c r="G3597" i="7"/>
  <c r="G3598" i="7"/>
  <c r="G3599" i="7"/>
  <c r="G3600" i="7"/>
  <c r="G3601" i="7"/>
  <c r="G3602" i="7"/>
  <c r="G3603" i="7"/>
  <c r="G3604" i="7"/>
  <c r="G3605" i="7"/>
  <c r="G3606" i="7"/>
  <c r="G3607" i="7"/>
  <c r="G3608" i="7"/>
  <c r="G3609" i="7"/>
  <c r="G3610" i="7"/>
  <c r="G3611" i="7"/>
  <c r="G3612" i="7"/>
  <c r="G3613" i="7"/>
  <c r="G3614" i="7"/>
  <c r="G3615" i="7"/>
  <c r="G3616" i="7"/>
  <c r="G3617" i="7"/>
  <c r="G3618" i="7"/>
  <c r="G3619" i="7"/>
  <c r="G3620" i="7"/>
  <c r="G3621" i="7"/>
  <c r="G3622" i="7"/>
  <c r="G3623" i="7"/>
  <c r="G3624" i="7"/>
  <c r="G3625" i="7"/>
  <c r="G3626" i="7"/>
  <c r="G3627" i="7"/>
  <c r="G3628" i="7"/>
  <c r="G3629" i="7"/>
  <c r="G3630" i="7"/>
  <c r="G3631" i="7"/>
  <c r="G3632" i="7"/>
  <c r="G3633" i="7"/>
  <c r="G3634" i="7"/>
  <c r="G3635" i="7"/>
  <c r="G3636" i="7"/>
  <c r="G3637" i="7"/>
  <c r="G3638" i="7"/>
  <c r="G3639" i="7"/>
  <c r="G3640" i="7"/>
  <c r="G3641" i="7"/>
  <c r="G3642" i="7"/>
  <c r="G3643" i="7"/>
  <c r="G3644" i="7"/>
  <c r="G3645" i="7"/>
  <c r="G3646" i="7"/>
  <c r="G3647" i="7"/>
  <c r="G3648" i="7"/>
  <c r="G3649" i="7"/>
  <c r="G3650" i="7"/>
  <c r="G3651" i="7"/>
  <c r="G3652" i="7"/>
  <c r="G3653" i="7"/>
  <c r="G3654" i="7"/>
  <c r="G3655" i="7"/>
  <c r="G3656" i="7"/>
  <c r="G3657" i="7"/>
  <c r="G3658" i="7"/>
  <c r="G3659" i="7"/>
  <c r="G3660" i="7"/>
  <c r="G3661" i="7"/>
  <c r="G3662" i="7"/>
  <c r="G3663" i="7"/>
  <c r="G3664" i="7"/>
  <c r="G3665" i="7"/>
  <c r="G3666" i="7"/>
  <c r="G3667" i="7"/>
  <c r="G3668" i="7"/>
  <c r="G3669" i="7"/>
  <c r="G3670" i="7"/>
  <c r="G3671" i="7"/>
  <c r="G3672" i="7"/>
  <c r="G3673" i="7"/>
  <c r="G3674" i="7"/>
  <c r="G3675" i="7"/>
  <c r="G3676" i="7"/>
  <c r="G3677" i="7"/>
  <c r="G3678" i="7"/>
  <c r="G3679" i="7"/>
  <c r="G3680" i="7"/>
  <c r="G3681" i="7"/>
  <c r="G3682" i="7"/>
  <c r="G3683" i="7"/>
  <c r="G3684" i="7"/>
  <c r="G3685" i="7"/>
  <c r="G3686" i="7"/>
  <c r="G3687" i="7"/>
  <c r="G3688" i="7"/>
  <c r="G3689" i="7"/>
  <c r="G3690" i="7"/>
  <c r="G3691" i="7"/>
  <c r="G3692" i="7"/>
  <c r="G3693" i="7"/>
  <c r="G3694" i="7"/>
  <c r="G3695" i="7"/>
  <c r="G3696" i="7"/>
  <c r="G3697" i="7"/>
  <c r="G3698" i="7"/>
  <c r="G3699" i="7"/>
  <c r="G3700" i="7"/>
  <c r="G3701" i="7"/>
  <c r="G3702" i="7"/>
  <c r="G3703" i="7"/>
  <c r="G3704" i="7"/>
  <c r="G3705" i="7"/>
  <c r="G3706" i="7"/>
  <c r="G3707" i="7"/>
  <c r="G3708" i="7"/>
  <c r="G3709" i="7"/>
  <c r="G3710" i="7"/>
  <c r="G3711" i="7"/>
  <c r="G3712" i="7"/>
  <c r="G3713" i="7"/>
  <c r="G3714" i="7"/>
  <c r="G3715" i="7"/>
  <c r="G3716" i="7"/>
  <c r="G3717" i="7"/>
  <c r="G3718" i="7"/>
  <c r="G3719" i="7"/>
  <c r="G3720" i="7"/>
  <c r="G3721" i="7"/>
  <c r="G3722" i="7"/>
  <c r="G3723" i="7"/>
  <c r="G3724" i="7"/>
  <c r="G3725" i="7"/>
  <c r="G3726" i="7"/>
  <c r="G3727" i="7"/>
  <c r="G3728" i="7"/>
  <c r="G3729" i="7"/>
  <c r="G3730" i="7"/>
  <c r="G3731" i="7"/>
  <c r="G3732" i="7"/>
  <c r="G3733" i="7"/>
  <c r="G3734" i="7"/>
  <c r="G3735" i="7"/>
  <c r="G3736" i="7"/>
  <c r="G3737" i="7"/>
  <c r="G3738" i="7"/>
  <c r="G3739" i="7"/>
  <c r="G3740" i="7"/>
  <c r="G3741" i="7"/>
  <c r="G3742" i="7"/>
  <c r="G3743" i="7"/>
  <c r="G3744" i="7"/>
  <c r="G3745" i="7"/>
  <c r="G3746" i="7"/>
  <c r="G3747" i="7"/>
  <c r="G3748" i="7"/>
  <c r="G3749" i="7"/>
  <c r="G3750" i="7"/>
  <c r="G3751" i="7"/>
  <c r="G3752" i="7"/>
  <c r="G3753" i="7"/>
  <c r="G3754" i="7"/>
  <c r="G3755" i="7"/>
  <c r="G3756" i="7"/>
  <c r="G3757" i="7"/>
  <c r="G3758" i="7"/>
  <c r="G3759" i="7"/>
  <c r="G3760" i="7"/>
  <c r="G3761" i="7"/>
  <c r="G3762" i="7"/>
  <c r="G3763" i="7"/>
  <c r="G3764" i="7"/>
  <c r="G3765" i="7"/>
  <c r="G3766" i="7"/>
  <c r="G3767" i="7"/>
  <c r="G3768" i="7"/>
  <c r="G3769" i="7"/>
  <c r="G3770" i="7"/>
  <c r="G3771" i="7"/>
  <c r="G3772" i="7"/>
  <c r="G3773" i="7"/>
  <c r="G3774" i="7"/>
  <c r="G3775" i="7"/>
  <c r="G3776" i="7"/>
  <c r="G3777" i="7"/>
  <c r="G3778" i="7"/>
  <c r="G3779" i="7"/>
  <c r="G3780" i="7"/>
  <c r="G3781" i="7"/>
  <c r="G3782" i="7"/>
  <c r="G3783" i="7"/>
  <c r="G3784" i="7"/>
  <c r="G3785" i="7"/>
  <c r="G3786" i="7"/>
  <c r="G3787" i="7"/>
  <c r="G3788" i="7"/>
  <c r="G3789" i="7"/>
  <c r="G3790" i="7"/>
  <c r="G3791" i="7"/>
  <c r="G3792" i="7"/>
  <c r="G3793" i="7"/>
  <c r="G3794" i="7"/>
  <c r="G3795" i="7"/>
  <c r="G3796" i="7"/>
  <c r="G3797" i="7"/>
  <c r="G3798" i="7"/>
  <c r="G3799" i="7"/>
  <c r="G3800" i="7"/>
  <c r="G3801" i="7"/>
  <c r="G3802" i="7"/>
  <c r="G3803" i="7"/>
  <c r="G3804" i="7"/>
  <c r="G3805" i="7"/>
  <c r="G3806" i="7"/>
  <c r="G3807" i="7"/>
  <c r="G3808" i="7"/>
  <c r="G3809" i="7"/>
  <c r="G3810" i="7"/>
  <c r="G3811" i="7"/>
  <c r="G3812" i="7"/>
  <c r="G3813" i="7"/>
  <c r="G3814" i="7"/>
  <c r="G3815" i="7"/>
  <c r="G3816" i="7"/>
  <c r="G3817" i="7"/>
  <c r="G3818" i="7"/>
  <c r="G3819" i="7"/>
  <c r="G3820" i="7"/>
  <c r="G3821" i="7"/>
  <c r="G3822" i="7"/>
  <c r="G3823" i="7"/>
  <c r="G3824" i="7"/>
  <c r="G3825" i="7"/>
  <c r="G3826" i="7"/>
  <c r="G3827" i="7"/>
  <c r="G3828" i="7"/>
  <c r="G3829" i="7"/>
  <c r="G3830" i="7"/>
  <c r="G3831" i="7"/>
  <c r="G3832" i="7"/>
  <c r="G3833" i="7"/>
  <c r="G3834" i="7"/>
  <c r="G3835" i="7"/>
  <c r="G3836" i="7"/>
  <c r="G3837" i="7"/>
  <c r="G3838" i="7"/>
  <c r="G3839" i="7"/>
  <c r="G3840" i="7"/>
  <c r="G3841" i="7"/>
  <c r="G3842" i="7"/>
  <c r="G3843" i="7"/>
  <c r="G3844" i="7"/>
  <c r="G3845" i="7"/>
  <c r="G3846" i="7"/>
  <c r="G3847" i="7"/>
  <c r="G3848" i="7"/>
  <c r="G3849" i="7"/>
  <c r="G3850" i="7"/>
  <c r="G3851" i="7"/>
  <c r="G3852" i="7"/>
  <c r="G3853" i="7"/>
  <c r="G3854" i="7"/>
  <c r="G3855" i="7"/>
  <c r="G3856" i="7"/>
  <c r="G3857" i="7"/>
  <c r="G3858" i="7"/>
  <c r="G3859" i="7"/>
  <c r="G3860" i="7"/>
  <c r="G3861" i="7"/>
  <c r="G3862" i="7"/>
  <c r="G3863" i="7"/>
  <c r="G3864" i="7"/>
  <c r="G3865" i="7"/>
  <c r="G3866" i="7"/>
  <c r="G3867" i="7"/>
  <c r="G3868" i="7"/>
  <c r="G3869" i="7"/>
  <c r="G3870" i="7"/>
  <c r="G3871" i="7"/>
  <c r="G3872" i="7"/>
  <c r="G3873" i="7"/>
  <c r="G3874" i="7"/>
  <c r="G3875" i="7"/>
  <c r="G3876" i="7"/>
  <c r="G3877" i="7"/>
  <c r="G3878" i="7"/>
  <c r="G3879" i="7"/>
  <c r="G3880" i="7"/>
  <c r="G3881" i="7"/>
  <c r="G3882" i="7"/>
  <c r="G3883" i="7"/>
  <c r="G3884" i="7"/>
  <c r="G3885" i="7"/>
  <c r="G3886" i="7"/>
  <c r="G3887" i="7"/>
  <c r="G3888" i="7"/>
  <c r="G3889" i="7"/>
  <c r="G3890" i="7"/>
  <c r="G3891" i="7"/>
  <c r="G3892" i="7"/>
  <c r="G3893" i="7"/>
  <c r="G3894" i="7"/>
  <c r="G3895" i="7"/>
  <c r="G3896" i="7"/>
  <c r="G3897" i="7"/>
  <c r="G3898" i="7"/>
  <c r="G3899" i="7"/>
  <c r="G3900" i="7"/>
  <c r="G3901" i="7"/>
  <c r="G3902" i="7"/>
  <c r="G3903" i="7"/>
  <c r="G3904" i="7"/>
  <c r="G3905" i="7"/>
  <c r="G3906" i="7"/>
  <c r="G3907" i="7"/>
  <c r="G3908" i="7"/>
  <c r="G3909" i="7"/>
  <c r="G3910" i="7"/>
  <c r="G3911" i="7"/>
  <c r="G3912" i="7"/>
  <c r="G3913" i="7"/>
  <c r="G3914" i="7"/>
  <c r="G3915" i="7"/>
  <c r="G3916" i="7"/>
  <c r="G3917" i="7"/>
  <c r="G3918" i="7"/>
  <c r="G3919" i="7"/>
  <c r="G3920" i="7"/>
  <c r="G3921" i="7"/>
  <c r="G3922" i="7"/>
  <c r="G3923" i="7"/>
  <c r="G3924" i="7"/>
  <c r="G3925" i="7"/>
  <c r="G3926" i="7"/>
  <c r="G3927" i="7"/>
  <c r="G3928" i="7"/>
  <c r="G3929" i="7"/>
  <c r="G3930" i="7"/>
  <c r="G3931" i="7"/>
  <c r="G3932" i="7"/>
  <c r="G3933" i="7"/>
  <c r="G3934" i="7"/>
  <c r="G3935" i="7"/>
  <c r="G3936" i="7"/>
  <c r="G3937" i="7"/>
  <c r="G3938" i="7"/>
  <c r="G3939" i="7"/>
  <c r="G3940" i="7"/>
  <c r="G3941" i="7"/>
  <c r="G3942" i="7"/>
  <c r="G3943" i="7"/>
  <c r="G3944" i="7"/>
  <c r="G3945" i="7"/>
  <c r="G3946" i="7"/>
  <c r="G3947" i="7"/>
  <c r="G3948" i="7"/>
  <c r="G3949" i="7"/>
  <c r="G3950" i="7"/>
  <c r="G3951" i="7"/>
  <c r="G3952" i="7"/>
  <c r="G3953" i="7"/>
  <c r="G3954" i="7"/>
  <c r="G3955" i="7"/>
  <c r="G3956" i="7"/>
  <c r="G3957" i="7"/>
  <c r="G3958" i="7"/>
  <c r="G3959" i="7"/>
  <c r="G3960" i="7"/>
  <c r="G3961" i="7"/>
  <c r="G3962" i="7"/>
  <c r="G3963" i="7"/>
  <c r="G3964" i="7"/>
  <c r="G3965" i="7"/>
  <c r="G3966" i="7"/>
  <c r="G3967" i="7"/>
  <c r="G3968" i="7"/>
  <c r="G3969" i="7"/>
  <c r="G3970" i="7"/>
  <c r="G3971" i="7"/>
  <c r="G3972" i="7"/>
  <c r="G3973" i="7"/>
  <c r="G3974" i="7"/>
  <c r="G3975" i="7"/>
  <c r="G3976" i="7"/>
  <c r="G3977" i="7"/>
  <c r="G3978" i="7"/>
  <c r="G3979" i="7"/>
  <c r="G3980" i="7"/>
  <c r="G3981" i="7"/>
  <c r="G3982" i="7"/>
  <c r="G3983" i="7"/>
  <c r="G3984" i="7"/>
  <c r="G3985" i="7"/>
  <c r="G3986" i="7"/>
  <c r="G3987" i="7"/>
  <c r="G3988" i="7"/>
  <c r="G3989" i="7"/>
  <c r="G3990" i="7"/>
  <c r="G3991" i="7"/>
  <c r="G3992" i="7"/>
  <c r="G3993" i="7"/>
  <c r="G3994" i="7"/>
  <c r="G3995" i="7"/>
  <c r="G3996" i="7"/>
  <c r="G3997" i="7"/>
  <c r="G3998" i="7"/>
  <c r="G3999" i="7"/>
  <c r="G4000" i="7"/>
  <c r="G4001" i="7"/>
  <c r="G4002" i="7"/>
  <c r="G4003" i="7"/>
  <c r="G4004" i="7"/>
  <c r="G4005" i="7"/>
  <c r="G4006" i="7"/>
  <c r="G4007" i="7"/>
  <c r="G4008" i="7"/>
  <c r="G4009" i="7"/>
  <c r="G4010" i="7"/>
  <c r="G4011" i="7"/>
  <c r="G4012" i="7"/>
  <c r="G4013" i="7"/>
  <c r="G4014" i="7"/>
  <c r="G4015" i="7"/>
  <c r="G4016" i="7"/>
  <c r="G4017" i="7"/>
  <c r="G4018" i="7"/>
  <c r="G4019" i="7"/>
  <c r="G4020" i="7"/>
  <c r="G4021" i="7"/>
  <c r="G4022" i="7"/>
  <c r="G4023" i="7"/>
  <c r="G4024" i="7"/>
  <c r="G4025" i="7"/>
  <c r="G4026" i="7"/>
  <c r="G4027" i="7"/>
  <c r="G4028" i="7"/>
  <c r="G4029" i="7"/>
  <c r="G4030" i="7"/>
  <c r="G4031" i="7"/>
  <c r="G4032" i="7"/>
  <c r="G4033" i="7"/>
  <c r="G4034" i="7"/>
  <c r="G4035" i="7"/>
  <c r="G4036" i="7"/>
  <c r="G4037" i="7"/>
  <c r="G4038" i="7"/>
  <c r="G4039" i="7"/>
  <c r="G4040" i="7"/>
  <c r="G4041" i="7"/>
  <c r="G4042" i="7"/>
  <c r="G4043" i="7"/>
  <c r="G4044" i="7"/>
  <c r="G4045" i="7"/>
  <c r="G4046" i="7"/>
  <c r="G4047" i="7"/>
  <c r="G4048" i="7"/>
  <c r="G4049" i="7"/>
  <c r="G4050" i="7"/>
  <c r="G4051" i="7"/>
  <c r="G4052" i="7"/>
  <c r="G4053" i="7"/>
  <c r="G4054" i="7"/>
  <c r="G4055" i="7"/>
  <c r="G4056" i="7"/>
  <c r="G4057" i="7"/>
  <c r="G4058" i="7"/>
  <c r="G4059" i="7"/>
  <c r="G4060" i="7"/>
  <c r="G4061" i="7"/>
  <c r="G4062" i="7"/>
  <c r="G4063" i="7"/>
  <c r="G4064" i="7"/>
  <c r="G4065" i="7"/>
  <c r="G4066" i="7"/>
  <c r="G4067" i="7"/>
  <c r="G4068" i="7"/>
  <c r="G4069" i="7"/>
  <c r="G4070" i="7"/>
  <c r="G4071" i="7"/>
  <c r="G4072" i="7"/>
  <c r="G4073" i="7"/>
  <c r="G4074" i="7"/>
  <c r="G4075" i="7"/>
  <c r="G4076" i="7"/>
  <c r="G4077" i="7"/>
  <c r="G4078" i="7"/>
  <c r="G4079" i="7"/>
  <c r="G4080" i="7"/>
  <c r="G4081" i="7"/>
  <c r="G4082" i="7"/>
  <c r="G4083" i="7"/>
  <c r="G4084" i="7"/>
  <c r="G4085" i="7"/>
  <c r="G4086" i="7"/>
  <c r="G4087" i="7"/>
  <c r="G4088" i="7"/>
  <c r="G4089" i="7"/>
  <c r="G4090" i="7"/>
  <c r="G4091" i="7"/>
  <c r="G4092" i="7"/>
  <c r="G4093" i="7"/>
  <c r="G4094" i="7"/>
  <c r="G4095" i="7"/>
  <c r="G4096" i="7"/>
  <c r="G4097" i="7"/>
  <c r="G4098" i="7"/>
  <c r="G4099" i="7"/>
  <c r="G4100" i="7"/>
  <c r="G4101" i="7"/>
  <c r="G4102" i="7"/>
  <c r="G4103" i="7"/>
  <c r="G4104" i="7"/>
  <c r="G4105" i="7"/>
  <c r="G4106" i="7"/>
  <c r="G4107" i="7"/>
  <c r="G4108" i="7"/>
  <c r="G4109" i="7"/>
  <c r="G4110" i="7"/>
  <c r="G4111" i="7"/>
  <c r="G4112" i="7"/>
  <c r="G4113" i="7"/>
  <c r="G4114" i="7"/>
  <c r="G4115" i="7"/>
  <c r="G4116" i="7"/>
  <c r="G4117" i="7"/>
  <c r="G4118" i="7"/>
  <c r="G4119" i="7"/>
  <c r="G4120" i="7"/>
  <c r="G4121" i="7"/>
  <c r="G4122" i="7"/>
  <c r="G4123" i="7"/>
  <c r="G4124" i="7"/>
  <c r="G4125" i="7"/>
  <c r="G4126" i="7"/>
  <c r="G4127" i="7"/>
  <c r="G4128" i="7"/>
  <c r="G4129" i="7"/>
  <c r="G4130" i="7"/>
  <c r="G4131" i="7"/>
  <c r="G4132" i="7"/>
  <c r="G4133" i="7"/>
  <c r="G4134" i="7"/>
  <c r="G4135" i="7"/>
  <c r="G4136" i="7"/>
  <c r="G4137" i="7"/>
  <c r="G4138" i="7"/>
  <c r="G4139" i="7"/>
  <c r="G4140" i="7"/>
  <c r="G4141" i="7"/>
  <c r="G4142" i="7"/>
  <c r="G4143" i="7"/>
  <c r="G4144" i="7"/>
  <c r="G4145" i="7"/>
  <c r="G4146" i="7"/>
  <c r="G4147" i="7"/>
  <c r="G4148" i="7"/>
  <c r="G4149" i="7"/>
  <c r="G4150" i="7"/>
  <c r="G4151" i="7"/>
  <c r="G4152" i="7"/>
  <c r="G4153" i="7"/>
  <c r="G4154" i="7"/>
  <c r="G4155" i="7"/>
  <c r="G4156" i="7"/>
  <c r="G4157" i="7"/>
  <c r="G4158" i="7"/>
  <c r="G4159" i="7"/>
  <c r="G4160" i="7"/>
  <c r="G4161" i="7"/>
  <c r="G4162" i="7"/>
  <c r="G4163" i="7"/>
  <c r="G4164" i="7"/>
  <c r="G4165" i="7"/>
  <c r="G4166" i="7"/>
  <c r="G4167" i="7"/>
  <c r="G4168" i="7"/>
  <c r="G4169" i="7"/>
  <c r="G4170" i="7"/>
  <c r="G4171" i="7"/>
  <c r="G4172" i="7"/>
  <c r="G4173" i="7"/>
  <c r="G4174" i="7"/>
  <c r="G4175" i="7"/>
  <c r="G4176" i="7"/>
  <c r="G4177" i="7"/>
  <c r="G4178" i="7"/>
  <c r="G4179" i="7"/>
  <c r="G4180" i="7"/>
  <c r="G4181" i="7"/>
  <c r="G4182" i="7"/>
  <c r="G4183" i="7"/>
  <c r="G4184" i="7"/>
  <c r="G4185" i="7"/>
  <c r="G4186" i="7"/>
  <c r="G4187" i="7"/>
  <c r="G4188" i="7"/>
  <c r="G4189" i="7"/>
  <c r="G4190" i="7"/>
  <c r="G4191" i="7"/>
  <c r="G4192" i="7"/>
  <c r="G4193" i="7"/>
  <c r="G4194" i="7"/>
  <c r="G4195" i="7"/>
  <c r="G4196" i="7"/>
  <c r="G4197" i="7"/>
  <c r="G4198" i="7"/>
  <c r="G4199" i="7"/>
  <c r="G4200" i="7"/>
  <c r="G4201" i="7"/>
  <c r="G4202" i="7"/>
  <c r="G4203" i="7"/>
  <c r="G4204" i="7"/>
  <c r="G4205" i="7"/>
  <c r="G4206" i="7"/>
  <c r="G4207" i="7"/>
  <c r="G4208" i="7"/>
  <c r="G4209" i="7"/>
  <c r="G4210" i="7"/>
  <c r="G4211" i="7"/>
  <c r="G4212" i="7"/>
  <c r="G4213" i="7"/>
  <c r="G4214" i="7"/>
  <c r="G4215" i="7"/>
  <c r="G4216" i="7"/>
  <c r="G4217" i="7"/>
  <c r="G4218" i="7"/>
  <c r="G4219" i="7"/>
  <c r="G4220" i="7"/>
  <c r="G4221" i="7"/>
  <c r="G4222" i="7"/>
  <c r="G4223" i="7"/>
  <c r="G4224" i="7"/>
  <c r="G4225" i="7"/>
  <c r="G4226" i="7"/>
  <c r="G4227" i="7"/>
  <c r="G4228" i="7"/>
  <c r="G4229" i="7"/>
  <c r="G4230" i="7"/>
  <c r="G4231" i="7"/>
  <c r="G4232" i="7"/>
  <c r="G4233" i="7"/>
  <c r="G4234" i="7"/>
  <c r="G4235" i="7"/>
  <c r="G4236" i="7"/>
  <c r="G4237" i="7"/>
  <c r="G4238" i="7"/>
  <c r="G4239" i="7"/>
  <c r="G4240" i="7"/>
  <c r="G4241" i="7"/>
  <c r="G4242" i="7"/>
  <c r="G4243" i="7"/>
  <c r="G4244" i="7"/>
  <c r="G4245" i="7"/>
  <c r="G4246" i="7"/>
  <c r="G4247" i="7"/>
  <c r="G4248" i="7"/>
  <c r="G4249" i="7"/>
  <c r="G4250" i="7"/>
  <c r="G4251" i="7"/>
  <c r="G4252" i="7"/>
  <c r="G4253" i="7"/>
  <c r="G4254" i="7"/>
  <c r="G4255" i="7"/>
  <c r="G4256" i="7"/>
  <c r="G4257" i="7"/>
  <c r="G4258" i="7"/>
  <c r="G4259" i="7"/>
  <c r="G4260" i="7"/>
  <c r="G4261" i="7"/>
  <c r="G4262" i="7"/>
  <c r="G4263" i="7"/>
  <c r="G4264" i="7"/>
  <c r="G4265" i="7"/>
  <c r="G4266" i="7"/>
  <c r="G4267" i="7"/>
  <c r="G4268" i="7"/>
  <c r="G4269" i="7"/>
  <c r="G4270" i="7"/>
  <c r="G4271" i="7"/>
  <c r="G4272" i="7"/>
  <c r="G4273" i="7"/>
  <c r="G4274" i="7"/>
  <c r="G4275" i="7"/>
  <c r="G4276" i="7"/>
  <c r="G4277" i="7"/>
  <c r="G4278" i="7"/>
  <c r="G4279" i="7"/>
  <c r="G4280" i="7"/>
  <c r="G4281" i="7"/>
  <c r="G4282" i="7"/>
  <c r="G4283" i="7"/>
  <c r="G4284" i="7"/>
  <c r="G4285" i="7"/>
  <c r="G4286" i="7"/>
  <c r="G4287" i="7"/>
  <c r="G4288" i="7"/>
  <c r="G4289" i="7"/>
  <c r="G4290" i="7"/>
  <c r="G4291" i="7"/>
  <c r="G4292" i="7"/>
  <c r="G4293" i="7"/>
  <c r="G4294" i="7"/>
  <c r="G4295" i="7"/>
  <c r="G4296" i="7"/>
  <c r="G4297" i="7"/>
  <c r="G4298" i="7"/>
  <c r="G4299" i="7"/>
  <c r="G4300" i="7"/>
  <c r="G4301" i="7"/>
  <c r="G4302" i="7"/>
  <c r="G4303" i="7"/>
  <c r="G4304" i="7"/>
  <c r="G4305" i="7"/>
  <c r="G4306" i="7"/>
  <c r="G4307" i="7"/>
  <c r="G4308" i="7"/>
  <c r="G4309" i="7"/>
  <c r="G4310" i="7"/>
  <c r="G4311" i="7"/>
  <c r="G4312" i="7"/>
  <c r="G4313" i="7"/>
  <c r="G4314" i="7"/>
  <c r="G4315" i="7"/>
  <c r="G4316" i="7"/>
  <c r="G4317" i="7"/>
  <c r="G4318" i="7"/>
  <c r="G4319" i="7"/>
  <c r="G4320" i="7"/>
  <c r="G4321" i="7"/>
  <c r="G4322" i="7"/>
  <c r="G4323" i="7"/>
  <c r="G4324" i="7"/>
  <c r="G4325" i="7"/>
  <c r="G4326" i="7"/>
  <c r="G4327" i="7"/>
  <c r="G4328" i="7"/>
  <c r="G4329" i="7"/>
  <c r="G4330" i="7"/>
  <c r="G4331" i="7"/>
  <c r="G4332" i="7"/>
  <c r="G4333" i="7"/>
  <c r="G4334" i="7"/>
  <c r="G4335" i="7"/>
  <c r="G4336" i="7"/>
  <c r="G4337" i="7"/>
  <c r="G4338" i="7"/>
  <c r="G4339" i="7"/>
  <c r="G4340" i="7"/>
  <c r="G4341" i="7"/>
  <c r="G4342" i="7"/>
  <c r="G4343" i="7"/>
  <c r="G4344" i="7"/>
  <c r="G4345" i="7"/>
  <c r="G4346" i="7"/>
  <c r="G4347" i="7"/>
  <c r="G4348" i="7"/>
  <c r="G4349" i="7"/>
  <c r="G4350" i="7"/>
  <c r="G4351" i="7"/>
  <c r="G4352" i="7"/>
  <c r="G4353" i="7"/>
  <c r="G4354" i="7"/>
  <c r="G4355" i="7"/>
  <c r="G4356" i="7"/>
  <c r="G4357" i="7"/>
  <c r="G4358" i="7"/>
  <c r="G4359" i="7"/>
  <c r="G4360" i="7"/>
  <c r="G4361" i="7"/>
  <c r="G4362" i="7"/>
  <c r="G4363" i="7"/>
  <c r="G4364" i="7"/>
  <c r="G4365" i="7"/>
  <c r="G4366" i="7"/>
  <c r="G4367" i="7"/>
  <c r="G4368" i="7"/>
  <c r="G4369" i="7"/>
  <c r="G4370" i="7"/>
  <c r="G4371" i="7"/>
  <c r="G4372" i="7"/>
  <c r="G4373" i="7"/>
  <c r="G4374" i="7"/>
  <c r="G4375" i="7"/>
  <c r="G4376" i="7"/>
  <c r="G4377" i="7"/>
  <c r="G4378" i="7"/>
  <c r="G4379" i="7"/>
  <c r="G4380" i="7"/>
  <c r="G4381" i="7"/>
  <c r="G4382" i="7"/>
  <c r="G4383" i="7"/>
  <c r="G4384" i="7"/>
  <c r="G4385" i="7"/>
  <c r="G4386" i="7"/>
  <c r="G4387" i="7"/>
  <c r="G4388" i="7"/>
  <c r="G4389" i="7"/>
  <c r="G4390" i="7"/>
  <c r="G4391" i="7"/>
  <c r="G4392" i="7"/>
  <c r="G4393" i="7"/>
  <c r="G4394" i="7"/>
  <c r="G4395" i="7"/>
  <c r="G4396" i="7"/>
  <c r="G4397" i="7"/>
  <c r="G4398" i="7"/>
  <c r="G4399" i="7"/>
  <c r="G4400" i="7"/>
  <c r="G4401" i="7"/>
  <c r="G4402" i="7"/>
  <c r="G4403" i="7"/>
  <c r="G4404" i="7"/>
  <c r="G4405" i="7"/>
  <c r="G4406" i="7"/>
  <c r="G4407" i="7"/>
  <c r="G4408" i="7"/>
  <c r="G4409" i="7"/>
  <c r="G4410" i="7"/>
  <c r="G4411" i="7"/>
  <c r="G4412" i="7"/>
  <c r="G4413" i="7"/>
  <c r="G4414" i="7"/>
  <c r="G4415" i="7"/>
  <c r="G4416" i="7"/>
  <c r="G4417" i="7"/>
  <c r="G4418" i="7"/>
  <c r="G4419" i="7"/>
  <c r="G4420" i="7"/>
  <c r="G4421" i="7"/>
  <c r="G4422" i="7"/>
  <c r="G4423" i="7"/>
  <c r="G4424" i="7"/>
  <c r="G4425" i="7"/>
  <c r="G4426" i="7"/>
  <c r="G4427" i="7"/>
  <c r="G4428" i="7"/>
  <c r="G4429" i="7"/>
  <c r="G4430" i="7"/>
  <c r="G4431" i="7"/>
  <c r="G4432" i="7"/>
  <c r="G4433" i="7"/>
  <c r="G4434" i="7"/>
  <c r="G4435" i="7"/>
  <c r="G4436" i="7"/>
  <c r="G4437" i="7"/>
  <c r="G4438" i="7"/>
  <c r="G4439" i="7"/>
  <c r="G4440" i="7"/>
  <c r="G4441" i="7"/>
  <c r="G4442" i="7"/>
  <c r="G4443" i="7"/>
  <c r="G4444" i="7"/>
  <c r="G4445" i="7"/>
  <c r="G4446" i="7"/>
  <c r="G4447" i="7"/>
  <c r="G4448" i="7"/>
  <c r="G4449" i="7"/>
  <c r="G4450" i="7"/>
  <c r="G4451" i="7"/>
  <c r="G4452" i="7"/>
  <c r="G4453" i="7"/>
  <c r="G4454" i="7"/>
  <c r="G4455" i="7"/>
  <c r="G4456" i="7"/>
  <c r="G4457" i="7"/>
  <c r="G4458" i="7"/>
  <c r="G4459" i="7"/>
  <c r="G4460" i="7"/>
  <c r="G4461" i="7"/>
  <c r="G4462" i="7"/>
  <c r="G4463" i="7"/>
  <c r="G4464" i="7"/>
  <c r="G4465" i="7"/>
  <c r="G4466" i="7"/>
  <c r="G4467" i="7"/>
  <c r="G4468" i="7"/>
  <c r="G4469" i="7"/>
  <c r="G4470" i="7"/>
  <c r="G4471" i="7"/>
  <c r="G4472" i="7"/>
  <c r="G4473" i="7"/>
  <c r="G4474" i="7"/>
  <c r="G4475" i="7"/>
  <c r="G4476" i="7"/>
  <c r="G4477" i="7"/>
  <c r="G4478" i="7"/>
  <c r="G4479" i="7"/>
  <c r="G4480" i="7"/>
  <c r="G4481" i="7"/>
  <c r="G4482" i="7"/>
  <c r="G4483" i="7"/>
  <c r="G4484" i="7"/>
  <c r="G4485" i="7"/>
  <c r="G4486" i="7"/>
  <c r="G4487" i="7"/>
  <c r="G4488" i="7"/>
  <c r="G4489" i="7"/>
  <c r="G4490" i="7"/>
  <c r="G4491" i="7"/>
  <c r="G4492" i="7"/>
  <c r="G4493" i="7"/>
  <c r="G4494" i="7"/>
  <c r="G4495" i="7"/>
  <c r="G4496" i="7"/>
  <c r="G4497" i="7"/>
  <c r="G4498" i="7"/>
  <c r="G4499" i="7"/>
  <c r="G4500" i="7"/>
  <c r="G4501" i="7"/>
  <c r="G4502" i="7"/>
  <c r="G4503" i="7"/>
  <c r="G4504" i="7"/>
  <c r="G4505" i="7"/>
  <c r="G4506" i="7"/>
  <c r="G4507" i="7"/>
  <c r="G4508" i="7"/>
  <c r="G4509" i="7"/>
  <c r="G4510" i="7"/>
  <c r="G4511" i="7"/>
  <c r="G4512" i="7"/>
  <c r="G4513" i="7"/>
  <c r="G4514" i="7"/>
  <c r="G4515" i="7"/>
  <c r="G4516" i="7"/>
  <c r="G4517" i="7"/>
  <c r="G4518" i="7"/>
  <c r="G4519" i="7"/>
  <c r="G4520" i="7"/>
  <c r="G4521" i="7"/>
  <c r="G4522" i="7"/>
  <c r="G4523" i="7"/>
  <c r="G4524" i="7"/>
  <c r="G4525" i="7"/>
  <c r="G4526" i="7"/>
  <c r="G4527" i="7"/>
  <c r="G4528" i="7"/>
  <c r="G4529" i="7"/>
  <c r="G4530" i="7"/>
  <c r="G4531" i="7"/>
  <c r="G4532" i="7"/>
  <c r="G4533" i="7"/>
  <c r="G4534" i="7"/>
  <c r="G4535" i="7"/>
  <c r="G4536" i="7"/>
  <c r="G4537" i="7"/>
  <c r="G4538" i="7"/>
  <c r="G4539" i="7"/>
  <c r="G4540" i="7"/>
  <c r="G4541" i="7"/>
  <c r="G4542" i="7"/>
  <c r="G4543" i="7"/>
  <c r="G4544" i="7"/>
  <c r="G4545" i="7"/>
  <c r="G4546" i="7"/>
  <c r="G4547" i="7"/>
  <c r="G4548" i="7"/>
  <c r="G4549" i="7"/>
  <c r="G4550" i="7"/>
  <c r="G4551" i="7"/>
  <c r="G4552" i="7"/>
  <c r="G4553" i="7"/>
  <c r="G4554" i="7"/>
  <c r="G4555" i="7"/>
  <c r="G4556" i="7"/>
  <c r="G4557" i="7"/>
  <c r="G4558" i="7"/>
  <c r="G4559" i="7"/>
  <c r="G4560" i="7"/>
  <c r="G4561" i="7"/>
  <c r="G4562" i="7"/>
  <c r="G4563" i="7"/>
  <c r="G4564" i="7"/>
  <c r="G4565" i="7"/>
  <c r="G4566" i="7"/>
  <c r="G4567" i="7"/>
  <c r="G4568" i="7"/>
  <c r="G4569" i="7"/>
  <c r="G4570" i="7"/>
  <c r="G4571" i="7"/>
  <c r="G4572" i="7"/>
  <c r="G4573" i="7"/>
  <c r="G4574" i="7"/>
  <c r="G4575" i="7"/>
  <c r="G4576" i="7"/>
  <c r="G4577" i="7"/>
  <c r="G4578" i="7"/>
  <c r="G4579" i="7"/>
  <c r="G4580" i="7"/>
  <c r="G4581" i="7"/>
  <c r="G4582" i="7"/>
  <c r="G4583" i="7"/>
  <c r="G4584" i="7"/>
  <c r="G4585" i="7"/>
  <c r="G4586" i="7"/>
  <c r="G4587" i="7"/>
  <c r="G4588" i="7"/>
  <c r="G4589" i="7"/>
  <c r="G4590" i="7"/>
  <c r="G4591" i="7"/>
  <c r="G4592" i="7"/>
  <c r="G4593" i="7"/>
  <c r="G4594" i="7"/>
  <c r="G4595" i="7"/>
  <c r="G4596" i="7"/>
  <c r="G4597" i="7"/>
  <c r="G4598" i="7"/>
  <c r="G4599" i="7"/>
  <c r="G4600" i="7"/>
  <c r="G4601" i="7"/>
  <c r="G4602" i="7"/>
  <c r="G4603" i="7"/>
  <c r="G4604" i="7"/>
  <c r="G4605" i="7"/>
  <c r="G4606" i="7"/>
  <c r="G4607" i="7"/>
  <c r="G4608" i="7"/>
  <c r="G4609" i="7"/>
  <c r="G4610" i="7"/>
  <c r="G4611" i="7"/>
  <c r="G4612" i="7"/>
  <c r="G4613" i="7"/>
  <c r="G4614" i="7"/>
  <c r="G4615" i="7"/>
  <c r="G4616" i="7"/>
  <c r="G4617" i="7"/>
  <c r="G4618" i="7"/>
  <c r="G4619" i="7"/>
  <c r="G4620" i="7"/>
  <c r="G4621" i="7"/>
  <c r="G4622" i="7"/>
  <c r="G4623" i="7"/>
  <c r="G4624" i="7"/>
  <c r="G4625" i="7"/>
  <c r="G4626" i="7"/>
  <c r="G4627" i="7"/>
  <c r="G4628" i="7"/>
  <c r="G4629" i="7"/>
  <c r="G4630" i="7"/>
  <c r="G4631" i="7"/>
  <c r="G4632" i="7"/>
  <c r="G4633" i="7"/>
  <c r="G4634" i="7"/>
  <c r="G4635" i="7"/>
  <c r="G4636" i="7"/>
  <c r="G4637" i="7"/>
  <c r="G4638" i="7"/>
  <c r="G4639" i="7"/>
  <c r="G4640" i="7"/>
  <c r="G4641" i="7"/>
  <c r="G4642" i="7"/>
  <c r="G4643" i="7"/>
  <c r="G4644" i="7"/>
  <c r="G4645" i="7"/>
  <c r="G4646" i="7"/>
  <c r="G4647" i="7"/>
  <c r="G4648" i="7"/>
  <c r="G4649" i="7"/>
  <c r="G4650" i="7"/>
  <c r="G4651" i="7"/>
  <c r="G4652" i="7"/>
  <c r="G4653" i="7"/>
  <c r="G4654" i="7"/>
  <c r="G4655" i="7"/>
  <c r="G4656" i="7"/>
  <c r="G4657" i="7"/>
  <c r="G4658" i="7"/>
  <c r="G4659" i="7"/>
  <c r="G4660" i="7"/>
  <c r="G4661" i="7"/>
  <c r="G4662" i="7"/>
  <c r="G4663" i="7"/>
  <c r="G4664" i="7"/>
  <c r="G4665" i="7"/>
  <c r="G4666" i="7"/>
  <c r="G4667" i="7"/>
  <c r="G4668" i="7"/>
  <c r="G4669" i="7"/>
  <c r="G4670" i="7"/>
  <c r="G4671" i="7"/>
  <c r="G4672" i="7"/>
  <c r="G4673" i="7"/>
  <c r="G4674" i="7"/>
  <c r="G4675" i="7"/>
  <c r="G4676" i="7"/>
  <c r="G4677" i="7"/>
  <c r="G4678" i="7"/>
  <c r="G4679" i="7"/>
  <c r="G4680" i="7"/>
  <c r="G4681" i="7"/>
  <c r="G4682" i="7"/>
  <c r="G4683" i="7"/>
  <c r="G4684" i="7"/>
  <c r="G4685" i="7"/>
  <c r="G4686" i="7"/>
  <c r="G4687" i="7"/>
  <c r="G4688" i="7"/>
  <c r="G4689" i="7"/>
  <c r="G4690" i="7"/>
  <c r="G4691" i="7"/>
  <c r="G4692" i="7"/>
  <c r="G4693" i="7"/>
  <c r="G4694" i="7"/>
  <c r="G4695" i="7"/>
  <c r="G4696" i="7"/>
  <c r="G4697" i="7"/>
  <c r="G4698" i="7"/>
  <c r="G4699" i="7"/>
  <c r="G4700" i="7"/>
  <c r="G4701" i="7"/>
  <c r="G4702" i="7"/>
  <c r="G4703" i="7"/>
  <c r="G4704" i="7"/>
  <c r="G4705" i="7"/>
  <c r="G4706" i="7"/>
  <c r="G4707" i="7"/>
  <c r="G4708" i="7"/>
  <c r="G4709" i="7"/>
  <c r="G4710" i="7"/>
  <c r="G4711" i="7"/>
  <c r="G4712" i="7"/>
  <c r="G4713" i="7"/>
  <c r="G4714" i="7"/>
  <c r="G4715" i="7"/>
  <c r="G4716" i="7"/>
  <c r="G4717" i="7"/>
  <c r="G4718" i="7"/>
  <c r="G4719" i="7"/>
  <c r="G4720" i="7"/>
  <c r="G4721" i="7"/>
  <c r="G4722" i="7"/>
  <c r="G4723" i="7"/>
  <c r="G4724" i="7"/>
  <c r="G4725" i="7"/>
  <c r="G4726" i="7"/>
  <c r="G4727" i="7"/>
  <c r="G4728" i="7"/>
  <c r="G4729" i="7"/>
  <c r="G4730" i="7"/>
  <c r="G4731" i="7"/>
  <c r="G4732" i="7"/>
  <c r="G4733" i="7"/>
  <c r="G4734" i="7"/>
  <c r="G4735" i="7"/>
  <c r="G4736" i="7"/>
  <c r="G4737" i="7"/>
  <c r="G4738" i="7"/>
  <c r="G4739" i="7"/>
  <c r="G4740" i="7"/>
  <c r="G4741" i="7"/>
  <c r="G4742" i="7"/>
  <c r="G4743" i="7"/>
  <c r="G4744" i="7"/>
  <c r="G4745" i="7"/>
  <c r="G4746" i="7"/>
  <c r="G4747" i="7"/>
  <c r="G4748" i="7"/>
  <c r="G4749" i="7"/>
  <c r="G4750" i="7"/>
  <c r="G4751" i="7"/>
  <c r="G4752" i="7"/>
  <c r="G4753" i="7"/>
  <c r="G4754" i="7"/>
  <c r="G4755" i="7"/>
  <c r="G4756" i="7"/>
  <c r="G4757" i="7"/>
  <c r="G4758" i="7"/>
  <c r="G4759" i="7"/>
  <c r="G4760" i="7"/>
  <c r="G4761" i="7"/>
  <c r="G4762" i="7"/>
  <c r="G4763" i="7"/>
  <c r="G4764" i="7"/>
  <c r="G4765" i="7"/>
  <c r="G4766" i="7"/>
  <c r="G4767" i="7"/>
  <c r="G4768" i="7"/>
  <c r="G4769" i="7"/>
  <c r="G4770" i="7"/>
  <c r="G4771" i="7"/>
  <c r="G4772" i="7"/>
  <c r="G4773" i="7"/>
  <c r="G4774" i="7"/>
  <c r="G4775" i="7"/>
  <c r="G4776" i="7"/>
  <c r="G4777" i="7"/>
  <c r="G4778" i="7"/>
  <c r="G4779" i="7"/>
  <c r="G4780" i="7"/>
  <c r="G4781" i="7"/>
  <c r="G4782" i="7"/>
  <c r="G4783" i="7"/>
  <c r="G4784" i="7"/>
  <c r="G4785" i="7"/>
  <c r="G4786" i="7"/>
  <c r="G4787" i="7"/>
  <c r="G4788" i="7"/>
  <c r="G4789" i="7"/>
  <c r="G4790" i="7"/>
  <c r="G4791" i="7"/>
  <c r="G4792" i="7"/>
  <c r="G4793" i="7"/>
  <c r="G4794" i="7"/>
  <c r="G4795" i="7"/>
  <c r="G4796" i="7"/>
  <c r="G4797" i="7"/>
  <c r="G4798" i="7"/>
  <c r="G4799" i="7"/>
  <c r="G4800" i="7"/>
  <c r="G4801" i="7"/>
  <c r="G4802" i="7"/>
  <c r="G4803" i="7"/>
  <c r="G4804" i="7"/>
  <c r="G4805" i="7"/>
  <c r="G4806" i="7"/>
  <c r="G4807" i="7"/>
  <c r="G4808" i="7"/>
  <c r="G4809" i="7"/>
  <c r="G4810" i="7"/>
  <c r="G4811" i="7"/>
  <c r="G4812" i="7"/>
  <c r="G4813" i="7"/>
  <c r="G4814" i="7"/>
  <c r="G4815" i="7"/>
  <c r="G4816" i="7"/>
  <c r="G4817" i="7"/>
  <c r="G4818" i="7"/>
  <c r="G4819" i="7"/>
  <c r="G4820" i="7"/>
  <c r="G4821" i="7"/>
  <c r="G4822" i="7"/>
  <c r="G4823" i="7"/>
  <c r="G4824" i="7"/>
  <c r="G4825" i="7"/>
  <c r="G4826" i="7"/>
  <c r="G4827" i="7"/>
  <c r="G4828" i="7"/>
  <c r="G4829" i="7"/>
  <c r="G4830" i="7"/>
  <c r="G4831" i="7"/>
  <c r="G4832" i="7"/>
  <c r="G4833" i="7"/>
  <c r="G4834" i="7"/>
  <c r="G4835" i="7"/>
  <c r="G4836" i="7"/>
  <c r="G4837" i="7"/>
  <c r="G4838" i="7"/>
  <c r="G4839" i="7"/>
  <c r="G4840" i="7"/>
  <c r="G4841" i="7"/>
  <c r="G4842" i="7"/>
  <c r="G4843" i="7"/>
  <c r="G4844" i="7"/>
  <c r="G4845" i="7"/>
  <c r="G4846" i="7"/>
  <c r="G4847" i="7"/>
  <c r="G4848" i="7"/>
  <c r="G4849" i="7"/>
  <c r="G4850" i="7"/>
  <c r="G4851" i="7"/>
  <c r="G4852" i="7"/>
  <c r="G4853" i="7"/>
  <c r="G4854" i="7"/>
  <c r="G4855" i="7"/>
  <c r="G4856" i="7"/>
  <c r="G4857" i="7"/>
  <c r="G4858" i="7"/>
  <c r="G4859" i="7"/>
  <c r="G4860" i="7"/>
  <c r="G4861" i="7"/>
  <c r="G4862" i="7"/>
  <c r="G4863" i="7"/>
  <c r="G4864" i="7"/>
  <c r="G4865" i="7"/>
  <c r="G4866" i="7"/>
  <c r="G4867" i="7"/>
  <c r="G4868" i="7"/>
  <c r="G4869" i="7"/>
  <c r="G4870" i="7"/>
  <c r="G4871" i="7"/>
  <c r="G4872" i="7"/>
  <c r="G4873" i="7"/>
  <c r="G4874" i="7"/>
  <c r="G4875" i="7"/>
  <c r="G4876" i="7"/>
  <c r="G4877" i="7"/>
  <c r="G4878" i="7"/>
  <c r="G4879" i="7"/>
  <c r="G4880" i="7"/>
  <c r="G4881" i="7"/>
  <c r="G4882" i="7"/>
  <c r="G4883" i="7"/>
  <c r="G4884" i="7"/>
  <c r="G4885" i="7"/>
  <c r="G4886" i="7"/>
  <c r="G4887" i="7"/>
  <c r="G4888" i="7"/>
  <c r="G4889" i="7"/>
  <c r="G4890" i="7"/>
  <c r="G4891" i="7"/>
  <c r="G4892" i="7"/>
  <c r="G4893" i="7"/>
  <c r="G4894" i="7"/>
  <c r="G4895" i="7"/>
  <c r="G4896" i="7"/>
  <c r="G4897" i="7"/>
  <c r="G4898" i="7"/>
  <c r="G4899" i="7"/>
  <c r="G4900" i="7"/>
  <c r="G4901" i="7"/>
  <c r="G4902" i="7"/>
  <c r="G4903" i="7"/>
  <c r="G4904" i="7"/>
  <c r="G4905" i="7"/>
  <c r="G4906" i="7"/>
  <c r="G4907" i="7"/>
  <c r="G4908" i="7"/>
  <c r="G4909" i="7"/>
  <c r="G4910" i="7"/>
  <c r="G4911" i="7"/>
  <c r="G4912" i="7"/>
  <c r="G4913" i="7"/>
  <c r="G4914" i="7"/>
  <c r="G4915" i="7"/>
  <c r="G4916" i="7"/>
  <c r="G4917" i="7"/>
  <c r="G4918" i="7"/>
  <c r="G4919" i="7"/>
  <c r="G4920" i="7"/>
  <c r="G4921" i="7"/>
  <c r="G4922" i="7"/>
  <c r="G4923" i="7"/>
  <c r="G4924" i="7"/>
  <c r="G4925" i="7"/>
  <c r="G4926" i="7"/>
  <c r="G4927" i="7"/>
  <c r="G4928" i="7"/>
  <c r="G4929" i="7"/>
  <c r="G4930" i="7"/>
  <c r="G4931" i="7"/>
  <c r="G4932" i="7"/>
  <c r="G4933" i="7"/>
  <c r="G4934" i="7"/>
  <c r="G4935" i="7"/>
  <c r="G4936" i="7"/>
  <c r="G4937" i="7"/>
  <c r="G4938" i="7"/>
  <c r="G4939" i="7"/>
  <c r="G4940" i="7"/>
  <c r="G4941" i="7"/>
  <c r="G4942" i="7"/>
  <c r="G4943" i="7"/>
  <c r="G4944" i="7"/>
  <c r="G4945" i="7"/>
  <c r="G4946" i="7"/>
  <c r="G4947" i="7"/>
  <c r="G4948" i="7"/>
  <c r="G4949" i="7"/>
  <c r="G4950" i="7"/>
  <c r="G4951" i="7"/>
  <c r="G4952" i="7"/>
  <c r="G4953" i="7"/>
  <c r="G4954" i="7"/>
  <c r="G4955" i="7"/>
  <c r="G4956" i="7"/>
  <c r="G4957" i="7"/>
  <c r="G4958" i="7"/>
  <c r="G4959" i="7"/>
  <c r="G4960" i="7"/>
  <c r="G4961" i="7"/>
  <c r="G4962" i="7"/>
  <c r="G4963" i="7"/>
  <c r="G4964" i="7"/>
  <c r="G4965" i="7"/>
  <c r="G4966" i="7"/>
  <c r="G4967" i="7"/>
  <c r="G4968" i="7"/>
  <c r="G4969" i="7"/>
  <c r="G4970" i="7"/>
  <c r="G4971" i="7"/>
  <c r="G4972" i="7"/>
  <c r="G4973" i="7"/>
  <c r="G4974" i="7"/>
  <c r="G4975" i="7"/>
  <c r="G4976" i="7"/>
  <c r="G4977" i="7"/>
  <c r="G4978" i="7"/>
  <c r="G4979" i="7"/>
  <c r="G4980" i="7"/>
  <c r="G4981" i="7"/>
  <c r="G4982" i="7"/>
  <c r="G4983" i="7"/>
  <c r="G4984" i="7"/>
  <c r="G4985" i="7"/>
  <c r="G4986" i="7"/>
  <c r="G4987" i="7"/>
  <c r="G4988" i="7"/>
  <c r="G4989" i="7"/>
  <c r="G4990" i="7"/>
  <c r="G4991" i="7"/>
  <c r="G4992" i="7"/>
  <c r="G4993" i="7"/>
  <c r="G4994" i="7"/>
  <c r="G4995" i="7"/>
  <c r="G4996" i="7"/>
  <c r="G4997" i="7"/>
  <c r="G4998" i="7"/>
  <c r="G4999" i="7"/>
  <c r="G5000" i="7"/>
  <c r="G5001" i="7"/>
  <c r="G5002" i="7"/>
  <c r="G5003" i="7"/>
  <c r="G5004" i="7"/>
  <c r="G5005" i="7"/>
  <c r="G5006" i="7"/>
  <c r="G5007" i="7"/>
  <c r="G5008" i="7"/>
  <c r="G5009" i="7"/>
  <c r="G5010" i="7"/>
  <c r="G5011" i="7"/>
  <c r="G5012" i="7"/>
  <c r="G5013" i="7"/>
  <c r="G5014" i="7"/>
  <c r="G5015" i="7"/>
  <c r="G5016" i="7"/>
  <c r="G5017" i="7"/>
  <c r="G5018" i="7"/>
  <c r="G5019" i="7"/>
  <c r="G5020" i="7"/>
  <c r="G5021" i="7"/>
  <c r="G5022" i="7"/>
  <c r="G5023" i="7"/>
  <c r="G5024" i="7"/>
  <c r="G5025" i="7"/>
  <c r="G5026" i="7"/>
  <c r="G5027" i="7"/>
  <c r="G5028" i="7"/>
  <c r="G5029" i="7"/>
  <c r="G5030" i="7"/>
  <c r="G5031" i="7"/>
  <c r="G5032" i="7"/>
  <c r="G5033" i="7"/>
  <c r="G5034" i="7"/>
  <c r="G5035" i="7"/>
  <c r="G5036" i="7"/>
  <c r="G5037" i="7"/>
  <c r="G5038" i="7"/>
  <c r="G5039" i="7"/>
  <c r="G5040" i="7"/>
  <c r="G5041" i="7"/>
  <c r="G5042" i="7"/>
  <c r="G5043" i="7"/>
  <c r="G5044" i="7"/>
  <c r="G5045" i="7"/>
  <c r="G5046" i="7"/>
  <c r="G5047" i="7"/>
  <c r="G5048" i="7"/>
  <c r="G5049" i="7"/>
  <c r="G5050" i="7"/>
  <c r="G5051" i="7"/>
  <c r="G5052" i="7"/>
  <c r="G5053" i="7"/>
  <c r="G5054" i="7"/>
  <c r="G5055" i="7"/>
  <c r="G5056" i="7"/>
  <c r="G5057" i="7"/>
  <c r="G5058" i="7"/>
  <c r="G5059" i="7"/>
  <c r="G5060" i="7"/>
  <c r="G5061" i="7"/>
  <c r="G5062" i="7"/>
  <c r="G5063" i="7"/>
  <c r="G5064" i="7"/>
  <c r="G5065" i="7"/>
  <c r="G5066" i="7"/>
  <c r="G5067" i="7"/>
  <c r="G5068" i="7"/>
  <c r="G5069" i="7"/>
  <c r="G5070" i="7"/>
  <c r="G5071" i="7"/>
  <c r="G5072" i="7"/>
  <c r="G5073" i="7"/>
  <c r="G5074" i="7"/>
  <c r="G5075" i="7"/>
  <c r="G5076" i="7"/>
  <c r="G5077" i="7"/>
  <c r="G5078" i="7"/>
  <c r="G5079" i="7"/>
  <c r="G5080" i="7"/>
  <c r="G5081" i="7"/>
  <c r="G5082" i="7"/>
  <c r="G5083" i="7"/>
  <c r="G5084" i="7"/>
  <c r="G5085" i="7"/>
  <c r="G5086" i="7"/>
  <c r="G5087" i="7"/>
  <c r="G5088" i="7"/>
  <c r="G5089" i="7"/>
  <c r="G5090" i="7"/>
  <c r="G5091" i="7"/>
  <c r="G5092" i="7"/>
  <c r="G5093" i="7"/>
  <c r="G5094" i="7"/>
  <c r="G5095" i="7"/>
  <c r="G5096" i="7"/>
  <c r="G5097" i="7"/>
  <c r="G5098" i="7"/>
  <c r="G5099" i="7"/>
  <c r="G5100" i="7"/>
  <c r="G5101" i="7"/>
  <c r="G5102" i="7"/>
  <c r="G5103" i="7"/>
  <c r="G5104" i="7"/>
  <c r="G5105" i="7"/>
  <c r="G5106" i="7"/>
  <c r="G5107" i="7"/>
  <c r="G5108" i="7"/>
  <c r="G5109" i="7"/>
  <c r="G5110" i="7"/>
  <c r="G5111" i="7"/>
  <c r="G5112" i="7"/>
  <c r="G5113" i="7"/>
  <c r="G5114" i="7"/>
  <c r="G5115" i="7"/>
  <c r="G5116" i="7"/>
  <c r="G5117" i="7"/>
  <c r="G5118" i="7"/>
  <c r="G5119" i="7"/>
  <c r="G5120" i="7"/>
  <c r="G5121" i="7"/>
  <c r="G5122" i="7"/>
  <c r="G5123" i="7"/>
  <c r="G5124" i="7"/>
  <c r="G5125" i="7"/>
  <c r="G5126" i="7"/>
  <c r="G5127" i="7"/>
  <c r="G5128" i="7"/>
  <c r="G5129" i="7"/>
  <c r="G5130" i="7"/>
  <c r="G5131" i="7"/>
  <c r="G5132" i="7"/>
  <c r="G5133" i="7"/>
  <c r="G5134" i="7"/>
  <c r="G5135" i="7"/>
  <c r="G5136" i="7"/>
  <c r="G5137" i="7"/>
  <c r="G5138" i="7"/>
  <c r="G5139" i="7"/>
  <c r="G5140" i="7"/>
  <c r="G5141" i="7"/>
  <c r="G5142" i="7"/>
  <c r="G5143" i="7"/>
  <c r="G5144" i="7"/>
  <c r="G5145" i="7"/>
  <c r="G5146" i="7"/>
  <c r="G5147" i="7"/>
  <c r="G5148" i="7"/>
  <c r="G5149" i="7"/>
  <c r="G5150" i="7"/>
  <c r="G5151" i="7"/>
  <c r="G5152" i="7"/>
  <c r="G5153" i="7"/>
  <c r="G5154" i="7"/>
  <c r="G5155" i="7"/>
  <c r="G5156" i="7"/>
  <c r="G5157" i="7"/>
  <c r="G5158" i="7"/>
  <c r="G5159" i="7"/>
  <c r="G5160" i="7"/>
  <c r="G5161" i="7"/>
  <c r="G5162" i="7"/>
  <c r="G5163" i="7"/>
  <c r="G5164" i="7"/>
  <c r="G5165" i="7"/>
  <c r="G5166" i="7"/>
  <c r="G5167" i="7"/>
  <c r="G5168" i="7"/>
  <c r="G5169" i="7"/>
  <c r="G5170" i="7"/>
  <c r="G5171" i="7"/>
  <c r="G5172" i="7"/>
  <c r="G5173" i="7"/>
  <c r="G5174" i="7"/>
  <c r="G5175" i="7"/>
  <c r="G5176" i="7"/>
  <c r="G5177" i="7"/>
  <c r="G5178" i="7"/>
  <c r="G5179" i="7"/>
  <c r="G5180" i="7"/>
  <c r="G5181" i="7"/>
  <c r="G5182" i="7"/>
  <c r="G5183" i="7"/>
  <c r="G5184" i="7"/>
  <c r="G5185" i="7"/>
  <c r="G5186" i="7"/>
  <c r="G5187" i="7"/>
  <c r="G5188" i="7"/>
  <c r="G5189" i="7"/>
  <c r="G5190" i="7"/>
  <c r="G5191" i="7"/>
  <c r="G5192" i="7"/>
  <c r="G5193" i="7"/>
  <c r="G5194" i="7"/>
  <c r="G5195" i="7"/>
  <c r="G5196" i="7"/>
  <c r="G5197" i="7"/>
  <c r="G5198" i="7"/>
  <c r="G5199" i="7"/>
  <c r="G5200" i="7"/>
  <c r="G5201" i="7"/>
  <c r="G5202" i="7"/>
  <c r="G5203" i="7"/>
  <c r="G5204" i="7"/>
  <c r="G5205" i="7"/>
  <c r="G5206" i="7"/>
  <c r="G5207" i="7"/>
  <c r="G5208" i="7"/>
  <c r="G5209" i="7"/>
  <c r="G5210" i="7"/>
  <c r="G5211" i="7"/>
  <c r="G5212" i="7"/>
  <c r="G5213" i="7"/>
  <c r="G5214" i="7"/>
  <c r="G5215" i="7"/>
  <c r="G5216" i="7"/>
  <c r="G5217" i="7"/>
  <c r="G5218" i="7"/>
  <c r="G5219" i="7"/>
  <c r="G5220" i="7"/>
  <c r="G5221" i="7"/>
  <c r="G5222" i="7"/>
  <c r="G5223" i="7"/>
  <c r="G5224" i="7"/>
  <c r="G5225" i="7"/>
  <c r="G5226" i="7"/>
  <c r="G5227" i="7"/>
  <c r="G5228" i="7"/>
  <c r="G5229" i="7"/>
  <c r="G5230" i="7"/>
  <c r="G5231" i="7"/>
  <c r="G5232" i="7"/>
  <c r="G5233" i="7"/>
  <c r="G5234" i="7"/>
  <c r="G5235" i="7"/>
  <c r="G5236" i="7"/>
  <c r="G5237" i="7"/>
  <c r="G5238" i="7"/>
  <c r="G5239" i="7"/>
  <c r="G5240" i="7"/>
  <c r="G5241" i="7"/>
  <c r="G5242" i="7"/>
  <c r="G5243" i="7"/>
  <c r="G5244" i="7"/>
  <c r="G5245" i="7"/>
  <c r="G5246" i="7"/>
  <c r="G5247" i="7"/>
  <c r="G5248" i="7"/>
  <c r="G5249" i="7"/>
  <c r="G5250" i="7"/>
  <c r="G5251" i="7"/>
  <c r="G5252" i="7"/>
  <c r="G5253" i="7"/>
  <c r="G5254" i="7"/>
  <c r="G5255" i="7"/>
  <c r="G5256" i="7"/>
  <c r="G5257" i="7"/>
  <c r="G5258" i="7"/>
  <c r="G5259" i="7"/>
  <c r="G5260" i="7"/>
  <c r="G5261" i="7"/>
  <c r="G5262" i="7"/>
  <c r="G5263" i="7"/>
  <c r="G5264" i="7"/>
  <c r="G5265" i="7"/>
  <c r="G5266" i="7"/>
  <c r="G5267" i="7"/>
  <c r="G5268" i="7"/>
  <c r="G5269" i="7"/>
  <c r="G5270" i="7"/>
  <c r="G5271" i="7"/>
  <c r="G5272" i="7"/>
  <c r="G5273" i="7"/>
  <c r="G5274" i="7"/>
  <c r="G5275" i="7"/>
  <c r="G5276" i="7"/>
  <c r="G5277" i="7"/>
  <c r="G5278" i="7"/>
  <c r="G5279" i="7"/>
  <c r="G5280" i="7"/>
  <c r="G5281" i="7"/>
  <c r="G5282" i="7"/>
  <c r="G5283" i="7"/>
  <c r="G5284" i="7"/>
  <c r="G5285" i="7"/>
  <c r="G5286" i="7"/>
  <c r="G5287" i="7"/>
  <c r="G5288" i="7"/>
  <c r="G5289" i="7"/>
  <c r="G5290" i="7"/>
  <c r="G5291" i="7"/>
  <c r="G5292" i="7"/>
  <c r="G5293" i="7"/>
  <c r="G5294" i="7"/>
  <c r="G5295" i="7"/>
  <c r="G5296" i="7"/>
  <c r="G5297" i="7"/>
  <c r="G5298" i="7"/>
  <c r="G5299" i="7"/>
  <c r="G5300" i="7"/>
  <c r="G5301" i="7"/>
  <c r="G5302" i="7"/>
  <c r="G5303" i="7"/>
  <c r="G5304" i="7"/>
  <c r="G5305" i="7"/>
  <c r="G5306" i="7"/>
  <c r="G5307" i="7"/>
  <c r="G5308" i="7"/>
  <c r="G5309" i="7"/>
  <c r="G5310" i="7"/>
  <c r="G5311" i="7"/>
  <c r="G5312" i="7"/>
  <c r="G5313" i="7"/>
  <c r="G5314" i="7"/>
  <c r="G5315" i="7"/>
  <c r="G5316" i="7"/>
  <c r="G5317" i="7"/>
  <c r="G5318" i="7"/>
  <c r="G5319" i="7"/>
  <c r="G5320" i="7"/>
  <c r="G5321" i="7"/>
  <c r="G5322" i="7"/>
  <c r="G5323" i="7"/>
  <c r="G5324" i="7"/>
  <c r="G5325" i="7"/>
  <c r="G5326" i="7"/>
  <c r="G5327" i="7"/>
  <c r="G5328" i="7"/>
  <c r="G5329" i="7"/>
  <c r="G5330" i="7"/>
  <c r="G5331" i="7"/>
  <c r="G5332" i="7"/>
  <c r="G5333" i="7"/>
  <c r="G5334" i="7"/>
  <c r="G5335" i="7"/>
  <c r="G5336" i="7"/>
  <c r="G5337" i="7"/>
  <c r="G5338" i="7"/>
  <c r="G5339" i="7"/>
  <c r="G5340" i="7"/>
  <c r="G5341" i="7"/>
  <c r="G5342" i="7"/>
  <c r="G5343" i="7"/>
  <c r="G5344" i="7"/>
  <c r="G5345" i="7"/>
  <c r="G5346" i="7"/>
  <c r="G5347" i="7"/>
  <c r="G5348" i="7"/>
  <c r="G5349" i="7"/>
  <c r="G5350" i="7"/>
  <c r="G5351" i="7"/>
  <c r="G5352" i="7"/>
  <c r="G5353" i="7"/>
  <c r="G5354" i="7"/>
  <c r="G5355" i="7"/>
  <c r="G5356" i="7"/>
  <c r="G5357" i="7"/>
  <c r="G5358" i="7"/>
  <c r="G5359" i="7"/>
  <c r="G5360" i="7"/>
  <c r="G5361" i="7"/>
  <c r="G5362" i="7"/>
  <c r="G5363" i="7"/>
  <c r="G5364" i="7"/>
  <c r="G5365" i="7"/>
  <c r="G5366" i="7"/>
  <c r="G5367" i="7"/>
  <c r="G5368" i="7"/>
  <c r="G5369" i="7"/>
  <c r="G5370" i="7"/>
  <c r="G5371" i="7"/>
  <c r="G5372" i="7"/>
  <c r="G5373" i="7"/>
  <c r="G5374" i="7"/>
  <c r="G5375" i="7"/>
  <c r="G5376" i="7"/>
  <c r="G5377" i="7"/>
  <c r="G5378" i="7"/>
  <c r="G5379" i="7"/>
  <c r="G5380" i="7"/>
  <c r="G5381" i="7"/>
  <c r="G5382" i="7"/>
  <c r="G5383" i="7"/>
  <c r="G5384" i="7"/>
  <c r="G5385" i="7"/>
  <c r="G5386" i="7"/>
  <c r="G5387" i="7"/>
  <c r="G5388" i="7"/>
  <c r="G5389" i="7"/>
  <c r="G5390" i="7"/>
  <c r="G5391" i="7"/>
  <c r="G5392" i="7"/>
  <c r="G5393" i="7"/>
  <c r="G5394" i="7"/>
  <c r="G5395" i="7"/>
  <c r="G5396" i="7"/>
  <c r="G5397" i="7"/>
  <c r="G5398" i="7"/>
  <c r="G5399" i="7"/>
  <c r="G5400" i="7"/>
  <c r="G5401" i="7"/>
  <c r="G5402" i="7"/>
  <c r="G5403" i="7"/>
  <c r="G5404" i="7"/>
  <c r="G5405" i="7"/>
  <c r="G5406" i="7"/>
  <c r="G5407" i="7"/>
  <c r="G5408" i="7"/>
  <c r="G5409" i="7"/>
  <c r="G5410" i="7"/>
  <c r="G5411" i="7"/>
  <c r="G5412" i="7"/>
  <c r="G5413" i="7"/>
  <c r="G5414" i="7"/>
  <c r="G5415" i="7"/>
  <c r="G5416" i="7"/>
  <c r="G5417" i="7"/>
  <c r="G5418" i="7"/>
  <c r="G5419" i="7"/>
  <c r="G5420" i="7"/>
  <c r="G5421" i="7"/>
  <c r="G5422" i="7"/>
  <c r="G5423" i="7"/>
  <c r="G5424" i="7"/>
  <c r="G5425" i="7"/>
  <c r="G5426" i="7"/>
  <c r="G5427" i="7"/>
  <c r="G5428" i="7"/>
  <c r="G5429" i="7"/>
  <c r="G5430" i="7"/>
  <c r="G5431" i="7"/>
  <c r="G5432" i="7"/>
  <c r="G5433" i="7"/>
  <c r="G5434" i="7"/>
  <c r="G5435" i="7"/>
  <c r="G5436" i="7"/>
  <c r="G5437" i="7"/>
  <c r="G5438" i="7"/>
  <c r="G5439" i="7"/>
  <c r="G5440" i="7"/>
  <c r="G5441" i="7"/>
  <c r="G5442" i="7"/>
  <c r="G5443" i="7"/>
  <c r="G5444" i="7"/>
  <c r="G5445" i="7"/>
  <c r="G5446" i="7"/>
  <c r="G5447" i="7"/>
  <c r="G5448" i="7"/>
  <c r="G5449" i="7"/>
  <c r="G5450" i="7"/>
  <c r="G5451" i="7"/>
  <c r="G5452" i="7"/>
  <c r="G5453" i="7"/>
  <c r="G5454" i="7"/>
  <c r="G5455" i="7"/>
  <c r="G5456" i="7"/>
  <c r="G5457" i="7"/>
  <c r="G5458" i="7"/>
  <c r="G5459" i="7"/>
  <c r="G5460" i="7"/>
  <c r="G5461" i="7"/>
  <c r="G5462" i="7"/>
  <c r="G5463" i="7"/>
  <c r="G5464" i="7"/>
  <c r="G5465" i="7"/>
  <c r="G5466" i="7"/>
  <c r="G5467" i="7"/>
  <c r="G5468" i="7"/>
  <c r="G5469" i="7"/>
  <c r="G5470" i="7"/>
  <c r="G5471" i="7"/>
  <c r="G5472" i="7"/>
  <c r="G5473" i="7"/>
  <c r="G5474" i="7"/>
  <c r="G5475" i="7"/>
  <c r="G5476" i="7"/>
  <c r="G5477" i="7"/>
  <c r="G5478" i="7"/>
  <c r="G5479" i="7"/>
  <c r="G5480" i="7"/>
  <c r="G5481" i="7"/>
  <c r="G5482" i="7"/>
  <c r="G5483" i="7"/>
  <c r="G5484" i="7"/>
  <c r="G5485" i="7"/>
  <c r="G5486" i="7"/>
  <c r="G5487" i="7"/>
  <c r="G5488" i="7"/>
  <c r="G5489" i="7"/>
  <c r="G5490" i="7"/>
  <c r="G5491" i="7"/>
  <c r="G5492" i="7"/>
  <c r="G5493" i="7"/>
  <c r="G5494" i="7"/>
  <c r="G5495" i="7"/>
  <c r="G5496" i="7"/>
  <c r="G5497" i="7"/>
  <c r="G5498" i="7"/>
  <c r="G5499" i="7"/>
  <c r="G5500" i="7"/>
  <c r="G5501" i="7"/>
  <c r="G5502" i="7"/>
  <c r="G5503" i="7"/>
  <c r="G5504" i="7"/>
  <c r="G5505" i="7"/>
  <c r="G5506" i="7"/>
  <c r="G5507" i="7"/>
  <c r="G5508" i="7"/>
  <c r="G5509" i="7"/>
  <c r="G5510" i="7"/>
  <c r="G5511" i="7"/>
  <c r="G5512" i="7"/>
  <c r="G5513" i="7"/>
  <c r="G5514" i="7"/>
  <c r="G5515" i="7"/>
  <c r="G5516" i="7"/>
  <c r="G5517" i="7"/>
  <c r="G5518" i="7"/>
  <c r="G5519" i="7"/>
  <c r="G5520" i="7"/>
  <c r="G5521" i="7"/>
  <c r="G5522" i="7"/>
  <c r="G5523" i="7"/>
  <c r="G5524" i="7"/>
  <c r="G5525" i="7"/>
  <c r="G5526" i="7"/>
  <c r="G5527" i="7"/>
  <c r="G5528" i="7"/>
  <c r="G5529" i="7"/>
  <c r="G5530" i="7"/>
  <c r="G5531" i="7"/>
  <c r="G5532" i="7"/>
  <c r="G5533" i="7"/>
  <c r="G5534" i="7"/>
  <c r="G5535" i="7"/>
  <c r="G5536" i="7"/>
  <c r="G5537" i="7"/>
  <c r="G5538" i="7"/>
  <c r="G5539" i="7"/>
  <c r="G5540" i="7"/>
  <c r="G5541" i="7"/>
  <c r="G5542" i="7"/>
  <c r="G5543" i="7"/>
  <c r="G5544" i="7"/>
  <c r="G5545" i="7"/>
  <c r="G5546" i="7"/>
  <c r="G5547" i="7"/>
  <c r="G5548" i="7"/>
  <c r="G5549" i="7"/>
  <c r="G5550" i="7"/>
  <c r="G5551" i="7"/>
  <c r="G5552" i="7"/>
  <c r="G5553" i="7"/>
  <c r="G5554" i="7"/>
  <c r="G5555" i="7"/>
  <c r="G5556" i="7"/>
  <c r="G5557" i="7"/>
  <c r="G5558" i="7"/>
  <c r="G5559" i="7"/>
  <c r="G5560" i="7"/>
  <c r="G5561" i="7"/>
  <c r="G5562" i="7"/>
  <c r="G5563" i="7"/>
  <c r="G5564" i="7"/>
  <c r="G5565" i="7"/>
  <c r="G5566" i="7"/>
  <c r="G5567" i="7"/>
  <c r="G5568" i="7"/>
  <c r="G5569" i="7"/>
  <c r="G5570" i="7"/>
  <c r="G5571" i="7"/>
  <c r="G5572" i="7"/>
  <c r="G5573" i="7"/>
  <c r="G5574" i="7"/>
  <c r="G5575" i="7"/>
  <c r="G5576" i="7"/>
  <c r="G5577" i="7"/>
  <c r="G5578" i="7"/>
  <c r="G5579" i="7"/>
  <c r="G5580" i="7"/>
  <c r="G5581" i="7"/>
  <c r="G5582" i="7"/>
  <c r="G5583" i="7"/>
  <c r="G5584" i="7"/>
  <c r="G5585" i="7"/>
  <c r="G5586" i="7"/>
  <c r="G5587" i="7"/>
  <c r="G5588" i="7"/>
  <c r="G5589" i="7"/>
  <c r="G5590" i="7"/>
  <c r="G5591" i="7"/>
  <c r="G5592" i="7"/>
  <c r="G5593" i="7"/>
  <c r="G5594" i="7"/>
  <c r="G5595" i="7"/>
  <c r="G5596" i="7"/>
  <c r="G5597" i="7"/>
  <c r="G5598" i="7"/>
  <c r="G5599" i="7"/>
  <c r="G5600" i="7"/>
  <c r="G5601" i="7"/>
  <c r="G5602" i="7"/>
  <c r="G5603" i="7"/>
  <c r="G5604" i="7"/>
  <c r="G5605" i="7"/>
  <c r="G5606" i="7"/>
  <c r="G5607" i="7"/>
  <c r="G5608" i="7"/>
  <c r="G5609" i="7"/>
  <c r="G5610" i="7"/>
  <c r="G5611" i="7"/>
  <c r="G5612" i="7"/>
  <c r="G5613" i="7"/>
  <c r="G5614" i="7"/>
  <c r="G5615" i="7"/>
  <c r="G5616" i="7"/>
  <c r="G5617" i="7"/>
  <c r="G5618" i="7"/>
  <c r="G5619" i="7"/>
  <c r="G5620" i="7"/>
  <c r="G5621" i="7"/>
  <c r="G5622" i="7"/>
  <c r="G5623" i="7"/>
  <c r="G5624" i="7"/>
  <c r="G5625" i="7"/>
  <c r="G5626" i="7"/>
  <c r="G5627" i="7"/>
  <c r="G5628" i="7"/>
  <c r="G5629" i="7"/>
  <c r="G5630" i="7"/>
  <c r="G5631" i="7"/>
  <c r="G5632" i="7"/>
  <c r="G5633" i="7"/>
  <c r="G5634" i="7"/>
  <c r="G5635" i="7"/>
  <c r="G5636" i="7"/>
  <c r="G5637" i="7"/>
  <c r="G5638" i="7"/>
  <c r="G5639" i="7"/>
  <c r="G5640" i="7"/>
  <c r="G5641" i="7"/>
  <c r="G5642" i="7"/>
  <c r="G5643" i="7"/>
  <c r="G5644" i="7"/>
  <c r="G5645" i="7"/>
  <c r="G5646" i="7"/>
  <c r="G5647" i="7"/>
  <c r="G5648" i="7"/>
  <c r="G5649" i="7"/>
  <c r="G5650" i="7"/>
  <c r="G5651" i="7"/>
  <c r="G5652" i="7"/>
  <c r="G5653" i="7"/>
  <c r="G5654" i="7"/>
  <c r="G5655" i="7"/>
  <c r="G5656" i="7"/>
  <c r="G5657" i="7"/>
  <c r="G5658" i="7"/>
  <c r="G5659" i="7"/>
  <c r="G5660" i="7"/>
  <c r="G5661" i="7"/>
  <c r="G5662" i="7"/>
  <c r="G5663" i="7"/>
  <c r="G5664" i="7"/>
  <c r="G5665" i="7"/>
  <c r="G5666" i="7"/>
  <c r="G5667" i="7"/>
  <c r="G5668" i="7"/>
  <c r="G5669" i="7"/>
  <c r="G5670" i="7"/>
  <c r="G5671" i="7"/>
  <c r="G5672" i="7"/>
  <c r="G5673" i="7"/>
  <c r="G5674" i="7"/>
  <c r="G5675" i="7"/>
  <c r="G5676" i="7"/>
  <c r="G5677" i="7"/>
  <c r="G5678" i="7"/>
  <c r="G5679" i="7"/>
  <c r="G5680" i="7"/>
  <c r="G5681" i="7"/>
  <c r="G5682" i="7"/>
  <c r="G5683" i="7"/>
  <c r="G5684" i="7"/>
  <c r="G5685" i="7"/>
  <c r="G5686" i="7"/>
  <c r="G5687" i="7"/>
  <c r="G5688" i="7"/>
  <c r="G5689" i="7"/>
  <c r="G5690" i="7"/>
  <c r="G5691" i="7"/>
  <c r="G5692" i="7"/>
  <c r="G5693" i="7"/>
  <c r="G5694" i="7"/>
  <c r="G5695" i="7"/>
  <c r="G5696" i="7"/>
  <c r="G5697" i="7"/>
  <c r="G5698" i="7"/>
  <c r="G5699" i="7"/>
  <c r="G5700" i="7"/>
  <c r="G5701" i="7"/>
  <c r="G5702" i="7"/>
  <c r="G5703" i="7"/>
  <c r="G5704" i="7"/>
  <c r="G5705" i="7"/>
  <c r="G5706" i="7"/>
  <c r="G5707" i="7"/>
  <c r="G5708" i="7"/>
  <c r="G5709" i="7"/>
  <c r="G5710" i="7"/>
  <c r="G5711" i="7"/>
  <c r="G5712" i="7"/>
  <c r="G5713" i="7"/>
  <c r="G5714" i="7"/>
  <c r="G5715" i="7"/>
  <c r="G5716" i="7"/>
  <c r="G5717" i="7"/>
  <c r="G5718" i="7"/>
  <c r="G5719" i="7"/>
  <c r="G5720" i="7"/>
  <c r="G5721" i="7"/>
  <c r="G5722" i="7"/>
  <c r="G5723" i="7"/>
  <c r="G5724" i="7"/>
  <c r="G5725" i="7"/>
  <c r="G5726" i="7"/>
  <c r="G5727" i="7"/>
  <c r="G5728" i="7"/>
  <c r="G5729" i="7"/>
  <c r="G5730" i="7"/>
  <c r="G5731" i="7"/>
  <c r="G5732" i="7"/>
  <c r="G5733" i="7"/>
  <c r="G5734" i="7"/>
  <c r="G5735" i="7"/>
  <c r="G5736" i="7"/>
  <c r="G5737" i="7"/>
  <c r="G5738" i="7"/>
  <c r="G5739" i="7"/>
  <c r="G5740" i="7"/>
  <c r="G5741" i="7"/>
  <c r="G5742" i="7"/>
  <c r="G5743" i="7"/>
  <c r="G5744" i="7"/>
  <c r="G5745" i="7"/>
  <c r="G5746" i="7"/>
  <c r="G5747" i="7"/>
  <c r="G5748" i="7"/>
  <c r="G5749" i="7"/>
  <c r="G5750" i="7"/>
  <c r="G5751" i="7"/>
  <c r="G5752" i="7"/>
  <c r="G5753" i="7"/>
  <c r="G5754" i="7"/>
  <c r="G5755" i="7"/>
  <c r="G5756" i="7"/>
  <c r="G5757" i="7"/>
  <c r="G5758" i="7"/>
  <c r="G5759" i="7"/>
  <c r="G5760" i="7"/>
  <c r="G5761" i="7"/>
  <c r="G5762" i="7"/>
  <c r="G5763" i="7"/>
  <c r="G5764" i="7"/>
  <c r="G5765" i="7"/>
  <c r="G5766" i="7"/>
  <c r="G5767" i="7"/>
  <c r="G5768" i="7"/>
  <c r="G5769" i="7"/>
  <c r="G5770" i="7"/>
  <c r="G5771" i="7"/>
  <c r="G5772" i="7"/>
  <c r="G5773" i="7"/>
  <c r="G5774" i="7"/>
  <c r="G5775" i="7"/>
  <c r="G5776" i="7"/>
  <c r="G5777" i="7"/>
  <c r="G5778" i="7"/>
  <c r="G5779" i="7"/>
  <c r="G5780" i="7"/>
  <c r="G5781" i="7"/>
  <c r="G5782" i="7"/>
  <c r="G5783" i="7"/>
  <c r="G5784" i="7"/>
  <c r="G5785" i="7"/>
  <c r="G5786" i="7"/>
  <c r="G5787" i="7"/>
  <c r="G5788" i="7"/>
  <c r="G5789" i="7"/>
  <c r="G5790" i="7"/>
  <c r="G5791" i="7"/>
  <c r="G5792" i="7"/>
  <c r="G5793" i="7"/>
  <c r="G5794" i="7"/>
  <c r="G5795" i="7"/>
  <c r="G5796" i="7"/>
  <c r="G5797" i="7"/>
  <c r="G5798" i="7"/>
  <c r="G5799" i="7"/>
  <c r="G5800" i="7"/>
  <c r="G5801" i="7"/>
  <c r="G5802" i="7"/>
  <c r="G5803" i="7"/>
  <c r="G5804" i="7"/>
  <c r="G5805" i="7"/>
  <c r="G5806" i="7"/>
  <c r="G5807" i="7"/>
  <c r="G5808" i="7"/>
  <c r="G5809" i="7"/>
  <c r="G5810" i="7"/>
  <c r="G5811" i="7"/>
  <c r="G5812" i="7"/>
  <c r="G5813" i="7"/>
  <c r="G5814" i="7"/>
  <c r="G5815" i="7"/>
  <c r="G5816" i="7"/>
  <c r="G5817" i="7"/>
  <c r="G5818" i="7"/>
  <c r="G5819" i="7"/>
  <c r="G5820" i="7"/>
  <c r="G5821" i="7"/>
  <c r="G5822" i="7"/>
  <c r="G5823" i="7"/>
  <c r="G5824" i="7"/>
  <c r="G5825" i="7"/>
  <c r="G5826" i="7"/>
  <c r="G5827" i="7"/>
  <c r="G5828" i="7"/>
  <c r="G5829" i="7"/>
  <c r="G5830" i="7"/>
  <c r="G5831" i="7"/>
  <c r="G5832" i="7"/>
  <c r="G5833" i="7"/>
  <c r="G5834" i="7"/>
  <c r="G5835" i="7"/>
  <c r="G5836" i="7"/>
  <c r="G5837" i="7"/>
  <c r="G5838" i="7"/>
  <c r="G5839" i="7"/>
  <c r="G5840" i="7"/>
  <c r="G5841" i="7"/>
  <c r="G5842" i="7"/>
  <c r="G5843" i="7"/>
  <c r="G5844" i="7"/>
  <c r="G5845" i="7"/>
  <c r="G5846" i="7"/>
  <c r="G5847" i="7"/>
  <c r="G5848" i="7"/>
  <c r="G5849" i="7"/>
  <c r="G5850" i="7"/>
  <c r="G5851" i="7"/>
  <c r="G5852" i="7"/>
  <c r="G5853" i="7"/>
  <c r="G5854" i="7"/>
  <c r="G5855" i="7"/>
  <c r="G5856" i="7"/>
  <c r="G5857" i="7"/>
  <c r="G5858" i="7"/>
  <c r="G5859" i="7"/>
  <c r="G5860" i="7"/>
  <c r="G5861" i="7"/>
  <c r="G5862" i="7"/>
  <c r="G5863" i="7"/>
  <c r="G5864" i="7"/>
  <c r="G5865" i="7"/>
  <c r="G5866" i="7"/>
  <c r="G5867" i="7"/>
  <c r="G5868" i="7"/>
  <c r="G5869" i="7"/>
  <c r="G5870" i="7"/>
  <c r="G5871" i="7"/>
  <c r="G5872" i="7"/>
  <c r="G5873" i="7"/>
  <c r="G5874" i="7"/>
  <c r="G5875" i="7"/>
  <c r="G5876" i="7"/>
  <c r="G5877" i="7"/>
  <c r="G5878" i="7"/>
  <c r="G5879" i="7"/>
  <c r="G5880" i="7"/>
  <c r="G5881" i="7"/>
  <c r="G5882" i="7"/>
  <c r="G5883" i="7"/>
  <c r="G5884" i="7"/>
  <c r="G5885" i="7"/>
  <c r="G5886" i="7"/>
  <c r="G5887" i="7"/>
  <c r="G5888" i="7"/>
  <c r="G5889" i="7"/>
  <c r="G5890" i="7"/>
  <c r="G5891" i="7"/>
  <c r="G5892" i="7"/>
  <c r="G5893" i="7"/>
  <c r="G5894" i="7"/>
  <c r="G5895" i="7"/>
  <c r="G5896" i="7"/>
  <c r="G5897" i="7"/>
  <c r="G5898" i="7"/>
  <c r="G5899" i="7"/>
  <c r="G5900" i="7"/>
  <c r="G5901" i="7"/>
  <c r="G5902" i="7"/>
  <c r="G5903" i="7"/>
  <c r="G5904" i="7"/>
  <c r="G5905" i="7"/>
  <c r="G5906" i="7"/>
  <c r="G5907" i="7"/>
  <c r="G5908" i="7"/>
  <c r="G5909" i="7"/>
  <c r="G5910" i="7"/>
  <c r="G5911" i="7"/>
  <c r="G5912" i="7"/>
  <c r="G5913" i="7"/>
  <c r="G5914" i="7"/>
  <c r="G5915" i="7"/>
  <c r="G5916" i="7"/>
  <c r="G5917" i="7"/>
  <c r="G5918" i="7"/>
  <c r="G5919" i="7"/>
  <c r="G5920" i="7"/>
  <c r="G5921" i="7"/>
  <c r="G5922" i="7"/>
  <c r="G5923" i="7"/>
  <c r="G5924" i="7"/>
  <c r="G5925" i="7"/>
  <c r="G5926" i="7"/>
  <c r="G5927" i="7"/>
  <c r="G5928" i="7"/>
  <c r="G5929" i="7"/>
  <c r="G5930" i="7"/>
  <c r="G5931" i="7"/>
  <c r="G5932" i="7"/>
  <c r="G5933" i="7"/>
  <c r="G5934" i="7"/>
  <c r="G5935" i="7"/>
  <c r="G5936" i="7"/>
  <c r="G5937" i="7"/>
  <c r="G5938" i="7"/>
  <c r="G5939" i="7"/>
  <c r="G5940" i="7"/>
  <c r="G5941" i="7"/>
  <c r="G5942" i="7"/>
  <c r="G5943" i="7"/>
  <c r="G5944" i="7"/>
  <c r="G5945" i="7"/>
  <c r="G5946" i="7"/>
  <c r="G5947" i="7"/>
  <c r="G5948" i="7"/>
  <c r="G5949" i="7"/>
  <c r="G5950" i="7"/>
  <c r="G5951" i="7"/>
  <c r="G5952" i="7"/>
  <c r="G5953" i="7"/>
  <c r="G5954" i="7"/>
  <c r="G5955" i="7"/>
  <c r="G5956" i="7"/>
  <c r="G5957" i="7"/>
  <c r="G5958" i="7"/>
  <c r="G5959" i="7"/>
  <c r="G5960" i="7"/>
  <c r="G5961" i="7"/>
  <c r="G5962" i="7"/>
  <c r="G5963" i="7"/>
  <c r="G5964" i="7"/>
  <c r="G5965" i="7"/>
  <c r="G5966" i="7"/>
  <c r="G5967" i="7"/>
  <c r="G5968" i="7"/>
  <c r="G5969" i="7"/>
  <c r="G5970" i="7"/>
  <c r="G5971" i="7"/>
  <c r="G5972" i="7"/>
  <c r="G5973" i="7"/>
  <c r="G5974" i="7"/>
  <c r="G5975" i="7"/>
  <c r="G5976" i="7"/>
  <c r="G5977" i="7"/>
  <c r="G5978" i="7"/>
  <c r="G5979" i="7"/>
  <c r="G5980" i="7"/>
  <c r="G5981" i="7"/>
  <c r="G5982" i="7"/>
  <c r="G5983" i="7"/>
  <c r="G5984" i="7"/>
  <c r="G5985" i="7"/>
  <c r="G5986" i="7"/>
  <c r="G5987" i="7"/>
  <c r="G5988" i="7"/>
  <c r="G5989" i="7"/>
  <c r="G5990" i="7"/>
  <c r="G5991" i="7"/>
  <c r="G5992" i="7"/>
  <c r="G5993" i="7"/>
  <c r="G5994" i="7"/>
  <c r="G5995" i="7"/>
  <c r="G5996" i="7"/>
  <c r="G5997" i="7"/>
  <c r="G5998" i="7"/>
  <c r="G5999" i="7"/>
  <c r="G6000" i="7"/>
  <c r="G6001" i="7"/>
  <c r="G6002" i="7"/>
  <c r="G6003" i="7"/>
  <c r="G6004" i="7"/>
  <c r="G6005" i="7"/>
  <c r="G6006" i="7"/>
  <c r="G6007" i="7"/>
  <c r="G6008" i="7"/>
  <c r="G6009" i="7"/>
  <c r="G6010" i="7"/>
  <c r="G6011" i="7"/>
  <c r="G6012" i="7"/>
  <c r="G6013" i="7"/>
  <c r="G6014" i="7"/>
  <c r="G6015" i="7"/>
  <c r="G6016" i="7"/>
  <c r="G6017" i="7"/>
  <c r="G6018" i="7"/>
  <c r="G6019" i="7"/>
  <c r="G6020" i="7"/>
  <c r="G6021" i="7"/>
  <c r="G6022" i="7"/>
  <c r="G6023" i="7"/>
  <c r="G6024" i="7"/>
  <c r="G6025" i="7"/>
  <c r="G6026" i="7"/>
  <c r="G6027" i="7"/>
  <c r="G6028" i="7"/>
  <c r="G6029" i="7"/>
  <c r="G6030" i="7"/>
  <c r="G6031" i="7"/>
  <c r="G6032" i="7"/>
  <c r="G6033" i="7"/>
  <c r="G6034" i="7"/>
  <c r="G6035" i="7"/>
  <c r="G6036" i="7"/>
  <c r="G6037" i="7"/>
  <c r="G6038" i="7"/>
  <c r="G6039" i="7"/>
  <c r="G6040" i="7"/>
  <c r="G6041" i="7"/>
  <c r="G6042" i="7"/>
  <c r="G6043" i="7"/>
  <c r="G6044" i="7"/>
  <c r="G6045" i="7"/>
  <c r="G6046" i="7"/>
  <c r="G6047" i="7"/>
  <c r="G6048" i="7"/>
  <c r="G6049" i="7"/>
  <c r="G6050" i="7"/>
  <c r="G6051" i="7"/>
  <c r="G6052" i="7"/>
  <c r="G6053" i="7"/>
  <c r="G6054" i="7"/>
  <c r="G6055" i="7"/>
  <c r="G6056" i="7"/>
  <c r="G6057" i="7"/>
  <c r="G6058" i="7"/>
  <c r="G6059" i="7"/>
  <c r="G6060" i="7"/>
  <c r="G6061" i="7"/>
  <c r="G6062" i="7"/>
  <c r="G6063" i="7"/>
  <c r="G6064" i="7"/>
  <c r="G6065" i="7"/>
  <c r="G6066" i="7"/>
  <c r="G6067" i="7"/>
  <c r="G6068" i="7"/>
  <c r="G6069" i="7"/>
  <c r="G6070" i="7"/>
  <c r="G6071" i="7"/>
  <c r="G6072" i="7"/>
  <c r="G6073" i="7"/>
  <c r="G6074" i="7"/>
  <c r="G6075" i="7"/>
  <c r="G6076" i="7"/>
  <c r="G6077" i="7"/>
  <c r="G6078" i="7"/>
  <c r="G6079" i="7"/>
  <c r="G6080" i="7"/>
  <c r="G6081" i="7"/>
  <c r="G6082" i="7"/>
  <c r="G6083" i="7"/>
  <c r="G6084" i="7"/>
  <c r="G6085" i="7"/>
  <c r="G6086" i="7"/>
  <c r="G6087" i="7"/>
  <c r="G6088" i="7"/>
  <c r="G6089" i="7"/>
  <c r="G6090" i="7"/>
  <c r="G6091" i="7"/>
  <c r="G6092" i="7"/>
  <c r="G6093" i="7"/>
  <c r="G6094" i="7"/>
  <c r="G6095" i="7"/>
  <c r="G6096" i="7"/>
  <c r="G6097" i="7"/>
  <c r="G6098" i="7"/>
  <c r="G6099" i="7"/>
  <c r="G6100" i="7"/>
  <c r="G6101" i="7"/>
  <c r="G6102" i="7"/>
  <c r="G6103" i="7"/>
  <c r="G6104" i="7"/>
  <c r="G6105" i="7"/>
  <c r="G6106" i="7"/>
  <c r="G6107" i="7"/>
  <c r="G6108" i="7"/>
  <c r="G6109" i="7"/>
  <c r="G6110" i="7"/>
  <c r="G6111" i="7"/>
  <c r="G6112" i="7"/>
  <c r="G6113" i="7"/>
  <c r="G6114" i="7"/>
  <c r="G6115" i="7"/>
  <c r="G6116" i="7"/>
  <c r="G6117" i="7"/>
  <c r="G6118" i="7"/>
  <c r="G6119" i="7"/>
  <c r="G6120" i="7"/>
  <c r="G6121" i="7"/>
  <c r="G6122" i="7"/>
  <c r="G6123" i="7"/>
  <c r="G6124" i="7"/>
  <c r="G6125" i="7"/>
  <c r="G6126" i="7"/>
  <c r="G6127" i="7"/>
  <c r="G6128" i="7"/>
  <c r="G6129" i="7"/>
  <c r="G6130" i="7"/>
  <c r="G6131" i="7"/>
  <c r="G6132" i="7"/>
  <c r="G6133" i="7"/>
  <c r="G6134" i="7"/>
  <c r="G6135" i="7"/>
  <c r="G6136" i="7"/>
  <c r="G6137" i="7"/>
  <c r="G6138" i="7"/>
  <c r="G6139" i="7"/>
  <c r="G6140" i="7"/>
  <c r="G6141" i="7"/>
  <c r="G6142" i="7"/>
  <c r="G6143" i="7"/>
  <c r="G6144" i="7"/>
  <c r="G6145" i="7"/>
  <c r="G6146" i="7"/>
  <c r="G6147" i="7"/>
  <c r="G6148" i="7"/>
  <c r="G6149" i="7"/>
  <c r="G6150" i="7"/>
  <c r="G6151" i="7"/>
  <c r="G6152" i="7"/>
  <c r="G6153" i="7"/>
  <c r="G6154" i="7"/>
  <c r="G6155" i="7"/>
  <c r="G6156" i="7"/>
  <c r="G6157" i="7"/>
  <c r="G6158" i="7"/>
  <c r="G6159" i="7"/>
  <c r="G6160" i="7"/>
  <c r="G6161" i="7"/>
  <c r="G6162" i="7"/>
  <c r="G6163" i="7"/>
  <c r="G6164" i="7"/>
  <c r="G6165" i="7"/>
  <c r="G6166" i="7"/>
  <c r="G6167" i="7"/>
  <c r="G6168" i="7"/>
  <c r="G6169" i="7"/>
  <c r="G6170" i="7"/>
  <c r="G6171" i="7"/>
  <c r="G6172" i="7"/>
  <c r="G6173" i="7"/>
  <c r="G6174" i="7"/>
  <c r="G6175" i="7"/>
  <c r="G6176" i="7"/>
  <c r="G6177" i="7"/>
  <c r="G6178" i="7"/>
  <c r="G6179" i="7"/>
  <c r="G6180" i="7"/>
  <c r="G6181" i="7"/>
  <c r="G6182" i="7"/>
  <c r="G6183" i="7"/>
  <c r="G6184" i="7"/>
  <c r="G6185" i="7"/>
  <c r="G6186" i="7"/>
  <c r="G6187" i="7"/>
  <c r="G6188" i="7"/>
  <c r="G6189" i="7"/>
  <c r="G6190" i="7"/>
  <c r="G6191" i="7"/>
  <c r="G6192" i="7"/>
  <c r="G6193" i="7"/>
  <c r="G6194" i="7"/>
  <c r="G6195" i="7"/>
  <c r="G6196" i="7"/>
  <c r="G6197" i="7"/>
  <c r="G6198" i="7"/>
  <c r="G6199" i="7"/>
  <c r="G6200" i="7"/>
  <c r="G6201" i="7"/>
  <c r="G6202" i="7"/>
  <c r="G6203" i="7"/>
  <c r="G6204" i="7"/>
  <c r="G6205" i="7"/>
  <c r="G6206" i="7"/>
  <c r="G6207" i="7"/>
  <c r="G6208" i="7"/>
  <c r="G6209" i="7"/>
  <c r="G6210" i="7"/>
  <c r="G6211" i="7"/>
  <c r="G6212" i="7"/>
  <c r="G6213" i="7"/>
  <c r="G6214" i="7"/>
  <c r="G6215" i="7"/>
  <c r="G6216" i="7"/>
  <c r="G6217" i="7"/>
  <c r="G6218" i="7"/>
  <c r="G6219" i="7"/>
  <c r="G6220" i="7"/>
  <c r="G6221" i="7"/>
  <c r="G6222" i="7"/>
  <c r="G6223" i="7"/>
  <c r="G6224" i="7"/>
  <c r="G6225" i="7"/>
  <c r="G6226" i="7"/>
  <c r="G6227" i="7"/>
  <c r="G6228" i="7"/>
  <c r="G6229" i="7"/>
  <c r="G6230" i="7"/>
  <c r="G6231" i="7"/>
  <c r="G6232" i="7"/>
  <c r="G6233" i="7"/>
  <c r="G6234" i="7"/>
  <c r="G6235" i="7"/>
  <c r="G6236" i="7"/>
  <c r="G6237" i="7"/>
  <c r="G6238" i="7"/>
  <c r="G6239" i="7"/>
  <c r="G6240" i="7"/>
  <c r="G6241" i="7"/>
  <c r="G6242" i="7"/>
  <c r="G6243" i="7"/>
  <c r="G6244" i="7"/>
  <c r="G6245" i="7"/>
  <c r="G6246" i="7"/>
  <c r="G6247" i="7"/>
  <c r="G6248" i="7"/>
  <c r="G6249" i="7"/>
  <c r="G6250" i="7"/>
  <c r="G6251" i="7"/>
  <c r="G6252" i="7"/>
  <c r="G6253" i="7"/>
  <c r="G6254" i="7"/>
  <c r="G6255" i="7"/>
  <c r="G6256" i="7"/>
  <c r="G6257" i="7"/>
  <c r="G6258" i="7"/>
  <c r="G6259" i="7"/>
  <c r="G6260" i="7"/>
  <c r="G6261" i="7"/>
  <c r="G6262" i="7"/>
  <c r="G6263" i="7"/>
  <c r="G6264" i="7"/>
  <c r="G6265" i="7"/>
  <c r="G6266" i="7"/>
  <c r="G6267" i="7"/>
  <c r="G6268" i="7"/>
  <c r="G6269" i="7"/>
  <c r="G6270" i="7"/>
  <c r="G6271" i="7"/>
  <c r="G6272" i="7"/>
  <c r="G6273" i="7"/>
  <c r="G6274" i="7"/>
  <c r="G6275" i="7"/>
  <c r="G6276" i="7"/>
  <c r="G6277" i="7"/>
  <c r="G6278" i="7"/>
  <c r="G6279" i="7"/>
  <c r="G6280" i="7"/>
  <c r="G6281" i="7"/>
  <c r="G6282" i="7"/>
  <c r="G6283" i="7"/>
  <c r="G6284" i="7"/>
  <c r="G6285" i="7"/>
  <c r="G6286" i="7"/>
  <c r="G6287" i="7"/>
  <c r="G6288" i="7"/>
  <c r="G6289" i="7"/>
  <c r="G6290" i="7"/>
  <c r="G6291" i="7"/>
  <c r="G6292" i="7"/>
  <c r="G6293" i="7"/>
  <c r="G6294" i="7"/>
  <c r="G6295" i="7"/>
  <c r="G6296" i="7"/>
  <c r="G6297" i="7"/>
  <c r="G6298" i="7"/>
  <c r="G6299" i="7"/>
  <c r="G6300" i="7"/>
  <c r="G6301" i="7"/>
  <c r="G6302" i="7"/>
  <c r="G6303" i="7"/>
  <c r="G6304" i="7"/>
  <c r="G6305" i="7"/>
  <c r="G6306" i="7"/>
  <c r="G6307" i="7"/>
  <c r="G6308" i="7"/>
  <c r="G6309" i="7"/>
  <c r="G6310" i="7"/>
  <c r="G6311" i="7"/>
  <c r="G6312" i="7"/>
  <c r="G6313" i="7"/>
  <c r="G6314" i="7"/>
  <c r="G6315" i="7"/>
  <c r="G6316" i="7"/>
  <c r="G6317" i="7"/>
  <c r="G6318" i="7"/>
  <c r="G6319" i="7"/>
  <c r="G6320" i="7"/>
  <c r="G6321" i="7"/>
  <c r="G6322" i="7"/>
  <c r="G6323" i="7"/>
  <c r="G6324" i="7"/>
  <c r="G6325" i="7"/>
  <c r="G6326" i="7"/>
  <c r="G6327" i="7"/>
  <c r="G6328" i="7"/>
  <c r="G6329" i="7"/>
  <c r="G6330" i="7"/>
  <c r="G6331" i="7"/>
  <c r="G6332" i="7"/>
  <c r="G6333" i="7"/>
  <c r="G6334" i="7"/>
  <c r="G6335" i="7"/>
  <c r="G6336" i="7"/>
  <c r="G6337" i="7"/>
  <c r="G6338" i="7"/>
  <c r="G6339" i="7"/>
  <c r="G6340" i="7"/>
  <c r="G6341" i="7"/>
  <c r="G6342" i="7"/>
  <c r="G6343" i="7"/>
  <c r="G6344" i="7"/>
  <c r="G6345" i="7"/>
  <c r="G6346" i="7"/>
  <c r="G6347" i="7"/>
  <c r="G6348" i="7"/>
  <c r="G6349" i="7"/>
  <c r="G6350" i="7"/>
  <c r="G6351" i="7"/>
  <c r="G6352" i="7"/>
  <c r="G6353" i="7"/>
  <c r="G6354" i="7"/>
  <c r="G6355" i="7"/>
  <c r="G6356" i="7"/>
  <c r="G6357" i="7"/>
  <c r="G6358" i="7"/>
  <c r="G6359" i="7"/>
  <c r="G6360" i="7"/>
  <c r="G6361" i="7"/>
  <c r="G6362" i="7"/>
  <c r="G6363" i="7"/>
  <c r="G6364" i="7"/>
  <c r="G6365" i="7"/>
  <c r="G6366" i="7"/>
  <c r="G6367" i="7"/>
  <c r="G6368" i="7"/>
  <c r="G6369" i="7"/>
  <c r="G6370" i="7"/>
  <c r="G6371" i="7"/>
  <c r="G6372" i="7"/>
  <c r="G6373" i="7"/>
  <c r="G6374" i="7"/>
  <c r="G6375" i="7"/>
  <c r="G6376" i="7"/>
  <c r="G6377" i="7"/>
  <c r="G6378" i="7"/>
  <c r="G6379" i="7"/>
  <c r="G6380" i="7"/>
  <c r="G6381" i="7"/>
  <c r="G6382" i="7"/>
  <c r="G6383" i="7"/>
  <c r="G6384" i="7"/>
  <c r="G6385" i="7"/>
  <c r="G6386" i="7"/>
  <c r="G6387" i="7"/>
  <c r="G6388" i="7"/>
  <c r="G6389" i="7"/>
  <c r="G6390" i="7"/>
  <c r="G6391" i="7"/>
  <c r="G6392" i="7"/>
  <c r="G6393" i="7"/>
  <c r="G6394" i="7"/>
  <c r="G6395" i="7"/>
  <c r="G6396" i="7"/>
  <c r="G6397" i="7"/>
  <c r="G6398" i="7"/>
  <c r="G6399" i="7"/>
  <c r="G6400" i="7"/>
  <c r="G6401" i="7"/>
  <c r="G6402" i="7"/>
  <c r="G6403" i="7"/>
  <c r="G6404" i="7"/>
  <c r="G6405" i="7"/>
  <c r="G6406" i="7"/>
  <c r="G6407" i="7"/>
  <c r="G6408" i="7"/>
  <c r="G6409" i="7"/>
  <c r="G6410" i="7"/>
  <c r="G6411" i="7"/>
  <c r="G6412" i="7"/>
  <c r="G6413" i="7"/>
  <c r="G6414" i="7"/>
  <c r="G6415" i="7"/>
  <c r="G6416" i="7"/>
  <c r="G6417" i="7"/>
  <c r="G6418" i="7"/>
  <c r="G6419" i="7"/>
  <c r="G6420" i="7"/>
  <c r="G6421" i="7"/>
  <c r="G6422" i="7"/>
  <c r="G6423" i="7"/>
  <c r="G6424" i="7"/>
  <c r="G6425" i="7"/>
  <c r="G6426" i="7"/>
  <c r="G6427" i="7"/>
  <c r="G6428" i="7"/>
  <c r="G6429" i="7"/>
  <c r="G6430" i="7"/>
  <c r="G6431" i="7"/>
  <c r="G6432" i="7"/>
  <c r="G6433" i="7"/>
  <c r="G6434" i="7"/>
  <c r="G6435" i="7"/>
  <c r="G6436" i="7"/>
  <c r="G6437" i="7"/>
  <c r="G6438" i="7"/>
  <c r="G6439" i="7"/>
  <c r="G6440" i="7"/>
  <c r="G6441" i="7"/>
  <c r="G6442" i="7"/>
  <c r="G6443" i="7"/>
  <c r="G6444" i="7"/>
  <c r="G6445" i="7"/>
  <c r="G6446" i="7"/>
  <c r="G6447" i="7"/>
  <c r="G6448" i="7"/>
  <c r="G6449" i="7"/>
  <c r="G6450" i="7"/>
  <c r="G6451" i="7"/>
  <c r="G6452" i="7"/>
  <c r="G6453" i="7"/>
  <c r="G6454" i="7"/>
  <c r="G6455" i="7"/>
  <c r="G6456" i="7"/>
  <c r="G6457" i="7"/>
  <c r="G6458" i="7"/>
  <c r="G6459" i="7"/>
  <c r="G6460" i="7"/>
  <c r="G6461" i="7"/>
  <c r="G6462" i="7"/>
  <c r="G6463" i="7"/>
  <c r="G6464" i="7"/>
  <c r="G6465" i="7"/>
  <c r="G6466" i="7"/>
  <c r="G6467" i="7"/>
  <c r="G6468" i="7"/>
  <c r="G6469" i="7"/>
  <c r="G6470" i="7"/>
  <c r="G6471" i="7"/>
  <c r="G6472" i="7"/>
  <c r="G6473" i="7"/>
  <c r="G6474" i="7"/>
  <c r="G6475" i="7"/>
  <c r="G6476" i="7"/>
  <c r="G6477" i="7"/>
  <c r="G6478" i="7"/>
  <c r="G6479" i="7"/>
  <c r="G6480" i="7"/>
  <c r="G6481" i="7"/>
  <c r="G6482" i="7"/>
  <c r="G6483" i="7"/>
  <c r="G6484" i="7"/>
  <c r="G6485" i="7"/>
  <c r="G6486" i="7"/>
  <c r="G6487" i="7"/>
  <c r="G6488" i="7"/>
  <c r="G6489" i="7"/>
  <c r="G6490" i="7"/>
  <c r="G6491" i="7"/>
  <c r="G6492" i="7"/>
  <c r="G6493" i="7"/>
  <c r="G6494" i="7"/>
  <c r="G6495" i="7"/>
  <c r="G6496" i="7"/>
  <c r="G6497" i="7"/>
  <c r="G6498" i="7"/>
  <c r="G6499" i="7"/>
  <c r="G6500" i="7"/>
  <c r="G6501" i="7"/>
  <c r="G6502" i="7"/>
  <c r="G6503" i="7"/>
  <c r="G6504" i="7"/>
  <c r="G6505" i="7"/>
  <c r="G6506" i="7"/>
  <c r="G6507" i="7"/>
  <c r="G6508" i="7"/>
  <c r="G6509" i="7"/>
  <c r="G6510" i="7"/>
  <c r="G6511" i="7"/>
  <c r="G6512" i="7"/>
  <c r="G6513" i="7"/>
  <c r="G6514" i="7"/>
  <c r="G6515" i="7"/>
  <c r="G6516" i="7"/>
  <c r="G6517" i="7"/>
  <c r="G6518" i="7"/>
  <c r="G6519" i="7"/>
  <c r="G6520" i="7"/>
  <c r="G6521" i="7"/>
  <c r="G6522" i="7"/>
  <c r="G6523" i="7"/>
  <c r="G6524" i="7"/>
  <c r="G6525" i="7"/>
  <c r="G6526" i="7"/>
  <c r="G6527" i="7"/>
  <c r="G6528" i="7"/>
  <c r="G6529" i="7"/>
  <c r="G6530" i="7"/>
  <c r="G6531" i="7"/>
  <c r="G6532" i="7"/>
  <c r="G6533" i="7"/>
  <c r="G6534" i="7"/>
  <c r="G6535" i="7"/>
  <c r="G6536" i="7"/>
  <c r="G6537" i="7"/>
  <c r="G6538" i="7"/>
  <c r="G6539" i="7"/>
  <c r="G6540" i="7"/>
  <c r="G6541" i="7"/>
  <c r="G6542" i="7"/>
  <c r="G6543" i="7"/>
  <c r="G6544" i="7"/>
  <c r="G6545" i="7"/>
  <c r="G6546" i="7"/>
  <c r="G6547" i="7"/>
  <c r="G6548" i="7"/>
  <c r="G6549" i="7"/>
  <c r="G6550" i="7"/>
  <c r="G6551" i="7"/>
  <c r="G6552" i="7"/>
  <c r="G6553" i="7"/>
  <c r="G6554" i="7"/>
  <c r="G6555" i="7"/>
  <c r="G6556" i="7"/>
  <c r="G6557" i="7"/>
  <c r="G6558" i="7"/>
  <c r="G6559" i="7"/>
  <c r="G6560" i="7"/>
  <c r="G6561" i="7"/>
  <c r="G6562" i="7"/>
  <c r="G6563" i="7"/>
  <c r="G6564" i="7"/>
  <c r="G6565" i="7"/>
  <c r="G6566" i="7"/>
  <c r="G6567" i="7"/>
  <c r="G6568" i="7"/>
  <c r="G6569" i="7"/>
  <c r="G6570" i="7"/>
  <c r="G6571" i="7"/>
  <c r="G6572" i="7"/>
  <c r="G6573" i="7"/>
  <c r="G6574" i="7"/>
  <c r="G6575" i="7"/>
  <c r="G6576" i="7"/>
  <c r="G6577" i="7"/>
  <c r="G6578" i="7"/>
  <c r="G6579" i="7"/>
  <c r="G6580" i="7"/>
  <c r="G6581" i="7"/>
  <c r="G6582" i="7"/>
  <c r="G6583" i="7"/>
  <c r="G6584" i="7"/>
  <c r="G6585" i="7"/>
  <c r="G6586" i="7"/>
  <c r="G6587" i="7"/>
  <c r="G6588" i="7"/>
  <c r="G6589" i="7"/>
  <c r="G6590" i="7"/>
  <c r="G6591" i="7"/>
  <c r="G6592" i="7"/>
  <c r="G6593" i="7"/>
  <c r="G6594" i="7"/>
  <c r="G6595" i="7"/>
  <c r="G6596" i="7"/>
  <c r="G6597" i="7"/>
  <c r="G6598" i="7"/>
  <c r="G6599" i="7"/>
  <c r="G6600" i="7"/>
  <c r="G6601" i="7"/>
  <c r="G6602" i="7"/>
  <c r="G6603" i="7"/>
  <c r="G6604" i="7"/>
  <c r="G6605" i="7"/>
  <c r="G6606" i="7"/>
  <c r="G6607" i="7"/>
  <c r="G6608" i="7"/>
  <c r="G6609" i="7"/>
  <c r="G6610" i="7"/>
  <c r="G6611" i="7"/>
  <c r="G6612" i="7"/>
  <c r="G6613" i="7"/>
  <c r="G6614" i="7"/>
  <c r="G6615" i="7"/>
  <c r="G6616" i="7"/>
  <c r="G6617" i="7"/>
  <c r="G6618" i="7"/>
  <c r="G6619" i="7"/>
  <c r="G6620" i="7"/>
  <c r="G6621" i="7"/>
  <c r="G6622" i="7"/>
  <c r="G6623" i="7"/>
  <c r="G6624" i="7"/>
  <c r="G6625" i="7"/>
  <c r="G6626" i="7"/>
  <c r="G6627" i="7"/>
  <c r="G6628" i="7"/>
  <c r="G6629" i="7"/>
  <c r="G6630" i="7"/>
  <c r="G6631" i="7"/>
  <c r="G6632" i="7"/>
  <c r="G6633" i="7"/>
  <c r="G6634" i="7"/>
  <c r="G6635" i="7"/>
  <c r="G6636" i="7"/>
  <c r="G6637" i="7"/>
  <c r="G6638" i="7"/>
  <c r="G6639" i="7"/>
  <c r="G6640" i="7"/>
  <c r="G6641" i="7"/>
  <c r="G6642" i="7"/>
  <c r="G6643" i="7"/>
  <c r="G6644" i="7"/>
  <c r="G6645" i="7"/>
  <c r="G6646" i="7"/>
  <c r="G6647" i="7"/>
  <c r="G6648" i="7"/>
  <c r="G6649" i="7"/>
  <c r="G6650" i="7"/>
  <c r="G6651" i="7"/>
  <c r="G6652" i="7"/>
  <c r="G6653" i="7"/>
  <c r="G6654" i="7"/>
  <c r="G6655" i="7"/>
  <c r="G6656" i="7"/>
  <c r="G6657" i="7"/>
  <c r="G6658" i="7"/>
  <c r="G6659" i="7"/>
  <c r="G6660" i="7"/>
  <c r="G6661" i="7"/>
  <c r="G6662" i="7"/>
  <c r="G6663" i="7"/>
  <c r="G6664" i="7"/>
  <c r="G6665" i="7"/>
  <c r="G6666" i="7"/>
  <c r="G6667" i="7"/>
  <c r="G6668" i="7"/>
  <c r="G6669" i="7"/>
  <c r="G6670" i="7"/>
  <c r="G6671" i="7"/>
  <c r="G6672" i="7"/>
  <c r="G6673" i="7"/>
  <c r="G6674" i="7"/>
  <c r="G6675" i="7"/>
  <c r="G6676" i="7"/>
  <c r="G6677" i="7"/>
  <c r="G6678" i="7"/>
  <c r="G6679" i="7"/>
  <c r="G6680" i="7"/>
  <c r="G6681" i="7"/>
  <c r="G6682" i="7"/>
  <c r="G6683" i="7"/>
  <c r="G6684" i="7"/>
  <c r="G6685" i="7"/>
  <c r="G6686" i="7"/>
  <c r="G6687" i="7"/>
  <c r="G6688" i="7"/>
  <c r="G6689" i="7"/>
  <c r="G6690" i="7"/>
  <c r="G6691" i="7"/>
  <c r="G6692" i="7"/>
  <c r="G6693" i="7"/>
  <c r="G6694" i="7"/>
  <c r="G6695" i="7"/>
  <c r="G6696" i="7"/>
  <c r="G6697" i="7"/>
  <c r="G6698" i="7"/>
  <c r="G6699" i="7"/>
  <c r="G6700" i="7"/>
  <c r="G6701" i="7"/>
  <c r="G6702" i="7"/>
  <c r="G6703" i="7"/>
  <c r="G6704" i="7"/>
  <c r="G6705" i="7"/>
  <c r="G6706" i="7"/>
  <c r="G6707" i="7"/>
  <c r="G6708" i="7"/>
  <c r="G6709" i="7"/>
  <c r="G6710" i="7"/>
  <c r="G6711" i="7"/>
  <c r="G6712" i="7"/>
  <c r="G6713" i="7"/>
  <c r="G6714" i="7"/>
  <c r="G6715" i="7"/>
  <c r="G6716" i="7"/>
  <c r="G6717" i="7"/>
  <c r="G6718" i="7"/>
  <c r="G6719" i="7"/>
  <c r="G6720" i="7"/>
  <c r="G6721" i="7"/>
  <c r="G6722" i="7"/>
  <c r="G6723" i="7"/>
  <c r="G6724" i="7"/>
  <c r="G6725" i="7"/>
  <c r="G6726" i="7"/>
  <c r="G6727" i="7"/>
  <c r="G6728" i="7"/>
  <c r="G6729" i="7"/>
  <c r="G6730" i="7"/>
  <c r="G6731" i="7"/>
  <c r="G6732" i="7"/>
  <c r="G6733" i="7"/>
  <c r="G6734" i="7"/>
  <c r="G6735" i="7"/>
  <c r="G6736" i="7"/>
  <c r="G6737" i="7"/>
  <c r="G6738" i="7"/>
  <c r="G6739" i="7"/>
  <c r="G6740" i="7"/>
  <c r="G6741" i="7"/>
  <c r="G6742" i="7"/>
  <c r="G6743" i="7"/>
  <c r="G6744" i="7"/>
  <c r="G6745" i="7"/>
  <c r="G6746" i="7"/>
  <c r="G6747" i="7"/>
  <c r="G6748" i="7"/>
  <c r="G6749" i="7"/>
  <c r="G6750" i="7"/>
  <c r="G6751" i="7"/>
  <c r="G6752" i="7"/>
  <c r="G6753" i="7"/>
  <c r="G6754" i="7"/>
  <c r="G6755" i="7"/>
  <c r="G6756" i="7"/>
  <c r="G6757" i="7"/>
  <c r="G6758" i="7"/>
  <c r="G6759" i="7"/>
  <c r="G6760" i="7"/>
  <c r="G6761" i="7"/>
  <c r="G6762" i="7"/>
  <c r="G6763" i="7"/>
  <c r="G6764" i="7"/>
  <c r="G6765" i="7"/>
  <c r="G6766" i="7"/>
  <c r="G6767" i="7"/>
  <c r="G6768" i="7"/>
  <c r="G6769" i="7"/>
  <c r="G6770" i="7"/>
  <c r="G6771" i="7"/>
  <c r="G6772" i="7"/>
  <c r="G6773" i="7"/>
  <c r="G6774" i="7"/>
  <c r="G6775" i="7"/>
  <c r="G6776" i="7"/>
  <c r="G6777" i="7"/>
  <c r="G6778" i="7"/>
  <c r="G6779" i="7"/>
  <c r="G6780" i="7"/>
  <c r="G6781" i="7"/>
  <c r="G6782" i="7"/>
  <c r="G6783" i="7"/>
  <c r="G6784" i="7"/>
  <c r="G6785" i="7"/>
  <c r="G6786" i="7"/>
  <c r="G6787" i="7"/>
  <c r="G6788" i="7"/>
  <c r="G6789" i="7"/>
  <c r="G6790" i="7"/>
  <c r="G6791" i="7"/>
  <c r="G6792" i="7"/>
  <c r="G6793" i="7"/>
  <c r="G6794" i="7"/>
  <c r="G6795" i="7"/>
  <c r="G6796" i="7"/>
  <c r="G6797" i="7"/>
  <c r="G6798" i="7"/>
  <c r="G6799" i="7"/>
  <c r="G6800" i="7"/>
  <c r="G6801" i="7"/>
  <c r="G6802" i="7"/>
  <c r="G6803" i="7"/>
  <c r="G6804" i="7"/>
  <c r="G6805" i="7"/>
  <c r="G6806" i="7"/>
  <c r="G6807" i="7"/>
  <c r="G6808" i="7"/>
  <c r="G6809" i="7"/>
  <c r="G6810" i="7"/>
  <c r="G6811" i="7"/>
  <c r="G6812" i="7"/>
  <c r="G6813" i="7"/>
  <c r="G6814" i="7"/>
  <c r="G6815" i="7"/>
  <c r="G6816" i="7"/>
  <c r="G6817" i="7"/>
  <c r="G6818" i="7"/>
  <c r="G6819" i="7"/>
  <c r="G6820" i="7"/>
  <c r="G6821" i="7"/>
  <c r="G6822" i="7"/>
  <c r="G6823" i="7"/>
  <c r="G6824" i="7"/>
  <c r="G6825" i="7"/>
  <c r="G6826" i="7"/>
  <c r="G6827" i="7"/>
  <c r="G6828" i="7"/>
  <c r="G6829" i="7"/>
  <c r="G6830" i="7"/>
  <c r="G6831" i="7"/>
  <c r="G6832" i="7"/>
  <c r="G6833" i="7"/>
  <c r="G6834" i="7"/>
  <c r="G6835" i="7"/>
  <c r="G6836" i="7"/>
  <c r="G6837" i="7"/>
  <c r="G6838" i="7"/>
  <c r="G6839" i="7"/>
  <c r="G6840" i="7"/>
  <c r="G6841" i="7"/>
  <c r="G6842" i="7"/>
  <c r="G6843" i="7"/>
  <c r="G6844" i="7"/>
  <c r="G6845" i="7"/>
  <c r="G6846" i="7"/>
  <c r="G6847" i="7"/>
  <c r="G6848" i="7"/>
  <c r="G6849" i="7"/>
  <c r="G6850" i="7"/>
  <c r="G6851" i="7"/>
  <c r="G6852" i="7"/>
  <c r="G6853" i="7"/>
  <c r="G6854" i="7"/>
  <c r="G6855" i="7"/>
  <c r="G6856" i="7"/>
  <c r="G6857" i="7"/>
  <c r="G6858" i="7"/>
  <c r="G6859" i="7"/>
  <c r="G6860" i="7"/>
  <c r="G6861" i="7"/>
  <c r="G6862" i="7"/>
  <c r="G6863" i="7"/>
  <c r="G6864" i="7"/>
  <c r="G6865" i="7"/>
  <c r="G6866" i="7"/>
  <c r="G6867" i="7"/>
  <c r="G6868" i="7"/>
  <c r="G6869" i="7"/>
  <c r="G6870" i="7"/>
  <c r="G6871" i="7"/>
  <c r="G6872" i="7"/>
  <c r="G6873" i="7"/>
  <c r="G6874" i="7"/>
  <c r="G6875" i="7"/>
  <c r="G6876" i="7"/>
  <c r="G6877" i="7"/>
  <c r="G6878" i="7"/>
  <c r="G6879" i="7"/>
  <c r="G6880" i="7"/>
  <c r="G6881" i="7"/>
  <c r="G6882" i="7"/>
  <c r="G6883" i="7"/>
  <c r="G6884" i="7"/>
  <c r="G6885" i="7"/>
  <c r="G6886" i="7"/>
  <c r="G6887" i="7"/>
  <c r="G6888" i="7"/>
  <c r="G6889" i="7"/>
  <c r="G6890" i="7"/>
  <c r="G6891" i="7"/>
  <c r="G6892" i="7"/>
  <c r="G6893" i="7"/>
  <c r="G6894" i="7"/>
  <c r="G6895" i="7"/>
  <c r="G6896" i="7"/>
  <c r="G6897" i="7"/>
  <c r="G6898" i="7"/>
  <c r="G6899" i="7"/>
  <c r="G6900" i="7"/>
  <c r="G6901" i="7"/>
  <c r="G6902" i="7"/>
  <c r="G6903" i="7"/>
  <c r="G6904" i="7"/>
  <c r="G6905" i="7"/>
  <c r="G6906" i="7"/>
  <c r="G6907" i="7"/>
  <c r="G6908" i="7"/>
  <c r="G6909" i="7"/>
  <c r="G6910" i="7"/>
  <c r="G6911" i="7"/>
  <c r="G6912" i="7"/>
  <c r="G6913" i="7"/>
  <c r="G6914" i="7"/>
  <c r="G6915" i="7"/>
  <c r="G6916" i="7"/>
  <c r="G6917" i="7"/>
  <c r="G6918" i="7"/>
  <c r="G6919" i="7"/>
  <c r="G6920" i="7"/>
  <c r="G6921" i="7"/>
  <c r="G6922" i="7"/>
  <c r="G6923" i="7"/>
  <c r="G6924" i="7"/>
  <c r="G6925" i="7"/>
  <c r="G6926" i="7"/>
  <c r="G6927" i="7"/>
  <c r="G6928" i="7"/>
  <c r="G6929" i="7"/>
  <c r="G6930" i="7"/>
  <c r="G6931" i="7"/>
  <c r="G6932" i="7"/>
  <c r="G6933" i="7"/>
  <c r="G6934" i="7"/>
  <c r="G6935" i="7"/>
  <c r="G6936" i="7"/>
  <c r="G6937" i="7"/>
  <c r="G6938" i="7"/>
  <c r="G6939" i="7"/>
  <c r="G6940" i="7"/>
  <c r="G6941" i="7"/>
  <c r="G6942" i="7"/>
  <c r="G6943" i="7"/>
  <c r="G6944" i="7"/>
  <c r="G6945" i="7"/>
  <c r="G6946" i="7"/>
  <c r="G6947" i="7"/>
  <c r="G6948" i="7"/>
  <c r="G6949" i="7"/>
  <c r="G6950" i="7"/>
  <c r="G6951" i="7"/>
  <c r="G6952" i="7"/>
  <c r="G6953" i="7"/>
  <c r="G6954" i="7"/>
  <c r="G6955" i="7"/>
  <c r="G6956" i="7"/>
  <c r="G6957" i="7"/>
  <c r="G6958" i="7"/>
  <c r="G6959" i="7"/>
  <c r="G6960" i="7"/>
  <c r="G6961" i="7"/>
  <c r="G6962" i="7"/>
  <c r="G6963" i="7"/>
  <c r="G6964" i="7"/>
  <c r="G6965" i="7"/>
  <c r="G6966" i="7"/>
  <c r="G6967" i="7"/>
  <c r="G6968" i="7"/>
  <c r="G6969" i="7"/>
  <c r="G6970" i="7"/>
  <c r="G6971" i="7"/>
  <c r="G6972" i="7"/>
  <c r="G6973" i="7"/>
  <c r="G6974" i="7"/>
  <c r="G6975" i="7"/>
  <c r="G6976" i="7"/>
  <c r="G6977" i="7"/>
  <c r="G6978" i="7"/>
  <c r="G6979" i="7"/>
  <c r="G6980" i="7"/>
  <c r="G6981" i="7"/>
  <c r="G6982" i="7"/>
  <c r="G6983" i="7"/>
  <c r="G6984" i="7"/>
  <c r="G6985" i="7"/>
  <c r="G6986" i="7"/>
  <c r="G6987" i="7"/>
  <c r="G6988" i="7"/>
  <c r="G6989" i="7"/>
  <c r="G6990" i="7"/>
  <c r="G6991" i="7"/>
  <c r="G6992" i="7"/>
  <c r="G6993" i="7"/>
  <c r="G6994" i="7"/>
  <c r="G6995" i="7"/>
  <c r="G6996" i="7"/>
  <c r="G6997" i="7"/>
  <c r="G6998" i="7"/>
  <c r="G6999" i="7"/>
  <c r="G7000" i="7"/>
  <c r="G7001" i="7"/>
  <c r="G7002" i="7"/>
  <c r="G7003" i="7"/>
  <c r="G7004" i="7"/>
  <c r="G7005" i="7"/>
  <c r="G7006" i="7"/>
  <c r="G7007" i="7"/>
  <c r="G7008" i="7"/>
  <c r="G7009" i="7"/>
  <c r="G7010" i="7"/>
  <c r="G7011" i="7"/>
  <c r="G7012" i="7"/>
  <c r="G7013" i="7"/>
  <c r="G7014" i="7"/>
  <c r="G7015" i="7"/>
  <c r="G7016" i="7"/>
  <c r="G7017" i="7"/>
  <c r="G7018" i="7"/>
  <c r="G7019" i="7"/>
  <c r="G7020" i="7"/>
  <c r="G7021" i="7"/>
  <c r="G7022" i="7"/>
  <c r="G7023" i="7"/>
  <c r="G7024" i="7"/>
  <c r="G7025" i="7"/>
  <c r="G7026" i="7"/>
  <c r="G7027" i="7"/>
  <c r="G7028" i="7"/>
  <c r="G7029" i="7"/>
  <c r="G7030" i="7"/>
  <c r="G7031" i="7"/>
  <c r="G7032" i="7"/>
  <c r="G7033" i="7"/>
  <c r="G7034" i="7"/>
  <c r="G7035" i="7"/>
  <c r="G7036" i="7"/>
  <c r="G7037" i="7"/>
  <c r="G7038" i="7"/>
  <c r="G7039" i="7"/>
  <c r="G7040" i="7"/>
  <c r="G7041" i="7"/>
  <c r="G7042" i="7"/>
  <c r="G7043" i="7"/>
  <c r="G7044" i="7"/>
  <c r="G7045" i="7"/>
  <c r="G7046" i="7"/>
  <c r="G7047" i="7"/>
  <c r="G7048" i="7"/>
  <c r="G7049" i="7"/>
  <c r="G7050" i="7"/>
  <c r="G7051" i="7"/>
  <c r="G7052" i="7"/>
  <c r="G7053" i="7"/>
  <c r="G7054" i="7"/>
  <c r="G7055" i="7"/>
  <c r="G7056" i="7"/>
  <c r="G7057" i="7"/>
  <c r="G7058" i="7"/>
  <c r="G7059" i="7"/>
  <c r="G7060" i="7"/>
  <c r="G7061" i="7"/>
  <c r="G7062" i="7"/>
  <c r="G7063" i="7"/>
  <c r="G7064" i="7"/>
  <c r="G7065" i="7"/>
  <c r="G7066" i="7"/>
  <c r="G7067" i="7"/>
  <c r="G7068" i="7"/>
  <c r="G7069" i="7"/>
  <c r="G7070" i="7"/>
  <c r="G7071" i="7"/>
  <c r="G7072" i="7"/>
  <c r="G7073" i="7"/>
  <c r="G7074" i="7"/>
  <c r="G7075" i="7"/>
  <c r="G7076" i="7"/>
  <c r="G7077" i="7"/>
  <c r="G7078" i="7"/>
  <c r="G7079" i="7"/>
  <c r="G7080" i="7"/>
  <c r="G7081" i="7"/>
  <c r="G7082" i="7"/>
  <c r="G7083" i="7"/>
  <c r="G7084" i="7"/>
  <c r="G7085" i="7"/>
  <c r="G7086" i="7"/>
  <c r="G7087" i="7"/>
  <c r="G7088" i="7"/>
  <c r="G7089" i="7"/>
  <c r="G7090" i="7"/>
  <c r="G7091" i="7"/>
  <c r="G7092" i="7"/>
  <c r="G7093" i="7"/>
  <c r="G7094" i="7"/>
  <c r="G7095" i="7"/>
  <c r="G7096" i="7"/>
  <c r="G7097" i="7"/>
  <c r="G7098" i="7"/>
  <c r="G7099" i="7"/>
  <c r="G7100" i="7"/>
  <c r="G7101" i="7"/>
  <c r="G7102" i="7"/>
  <c r="G7103" i="7"/>
  <c r="G7104" i="7"/>
  <c r="G7105" i="7"/>
  <c r="G7106" i="7"/>
  <c r="G7107" i="7"/>
  <c r="G7108" i="7"/>
  <c r="G7109" i="7"/>
  <c r="G7110" i="7"/>
  <c r="G7111" i="7"/>
  <c r="G7112" i="7"/>
  <c r="G7113" i="7"/>
  <c r="G7114" i="7"/>
  <c r="G7115" i="7"/>
  <c r="G7116" i="7"/>
  <c r="G7117" i="7"/>
  <c r="G7118" i="7"/>
  <c r="G7119" i="7"/>
  <c r="G7120" i="7"/>
  <c r="G7121" i="7"/>
  <c r="G7122" i="7"/>
  <c r="G7123" i="7"/>
  <c r="G7124" i="7"/>
  <c r="G7125" i="7"/>
  <c r="G7126" i="7"/>
  <c r="G7127" i="7"/>
  <c r="G7128" i="7"/>
  <c r="G7129" i="7"/>
  <c r="G7130" i="7"/>
  <c r="G7131" i="7"/>
  <c r="G7132" i="7"/>
  <c r="G7133" i="7"/>
  <c r="G7134" i="7"/>
  <c r="G7135" i="7"/>
  <c r="G7136" i="7"/>
  <c r="G7137" i="7"/>
  <c r="G7138" i="7"/>
  <c r="G7139" i="7"/>
  <c r="G7140" i="7"/>
  <c r="G7141" i="7"/>
  <c r="G7142" i="7"/>
  <c r="G7143" i="7"/>
  <c r="G7144" i="7"/>
  <c r="G7145" i="7"/>
  <c r="G7146" i="7"/>
  <c r="G7147" i="7"/>
  <c r="G7148" i="7"/>
  <c r="G7149" i="7"/>
  <c r="G7150" i="7"/>
  <c r="G7151" i="7"/>
  <c r="G7152" i="7"/>
  <c r="G7153" i="7"/>
  <c r="G7154" i="7"/>
  <c r="G7155" i="7"/>
  <c r="G7156" i="7"/>
  <c r="G7157" i="7"/>
  <c r="G7158" i="7"/>
  <c r="G7159" i="7"/>
  <c r="G7160" i="7"/>
  <c r="G7161" i="7"/>
  <c r="G7162" i="7"/>
  <c r="G7163" i="7"/>
  <c r="G7164" i="7"/>
  <c r="G7165" i="7"/>
  <c r="G7166" i="7"/>
  <c r="G7167" i="7"/>
  <c r="G7168" i="7"/>
  <c r="G7169" i="7"/>
  <c r="G7170" i="7"/>
  <c r="G7171" i="7"/>
  <c r="G7172" i="7"/>
  <c r="G7173" i="7"/>
  <c r="G7174" i="7"/>
  <c r="G7175" i="7"/>
  <c r="G7176" i="7"/>
  <c r="G7177" i="7"/>
  <c r="G7178" i="7"/>
  <c r="G7179" i="7"/>
  <c r="G7180" i="7"/>
  <c r="G7181" i="7"/>
  <c r="G7182" i="7"/>
  <c r="G7183" i="7"/>
  <c r="G7184" i="7"/>
  <c r="G7185" i="7"/>
  <c r="G7186" i="7"/>
  <c r="G7187" i="7"/>
  <c r="G7188" i="7"/>
  <c r="G7189" i="7"/>
  <c r="G7190" i="7"/>
  <c r="G7191" i="7"/>
  <c r="G7192" i="7"/>
  <c r="G7193" i="7"/>
  <c r="G7194" i="7"/>
  <c r="G7195" i="7"/>
  <c r="G7196" i="7"/>
  <c r="G7197" i="7"/>
  <c r="G7198" i="7"/>
  <c r="G7199" i="7"/>
  <c r="G7200" i="7"/>
  <c r="G7201" i="7"/>
  <c r="G7202" i="7"/>
  <c r="G7203" i="7"/>
  <c r="G7204" i="7"/>
  <c r="G7205" i="7"/>
  <c r="G7206" i="7"/>
  <c r="G7207" i="7"/>
  <c r="G7208" i="7"/>
  <c r="G7209" i="7"/>
  <c r="G7210" i="7"/>
  <c r="G7211" i="7"/>
  <c r="G7212" i="7"/>
  <c r="G7213" i="7"/>
  <c r="G7214" i="7"/>
  <c r="G7215" i="7"/>
  <c r="G7216" i="7"/>
  <c r="G7217" i="7"/>
  <c r="G7218" i="7"/>
  <c r="G7219" i="7"/>
  <c r="G7220" i="7"/>
  <c r="G7221" i="7"/>
  <c r="G7222" i="7"/>
  <c r="G7223" i="7"/>
  <c r="G7224" i="7"/>
  <c r="G7225" i="7"/>
  <c r="G7226" i="7"/>
  <c r="G7227" i="7"/>
  <c r="G7228" i="7"/>
  <c r="G7229" i="7"/>
  <c r="G7230" i="7"/>
  <c r="G7231" i="7"/>
  <c r="G7232" i="7"/>
  <c r="G7233" i="7"/>
  <c r="G7234" i="7"/>
  <c r="G7235" i="7"/>
  <c r="G7236" i="7"/>
  <c r="G7237" i="7"/>
  <c r="G7238" i="7"/>
  <c r="G7239" i="7"/>
  <c r="G7240" i="7"/>
  <c r="G7241" i="7"/>
  <c r="G7242" i="7"/>
  <c r="G7243" i="7"/>
  <c r="G7244" i="7"/>
  <c r="G7245" i="7"/>
  <c r="G7246" i="7"/>
  <c r="G7247" i="7"/>
  <c r="G7248" i="7"/>
  <c r="G7249" i="7"/>
  <c r="G7250" i="7"/>
  <c r="G7251" i="7"/>
  <c r="G7252" i="7"/>
  <c r="G7253" i="7"/>
  <c r="G7254" i="7"/>
  <c r="G7255" i="7"/>
  <c r="G7256" i="7"/>
  <c r="G7257" i="7"/>
  <c r="G7258" i="7"/>
  <c r="G7259" i="7"/>
  <c r="G7260" i="7"/>
  <c r="G7261" i="7"/>
  <c r="G7262" i="7"/>
  <c r="G7263" i="7"/>
  <c r="G7264" i="7"/>
  <c r="G7265" i="7"/>
  <c r="G7266" i="7"/>
  <c r="G7267" i="7"/>
  <c r="G7268" i="7"/>
  <c r="G7269" i="7"/>
  <c r="G7270" i="7"/>
  <c r="G7271" i="7"/>
  <c r="G7272" i="7"/>
  <c r="G7273" i="7"/>
  <c r="G7274" i="7"/>
  <c r="G7275" i="7"/>
  <c r="G7276" i="7"/>
  <c r="G7277" i="7"/>
  <c r="G7278" i="7"/>
  <c r="G7279" i="7"/>
  <c r="G7280" i="7"/>
  <c r="G7281" i="7"/>
  <c r="G7282" i="7"/>
  <c r="G7283" i="7"/>
  <c r="G7284" i="7"/>
  <c r="G7285" i="7"/>
  <c r="G7286" i="7"/>
  <c r="G7287" i="7"/>
  <c r="G7288" i="7"/>
  <c r="G7289" i="7"/>
  <c r="G7290" i="7"/>
  <c r="G7291" i="7"/>
  <c r="G7292" i="7"/>
  <c r="G7293" i="7"/>
  <c r="G7294" i="7"/>
  <c r="G7295" i="7"/>
  <c r="G7296" i="7"/>
  <c r="G7297" i="7"/>
  <c r="G7298" i="7"/>
  <c r="G7299" i="7"/>
  <c r="G7300" i="7"/>
  <c r="G7301" i="7"/>
  <c r="G7302" i="7"/>
  <c r="G7303" i="7"/>
  <c r="G7304" i="7"/>
  <c r="G7305" i="7"/>
  <c r="G7306" i="7"/>
  <c r="G7307" i="7"/>
  <c r="G7308" i="7"/>
  <c r="G7309" i="7"/>
  <c r="G7310" i="7"/>
  <c r="G7311" i="7"/>
  <c r="G7312" i="7"/>
  <c r="G7313" i="7"/>
  <c r="G7314" i="7"/>
  <c r="G7315" i="7"/>
  <c r="G7316" i="7"/>
  <c r="G7317" i="7"/>
  <c r="G7318" i="7"/>
  <c r="G7319" i="7"/>
  <c r="G7320" i="7"/>
  <c r="G7321" i="7"/>
  <c r="G7322" i="7"/>
  <c r="G7323" i="7"/>
  <c r="G7324" i="7"/>
  <c r="G7325" i="7"/>
  <c r="G7326" i="7"/>
  <c r="G7327" i="7"/>
  <c r="G7328" i="7"/>
  <c r="G7329" i="7"/>
  <c r="G7330" i="7"/>
  <c r="G7331" i="7"/>
  <c r="G7332" i="7"/>
  <c r="G7333" i="7"/>
  <c r="G7334" i="7"/>
  <c r="G7335" i="7"/>
  <c r="G7336" i="7"/>
  <c r="G7337" i="7"/>
  <c r="G7338" i="7"/>
  <c r="G7339" i="7"/>
  <c r="G7340" i="7"/>
  <c r="G7341" i="7"/>
  <c r="G7342" i="7"/>
  <c r="G7343" i="7"/>
  <c r="G7344" i="7"/>
  <c r="G7345" i="7"/>
  <c r="G7346" i="7"/>
  <c r="G7347" i="7"/>
  <c r="G7348" i="7"/>
  <c r="G7349" i="7"/>
  <c r="G7350" i="7"/>
  <c r="G7351" i="7"/>
  <c r="G7352" i="7"/>
  <c r="G7353" i="7"/>
  <c r="G7354" i="7"/>
  <c r="G7355" i="7"/>
  <c r="G7356" i="7"/>
  <c r="G7357" i="7"/>
  <c r="G7358" i="7"/>
  <c r="G7359" i="7"/>
  <c r="G7360" i="7"/>
  <c r="G7361" i="7"/>
  <c r="G7362" i="7"/>
  <c r="G7363" i="7"/>
  <c r="G7364" i="7"/>
  <c r="G7365" i="7"/>
  <c r="G7366" i="7"/>
  <c r="G7367" i="7"/>
  <c r="G7368" i="7"/>
  <c r="G7369" i="7"/>
  <c r="G7370" i="7"/>
  <c r="G7371" i="7"/>
  <c r="G7372" i="7"/>
  <c r="G7373" i="7"/>
  <c r="G7374" i="7"/>
  <c r="G7375" i="7"/>
  <c r="G7376" i="7"/>
  <c r="G7377" i="7"/>
  <c r="G7378" i="7"/>
  <c r="G7379" i="7"/>
  <c r="G7380" i="7"/>
  <c r="G7381" i="7"/>
  <c r="G7382" i="7"/>
  <c r="G7383" i="7"/>
  <c r="G7384" i="7"/>
  <c r="G7385" i="7"/>
  <c r="G7386" i="7"/>
  <c r="G7387" i="7"/>
  <c r="G7388" i="7"/>
  <c r="G7389" i="7"/>
  <c r="G7390" i="7"/>
  <c r="G7391" i="7"/>
  <c r="G7392" i="7"/>
  <c r="G7393" i="7"/>
  <c r="G7394" i="7"/>
  <c r="G7395" i="7"/>
  <c r="G7396" i="7"/>
  <c r="G7397" i="7"/>
  <c r="G7398" i="7"/>
  <c r="G7399" i="7"/>
  <c r="G7400" i="7"/>
  <c r="G7401" i="7"/>
  <c r="G7402" i="7"/>
  <c r="G7403" i="7"/>
  <c r="G7404" i="7"/>
  <c r="G7405" i="7"/>
  <c r="G7406" i="7"/>
  <c r="G7407" i="7"/>
  <c r="G7408" i="7"/>
  <c r="G7409" i="7"/>
  <c r="G7410" i="7"/>
  <c r="G7411" i="7"/>
  <c r="G7412" i="7"/>
  <c r="G7413" i="7"/>
  <c r="G7414" i="7"/>
  <c r="G7415" i="7"/>
  <c r="G7416" i="7"/>
  <c r="G7417" i="7"/>
  <c r="G7418" i="7"/>
  <c r="G7419" i="7"/>
  <c r="G7420" i="7"/>
  <c r="G7421" i="7"/>
  <c r="G7422" i="7"/>
  <c r="G7423" i="7"/>
  <c r="G7424" i="7"/>
  <c r="G7425" i="7"/>
  <c r="G7426" i="7"/>
  <c r="G7427" i="7"/>
  <c r="G7428" i="7"/>
  <c r="G7429" i="7"/>
  <c r="G7430" i="7"/>
  <c r="G7431" i="7"/>
  <c r="G7432" i="7"/>
  <c r="G7433" i="7"/>
  <c r="G7434" i="7"/>
  <c r="G7435" i="7"/>
  <c r="G7436" i="7"/>
  <c r="G7437" i="7"/>
  <c r="G7438" i="7"/>
  <c r="G7439" i="7"/>
  <c r="G7440" i="7"/>
  <c r="G7441" i="7"/>
  <c r="G7442" i="7"/>
  <c r="G7443" i="7"/>
  <c r="G7444" i="7"/>
  <c r="G7445" i="7"/>
  <c r="G7446" i="7"/>
  <c r="G7447" i="7"/>
  <c r="G7448" i="7"/>
  <c r="G7449" i="7"/>
  <c r="G7450" i="7"/>
  <c r="G7451" i="7"/>
  <c r="G7452" i="7"/>
  <c r="G7453" i="7"/>
  <c r="G7454" i="7"/>
  <c r="G7455" i="7"/>
  <c r="G7456" i="7"/>
  <c r="G7457" i="7"/>
  <c r="G7458" i="7"/>
  <c r="G7459" i="7"/>
  <c r="G7460" i="7"/>
  <c r="G7461" i="7"/>
  <c r="G7462" i="7"/>
  <c r="G7463" i="7"/>
  <c r="G7464" i="7"/>
  <c r="G7465" i="7"/>
  <c r="G7466" i="7"/>
  <c r="G7467" i="7"/>
  <c r="G7468" i="7"/>
  <c r="G7469" i="7"/>
  <c r="G7470" i="7"/>
  <c r="G7471" i="7"/>
  <c r="G7472" i="7"/>
  <c r="G7473" i="7"/>
  <c r="G7474" i="7"/>
  <c r="G7475" i="7"/>
  <c r="G7476" i="7"/>
  <c r="G7477" i="7"/>
  <c r="G7478" i="7"/>
  <c r="G7479" i="7"/>
  <c r="G7480" i="7"/>
  <c r="G7481" i="7"/>
  <c r="G7482" i="7"/>
  <c r="G7483" i="7"/>
  <c r="G7484" i="7"/>
  <c r="G7485" i="7"/>
  <c r="G7486" i="7"/>
  <c r="G7487" i="7"/>
  <c r="G7488" i="7"/>
  <c r="G7489" i="7"/>
  <c r="G7490" i="7"/>
  <c r="G7491" i="7"/>
  <c r="G7492" i="7"/>
  <c r="G7493" i="7"/>
  <c r="G7494" i="7"/>
  <c r="G7495" i="7"/>
  <c r="G7496" i="7"/>
  <c r="G7497" i="7"/>
  <c r="G7498" i="7"/>
  <c r="G7499" i="7"/>
  <c r="G7500" i="7"/>
  <c r="G7501" i="7"/>
  <c r="G7502" i="7"/>
  <c r="G7503" i="7"/>
  <c r="G7504" i="7"/>
  <c r="G7505" i="7"/>
  <c r="G7506" i="7"/>
  <c r="G7507" i="7"/>
  <c r="G7508" i="7"/>
  <c r="G7509" i="7"/>
  <c r="G7510" i="7"/>
  <c r="G7511" i="7"/>
  <c r="G7512" i="7"/>
  <c r="G7513" i="7"/>
  <c r="G7514" i="7"/>
  <c r="G7515" i="7"/>
  <c r="G7516" i="7"/>
  <c r="G7517" i="7"/>
  <c r="G7518" i="7"/>
  <c r="G7519" i="7"/>
  <c r="G7520" i="7"/>
  <c r="G7521" i="7"/>
  <c r="G7522" i="7"/>
  <c r="G7523" i="7"/>
  <c r="G7524" i="7"/>
  <c r="G7525" i="7"/>
  <c r="G7526" i="7"/>
  <c r="G7527" i="7"/>
  <c r="G7528" i="7"/>
  <c r="G7529" i="7"/>
  <c r="G7530" i="7"/>
  <c r="G7531" i="7"/>
  <c r="G7532" i="7"/>
  <c r="G7533" i="7"/>
  <c r="G7534" i="7"/>
  <c r="G7535" i="7"/>
  <c r="G7536" i="7"/>
  <c r="G7537" i="7"/>
  <c r="G7538" i="7"/>
  <c r="G7539" i="7"/>
  <c r="G7540" i="7"/>
  <c r="G7541" i="7"/>
  <c r="G7542" i="7"/>
  <c r="G7543" i="7"/>
  <c r="G7544" i="7"/>
  <c r="G7545" i="7"/>
  <c r="G7546" i="7"/>
  <c r="G7547" i="7"/>
  <c r="G7548" i="7"/>
  <c r="G7549" i="7"/>
  <c r="G7550" i="7"/>
  <c r="G7551" i="7"/>
  <c r="G7552" i="7"/>
  <c r="G7553" i="7"/>
  <c r="G7554" i="7"/>
  <c r="G7555" i="7"/>
  <c r="G7556" i="7"/>
  <c r="G7557" i="7"/>
  <c r="G7558" i="7"/>
  <c r="G7559" i="7"/>
  <c r="G7560" i="7"/>
  <c r="G7561" i="7"/>
  <c r="G7562" i="7"/>
  <c r="G7563" i="7"/>
  <c r="G7564" i="7"/>
  <c r="G7565" i="7"/>
  <c r="G7566" i="7"/>
  <c r="G7567" i="7"/>
  <c r="G7568" i="7"/>
  <c r="G7569" i="7"/>
  <c r="G7570" i="7"/>
  <c r="G7571" i="7"/>
  <c r="G7572" i="7"/>
  <c r="G7573" i="7"/>
  <c r="G7574" i="7"/>
  <c r="G7575" i="7"/>
  <c r="G7576" i="7"/>
  <c r="G7577" i="7"/>
  <c r="G7578" i="7"/>
  <c r="G7579" i="7"/>
  <c r="G7580" i="7"/>
  <c r="G7581" i="7"/>
  <c r="G7582" i="7"/>
  <c r="G7583" i="7"/>
  <c r="G7584" i="7"/>
  <c r="G7585" i="7"/>
  <c r="G7586" i="7"/>
  <c r="G7587" i="7"/>
  <c r="G7588" i="7"/>
  <c r="G7589" i="7"/>
  <c r="G7590" i="7"/>
  <c r="G7591" i="7"/>
  <c r="G7592" i="7"/>
  <c r="G7593" i="7"/>
  <c r="G7594" i="7"/>
  <c r="G7595" i="7"/>
  <c r="G7596" i="7"/>
  <c r="G7597" i="7"/>
  <c r="G7598" i="7"/>
  <c r="G7599" i="7"/>
  <c r="G7600" i="7"/>
  <c r="G7601" i="7"/>
  <c r="G7602" i="7"/>
  <c r="G7603" i="7"/>
  <c r="G7604" i="7"/>
  <c r="G7605" i="7"/>
  <c r="G7606" i="7"/>
  <c r="G7607" i="7"/>
  <c r="G7608" i="7"/>
  <c r="G7609" i="7"/>
  <c r="G7610" i="7"/>
  <c r="G7611" i="7"/>
  <c r="G7612" i="7"/>
  <c r="G7613" i="7"/>
  <c r="G7614" i="7"/>
  <c r="G7615" i="7"/>
  <c r="G7616" i="7"/>
  <c r="G7617" i="7"/>
  <c r="G7618" i="7"/>
  <c r="G7619" i="7"/>
  <c r="G7620" i="7"/>
  <c r="G7621" i="7"/>
  <c r="G7622" i="7"/>
  <c r="G7623" i="7"/>
  <c r="G7624" i="7"/>
  <c r="G7625" i="7"/>
  <c r="G7626" i="7"/>
  <c r="G7627" i="7"/>
  <c r="G7628" i="7"/>
  <c r="G7629" i="7"/>
  <c r="G7630" i="7"/>
  <c r="G7631" i="7"/>
  <c r="G7632" i="7"/>
  <c r="G7633" i="7"/>
  <c r="G7634" i="7"/>
  <c r="G7635" i="7"/>
  <c r="G7636" i="7"/>
  <c r="G7637" i="7"/>
  <c r="G7638" i="7"/>
  <c r="G7639" i="7"/>
  <c r="G7640" i="7"/>
  <c r="G7641" i="7"/>
  <c r="G7642" i="7"/>
  <c r="G7643" i="7"/>
  <c r="G7644" i="7"/>
  <c r="G7645" i="7"/>
  <c r="G7646" i="7"/>
  <c r="G7647" i="7"/>
  <c r="G7648" i="7"/>
  <c r="G7649" i="7"/>
  <c r="G7650" i="7"/>
  <c r="G7651" i="7"/>
  <c r="G7652" i="7"/>
  <c r="G7653" i="7"/>
  <c r="G7654" i="7"/>
  <c r="G7655" i="7"/>
  <c r="G7656" i="7"/>
  <c r="G7657" i="7"/>
  <c r="G7658" i="7"/>
  <c r="G7659" i="7"/>
  <c r="G7660" i="7"/>
  <c r="G7661" i="7"/>
  <c r="G7662" i="7"/>
  <c r="G7663" i="7"/>
  <c r="G7664" i="7"/>
  <c r="G7665" i="7"/>
  <c r="G7666" i="7"/>
  <c r="G7667" i="7"/>
  <c r="G7668" i="7"/>
  <c r="G7669" i="7"/>
  <c r="G7670" i="7"/>
  <c r="G7671" i="7"/>
  <c r="G7672" i="7"/>
  <c r="G7673" i="7"/>
  <c r="G7674" i="7"/>
  <c r="G7675" i="7"/>
  <c r="G7676" i="7"/>
  <c r="G7677" i="7"/>
  <c r="G7678" i="7"/>
  <c r="G7679" i="7"/>
  <c r="G7680" i="7"/>
  <c r="G7681" i="7"/>
  <c r="G7682" i="7"/>
  <c r="G7683" i="7"/>
  <c r="G7684" i="7"/>
  <c r="G7685" i="7"/>
  <c r="G7686" i="7"/>
  <c r="G7687" i="7"/>
  <c r="G7688" i="7"/>
  <c r="G7689" i="7"/>
  <c r="G7690" i="7"/>
  <c r="G7691" i="7"/>
  <c r="G7692" i="7"/>
  <c r="G7693" i="7"/>
  <c r="G7694" i="7"/>
  <c r="G7695" i="7"/>
  <c r="G7696" i="7"/>
  <c r="G7697" i="7"/>
  <c r="G7698" i="7"/>
  <c r="G7699" i="7"/>
  <c r="G7700" i="7"/>
  <c r="G7701" i="7"/>
  <c r="G7702" i="7"/>
  <c r="G7703" i="7"/>
  <c r="G7704" i="7"/>
  <c r="G7705" i="7"/>
  <c r="G7706" i="7"/>
  <c r="G7707" i="7"/>
  <c r="G7708" i="7"/>
  <c r="G7709" i="7"/>
  <c r="G7710" i="7"/>
  <c r="G7711" i="7"/>
  <c r="G7712" i="7"/>
  <c r="G7713" i="7"/>
  <c r="G7714" i="7"/>
  <c r="G7715" i="7"/>
  <c r="G7716" i="7"/>
  <c r="G7717" i="7"/>
  <c r="G7718" i="7"/>
  <c r="G7719" i="7"/>
  <c r="G7720" i="7"/>
  <c r="G7721" i="7"/>
  <c r="G7722" i="7"/>
  <c r="G7723" i="7"/>
  <c r="G7724" i="7"/>
  <c r="G7725" i="7"/>
  <c r="G7726" i="7"/>
  <c r="G7727" i="7"/>
  <c r="G7728" i="7"/>
  <c r="G7729" i="7"/>
  <c r="G7730" i="7"/>
  <c r="G7731" i="7"/>
  <c r="G7732" i="7"/>
  <c r="G7733" i="7"/>
  <c r="G7734" i="7"/>
  <c r="G7735" i="7"/>
  <c r="G7736" i="7"/>
  <c r="G7737" i="7"/>
  <c r="G7738" i="7"/>
  <c r="G7739" i="7"/>
  <c r="G7740" i="7"/>
  <c r="G7741" i="7"/>
  <c r="G7742" i="7"/>
  <c r="G7743" i="7"/>
  <c r="G7744" i="7"/>
  <c r="G7745" i="7"/>
  <c r="G7746" i="7"/>
  <c r="G7747" i="7"/>
  <c r="G7748" i="7"/>
  <c r="G7749" i="7"/>
  <c r="G7750" i="7"/>
  <c r="G7751" i="7"/>
  <c r="G7752" i="7"/>
  <c r="G7753" i="7"/>
  <c r="G7754" i="7"/>
  <c r="G7755" i="7"/>
  <c r="G7756" i="7"/>
  <c r="G7757" i="7"/>
  <c r="G7758" i="7"/>
  <c r="G7759" i="7"/>
  <c r="G7760" i="7"/>
  <c r="G7761" i="7"/>
  <c r="G7762" i="7"/>
  <c r="G7763" i="7"/>
  <c r="G7764" i="7"/>
  <c r="G7765" i="7"/>
  <c r="G7766" i="7"/>
  <c r="G7767" i="7"/>
  <c r="G7768" i="7"/>
  <c r="G7769" i="7"/>
  <c r="G7770" i="7"/>
  <c r="G7771" i="7"/>
  <c r="G7772" i="7"/>
  <c r="G7773" i="7"/>
  <c r="G7774" i="7"/>
  <c r="G7775" i="7"/>
  <c r="G7776" i="7"/>
  <c r="G7777" i="7"/>
  <c r="G7778" i="7"/>
  <c r="G7779" i="7"/>
  <c r="G7780" i="7"/>
  <c r="G7781" i="7"/>
  <c r="G7782" i="7"/>
  <c r="G7783" i="7"/>
  <c r="G7784" i="7"/>
  <c r="G7785" i="7"/>
  <c r="G7786" i="7"/>
  <c r="G7787" i="7"/>
  <c r="G7788" i="7"/>
  <c r="G7789" i="7"/>
  <c r="G7790" i="7"/>
  <c r="G7791" i="7"/>
  <c r="G7792" i="7"/>
  <c r="G7793" i="7"/>
  <c r="G7794" i="7"/>
  <c r="G7795" i="7"/>
  <c r="G7796" i="7"/>
  <c r="G7797" i="7"/>
  <c r="G7798" i="7"/>
  <c r="G7799" i="7"/>
  <c r="G7800" i="7"/>
  <c r="G7801" i="7"/>
  <c r="G7802" i="7"/>
  <c r="G7803" i="7"/>
  <c r="G7804" i="7"/>
  <c r="G7805" i="7"/>
  <c r="G7806" i="7"/>
  <c r="G7807" i="7"/>
  <c r="G7808" i="7"/>
  <c r="G7809" i="7"/>
  <c r="G7810" i="7"/>
  <c r="G7811" i="7"/>
  <c r="G7812" i="7"/>
  <c r="G7813" i="7"/>
  <c r="G7814" i="7"/>
  <c r="G7815" i="7"/>
  <c r="G7816" i="7"/>
  <c r="G7817" i="7"/>
  <c r="G7818" i="7"/>
  <c r="G7819" i="7"/>
  <c r="G7820" i="7"/>
  <c r="G7821" i="7"/>
  <c r="G7822" i="7"/>
  <c r="G7823" i="7"/>
  <c r="G7824" i="7"/>
  <c r="G7825" i="7"/>
  <c r="G7826" i="7"/>
  <c r="G7827" i="7"/>
  <c r="G7828" i="7"/>
  <c r="G7829" i="7"/>
  <c r="G7830" i="7"/>
  <c r="G7831" i="7"/>
  <c r="G7832" i="7"/>
  <c r="G7833" i="7"/>
  <c r="G7834" i="7"/>
  <c r="G7835" i="7"/>
  <c r="G7836" i="7"/>
  <c r="G7837" i="7"/>
  <c r="G7838" i="7"/>
  <c r="G7839" i="7"/>
  <c r="G7840" i="7"/>
  <c r="G7841" i="7"/>
  <c r="G7842" i="7"/>
  <c r="G7843" i="7"/>
  <c r="G7844" i="7"/>
  <c r="G7845" i="7"/>
  <c r="G7846" i="7"/>
  <c r="G7847" i="7"/>
  <c r="G7848" i="7"/>
  <c r="G7849" i="7"/>
  <c r="G7850" i="7"/>
  <c r="G7851" i="7"/>
  <c r="G7852" i="7"/>
  <c r="G7853" i="7"/>
  <c r="G7854" i="7"/>
  <c r="G7855" i="7"/>
  <c r="G7856" i="7"/>
  <c r="G7857" i="7"/>
  <c r="G7858" i="7"/>
  <c r="G7859" i="7"/>
  <c r="G7860" i="7"/>
  <c r="G7861" i="7"/>
  <c r="G7862" i="7"/>
  <c r="G7863" i="7"/>
  <c r="G7864" i="7"/>
  <c r="G7865" i="7"/>
  <c r="G7866" i="7"/>
  <c r="G7867" i="7"/>
  <c r="G7868" i="7"/>
  <c r="G7869" i="7"/>
  <c r="G7870" i="7"/>
  <c r="G7871" i="7"/>
  <c r="G7872" i="7"/>
  <c r="G7873" i="7"/>
  <c r="G7874" i="7"/>
  <c r="G7875" i="7"/>
  <c r="G7876" i="7"/>
  <c r="G7877" i="7"/>
  <c r="G7878" i="7"/>
  <c r="G7879" i="7"/>
  <c r="G7880" i="7"/>
  <c r="G7881" i="7"/>
  <c r="G7882" i="7"/>
  <c r="G7883" i="7"/>
  <c r="G7884" i="7"/>
  <c r="G7885" i="7"/>
  <c r="G7886" i="7"/>
  <c r="G7887" i="7"/>
  <c r="G7888" i="7"/>
  <c r="G7889" i="7"/>
  <c r="G7890" i="7"/>
  <c r="G7891" i="7"/>
  <c r="G7892" i="7"/>
  <c r="G7893" i="7"/>
  <c r="G7894" i="7"/>
  <c r="G7895" i="7"/>
  <c r="G7896" i="7"/>
  <c r="G7897" i="7"/>
  <c r="G7898" i="7"/>
  <c r="G7899" i="7"/>
  <c r="G7900" i="7"/>
  <c r="G7901" i="7"/>
  <c r="G7902" i="7"/>
  <c r="G7903" i="7"/>
  <c r="G7904" i="7"/>
  <c r="G7905" i="7"/>
  <c r="G7906" i="7"/>
  <c r="G7907" i="7"/>
  <c r="G7908" i="7"/>
  <c r="G7909" i="7"/>
  <c r="G7910" i="7"/>
  <c r="G7911" i="7"/>
  <c r="G7912" i="7"/>
  <c r="G7913" i="7"/>
  <c r="G7914" i="7"/>
  <c r="G7915" i="7"/>
  <c r="G7916" i="7"/>
  <c r="G7917" i="7"/>
  <c r="G7918" i="7"/>
  <c r="G7919" i="7"/>
  <c r="G7920" i="7"/>
  <c r="G7921" i="7"/>
  <c r="G7922" i="7"/>
  <c r="G7923" i="7"/>
  <c r="G7924" i="7"/>
  <c r="G7925" i="7"/>
  <c r="G7926" i="7"/>
  <c r="G7927" i="7"/>
  <c r="G7928" i="7"/>
  <c r="G7929" i="7"/>
  <c r="G7930" i="7"/>
  <c r="G7931" i="7"/>
  <c r="G7932" i="7"/>
  <c r="G7933" i="7"/>
  <c r="G7934" i="7"/>
  <c r="G7935" i="7"/>
  <c r="G7936" i="7"/>
  <c r="G7937" i="7"/>
  <c r="G7938" i="7"/>
  <c r="G7939" i="7"/>
  <c r="G7940" i="7"/>
  <c r="G7941" i="7"/>
  <c r="G7942" i="7"/>
  <c r="G7943" i="7"/>
  <c r="G7944" i="7"/>
  <c r="G7945" i="7"/>
  <c r="G7946" i="7"/>
  <c r="G7947" i="7"/>
  <c r="G7948" i="7"/>
  <c r="G7949" i="7"/>
  <c r="G7950" i="7"/>
  <c r="G7951" i="7"/>
  <c r="G7952" i="7"/>
  <c r="G7953" i="7"/>
  <c r="G7954" i="7"/>
  <c r="G7955" i="7"/>
  <c r="G7956" i="7"/>
  <c r="G7957" i="7"/>
  <c r="G7958" i="7"/>
  <c r="G7959" i="7"/>
  <c r="G7960" i="7"/>
  <c r="G7961" i="7"/>
  <c r="G7962" i="7"/>
  <c r="G7963" i="7"/>
  <c r="G7964" i="7"/>
  <c r="G7965" i="7"/>
  <c r="G7966" i="7"/>
  <c r="G7967" i="7"/>
  <c r="G7968" i="7"/>
  <c r="G7969" i="7"/>
  <c r="G7970" i="7"/>
  <c r="G7971" i="7"/>
  <c r="G7972" i="7"/>
  <c r="G7973" i="7"/>
  <c r="G7974" i="7"/>
  <c r="G7975" i="7"/>
  <c r="G7976" i="7"/>
  <c r="G7977" i="7"/>
  <c r="G7978" i="7"/>
  <c r="G7979" i="7"/>
  <c r="G7980" i="7"/>
  <c r="G7981" i="7"/>
  <c r="G7982" i="7"/>
  <c r="G7983" i="7"/>
  <c r="G7984" i="7"/>
  <c r="G7985" i="7"/>
  <c r="G7986" i="7"/>
  <c r="G7987" i="7"/>
  <c r="G7988" i="7"/>
  <c r="G7989" i="7"/>
  <c r="G7990" i="7"/>
  <c r="G7991" i="7"/>
  <c r="G7992" i="7"/>
  <c r="G7993" i="7"/>
  <c r="G7994" i="7"/>
  <c r="G7995" i="7"/>
  <c r="G7996" i="7"/>
  <c r="G7997" i="7"/>
  <c r="G7998" i="7"/>
  <c r="G7999" i="7"/>
  <c r="G8000" i="7"/>
  <c r="G8001" i="7"/>
  <c r="G8002" i="7"/>
  <c r="G8003" i="7"/>
  <c r="G8004" i="7"/>
  <c r="G8005" i="7"/>
  <c r="G8006" i="7"/>
  <c r="G8007" i="7"/>
  <c r="G8008" i="7"/>
  <c r="G8009" i="7"/>
  <c r="G8010" i="7"/>
  <c r="G8011" i="7"/>
  <c r="G8012" i="7"/>
  <c r="G8013" i="7"/>
  <c r="G8014" i="7"/>
  <c r="G8015" i="7"/>
  <c r="G8016" i="7"/>
  <c r="G8017" i="7"/>
  <c r="G8018" i="7"/>
  <c r="G8019" i="7"/>
  <c r="G8020" i="7"/>
  <c r="G8021" i="7"/>
  <c r="G8022" i="7"/>
  <c r="G8023" i="7"/>
  <c r="G8024" i="7"/>
  <c r="G8025" i="7"/>
  <c r="G8026" i="7"/>
  <c r="G8027" i="7"/>
  <c r="G8028" i="7"/>
  <c r="G8029" i="7"/>
  <c r="G8030" i="7"/>
  <c r="G8031" i="7"/>
  <c r="G8032" i="7"/>
  <c r="G8033" i="7"/>
  <c r="G8034" i="7"/>
  <c r="G8035" i="7"/>
  <c r="G8036" i="7"/>
  <c r="G8037" i="7"/>
  <c r="G8038" i="7"/>
  <c r="G8039" i="7"/>
  <c r="G8040" i="7"/>
  <c r="G8041" i="7"/>
  <c r="G8042" i="7"/>
  <c r="G8043" i="7"/>
  <c r="G8044" i="7"/>
  <c r="G8045" i="7"/>
  <c r="G8046" i="7"/>
  <c r="G8047" i="7"/>
  <c r="G8048" i="7"/>
  <c r="G8049" i="7"/>
  <c r="G8050" i="7"/>
  <c r="G8051" i="7"/>
  <c r="G8052" i="7"/>
  <c r="G8053" i="7"/>
  <c r="G8054" i="7"/>
  <c r="G8055" i="7"/>
  <c r="G8056" i="7"/>
  <c r="G8057" i="7"/>
  <c r="G8058" i="7"/>
  <c r="G8059" i="7"/>
  <c r="G8060" i="7"/>
  <c r="G8061" i="7"/>
  <c r="G8062" i="7"/>
  <c r="G8063" i="7"/>
  <c r="G8064" i="7"/>
  <c r="G8065" i="7"/>
  <c r="G8066" i="7"/>
  <c r="G8067" i="7"/>
  <c r="G8068" i="7"/>
  <c r="G8069" i="7"/>
  <c r="G8070" i="7"/>
  <c r="G8071" i="7"/>
  <c r="G8072" i="7"/>
  <c r="G8073" i="7"/>
  <c r="G8074" i="7"/>
  <c r="G8075" i="7"/>
  <c r="G8076" i="7"/>
  <c r="G8077" i="7"/>
  <c r="G8078" i="7"/>
  <c r="G8079" i="7"/>
  <c r="G8080" i="7"/>
  <c r="G8081" i="7"/>
  <c r="G8082" i="7"/>
  <c r="G8083" i="7"/>
  <c r="G8084" i="7"/>
  <c r="G8085" i="7"/>
  <c r="G8086" i="7"/>
  <c r="G8087" i="7"/>
  <c r="G8088" i="7"/>
  <c r="G8089" i="7"/>
  <c r="G8090" i="7"/>
  <c r="G8091" i="7"/>
  <c r="G8092" i="7"/>
  <c r="G8093" i="7"/>
  <c r="G8094" i="7"/>
  <c r="G8095" i="7"/>
  <c r="G8096" i="7"/>
  <c r="G8097" i="7"/>
  <c r="G8098" i="7"/>
  <c r="G8099" i="7"/>
  <c r="G8100" i="7"/>
  <c r="G8101" i="7"/>
  <c r="G8102" i="7"/>
  <c r="G8103" i="7"/>
  <c r="G8104" i="7"/>
  <c r="G8105" i="7"/>
  <c r="G8106" i="7"/>
  <c r="G8107" i="7"/>
  <c r="G8108" i="7"/>
  <c r="G8109" i="7"/>
  <c r="G8110" i="7"/>
  <c r="G8111" i="7"/>
  <c r="G8112" i="7"/>
  <c r="G8113" i="7"/>
  <c r="G8114" i="7"/>
  <c r="G8115" i="7"/>
  <c r="G8116" i="7"/>
  <c r="G8117" i="7"/>
  <c r="G8118" i="7"/>
  <c r="G8119" i="7"/>
  <c r="G8120" i="7"/>
  <c r="G8121" i="7"/>
  <c r="G8122" i="7"/>
  <c r="G8123" i="7"/>
  <c r="G8124" i="7"/>
  <c r="G8125" i="7"/>
  <c r="G8126" i="7"/>
  <c r="G8127" i="7"/>
  <c r="G8128" i="7"/>
  <c r="G8129" i="7"/>
  <c r="G8130" i="7"/>
  <c r="G8131" i="7"/>
  <c r="G8132" i="7"/>
  <c r="G8133" i="7"/>
  <c r="G8134" i="7"/>
  <c r="G8135" i="7"/>
  <c r="G8136" i="7"/>
  <c r="G8137" i="7"/>
  <c r="G8138" i="7"/>
  <c r="G8139" i="7"/>
  <c r="G8140" i="7"/>
  <c r="G8141" i="7"/>
  <c r="G8142" i="7"/>
  <c r="G8143" i="7"/>
  <c r="G8144" i="7"/>
  <c r="G8145" i="7"/>
  <c r="G8146" i="7"/>
  <c r="G8147" i="7"/>
  <c r="G8148" i="7"/>
  <c r="G8149" i="7"/>
  <c r="G8150" i="7"/>
  <c r="G8151" i="7"/>
  <c r="G8152" i="7"/>
  <c r="G8153" i="7"/>
  <c r="G8154" i="7"/>
  <c r="G8155" i="7"/>
  <c r="G8156" i="7"/>
  <c r="G8157" i="7"/>
  <c r="G8158" i="7"/>
  <c r="G8159" i="7"/>
  <c r="G8160" i="7"/>
  <c r="G8161" i="7"/>
  <c r="G8162" i="7"/>
  <c r="G8163" i="7"/>
  <c r="G8164" i="7"/>
  <c r="G8165" i="7"/>
  <c r="G8166" i="7"/>
  <c r="G8167" i="7"/>
  <c r="G8168" i="7"/>
  <c r="G8169" i="7"/>
  <c r="G8170" i="7"/>
  <c r="G8171" i="7"/>
  <c r="G8172" i="7"/>
  <c r="G8173" i="7"/>
  <c r="G8174" i="7"/>
  <c r="G8175" i="7"/>
  <c r="G8176" i="7"/>
  <c r="G8177" i="7"/>
  <c r="G8178" i="7"/>
  <c r="G8179" i="7"/>
  <c r="G8180" i="7"/>
  <c r="G8181" i="7"/>
  <c r="G8182" i="7"/>
  <c r="G8183" i="7"/>
  <c r="G8184" i="7"/>
  <c r="G8185" i="7"/>
  <c r="G8186" i="7"/>
  <c r="G8187" i="7"/>
  <c r="G8188" i="7"/>
  <c r="G8189" i="7"/>
  <c r="G8190" i="7"/>
  <c r="G8191" i="7"/>
  <c r="G8192" i="7"/>
  <c r="G8193" i="7"/>
  <c r="G8194" i="7"/>
  <c r="G8195" i="7"/>
  <c r="G8196" i="7"/>
  <c r="G8197" i="7"/>
  <c r="G8198" i="7"/>
  <c r="G8199" i="7"/>
  <c r="G8200" i="7"/>
  <c r="G8201" i="7"/>
  <c r="G8202" i="7"/>
  <c r="G8203" i="7"/>
  <c r="G8204" i="7"/>
  <c r="G8205" i="7"/>
  <c r="G8206" i="7"/>
  <c r="G8207" i="7"/>
  <c r="G8208" i="7"/>
  <c r="G8209" i="7"/>
  <c r="G8210" i="7"/>
  <c r="G8211" i="7"/>
  <c r="G8212" i="7"/>
  <c r="G8213" i="7"/>
  <c r="G8214" i="7"/>
  <c r="G8215" i="7"/>
  <c r="G8216" i="7"/>
  <c r="G8217" i="7"/>
  <c r="G8218" i="7"/>
  <c r="G8219" i="7"/>
  <c r="G8220" i="7"/>
  <c r="G8221" i="7"/>
  <c r="G8222" i="7"/>
  <c r="G8223" i="7"/>
  <c r="G8224" i="7"/>
  <c r="G8225" i="7"/>
  <c r="G8226" i="7"/>
  <c r="G8227" i="7"/>
  <c r="G8228" i="7"/>
  <c r="G8229" i="7"/>
  <c r="G8230" i="7"/>
  <c r="G8231" i="7"/>
  <c r="G8232" i="7"/>
  <c r="G8233" i="7"/>
  <c r="G8234" i="7"/>
  <c r="G8235" i="7"/>
  <c r="G8236" i="7"/>
  <c r="G8237" i="7"/>
  <c r="G8238" i="7"/>
  <c r="G8239" i="7"/>
  <c r="G8240" i="7"/>
  <c r="G8241" i="7"/>
  <c r="G8242" i="7"/>
  <c r="G8243" i="7"/>
  <c r="G8244" i="7"/>
  <c r="G8245" i="7"/>
  <c r="G8246" i="7"/>
  <c r="G8247" i="7"/>
  <c r="G8248" i="7"/>
  <c r="G8249" i="7"/>
  <c r="G8250" i="7"/>
  <c r="G8251" i="7"/>
  <c r="G8252" i="7"/>
  <c r="G8253" i="7"/>
  <c r="G8254" i="7"/>
  <c r="G8255" i="7"/>
  <c r="G8256" i="7"/>
  <c r="G8257" i="7"/>
  <c r="G8258" i="7"/>
  <c r="G8259" i="7"/>
  <c r="G8260" i="7"/>
  <c r="G8261" i="7"/>
  <c r="G8262" i="7"/>
  <c r="G8263" i="7"/>
  <c r="G8264" i="7"/>
  <c r="G8265" i="7"/>
  <c r="G8266" i="7"/>
  <c r="G8267" i="7"/>
  <c r="G8268" i="7"/>
  <c r="G8269" i="7"/>
  <c r="G8270" i="7"/>
  <c r="G8271" i="7"/>
  <c r="G8272" i="7"/>
  <c r="G8273" i="7"/>
  <c r="G8274" i="7"/>
  <c r="G8275" i="7"/>
  <c r="G8276" i="7"/>
  <c r="G8277" i="7"/>
  <c r="G8278" i="7"/>
  <c r="G8279" i="7"/>
  <c r="G8280" i="7"/>
  <c r="G8281" i="7"/>
  <c r="G8282" i="7"/>
  <c r="G8283" i="7"/>
  <c r="G8284" i="7"/>
  <c r="G8285" i="7"/>
  <c r="G8286" i="7"/>
  <c r="G8287" i="7"/>
  <c r="G8288" i="7"/>
  <c r="G8289" i="7"/>
  <c r="G8290" i="7"/>
  <c r="G8291" i="7"/>
  <c r="G8292" i="7"/>
  <c r="G8293" i="7"/>
  <c r="G8294" i="7"/>
  <c r="G8295" i="7"/>
  <c r="G8296" i="7"/>
  <c r="G8297" i="7"/>
  <c r="G8298" i="7"/>
  <c r="G8299" i="7"/>
  <c r="G8300" i="7"/>
  <c r="G8301" i="7"/>
  <c r="G8302" i="7"/>
  <c r="G8303" i="7"/>
  <c r="G8304" i="7"/>
  <c r="G8305" i="7"/>
  <c r="G8306" i="7"/>
  <c r="G8307" i="7"/>
  <c r="G8308" i="7"/>
  <c r="G8309" i="7"/>
  <c r="G8310" i="7"/>
  <c r="G8311" i="7"/>
  <c r="G8312" i="7"/>
  <c r="G8313" i="7"/>
  <c r="G8314" i="7"/>
  <c r="G8315" i="7"/>
  <c r="G8316" i="7"/>
  <c r="G8317" i="7"/>
  <c r="G8318" i="7"/>
  <c r="G8319" i="7"/>
  <c r="G8320" i="7"/>
  <c r="G8321" i="7"/>
  <c r="G8322" i="7"/>
  <c r="G8323" i="7"/>
  <c r="G8324" i="7"/>
  <c r="G8325" i="7"/>
  <c r="G8326" i="7"/>
  <c r="G8327" i="7"/>
  <c r="G8328" i="7"/>
  <c r="G8329" i="7"/>
  <c r="G8330" i="7"/>
  <c r="G8331" i="7"/>
  <c r="G8332" i="7"/>
  <c r="G8333" i="7"/>
  <c r="G8334" i="7"/>
  <c r="G8335" i="7"/>
  <c r="G8336" i="7"/>
  <c r="G8337" i="7"/>
  <c r="G8338" i="7"/>
  <c r="G8339" i="7"/>
  <c r="G8340" i="7"/>
  <c r="G8341" i="7"/>
  <c r="G8342" i="7"/>
  <c r="G8343" i="7"/>
  <c r="G8344" i="7"/>
  <c r="G8345" i="7"/>
  <c r="G8346" i="7"/>
  <c r="G8347" i="7"/>
  <c r="G8348" i="7"/>
  <c r="G8349" i="7"/>
  <c r="G8350" i="7"/>
  <c r="G8351" i="7"/>
  <c r="G8352" i="7"/>
  <c r="G8353" i="7"/>
  <c r="G8354" i="7"/>
  <c r="G8355" i="7"/>
  <c r="G8356" i="7"/>
  <c r="G8357" i="7"/>
  <c r="G8358" i="7"/>
  <c r="G8359" i="7"/>
  <c r="G8360" i="7"/>
  <c r="G8361" i="7"/>
  <c r="G8362" i="7"/>
  <c r="G8363" i="7"/>
  <c r="G8364" i="7"/>
  <c r="G8365" i="7"/>
  <c r="G8366" i="7"/>
  <c r="G8367" i="7"/>
  <c r="G8368" i="7"/>
  <c r="G8369" i="7"/>
  <c r="G8370" i="7"/>
  <c r="G8371" i="7"/>
  <c r="G8372" i="7"/>
  <c r="G8373" i="7"/>
  <c r="G8374" i="7"/>
  <c r="G8375" i="7"/>
  <c r="G8376" i="7"/>
  <c r="G8377" i="7"/>
  <c r="G8378" i="7"/>
  <c r="G8379" i="7"/>
  <c r="G8380" i="7"/>
  <c r="G8381" i="7"/>
  <c r="G8382" i="7"/>
  <c r="G8383" i="7"/>
  <c r="G8384" i="7"/>
  <c r="G8385" i="7"/>
  <c r="G8386" i="7"/>
  <c r="G8387" i="7"/>
  <c r="G8388" i="7"/>
  <c r="G8389" i="7"/>
  <c r="G8390" i="7"/>
  <c r="G8391" i="7"/>
  <c r="G8392" i="7"/>
  <c r="G8393" i="7"/>
  <c r="G8394" i="7"/>
  <c r="G8395" i="7"/>
  <c r="G8396" i="7"/>
  <c r="G8397" i="7"/>
  <c r="G8398" i="7"/>
  <c r="G8399" i="7"/>
  <c r="G8400" i="7"/>
  <c r="G8401" i="7"/>
  <c r="G8402" i="7"/>
  <c r="G8403" i="7"/>
  <c r="G8404" i="7"/>
  <c r="G8405" i="7"/>
  <c r="G8406" i="7"/>
  <c r="G8407" i="7"/>
  <c r="G8408" i="7"/>
  <c r="G8409" i="7"/>
  <c r="G8410" i="7"/>
  <c r="G8411" i="7"/>
  <c r="G8412" i="7"/>
  <c r="G8413" i="7"/>
  <c r="G8414" i="7"/>
  <c r="G8415" i="7"/>
  <c r="G8416" i="7"/>
  <c r="G8417" i="7"/>
  <c r="G8418" i="7"/>
  <c r="G8419" i="7"/>
  <c r="G8420" i="7"/>
  <c r="G8421" i="7"/>
  <c r="G8422" i="7"/>
  <c r="G8423" i="7"/>
  <c r="G8424" i="7"/>
  <c r="G8425" i="7"/>
  <c r="G8426" i="7"/>
  <c r="G8427" i="7"/>
  <c r="G8428" i="7"/>
  <c r="G8429" i="7"/>
  <c r="G8430" i="7"/>
  <c r="G8431" i="7"/>
  <c r="G8432" i="7"/>
  <c r="G8433" i="7"/>
  <c r="G8434" i="7"/>
  <c r="G8435" i="7"/>
  <c r="G8436" i="7"/>
  <c r="G8437" i="7"/>
  <c r="G8438" i="7"/>
  <c r="G8439" i="7"/>
  <c r="G8440" i="7"/>
  <c r="G8441" i="7"/>
  <c r="G8442" i="7"/>
  <c r="G8443" i="7"/>
  <c r="G8444" i="7"/>
  <c r="G8445" i="7"/>
  <c r="G8446" i="7"/>
  <c r="G8447" i="7"/>
  <c r="G8448" i="7"/>
  <c r="G8449" i="7"/>
  <c r="G8450" i="7"/>
  <c r="G8451" i="7"/>
  <c r="G8452" i="7"/>
  <c r="G8453" i="7"/>
  <c r="G8454" i="7"/>
  <c r="G8455" i="7"/>
  <c r="G8456" i="7"/>
  <c r="G8457" i="7"/>
  <c r="G8458" i="7"/>
  <c r="G8459" i="7"/>
  <c r="G8460" i="7"/>
  <c r="G8461" i="7"/>
  <c r="G8462" i="7"/>
  <c r="G8463" i="7"/>
  <c r="G8464" i="7"/>
  <c r="G8465" i="7"/>
  <c r="G8466" i="7"/>
  <c r="G8467" i="7"/>
  <c r="G8468" i="7"/>
  <c r="G8469" i="7"/>
  <c r="G8470" i="7"/>
  <c r="G8471" i="7"/>
  <c r="G8472" i="7"/>
  <c r="G8473" i="7"/>
  <c r="G8474" i="7"/>
  <c r="G8475" i="7"/>
  <c r="G8476" i="7"/>
  <c r="G8477" i="7"/>
  <c r="G8478" i="7"/>
  <c r="G8479" i="7"/>
  <c r="G8480" i="7"/>
  <c r="G8481" i="7"/>
  <c r="G8482" i="7"/>
  <c r="G8483" i="7"/>
  <c r="G8484" i="7"/>
  <c r="G8485" i="7"/>
  <c r="G8486" i="7"/>
  <c r="G8487" i="7"/>
  <c r="G8488" i="7"/>
  <c r="G8489" i="7"/>
  <c r="G8490" i="7"/>
  <c r="G8491" i="7"/>
  <c r="G8492" i="7"/>
  <c r="G8493" i="7"/>
  <c r="G8494" i="7"/>
  <c r="G8495" i="7"/>
  <c r="G8496" i="7"/>
  <c r="G8497" i="7"/>
  <c r="G8498" i="7"/>
  <c r="G8499" i="7"/>
  <c r="G8500" i="7"/>
  <c r="G8501" i="7"/>
  <c r="G8502" i="7"/>
  <c r="G8503" i="7"/>
  <c r="G8504" i="7"/>
  <c r="G8505" i="7"/>
  <c r="G8506" i="7"/>
  <c r="G8507" i="7"/>
  <c r="G8508" i="7"/>
  <c r="G8509" i="7"/>
  <c r="G8510" i="7"/>
  <c r="G8511" i="7"/>
  <c r="G8512" i="7"/>
  <c r="G8513" i="7"/>
  <c r="G8514" i="7"/>
  <c r="G8515" i="7"/>
  <c r="G8516" i="7"/>
  <c r="G8517" i="7"/>
  <c r="G8518" i="7"/>
  <c r="G8519" i="7"/>
  <c r="G8520" i="7"/>
  <c r="G8521" i="7"/>
  <c r="G8522" i="7"/>
  <c r="G8523" i="7"/>
  <c r="G8524" i="7"/>
  <c r="G8525" i="7"/>
  <c r="G8526" i="7"/>
  <c r="G8527" i="7"/>
  <c r="G8528" i="7"/>
  <c r="G8529" i="7"/>
  <c r="G8530" i="7"/>
  <c r="G8531" i="7"/>
  <c r="G8532" i="7"/>
  <c r="G8533" i="7"/>
  <c r="G8534" i="7"/>
  <c r="G8535" i="7"/>
  <c r="G8536" i="7"/>
  <c r="G8537" i="7"/>
  <c r="G8538" i="7"/>
  <c r="G8539" i="7"/>
  <c r="G8540" i="7"/>
  <c r="G8541" i="7"/>
  <c r="G8542" i="7"/>
  <c r="G8543" i="7"/>
  <c r="G8544" i="7"/>
  <c r="G8545" i="7"/>
  <c r="G8546" i="7"/>
  <c r="G8547" i="7"/>
  <c r="G8548" i="7"/>
  <c r="G8549" i="7"/>
  <c r="G8550" i="7"/>
  <c r="G8551" i="7"/>
  <c r="G8552" i="7"/>
  <c r="G8553" i="7"/>
  <c r="G8554" i="7"/>
  <c r="G8555" i="7"/>
  <c r="G8556" i="7"/>
  <c r="G8557" i="7"/>
  <c r="G8558" i="7"/>
  <c r="G8559" i="7"/>
  <c r="G8560" i="7"/>
  <c r="G8561" i="7"/>
  <c r="G8562" i="7"/>
  <c r="G8563" i="7"/>
  <c r="G8564" i="7"/>
  <c r="G8565" i="7"/>
  <c r="G8566" i="7"/>
  <c r="G8567" i="7"/>
  <c r="G8568" i="7"/>
  <c r="G8569" i="7"/>
  <c r="G8570" i="7"/>
  <c r="G8571" i="7"/>
  <c r="G8572" i="7"/>
  <c r="G8573" i="7"/>
  <c r="G8574" i="7"/>
  <c r="G8575" i="7"/>
  <c r="G8576" i="7"/>
  <c r="G8577" i="7"/>
  <c r="G8578" i="7"/>
  <c r="G8579" i="7"/>
  <c r="G8580" i="7"/>
  <c r="G8581" i="7"/>
  <c r="G8582" i="7"/>
  <c r="G8583" i="7"/>
  <c r="G8584" i="7"/>
  <c r="G8585" i="7"/>
  <c r="G8586" i="7"/>
  <c r="G8587" i="7"/>
  <c r="G8588" i="7"/>
  <c r="G8589" i="7"/>
  <c r="G8590" i="7"/>
  <c r="G8591" i="7"/>
  <c r="G8592" i="7"/>
  <c r="G8593" i="7"/>
  <c r="G8594" i="7"/>
  <c r="G8595" i="7"/>
  <c r="G8596" i="7"/>
  <c r="G8597" i="7"/>
  <c r="G8598" i="7"/>
  <c r="G8599" i="7"/>
  <c r="G8600" i="7"/>
  <c r="G8601" i="7"/>
  <c r="G8602" i="7"/>
  <c r="G8603" i="7"/>
  <c r="G8604" i="7"/>
  <c r="G8605" i="7"/>
  <c r="G8606" i="7"/>
  <c r="G8607" i="7"/>
  <c r="G8608" i="7"/>
  <c r="G8609" i="7"/>
  <c r="G8610" i="7"/>
  <c r="G8611" i="7"/>
  <c r="G8612" i="7"/>
  <c r="G8613" i="7"/>
  <c r="G8614" i="7"/>
  <c r="G8615" i="7"/>
  <c r="G8616" i="7"/>
  <c r="G8617" i="7"/>
  <c r="G8618" i="7"/>
  <c r="G8619" i="7"/>
  <c r="G8620" i="7"/>
  <c r="G8621" i="7"/>
  <c r="G8622" i="7"/>
  <c r="G8623" i="7"/>
  <c r="G8624" i="7"/>
  <c r="G8625" i="7"/>
  <c r="G8626" i="7"/>
  <c r="G8627" i="7"/>
  <c r="G8628" i="7"/>
  <c r="G8629" i="7"/>
  <c r="G8630" i="7"/>
  <c r="G8631" i="7"/>
  <c r="G8632" i="7"/>
  <c r="G8633" i="7"/>
  <c r="G8634" i="7"/>
  <c r="G8635" i="7"/>
  <c r="G8636" i="7"/>
  <c r="G8637" i="7"/>
  <c r="G8638" i="7"/>
  <c r="G8639" i="7"/>
  <c r="G8640" i="7"/>
  <c r="G8641" i="7"/>
  <c r="G8642" i="7"/>
  <c r="G8643" i="7"/>
  <c r="G8644" i="7"/>
  <c r="G8645" i="7"/>
  <c r="G8646" i="7"/>
  <c r="G8647" i="7"/>
  <c r="G8648" i="7"/>
  <c r="G8649" i="7"/>
  <c r="G8650" i="7"/>
  <c r="G8651" i="7"/>
  <c r="G8652" i="7"/>
  <c r="G8653" i="7"/>
  <c r="G8654" i="7"/>
  <c r="G8655" i="7"/>
  <c r="G8656" i="7"/>
  <c r="G8657" i="7"/>
  <c r="G8658" i="7"/>
  <c r="G8659" i="7"/>
  <c r="G8660" i="7"/>
  <c r="G8661" i="7"/>
  <c r="G8662" i="7"/>
  <c r="G8663" i="7"/>
  <c r="G8664" i="7"/>
  <c r="G8665" i="7"/>
  <c r="G8666" i="7"/>
  <c r="G8667" i="7"/>
  <c r="G8668" i="7"/>
  <c r="G8669" i="7"/>
  <c r="G8670" i="7"/>
  <c r="G8671" i="7"/>
  <c r="G8672" i="7"/>
  <c r="G8673" i="7"/>
  <c r="G8674" i="7"/>
  <c r="G8675" i="7"/>
  <c r="G8676" i="7"/>
  <c r="G8677" i="7"/>
  <c r="G8678" i="7"/>
  <c r="G8679" i="7"/>
  <c r="G8680" i="7"/>
  <c r="G8681" i="7"/>
  <c r="G8682" i="7"/>
  <c r="G8683" i="7"/>
  <c r="G8684" i="7"/>
  <c r="G8685" i="7"/>
  <c r="G8686" i="7"/>
  <c r="G8687" i="7"/>
  <c r="G8688" i="7"/>
  <c r="G8689" i="7"/>
  <c r="G8690" i="7"/>
  <c r="G8691" i="7"/>
  <c r="G8692" i="7"/>
  <c r="G8693" i="7"/>
  <c r="G8694" i="7"/>
  <c r="G8695" i="7"/>
  <c r="G8696" i="7"/>
  <c r="G8697" i="7"/>
  <c r="G8698" i="7"/>
  <c r="G8699" i="7"/>
  <c r="G8700" i="7"/>
  <c r="G8701" i="7"/>
  <c r="G8702" i="7"/>
  <c r="G8703" i="7"/>
  <c r="G8704" i="7"/>
  <c r="G8705" i="7"/>
  <c r="G8706" i="7"/>
  <c r="G8707" i="7"/>
  <c r="G8708" i="7"/>
  <c r="G8709" i="7"/>
  <c r="G8710" i="7"/>
  <c r="G8711" i="7"/>
  <c r="G8712" i="7"/>
  <c r="G8713" i="7"/>
  <c r="G8714" i="7"/>
  <c r="G8715" i="7"/>
  <c r="G8716" i="7"/>
  <c r="G8717" i="7"/>
  <c r="G8718" i="7"/>
  <c r="G8719" i="7"/>
  <c r="G8720" i="7"/>
  <c r="G8721" i="7"/>
  <c r="G8722" i="7"/>
  <c r="G8723" i="7"/>
  <c r="G8724" i="7"/>
  <c r="G8725" i="7"/>
  <c r="G8726" i="7"/>
  <c r="G8727" i="7"/>
  <c r="G8728" i="7"/>
  <c r="G8729" i="7"/>
  <c r="G8730" i="7"/>
  <c r="G8731" i="7"/>
  <c r="G8732" i="7"/>
  <c r="G8733" i="7"/>
  <c r="G8734" i="7"/>
  <c r="G8735" i="7"/>
  <c r="G8736" i="7"/>
  <c r="G8737" i="7"/>
  <c r="G8738" i="7"/>
  <c r="G8739" i="7"/>
  <c r="G8740" i="7"/>
  <c r="G8741" i="7"/>
  <c r="G8742" i="7"/>
  <c r="G8743" i="7"/>
  <c r="G8744" i="7"/>
  <c r="G8745" i="7"/>
  <c r="G8746" i="7"/>
  <c r="G8747" i="7"/>
  <c r="G8748" i="7"/>
  <c r="G8749" i="7"/>
  <c r="G8750" i="7"/>
  <c r="G8751" i="7"/>
  <c r="G8752" i="7"/>
  <c r="G8753" i="7"/>
  <c r="G8754" i="7"/>
  <c r="G8755" i="7"/>
  <c r="G8756" i="7"/>
  <c r="G8757" i="7"/>
  <c r="G8758" i="7"/>
  <c r="G8759" i="7"/>
  <c r="G8760" i="7"/>
  <c r="G8761" i="7"/>
  <c r="G8762" i="7"/>
  <c r="G8763" i="7"/>
  <c r="G8764" i="7"/>
  <c r="G8765" i="7"/>
  <c r="G8766" i="7"/>
  <c r="G8767" i="7"/>
  <c r="G8768" i="7"/>
  <c r="G8769" i="7"/>
  <c r="G8770" i="7"/>
  <c r="G8771" i="7"/>
  <c r="G8772" i="7"/>
  <c r="G8773" i="7"/>
  <c r="G8774" i="7"/>
  <c r="G8775" i="7"/>
  <c r="G8776" i="7"/>
  <c r="G8777" i="7"/>
  <c r="G8778" i="7"/>
  <c r="G8779" i="7"/>
  <c r="G8780" i="7"/>
  <c r="G8781" i="7"/>
  <c r="G8782" i="7"/>
  <c r="G8783" i="7"/>
  <c r="G8784" i="7"/>
  <c r="G8785" i="7"/>
  <c r="G8786" i="7"/>
  <c r="G8787" i="7"/>
  <c r="G8788" i="7"/>
  <c r="G8789" i="7"/>
  <c r="G8790" i="7"/>
  <c r="G8791" i="7"/>
  <c r="G8792" i="7"/>
  <c r="G8793" i="7"/>
  <c r="G8794" i="7"/>
  <c r="G8795" i="7"/>
  <c r="G8796" i="7"/>
  <c r="G8797" i="7"/>
  <c r="G8798" i="7"/>
  <c r="G8799" i="7"/>
  <c r="G8800" i="7"/>
  <c r="G8801" i="7"/>
  <c r="G8802" i="7"/>
  <c r="G8803" i="7"/>
  <c r="G8804" i="7"/>
  <c r="G8805" i="7"/>
  <c r="G8806" i="7"/>
  <c r="G8807" i="7"/>
  <c r="G8808" i="7"/>
  <c r="G8809" i="7"/>
  <c r="G8810" i="7"/>
  <c r="G8811" i="7"/>
  <c r="G8812" i="7"/>
  <c r="G8813" i="7"/>
  <c r="G8814" i="7"/>
  <c r="G8815" i="7"/>
  <c r="G8816" i="7"/>
  <c r="G8817" i="7"/>
  <c r="G8818" i="7"/>
  <c r="G8819" i="7"/>
  <c r="G8820" i="7"/>
  <c r="G8821" i="7"/>
  <c r="G8822" i="7"/>
  <c r="G8823" i="7"/>
  <c r="G8824" i="7"/>
  <c r="G8825" i="7"/>
  <c r="G8826" i="7"/>
  <c r="G8827" i="7"/>
  <c r="G8828" i="7"/>
  <c r="G8829" i="7"/>
  <c r="G8830" i="7"/>
  <c r="G8831" i="7"/>
  <c r="G8832" i="7"/>
  <c r="G8833" i="7"/>
  <c r="G8834" i="7"/>
  <c r="G8835" i="7"/>
  <c r="G8836" i="7"/>
  <c r="G8837" i="7"/>
  <c r="G8838" i="7"/>
  <c r="G8839" i="7"/>
  <c r="G8840" i="7"/>
  <c r="G8841" i="7"/>
  <c r="G8842" i="7"/>
  <c r="G8843" i="7"/>
  <c r="G8844" i="7"/>
  <c r="G8845" i="7"/>
  <c r="G8846" i="7"/>
  <c r="G8847" i="7"/>
  <c r="G8848" i="7"/>
  <c r="G8849" i="7"/>
  <c r="G8850" i="7"/>
  <c r="G8851" i="7"/>
  <c r="G8852" i="7"/>
  <c r="G8853" i="7"/>
  <c r="G8854" i="7"/>
  <c r="G8855" i="7"/>
  <c r="G8856" i="7"/>
  <c r="G8857" i="7"/>
  <c r="G8858" i="7"/>
  <c r="G8859" i="7"/>
  <c r="G8860" i="7"/>
  <c r="G8861" i="7"/>
  <c r="G8862" i="7"/>
  <c r="G8863" i="7"/>
  <c r="G8864" i="7"/>
  <c r="G8865" i="7"/>
  <c r="G8866" i="7"/>
  <c r="G8867" i="7"/>
  <c r="G8868" i="7"/>
  <c r="G8869" i="7"/>
  <c r="G8870" i="7"/>
  <c r="G8871" i="7"/>
  <c r="G8872" i="7"/>
  <c r="G8873" i="7"/>
  <c r="G8874" i="7"/>
  <c r="G8875" i="7"/>
  <c r="G8876" i="7"/>
  <c r="G8877" i="7"/>
  <c r="G8878" i="7"/>
  <c r="G8879" i="7"/>
  <c r="G8880" i="7"/>
  <c r="G8881" i="7"/>
  <c r="G8882" i="7"/>
  <c r="G8883" i="7"/>
  <c r="G8884" i="7"/>
  <c r="G8885" i="7"/>
  <c r="G8886" i="7"/>
  <c r="G8887" i="7"/>
  <c r="G8888" i="7"/>
  <c r="G8889" i="7"/>
  <c r="G8890" i="7"/>
  <c r="G8891" i="7"/>
  <c r="G8892" i="7"/>
  <c r="G8893" i="7"/>
  <c r="G8894" i="7"/>
  <c r="G8895" i="7"/>
  <c r="G8896" i="7"/>
  <c r="G8897" i="7"/>
  <c r="G8898" i="7"/>
  <c r="G8899" i="7"/>
  <c r="G8900" i="7"/>
  <c r="G8901" i="7"/>
  <c r="G8902" i="7"/>
  <c r="G8903" i="7"/>
  <c r="G8904" i="7"/>
  <c r="G8905" i="7"/>
  <c r="G8906" i="7"/>
  <c r="G8907" i="7"/>
  <c r="G8908" i="7"/>
  <c r="G8909" i="7"/>
  <c r="G8910" i="7"/>
  <c r="G8911" i="7"/>
  <c r="G8912" i="7"/>
  <c r="G8913" i="7"/>
  <c r="G8914" i="7"/>
  <c r="G8915" i="7"/>
  <c r="G8916" i="7"/>
  <c r="G8917" i="7"/>
  <c r="G8918" i="7"/>
  <c r="G8919" i="7"/>
  <c r="G8920" i="7"/>
  <c r="G8921" i="7"/>
  <c r="G8922" i="7"/>
  <c r="G8923" i="7"/>
  <c r="G8924" i="7"/>
  <c r="G8925" i="7"/>
  <c r="G8926" i="7"/>
  <c r="G8927" i="7"/>
  <c r="G8928" i="7"/>
  <c r="G8929" i="7"/>
  <c r="G8930" i="7"/>
  <c r="G8931" i="7"/>
  <c r="G8932" i="7"/>
  <c r="G8933" i="7"/>
  <c r="G8934" i="7"/>
  <c r="G8935" i="7"/>
  <c r="G8936" i="7"/>
  <c r="G8937" i="7"/>
  <c r="G8938" i="7"/>
  <c r="G8939" i="7"/>
  <c r="G8940" i="7"/>
  <c r="G8941" i="7"/>
  <c r="G8942" i="7"/>
  <c r="G8943" i="7"/>
  <c r="G8944" i="7"/>
  <c r="G8945" i="7"/>
  <c r="G8946" i="7"/>
  <c r="G8947" i="7"/>
  <c r="G8948" i="7"/>
  <c r="G8949" i="7"/>
  <c r="G8950" i="7"/>
  <c r="G8951" i="7"/>
  <c r="G8952" i="7"/>
  <c r="G8953" i="7"/>
  <c r="G8954" i="7"/>
  <c r="G8955" i="7"/>
  <c r="G8956" i="7"/>
  <c r="G8957" i="7"/>
  <c r="G8958" i="7"/>
  <c r="G8959" i="7"/>
  <c r="G8960" i="7"/>
  <c r="G8961" i="7"/>
  <c r="G8962" i="7"/>
  <c r="G8963" i="7"/>
  <c r="G8964" i="7"/>
  <c r="G8965" i="7"/>
  <c r="G8966" i="7"/>
  <c r="G8967" i="7"/>
  <c r="G8968" i="7"/>
  <c r="G8969" i="7"/>
  <c r="G8970" i="7"/>
  <c r="G8971" i="7"/>
  <c r="G8972" i="7"/>
  <c r="G8973" i="7"/>
  <c r="G8974" i="7"/>
  <c r="G8975" i="7"/>
  <c r="G8976" i="7"/>
  <c r="G8977" i="7"/>
  <c r="G8978" i="7"/>
  <c r="G8979" i="7"/>
  <c r="G8980" i="7"/>
  <c r="G8981" i="7"/>
  <c r="G8982" i="7"/>
  <c r="G8983" i="7"/>
  <c r="G8984" i="7"/>
  <c r="G8985" i="7"/>
  <c r="G8986" i="7"/>
  <c r="G8987" i="7"/>
  <c r="G8988" i="7"/>
  <c r="G8989" i="7"/>
  <c r="G8990" i="7"/>
  <c r="G8991" i="7"/>
  <c r="G8992" i="7"/>
  <c r="G8993" i="7"/>
  <c r="G8994" i="7"/>
  <c r="G8995" i="7"/>
  <c r="G8996" i="7"/>
  <c r="G8997" i="7"/>
  <c r="G8998" i="7"/>
  <c r="G8999" i="7"/>
  <c r="G9000" i="7"/>
  <c r="G9001" i="7"/>
  <c r="G9002" i="7"/>
  <c r="G9003" i="7"/>
  <c r="G9004" i="7"/>
  <c r="G9005" i="7"/>
  <c r="G9006" i="7"/>
  <c r="G9007" i="7"/>
  <c r="G9008" i="7"/>
  <c r="G9009" i="7"/>
  <c r="G9010" i="7"/>
  <c r="G9011" i="7"/>
  <c r="G9012" i="7"/>
  <c r="G9013" i="7"/>
  <c r="G9014" i="7"/>
  <c r="G9015" i="7"/>
  <c r="G9016" i="7"/>
  <c r="G9017" i="7"/>
  <c r="G9018" i="7"/>
  <c r="G9019" i="7"/>
  <c r="G9020" i="7"/>
  <c r="G9021" i="7"/>
  <c r="G9022" i="7"/>
  <c r="G9023" i="7"/>
  <c r="G9024" i="7"/>
  <c r="G9025" i="7"/>
  <c r="G9026" i="7"/>
  <c r="G9027" i="7"/>
  <c r="G9028" i="7"/>
  <c r="G9029" i="7"/>
  <c r="G9030" i="7"/>
  <c r="G9031" i="7"/>
  <c r="G9032" i="7"/>
  <c r="G9033" i="7"/>
  <c r="G9034" i="7"/>
  <c r="G9035" i="7"/>
  <c r="G9036" i="7"/>
  <c r="G9037" i="7"/>
  <c r="G9038" i="7"/>
  <c r="G9039" i="7"/>
  <c r="G9040" i="7"/>
  <c r="G9041" i="7"/>
  <c r="G9042" i="7"/>
  <c r="G9043" i="7"/>
  <c r="G9044" i="7"/>
  <c r="G9045" i="7"/>
  <c r="G9046" i="7"/>
  <c r="G9047" i="7"/>
  <c r="G9048" i="7"/>
  <c r="G9049" i="7"/>
  <c r="G9050" i="7"/>
  <c r="G9051" i="7"/>
  <c r="G9052" i="7"/>
  <c r="G9053" i="7"/>
  <c r="G9054" i="7"/>
  <c r="G9055" i="7"/>
  <c r="G9056" i="7"/>
  <c r="G9057" i="7"/>
  <c r="G9058" i="7"/>
  <c r="G9059" i="7"/>
  <c r="G9060" i="7"/>
  <c r="G9061" i="7"/>
  <c r="G9062" i="7"/>
  <c r="G9063" i="7"/>
  <c r="G9064" i="7"/>
  <c r="G9065" i="7"/>
  <c r="G9066" i="7"/>
  <c r="G9067" i="7"/>
  <c r="G9068" i="7"/>
  <c r="G9069" i="7"/>
  <c r="G9070" i="7"/>
  <c r="G9071" i="7"/>
  <c r="G9072" i="7"/>
  <c r="G9073" i="7"/>
  <c r="G9074" i="7"/>
  <c r="G9075" i="7"/>
  <c r="G9076" i="7"/>
  <c r="G9077" i="7"/>
  <c r="G9078" i="7"/>
  <c r="G9079" i="7"/>
  <c r="G9080" i="7"/>
  <c r="G9081" i="7"/>
  <c r="G9082" i="7"/>
  <c r="G9083" i="7"/>
  <c r="G9084" i="7"/>
  <c r="G9085" i="7"/>
  <c r="G9086" i="7"/>
  <c r="G9087" i="7"/>
  <c r="G9088" i="7"/>
  <c r="G9089" i="7"/>
  <c r="G9090" i="7"/>
  <c r="G9091" i="7"/>
  <c r="G9092" i="7"/>
  <c r="G9093" i="7"/>
  <c r="G9094" i="7"/>
  <c r="G9095" i="7"/>
  <c r="G9096" i="7"/>
  <c r="G9097" i="7"/>
  <c r="G9098" i="7"/>
  <c r="G9099" i="7"/>
  <c r="G9100" i="7"/>
  <c r="G9101" i="7"/>
  <c r="G9102" i="7"/>
  <c r="G9103" i="7"/>
  <c r="G9104" i="7"/>
  <c r="G9105" i="7"/>
  <c r="G9106" i="7"/>
  <c r="G9107" i="7"/>
  <c r="G9108" i="7"/>
  <c r="G9109" i="7"/>
  <c r="G9110" i="7"/>
  <c r="G9111" i="7"/>
  <c r="G9112" i="7"/>
  <c r="G9113" i="7"/>
  <c r="G9114" i="7"/>
  <c r="G9115" i="7"/>
  <c r="G9116" i="7"/>
  <c r="G9117" i="7"/>
  <c r="G9118" i="7"/>
  <c r="G9119" i="7"/>
  <c r="G9120" i="7"/>
  <c r="G9121" i="7"/>
  <c r="G9122" i="7"/>
  <c r="G9123" i="7"/>
  <c r="G9124" i="7"/>
  <c r="G9125" i="7"/>
  <c r="G9126" i="7"/>
  <c r="G9127" i="7"/>
  <c r="G9128" i="7"/>
  <c r="G9129" i="7"/>
  <c r="G9130" i="7"/>
  <c r="G9131" i="7"/>
  <c r="G9132" i="7"/>
  <c r="G9133" i="7"/>
  <c r="G9134" i="7"/>
  <c r="G9135" i="7"/>
  <c r="G9136" i="7"/>
  <c r="G9137" i="7"/>
  <c r="G9138" i="7"/>
  <c r="G9139" i="7"/>
  <c r="G9140" i="7"/>
  <c r="G9141" i="7"/>
  <c r="G9142" i="7"/>
  <c r="G9143" i="7"/>
  <c r="G9144" i="7"/>
  <c r="G9145" i="7"/>
  <c r="G9146" i="7"/>
  <c r="G9147" i="7"/>
  <c r="G9148" i="7"/>
  <c r="G9149" i="7"/>
  <c r="G9150" i="7"/>
  <c r="G9151" i="7"/>
  <c r="G9152" i="7"/>
  <c r="G9153" i="7"/>
  <c r="G9154" i="7"/>
  <c r="G9155" i="7"/>
  <c r="G9156" i="7"/>
  <c r="G9157" i="7"/>
  <c r="G9158" i="7"/>
  <c r="G9159" i="7"/>
  <c r="G9160" i="7"/>
  <c r="G9161" i="7"/>
  <c r="G9162" i="7"/>
  <c r="G9163" i="7"/>
  <c r="G9164" i="7"/>
  <c r="G9165" i="7"/>
  <c r="G9166" i="7"/>
  <c r="G9167" i="7"/>
  <c r="G9168" i="7"/>
  <c r="G9169" i="7"/>
  <c r="G9170" i="7"/>
  <c r="G9171" i="7"/>
  <c r="G9172" i="7"/>
  <c r="G9173" i="7"/>
  <c r="G9174" i="7"/>
  <c r="G9175" i="7"/>
  <c r="G9176" i="7"/>
  <c r="G9177" i="7"/>
  <c r="G9178" i="7"/>
  <c r="G9179" i="7"/>
  <c r="G9180" i="7"/>
  <c r="G9181" i="7"/>
  <c r="G9182" i="7"/>
  <c r="G9183" i="7"/>
  <c r="G9184" i="7"/>
  <c r="G9185" i="7"/>
  <c r="G9186" i="7"/>
  <c r="G9187" i="7"/>
  <c r="G9188" i="7"/>
  <c r="G9189" i="7"/>
  <c r="G9190" i="7"/>
  <c r="G9191" i="7"/>
  <c r="G9192" i="7"/>
  <c r="G9193" i="7"/>
  <c r="G9194" i="7"/>
  <c r="G9195" i="7"/>
  <c r="G9196" i="7"/>
  <c r="G9197" i="7"/>
  <c r="G9198" i="7"/>
  <c r="G9199" i="7"/>
  <c r="G9200" i="7"/>
  <c r="G9201" i="7"/>
  <c r="G9202" i="7"/>
  <c r="G9203" i="7"/>
  <c r="G9204" i="7"/>
  <c r="G9205" i="7"/>
  <c r="G9206" i="7"/>
  <c r="G9207" i="7"/>
  <c r="G9208" i="7"/>
  <c r="G9209" i="7"/>
  <c r="G9210" i="7"/>
  <c r="G9211" i="7"/>
  <c r="G9212" i="7"/>
  <c r="G9213" i="7"/>
  <c r="G9214" i="7"/>
  <c r="G9215" i="7"/>
  <c r="G9216" i="7"/>
  <c r="G9217" i="7"/>
  <c r="G9218" i="7"/>
  <c r="G9219" i="7"/>
  <c r="G9220" i="7"/>
  <c r="G9221" i="7"/>
  <c r="G9222" i="7"/>
  <c r="G9223" i="7"/>
  <c r="G9224" i="7"/>
  <c r="G9225" i="7"/>
  <c r="G9226" i="7"/>
  <c r="G9227" i="7"/>
  <c r="G9228" i="7"/>
  <c r="G9229" i="7"/>
  <c r="G9230" i="7"/>
  <c r="G9231" i="7"/>
  <c r="G9232" i="7"/>
  <c r="G9233" i="7"/>
  <c r="G9234" i="7"/>
  <c r="G9235" i="7"/>
  <c r="G9236" i="7"/>
  <c r="G9237" i="7"/>
  <c r="G9238" i="7"/>
  <c r="G9239" i="7"/>
  <c r="G9240" i="7"/>
  <c r="G9241" i="7"/>
  <c r="G9242" i="7"/>
  <c r="G9243" i="7"/>
  <c r="G9244" i="7"/>
  <c r="G9245" i="7"/>
  <c r="G9246" i="7"/>
  <c r="G9247" i="7"/>
  <c r="G9248" i="7"/>
  <c r="G9249" i="7"/>
  <c r="G9250" i="7"/>
  <c r="G9251" i="7"/>
  <c r="G9252" i="7"/>
  <c r="G9253" i="7"/>
  <c r="G9254" i="7"/>
  <c r="G9255" i="7"/>
  <c r="G9256" i="7"/>
  <c r="G9257" i="7"/>
  <c r="G9258" i="7"/>
  <c r="G9259" i="7"/>
  <c r="G9260" i="7"/>
  <c r="G9261" i="7"/>
  <c r="G9262" i="7"/>
  <c r="G9263" i="7"/>
  <c r="G9264" i="7"/>
  <c r="G9265" i="7"/>
  <c r="G9266" i="7"/>
  <c r="G9267" i="7"/>
  <c r="G9268" i="7"/>
  <c r="G9269" i="7"/>
  <c r="G9270" i="7"/>
  <c r="G9271" i="7"/>
  <c r="G9272" i="7"/>
  <c r="G9273" i="7"/>
  <c r="G9274" i="7"/>
  <c r="G9275" i="7"/>
  <c r="G9276" i="7"/>
  <c r="G9277" i="7"/>
  <c r="G9278" i="7"/>
  <c r="G9279" i="7"/>
  <c r="G9280" i="7"/>
  <c r="G9281" i="7"/>
  <c r="G9282" i="7"/>
  <c r="G9283" i="7"/>
  <c r="G9284" i="7"/>
  <c r="G9285" i="7"/>
  <c r="G9286" i="7"/>
  <c r="G9287" i="7"/>
  <c r="G9288" i="7"/>
  <c r="G9289" i="7"/>
  <c r="G9290" i="7"/>
  <c r="G9291" i="7"/>
  <c r="G9292" i="7"/>
  <c r="G9293" i="7"/>
  <c r="G9294" i="7"/>
  <c r="G9295" i="7"/>
  <c r="G9296" i="7"/>
  <c r="G9297" i="7"/>
  <c r="G9298" i="7"/>
  <c r="G9299" i="7"/>
  <c r="G9300" i="7"/>
  <c r="G9301" i="7"/>
  <c r="G9302" i="7"/>
  <c r="G9303" i="7"/>
  <c r="G9304" i="7"/>
  <c r="G9305" i="7"/>
  <c r="G9306" i="7"/>
  <c r="G9307" i="7"/>
  <c r="G9308" i="7"/>
  <c r="G9309" i="7"/>
  <c r="G9310" i="7"/>
  <c r="G9311" i="7"/>
  <c r="G9312" i="7"/>
  <c r="G9313" i="7"/>
  <c r="G9314" i="7"/>
  <c r="G9315" i="7"/>
  <c r="G9316" i="7"/>
  <c r="G9317" i="7"/>
  <c r="G9318" i="7"/>
  <c r="G9319" i="7"/>
  <c r="G9320" i="7"/>
  <c r="G9321" i="7"/>
  <c r="G9322" i="7"/>
  <c r="G9323" i="7"/>
  <c r="G9324" i="7"/>
  <c r="G9325" i="7"/>
  <c r="G9326" i="7"/>
  <c r="G9327" i="7"/>
  <c r="G9328" i="7"/>
  <c r="G9329" i="7"/>
  <c r="G9330" i="7"/>
  <c r="G9331" i="7"/>
  <c r="G9332" i="7"/>
  <c r="G9333" i="7"/>
  <c r="G9334" i="7"/>
  <c r="G9335" i="7"/>
  <c r="G9336" i="7"/>
  <c r="G9337" i="7"/>
  <c r="G9338" i="7"/>
  <c r="G9339" i="7"/>
  <c r="G9340" i="7"/>
  <c r="G9341" i="7"/>
  <c r="G9342" i="7"/>
  <c r="G9343" i="7"/>
  <c r="G9344" i="7"/>
  <c r="G9345" i="7"/>
  <c r="G9346" i="7"/>
  <c r="G9347" i="7"/>
  <c r="G9348" i="7"/>
  <c r="G9349" i="7"/>
  <c r="G9350" i="7"/>
  <c r="G9351" i="7"/>
  <c r="G9352" i="7"/>
  <c r="G9353" i="7"/>
  <c r="G9354" i="7"/>
  <c r="G9355" i="7"/>
  <c r="G9356" i="7"/>
  <c r="G9357" i="7"/>
  <c r="G9358" i="7"/>
  <c r="G9359" i="7"/>
  <c r="G9360" i="7"/>
  <c r="G9361" i="7"/>
  <c r="G9362" i="7"/>
  <c r="G9363" i="7"/>
  <c r="G9364" i="7"/>
  <c r="G9365" i="7"/>
  <c r="G9366" i="7"/>
  <c r="G9367" i="7"/>
  <c r="G9368" i="7"/>
  <c r="G9369" i="7"/>
  <c r="G9370" i="7"/>
  <c r="G9371" i="7"/>
  <c r="G9372" i="7"/>
  <c r="G9373" i="7"/>
  <c r="G9374" i="7"/>
  <c r="G9375" i="7"/>
  <c r="G9376" i="7"/>
  <c r="G9377" i="7"/>
  <c r="G9378" i="7"/>
  <c r="G9379" i="7"/>
  <c r="G9380" i="7"/>
  <c r="G9381" i="7"/>
  <c r="G9382" i="7"/>
  <c r="G9383" i="7"/>
  <c r="G9384" i="7"/>
  <c r="G9385" i="7"/>
  <c r="G9386" i="7"/>
  <c r="G9387" i="7"/>
  <c r="G9388" i="7"/>
  <c r="G9389" i="7"/>
  <c r="G9390" i="7"/>
  <c r="G9391" i="7"/>
  <c r="G9392" i="7"/>
  <c r="G9393" i="7"/>
  <c r="G9394" i="7"/>
  <c r="G9395" i="7"/>
  <c r="G9396" i="7"/>
  <c r="G9397" i="7"/>
  <c r="G9398" i="7"/>
  <c r="G9399" i="7"/>
  <c r="G9400" i="7"/>
  <c r="G9401" i="7"/>
  <c r="G9402" i="7"/>
  <c r="G9403" i="7"/>
  <c r="G9404" i="7"/>
  <c r="G9405" i="7"/>
  <c r="G9406" i="7"/>
  <c r="G9407" i="7"/>
  <c r="G9408" i="7"/>
  <c r="G9409" i="7"/>
  <c r="G9410" i="7"/>
  <c r="G9411" i="7"/>
  <c r="G9412" i="7"/>
  <c r="G9413" i="7"/>
  <c r="G9414" i="7"/>
  <c r="G9415" i="7"/>
  <c r="G9416" i="7"/>
  <c r="G9417" i="7"/>
  <c r="G9418" i="7"/>
  <c r="G9419" i="7"/>
  <c r="G9420" i="7"/>
  <c r="G9421" i="7"/>
  <c r="G9422" i="7"/>
  <c r="G9423" i="7"/>
  <c r="G9424" i="7"/>
  <c r="G9425" i="7"/>
  <c r="G9426" i="7"/>
  <c r="G9427" i="7"/>
  <c r="G9428" i="7"/>
  <c r="G9429" i="7"/>
  <c r="G9430" i="7"/>
  <c r="G9431" i="7"/>
  <c r="G9432" i="7"/>
  <c r="G9433" i="7"/>
  <c r="G9434" i="7"/>
  <c r="G9435" i="7"/>
  <c r="G9436" i="7"/>
  <c r="G9437" i="7"/>
  <c r="G9438" i="7"/>
  <c r="G9439" i="7"/>
  <c r="G9440" i="7"/>
  <c r="G9441" i="7"/>
  <c r="G9442" i="7"/>
  <c r="G9443" i="7"/>
  <c r="G9444" i="7"/>
  <c r="G9445" i="7"/>
  <c r="G9446" i="7"/>
  <c r="G9447" i="7"/>
  <c r="G9448" i="7"/>
  <c r="G9449" i="7"/>
  <c r="G9450" i="7"/>
  <c r="G9451" i="7"/>
  <c r="G9452" i="7"/>
  <c r="G9453" i="7"/>
  <c r="G9454" i="7"/>
  <c r="G9455" i="7"/>
  <c r="G9456" i="7"/>
  <c r="G9457" i="7"/>
  <c r="G9458" i="7"/>
  <c r="G9459" i="7"/>
  <c r="G9460" i="7"/>
  <c r="G9461" i="7"/>
  <c r="G9462" i="7"/>
  <c r="G9463" i="7"/>
  <c r="G9464" i="7"/>
  <c r="G9465" i="7"/>
  <c r="G9466" i="7"/>
  <c r="G9467" i="7"/>
  <c r="G9468" i="7"/>
  <c r="G9469" i="7"/>
  <c r="G9470" i="7"/>
  <c r="G9471" i="7"/>
  <c r="G9472" i="7"/>
  <c r="G9473" i="7"/>
  <c r="G9474" i="7"/>
  <c r="G9475" i="7"/>
  <c r="G9476" i="7"/>
  <c r="G9477" i="7"/>
  <c r="G9478" i="7"/>
  <c r="G9479" i="7"/>
  <c r="G9480" i="7"/>
  <c r="G9481" i="7"/>
  <c r="G9482" i="7"/>
  <c r="G9483" i="7"/>
  <c r="G9484" i="7"/>
  <c r="G9485" i="7"/>
  <c r="G9486" i="7"/>
  <c r="G9487" i="7"/>
  <c r="G9488" i="7"/>
  <c r="G9489" i="7"/>
  <c r="G9490" i="7"/>
  <c r="G9491" i="7"/>
  <c r="G9492" i="7"/>
  <c r="G9493" i="7"/>
  <c r="G9494" i="7"/>
  <c r="G9495" i="7"/>
  <c r="G9496" i="7"/>
  <c r="G9497" i="7"/>
  <c r="G9498" i="7"/>
  <c r="G9499" i="7"/>
  <c r="G9500" i="7"/>
  <c r="G9501" i="7"/>
  <c r="G9502" i="7"/>
  <c r="G9503" i="7"/>
  <c r="G9504" i="7"/>
  <c r="G9505" i="7"/>
  <c r="G9506" i="7"/>
  <c r="G9507" i="7"/>
  <c r="G9508" i="7"/>
  <c r="G9509" i="7"/>
  <c r="G9510" i="7"/>
  <c r="G9511" i="7"/>
  <c r="G9512" i="7"/>
  <c r="G9513" i="7"/>
  <c r="G9514" i="7"/>
  <c r="G9515" i="7"/>
  <c r="G9516" i="7"/>
  <c r="G9517" i="7"/>
  <c r="G9518" i="7"/>
  <c r="G9519" i="7"/>
  <c r="G9520" i="7"/>
  <c r="G9521" i="7"/>
  <c r="G9522" i="7"/>
  <c r="G9523" i="7"/>
  <c r="G9524" i="7"/>
  <c r="G9525" i="7"/>
  <c r="G9526" i="7"/>
  <c r="G9527" i="7"/>
  <c r="G9528" i="7"/>
  <c r="G9529" i="7"/>
  <c r="G9530" i="7"/>
  <c r="G9531" i="7"/>
  <c r="G9532" i="7"/>
  <c r="G9533" i="7"/>
  <c r="G9534" i="7"/>
  <c r="G9535" i="7"/>
  <c r="G9536" i="7"/>
  <c r="G9537" i="7"/>
  <c r="G9538" i="7"/>
  <c r="G9539" i="7"/>
  <c r="G9540" i="7"/>
  <c r="G9541" i="7"/>
  <c r="G9542" i="7"/>
  <c r="G9543" i="7"/>
  <c r="G9544" i="7"/>
  <c r="G9545" i="7"/>
  <c r="G9546" i="7"/>
  <c r="G9547" i="7"/>
  <c r="G9548" i="7"/>
  <c r="G9549" i="7"/>
  <c r="G9550" i="7"/>
  <c r="G9551" i="7"/>
  <c r="G9552" i="7"/>
  <c r="G9553" i="7"/>
  <c r="G9554" i="7"/>
  <c r="G9555" i="7"/>
  <c r="G9556" i="7"/>
  <c r="G9557" i="7"/>
  <c r="G9558" i="7"/>
  <c r="G9559" i="7"/>
  <c r="G9560" i="7"/>
  <c r="G9561" i="7"/>
  <c r="G9562" i="7"/>
  <c r="G9563" i="7"/>
  <c r="G9564" i="7"/>
  <c r="G9565" i="7"/>
  <c r="G9566" i="7"/>
  <c r="G9567" i="7"/>
  <c r="G9568" i="7"/>
  <c r="G9569" i="7"/>
  <c r="G9570" i="7"/>
  <c r="G9571" i="7"/>
  <c r="G9572" i="7"/>
  <c r="G9573" i="7"/>
  <c r="G9574" i="7"/>
  <c r="G9575" i="7"/>
  <c r="G9576" i="7"/>
  <c r="G9577" i="7"/>
  <c r="G9578" i="7"/>
  <c r="G9579" i="7"/>
  <c r="G9580" i="7"/>
  <c r="G9581" i="7"/>
  <c r="G9582" i="7"/>
  <c r="G9583" i="7"/>
  <c r="G9584" i="7"/>
  <c r="G9585" i="7"/>
  <c r="G9586" i="7"/>
  <c r="G9587" i="7"/>
  <c r="G9588" i="7"/>
  <c r="G9589" i="7"/>
  <c r="G9590" i="7"/>
  <c r="G9591" i="7"/>
  <c r="G9592" i="7"/>
  <c r="G9593" i="7"/>
  <c r="G9594" i="7"/>
  <c r="G9595" i="7"/>
  <c r="G9596" i="7"/>
  <c r="G9597" i="7"/>
  <c r="G9598" i="7"/>
  <c r="G9599" i="7"/>
  <c r="G9600" i="7"/>
  <c r="G9601" i="7"/>
  <c r="G9602" i="7"/>
  <c r="G9603" i="7"/>
  <c r="G9604" i="7"/>
  <c r="G9605" i="7"/>
  <c r="G9606" i="7"/>
  <c r="G9607" i="7"/>
  <c r="G9608" i="7"/>
  <c r="G9609" i="7"/>
  <c r="G9610" i="7"/>
  <c r="G9611" i="7"/>
  <c r="G9612" i="7"/>
  <c r="G9613" i="7"/>
  <c r="G9614" i="7"/>
  <c r="G9615" i="7"/>
  <c r="G9616" i="7"/>
  <c r="G9617" i="7"/>
  <c r="G9618" i="7"/>
  <c r="G9619" i="7"/>
  <c r="G9620" i="7"/>
  <c r="G9621" i="7"/>
  <c r="G9622" i="7"/>
  <c r="G9623" i="7"/>
  <c r="G9624" i="7"/>
  <c r="G9625" i="7"/>
  <c r="G9626" i="7"/>
  <c r="G9627" i="7"/>
  <c r="G9628" i="7"/>
  <c r="G9629" i="7"/>
  <c r="G9630" i="7"/>
  <c r="G9631" i="7"/>
  <c r="G9632" i="7"/>
  <c r="G9633" i="7"/>
  <c r="G9634" i="7"/>
  <c r="G9635" i="7"/>
  <c r="G9636" i="7"/>
  <c r="G9637" i="7"/>
  <c r="G9638" i="7"/>
  <c r="G9639" i="7"/>
  <c r="G9640" i="7"/>
  <c r="G9641" i="7"/>
  <c r="G9642" i="7"/>
  <c r="G9643" i="7"/>
  <c r="G9644" i="7"/>
  <c r="G9645" i="7"/>
  <c r="G9646" i="7"/>
  <c r="G9647" i="7"/>
  <c r="G9648" i="7"/>
  <c r="G9649" i="7"/>
  <c r="G9650" i="7"/>
  <c r="G9651" i="7"/>
  <c r="G9652" i="7"/>
  <c r="G9653" i="7"/>
  <c r="G9654" i="7"/>
  <c r="G9655" i="7"/>
  <c r="G9656" i="7"/>
  <c r="G9657" i="7"/>
  <c r="G9658" i="7"/>
  <c r="G9659" i="7"/>
  <c r="G9660" i="7"/>
  <c r="G9661" i="7"/>
  <c r="G9662" i="7"/>
  <c r="G9663" i="7"/>
  <c r="G9664" i="7"/>
  <c r="G9665" i="7"/>
  <c r="G9666" i="7"/>
  <c r="G9667" i="7"/>
  <c r="G9668" i="7"/>
  <c r="G9669" i="7"/>
  <c r="G9670" i="7"/>
  <c r="G9671" i="7"/>
  <c r="G9672" i="7"/>
  <c r="G9673" i="7"/>
  <c r="G9674" i="7"/>
  <c r="G9675" i="7"/>
  <c r="G9676" i="7"/>
  <c r="G9677" i="7"/>
  <c r="G9678" i="7"/>
  <c r="G9679" i="7"/>
  <c r="G9680" i="7"/>
  <c r="G9681" i="7"/>
  <c r="G9682" i="7"/>
  <c r="G9683" i="7"/>
  <c r="G9684" i="7"/>
  <c r="G9685" i="7"/>
  <c r="G9686" i="7"/>
  <c r="G9687" i="7"/>
  <c r="G9688" i="7"/>
  <c r="G9689" i="7"/>
  <c r="G9690" i="7"/>
  <c r="G9691" i="7"/>
  <c r="G9692" i="7"/>
  <c r="G9693" i="7"/>
  <c r="G9694" i="7"/>
  <c r="G9695" i="7"/>
  <c r="G9696" i="7"/>
  <c r="G9697" i="7"/>
  <c r="G9698" i="7"/>
  <c r="G9699" i="7"/>
  <c r="G9700" i="7"/>
  <c r="G9701" i="7"/>
  <c r="G9702" i="7"/>
  <c r="G9703" i="7"/>
  <c r="G9704" i="7"/>
  <c r="G9705" i="7"/>
  <c r="G9706" i="7"/>
  <c r="G9707" i="7"/>
  <c r="G9708" i="7"/>
  <c r="G9709" i="7"/>
  <c r="G9710" i="7"/>
  <c r="G9711" i="7"/>
  <c r="G9712" i="7"/>
  <c r="G9713" i="7"/>
  <c r="G9714" i="7"/>
  <c r="G9715" i="7"/>
  <c r="G9716" i="7"/>
  <c r="G9717" i="7"/>
  <c r="G9718" i="7"/>
  <c r="G9719" i="7"/>
  <c r="G9720" i="7"/>
  <c r="G9721" i="7"/>
  <c r="G9722" i="7"/>
  <c r="G9723" i="7"/>
  <c r="G9724" i="7"/>
  <c r="G9725" i="7"/>
  <c r="G9726" i="7"/>
  <c r="G9727" i="7"/>
  <c r="G9728" i="7"/>
  <c r="G9729" i="7"/>
  <c r="G9730" i="7"/>
  <c r="G9731" i="7"/>
  <c r="G9732" i="7"/>
  <c r="G9733" i="7"/>
  <c r="G9734" i="7"/>
  <c r="G9735" i="7"/>
  <c r="G9736" i="7"/>
  <c r="G9737" i="7"/>
  <c r="G9738" i="7"/>
  <c r="G9739" i="7"/>
  <c r="G9740" i="7"/>
  <c r="G9741" i="7"/>
  <c r="G9742" i="7"/>
  <c r="G9743" i="7"/>
  <c r="G9744" i="7"/>
  <c r="G9745" i="7"/>
  <c r="G9746" i="7"/>
  <c r="G9747" i="7"/>
  <c r="G9748" i="7"/>
  <c r="G9749" i="7"/>
  <c r="G9750" i="7"/>
  <c r="G9751" i="7"/>
  <c r="G9752" i="7"/>
  <c r="G9753" i="7"/>
  <c r="G9754" i="7"/>
  <c r="G9755" i="7"/>
  <c r="G9756" i="7"/>
  <c r="G9757" i="7"/>
  <c r="G9758" i="7"/>
  <c r="G9759" i="7"/>
  <c r="G9760" i="7"/>
  <c r="G9761" i="7"/>
  <c r="G9762" i="7"/>
  <c r="G9763" i="7"/>
  <c r="G9764" i="7"/>
  <c r="G9765" i="7"/>
  <c r="G9766" i="7"/>
  <c r="G9767" i="7"/>
  <c r="G9768" i="7"/>
  <c r="G9769" i="7"/>
  <c r="G9770" i="7"/>
  <c r="G9771" i="7"/>
  <c r="G9772" i="7"/>
  <c r="G9773" i="7"/>
  <c r="G9774" i="7"/>
  <c r="G9775" i="7"/>
  <c r="G9776" i="7"/>
  <c r="G9777" i="7"/>
  <c r="G9778" i="7"/>
  <c r="G9779" i="7"/>
  <c r="G9780" i="7"/>
  <c r="G9781" i="7"/>
  <c r="G9782" i="7"/>
  <c r="G9783" i="7"/>
  <c r="G9784" i="7"/>
  <c r="G9785" i="7"/>
  <c r="G9786" i="7"/>
  <c r="G9787" i="7"/>
  <c r="G9788" i="7"/>
  <c r="G9789" i="7"/>
  <c r="G9790" i="7"/>
  <c r="G9791" i="7"/>
  <c r="G9792" i="7"/>
  <c r="G9793" i="7"/>
  <c r="G9794" i="7"/>
  <c r="G9795" i="7"/>
  <c r="G9796" i="7"/>
  <c r="G9797" i="7"/>
  <c r="G9798" i="7"/>
  <c r="G9799" i="7"/>
  <c r="G9800" i="7"/>
  <c r="G9801" i="7"/>
  <c r="G9802" i="7"/>
  <c r="G9803" i="7"/>
  <c r="G9804" i="7"/>
  <c r="G9805" i="7"/>
  <c r="G9806" i="7"/>
  <c r="G9807" i="7"/>
  <c r="G9808" i="7"/>
  <c r="G9809" i="7"/>
  <c r="G9810" i="7"/>
  <c r="G9811" i="7"/>
  <c r="G9812" i="7"/>
  <c r="G9813" i="7"/>
  <c r="G9814" i="7"/>
  <c r="G9815" i="7"/>
  <c r="G9816" i="7"/>
  <c r="G9817" i="7"/>
  <c r="G9818" i="7"/>
  <c r="G9819" i="7"/>
  <c r="G9820" i="7"/>
  <c r="G9821" i="7"/>
  <c r="G9822" i="7"/>
  <c r="G9823" i="7"/>
  <c r="G9824" i="7"/>
  <c r="G9825" i="7"/>
  <c r="G9826" i="7"/>
  <c r="G9827" i="7"/>
  <c r="G9828" i="7"/>
  <c r="G9829" i="7"/>
  <c r="G9830" i="7"/>
  <c r="G9831" i="7"/>
  <c r="G9832" i="7"/>
  <c r="G9833" i="7"/>
  <c r="G9834" i="7"/>
  <c r="G9835" i="7"/>
  <c r="G9836" i="7"/>
  <c r="G9837" i="7"/>
  <c r="G9838" i="7"/>
  <c r="G9839" i="7"/>
  <c r="G9840" i="7"/>
  <c r="G9841" i="7"/>
  <c r="G9842" i="7"/>
  <c r="G9843" i="7"/>
  <c r="G9844" i="7"/>
  <c r="G9845" i="7"/>
  <c r="G9846" i="7"/>
  <c r="G9847" i="7"/>
  <c r="G9848" i="7"/>
  <c r="G9849" i="7"/>
  <c r="G9850" i="7"/>
  <c r="G9851" i="7"/>
  <c r="G9852" i="7"/>
  <c r="G9853" i="7"/>
  <c r="G9854" i="7"/>
  <c r="G9855" i="7"/>
  <c r="G9856" i="7"/>
  <c r="G9857" i="7"/>
  <c r="G9858" i="7"/>
  <c r="G9859" i="7"/>
  <c r="G9860" i="7"/>
  <c r="G9861" i="7"/>
  <c r="G9862" i="7"/>
  <c r="G9863" i="7"/>
  <c r="G9864" i="7"/>
  <c r="G9865" i="7"/>
  <c r="G9866" i="7"/>
  <c r="G9867" i="7"/>
  <c r="G9868" i="7"/>
  <c r="G9869" i="7"/>
  <c r="G9870" i="7"/>
  <c r="G9871" i="7"/>
  <c r="G9872" i="7"/>
  <c r="G9873" i="7"/>
  <c r="G9874" i="7"/>
  <c r="G9875" i="7"/>
  <c r="G9876" i="7"/>
  <c r="G9877" i="7"/>
  <c r="G9878" i="7"/>
  <c r="G9879" i="7"/>
  <c r="G9880" i="7"/>
  <c r="G9881" i="7"/>
  <c r="G9882" i="7"/>
  <c r="G9883" i="7"/>
  <c r="G9884" i="7"/>
  <c r="G9885" i="7"/>
  <c r="G9886" i="7"/>
  <c r="G9887" i="7"/>
  <c r="G9888" i="7"/>
  <c r="G9889" i="7"/>
  <c r="G9890" i="7"/>
  <c r="G9891" i="7"/>
  <c r="G9892" i="7"/>
  <c r="G9893" i="7"/>
  <c r="G9894" i="7"/>
  <c r="G9895" i="7"/>
  <c r="G9896" i="7"/>
  <c r="G9897" i="7"/>
  <c r="G9898" i="7"/>
  <c r="G9899" i="7"/>
  <c r="G9900" i="7"/>
  <c r="G9901" i="7"/>
  <c r="G9902" i="7"/>
  <c r="G9903" i="7"/>
  <c r="G9904" i="7"/>
  <c r="G9905" i="7"/>
  <c r="G9906" i="7"/>
  <c r="G9907" i="7"/>
  <c r="G9908" i="7"/>
  <c r="G9909" i="7"/>
  <c r="G9910" i="7"/>
  <c r="G9911" i="7"/>
  <c r="G9912" i="7"/>
  <c r="G9913" i="7"/>
  <c r="G9914" i="7"/>
  <c r="G9915" i="7"/>
  <c r="G9916" i="7"/>
  <c r="G9917" i="7"/>
  <c r="G9918" i="7"/>
  <c r="G9919" i="7"/>
  <c r="G9920" i="7"/>
  <c r="G9921" i="7"/>
  <c r="G9922" i="7"/>
  <c r="G9923" i="7"/>
  <c r="G9924" i="7"/>
  <c r="G9925" i="7"/>
  <c r="G9926" i="7"/>
  <c r="G9927" i="7"/>
  <c r="G9928" i="7"/>
  <c r="G9929" i="7"/>
  <c r="G9930" i="7"/>
  <c r="G9931" i="7"/>
  <c r="G9932" i="7"/>
  <c r="G9933" i="7"/>
  <c r="G9934" i="7"/>
  <c r="G9935" i="7"/>
  <c r="G9936" i="7"/>
  <c r="G9937" i="7"/>
  <c r="G9938" i="7"/>
  <c r="G9939" i="7"/>
  <c r="G9940" i="7"/>
  <c r="G9941" i="7"/>
  <c r="G9942" i="7"/>
  <c r="G9943" i="7"/>
  <c r="G9944" i="7"/>
  <c r="F30" i="18" l="1"/>
  <c r="G30" i="18"/>
  <c r="H30" i="18"/>
  <c r="E30" i="18"/>
  <c r="I30" i="18"/>
  <c r="J30" i="18" l="1"/>
  <c r="B7" i="18" s="1"/>
  <c r="D21" i="18" s="1"/>
  <c r="H31" i="18" l="1"/>
  <c r="E31" i="18"/>
  <c r="F31" i="18"/>
  <c r="I31" i="18"/>
  <c r="G31" i="18"/>
  <c r="K21" i="18"/>
  <c r="F7" i="18" s="1"/>
  <c r="K7" i="18" s="1"/>
  <c r="K8" i="18" s="1"/>
  <c r="K9" i="18" s="1"/>
  <c r="K11" i="18" s="1"/>
  <c r="E4" i="20" s="1"/>
  <c r="J31" i="18" l="1"/>
  <c r="E15" i="20" l="1"/>
  <c r="E16" i="20" l="1"/>
  <c r="I16" i="20" s="1"/>
  <c r="A32" i="21" l="1"/>
  <c r="A31" i="21" s="1"/>
</calcChain>
</file>

<file path=xl/comments1.xml><?xml version="1.0" encoding="utf-8"?>
<comments xmlns="http://schemas.openxmlformats.org/spreadsheetml/2006/main">
  <authors>
    <author>김호겸</author>
  </authors>
  <commentList>
    <comment ref="C55" authorId="0" shapeId="0">
      <text>
        <r>
          <rPr>
            <b/>
            <sz val="11"/>
            <color indexed="81"/>
            <rFont val="Tahoma"/>
            <family val="2"/>
          </rPr>
          <t>'23</t>
        </r>
        <r>
          <rPr>
            <b/>
            <sz val="11"/>
            <color indexed="81"/>
            <rFont val="돋움"/>
            <family val="3"/>
            <charset val="129"/>
          </rPr>
          <t>년</t>
        </r>
        <r>
          <rPr>
            <b/>
            <sz val="11"/>
            <color indexed="81"/>
            <rFont val="Tahoma"/>
            <family val="2"/>
          </rPr>
          <t xml:space="preserve"> </t>
        </r>
        <r>
          <rPr>
            <b/>
            <sz val="11"/>
            <color indexed="81"/>
            <rFont val="돋움"/>
            <family val="3"/>
            <charset val="129"/>
          </rPr>
          <t>현행화</t>
        </r>
      </text>
    </comment>
  </commentList>
</comments>
</file>

<file path=xl/comments2.xml><?xml version="1.0" encoding="utf-8"?>
<comments xmlns="http://schemas.openxmlformats.org/spreadsheetml/2006/main">
  <authors>
    <author>Juho</author>
  </authors>
  <commentList>
    <comment ref="D4" authorId="0" shapeId="0">
      <text>
        <r>
          <rPr>
            <b/>
            <sz val="9"/>
            <color indexed="81"/>
            <rFont val="Tahoma"/>
            <family val="2"/>
          </rPr>
          <t>KOSA:</t>
        </r>
        <r>
          <rPr>
            <sz val="9"/>
            <color indexed="81"/>
            <rFont val="Tahoma"/>
            <family val="2"/>
          </rPr>
          <t xml:space="preserve">
</t>
        </r>
        <r>
          <rPr>
            <sz val="9"/>
            <color indexed="81"/>
            <rFont val="돋움"/>
            <family val="3"/>
            <charset val="129"/>
          </rPr>
          <t>가중치는</t>
        </r>
        <r>
          <rPr>
            <sz val="9"/>
            <color indexed="81"/>
            <rFont val="Tahoma"/>
            <family val="2"/>
          </rPr>
          <t xml:space="preserve"> </t>
        </r>
        <r>
          <rPr>
            <sz val="9"/>
            <color indexed="81"/>
            <rFont val="돋움"/>
            <family val="3"/>
            <charset val="129"/>
          </rPr>
          <t>변경불가</t>
        </r>
      </text>
    </comment>
    <comment ref="I4" authorId="0" shapeId="0">
      <text>
        <r>
          <rPr>
            <b/>
            <sz val="9"/>
            <color indexed="81"/>
            <rFont val="Tahoma"/>
            <family val="2"/>
          </rPr>
          <t>KOSA:</t>
        </r>
        <r>
          <rPr>
            <sz val="9"/>
            <color indexed="81"/>
            <rFont val="Tahoma"/>
            <family val="2"/>
          </rPr>
          <t xml:space="preserve">
</t>
        </r>
        <r>
          <rPr>
            <sz val="9"/>
            <color indexed="81"/>
            <rFont val="돋움"/>
            <family val="3"/>
            <charset val="129"/>
          </rPr>
          <t>업무요소당</t>
        </r>
        <r>
          <rPr>
            <sz val="9"/>
            <color indexed="81"/>
            <rFont val="Tahoma"/>
            <family val="2"/>
          </rPr>
          <t xml:space="preserve"> </t>
        </r>
        <r>
          <rPr>
            <sz val="9"/>
            <color indexed="81"/>
            <rFont val="돋움"/>
            <family val="3"/>
            <charset val="129"/>
          </rPr>
          <t xml:space="preserve">난이도
</t>
        </r>
        <r>
          <rPr>
            <sz val="9"/>
            <color indexed="81"/>
            <rFont val="Tahoma"/>
            <family val="2"/>
          </rPr>
          <t>1</t>
        </r>
        <r>
          <rPr>
            <sz val="9"/>
            <color indexed="81"/>
            <rFont val="돋움"/>
            <family val="3"/>
            <charset val="129"/>
          </rPr>
          <t>개만</t>
        </r>
        <r>
          <rPr>
            <sz val="9"/>
            <color indexed="81"/>
            <rFont val="Tahoma"/>
            <family val="2"/>
          </rPr>
          <t xml:space="preserve"> </t>
        </r>
        <r>
          <rPr>
            <sz val="9"/>
            <color indexed="81"/>
            <rFont val="돋움"/>
            <family val="3"/>
            <charset val="129"/>
          </rPr>
          <t>선택</t>
        </r>
        <r>
          <rPr>
            <sz val="9"/>
            <color indexed="81"/>
            <rFont val="Tahoma"/>
            <family val="2"/>
          </rPr>
          <t xml:space="preserve">, </t>
        </r>
        <r>
          <rPr>
            <sz val="9"/>
            <color indexed="81"/>
            <rFont val="돋움"/>
            <family val="3"/>
            <charset val="129"/>
          </rPr>
          <t>난이도</t>
        </r>
        <r>
          <rPr>
            <sz val="9"/>
            <color indexed="81"/>
            <rFont val="Tahoma"/>
            <family val="2"/>
          </rPr>
          <t xml:space="preserve"> </t>
        </r>
        <r>
          <rPr>
            <sz val="9"/>
            <color indexed="81"/>
            <rFont val="돋움"/>
            <family val="3"/>
            <charset val="129"/>
          </rPr>
          <t>값</t>
        </r>
        <r>
          <rPr>
            <sz val="9"/>
            <color indexed="81"/>
            <rFont val="Tahoma"/>
            <family val="2"/>
          </rPr>
          <t xml:space="preserve"> </t>
        </r>
        <r>
          <rPr>
            <sz val="9"/>
            <color indexed="81"/>
            <rFont val="돋움"/>
            <family val="3"/>
            <charset val="129"/>
          </rPr>
          <t>변경불가</t>
        </r>
      </text>
    </comment>
  </commentList>
</comments>
</file>

<file path=xl/comments3.xml><?xml version="1.0" encoding="utf-8"?>
<comments xmlns="http://schemas.openxmlformats.org/spreadsheetml/2006/main">
  <authors>
    <author>최성훈</author>
  </authors>
  <commentList>
    <comment ref="Z19" authorId="0" shapeId="0">
      <text>
        <r>
          <rPr>
            <sz val="10"/>
            <color indexed="81"/>
            <rFont val="돋움"/>
            <family val="3"/>
            <charset val="129"/>
          </rPr>
          <t>측량용역대가의</t>
        </r>
        <r>
          <rPr>
            <sz val="10"/>
            <color indexed="81"/>
            <rFont val="Tahoma"/>
            <family val="2"/>
          </rPr>
          <t xml:space="preserve"> </t>
        </r>
        <r>
          <rPr>
            <sz val="10"/>
            <color indexed="81"/>
            <rFont val="돋움"/>
            <family val="3"/>
            <charset val="129"/>
          </rPr>
          <t>기준</t>
        </r>
        <r>
          <rPr>
            <sz val="10"/>
            <color indexed="81"/>
            <rFont val="Tahoma"/>
            <family val="2"/>
          </rPr>
          <t>(</t>
        </r>
        <r>
          <rPr>
            <sz val="10"/>
            <color indexed="81"/>
            <rFont val="돋움"/>
            <family val="3"/>
            <charset val="129"/>
          </rPr>
          <t>건설교통부</t>
        </r>
        <r>
          <rPr>
            <sz val="10"/>
            <color indexed="81"/>
            <rFont val="Tahoma"/>
            <family val="2"/>
          </rPr>
          <t xml:space="preserve"> </t>
        </r>
        <r>
          <rPr>
            <sz val="10"/>
            <color indexed="81"/>
            <rFont val="돋움"/>
            <family val="3"/>
            <charset val="129"/>
          </rPr>
          <t>고시</t>
        </r>
        <r>
          <rPr>
            <sz val="10"/>
            <color indexed="81"/>
            <rFont val="Tahoma"/>
            <family val="2"/>
          </rPr>
          <t xml:space="preserve"> </t>
        </r>
        <r>
          <rPr>
            <sz val="10"/>
            <color indexed="81"/>
            <rFont val="돋움"/>
            <family val="3"/>
            <charset val="129"/>
          </rPr>
          <t>제</t>
        </r>
        <r>
          <rPr>
            <sz val="10"/>
            <color indexed="81"/>
            <rFont val="Tahoma"/>
            <family val="2"/>
          </rPr>
          <t>2009-670</t>
        </r>
        <r>
          <rPr>
            <sz val="10"/>
            <color indexed="81"/>
            <rFont val="돋움"/>
            <family val="3"/>
            <charset val="129"/>
          </rPr>
          <t>호</t>
        </r>
        <r>
          <rPr>
            <sz val="10"/>
            <color indexed="81"/>
            <rFont val="Tahoma"/>
            <family val="2"/>
          </rPr>
          <t>)</t>
        </r>
        <r>
          <rPr>
            <sz val="10"/>
            <color indexed="81"/>
            <rFont val="돋움"/>
            <family val="3"/>
            <charset val="129"/>
          </rPr>
          <t xml:space="preserve">
</t>
        </r>
        <r>
          <rPr>
            <sz val="10"/>
            <color indexed="81"/>
            <rFont val="Tahoma"/>
            <family val="2"/>
          </rPr>
          <t xml:space="preserve"> : </t>
        </r>
        <r>
          <rPr>
            <sz val="10"/>
            <color indexed="81"/>
            <rFont val="돋움"/>
            <family val="3"/>
            <charset val="129"/>
          </rPr>
          <t>제경비</t>
        </r>
        <r>
          <rPr>
            <sz val="10"/>
            <color indexed="81"/>
            <rFont val="Tahoma"/>
            <family val="2"/>
          </rPr>
          <t xml:space="preserve"> 110%~120%</t>
        </r>
      </text>
    </comment>
    <comment ref="Z20" authorId="0" shapeId="0">
      <text>
        <r>
          <rPr>
            <sz val="10"/>
            <color indexed="81"/>
            <rFont val="돋움"/>
            <family val="3"/>
            <charset val="129"/>
          </rPr>
          <t>측량용역대가의</t>
        </r>
        <r>
          <rPr>
            <sz val="10"/>
            <color indexed="81"/>
            <rFont val="Tahoma"/>
            <family val="2"/>
          </rPr>
          <t xml:space="preserve"> </t>
        </r>
        <r>
          <rPr>
            <sz val="10"/>
            <color indexed="81"/>
            <rFont val="돋움"/>
            <family val="3"/>
            <charset val="129"/>
          </rPr>
          <t>기준</t>
        </r>
        <r>
          <rPr>
            <sz val="10"/>
            <color indexed="81"/>
            <rFont val="Tahoma"/>
            <family val="2"/>
          </rPr>
          <t>(</t>
        </r>
        <r>
          <rPr>
            <sz val="10"/>
            <color indexed="81"/>
            <rFont val="돋움"/>
            <family val="3"/>
            <charset val="129"/>
          </rPr>
          <t>건설교통부</t>
        </r>
        <r>
          <rPr>
            <sz val="10"/>
            <color indexed="81"/>
            <rFont val="Tahoma"/>
            <family val="2"/>
          </rPr>
          <t xml:space="preserve"> </t>
        </r>
        <r>
          <rPr>
            <sz val="10"/>
            <color indexed="81"/>
            <rFont val="돋움"/>
            <family val="3"/>
            <charset val="129"/>
          </rPr>
          <t>고시</t>
        </r>
        <r>
          <rPr>
            <sz val="10"/>
            <color indexed="81"/>
            <rFont val="Tahoma"/>
            <family val="2"/>
          </rPr>
          <t xml:space="preserve"> </t>
        </r>
        <r>
          <rPr>
            <sz val="10"/>
            <color indexed="81"/>
            <rFont val="돋움"/>
            <family val="3"/>
            <charset val="129"/>
          </rPr>
          <t>제</t>
        </r>
        <r>
          <rPr>
            <sz val="10"/>
            <color indexed="81"/>
            <rFont val="Tahoma"/>
            <family val="2"/>
          </rPr>
          <t>2009-670</t>
        </r>
        <r>
          <rPr>
            <sz val="10"/>
            <color indexed="81"/>
            <rFont val="돋움"/>
            <family val="3"/>
            <charset val="129"/>
          </rPr>
          <t>호</t>
        </r>
        <r>
          <rPr>
            <sz val="10"/>
            <color indexed="81"/>
            <rFont val="Tahoma"/>
            <family val="2"/>
          </rPr>
          <t>)</t>
        </r>
        <r>
          <rPr>
            <sz val="10"/>
            <color indexed="81"/>
            <rFont val="돋움"/>
            <family val="3"/>
            <charset val="129"/>
          </rPr>
          <t xml:space="preserve">
</t>
        </r>
        <r>
          <rPr>
            <sz val="10"/>
            <color indexed="81"/>
            <rFont val="Tahoma"/>
            <family val="2"/>
          </rPr>
          <t xml:space="preserve"> : </t>
        </r>
        <r>
          <rPr>
            <sz val="10"/>
            <color indexed="81"/>
            <rFont val="돋움"/>
            <family val="3"/>
            <charset val="129"/>
          </rPr>
          <t>기술료</t>
        </r>
        <r>
          <rPr>
            <sz val="10"/>
            <color indexed="81"/>
            <rFont val="Tahoma"/>
            <family val="2"/>
          </rPr>
          <t xml:space="preserve"> 20%~40%</t>
        </r>
      </text>
    </comment>
  </commentList>
</comments>
</file>

<file path=xl/sharedStrings.xml><?xml version="1.0" encoding="utf-8"?>
<sst xmlns="http://schemas.openxmlformats.org/spreadsheetml/2006/main" count="8014" uniqueCount="2802">
  <si>
    <t>ILF</t>
  </si>
  <si>
    <t>EIF</t>
  </si>
  <si>
    <t>EI</t>
  </si>
  <si>
    <t>EO</t>
  </si>
  <si>
    <t>EQ</t>
  </si>
  <si>
    <t>계</t>
  </si>
  <si>
    <t>데이터 및 트랜잭션 기능</t>
    <phoneticPr fontId="6" type="noConversion"/>
  </si>
  <si>
    <t>기능명</t>
    <phoneticPr fontId="6" type="noConversion"/>
  </si>
  <si>
    <t>①어플리케이션명</t>
    <phoneticPr fontId="6" type="noConversion"/>
  </si>
  <si>
    <t>②세부 업무명</t>
    <phoneticPr fontId="6" type="noConversion"/>
  </si>
  <si>
    <t>③단위프로세스명</t>
    <phoneticPr fontId="6" type="noConversion"/>
  </si>
  <si>
    <t>단위프로세스 설명</t>
    <phoneticPr fontId="6" type="noConversion"/>
  </si>
  <si>
    <t>④FP유형</t>
    <phoneticPr fontId="6" type="noConversion"/>
  </si>
  <si>
    <t>비고</t>
    <phoneticPr fontId="60" type="noConversion"/>
  </si>
  <si>
    <t>FP 산출</t>
    <phoneticPr fontId="60" type="noConversion"/>
  </si>
  <si>
    <t>⑤가중치</t>
    <phoneticPr fontId="6" type="noConversion"/>
  </si>
  <si>
    <t>-  "OOO 사업" 소프트웨어 개발비 산정  - FP방식(간이법) </t>
    <phoneticPr fontId="8" type="noConversion"/>
  </si>
  <si>
    <t>○ 개발원가 산정</t>
    <phoneticPr fontId="8" type="noConversion"/>
  </si>
  <si>
    <t>(단위 : 원)</t>
    <phoneticPr fontId="8" type="noConversion"/>
  </si>
  <si>
    <t>총기능점수</t>
    <phoneticPr fontId="8" type="noConversion"/>
  </si>
  <si>
    <t>기능점수당 단가</t>
    <phoneticPr fontId="8" type="noConversion"/>
  </si>
  <si>
    <t>보정계수</t>
    <phoneticPr fontId="8" type="noConversion"/>
  </si>
  <si>
    <t>개발원가</t>
    <phoneticPr fontId="8" type="noConversion"/>
  </si>
  <si>
    <t>규모</t>
    <phoneticPr fontId="6" type="noConversion"/>
  </si>
  <si>
    <t>연계복잡성</t>
    <phoneticPr fontId="6" type="noConversion"/>
  </si>
  <si>
    <t>성능</t>
    <phoneticPr fontId="6" type="noConversion"/>
  </si>
  <si>
    <t>보안성</t>
    <phoneticPr fontId="6" type="noConversion"/>
  </si>
  <si>
    <t>합계(보정 후 개발원가)</t>
    <phoneticPr fontId="8" type="noConversion"/>
  </si>
  <si>
    <t>이윤</t>
    <phoneticPr fontId="8" type="noConversion"/>
  </si>
  <si>
    <t>직접경비</t>
    <phoneticPr fontId="8" type="noConversion"/>
  </si>
  <si>
    <t>소프트웨어 개발비(부가세 별도)</t>
    <phoneticPr fontId="8" type="noConversion"/>
  </si>
  <si>
    <t>○ 직접경비</t>
    <phoneticPr fontId="8" type="noConversion"/>
  </si>
  <si>
    <t>구분</t>
    <phoneticPr fontId="8" type="noConversion"/>
  </si>
  <si>
    <t>산출내역</t>
    <phoneticPr fontId="8" type="noConversion"/>
  </si>
  <si>
    <t>금액</t>
    <phoneticPr fontId="6" type="noConversion"/>
  </si>
  <si>
    <t>합 계</t>
    <phoneticPr fontId="8" type="noConversion"/>
  </si>
  <si>
    <t>○ 보정계수 산정</t>
    <phoneticPr fontId="8" type="noConversion"/>
  </si>
  <si>
    <t>보정계수 구분</t>
    <phoneticPr fontId="8" type="noConversion"/>
  </si>
  <si>
    <t>복잡도 및 난이도 수준</t>
    <phoneticPr fontId="6" type="noConversion"/>
  </si>
  <si>
    <t>보정계수</t>
    <phoneticPr fontId="6" type="noConversion"/>
  </si>
  <si>
    <t>SW규모</t>
    <phoneticPr fontId="6" type="noConversion"/>
  </si>
  <si>
    <t>1. 타 기관 연계 없음</t>
    <phoneticPr fontId="6" type="noConversion"/>
  </si>
  <si>
    <t>성능 요구수준</t>
    <phoneticPr fontId="6" type="noConversion"/>
  </si>
  <si>
    <t>4. 응답시간이나 처리율이 모든 업무시간에 중요하며, 처리 시한이 명시되어 있다.</t>
  </si>
  <si>
    <t>2. 1~2개의 타 기관 연계</t>
    <phoneticPr fontId="6" type="noConversion"/>
  </si>
  <si>
    <t>3. 3~5개의 타 기관 연계</t>
    <phoneticPr fontId="6" type="noConversion"/>
  </si>
  <si>
    <t>보안성 요구수준</t>
    <phoneticPr fontId="6" type="noConversion"/>
  </si>
  <si>
    <t>4. 6~10개의 타 기관 연계</t>
    <phoneticPr fontId="6" type="noConversion"/>
  </si>
  <si>
    <t>5. 10개 초과의 타 기관 연계</t>
    <phoneticPr fontId="6" type="noConversion"/>
  </si>
  <si>
    <t>○ FP 집계</t>
    <phoneticPr fontId="6" type="noConversion"/>
  </si>
  <si>
    <t>1. 응답성능에 대한 특별한 요구사항이 없다.</t>
  </si>
  <si>
    <t>2. 응답성능에 대한 요구사항이 있으나 특별한 조치가 필요하지는 않다.</t>
  </si>
  <si>
    <t>기능수</t>
    <phoneticPr fontId="8" type="noConversion"/>
  </si>
  <si>
    <t>3. 응답시간이나 처리율이 피크타임(peak time)에 중요하며, 처리 시한이 명시되어 있다.</t>
  </si>
  <si>
    <t>기능점수</t>
    <phoneticPr fontId="8" type="noConversion"/>
  </si>
  <si>
    <t>비중</t>
    <phoneticPr fontId="6" type="noConversion"/>
  </si>
  <si>
    <t>5. 응답성능 요구수준이 엄격하여, 설계, 개발 또는 구현 단계에서 성능 분석도구 사용이 필요하다.</t>
  </si>
  <si>
    <t>○ 규모 보정계수</t>
    <phoneticPr fontId="8" type="noConversion"/>
  </si>
  <si>
    <t>산정방법</t>
    <phoneticPr fontId="8" type="noConversion"/>
  </si>
  <si>
    <t>SW규모</t>
    <phoneticPr fontId="8" type="noConversion"/>
  </si>
  <si>
    <t>○ 애플리케이션 복잡도 보정계수</t>
    <phoneticPr fontId="8" type="noConversion"/>
  </si>
  <si>
    <t>복잡도 및 난이도 수준</t>
    <phoneticPr fontId="8" type="noConversion"/>
  </si>
  <si>
    <t>보정계수</t>
    <phoneticPr fontId="6" type="noConversion"/>
  </si>
  <si>
    <t>1. 응답성능에 대한 특별한 요구사항이 없다.</t>
    <phoneticPr fontId="6" type="noConversion"/>
  </si>
  <si>
    <t>2. 응답성능에 대한 요구사항이 있으나 특별한 조치가 필요하지는 않다.</t>
    <phoneticPr fontId="6" type="noConversion"/>
  </si>
  <si>
    <t>3. 응답시간이나 처리율이 피크타임(peak time)에 중요하며, 처리 시한이 명시되어 있다.</t>
    <phoneticPr fontId="6" type="noConversion"/>
  </si>
  <si>
    <t>4. 응답시간이나 처리율이 모든 업무시간에 중요하며, 처리 시한이 명시되어 있다.</t>
    <phoneticPr fontId="6" type="noConversion"/>
  </si>
  <si>
    <t>5. 응답성능 요구수준이 엄격하여, 설계, 개발 또는 구현 단계에서 성능 분석도구 사용이 필요하다.</t>
    <phoneticPr fontId="6" type="noConversion"/>
  </si>
  <si>
    <t xml:space="preserve"> = 0.4057 x (log e(기능점수) - 7.1978)^2 + 0.8878
   (단, 500FP 미만 1.28, 3,000FP 초과 1.153 적용)</t>
    <phoneticPr fontId="6" type="noConversion"/>
  </si>
  <si>
    <t>운영환경 호환성</t>
    <phoneticPr fontId="6" type="noConversion"/>
  </si>
  <si>
    <t>1. 운영환경 호환성에 대한 요구사항이 없다.</t>
    <phoneticPr fontId="6" type="noConversion"/>
  </si>
  <si>
    <t>2. 운영환경 호환성에 대한 요구사항이 있으며, 동일 하드웨어 및 소프트웨어 환경에서 운영되도록 설계된다.</t>
    <phoneticPr fontId="6" type="noConversion"/>
  </si>
  <si>
    <t>3. 운영환경 호환성에 대한 요구사항이 있으며, 유사 하드웨어 및 소프트웨어 환경에서 운영되도록 설계된다.</t>
    <phoneticPr fontId="6" type="noConversion"/>
  </si>
  <si>
    <t>4. 운영환경 호환성에 대한 요구사항이 있으며, 이질적인 하드웨어 및 소프트웨어 환경에서 운영되도록 설계된다.</t>
    <phoneticPr fontId="6" type="noConversion"/>
  </si>
  <si>
    <t>5. 항목 4에 더하여 일반적 산출물 이외에 장소에서 원활한 운영을 보장하기 위한 운영 절차의 문서화와 사전 모의훈련이 요구된다.</t>
    <phoneticPr fontId="6" type="noConversion"/>
  </si>
  <si>
    <t>1. 암호화, 웹취약점 점검, 시큐어코딩, 개인정보보호 등 1가지 보안 요구사항이 포함되어 있다.</t>
    <phoneticPr fontId="6" type="noConversion"/>
  </si>
  <si>
    <t>2. 2가지 요구사항이 포함되어 있다.</t>
    <phoneticPr fontId="6" type="noConversion"/>
  </si>
  <si>
    <t>3. 3가지 요구사항이 포함되어 있다.</t>
    <phoneticPr fontId="6" type="noConversion"/>
  </si>
  <si>
    <t>4. 4가지 항목이 모두 포함되어 있다.</t>
    <phoneticPr fontId="6" type="noConversion"/>
  </si>
  <si>
    <t>5. 5가지 이상의 보안 요구사항이 포함되어 있다.</t>
    <phoneticPr fontId="6" type="noConversion"/>
  </si>
  <si>
    <t>운영환경</t>
    <phoneticPr fontId="6" type="noConversion"/>
  </si>
  <si>
    <t>운영환경 호환성</t>
    <phoneticPr fontId="6" type="noConversion"/>
  </si>
  <si>
    <t>1. 운영환경 호환성에 대한 요구사항이 없다.</t>
  </si>
  <si>
    <t>2. 운영환경 호환성에 대한 요구사항이 있으며, 동일 하드웨어 및 소프트웨어 환경에서 운영되도록 설계된다.</t>
  </si>
  <si>
    <t>3. 운영환경 호환성에 대한 요구사항이 있으며, 유사 하드웨어 및 소프트웨어 환경에서 운영되도록 설계된다.</t>
  </si>
  <si>
    <t>4. 운영환경 호환성에 대한 요구사항이 있으며, 이질적인 하드웨어 및 소프트웨어 환경에서 운영되도록 설계된다.</t>
  </si>
  <si>
    <t>5. 항목 4에 더하여 일반적 산출물 이외에 장소에서 원활한 운영을 보장하기 위한 운영 절차의 문서화와 사전 모의훈련이 요구된다.</t>
  </si>
  <si>
    <t>1. 암호화, 웹취약점 점검, 시큐어코딩, 개인정보보호 등 1가지 보안 요구사항이 포함되어 있다.</t>
  </si>
  <si>
    <t>2. 2가지 요구사항이 포함되어 있다.</t>
  </si>
  <si>
    <t>3. 3가지 요구사항이 포함되어 있다.</t>
  </si>
  <si>
    <t>4. 4가지 항목이 모두 포함되어 있다.</t>
  </si>
  <si>
    <t>5. 5가지 이상의 보안 요구사항이 포함되어 있다.</t>
  </si>
  <si>
    <t xml:space="preserve">(소프트웨어사업 대가산정 가이드, 2022. KOSA) </t>
    <phoneticPr fontId="6" type="noConversion"/>
  </si>
  <si>
    <t>기능점수 산정 (간이법)</t>
    <phoneticPr fontId="6" type="noConversion"/>
  </si>
  <si>
    <t>공간정보 권한 관리</t>
    <phoneticPr fontId="60" type="noConversion"/>
  </si>
  <si>
    <t>공간데이터 권한 정보</t>
    <phoneticPr fontId="60" type="noConversion"/>
  </si>
  <si>
    <t>공간데이터 권한 목록조회</t>
    <phoneticPr fontId="60" type="noConversion"/>
  </si>
  <si>
    <t>공간데이터 권한 상세조회</t>
    <phoneticPr fontId="60" type="noConversion"/>
  </si>
  <si>
    <t>공간데이터 권한 등록</t>
    <phoneticPr fontId="60" type="noConversion"/>
  </si>
  <si>
    <t>공간데이터 권한 수정</t>
    <phoneticPr fontId="60" type="noConversion"/>
  </si>
  <si>
    <t>공간데이터 권한 삭제</t>
    <phoneticPr fontId="60" type="noConversion"/>
  </si>
  <si>
    <t>사용자 관리</t>
    <phoneticPr fontId="60" type="noConversion"/>
  </si>
  <si>
    <t>사용자 정보</t>
    <phoneticPr fontId="60" type="noConversion"/>
  </si>
  <si>
    <t>사용자 목록조회</t>
    <phoneticPr fontId="60" type="noConversion"/>
  </si>
  <si>
    <t>사용자 상세조회</t>
    <phoneticPr fontId="60" type="noConversion"/>
  </si>
  <si>
    <t>사용자 추가(등록)</t>
    <phoneticPr fontId="60" type="noConversion"/>
  </si>
  <si>
    <t>사용자 수정</t>
    <phoneticPr fontId="60" type="noConversion"/>
  </si>
  <si>
    <t>사용자 삭제</t>
    <phoneticPr fontId="60" type="noConversion"/>
  </si>
  <si>
    <t>사용자 권한관리</t>
    <phoneticPr fontId="60" type="noConversion"/>
  </si>
  <si>
    <t>사용자 권한 정보</t>
    <phoneticPr fontId="60" type="noConversion"/>
  </si>
  <si>
    <t>사용자 권한 목록조회</t>
    <phoneticPr fontId="60" type="noConversion"/>
  </si>
  <si>
    <t>사용자 권한 상세조회</t>
    <phoneticPr fontId="60" type="noConversion"/>
  </si>
  <si>
    <t>사용자 권한 등록</t>
    <phoneticPr fontId="60" type="noConversion"/>
  </si>
  <si>
    <t>사용자 권한 수정</t>
    <phoneticPr fontId="60" type="noConversion"/>
  </si>
  <si>
    <t>사용자 권한 삭제</t>
    <phoneticPr fontId="60" type="noConversion"/>
  </si>
  <si>
    <t>부서(조직) 관리</t>
    <phoneticPr fontId="60" type="noConversion"/>
  </si>
  <si>
    <t>부서(조직) 정보</t>
    <phoneticPr fontId="60" type="noConversion"/>
  </si>
  <si>
    <t>부서(조직) 목록조회</t>
    <phoneticPr fontId="60" type="noConversion"/>
  </si>
  <si>
    <t>부서(조직) 상세조회</t>
    <phoneticPr fontId="60" type="noConversion"/>
  </si>
  <si>
    <t>부서(조직) 등록</t>
    <phoneticPr fontId="60" type="noConversion"/>
  </si>
  <si>
    <t>부서(조직) 수정</t>
    <phoneticPr fontId="60" type="noConversion"/>
  </si>
  <si>
    <t>부서(조직) 삭제</t>
    <phoneticPr fontId="60" type="noConversion"/>
  </si>
  <si>
    <t>부서(조직) LDAP 동기화</t>
    <phoneticPr fontId="60" type="noConversion"/>
  </si>
  <si>
    <t>부서 권한관리</t>
    <phoneticPr fontId="60" type="noConversion"/>
  </si>
  <si>
    <t>부서 권한 정보</t>
    <phoneticPr fontId="60" type="noConversion"/>
  </si>
  <si>
    <t>부서 권한 목록조회</t>
    <phoneticPr fontId="60" type="noConversion"/>
  </si>
  <si>
    <t>부서 권한 상세조회</t>
    <phoneticPr fontId="60" type="noConversion"/>
  </si>
  <si>
    <t>부서 권한 등록</t>
    <phoneticPr fontId="60" type="noConversion"/>
  </si>
  <si>
    <t>부서 권한 수정</t>
    <phoneticPr fontId="60" type="noConversion"/>
  </si>
  <si>
    <t>부서 권한 삭제</t>
    <phoneticPr fontId="60" type="noConversion"/>
  </si>
  <si>
    <t>공통코드 관리</t>
    <phoneticPr fontId="60" type="noConversion"/>
  </si>
  <si>
    <t>공통코드 관리 DB</t>
    <phoneticPr fontId="60" type="noConversion"/>
  </si>
  <si>
    <t>코드정보 DB</t>
  </si>
  <si>
    <t>공통코드 그룹 목록 조회</t>
    <phoneticPr fontId="60" type="noConversion"/>
  </si>
  <si>
    <t>공통코드 그룹 목록을 조회한다.</t>
    <phoneticPr fontId="60" type="noConversion"/>
  </si>
  <si>
    <t>공통코드 그룹 상세정보 조회</t>
    <phoneticPr fontId="60" type="noConversion"/>
  </si>
  <si>
    <t>공통코드 그룹을 상세정보 조회한다.</t>
    <phoneticPr fontId="60" type="noConversion"/>
  </si>
  <si>
    <t>공통코드 그룹 등록</t>
    <phoneticPr fontId="60" type="noConversion"/>
  </si>
  <si>
    <t>공통코드 그룹을 신규 등록한다.</t>
    <phoneticPr fontId="60" type="noConversion"/>
  </si>
  <si>
    <t>공통코드 그룹 수정</t>
    <phoneticPr fontId="60" type="noConversion"/>
  </si>
  <si>
    <t>공통코드 그룹을 수정한다.</t>
    <phoneticPr fontId="60" type="noConversion"/>
  </si>
  <si>
    <t>공통코드 그룹 삭제</t>
    <phoneticPr fontId="60" type="noConversion"/>
  </si>
  <si>
    <t>공통코드 그룹을 삭제한다.</t>
    <phoneticPr fontId="60" type="noConversion"/>
  </si>
  <si>
    <t>상세코드 정보 등록</t>
    <phoneticPr fontId="60" type="noConversion"/>
  </si>
  <si>
    <t>상세코드 정보를 신규 등록한다.</t>
    <phoneticPr fontId="60" type="noConversion"/>
  </si>
  <si>
    <t>상세코드 정보 수정</t>
    <phoneticPr fontId="60" type="noConversion"/>
  </si>
  <si>
    <t>상세코드 정보를 수정한다.</t>
    <phoneticPr fontId="60" type="noConversion"/>
  </si>
  <si>
    <t>상세코드 정보 삭제</t>
    <phoneticPr fontId="60" type="noConversion"/>
  </si>
  <si>
    <t>상세코드 정보를 삭제한다.</t>
    <phoneticPr fontId="60" type="noConversion"/>
  </si>
  <si>
    <t>메뉴 관리</t>
    <phoneticPr fontId="60" type="noConversion"/>
  </si>
  <si>
    <t>메뉴 관리정보 DB</t>
    <phoneticPr fontId="60" type="noConversion"/>
  </si>
  <si>
    <t>메뉴관리정보 DB</t>
  </si>
  <si>
    <t>메뉴 목록 조회</t>
    <phoneticPr fontId="60" type="noConversion"/>
  </si>
  <si>
    <t>메뉴관리 목록을 조회한다.</t>
  </si>
  <si>
    <t>메뉴 상세 조회</t>
    <phoneticPr fontId="60" type="noConversion"/>
  </si>
  <si>
    <t>메뉴관리 상세정보 조회를 한다.</t>
  </si>
  <si>
    <t>메뉴 정보 등록</t>
    <phoneticPr fontId="60" type="noConversion"/>
  </si>
  <si>
    <t>메뉴관리 정보를 등록한다.</t>
  </si>
  <si>
    <t>메뉴 정보 수정</t>
    <phoneticPr fontId="60" type="noConversion"/>
  </si>
  <si>
    <t>메뉴관리 정보를 수정한다.</t>
  </si>
  <si>
    <t>메뉴 정보 삭제</t>
    <phoneticPr fontId="60" type="noConversion"/>
  </si>
  <si>
    <t>메뉴관리 정보를 삭제한다.</t>
  </si>
  <si>
    <t>접속 현황 관리</t>
    <phoneticPr fontId="60" type="noConversion"/>
  </si>
  <si>
    <t>접속 로그 정보 DB</t>
    <phoneticPr fontId="60" type="noConversion"/>
  </si>
  <si>
    <t>접속 현황 조회</t>
    <phoneticPr fontId="60" type="noConversion"/>
  </si>
  <si>
    <t>주별 접속 통계 조회</t>
    <phoneticPr fontId="60" type="noConversion"/>
  </si>
  <si>
    <t>주별 접속 통계 그래프로 표출한다.</t>
    <phoneticPr fontId="60" type="noConversion"/>
  </si>
  <si>
    <t>월별 접속 통계 조회</t>
    <phoneticPr fontId="60" type="noConversion"/>
  </si>
  <si>
    <t>월별 접속 통계 그래프 표출</t>
    <phoneticPr fontId="60" type="noConversion"/>
  </si>
  <si>
    <t>월별 접속 통계 그래프로 표출한다.</t>
    <phoneticPr fontId="60" type="noConversion"/>
  </si>
  <si>
    <t>메뉴 사용 현황</t>
    <phoneticPr fontId="60" type="noConversion"/>
  </si>
  <si>
    <t>메뉴 사용 이력 정보 DB</t>
    <phoneticPr fontId="60" type="noConversion"/>
  </si>
  <si>
    <t>일별 메뉴 사용 현황 조회</t>
    <phoneticPr fontId="60" type="noConversion"/>
  </si>
  <si>
    <t>일별 접속 현황 조회</t>
    <phoneticPr fontId="60" type="noConversion"/>
  </si>
  <si>
    <t>주별 메뉴 사용 통계 조회</t>
    <phoneticPr fontId="60" type="noConversion"/>
  </si>
  <si>
    <t>주별 메뉴 사용 통계 그래프 표출</t>
    <phoneticPr fontId="60" type="noConversion"/>
  </si>
  <si>
    <t>월별 메뉴 사용 통계 조회</t>
    <phoneticPr fontId="60" type="noConversion"/>
  </si>
  <si>
    <t>월별 메뉴 사용 통계 그래프 표출</t>
    <phoneticPr fontId="60" type="noConversion"/>
  </si>
  <si>
    <t>공지사항 관리</t>
    <phoneticPr fontId="60" type="noConversion"/>
  </si>
  <si>
    <t>공지사항 목록 조회</t>
    <phoneticPr fontId="6" type="noConversion"/>
  </si>
  <si>
    <t>공지사항 목록을 조회한다.</t>
    <phoneticPr fontId="6" type="noConversion"/>
  </si>
  <si>
    <t>공지사항 상세 조회</t>
    <phoneticPr fontId="6" type="noConversion"/>
  </si>
  <si>
    <t>공지사항 정보를 상세조회한다.</t>
    <phoneticPr fontId="6" type="noConversion"/>
  </si>
  <si>
    <t>공지사항 등록</t>
  </si>
  <si>
    <t>공지사항을 등록한다.</t>
  </si>
  <si>
    <t>공지사항 수정</t>
  </si>
  <si>
    <t>공지사항을 수정한다.</t>
  </si>
  <si>
    <t>공지사항 삭제</t>
  </si>
  <si>
    <t>공지사항을 삭제한다.</t>
  </si>
  <si>
    <t>자료실 관리</t>
    <phoneticPr fontId="6" type="noConversion"/>
  </si>
  <si>
    <t>자료실 목록 조회</t>
    <phoneticPr fontId="6" type="noConversion"/>
  </si>
  <si>
    <t>자료실 목록을 조회한다.</t>
    <phoneticPr fontId="6" type="noConversion"/>
  </si>
  <si>
    <t>자료실 상세 조회</t>
    <phoneticPr fontId="6" type="noConversion"/>
  </si>
  <si>
    <t>자료실 상세정보를 조회한다.</t>
    <phoneticPr fontId="6" type="noConversion"/>
  </si>
  <si>
    <t>자료실 등록</t>
  </si>
  <si>
    <t>자료실을 등록한다.</t>
  </si>
  <si>
    <t>자료실 수정</t>
  </si>
  <si>
    <t>자료실을 수정한다.</t>
  </si>
  <si>
    <t>자료실 삭제</t>
  </si>
  <si>
    <t>자료실을 삭제한다.</t>
  </si>
  <si>
    <t>Q&amp;A 관리</t>
    <phoneticPr fontId="6" type="noConversion"/>
  </si>
  <si>
    <t>Q&amp;A 목록 조회</t>
    <phoneticPr fontId="6" type="noConversion"/>
  </si>
  <si>
    <t>사용자요청 목록을 조회한다.</t>
    <phoneticPr fontId="6" type="noConversion"/>
  </si>
  <si>
    <t>Q&amp;A 상세 조회</t>
    <phoneticPr fontId="6" type="noConversion"/>
  </si>
  <si>
    <t>사용자요청 정보를 상세조회한다.</t>
    <phoneticPr fontId="6" type="noConversion"/>
  </si>
  <si>
    <t>Q&amp;A 답변 등록</t>
    <phoneticPr fontId="60" type="noConversion"/>
  </si>
  <si>
    <t>사용자요청 댓글을 등록한다.</t>
    <phoneticPr fontId="60" type="noConversion"/>
  </si>
  <si>
    <t>Q&amp;A 답변 수정</t>
    <phoneticPr fontId="60" type="noConversion"/>
  </si>
  <si>
    <t>사용자요청 댓글을 수정한다.</t>
    <phoneticPr fontId="60" type="noConversion"/>
  </si>
  <si>
    <t>Q&amp;A 답변 삭제</t>
    <phoneticPr fontId="60" type="noConversion"/>
  </si>
  <si>
    <t>사용자요청 댓글을 삭제한다.</t>
    <phoneticPr fontId="60" type="noConversion"/>
  </si>
  <si>
    <t>Q&amp;A 삭제</t>
    <phoneticPr fontId="6" type="noConversion"/>
  </si>
  <si>
    <t>잘못된 Q&amp;A건은 관리자가 삭제할 수 있다.</t>
    <phoneticPr fontId="60" type="noConversion"/>
  </si>
  <si>
    <t>운영관리</t>
    <phoneticPr fontId="60" type="noConversion"/>
  </si>
  <si>
    <t>데이터요약분석 API</t>
    <phoneticPr fontId="8" type="noConversion"/>
  </si>
  <si>
    <t>포인트 집계</t>
    <phoneticPr fontId="60" type="noConversion"/>
  </si>
  <si>
    <t>위치찾기분석 API</t>
    <phoneticPr fontId="8" type="noConversion"/>
  </si>
  <si>
    <t>공간패턴 분석 API</t>
    <phoneticPr fontId="8" type="noConversion"/>
  </si>
  <si>
    <t>밀도 계산</t>
    <phoneticPr fontId="60" type="noConversion"/>
  </si>
  <si>
    <t>핫 스팟</t>
    <phoneticPr fontId="60" type="noConversion"/>
  </si>
  <si>
    <t>포인트 군집</t>
    <phoneticPr fontId="60" type="noConversion"/>
  </si>
  <si>
    <t>포인트 내삽 찾기</t>
    <phoneticPr fontId="60" type="noConversion"/>
  </si>
  <si>
    <t>EIF</t>
    <phoneticPr fontId="60" type="noConversion"/>
  </si>
  <si>
    <t>데이터관리분석 API</t>
    <phoneticPr fontId="8" type="noConversion"/>
  </si>
  <si>
    <t>경계 디졸브</t>
    <phoneticPr fontId="60" type="noConversion"/>
  </si>
  <si>
    <t>데이터 추출(파일)</t>
    <phoneticPr fontId="60" type="noConversion"/>
  </si>
  <si>
    <t>데이터 추출(스트림)</t>
    <phoneticPr fontId="60" type="noConversion"/>
  </si>
  <si>
    <t>공간 분할 생성</t>
    <phoneticPr fontId="60" type="noConversion"/>
  </si>
  <si>
    <t>레이어 병합</t>
    <phoneticPr fontId="60" type="noConversion"/>
  </si>
  <si>
    <t>레이어 중첩(교차)</t>
    <phoneticPr fontId="60" type="noConversion"/>
  </si>
  <si>
    <t>레이어 중첩(유니온)</t>
    <phoneticPr fontId="60" type="noConversion"/>
  </si>
  <si>
    <t>레이어 중첩(지우기)</t>
    <phoneticPr fontId="60" type="noConversion"/>
  </si>
  <si>
    <t>클러스터링</t>
    <phoneticPr fontId="60" type="noConversion"/>
  </si>
  <si>
    <t>지오메트리별 면적 계산</t>
    <phoneticPr fontId="60" type="noConversion"/>
  </si>
  <si>
    <t>지오메트리별 길이 계산</t>
    <phoneticPr fontId="60" type="noConversion"/>
  </si>
  <si>
    <t>공간정보 좌표 변환</t>
    <phoneticPr fontId="60" type="noConversion"/>
  </si>
  <si>
    <t>파일 좌표변환</t>
    <phoneticPr fontId="60" type="noConversion"/>
  </si>
  <si>
    <t>스트림 파일 좌표변환</t>
    <phoneticPr fontId="60" type="noConversion"/>
  </si>
  <si>
    <t>단일 좌표 및 도분초 변환</t>
    <phoneticPr fontId="60" type="noConversion"/>
  </si>
  <si>
    <t>피처 문자열 좌표변환</t>
    <phoneticPr fontId="60" type="noConversion"/>
  </si>
  <si>
    <t>지오코딩 결과 파일 정보</t>
    <phoneticPr fontId="60" type="noConversion"/>
  </si>
  <si>
    <t>ILF</t>
    <phoneticPr fontId="60" type="noConversion"/>
  </si>
  <si>
    <t>단일 주소정제</t>
    <phoneticPr fontId="60" type="noConversion"/>
  </si>
  <si>
    <t>파일 주소정제</t>
    <phoneticPr fontId="60" type="noConversion"/>
  </si>
  <si>
    <t>스트림 주소정제</t>
    <phoneticPr fontId="60" type="noConversion"/>
  </si>
  <si>
    <t>파일 지오코딩</t>
    <phoneticPr fontId="60" type="noConversion"/>
  </si>
  <si>
    <t>스트림 지오코딩</t>
    <phoneticPr fontId="60" type="noConversion"/>
  </si>
  <si>
    <t>위치검색</t>
    <phoneticPr fontId="60" type="noConversion"/>
  </si>
  <si>
    <t>통합 위치검색</t>
    <phoneticPr fontId="60" type="noConversion"/>
  </si>
  <si>
    <t>지번 위치검색</t>
    <phoneticPr fontId="60" type="noConversion"/>
  </si>
  <si>
    <t>건물명 위치검색</t>
    <phoneticPr fontId="60" type="noConversion"/>
  </si>
  <si>
    <r>
      <t>POI 위치검색</t>
    </r>
    <r>
      <rPr>
        <sz val="10"/>
        <rFont val="Arial Unicode MS"/>
        <family val="3"/>
        <charset val="129"/>
      </rPr>
      <t xml:space="preserve"> 정보</t>
    </r>
    <phoneticPr fontId="60" type="noConversion"/>
  </si>
  <si>
    <t>POI 위치검색</t>
    <phoneticPr fontId="60" type="noConversion"/>
  </si>
  <si>
    <t>PNU 위치검색</t>
    <phoneticPr fontId="60" type="noConversion"/>
  </si>
  <si>
    <t>기초구역번호 위치검색</t>
    <phoneticPr fontId="60" type="noConversion"/>
  </si>
  <si>
    <t>경위도좌표 위치검색</t>
    <phoneticPr fontId="60" type="noConversion"/>
  </si>
  <si>
    <t>SLD 관리</t>
    <phoneticPr fontId="8" type="noConversion"/>
  </si>
  <si>
    <t>SLD 단건 조회</t>
    <phoneticPr fontId="8" type="noConversion"/>
  </si>
  <si>
    <t>SLD 추가</t>
    <phoneticPr fontId="8" type="noConversion"/>
  </si>
  <si>
    <t>SLD 수정</t>
    <phoneticPr fontId="8" type="noConversion"/>
  </si>
  <si>
    <t>SLD 삭제</t>
    <phoneticPr fontId="8" type="noConversion"/>
  </si>
  <si>
    <t>SLD 추가(스트림)</t>
    <phoneticPr fontId="8" type="noConversion"/>
  </si>
  <si>
    <t>SLD 수정(스트림)</t>
    <phoneticPr fontId="8" type="noConversion"/>
  </si>
  <si>
    <t>Dxf 파일 서비스 발행</t>
    <phoneticPr fontId="8" type="noConversion"/>
  </si>
  <si>
    <t>Dxf 파일 업로드</t>
    <phoneticPr fontId="8" type="noConversion"/>
  </si>
  <si>
    <t>GeoJSON 파일 서비스 발행</t>
    <phoneticPr fontId="8" type="noConversion"/>
  </si>
  <si>
    <t>GeoJSON 파일 업로드</t>
    <phoneticPr fontId="8" type="noConversion"/>
  </si>
  <si>
    <t>GeoJSON 텍스트 서비스 발행</t>
    <phoneticPr fontId="8" type="noConversion"/>
  </si>
  <si>
    <t>Shape 파일 서비스 발행</t>
    <phoneticPr fontId="8" type="noConversion"/>
  </si>
  <si>
    <t>Shape 파일 업로드</t>
    <phoneticPr fontId="8" type="noConversion"/>
  </si>
  <si>
    <t>GeoTiff 파일 서비스 발행</t>
    <phoneticPr fontId="8" type="noConversion"/>
  </si>
  <si>
    <t>GeoTiff 파일 업로드</t>
    <phoneticPr fontId="8" type="noConversion"/>
  </si>
  <si>
    <t>이미지 레이어 업로드</t>
    <phoneticPr fontId="8" type="noConversion"/>
  </si>
  <si>
    <t>wfs 서비스(GET)</t>
    <phoneticPr fontId="8" type="noConversion"/>
  </si>
  <si>
    <t>wfs 서비스(POST)</t>
    <phoneticPr fontId="8" type="noConversion"/>
  </si>
  <si>
    <t>wms 서비스(GET)</t>
    <phoneticPr fontId="8" type="noConversion"/>
  </si>
  <si>
    <t>wms서비스(POST)</t>
    <phoneticPr fontId="8" type="noConversion"/>
  </si>
  <si>
    <t>사용자 지도 작업 알림 목록 조회</t>
    <phoneticPr fontId="8" type="noConversion"/>
  </si>
  <si>
    <t>사용자 지도 작업 알림 등록</t>
    <phoneticPr fontId="8" type="noConversion"/>
  </si>
  <si>
    <t>사용자 지도 작업 알림 삭제</t>
    <phoneticPr fontId="8" type="noConversion"/>
  </si>
  <si>
    <t>사용자 지도 작업 알림 대기열 목록 조회</t>
    <phoneticPr fontId="8" type="noConversion"/>
  </si>
  <si>
    <t>사용자 지도 작업 알림 조회</t>
    <phoneticPr fontId="8" type="noConversion"/>
  </si>
  <si>
    <t>사용자 지도 작업 알림 상태 변경</t>
    <phoneticPr fontId="8" type="noConversion"/>
  </si>
  <si>
    <t>EI</t>
    <phoneticPr fontId="8" type="noConversion"/>
  </si>
  <si>
    <t>EQ</t>
    <phoneticPr fontId="8" type="noConversion"/>
  </si>
  <si>
    <t>EO</t>
    <phoneticPr fontId="8" type="noConversion"/>
  </si>
  <si>
    <t>GIS프레임워크(REST API)</t>
    <phoneticPr fontId="6" type="noConversion"/>
  </si>
  <si>
    <t>EIF</t>
    <phoneticPr fontId="8" type="noConversion"/>
  </si>
  <si>
    <t>배경지도 서비스</t>
    <phoneticPr fontId="8" type="noConversion"/>
  </si>
  <si>
    <t>레이어 속성 정보 관리</t>
    <phoneticPr fontId="8" type="noConversion"/>
  </si>
  <si>
    <t>레이어 속성 데이터 목록 조회</t>
    <phoneticPr fontId="8" type="noConversion"/>
  </si>
  <si>
    <t>레이어 속성 데이터 집계</t>
    <phoneticPr fontId="8" type="noConversion"/>
  </si>
  <si>
    <t>레이어 BBOX 조회</t>
    <phoneticPr fontId="8" type="noConversion"/>
  </si>
  <si>
    <t>레이어 속성 데이터 개수 조회</t>
    <phoneticPr fontId="8" type="noConversion"/>
  </si>
  <si>
    <t>레이어 속성필터 설정</t>
    <phoneticPr fontId="60" type="noConversion"/>
  </si>
  <si>
    <t>레이어 속성필터 정보 등록</t>
    <phoneticPr fontId="60" type="noConversion"/>
  </si>
  <si>
    <t>레이어 속성필터 정보 조회</t>
    <phoneticPr fontId="60" type="noConversion"/>
  </si>
  <si>
    <t>레이어 속성필터 정보 수정</t>
  </si>
  <si>
    <t>레이어 속성필터 정보 삭제</t>
  </si>
  <si>
    <t>레이어 스타일 설정</t>
    <phoneticPr fontId="60" type="noConversion"/>
  </si>
  <si>
    <t>레이어 설정 정보</t>
    <phoneticPr fontId="60" type="noConversion"/>
  </si>
  <si>
    <t>ILF</t>
    <phoneticPr fontId="8" type="noConversion"/>
  </si>
  <si>
    <t>레이어 스타일 정보 등록</t>
    <phoneticPr fontId="60" type="noConversion"/>
  </si>
  <si>
    <t>레이어 스타일 정보 조회</t>
    <phoneticPr fontId="60" type="noConversion"/>
  </si>
  <si>
    <t>레이어 스타일 정보 수정</t>
    <phoneticPr fontId="60" type="noConversion"/>
  </si>
  <si>
    <t>레이어 스타일 정보 삭제</t>
    <phoneticPr fontId="60" type="noConversion"/>
  </si>
  <si>
    <t>사용자 심볼 이미지</t>
    <phoneticPr fontId="60" type="noConversion"/>
  </si>
  <si>
    <t>사용자 정의 이미지 심볼 등록</t>
    <phoneticPr fontId="60" type="noConversion"/>
  </si>
  <si>
    <t>사용자 정의 이미지 심볼 조회</t>
    <phoneticPr fontId="60" type="noConversion"/>
  </si>
  <si>
    <t>사용자 정의 이미지 심볼 수정</t>
    <phoneticPr fontId="60" type="noConversion"/>
  </si>
  <si>
    <t>사용자 정의 이미지 심볼 삭제</t>
    <phoneticPr fontId="60" type="noConversion"/>
  </si>
  <si>
    <t>레이어 정보 관리</t>
    <phoneticPr fontId="60" type="noConversion"/>
  </si>
  <si>
    <t>레이어 이미지 정보</t>
    <phoneticPr fontId="60" type="noConversion"/>
  </si>
  <si>
    <t>레이어 썸네일 이미지 등록</t>
  </si>
  <si>
    <t>레이어 썸네일 이미지 조회</t>
  </si>
  <si>
    <t>레이어 썸네일 이미지 수정</t>
  </si>
  <si>
    <t>레이어 썸네일 이미지 삭제</t>
  </si>
  <si>
    <t>레이어 정보</t>
    <phoneticPr fontId="60" type="noConversion"/>
  </si>
  <si>
    <t>레이어 정보 등록</t>
  </si>
  <si>
    <t>레이어 정보 리스트</t>
    <phoneticPr fontId="60" type="noConversion"/>
  </si>
  <si>
    <t>레이어 정보 조회</t>
  </si>
  <si>
    <t>레이어 정보 수정</t>
  </si>
  <si>
    <t>레이어 정보 삭제</t>
  </si>
  <si>
    <t>레이어 파일 다운로드</t>
  </si>
  <si>
    <t>레이어 공유 정보</t>
    <phoneticPr fontId="60" type="noConversion"/>
  </si>
  <si>
    <t>레이어 공유 등록</t>
    <phoneticPr fontId="60" type="noConversion"/>
  </si>
  <si>
    <t>레이어 공유 조회</t>
    <phoneticPr fontId="60" type="noConversion"/>
  </si>
  <si>
    <t>레이어 공유 수정</t>
    <phoneticPr fontId="60" type="noConversion"/>
  </si>
  <si>
    <t>레이어 공유 삭제</t>
    <phoneticPr fontId="60" type="noConversion"/>
  </si>
  <si>
    <t>레이어 컬럼 정보 관리</t>
    <phoneticPr fontId="8" type="noConversion"/>
  </si>
  <si>
    <t>레이어 컬럼 정보</t>
    <phoneticPr fontId="8" type="noConversion"/>
  </si>
  <si>
    <t>레이어 컬럼 타입 수정 유효성 검사</t>
    <phoneticPr fontId="8" type="noConversion"/>
  </si>
  <si>
    <t>레이어 컬럼 생성</t>
    <phoneticPr fontId="8" type="noConversion"/>
  </si>
  <si>
    <t>레이어 컬럼 정보 등록 및 수정</t>
    <phoneticPr fontId="8" type="noConversion"/>
  </si>
  <si>
    <t>레이어 컬럼 범위 조회</t>
    <phoneticPr fontId="8" type="noConversion"/>
  </si>
  <si>
    <t>레이어 컬럼 정보 조회</t>
    <phoneticPr fontId="8" type="noConversion"/>
  </si>
  <si>
    <t>레이어 컬럼 유일값 조회</t>
    <phoneticPr fontId="8" type="noConversion"/>
  </si>
  <si>
    <t>레이어 컬럼 유일값 개수 조회</t>
    <phoneticPr fontId="8" type="noConversion"/>
  </si>
  <si>
    <t>레이어 컬럼 타입 수정</t>
    <phoneticPr fontId="8" type="noConversion"/>
  </si>
  <si>
    <t>사용자 지도 작업 알림 정보</t>
    <phoneticPr fontId="8" type="noConversion"/>
  </si>
  <si>
    <t>사용자 지도 작업 알림 지오코딩 상태 변경</t>
    <phoneticPr fontId="8" type="noConversion"/>
  </si>
  <si>
    <t>사용자 지도 작업 알림 수정</t>
    <phoneticPr fontId="8" type="noConversion"/>
  </si>
  <si>
    <t>웹레이어 등록</t>
    <phoneticPr fontId="60" type="noConversion"/>
  </si>
  <si>
    <t>웹레이어 수정</t>
    <phoneticPr fontId="60" type="noConversion"/>
  </si>
  <si>
    <t>웹레이어 삭제</t>
    <phoneticPr fontId="60" type="noConversion"/>
  </si>
  <si>
    <t>웹레이어 상세조회</t>
    <phoneticPr fontId="60" type="noConversion"/>
  </si>
  <si>
    <t>웹레이어 목록조회</t>
    <phoneticPr fontId="60" type="noConversion"/>
  </si>
  <si>
    <t>사용자 지도 정보</t>
    <phoneticPr fontId="60" type="noConversion"/>
  </si>
  <si>
    <t>웹맵 정보 등록</t>
    <phoneticPr fontId="60" type="noConversion"/>
  </si>
  <si>
    <t>웹맵 관련 정보 일괄 저장</t>
    <phoneticPr fontId="60" type="noConversion"/>
  </si>
  <si>
    <t>웹맵 정보 목록 조회/불러오기</t>
    <phoneticPr fontId="60" type="noConversion"/>
  </si>
  <si>
    <t>웹맵 정보 상세 조회/불러오기</t>
    <phoneticPr fontId="60" type="noConversion"/>
  </si>
  <si>
    <t>웹맵 정보 수정</t>
    <phoneticPr fontId="60" type="noConversion"/>
  </si>
  <si>
    <t>웹맵 정보 삭제</t>
    <phoneticPr fontId="60" type="noConversion"/>
  </si>
  <si>
    <t>사용자 지도 공유 정보</t>
    <phoneticPr fontId="60" type="noConversion"/>
  </si>
  <si>
    <t>웹맵 공유 등록</t>
    <phoneticPr fontId="60" type="noConversion"/>
  </si>
  <si>
    <t>웹맵 공유 목록 조회/불러오기</t>
    <phoneticPr fontId="60" type="noConversion"/>
  </si>
  <si>
    <t>웹맵 공유 상세 조회/불러오기</t>
    <phoneticPr fontId="60" type="noConversion"/>
  </si>
  <si>
    <t>웹맵 공유 수정</t>
    <phoneticPr fontId="60" type="noConversion"/>
  </si>
  <si>
    <t>웹맵 공유 삭제</t>
    <phoneticPr fontId="60" type="noConversion"/>
  </si>
  <si>
    <t>사용자 지도 이미지 정보</t>
    <phoneticPr fontId="60" type="noConversion"/>
  </si>
  <si>
    <t>웹맵 썸네일이미지 등록</t>
    <phoneticPr fontId="60" type="noConversion"/>
  </si>
  <si>
    <t>웹맵 썸네일이미지 조회/불러오기</t>
    <phoneticPr fontId="60" type="noConversion"/>
  </si>
  <si>
    <t>웹맵 썸네일이미지 수정</t>
    <phoneticPr fontId="60" type="noConversion"/>
  </si>
  <si>
    <t>웹맵 썸네일이미지 삭제</t>
    <phoneticPr fontId="60" type="noConversion"/>
  </si>
  <si>
    <t>지오코딩 결과 파일 관리</t>
    <phoneticPr fontId="8" type="noConversion"/>
  </si>
  <si>
    <t>지오코딩 결과 정보</t>
    <phoneticPr fontId="8" type="noConversion"/>
  </si>
  <si>
    <t>지오코딩 결과 파일 삭제</t>
    <phoneticPr fontId="8" type="noConversion"/>
  </si>
  <si>
    <t>지오코딩 결과 파일 등록</t>
    <phoneticPr fontId="8" type="noConversion"/>
  </si>
  <si>
    <t>지오코딩 결과 상세 조회</t>
    <phoneticPr fontId="8" type="noConversion"/>
  </si>
  <si>
    <t>지오코딩 결과 파일 수정</t>
    <phoneticPr fontId="8" type="noConversion"/>
  </si>
  <si>
    <t>레이어 편집</t>
    <phoneticPr fontId="8" type="noConversion"/>
  </si>
  <si>
    <t>지번 중심점 위치 표시</t>
  </si>
  <si>
    <t>건물 중심점 위치 표시</t>
  </si>
  <si>
    <t>저작도구(javascript API)</t>
    <phoneticPr fontId="6" type="noConversion"/>
  </si>
  <si>
    <r>
      <t>지도</t>
    </r>
    <r>
      <rPr>
        <sz val="10"/>
        <rFont val="굴림"/>
        <family val="3"/>
        <charset val="129"/>
      </rPr>
      <t xml:space="preserve"> Javascript SDK</t>
    </r>
    <phoneticPr fontId="8" type="noConversion"/>
  </si>
  <si>
    <t>배경지도 설정 클래스</t>
    <phoneticPr fontId="8" type="noConversion"/>
  </si>
  <si>
    <t>북마크 컨트롤 생성 클래스</t>
    <phoneticPr fontId="8" type="noConversion"/>
  </si>
  <si>
    <t>지도 그리기 이벤트 초기화 클래스</t>
    <phoneticPr fontId="8" type="noConversion"/>
  </si>
  <si>
    <t>색 생성 클래스</t>
    <phoneticPr fontId="8" type="noConversion"/>
  </si>
  <si>
    <t>사용자 정의 컨트롤 클래스</t>
    <phoneticPr fontId="8" type="noConversion"/>
  </si>
  <si>
    <t>좌표 설정 클래스</t>
    <phoneticPr fontId="8" type="noConversion"/>
  </si>
  <si>
    <t>지도 분할 설정 클래스</t>
    <phoneticPr fontId="8" type="noConversion"/>
  </si>
  <si>
    <t>다운로드 설정 클래스</t>
    <phoneticPr fontId="8" type="noConversion"/>
  </si>
  <si>
    <t>그리기 도구 클래스</t>
    <phoneticPr fontId="8" type="noConversion"/>
  </si>
  <si>
    <t>애니메이션 효과 클래스</t>
    <phoneticPr fontId="8" type="noConversion"/>
  </si>
  <si>
    <t>이벤트 생성 클래스</t>
    <phoneticPr fontId="8" type="noConversion"/>
  </si>
  <si>
    <t>영역 관련 클래스</t>
    <phoneticPr fontId="8" type="noConversion"/>
  </si>
  <si>
    <t>Feature 클래스</t>
    <phoneticPr fontId="8" type="noConversion"/>
  </si>
  <si>
    <t>Feature 생성을 위한 FeatureFactory 클래스</t>
    <phoneticPr fontId="8" type="noConversion"/>
  </si>
  <si>
    <t>전체화면 설정 클래스</t>
    <phoneticPr fontId="8" type="noConversion"/>
  </si>
  <si>
    <t>홈 이동 클래스</t>
    <phoneticPr fontId="8" type="noConversion"/>
  </si>
  <si>
    <t>레이어 관리 클래스</t>
    <phoneticPr fontId="8" type="noConversion"/>
  </si>
  <si>
    <t>레이어 생성 클래스</t>
    <phoneticPr fontId="8" type="noConversion"/>
  </si>
  <si>
    <t>레이어 정보 조회 클래스</t>
    <phoneticPr fontId="8" type="noConversion"/>
  </si>
  <si>
    <t>지도 생성, 조작, 컴퍼넌트, 레이어 추가 설정 클래스</t>
    <phoneticPr fontId="8" type="noConversion"/>
  </si>
  <si>
    <t>마커 생성 클래스</t>
    <phoneticPr fontId="8" type="noConversion"/>
  </si>
  <si>
    <t>지도 측정 도구 클래스</t>
    <phoneticPr fontId="8" type="noConversion"/>
  </si>
  <si>
    <t>마우스 좌표 생성 클래스</t>
    <phoneticPr fontId="8" type="noConversion"/>
  </si>
  <si>
    <t>현재 화면 기준으로 이전/다음 화면 이동 생성 클래스</t>
    <phoneticPr fontId="8" type="noConversion"/>
  </si>
  <si>
    <t>인덱스맵 생성 클래스</t>
    <phoneticPr fontId="8" type="noConversion"/>
  </si>
  <si>
    <t>팝업 생성 클래스</t>
    <phoneticPr fontId="8" type="noConversion"/>
  </si>
  <si>
    <t>프린트 설정 클래스</t>
    <phoneticPr fontId="8" type="noConversion"/>
  </si>
  <si>
    <t>좌표 변환 클래스</t>
    <phoneticPr fontId="8" type="noConversion"/>
  </si>
  <si>
    <t>화면을 회전 시키는 기능</t>
    <phoneticPr fontId="8" type="noConversion"/>
  </si>
  <si>
    <t>축척 표시 설정 클래스</t>
    <phoneticPr fontId="8" type="noConversion"/>
  </si>
  <si>
    <t>WMS 스타일 관리 클래스</t>
    <phoneticPr fontId="8" type="noConversion"/>
  </si>
  <si>
    <t>스타일 관리 클래스</t>
    <phoneticPr fontId="8" type="noConversion"/>
  </si>
  <si>
    <t>스타일 생성 클래스</t>
    <phoneticPr fontId="8" type="noConversion"/>
  </si>
  <si>
    <t>스타일 Function 생성 클래스</t>
    <phoneticPr fontId="8" type="noConversion"/>
  </si>
  <si>
    <t>지도 스와이퍼 설정 클래스</t>
    <phoneticPr fontId="8" type="noConversion"/>
  </si>
  <si>
    <t>Server없이 Layer 생성하는 클래스</t>
    <phoneticPr fontId="8" type="noConversion"/>
  </si>
  <si>
    <t>지도 줌 설정클래스</t>
    <phoneticPr fontId="8" type="noConversion"/>
  </si>
  <si>
    <t>개발자센터(지도예제)</t>
    <phoneticPr fontId="6" type="noConversion"/>
  </si>
  <si>
    <t>지도제어</t>
    <phoneticPr fontId="8" type="noConversion"/>
  </si>
  <si>
    <t>지도생성</t>
    <phoneticPr fontId="8" type="noConversion"/>
  </si>
  <si>
    <t>배경지도설정</t>
    <phoneticPr fontId="8" type="noConversion"/>
  </si>
  <si>
    <t>배경지도 최적화</t>
    <phoneticPr fontId="8" type="noConversion"/>
  </si>
  <si>
    <t>사용자 지정 배경지도</t>
    <phoneticPr fontId="8" type="noConversion"/>
  </si>
  <si>
    <t>사용자 지정 배경지도(webGl 벡터타일 레이어)</t>
    <phoneticPr fontId="8" type="noConversion"/>
  </si>
  <si>
    <t>축척</t>
    <phoneticPr fontId="8" type="noConversion"/>
  </si>
  <si>
    <t>네비게이션</t>
    <phoneticPr fontId="8" type="noConversion"/>
  </si>
  <si>
    <t>인덱스맵</t>
    <phoneticPr fontId="8" type="noConversion"/>
  </si>
  <si>
    <t>지도회전</t>
    <phoneticPr fontId="8" type="noConversion"/>
  </si>
  <si>
    <t>그리기 도구</t>
    <phoneticPr fontId="8" type="noConversion"/>
  </si>
  <si>
    <t>측정 도구</t>
    <phoneticPr fontId="8" type="noConversion"/>
  </si>
  <si>
    <t>지도 출력/다운로드</t>
    <phoneticPr fontId="8" type="noConversion"/>
  </si>
  <si>
    <t>마우스 좌표 표시/전체화면</t>
    <phoneticPr fontId="8" type="noConversion"/>
  </si>
  <si>
    <t>화면 제어</t>
    <phoneticPr fontId="8" type="noConversion"/>
  </si>
  <si>
    <t>스와이퍼</t>
    <phoneticPr fontId="8" type="noConversion"/>
  </si>
  <si>
    <t>분할지도</t>
    <phoneticPr fontId="8" type="noConversion"/>
  </si>
  <si>
    <t>분할지도 상세</t>
    <phoneticPr fontId="8" type="noConversion"/>
  </si>
  <si>
    <t>사용자 정의 2분할 지도</t>
    <phoneticPr fontId="8" type="noConversion"/>
  </si>
  <si>
    <t>사용자 정의 4분할 지도</t>
    <phoneticPr fontId="8" type="noConversion"/>
  </si>
  <si>
    <t>레이어 생성</t>
    <phoneticPr fontId="8" type="noConversion"/>
  </si>
  <si>
    <t>wfs 레이어 생성(geoserver 타입)</t>
    <phoneticPr fontId="8" type="noConversion"/>
  </si>
  <si>
    <t>wms 레이어 생성(geoserver 타입)</t>
    <phoneticPr fontId="8" type="noConversion"/>
  </si>
  <si>
    <t>wmts 레이어 생성(geoserver 타입)</t>
    <phoneticPr fontId="8" type="noConversion"/>
  </si>
  <si>
    <t>빈 벡터 레이어 생성</t>
    <phoneticPr fontId="8" type="noConversion"/>
  </si>
  <si>
    <t>geojson 레이어 생성</t>
    <phoneticPr fontId="8" type="noConversion"/>
  </si>
  <si>
    <t>shape 파일로 Layer 생성(미리보기)</t>
    <phoneticPr fontId="8" type="noConversion"/>
  </si>
  <si>
    <t>KML 레이어 생성</t>
    <phoneticPr fontId="8" type="noConversion"/>
  </si>
  <si>
    <t>CSV 레이어 생성</t>
    <phoneticPr fontId="8" type="noConversion"/>
  </si>
  <si>
    <t>vWorld WMS 레이어 생성(api 타입)</t>
    <phoneticPr fontId="8" type="noConversion"/>
  </si>
  <si>
    <t>vWorld WFS 레이어 생성(api 타입)</t>
    <phoneticPr fontId="8" type="noConversion"/>
  </si>
  <si>
    <t>kakao xyz 레이어 생성(api 타입)</t>
    <phoneticPr fontId="8" type="noConversion"/>
  </si>
  <si>
    <t>kakao 로드뷰 레이어 생성(api 타입)</t>
    <phoneticPr fontId="8" type="noConversion"/>
  </si>
  <si>
    <t>vWorld TMS 레이어 생성(api 타입)</t>
    <phoneticPr fontId="8" type="noConversion"/>
  </si>
  <si>
    <t>이미지 레이어 생성</t>
    <phoneticPr fontId="8" type="noConversion"/>
  </si>
  <si>
    <t>타일 디버그 레이어 생성</t>
    <phoneticPr fontId="8" type="noConversion"/>
  </si>
  <si>
    <t>벡터 타일 레이어 (pbf)</t>
    <phoneticPr fontId="8" type="noConversion"/>
  </si>
  <si>
    <t>벡터 레이어 생성 속도 비교(canvas vs webGL)</t>
    <phoneticPr fontId="8" type="noConversion"/>
  </si>
  <si>
    <t>webGL 벡터(wfs) 레이어 생성</t>
    <phoneticPr fontId="8" type="noConversion"/>
  </si>
  <si>
    <t>webGL 벡터(geojson) 레이어 생성</t>
    <phoneticPr fontId="8" type="noConversion"/>
  </si>
  <si>
    <t>webGL 타일(wms) 레이어 생성</t>
    <phoneticPr fontId="8" type="noConversion"/>
  </si>
  <si>
    <t>webGL 타일(wmts) 레이어 생성</t>
    <phoneticPr fontId="8" type="noConversion"/>
  </si>
  <si>
    <t>webGL 벡터 타일(pbf) 레이어 생성</t>
    <phoneticPr fontId="8" type="noConversion"/>
  </si>
  <si>
    <t>webGL GeoTiff 레이어 생성</t>
    <phoneticPr fontId="8" type="noConversion"/>
  </si>
  <si>
    <t>레이어 제어</t>
    <phoneticPr fontId="8" type="noConversion"/>
  </si>
  <si>
    <t>레이어 on/off</t>
    <phoneticPr fontId="8" type="noConversion"/>
  </si>
  <si>
    <t>레이어 Z-Index(순서) 설정</t>
    <phoneticPr fontId="8" type="noConversion"/>
  </si>
  <si>
    <t>레이어 가시 범위 설정</t>
    <phoneticPr fontId="8" type="noConversion"/>
  </si>
  <si>
    <t>레이어 필터</t>
    <phoneticPr fontId="8" type="noConversion"/>
  </si>
  <si>
    <t>레이어 Extent</t>
    <phoneticPr fontId="8" type="noConversion"/>
  </si>
  <si>
    <t>Layer와GeoJson 상호변환</t>
    <phoneticPr fontId="8" type="noConversion"/>
  </si>
  <si>
    <t>X, Y 좌표변환</t>
    <phoneticPr fontId="8" type="noConversion"/>
  </si>
  <si>
    <t>Extent 좌표변환</t>
    <phoneticPr fontId="8" type="noConversion"/>
  </si>
  <si>
    <t>라인으로 다각형 분할</t>
    <phoneticPr fontId="8" type="noConversion"/>
  </si>
  <si>
    <t>영역으로 버텍스 다중 삭제</t>
    <phoneticPr fontId="8" type="noConversion"/>
  </si>
  <si>
    <t>레이어 원형으로 자르기</t>
    <phoneticPr fontId="8" type="noConversion"/>
  </si>
  <si>
    <t>레이어 다각형으로 자르기</t>
    <phoneticPr fontId="8" type="noConversion"/>
  </si>
  <si>
    <t>레이어 멀티-다각형으로 자르기</t>
    <phoneticPr fontId="8" type="noConversion"/>
  </si>
  <si>
    <t>피처를 그려서 레이어에 추가</t>
    <phoneticPr fontId="8" type="noConversion"/>
  </si>
  <si>
    <t>선택 피처 삭제</t>
    <phoneticPr fontId="8" type="noConversion"/>
  </si>
  <si>
    <t>드래그로 피처 편집</t>
    <phoneticPr fontId="8" type="noConversion"/>
  </si>
  <si>
    <t>드래그로 피처 크기 조절 및 회전</t>
    <phoneticPr fontId="8" type="noConversion"/>
  </si>
  <si>
    <t>스냅</t>
    <phoneticPr fontId="8" type="noConversion"/>
  </si>
  <si>
    <t>피처(도형) 제어</t>
    <phoneticPr fontId="8" type="noConversion"/>
  </si>
  <si>
    <t>Feature 별 면적/길이 측정</t>
    <phoneticPr fontId="8" type="noConversion"/>
  </si>
  <si>
    <t>피처 속성정보 조회(팝업)</t>
    <phoneticPr fontId="8" type="noConversion"/>
  </si>
  <si>
    <t>사용자가 그린 도형으로 피처 속성정보 조회</t>
    <phoneticPr fontId="8" type="noConversion"/>
  </si>
  <si>
    <t>Feature &lt;-&gt; GeoJson 상호변환</t>
    <phoneticPr fontId="8" type="noConversion"/>
  </si>
  <si>
    <t>Geometry &lt;-&gt; WKT 상호변환</t>
    <phoneticPr fontId="8" type="noConversion"/>
  </si>
  <si>
    <t>Circle -&gt; Polygon으로 변환</t>
    <phoneticPr fontId="8" type="noConversion"/>
  </si>
  <si>
    <t>공간정보 좌표변환</t>
    <phoneticPr fontId="8" type="noConversion"/>
  </si>
  <si>
    <t>라인 위의 두 점으로 라인 자르기</t>
    <phoneticPr fontId="8" type="noConversion"/>
  </si>
  <si>
    <t>WFS 단일/복합 스타일</t>
    <phoneticPr fontId="8" type="noConversion"/>
  </si>
  <si>
    <t>단일 점 스타일</t>
    <phoneticPr fontId="8" type="noConversion"/>
  </si>
  <si>
    <t>단일 타원 스타일</t>
    <phoneticPr fontId="8" type="noConversion"/>
  </si>
  <si>
    <t>단일 심볼 스타일</t>
    <phoneticPr fontId="8" type="noConversion"/>
  </si>
  <si>
    <t>사용자 정의 심볼 스타일</t>
    <phoneticPr fontId="8" type="noConversion"/>
  </si>
  <si>
    <t>정다각형(regular shapes) 스타일</t>
    <phoneticPr fontId="8" type="noConversion"/>
  </si>
  <si>
    <t>단일 선 스타일</t>
    <phoneticPr fontId="8" type="noConversion"/>
  </si>
  <si>
    <t>단일 면 스타일</t>
    <phoneticPr fontId="8" type="noConversion"/>
  </si>
  <si>
    <t>단일 면 스타일(라벨 위치 조정)</t>
    <phoneticPr fontId="8" type="noConversion"/>
  </si>
  <si>
    <t>단일 라벨 스타일</t>
    <phoneticPr fontId="8" type="noConversion"/>
  </si>
  <si>
    <t>단일 라벨 스타일(서식 지정)</t>
    <phoneticPr fontId="8" type="noConversion"/>
  </si>
  <si>
    <t>단일 패턴 스타일</t>
    <phoneticPr fontId="8" type="noConversion"/>
  </si>
  <si>
    <t>파이 차트 스타일</t>
    <phoneticPr fontId="8" type="noConversion"/>
  </si>
  <si>
    <t>막대 차트 스타일</t>
    <phoneticPr fontId="8" type="noConversion"/>
  </si>
  <si>
    <t>복합스타일</t>
    <phoneticPr fontId="8" type="noConversion"/>
  </si>
  <si>
    <t>스타일 객체 ↔ JSON</t>
    <phoneticPr fontId="8" type="noConversion"/>
  </si>
  <si>
    <t>(복합스타일) 도형 버텍스 표현 스타일</t>
    <phoneticPr fontId="8" type="noConversion"/>
  </si>
  <si>
    <t>WFS 동적스타일</t>
    <phoneticPr fontId="8" type="noConversion"/>
  </si>
  <si>
    <t>동적 스타일</t>
    <phoneticPr fontId="8" type="noConversion"/>
  </si>
  <si>
    <t>동적 파이 차트 스타일</t>
    <phoneticPr fontId="8" type="noConversion"/>
  </si>
  <si>
    <t>동적 막대 차트 스타일(가로)</t>
    <phoneticPr fontId="8" type="noConversion"/>
  </si>
  <si>
    <t>동적 막대 차트 스타일(세로)</t>
    <phoneticPr fontId="8" type="noConversion"/>
  </si>
  <si>
    <t>유형별 스타일(점-원형)</t>
    <phoneticPr fontId="8" type="noConversion"/>
  </si>
  <si>
    <t>유형별 스타일(점-심볼)</t>
    <phoneticPr fontId="8" type="noConversion"/>
  </si>
  <si>
    <t>범위별 스타일</t>
    <phoneticPr fontId="8" type="noConversion"/>
  </si>
  <si>
    <t>색 추출기</t>
    <phoneticPr fontId="8" type="noConversion"/>
  </si>
  <si>
    <t>범례용 Element</t>
    <phoneticPr fontId="8" type="noConversion"/>
  </si>
  <si>
    <t>동적스타일 ↔ JSON</t>
    <phoneticPr fontId="8" type="noConversion"/>
  </si>
  <si>
    <t>화살표 스타일</t>
    <phoneticPr fontId="8" type="noConversion"/>
  </si>
  <si>
    <t>WMS 스타일(SLD)</t>
    <phoneticPr fontId="8" type="noConversion"/>
  </si>
  <si>
    <t>점 스타일</t>
    <phoneticPr fontId="8" type="noConversion"/>
  </si>
  <si>
    <t>심볼 스타일</t>
    <phoneticPr fontId="8" type="noConversion"/>
  </si>
  <si>
    <t>선 스타일</t>
    <phoneticPr fontId="8" type="noConversion"/>
  </si>
  <si>
    <t>면 스타일</t>
    <phoneticPr fontId="8" type="noConversion"/>
  </si>
  <si>
    <t>라벨 스타일</t>
    <phoneticPr fontId="8" type="noConversion"/>
  </si>
  <si>
    <t>복합 스타일</t>
    <phoneticPr fontId="8" type="noConversion"/>
  </si>
  <si>
    <t>유형별 스타일</t>
    <phoneticPr fontId="8" type="noConversion"/>
  </si>
  <si>
    <t>SLD 적용 Scale</t>
    <phoneticPr fontId="8" type="noConversion"/>
  </si>
  <si>
    <t>범례용 Element 생성(SLD)</t>
    <phoneticPr fontId="8" type="noConversion"/>
  </si>
  <si>
    <t>wms 화살표 스타일</t>
    <phoneticPr fontId="8" type="noConversion"/>
  </si>
  <si>
    <t>Flat 스타일 / 스타일 표현식</t>
    <phoneticPr fontId="8" type="noConversion"/>
  </si>
  <si>
    <t>Flat 단일 점 스타일</t>
    <phoneticPr fontId="8" type="noConversion"/>
  </si>
  <si>
    <t>Flat 단일 타원 스타일</t>
    <phoneticPr fontId="8" type="noConversion"/>
  </si>
  <si>
    <t>Flat 단일 심볼 스타일</t>
    <phoneticPr fontId="8" type="noConversion"/>
  </si>
  <si>
    <t>Flat 정다각형(regular shapes) 스타일</t>
    <phoneticPr fontId="8" type="noConversion"/>
  </si>
  <si>
    <t>Flat 단일 선 스타일</t>
    <phoneticPr fontId="8" type="noConversion"/>
  </si>
  <si>
    <t>Flat 단일 면 스타일</t>
    <phoneticPr fontId="8" type="noConversion"/>
  </si>
  <si>
    <t>Flat 단일 라벨 스타일</t>
    <phoneticPr fontId="8" type="noConversion"/>
  </si>
  <si>
    <t>Flat 복합스타일</t>
    <phoneticPr fontId="8" type="noConversion"/>
  </si>
  <si>
    <t>Flat 스타일 객체 ↔ JSON</t>
    <phoneticPr fontId="8" type="noConversion"/>
  </si>
  <si>
    <t>Flat 동적 스타일</t>
    <phoneticPr fontId="8" type="noConversion"/>
  </si>
  <si>
    <t>Flat 유형별 스타일(점-원형)</t>
    <phoneticPr fontId="8" type="noConversion"/>
  </si>
  <si>
    <t>Flat 유형별 스타일(점-심볼)</t>
    <phoneticPr fontId="8" type="noConversion"/>
  </si>
  <si>
    <t>Flat 범위별 스타일</t>
    <phoneticPr fontId="8" type="noConversion"/>
  </si>
  <si>
    <t>Flat 범례용 Element</t>
    <phoneticPr fontId="8" type="noConversion"/>
  </si>
  <si>
    <t>webGL GeoTiff 레이어 스타일</t>
    <phoneticPr fontId="8" type="noConversion"/>
  </si>
  <si>
    <t>webGL Tile 레이어 스타일(kakao xyz)</t>
    <phoneticPr fontId="8" type="noConversion"/>
  </si>
  <si>
    <t>오버레이</t>
    <phoneticPr fontId="8" type="noConversion"/>
  </si>
  <si>
    <t>기본 마커 생성</t>
    <phoneticPr fontId="8" type="noConversion"/>
  </si>
  <si>
    <t>커스텀 마커 생성</t>
    <phoneticPr fontId="8" type="noConversion"/>
  </si>
  <si>
    <t>마우스 툴팁 생성</t>
    <phoneticPr fontId="8" type="noConversion"/>
  </si>
  <si>
    <t>팝업 생성</t>
    <phoneticPr fontId="8" type="noConversion"/>
  </si>
  <si>
    <t>분석 레이어</t>
    <phoneticPr fontId="8" type="noConversion"/>
  </si>
  <si>
    <t>클러스터 레이어</t>
    <phoneticPr fontId="8" type="noConversion"/>
  </si>
  <si>
    <t>클러스터 레이어 집계 데이터 위치 변경</t>
    <phoneticPr fontId="8" type="noConversion"/>
  </si>
  <si>
    <t>geojson 타입으로 클러스터 레이어 생성</t>
    <phoneticPr fontId="8" type="noConversion"/>
  </si>
  <si>
    <t>애니메이션클러스터 레이어</t>
    <phoneticPr fontId="8" type="noConversion"/>
  </si>
  <si>
    <t>핫스팟 분석 레이어</t>
    <phoneticPr fontId="8" type="noConversion"/>
  </si>
  <si>
    <t>밀집도 분석 레이어</t>
    <phoneticPr fontId="8" type="noConversion"/>
  </si>
  <si>
    <t>포인트집계 분석 레이어</t>
    <phoneticPr fontId="8" type="noConversion"/>
  </si>
  <si>
    <t>3D 레이어 관리</t>
    <phoneticPr fontId="6" type="noConversion"/>
  </si>
  <si>
    <t>영상 레이어 정보 DB</t>
    <phoneticPr fontId="6" type="noConversion"/>
  </si>
  <si>
    <t>영상 레이어 등록</t>
  </si>
  <si>
    <t>영상 레이어 조회</t>
  </si>
  <si>
    <t>영상 레이어 수정</t>
  </si>
  <si>
    <t>영상 레이어 삭제</t>
  </si>
  <si>
    <t>영상 레이어 서비스 발행</t>
  </si>
  <si>
    <t>고도 레이어 정보 DB</t>
    <phoneticPr fontId="6" type="noConversion"/>
  </si>
  <si>
    <t>고도 레이어 등록</t>
  </si>
  <si>
    <t>고도 레이어 조회</t>
  </si>
  <si>
    <t>고도 레이어 수정</t>
  </si>
  <si>
    <t>고도 레이어 삭제</t>
  </si>
  <si>
    <t>고도 레이어 서비스 발행</t>
  </si>
  <si>
    <t>3D건물 레이어 정보 DB</t>
    <phoneticPr fontId="6" type="noConversion"/>
  </si>
  <si>
    <t>3D건물 레이어 수정</t>
  </si>
  <si>
    <t>3D건물 레이어 삭제</t>
  </si>
  <si>
    <t>3D건물 레이어 등록</t>
  </si>
  <si>
    <t>3D건물 레이어 조회</t>
  </si>
  <si>
    <t>3D건물 레이어 서비스 발행</t>
  </si>
  <si>
    <t>OGC 3DTiles 레이어 정보 DB</t>
    <phoneticPr fontId="6" type="noConversion"/>
  </si>
  <si>
    <t>OGC 3DTiles 레이어 등록</t>
  </si>
  <si>
    <t>OGC 3DTiles 레이어 조회</t>
  </si>
  <si>
    <t>OGC 3DTiles 레이어 수정</t>
  </si>
  <si>
    <t>OGC 3DTiles 레이어 삭제</t>
  </si>
  <si>
    <t>OGC 3DTiles 레이어 발행</t>
  </si>
  <si>
    <t>3D레이어 관리(REST API)</t>
    <phoneticPr fontId="6" type="noConversion"/>
  </si>
  <si>
    <t>기본기능</t>
    <phoneticPr fontId="6" type="noConversion"/>
  </si>
  <si>
    <t>화면 이동</t>
    <phoneticPr fontId="6" type="noConversion"/>
  </si>
  <si>
    <t>영역으로 화면 이동</t>
    <phoneticPr fontId="6" type="noConversion"/>
  </si>
  <si>
    <t>좌표로 화면 이동</t>
    <phoneticPr fontId="6" type="noConversion"/>
  </si>
  <si>
    <t>화면 회전</t>
    <phoneticPr fontId="6" type="noConversion"/>
  </si>
  <si>
    <t>정북 화면 회전</t>
    <phoneticPr fontId="6" type="noConversion"/>
  </si>
  <si>
    <t>화면 축소/확대</t>
    <phoneticPr fontId="6" type="noConversion"/>
  </si>
  <si>
    <t>화면 영역 맟춤 확대</t>
    <phoneticPr fontId="6" type="noConversion"/>
  </si>
  <si>
    <t>분할화면 가시화</t>
    <phoneticPr fontId="6" type="noConversion"/>
  </si>
  <si>
    <t>말풍선 가시화</t>
    <phoneticPr fontId="6" type="noConversion"/>
  </si>
  <si>
    <t>3D 객체 선택</t>
    <phoneticPr fontId="6" type="noConversion"/>
  </si>
  <si>
    <t>3D 객체 알람 가시화</t>
    <phoneticPr fontId="6" type="noConversion"/>
  </si>
  <si>
    <t>3D 객체 속성 정보 가시화</t>
    <phoneticPr fontId="6" type="noConversion"/>
  </si>
  <si>
    <t>나침반 가시화</t>
    <phoneticPr fontId="6" type="noConversion"/>
  </si>
  <si>
    <t>인덱스맵 가시화</t>
    <phoneticPr fontId="6" type="noConversion"/>
  </si>
  <si>
    <t>화면 저장</t>
    <phoneticPr fontId="6" type="noConversion"/>
  </si>
  <si>
    <t>영상 레이어 등록</t>
    <phoneticPr fontId="6" type="noConversion"/>
  </si>
  <si>
    <t>영상 레이어 조회</t>
    <phoneticPr fontId="6" type="noConversion"/>
  </si>
  <si>
    <t>영상 레이어 삭제</t>
    <phoneticPr fontId="6" type="noConversion"/>
  </si>
  <si>
    <t>영상 레이어 가시화</t>
    <phoneticPr fontId="6" type="noConversion"/>
  </si>
  <si>
    <t>OGC WMS 레이어 등록</t>
    <phoneticPr fontId="6" type="noConversion"/>
  </si>
  <si>
    <t>OGC WMS 레이어 조회</t>
    <phoneticPr fontId="6" type="noConversion"/>
  </si>
  <si>
    <t>OGC WMS 레이어 삭제</t>
    <phoneticPr fontId="6" type="noConversion"/>
  </si>
  <si>
    <t>OGC WMS 레이어 가시화</t>
    <phoneticPr fontId="6" type="noConversion"/>
  </si>
  <si>
    <t>고도 레이어 등록</t>
    <phoneticPr fontId="6" type="noConversion"/>
  </si>
  <si>
    <t>고도 레이어 조회</t>
    <phoneticPr fontId="6" type="noConversion"/>
  </si>
  <si>
    <t>고도 레이어 삭제</t>
    <phoneticPr fontId="6" type="noConversion"/>
  </si>
  <si>
    <t>고도 레이어 가시화</t>
    <phoneticPr fontId="6" type="noConversion"/>
  </si>
  <si>
    <t>OGC WFS 레이어 등록</t>
  </si>
  <si>
    <t>OGC WFS 레이어 조회</t>
  </si>
  <si>
    <t>OGC WFS 스타일 설정</t>
  </si>
  <si>
    <t>OGC WFS 레이어 삭제</t>
  </si>
  <si>
    <t>OGC WFS 레이어 가시화</t>
  </si>
  <si>
    <t>3D건물 레이어 등록</t>
    <phoneticPr fontId="6" type="noConversion"/>
  </si>
  <si>
    <t>3D건물 레이어 조회</t>
    <phoneticPr fontId="6" type="noConversion"/>
  </si>
  <si>
    <t>3D건물 레이어 삭제</t>
    <phoneticPr fontId="6" type="noConversion"/>
  </si>
  <si>
    <t>3D건물 레이어 가시화</t>
    <phoneticPr fontId="6" type="noConversion"/>
  </si>
  <si>
    <t>OGC 3DTiles 레이어 등록</t>
    <phoneticPr fontId="6" type="noConversion"/>
  </si>
  <si>
    <t>OGC 3DTiles 레이어 조회</t>
    <phoneticPr fontId="6" type="noConversion"/>
  </si>
  <si>
    <t>OGC 3DTiles 레이어 삭제</t>
    <phoneticPr fontId="6" type="noConversion"/>
  </si>
  <si>
    <t>OGC 3DTiles 레이어 가시화</t>
    <phoneticPr fontId="6" type="noConversion"/>
  </si>
  <si>
    <t>격자타일 레이어 등록</t>
  </si>
  <si>
    <t>격자타일 레이어 조회</t>
  </si>
  <si>
    <t>격자타일 레이어 삭제</t>
  </si>
  <si>
    <t>격자타일 레이어 가시화</t>
  </si>
  <si>
    <t>3D 라이브러리 관리</t>
    <phoneticPr fontId="6" type="noConversion"/>
  </si>
  <si>
    <t>3D 라이브러리 등록</t>
    <phoneticPr fontId="6" type="noConversion"/>
  </si>
  <si>
    <t>3D 라이브러리 조회</t>
    <phoneticPr fontId="6" type="noConversion"/>
  </si>
  <si>
    <t>3D 라이브러리 수정</t>
    <phoneticPr fontId="6" type="noConversion"/>
  </si>
  <si>
    <t>3D 라이브러리 삭제</t>
    <phoneticPr fontId="6" type="noConversion"/>
  </si>
  <si>
    <t>3D 라이브러리 배치</t>
    <phoneticPr fontId="6" type="noConversion"/>
  </si>
  <si>
    <t>3D 라이브러리 배치 설정</t>
    <phoneticPr fontId="6" type="noConversion"/>
  </si>
  <si>
    <t>3D 라이브러리 가시화</t>
    <phoneticPr fontId="6" type="noConversion"/>
  </si>
  <si>
    <t>카메라 뷰 관리</t>
    <phoneticPr fontId="6" type="noConversion"/>
  </si>
  <si>
    <t>카메라 등록</t>
  </si>
  <si>
    <t>카메라 조회</t>
  </si>
  <si>
    <t>카메라 삭제</t>
  </si>
  <si>
    <t>카메라 배치</t>
  </si>
  <si>
    <t>카메라 배치 설정</t>
  </si>
  <si>
    <t>카메라 가시화</t>
  </si>
  <si>
    <t>거리 측정 가시화</t>
    <phoneticPr fontId="6" type="noConversion"/>
  </si>
  <si>
    <t>면적 측정 가시화</t>
    <phoneticPr fontId="6" type="noConversion"/>
  </si>
  <si>
    <t>고도 측정 가시화</t>
    <phoneticPr fontId="6" type="noConversion"/>
  </si>
  <si>
    <t>일조권 분석</t>
    <phoneticPr fontId="6" type="noConversion"/>
  </si>
  <si>
    <t>일조권 등록</t>
  </si>
  <si>
    <t>일조권 조회</t>
  </si>
  <si>
    <t>일조권 삭제</t>
  </si>
  <si>
    <t>일조권 가시화</t>
  </si>
  <si>
    <t>조망권 분석</t>
    <phoneticPr fontId="6" type="noConversion"/>
  </si>
  <si>
    <t>조망권 등록</t>
  </si>
  <si>
    <t>조망권 조회</t>
  </si>
  <si>
    <t>조망권 삭제</t>
  </si>
  <si>
    <t>조망권 가시화</t>
  </si>
  <si>
    <t>지형 경사도 분석</t>
    <phoneticPr fontId="6" type="noConversion"/>
  </si>
  <si>
    <t>경사도 등록</t>
  </si>
  <si>
    <t>경사도 조회</t>
  </si>
  <si>
    <t>경사도 삭제</t>
  </si>
  <si>
    <t>경사도 가시화</t>
  </si>
  <si>
    <t>고도 횡단면 분석</t>
    <phoneticPr fontId="6" type="noConversion"/>
  </si>
  <si>
    <t>횡단면 등록</t>
  </si>
  <si>
    <t>횡단면 조회</t>
  </si>
  <si>
    <t>횡단면 삭제</t>
  </si>
  <si>
    <t>횡단면 가시화</t>
  </si>
  <si>
    <t>지형/건물 클리핑 분석</t>
    <phoneticPr fontId="6" type="noConversion"/>
  </si>
  <si>
    <t>클리핑 등록</t>
  </si>
  <si>
    <t>클리핑 조회</t>
  </si>
  <si>
    <t>클리핑 삭제</t>
  </si>
  <si>
    <t>클리핑 가시화</t>
  </si>
  <si>
    <t>버드/스카이 뷰 시뮬레이션</t>
    <phoneticPr fontId="6" type="noConversion"/>
  </si>
  <si>
    <t>버드/스카이 뷰 등록</t>
  </si>
  <si>
    <t>버드/스카이 뷰 조회</t>
  </si>
  <si>
    <t>버드/스카이 뷰 삭제</t>
  </si>
  <si>
    <t>버드/스카이 뷰 시뮬레이션 가시화</t>
    <phoneticPr fontId="6" type="noConversion"/>
  </si>
  <si>
    <t>3D Server</t>
    <phoneticPr fontId="6" type="noConversion"/>
  </si>
  <si>
    <t>3D Server(REST API)</t>
    <phoneticPr fontId="6" type="noConversion"/>
  </si>
  <si>
    <t>3D For JS(Javascript API)</t>
    <phoneticPr fontId="6" type="noConversion"/>
  </si>
  <si>
    <t>드론 비행 시뮬레이션</t>
    <phoneticPr fontId="6" type="noConversion"/>
  </si>
  <si>
    <t>드론 등록</t>
    <phoneticPr fontId="60" type="noConversion"/>
  </si>
  <si>
    <t>드론 삭제</t>
    <phoneticPr fontId="60" type="noConversion"/>
  </si>
  <si>
    <t>드론 조회</t>
    <phoneticPr fontId="60" type="noConversion"/>
  </si>
  <si>
    <t>드론 시뮬레이션 가시화</t>
    <phoneticPr fontId="6" type="noConversion"/>
  </si>
  <si>
    <t>2D</t>
    <phoneticPr fontId="60" type="noConversion"/>
  </si>
  <si>
    <t>사용자 데이터 업로드</t>
    <phoneticPr fontId="8" type="noConversion"/>
  </si>
  <si>
    <t>지번/도로명 주소 정제</t>
    <phoneticPr fontId="60" type="noConversion"/>
  </si>
  <si>
    <t>지오코딩</t>
    <phoneticPr fontId="8" type="noConversion"/>
  </si>
  <si>
    <t>지오코딩 결과 파일 관리</t>
    <phoneticPr fontId="60" type="noConversion"/>
  </si>
  <si>
    <t>레이어 정보 목록조회</t>
    <phoneticPr fontId="60" type="noConversion"/>
  </si>
  <si>
    <t>레이어 파일(SHP) 다운로드</t>
    <phoneticPr fontId="60" type="noConversion"/>
  </si>
  <si>
    <t>레이어 불러오기</t>
    <phoneticPr fontId="60" type="noConversion"/>
  </si>
  <si>
    <t>사용자 지도(웹맵) 관리</t>
    <phoneticPr fontId="60" type="noConversion"/>
  </si>
  <si>
    <t>사용자 지도(웹맵) 작업 알림 관리</t>
    <phoneticPr fontId="8" type="noConversion"/>
  </si>
  <si>
    <t>사용자 지도(웹맵) 공유관리</t>
    <phoneticPr fontId="60" type="noConversion"/>
  </si>
  <si>
    <t>사용자 지도(웹맵) 썸네일 관리</t>
    <phoneticPr fontId="60" type="noConversion"/>
  </si>
  <si>
    <t>주별 접속 통계 그래프 표출</t>
    <phoneticPr fontId="60" type="noConversion"/>
  </si>
  <si>
    <t>구분</t>
    <phoneticPr fontId="6" type="noConversion"/>
  </si>
  <si>
    <t>비고</t>
    <phoneticPr fontId="6" type="noConversion"/>
  </si>
  <si>
    <t>총계</t>
    <phoneticPr fontId="6" type="noConversion"/>
  </si>
  <si>
    <t>(십만단위 절사)</t>
    <phoneticPr fontId="6" type="noConversion"/>
  </si>
  <si>
    <t>소프트웨어 산출 내역서</t>
    <phoneticPr fontId="6" type="noConversion"/>
  </si>
  <si>
    <t>산림공간 디지털 플랫폼 구축 사업</t>
    <phoneticPr fontId="8" type="noConversion"/>
  </si>
  <si>
    <t>산 림 청</t>
    <phoneticPr fontId="6" type="noConversion"/>
  </si>
  <si>
    <t>한국소프트웨어산업협회장</t>
    <phoneticPr fontId="60" type="noConversion"/>
  </si>
  <si>
    <r>
      <t>2024</t>
    </r>
    <r>
      <rPr>
        <sz val="13"/>
        <color rgb="FF000000"/>
        <rFont val="맑은 고딕"/>
        <family val="2"/>
        <charset val="129"/>
      </rPr>
      <t>년</t>
    </r>
    <r>
      <rPr>
        <sz val="13"/>
        <color rgb="FF000000"/>
        <rFont val="HCI Poppy"/>
        <family val="2"/>
      </rPr>
      <t xml:space="preserve">  12</t>
    </r>
    <r>
      <rPr>
        <sz val="13"/>
        <color rgb="FF000000"/>
        <rFont val="맑은 고딕"/>
        <family val="2"/>
        <charset val="129"/>
      </rPr>
      <t>월</t>
    </r>
    <r>
      <rPr>
        <sz val="13"/>
        <color rgb="FF000000"/>
        <rFont val="HCI Poppy"/>
        <family val="2"/>
      </rPr>
      <t xml:space="preserve">  3</t>
    </r>
    <r>
      <rPr>
        <sz val="13"/>
        <color rgb="FF000000"/>
        <rFont val="맑은 고딕"/>
        <family val="2"/>
        <charset val="129"/>
      </rPr>
      <t>일</t>
    </r>
    <phoneticPr fontId="60" type="noConversion"/>
  </si>
  <si>
    <t>[시행일] 2025년 1월 1일부터 2025년 12월 31일까지 적용</t>
    <phoneticPr fontId="60" type="noConversion"/>
  </si>
  <si>
    <t>&lt;본 평균임금을 SW사업대가 활용시 유의사항&gt;
 ※ 본 조사결과는 SW사업에서 SW기술자 인건비 평균 값임을 고려하여 활용 가능하며, 수·발주자간 자율적
    협의에 의해서도 유연하게 적용할 수 있음
 * SW기술자 평균임금은 소프트웨어진흥법 제46조(적정 대가 지급 등) 4항 ‘소프트웨어기술자의 인건비 
   기준’을 지칭함
 * SW기술자 평균임금은 기본급, 제수당, 상여금, 퇴직급여충당금, 법인부담금(4대보험)을 모두 포함한 결과임
 * 일평균임금은 월평균임금÷`24년 평균근무일수(20.6일), 시간평균임금은 일평균임금÷8시간 으로 각각 산정함 
 * 월평균 근무일수는 휴일, 법정공휴일 등을 제외한 업체가 응답한 근무일의 평균이며, 이는 개인의 휴가 사용
   여부와는 무관함       
 * SW기술자 평균임금은 전년 대비 4.2% 증가함
 * 25/75 백분위수는 조사된 직무별 임금의 구간, 분포에 대한 참고 값임(백분위수 : 백분위수는 크기가 있는      
   값들로 이뤄진 자료를 순서대로 나열했을 때 백분율로 나타낸 특정 위치의 값을 이르는 용어이다. 
   일반적으로 크기가 작은 것부터 나열하여 가장 작은 것을 0, 가장 큰 것을 100으로 한다.)</t>
    <phoneticPr fontId="60" type="noConversion"/>
  </si>
  <si>
    <t>정보보호관리자, 
침해사고대응전문가</t>
    <phoneticPr fontId="60" type="noConversion"/>
  </si>
  <si>
    <t>⑰ 정보보안전문가</t>
  </si>
  <si>
    <t>⑯ IT감리</t>
  </si>
  <si>
    <t>⑮ IT테스터</t>
  </si>
  <si>
    <t>⑭ IT품질관리자</t>
  </si>
  <si>
    <t>SW제품기획자, IT서비스기획자, IT기술영업</t>
  </si>
  <si>
    <t>⑬ IT마케터</t>
  </si>
  <si>
    <t>⑫ IT지원기술자</t>
  </si>
  <si>
    <r>
      <t>데이터베이스운용자,</t>
    </r>
    <r>
      <rPr>
        <sz val="9"/>
        <color rgb="FF000000"/>
        <rFont val="맑은 고딕"/>
        <family val="3"/>
        <charset val="129"/>
      </rPr>
      <t xml:space="preserve"> </t>
    </r>
    <r>
      <rPr>
        <sz val="9"/>
        <color rgb="FF000000"/>
        <rFont val="나눔고딕"/>
        <family val="3"/>
        <charset val="129"/>
      </rPr>
      <t>NW엔지니어, IT시스템운용자</t>
    </r>
    <phoneticPr fontId="60" type="noConversion"/>
  </si>
  <si>
    <t>⑪ 정보시스템운용자</t>
  </si>
  <si>
    <t>임베디드SW개발자</t>
  </si>
  <si>
    <t>⑩ 시스템SW개발자</t>
  </si>
  <si>
    <t>빅데이터개발자,
인공지능개발자</t>
    <phoneticPr fontId="60" type="noConversion"/>
  </si>
  <si>
    <t>⑨ 응용SW개발자</t>
  </si>
  <si>
    <t>⑧ UI/UX디자이너</t>
  </si>
  <si>
    <t>UI/UX기획자, UI/UX개발자</t>
  </si>
  <si>
    <t>⑦ UI/UX기획/개발자</t>
  </si>
  <si>
    <t>SW아키텍트, 데이터아키텍트, Infrastructure아키텍트, 
데이터베이스아키텍트</t>
    <phoneticPr fontId="60" type="noConversion"/>
  </si>
  <si>
    <t>⑥ IT아키텍트</t>
  </si>
  <si>
    <t>⑤ IT PM</t>
    <phoneticPr fontId="60" type="noConversion"/>
  </si>
  <si>
    <t>④ 데이터분석가</t>
  </si>
  <si>
    <t>③ 업무분석가</t>
  </si>
  <si>
    <t>정보보호컨설턴트</t>
  </si>
  <si>
    <t>② IT컨설턴트</t>
  </si>
  <si>
    <t>① IT기획자</t>
  </si>
  <si>
    <t>포함직무</t>
  </si>
  <si>
    <t>시간평균임금(M/H)</t>
  </si>
  <si>
    <t>일평균임금
(M/D)</t>
    <phoneticPr fontId="60" type="noConversion"/>
  </si>
  <si>
    <t>월평균임금(M/M)</t>
    <phoneticPr fontId="60" type="noConversion"/>
  </si>
  <si>
    <t>구 분</t>
  </si>
  <si>
    <t>(단위: 원)</t>
    <phoneticPr fontId="60" type="noConversion"/>
  </si>
  <si>
    <t>【SW기술자 평균임금】</t>
    <phoneticPr fontId="60" type="noConversion"/>
  </si>
  <si>
    <t xml:space="preserve">통계법 제27조(통계의 공표)에 따라 『2024년 SW기술자 임금실태조사 (통계승인 제375001호)』의 결과로 다음과 같이 SW기술자 평균임금을 공표합니다. </t>
    <phoneticPr fontId="60" type="noConversion"/>
  </si>
  <si>
    <t>2025년 적용 SW기술자 평균임금 공표</t>
    <phoneticPr fontId="60" type="noConversion"/>
  </si>
  <si>
    <t>ITSQF 직무체계 및 정의</t>
    <phoneticPr fontId="60" type="noConversion"/>
  </si>
  <si>
    <t>번호</t>
  </si>
  <si>
    <t>직종</t>
  </si>
  <si>
    <t>조사용 직무</t>
  </si>
  <si>
    <t>ITSQF 직무</t>
  </si>
  <si>
    <t xml:space="preserve">직무 정의 </t>
  </si>
  <si>
    <t>유관직업 예시</t>
    <phoneticPr fontId="60" type="noConversion"/>
  </si>
  <si>
    <t>IT컨설팅 및 기획</t>
    <phoneticPr fontId="60" type="noConversion"/>
  </si>
  <si>
    <t>IT기획자</t>
  </si>
  <si>
    <t>정보기술기획</t>
  </si>
  <si>
    <t>조직의 경영목표를 달성하기 위하여 IT전략을 기획하고, 거버넌스, 투자성과분석, 운영 정책, R&amp;D, 프로세스, 아키텍처 등 분야 별 전략을 수립하는 일이다.</t>
  </si>
  <si>
    <t>IT기획, IT 인프라기획, IT전략</t>
    <phoneticPr fontId="8" type="noConversion"/>
  </si>
  <si>
    <t>IT컨설턴트</t>
  </si>
  <si>
    <t>정보기술컨설팅</t>
    <phoneticPr fontId="60" type="noConversion"/>
  </si>
  <si>
    <t>조직의 목표를 달성하는데 도움이 될 수 있도록, 객관적인 시각에서 조직 경영 환경을 이해하고 대상 업무 및 정보시스템을 분석하여 개선 방안을 지도, 자문 및 상담을 수행하는 일이다.　</t>
  </si>
  <si>
    <t>IT컨설턴트, IS컨설턴트</t>
    <phoneticPr fontId="8" type="noConversion"/>
  </si>
  <si>
    <t>정보보호컨설팅</t>
  </si>
  <si>
    <r>
      <t>주요 정보자산을 보호하기 위한 관리적, 물리적, 기술적 영역의 보안 요구사항과</t>
    </r>
    <r>
      <rPr>
        <sz val="10"/>
        <color rgb="FF000000"/>
        <rFont val="맑은 고딕"/>
        <family val="3"/>
        <charset val="129"/>
        <scheme val="minor"/>
      </rPr>
      <t xml:space="preserve"> </t>
    </r>
    <r>
      <rPr>
        <sz val="10"/>
        <color rgb="FF000000"/>
        <rFont val="돋움"/>
        <family val="3"/>
        <charset val="129"/>
      </rPr>
      <t xml:space="preserve">사전 정의된 프로세스에 대해 객관적인 충족여부를 검증하고 자문하는 일이다. </t>
    </r>
  </si>
  <si>
    <t>정보보호컨설턴트, 보안 컨설팅, 
정보보호컨설팅 컨설턴트</t>
    <phoneticPr fontId="8" type="noConversion"/>
  </si>
  <si>
    <t xml:space="preserve">업무분석가 </t>
  </si>
  <si>
    <t>업무분석</t>
  </si>
  <si>
    <r>
      <t>조직의 비전과 목표, 구조, 정책 등의 이해를 바탕으로 업무 요구사항을 도출하고 분석</t>
    </r>
    <r>
      <rPr>
        <vertAlign val="superscript"/>
        <sz val="10"/>
        <color rgb="FF000000"/>
        <rFont val="돋움"/>
        <family val="3"/>
        <charset val="129"/>
      </rPr>
      <t>1)</t>
    </r>
    <r>
      <rPr>
        <sz val="10"/>
        <color rgb="FF000000"/>
        <rFont val="돋움"/>
        <family val="3"/>
        <charset val="129"/>
      </rPr>
      <t>하여, 목적에 부합하는 대응전략 수립하는 일이다.</t>
    </r>
  </si>
  <si>
    <t xml:space="preserve">업무분석가, 비즈니스분석가 </t>
    <phoneticPr fontId="60" type="noConversion"/>
  </si>
  <si>
    <t>*타 직무에서 수행하는 분석, 설계 업무의 혼선 방지를 위해 아래의 주석을 표시함
1)분석 : 조직 내·외부의 경영 환경에 영향을 주는 고객과 경쟁기업, 산업동향, 내부 역량을 분석하는 능력</t>
    <phoneticPr fontId="60" type="noConversion"/>
  </si>
  <si>
    <t>데이터분석가</t>
  </si>
  <si>
    <t>데이터분석</t>
  </si>
  <si>
    <t>데이터 이해 및 처리 기술에 대한 기본지식을 바탕으로 데이터 분석 기획, 데이터 분석, 데이터 시각화 업무를 수행하고 이를 통해 프로세스 혁신 및 마케팅 전략 결정 등의 과학적 의사결정을 지원하는 일이다.</t>
  </si>
  <si>
    <t>데이터 기획자, 데이터최고책임자(CDO), 
Search Developer, Data Scientist(과학자),
데이터 분석 전문가, Data Analysis, 
데이터 사이언스, 데이터 분석가,
데이터분석/컨설팅, 금융 데이터 분석, 
데이터 분석 및 가공, 빅데이터 처리-분석</t>
    <phoneticPr fontId="8" type="noConversion"/>
  </si>
  <si>
    <t>IT프로젝트관리</t>
  </si>
  <si>
    <t>IT PM</t>
  </si>
  <si>
    <t>IT프로젝트 인도물의 납기 준수를 위하여 프로젝트를 기획하고, 범위, 일정, 원가, 인적자원, 품질, 위험, 의사소통, 조달, 변경, 보안, 정보시스템 성과 등을 통합 관리하는 일이다.　</t>
  </si>
  <si>
    <t>IT PM, Agile Coach, 프로젝트 관리, PL, 
PM(Project Manager)</t>
    <phoneticPr fontId="8" type="noConversion"/>
  </si>
  <si>
    <t>IT아키텍처</t>
  </si>
  <si>
    <t>IT아키텍트</t>
  </si>
  <si>
    <t>SW아키텍처</t>
  </si>
  <si>
    <t>SW의 기능, 성능, 보안 등의 품질을 보장하고 SW를 구성하는 요소와 관계를 분석, 설계하여 전체적인 SW 구조를 체계화하는 일이다.　</t>
  </si>
  <si>
    <t>SW 아키텍트, 솔루션 아키텍트, 
웹 아키텍트, 어플리케이션 아키텍트</t>
    <phoneticPr fontId="8" type="noConversion"/>
  </si>
  <si>
    <t>Infrastructure</t>
  </si>
  <si>
    <t>하드웨어, 미들웨어, 네트워크, 클라우드를 포함하는 인프라를 설계, 구성하여 모든 지원들의 적합성 및 신뢰성 있는 서비스를 제공할 수 있도록 체계화하는 일이다.</t>
  </si>
  <si>
    <t>Infrastructure아키텍트, 
네트워크 아키텍트, 시스템 아키텍트, 
테크니컬 아키텍트, 클라우드 시스템 엔지니어,
퍼블릭 클라우드 아키텍트</t>
    <phoneticPr fontId="8" type="noConversion"/>
  </si>
  <si>
    <t>데이터아키텍처</t>
  </si>
  <si>
    <t>데이터를 구조적 관점에서 설계, 생성, 배치, 관리하며, 다양한 데이터 엔터티뿐만 아니라 해당 데이터를 처리하는 애플리케이션에 의해 데이터가 저장, 소비, 통합 및 관리될 수 있도록 체계화하는 일이다.</t>
  </si>
  <si>
    <t>데이터 아키텍트, 데이터 모델러, 
데이터베이스 설계자, 데이터베이스 아키텍트, 
데이터 설계자, DW설계자, 빅데이터아키텍트, 
데이터 기술자, 데이터 전략 수립 담당자</t>
    <phoneticPr fontId="8" type="noConversion"/>
  </si>
  <si>
    <t>SW개발</t>
    <phoneticPr fontId="60" type="noConversion"/>
  </si>
  <si>
    <t>UI/UX
기획/개발</t>
    <phoneticPr fontId="60" type="noConversion"/>
  </si>
  <si>
    <t>UI/UX기획</t>
  </si>
  <si>
    <t>서비스의 본질적 특성에 대한 이해를 기반으로 트렌드 분석, 사용자 이용 행태 분석 등을 통해 이해관계자 및 사용자의 요구를 발굴하고 사용성을 극대화 할 수 있는 UI/UX를 설계 및 검증하여 서비스의 목적과 용도에 맞게 최적화 된 UI를 제공하는 일이다.</t>
  </si>
  <si>
    <t>UI/UX 기획자, UI/UX분석가, 웹기획자, App 기획자, 모바일 앱서비스 기획자</t>
    <phoneticPr fontId="8" type="noConversion"/>
  </si>
  <si>
    <t>UI/UX개발</t>
  </si>
  <si>
    <t>사용자의 이용형태 및 기술환경을 분석하여, 사용자 인터페이스(UI/UX)의 기획 및 아키텍처를 구축하고, 프로토타입 검증, 설계 및 구현 과정을 통해 효과적인 UI/UX를 개발하는 일이다.</t>
  </si>
  <si>
    <t>UI/UX 개발자, 웹퍼블리셔, 퍼블리셔&amp;프론트 개발자,
 Web&amp;Mobile 퍼블리싱, 홈페이지 웹 퍼블리싱</t>
    <phoneticPr fontId="8" type="noConversion"/>
  </si>
  <si>
    <t>UI/UX
디자인</t>
    <phoneticPr fontId="60" type="noConversion"/>
  </si>
  <si>
    <t>UI/UX디자인</t>
  </si>
  <si>
    <t xml:space="preserve">UI/UX 디자인의 매체별 트렌드, 사용자 경험 분석을 통해 디자인 전략 및 콘셉트를 도출하고 UI 디자인 요소를 다양한 기법을 활용해 시각화하여 사용자 요구를 검증하고 매체별 최적화된 디자인과 사용성을 제공하는 일이다. </t>
  </si>
  <si>
    <t>UI/UX 디자이너, 웹디자이너, 그래픽디자이너, 
웹콘텐츠 디자이너, UI/UX 설계</t>
    <phoneticPr fontId="8" type="noConversion"/>
  </si>
  <si>
    <t>응용SW개발자</t>
    <phoneticPr fontId="60" type="noConversion"/>
  </si>
  <si>
    <t>응용SW개발</t>
  </si>
  <si>
    <r>
      <t>컴퓨터 프로그래밍 언어로 응용소프트웨어의 분석</t>
    </r>
    <r>
      <rPr>
        <vertAlign val="superscript"/>
        <sz val="10"/>
        <color rgb="FF000000"/>
        <rFont val="돋움"/>
        <family val="3"/>
        <charset val="129"/>
      </rPr>
      <t>1)</t>
    </r>
    <r>
      <rPr>
        <sz val="10"/>
        <color rgb="FF000000"/>
        <rFont val="돋움"/>
        <family val="3"/>
        <charset val="129"/>
      </rPr>
      <t>, 설계</t>
    </r>
    <r>
      <rPr>
        <vertAlign val="superscript"/>
        <sz val="10"/>
        <color rgb="FF000000"/>
        <rFont val="돋움"/>
        <family val="3"/>
        <charset val="129"/>
      </rPr>
      <t>2)</t>
    </r>
    <r>
      <rPr>
        <sz val="10"/>
        <color rgb="FF000000"/>
        <rFont val="돋움"/>
        <family val="3"/>
        <charset val="129"/>
      </rPr>
      <t>, 구현 및 테스트, 배포 등을 통해 제품의 기능을 개발하고 개선하는 일이다.</t>
    </r>
  </si>
  <si>
    <t>응용SW 분석가, 응용SW 설계자, 모바일 개발자, 
모바일 앱 개발자, 어플리케이션 개발자, 
웹 개발자, 빅데이터 개발자, 인공지능 SW개발자, 
하둡기반 빅데이터 분석 시스템 개발,
프론트엔드 개발, 프레임워크/미들웨어/응용 SW개발, 파이썬 웹 서버 개발자, 파이썬 기반 데이터 처리, 
클라이언트 프로그래머, 클라이언트 개발,
클라우드 서비스 플랫폼 개발, 정보시스템 개발/운영, 전산시스템 개발, 인공지능 엔지니어, 
윈도우 어플리케이션 개발, 웹사이트 유지보수/개발,
웹사이트 서비스 개발, 웹 프론트 개발, 
웹 프로그램 유지보수 및 개발, 웹 백엔드 개발, 
영상통화 서버 개발, 에너지 데이터 분석 및 개발, 
안드로이드 개발자, 솔루션개발 및 구축, 솔루션 엔지니어, 솔루션 개발(웹 개발), 솔루션 개발(서버 개발),
소프트웨어 공학 엔지니어, 서비스 Server 개발, 
사업화연계연구개발자, 빅데이터 플랫폼 및 JAVA 개발, 블록체인 기반 서비스개발, 뱅킹 서비스 개발 및 운영, 백엔드 테크니컬 프로그래머, 백엔드 웹 개발, 
백엔드 시스템 개발, 백엔드 개발자,
모빌리티 플랫폼 개발, 모바일 프론트 엔드 개발, 
모바일 채널 서비스 개발 및 운영,
머신러닝 엔지니어, 메시징 솔루션 개발, 
딥러닝/컴퓨터 비전 개발,
딥러닝 응용 어플리케이션 개발, 딥러닝 연구 개발, 
딥러닝 네트워크 모델 및 자체 프레임워크 개발, 
데브옵스 개발, 금융IT 서비스 개발 및 운영, 
검색 서비스 개발, Web Developer, VR/AR 개발, 
VB 개발자, VAN서비스개발, SW 개발 및 배포,
Software Developer, SM 운영 유지보수, SDK 개발자, SAP ERP 구축/운영, Salesforce 개발, RPA 개발, REACT 개발, PYTHON 개발, PHP 웹 개발자,
PHP 백엔드 개발자, PHP 및 JAVA 개발, 
LMS웹사이트 개발(ASP, ASP.net),
Javascript Developer, JAVA/JSP 개발, 
JAVA 웹프로그래머, JAVA 웹개발자,
IoT 플랫폼 개발, JAVA 서버/프런트 개발, 
JAVA 서버/웹 개발, JAVA 개발자,
JAVA 개발 및 유지보수, JAVA WEB/Mobile 개발자, Java jsp 프론트엔드/백엔드 개발,
IOS앱 개발, IOS, Android 개발, iOS Developer, 
Front-End 개발자, Front-end Developer,
Framework 개발, ERP시스템 개발, ERP 개발 및 유지보수, DW Data Engineer,
DevOps 개발, Developer, Deep Learning R&amp;D Engineer, Data Platform Engineer,
CRM 솔루션 개발, Cloud 개발, C#/ASP.NET/MVC/JAVA 개발, C# 개발자,
Backend Developer, APP 서버개발, Android Developer, AI기반 개인화 추천 시스템 개발
AI 솔루션 연구개발, AI 딥러닝, 머신러닝 개발, 
AI 기획 및 개발, AI SW/Dataset 개발,
AI Platform Engineer, .NET, C3, ASP.NET 개발</t>
    <phoneticPr fontId="60" type="noConversion"/>
  </si>
  <si>
    <t>*타 직무에서 수행하는 분석, 설계 업무의 혼선 방지를 위해 아래의 주석을 표시함
1)분석 : 구현하고자 하는 애플리케이션의 요구사항을 도출, 분석, 명세화 및 요구사항 검증을 수행하는 능력
2)설계 : 요구사항 확인을 통한 상세분석 결과, SW아키텍쳐 가이드라인 및 SW 아키텍처 산출물에 의거하여 이에 따른 애플리케이션 구현을 수행하기 위해 공통 모듈 설계, 타 시스템 연동에 대하여 상세 설계하는 능력</t>
    <phoneticPr fontId="60" type="noConversion"/>
  </si>
  <si>
    <t>SW개발</t>
  </si>
  <si>
    <t>시스템SW개발자</t>
    <phoneticPr fontId="60" type="noConversion"/>
  </si>
  <si>
    <t>시스템SW개발</t>
  </si>
  <si>
    <t>운영체제 환경에서 시스템 자원을 제어 및 관리하는 소프트웨어와 응용프로그램의 동작을 위한 시스템 플랫폼의 요구사항 분석 및 설계, 구현, 배포를 수행하는 일이다.</t>
  </si>
  <si>
    <t xml:space="preserve">시스템SW개발자, 시스템SW분석가, 시스템SW설계자, OS개발자, 시스템 프로그래머 </t>
    <phoneticPr fontId="8" type="noConversion"/>
  </si>
  <si>
    <t>임베디드SW개발</t>
  </si>
  <si>
    <t>하드웨어 플랫폼에 대한 이해를 바탕으로 플랫폼별 운영체제 이식과 펌웨어, 디바이스 드라이버, 애플리케이션 등의 SW를 개발하고, 하드웨어 플랫폼 최적화를 수행하는 일이다.</t>
  </si>
  <si>
    <t>임베디드SW개발자, 임베디드SW분석가, 
임베디드SW설계자, 펌웨어 개발자,
임베디드 시스템 개발, HW &amp; 펌웨어 개발, STM32/PIC계열 등 관련 MCU개발,
인버터 펌웨어 개발, 시스템 제어 사양 개발, 
SW 개발(Device Driver),
Embedded OS기반 응용 SW개발, 
SoC 플랫폼 개발</t>
    <phoneticPr fontId="8" type="noConversion"/>
  </si>
  <si>
    <t>시스템 구축</t>
  </si>
  <si>
    <t>정보시스템
운용자</t>
    <phoneticPr fontId="60" type="noConversion"/>
  </si>
  <si>
    <t>데이터베이스관리</t>
    <phoneticPr fontId="60" type="noConversion"/>
  </si>
  <si>
    <t>데이터에 대한 요구사항으로부터 데이터베이스를 설계, 구축, 전환하고, 최적의 성능과 품질을 확보하도록 추이분석 등을 통하여 데이터베이스를 수정, 개선, 백업하는 등의 업무를 수행하는 일이다.</t>
  </si>
  <si>
    <t>데이터베이스 운용자, MSSQL DBA, DBA, 
클라우드/DB 관리자, 데이터 엔지니어</t>
    <phoneticPr fontId="8" type="noConversion"/>
  </si>
  <si>
    <t>NW엔지니어링</t>
  </si>
  <si>
    <t>네트워크 환경을 분석하고 네트워크에 대한 토폴로지, 자원관리, 품질 관리를 설계하고 구성하는 일이다.</t>
  </si>
  <si>
    <t>NW 엔지니어, NW 구축, NW시스템분석가, 
NW시스템설계자, NW시스템개발자</t>
    <phoneticPr fontId="8" type="noConversion"/>
  </si>
  <si>
    <t>IT시스템관리</t>
  </si>
  <si>
    <t>시스템 요구사항을 분석하고 클라우드와 가상화, 시스템과 네트워크 및 스토리지 자원의 HW, SW 서비스 플랫폼을 구축, 운영, 관리하여 안정적 컴퓨팅 인프라 및 정보시스템의 운용을 담당하는 일이다.</t>
  </si>
  <si>
    <t>IT시스템 운용자, NW운용자, 서버운용자, 
웹마스터, 웹 운용자, 정보보안관제원, IS운용자, 
빅데이터엔지니어, 서버/스토리지/시스템 운영 SA, 
미들웨어 운영 SA, 가상화 서버 운영 SA, 
시스템 관제 운영, 시스템 엔지니어, 
전산시스템 운영 및 개발, 
Linux/Windows 시스템운영, 
퍼블릭 클라우드 인프라 운영, 클라우드 보안 운영,
빅데이터 플랫폼 엔지니어, VDI 구축/운영, 
Linux 구축/운영, 인프라담당자,
System Engineering Specialist, 시스템 운영 모니터링, 인프라 운영, 미들웨어 운영, 네트워크 운영, 보안관제, 서버/스토리지 Infrastructure 관리, 네트워크 관리,
Cloud 시스템 구축/운영, IT-네트워크 운영, 
리눅스 엔지니어, 플랫폼 운영, IDC 운영/관리, 
서버 엔지니어, 리눅스 구축 및 기술개발, 
IT 인프라 관리, 시스템 유지보수, 
메일/메신저 서버 운영, 
클라우드 시스템 운영, MES 시스템 운영</t>
    <phoneticPr fontId="8" type="noConversion"/>
  </si>
  <si>
    <t>IT지원기술자</t>
  </si>
  <si>
    <t>IT시스템기술지원</t>
    <phoneticPr fontId="60" type="noConversion"/>
  </si>
  <si>
    <t>정보기술 인프라에 대한 이해를 바탕으로 컴퓨터 하드웨어, 스토리지, 클라우드와 가상화, 네트워크 등 IT자원을 이용한 시스템의 구성과 장애처리를 지원하며 시스템 개선 및 정기점검 등을 통해 안정적인 컴퓨팅 인프라 운영을 지원하는 일이다.</t>
  </si>
  <si>
    <t>기술지원 엔지니어, IT지원 기술자, 시스템 유지관리 지원기술자, IT헬프데스크 운용자</t>
    <phoneticPr fontId="8" type="noConversion"/>
  </si>
  <si>
    <t>IT마케팅</t>
  </si>
  <si>
    <t>IT마케터</t>
  </si>
  <si>
    <t>SW제품기획</t>
  </si>
  <si>
    <t>기업의 경영전략을 바탕으로, SW 활용분야에 대한 기업 내/외부 환경, 요구 기술, 시장성 등을 분석하여 제품 전략을 수립하고, SW제품의 개발, 지원, 판매, 마케팅 계획을 수립, 운용하는 일이다.</t>
  </si>
  <si>
    <t>SW제품 기획자, SW솔루션 기획자, Product Designer, Product Manager, Platform 기획</t>
    <phoneticPr fontId="8" type="noConversion"/>
  </si>
  <si>
    <t>IT서비스기획</t>
  </si>
  <si>
    <t>정보기술 환경 분석을 통해 고객과 시장의 니즈에 맞는 IT서비스를 발굴하고, 제품 및 솔루션 융합으로 새로운 서비스를 기획하는 일이다.</t>
  </si>
  <si>
    <t>IT서비스 기획자, 웹서비스 기획자, 모바일서비스 기획, 온라인서비스기획, 디지털서비스 기획</t>
    <phoneticPr fontId="8" type="noConversion"/>
  </si>
  <si>
    <t>IT기술영업</t>
  </si>
  <si>
    <t>정보기술 지식을 바탕으로 고객 관리 및 영업 전략을 수립, 사업기회를 창출하고 요구사항에 적합한 솔루션 제안으로 협상, 계약, 판매 및 사후 관리 등 IT 영업을 수행하는 일이다.</t>
  </si>
  <si>
    <t>IT기술영업, IT솔루션영업, 소프트웨어 영업,
의료용 디지털 솔루션 영업, 기술영업</t>
    <phoneticPr fontId="8" type="noConversion"/>
  </si>
  <si>
    <t>IT품질관리</t>
  </si>
  <si>
    <t>IT품질관리자</t>
    <phoneticPr fontId="60" type="noConversion"/>
  </si>
  <si>
    <t>IT품질목표를 달성하기 위하여 전사적인 품질정책 및 관리체계를 수립하고 품질향상을 위해 교육 및 관리활동 등을 수행하며, 프로젝트 차원에서의 품질보증 활동을 수행하는 일이다.</t>
  </si>
  <si>
    <t>IT품질관리자, 데이터품질관리자, QA(Quality Assurance), QC(Quality Control),
품질관리(QAM), 게임QA, QA Engineer, 
제품 QA, 모바일 QA,
 개발 및 라이브 QA, 백엔드 QA</t>
    <phoneticPr fontId="8" type="noConversion"/>
  </si>
  <si>
    <t>IT테스터</t>
  </si>
  <si>
    <t>IT테스트</t>
  </si>
  <si>
    <t>테스트를 효과적으로 수행하기 위해 필요한 기획, 진단 컨설팅, 계획, 환경구축, 실행, 결함관리, 문서화를 수행하고 관리하는 일이다.</t>
  </si>
  <si>
    <t xml:space="preserve">IT테스터, SW테스터, Test Case 개발, 
소프트웨어 테스트 엔지니어 </t>
    <phoneticPr fontId="60" type="noConversion"/>
  </si>
  <si>
    <t>IT감리</t>
  </si>
  <si>
    <t>감리발주자 및 피감리원의 이해관계로부터 독립된 자가 정보시스템의 효율성을 향상시키고 안전성을 확보하기 위하여 제2자의 관점에서 정보시스템의 기획, 구축 및 운영 등에 관한 사항을 종합적으로 점검하고 문제점이 개선 되도록 시정조치사항을 도출하고 확인 하는 일이다.</t>
  </si>
  <si>
    <t xml:space="preserve">IT감리원, IT감리사, IS감리원 </t>
    <phoneticPr fontId="60" type="noConversion"/>
  </si>
  <si>
    <t>정보보호</t>
  </si>
  <si>
    <t>정보보안전문가</t>
  </si>
  <si>
    <t>정보보호관리</t>
  </si>
  <si>
    <t>조직의 비전과 미션을 수행하기 위하여 정보 자산을 안정적으로 운영하는 데 필요한 보안정책울 수립하고 관련 법제도 준수, 보호관리 활동을 수행하며, 위험관리에 기반한 정보보호 대책을 도출하여 실행토록 관리하는 일이다　</t>
  </si>
  <si>
    <t>정보보호 관리자, 정보보호 전문가, 보안관리, 
보안기술 기획, 보안관제 기획, 
보안운영, 정보보안, 정보보호</t>
    <phoneticPr fontId="60" type="noConversion"/>
  </si>
  <si>
    <t>보안사고대응</t>
  </si>
  <si>
    <t>침해사고의 피해확산 방지를 위해 위협정보를 탐지하고, 시스템 복구와 예방 전략을 수립하는 일과 업무 및 서비스에 영향을 준 증거를 확보 후 분석하여 신속하게 대응하는 일이다.</t>
  </si>
  <si>
    <t>침해사고 대응전문가, 디지털포렌식 전문가, 
모의해킹전문가, 정보보호 진단분석원,
IT security Engineer, 보안진단, CERT, 
취약점/약성코드 분석</t>
    <phoneticPr fontId="60" type="noConversion"/>
  </si>
  <si>
    <t>대상 업무</t>
    <phoneticPr fontId="6" type="noConversion"/>
  </si>
  <si>
    <t>단계</t>
    <phoneticPr fontId="6" type="noConversion"/>
  </si>
  <si>
    <t>활동</t>
    <phoneticPr fontId="6" type="noConversion"/>
  </si>
  <si>
    <t>금액(원)</t>
    <phoneticPr fontId="6" type="noConversion"/>
  </si>
  <si>
    <t>※상기 예시에서 제경비율은 150%, 기술료는 30%를 적용하였음 (중간값)</t>
    <phoneticPr fontId="8" type="noConversion"/>
  </si>
  <si>
    <t>세부내용</t>
    <phoneticPr fontId="6" type="noConversion"/>
  </si>
  <si>
    <t>요구분석</t>
    <phoneticPr fontId="6" type="noConversion"/>
  </si>
  <si>
    <t>요구사항 조사</t>
    <phoneticPr fontId="6" type="noConversion"/>
  </si>
  <si>
    <t>현행 시스템에 대한 업무, DB 등 자료 수집, 정리하여 요구사항에 대한 중복성 검토를 진행하여 유일한 정보 요구사항을 도출</t>
    <phoneticPr fontId="6" type="noConversion"/>
  </si>
  <si>
    <t>요구사항 분석</t>
    <phoneticPr fontId="6" type="noConversion"/>
  </si>
  <si>
    <t>수집한 정보 요구 사항을 바탕으로 업무 현황을 파악한다. 이를 근간으로 관련 업무 및 시스템의 문서를 조사, 수집 및 파악함으로써 현행 업무 및 현행 시스템에 대한 분석 대상을 정의</t>
    <phoneticPr fontId="6" type="noConversion"/>
  </si>
  <si>
    <t>요구사항 검증</t>
    <phoneticPr fontId="6" type="noConversion"/>
  </si>
  <si>
    <t>도출된 정보 요구 사항을 다른 영역(기능, 프로세스, 조직 등)과 비교 분석함으로써 요구사항의 완성도 검증 수행</t>
    <phoneticPr fontId="6" type="noConversion"/>
  </si>
  <si>
    <t>상세설계
(모델링)</t>
    <phoneticPr fontId="6" type="noConversion"/>
  </si>
  <si>
    <t>데이터 표준화</t>
    <phoneticPr fontId="6" type="noConversion"/>
  </si>
  <si>
    <t>현행 데이터 표준 사용 현황 명세서와 표준화 요구 사항 정의서를 토대로 하여 데이터 표준 대상(단어, 도메인, 코드, 용어 등)을 식별하고 정의하고 데이터 표준에 대한 관리 프로세스 정의</t>
    <phoneticPr fontId="6" type="noConversion"/>
  </si>
  <si>
    <t>개념 데이터 모델링</t>
    <phoneticPr fontId="6" type="noConversion"/>
  </si>
  <si>
    <t>핵심 엔터티(키엔터티, 메인엔터티)와 핵심 엔터티 사이의 관계를 식별하여 개념 데이터 모델 정의</t>
    <phoneticPr fontId="6" type="noConversion"/>
  </si>
  <si>
    <t>논리 데이터 모델링</t>
    <phoneticPr fontId="6" type="noConversion"/>
  </si>
  <si>
    <t>데이터베이스 설계 프로세스의 Input으로써 비즈니스 정보의 구조와 규칙을 식별하고 정의</t>
    <phoneticPr fontId="6" type="noConversion"/>
  </si>
  <si>
    <t>물리 데이터 모델링</t>
    <phoneticPr fontId="6" type="noConversion"/>
  </si>
  <si>
    <t>논리적 모델을 특정 데이터베이스로 설계함으로써 생성된, 데이터를 저장할 수 있는 물리적인 스키마를 식별하고 정의</t>
    <phoneticPr fontId="6" type="noConversion"/>
  </si>
  <si>
    <t>데이터 베이스 설계</t>
    <phoneticPr fontId="6" type="noConversion"/>
  </si>
  <si>
    <t xml:space="preserve">미래의 정보시스템의 저장공간, 무결성, 인덱스, 분산을 확보하기 위해서 이들 간의 관계를 식별하고 정의 </t>
    <phoneticPr fontId="6" type="noConversion"/>
  </si>
  <si>
    <t>구현/이관/검증</t>
    <phoneticPr fontId="6" type="noConversion"/>
  </si>
  <si>
    <t>데이터 베이스 매핑</t>
    <phoneticPr fontId="6" type="noConversion"/>
  </si>
  <si>
    <t xml:space="preserve">데이터 이행 대상이 되는 현행 데이터 구조와 미래의 정보시스템 데이터 구조 간의 매핑 관계를 Table/Column 단위를 식별하여 매핑정의서 정의  </t>
    <phoneticPr fontId="6" type="noConversion"/>
  </si>
  <si>
    <t>데이터 베이스 검증</t>
    <phoneticPr fontId="6" type="noConversion"/>
  </si>
  <si>
    <t>데이터 이행 과정에서 데이터의 유효성, 완전성 검사를 통해 이행되어야 할 데이터를 사전에 검증</t>
    <phoneticPr fontId="6" type="noConversion"/>
  </si>
  <si>
    <t>데이터 베이스 전환</t>
    <phoneticPr fontId="6" type="noConversion"/>
  </si>
  <si>
    <t xml:space="preserve">데이터 이행에 필요한 이행 절차를 수립하고 각 단계별 세부 계획을 수립하여 정확하고 생산성 높은 단계를 수행하며, 이행 절차는 이행 계획 수립 및 분석 단계, 설계/개발 및 환경구축 단계, 테스트 및 이행 단계 수행  </t>
    <phoneticPr fontId="6" type="noConversion"/>
  </si>
  <si>
    <t>(단위 : 원)</t>
    <phoneticPr fontId="6" type="noConversion"/>
  </si>
  <si>
    <t>업무 구분</t>
    <phoneticPr fontId="8" type="noConversion"/>
  </si>
  <si>
    <t>직무</t>
    <phoneticPr fontId="8" type="noConversion"/>
  </si>
  <si>
    <t>투입구분</t>
    <phoneticPr fontId="8" type="noConversion"/>
  </si>
  <si>
    <t>ⓑ투입기간
(Month)</t>
    <phoneticPr fontId="8" type="noConversion"/>
  </si>
  <si>
    <t>ⓒ투입률
(업무 비중)</t>
  </si>
  <si>
    <t>직접인건비
(ⓐxⓑxⓒ)</t>
    <phoneticPr fontId="8" type="noConversion"/>
  </si>
  <si>
    <t>총 투입공수</t>
    <phoneticPr fontId="6" type="noConversion"/>
  </si>
  <si>
    <t>투입기간 * 투입률</t>
  </si>
  <si>
    <t>직접인건비 합계</t>
    <phoneticPr fontId="8" type="noConversion"/>
  </si>
  <si>
    <t>∑(직무별 투입공수 x 평균임금)</t>
    <phoneticPr fontId="8" type="noConversion"/>
  </si>
  <si>
    <t>제경비</t>
    <phoneticPr fontId="8" type="noConversion"/>
  </si>
  <si>
    <t>기술료</t>
    <phoneticPr fontId="8" type="noConversion"/>
  </si>
  <si>
    <t>(직접인건비 + 제경비)의 20~40%</t>
    <phoneticPr fontId="8" type="noConversion"/>
  </si>
  <si>
    <t>소프트웨어 운영비(부가세 별도)</t>
    <phoneticPr fontId="8" type="noConversion"/>
  </si>
  <si>
    <t>직접인건비 + 제경비 + 기술료 + 직접경비</t>
    <phoneticPr fontId="8" type="noConversion"/>
  </si>
  <si>
    <t>평균</t>
    <phoneticPr fontId="60" type="noConversion"/>
  </si>
  <si>
    <t xml:space="preserve">(소프트웨어사업 대가산정 가이드, 2023. KOSA) </t>
    <phoneticPr fontId="8" type="noConversion"/>
  </si>
  <si>
    <t>○ 투입공수 방식 SW운영비 산정</t>
    <phoneticPr fontId="6" type="noConversion"/>
  </si>
  <si>
    <t>ⓐ평균임금*
(Month)</t>
    <phoneticPr fontId="8" type="noConversion"/>
  </si>
  <si>
    <t>직접인건비의 144~154%</t>
    <phoneticPr fontId="8" type="noConversion"/>
  </si>
  <si>
    <t>(산출내역 작성)</t>
    <phoneticPr fontId="60" type="noConversion"/>
  </si>
  <si>
    <t>소프트웨어 운영비(부가세 포함)</t>
    <phoneticPr fontId="8" type="noConversion"/>
  </si>
  <si>
    <t>부가가치세 10%</t>
    <phoneticPr fontId="8" type="noConversion"/>
  </si>
  <si>
    <t>*SW기술자 평균임금은 매년 업데이트 되므로 협회 게시물을 참조 바랍니다. (바로가기)</t>
    <phoneticPr fontId="60" type="noConversion"/>
  </si>
  <si>
    <t>데이터베이스 표준화 계획 수립</t>
    <phoneticPr fontId="6" type="noConversion"/>
  </si>
  <si>
    <t>데이터베이스 표준화를 하기 위한 실행방안을 수립</t>
    <phoneticPr fontId="6" type="noConversion"/>
  </si>
  <si>
    <t>평균</t>
    <phoneticPr fontId="6" type="noConversion"/>
  </si>
  <si>
    <t>산림공간 디지털 플랫폼 구축 사업 산출내역서</t>
    <phoneticPr fontId="6" type="noConversion"/>
  </si>
  <si>
    <t>소 계(부가세별도)</t>
    <phoneticPr fontId="6" type="noConversion"/>
  </si>
  <si>
    <t>부가가치세(10%)</t>
    <phoneticPr fontId="6" type="noConversion"/>
  </si>
  <si>
    <t>DB 표준화</t>
    <phoneticPr fontId="6" type="noConversion"/>
  </si>
  <si>
    <t>응용 SW 개발</t>
    <phoneticPr fontId="6" type="noConversion"/>
  </si>
  <si>
    <t>데이터 품질관리</t>
    <phoneticPr fontId="6" type="noConversion"/>
  </si>
  <si>
    <t>품질기준</t>
  </si>
  <si>
    <t>진단대상 DBMS 정보</t>
    <phoneticPr fontId="6" type="noConversion"/>
  </si>
  <si>
    <t>진단대상 DBMS 정보 DB</t>
    <phoneticPr fontId="6" type="noConversion"/>
  </si>
  <si>
    <t>진단대상 DBMS 등록</t>
    <phoneticPr fontId="6" type="noConversion"/>
  </si>
  <si>
    <t>진단대상 DBMS 정보를 등록한다.</t>
    <phoneticPr fontId="6" type="noConversion"/>
  </si>
  <si>
    <t>진단대상 DBMS 수정</t>
    <phoneticPr fontId="6" type="noConversion"/>
  </si>
  <si>
    <t>진단대상 DBMS 정보를 수정한다.</t>
    <phoneticPr fontId="6" type="noConversion"/>
  </si>
  <si>
    <t>진단대상 DBMS 삭제</t>
    <phoneticPr fontId="6" type="noConversion"/>
  </si>
  <si>
    <t>진단대상 DBMS 정보를 삭제한다.</t>
    <phoneticPr fontId="6" type="noConversion"/>
  </si>
  <si>
    <t>진단대상 DBMS 조회</t>
    <phoneticPr fontId="6" type="noConversion"/>
  </si>
  <si>
    <t>진단대상 DBMS 정보를 조회한다.</t>
    <phoneticPr fontId="6" type="noConversion"/>
  </si>
  <si>
    <t>진단대상 스키마정보 등록</t>
    <phoneticPr fontId="6" type="noConversion"/>
  </si>
  <si>
    <t>진단대상 스키마정보를 등록한다.</t>
    <phoneticPr fontId="6" type="noConversion"/>
  </si>
  <si>
    <t>진단대상 스키마정보 수정</t>
    <phoneticPr fontId="6" type="noConversion"/>
  </si>
  <si>
    <t>진단대상 스키마정보를 수정한다.</t>
    <phoneticPr fontId="6" type="noConversion"/>
  </si>
  <si>
    <t>진단대상 스키마정보 삭제</t>
    <phoneticPr fontId="6" type="noConversion"/>
  </si>
  <si>
    <t>진단대상 스키마정보를 삭제한다.</t>
    <phoneticPr fontId="6" type="noConversion"/>
  </si>
  <si>
    <t>진단대상 스키마정보 조회</t>
  </si>
  <si>
    <t>진단대상 스키마정보를 조회한다.</t>
    <phoneticPr fontId="6" type="noConversion"/>
  </si>
  <si>
    <t>표준단어 정보 등록</t>
    <phoneticPr fontId="6" type="noConversion"/>
  </si>
  <si>
    <t>표준단어 정보를 등록한다.</t>
    <phoneticPr fontId="6" type="noConversion"/>
  </si>
  <si>
    <t>표준단어 정보 수정</t>
    <phoneticPr fontId="6" type="noConversion"/>
  </si>
  <si>
    <t>표준단어 정보를 수정한다.</t>
    <phoneticPr fontId="6" type="noConversion"/>
  </si>
  <si>
    <t>표준단어 정보 삭제</t>
    <phoneticPr fontId="6" type="noConversion"/>
  </si>
  <si>
    <t>표준단어 정보를 삭제한다.</t>
    <phoneticPr fontId="6" type="noConversion"/>
  </si>
  <si>
    <t>표준단어 정보 조회</t>
    <phoneticPr fontId="6" type="noConversion"/>
  </si>
  <si>
    <t>표준단어 정보를 조회한다.</t>
    <phoneticPr fontId="6" type="noConversion"/>
  </si>
  <si>
    <t>표준도메인 정보 등록</t>
    <phoneticPr fontId="6" type="noConversion"/>
  </si>
  <si>
    <t>표준도메인 정보를 등록한다.</t>
    <phoneticPr fontId="6" type="noConversion"/>
  </si>
  <si>
    <t>표준도메인 정보 수정</t>
    <phoneticPr fontId="6" type="noConversion"/>
  </si>
  <si>
    <t>표준도메인 정보를 수정한다.</t>
    <phoneticPr fontId="6" type="noConversion"/>
  </si>
  <si>
    <t>표준도메인 정보 삭제</t>
    <phoneticPr fontId="6" type="noConversion"/>
  </si>
  <si>
    <t>표준도메인 정보를 삭제한다.</t>
    <phoneticPr fontId="6" type="noConversion"/>
  </si>
  <si>
    <t>표준도메인 정보 조회</t>
    <phoneticPr fontId="6" type="noConversion"/>
  </si>
  <si>
    <t>표준도메인 정보를 조회한다.</t>
    <phoneticPr fontId="6" type="noConversion"/>
  </si>
  <si>
    <t>코드도메인 정보 등록</t>
    <phoneticPr fontId="6" type="noConversion"/>
  </si>
  <si>
    <t>코드도메인 정보를 등록한다.</t>
    <phoneticPr fontId="6" type="noConversion"/>
  </si>
  <si>
    <t>코드도메인 정보 수정</t>
    <phoneticPr fontId="6" type="noConversion"/>
  </si>
  <si>
    <t>코드도메인 정보를 수정한다.</t>
    <phoneticPr fontId="6" type="noConversion"/>
  </si>
  <si>
    <t>코드도메인 정보 삭제</t>
    <phoneticPr fontId="6" type="noConversion"/>
  </si>
  <si>
    <t>코드도메인 정보를 삭제한다.</t>
    <phoneticPr fontId="6" type="noConversion"/>
  </si>
  <si>
    <t>코드도메인 정보 조회</t>
    <phoneticPr fontId="6" type="noConversion"/>
  </si>
  <si>
    <t>코드도메인 정보를 조회한다.</t>
    <phoneticPr fontId="6" type="noConversion"/>
  </si>
  <si>
    <t>표준용어 정보 등록</t>
    <phoneticPr fontId="6" type="noConversion"/>
  </si>
  <si>
    <t>표준용어 정보를 등록한다.</t>
    <phoneticPr fontId="6" type="noConversion"/>
  </si>
  <si>
    <t>표준용어 정보 수정</t>
    <phoneticPr fontId="6" type="noConversion"/>
  </si>
  <si>
    <t>표준용어 정보를 수정한다.</t>
    <phoneticPr fontId="6" type="noConversion"/>
  </si>
  <si>
    <t>표준용어 정보 삭제</t>
    <phoneticPr fontId="6" type="noConversion"/>
  </si>
  <si>
    <t>표준용어 정보를 삭제한다.</t>
    <phoneticPr fontId="6" type="noConversion"/>
  </si>
  <si>
    <t>표준용어 정보 조회</t>
    <phoneticPr fontId="6" type="noConversion"/>
  </si>
  <si>
    <t>표준용어 정보를 조회한다.</t>
    <phoneticPr fontId="6" type="noConversion"/>
  </si>
  <si>
    <t>데이터 품질지표(DQI) 관리</t>
    <phoneticPr fontId="6" type="noConversion"/>
  </si>
  <si>
    <t>데이터품질지표 정보</t>
  </si>
  <si>
    <t>데이터품질지표 정보 DB</t>
    <phoneticPr fontId="6" type="noConversion"/>
  </si>
  <si>
    <t>데이터품질지표 정보 등록</t>
  </si>
  <si>
    <t>데이터품질지표 정보를 등록한다.</t>
    <phoneticPr fontId="6" type="noConversion"/>
  </si>
  <si>
    <t>데이터품질지표 정보 수정</t>
  </si>
  <si>
    <t>데이터품질지표 정보를 수정한다.</t>
    <phoneticPr fontId="6" type="noConversion"/>
  </si>
  <si>
    <t>데이터품질지표 정보 삭제</t>
  </si>
  <si>
    <t>데이터품질지표 정보를 삭제한다.</t>
    <phoneticPr fontId="6" type="noConversion"/>
  </si>
  <si>
    <t>데이터품질지표 정보 상세 조회</t>
    <phoneticPr fontId="6" type="noConversion"/>
  </si>
  <si>
    <t>데이터품질지표 정보를 상세 조회한다.</t>
    <phoneticPr fontId="6" type="noConversion"/>
  </si>
  <si>
    <t>데이터품질지표 정보 리스트 조회</t>
    <phoneticPr fontId="6" type="noConversion"/>
  </si>
  <si>
    <t>데이터품질지표 정보를 리스트 조회한다.</t>
    <phoneticPr fontId="6" type="noConversion"/>
  </si>
  <si>
    <t>중요정보항목(CTQ) 관리</t>
    <phoneticPr fontId="6" type="noConversion"/>
  </si>
  <si>
    <t>중요정보항목 정보</t>
    <phoneticPr fontId="6" type="noConversion"/>
  </si>
  <si>
    <t>중요정보항목 정보를 DB</t>
    <phoneticPr fontId="6" type="noConversion"/>
  </si>
  <si>
    <t>중요정보항목 정보 등록</t>
    <phoneticPr fontId="6" type="noConversion"/>
  </si>
  <si>
    <t>중요정보항목 정보를 등록한다.</t>
    <phoneticPr fontId="6" type="noConversion"/>
  </si>
  <si>
    <t>중요정보항목 정보 수정</t>
    <phoneticPr fontId="6" type="noConversion"/>
  </si>
  <si>
    <t>중요정보항목 정보를 수정한다.</t>
    <phoneticPr fontId="6" type="noConversion"/>
  </si>
  <si>
    <t>중요정보항목 정보 삭제</t>
    <phoneticPr fontId="6" type="noConversion"/>
  </si>
  <si>
    <t>중요정보항목 정보를 삭제한다.</t>
    <phoneticPr fontId="6" type="noConversion"/>
  </si>
  <si>
    <t>중요정보항목 정보 조회</t>
    <phoneticPr fontId="6" type="noConversion"/>
  </si>
  <si>
    <t>중요정보항목 정보를 조회한다.</t>
    <phoneticPr fontId="6" type="noConversion"/>
  </si>
  <si>
    <t>데이터 품질측정</t>
    <phoneticPr fontId="6" type="noConversion"/>
  </si>
  <si>
    <t>테이블 프로파일 관리</t>
  </si>
  <si>
    <t>테이블 프로파일 정보</t>
    <phoneticPr fontId="6" type="noConversion"/>
  </si>
  <si>
    <t>테이블 프로파일 정보 DB</t>
    <phoneticPr fontId="6" type="noConversion"/>
  </si>
  <si>
    <t>테이블 프로파일 등록</t>
  </si>
  <si>
    <t>테이블 프로파일 정보를 등록한다.</t>
    <phoneticPr fontId="6" type="noConversion"/>
  </si>
  <si>
    <t>테이블 프로파일 수정</t>
  </si>
  <si>
    <t>테이블 프로파일 정보를 수정한다.</t>
    <phoneticPr fontId="6" type="noConversion"/>
  </si>
  <si>
    <t>테이블 프로파일 삭제</t>
  </si>
  <si>
    <t>테이블 프로파일 정보를 삭제한다.</t>
    <phoneticPr fontId="6" type="noConversion"/>
  </si>
  <si>
    <t>테이블 프로파일 조회</t>
  </si>
  <si>
    <t>테이블 프로파일 정보를 조회한다.</t>
    <phoneticPr fontId="6" type="noConversion"/>
  </si>
  <si>
    <t>컬럼 프로파일 관리</t>
  </si>
  <si>
    <t>컬럼 프로파일 정보</t>
  </si>
  <si>
    <t>컬럼 프로파일 정보 DB</t>
    <phoneticPr fontId="6" type="noConversion"/>
  </si>
  <si>
    <t>컬럼 프로파일 등록</t>
  </si>
  <si>
    <t>컬럼 프로파일 정보를 등록한다.</t>
    <phoneticPr fontId="6" type="noConversion"/>
  </si>
  <si>
    <t>컬럼 프로파일 수정</t>
  </si>
  <si>
    <t>컬럼 프로파일 정보를 수정한다.</t>
    <phoneticPr fontId="6" type="noConversion"/>
  </si>
  <si>
    <t>컬럼 프로파일 삭제</t>
  </si>
  <si>
    <t>컬럼 프로파일 정보를 삭제한다.</t>
    <phoneticPr fontId="6" type="noConversion"/>
  </si>
  <si>
    <t>컬럼 프로파일 조회</t>
  </si>
  <si>
    <t>컬럼 프로파일 정보를 조회한다.</t>
    <phoneticPr fontId="6" type="noConversion"/>
  </si>
  <si>
    <t>프로파일 엑셀 등록</t>
  </si>
  <si>
    <t>테이블 프로파일 엑셀 등록</t>
    <phoneticPr fontId="6" type="noConversion"/>
  </si>
  <si>
    <t>테이블 프로파일 정보를 엑셀로 등록한다.</t>
    <phoneticPr fontId="6" type="noConversion"/>
  </si>
  <si>
    <t>컬럼 프로파일 엑셀 등록</t>
  </si>
  <si>
    <t>컬럼 프로파일 정보를 엑셀로 등록한다.</t>
    <phoneticPr fontId="6" type="noConversion"/>
  </si>
  <si>
    <t>품질 진단</t>
  </si>
  <si>
    <t>프로파일링(컬럼분석)을 통한 값, 구조 진단</t>
  </si>
  <si>
    <t>프로파일링(컬럼분석)을 통한 값, 구조 등을 진단한다.</t>
    <phoneticPr fontId="6" type="noConversion"/>
  </si>
  <si>
    <t>프로파일링(Null)을 통한 값, 구조 진단</t>
  </si>
  <si>
    <t>프로파일링(Null)을 통한 값, 구조 등을 진단한다.</t>
    <phoneticPr fontId="6" type="noConversion"/>
  </si>
  <si>
    <t>프로파일링(최대/최소값)을 통한 값, 구조 진단</t>
  </si>
  <si>
    <t>프로파일링(최대/최소값)을 통한 값, 구조 등을 진단한다.</t>
    <phoneticPr fontId="6" type="noConversion"/>
  </si>
  <si>
    <t>프로파일링(범위 분석)을 통한 값, 구조 진단</t>
  </si>
  <si>
    <t>프로파일링(범위 분석)을 통한 값, 구조 등을 진단한다.</t>
    <phoneticPr fontId="6" type="noConversion"/>
  </si>
  <si>
    <t>프로파일링(날짜분석)을 통한 값, 구조 진단</t>
  </si>
  <si>
    <t>프로파일링(날짜분석)을 통한 값, 구조 등을 진단한다.</t>
    <phoneticPr fontId="6" type="noConversion"/>
  </si>
  <si>
    <t>프로파일링(코드분석)을 통한 값, 구조 진단</t>
  </si>
  <si>
    <t>프로파일링(코드분석)을 통한 값, 구조 등을 진단한다.</t>
    <phoneticPr fontId="6" type="noConversion"/>
  </si>
  <si>
    <t>프로파일링(참조 무결성 분석)을 통한 값, 구조 진단</t>
  </si>
  <si>
    <t>프로파일링(참조 무결성 분석)을 통한 값, 구조 등을 진단한다.</t>
    <phoneticPr fontId="6" type="noConversion"/>
  </si>
  <si>
    <t>프로파일링(패턴분석)을 통한 값, 구조 진단</t>
  </si>
  <si>
    <t>프로파일링(패턴분석)을 통한 값, 구조 등을 진단한다.</t>
    <phoneticPr fontId="6" type="noConversion"/>
  </si>
  <si>
    <t>품질진단 스케줄 관리</t>
    <phoneticPr fontId="6" type="noConversion"/>
  </si>
  <si>
    <t>스케줄 정보</t>
  </si>
  <si>
    <t>스케줄 정보 DB</t>
    <phoneticPr fontId="6" type="noConversion"/>
  </si>
  <si>
    <t>스케줄 정보 등록</t>
  </si>
  <si>
    <t>스케줄 정보를 등록한다.</t>
    <phoneticPr fontId="6" type="noConversion"/>
  </si>
  <si>
    <t>스케줄 정보 수정</t>
  </si>
  <si>
    <t>스케줄 정보를 수정한다.</t>
    <phoneticPr fontId="6" type="noConversion"/>
  </si>
  <si>
    <t>스케줄 정보 삭제</t>
  </si>
  <si>
    <t>스케줄 정보를 삭제한다.</t>
    <phoneticPr fontId="6" type="noConversion"/>
  </si>
  <si>
    <t>스케줄 정보 조회</t>
  </si>
  <si>
    <t>스케줄 정보를 조회한다.</t>
    <phoneticPr fontId="6" type="noConversion"/>
  </si>
  <si>
    <t>스케줄 작업 이력(로그) 조회</t>
    <phoneticPr fontId="6" type="noConversion"/>
  </si>
  <si>
    <t>스케줄 작업 이력(로그)을 조회한다.</t>
    <phoneticPr fontId="6" type="noConversion"/>
  </si>
  <si>
    <t>데이터 품질 개선활동</t>
    <phoneticPr fontId="6" type="noConversion"/>
  </si>
  <si>
    <t>개선활동</t>
  </si>
  <si>
    <t>개선계획 리스트 조회</t>
  </si>
  <si>
    <t>개선계획 목록을 조회한다.</t>
    <phoneticPr fontId="6" type="noConversion"/>
  </si>
  <si>
    <t>개선결과 리스트 조회</t>
  </si>
  <si>
    <t>개선결과 목록을 조회한다.</t>
    <phoneticPr fontId="6" type="noConversion"/>
  </si>
  <si>
    <t>등록요청</t>
  </si>
  <si>
    <t>개선계획 정보</t>
  </si>
  <si>
    <t>개선계획 정보 DB</t>
    <phoneticPr fontId="6" type="noConversion"/>
  </si>
  <si>
    <t>개선계획 등록</t>
    <phoneticPr fontId="6" type="noConversion"/>
  </si>
  <si>
    <t>개선계획 정보를 등록한다.</t>
    <phoneticPr fontId="6" type="noConversion"/>
  </si>
  <si>
    <t>개선결과 등록(개선계획 수정)</t>
    <phoneticPr fontId="6" type="noConversion"/>
  </si>
  <si>
    <t>개선결과 정보를 등록(개선계획 수정)한다.</t>
    <phoneticPr fontId="6" type="noConversion"/>
  </si>
  <si>
    <t>개선계획 상세조회</t>
  </si>
  <si>
    <t>개선계획 정보를 상세조회한다.</t>
    <phoneticPr fontId="6" type="noConversion"/>
  </si>
  <si>
    <t>개선결과 상세조회</t>
    <phoneticPr fontId="6" type="noConversion"/>
  </si>
  <si>
    <t>개선결과 정보를 상세조회한다.</t>
    <phoneticPr fontId="6" type="noConversion"/>
  </si>
  <si>
    <t>[정확성]기준 유효성</t>
    <phoneticPr fontId="6" type="noConversion"/>
  </si>
  <si>
    <t>표준코드 사용 여부 진단</t>
    <phoneticPr fontId="6" type="noConversion"/>
  </si>
  <si>
    <t>표준코드 사용 여부를 진단한다.</t>
    <phoneticPr fontId="6" type="noConversion"/>
  </si>
  <si>
    <t>분류(여부) 도메인 컬럼의 유효값 오류 측정</t>
  </si>
  <si>
    <t>분류(여부) 도메인 컬럼의 유효값 오류를 측정한다.</t>
    <phoneticPr fontId="6" type="noConversion"/>
  </si>
  <si>
    <t>수량 도메인 컬럼의 유효값 범위 오류 측정</t>
  </si>
  <si>
    <t>수량 도메인 컬럼의 유효값 범위 오류를 측정한다.</t>
    <phoneticPr fontId="6" type="noConversion"/>
  </si>
  <si>
    <t>금액 도메인 컬럼의 유효값 범위 오류 측정</t>
  </si>
  <si>
    <t>금액 도메인 컬럼의 유효값 범위 오류를 측정한다.</t>
    <phoneticPr fontId="6" type="noConversion"/>
  </si>
  <si>
    <t>비율 도메인 컬럼의 유효값 범위 오류 측정</t>
  </si>
  <si>
    <t>비율 도메인 컬럼의 유효값 범위 오류를 측정한다.</t>
    <phoneticPr fontId="6" type="noConversion"/>
  </si>
  <si>
    <t>번호 도메인 컬럼에서 데이터 규칙 오류 측정</t>
  </si>
  <si>
    <t>번호 도메인 컬럼에서 데이터 규칙 오류를 측정한다.</t>
    <phoneticPr fontId="6" type="noConversion"/>
  </si>
  <si>
    <t>명칭(문자열) 도메인의 데이터 규칙 오류 측정</t>
  </si>
  <si>
    <t>명칭(문자열) 도메인의 데이터 규칙 오류를 측정한다.</t>
    <phoneticPr fontId="6" type="noConversion"/>
  </si>
  <si>
    <t>번호 도메인 컬럼의 데이터값 정확성 측정</t>
  </si>
  <si>
    <t>번호 도메인 컬럼의 데이터값의 정확성을 측정한다.</t>
    <phoneticPr fontId="6" type="noConversion"/>
  </si>
  <si>
    <t>날짜 도메인 컬럼의 정확성 측정</t>
  </si>
  <si>
    <t>날짜 도메인 컬럼의 정확성을 측정한다.</t>
    <phoneticPr fontId="6" type="noConversion"/>
  </si>
  <si>
    <t>시간순서 일관성 진단</t>
  </si>
  <si>
    <t>시간순서 일관성을 진단한다.</t>
    <phoneticPr fontId="6" type="noConversion"/>
  </si>
  <si>
    <t>품질기준 관리</t>
  </si>
  <si>
    <t>품질기준 정보를 관리하기 위한 DB</t>
    <phoneticPr fontId="6" type="noConversion"/>
  </si>
  <si>
    <t>품질기준 관리_품질기준 정보(진단 규칙) 등록</t>
  </si>
  <si>
    <t>품질기준 정보(진단 규칙)를 등록한다.</t>
    <phoneticPr fontId="6" type="noConversion"/>
  </si>
  <si>
    <t>품질기준 관리_품질기준 정보(진단 규칙) 수정</t>
  </si>
  <si>
    <t>품질기준 정보(진단 규칙)를 수정한다.</t>
    <phoneticPr fontId="6" type="noConversion"/>
  </si>
  <si>
    <t>품질기준 관리_품질기준 정보(진단 규칙) 삭제</t>
  </si>
  <si>
    <t>품질기준 정보(진단 규칙)를 삭제한다.</t>
    <phoneticPr fontId="6" type="noConversion"/>
  </si>
  <si>
    <t>품질기준 관리_품질기준 정보(진단 규칙) 조회</t>
  </si>
  <si>
    <t>품질기준 정보(진단 규칙)를 조회한다.</t>
    <phoneticPr fontId="6" type="noConversion"/>
  </si>
  <si>
    <t>품질진단 규칙</t>
    <phoneticPr fontId="6" type="noConversion"/>
  </si>
  <si>
    <t>표준단어 정보</t>
    <phoneticPr fontId="6" type="noConversion"/>
  </si>
  <si>
    <t>표준도메인 정보</t>
    <phoneticPr fontId="6" type="noConversion"/>
  </si>
  <si>
    <t>코드도메인 정보</t>
    <phoneticPr fontId="6" type="noConversion"/>
  </si>
  <si>
    <t>표준용어 정보</t>
    <phoneticPr fontId="6" type="noConversion"/>
  </si>
  <si>
    <t>양식에 기입된 내용은 예시입니다.</t>
    <phoneticPr fontId="6" type="noConversion"/>
  </si>
  <si>
    <t>○ 정보전략계획 수립비 산정</t>
    <phoneticPr fontId="6" type="noConversion"/>
  </si>
  <si>
    <t>업무</t>
    <phoneticPr fontId="8" type="noConversion"/>
  </si>
  <si>
    <t>업무별 가중치
(가이드 p.57 참조)</t>
    <phoneticPr fontId="6" type="noConversion"/>
  </si>
  <si>
    <t>해당여부(O, X)</t>
    <phoneticPr fontId="6" type="noConversion"/>
  </si>
  <si>
    <t>총업무
가중치</t>
    <phoneticPr fontId="6" type="noConversion"/>
  </si>
  <si>
    <t>업무 요소
(가이드 p.58 참조)</t>
    <phoneticPr fontId="6" type="noConversion"/>
  </si>
  <si>
    <t>난이도</t>
    <phoneticPr fontId="6" type="noConversion"/>
  </si>
  <si>
    <t>난이도
계산</t>
    <phoneticPr fontId="6" type="noConversion"/>
  </si>
  <si>
    <t>EA/ITA 방향 및 지침 수립</t>
    <phoneticPr fontId="6" type="noConversion"/>
  </si>
  <si>
    <t>X</t>
    <phoneticPr fontId="6" type="noConversion"/>
  </si>
  <si>
    <t>업무규모 (단순)</t>
    <phoneticPr fontId="6" type="noConversion"/>
  </si>
  <si>
    <t>O</t>
    <phoneticPr fontId="6" type="noConversion"/>
  </si>
  <si>
    <t>참조모형</t>
    <phoneticPr fontId="6" type="noConversion"/>
  </si>
  <si>
    <t>업무참조모형</t>
  </si>
  <si>
    <t>서비스 컴포넌트 참조모형</t>
  </si>
  <si>
    <t>업무규모 (보통)</t>
    <phoneticPr fontId="6" type="noConversion"/>
  </si>
  <si>
    <t>데이터 참조모형</t>
  </si>
  <si>
    <t>기술 참조모형</t>
  </si>
  <si>
    <t>업무규모 (복잡)</t>
    <phoneticPr fontId="6" type="noConversion"/>
  </si>
  <si>
    <t>성과 참조모형</t>
  </si>
  <si>
    <t>EA 프레임워크 및 메타모델</t>
  </si>
  <si>
    <t>업무의특성 (단순)</t>
    <phoneticPr fontId="6" type="noConversion"/>
  </si>
  <si>
    <t>AS-IS
아키텍처수립</t>
    <phoneticPr fontId="6" type="noConversion"/>
  </si>
  <si>
    <t>업무영역</t>
  </si>
  <si>
    <t>응용영역</t>
  </si>
  <si>
    <t>업무의특성 (보통)</t>
    <phoneticPr fontId="6" type="noConversion"/>
  </si>
  <si>
    <t>데이터영역</t>
  </si>
  <si>
    <t>기술영역</t>
  </si>
  <si>
    <t>업무의특성 (복잡)</t>
    <phoneticPr fontId="6" type="noConversion"/>
  </si>
  <si>
    <t>보안영역</t>
  </si>
  <si>
    <t>TO-BE 
아키텍처수립</t>
    <phoneticPr fontId="6" type="noConversion"/>
  </si>
  <si>
    <t>기존시스템 (단순)</t>
    <phoneticPr fontId="6" type="noConversion"/>
  </si>
  <si>
    <t>기존시스템 (보통)</t>
    <phoneticPr fontId="6" type="noConversion"/>
  </si>
  <si>
    <t>기존시스템 (복잡)</t>
    <phoneticPr fontId="6" type="noConversion"/>
  </si>
  <si>
    <t>이행계획수립</t>
    <phoneticPr fontId="6" type="noConversion"/>
  </si>
  <si>
    <t>EA/ITA 관리체계 수립</t>
    <phoneticPr fontId="6" type="noConversion"/>
  </si>
  <si>
    <t>추가활동</t>
    <phoneticPr fontId="6" type="noConversion"/>
  </si>
  <si>
    <t>벤치마킹 및 차이분석</t>
    <phoneticPr fontId="6" type="noConversion"/>
  </si>
  <si>
    <t>컨설팅업무량 계산 (가중치 x 난이도)</t>
    <phoneticPr fontId="8" type="noConversion"/>
  </si>
  <si>
    <t>정보전략계획 수립비</t>
    <phoneticPr fontId="8" type="noConversion"/>
  </si>
  <si>
    <t>정보전략계획 수립비 (부가세 포함)</t>
    <phoneticPr fontId="8" type="noConversion"/>
  </si>
  <si>
    <t>금액</t>
  </si>
  <si>
    <t>출장</t>
    <phoneticPr fontId="6" type="noConversion"/>
  </si>
  <si>
    <t>필요시 기재</t>
    <phoneticPr fontId="6" type="noConversion"/>
  </si>
  <si>
    <t>인쇄</t>
    <phoneticPr fontId="6" type="noConversion"/>
  </si>
  <si>
    <t xml:space="preserve">(소프트웨어사업 대가산정 가이드, 2024. KOSA) </t>
    <phoneticPr fontId="6" type="noConversion"/>
  </si>
  <si>
    <t>-  "산림공간 디지털 플랫폼 사업" EA/ITA 수립비 산정  - 컨설팅업무량에 의한 방식</t>
    <phoneticPr fontId="8" type="noConversion"/>
  </si>
  <si>
    <t xml:space="preserve"> EA/ITA 단가(2025년)</t>
    <phoneticPr fontId="8" type="noConversion"/>
  </si>
  <si>
    <t>컨설팅</t>
    <phoneticPr fontId="6" type="noConversion"/>
  </si>
  <si>
    <t>가) 소프트웨어 구매</t>
    <phoneticPr fontId="6" type="noConversion"/>
  </si>
  <si>
    <t>□ 통합발주</t>
    <phoneticPr fontId="6" type="noConversion"/>
  </si>
  <si>
    <t>(단위:원 / 부가가치세 포함)</t>
    <phoneticPr fontId="6" type="noConversion"/>
  </si>
  <si>
    <t>품명</t>
    <phoneticPr fontId="6" type="noConversion"/>
  </si>
  <si>
    <t>규격</t>
    <phoneticPr fontId="6" type="noConversion"/>
  </si>
  <si>
    <t>수량</t>
    <phoneticPr fontId="6" type="noConversion"/>
  </si>
  <si>
    <t>용도(위치)</t>
    <phoneticPr fontId="6" type="noConversion"/>
  </si>
  <si>
    <t>합계 (부가가치세 포함)</t>
    <phoneticPr fontId="6" type="noConversion"/>
  </si>
  <si>
    <t>6. 전산자원 도입</t>
    <phoneticPr fontId="8" type="noConversion"/>
  </si>
  <si>
    <t>전산자원</t>
    <phoneticPr fontId="6" type="noConversion"/>
  </si>
  <si>
    <t>영상 레이어 관리 API</t>
    <phoneticPr fontId="6" type="noConversion"/>
  </si>
  <si>
    <t>고도 레이어 관리 API</t>
    <phoneticPr fontId="6" type="noConversion"/>
  </si>
  <si>
    <t>3D건물 레이어 관리 API</t>
    <phoneticPr fontId="6" type="noConversion"/>
  </si>
  <si>
    <t>OGC 3DTiles 레이어 관리 API</t>
    <phoneticPr fontId="6" type="noConversion"/>
  </si>
  <si>
    <t>□ 디지털트윈 3D 제작 도구 개발</t>
    <phoneticPr fontId="6" type="noConversion"/>
  </si>
  <si>
    <t>라이다 데이터 처리</t>
    <phoneticPr fontId="6" type="noConversion"/>
  </si>
  <si>
    <t>데이터 입력</t>
    <phoneticPr fontId="6" type="noConversion"/>
  </si>
  <si>
    <t>데이터 다운로드</t>
    <phoneticPr fontId="60" type="noConversion"/>
  </si>
  <si>
    <t>메타데이터 생성</t>
    <phoneticPr fontId="60" type="noConversion"/>
  </si>
  <si>
    <t>통합 데이터베이스 저장</t>
    <phoneticPr fontId="60" type="noConversion"/>
  </si>
  <si>
    <t>데이터 구조화</t>
    <phoneticPr fontId="60" type="noConversion"/>
  </si>
  <si>
    <t>데이터 융합</t>
  </si>
  <si>
    <t>항공 라이다 검색</t>
    <phoneticPr fontId="60" type="noConversion"/>
  </si>
  <si>
    <t>EO</t>
    <phoneticPr fontId="6" type="noConversion"/>
  </si>
  <si>
    <t>드론 라이다 검색</t>
    <phoneticPr fontId="60" type="noConversion"/>
  </si>
  <si>
    <t>지상 라이다 검색</t>
    <phoneticPr fontId="60" type="noConversion"/>
  </si>
  <si>
    <t>융합 데이터 그룹 선택</t>
    <phoneticPr fontId="60" type="noConversion"/>
  </si>
  <si>
    <t>인접 데이터 입력</t>
    <phoneticPr fontId="60" type="noConversion"/>
  </si>
  <si>
    <t>중복지역 계산 및 추출</t>
    <phoneticPr fontId="60" type="noConversion"/>
  </si>
  <si>
    <t>특이점/Control Feature 추출</t>
    <phoneticPr fontId="60" type="noConversion"/>
  </si>
  <si>
    <t>인접 데이터 간 변환계수 결정</t>
    <phoneticPr fontId="60" type="noConversion"/>
  </si>
  <si>
    <t>전체 데이터셋의 변환계수 결정</t>
    <phoneticPr fontId="60" type="noConversion"/>
  </si>
  <si>
    <t>조정계산 수행</t>
    <phoneticPr fontId="60" type="noConversion"/>
  </si>
  <si>
    <t>결과 정확도 확인</t>
    <phoneticPr fontId="60" type="noConversion"/>
  </si>
  <si>
    <t>결과 데이터 확인</t>
    <phoneticPr fontId="60" type="noConversion"/>
  </si>
  <si>
    <t>전체 데이터 융합</t>
    <phoneticPr fontId="60" type="noConversion"/>
  </si>
  <si>
    <t>결과 데이터 저장</t>
    <phoneticPr fontId="60" type="noConversion"/>
  </si>
  <si>
    <t>오류점 제거</t>
    <phoneticPr fontId="60" type="noConversion"/>
  </si>
  <si>
    <t>대상 데이터 검색</t>
    <phoneticPr fontId="60" type="noConversion"/>
  </si>
  <si>
    <t>대상 데이터 입력</t>
    <phoneticPr fontId="60" type="noConversion"/>
  </si>
  <si>
    <t>대상영역 경계 추출</t>
    <phoneticPr fontId="60" type="noConversion"/>
  </si>
  <si>
    <t>가상격자 생성</t>
    <phoneticPr fontId="60" type="noConversion"/>
  </si>
  <si>
    <t>가상격자 환경정보 설정</t>
    <phoneticPr fontId="60" type="noConversion"/>
  </si>
  <si>
    <t>가상격자 데이터 점밀도 계산</t>
    <phoneticPr fontId="60" type="noConversion"/>
  </si>
  <si>
    <t>가상격자 데이터 분포 계산</t>
    <phoneticPr fontId="60" type="noConversion"/>
  </si>
  <si>
    <t>가상격자 간 데이터 이격거리 계산</t>
    <phoneticPr fontId="60" type="noConversion"/>
  </si>
  <si>
    <t>인접점 간의 거리 계산</t>
    <phoneticPr fontId="60" type="noConversion"/>
  </si>
  <si>
    <t>인접점 간의 통계정보 계산</t>
    <phoneticPr fontId="60" type="noConversion"/>
  </si>
  <si>
    <t>오류 후보점 선정</t>
    <phoneticPr fontId="60" type="noConversion"/>
  </si>
  <si>
    <t>상관관계 도출</t>
    <phoneticPr fontId="60" type="noConversion"/>
  </si>
  <si>
    <t>오류점 결정</t>
    <phoneticPr fontId="60" type="noConversion"/>
  </si>
  <si>
    <t>지면/비지면 분리</t>
    <phoneticPr fontId="60" type="noConversion"/>
  </si>
  <si>
    <t>초기 대상영역 분할</t>
    <phoneticPr fontId="60" type="noConversion"/>
  </si>
  <si>
    <t>초기 대상영역별 최저점 추출</t>
    <phoneticPr fontId="60" type="noConversion"/>
  </si>
  <si>
    <t>TIN 생성</t>
    <phoneticPr fontId="60" type="noConversion"/>
  </si>
  <si>
    <t>평면 이하점 검색</t>
    <phoneticPr fontId="60" type="noConversion"/>
  </si>
  <si>
    <t>TIN 분할</t>
    <phoneticPr fontId="60" type="noConversion"/>
  </si>
  <si>
    <t>초기 지면모델 생성</t>
    <phoneticPr fontId="60" type="noConversion"/>
  </si>
  <si>
    <t>지면점 결정 파라미터 입력</t>
    <phoneticPr fontId="60" type="noConversion"/>
  </si>
  <si>
    <t>인접점 간 상관관계 계산</t>
    <phoneticPr fontId="60" type="noConversion"/>
  </si>
  <si>
    <t>비지면점 중 지면점 후보 선정</t>
    <phoneticPr fontId="60" type="noConversion"/>
  </si>
  <si>
    <t>지면점 복원</t>
    <phoneticPr fontId="60" type="noConversion"/>
  </si>
  <si>
    <t>최종 지면점 결정</t>
    <phoneticPr fontId="60" type="noConversion"/>
  </si>
  <si>
    <t>라이다 데이터 수정/편집</t>
    <phoneticPr fontId="6" type="noConversion"/>
  </si>
  <si>
    <t>오류영역 수정/편집</t>
  </si>
  <si>
    <t>오류영역 추출</t>
    <phoneticPr fontId="60" type="noConversion"/>
  </si>
  <si>
    <t>참조자료 입력</t>
    <phoneticPr fontId="60" type="noConversion"/>
  </si>
  <si>
    <t>단면 정보 확인</t>
    <phoneticPr fontId="60" type="noConversion"/>
  </si>
  <si>
    <t>오류점 선택</t>
    <phoneticPr fontId="60" type="noConversion"/>
  </si>
  <si>
    <t>오류점 수정/편집</t>
    <phoneticPr fontId="60" type="noConversion"/>
  </si>
  <si>
    <t>□ 개체목 자동추출</t>
    <phoneticPr fontId="6" type="noConversion"/>
  </si>
  <si>
    <t>개체목 추출</t>
    <phoneticPr fontId="60" type="noConversion"/>
  </si>
  <si>
    <t xml:space="preserve">DEM 제작 </t>
    <phoneticPr fontId="60" type="noConversion"/>
  </si>
  <si>
    <t>지면점 추출</t>
    <phoneticPr fontId="60" type="noConversion"/>
  </si>
  <si>
    <t>데이터 보간</t>
    <phoneticPr fontId="60" type="noConversion"/>
  </si>
  <si>
    <t>정규격자 생성</t>
    <phoneticPr fontId="60" type="noConversion"/>
  </si>
  <si>
    <t>수목점 추출</t>
    <phoneticPr fontId="60" type="noConversion"/>
  </si>
  <si>
    <t>비지면점 추출</t>
    <phoneticPr fontId="60" type="noConversion"/>
  </si>
  <si>
    <t>수목추출 파라미터 입력(Eigen Value)</t>
    <phoneticPr fontId="60" type="noConversion"/>
  </si>
  <si>
    <t>수목추출 파라미터 입력(점밀도)</t>
    <phoneticPr fontId="60" type="noConversion"/>
  </si>
  <si>
    <t>수목추출 파라미터 입력(리턴정보)</t>
    <phoneticPr fontId="60" type="noConversion"/>
  </si>
  <si>
    <t>수목 분류</t>
    <phoneticPr fontId="60" type="noConversion"/>
  </si>
  <si>
    <t>수목추출 파라미터 입력</t>
    <phoneticPr fontId="60" type="noConversion"/>
  </si>
  <si>
    <t>Local Maxima 계산</t>
    <phoneticPr fontId="60" type="noConversion"/>
  </si>
  <si>
    <t>초기 개체목 최고점 추출</t>
    <phoneticPr fontId="60" type="noConversion"/>
  </si>
  <si>
    <t>초기 개체목 분류</t>
    <phoneticPr fontId="60" type="noConversion"/>
  </si>
  <si>
    <t>MDL 적용을 통한 결과 개체목 추출</t>
    <phoneticPr fontId="60" type="noConversion"/>
  </si>
  <si>
    <t>개체목 정보 추출</t>
    <phoneticPr fontId="60" type="noConversion"/>
  </si>
  <si>
    <t>개체목 데이터 입력</t>
    <phoneticPr fontId="60" type="noConversion"/>
  </si>
  <si>
    <t>DEM 데이터 입력</t>
    <phoneticPr fontId="60" type="noConversion"/>
  </si>
  <si>
    <t>nDSM 계산</t>
    <phoneticPr fontId="60" type="noConversion"/>
  </si>
  <si>
    <t>개체목별 지면점 추출</t>
    <phoneticPr fontId="60" type="noConversion"/>
  </si>
  <si>
    <t>개체목별 기울어진 각도 계산</t>
    <phoneticPr fontId="60" type="noConversion"/>
  </si>
  <si>
    <t>수고 계산</t>
    <phoneticPr fontId="60" type="noConversion"/>
  </si>
  <si>
    <t>흉고 높이 개체목 포인트 추출</t>
    <phoneticPr fontId="60" type="noConversion"/>
  </si>
  <si>
    <t>타원체 기반 개체목 직경 계산</t>
    <phoneticPr fontId="60" type="noConversion"/>
  </si>
  <si>
    <t>흉고직경 계산</t>
    <phoneticPr fontId="60" type="noConversion"/>
  </si>
  <si>
    <t>수목모델 생성</t>
    <phoneticPr fontId="60" type="noConversion"/>
  </si>
  <si>
    <t>메쉬 모델 구성</t>
    <phoneticPr fontId="60" type="noConversion"/>
  </si>
  <si>
    <t>개체목 모델 생성</t>
    <phoneticPr fontId="60" type="noConversion"/>
  </si>
  <si>
    <t>표준포맷 변환</t>
    <phoneticPr fontId="60" type="noConversion"/>
  </si>
  <si>
    <t>□ 대용량 데이터 처리도구 개발</t>
    <phoneticPr fontId="6" type="noConversion"/>
  </si>
  <si>
    <t>데이터변환 및 구조화</t>
    <phoneticPr fontId="6" type="noConversion"/>
  </si>
  <si>
    <t>데이터 변환 및 LOD 생성</t>
    <phoneticPr fontId="6" type="noConversion"/>
  </si>
  <si>
    <t>항공영상 데이터 변환</t>
    <phoneticPr fontId="60" type="noConversion"/>
  </si>
  <si>
    <t>항공영상 데이터 LOD처리 및 시스템 표출</t>
    <phoneticPr fontId="60" type="noConversion"/>
  </si>
  <si>
    <t>항공라이다 데이터 변환</t>
    <phoneticPr fontId="60" type="noConversion"/>
  </si>
  <si>
    <t>항공라이다 데이터 LOD처리 및 시스템 표출</t>
    <phoneticPr fontId="60" type="noConversion"/>
  </si>
  <si>
    <t>산림지형 데이터 변환</t>
    <phoneticPr fontId="60" type="noConversion"/>
  </si>
  <si>
    <t>산림지형 데이터 LOD처리 및 시스템 표출</t>
    <phoneticPr fontId="60" type="noConversion"/>
  </si>
  <si>
    <t>시설 3DS 데이터 변환</t>
    <phoneticPr fontId="60" type="noConversion"/>
  </si>
  <si>
    <t>시설 3DS 데이터 LOD처리 및 시스템 표출</t>
    <phoneticPr fontId="60" type="noConversion"/>
  </si>
  <si>
    <t>주변 시설 3DS 데이터 변환</t>
    <phoneticPr fontId="60" type="noConversion"/>
  </si>
  <si>
    <t>주변 시설 3DS LOD처리 및 시스템 표출</t>
    <phoneticPr fontId="60" type="noConversion"/>
  </si>
  <si>
    <t>주변 주요 주제도 데이터 변환</t>
    <phoneticPr fontId="60" type="noConversion"/>
  </si>
  <si>
    <t>주변 주요 주제도 LOD처리 및 시스템 표출</t>
    <phoneticPr fontId="60" type="noConversion"/>
  </si>
  <si>
    <t>드론영상 데이터 변환</t>
    <phoneticPr fontId="60" type="noConversion"/>
  </si>
  <si>
    <t>드론영상 LOD처리 및 시스템 표출</t>
    <phoneticPr fontId="60" type="noConversion"/>
  </si>
  <si>
    <t>드론라이다 데이터 변환</t>
    <phoneticPr fontId="60" type="noConversion"/>
  </si>
  <si>
    <t>드론라이다 LOD처리 및 시스템 표출</t>
    <phoneticPr fontId="60" type="noConversion"/>
  </si>
  <si>
    <t>지상라이다 데이터 변환</t>
    <phoneticPr fontId="60" type="noConversion"/>
  </si>
  <si>
    <t>지상라이다 LOD처리 및 시스템 표출</t>
    <phoneticPr fontId="60" type="noConversion"/>
  </si>
  <si>
    <t>산림 도면정보  데이터 변환</t>
    <phoneticPr fontId="60" type="noConversion"/>
  </si>
  <si>
    <t>산림 도면정보  LOD처리 및 시스템 표출</t>
    <phoneticPr fontId="60" type="noConversion"/>
  </si>
  <si>
    <t>임상도 데이터 변환</t>
    <phoneticPr fontId="60" type="noConversion"/>
  </si>
  <si>
    <t>임상도  LOD처리 및 시스템 표출</t>
    <phoneticPr fontId="60" type="noConversion"/>
  </si>
  <si>
    <t>개체목 모델 데이터 변환</t>
    <phoneticPr fontId="60" type="noConversion"/>
  </si>
  <si>
    <t>개체목 모델 LOD처리 및 시스템 표출</t>
    <phoneticPr fontId="60" type="noConversion"/>
  </si>
  <si>
    <t>타일링</t>
    <phoneticPr fontId="60" type="noConversion"/>
  </si>
  <si>
    <t>항공영상 타일링</t>
    <phoneticPr fontId="60" type="noConversion"/>
  </si>
  <si>
    <t>항공라이다 타일링</t>
    <phoneticPr fontId="60" type="noConversion"/>
  </si>
  <si>
    <t>산림지형 타일링</t>
    <phoneticPr fontId="60" type="noConversion"/>
  </si>
  <si>
    <t>산림시설 타일링</t>
    <phoneticPr fontId="60" type="noConversion"/>
  </si>
  <si>
    <t>주변 시설 타일링</t>
    <phoneticPr fontId="60" type="noConversion"/>
  </si>
  <si>
    <t>주변 주요 주제도 타일링</t>
    <phoneticPr fontId="60" type="noConversion"/>
  </si>
  <si>
    <t>드론영상 타일링</t>
    <phoneticPr fontId="60" type="noConversion"/>
  </si>
  <si>
    <t>드론라이다 타일링</t>
    <phoneticPr fontId="60" type="noConversion"/>
  </si>
  <si>
    <t>지상라이다 타일링</t>
    <phoneticPr fontId="60" type="noConversion"/>
  </si>
  <si>
    <t>산림 도면정보 타일링</t>
    <phoneticPr fontId="60" type="noConversion"/>
  </si>
  <si>
    <t>임상도 타일링</t>
    <phoneticPr fontId="60" type="noConversion"/>
  </si>
  <si>
    <t>개체목 모델 타일링</t>
    <phoneticPr fontId="60" type="noConversion"/>
  </si>
  <si>
    <t>항공영상 피라미드 생성</t>
    <phoneticPr fontId="60" type="noConversion"/>
  </si>
  <si>
    <t>항공라이다 피라미드 생성</t>
    <phoneticPr fontId="60" type="noConversion"/>
  </si>
  <si>
    <t>산림지형 피라미드 생성</t>
    <phoneticPr fontId="60" type="noConversion"/>
  </si>
  <si>
    <t>드론영상 피라미드 생성</t>
    <phoneticPr fontId="60" type="noConversion"/>
  </si>
  <si>
    <t>드론라이다 피라미드 생성</t>
    <phoneticPr fontId="60" type="noConversion"/>
  </si>
  <si>
    <t>지상라이다 피라미드 생성</t>
    <phoneticPr fontId="60" type="noConversion"/>
  </si>
  <si>
    <t>공간 인덱싱</t>
    <phoneticPr fontId="60" type="noConversion"/>
  </si>
  <si>
    <t xml:space="preserve">항공영상 인덱싱 </t>
    <phoneticPr fontId="60" type="noConversion"/>
  </si>
  <si>
    <t>항공라이다 Octree 공간분할</t>
    <phoneticPr fontId="60" type="noConversion"/>
  </si>
  <si>
    <t>산림지형 Octree 공간분할</t>
    <phoneticPr fontId="60" type="noConversion"/>
  </si>
  <si>
    <t>드론영상 인덱싱</t>
    <phoneticPr fontId="60" type="noConversion"/>
  </si>
  <si>
    <t>드론라이다 Octree 공간분할</t>
    <phoneticPr fontId="60" type="noConversion"/>
  </si>
  <si>
    <t>지상라이다 Octree 공간분할</t>
    <phoneticPr fontId="60" type="noConversion"/>
  </si>
  <si>
    <t>개체목 모델 Octree 공간분할</t>
    <phoneticPr fontId="60" type="noConversion"/>
  </si>
  <si>
    <t xml:space="preserve">경량화 </t>
    <phoneticPr fontId="60" type="noConversion"/>
  </si>
  <si>
    <t>텍스처 알고리즘 적용(KTX2)</t>
    <phoneticPr fontId="60" type="noConversion"/>
  </si>
  <si>
    <t>버텍스 알고리즘 적용(Draco)</t>
    <phoneticPr fontId="60" type="noConversion"/>
  </si>
  <si>
    <t>타일링 배치 서버 구축</t>
    <phoneticPr fontId="60" type="noConversion"/>
  </si>
  <si>
    <t>이미지 영상 타일링 배치 기능</t>
    <phoneticPr fontId="60" type="noConversion"/>
  </si>
  <si>
    <t>EO</t>
    <phoneticPr fontId="60" type="noConversion"/>
  </si>
  <si>
    <t>벡터 타일 배치 기능</t>
    <phoneticPr fontId="60" type="noConversion"/>
  </si>
  <si>
    <t>3DTiles 배치 기능</t>
    <phoneticPr fontId="60" type="noConversion"/>
  </si>
  <si>
    <t>배경지도 표출</t>
    <phoneticPr fontId="60" type="noConversion"/>
  </si>
  <si>
    <t>국토부 DB 반영</t>
    <phoneticPr fontId="60" type="noConversion"/>
  </si>
  <si>
    <t>K-GEO, V-World 연계 서비스 혹은 자료 수령 후 반영</t>
    <phoneticPr fontId="60" type="noConversion"/>
  </si>
  <si>
    <t>벡터지도 연계</t>
    <phoneticPr fontId="60" type="noConversion"/>
  </si>
  <si>
    <t>국토부 벡터지도 연계</t>
    <phoneticPr fontId="60" type="noConversion"/>
  </si>
  <si>
    <t>항공영상지도 연계</t>
    <phoneticPr fontId="60" type="noConversion"/>
  </si>
  <si>
    <t>국토부 항공영상지도 연계</t>
    <phoneticPr fontId="60" type="noConversion"/>
  </si>
  <si>
    <t>위성영상지도 연계</t>
    <phoneticPr fontId="60" type="noConversion"/>
  </si>
  <si>
    <t>국토부 위성영상지도 연계</t>
    <phoneticPr fontId="60" type="noConversion"/>
  </si>
  <si>
    <t>바로e맵 연계</t>
    <phoneticPr fontId="60" type="noConversion"/>
  </si>
  <si>
    <t>바로e맵 배경지도 매쉬업 연계</t>
    <phoneticPr fontId="60" type="noConversion"/>
  </si>
  <si>
    <t>메인화면</t>
    <phoneticPr fontId="60" type="noConversion"/>
  </si>
  <si>
    <t>메인화면 구성</t>
    <phoneticPr fontId="60" type="noConversion"/>
  </si>
  <si>
    <t>일반 관리 화면 모드 및 대시보드 화면 모드 전환 기능</t>
    <phoneticPr fontId="60" type="noConversion"/>
  </si>
  <si>
    <t>좌표정보</t>
    <phoneticPr fontId="60" type="noConversion"/>
  </si>
  <si>
    <t>해당 지점의 경위도 및 높이 정보 제공</t>
    <phoneticPr fontId="60" type="noConversion"/>
  </si>
  <si>
    <t>날자정보</t>
    <phoneticPr fontId="60" type="noConversion"/>
  </si>
  <si>
    <t>해당 지점의 날자정보 제공</t>
    <phoneticPr fontId="60" type="noConversion"/>
  </si>
  <si>
    <t>시간정보</t>
    <phoneticPr fontId="60" type="noConversion"/>
  </si>
  <si>
    <t>해당 지점의 시간정보 제공</t>
    <phoneticPr fontId="60" type="noConversion"/>
  </si>
  <si>
    <t>기상정보</t>
    <phoneticPr fontId="60" type="noConversion"/>
  </si>
  <si>
    <t>해당 지점의 기상정보 제공</t>
    <phoneticPr fontId="60" type="noConversion"/>
  </si>
  <si>
    <t>3차원 지도제어</t>
    <phoneticPr fontId="60" type="noConversion"/>
  </si>
  <si>
    <t>확대/축소/이동</t>
  </si>
  <si>
    <t>지도화면 영역 확대, 축소, 이동, 초기화(위치, 선택), 정북방향, 현재위치설정</t>
    <phoneticPr fontId="60" type="noConversion"/>
  </si>
  <si>
    <t>2D/3D 지도 모드 설정</t>
    <phoneticPr fontId="60" type="noConversion"/>
  </si>
  <si>
    <t>기본 3차원으로 지도 제공하며, 사용자 2D지도 선택시 Top-View 방식으로 전환</t>
    <phoneticPr fontId="60" type="noConversion"/>
  </si>
  <si>
    <t>국가지점번호</t>
    <phoneticPr fontId="60" type="noConversion"/>
  </si>
  <si>
    <t>위도/경도, 국가지점번호로 위치등록</t>
    <phoneticPr fontId="60" type="noConversion"/>
  </si>
  <si>
    <t>이미지 저장</t>
  </si>
  <si>
    <t>현재 화면에 보이는 지도 이미지 저장</t>
  </si>
  <si>
    <t>메모기능</t>
    <phoneticPr fontId="60" type="noConversion"/>
  </si>
  <si>
    <t>지도상의 메모 작성기능</t>
    <phoneticPr fontId="60" type="noConversion"/>
  </si>
  <si>
    <t>지도 인쇄</t>
    <phoneticPr fontId="6" type="noConversion"/>
  </si>
  <si>
    <t>지도화면 인쇄</t>
    <phoneticPr fontId="60" type="noConversion"/>
  </si>
  <si>
    <t>통합 검색</t>
    <phoneticPr fontId="6" type="noConversion"/>
  </si>
  <si>
    <t>공간정보 지도 검색(주소)</t>
    <phoneticPr fontId="60" type="noConversion"/>
  </si>
  <si>
    <t>주소를 입력하여 해당 위치로 지도 이동</t>
  </si>
  <si>
    <t>공간정보 지도 검색(명칭)</t>
    <phoneticPr fontId="60" type="noConversion"/>
  </si>
  <si>
    <t>시설물 이름을 입력하여 해당 위치로 지도 이동</t>
    <phoneticPr fontId="60" type="noConversion"/>
  </si>
  <si>
    <t>공간정보 지도 검색(데이터)</t>
    <phoneticPr fontId="60" type="noConversion"/>
  </si>
  <si>
    <t>데이터 이름을 입력하여 해당 위치로 지도 이동</t>
    <phoneticPr fontId="60" type="noConversion"/>
  </si>
  <si>
    <t>공간정보 지도 검색(통합검색)</t>
    <phoneticPr fontId="60" type="noConversion"/>
  </si>
  <si>
    <t>주소, 좌표, 명칭 등 통합적 검색 및 해당 위치로 지도 이동</t>
    <phoneticPr fontId="60" type="noConversion"/>
  </si>
  <si>
    <t>측정기능</t>
    <phoneticPr fontId="60" type="noConversion"/>
  </si>
  <si>
    <t>높이측정</t>
  </si>
  <si>
    <t>지도의 지형 또는 건물의 높이 측정</t>
    <phoneticPr fontId="60" type="noConversion"/>
  </si>
  <si>
    <t>면적측정</t>
  </si>
  <si>
    <t>지도의 지형 면적 측정</t>
    <phoneticPr fontId="60" type="noConversion"/>
  </si>
  <si>
    <t>거리측정</t>
  </si>
  <si>
    <t>지도의 지형 거리 측정</t>
    <phoneticPr fontId="60" type="noConversion"/>
  </si>
  <si>
    <t>지점간 거리 및 누적거리 측정</t>
    <phoneticPr fontId="60" type="noConversion"/>
  </si>
  <si>
    <t>각도측정</t>
    <phoneticPr fontId="60" type="noConversion"/>
  </si>
  <si>
    <t>지도의 지형 각도 측정</t>
    <phoneticPr fontId="60" type="noConversion"/>
  </si>
  <si>
    <t>분석기능</t>
    <phoneticPr fontId="60" type="noConversion"/>
  </si>
  <si>
    <t>일조권 시간 설정</t>
    <phoneticPr fontId="60" type="noConversion"/>
  </si>
  <si>
    <t>3차원 지도 일조권 시간 설정</t>
    <phoneticPr fontId="60" type="noConversion"/>
  </si>
  <si>
    <t>일조권 계절 설정</t>
    <phoneticPr fontId="60" type="noConversion"/>
  </si>
  <si>
    <t>3차원 지도 일조권 계절 설정</t>
    <phoneticPr fontId="60" type="noConversion"/>
  </si>
  <si>
    <t>일조권 분석</t>
    <phoneticPr fontId="60" type="noConversion"/>
  </si>
  <si>
    <t>3차원 지도 일조권 분석</t>
    <phoneticPr fontId="60" type="noConversion"/>
  </si>
  <si>
    <t>일조권 배속 설정</t>
    <phoneticPr fontId="60" type="noConversion"/>
  </si>
  <si>
    <t>3차원 지도 일조권 배속 설정</t>
    <phoneticPr fontId="60" type="noConversion"/>
  </si>
  <si>
    <t>일조권 자동 실행</t>
    <phoneticPr fontId="60" type="noConversion"/>
  </si>
  <si>
    <t>3차원 지도 일조권 자동 실행</t>
    <phoneticPr fontId="60" type="noConversion"/>
  </si>
  <si>
    <t>시스템 시간 설정</t>
    <phoneticPr fontId="60" type="noConversion"/>
  </si>
  <si>
    <t>디지털트윈 상의 시스템 시간 설정</t>
    <phoneticPr fontId="60" type="noConversion"/>
  </si>
  <si>
    <t>설정 시간 확인</t>
    <phoneticPr fontId="60" type="noConversion"/>
  </si>
  <si>
    <t>디지털트윈 상의 설정 시간 확인</t>
    <phoneticPr fontId="60" type="noConversion"/>
  </si>
  <si>
    <t xml:space="preserve">토공량 분석 </t>
    <phoneticPr fontId="60" type="noConversion"/>
  </si>
  <si>
    <t>지도의 지형 토공량 측정</t>
    <phoneticPr fontId="60" type="noConversion"/>
  </si>
  <si>
    <t>단면도 분석</t>
    <phoneticPr fontId="60" type="noConversion"/>
  </si>
  <si>
    <t>3차원 오브젝트 단면도 분석</t>
    <phoneticPr fontId="60" type="noConversion"/>
  </si>
  <si>
    <t>경사도 분석</t>
    <phoneticPr fontId="60" type="noConversion"/>
  </si>
  <si>
    <t>지도의 지형 경사도 분석</t>
    <phoneticPr fontId="60" type="noConversion"/>
  </si>
  <si>
    <t>객체 가시화</t>
    <phoneticPr fontId="60" type="noConversion"/>
  </si>
  <si>
    <t>텍스쳐 모드</t>
    <phoneticPr fontId="60" type="noConversion"/>
  </si>
  <si>
    <t>외부 이미지가 랜더링된 모델 형태의 서비스</t>
    <phoneticPr fontId="60" type="noConversion"/>
  </si>
  <si>
    <t>2D/3D 지도 모드 설정</t>
  </si>
  <si>
    <t>기본 이미지없이 박스형태의 랜더링된 모델 형태의 서비스</t>
    <phoneticPr fontId="60" type="noConversion"/>
  </si>
  <si>
    <t>가시거리 조정</t>
    <phoneticPr fontId="60" type="noConversion"/>
  </si>
  <si>
    <t>개체목 등의 가시거리 조정 서비스</t>
    <phoneticPr fontId="60" type="noConversion"/>
  </si>
  <si>
    <t>건물의 색상조정</t>
    <phoneticPr fontId="60" type="noConversion"/>
  </si>
  <si>
    <t>개체목 등의 색상 조정(색상, 채도, 명도)</t>
    <phoneticPr fontId="60" type="noConversion"/>
  </si>
  <si>
    <t>투명도 조정</t>
    <phoneticPr fontId="60" type="noConversion"/>
  </si>
  <si>
    <t>지형 등의 투명도 조정</t>
    <phoneticPr fontId="60" type="noConversion"/>
  </si>
  <si>
    <t>해상도 조정</t>
    <phoneticPr fontId="6" type="noConversion"/>
  </si>
  <si>
    <t>개체목 및 산림의 선명도 조정 서비스</t>
    <phoneticPr fontId="60" type="noConversion"/>
  </si>
  <si>
    <t>시뮬레이션 기반 기능</t>
    <phoneticPr fontId="60" type="noConversion"/>
  </si>
  <si>
    <t>경관보기</t>
    <phoneticPr fontId="60" type="noConversion"/>
  </si>
  <si>
    <t>3차원 지도 상에서 주변 경관 보기</t>
    <phoneticPr fontId="60" type="noConversion"/>
  </si>
  <si>
    <t>EQ</t>
    <phoneticPr fontId="60" type="noConversion"/>
  </si>
  <si>
    <t>스카이라인보기</t>
    <phoneticPr fontId="60" type="noConversion"/>
  </si>
  <si>
    <t>3차원 지도 상에서 스카이라인 보기</t>
    <phoneticPr fontId="60" type="noConversion"/>
  </si>
  <si>
    <t>날씨 효과(눈, 비)</t>
    <phoneticPr fontId="60" type="noConversion"/>
  </si>
  <si>
    <t>3차원 지도 상에서 날씨 효과 가시화</t>
    <phoneticPr fontId="60" type="noConversion"/>
  </si>
  <si>
    <t>바람길 시뮬레이션</t>
    <phoneticPr fontId="60" type="noConversion"/>
  </si>
  <si>
    <t>3차원 지도 상에서 바람길 가시화</t>
    <phoneticPr fontId="60" type="noConversion"/>
  </si>
  <si>
    <t>시뮬레이션</t>
    <phoneticPr fontId="60" type="noConversion"/>
  </si>
  <si>
    <t>개체목 기반 생육 시뮬레이션 기능</t>
    <phoneticPr fontId="60" type="noConversion"/>
  </si>
  <si>
    <t>산불예측 시뮬레이션 기능</t>
    <phoneticPr fontId="60" type="noConversion"/>
  </si>
  <si>
    <t>산사태예측 시뮬레이션 기능</t>
    <phoneticPr fontId="60" type="noConversion"/>
  </si>
  <si>
    <t>결과 확인</t>
    <phoneticPr fontId="60" type="noConversion"/>
  </si>
  <si>
    <t>시뮬레이션 결과 확인 기능</t>
    <phoneticPr fontId="60" type="noConversion"/>
  </si>
  <si>
    <t>가시화</t>
    <phoneticPr fontId="60" type="noConversion"/>
  </si>
  <si>
    <t>시뮬레이션 결과 가시화</t>
    <phoneticPr fontId="60" type="noConversion"/>
  </si>
  <si>
    <t>3. 3~5개의 타 기관 연계</t>
  </si>
  <si>
    <t>데이터 융합 정보</t>
    <phoneticPr fontId="6" type="noConversion"/>
  </si>
  <si>
    <t>오류점 제거 정보</t>
    <phoneticPr fontId="6" type="noConversion"/>
  </si>
  <si>
    <t>지면/비지면 분리 정보</t>
    <phoneticPr fontId="6" type="noConversion"/>
  </si>
  <si>
    <t>오류영역 정보</t>
    <phoneticPr fontId="6" type="noConversion"/>
  </si>
  <si>
    <t>DEM 제작 정보</t>
    <phoneticPr fontId="6" type="noConversion"/>
  </si>
  <si>
    <t>수목점 추출 정보</t>
    <phoneticPr fontId="6" type="noConversion"/>
  </si>
  <si>
    <t>개체목 추출 정보</t>
    <phoneticPr fontId="6" type="noConversion"/>
  </si>
  <si>
    <t>개체목 정보 추출 정보</t>
    <phoneticPr fontId="6" type="noConversion"/>
  </si>
  <si>
    <t>수목모델 생성 정보</t>
    <phoneticPr fontId="6" type="noConversion"/>
  </si>
  <si>
    <t>산림경영관리 모의</t>
    <phoneticPr fontId="6" type="noConversion"/>
  </si>
  <si>
    <t>산림공간측정</t>
    <phoneticPr fontId="6" type="noConversion"/>
  </si>
  <si>
    <t>면 측정</t>
    <phoneticPr fontId="6" type="noConversion"/>
  </si>
  <si>
    <t>계측 및 중첩</t>
    <phoneticPr fontId="6" type="noConversion"/>
  </si>
  <si>
    <t>임상도 계측 및 중첩</t>
    <phoneticPr fontId="6" type="noConversion"/>
  </si>
  <si>
    <t>입지토양도 계측 및 중첩</t>
    <phoneticPr fontId="6" type="noConversion"/>
  </si>
  <si>
    <t>임도망도 계측 및 중첩</t>
    <phoneticPr fontId="6" type="noConversion"/>
  </si>
  <si>
    <t>임소반도 계측 및 중첩</t>
    <phoneticPr fontId="6" type="noConversion"/>
  </si>
  <si>
    <t>경영이력정보 계측 및 중첩</t>
    <phoneticPr fontId="6" type="noConversion"/>
  </si>
  <si>
    <t>레이어관리</t>
    <phoneticPr fontId="6" type="noConversion"/>
  </si>
  <si>
    <t>레이어 업로드</t>
    <phoneticPr fontId="6" type="noConversion"/>
  </si>
  <si>
    <t>EI</t>
    <phoneticPr fontId="6" type="noConversion"/>
  </si>
  <si>
    <t>속성정보조회</t>
    <phoneticPr fontId="6" type="noConversion"/>
  </si>
  <si>
    <t>확대</t>
    <phoneticPr fontId="6" type="noConversion"/>
  </si>
  <si>
    <t>EQ</t>
    <phoneticPr fontId="6" type="noConversion"/>
  </si>
  <si>
    <t>축소</t>
    <phoneticPr fontId="6" type="noConversion"/>
  </si>
  <si>
    <t>줌</t>
    <phoneticPr fontId="6" type="noConversion"/>
  </si>
  <si>
    <t>이동</t>
    <phoneticPr fontId="6" type="noConversion"/>
  </si>
  <si>
    <t>홈 귀환</t>
    <phoneticPr fontId="6" type="noConversion"/>
  </si>
  <si>
    <t>회전</t>
    <phoneticPr fontId="6" type="noConversion"/>
  </si>
  <si>
    <t>나침반 보기</t>
    <phoneticPr fontId="6" type="noConversion"/>
  </si>
  <si>
    <t>범례보기</t>
    <phoneticPr fontId="6" type="noConversion"/>
  </si>
  <si>
    <t>통합검색</t>
    <phoneticPr fontId="6" type="noConversion"/>
  </si>
  <si>
    <t>도로명 주소 검색</t>
    <phoneticPr fontId="6" type="noConversion"/>
  </si>
  <si>
    <t>지번 주소 검색</t>
    <phoneticPr fontId="6" type="noConversion"/>
  </si>
  <si>
    <t>거리 측정 버튼</t>
    <phoneticPr fontId="6" type="noConversion"/>
  </si>
  <si>
    <t>면적 측정 버튼</t>
    <phoneticPr fontId="6" type="noConversion"/>
  </si>
  <si>
    <t>인쇄 상자</t>
    <phoneticPr fontId="6" type="noConversion"/>
  </si>
  <si>
    <t>축척입력</t>
    <phoneticPr fontId="6" type="noConversion"/>
  </si>
  <si>
    <t>축척범위 슬라이더</t>
    <phoneticPr fontId="6" type="noConversion"/>
  </si>
  <si>
    <t>지번주소 검색</t>
    <phoneticPr fontId="6" type="noConversion"/>
  </si>
  <si>
    <t>건물명 검색</t>
    <phoneticPr fontId="6" type="noConversion"/>
  </si>
  <si>
    <t>POI 검색</t>
    <phoneticPr fontId="6" type="noConversion"/>
  </si>
  <si>
    <t>데이터 생성</t>
    <phoneticPr fontId="6" type="noConversion"/>
  </si>
  <si>
    <t>지형정보 목록</t>
    <phoneticPr fontId="6" type="noConversion"/>
  </si>
  <si>
    <t>지형정보 불러오기</t>
    <phoneticPr fontId="6" type="noConversion"/>
  </si>
  <si>
    <t>점군데이터 목록</t>
    <phoneticPr fontId="6" type="noConversion"/>
  </si>
  <si>
    <t>점군데이터 불러오기</t>
    <phoneticPr fontId="6" type="noConversion"/>
  </si>
  <si>
    <t>가상임도 목록</t>
    <phoneticPr fontId="6" type="noConversion"/>
  </si>
  <si>
    <t>가상임도 불러오기</t>
    <phoneticPr fontId="6" type="noConversion"/>
  </si>
  <si>
    <t>절토분석데이터 불러오기</t>
    <phoneticPr fontId="6" type="noConversion"/>
  </si>
  <si>
    <t>성토분석데이터 불러오기</t>
    <phoneticPr fontId="6" type="noConversion"/>
  </si>
  <si>
    <t>종단분석데이터 불러오기</t>
    <phoneticPr fontId="6" type="noConversion"/>
  </si>
  <si>
    <t>횡단분석데이터 불러오기</t>
    <phoneticPr fontId="6" type="noConversion"/>
  </si>
  <si>
    <t>데이터 업로드</t>
    <phoneticPr fontId="6" type="noConversion"/>
  </si>
  <si>
    <t>경사도 측정</t>
    <phoneticPr fontId="6" type="noConversion"/>
  </si>
  <si>
    <t>종단경사도 연산실행</t>
    <phoneticPr fontId="6" type="noConversion"/>
  </si>
  <si>
    <t>종단경사도 추출</t>
    <phoneticPr fontId="6" type="noConversion"/>
  </si>
  <si>
    <t>종단경사도 그래프 표출</t>
    <phoneticPr fontId="6" type="noConversion"/>
  </si>
  <si>
    <t>종단경사도 그래프 저장</t>
    <phoneticPr fontId="6" type="noConversion"/>
  </si>
  <si>
    <t>횡단경사도 연산실행</t>
    <phoneticPr fontId="6" type="noConversion"/>
  </si>
  <si>
    <t>횡단경사도 추출</t>
    <phoneticPr fontId="6" type="noConversion"/>
  </si>
  <si>
    <t>횡단경사도 그래프 표출</t>
    <phoneticPr fontId="6" type="noConversion"/>
  </si>
  <si>
    <t>횡단경사도 그래프 저장</t>
    <phoneticPr fontId="6" type="noConversion"/>
  </si>
  <si>
    <t>단면분석</t>
    <phoneticPr fontId="6" type="noConversion"/>
  </si>
  <si>
    <t>영역선택</t>
    <phoneticPr fontId="6" type="noConversion"/>
  </si>
  <si>
    <t>종단면도추출</t>
    <phoneticPr fontId="6" type="noConversion"/>
  </si>
  <si>
    <t>종단면도추출 연산실행</t>
    <phoneticPr fontId="6" type="noConversion"/>
  </si>
  <si>
    <t>횡단면도추출</t>
    <phoneticPr fontId="6" type="noConversion"/>
  </si>
  <si>
    <t>횡단면도추출 연산실행</t>
    <phoneticPr fontId="6" type="noConversion"/>
  </si>
  <si>
    <t>통계분석</t>
    <phoneticPr fontId="6" type="noConversion"/>
  </si>
  <si>
    <t>통계조회</t>
    <phoneticPr fontId="6" type="noConversion"/>
  </si>
  <si>
    <t>통계 그래프 출력</t>
    <phoneticPr fontId="6" type="noConversion"/>
  </si>
  <si>
    <t>통계 보고서 출력</t>
    <phoneticPr fontId="6" type="noConversion"/>
  </si>
  <si>
    <t>산림자원분석</t>
    <phoneticPr fontId="6" type="noConversion"/>
  </si>
  <si>
    <t>재적산출 연산실행</t>
    <phoneticPr fontId="6" type="noConversion"/>
  </si>
  <si>
    <t>노선폭 측정</t>
    <phoneticPr fontId="6" type="noConversion"/>
  </si>
  <si>
    <t>노선폭 측정 공간정보 연산실행</t>
    <phoneticPr fontId="6" type="noConversion"/>
  </si>
  <si>
    <t>토석류 모의</t>
    <phoneticPr fontId="6" type="noConversion"/>
  </si>
  <si>
    <t>산림데이터 불러오기</t>
    <phoneticPr fontId="60" type="noConversion"/>
  </si>
  <si>
    <t>DEM데이터 불러오기</t>
  </si>
  <si>
    <t>지질(토양)데이터 불러오기</t>
  </si>
  <si>
    <t>임상도데이터 불러오기</t>
  </si>
  <si>
    <t>토지피복도데이터 불러오기</t>
  </si>
  <si>
    <t>산사태취약유역(수계지도)데이터 불러오기</t>
  </si>
  <si>
    <t>인문데이터 연계(API)</t>
    <phoneticPr fontId="60" type="noConversion"/>
  </si>
  <si>
    <t>건물, 도로 데이터 조회</t>
  </si>
  <si>
    <t>건물, 도로 데이터 추가</t>
  </si>
  <si>
    <t>EI</t>
    <phoneticPr fontId="60" type="noConversion"/>
  </si>
  <si>
    <t>기상 예보정보 데이터 조회</t>
  </si>
  <si>
    <t>현장관측정보 연계(산림청 시스템)</t>
    <phoneticPr fontId="60" type="noConversion"/>
  </si>
  <si>
    <t>산악기상망 데이터 조회</t>
  </si>
  <si>
    <t>산림유량 관측망 데이터 조회</t>
  </si>
  <si>
    <t>예측 시뮬레이션 실행</t>
  </si>
  <si>
    <t>토석류 시뮬레이션 실행</t>
    <phoneticPr fontId="60" type="noConversion"/>
  </si>
  <si>
    <t>명품숲 로드뷰 생성</t>
    <phoneticPr fontId="6" type="noConversion"/>
  </si>
  <si>
    <t>로드뷰 생성</t>
    <phoneticPr fontId="60" type="noConversion"/>
  </si>
  <si>
    <t>데이터불러오기</t>
  </si>
  <si>
    <t>배경지도 연계</t>
  </si>
  <si>
    <t>배경지도 생성</t>
  </si>
  <si>
    <t>파노라마 이미지 목록</t>
  </si>
  <si>
    <t>파노라마 이미지 표출</t>
  </si>
  <si>
    <t>이미지 파일저장</t>
  </si>
  <si>
    <t>화면확대</t>
  </si>
  <si>
    <t>화면축소</t>
  </si>
  <si>
    <t>화면조회</t>
  </si>
  <si>
    <t>화면출력</t>
  </si>
  <si>
    <t>자연휴양림 로드뷰 생성</t>
    <phoneticPr fontId="6" type="noConversion"/>
  </si>
  <si>
    <t>로드뷰생성</t>
    <phoneticPr fontId="60" type="noConversion"/>
  </si>
  <si>
    <t>이용안내 기능</t>
    <phoneticPr fontId="6" type="noConversion"/>
  </si>
  <si>
    <t>숙박동이용안내</t>
    <phoneticPr fontId="60" type="noConversion"/>
  </si>
  <si>
    <t>화면표출</t>
  </si>
  <si>
    <t>임도 로드뷰 생성 및 가시화</t>
    <phoneticPr fontId="6" type="noConversion"/>
  </si>
  <si>
    <t>데이터 불러오기</t>
  </si>
  <si>
    <t>항공뷰 생성</t>
  </si>
  <si>
    <t>배수불량지 추출</t>
  </si>
  <si>
    <t>대상지역 선정</t>
  </si>
  <si>
    <t>종단분석</t>
  </si>
  <si>
    <t>종단분석 공간정보 연산작업</t>
  </si>
  <si>
    <t>종단분석 결과추출</t>
  </si>
  <si>
    <t>측구메임 추출</t>
  </si>
  <si>
    <t>대상지역 선택</t>
  </si>
  <si>
    <t xml:space="preserve">횡단분석 </t>
  </si>
  <si>
    <t>횡단분석 공간정보 연산작업</t>
  </si>
  <si>
    <t>횡단분석 결과추출</t>
  </si>
  <si>
    <t>면적그리기 공간정보 연산실행</t>
  </si>
  <si>
    <t>면적산출 연산실행</t>
  </si>
  <si>
    <t>라인그리기</t>
  </si>
  <si>
    <t>라인그리기 공간정보 연산실행</t>
  </si>
  <si>
    <t>길이계산 연산실행</t>
  </si>
  <si>
    <t>기준 점 선정</t>
  </si>
  <si>
    <t>각도측정 연산기능</t>
  </si>
  <si>
    <t>산림수계 수치지도연계</t>
  </si>
  <si>
    <t>연계 데이터 조회</t>
  </si>
  <si>
    <t>기능점수 산정</t>
    <phoneticPr fontId="6" type="noConversion"/>
  </si>
  <si>
    <t>신규개발</t>
    <phoneticPr fontId="60" type="noConversion"/>
  </si>
  <si>
    <t>기능변경</t>
    <phoneticPr fontId="60" type="noConversion"/>
  </si>
  <si>
    <t>기능삭제</t>
    <phoneticPr fontId="60" type="noConversion"/>
  </si>
  <si>
    <t>측정 비대상</t>
    <phoneticPr fontId="60" type="noConversion"/>
  </si>
  <si>
    <t>수정없이 재사용</t>
    <phoneticPr fontId="60" type="noConversion"/>
  </si>
  <si>
    <t>= 관리주체가 외부에 있으므로 기능변경 측정 대상이 아님에 유의</t>
    <phoneticPr fontId="60" type="noConversion"/>
  </si>
  <si>
    <t>재사용유형</t>
    <phoneticPr fontId="60" type="noConversion"/>
  </si>
  <si>
    <t>FTR
변경량</t>
    <phoneticPr fontId="60" type="noConversion"/>
  </si>
  <si>
    <t>DET
변경량</t>
    <phoneticPr fontId="60" type="noConversion"/>
  </si>
  <si>
    <t>FTR
변경률</t>
    <phoneticPr fontId="60" type="noConversion"/>
  </si>
  <si>
    <t>DET
변경률</t>
    <phoneticPr fontId="60" type="noConversion"/>
  </si>
  <si>
    <t>기능
변경률</t>
    <phoneticPr fontId="60" type="noConversion"/>
  </si>
  <si>
    <t>영향
계수</t>
    <phoneticPr fontId="60" type="noConversion"/>
  </si>
  <si>
    <t>재사용
기능점수</t>
    <phoneticPr fontId="60" type="noConversion"/>
  </si>
  <si>
    <t>⑤FTR</t>
    <phoneticPr fontId="6" type="noConversion"/>
  </si>
  <si>
    <t>⑥DET</t>
    <phoneticPr fontId="6" type="noConversion"/>
  </si>
  <si>
    <t>⑧가중치</t>
    <phoneticPr fontId="6" type="noConversion"/>
  </si>
  <si>
    <t>기능변경</t>
  </si>
  <si>
    <t>신규개발</t>
  </si>
  <si>
    <t xml:space="preserve">(소프트웨어사업 대가산정 가이드, 2024. KOSA) </t>
    <phoneticPr fontId="8" type="noConversion"/>
  </si>
  <si>
    <t>○ 재개발비 산정</t>
    <phoneticPr fontId="8" type="noConversion"/>
  </si>
  <si>
    <t>신규개발</t>
    <phoneticPr fontId="8" type="noConversion"/>
  </si>
  <si>
    <t>신규개발 기능 규모</t>
    <phoneticPr fontId="6" type="noConversion"/>
  </si>
  <si>
    <t>수정없이 재사용</t>
    <phoneticPr fontId="6" type="noConversion"/>
  </si>
  <si>
    <t>수정없이 재사용
대상 기능 규모</t>
    <phoneticPr fontId="6" type="noConversion"/>
  </si>
  <si>
    <t>시험단계 비율
(0~25%)</t>
    <phoneticPr fontId="6" type="noConversion"/>
  </si>
  <si>
    <t>수정없이 재사용
기능 규모</t>
    <phoneticPr fontId="6" type="noConversion"/>
  </si>
  <si>
    <t>수정 후 재사용</t>
    <phoneticPr fontId="6" type="noConversion"/>
  </si>
  <si>
    <t>기능변경 규모</t>
    <phoneticPr fontId="6" type="noConversion"/>
  </si>
  <si>
    <t>재사용
난이도</t>
    <phoneticPr fontId="6" type="noConversion"/>
  </si>
  <si>
    <t>구조화 및 애플리케이션
명확화 정도</t>
    <phoneticPr fontId="6" type="noConversion"/>
  </si>
  <si>
    <t>어려움</t>
  </si>
  <si>
    <t>매우 어려움</t>
  </si>
  <si>
    <t>보통</t>
  </si>
  <si>
    <t>쉬움</t>
  </si>
  <si>
    <t>매우 쉬움</t>
  </si>
  <si>
    <t>문서화 및 소스코드
서술화 정도</t>
    <phoneticPr fontId="6" type="noConversion"/>
  </si>
  <si>
    <t>수정 후 재사용
기능 규모</t>
    <phoneticPr fontId="6" type="noConversion"/>
  </si>
  <si>
    <t>재개발 기능 규모</t>
    <phoneticPr fontId="6" type="noConversion"/>
  </si>
  <si>
    <t>기능점수당 단가</t>
    <phoneticPr fontId="6" type="noConversion"/>
  </si>
  <si>
    <t>보정전 
재개발원가</t>
    <phoneticPr fontId="6" type="noConversion"/>
  </si>
  <si>
    <t>보정후
재개발원가</t>
    <phoneticPr fontId="6" type="noConversion"/>
  </si>
  <si>
    <t>직접경비</t>
    <phoneticPr fontId="6" type="noConversion"/>
  </si>
  <si>
    <t>이윤</t>
    <phoneticPr fontId="6" type="noConversion"/>
  </si>
  <si>
    <t>재개발 사업대가
(부가세 별도)</t>
    <phoneticPr fontId="8" type="noConversion"/>
  </si>
  <si>
    <t>재개발 사업대가
(부가세 포함)</t>
    <phoneticPr fontId="8" type="noConversion"/>
  </si>
  <si>
    <t>항목</t>
    <phoneticPr fontId="8" type="noConversion"/>
  </si>
  <si>
    <t>※ 보정계수 산정</t>
    <phoneticPr fontId="8" type="noConversion"/>
  </si>
  <si>
    <t>DEM 예측 및 중첩</t>
    <phoneticPr fontId="6" type="noConversion"/>
  </si>
  <si>
    <t>기후데이터 연계(API)</t>
    <phoneticPr fontId="6" type="noConversion"/>
  </si>
  <si>
    <t>길이계산</t>
    <phoneticPr fontId="6" type="noConversion"/>
  </si>
  <si>
    <t>면적산출</t>
    <phoneticPr fontId="6" type="noConversion"/>
  </si>
  <si>
    <t>예약서비스</t>
    <phoneticPr fontId="6" type="noConversion"/>
  </si>
  <si>
    <t>예약정보</t>
    <phoneticPr fontId="6" type="noConversion"/>
  </si>
  <si>
    <t>예약정보 목록조회</t>
    <phoneticPr fontId="6" type="noConversion"/>
  </si>
  <si>
    <t>예약정보 상세조회</t>
    <phoneticPr fontId="6" type="noConversion"/>
  </si>
  <si>
    <t>예약정보 등록</t>
    <phoneticPr fontId="6" type="noConversion"/>
  </si>
  <si>
    <t>예약정보 수정</t>
    <phoneticPr fontId="6" type="noConversion"/>
  </si>
  <si>
    <t>예약정보 삭제</t>
    <phoneticPr fontId="6" type="noConversion"/>
  </si>
  <si>
    <t>저장소 관리</t>
    <phoneticPr fontId="60" type="noConversion"/>
  </si>
  <si>
    <t>저장소 정보</t>
    <phoneticPr fontId="60" type="noConversion"/>
  </si>
  <si>
    <t>저장소 목록 조회</t>
    <phoneticPr fontId="60" type="noConversion"/>
  </si>
  <si>
    <t>저장소 상세 조회</t>
    <phoneticPr fontId="60" type="noConversion"/>
  </si>
  <si>
    <t>저장소 등록</t>
    <phoneticPr fontId="60" type="noConversion"/>
  </si>
  <si>
    <t>저장소 수정</t>
    <phoneticPr fontId="60" type="noConversion"/>
  </si>
  <si>
    <t>저장소 삭제</t>
    <phoneticPr fontId="60" type="noConversion"/>
  </si>
  <si>
    <t>공간조인</t>
    <phoneticPr fontId="60" type="noConversion"/>
  </si>
  <si>
    <t>주변 집계</t>
    <phoneticPr fontId="60" type="noConversion"/>
  </si>
  <si>
    <t>영역 내 집계</t>
    <phoneticPr fontId="60" type="noConversion"/>
  </si>
  <si>
    <t>공간 분포</t>
    <phoneticPr fontId="60" type="noConversion"/>
  </si>
  <si>
    <t>공간 조건 검색</t>
    <phoneticPr fontId="60" type="noConversion"/>
  </si>
  <si>
    <t>공간 조건 추출</t>
    <phoneticPr fontId="60" type="noConversion"/>
  </si>
  <si>
    <t>중심 찾기 실행</t>
    <phoneticPr fontId="60" type="noConversion"/>
  </si>
  <si>
    <t>유사한 위치 찾기 실행</t>
    <phoneticPr fontId="60" type="noConversion"/>
  </si>
  <si>
    <t>이상치 찾기 실행</t>
    <phoneticPr fontId="60" type="noConversion"/>
  </si>
  <si>
    <t>주소정제
솔루션</t>
    <phoneticPr fontId="6" type="noConversion"/>
  </si>
  <si>
    <t xml:space="preserve"> "통합DB 구축"  - 투입공수에 의한 방식</t>
    <phoneticPr fontId="8" type="noConversion"/>
  </si>
  <si>
    <t>파일 지오코딩(.CSV,.TXT, .XLS ,.XLSX 등)</t>
    <phoneticPr fontId="60" type="noConversion"/>
  </si>
  <si>
    <t>WFS 서비스(GET)</t>
    <phoneticPr fontId="8" type="noConversion"/>
  </si>
  <si>
    <t>1. 2D플랫폼 구축</t>
    <phoneticPr fontId="6" type="noConversion"/>
  </si>
  <si>
    <t>기본 도구 제공</t>
    <phoneticPr fontId="6" type="noConversion"/>
  </si>
  <si>
    <t>지오코딩</t>
    <phoneticPr fontId="6" type="noConversion"/>
  </si>
  <si>
    <t>EXCEL 파일 지오코딩</t>
    <phoneticPr fontId="6" type="noConversion"/>
  </si>
  <si>
    <t>EXCEL 파일 지오코딩 기능을 제공한다.</t>
  </si>
  <si>
    <t>CSV 파일 지오코딩</t>
    <phoneticPr fontId="6" type="noConversion"/>
  </si>
  <si>
    <t>CSV 파일 지오코딩 기능을 제공한다.</t>
  </si>
  <si>
    <t>공간정보 파일 업로드</t>
    <phoneticPr fontId="6" type="noConversion"/>
  </si>
  <si>
    <t>SHP 압축파일 업로드</t>
  </si>
  <si>
    <t>SHP 압축파일 업로드 기능을 제공한다.</t>
  </si>
  <si>
    <t>DXF 파일 업로드</t>
  </si>
  <si>
    <t>DXF 파일 업로드 기능을 제공한다.</t>
  </si>
  <si>
    <t>TIF 파일 업로드</t>
  </si>
  <si>
    <t>TIF 파일 업로드 기능을 제공한다.</t>
  </si>
  <si>
    <t>GeoJSON 업로드</t>
  </si>
  <si>
    <t>GeoJSON 업로드 기능을 제공한다.</t>
  </si>
  <si>
    <t>좌표 변환 도구</t>
    <phoneticPr fontId="6" type="noConversion"/>
  </si>
  <si>
    <t>공간정보 파일 좌표변환</t>
    <phoneticPr fontId="6" type="noConversion"/>
  </si>
  <si>
    <t>공간정보 파일 좌표변환 기능을 제공한다.</t>
  </si>
  <si>
    <t>주소 검색</t>
    <phoneticPr fontId="6" type="noConversion"/>
  </si>
  <si>
    <t>지번 주소 검색 기능을 제공한다.</t>
    <phoneticPr fontId="6" type="noConversion"/>
  </si>
  <si>
    <t>도로명 주소 검색 기능을 제공한다.</t>
    <phoneticPr fontId="6" type="noConversion"/>
  </si>
  <si>
    <t>과거지번 주소 검색</t>
    <phoneticPr fontId="6" type="noConversion"/>
  </si>
  <si>
    <t>과거지번 주소 기능을 제공한다.</t>
    <phoneticPr fontId="6" type="noConversion"/>
  </si>
  <si>
    <t>POI(명칭) 검색</t>
    <phoneticPr fontId="6" type="noConversion"/>
  </si>
  <si>
    <t>POI(명칭)을 주소를 검색한다.</t>
    <phoneticPr fontId="6" type="noConversion"/>
  </si>
  <si>
    <t>PNU로 주소 검색</t>
    <phoneticPr fontId="6" type="noConversion"/>
  </si>
  <si>
    <t>PNU로 최신 지번 주소 및 도로명 주소를 검색한다.</t>
    <phoneticPr fontId="6" type="noConversion"/>
  </si>
  <si>
    <t>배경 지도</t>
    <phoneticPr fontId="6" type="noConversion"/>
  </si>
  <si>
    <t>바로 e-map</t>
    <phoneticPr fontId="6" type="noConversion"/>
  </si>
  <si>
    <t>바로 e-map 기능을 제공한다.</t>
  </si>
  <si>
    <t>최신 정사영상</t>
    <phoneticPr fontId="6" type="noConversion"/>
  </si>
  <si>
    <t>최신 정사영상 기능을 제공한다.</t>
  </si>
  <si>
    <t>지도 제어 도구</t>
    <phoneticPr fontId="6" type="noConversion"/>
  </si>
  <si>
    <t>네비게이션</t>
  </si>
  <si>
    <t>네비게이션 기능을 제공한다.</t>
  </si>
  <si>
    <t>인덱스 맵</t>
  </si>
  <si>
    <t>인덱스 맵 기능을 제공한다.</t>
  </si>
  <si>
    <t>그리기 도구</t>
  </si>
  <si>
    <t>그리기 도구 기능을 제공한다.</t>
  </si>
  <si>
    <t>측정 도구</t>
  </si>
  <si>
    <t>측정 도구 기능을 제공한다.</t>
  </si>
  <si>
    <t>지도 출력</t>
    <phoneticPr fontId="6" type="noConversion"/>
  </si>
  <si>
    <t>지도 출력 기능을 제공한다.</t>
  </si>
  <si>
    <t>속성 조회</t>
  </si>
  <si>
    <t>속성 조회 기능을 제공한다.</t>
  </si>
  <si>
    <t>지도 TOC 관리 도구</t>
    <phoneticPr fontId="6" type="noConversion"/>
  </si>
  <si>
    <t>TOC 그룹 관리</t>
  </si>
  <si>
    <t>TOC 그룹 관리 기능을 제공한다.</t>
  </si>
  <si>
    <t>TOC 관리</t>
  </si>
  <si>
    <t>TOC 관리 기능을 제공한다.</t>
  </si>
  <si>
    <t>레이어 Style 설정 도구</t>
    <phoneticPr fontId="6" type="noConversion"/>
  </si>
  <si>
    <t>심볼 설정</t>
  </si>
  <si>
    <t>심볼 설정 기능을 제공한다.</t>
  </si>
  <si>
    <t>윤곽선 설정</t>
    <phoneticPr fontId="6" type="noConversion"/>
  </si>
  <si>
    <t>윤곽선 설정 기능을 제공한다.</t>
  </si>
  <si>
    <t>채우기 설정</t>
  </si>
  <si>
    <t>채우기 설정 기능을 제공한다.</t>
  </si>
  <si>
    <t>투명도 설정</t>
    <phoneticPr fontId="6" type="noConversion"/>
  </si>
  <si>
    <t>투명도 설정 기능을 제공한다.</t>
  </si>
  <si>
    <t>유형 별 설정</t>
  </si>
  <si>
    <t>유형 별 설정 기능을 제공한다.</t>
  </si>
  <si>
    <t>범위 별 설정</t>
  </si>
  <si>
    <t>범위 별 설정 기능을 제공한다.</t>
  </si>
  <si>
    <t>라벨 스타일 설정</t>
  </si>
  <si>
    <t>라벨 스타일 설정 기능을 제공한다.</t>
  </si>
  <si>
    <t>이미지 심볼 관리</t>
    <phoneticPr fontId="6" type="noConversion"/>
  </si>
  <si>
    <t>이미지 심볼 정보 DB</t>
    <phoneticPr fontId="6" type="noConversion"/>
  </si>
  <si>
    <t>이미지 심볼 정보 DB</t>
  </si>
  <si>
    <t>이미지 심볼 조회</t>
    <phoneticPr fontId="6" type="noConversion"/>
  </si>
  <si>
    <t>심볼로 등록횐 이미지를 조회한다.</t>
  </si>
  <si>
    <t>이미지 심볼 등록</t>
  </si>
  <si>
    <t>심볼로 사용할 이미지를 등록한다.</t>
  </si>
  <si>
    <t>이미지 심볼 삭제</t>
  </si>
  <si>
    <t>등록된 심볼 이미지 삭제한다.</t>
  </si>
  <si>
    <t>공간분석 도구</t>
    <phoneticPr fontId="6" type="noConversion"/>
  </si>
  <si>
    <t>버퍼 분석 실행</t>
    <phoneticPr fontId="6" type="noConversion"/>
  </si>
  <si>
    <t>버퍼 분석을 실행한다.</t>
    <phoneticPr fontId="6" type="noConversion"/>
  </si>
  <si>
    <t>버퍼 분석 결과 주제도 표출</t>
    <phoneticPr fontId="6" type="noConversion"/>
  </si>
  <si>
    <t>버퍼 분석 결과를 지도상에 표출한다.</t>
    <phoneticPr fontId="6" type="noConversion"/>
  </si>
  <si>
    <t>다중 링 버퍼 분석 실행</t>
    <phoneticPr fontId="6" type="noConversion"/>
  </si>
  <si>
    <t>다중 링 버퍼 분석을 실행한다.</t>
    <phoneticPr fontId="6" type="noConversion"/>
  </si>
  <si>
    <t>다중 링 버퍼 분석 결과 주제도 표출</t>
    <phoneticPr fontId="6" type="noConversion"/>
  </si>
  <si>
    <t>다중 링 버퍼 분석 결과를 지도상에 표출한다.</t>
    <phoneticPr fontId="6" type="noConversion"/>
  </si>
  <si>
    <t>병합 분석 실행</t>
    <phoneticPr fontId="6" type="noConversion"/>
  </si>
  <si>
    <t>병합 분석을 실행한다.</t>
    <phoneticPr fontId="6" type="noConversion"/>
  </si>
  <si>
    <t>병합 분석 실행 결과 주제도 표출</t>
    <phoneticPr fontId="6" type="noConversion"/>
  </si>
  <si>
    <t>병합 분석 결과를 지도상에 표출한다.</t>
    <phoneticPr fontId="6" type="noConversion"/>
  </si>
  <si>
    <t>클러스터링 분석 실행</t>
    <phoneticPr fontId="6" type="noConversion"/>
  </si>
  <si>
    <t>클러스터링 분석을 실행한다.</t>
    <phoneticPr fontId="6" type="noConversion"/>
  </si>
  <si>
    <t>클러스터링 결과 주제도 표출</t>
    <phoneticPr fontId="6" type="noConversion"/>
  </si>
  <si>
    <t>클러스터링 분석 결과를 지도상에 표출한다.</t>
    <phoneticPr fontId="6" type="noConversion"/>
  </si>
  <si>
    <t>핫스팟 분석 실행</t>
    <phoneticPr fontId="6" type="noConversion"/>
  </si>
  <si>
    <t>핫스팟 분석을 실행한다.</t>
    <phoneticPr fontId="6" type="noConversion"/>
  </si>
  <si>
    <t>핫스팟 분석 결과 주제도 표출</t>
    <phoneticPr fontId="6" type="noConversion"/>
  </si>
  <si>
    <t>핫스팟 분석 결과를 지도상에 표출한다.</t>
    <phoneticPr fontId="6" type="noConversion"/>
  </si>
  <si>
    <t>밀집도 분석 실행</t>
    <phoneticPr fontId="6" type="noConversion"/>
  </si>
  <si>
    <t>밀집도 분석을 실행한다.</t>
    <phoneticPr fontId="6" type="noConversion"/>
  </si>
  <si>
    <t>밀집도 분석 결과 주제도 표출</t>
    <phoneticPr fontId="6" type="noConversion"/>
  </si>
  <si>
    <t>밀집도 분석 결과를 지도상에 표출한다.</t>
    <phoneticPr fontId="6" type="noConversion"/>
  </si>
  <si>
    <t>포인트집계 분석 실행</t>
    <phoneticPr fontId="6" type="noConversion"/>
  </si>
  <si>
    <t>포인트집계 분석을 실행한다.</t>
    <phoneticPr fontId="6" type="noConversion"/>
  </si>
  <si>
    <t>포인트집계 분석 결과 주제도 표출</t>
    <phoneticPr fontId="6" type="noConversion"/>
  </si>
  <si>
    <t>포인트집계 분석 결과를 지도상에 표출한다.</t>
    <phoneticPr fontId="6" type="noConversion"/>
  </si>
  <si>
    <t>Geometry별 면적 분석 실행</t>
    <phoneticPr fontId="6" type="noConversion"/>
  </si>
  <si>
    <t>Geometry별 면적 분석을 실행한다.</t>
    <phoneticPr fontId="6" type="noConversion"/>
  </si>
  <si>
    <t>Geometry별 면적 분석 결과 주제도 표출</t>
    <phoneticPr fontId="6" type="noConversion"/>
  </si>
  <si>
    <t>Geometry별 면적 분석 결과를 지도상에 표출한다.</t>
    <phoneticPr fontId="6" type="noConversion"/>
  </si>
  <si>
    <t>Geometry별 길이 분석 실행</t>
    <phoneticPr fontId="6" type="noConversion"/>
  </si>
  <si>
    <t>Geometry별 길이 분석을 실행한다.</t>
    <phoneticPr fontId="6" type="noConversion"/>
  </si>
  <si>
    <t>Geometry별 길이 분석 결과 주제도 표출</t>
    <phoneticPr fontId="6" type="noConversion"/>
  </si>
  <si>
    <t>Geometry별 길이 분석 결과를 지도상에 표출한다.</t>
    <phoneticPr fontId="6" type="noConversion"/>
  </si>
  <si>
    <t>교차 분석 실행</t>
    <phoneticPr fontId="6" type="noConversion"/>
  </si>
  <si>
    <t>교차 분석을 실행한다.</t>
    <phoneticPr fontId="6" type="noConversion"/>
  </si>
  <si>
    <t>교차 분석 결과 주제도 표출</t>
    <phoneticPr fontId="6" type="noConversion"/>
  </si>
  <si>
    <t>교차 분석 결과를 지도상에 표출한다.</t>
    <phoneticPr fontId="6" type="noConversion"/>
  </si>
  <si>
    <t>유니온 분석 실행</t>
    <phoneticPr fontId="6" type="noConversion"/>
  </si>
  <si>
    <t>유니온 분석을 실행한다.</t>
    <phoneticPr fontId="6" type="noConversion"/>
  </si>
  <si>
    <t>유니온 분석 결과 주제도 표출</t>
    <phoneticPr fontId="6" type="noConversion"/>
  </si>
  <si>
    <t>유니온 분석 결과를 지도상에 표출한다.</t>
    <phoneticPr fontId="6" type="noConversion"/>
  </si>
  <si>
    <t>경계디졸브 분석 실행</t>
    <phoneticPr fontId="6" type="noConversion"/>
  </si>
  <si>
    <t>경계디졸브 분석을 실행한다.</t>
    <phoneticPr fontId="6" type="noConversion"/>
  </si>
  <si>
    <t>경계디졸브 분석 결과 주제도 표출</t>
    <phoneticPr fontId="6" type="noConversion"/>
  </si>
  <si>
    <t>경계디졸브 분석 결과를 지도상에 표출한다.</t>
    <phoneticPr fontId="6" type="noConversion"/>
  </si>
  <si>
    <t>공간객체 상호간 포함 분석 실행</t>
    <phoneticPr fontId="6" type="noConversion"/>
  </si>
  <si>
    <t>공간객체 상호간 포함 분석을 실행한다.</t>
    <phoneticPr fontId="6" type="noConversion"/>
  </si>
  <si>
    <t>공간객체 상호간 포함 분석 결과 주제도 표출</t>
    <phoneticPr fontId="6" type="noConversion"/>
  </si>
  <si>
    <t>공간객체 상호간 포함분석 결과를 지도상에 표출한다.</t>
    <phoneticPr fontId="6" type="noConversion"/>
  </si>
  <si>
    <t>공간객체 상호간 저촉 분석 실행</t>
    <phoneticPr fontId="6" type="noConversion"/>
  </si>
  <si>
    <t>공간객체 상호간 저촉 분석을 실행한다.</t>
    <phoneticPr fontId="6" type="noConversion"/>
  </si>
  <si>
    <t>공간객체 상호간 저촉 분석 결과 주제도 표출</t>
    <phoneticPr fontId="6" type="noConversion"/>
  </si>
  <si>
    <t>공간객체 상호간 저촉 분석 결과를 지도상에 표출한다.</t>
    <phoneticPr fontId="6" type="noConversion"/>
  </si>
  <si>
    <t>공간분석 feature 생성</t>
    <phoneticPr fontId="6" type="noConversion"/>
  </si>
  <si>
    <t>공간분석 결과를 feature로 생성한다.</t>
    <phoneticPr fontId="6" type="noConversion"/>
  </si>
  <si>
    <t>공간분석 레이어 발행</t>
    <phoneticPr fontId="6" type="noConversion"/>
  </si>
  <si>
    <t>생성 된 공간분석 결과 feature를 레이어로 발행한다.</t>
    <phoneticPr fontId="6" type="noConversion"/>
  </si>
  <si>
    <t>지도 분할 도구</t>
    <phoneticPr fontId="6" type="noConversion"/>
  </si>
  <si>
    <t>지도 2분할</t>
    <phoneticPr fontId="6" type="noConversion"/>
  </si>
  <si>
    <t>지도 2분할 레이아웃을 제공한다.</t>
    <phoneticPr fontId="6" type="noConversion"/>
  </si>
  <si>
    <t xml:space="preserve">지도 3분할 </t>
    <phoneticPr fontId="6" type="noConversion"/>
  </si>
  <si>
    <t>지도 3분할 레이아웃을 제공한다.</t>
    <phoneticPr fontId="6" type="noConversion"/>
  </si>
  <si>
    <t>지도 4분할</t>
    <phoneticPr fontId="6" type="noConversion"/>
  </si>
  <si>
    <t>지도 4분할 레이아웃을 제공한다.</t>
    <phoneticPr fontId="6" type="noConversion"/>
  </si>
  <si>
    <t>분할 맵 배경지도 on/off</t>
    <phoneticPr fontId="6" type="noConversion"/>
  </si>
  <si>
    <t>분할 지도의 배경지도를 on/off 한다.</t>
    <phoneticPr fontId="6" type="noConversion"/>
  </si>
  <si>
    <t>레이어 추가하기</t>
    <phoneticPr fontId="6" type="noConversion"/>
  </si>
  <si>
    <t>지도 분할 맵에 레이어 추가기능을 제공한다.</t>
    <phoneticPr fontId="6" type="noConversion"/>
  </si>
  <si>
    <t>객체 편집 도구</t>
    <phoneticPr fontId="6" type="noConversion"/>
  </si>
  <si>
    <t>Point(점) 레이어 편집</t>
    <phoneticPr fontId="6" type="noConversion"/>
  </si>
  <si>
    <t>객체 속성 조회</t>
    <phoneticPr fontId="6" type="noConversion"/>
  </si>
  <si>
    <t>객체 속성 조회 기능을 제공한다.</t>
  </si>
  <si>
    <t>객체 속성 변경</t>
    <phoneticPr fontId="6" type="noConversion"/>
  </si>
  <si>
    <t>객체 속성 변경 기능을 제공한다.</t>
  </si>
  <si>
    <t>객체 추가</t>
    <phoneticPr fontId="6" type="noConversion"/>
  </si>
  <si>
    <t>객체 추가 기능을 제공한다.</t>
  </si>
  <si>
    <t>객체(공간) 이동</t>
    <phoneticPr fontId="6" type="noConversion"/>
  </si>
  <si>
    <t>객체(공간) 이동 기능을 제공한다.</t>
  </si>
  <si>
    <t>객체 삭제</t>
    <phoneticPr fontId="6" type="noConversion"/>
  </si>
  <si>
    <t>객체 삭제 기능을 제공한다.</t>
  </si>
  <si>
    <t>Line(선) 레이어 편집</t>
    <phoneticPr fontId="6" type="noConversion"/>
  </si>
  <si>
    <t>객체(공간) vertex 이동</t>
    <phoneticPr fontId="6" type="noConversion"/>
  </si>
  <si>
    <t>객체(공간) vertex 이동 기능을 제공한다.</t>
  </si>
  <si>
    <t>Polygon(면) 레이어 편집</t>
    <phoneticPr fontId="6" type="noConversion"/>
  </si>
  <si>
    <t>객체 편집 도구 사용법 안내</t>
    <phoneticPr fontId="6" type="noConversion"/>
  </si>
  <si>
    <t>객체 편집 도구 사용법 팝업</t>
    <phoneticPr fontId="6" type="noConversion"/>
  </si>
  <si>
    <t>객체 편집 도구에 대한 사용방법을 제공한다.</t>
    <phoneticPr fontId="6" type="noConversion"/>
  </si>
  <si>
    <t>레이어 필터 도구</t>
    <phoneticPr fontId="6" type="noConversion"/>
  </si>
  <si>
    <t>조회 조건 생성</t>
    <phoneticPr fontId="6" type="noConversion"/>
  </si>
  <si>
    <t>레이어 컬럼 조회</t>
    <phoneticPr fontId="6" type="noConversion"/>
  </si>
  <si>
    <t>레이어 컬럼 조회 기능을 제공한다.</t>
  </si>
  <si>
    <t>컬럼 별 값 정보 조회</t>
    <phoneticPr fontId="6" type="noConversion"/>
  </si>
  <si>
    <t>컬럼 별 값 정보 조회 기능을 제공한다.</t>
  </si>
  <si>
    <t>AND 조건 생성</t>
    <phoneticPr fontId="6" type="noConversion"/>
  </si>
  <si>
    <t>AND 조건 생성 기능을 제공한다.</t>
  </si>
  <si>
    <t>OR 조건 생성</t>
    <phoneticPr fontId="6" type="noConversion"/>
  </si>
  <si>
    <t>OR 조건 생성 기능을 제공한다.</t>
  </si>
  <si>
    <t>레이어 속성 검색</t>
    <phoneticPr fontId="6" type="noConversion"/>
  </si>
  <si>
    <t>질의 실행</t>
    <phoneticPr fontId="6" type="noConversion"/>
  </si>
  <si>
    <t>질의 문으로 레이어의 속성을 조회한다.</t>
    <phoneticPr fontId="6" type="noConversion"/>
  </si>
  <si>
    <t>질의 결과 지도 표출</t>
    <phoneticPr fontId="6" type="noConversion"/>
  </si>
  <si>
    <t>검색 결과를 지도에 표출한다.</t>
    <phoneticPr fontId="6" type="noConversion"/>
  </si>
  <si>
    <t>레이어 필터 도구 사용법 안내</t>
    <phoneticPr fontId="6" type="noConversion"/>
  </si>
  <si>
    <t>레이어 필터 도구 사용법 팝업</t>
    <phoneticPr fontId="6" type="noConversion"/>
  </si>
  <si>
    <t>레이어 필터 도구에 대한 사용방법을 제공한다.</t>
    <phoneticPr fontId="6" type="noConversion"/>
  </si>
  <si>
    <t>지오코딩 결과 관리</t>
    <phoneticPr fontId="6" type="noConversion"/>
  </si>
  <si>
    <t>지오코딩 결과 다운로드</t>
    <phoneticPr fontId="6" type="noConversion"/>
  </si>
  <si>
    <t>매핑 자료 다운로드</t>
    <phoneticPr fontId="6" type="noConversion"/>
  </si>
  <si>
    <t>지오코딩 결과 매핑자료를 다운로드한다.</t>
    <phoneticPr fontId="6" type="noConversion"/>
  </si>
  <si>
    <t>비 매핑 자료 다운로드</t>
    <phoneticPr fontId="6" type="noConversion"/>
  </si>
  <si>
    <t>지오코딩 결과 비매핑자료를 다운로드한다.</t>
    <phoneticPr fontId="6" type="noConversion"/>
  </si>
  <si>
    <t>비 매핑 자료 수정</t>
    <phoneticPr fontId="6" type="noConversion"/>
  </si>
  <si>
    <t>비매핑 건을 수정한다.</t>
    <phoneticPr fontId="6" type="noConversion"/>
  </si>
  <si>
    <t>비 매핑 자료 삭제</t>
    <phoneticPr fontId="6" type="noConversion"/>
  </si>
  <si>
    <t>비매핑 건을 삭제한다.</t>
    <phoneticPr fontId="6" type="noConversion"/>
  </si>
  <si>
    <t>지도 위치 표출</t>
  </si>
  <si>
    <t>매핑 건에 대해 지번 주소의 중심점 기준으로 지도에 표출한다.</t>
    <phoneticPr fontId="6" type="noConversion"/>
  </si>
  <si>
    <t>PNU 위치 표시</t>
  </si>
  <si>
    <t>매핑 건에 대해 지번 주소의 PNU 기준으로 지도에 표출한다.</t>
    <phoneticPr fontId="6" type="noConversion"/>
  </si>
  <si>
    <t>매핑 건에 대해 도로명 주소의 건물 중심점 기준으로 지도에 표출한다.</t>
    <phoneticPr fontId="6" type="noConversion"/>
  </si>
  <si>
    <t>건물 위치 표시</t>
  </si>
  <si>
    <t>매핑 건에 대해 도로명 주소의 건물 기준으로 지도에 표출한다.</t>
    <phoneticPr fontId="6" type="noConversion"/>
  </si>
  <si>
    <t>검색 결과 관리</t>
  </si>
  <si>
    <t xml:space="preserve">매핑 정보 조회 </t>
  </si>
  <si>
    <t>지오코딩 결과시 매핑된 자료만 조회한다.</t>
    <phoneticPr fontId="6" type="noConversion"/>
  </si>
  <si>
    <t>비 매핑 정보 조회</t>
  </si>
  <si>
    <t>지오코딩 결과시 비매핑된 자료만 조회한다.</t>
    <phoneticPr fontId="6" type="noConversion"/>
  </si>
  <si>
    <t>선택 위치 최신 주소 조회</t>
  </si>
  <si>
    <t>지도 선택시 해당 좌표의 최신주소를 조회한다.</t>
    <phoneticPr fontId="6" type="noConversion"/>
  </si>
  <si>
    <t>레이어 생성</t>
    <phoneticPr fontId="6" type="noConversion"/>
  </si>
  <si>
    <t>매핑 정보 레이어 생성</t>
    <phoneticPr fontId="6" type="noConversion"/>
  </si>
  <si>
    <t>지오코딩 매핑자료만 레이어로 생성한다.</t>
    <phoneticPr fontId="6" type="noConversion"/>
  </si>
  <si>
    <t>서비스 발행</t>
  </si>
  <si>
    <t>생성 레이어 서비스 발행</t>
    <phoneticPr fontId="6" type="noConversion"/>
  </si>
  <si>
    <t>생성된 레이어를 서비스 발행한다.</t>
    <phoneticPr fontId="6" type="noConversion"/>
  </si>
  <si>
    <t>지오코딩 컨텐츠 관리</t>
    <phoneticPr fontId="6" type="noConversion"/>
  </si>
  <si>
    <t>지오코딩 컨텐츠 DB</t>
    <phoneticPr fontId="6" type="noConversion"/>
  </si>
  <si>
    <t>지오코딩 수행 후 생성되는 콘텐츠 정보</t>
  </si>
  <si>
    <t>지오코딩 콘텐츠 등록</t>
    <phoneticPr fontId="6" type="noConversion"/>
  </si>
  <si>
    <t>생성된 레이어 서비스를 콘텐츠로 등록한다.</t>
    <phoneticPr fontId="6" type="noConversion"/>
  </si>
  <si>
    <t>레이어 콘텐츠 관리</t>
    <phoneticPr fontId="6" type="noConversion"/>
  </si>
  <si>
    <t>공간분석 콘텐츠 관리</t>
    <phoneticPr fontId="6" type="noConversion"/>
  </si>
  <si>
    <t>분석 콘텐츠 목록 조회</t>
  </si>
  <si>
    <t>등록된 분석 콘텐츠 목록을 조회한다.</t>
  </si>
  <si>
    <t>분석 콘텐츠 상세 조회</t>
  </si>
  <si>
    <t>등록된 분석 콘텐츠 정보를 상세조회한다.</t>
  </si>
  <si>
    <t>분석 콘텐츠 저장</t>
    <phoneticPr fontId="6" type="noConversion"/>
  </si>
  <si>
    <t>분석 결과를 콘텐츠로 등록한다.</t>
    <phoneticPr fontId="6" type="noConversion"/>
  </si>
  <si>
    <t>분석 콘텐츠 수정</t>
    <phoneticPr fontId="6" type="noConversion"/>
  </si>
  <si>
    <t>등록된 분석 콘텐츠 정보를 수정한다.</t>
  </si>
  <si>
    <t>분석 콘텐츠 삭제</t>
    <phoneticPr fontId="6" type="noConversion"/>
  </si>
  <si>
    <t>등록된 분석 콘텐츠 정보를 삭제한다.</t>
  </si>
  <si>
    <t>업로드 콘텐츠 관리</t>
    <phoneticPr fontId="6" type="noConversion"/>
  </si>
  <si>
    <t>업로드 콘텐츠 목록 조회</t>
  </si>
  <si>
    <t>등록된 업로드 콘텐츠 목록을 조회한다.</t>
  </si>
  <si>
    <t>업로드 콘텐츠 상세 조회</t>
  </si>
  <si>
    <t>등록된 업로드 콘텐츠 정보를 상세조회한다.</t>
  </si>
  <si>
    <t>업로드 콘텐츠 수정</t>
    <phoneticPr fontId="6" type="noConversion"/>
  </si>
  <si>
    <t>등록된 업로드 콘텐츠 정보를 수정한다.</t>
  </si>
  <si>
    <t>업로드 콘텐츠 삭제</t>
    <phoneticPr fontId="6" type="noConversion"/>
  </si>
  <si>
    <t>등록된 업로드 콘텐츠 정보를 삭제한다.</t>
  </si>
  <si>
    <t>지오코딩 콘텐츠 관리</t>
  </si>
  <si>
    <t>지오코딩 콘텐츠 목록 조회</t>
  </si>
  <si>
    <t>등록된 지오코딩 콘텐츠 목록을 조회한다.</t>
  </si>
  <si>
    <t>지오코딩 콘텐츠 상세 조회</t>
  </si>
  <si>
    <t>등록된 지오코딩 콘텐츠 정보를 상세조회한다.</t>
  </si>
  <si>
    <t>지오코딩 콘텐츠 수정</t>
    <phoneticPr fontId="6" type="noConversion"/>
  </si>
  <si>
    <t>등록된 지오코딩 콘텐츠 정보를 수정한다.</t>
  </si>
  <si>
    <t>지오코딩 콘텐츠 삭제</t>
    <phoneticPr fontId="6" type="noConversion"/>
  </si>
  <si>
    <t>등록된 지오코딩 콘텐츠 정보를 삭제한다.</t>
  </si>
  <si>
    <t>콘텐츠 다운로드</t>
    <phoneticPr fontId="6" type="noConversion"/>
  </si>
  <si>
    <t>SHP 파일로 다운로드</t>
    <phoneticPr fontId="6" type="noConversion"/>
  </si>
  <si>
    <t>컨텐츠를 SHP파일로 다운로드한다.</t>
    <phoneticPr fontId="6" type="noConversion"/>
  </si>
  <si>
    <t>CSV 파일로 다운로드</t>
    <phoneticPr fontId="6" type="noConversion"/>
  </si>
  <si>
    <t>컨텐츠를 CSV파일로 다운로드한다.</t>
    <phoneticPr fontId="6" type="noConversion"/>
  </si>
  <si>
    <t>GeoJSON 파일로 다운로드</t>
    <phoneticPr fontId="6" type="noConversion"/>
  </si>
  <si>
    <t>컨텐츠를 GeoJSON파일로 다운로드한다.</t>
    <phoneticPr fontId="6" type="noConversion"/>
  </si>
  <si>
    <t>내 레이어 콘텐츠 공유</t>
    <phoneticPr fontId="6" type="noConversion"/>
  </si>
  <si>
    <t>분석 레이어 콘텐츠 공유 정보 DB</t>
    <phoneticPr fontId="6" type="noConversion"/>
  </si>
  <si>
    <t>업로드 레이어 콘텐츠 공유 정보 DB</t>
    <phoneticPr fontId="6" type="noConversion"/>
  </si>
  <si>
    <t>지오코딩 레이어 콘텐츠 공유 정보 DB</t>
    <phoneticPr fontId="6" type="noConversion"/>
  </si>
  <si>
    <t>부동산 레이어 콘텐츠 공유 정보 DB</t>
    <phoneticPr fontId="6" type="noConversion"/>
  </si>
  <si>
    <t>레이어 컨텐츠 공유 정보 조회</t>
    <phoneticPr fontId="6" type="noConversion"/>
  </si>
  <si>
    <t>내 레에어 중 공유를 해준 정보를 조회한다.</t>
    <phoneticPr fontId="6" type="noConversion"/>
  </si>
  <si>
    <t>레이어 컨텐츠 공유 등록</t>
    <phoneticPr fontId="6" type="noConversion"/>
  </si>
  <si>
    <t>내 레이어를 공유한다.</t>
    <phoneticPr fontId="6" type="noConversion"/>
  </si>
  <si>
    <t>레이어 컨텐츠 공유 제거</t>
    <phoneticPr fontId="6" type="noConversion"/>
  </si>
  <si>
    <t>공유된 내 레이어를 공유해제한다.</t>
    <phoneticPr fontId="6" type="noConversion"/>
  </si>
  <si>
    <t>레이어 콘텐츠 공유 대상 검색</t>
    <phoneticPr fontId="6" type="noConversion"/>
  </si>
  <si>
    <t>주소록 검색하기</t>
    <phoneticPr fontId="6" type="noConversion"/>
  </si>
  <si>
    <t>공유할 대상을 조회한다.(주소록)</t>
    <phoneticPr fontId="6" type="noConversion"/>
  </si>
  <si>
    <t>사용자 검색하기</t>
    <phoneticPr fontId="6" type="noConversion"/>
  </si>
  <si>
    <t>공유할 대상을 조회한다.(사용자)</t>
    <phoneticPr fontId="6" type="noConversion"/>
  </si>
  <si>
    <t>기관 검색하기</t>
    <phoneticPr fontId="6" type="noConversion"/>
  </si>
  <si>
    <t>공유할 대상을 조회한다.(기관)</t>
    <phoneticPr fontId="6" type="noConversion"/>
  </si>
  <si>
    <t>공유받은 레이어 콘텐츠 조회</t>
    <phoneticPr fontId="6" type="noConversion"/>
  </si>
  <si>
    <t>공유 레이어 콘텐츠 목록 조회</t>
    <phoneticPr fontId="6" type="noConversion"/>
  </si>
  <si>
    <t>공유받은 레이어 목록을 조회한다.</t>
    <phoneticPr fontId="6" type="noConversion"/>
  </si>
  <si>
    <t>분석 레이어 콘텐츠 공유 정보 조회</t>
    <phoneticPr fontId="6" type="noConversion"/>
  </si>
  <si>
    <t>공유받은 분석 레이어의 정보를 조회한다.</t>
    <phoneticPr fontId="6" type="noConversion"/>
  </si>
  <si>
    <t>업로드 레이어 콘텐츠 공유 정보 조회</t>
    <phoneticPr fontId="6" type="noConversion"/>
  </si>
  <si>
    <t>공유받은 업로드 레이어의 정보를 조회한다.</t>
    <phoneticPr fontId="6" type="noConversion"/>
  </si>
  <si>
    <t>지오코딩 레이어 콘텐츠 공유 정보 조회</t>
    <phoneticPr fontId="6" type="noConversion"/>
  </si>
  <si>
    <t>공유받은 지오코딩 레이어의 정보를 조회한다.</t>
    <phoneticPr fontId="6" type="noConversion"/>
  </si>
  <si>
    <t>부동산 레이어 콘텐츠 공유 정보 조회</t>
    <phoneticPr fontId="6" type="noConversion"/>
  </si>
  <si>
    <t>공유받은 부동산 레이어의 정보를 조회한다.</t>
    <phoneticPr fontId="6" type="noConversion"/>
  </si>
  <si>
    <t>맵 콘텐츠 관리</t>
    <phoneticPr fontId="6" type="noConversion"/>
  </si>
  <si>
    <t>내 맵 콘텐츠 관리</t>
    <phoneticPr fontId="6" type="noConversion"/>
  </si>
  <si>
    <t>내 맵 콘텐츠 정보 DB</t>
    <phoneticPr fontId="6" type="noConversion"/>
  </si>
  <si>
    <t>내 맵 콘텐츠 목록조회</t>
    <phoneticPr fontId="6" type="noConversion"/>
  </si>
  <si>
    <t>내 맵 콘텐츠의 목록을 조회한다.</t>
    <phoneticPr fontId="6" type="noConversion"/>
  </si>
  <si>
    <t>내 맵 콘텐츠 상세조회</t>
    <phoneticPr fontId="6" type="noConversion"/>
  </si>
  <si>
    <t>내 맵 콘텐츠의 상세 정보를 조회한다.</t>
    <phoneticPr fontId="6" type="noConversion"/>
  </si>
  <si>
    <t>내 맵 콘텐츠 수정</t>
    <phoneticPr fontId="6" type="noConversion"/>
  </si>
  <si>
    <t>내 맵 콘텐츠의 정보를 수정한다.</t>
    <phoneticPr fontId="6" type="noConversion"/>
  </si>
  <si>
    <t>내 맵 콘텐츠 삭제</t>
    <phoneticPr fontId="6" type="noConversion"/>
  </si>
  <si>
    <t>내 맵 콘텐츠의 정보를 삭제한다.</t>
    <phoneticPr fontId="6" type="noConversion"/>
  </si>
  <si>
    <t>내 맵 콘텐츠 공유</t>
    <phoneticPr fontId="6" type="noConversion"/>
  </si>
  <si>
    <t>내 맵 콘텐츠 공유 정보 DB</t>
    <phoneticPr fontId="6" type="noConversion"/>
  </si>
  <si>
    <t>내 맵 콘텐츠 공유 정보 조회</t>
    <phoneticPr fontId="6" type="noConversion"/>
  </si>
  <si>
    <t>내 맵 콘텐츠 공유 정보를 조회한다.</t>
    <phoneticPr fontId="6" type="noConversion"/>
  </si>
  <si>
    <t>내 맵 콘텐츠 공유 등록</t>
    <phoneticPr fontId="6" type="noConversion"/>
  </si>
  <si>
    <t>내 맵 콘텐츠를 공유한다.</t>
    <phoneticPr fontId="6" type="noConversion"/>
  </si>
  <si>
    <t>내 맵 콘텐츠 공유 제거</t>
    <phoneticPr fontId="6" type="noConversion"/>
  </si>
  <si>
    <t>공유된 내 맵 콘텐츠를 공유 해제한다.</t>
    <phoneticPr fontId="6" type="noConversion"/>
  </si>
  <si>
    <t>내 맵 공유 권한 설정</t>
    <phoneticPr fontId="6" type="noConversion"/>
  </si>
  <si>
    <t>공유된 내 맵의 사용 권한을 설정한다.</t>
    <phoneticPr fontId="6" type="noConversion"/>
  </si>
  <si>
    <t>공유받은 맵 콘텐츠 조회</t>
    <phoneticPr fontId="6" type="noConversion"/>
  </si>
  <si>
    <t>공유받은 맵 콘텐츠 목록 조회</t>
    <phoneticPr fontId="6" type="noConversion"/>
  </si>
  <si>
    <t>공유받은 맵 콘텐츠의 목록을 조회한다.</t>
    <phoneticPr fontId="6" type="noConversion"/>
  </si>
  <si>
    <t>공유받은 맵 콘텐츠 상세 조회</t>
    <phoneticPr fontId="6" type="noConversion"/>
  </si>
  <si>
    <t>공유받은 맵 콘텐츠의 정보를 상세 조회한다.</t>
    <phoneticPr fontId="6" type="noConversion"/>
  </si>
  <si>
    <t>레이어 필터 설정 정보</t>
    <phoneticPr fontId="6" type="noConversion"/>
  </si>
  <si>
    <t>레이어 필터 정보 DB</t>
    <phoneticPr fontId="6" type="noConversion"/>
  </si>
  <si>
    <t>레이어 필터 정보 DB</t>
  </si>
  <si>
    <t>레이이 필터 정보 조회</t>
    <phoneticPr fontId="6" type="noConversion"/>
  </si>
  <si>
    <t>레이이 필터 정보를 조회한다.</t>
  </si>
  <si>
    <t>레이이 필터 정보 등록</t>
    <phoneticPr fontId="6" type="noConversion"/>
  </si>
  <si>
    <t>레이이 필터 정보를 등록한다.</t>
  </si>
  <si>
    <t>레이이 필터 정보 수정</t>
    <phoneticPr fontId="6" type="noConversion"/>
  </si>
  <si>
    <t>레이이 필터 정보를 수정한다.</t>
  </si>
  <si>
    <t>레이이 필터 정보 삭제</t>
    <phoneticPr fontId="6" type="noConversion"/>
  </si>
  <si>
    <t>레이이 필터 정보를 삭제한다.</t>
  </si>
  <si>
    <t>레이어 Style 설정 정보</t>
    <phoneticPr fontId="6" type="noConversion"/>
  </si>
  <si>
    <t>레이어 심볼 설정 관리</t>
    <phoneticPr fontId="6" type="noConversion"/>
  </si>
  <si>
    <t>레이어 심볼 설정 정보 DB</t>
    <phoneticPr fontId="6" type="noConversion"/>
  </si>
  <si>
    <t>레이어 심볼 설정 정보 DB</t>
  </si>
  <si>
    <t>레이어 심볼 설정 정보 조회</t>
    <phoneticPr fontId="6" type="noConversion"/>
  </si>
  <si>
    <t>레이어 심볼 설정 정보를 조회한다.</t>
  </si>
  <si>
    <t>레이어 심볼 설정 정보 등록</t>
    <phoneticPr fontId="6" type="noConversion"/>
  </si>
  <si>
    <t>레이어 심볼 설정 정보를 등록한다.</t>
  </si>
  <si>
    <t>레이어 심볼 설정 정보 수정</t>
    <phoneticPr fontId="6" type="noConversion"/>
  </si>
  <si>
    <t>레이어 심볼 설정 정보를 수정한다.</t>
  </si>
  <si>
    <t>레이어 심볼 설정 정보 삭제</t>
    <phoneticPr fontId="6" type="noConversion"/>
  </si>
  <si>
    <t>레이어 심볼 설정 정보를 삭제한다.</t>
  </si>
  <si>
    <t>레이어 윤곽선 설정 정보 관리</t>
    <phoneticPr fontId="6" type="noConversion"/>
  </si>
  <si>
    <t>레이어 윤곽선 설정 정보 DB</t>
    <phoneticPr fontId="6" type="noConversion"/>
  </si>
  <si>
    <t>레이어 윤곽선 설정 정보 DB</t>
  </si>
  <si>
    <t>레이어 윤곽선 설정 정보 조회</t>
    <phoneticPr fontId="6" type="noConversion"/>
  </si>
  <si>
    <t>레이어 윤곽선 설정 정보를 조회한다.</t>
  </si>
  <si>
    <t>레이어 윤곽선 설정 정보 등록</t>
    <phoneticPr fontId="6" type="noConversion"/>
  </si>
  <si>
    <t>레이어 윤곽선 설정 정보를 등록한다.</t>
  </si>
  <si>
    <t>레이어 윤곽선 설정 정보 수정</t>
    <phoneticPr fontId="6" type="noConversion"/>
  </si>
  <si>
    <t>레이어 윤곽선 설정 정보를 수정한다.</t>
  </si>
  <si>
    <t>레이어 윤곽선 설정 정보 삭제</t>
    <phoneticPr fontId="6" type="noConversion"/>
  </si>
  <si>
    <t>레이어 윤곽선 설정 정보를 삭제한다.</t>
  </si>
  <si>
    <t>레이어 채우기 설정 정보 관리</t>
    <phoneticPr fontId="6" type="noConversion"/>
  </si>
  <si>
    <t>레이어 채우기 설정 정보 DB</t>
    <phoneticPr fontId="6" type="noConversion"/>
  </si>
  <si>
    <t>레이어 채우기 설정 정보 DB</t>
  </si>
  <si>
    <t>레이어 채우기 설정 정보 조회</t>
    <phoneticPr fontId="6" type="noConversion"/>
  </si>
  <si>
    <t>레이어 채우기 설정 정보를 조회한다.</t>
  </si>
  <si>
    <t>레이어 채우기 설정 정보 등록</t>
    <phoneticPr fontId="6" type="noConversion"/>
  </si>
  <si>
    <t>레이어 채우기 설정 정보를 등록한다.</t>
  </si>
  <si>
    <t>레이어 채우기 설정 정보 수정</t>
    <phoneticPr fontId="6" type="noConversion"/>
  </si>
  <si>
    <t>레이어 채우기 설정 정보를 수정한다.</t>
  </si>
  <si>
    <t>레이어 채우기 설정 정보 삭제</t>
    <phoneticPr fontId="6" type="noConversion"/>
  </si>
  <si>
    <t>레이어 채우기 설정 정보를 삭제한다.</t>
  </si>
  <si>
    <t>레이어 투명도 설정 정보 관리</t>
    <phoneticPr fontId="6" type="noConversion"/>
  </si>
  <si>
    <t>레이어 투명도 설정 정보 DB</t>
    <phoneticPr fontId="6" type="noConversion"/>
  </si>
  <si>
    <t>레이어 투명도 설정 정보 DB</t>
  </si>
  <si>
    <t>레이어 투명도 설정 정보 조회</t>
    <phoneticPr fontId="6" type="noConversion"/>
  </si>
  <si>
    <t>레이어 투명도 설정 정보를 조회한다.</t>
  </si>
  <si>
    <t>레이어 투명도 설정 정보 등록</t>
    <phoneticPr fontId="6" type="noConversion"/>
  </si>
  <si>
    <t>레이어 투명도 설정 정보를 등록한다.</t>
  </si>
  <si>
    <t>레이어 투명도 설정 정보 수정</t>
    <phoneticPr fontId="6" type="noConversion"/>
  </si>
  <si>
    <t>레이어 투명도 설정 정보를 수정한다.</t>
  </si>
  <si>
    <t>레이어 투명도 설정 정보 삭제</t>
    <phoneticPr fontId="6" type="noConversion"/>
  </si>
  <si>
    <t>레이어 투명도 설정 정보를 삭제한다.</t>
  </si>
  <si>
    <t>레이어 유형별 설정 정보 관리</t>
    <phoneticPr fontId="6" type="noConversion"/>
  </si>
  <si>
    <t>레이어 유형별 설정 DB</t>
    <phoneticPr fontId="6" type="noConversion"/>
  </si>
  <si>
    <t>레이어 유형별 설정 DB</t>
  </si>
  <si>
    <t>레이어 유형별 설정 정보 조회</t>
    <phoneticPr fontId="6" type="noConversion"/>
  </si>
  <si>
    <t>레이어 유형별 설정 정보를 조회한다.</t>
  </si>
  <si>
    <t>레이어 유형별 설정 정보 등록</t>
    <phoneticPr fontId="6" type="noConversion"/>
  </si>
  <si>
    <t>레이어 유형별 설정 정보를 등록한다.</t>
  </si>
  <si>
    <t>레이어 유형별 설정 정보 수정</t>
    <phoneticPr fontId="6" type="noConversion"/>
  </si>
  <si>
    <t>레이어 유형별 설정 정보를 수정한다.</t>
  </si>
  <si>
    <t>레이어 유형별 설정 정보 삭제</t>
    <phoneticPr fontId="6" type="noConversion"/>
  </si>
  <si>
    <t>레이어 유형별 설정 정보를 삭제한다.</t>
  </si>
  <si>
    <t>레이어 유형별 설정 범례 조회</t>
    <phoneticPr fontId="6" type="noConversion"/>
  </si>
  <si>
    <t>레이어 유형별 설정 범례 조회</t>
  </si>
  <si>
    <t>레이어 범위별 설정 정보 관리</t>
    <phoneticPr fontId="6" type="noConversion"/>
  </si>
  <si>
    <t>레이어 범위별 설정 DB</t>
    <phoneticPr fontId="6" type="noConversion"/>
  </si>
  <si>
    <t>레이어 범위별 설정 DB</t>
  </si>
  <si>
    <t>레이어 범위별 설정 정보 조회</t>
    <phoneticPr fontId="6" type="noConversion"/>
  </si>
  <si>
    <t>레이어 범위별 설정 정보를 조회한다.</t>
  </si>
  <si>
    <t>레이어 범위별 설정 정보 등록</t>
    <phoneticPr fontId="6" type="noConversion"/>
  </si>
  <si>
    <t>레이어 범위별 설정 정보를 등록한다.</t>
  </si>
  <si>
    <t>레이어 범위별 설정 정보 수정</t>
    <phoneticPr fontId="6" type="noConversion"/>
  </si>
  <si>
    <t>레이어 범위별 설정 정보를 수정한다.</t>
  </si>
  <si>
    <t>레이어 범위별 설정 정보 삭제</t>
    <phoneticPr fontId="6" type="noConversion"/>
  </si>
  <si>
    <t>레이어 범위별 설정 정보를 삭제한다.</t>
  </si>
  <si>
    <t>레이어 범위별 설정 범례 조회</t>
    <phoneticPr fontId="6" type="noConversion"/>
  </si>
  <si>
    <t>레이어 범위별 설정 범례 조회</t>
  </si>
  <si>
    <t>라벨 설정 정보 관리</t>
    <phoneticPr fontId="6" type="noConversion"/>
  </si>
  <si>
    <t>라벨 설정 정보 조회</t>
    <phoneticPr fontId="6" type="noConversion"/>
  </si>
  <si>
    <t>라벨 설정 정보를 조회한다.</t>
  </si>
  <si>
    <t>라벨 설정 정보 등록</t>
    <phoneticPr fontId="6" type="noConversion"/>
  </si>
  <si>
    <t>라벨 설정 정보를 등록한다.</t>
  </si>
  <si>
    <t>라벨 설정 정보 수정</t>
    <phoneticPr fontId="6" type="noConversion"/>
  </si>
  <si>
    <t>라벨 설정 정보를 수정한다.</t>
  </si>
  <si>
    <t>라벨 설정 정보 삭제</t>
    <phoneticPr fontId="6" type="noConversion"/>
  </si>
  <si>
    <t>라벨 설정 정보를 삭제한다.</t>
  </si>
  <si>
    <t>내 맵 이력 관리</t>
    <phoneticPr fontId="6" type="noConversion"/>
  </si>
  <si>
    <t>작업 정보 관리</t>
    <phoneticPr fontId="6" type="noConversion"/>
  </si>
  <si>
    <t>지도 작업 이력 DB</t>
    <phoneticPr fontId="6" type="noConversion"/>
  </si>
  <si>
    <t>지도 작업 이력 목록 조회</t>
    <phoneticPr fontId="6" type="noConversion"/>
  </si>
  <si>
    <t>지도 작업 이력의 목록을 조회한다.</t>
    <phoneticPr fontId="6" type="noConversion"/>
  </si>
  <si>
    <t>지도 작업 이력 상세 조회</t>
    <phoneticPr fontId="6" type="noConversion"/>
  </si>
  <si>
    <t>지도 작업 이력의 정보를 상세조회한다.</t>
    <phoneticPr fontId="6" type="noConversion"/>
  </si>
  <si>
    <t>지도 작업 이력 등록</t>
    <phoneticPr fontId="6" type="noConversion"/>
  </si>
  <si>
    <t>지도 작업 이력을 저장한다.</t>
    <phoneticPr fontId="6" type="noConversion"/>
  </si>
  <si>
    <t>지도 작업 이력 삭제</t>
    <phoneticPr fontId="6" type="noConversion"/>
  </si>
  <si>
    <t>지도 작업 이력을 삭제한다.</t>
    <phoneticPr fontId="6" type="noConversion"/>
  </si>
  <si>
    <t>지도 작업 알림</t>
    <phoneticPr fontId="6" type="noConversion"/>
  </si>
  <si>
    <t>지도에서 수행된 작업이 완료 될 경우 알림을 표출한다.</t>
    <phoneticPr fontId="6" type="noConversion"/>
  </si>
  <si>
    <t>내 맵 관리</t>
    <phoneticPr fontId="6" type="noConversion"/>
  </si>
  <si>
    <t>현재 맵 저장하기</t>
    <phoneticPr fontId="6" type="noConversion"/>
  </si>
  <si>
    <t>내 맵 콘텐츠 등록</t>
    <phoneticPr fontId="6" type="noConversion"/>
  </si>
  <si>
    <t>현재 지도를 저장한다.</t>
    <phoneticPr fontId="6" type="noConversion"/>
  </si>
  <si>
    <t>새이름으로 내 맵 저장하기</t>
    <phoneticPr fontId="6" type="noConversion"/>
  </si>
  <si>
    <t>TOC 그룹 정보 복사</t>
    <phoneticPr fontId="6" type="noConversion"/>
  </si>
  <si>
    <t>현재 지도의 설정을 새 이름으로 저장한다.(TOC 그룹 저장)</t>
    <phoneticPr fontId="6" type="noConversion"/>
  </si>
  <si>
    <t>TOC 관리 정보 복사</t>
    <phoneticPr fontId="6" type="noConversion"/>
  </si>
  <si>
    <t>현재 지도의 설정을 새 이름으로 저장한다.(TOC 저장)</t>
    <phoneticPr fontId="6" type="noConversion"/>
  </si>
  <si>
    <t>레이어 Style 정보 복사</t>
    <phoneticPr fontId="6" type="noConversion"/>
  </si>
  <si>
    <t>현재 지도의 설정을 새 이름으로 저장한다.(레이어 Style 정보 저장)</t>
    <phoneticPr fontId="6" type="noConversion"/>
  </si>
  <si>
    <t>레이어 필터 정보 복사</t>
    <phoneticPr fontId="6" type="noConversion"/>
  </si>
  <si>
    <t>현재 지도의 설정을 새 이름으로 저장한다.(레이어 필터 정보 저장)</t>
    <phoneticPr fontId="6" type="noConversion"/>
  </si>
  <si>
    <t>레이어 설정 복사</t>
    <phoneticPr fontId="6" type="noConversion"/>
  </si>
  <si>
    <t>레이어 설정 검색하기</t>
    <phoneticPr fontId="6" type="noConversion"/>
  </si>
  <si>
    <t>복사할 레이어를 검색한다.</t>
    <phoneticPr fontId="6" type="noConversion"/>
  </si>
  <si>
    <t>레이어 설정 미리보기</t>
    <phoneticPr fontId="6" type="noConversion"/>
  </si>
  <si>
    <t>레이어의 설정 정보를 미리보기한다.</t>
    <phoneticPr fontId="6" type="noConversion"/>
  </si>
  <si>
    <t>레이어 심볼 설정 복사</t>
    <phoneticPr fontId="6" type="noConversion"/>
  </si>
  <si>
    <t>레이어의 심볼 설정 정보를 복사한다.(저장)</t>
    <phoneticPr fontId="6" type="noConversion"/>
  </si>
  <si>
    <t>레이어 윤곽선 설정 복사</t>
    <phoneticPr fontId="6" type="noConversion"/>
  </si>
  <si>
    <t>레이어의 윤곽선 설정 정보를 복사한다.(저장)</t>
    <phoneticPr fontId="6" type="noConversion"/>
  </si>
  <si>
    <t>레이어 채우기 설정 복사</t>
    <phoneticPr fontId="6" type="noConversion"/>
  </si>
  <si>
    <t>레이어의 채우기 설정 정보를 복사한다.(저장)</t>
    <phoneticPr fontId="6" type="noConversion"/>
  </si>
  <si>
    <t>레이어 투명도 설정 복사</t>
    <phoneticPr fontId="6" type="noConversion"/>
  </si>
  <si>
    <t>레이어의 투명도 설정 정보를 복사한다.(저장)</t>
    <phoneticPr fontId="6" type="noConversion"/>
  </si>
  <si>
    <t>레이어 유형별 설정 복사</t>
    <phoneticPr fontId="6" type="noConversion"/>
  </si>
  <si>
    <t>레이어의 유형별 설정 정보를 복사한다.(저장)</t>
    <phoneticPr fontId="6" type="noConversion"/>
  </si>
  <si>
    <t>레이어 검색</t>
    <phoneticPr fontId="6" type="noConversion"/>
  </si>
  <si>
    <t>기본 레이어 검색</t>
    <phoneticPr fontId="6" type="noConversion"/>
  </si>
  <si>
    <t>레이어 추가를 위한 기본 레이어를 검색한다.</t>
    <phoneticPr fontId="6" type="noConversion"/>
  </si>
  <si>
    <t>내 레이어 검색</t>
    <phoneticPr fontId="6" type="noConversion"/>
  </si>
  <si>
    <t>레이어 추가를 위한 사용자 레이어를 검색한다.</t>
    <phoneticPr fontId="6" type="noConversion"/>
  </si>
  <si>
    <t>공유레이어 검색</t>
    <phoneticPr fontId="6" type="noConversion"/>
  </si>
  <si>
    <t>레이어 추가를 위한 공유 레이어를 검색한다.</t>
    <phoneticPr fontId="6" type="noConversion"/>
  </si>
  <si>
    <t>기본 레이어 설정</t>
    <phoneticPr fontId="6" type="noConversion"/>
  </si>
  <si>
    <t>기본 레이어 콘텐츠 관리</t>
  </si>
  <si>
    <t>기본 레이어 콘텐츠 정보 DB</t>
    <phoneticPr fontId="6" type="noConversion"/>
  </si>
  <si>
    <t>기본 레이어 콘텐츠 목록 조회</t>
  </si>
  <si>
    <t>기본 레이어의 콘텐츠 정보를 조회한다.</t>
    <phoneticPr fontId="6" type="noConversion"/>
  </si>
  <si>
    <t>기본 레이어 콘텐츠 상세 조회</t>
  </si>
  <si>
    <t>기본 레이어 콘텐츠 정보를 상세조회한다.</t>
    <phoneticPr fontId="6" type="noConversion"/>
  </si>
  <si>
    <t>기본 레이어 콘텐츠 등록</t>
  </si>
  <si>
    <t>기본 레이어 콘텐츠 정보를 등록한다.</t>
    <phoneticPr fontId="6" type="noConversion"/>
  </si>
  <si>
    <t>기본 레이어 콘텐츠 수정</t>
  </si>
  <si>
    <t>기본 레이어 콘텐츠 정보를 수정한다.</t>
    <phoneticPr fontId="6" type="noConversion"/>
  </si>
  <si>
    <t>기본 레이어 콘텐츠 삭제</t>
  </si>
  <si>
    <t>기본 레이어 콘텐츠 정보를 삭제한다.</t>
    <phoneticPr fontId="6" type="noConversion"/>
  </si>
  <si>
    <t>사용자 별 초기 설정</t>
    <phoneticPr fontId="6" type="noConversion"/>
  </si>
  <si>
    <t>사용자 별 초기 설정 DB</t>
    <phoneticPr fontId="6" type="noConversion"/>
  </si>
  <si>
    <t>사용자 별 초기 설정 정보 조회</t>
    <phoneticPr fontId="6" type="noConversion"/>
  </si>
  <si>
    <t>사용자 별 초기 설정 정보를 조회한다.</t>
    <phoneticPr fontId="6" type="noConversion"/>
  </si>
  <si>
    <t>사용자 별 초기 설정 정보 등록</t>
    <phoneticPr fontId="6" type="noConversion"/>
  </si>
  <si>
    <t>사용자 별 초기 설정 정보를 등록한다.</t>
    <phoneticPr fontId="6" type="noConversion"/>
  </si>
  <si>
    <t>사용자 별 초기 설정 정보 수정</t>
    <phoneticPr fontId="6" type="noConversion"/>
  </si>
  <si>
    <t>사용자 별 초기 설정 정보를 수정한다.</t>
    <phoneticPr fontId="6" type="noConversion"/>
  </si>
  <si>
    <t>사용자 별 초기 설정 정보 삭제</t>
    <phoneticPr fontId="6" type="noConversion"/>
  </si>
  <si>
    <t>사용자 별 초기 설정 정보를 삭제한다.</t>
    <phoneticPr fontId="6" type="noConversion"/>
  </si>
  <si>
    <t>ECAM_PRO</t>
    <phoneticPr fontId="6" type="noConversion"/>
  </si>
  <si>
    <t>부서 별 초기 설정</t>
    <phoneticPr fontId="6" type="noConversion"/>
  </si>
  <si>
    <t>부서 별 초기 설정 DB</t>
    <phoneticPr fontId="6" type="noConversion"/>
  </si>
  <si>
    <t>부서 별 초기 설정 정보 조회</t>
    <phoneticPr fontId="6" type="noConversion"/>
  </si>
  <si>
    <t>부서 별 초기 설정 정보 등록</t>
    <phoneticPr fontId="6" type="noConversion"/>
  </si>
  <si>
    <t>부서 별 초기 설정 정보 수정</t>
    <phoneticPr fontId="6" type="noConversion"/>
  </si>
  <si>
    <t>부서 별 초기 설정 정보 삭제</t>
    <phoneticPr fontId="6" type="noConversion"/>
  </si>
  <si>
    <t>부서 별 초기 설정 정보를 조회한다.</t>
    <phoneticPr fontId="6" type="noConversion"/>
  </si>
  <si>
    <t>부서 별 초기 설정 정보를 등록한다.</t>
    <phoneticPr fontId="6" type="noConversion"/>
  </si>
  <si>
    <t>부서 별 초기 설정 정보를 수정한다.</t>
    <phoneticPr fontId="6" type="noConversion"/>
  </si>
  <si>
    <t>부서 별 초기 설정 정보를 삭제한다.</t>
    <phoneticPr fontId="6" type="noConversion"/>
  </si>
  <si>
    <t>메타데이터 관리</t>
  </si>
  <si>
    <t>메타데이터 관리</t>
    <phoneticPr fontId="6" type="noConversion"/>
  </si>
  <si>
    <t>메타데이터 정보</t>
  </si>
  <si>
    <t>메타데이터 정보 DB</t>
  </si>
  <si>
    <t>메타데이터 조회</t>
  </si>
  <si>
    <t>등록한 메타데이터 목록을 조회한다.</t>
  </si>
  <si>
    <t>메타데이터 상세 조회</t>
  </si>
  <si>
    <t>선택한 메타데이터를 상세 조회한다.</t>
  </si>
  <si>
    <t>메타데이터 건별 등록</t>
  </si>
  <si>
    <t>선택한 메타데이터를 등록한다.</t>
  </si>
  <si>
    <t>메타데이터 건별 수정</t>
  </si>
  <si>
    <t>선택한 메타데이터를 수정한다.</t>
  </si>
  <si>
    <t>메타데이터 건별 삭제</t>
  </si>
  <si>
    <t>선택한 메타데이터를 삭제한다.</t>
  </si>
  <si>
    <t>메타데이터 조사서 다운로드</t>
  </si>
  <si>
    <t>메타데이터조사 양식을 엑셀로 출력받는다.</t>
  </si>
  <si>
    <t>메타데이터 일괄 등록</t>
  </si>
  <si>
    <t>메타데이터를 양식을 활용하여 일괄등록한다.</t>
  </si>
  <si>
    <t>메타데이터 일괄 수정</t>
  </si>
  <si>
    <t>메타데이터를 양식을 활용하여 일괄수정한다.</t>
  </si>
  <si>
    <t>메타데이터 일괄 삭제</t>
  </si>
  <si>
    <t>메타데이터를 일괄로 삭제한다.</t>
  </si>
  <si>
    <t>메타데이터 검증</t>
  </si>
  <si>
    <t>메타데이터 오류 정보</t>
    <phoneticPr fontId="60" type="noConversion"/>
  </si>
  <si>
    <t>메타데이터 필수입력값 오류검증</t>
  </si>
  <si>
    <t>테이블에 들어가야되는 필수입력값을 검증한다.</t>
  </si>
  <si>
    <t>메타데이터 입력길이 초과값 오류검증</t>
  </si>
  <si>
    <t>테이블에 들어갈수있는 입력 길이를 검증한다.</t>
  </si>
  <si>
    <t>메타데이터 부정확한 입력값 오류검증</t>
  </si>
  <si>
    <t>테이블에 들어갈수있는 값인지를 검증한다 .</t>
  </si>
  <si>
    <t>메타데이터 분류체계 입력값 오류검증</t>
  </si>
  <si>
    <t>설정할수있는 표준분류체계 값인지를 검증한다.</t>
  </si>
  <si>
    <t>메타데이터 중복 입력값 오류검증</t>
  </si>
  <si>
    <t>데이터가 중복입력되었는지를 검증한다.</t>
  </si>
  <si>
    <t>데이터 수집/제공 연계 관리</t>
    <phoneticPr fontId="60" type="noConversion"/>
  </si>
  <si>
    <t>수집/제공 연계 시스템 정보</t>
    <phoneticPr fontId="60" type="noConversion"/>
  </si>
  <si>
    <t>연계 시스템 정보</t>
    <phoneticPr fontId="60" type="noConversion"/>
  </si>
  <si>
    <t>수집/제공 연계 시스템 목록조회</t>
    <phoneticPr fontId="60" type="noConversion"/>
  </si>
  <si>
    <t>연계 시스템 목록을 조회한다.</t>
    <phoneticPr fontId="60" type="noConversion"/>
  </si>
  <si>
    <t>수집/제공 연계 시스템 상세조회</t>
    <phoneticPr fontId="60" type="noConversion"/>
  </si>
  <si>
    <t>연계 시스템 정보를 상세조회한다.</t>
    <phoneticPr fontId="60" type="noConversion"/>
  </si>
  <si>
    <t>수집/제공 연계 시스템 등록</t>
    <phoneticPr fontId="60" type="noConversion"/>
  </si>
  <si>
    <t>연계 시스템 정보를 등록한다.</t>
    <phoneticPr fontId="60" type="noConversion"/>
  </si>
  <si>
    <t>수집/제공 연계 시스템 수정</t>
    <phoneticPr fontId="60" type="noConversion"/>
  </si>
  <si>
    <t>연계 시스템 정보를 수정한다.</t>
    <phoneticPr fontId="60" type="noConversion"/>
  </si>
  <si>
    <t>수집/제공 연계 시스템 삭제</t>
    <phoneticPr fontId="60" type="noConversion"/>
  </si>
  <si>
    <t>연계 시스템 정보를 삭제한다.</t>
    <phoneticPr fontId="60" type="noConversion"/>
  </si>
  <si>
    <t>데이터 수집/제공 스케쥴 관리</t>
    <phoneticPr fontId="60" type="noConversion"/>
  </si>
  <si>
    <t>수집/제공 스케쥴 정보</t>
    <phoneticPr fontId="60" type="noConversion"/>
  </si>
  <si>
    <t>연계 스케쥴 정보</t>
    <phoneticPr fontId="60" type="noConversion"/>
  </si>
  <si>
    <t>수집/제공 스케쥴 목록조회</t>
    <phoneticPr fontId="60" type="noConversion"/>
  </si>
  <si>
    <t>연계 스케쥴 정보 목록을 조회한다.</t>
    <phoneticPr fontId="60" type="noConversion"/>
  </si>
  <si>
    <t>수집/제공 스케쥴 상세조회</t>
    <phoneticPr fontId="60" type="noConversion"/>
  </si>
  <si>
    <t>연계 스케쥴 정보를 상세조회한다.</t>
    <phoneticPr fontId="60" type="noConversion"/>
  </si>
  <si>
    <t>수집/제공 스케쥴 등록</t>
    <phoneticPr fontId="60" type="noConversion"/>
  </si>
  <si>
    <t>연계 스케쥴 정보를 등록한다.</t>
    <phoneticPr fontId="60" type="noConversion"/>
  </si>
  <si>
    <t>수집/제공 스케쥴 수정</t>
    <phoneticPr fontId="60" type="noConversion"/>
  </si>
  <si>
    <t>연계 스케쥴 정보를 수정한다.</t>
    <phoneticPr fontId="60" type="noConversion"/>
  </si>
  <si>
    <t>수집/제공 스케쥴 삭제</t>
    <phoneticPr fontId="60" type="noConversion"/>
  </si>
  <si>
    <t>연계 스케쥴 정보를 삭제한다.</t>
    <phoneticPr fontId="60" type="noConversion"/>
  </si>
  <si>
    <t>데이터 수집/제공 연계 현황 통계</t>
    <phoneticPr fontId="60" type="noConversion"/>
  </si>
  <si>
    <t>데이터 수집/제공 현황 정보</t>
    <phoneticPr fontId="60" type="noConversion"/>
  </si>
  <si>
    <t>데이터 수집/제공 정보</t>
    <phoneticPr fontId="60" type="noConversion"/>
  </si>
  <si>
    <t>데이터 수집/제공 현황 목록조회</t>
    <phoneticPr fontId="60" type="noConversion"/>
  </si>
  <si>
    <t>데이터 수집/제공 목록을 조회한다.</t>
    <phoneticPr fontId="60" type="noConversion"/>
  </si>
  <si>
    <t>데이터 수집/제공 현황 상세조회</t>
    <phoneticPr fontId="60" type="noConversion"/>
  </si>
  <si>
    <t>데이터 수집/제공 정보를 상세조회한다.</t>
    <phoneticPr fontId="60" type="noConversion"/>
  </si>
  <si>
    <t>데이터 수집/제공 현황 등록</t>
    <phoneticPr fontId="60" type="noConversion"/>
  </si>
  <si>
    <t>연계 시스템별 수집/제공 데이터를 등록한다.</t>
    <phoneticPr fontId="60" type="noConversion"/>
  </si>
  <si>
    <t>데이터 수집/제공 현황 통계 조회</t>
    <phoneticPr fontId="60" type="noConversion"/>
  </si>
  <si>
    <t>연계 시스템별 수집/제공 데이터 현황을 조회한다.</t>
    <phoneticPr fontId="60" type="noConversion"/>
  </si>
  <si>
    <t>데이터 적재 현황 관리</t>
    <phoneticPr fontId="60" type="noConversion"/>
  </si>
  <si>
    <t>데이터 적재 정보</t>
    <phoneticPr fontId="60" type="noConversion"/>
  </si>
  <si>
    <t>데이터 적재 현황 목록조회</t>
    <phoneticPr fontId="60" type="noConversion"/>
  </si>
  <si>
    <t>데이터 적재 현황 목록을 조회한다.</t>
    <phoneticPr fontId="60" type="noConversion"/>
  </si>
  <si>
    <t>데이터 적재 현황 상세조회</t>
    <phoneticPr fontId="60" type="noConversion"/>
  </si>
  <si>
    <t>데이터 적재 현황을 상세조회한다.</t>
    <phoneticPr fontId="60" type="noConversion"/>
  </si>
  <si>
    <t>데이터 적재 현황 통계</t>
    <phoneticPr fontId="60" type="noConversion"/>
  </si>
  <si>
    <t>데이터 적재 현황 통계를 조회한다.</t>
    <phoneticPr fontId="60" type="noConversion"/>
  </si>
  <si>
    <t>속성정보 적재 처리 모듈</t>
    <phoneticPr fontId="60" type="noConversion"/>
  </si>
  <si>
    <t>파일단위 속성정보 적재 처리 모듈</t>
    <phoneticPr fontId="60" type="noConversion"/>
  </si>
  <si>
    <t>파일 단위의 전체 데이터 적재 처리 정보</t>
    <phoneticPr fontId="60" type="noConversion"/>
  </si>
  <si>
    <t>DB_TO_DB  속성정보 적재처리 모듈</t>
    <phoneticPr fontId="60" type="noConversion"/>
  </si>
  <si>
    <t>이기종 DB간 공간정보를 테이블별로 전체 처리하는 모듈</t>
    <phoneticPr fontId="60" type="noConversion"/>
  </si>
  <si>
    <t>파일단위 속성정보 변동 분 갱신 처리 모듈</t>
    <phoneticPr fontId="60" type="noConversion"/>
  </si>
  <si>
    <t>파일단위의 변동분 처리 모듈</t>
    <phoneticPr fontId="60" type="noConversion"/>
  </si>
  <si>
    <t>DB_TO_DB 속성정보 변동 분 갱신 처리 모듈</t>
    <phoneticPr fontId="60" type="noConversion"/>
  </si>
  <si>
    <t>이기종 DB간 변동분 처리 모듈</t>
    <phoneticPr fontId="60" type="noConversion"/>
  </si>
  <si>
    <t>공간정보 적재 처리 모듈</t>
    <phoneticPr fontId="60" type="noConversion"/>
  </si>
  <si>
    <t>파일단위 공간정보 적재 처리 모듈</t>
    <phoneticPr fontId="60" type="noConversion"/>
  </si>
  <si>
    <t xml:space="preserve">파일단위의 공간정보 적재 모듈 </t>
    <phoneticPr fontId="60" type="noConversion"/>
  </si>
  <si>
    <t>DB_TO_DB  공간정보 적재처리 모듈</t>
    <phoneticPr fontId="60" type="noConversion"/>
  </si>
  <si>
    <t>파일단위 공간정보 변동 분 갱신 처리 모듈</t>
    <phoneticPr fontId="60" type="noConversion"/>
  </si>
  <si>
    <t>DB_TO_DB 공간정보  변동 분 갱신 처리 모듈</t>
    <phoneticPr fontId="60" type="noConversion"/>
  </si>
  <si>
    <t>데이터 제공 현황 관리</t>
    <phoneticPr fontId="60" type="noConversion"/>
  </si>
  <si>
    <t>데이터 제공 정보</t>
    <phoneticPr fontId="60" type="noConversion"/>
  </si>
  <si>
    <t>데이터 제공정보</t>
    <phoneticPr fontId="60" type="noConversion"/>
  </si>
  <si>
    <t>데이터 제공 현황 목록조회</t>
    <phoneticPr fontId="60" type="noConversion"/>
  </si>
  <si>
    <t>데이터 제공현황 목록조회</t>
    <phoneticPr fontId="60" type="noConversion"/>
  </si>
  <si>
    <t>데이터 제공 현황 상세조회</t>
    <phoneticPr fontId="60" type="noConversion"/>
  </si>
  <si>
    <t>데이터 제공현황 상세조회</t>
    <phoneticPr fontId="60" type="noConversion"/>
  </si>
  <si>
    <t>데이터 제공 현황 통계</t>
    <phoneticPr fontId="60" type="noConversion"/>
  </si>
  <si>
    <t>데이터 제공현황 통계를 조회한다.</t>
    <phoneticPr fontId="60" type="noConversion"/>
  </si>
  <si>
    <t>속성정보 추출 처리 모듈</t>
    <phoneticPr fontId="60" type="noConversion"/>
  </si>
  <si>
    <t>파일단위 속성정보 추출 모듈</t>
    <phoneticPr fontId="60" type="noConversion"/>
  </si>
  <si>
    <t>파일단위 속성정보 변동 분 추출 모듈</t>
    <phoneticPr fontId="60" type="noConversion"/>
  </si>
  <si>
    <t>공간정보 추출 처리 모듈</t>
    <phoneticPr fontId="60" type="noConversion"/>
  </si>
  <si>
    <t>파일단위 공간정보 추출 모듈</t>
    <phoneticPr fontId="60" type="noConversion"/>
  </si>
  <si>
    <t>파일단위 공간정보 변동 분 추출 모듈</t>
    <phoneticPr fontId="60" type="noConversion"/>
  </si>
  <si>
    <t>실시간 데이터 추출 모듈</t>
    <phoneticPr fontId="60" type="noConversion"/>
  </si>
  <si>
    <t>데이터 제공요청 정보</t>
    <phoneticPr fontId="60" type="noConversion"/>
  </si>
  <si>
    <t>데이터 제공요청 목록조회</t>
    <phoneticPr fontId="60" type="noConversion"/>
  </si>
  <si>
    <t>데이터 제공요청 목록을 조회한다.</t>
    <phoneticPr fontId="60" type="noConversion"/>
  </si>
  <si>
    <t>데이터 제공요청 상세조회</t>
    <phoneticPr fontId="60" type="noConversion"/>
  </si>
  <si>
    <t>데이터 제공요청 정보를 상세조회한다.</t>
    <phoneticPr fontId="60" type="noConversion"/>
  </si>
  <si>
    <t>데이터 제공요청 승인처리</t>
    <phoneticPr fontId="60" type="noConversion"/>
  </si>
  <si>
    <t>데이터 제공요청에 대한 승인처리한다.</t>
    <phoneticPr fontId="60" type="noConversion"/>
  </si>
  <si>
    <t>데이터 제공요청 용 추출 모듈</t>
    <phoneticPr fontId="60" type="noConversion"/>
  </si>
  <si>
    <t>사용자 요청에 대한 데이터를 추출하는 모듈</t>
    <phoneticPr fontId="60" type="noConversion"/>
  </si>
  <si>
    <t>□ 산림경영 시뮬레이션(3D)</t>
    <phoneticPr fontId="6" type="noConversion"/>
  </si>
  <si>
    <t>□ 산사태 피해 시뮬레이션(3D)</t>
    <phoneticPr fontId="6" type="noConversion"/>
  </si>
  <si>
    <t>□ 휴양복지 서비스(3D)</t>
    <phoneticPr fontId="6" type="noConversion"/>
  </si>
  <si>
    <t>□ 임도 로드뷰 서비스(3D)</t>
    <phoneticPr fontId="6" type="noConversion"/>
  </si>
  <si>
    <t>시스템 연계 관리</t>
    <phoneticPr fontId="60" type="noConversion"/>
  </si>
  <si>
    <t>데이터 제공 관리</t>
    <phoneticPr fontId="60" type="noConversion"/>
  </si>
  <si>
    <t>데이터 적재 관리</t>
    <phoneticPr fontId="60" type="noConversion"/>
  </si>
  <si>
    <t>API 요청 정보</t>
    <phoneticPr fontId="6" type="noConversion"/>
  </si>
  <si>
    <t>API 요청 목록조회</t>
    <phoneticPr fontId="6" type="noConversion"/>
  </si>
  <si>
    <t>API 요청 상세조회</t>
    <phoneticPr fontId="6" type="noConversion"/>
  </si>
  <si>
    <t>API 사용 승인</t>
    <phoneticPr fontId="6" type="noConversion"/>
  </si>
  <si>
    <t>플랫폼 API 요청에 의한 승인 및 인증키를 발급한다.</t>
    <phoneticPr fontId="6" type="noConversion"/>
  </si>
  <si>
    <t>API 사용 삭제</t>
    <phoneticPr fontId="6" type="noConversion"/>
  </si>
  <si>
    <t>시계열 데이터 관리</t>
    <phoneticPr fontId="6" type="noConversion"/>
  </si>
  <si>
    <t>시계열 데이터 정보</t>
    <phoneticPr fontId="6" type="noConversion"/>
  </si>
  <si>
    <t>시계열 데이터 목록조회</t>
    <phoneticPr fontId="6" type="noConversion"/>
  </si>
  <si>
    <t>시계열 데이터 상세조회</t>
    <phoneticPr fontId="6" type="noConversion"/>
  </si>
  <si>
    <t>시계열 데이터 등록</t>
    <phoneticPr fontId="6" type="noConversion"/>
  </si>
  <si>
    <t>시계열 데이터 수정</t>
    <phoneticPr fontId="6" type="noConversion"/>
  </si>
  <si>
    <t>시계열 데이터 삭제</t>
    <phoneticPr fontId="6" type="noConversion"/>
  </si>
  <si>
    <t>시계열 데이터 통계조회</t>
    <phoneticPr fontId="6" type="noConversion"/>
  </si>
  <si>
    <t>시계열 데이터 공간정보 시각화</t>
    <phoneticPr fontId="6" type="noConversion"/>
  </si>
  <si>
    <t>년도, 월별 누적 현황 통계 조회</t>
    <phoneticPr fontId="6" type="noConversion"/>
  </si>
  <si>
    <t>API 모니터링</t>
    <phoneticPr fontId="6" type="noConversion"/>
  </si>
  <si>
    <t>API 요청 관리</t>
    <phoneticPr fontId="6" type="noConversion"/>
  </si>
  <si>
    <t>플랫폼 API 관리</t>
    <phoneticPr fontId="6" type="noConversion"/>
  </si>
  <si>
    <t>플랫폼 API 정보</t>
    <phoneticPr fontId="6" type="noConversion"/>
  </si>
  <si>
    <t>플랫폼 API 목록조회</t>
    <phoneticPr fontId="6" type="noConversion"/>
  </si>
  <si>
    <t>플랫폼 API 상세조회</t>
    <phoneticPr fontId="6" type="noConversion"/>
  </si>
  <si>
    <t>플랫폼 API 등록</t>
    <phoneticPr fontId="6" type="noConversion"/>
  </si>
  <si>
    <t>플랫폼 API 수정</t>
    <phoneticPr fontId="6" type="noConversion"/>
  </si>
  <si>
    <t>플랫폼 API 삭제</t>
    <phoneticPr fontId="6" type="noConversion"/>
  </si>
  <si>
    <t>외부기관(시스템)에서 사용할 API에 대해 등록하고 사용제한 등을 설정한다.</t>
    <phoneticPr fontId="6" type="noConversion"/>
  </si>
  <si>
    <t>API 실시간 사용량 조회</t>
    <phoneticPr fontId="6" type="noConversion"/>
  </si>
  <si>
    <t>API 월/일별 사용량 통계 조회</t>
    <phoneticPr fontId="6" type="noConversion"/>
  </si>
  <si>
    <t>□ 2D 지도 Community</t>
    <phoneticPr fontId="6" type="noConversion"/>
  </si>
  <si>
    <t>데이터 품질관리</t>
    <phoneticPr fontId="6" type="noConversion"/>
  </si>
  <si>
    <t>[완전성]공간정보 구조화</t>
    <phoneticPr fontId="6" type="noConversion"/>
  </si>
  <si>
    <t>분석 총건수 조회</t>
  </si>
  <si>
    <t>분석 총건수를 측정한다.</t>
    <phoneticPr fontId="6" type="noConversion"/>
  </si>
  <si>
    <t>Discontinuous parts 추정오류 측정</t>
    <phoneticPr fontId="6" type="noConversion"/>
  </si>
  <si>
    <t>Discontinuous parts 추정오류 건수를 측정한다.</t>
    <phoneticPr fontId="6" type="noConversion"/>
  </si>
  <si>
    <t>Duplicate vertex 추정오류 측정</t>
    <phoneticPr fontId="6" type="noConversion"/>
  </si>
  <si>
    <t>Duplicate vertex 추정오류 건수를 측정한다.</t>
    <phoneticPr fontId="6" type="noConversion"/>
  </si>
  <si>
    <t>Empty parts  추정오류 측정</t>
  </si>
  <si>
    <t>Empty parts  추정오류 건수를 측정한다.</t>
    <phoneticPr fontId="6" type="noConversion"/>
  </si>
  <si>
    <t>Empty Z values 추정오류 측정</t>
  </si>
  <si>
    <t>Empty Z values 추정오류 건수를 측정한다.</t>
    <phoneticPr fontId="6" type="noConversion"/>
  </si>
  <si>
    <t>Mismatched attributes 추정오류 측정</t>
  </si>
  <si>
    <t>Mismatched attributes 추정오류 건수를 측정한다.</t>
    <phoneticPr fontId="6" type="noConversion"/>
  </si>
  <si>
    <t>Null geometry 추정오류 측정</t>
  </si>
  <si>
    <t>Null geometry 추정오류 건수를 측정한다.</t>
    <phoneticPr fontId="6" type="noConversion"/>
  </si>
  <si>
    <t>Self Intersections 추정오류 측정</t>
  </si>
  <si>
    <t>Self Intersections 추정오류 건수를 측정한다.</t>
    <phoneticPr fontId="6" type="noConversion"/>
  </si>
  <si>
    <t>Short segment 추정오류 측정</t>
  </si>
  <si>
    <t>Short segment 추정오류 건수를 측정한다.</t>
    <phoneticPr fontId="6" type="noConversion"/>
  </si>
  <si>
    <t>Unclosed riongs 추정오류 측정</t>
    <phoneticPr fontId="6" type="noConversion"/>
  </si>
  <si>
    <t>Unclosed riongs 추정오류 건수를 측정한다.</t>
    <phoneticPr fontId="6" type="noConversion"/>
  </si>
  <si>
    <t>[완전성]식별자 정의(위치식별자)</t>
    <phoneticPr fontId="6" type="noConversion"/>
  </si>
  <si>
    <t>도로명 식별자 비매칭 측정</t>
    <phoneticPr fontId="6" type="noConversion"/>
  </si>
  <si>
    <t>도로명 식별자 비매칭 건수를 측정한다.</t>
    <phoneticPr fontId="6" type="noConversion"/>
  </si>
  <si>
    <t>PNU 식별자 비매칭 측정</t>
    <phoneticPr fontId="6" type="noConversion"/>
  </si>
  <si>
    <t>PNU 식별자 비매칭 건수를 측정한다.</t>
    <phoneticPr fontId="6" type="noConversion"/>
  </si>
  <si>
    <t>[일관성]통합 일관성</t>
    <phoneticPr fontId="6" type="noConversion"/>
  </si>
  <si>
    <t>공간에 대한 좌표계 구성 진단</t>
  </si>
  <si>
    <t>공간에 대한 좌표계 구성 일관성을 진단한다.</t>
    <phoneticPr fontId="6" type="noConversion"/>
  </si>
  <si>
    <t>래스터에 대한 해상도 구성 진단</t>
  </si>
  <si>
    <t>래스터에 대한 해상도 구성 일관성을 진단한다.</t>
    <phoneticPr fontId="6" type="noConversion"/>
  </si>
  <si>
    <t>[일관성]형식 일관성</t>
    <phoneticPr fontId="6" type="noConversion"/>
  </si>
  <si>
    <t>공간(벡터)에 대한 포맷 진단</t>
  </si>
  <si>
    <t>공간(벡터)에 대한 포맷 형식 일관성을 진단한다.</t>
    <phoneticPr fontId="6" type="noConversion"/>
  </si>
  <si>
    <t>래스터에 대한 포맷 진단</t>
  </si>
  <si>
    <t>래스터에 대한 포맷 형식 일관성을 진단한다.</t>
    <phoneticPr fontId="6" type="noConversion"/>
  </si>
  <si>
    <t>[일관성]공간참조체계 정확성</t>
    <phoneticPr fontId="6" type="noConversion"/>
  </si>
  <si>
    <t>측지계 공간참조체계에 따른 공간적 범위에 대한 진단</t>
  </si>
  <si>
    <t>측지계 공간참조체계에 따른 공간적 범위의 정확성을 진단한다.</t>
    <phoneticPr fontId="6" type="noConversion"/>
  </si>
  <si>
    <t>좌표계 공간참조체계에 따른 공간적 범위에 대한 진단</t>
  </si>
  <si>
    <t>좌표계 공간참조체계에 따른 공간적 범위의 정확성을 진단한다.</t>
    <phoneticPr fontId="6" type="noConversion"/>
  </si>
  <si>
    <t>[일관성]개념적 일관성</t>
    <phoneticPr fontId="6" type="noConversion"/>
  </si>
  <si>
    <t>공간정보 융복합시 개념적 스키마 규칙 진단(준수 여부)</t>
    <phoneticPr fontId="6" type="noConversion"/>
  </si>
  <si>
    <t>공간정보 융복합시 개념적 스키마 규칙 준수여부를 진단한다.</t>
    <phoneticPr fontId="6" type="noConversion"/>
  </si>
  <si>
    <t>[일관성]개별 공간파일 완결성</t>
    <phoneticPr fontId="6" type="noConversion"/>
  </si>
  <si>
    <t>분석 총 건수 조회</t>
    <phoneticPr fontId="6" type="noConversion"/>
  </si>
  <si>
    <t>분석 총 건수 조회를 측정한다.</t>
    <phoneticPr fontId="6" type="noConversion"/>
  </si>
  <si>
    <t>홀폴리곤 진단</t>
  </si>
  <si>
    <t>홀폴리곤 상태를 진단한다.</t>
    <phoneticPr fontId="6" type="noConversion"/>
  </si>
  <si>
    <t>객체 오버랩(겹침) 진단</t>
  </si>
  <si>
    <t>객체 오버랩(겹침) 상태를 진단한다.</t>
    <phoneticPr fontId="6" type="noConversion"/>
  </si>
  <si>
    <t>진단대상 분석 총 건수</t>
    <phoneticPr fontId="6" type="noConversion"/>
  </si>
  <si>
    <t>진단대상 분석 총 건수를 측정한다.</t>
    <phoneticPr fontId="6" type="noConversion"/>
  </si>
  <si>
    <t>진단대상 객체 누락 건수</t>
  </si>
  <si>
    <t>진단대상 객체 누락 건수를 측정한다.</t>
    <phoneticPr fontId="6" type="noConversion"/>
  </si>
  <si>
    <t>비교대상 분석 총 건수</t>
  </si>
  <si>
    <t>비교대상 분석 총 건수를 측정한다.</t>
    <phoneticPr fontId="6" type="noConversion"/>
  </si>
  <si>
    <t>비교대상 객체 누락 건수</t>
  </si>
  <si>
    <t>비교대상 객체 누락 건수를 측정한다.</t>
    <phoneticPr fontId="6" type="noConversion"/>
  </si>
  <si>
    <t>[정확성]속성 누락, 초과, 불일치 정제</t>
    <phoneticPr fontId="6" type="noConversion"/>
  </si>
  <si>
    <t>분석 총 건수 조회</t>
  </si>
  <si>
    <t>미사용 테이블 현황</t>
  </si>
  <si>
    <t>미사용 테이블 현황을 측정한다.</t>
    <phoneticPr fontId="6" type="noConversion"/>
  </si>
  <si>
    <t>미사용 컬럼 현황</t>
  </si>
  <si>
    <t>미사용 컬럼 현황을 측정한다.</t>
    <phoneticPr fontId="6" type="noConversion"/>
  </si>
  <si>
    <t>업무 조건에 따른 필수값 완전값(Null 여부) 진단</t>
  </si>
  <si>
    <t>업무 조건에 따른 필수값 완전값(Null 여부) 여부를 진단한다.</t>
    <phoneticPr fontId="6" type="noConversion"/>
  </si>
  <si>
    <t>[정확성]공간객체 누락</t>
    <phoneticPr fontId="6" type="noConversion"/>
  </si>
  <si>
    <t>산림공간정보 소개</t>
    <phoneticPr fontId="6" type="noConversion"/>
  </si>
  <si>
    <t>개요 및 배경</t>
    <phoneticPr fontId="6" type="noConversion"/>
  </si>
  <si>
    <t>비전 및 추진 목표</t>
    <phoneticPr fontId="6" type="noConversion"/>
  </si>
  <si>
    <t>산림공간정보서비스 이용안내</t>
    <phoneticPr fontId="6" type="noConversion"/>
  </si>
  <si>
    <t>열린마당</t>
    <phoneticPr fontId="6" type="noConversion"/>
  </si>
  <si>
    <t>묻고답하기</t>
    <phoneticPr fontId="6" type="noConversion"/>
  </si>
  <si>
    <t>데이터 오류 신고</t>
    <phoneticPr fontId="6" type="noConversion"/>
  </si>
  <si>
    <t>공지사항 조회</t>
    <phoneticPr fontId="6" type="noConversion"/>
  </si>
  <si>
    <t>자료유통서비스</t>
    <phoneticPr fontId="6" type="noConversion"/>
  </si>
  <si>
    <t>서비스 이용안내</t>
    <phoneticPr fontId="6" type="noConversion"/>
  </si>
  <si>
    <t>자료유통현황</t>
    <phoneticPr fontId="6" type="noConversion"/>
  </si>
  <si>
    <t>자료신청</t>
    <phoneticPr fontId="6" type="noConversion"/>
  </si>
  <si>
    <t>데이터 활용사례</t>
    <phoneticPr fontId="6" type="noConversion"/>
  </si>
  <si>
    <t>API 신청</t>
    <phoneticPr fontId="6" type="noConversion"/>
  </si>
  <si>
    <t>API 신청 정보조회</t>
    <phoneticPr fontId="6" type="noConversion"/>
  </si>
  <si>
    <t>API 신청 등록</t>
    <phoneticPr fontId="6" type="noConversion"/>
  </si>
  <si>
    <t>o 주소 정형화 기능
o 주소 정제 및 보완 기능
o 주소 표준화 기능
o 구주소(지번주소) 새주소(도로명주소) 변환 기능
o 새주소(도로명주소) 구주소(지번주소) 변환 기능
o 새우편번호(5자리) 생성 기능
o 좌표데이터 생성 기능
 - WGS84
 - 도로명/지번주소 좌표
 - 주소정제솔루션 데이터에 추가하여 적용
o 솔루션 설치 및 구축 지원
o 최신 Linux OS 지원</t>
    <phoneticPr fontId="6" type="noConversion"/>
  </si>
  <si>
    <t>고객지원</t>
    <phoneticPr fontId="6" type="noConversion"/>
  </si>
  <si>
    <t>지도 서비스</t>
    <phoneticPr fontId="6" type="noConversion"/>
  </si>
  <si>
    <t>배경지도</t>
    <phoneticPr fontId="6" type="noConversion"/>
  </si>
  <si>
    <t>항공사진 레이어</t>
    <phoneticPr fontId="6" type="noConversion"/>
  </si>
  <si>
    <t>일반(인터넷지도) 불러오기</t>
    <phoneticPr fontId="6" type="noConversion"/>
  </si>
  <si>
    <t>과거항공사진 불러오기</t>
    <phoneticPr fontId="6" type="noConversion"/>
  </si>
  <si>
    <t>과거산림항공영상</t>
    <phoneticPr fontId="6" type="noConversion"/>
  </si>
  <si>
    <t>내 산 위치 찾기</t>
    <phoneticPr fontId="6" type="noConversion"/>
  </si>
  <si>
    <t>주소검색</t>
    <phoneticPr fontId="6" type="noConversion"/>
  </si>
  <si>
    <t>도엽검색</t>
    <phoneticPr fontId="6" type="noConversion"/>
  </si>
  <si>
    <t>산림정보분석</t>
    <phoneticPr fontId="6" type="noConversion"/>
  </si>
  <si>
    <t>산림지도 불러오기</t>
    <phoneticPr fontId="6" type="noConversion"/>
  </si>
  <si>
    <t>등산로 검색</t>
    <phoneticPr fontId="6" type="noConversion"/>
  </si>
  <si>
    <t>유아숲 체험 검색</t>
    <phoneticPr fontId="6" type="noConversion"/>
  </si>
  <si>
    <t>산림교육센터 검색</t>
    <phoneticPr fontId="6" type="noConversion"/>
  </si>
  <si>
    <t>치유의 숲 검색</t>
    <phoneticPr fontId="6" type="noConversion"/>
  </si>
  <si>
    <t>산림교육전문가 양성기관 검색</t>
    <phoneticPr fontId="6" type="noConversion"/>
  </si>
  <si>
    <t>산길(임도망도) 검색</t>
    <phoneticPr fontId="6" type="noConversion"/>
  </si>
  <si>
    <t>테마임도 검색</t>
    <phoneticPr fontId="6" type="noConversion"/>
  </si>
  <si>
    <t>나무지도(대축척 임상도) 검색</t>
    <phoneticPr fontId="6" type="noConversion"/>
  </si>
  <si>
    <t>나무지도(소축척 임상도) 검색</t>
    <phoneticPr fontId="6" type="noConversion"/>
  </si>
  <si>
    <t>등산로 레이어를 화면에 표출하고 검색할수 있다</t>
    <phoneticPr fontId="6" type="noConversion"/>
  </si>
  <si>
    <t>산림토양도(대축척 산림입지토양도) 검색</t>
    <phoneticPr fontId="6" type="noConversion"/>
  </si>
  <si>
    <t>산림토양도(소축척 산림입지토양도) 검색</t>
    <phoneticPr fontId="6" type="noConversion"/>
  </si>
  <si>
    <t>대축척 맞춤형 조림지도 검색</t>
    <phoneticPr fontId="6" type="noConversion"/>
  </si>
  <si>
    <t>소축척 맞춤형 조림지도 검색</t>
    <phoneticPr fontId="6" type="noConversion"/>
  </si>
  <si>
    <t>산림물지도 검색</t>
    <phoneticPr fontId="6" type="noConversion"/>
  </si>
  <si>
    <t>산사체 위험지도 검색</t>
    <phoneticPr fontId="6" type="noConversion"/>
  </si>
  <si>
    <t>백두대간 보호구역도 검색</t>
    <phoneticPr fontId="6" type="noConversion"/>
  </si>
  <si>
    <t>정맥마루금 검색</t>
    <phoneticPr fontId="6" type="noConversion"/>
  </si>
  <si>
    <t>산림기능구분도 검색</t>
    <phoneticPr fontId="6" type="noConversion"/>
  </si>
  <si>
    <t>산림행정기관 검색</t>
    <phoneticPr fontId="6" type="noConversion"/>
  </si>
  <si>
    <t>경제림육성단지 검색</t>
    <phoneticPr fontId="6" type="noConversion"/>
  </si>
  <si>
    <t>휴양림고시구역도 검색</t>
    <phoneticPr fontId="6" type="noConversion"/>
  </si>
  <si>
    <t>속성정보 조회</t>
    <phoneticPr fontId="6" type="noConversion"/>
  </si>
  <si>
    <t>데이터 다운로드</t>
    <phoneticPr fontId="6" type="noConversion"/>
  </si>
  <si>
    <t>메타데이터 조회</t>
    <phoneticPr fontId="6" type="noConversion"/>
  </si>
  <si>
    <t>선택영역 데이터 다운로드</t>
    <phoneticPr fontId="6" type="noConversion"/>
  </si>
  <si>
    <t>지도 기본기능</t>
    <phoneticPr fontId="6" type="noConversion"/>
  </si>
  <si>
    <t>지도 전체보기</t>
    <phoneticPr fontId="6" type="noConversion"/>
  </si>
  <si>
    <t>새로고침</t>
    <phoneticPr fontId="6" type="noConversion"/>
  </si>
  <si>
    <t>지도인쇄</t>
    <phoneticPr fontId="6" type="noConversion"/>
  </si>
  <si>
    <t>지도확대/축소</t>
    <phoneticPr fontId="6" type="noConversion"/>
  </si>
  <si>
    <t>지도 이동</t>
    <phoneticPr fontId="6" type="noConversion"/>
  </si>
  <si>
    <t>이전/다음</t>
    <phoneticPr fontId="6" type="noConversion"/>
  </si>
  <si>
    <t>거리재기</t>
    <phoneticPr fontId="6" type="noConversion"/>
  </si>
  <si>
    <t>면적재기</t>
    <phoneticPr fontId="6" type="noConversion"/>
  </si>
  <si>
    <t>지우기</t>
    <phoneticPr fontId="6" type="noConversion"/>
  </si>
  <si>
    <t>텍스트 입력</t>
    <phoneticPr fontId="6" type="noConversion"/>
  </si>
  <si>
    <t>점/선/면 그리기</t>
    <phoneticPr fontId="6" type="noConversion"/>
  </si>
  <si>
    <t>본인인증</t>
    <phoneticPr fontId="6" type="noConversion"/>
  </si>
  <si>
    <t>수정없이 재사용</t>
  </si>
  <si>
    <t>PASS 인증</t>
    <phoneticPr fontId="6" type="noConversion"/>
  </si>
  <si>
    <t>디지털원패스 인증</t>
    <phoneticPr fontId="6" type="noConversion"/>
  </si>
  <si>
    <t>지적경계</t>
    <phoneticPr fontId="6" type="noConversion"/>
  </si>
  <si>
    <t>지적경계 불러오기</t>
    <phoneticPr fontId="6" type="noConversion"/>
  </si>
  <si>
    <t>1단계</t>
    <phoneticPr fontId="6" type="noConversion"/>
  </si>
  <si>
    <t>2단계</t>
    <phoneticPr fontId="6" type="noConversion"/>
  </si>
  <si>
    <t>1단계
(부가세 포함)</t>
    <phoneticPr fontId="6" type="noConversion"/>
  </si>
  <si>
    <t>SFR-003</t>
    <phoneticPr fontId="60" type="noConversion"/>
  </si>
  <si>
    <t>SFR-004</t>
    <phoneticPr fontId="60" type="noConversion"/>
  </si>
  <si>
    <t>SFR-005</t>
    <phoneticPr fontId="60" type="noConversion"/>
  </si>
  <si>
    <t>SFR-006</t>
    <phoneticPr fontId="60" type="noConversion"/>
  </si>
  <si>
    <t>SFR-007</t>
    <phoneticPr fontId="60" type="noConversion"/>
  </si>
  <si>
    <t>SFR-008</t>
    <phoneticPr fontId="60" type="noConversion"/>
  </si>
  <si>
    <t>제안요청서 v1.6</t>
    <phoneticPr fontId="60" type="noConversion"/>
  </si>
  <si>
    <t>변경</t>
    <phoneticPr fontId="60" type="noConversion"/>
  </si>
  <si>
    <t>SFR-009</t>
    <phoneticPr fontId="60" type="noConversion"/>
  </si>
  <si>
    <t>도로명주소 API  위치검색</t>
    <phoneticPr fontId="60" type="noConversion"/>
  </si>
  <si>
    <t>드래그로 레이어 피처 이동/회전/크기조절</t>
    <phoneticPr fontId="8" type="noConversion"/>
  </si>
  <si>
    <t>토공량 분석</t>
    <phoneticPr fontId="6" type="noConversion"/>
  </si>
  <si>
    <t>토공량 등록</t>
  </si>
  <si>
    <t>토공량 조회</t>
  </si>
  <si>
    <t>토공량 삭제</t>
  </si>
  <si>
    <t>토공량 가시화</t>
  </si>
  <si>
    <t>가시거리 분석</t>
    <phoneticPr fontId="6" type="noConversion"/>
  </si>
  <si>
    <t>가시거리 등록</t>
  </si>
  <si>
    <t>가시거리 조회</t>
  </si>
  <si>
    <t>가시거리 삭제</t>
  </si>
  <si>
    <t>가시거리 가시화</t>
  </si>
  <si>
    <t>조망권 분석 실행</t>
    <phoneticPr fontId="6" type="noConversion"/>
  </si>
  <si>
    <t>경사도 분석 실행</t>
    <phoneticPr fontId="6" type="noConversion"/>
  </si>
  <si>
    <t>일조권 분석 실행</t>
    <phoneticPr fontId="6" type="noConversion"/>
  </si>
  <si>
    <t>경사도 분석</t>
    <phoneticPr fontId="6" type="noConversion"/>
  </si>
  <si>
    <t>토공량 분석 실행</t>
    <phoneticPr fontId="6" type="noConversion"/>
  </si>
  <si>
    <t>횡단면 분석</t>
    <phoneticPr fontId="6" type="noConversion"/>
  </si>
  <si>
    <t>클리핑 분석</t>
    <phoneticPr fontId="6" type="noConversion"/>
  </si>
  <si>
    <t>가시거리 분석 실행</t>
    <phoneticPr fontId="6" type="noConversion"/>
  </si>
  <si>
    <t>경사도 삭제</t>
    <phoneticPr fontId="6" type="noConversion"/>
  </si>
  <si>
    <t>공종</t>
    <phoneticPr fontId="60" type="noConversion"/>
  </si>
  <si>
    <t>규격</t>
    <phoneticPr fontId="47" type="noConversion"/>
  </si>
  <si>
    <t>수량</t>
    <phoneticPr fontId="47" type="noConversion"/>
  </si>
  <si>
    <t>단위</t>
    <phoneticPr fontId="47" type="noConversion"/>
  </si>
  <si>
    <t>총   액</t>
    <phoneticPr fontId="47" type="noConversion"/>
  </si>
  <si>
    <t>노  무  비</t>
    <phoneticPr fontId="47" type="noConversion"/>
  </si>
  <si>
    <t>재  료  비</t>
    <phoneticPr fontId="47" type="noConversion"/>
  </si>
  <si>
    <t>경      비</t>
    <phoneticPr fontId="47" type="noConversion"/>
  </si>
  <si>
    <t>비고</t>
    <phoneticPr fontId="47" type="noConversion"/>
  </si>
  <si>
    <t>단  가</t>
    <phoneticPr fontId="47" type="noConversion"/>
  </si>
  <si>
    <t>금  액</t>
    <phoneticPr fontId="47" type="noConversion"/>
  </si>
  <si>
    <r>
      <t xml:space="preserve"> </t>
    </r>
    <r>
      <rPr>
        <b/>
        <sz val="11"/>
        <color indexed="8"/>
        <rFont val="바탕"/>
        <family val="1"/>
        <charset val="129"/>
      </rPr>
      <t>Ⅰ</t>
    </r>
    <r>
      <rPr>
        <b/>
        <sz val="11"/>
        <color indexed="8"/>
        <rFont val="굴림"/>
        <family val="3"/>
        <charset val="129"/>
      </rPr>
      <t>. 무인비행장치 측량</t>
    </r>
    <phoneticPr fontId="47" type="noConversion"/>
  </si>
  <si>
    <t xml:space="preserve">    1. 작업계획수립</t>
    <phoneticPr fontId="47" type="noConversion"/>
  </si>
  <si>
    <t>소          계</t>
    <phoneticPr fontId="47" type="noConversion"/>
  </si>
  <si>
    <t>일  위  대  가  표</t>
    <phoneticPr fontId="47" type="noConversion"/>
  </si>
  <si>
    <t>항목번호</t>
    <phoneticPr fontId="47" type="noConversion"/>
  </si>
  <si>
    <t>:</t>
    <phoneticPr fontId="47" type="noConversion"/>
  </si>
  <si>
    <t>제 3 호표</t>
    <phoneticPr fontId="47" type="noConversion"/>
  </si>
  <si>
    <t>공종</t>
    <phoneticPr fontId="47" type="noConversion"/>
  </si>
  <si>
    <t>무인비행장치 측량_작업계획수립</t>
    <phoneticPr fontId="47" type="noConversion"/>
  </si>
  <si>
    <t>노   무   비</t>
    <phoneticPr fontId="47" type="noConversion"/>
  </si>
  <si>
    <t>재   료   비</t>
    <phoneticPr fontId="47" type="noConversion"/>
  </si>
  <si>
    <t>경        비</t>
    <phoneticPr fontId="47" type="noConversion"/>
  </si>
  <si>
    <t>합        계</t>
    <phoneticPr fontId="47" type="noConversion"/>
  </si>
  <si>
    <t>1식</t>
    <phoneticPr fontId="47" type="noConversion"/>
  </si>
  <si>
    <t>종          별</t>
    <phoneticPr fontId="47" type="noConversion"/>
  </si>
  <si>
    <t>규  격</t>
    <phoneticPr fontId="47" type="noConversion"/>
  </si>
  <si>
    <t>수  량</t>
    <phoneticPr fontId="47" type="noConversion"/>
  </si>
  <si>
    <t>비  고</t>
    <phoneticPr fontId="47" type="noConversion"/>
  </si>
  <si>
    <t>1. 노무비</t>
    <phoneticPr fontId="47" type="noConversion"/>
  </si>
  <si>
    <t xml:space="preserve">   가. 특급기술자</t>
    <phoneticPr fontId="47" type="noConversion"/>
  </si>
  <si>
    <t>인</t>
    <phoneticPr fontId="47" type="noConversion"/>
  </si>
  <si>
    <t xml:space="preserve">   나. 고급기술자</t>
    <phoneticPr fontId="47" type="noConversion"/>
  </si>
  <si>
    <t xml:space="preserve">   다. 중급기술자</t>
    <phoneticPr fontId="47" type="noConversion"/>
  </si>
  <si>
    <t>계</t>
    <phoneticPr fontId="47" type="noConversion"/>
  </si>
  <si>
    <t>제 4 호표</t>
    <phoneticPr fontId="47" type="noConversion"/>
  </si>
  <si>
    <t xml:space="preserve">   가. 고급기술자</t>
    <phoneticPr fontId="47" type="noConversion"/>
  </si>
  <si>
    <t xml:space="preserve">   나. 중급기술자</t>
    <phoneticPr fontId="47" type="noConversion"/>
  </si>
  <si>
    <t xml:space="preserve">   다. 초급기술자</t>
    <phoneticPr fontId="47" type="noConversion"/>
  </si>
  <si>
    <t>2. 경비</t>
    <phoneticPr fontId="47" type="noConversion"/>
  </si>
  <si>
    <t xml:space="preserve">   가. 상각비</t>
    <phoneticPr fontId="47" type="noConversion"/>
  </si>
  <si>
    <t>일</t>
    <phoneticPr fontId="47" type="noConversion"/>
  </si>
  <si>
    <t xml:space="preserve">   나. 정비비</t>
    <phoneticPr fontId="47" type="noConversion"/>
  </si>
  <si>
    <t>무인비행장치 측량_품질관리 및 정리점검</t>
    <phoneticPr fontId="47" type="noConversion"/>
  </si>
  <si>
    <t>설     계     제     원</t>
    <phoneticPr fontId="47" type="noConversion"/>
  </si>
  <si>
    <t>구    분</t>
    <phoneticPr fontId="47" type="noConversion"/>
  </si>
  <si>
    <t>내용</t>
    <phoneticPr fontId="47" type="noConversion"/>
  </si>
  <si>
    <r>
      <t>제1호표 「</t>
    </r>
    <r>
      <rPr>
        <b/>
        <sz val="12"/>
        <color indexed="8"/>
        <rFont val="바탕"/>
        <family val="1"/>
        <charset val="129"/>
      </rPr>
      <t>Ⅰ</t>
    </r>
    <r>
      <rPr>
        <b/>
        <sz val="12"/>
        <color indexed="8"/>
        <rFont val="굴림"/>
        <family val="3"/>
        <charset val="129"/>
      </rPr>
      <t>.무인비행장치 측량 _ 작업계획 수립」 산출내역</t>
    </r>
    <phoneticPr fontId="47" type="noConversion"/>
  </si>
  <si>
    <t>작업량 :</t>
    <phoneticPr fontId="60" type="noConversion"/>
  </si>
  <si>
    <t>▶ 표준품셈</t>
    <phoneticPr fontId="47" type="noConversion"/>
  </si>
  <si>
    <t>◎ 건설공사 표준품셈 적용 &lt;9-6-10. 무인비행장치 측량&gt; 1. 작업계획 수립</t>
    <phoneticPr fontId="47" type="noConversion"/>
  </si>
  <si>
    <t>세부작업</t>
    <phoneticPr fontId="60" type="noConversion"/>
  </si>
  <si>
    <t>기준
단위</t>
    <phoneticPr fontId="60" type="noConversion"/>
  </si>
  <si>
    <t>인원수</t>
    <phoneticPr fontId="60" type="noConversion"/>
  </si>
  <si>
    <t>기술자</t>
    <phoneticPr fontId="60" type="noConversion"/>
  </si>
  <si>
    <t>기능사</t>
    <phoneticPr fontId="60" type="noConversion"/>
  </si>
  <si>
    <t>기타</t>
    <phoneticPr fontId="60" type="noConversion"/>
  </si>
  <si>
    <t>특급</t>
    <phoneticPr fontId="60" type="noConversion"/>
  </si>
  <si>
    <t>고급</t>
    <phoneticPr fontId="60" type="noConversion"/>
  </si>
  <si>
    <t>중급</t>
    <phoneticPr fontId="60" type="noConversion"/>
  </si>
  <si>
    <t>초급</t>
    <phoneticPr fontId="60" type="noConversion"/>
  </si>
  <si>
    <t>초급
(측량)</t>
    <phoneticPr fontId="60" type="noConversion"/>
  </si>
  <si>
    <t>고급
(도화)</t>
    <phoneticPr fontId="60" type="noConversion"/>
  </si>
  <si>
    <t>중급
(도화)</t>
    <phoneticPr fontId="60" type="noConversion"/>
  </si>
  <si>
    <t>초급
(도화)</t>
    <phoneticPr fontId="60" type="noConversion"/>
  </si>
  <si>
    <t>중급
(지도)</t>
    <phoneticPr fontId="60" type="noConversion"/>
  </si>
  <si>
    <t>정보
처리
기사</t>
    <phoneticPr fontId="60" type="noConversion"/>
  </si>
  <si>
    <t>인부</t>
    <phoneticPr fontId="60" type="noConversion"/>
  </si>
  <si>
    <t>가. 작업계획 및 준비</t>
    <phoneticPr fontId="60" type="noConversion"/>
  </si>
  <si>
    <t>(내업)</t>
    <phoneticPr fontId="60" type="noConversion"/>
  </si>
  <si>
    <t>나. 현지답사</t>
    <phoneticPr fontId="60" type="noConversion"/>
  </si>
  <si>
    <t>▶ 지형에 따른 계수</t>
    <phoneticPr fontId="47" type="noConversion"/>
  </si>
  <si>
    <t>지형구분</t>
    <phoneticPr fontId="60" type="noConversion"/>
  </si>
  <si>
    <t>밀집시가지</t>
    <phoneticPr fontId="60" type="noConversion"/>
  </si>
  <si>
    <t>시가지</t>
    <phoneticPr fontId="60" type="noConversion"/>
  </si>
  <si>
    <t>평지</t>
    <phoneticPr fontId="60" type="noConversion"/>
  </si>
  <si>
    <t>산지</t>
    <phoneticPr fontId="60" type="noConversion"/>
  </si>
  <si>
    <t>산악지</t>
    <phoneticPr fontId="60" type="noConversion"/>
  </si>
  <si>
    <t>1. 작업계획 수립(공통)</t>
    <phoneticPr fontId="60" type="noConversion"/>
  </si>
  <si>
    <t>※ 2급 수준측량</t>
    <phoneticPr fontId="60" type="noConversion"/>
  </si>
  <si>
    <t>▶ GSD에 따른 계수</t>
    <phoneticPr fontId="47" type="noConversion"/>
  </si>
  <si>
    <t>GSD</t>
    <phoneticPr fontId="60" type="noConversion"/>
  </si>
  <si>
    <t>3㎝</t>
    <phoneticPr fontId="60" type="noConversion"/>
  </si>
  <si>
    <t>5㎝</t>
    <phoneticPr fontId="60" type="noConversion"/>
  </si>
  <si>
    <t>▶ 면적에 따른 계수</t>
    <phoneticPr fontId="47" type="noConversion"/>
  </si>
  <si>
    <t>면적</t>
    <phoneticPr fontId="60" type="noConversion"/>
  </si>
  <si>
    <t>4㎢ 초과 시</t>
    <phoneticPr fontId="60" type="noConversion"/>
  </si>
  <si>
    <t>현지답사</t>
    <phoneticPr fontId="60" type="noConversion"/>
  </si>
  <si>
    <t>증가량</t>
    <phoneticPr fontId="60" type="noConversion"/>
  </si>
  <si>
    <t>추정 증가량</t>
    <phoneticPr fontId="60" type="noConversion"/>
  </si>
  <si>
    <t xml:space="preserve">    가. 작업계획 및 준비</t>
    <phoneticPr fontId="47" type="noConversion"/>
  </si>
  <si>
    <t xml:space="preserve">    나. 현지답사</t>
    <phoneticPr fontId="47" type="noConversion"/>
  </si>
  <si>
    <t>▶ 투입인원 산정</t>
    <phoneticPr fontId="47" type="noConversion"/>
  </si>
  <si>
    <t xml:space="preserve">    특급기술자</t>
    <phoneticPr fontId="47" type="noConversion"/>
  </si>
  <si>
    <t>∴</t>
    <phoneticPr fontId="47" type="noConversion"/>
  </si>
  <si>
    <t>×</t>
    <phoneticPr fontId="60" type="noConversion"/>
  </si>
  <si>
    <t>=</t>
    <phoneticPr fontId="47" type="noConversion"/>
  </si>
  <si>
    <t xml:space="preserve">    고급기술자</t>
    <phoneticPr fontId="47" type="noConversion"/>
  </si>
  <si>
    <t>(</t>
    <phoneticPr fontId="60" type="noConversion"/>
  </si>
  <si>
    <t>)</t>
    <phoneticPr fontId="60" type="noConversion"/>
  </si>
  <si>
    <t>+</t>
    <phoneticPr fontId="60" type="noConversion"/>
  </si>
  <si>
    <t xml:space="preserve">    중급기술자</t>
    <phoneticPr fontId="47" type="noConversion"/>
  </si>
  <si>
    <t xml:space="preserve">    초급기술자</t>
    <phoneticPr fontId="47" type="noConversion"/>
  </si>
  <si>
    <t>가. 촬영 준비</t>
    <phoneticPr fontId="60" type="noConversion"/>
  </si>
  <si>
    <t>나. 촬영</t>
    <phoneticPr fontId="60" type="noConversion"/>
  </si>
  <si>
    <t>다. 촬영영상 점검
     및 결과 정리</t>
    <phoneticPr fontId="60" type="noConversion"/>
  </si>
  <si>
    <t>※ 측량용 무인비행장치를 이용하여 기준면적 0.25㎢의 평지에 대한 정사영상 제작 등을 기준으로 함.</t>
    <phoneticPr fontId="60" type="noConversion"/>
  </si>
  <si>
    <t>항공사진촬영</t>
    <phoneticPr fontId="60" type="noConversion"/>
  </si>
  <si>
    <t>3. 항공사진촬영(공통)</t>
    <phoneticPr fontId="60" type="noConversion"/>
  </si>
  <si>
    <t>※ 2급 수준측량 적용</t>
    <phoneticPr fontId="60" type="noConversion"/>
  </si>
  <si>
    <t>▶ 가동일당 상각비</t>
    <phoneticPr fontId="47" type="noConversion"/>
  </si>
  <si>
    <t xml:space="preserve">∴ </t>
    <phoneticPr fontId="47" type="noConversion"/>
  </si>
  <si>
    <t>(</t>
    <phoneticPr fontId="47" type="noConversion"/>
  </si>
  <si>
    <t>-</t>
    <phoneticPr fontId="47" type="noConversion"/>
  </si>
  <si>
    <t>)</t>
    <phoneticPr fontId="47" type="noConversion"/>
  </si>
  <si>
    <t>÷</t>
    <phoneticPr fontId="47" type="noConversion"/>
  </si>
  <si>
    <t>▶ 가동일당 정비비</t>
    <phoneticPr fontId="47" type="noConversion"/>
  </si>
  <si>
    <t>×</t>
    <phoneticPr fontId="47" type="noConversion"/>
  </si>
  <si>
    <t>가.수치표면자료 및
    정사영상 제작</t>
    <phoneticPr fontId="60" type="noConversion"/>
  </si>
  <si>
    <t>-</t>
    <phoneticPr fontId="60" type="noConversion"/>
  </si>
  <si>
    <t>정사영상제작</t>
    <phoneticPr fontId="60" type="noConversion"/>
  </si>
  <si>
    <t>5. 정사영상제작</t>
    <phoneticPr fontId="60" type="noConversion"/>
  </si>
  <si>
    <t>◎ 건설공사 표준품셈 적용 &lt;9-6-10. 무인비행장치 측량&gt; 7. 품질관리 및 정리점검</t>
    <phoneticPr fontId="47" type="noConversion"/>
  </si>
  <si>
    <t>가. 품질관리</t>
    <phoneticPr fontId="60" type="noConversion"/>
  </si>
  <si>
    <t>나. 정리 점검</t>
    <phoneticPr fontId="60" type="noConversion"/>
  </si>
  <si>
    <t>품질관리</t>
    <phoneticPr fontId="60" type="noConversion"/>
  </si>
  <si>
    <t>7. 품질관리 및 정리점검</t>
    <phoneticPr fontId="60" type="noConversion"/>
  </si>
  <si>
    <t>※ 4㎢ 초과 시 1㎢ 당 0.25% 증가 _ 임의적용</t>
    <phoneticPr fontId="60" type="noConversion"/>
  </si>
  <si>
    <t>초정밀 3D 데이터 구축</t>
    <phoneticPr fontId="6" type="noConversion"/>
  </si>
  <si>
    <t>• 선도산림경영단지(sundorm.or.kr)에서 발췌</t>
    <phoneticPr fontId="6" type="noConversion"/>
  </si>
  <si>
    <r>
      <t>•</t>
    </r>
    <r>
      <rPr>
        <sz val="11"/>
        <color theme="1"/>
        <rFont val="맑은 고딕"/>
        <family val="2"/>
        <charset val="129"/>
      </rPr>
      <t xml:space="preserve"> ISP자료에서 발췌 : </t>
    </r>
    <r>
      <rPr>
        <sz val="11"/>
        <color theme="1"/>
        <rFont val="맑은 고딕"/>
        <family val="3"/>
        <charset val="129"/>
      </rPr>
      <t>강원도(214.8</t>
    </r>
    <r>
      <rPr>
        <sz val="11"/>
        <color theme="1"/>
        <rFont val="Segoe UI Symbol"/>
        <family val="3"/>
      </rPr>
      <t>㎢</t>
    </r>
    <r>
      <rPr>
        <sz val="11"/>
        <color theme="1"/>
        <rFont val="맑은 고딕"/>
        <family val="3"/>
        <charset val="129"/>
      </rPr>
      <t>), 충청도(66</t>
    </r>
    <r>
      <rPr>
        <sz val="11"/>
        <color theme="1"/>
        <rFont val="Segoe UI Symbol"/>
        <family val="3"/>
      </rPr>
      <t>㎢</t>
    </r>
    <r>
      <rPr>
        <sz val="11"/>
        <color theme="1"/>
        <rFont val="맑은 고딕"/>
        <family val="3"/>
        <charset val="129"/>
      </rPr>
      <t>), 전라도(120.1</t>
    </r>
    <r>
      <rPr>
        <sz val="11"/>
        <color theme="1"/>
        <rFont val="Segoe UI Symbol"/>
        <family val="3"/>
      </rPr>
      <t>㎢</t>
    </r>
    <r>
      <rPr>
        <sz val="11"/>
        <color theme="1"/>
        <rFont val="맑은 고딕"/>
        <family val="3"/>
        <charset val="129"/>
      </rPr>
      <t>), 경상도(175.8</t>
    </r>
    <r>
      <rPr>
        <sz val="11"/>
        <color theme="1"/>
        <rFont val="Segoe UI Symbol"/>
        <family val="3"/>
      </rPr>
      <t>㎢</t>
    </r>
    <r>
      <rPr>
        <sz val="11"/>
        <color theme="1"/>
        <rFont val="맑은 고딕"/>
        <family val="3"/>
        <charset val="129"/>
      </rPr>
      <t>)</t>
    </r>
    <phoneticPr fontId="6" type="noConversion"/>
  </si>
  <si>
    <t>주변 시설 3DS 데이터 LOD 정보</t>
    <phoneticPr fontId="60" type="noConversion"/>
  </si>
  <si>
    <t>시설 3DS 데이터 LOD 정보</t>
    <phoneticPr fontId="60" type="noConversion"/>
  </si>
  <si>
    <t>산림지형 데이터 LOD 정보</t>
    <phoneticPr fontId="60" type="noConversion"/>
  </si>
  <si>
    <t>항공라이다 데이터 LOD 정보</t>
    <phoneticPr fontId="60" type="noConversion"/>
  </si>
  <si>
    <t>항공영상 데이터 LOD 정보</t>
    <phoneticPr fontId="60" type="noConversion"/>
  </si>
  <si>
    <t>드론라이다 데이터 LOD 정보</t>
    <phoneticPr fontId="60" type="noConversion"/>
  </si>
  <si>
    <t>지상라이다 데이터 LOD정보</t>
    <phoneticPr fontId="60" type="noConversion"/>
  </si>
  <si>
    <t>개체목 데이터 수정</t>
    <phoneticPr fontId="60" type="noConversion"/>
  </si>
  <si>
    <t>가상격자 분석</t>
    <phoneticPr fontId="60" type="noConversion"/>
  </si>
  <si>
    <t>㎢</t>
    <phoneticPr fontId="47" type="noConversion"/>
  </si>
  <si>
    <t xml:space="preserve">    2. 무인항공사진촬영</t>
    <phoneticPr fontId="47" type="noConversion"/>
  </si>
  <si>
    <t xml:space="preserve">      (드론라이다성과취득)</t>
    <phoneticPr fontId="6" type="noConversion"/>
  </si>
  <si>
    <t xml:space="preserve">    3. 정사영상제작</t>
    <phoneticPr fontId="47" type="noConversion"/>
  </si>
  <si>
    <t xml:space="preserve">      (드론라이다 정합)</t>
    <phoneticPr fontId="6" type="noConversion"/>
  </si>
  <si>
    <t xml:space="preserve">    4. 품질관리 및 정리점검</t>
    <phoneticPr fontId="60" type="noConversion"/>
  </si>
  <si>
    <r>
      <t xml:space="preserve"> </t>
    </r>
    <r>
      <rPr>
        <b/>
        <sz val="11"/>
        <color indexed="8"/>
        <rFont val="바탕"/>
        <family val="1"/>
        <charset val="129"/>
      </rPr>
      <t>Ⅲ</t>
    </r>
    <r>
      <rPr>
        <b/>
        <sz val="11"/>
        <color indexed="8"/>
        <rFont val="굴림"/>
        <family val="3"/>
        <charset val="129"/>
      </rPr>
      <t>. 제경비</t>
    </r>
    <phoneticPr fontId="47" type="noConversion"/>
  </si>
  <si>
    <t>%</t>
    <phoneticPr fontId="47" type="noConversion"/>
  </si>
  <si>
    <r>
      <t xml:space="preserve"> </t>
    </r>
    <r>
      <rPr>
        <b/>
        <sz val="11"/>
        <color indexed="8"/>
        <rFont val="바탕"/>
        <family val="1"/>
        <charset val="129"/>
      </rPr>
      <t>Ⅳ</t>
    </r>
    <r>
      <rPr>
        <b/>
        <sz val="11"/>
        <color indexed="8"/>
        <rFont val="굴림"/>
        <family val="3"/>
        <charset val="129"/>
      </rPr>
      <t>. 기술료</t>
    </r>
    <phoneticPr fontId="47" type="noConversion"/>
  </si>
  <si>
    <t>합          계</t>
    <phoneticPr fontId="47" type="noConversion"/>
  </si>
  <si>
    <r>
      <rPr>
        <b/>
        <sz val="11"/>
        <color indexed="8"/>
        <rFont val="바탕"/>
        <family val="1"/>
        <charset val="129"/>
      </rPr>
      <t xml:space="preserve"> Ⅴ</t>
    </r>
    <r>
      <rPr>
        <b/>
        <sz val="11"/>
        <color indexed="8"/>
        <rFont val="굴림"/>
        <family val="3"/>
        <charset val="129"/>
      </rPr>
      <t>. 부가세</t>
    </r>
    <phoneticPr fontId="47" type="noConversion"/>
  </si>
  <si>
    <t>제 1 호표</t>
    <phoneticPr fontId="47" type="noConversion"/>
  </si>
  <si>
    <t>제 2 호표</t>
    <phoneticPr fontId="47" type="noConversion"/>
  </si>
  <si>
    <t>무인항공사진촬영(드론라이다 성과 취득)</t>
    <phoneticPr fontId="47" type="noConversion"/>
  </si>
  <si>
    <t>정사영상제작(드론라이다 정합)</t>
    <phoneticPr fontId="47" type="noConversion"/>
  </si>
  <si>
    <t>-</t>
    <phoneticPr fontId="6" type="noConversion"/>
  </si>
  <si>
    <r>
      <t>제2호표 「</t>
    </r>
    <r>
      <rPr>
        <b/>
        <sz val="12"/>
        <color indexed="8"/>
        <rFont val="바탕"/>
        <family val="1"/>
        <charset val="129"/>
      </rPr>
      <t>Ⅰ</t>
    </r>
    <r>
      <rPr>
        <b/>
        <sz val="12"/>
        <color indexed="8"/>
        <rFont val="굴림"/>
        <family val="3"/>
        <charset val="129"/>
      </rPr>
      <t>.무인비행장치 측량 _ 무인항공사진 촬영」 산출내역</t>
    </r>
    <phoneticPr fontId="47" type="noConversion"/>
  </si>
  <si>
    <t>◎ 건설공사 표준품셈 적용 &lt;9-6-10. 무인비행장치 측량&gt; 3. 무인항공사진촬영(드론라이다 성과 취득)</t>
    <phoneticPr fontId="47" type="noConversion"/>
  </si>
  <si>
    <r>
      <t>제3호표 「</t>
    </r>
    <r>
      <rPr>
        <b/>
        <sz val="12"/>
        <color indexed="8"/>
        <rFont val="바탕"/>
        <family val="1"/>
        <charset val="129"/>
      </rPr>
      <t>Ⅰ</t>
    </r>
    <r>
      <rPr>
        <b/>
        <sz val="12"/>
        <color indexed="8"/>
        <rFont val="굴림"/>
        <family val="3"/>
        <charset val="129"/>
      </rPr>
      <t>.무인비행장치 측량 _ 정사영상제작」 산출내역</t>
    </r>
    <phoneticPr fontId="47" type="noConversion"/>
  </si>
  <si>
    <t>◎ 건설공사 표준품셈 적용 &lt;9-6-10. 무인비행장치 측량&gt; 5. 정사영상제작(드론라이다 정합)</t>
    <phoneticPr fontId="47" type="noConversion"/>
  </si>
  <si>
    <r>
      <t>제4호표 「</t>
    </r>
    <r>
      <rPr>
        <b/>
        <sz val="12"/>
        <color indexed="8"/>
        <rFont val="바탕"/>
        <family val="1"/>
        <charset val="129"/>
      </rPr>
      <t>Ⅰ</t>
    </r>
    <r>
      <rPr>
        <b/>
        <sz val="12"/>
        <color indexed="8"/>
        <rFont val="굴림"/>
        <family val="3"/>
        <charset val="129"/>
      </rPr>
      <t>.무인비행장치 측량 _ 품질관리 및 정리점검」 산출내역</t>
    </r>
    <phoneticPr fontId="47" type="noConversion"/>
  </si>
  <si>
    <t>노    임    단    가</t>
    <phoneticPr fontId="47" type="noConversion"/>
  </si>
  <si>
    <t>◎ 2024년도 측량기술자 노임단가</t>
    <phoneticPr fontId="47" type="noConversion"/>
  </si>
  <si>
    <t xml:space="preserve">◎ 2024년도 건설업 노임단가 </t>
    <phoneticPr fontId="47" type="noConversion"/>
  </si>
  <si>
    <t>구          분</t>
    <phoneticPr fontId="47" type="noConversion"/>
  </si>
  <si>
    <t>노임단가</t>
    <phoneticPr fontId="47" type="noConversion"/>
  </si>
  <si>
    <t>비     고</t>
    <phoneticPr fontId="47" type="noConversion"/>
  </si>
  <si>
    <t>기술계</t>
    <phoneticPr fontId="47" type="noConversion"/>
  </si>
  <si>
    <t>기     술     사</t>
    <phoneticPr fontId="47" type="noConversion"/>
  </si>
  <si>
    <t>보통인부</t>
    <phoneticPr fontId="47" type="noConversion"/>
  </si>
  <si>
    <t>※ 인부에 적용</t>
    <phoneticPr fontId="47" type="noConversion"/>
  </si>
  <si>
    <t>특 급 기 술 자</t>
    <phoneticPr fontId="47" type="noConversion"/>
  </si>
  <si>
    <t>고 급 기 술 자</t>
    <phoneticPr fontId="47" type="noConversion"/>
  </si>
  <si>
    <t xml:space="preserve">◎ 2024년도 SW기술자 노임단가 </t>
    <phoneticPr fontId="47" type="noConversion"/>
  </si>
  <si>
    <t>중 급 기 술 자</t>
    <phoneticPr fontId="47" type="noConversion"/>
  </si>
  <si>
    <t>초 급 기 술 자</t>
    <phoneticPr fontId="47" type="noConversion"/>
  </si>
  <si>
    <t>기능계</t>
    <phoneticPr fontId="47" type="noConversion"/>
  </si>
  <si>
    <t>측     량</t>
    <phoneticPr fontId="47" type="noConversion"/>
  </si>
  <si>
    <t>고 급</t>
    <phoneticPr fontId="47" type="noConversion"/>
  </si>
  <si>
    <t>데이터베이스 분석가</t>
    <phoneticPr fontId="47" type="noConversion"/>
  </si>
  <si>
    <t>※ 정보처리기사에 적용</t>
    <phoneticPr fontId="47" type="noConversion"/>
  </si>
  <si>
    <t>중 급</t>
    <phoneticPr fontId="47" type="noConversion"/>
  </si>
  <si>
    <t>초 급</t>
    <phoneticPr fontId="47" type="noConversion"/>
  </si>
  <si>
    <t>지도제작</t>
    <phoneticPr fontId="47" type="noConversion"/>
  </si>
  <si>
    <t>도     화</t>
    <phoneticPr fontId="47" type="noConversion"/>
  </si>
  <si>
    <t>항공사진</t>
    <phoneticPr fontId="47" type="noConversion"/>
  </si>
  <si>
    <t>기타</t>
    <phoneticPr fontId="47" type="noConversion"/>
  </si>
  <si>
    <t>사 업 용  조 종 사</t>
    <phoneticPr fontId="47" type="noConversion"/>
  </si>
  <si>
    <t>항        법        사</t>
    <phoneticPr fontId="47" type="noConversion"/>
  </si>
  <si>
    <t>항  공   정  비  사</t>
    <phoneticPr fontId="47" type="noConversion"/>
  </si>
  <si>
    <t>항공 사진  촬영사</t>
    <phoneticPr fontId="47" type="noConversion"/>
  </si>
  <si>
    <t>고급기술자</t>
    <phoneticPr fontId="47" type="noConversion"/>
  </si>
  <si>
    <t>재    료    비    단    가</t>
    <phoneticPr fontId="47" type="noConversion"/>
  </si>
  <si>
    <t>∴ 국토지리정보원 2022년도 거래실례가격 조사결과 (부가세 별도)</t>
    <phoneticPr fontId="8" type="noConversion"/>
  </si>
  <si>
    <t>품     명</t>
    <phoneticPr fontId="47" type="noConversion"/>
  </si>
  <si>
    <t>규     격</t>
    <phoneticPr fontId="47" type="noConversion"/>
  </si>
  <si>
    <t>금  액(원)</t>
    <phoneticPr fontId="47" type="noConversion"/>
  </si>
  <si>
    <t>삼각점(표주)</t>
  </si>
  <si>
    <t>140mm*140mm*670mm</t>
  </si>
  <si>
    <t>개</t>
  </si>
  <si>
    <t>삼각점(반석)</t>
  </si>
  <si>
    <t>270mm*270mm*80mm</t>
  </si>
  <si>
    <t>수준점(표석)</t>
  </si>
  <si>
    <t>1등용(170mm*170mm*760mm)</t>
  </si>
  <si>
    <t>2등용(140mm*140mm*690mm)</t>
  </si>
  <si>
    <t>지자기점(표석)</t>
  </si>
  <si>
    <t>통합기준점(표주,소형)</t>
  </si>
  <si>
    <t>170mm*170mm*750mm</t>
  </si>
  <si>
    <t>통합기준점(받침판,소형)</t>
  </si>
  <si>
    <t>300mm*300mm*90mm</t>
  </si>
  <si>
    <t>보조수준점</t>
  </si>
  <si>
    <t>동 판(R80mm)</t>
  </si>
  <si>
    <t>안내판(표지판)</t>
    <phoneticPr fontId="47" type="noConversion"/>
  </si>
  <si>
    <t>350mm*250mm*5mm</t>
    <phoneticPr fontId="47" type="noConversion"/>
  </si>
  <si>
    <t>경고문(동판)</t>
  </si>
  <si>
    <t>90mm*80mm*20mm*10mm</t>
  </si>
  <si>
    <t>항공유</t>
  </si>
  <si>
    <t>AV-GAS</t>
  </si>
  <si>
    <t>ℓ</t>
  </si>
  <si>
    <t>JET A-1</t>
  </si>
  <si>
    <t>항공오일</t>
  </si>
  <si>
    <t>Aeroshell15w50</t>
  </si>
  <si>
    <t>HDD(하드 디스크)</t>
  </si>
  <si>
    <t>500GB</t>
  </si>
  <si>
    <t>2020년 단가 적용</t>
    <phoneticPr fontId="47" type="noConversion"/>
  </si>
  <si>
    <t>잉크젯플로터용 잉크</t>
  </si>
  <si>
    <t xml:space="preserve">Black(HP T1200, 130ml) </t>
  </si>
  <si>
    <t>2019년 단가 적용</t>
    <phoneticPr fontId="47" type="noConversion"/>
  </si>
  <si>
    <t xml:space="preserve">Color(HP T1200, 130ml) </t>
  </si>
  <si>
    <t>HP전용지</t>
  </si>
  <si>
    <t>36"*150ft</t>
  </si>
  <si>
    <t>롤</t>
  </si>
  <si>
    <t>2018년 단가 적용</t>
    <phoneticPr fontId="47" type="noConversion"/>
  </si>
  <si>
    <t>24"*150ft</t>
  </si>
  <si>
    <t>CD(컴팩트 디스크)</t>
  </si>
  <si>
    <t>700MB(48X)</t>
  </si>
  <si>
    <t>기    계    경    비    단    가</t>
    <phoneticPr fontId="47" type="noConversion"/>
  </si>
  <si>
    <t>품          명</t>
    <phoneticPr fontId="47" type="noConversion"/>
  </si>
  <si>
    <t>금     액</t>
    <phoneticPr fontId="47" type="noConversion"/>
  </si>
  <si>
    <t>디지털카메라</t>
  </si>
  <si>
    <t>항공기용</t>
  </si>
  <si>
    <t>GPS/INS</t>
  </si>
  <si>
    <t>수치 사진측량장비</t>
  </si>
  <si>
    <t>DPW</t>
  </si>
  <si>
    <t>벡터편집 · 입·출력S/W</t>
    <phoneticPr fontId="47" type="noConversion"/>
  </si>
  <si>
    <t>지도제작용</t>
  </si>
  <si>
    <t>자동입력장치</t>
  </si>
  <si>
    <t>Scanner</t>
  </si>
  <si>
    <t>출력장치</t>
  </si>
  <si>
    <t>Plotter</t>
  </si>
  <si>
    <t>Photo Scanner</t>
  </si>
  <si>
    <t>항공사진전용</t>
  </si>
  <si>
    <t>영상제작소프트웨어</t>
  </si>
  <si>
    <t>영상처리용</t>
  </si>
  <si>
    <t>카메라 보험료</t>
  </si>
  <si>
    <t>항공기</t>
  </si>
  <si>
    <t>항공촬영용카메라 장착가능</t>
  </si>
  <si>
    <t>Lidar</t>
  </si>
  <si>
    <t>항공기보험료</t>
  </si>
  <si>
    <t>승무원 및 제2자 보험료</t>
  </si>
  <si>
    <t>DEM제작소프트웨어</t>
  </si>
  <si>
    <t>DEM 제작용</t>
  </si>
  <si>
    <t>GPS</t>
  </si>
  <si>
    <t>2주파 5mm±1ppm·D 정밀도</t>
  </si>
  <si>
    <t>레벨</t>
  </si>
  <si>
    <t>디지털 레벨</t>
  </si>
  <si>
    <t>컴퓨터</t>
  </si>
  <si>
    <t>3.0GHz, 2GB(RAM), 320GB</t>
  </si>
  <si>
    <t>모니터</t>
  </si>
  <si>
    <t>23인치</t>
  </si>
  <si>
    <t>해석도화기</t>
  </si>
  <si>
    <t>수치도화용</t>
  </si>
  <si>
    <t>정밀도화기</t>
  </si>
  <si>
    <t>1급</t>
  </si>
  <si>
    <t>점이사기</t>
  </si>
  <si>
    <t>PGU4</t>
  </si>
  <si>
    <t>수동입력장치</t>
  </si>
  <si>
    <t>Digitizer</t>
  </si>
  <si>
    <t>무인비행장치촬영</t>
    <phoneticPr fontId="60" type="noConversion"/>
  </si>
  <si>
    <t>무인비행장치+카메라</t>
    <phoneticPr fontId="60" type="noConversion"/>
  </si>
  <si>
    <t>한국국토정보공사 설계기준</t>
    <phoneticPr fontId="60" type="noConversion"/>
  </si>
  <si>
    <t>무인비행장치측량 S/W</t>
    <phoneticPr fontId="60" type="noConversion"/>
  </si>
  <si>
    <t>PC+무인비행장치측량 S/W</t>
    <phoneticPr fontId="60" type="noConversion"/>
  </si>
  <si>
    <t>1 ㎢ 당</t>
    <phoneticPr fontId="6" type="noConversion"/>
  </si>
  <si>
    <t>"3D 초정밀 3D 구축(드론LiDAR)" 표준품셈 적용 및 수정</t>
    <phoneticPr fontId="6" type="noConversion"/>
  </si>
  <si>
    <t>과업 구축 범위</t>
    <phoneticPr fontId="6" type="noConversion"/>
  </si>
  <si>
    <t>㎢</t>
    <phoneticPr fontId="6" type="noConversion"/>
  </si>
  <si>
    <t>총 합계</t>
    <phoneticPr fontId="6" type="noConversion"/>
  </si>
  <si>
    <t>각 권역별로 선도산림경영 단지 조성이 완료된 사업 기준으로 선별</t>
    <phoneticPr fontId="6" type="noConversion"/>
  </si>
  <si>
    <t>□ 3D 플랫폼 구축</t>
    <phoneticPr fontId="6" type="noConversion"/>
  </si>
  <si>
    <t>3. 플랫폼 운영관리</t>
    <phoneticPr fontId="6" type="noConversion"/>
  </si>
  <si>
    <t>4. 2D/3D 특화서비스</t>
    <phoneticPr fontId="6" type="noConversion"/>
  </si>
  <si>
    <t>5. 대국민 서비스</t>
    <phoneticPr fontId="6" type="noConversion"/>
  </si>
  <si>
    <t>6. 데이터 관리체계</t>
    <phoneticPr fontId="6" type="noConversion"/>
  </si>
  <si>
    <t>7. DB 표준화(투입공수)</t>
    <phoneticPr fontId="6" type="noConversion"/>
  </si>
  <si>
    <t>8. 컨설팅(투입공수)</t>
    <phoneticPr fontId="6" type="noConversion"/>
  </si>
  <si>
    <t>9.드론LiDAR구축</t>
    <phoneticPr fontId="6" type="noConversion"/>
  </si>
  <si>
    <t>10.전산자원도입(통합발주)</t>
    <phoneticPr fontId="6" type="noConversion"/>
  </si>
  <si>
    <t>1 ~ 2단계</t>
    <phoneticPr fontId="6" type="noConversion"/>
  </si>
  <si>
    <t>1~ 2단계</t>
    <phoneticPr fontId="6" type="noConversion"/>
  </si>
  <si>
    <t>1~2단계
(부가세 포함)</t>
    <phoneticPr fontId="6" type="noConversion"/>
  </si>
  <si>
    <t>○ 통합 DB 구축 활동</t>
    <phoneticPr fontId="6" type="noConversion"/>
  </si>
  <si>
    <t>평가 수행
계획 수립</t>
    <phoneticPr fontId="6" type="noConversion"/>
  </si>
  <si>
    <t>평가수행 계획 수립</t>
  </si>
  <si>
    <t>평가팀 구성</t>
  </si>
  <si>
    <t>평가 자료
수집</t>
    <phoneticPr fontId="6" type="noConversion"/>
  </si>
  <si>
    <t>내부자료 분석</t>
  </si>
  <si>
    <t>외부자료 분석</t>
  </si>
  <si>
    <t>대상시스템 관련자료 분석</t>
  </si>
  <si>
    <t>개인정보
흐름 분석</t>
    <phoneticPr fontId="6" type="noConversion"/>
  </si>
  <si>
    <t>개인정보 처리업무 현황분석</t>
  </si>
  <si>
    <t>개인정보 흐름표 작성</t>
  </si>
  <si>
    <t>개인정보 흐름도 작성</t>
  </si>
  <si>
    <t>시스템 구조도 작성</t>
  </si>
  <si>
    <t>개인정보
침해요인
분석</t>
    <phoneticPr fontId="6" type="noConversion"/>
  </si>
  <si>
    <t>평가항목 작성</t>
  </si>
  <si>
    <t>개인정보보호조치 현황파악</t>
  </si>
  <si>
    <t>개인정보 침해요인 도출</t>
  </si>
  <si>
    <t>개인정보 위험도 산정</t>
  </si>
  <si>
    <t>개선 계획
수립</t>
    <phoneticPr fontId="6" type="noConversion"/>
  </si>
  <si>
    <t>개선사항 도출</t>
  </si>
  <si>
    <t>개선계획 수립</t>
  </si>
  <si>
    <t>영향평가서
작성</t>
    <phoneticPr fontId="6" type="noConversion"/>
  </si>
  <si>
    <t>영향평가서 작성</t>
  </si>
  <si>
    <t>영향평가서 제출</t>
  </si>
  <si>
    <t>이행점검</t>
    <phoneticPr fontId="6" type="noConversion"/>
  </si>
  <si>
    <t>이행점검 수행</t>
  </si>
  <si>
    <t>○ 개인정보 영향평가 평가 절차별 투입공수</t>
    <phoneticPr fontId="6" type="noConversion"/>
  </si>
  <si>
    <t>절차별 투입공수(M/D)</t>
    <phoneticPr fontId="6" type="noConversion"/>
  </si>
  <si>
    <t>구축 시스템</t>
    <phoneticPr fontId="6" type="noConversion"/>
  </si>
  <si>
    <t>운용 시스템</t>
    <phoneticPr fontId="6" type="noConversion"/>
  </si>
  <si>
    <t>변경 시스템
(항목 선택)</t>
    <phoneticPr fontId="6" type="noConversion"/>
  </si>
  <si>
    <t>변경 시스템
산출값</t>
    <phoneticPr fontId="6" type="noConversion"/>
  </si>
  <si>
    <t>합계</t>
    <phoneticPr fontId="6" type="noConversion"/>
  </si>
  <si>
    <t>M/M 환산 합계 (M=20D)</t>
    <phoneticPr fontId="6" type="noConversion"/>
  </si>
  <si>
    <t>(선택 1)
사업 유형 선택</t>
    <phoneticPr fontId="6" type="noConversion"/>
  </si>
  <si>
    <t>개인정보 영향 평가</t>
    <phoneticPr fontId="6" type="noConversion"/>
  </si>
  <si>
    <t>개인정보 영향평가 추가</t>
    <phoneticPr fontId="6" type="noConversion"/>
  </si>
  <si>
    <t>개인정보 영향평가 직접인건비 추가</t>
    <phoneticPr fontId="6" type="noConversion"/>
  </si>
  <si>
    <r>
      <rPr>
        <b/>
        <sz val="11"/>
        <color rgb="FF303030"/>
        <rFont val="맑은 고딕"/>
        <family val="3"/>
        <charset val="129"/>
      </rPr>
      <t>출처 : 개인정보</t>
    </r>
    <r>
      <rPr>
        <b/>
        <sz val="11"/>
        <color rgb="FF303030"/>
        <rFont val="Arial"/>
        <family val="2"/>
      </rPr>
      <t xml:space="preserve"> </t>
    </r>
    <r>
      <rPr>
        <b/>
        <sz val="11"/>
        <color rgb="FF303030"/>
        <rFont val="맑은 고딕"/>
        <family val="3"/>
        <charset val="129"/>
      </rPr>
      <t>영향평가</t>
    </r>
    <r>
      <rPr>
        <b/>
        <sz val="11"/>
        <color rgb="FF303030"/>
        <rFont val="Arial"/>
        <family val="2"/>
      </rPr>
      <t xml:space="preserve"> </t>
    </r>
    <r>
      <rPr>
        <b/>
        <sz val="11"/>
        <color rgb="FF303030"/>
        <rFont val="맑은 고딕"/>
        <family val="3"/>
        <charset val="129"/>
      </rPr>
      <t>대가산정</t>
    </r>
    <r>
      <rPr>
        <b/>
        <sz val="11"/>
        <color rgb="FF303030"/>
        <rFont val="Arial"/>
        <family val="2"/>
      </rPr>
      <t xml:space="preserve"> </t>
    </r>
    <r>
      <rPr>
        <b/>
        <sz val="11"/>
        <color rgb="FF303030"/>
        <rFont val="맑은 고딕"/>
        <family val="3"/>
        <charset val="129"/>
      </rPr>
      <t>가이드</t>
    </r>
    <r>
      <rPr>
        <b/>
        <sz val="11"/>
        <color rgb="FF303030"/>
        <rFont val="Arial"/>
        <family val="2"/>
      </rPr>
      <t xml:space="preserve">(2024.10.).pdf </t>
    </r>
    <phoneticPr fontId="6" type="noConversion"/>
  </si>
  <si>
    <t>사업유형</t>
    <phoneticPr fontId="6" type="noConversion"/>
  </si>
  <si>
    <t>"산림공간 디지털플랫폼 사업_2D플랫폼" 소프트웨어 개발비 산정</t>
    <phoneticPr fontId="8" type="noConversion"/>
  </si>
  <si>
    <t>"산림공간 디지털플랫폼 사업_플랫폼 운영관리" 소프트웨어 개발비 산정</t>
    <phoneticPr fontId="8" type="noConversion"/>
  </si>
  <si>
    <t>"산림공간 디지털플랫폼 사업_2D,3D 특화서비스" 소프트웨어 재개발비 산정</t>
    <phoneticPr fontId="8" type="noConversion"/>
  </si>
  <si>
    <t>"산림공간 디지털플랫폼 사업_대국민서비스" 소프트웨어 재개발비 산정</t>
    <phoneticPr fontId="8" type="noConversion"/>
  </si>
  <si>
    <t>"산림공간 디지털플랫폼 사업_데이터관리체계" 소프트웨어 개발비 산정</t>
    <phoneticPr fontId="8" type="noConversion"/>
  </si>
  <si>
    <t xml:space="preserve"> </t>
    <phoneticPr fontId="6" type="noConversion"/>
  </si>
  <si>
    <t>"산림공간 디지털플랫폼 사업_3D플랫폼 제작 및 관리도구" 소프트웨어 개발비 산정</t>
    <phoneticPr fontId="8" type="noConversion"/>
  </si>
  <si>
    <t>2. 3D플랫폼 구축(제작및관리(CS)포함)</t>
    <phoneticPr fontId="6" type="noConversion"/>
  </si>
  <si>
    <t>구주소 및 새주소 정제/표준화
 * 실시간 1 Server License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</si>
</sst>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9">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24" formatCode="\$#,##0_);[Red]\(\$#,##0\)"/>
    <numFmt numFmtId="176" formatCode="0_ "/>
    <numFmt numFmtId="177" formatCode="0.0_ "/>
    <numFmt numFmtId="178" formatCode="#,##0;[Red]&quot;-&quot;#,##0"/>
    <numFmt numFmtId="179" formatCode="###,###,"/>
    <numFmt numFmtId="180" formatCode="#,###"/>
    <numFmt numFmtId="181" formatCode="&quot;₩&quot;#,##0;&quot;₩&quot;&quot;₩&quot;&quot;₩&quot;&quot;₩&quot;\-#,##0"/>
    <numFmt numFmtId="182" formatCode="&quot;₩&quot;#,##0;[Red]&quot;₩&quot;&quot;₩&quot;&quot;₩&quot;&quot;₩&quot;\-#,##0"/>
    <numFmt numFmtId="183" formatCode="&quot;₩&quot;#,##0.00;&quot;₩&quot;&quot;₩&quot;&quot;₩&quot;&quot;₩&quot;\-#,##0.00"/>
    <numFmt numFmtId="184" formatCode="_ * #,##0.00_ ;_ * \-#,##0.00_ ;_ * &quot;-&quot;??_ ;_ @_ "/>
    <numFmt numFmtId="185" formatCode="&quot;₩&quot;#,##0.00;&quot;₩&quot;&quot;₩&quot;\-#,##0.00"/>
    <numFmt numFmtId="186" formatCode="_ * #,##0_ ;_ * \-#,##0_ ;_ * &quot;-&quot;_ ;_ @_ "/>
    <numFmt numFmtId="187" formatCode="yyyy\-mm\-dd\ hh:mm:ss\.ss"/>
    <numFmt numFmtId="188" formatCode="&quot;₩&quot;#,##0;[Red]&quot;₩&quot;\-#,##0"/>
    <numFmt numFmtId="189" formatCode="&quot;S&quot;\ #,##0.00;\-&quot;S&quot;\ #,##0.00"/>
    <numFmt numFmtId="190" formatCode="_ &quot;SFr.&quot;* #,##0.00_ ;_ &quot;SFr.&quot;* \-#,##0.00_ ;_ &quot;SFr.&quot;* &quot;-&quot;??_ ;_ @_ "/>
    <numFmt numFmtId="191" formatCode="#,##0\ \ "/>
    <numFmt numFmtId="192" formatCode="#,##0.00\ \ "/>
    <numFmt numFmtId="193" formatCode="#,##0.00\ "/>
    <numFmt numFmtId="194" formatCode="#,##0.0\ "/>
    <numFmt numFmtId="195" formatCode="#,##0;&quot;-&quot;#,##0"/>
    <numFmt numFmtId="196"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
    <numFmt numFmtId="197" formatCode="&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quot;\$#,##0;[Red]&quot;₩&quot;&quot;₩&quot;&quot;₩&quot;&quot;₩&quot;&quot;₩&quot;&quot;₩&quot;&quot;₩&quot;&quot;₩&quot;&quot;₩&quot;&quot;₩&quot;&quot;₩&quot;&quot;₩&quot;&quot;₩&quot;&quot;₩&quot;&quot;₩&quot;&quot;₩&quot;&quot;₩&quot;&quot;₩&quot;&quot;₩&quot;&quot;₩&quot;&quot;₩&quot;&quot;₩&quot;&quot;₩&quot;&quot;₩&quot;&quot;₩&quot;&quot;₩&quot;&quot;₩&quot;&quot;₩&quot;&quot;₩&quot;&quot;₩&quot;&quot;₩&quot;&quot;₩&quot;&quot;₩&quot;"/>
    <numFmt numFmtId="198" formatCode="&quot;₩&quot;#,##0;&quot;₩&quot;\-#,##0"/>
    <numFmt numFmtId="199" formatCode="&quot;₩&quot;#,##0.00;&quot;₩&quot;\-#,##0.00"/>
    <numFmt numFmtId="200" formatCode="0.00000%"/>
    <numFmt numFmtId="201" formatCode="0.00000"/>
    <numFmt numFmtId="202" formatCode="_(* #,##0_);_(* \(#,##0\);_(* &quot;-&quot;_);_(@_)"/>
    <numFmt numFmtId="203" formatCode="_-* #,##0.0_-;\-* #,##0.0_-;_-* &quot;-&quot;_-;_-@_-"/>
    <numFmt numFmtId="204" formatCode="#,##0.0_);[Red]\(#,##0.0\)"/>
    <numFmt numFmtId="205" formatCode="#,##0_);[Red]\(#,##0\)"/>
    <numFmt numFmtId="206" formatCode="#,##0.000_);[Red]\(#,##0.000\)"/>
    <numFmt numFmtId="207" formatCode="#,##0.00_);[Red]\(#,##0.00\)"/>
    <numFmt numFmtId="208" formatCode="#,##0_ "/>
    <numFmt numFmtId="209" formatCode="0.0000_ "/>
    <numFmt numFmtId="210" formatCode="0.00_ "/>
    <numFmt numFmtId="211" formatCode="0.0%"/>
    <numFmt numFmtId="212" formatCode="&quot;₩&quot;#,##0_);[Red]\(&quot;₩&quot;#,##0\)"/>
    <numFmt numFmtId="213" formatCode="0.0"/>
    <numFmt numFmtId="214" formatCode="0.000_ "/>
    <numFmt numFmtId="215" formatCode="#,##0.00000_ "/>
    <numFmt numFmtId="216" formatCode="0_);[Red]\(0\)"/>
    <numFmt numFmtId="217" formatCode="#,##0.00\ &quot;FP&quot;"/>
    <numFmt numFmtId="218" formatCode="0.00_);[Red]\(0.00\)"/>
    <numFmt numFmtId="219" formatCode="#,##0.0\ &quot;FP&quot;"/>
    <numFmt numFmtId="220" formatCode="#,##0.0000_);[Red]\(#,##0.0000\)"/>
    <numFmt numFmtId="221" formatCode="&quot;각&quot;\ &quot;공&quot;&quot;정&quot;&quot;의&quot;\ 0.00%\ &quot;적&quot;&quot;용&quot;"/>
    <numFmt numFmtId="222" formatCode="_-* #,##0_-;\-* #,##0_-;_-* &quot;-&quot;??_-;_-@_-"/>
    <numFmt numFmtId="223" formatCode="General&quot;㎞ 기준&quot;"/>
    <numFmt numFmtId="224" formatCode="0.00&quot;㎢&quot;"/>
    <numFmt numFmtId="225" formatCode="General&quot;㎢&quot;"/>
    <numFmt numFmtId="226" formatCode="&quot;(&quot;General&quot;)&quot;"/>
    <numFmt numFmtId="227" formatCode="&quot;※ 4㎢ 당 &quot;0&quot;씩 증가&quot;"/>
    <numFmt numFmtId="228" formatCode="&quot;※ 1㎢ 당 &quot;0.0&quot;씩 증가&quot;"/>
    <numFmt numFmtId="229" formatCode="General&quot;인&quot;"/>
    <numFmt numFmtId="230" formatCode="0.00&quot;인&quot;"/>
    <numFmt numFmtId="231" formatCode="&quot;고&quot;&quot;급&quot;&quot;기&quot;&quot;술&quot;&quot;자&quot;\ General&quot;인&quot;"/>
    <numFmt numFmtId="232" formatCode="&quot;중&quot;&quot;급&quot;&quot;기&quot;&quot;술&quot;&quot;자&quot;\ General&quot;인&quot;"/>
    <numFmt numFmtId="233" formatCode="&quot;취&quot;&quot;득&quot;&quot;원&quot;&quot;가&quot;\ #,##0"/>
    <numFmt numFmtId="234" formatCode="&quot;잔&quot;&quot;존&quot;&quot;가&quot;&quot;치&quot;\ #,##0"/>
    <numFmt numFmtId="235" formatCode="&quot;총&quot;&quot;가&quot;&quot;동&quot;&quot;일수&quot;\ #,##0&quot;일&quot;"/>
    <numFmt numFmtId="236" formatCode="&quot;₩&quot;#,##0"/>
    <numFmt numFmtId="237" formatCode="#,##0.0000_ "/>
    <numFmt numFmtId="238" formatCode="&quot;연&quot;&quot;간&quot;&quot;가&quot;&quot;동&quot;&quot;일&quot;&quot;수&quot;#,##0&quot;일&quot;"/>
  </numFmts>
  <fonts count="177">
    <font>
      <sz val="11"/>
      <color theme="1"/>
      <name val="굴림체"/>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굴림체"/>
      <family val="3"/>
      <charset val="129"/>
    </font>
    <font>
      <sz val="11"/>
      <name val="돋움"/>
      <family val="3"/>
      <charset val="129"/>
    </font>
    <font>
      <sz val="8"/>
      <name val="돋움"/>
      <family val="3"/>
      <charset val="129"/>
    </font>
    <font>
      <sz val="11"/>
      <name val="굴림체"/>
      <family val="3"/>
      <charset val="129"/>
    </font>
    <font>
      <sz val="10"/>
      <name val="굴림체"/>
      <family val="3"/>
      <charset val="129"/>
    </font>
    <font>
      <u/>
      <sz val="11"/>
      <color indexed="36"/>
      <name val="돋움"/>
      <family val="3"/>
      <charset val="129"/>
    </font>
    <font>
      <sz val="10"/>
      <name val="Helv"/>
      <family val="2"/>
    </font>
    <font>
      <sz val="12"/>
      <name val="바탕체"/>
      <family val="1"/>
      <charset val="129"/>
    </font>
    <font>
      <sz val="10"/>
      <name val="Arial"/>
      <family val="2"/>
    </font>
    <font>
      <b/>
      <sz val="1"/>
      <color indexed="8"/>
      <name val="Courier"/>
      <family val="3"/>
    </font>
    <font>
      <sz val="1"/>
      <color indexed="8"/>
      <name val="Courier"/>
      <family val="3"/>
    </font>
    <font>
      <sz val="12"/>
      <name val="뼻뮝"/>
      <family val="3"/>
      <charset val="129"/>
    </font>
    <font>
      <b/>
      <sz val="12"/>
      <color indexed="16"/>
      <name val="굴림체"/>
      <family val="3"/>
      <charset val="129"/>
    </font>
    <font>
      <b/>
      <sz val="16"/>
      <name val="돋움체"/>
      <family val="3"/>
      <charset val="129"/>
    </font>
    <font>
      <sz val="10"/>
      <name val="MS Sans Serif"/>
      <family val="2"/>
    </font>
    <font>
      <sz val="8"/>
      <name val="Arial"/>
      <family val="2"/>
    </font>
    <font>
      <b/>
      <sz val="12"/>
      <name val="Arial"/>
      <family val="2"/>
    </font>
    <font>
      <sz val="9"/>
      <name val="바탕체"/>
      <family val="1"/>
      <charset val="129"/>
    </font>
    <font>
      <sz val="10"/>
      <name val="명조"/>
      <family val="3"/>
      <charset val="129"/>
    </font>
    <font>
      <sz val="12"/>
      <name val="¹UAAA¼"/>
      <family val="3"/>
      <charset val="129"/>
    </font>
    <font>
      <b/>
      <sz val="10"/>
      <name val="Helv"/>
      <family val="2"/>
    </font>
    <font>
      <sz val="10"/>
      <name val="Times New Roman"/>
      <family val="1"/>
    </font>
    <font>
      <b/>
      <sz val="12"/>
      <name val="Helv"/>
      <family val="2"/>
    </font>
    <font>
      <b/>
      <sz val="11"/>
      <name val="Helv"/>
      <family val="2"/>
    </font>
    <font>
      <sz val="10"/>
      <name val="궁서(English)"/>
      <family val="3"/>
      <charset val="129"/>
    </font>
    <font>
      <sz val="12"/>
      <name val="Times New Roman"/>
      <family val="1"/>
    </font>
    <font>
      <sz val="14"/>
      <name val="뼻뮝"/>
      <family val="3"/>
      <charset val="129"/>
    </font>
    <font>
      <sz val="12"/>
      <name val="ⓒoUAAA¨u"/>
      <family val="3"/>
      <charset val="129"/>
    </font>
    <font>
      <sz val="11"/>
      <name val="￥i￠￢￠?o"/>
      <family val="3"/>
      <charset val="129"/>
    </font>
    <font>
      <sz val="12"/>
      <name val="System"/>
      <family val="2"/>
      <charset val="129"/>
    </font>
    <font>
      <b/>
      <sz val="18"/>
      <name val="Arial"/>
      <family val="2"/>
    </font>
    <font>
      <sz val="11"/>
      <color indexed="8"/>
      <name val="굴림체"/>
      <family val="3"/>
      <charset val="129"/>
    </font>
    <font>
      <sz val="11"/>
      <color indexed="8"/>
      <name val="맑은 고딕"/>
      <family val="3"/>
      <charset val="129"/>
    </font>
    <font>
      <sz val="10"/>
      <color indexed="8"/>
      <name val="맑은 고딕"/>
      <family val="3"/>
      <charset val="129"/>
    </font>
    <font>
      <sz val="10"/>
      <color indexed="8"/>
      <name val="굴림"/>
      <family val="3"/>
      <charset val="129"/>
    </font>
    <font>
      <sz val="10"/>
      <name val="맑은 고딕"/>
      <family val="3"/>
      <charset val="129"/>
    </font>
    <font>
      <sz val="11"/>
      <name val="맑은 고딕"/>
      <family val="3"/>
      <charset val="129"/>
    </font>
    <font>
      <b/>
      <sz val="12"/>
      <name val="맑은 고딕"/>
      <family val="3"/>
      <charset val="129"/>
    </font>
    <font>
      <b/>
      <sz val="10"/>
      <name val="맑은 고딕"/>
      <family val="3"/>
      <charset val="129"/>
    </font>
    <font>
      <b/>
      <sz val="14"/>
      <color indexed="8"/>
      <name val="맑은 고딕"/>
      <family val="3"/>
      <charset val="129"/>
    </font>
    <font>
      <sz val="8"/>
      <color indexed="8"/>
      <name val="맑은 고딕"/>
      <family val="3"/>
      <charset val="129"/>
    </font>
    <font>
      <sz val="8"/>
      <name val="맑은 고딕"/>
      <family val="3"/>
      <charset val="129"/>
    </font>
    <font>
      <sz val="11"/>
      <color theme="1"/>
      <name val="굴림체"/>
      <family val="3"/>
      <charset val="129"/>
    </font>
    <font>
      <sz val="11"/>
      <color rgb="FF9C6500"/>
      <name val="맑은 고딕"/>
      <family val="3"/>
      <charset val="129"/>
      <scheme val="minor"/>
    </font>
    <font>
      <sz val="11"/>
      <color rgb="FF006100"/>
      <name val="맑은 고딕"/>
      <family val="3"/>
      <charset val="129"/>
      <scheme val="minor"/>
    </font>
    <font>
      <sz val="10"/>
      <color rgb="FF006100"/>
      <name val="굴림"/>
      <family val="3"/>
      <charset val="129"/>
    </font>
    <font>
      <sz val="10"/>
      <color theme="1"/>
      <name val="맑은 고딕"/>
      <family val="3"/>
      <charset val="129"/>
    </font>
    <font>
      <b/>
      <sz val="11"/>
      <name val="맑은 고딕"/>
      <family val="3"/>
      <charset val="129"/>
      <scheme val="minor"/>
    </font>
    <font>
      <sz val="11"/>
      <name val="맑은 고딕"/>
      <family val="3"/>
      <charset val="129"/>
      <scheme val="minor"/>
    </font>
    <font>
      <b/>
      <sz val="11"/>
      <color theme="1"/>
      <name val="굴림체"/>
      <family val="3"/>
      <charset val="129"/>
    </font>
    <font>
      <b/>
      <sz val="10"/>
      <color indexed="8"/>
      <name val="맑은 고딕"/>
      <family val="3"/>
      <charset val="129"/>
      <scheme val="minor"/>
    </font>
    <font>
      <sz val="10"/>
      <color rgb="FF9C6500"/>
      <name val="맑은 고딕"/>
      <family val="3"/>
      <charset val="129"/>
      <scheme val="minor"/>
    </font>
    <font>
      <sz val="10"/>
      <name val="맑은 고딕"/>
      <family val="3"/>
      <charset val="129"/>
      <scheme val="minor"/>
    </font>
    <font>
      <sz val="10"/>
      <color theme="1"/>
      <name val="맑은 고딕"/>
      <family val="3"/>
      <charset val="129"/>
      <scheme val="minor"/>
    </font>
    <font>
      <sz val="8"/>
      <name val="맑은 고딕"/>
      <family val="2"/>
      <charset val="129"/>
      <scheme val="minor"/>
    </font>
    <font>
      <sz val="7"/>
      <color indexed="8"/>
      <name val="맑은 고딕"/>
      <family val="3"/>
      <charset val="129"/>
    </font>
    <font>
      <b/>
      <sz val="11"/>
      <color indexed="8"/>
      <name val="맑은 고딕"/>
      <family val="3"/>
      <charset val="129"/>
    </font>
    <font>
      <sz val="12"/>
      <name val="맑은 고딕"/>
      <family val="3"/>
      <charset val="129"/>
    </font>
    <font>
      <b/>
      <sz val="11"/>
      <name val="맑은 고딕"/>
      <family val="3"/>
      <charset val="129"/>
    </font>
    <font>
      <sz val="11"/>
      <color theme="1"/>
      <name val="맑은 고딕"/>
      <family val="3"/>
      <charset val="129"/>
    </font>
    <font>
      <sz val="11"/>
      <color rgb="FFFF0000"/>
      <name val="굴림체"/>
      <family val="3"/>
      <charset val="129"/>
    </font>
    <font>
      <sz val="9"/>
      <color theme="1"/>
      <name val="굴림체"/>
      <family val="3"/>
      <charset val="129"/>
    </font>
    <font>
      <sz val="10"/>
      <color theme="1"/>
      <name val="굴림체"/>
      <family val="3"/>
      <charset val="129"/>
    </font>
    <font>
      <sz val="10"/>
      <name val="맑은 고딕"/>
      <family val="3"/>
      <charset val="129"/>
      <scheme val="major"/>
    </font>
    <font>
      <sz val="10"/>
      <name val="Arial Unicode MS"/>
      <family val="3"/>
      <charset val="129"/>
    </font>
    <font>
      <sz val="10"/>
      <name val="굴림"/>
      <family val="3"/>
      <charset val="129"/>
    </font>
    <font>
      <sz val="10"/>
      <name val="KoPub돋움체 Medium"/>
      <family val="1"/>
      <charset val="129"/>
    </font>
    <font>
      <b/>
      <sz val="11"/>
      <color theme="3"/>
      <name val="맑은 고딕"/>
      <family val="2"/>
      <charset val="129"/>
      <scheme val="minor"/>
    </font>
    <font>
      <sz val="11"/>
      <color theme="1"/>
      <name val="맑은 고딕"/>
      <family val="3"/>
      <charset val="129"/>
      <scheme val="minor"/>
    </font>
    <font>
      <b/>
      <sz val="20"/>
      <color indexed="8"/>
      <name val="맑은 고딕"/>
      <family val="3"/>
      <charset val="129"/>
      <scheme val="major"/>
    </font>
    <font>
      <b/>
      <sz val="11"/>
      <color theme="1"/>
      <name val="맑은 고딕"/>
      <family val="3"/>
      <charset val="129"/>
      <scheme val="minor"/>
    </font>
    <font>
      <b/>
      <sz val="9"/>
      <color theme="1"/>
      <name val="굴림체"/>
      <family val="3"/>
      <charset val="129"/>
    </font>
    <font>
      <b/>
      <sz val="11"/>
      <color theme="1"/>
      <name val="맑은 고딕"/>
      <family val="3"/>
      <charset val="129"/>
      <scheme val="major"/>
    </font>
    <font>
      <sz val="10"/>
      <name val="돋움"/>
      <family val="3"/>
      <charset val="129"/>
    </font>
    <font>
      <b/>
      <sz val="18"/>
      <name val="맑은 고딕"/>
      <family val="3"/>
      <charset val="129"/>
    </font>
    <font>
      <b/>
      <sz val="24"/>
      <name val="맑은 고딕"/>
      <family val="3"/>
      <charset val="129"/>
    </font>
    <font>
      <b/>
      <sz val="20"/>
      <name val="맑은 고딕"/>
      <family val="3"/>
      <charset val="129"/>
    </font>
    <font>
      <b/>
      <sz val="16"/>
      <name val="맑은 고딕"/>
      <family val="3"/>
      <charset val="129"/>
    </font>
    <font>
      <sz val="20"/>
      <color rgb="FF000000"/>
      <name val="HY헤드라인M"/>
      <family val="1"/>
      <charset val="129"/>
    </font>
    <font>
      <sz val="13"/>
      <color rgb="FF000000"/>
      <name val="HCI Poppy"/>
      <family val="2"/>
    </font>
    <font>
      <sz val="13"/>
      <color rgb="FF000000"/>
      <name val="맑은 고딕"/>
      <family val="2"/>
      <charset val="129"/>
    </font>
    <font>
      <b/>
      <sz val="10"/>
      <color theme="1"/>
      <name val="맑은 고딕"/>
      <family val="3"/>
      <charset val="129"/>
      <scheme val="minor"/>
    </font>
    <font>
      <sz val="9"/>
      <color rgb="FF000000"/>
      <name val="나눔고딕"/>
      <family val="3"/>
      <charset val="129"/>
    </font>
    <font>
      <sz val="11"/>
      <color rgb="FF000000"/>
      <name val="나눔고딕"/>
      <family val="3"/>
      <charset val="129"/>
    </font>
    <font>
      <sz val="11"/>
      <color rgb="FF363636"/>
      <name val="나눔고딕"/>
      <family val="3"/>
      <charset val="129"/>
    </font>
    <font>
      <sz val="9"/>
      <color rgb="FF000000"/>
      <name val="맑은 고딕"/>
      <family val="3"/>
      <charset val="129"/>
    </font>
    <font>
      <b/>
      <sz val="11"/>
      <color rgb="FF000000"/>
      <name val="나눔고딕"/>
      <family val="3"/>
      <charset val="129"/>
    </font>
    <font>
      <b/>
      <sz val="12"/>
      <color theme="1"/>
      <name val="맑은 고딕"/>
      <family val="3"/>
      <charset val="129"/>
      <scheme val="minor"/>
    </font>
    <font>
      <shadow/>
      <sz val="17"/>
      <color rgb="FF000000"/>
      <name val="HY헤드라인M"/>
      <family val="1"/>
      <charset val="129"/>
    </font>
    <font>
      <shadow/>
      <u/>
      <sz val="20"/>
      <color rgb="FF000000"/>
      <name val="HY헤드라인M"/>
      <family val="1"/>
      <charset val="129"/>
    </font>
    <font>
      <b/>
      <u/>
      <sz val="20"/>
      <color theme="1"/>
      <name val="맑은 고딕"/>
      <family val="3"/>
      <charset val="129"/>
      <scheme val="minor"/>
    </font>
    <font>
      <b/>
      <sz val="20"/>
      <color theme="1"/>
      <name val="맑은 고딕"/>
      <family val="3"/>
      <charset val="129"/>
      <scheme val="minor"/>
    </font>
    <font>
      <sz val="10"/>
      <color theme="1"/>
      <name val="돋움"/>
      <family val="3"/>
      <charset val="129"/>
    </font>
    <font>
      <b/>
      <sz val="10"/>
      <color rgb="FF000000"/>
      <name val="돋움"/>
      <family val="3"/>
      <charset val="129"/>
    </font>
    <font>
      <sz val="10"/>
      <color rgb="FF000000"/>
      <name val="돋움"/>
      <family val="3"/>
      <charset val="129"/>
    </font>
    <font>
      <sz val="10"/>
      <color rgb="FF000000"/>
      <name val="맑은 고딕"/>
      <family val="3"/>
      <charset val="129"/>
      <scheme val="minor"/>
    </font>
    <font>
      <vertAlign val="superscript"/>
      <sz val="10"/>
      <color rgb="FF000000"/>
      <name val="돋움"/>
      <family val="3"/>
      <charset val="129"/>
    </font>
    <font>
      <sz val="5"/>
      <color rgb="FF000000"/>
      <name val="돋움"/>
      <family val="3"/>
      <charset val="129"/>
    </font>
    <font>
      <sz val="9.5"/>
      <color rgb="FF000000"/>
      <name val="돋움"/>
      <family val="3"/>
      <charset val="129"/>
    </font>
    <font>
      <b/>
      <sz val="11"/>
      <color indexed="81"/>
      <name val="Tahoma"/>
      <family val="2"/>
    </font>
    <font>
      <b/>
      <sz val="11"/>
      <color indexed="81"/>
      <name val="돋움"/>
      <family val="3"/>
      <charset val="129"/>
    </font>
    <font>
      <b/>
      <sz val="12"/>
      <color theme="1"/>
      <name val="맑은 고딕"/>
      <family val="3"/>
      <charset val="129"/>
    </font>
    <font>
      <sz val="9"/>
      <color theme="1"/>
      <name val="맑은 고딕"/>
      <family val="3"/>
      <charset val="129"/>
    </font>
    <font>
      <b/>
      <u/>
      <sz val="20"/>
      <name val="맑은 고딕"/>
      <family val="3"/>
      <charset val="129"/>
    </font>
    <font>
      <u/>
      <sz val="20"/>
      <name val="맑은 고딕"/>
      <family val="3"/>
      <charset val="129"/>
    </font>
    <font>
      <i/>
      <sz val="10"/>
      <color rgb="FFFF0000"/>
      <name val="맑은 고딕"/>
      <family val="3"/>
      <charset val="129"/>
    </font>
    <font>
      <sz val="10"/>
      <color rgb="FFFF0000"/>
      <name val="맑은 고딕"/>
      <family val="3"/>
      <charset val="129"/>
    </font>
    <font>
      <b/>
      <sz val="10"/>
      <color theme="8"/>
      <name val="맑은 고딕"/>
      <family val="3"/>
      <charset val="129"/>
    </font>
    <font>
      <b/>
      <i/>
      <sz val="10"/>
      <color rgb="FFFF0000"/>
      <name val="맑은 고딕"/>
      <family val="3"/>
      <charset val="129"/>
    </font>
    <font>
      <u/>
      <sz val="11"/>
      <color theme="10"/>
      <name val="맑은 고딕"/>
      <family val="2"/>
      <charset val="129"/>
      <scheme val="minor"/>
    </font>
    <font>
      <b/>
      <i/>
      <sz val="12"/>
      <color rgb="FFFF0000"/>
      <name val="맑은 고딕"/>
      <family val="3"/>
      <charset val="129"/>
    </font>
    <font>
      <sz val="8"/>
      <color theme="1"/>
      <name val="맑은 고딕"/>
      <family val="3"/>
      <charset val="129"/>
      <scheme val="major"/>
    </font>
    <font>
      <sz val="11"/>
      <name val="맑은 고딕"/>
      <family val="3"/>
      <charset val="129"/>
      <scheme val="major"/>
    </font>
    <font>
      <sz val="11"/>
      <color rgb="FF000000"/>
      <name val="맑은 고딕"/>
      <family val="3"/>
      <charset val="129"/>
      <scheme val="minor"/>
    </font>
    <font>
      <sz val="11"/>
      <color rgb="FF000000"/>
      <name val="맑은 고딕"/>
      <family val="3"/>
      <charset val="129"/>
      <scheme val="major"/>
    </font>
    <font>
      <i/>
      <sz val="11"/>
      <color rgb="FFFF0000"/>
      <name val="맑은 고딕"/>
      <family val="3"/>
      <charset val="129"/>
      <scheme val="major"/>
    </font>
    <font>
      <b/>
      <sz val="9"/>
      <color indexed="81"/>
      <name val="Tahoma"/>
      <family val="2"/>
    </font>
    <font>
      <sz val="9"/>
      <color indexed="81"/>
      <name val="Tahoma"/>
      <family val="2"/>
    </font>
    <font>
      <sz val="9"/>
      <color indexed="81"/>
      <name val="돋움"/>
      <family val="3"/>
      <charset val="129"/>
    </font>
    <font>
      <b/>
      <sz val="18"/>
      <color theme="1"/>
      <name val="굴림체"/>
      <family val="3"/>
      <charset val="129"/>
    </font>
    <font>
      <b/>
      <sz val="14"/>
      <color theme="1"/>
      <name val="굴림체"/>
      <family val="3"/>
      <charset val="129"/>
    </font>
    <font>
      <sz val="11"/>
      <color rgb="FF3F3F76"/>
      <name val="맑은 고딕"/>
      <family val="2"/>
      <charset val="129"/>
      <scheme val="minor"/>
    </font>
    <font>
      <b/>
      <sz val="10"/>
      <name val="맑은 고딕"/>
      <family val="3"/>
      <charset val="129"/>
      <scheme val="minor"/>
    </font>
    <font>
      <b/>
      <sz val="9"/>
      <name val="맑은 고딕"/>
      <family val="3"/>
      <charset val="129"/>
    </font>
    <font>
      <sz val="11"/>
      <color theme="1"/>
      <name val="Gulimche"/>
      <family val="3"/>
      <charset val="129"/>
    </font>
    <font>
      <sz val="9"/>
      <color indexed="12"/>
      <name val="굴림체"/>
      <family val="3"/>
      <charset val="129"/>
    </font>
    <font>
      <sz val="9"/>
      <name val="굴림체"/>
      <family val="3"/>
      <charset val="129"/>
    </font>
    <font>
      <b/>
      <sz val="10"/>
      <color rgb="FFC00000"/>
      <name val="맑은 고딕"/>
      <family val="3"/>
      <charset val="129"/>
    </font>
    <font>
      <b/>
      <sz val="10"/>
      <color theme="3"/>
      <name val="맑은 고딕"/>
      <family val="3"/>
      <charset val="129"/>
    </font>
    <font>
      <b/>
      <sz val="10"/>
      <color theme="0" tint="-0.499984740745262"/>
      <name val="맑은 고딕"/>
      <family val="3"/>
      <charset val="129"/>
    </font>
    <font>
      <b/>
      <sz val="10"/>
      <color theme="9" tint="-0.499984740745262"/>
      <name val="맑은 고딕"/>
      <family val="3"/>
      <charset val="129"/>
    </font>
    <font>
      <sz val="9"/>
      <name val="맑은 고딕"/>
      <family val="3"/>
      <charset val="129"/>
    </font>
    <font>
      <b/>
      <sz val="11"/>
      <color theme="5"/>
      <name val="맑은 고딕"/>
      <family val="3"/>
      <charset val="129"/>
    </font>
    <font>
      <sz val="8"/>
      <color theme="1"/>
      <name val="굴림체"/>
      <family val="3"/>
      <charset val="129"/>
    </font>
    <font>
      <sz val="11"/>
      <color rgb="FFFF0000"/>
      <name val="맑은 고딕"/>
      <family val="3"/>
      <charset val="129"/>
      <scheme val="minor"/>
    </font>
    <font>
      <b/>
      <sz val="14"/>
      <color indexed="8"/>
      <name val="맑은 고딕"/>
      <family val="3"/>
      <charset val="129"/>
      <scheme val="minor"/>
    </font>
    <font>
      <b/>
      <sz val="9"/>
      <color indexed="8"/>
      <name val="굴림"/>
      <family val="3"/>
      <charset val="129"/>
    </font>
    <font>
      <sz val="11"/>
      <color indexed="8"/>
      <name val="굴림"/>
      <family val="3"/>
      <charset val="129"/>
    </font>
    <font>
      <b/>
      <sz val="8"/>
      <color indexed="8"/>
      <name val="굴림"/>
      <family val="3"/>
      <charset val="129"/>
    </font>
    <font>
      <b/>
      <sz val="11"/>
      <color indexed="8"/>
      <name val="굴림"/>
      <family val="3"/>
      <charset val="129"/>
    </font>
    <font>
      <b/>
      <sz val="11"/>
      <color indexed="8"/>
      <name val="바탕"/>
      <family val="1"/>
      <charset val="129"/>
    </font>
    <font>
      <sz val="9"/>
      <color indexed="8"/>
      <name val="굴림"/>
      <family val="3"/>
      <charset val="129"/>
    </font>
    <font>
      <b/>
      <sz val="25"/>
      <color indexed="8"/>
      <name val="굴림"/>
      <family val="3"/>
      <charset val="129"/>
    </font>
    <font>
      <b/>
      <sz val="18"/>
      <color indexed="8"/>
      <name val="굴림"/>
      <family val="3"/>
      <charset val="129"/>
    </font>
    <font>
      <b/>
      <sz val="12"/>
      <color indexed="8"/>
      <name val="굴림"/>
      <family val="3"/>
      <charset val="129"/>
    </font>
    <font>
      <b/>
      <sz val="12"/>
      <color indexed="8"/>
      <name val="바탕"/>
      <family val="1"/>
      <charset val="129"/>
    </font>
    <font>
      <b/>
      <sz val="12"/>
      <color rgb="FFFF0000"/>
      <name val="굴림"/>
      <family val="3"/>
      <charset val="129"/>
    </font>
    <font>
      <b/>
      <sz val="10"/>
      <color indexed="8"/>
      <name val="굴림"/>
      <family val="3"/>
      <charset val="129"/>
    </font>
    <font>
      <sz val="8"/>
      <color indexed="8"/>
      <name val="굴림"/>
      <family val="3"/>
      <charset val="129"/>
    </font>
    <font>
      <sz val="9"/>
      <color rgb="FFFF0000"/>
      <name val="굴림"/>
      <family val="3"/>
      <charset val="129"/>
    </font>
    <font>
      <sz val="11"/>
      <color theme="1"/>
      <name val="Arial"/>
      <family val="2"/>
    </font>
    <font>
      <sz val="11"/>
      <color theme="1"/>
      <name val="맑은 고딕"/>
      <family val="2"/>
      <charset val="129"/>
    </font>
    <font>
      <sz val="11"/>
      <color theme="1"/>
      <name val="Segoe UI Symbol"/>
      <family val="3"/>
    </font>
    <font>
      <b/>
      <sz val="11"/>
      <color indexed="8"/>
      <name val="굴림"/>
      <family val="1"/>
      <charset val="129"/>
    </font>
    <font>
      <b/>
      <sz val="9"/>
      <name val="굴림"/>
      <family val="3"/>
      <charset val="129"/>
    </font>
    <font>
      <b/>
      <sz val="9"/>
      <color rgb="FFFF0000"/>
      <name val="굴림"/>
      <family val="3"/>
      <charset val="129"/>
    </font>
    <font>
      <b/>
      <sz val="11"/>
      <color rgb="FFFF0000"/>
      <name val="굴림"/>
      <family val="3"/>
      <charset val="129"/>
    </font>
    <font>
      <sz val="10"/>
      <color indexed="81"/>
      <name val="돋움"/>
      <family val="3"/>
      <charset val="129"/>
    </font>
    <font>
      <sz val="10"/>
      <color indexed="81"/>
      <name val="Tahoma"/>
      <family val="2"/>
    </font>
    <font>
      <sz val="10"/>
      <color indexed="9"/>
      <name val="굴림"/>
      <family val="3"/>
      <charset val="129"/>
    </font>
    <font>
      <sz val="11"/>
      <color indexed="9"/>
      <name val="굴림"/>
      <family val="3"/>
      <charset val="129"/>
    </font>
    <font>
      <b/>
      <sz val="10"/>
      <name val="굴림"/>
      <family val="3"/>
      <charset val="129"/>
    </font>
    <font>
      <b/>
      <sz val="13"/>
      <color rgb="FFFF0000"/>
      <name val="굴림체"/>
      <family val="3"/>
      <charset val="129"/>
    </font>
    <font>
      <sz val="10"/>
      <color rgb="FF000000"/>
      <name val="맑은 고딕"/>
      <family val="3"/>
      <charset val="129"/>
    </font>
    <font>
      <b/>
      <sz val="11"/>
      <color indexed="8"/>
      <name val="맑은 고딕"/>
      <family val="3"/>
      <charset val="129"/>
      <scheme val="minor"/>
    </font>
    <font>
      <b/>
      <sz val="10"/>
      <color rgb="FF000000"/>
      <name val="맑은 고딕"/>
      <family val="3"/>
      <charset val="129"/>
    </font>
    <font>
      <b/>
      <sz val="10"/>
      <color rgb="FFFF0000"/>
      <name val="맑은 고딕"/>
      <family val="3"/>
      <charset val="129"/>
    </font>
    <font>
      <b/>
      <sz val="11"/>
      <color rgb="FF303030"/>
      <name val="Arial"/>
      <family val="3"/>
      <charset val="129"/>
    </font>
    <font>
      <b/>
      <sz val="11"/>
      <color rgb="FF303030"/>
      <name val="맑은 고딕"/>
      <family val="3"/>
      <charset val="129"/>
    </font>
    <font>
      <b/>
      <sz val="11"/>
      <color rgb="FF303030"/>
      <name val="Arial"/>
      <family val="2"/>
    </font>
    <font>
      <b/>
      <sz val="9"/>
      <color rgb="FFFF0000"/>
      <name val="굴림체"/>
      <family val="3"/>
      <charset val="129"/>
    </font>
  </fonts>
  <fills count="3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42"/>
        <bgColor indexed="64"/>
      </patternFill>
    </fill>
    <fill>
      <patternFill patternType="solid">
        <fgColor rgb="FFFFEB9C"/>
      </patternFill>
    </fill>
    <fill>
      <patternFill patternType="solid">
        <fgColor rgb="FFC6EFCE"/>
      </patternFill>
    </fill>
    <fill>
      <patternFill patternType="solid">
        <fgColor rgb="FFFFCC66"/>
        <bgColor indexed="64"/>
      </patternFill>
    </fill>
    <fill>
      <patternFill patternType="solid">
        <fgColor theme="9" tint="0.59999389629810485"/>
        <bgColor indexed="64"/>
      </patternFill>
    </fill>
    <fill>
      <patternFill patternType="solid">
        <fgColor theme="0"/>
        <bgColor indexed="64"/>
      </patternFill>
    </fill>
    <fill>
      <patternFill patternType="solid">
        <fgColor rgb="FFFFFF99"/>
        <bgColor indexed="64"/>
      </patternFill>
    </fill>
    <fill>
      <patternFill patternType="solid">
        <fgColor theme="0" tint="-0.14999847407452621"/>
        <bgColor indexed="64"/>
      </patternFill>
    </fill>
    <fill>
      <patternFill patternType="solid">
        <fgColor rgb="FFFFE7D8"/>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CC99"/>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rgb="FFFFFFCC"/>
        <bgColor indexed="64"/>
      </patternFill>
    </fill>
  </fills>
  <borders count="167">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right/>
      <top style="thin">
        <color indexed="64"/>
      </top>
      <bottom style="double">
        <color indexed="64"/>
      </bottom>
      <diagonal/>
    </border>
    <border>
      <left/>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double">
        <color indexed="64"/>
      </top>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medium">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medium">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medium">
        <color indexed="64"/>
      </right>
      <top style="thin">
        <color indexed="64"/>
      </top>
      <bottom style="hair">
        <color indexed="64"/>
      </bottom>
      <diagonal/>
    </border>
    <border>
      <left style="medium">
        <color indexed="64"/>
      </left>
      <right/>
      <top style="thin">
        <color indexed="64"/>
      </top>
      <bottom style="thin">
        <color indexed="64"/>
      </bottom>
      <diagonal/>
    </border>
    <border>
      <left style="medium">
        <color indexed="64"/>
      </left>
      <right/>
      <top style="hair">
        <color indexed="64"/>
      </top>
      <bottom style="thin">
        <color indexed="64"/>
      </bottom>
      <diagonal/>
    </border>
    <border>
      <left/>
      <right style="hair">
        <color indexed="64"/>
      </right>
      <top style="thin">
        <color indexed="64"/>
      </top>
      <bottom/>
      <diagonal/>
    </border>
    <border>
      <left/>
      <right style="hair">
        <color indexed="64"/>
      </right>
      <top/>
      <bottom style="hair">
        <color indexed="64"/>
      </bottom>
      <diagonal/>
    </border>
    <border>
      <left/>
      <right style="thin">
        <color indexed="64"/>
      </right>
      <top style="thin">
        <color indexed="64"/>
      </top>
      <bottom style="thin">
        <color indexed="64"/>
      </bottom>
      <diagonal/>
    </border>
    <border>
      <left style="hair">
        <color indexed="64"/>
      </left>
      <right/>
      <top style="thin">
        <color indexed="64"/>
      </top>
      <bottom/>
      <diagonal/>
    </border>
    <border>
      <left style="medium">
        <color indexed="64"/>
      </left>
      <right/>
      <top/>
      <bottom style="hair">
        <color indexed="64"/>
      </bottom>
      <diagonal/>
    </border>
    <border>
      <left style="hair">
        <color indexed="64"/>
      </left>
      <right/>
      <top/>
      <bottom style="hair">
        <color indexed="64"/>
      </bottom>
      <diagonal/>
    </border>
    <border>
      <left style="medium">
        <color indexed="64"/>
      </left>
      <right/>
      <top style="hair">
        <color indexed="64"/>
      </top>
      <bottom/>
      <diagonal/>
    </border>
    <border>
      <left/>
      <right style="hair">
        <color indexed="64"/>
      </right>
      <top style="hair">
        <color indexed="64"/>
      </top>
      <bottom/>
      <diagonal/>
    </border>
    <border>
      <left/>
      <right style="hair">
        <color indexed="64"/>
      </right>
      <top/>
      <bottom/>
      <diagonal/>
    </border>
    <border>
      <left style="medium">
        <color indexed="64"/>
      </left>
      <right/>
      <top/>
      <bottom style="thin">
        <color indexed="64"/>
      </bottom>
      <diagonal/>
    </border>
    <border>
      <left/>
      <right style="hair">
        <color indexed="64"/>
      </right>
      <top/>
      <bottom style="thin">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rgb="FF000000"/>
      </left>
      <right/>
      <top style="dotted">
        <color rgb="FF000000"/>
      </top>
      <bottom style="thin">
        <color indexed="64"/>
      </bottom>
      <diagonal/>
    </border>
    <border>
      <left style="thin">
        <color rgb="FF000000"/>
      </left>
      <right style="thin">
        <color rgb="FF000000"/>
      </right>
      <top style="dotted">
        <color rgb="FF000000"/>
      </top>
      <bottom style="thin">
        <color rgb="FF000000"/>
      </bottom>
      <diagonal/>
    </border>
    <border>
      <left/>
      <right style="thin">
        <color rgb="FF000000"/>
      </right>
      <top style="dotted">
        <color rgb="FF000000"/>
      </top>
      <bottom style="thin">
        <color indexed="64"/>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diagonalDown="1">
      <left style="thin">
        <color indexed="64"/>
      </left>
      <right style="medium">
        <color indexed="64"/>
      </right>
      <top style="thin">
        <color indexed="64"/>
      </top>
      <bottom style="medium">
        <color indexed="64"/>
      </bottom>
      <diagonal style="thin">
        <color indexed="64"/>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rgb="FF000000"/>
      </right>
      <top style="thin">
        <color indexed="64"/>
      </top>
      <bottom/>
      <diagonal/>
    </border>
    <border>
      <left style="thin">
        <color indexed="64"/>
      </left>
      <right/>
      <top/>
      <bottom style="thin">
        <color indexed="64"/>
      </bottom>
      <diagonal/>
    </border>
    <border>
      <left style="medium">
        <color indexed="64"/>
      </left>
      <right style="thin">
        <color rgb="FF000000"/>
      </right>
      <top/>
      <bottom/>
      <diagonal/>
    </border>
    <border>
      <left style="medium">
        <color indexed="64"/>
      </left>
      <right style="thin">
        <color rgb="FF000000"/>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diagonalDown="1">
      <left style="thin">
        <color indexed="64"/>
      </left>
      <right style="thin">
        <color indexed="64"/>
      </right>
      <top/>
      <bottom style="thin">
        <color indexed="64"/>
      </bottom>
      <diagonal style="thin">
        <color indexed="64"/>
      </diagonal>
    </border>
    <border>
      <left style="thin">
        <color rgb="FF7F7F7F"/>
      </left>
      <right style="thin">
        <color rgb="FF7F7F7F"/>
      </right>
      <top style="thin">
        <color rgb="FF7F7F7F"/>
      </top>
      <bottom style="thin">
        <color rgb="FF7F7F7F"/>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auto="1"/>
      </left>
      <right/>
      <top style="medium">
        <color auto="1"/>
      </top>
      <bottom style="medium">
        <color auto="1"/>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style="thin">
        <color auto="1"/>
      </right>
      <top style="medium">
        <color auto="1"/>
      </top>
      <bottom style="thin">
        <color auto="1"/>
      </bottom>
      <diagonal/>
    </border>
    <border>
      <left/>
      <right style="thin">
        <color auto="1"/>
      </right>
      <top/>
      <bottom/>
      <diagonal/>
    </border>
    <border>
      <left/>
      <right/>
      <top/>
      <bottom style="dashDotDot">
        <color indexed="64"/>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hair">
        <color auto="1"/>
      </right>
      <top style="thin">
        <color auto="1"/>
      </top>
      <bottom style="thin">
        <color auto="1"/>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173">
    <xf numFmtId="0" fontId="0" fillId="0" borderId="0">
      <alignment vertical="center"/>
    </xf>
    <xf numFmtId="24" fontId="20" fillId="0" borderId="0" applyFont="0" applyFill="0" applyBorder="0" applyAlignment="0" applyProtection="0"/>
    <xf numFmtId="196" fontId="20" fillId="0" borderId="0" applyNumberFormat="0" applyFont="0" applyFill="0" applyBorder="0" applyAlignment="0" applyProtection="0"/>
    <xf numFmtId="197" fontId="20" fillId="0" borderId="0" applyNumberFormat="0" applyFont="0" applyFill="0" applyBorder="0" applyAlignment="0" applyProtection="0"/>
    <xf numFmtId="196" fontId="20" fillId="0" borderId="0" applyNumberFormat="0" applyFont="0" applyFill="0" applyBorder="0" applyAlignment="0" applyProtection="0"/>
    <xf numFmtId="197" fontId="20" fillId="0" borderId="0" applyNumberFormat="0" applyFont="0" applyFill="0" applyBorder="0" applyAlignment="0" applyProtection="0"/>
    <xf numFmtId="0" fontId="13" fillId="0" borderId="0"/>
    <xf numFmtId="0" fontId="13" fillId="0" borderId="0"/>
    <xf numFmtId="0" fontId="14" fillId="0" borderId="0"/>
    <xf numFmtId="0" fontId="12" fillId="0" borderId="0"/>
    <xf numFmtId="0" fontId="14" fillId="0" borderId="0"/>
    <xf numFmtId="0" fontId="12" fillId="0" borderId="0"/>
    <xf numFmtId="0" fontId="14" fillId="0" borderId="0"/>
    <xf numFmtId="0" fontId="14" fillId="0" borderId="0"/>
    <xf numFmtId="0" fontId="12" fillId="0" borderId="0"/>
    <xf numFmtId="0" fontId="12" fillId="0" borderId="0"/>
    <xf numFmtId="0" fontId="13" fillId="0" borderId="0"/>
    <xf numFmtId="0" fontId="14" fillId="0" borderId="0"/>
    <xf numFmtId="0" fontId="12" fillId="0" borderId="0"/>
    <xf numFmtId="0" fontId="10" fillId="0" borderId="0" applyFont="0" applyFill="0" applyBorder="0" applyAlignment="0" applyProtection="0"/>
    <xf numFmtId="0" fontId="10" fillId="0" borderId="0" applyFont="0" applyFill="0" applyBorder="0" applyAlignment="0" applyProtection="0"/>
    <xf numFmtId="0" fontId="31" fillId="0" borderId="0"/>
    <xf numFmtId="0" fontId="33" fillId="0" borderId="0" applyFont="0" applyFill="0" applyBorder="0" applyAlignment="0" applyProtection="0"/>
    <xf numFmtId="0" fontId="34"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33" fillId="0" borderId="0" applyFont="0" applyFill="0" applyBorder="0" applyAlignment="0" applyProtection="0"/>
    <xf numFmtId="0" fontId="33" fillId="0" borderId="0" applyFont="0" applyFill="0" applyBorder="0" applyAlignment="0" applyProtection="0"/>
    <xf numFmtId="0" fontId="20" fillId="0" borderId="0"/>
    <xf numFmtId="0" fontId="25" fillId="0" borderId="0" applyFont="0" applyFill="0" applyBorder="0" applyAlignment="0" applyProtection="0"/>
    <xf numFmtId="0" fontId="25" fillId="0" borderId="0" applyFont="0" applyFill="0" applyBorder="0" applyAlignment="0" applyProtection="0"/>
    <xf numFmtId="0" fontId="35" fillId="0" borderId="0"/>
    <xf numFmtId="0" fontId="25" fillId="0" borderId="0"/>
    <xf numFmtId="0" fontId="7" fillId="0" borderId="0" applyFill="0" applyBorder="0" applyAlignment="0"/>
    <xf numFmtId="0" fontId="26" fillId="0" borderId="0"/>
    <xf numFmtId="4" fontId="16" fillId="0" borderId="0">
      <protection locked="0"/>
    </xf>
    <xf numFmtId="3" fontId="20" fillId="0" borderId="0" applyFont="0" applyFill="0" applyBorder="0" applyAlignment="0" applyProtection="0"/>
    <xf numFmtId="190" fontId="13" fillId="0" borderId="0"/>
    <xf numFmtId="184" fontId="14" fillId="0" borderId="0" applyFont="0" applyFill="0" applyBorder="0" applyAlignment="0" applyProtection="0"/>
    <xf numFmtId="3" fontId="14" fillId="0" borderId="0" applyFont="0" applyFill="0" applyBorder="0" applyAlignment="0" applyProtection="0"/>
    <xf numFmtId="0" fontId="10" fillId="0" borderId="0" applyFont="0" applyFill="0" applyBorder="0" applyAlignment="0" applyProtection="0"/>
    <xf numFmtId="201" fontId="7" fillId="0" borderId="0">
      <protection locked="0"/>
    </xf>
    <xf numFmtId="188" fontId="20" fillId="0" borderId="0" applyFont="0" applyFill="0" applyBorder="0" applyAlignment="0" applyProtection="0"/>
    <xf numFmtId="185" fontId="7" fillId="0" borderId="0" applyFont="0" applyFill="0" applyBorder="0" applyAlignment="0" applyProtection="0"/>
    <xf numFmtId="199" fontId="7" fillId="0" borderId="0" applyFont="0" applyFill="0" applyBorder="0" applyAlignment="0" applyProtection="0"/>
    <xf numFmtId="0" fontId="27" fillId="0" borderId="0"/>
    <xf numFmtId="199" fontId="7" fillId="0" borderId="0">
      <protection locked="0"/>
    </xf>
    <xf numFmtId="192" fontId="13" fillId="0" borderId="0" applyFont="0" applyFill="0" applyBorder="0" applyAlignment="0" applyProtection="0"/>
    <xf numFmtId="194" fontId="13" fillId="0" borderId="0" applyFont="0" applyFill="0" applyBorder="0" applyAlignment="0" applyProtection="0"/>
    <xf numFmtId="189" fontId="13" fillId="0" borderId="0"/>
    <xf numFmtId="200" fontId="7" fillId="0" borderId="0">
      <protection locked="0"/>
    </xf>
    <xf numFmtId="38" fontId="21" fillId="2" borderId="0" applyNumberFormat="0" applyBorder="0" applyAlignment="0" applyProtection="0"/>
    <xf numFmtId="0" fontId="28" fillId="0" borderId="0">
      <alignment horizontal="left"/>
    </xf>
    <xf numFmtId="0" fontId="22" fillId="0" borderId="1" applyNumberFormat="0" applyAlignment="0" applyProtection="0">
      <alignment horizontal="left" vertical="center"/>
    </xf>
    <xf numFmtId="0" fontId="22" fillId="0" borderId="2">
      <alignment horizontal="left" vertical="center"/>
    </xf>
    <xf numFmtId="0" fontId="36" fillId="0" borderId="0" applyNumberFormat="0" applyFill="0" applyBorder="0" applyAlignment="0" applyProtection="0"/>
    <xf numFmtId="0" fontId="22" fillId="0" borderId="0" applyNumberFormat="0" applyFill="0" applyBorder="0" applyAlignment="0" applyProtection="0"/>
    <xf numFmtId="188" fontId="7" fillId="0" borderId="0">
      <protection locked="0"/>
    </xf>
    <xf numFmtId="188" fontId="7" fillId="0" borderId="0">
      <protection locked="0"/>
    </xf>
    <xf numFmtId="10" fontId="21" fillId="3" borderId="3" applyNumberFormat="0" applyBorder="0" applyAlignment="0" applyProtection="0"/>
    <xf numFmtId="0" fontId="23" fillId="0" borderId="4" applyNumberFormat="0" applyBorder="0" applyAlignment="0"/>
    <xf numFmtId="0" fontId="14" fillId="0" borderId="0" applyFont="0" applyFill="0" applyBorder="0" applyAlignment="0" applyProtection="0"/>
    <xf numFmtId="0" fontId="14" fillId="0" borderId="0" applyFont="0" applyFill="0" applyBorder="0" applyAlignment="0" applyProtection="0"/>
    <xf numFmtId="0" fontId="29" fillId="0" borderId="5"/>
    <xf numFmtId="0" fontId="14" fillId="0" borderId="0" applyFont="0" applyFill="0" applyBorder="0" applyAlignment="0" applyProtection="0"/>
    <xf numFmtId="0" fontId="14" fillId="0" borderId="0" applyFont="0" applyFill="0" applyBorder="0" applyAlignment="0" applyProtection="0"/>
    <xf numFmtId="187" fontId="13" fillId="0" borderId="0"/>
    <xf numFmtId="0" fontId="14" fillId="0" borderId="0"/>
    <xf numFmtId="198" fontId="7" fillId="0" borderId="0">
      <protection locked="0"/>
    </xf>
    <xf numFmtId="10" fontId="14" fillId="0" borderId="0" applyFont="0" applyFill="0" applyBorder="0" applyAlignment="0" applyProtection="0"/>
    <xf numFmtId="0" fontId="14" fillId="0" borderId="0"/>
    <xf numFmtId="0" fontId="29" fillId="0" borderId="0"/>
    <xf numFmtId="188" fontId="7" fillId="0" borderId="6">
      <protection locked="0"/>
    </xf>
    <xf numFmtId="191" fontId="13" fillId="0" borderId="0" applyFont="0" applyFill="0" applyBorder="0" applyAlignment="0" applyProtection="0"/>
    <xf numFmtId="193" fontId="13" fillId="0" borderId="0" applyFont="0" applyFill="0" applyBorder="0" applyAlignment="0" applyProtection="0"/>
    <xf numFmtId="181" fontId="13" fillId="0" borderId="0">
      <protection locked="0"/>
    </xf>
    <xf numFmtId="0" fontId="15" fillId="0" borderId="0">
      <protection locked="0"/>
    </xf>
    <xf numFmtId="0" fontId="15" fillId="0" borderId="0">
      <protection locked="0"/>
    </xf>
    <xf numFmtId="0" fontId="16" fillId="0" borderId="0">
      <protection locked="0"/>
    </xf>
    <xf numFmtId="0" fontId="16" fillId="0" borderId="0">
      <protection locked="0"/>
    </xf>
    <xf numFmtId="0" fontId="11" fillId="0" borderId="0" applyNumberFormat="0" applyFill="0" applyBorder="0" applyAlignment="0" applyProtection="0">
      <alignment vertical="top"/>
      <protection locked="0"/>
    </xf>
    <xf numFmtId="40" fontId="32" fillId="0" borderId="0" applyFont="0" applyFill="0" applyBorder="0" applyAlignment="0" applyProtection="0"/>
    <xf numFmtId="38"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9" fontId="37" fillId="0" borderId="0" applyFont="0" applyFill="0" applyBorder="0" applyAlignment="0" applyProtection="0">
      <alignment vertical="center"/>
    </xf>
    <xf numFmtId="9" fontId="7" fillId="0" borderId="0" applyFont="0" applyFill="0" applyBorder="0" applyAlignment="0" applyProtection="0"/>
    <xf numFmtId="0" fontId="49" fillId="7" borderId="0" applyNumberFormat="0" applyBorder="0" applyAlignment="0" applyProtection="0">
      <alignment vertical="center"/>
    </xf>
    <xf numFmtId="0" fontId="17" fillId="0" borderId="0"/>
    <xf numFmtId="178" fontId="18" fillId="0" borderId="0">
      <alignment vertical="center"/>
    </xf>
    <xf numFmtId="41" fontId="38" fillId="0" borderId="0" applyFont="0" applyFill="0" applyBorder="0" applyAlignment="0" applyProtection="0">
      <alignment vertical="center"/>
    </xf>
    <xf numFmtId="41" fontId="9" fillId="0" borderId="0" applyFont="0" applyFill="0" applyBorder="0" applyAlignment="0" applyProtection="0"/>
    <xf numFmtId="41" fontId="7" fillId="0" borderId="0" applyFont="0" applyFill="0" applyBorder="0" applyAlignment="0" applyProtection="0"/>
    <xf numFmtId="41" fontId="39" fillId="0" borderId="0" applyFont="0" applyFill="0" applyBorder="0" applyAlignment="0" applyProtection="0">
      <alignment vertical="center"/>
    </xf>
    <xf numFmtId="202" fontId="40" fillId="0" borderId="0" applyFont="0" applyFill="0" applyBorder="0" applyAlignment="0" applyProtection="0">
      <alignment vertical="center"/>
    </xf>
    <xf numFmtId="41" fontId="38" fillId="0" borderId="0" applyFont="0" applyFill="0" applyBorder="0" applyAlignment="0" applyProtection="0">
      <alignment vertical="center"/>
    </xf>
    <xf numFmtId="0" fontId="12" fillId="0" borderId="0"/>
    <xf numFmtId="0" fontId="13" fillId="0" borderId="0"/>
    <xf numFmtId="0" fontId="24" fillId="0" borderId="7"/>
    <xf numFmtId="195" fontId="30" fillId="0" borderId="0" applyFont="0" applyFill="0" applyBorder="0" applyAlignment="0" applyProtection="0"/>
    <xf numFmtId="4" fontId="16" fillId="0" borderId="0">
      <protection locked="0"/>
    </xf>
    <xf numFmtId="182" fontId="13" fillId="0" borderId="0">
      <protection locked="0"/>
    </xf>
    <xf numFmtId="0" fontId="13" fillId="0" borderId="3">
      <alignment horizontal="distributed" vertical="center"/>
    </xf>
    <xf numFmtId="0" fontId="13" fillId="0" borderId="8">
      <alignment horizontal="distributed" vertical="top"/>
    </xf>
    <xf numFmtId="0" fontId="13" fillId="0" borderId="9">
      <alignment horizontal="distributed"/>
    </xf>
    <xf numFmtId="186" fontId="19" fillId="0" borderId="0">
      <alignment vertical="center"/>
    </xf>
    <xf numFmtId="0" fontId="50" fillId="8" borderId="0" applyNumberFormat="0" applyBorder="0" applyAlignment="0" applyProtection="0">
      <alignment vertical="center"/>
    </xf>
    <xf numFmtId="0" fontId="51" fillId="8" borderId="0" applyNumberFormat="0" applyBorder="0" applyAlignment="0" applyProtection="0">
      <alignment vertical="center"/>
    </xf>
    <xf numFmtId="0" fontId="50" fillId="8" borderId="0" applyNumberFormat="0" applyBorder="0" applyAlignment="0" applyProtection="0">
      <alignment vertical="center"/>
    </xf>
    <xf numFmtId="0" fontId="13" fillId="0" borderId="0"/>
    <xf numFmtId="0" fontId="13" fillId="0" borderId="0" applyFont="0" applyFill="0" applyBorder="0" applyAlignment="0" applyProtection="0"/>
    <xf numFmtId="0" fontId="13" fillId="0" borderId="0" applyFont="0" applyFill="0" applyBorder="0" applyAlignment="0" applyProtection="0"/>
    <xf numFmtId="180" fontId="7" fillId="0" borderId="0">
      <protection locked="0"/>
    </xf>
    <xf numFmtId="0" fontId="48" fillId="0" borderId="0">
      <alignment vertical="center"/>
    </xf>
    <xf numFmtId="0" fontId="7" fillId="0" borderId="0"/>
    <xf numFmtId="0" fontId="9" fillId="0" borderId="0"/>
    <xf numFmtId="0" fontId="7" fillId="0" borderId="0"/>
    <xf numFmtId="0" fontId="9" fillId="0" borderId="0"/>
    <xf numFmtId="0" fontId="7" fillId="0" borderId="0"/>
    <xf numFmtId="0" fontId="9" fillId="0" borderId="0"/>
    <xf numFmtId="0" fontId="7" fillId="0" borderId="0"/>
    <xf numFmtId="0" fontId="7" fillId="0" borderId="0"/>
    <xf numFmtId="0" fontId="9" fillId="0" borderId="0"/>
    <xf numFmtId="0" fontId="7" fillId="0" borderId="0"/>
    <xf numFmtId="0" fontId="7" fillId="0" borderId="0"/>
    <xf numFmtId="0" fontId="9" fillId="0" borderId="0"/>
    <xf numFmtId="0" fontId="7" fillId="0" borderId="0"/>
    <xf numFmtId="0" fontId="7" fillId="0" borderId="0"/>
    <xf numFmtId="0" fontId="7" fillId="0" borderId="0"/>
    <xf numFmtId="0" fontId="7" fillId="0" borderId="0"/>
    <xf numFmtId="0" fontId="7" fillId="0" borderId="0">
      <alignment vertical="center"/>
    </xf>
    <xf numFmtId="0" fontId="52" fillId="0" borderId="0">
      <alignment vertical="center"/>
    </xf>
    <xf numFmtId="0" fontId="9" fillId="0" borderId="0"/>
    <xf numFmtId="0" fontId="48" fillId="0" borderId="0">
      <alignment vertical="center"/>
    </xf>
    <xf numFmtId="0" fontId="9" fillId="0" borderId="0"/>
    <xf numFmtId="0" fontId="48" fillId="0" borderId="0">
      <alignment vertical="center"/>
    </xf>
    <xf numFmtId="0" fontId="7" fillId="0" borderId="0">
      <alignment vertical="center"/>
    </xf>
    <xf numFmtId="0" fontId="7" fillId="0" borderId="0"/>
    <xf numFmtId="5" fontId="7" fillId="0" borderId="0" applyBorder="0"/>
    <xf numFmtId="0" fontId="16" fillId="0" borderId="10">
      <protection locked="0"/>
    </xf>
    <xf numFmtId="179" fontId="7" fillId="0" borderId="0">
      <protection locked="0"/>
    </xf>
    <xf numFmtId="183" fontId="13" fillId="0" borderId="0">
      <protection locked="0"/>
    </xf>
    <xf numFmtId="0" fontId="7" fillId="0" borderId="0"/>
    <xf numFmtId="0" fontId="7" fillId="0" borderId="0"/>
    <xf numFmtId="0" fontId="73" fillId="0" borderId="0" applyNumberFormat="0" applyFill="0" applyBorder="0" applyAlignment="0" applyProtection="0">
      <alignment vertical="center"/>
    </xf>
    <xf numFmtId="0" fontId="74" fillId="0" borderId="0">
      <alignment vertical="center"/>
    </xf>
    <xf numFmtId="41" fontId="48" fillId="0" borderId="0" applyFont="0" applyFill="0" applyBorder="0" applyAlignment="0" applyProtection="0">
      <alignment vertical="center"/>
    </xf>
    <xf numFmtId="9" fontId="48" fillId="0" borderId="0" applyFont="0" applyFill="0" applyBorder="0" applyAlignment="0" applyProtection="0">
      <alignment vertical="center"/>
    </xf>
    <xf numFmtId="0" fontId="5" fillId="0" borderId="0">
      <alignment vertical="center"/>
    </xf>
    <xf numFmtId="41" fontId="48" fillId="0" borderId="0" applyFont="0" applyFill="0" applyBorder="0" applyAlignment="0" applyProtection="0">
      <alignment vertical="center"/>
    </xf>
    <xf numFmtId="43" fontId="5" fillId="0" borderId="0" applyFont="0" applyFill="0" applyBorder="0" applyAlignment="0" applyProtection="0">
      <alignment vertical="center"/>
    </xf>
    <xf numFmtId="42" fontId="5" fillId="0" borderId="0" applyFont="0" applyFill="0" applyBorder="0" applyAlignment="0" applyProtection="0">
      <alignment vertical="center"/>
    </xf>
    <xf numFmtId="41" fontId="5" fillId="0" borderId="0" applyFont="0" applyFill="0" applyBorder="0" applyAlignment="0" applyProtection="0">
      <alignment vertical="center"/>
    </xf>
    <xf numFmtId="44" fontId="5" fillId="0" borderId="0" applyFont="0" applyFill="0" applyBorder="0" applyAlignment="0" applyProtection="0">
      <alignment vertical="center"/>
    </xf>
    <xf numFmtId="0" fontId="115" fillId="0" borderId="0" applyNumberFormat="0" applyFill="0" applyBorder="0" applyAlignment="0" applyProtection="0">
      <alignment vertical="center"/>
    </xf>
    <xf numFmtId="0" fontId="127" fillId="21" borderId="117" applyNumberFormat="0" applyAlignment="0" applyProtection="0">
      <alignment vertical="center"/>
    </xf>
    <xf numFmtId="0" fontId="49" fillId="7" borderId="0" applyNumberFormat="0" applyBorder="0" applyAlignment="0" applyProtection="0">
      <alignment vertical="center"/>
    </xf>
    <xf numFmtId="0" fontId="4" fillId="0" borderId="0">
      <alignment vertical="center"/>
    </xf>
    <xf numFmtId="0" fontId="130" fillId="0" borderId="0"/>
    <xf numFmtId="0" fontId="7" fillId="0" borderId="0"/>
    <xf numFmtId="0" fontId="7" fillId="0" borderId="0"/>
    <xf numFmtId="0" fontId="3" fillId="0" borderId="0">
      <alignment vertical="center"/>
    </xf>
    <xf numFmtId="0" fontId="7" fillId="0" borderId="0">
      <alignment vertical="center"/>
    </xf>
    <xf numFmtId="0" fontId="74" fillId="0" borderId="0">
      <alignment vertical="center"/>
    </xf>
    <xf numFmtId="9" fontId="38"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41" fontId="48" fillId="0" borderId="0" applyFont="0" applyFill="0" applyBorder="0" applyAlignment="0" applyProtection="0">
      <alignment vertical="center"/>
    </xf>
    <xf numFmtId="9" fontId="2"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alignment vertical="center"/>
    </xf>
    <xf numFmtId="9" fontId="1" fillId="0" borderId="0" applyFont="0" applyFill="0" applyBorder="0" applyAlignment="0" applyProtection="0">
      <alignment vertical="center"/>
    </xf>
    <xf numFmtId="0" fontId="7" fillId="0" borderId="0"/>
  </cellStyleXfs>
  <cellXfs count="1448">
    <xf numFmtId="0" fontId="0" fillId="0" borderId="0" xfId="0">
      <alignment vertical="center"/>
    </xf>
    <xf numFmtId="0" fontId="53" fillId="5" borderId="3" xfId="0" applyFont="1" applyFill="1" applyBorder="1" applyAlignment="1">
      <alignment horizontal="center" vertical="center"/>
    </xf>
    <xf numFmtId="176" fontId="54" fillId="0" borderId="3" xfId="137" applyNumberFormat="1" applyFont="1" applyBorder="1" applyAlignment="1">
      <alignment horizontal="right" vertical="center" wrapText="1"/>
    </xf>
    <xf numFmtId="177" fontId="54" fillId="0" borderId="3" xfId="137" applyNumberFormat="1" applyFont="1" applyBorder="1" applyAlignment="1">
      <alignment horizontal="right" vertical="center" wrapText="1"/>
    </xf>
    <xf numFmtId="0" fontId="55" fillId="0" borderId="11" xfId="0" applyFont="1" applyBorder="1">
      <alignment vertical="center"/>
    </xf>
    <xf numFmtId="0" fontId="46" fillId="0" borderId="14" xfId="136" applyFont="1" applyBorder="1">
      <alignment vertical="center"/>
    </xf>
    <xf numFmtId="0" fontId="46" fillId="0" borderId="15" xfId="136" applyFont="1" applyBorder="1">
      <alignment vertical="center"/>
    </xf>
    <xf numFmtId="0" fontId="47" fillId="0" borderId="15" xfId="136" applyFont="1" applyBorder="1">
      <alignment vertical="center"/>
    </xf>
    <xf numFmtId="0" fontId="47" fillId="0" borderId="16" xfId="136" applyFont="1" applyBorder="1">
      <alignment vertical="center"/>
    </xf>
    <xf numFmtId="0" fontId="0" fillId="0" borderId="12" xfId="0" applyBorder="1">
      <alignment vertical="center"/>
    </xf>
    <xf numFmtId="0" fontId="53" fillId="5" borderId="17" xfId="0" applyFont="1" applyFill="1" applyBorder="1" applyAlignment="1">
      <alignment horizontal="center" vertical="center"/>
    </xf>
    <xf numFmtId="49" fontId="54" fillId="0" borderId="17" xfId="137" applyNumberFormat="1" applyFont="1" applyBorder="1" applyAlignment="1">
      <alignment horizontal="center" vertical="center" wrapText="1"/>
    </xf>
    <xf numFmtId="0" fontId="0" fillId="0" borderId="18" xfId="0" applyBorder="1">
      <alignment vertical="center"/>
    </xf>
    <xf numFmtId="0" fontId="0" fillId="0" borderId="5" xfId="0" applyBorder="1">
      <alignment vertical="center"/>
    </xf>
    <xf numFmtId="0" fontId="0" fillId="0" borderId="19" xfId="0" applyBorder="1">
      <alignment vertical="center"/>
    </xf>
    <xf numFmtId="0" fontId="42" fillId="0" borderId="0" xfId="0" applyFont="1">
      <alignment vertical="center"/>
    </xf>
    <xf numFmtId="0" fontId="9" fillId="0" borderId="0" xfId="0" applyFont="1">
      <alignment vertical="center"/>
    </xf>
    <xf numFmtId="0" fontId="9" fillId="4" borderId="0" xfId="0" applyFont="1" applyFill="1">
      <alignment vertical="center"/>
    </xf>
    <xf numFmtId="0" fontId="43" fillId="0" borderId="0" xfId="0" applyFont="1">
      <alignment vertical="center"/>
    </xf>
    <xf numFmtId="0" fontId="56" fillId="5" borderId="27" xfId="142" applyFont="1" applyFill="1" applyBorder="1" applyAlignment="1">
      <alignment horizontal="center" vertical="center" wrapText="1" shrinkToFit="1"/>
    </xf>
    <xf numFmtId="0" fontId="56" fillId="5" borderId="28" xfId="142" applyFont="1" applyFill="1" applyBorder="1" applyAlignment="1">
      <alignment horizontal="center" vertical="center" wrapText="1" shrinkToFit="1"/>
    </xf>
    <xf numFmtId="0" fontId="56" fillId="5" borderId="29" xfId="142" applyFont="1" applyFill="1" applyBorder="1" applyAlignment="1">
      <alignment horizontal="center" vertical="center" wrapText="1"/>
    </xf>
    <xf numFmtId="0" fontId="56" fillId="5" borderId="33" xfId="142" applyFont="1" applyFill="1" applyBorder="1" applyAlignment="1">
      <alignment horizontal="center" vertical="center" wrapText="1"/>
    </xf>
    <xf numFmtId="0" fontId="57" fillId="7" borderId="30" xfId="87" applyNumberFormat="1" applyFont="1" applyBorder="1" applyAlignment="1">
      <alignment horizontal="center" vertical="center" wrapText="1"/>
    </xf>
    <xf numFmtId="0" fontId="9" fillId="0" borderId="0" xfId="0" applyFont="1" applyProtection="1">
      <alignment vertical="center"/>
      <protection locked="0"/>
    </xf>
    <xf numFmtId="0" fontId="10" fillId="0" borderId="0" xfId="0" applyFont="1">
      <alignment vertical="center"/>
    </xf>
    <xf numFmtId="0" fontId="58" fillId="0" borderId="3" xfId="115" applyFont="1" applyBorder="1" applyAlignment="1" applyProtection="1">
      <alignment horizontal="center" vertical="center"/>
      <protection locked="0"/>
    </xf>
    <xf numFmtId="0" fontId="59" fillId="0" borderId="3" xfId="114" applyFont="1" applyBorder="1" applyAlignment="1" applyProtection="1">
      <alignment vertical="top" wrapText="1"/>
      <protection locked="0"/>
    </xf>
    <xf numFmtId="203" fontId="58" fillId="0" borderId="3" xfId="90" applyNumberFormat="1" applyFont="1" applyFill="1" applyBorder="1" applyAlignment="1" applyProtection="1">
      <alignment vertical="center"/>
    </xf>
    <xf numFmtId="0" fontId="9" fillId="0" borderId="0" xfId="0" applyFont="1" applyAlignment="1" applyProtection="1">
      <alignment horizontal="center" vertical="center"/>
      <protection locked="0"/>
    </xf>
    <xf numFmtId="0" fontId="9" fillId="0" borderId="0" xfId="0" applyFont="1" applyAlignment="1">
      <alignment horizontal="center" vertical="center"/>
    </xf>
    <xf numFmtId="203" fontId="58" fillId="0" borderId="3" xfId="90" applyNumberFormat="1" applyFont="1" applyFill="1" applyBorder="1" applyAlignment="1" applyProtection="1">
      <alignment vertical="center"/>
      <protection locked="0"/>
    </xf>
    <xf numFmtId="0" fontId="45" fillId="0" borderId="11" xfId="136" applyFont="1" applyBorder="1">
      <alignment vertical="center"/>
    </xf>
    <xf numFmtId="0" fontId="42" fillId="0" borderId="0" xfId="136" applyFont="1">
      <alignment vertical="center"/>
    </xf>
    <xf numFmtId="0" fontId="61" fillId="0" borderId="12" xfId="136" applyFont="1" applyBorder="1" applyAlignment="1">
      <alignment horizontal="right" vertical="center"/>
    </xf>
    <xf numFmtId="0" fontId="46" fillId="0" borderId="11" xfId="136" applyFont="1" applyBorder="1">
      <alignment vertical="center"/>
    </xf>
    <xf numFmtId="0" fontId="46" fillId="0" borderId="12" xfId="136" applyFont="1" applyBorder="1" applyAlignment="1">
      <alignment horizontal="right" vertical="center"/>
    </xf>
    <xf numFmtId="0" fontId="62" fillId="0" borderId="11" xfId="136" applyFont="1" applyBorder="1">
      <alignment vertical="center"/>
    </xf>
    <xf numFmtId="0" fontId="42" fillId="0" borderId="12" xfId="136" applyFont="1" applyBorder="1">
      <alignment vertical="center"/>
    </xf>
    <xf numFmtId="0" fontId="42" fillId="0" borderId="11" xfId="136" applyFont="1" applyBorder="1">
      <alignment vertical="center"/>
    </xf>
    <xf numFmtId="0" fontId="38" fillId="0" borderId="0" xfId="136" applyFont="1">
      <alignment vertical="center"/>
    </xf>
    <xf numFmtId="0" fontId="0" fillId="0" borderId="11" xfId="0" applyBorder="1">
      <alignment vertical="center"/>
    </xf>
    <xf numFmtId="0" fontId="62" fillId="0" borderId="0" xfId="136" applyFont="1">
      <alignment vertical="center"/>
    </xf>
    <xf numFmtId="0" fontId="45" fillId="5" borderId="21" xfId="136" quotePrefix="1" applyFont="1" applyFill="1" applyBorder="1">
      <alignment vertical="center"/>
    </xf>
    <xf numFmtId="0" fontId="45" fillId="5" borderId="22" xfId="136" quotePrefix="1" applyFont="1" applyFill="1" applyBorder="1">
      <alignment vertical="center"/>
    </xf>
    <xf numFmtId="0" fontId="45" fillId="5" borderId="22" xfId="136" applyFont="1" applyFill="1" applyBorder="1">
      <alignment vertical="center"/>
    </xf>
    <xf numFmtId="0" fontId="45" fillId="5" borderId="23" xfId="136" applyFont="1" applyFill="1" applyBorder="1">
      <alignment vertical="center"/>
    </xf>
    <xf numFmtId="0" fontId="45" fillId="0" borderId="0" xfId="136" applyFont="1">
      <alignment vertical="center"/>
    </xf>
    <xf numFmtId="0" fontId="46" fillId="0" borderId="0" xfId="136" applyFont="1">
      <alignment vertical="center"/>
    </xf>
    <xf numFmtId="0" fontId="55" fillId="0" borderId="0" xfId="0" applyFont="1">
      <alignment vertical="center"/>
    </xf>
    <xf numFmtId="0" fontId="53" fillId="5" borderId="59" xfId="0" applyFont="1" applyFill="1" applyBorder="1" applyAlignment="1">
      <alignment horizontal="center" vertical="center"/>
    </xf>
    <xf numFmtId="49" fontId="54" fillId="0" borderId="59" xfId="137" applyNumberFormat="1" applyFont="1" applyBorder="1" applyAlignment="1">
      <alignment horizontal="center" vertical="center" wrapText="1"/>
    </xf>
    <xf numFmtId="0" fontId="54" fillId="0" borderId="59" xfId="114" applyFont="1" applyBorder="1" applyAlignment="1">
      <alignment horizontal="center"/>
    </xf>
    <xf numFmtId="41" fontId="64" fillId="2" borderId="52" xfId="92" applyFont="1" applyFill="1" applyBorder="1" applyAlignment="1">
      <alignment vertical="center"/>
    </xf>
    <xf numFmtId="41" fontId="65" fillId="0" borderId="7" xfId="92" applyFont="1" applyFill="1" applyBorder="1" applyAlignment="1">
      <alignment vertical="center"/>
    </xf>
    <xf numFmtId="204" fontId="42" fillId="0" borderId="52" xfId="136" applyNumberFormat="1" applyFont="1" applyBorder="1">
      <alignment vertical="center"/>
    </xf>
    <xf numFmtId="0" fontId="57" fillId="7" borderId="32" xfId="87" applyNumberFormat="1" applyFont="1" applyBorder="1" applyAlignment="1">
      <alignment horizontal="center" vertical="center" wrapText="1"/>
    </xf>
    <xf numFmtId="203" fontId="10" fillId="0" borderId="0" xfId="0" applyNumberFormat="1" applyFont="1">
      <alignment vertical="center"/>
    </xf>
    <xf numFmtId="0" fontId="66" fillId="0" borderId="18" xfId="0" applyFont="1" applyBorder="1">
      <alignment vertical="center"/>
    </xf>
    <xf numFmtId="0" fontId="64" fillId="0" borderId="11" xfId="136" applyFont="1" applyBorder="1">
      <alignment vertical="center"/>
    </xf>
    <xf numFmtId="0" fontId="56" fillId="5" borderId="31" xfId="142" applyFont="1" applyFill="1" applyBorder="1" applyAlignment="1">
      <alignment horizontal="center" vertical="center" wrapText="1"/>
    </xf>
    <xf numFmtId="0" fontId="47" fillId="0" borderId="12" xfId="136" applyFont="1" applyBorder="1" applyAlignment="1">
      <alignment horizontal="center" vertical="center"/>
    </xf>
    <xf numFmtId="0" fontId="54" fillId="0" borderId="17" xfId="114" applyFont="1" applyBorder="1" applyAlignment="1">
      <alignment horizontal="center" vertical="center"/>
    </xf>
    <xf numFmtId="0" fontId="64" fillId="5" borderId="54" xfId="136" applyFont="1" applyFill="1" applyBorder="1" applyAlignment="1">
      <alignment horizontal="center" vertical="center"/>
    </xf>
    <xf numFmtId="0" fontId="64" fillId="5" borderId="13" xfId="136" applyFont="1" applyFill="1" applyBorder="1" applyAlignment="1">
      <alignment horizontal="center" vertical="center" wrapText="1"/>
    </xf>
    <xf numFmtId="209" fontId="42" fillId="0" borderId="13" xfId="136" applyNumberFormat="1" applyFont="1" applyBorder="1" applyAlignment="1">
      <alignment horizontal="right" vertical="center"/>
    </xf>
    <xf numFmtId="210" fontId="42" fillId="0" borderId="13" xfId="136" applyNumberFormat="1" applyFont="1" applyBorder="1" applyAlignment="1">
      <alignment horizontal="right" vertical="center"/>
    </xf>
    <xf numFmtId="2" fontId="42" fillId="0" borderId="13" xfId="136" applyNumberFormat="1" applyFont="1" applyBorder="1" applyAlignment="1">
      <alignment horizontal="right" vertical="center"/>
    </xf>
    <xf numFmtId="206" fontId="42" fillId="0" borderId="13" xfId="136" applyNumberFormat="1" applyFont="1" applyBorder="1" applyAlignment="1">
      <alignment horizontal="right" vertical="center"/>
    </xf>
    <xf numFmtId="9" fontId="42" fillId="10" borderId="2" xfId="92" applyNumberFormat="1" applyFont="1" applyFill="1" applyBorder="1" applyAlignment="1" applyProtection="1">
      <alignment horizontal="center" vertical="center"/>
      <protection locked="0"/>
    </xf>
    <xf numFmtId="0" fontId="67" fillId="0" borderId="0" xfId="0" applyFont="1">
      <alignment vertical="center"/>
    </xf>
    <xf numFmtId="210" fontId="67" fillId="0" borderId="0" xfId="0" applyNumberFormat="1" applyFont="1">
      <alignment vertical="center"/>
    </xf>
    <xf numFmtId="9" fontId="54" fillId="0" borderId="3" xfId="86" applyFont="1" applyFill="1" applyBorder="1" applyAlignment="1">
      <alignment vertical="center" wrapText="1"/>
    </xf>
    <xf numFmtId="207" fontId="42" fillId="0" borderId="41" xfId="136" applyNumberFormat="1" applyFont="1" applyBorder="1" applyAlignment="1">
      <alignment horizontal="center" vertical="center" wrapText="1"/>
    </xf>
    <xf numFmtId="207" fontId="42" fillId="0" borderId="50" xfId="136" applyNumberFormat="1" applyFont="1" applyBorder="1" applyAlignment="1">
      <alignment horizontal="center" vertical="center" wrapText="1"/>
    </xf>
    <xf numFmtId="207" fontId="42" fillId="0" borderId="68" xfId="136" applyNumberFormat="1" applyFont="1" applyBorder="1" applyAlignment="1">
      <alignment horizontal="center" vertical="center" wrapText="1"/>
    </xf>
    <xf numFmtId="207" fontId="42" fillId="0" borderId="54" xfId="136" applyNumberFormat="1" applyFont="1" applyBorder="1" applyAlignment="1">
      <alignment horizontal="center" vertical="center" wrapText="1"/>
    </xf>
    <xf numFmtId="0" fontId="44" fillId="5" borderId="13" xfId="136" applyFont="1" applyFill="1" applyBorder="1" applyAlignment="1">
      <alignment horizontal="center" vertical="center" wrapText="1"/>
    </xf>
    <xf numFmtId="0" fontId="67" fillId="0" borderId="3" xfId="0" applyFont="1" applyBorder="1">
      <alignment vertical="center"/>
    </xf>
    <xf numFmtId="0" fontId="58" fillId="0" borderId="3" xfId="115" applyFont="1" applyBorder="1" applyAlignment="1" applyProtection="1">
      <alignment vertical="center"/>
      <protection locked="0"/>
    </xf>
    <xf numFmtId="0" fontId="58" fillId="0" borderId="3" xfId="114" applyFont="1" applyBorder="1" applyAlignment="1" applyProtection="1">
      <alignment horizontal="left" vertical="top" wrapText="1"/>
      <protection locked="0"/>
    </xf>
    <xf numFmtId="0" fontId="58" fillId="0" borderId="3" xfId="0" applyFont="1" applyBorder="1" applyAlignment="1" applyProtection="1">
      <alignment horizontal="center" vertical="center"/>
      <protection locked="0"/>
    </xf>
    <xf numFmtId="0" fontId="58" fillId="0" borderId="3" xfId="114" applyFont="1" applyBorder="1" applyAlignment="1" applyProtection="1">
      <alignment vertical="top" wrapText="1"/>
      <protection locked="0"/>
    </xf>
    <xf numFmtId="0" fontId="58" fillId="0" borderId="3" xfId="115" applyFont="1" applyBorder="1" applyAlignment="1" applyProtection="1">
      <alignment horizontal="left" vertical="center" shrinkToFit="1"/>
      <protection locked="0"/>
    </xf>
    <xf numFmtId="0" fontId="58" fillId="0" borderId="3" xfId="115" applyFont="1" applyBorder="1" applyAlignment="1" applyProtection="1">
      <alignment horizontal="left" vertical="center"/>
      <protection locked="0"/>
    </xf>
    <xf numFmtId="0" fontId="58" fillId="0" borderId="3" xfId="0" applyFont="1" applyBorder="1" applyAlignment="1" applyProtection="1">
      <alignment horizontal="left" vertical="center"/>
      <protection locked="0"/>
    </xf>
    <xf numFmtId="0" fontId="59" fillId="0" borderId="3" xfId="115" applyFont="1" applyBorder="1" applyAlignment="1" applyProtection="1">
      <alignment vertical="center"/>
      <protection locked="0"/>
    </xf>
    <xf numFmtId="0" fontId="59" fillId="0" borderId="3" xfId="115" applyFont="1" applyBorder="1" applyAlignment="1" applyProtection="1">
      <alignment horizontal="left" vertical="center"/>
      <protection locked="0"/>
    </xf>
    <xf numFmtId="0" fontId="59" fillId="0" borderId="3" xfId="0" applyFont="1" applyBorder="1" applyProtection="1">
      <alignment vertical="center"/>
      <protection locked="0"/>
    </xf>
    <xf numFmtId="0" fontId="59" fillId="0" borderId="3" xfId="115" applyFont="1" applyBorder="1" applyAlignment="1" applyProtection="1">
      <alignment horizontal="center" vertical="center"/>
      <protection locked="0"/>
    </xf>
    <xf numFmtId="0" fontId="58" fillId="0" borderId="3" xfId="114" applyFont="1" applyBorder="1" applyAlignment="1" applyProtection="1">
      <alignment horizontal="left" vertical="center" wrapText="1"/>
      <protection locked="0"/>
    </xf>
    <xf numFmtId="0" fontId="59" fillId="0" borderId="3" xfId="114" applyFont="1" applyBorder="1" applyAlignment="1" applyProtection="1">
      <alignment vertical="center" wrapText="1"/>
      <protection locked="0"/>
    </xf>
    <xf numFmtId="0" fontId="58" fillId="0" borderId="3" xfId="0" applyFont="1" applyBorder="1" applyProtection="1">
      <alignment vertical="center"/>
      <protection locked="0"/>
    </xf>
    <xf numFmtId="41" fontId="58" fillId="0" borderId="3" xfId="95" applyFont="1" applyFill="1" applyBorder="1" applyAlignment="1" applyProtection="1">
      <alignment horizontal="center" vertical="center"/>
      <protection locked="0"/>
    </xf>
    <xf numFmtId="0" fontId="59" fillId="0" borderId="3" xfId="114" applyFont="1" applyBorder="1" applyAlignment="1" applyProtection="1">
      <alignment horizontal="left" vertical="top" wrapText="1"/>
      <protection locked="0"/>
    </xf>
    <xf numFmtId="0" fontId="59" fillId="11" borderId="3" xfId="114" applyFont="1" applyFill="1" applyBorder="1" applyAlignment="1" applyProtection="1">
      <alignment horizontal="left" vertical="top" wrapText="1"/>
      <protection locked="0"/>
    </xf>
    <xf numFmtId="0" fontId="58" fillId="11" borderId="3" xfId="114" applyFont="1" applyFill="1" applyBorder="1" applyAlignment="1" applyProtection="1">
      <alignment horizontal="left" vertical="top" wrapText="1"/>
      <protection locked="0"/>
    </xf>
    <xf numFmtId="0" fontId="58" fillId="11" borderId="3" xfId="115" applyFont="1" applyFill="1" applyBorder="1" applyAlignment="1" applyProtection="1">
      <alignment horizontal="left" vertical="center"/>
      <protection locked="0"/>
    </xf>
    <xf numFmtId="0" fontId="58" fillId="11" borderId="3" xfId="115" applyFont="1" applyFill="1" applyBorder="1" applyAlignment="1" applyProtection="1">
      <alignment horizontal="center" vertical="center"/>
      <protection locked="0"/>
    </xf>
    <xf numFmtId="203" fontId="72" fillId="0" borderId="3" xfId="90" applyNumberFormat="1" applyFont="1" applyFill="1" applyBorder="1" applyAlignment="1" applyProtection="1">
      <alignment vertical="center"/>
    </xf>
    <xf numFmtId="0" fontId="69" fillId="4" borderId="0" xfId="0" applyFont="1" applyFill="1" applyAlignment="1">
      <alignment horizontal="center" vertical="center"/>
    </xf>
    <xf numFmtId="0" fontId="9" fillId="4" borderId="0" xfId="0" applyFont="1" applyFill="1" applyAlignment="1">
      <alignment horizontal="center" vertical="center"/>
    </xf>
    <xf numFmtId="0" fontId="10" fillId="0" borderId="0" xfId="0" applyFont="1" applyAlignment="1">
      <alignment horizontal="center" vertical="center"/>
    </xf>
    <xf numFmtId="0" fontId="58" fillId="0" borderId="0" xfId="0" applyFont="1" applyAlignment="1">
      <alignment horizontal="center" vertical="center"/>
    </xf>
    <xf numFmtId="0" fontId="58" fillId="0" borderId="3" xfId="115" applyFont="1" applyBorder="1" applyAlignment="1" applyProtection="1">
      <alignment horizontal="left" vertical="top"/>
      <protection locked="0"/>
    </xf>
    <xf numFmtId="0" fontId="76" fillId="13" borderId="71" xfId="0" applyFont="1" applyFill="1" applyBorder="1" applyAlignment="1">
      <alignment horizontal="center" vertical="center" wrapText="1"/>
    </xf>
    <xf numFmtId="0" fontId="76" fillId="13" borderId="72" xfId="0" applyFont="1" applyFill="1" applyBorder="1" applyAlignment="1">
      <alignment horizontal="center" vertical="center"/>
    </xf>
    <xf numFmtId="0" fontId="77" fillId="0" borderId="0" xfId="0" applyFont="1" applyAlignment="1">
      <alignment horizontal="center" vertical="center"/>
    </xf>
    <xf numFmtId="41" fontId="76" fillId="0" borderId="3" xfId="146" applyFont="1" applyBorder="1" applyAlignment="1">
      <alignment vertical="center" wrapText="1"/>
    </xf>
    <xf numFmtId="41" fontId="59" fillId="0" borderId="73" xfId="146" quotePrefix="1" applyFont="1" applyBorder="1" applyAlignment="1">
      <alignment vertical="center" wrapText="1"/>
    </xf>
    <xf numFmtId="211" fontId="0" fillId="0" borderId="0" xfId="147" applyNumberFormat="1" applyFont="1" applyAlignment="1">
      <alignment horizontal="center" vertical="center" wrapText="1"/>
    </xf>
    <xf numFmtId="211" fontId="67" fillId="0" borderId="0" xfId="147" applyNumberFormat="1" applyFont="1" applyAlignment="1">
      <alignment horizontal="right" vertical="center" wrapText="1"/>
    </xf>
    <xf numFmtId="0" fontId="55" fillId="0" borderId="0" xfId="0" applyFont="1" applyAlignment="1">
      <alignment vertical="center" wrapText="1"/>
    </xf>
    <xf numFmtId="41" fontId="76" fillId="13" borderId="3" xfId="146" applyFont="1" applyFill="1" applyBorder="1" applyAlignment="1">
      <alignment vertical="center" wrapText="1"/>
    </xf>
    <xf numFmtId="41" fontId="76" fillId="12" borderId="74" xfId="0" applyNumberFormat="1" applyFont="1" applyFill="1" applyBorder="1" applyAlignment="1">
      <alignment vertical="center" wrapText="1"/>
    </xf>
    <xf numFmtId="0" fontId="59" fillId="12" borderId="75" xfId="0" applyFont="1" applyFill="1" applyBorder="1" applyAlignment="1">
      <alignment horizontal="center" vertical="center" wrapText="1"/>
    </xf>
    <xf numFmtId="41" fontId="0" fillId="0" borderId="0" xfId="0" applyNumberFormat="1" applyAlignment="1">
      <alignment vertical="center" wrapText="1"/>
    </xf>
    <xf numFmtId="41" fontId="0" fillId="0" borderId="0" xfId="0" applyNumberFormat="1">
      <alignment vertical="center"/>
    </xf>
    <xf numFmtId="0" fontId="0" fillId="0" borderId="0" xfId="0" applyAlignment="1">
      <alignment vertical="center" wrapText="1"/>
    </xf>
    <xf numFmtId="41" fontId="59" fillId="0" borderId="76" xfId="146" quotePrefix="1" applyFont="1" applyBorder="1" applyAlignment="1">
      <alignment vertical="center" wrapText="1"/>
    </xf>
    <xf numFmtId="0" fontId="41" fillId="0" borderId="0" xfId="130" applyFont="1">
      <alignment vertical="center"/>
    </xf>
    <xf numFmtId="0" fontId="41" fillId="0" borderId="0" xfId="130" applyFont="1" applyAlignment="1">
      <alignment wrapText="1"/>
    </xf>
    <xf numFmtId="0" fontId="79" fillId="0" borderId="0" xfId="130" applyFont="1">
      <alignment vertical="center"/>
    </xf>
    <xf numFmtId="0" fontId="42" fillId="0" borderId="0" xfId="130" applyFont="1" applyAlignment="1">
      <alignment wrapText="1"/>
    </xf>
    <xf numFmtId="0" fontId="82" fillId="0" borderId="0" xfId="130" applyFont="1" applyAlignment="1">
      <alignment horizontal="center"/>
    </xf>
    <xf numFmtId="0" fontId="42" fillId="0" borderId="0" xfId="130" applyFont="1" applyAlignment="1">
      <alignment horizontal="left" vertical="center" indent="15"/>
    </xf>
    <xf numFmtId="0" fontId="41" fillId="0" borderId="0" xfId="130" applyFont="1" applyAlignment="1">
      <alignment horizontal="center" vertical="center"/>
    </xf>
    <xf numFmtId="0" fontId="42" fillId="0" borderId="0" xfId="130" applyFont="1" applyAlignment="1">
      <alignment horizontal="center" vertical="center"/>
    </xf>
    <xf numFmtId="0" fontId="83" fillId="0" borderId="0" xfId="145" applyFont="1">
      <alignment vertical="center"/>
    </xf>
    <xf numFmtId="212" fontId="83" fillId="0" borderId="0" xfId="145" applyNumberFormat="1" applyFont="1">
      <alignment vertical="center"/>
    </xf>
    <xf numFmtId="0" fontId="41" fillId="0" borderId="0" xfId="130" applyFont="1" applyAlignment="1">
      <alignment horizontal="center"/>
    </xf>
    <xf numFmtId="0" fontId="41" fillId="0" borderId="0" xfId="130" applyFont="1" applyAlignment="1"/>
    <xf numFmtId="0" fontId="79" fillId="0" borderId="0" xfId="130" applyFont="1" applyAlignment="1">
      <alignment wrapText="1"/>
    </xf>
    <xf numFmtId="0" fontId="5" fillId="0" borderId="0" xfId="148">
      <alignment vertical="center"/>
    </xf>
    <xf numFmtId="0" fontId="74" fillId="0" borderId="0" xfId="148" applyFont="1">
      <alignment vertical="center"/>
    </xf>
    <xf numFmtId="0" fontId="87" fillId="0" borderId="0" xfId="148" applyFont="1">
      <alignment vertical="center"/>
    </xf>
    <xf numFmtId="0" fontId="88" fillId="0" borderId="79" xfId="148" applyFont="1" applyBorder="1" applyAlignment="1">
      <alignment horizontal="left" vertical="center" wrapText="1"/>
    </xf>
    <xf numFmtId="3" fontId="89" fillId="0" borderId="80" xfId="148" applyNumberFormat="1" applyFont="1" applyBorder="1" applyAlignment="1">
      <alignment horizontal="center" vertical="center" wrapText="1"/>
    </xf>
    <xf numFmtId="3" fontId="90" fillId="0" borderId="80" xfId="148" applyNumberFormat="1" applyFont="1" applyBorder="1" applyAlignment="1">
      <alignment horizontal="right" vertical="center" wrapText="1"/>
    </xf>
    <xf numFmtId="0" fontId="89" fillId="0" borderId="81" xfId="148" applyFont="1" applyBorder="1" applyAlignment="1">
      <alignment horizontal="left" vertical="center" wrapText="1"/>
    </xf>
    <xf numFmtId="0" fontId="88" fillId="0" borderId="82" xfId="148" applyFont="1" applyBorder="1" applyAlignment="1">
      <alignment horizontal="left" vertical="center" wrapText="1"/>
    </xf>
    <xf numFmtId="3" fontId="89" fillId="0" borderId="83" xfId="148" applyNumberFormat="1" applyFont="1" applyBorder="1" applyAlignment="1">
      <alignment horizontal="center" vertical="center" wrapText="1"/>
    </xf>
    <xf numFmtId="3" fontId="90" fillId="0" borderId="83" xfId="148" applyNumberFormat="1" applyFont="1" applyBorder="1" applyAlignment="1">
      <alignment horizontal="right" vertical="center" wrapText="1"/>
    </xf>
    <xf numFmtId="0" fontId="89" fillId="0" borderId="84" xfId="148" applyFont="1" applyBorder="1" applyAlignment="1">
      <alignment horizontal="left" vertical="center" wrapText="1"/>
    </xf>
    <xf numFmtId="0" fontId="88" fillId="0" borderId="85" xfId="148" applyFont="1" applyBorder="1" applyAlignment="1">
      <alignment horizontal="left" vertical="center" wrapText="1"/>
    </xf>
    <xf numFmtId="3" fontId="89" fillId="0" borderId="86" xfId="148" applyNumberFormat="1" applyFont="1" applyBorder="1" applyAlignment="1">
      <alignment horizontal="center" vertical="center" wrapText="1"/>
    </xf>
    <xf numFmtId="3" fontId="90" fillId="0" borderId="86" xfId="148" applyNumberFormat="1" applyFont="1" applyBorder="1" applyAlignment="1">
      <alignment horizontal="right" vertical="center" wrapText="1"/>
    </xf>
    <xf numFmtId="0" fontId="89" fillId="0" borderId="87" xfId="148" applyFont="1" applyBorder="1" applyAlignment="1">
      <alignment horizontal="left" vertical="center" wrapText="1"/>
    </xf>
    <xf numFmtId="0" fontId="92" fillId="14" borderId="88" xfId="148" applyFont="1" applyFill="1" applyBorder="1" applyAlignment="1">
      <alignment horizontal="center" vertical="center" wrapText="1"/>
    </xf>
    <xf numFmtId="0" fontId="92" fillId="14" borderId="89" xfId="148" applyFont="1" applyFill="1" applyBorder="1" applyAlignment="1">
      <alignment horizontal="center" vertical="center" wrapText="1"/>
    </xf>
    <xf numFmtId="0" fontId="92" fillId="14" borderId="90" xfId="148" applyFont="1" applyFill="1" applyBorder="1" applyAlignment="1">
      <alignment horizontal="center" vertical="center" wrapText="1"/>
    </xf>
    <xf numFmtId="0" fontId="74" fillId="0" borderId="0" xfId="148" applyFont="1" applyAlignment="1">
      <alignment horizontal="right" vertical="center"/>
    </xf>
    <xf numFmtId="0" fontId="74" fillId="0" borderId="0" xfId="148" applyFont="1" applyAlignment="1">
      <alignment vertical="center" wrapText="1"/>
    </xf>
    <xf numFmtId="0" fontId="93" fillId="0" borderId="0" xfId="148" applyFont="1" applyAlignment="1">
      <alignment vertical="center" wrapText="1"/>
    </xf>
    <xf numFmtId="0" fontId="94" fillId="0" borderId="0" xfId="148" applyFont="1">
      <alignment vertical="center"/>
    </xf>
    <xf numFmtId="0" fontId="95" fillId="0" borderId="0" xfId="148" applyFont="1">
      <alignment vertical="center"/>
    </xf>
    <xf numFmtId="0" fontId="97" fillId="0" borderId="77" xfId="148" applyFont="1" applyBorder="1" applyAlignment="1">
      <alignment horizontal="center" vertical="center"/>
    </xf>
    <xf numFmtId="0" fontId="98" fillId="0" borderId="0" xfId="148" applyFont="1" applyAlignment="1">
      <alignment horizontal="right" vertical="center"/>
    </xf>
    <xf numFmtId="0" fontId="99" fillId="15" borderId="89" xfId="148" applyFont="1" applyFill="1" applyBorder="1" applyAlignment="1">
      <alignment horizontal="center" vertical="center" wrapText="1"/>
    </xf>
    <xf numFmtId="0" fontId="100" fillId="0" borderId="89" xfId="148" applyFont="1" applyBorder="1" applyAlignment="1">
      <alignment horizontal="center" vertical="center" wrapText="1"/>
    </xf>
    <xf numFmtId="0" fontId="100" fillId="0" borderId="91" xfId="148" applyFont="1" applyBorder="1" applyAlignment="1">
      <alignment horizontal="center" vertical="center" wrapText="1"/>
    </xf>
    <xf numFmtId="0" fontId="100" fillId="16" borderId="89" xfId="148" applyFont="1" applyFill="1" applyBorder="1" applyAlignment="1">
      <alignment horizontal="center" vertical="center" wrapText="1"/>
    </xf>
    <xf numFmtId="0" fontId="100" fillId="0" borderId="89" xfId="148" applyFont="1" applyBorder="1" applyAlignment="1">
      <alignment horizontal="justify" vertical="center" wrapText="1"/>
    </xf>
    <xf numFmtId="0" fontId="100" fillId="0" borderId="3" xfId="148" applyFont="1" applyBorder="1" applyAlignment="1">
      <alignment horizontal="center" vertical="center" wrapText="1"/>
    </xf>
    <xf numFmtId="0" fontId="100" fillId="16" borderId="91" xfId="148" applyFont="1" applyFill="1" applyBorder="1" applyAlignment="1">
      <alignment horizontal="center" vertical="center" wrapText="1"/>
    </xf>
    <xf numFmtId="0" fontId="100" fillId="0" borderId="94" xfId="148" applyFont="1" applyBorder="1" applyAlignment="1">
      <alignment horizontal="justify" vertical="center" wrapText="1"/>
    </xf>
    <xf numFmtId="0" fontId="103" fillId="0" borderId="95" xfId="148" applyFont="1" applyBorder="1" applyAlignment="1">
      <alignment horizontal="justify" vertical="center" wrapText="1"/>
    </xf>
    <xf numFmtId="0" fontId="100" fillId="0" borderId="9" xfId="148" applyFont="1" applyBorder="1" applyAlignment="1">
      <alignment horizontal="center" vertical="center" wrapText="1"/>
    </xf>
    <xf numFmtId="0" fontId="100" fillId="0" borderId="91" xfId="148" applyFont="1" applyBorder="1" applyAlignment="1">
      <alignment horizontal="justify" vertical="center" wrapText="1"/>
    </xf>
    <xf numFmtId="0" fontId="100" fillId="11" borderId="3" xfId="148" applyFont="1" applyFill="1" applyBorder="1" applyAlignment="1">
      <alignment horizontal="center" vertical="center" wrapText="1"/>
    </xf>
    <xf numFmtId="0" fontId="104" fillId="0" borderId="95" xfId="148" applyFont="1" applyBorder="1" applyAlignment="1">
      <alignment horizontal="justify" vertical="center" wrapText="1"/>
    </xf>
    <xf numFmtId="0" fontId="100" fillId="0" borderId="88" xfId="148" applyFont="1" applyBorder="1" applyAlignment="1">
      <alignment horizontal="justify" vertical="center" wrapText="1"/>
    </xf>
    <xf numFmtId="0" fontId="98" fillId="0" borderId="3" xfId="148" applyFont="1" applyBorder="1" applyAlignment="1">
      <alignment horizontal="center" vertical="center" wrapText="1"/>
    </xf>
    <xf numFmtId="0" fontId="98" fillId="0" borderId="3" xfId="148" applyFont="1" applyBorder="1" applyAlignment="1">
      <alignment horizontal="center" vertical="center"/>
    </xf>
    <xf numFmtId="0" fontId="74" fillId="0" borderId="0" xfId="148" applyFont="1" applyAlignment="1">
      <alignment horizontal="center" vertical="center"/>
    </xf>
    <xf numFmtId="0" fontId="98" fillId="0" borderId="0" xfId="148" applyFont="1">
      <alignment vertical="center"/>
    </xf>
    <xf numFmtId="0" fontId="65" fillId="0" borderId="0" xfId="0" applyFont="1">
      <alignment vertical="center"/>
    </xf>
    <xf numFmtId="0" fontId="107" fillId="0" borderId="21" xfId="0" applyFont="1" applyBorder="1">
      <alignment vertical="center"/>
    </xf>
    <xf numFmtId="0" fontId="65" fillId="0" borderId="22" xfId="5" applyNumberFormat="1" applyFont="1" applyFill="1" applyBorder="1" applyAlignment="1">
      <alignment vertical="center"/>
    </xf>
    <xf numFmtId="0" fontId="63" fillId="0" borderId="23" xfId="5" applyNumberFormat="1" applyFont="1" applyFill="1" applyBorder="1" applyAlignment="1">
      <alignment horizontal="right" vertical="center"/>
    </xf>
    <xf numFmtId="0" fontId="62" fillId="5" borderId="17" xfId="142" applyFont="1" applyFill="1" applyBorder="1" applyAlignment="1">
      <alignment horizontal="center" vertical="center" wrapText="1"/>
    </xf>
    <xf numFmtId="0" fontId="62" fillId="5" borderId="3" xfId="142" applyFont="1" applyFill="1" applyBorder="1" applyAlignment="1">
      <alignment horizontal="center" vertical="center" wrapText="1"/>
    </xf>
    <xf numFmtId="9" fontId="42" fillId="0" borderId="3" xfId="86" applyFont="1" applyBorder="1" applyAlignment="1">
      <alignment horizontal="center" vertical="center" wrapText="1"/>
    </xf>
    <xf numFmtId="9" fontId="65" fillId="0" borderId="3" xfId="86" applyFont="1" applyBorder="1" applyAlignment="1">
      <alignment horizontal="center" vertical="center" wrapText="1"/>
    </xf>
    <xf numFmtId="9" fontId="65" fillId="0" borderId="74" xfId="86" applyFont="1" applyBorder="1" applyAlignment="1">
      <alignment horizontal="center" vertical="center" wrapText="1"/>
    </xf>
    <xf numFmtId="0" fontId="108" fillId="0" borderId="0" xfId="0" applyFont="1">
      <alignment vertical="center"/>
    </xf>
    <xf numFmtId="0" fontId="41" fillId="0" borderId="0" xfId="148" applyFont="1">
      <alignment vertical="center"/>
    </xf>
    <xf numFmtId="0" fontId="41" fillId="11" borderId="0" xfId="150" applyNumberFormat="1" applyFont="1" applyFill="1" applyBorder="1" applyAlignment="1">
      <alignment vertical="center"/>
    </xf>
    <xf numFmtId="0" fontId="44" fillId="11" borderId="0" xfId="150" applyNumberFormat="1" applyFont="1" applyFill="1" applyBorder="1" applyAlignment="1">
      <alignment vertical="center"/>
    </xf>
    <xf numFmtId="0" fontId="44" fillId="11" borderId="0" xfId="150" applyNumberFormat="1" applyFont="1" applyFill="1" applyBorder="1" applyAlignment="1">
      <alignment horizontal="right" vertical="center"/>
    </xf>
    <xf numFmtId="0" fontId="44" fillId="11" borderId="0" xfId="148" applyFont="1" applyFill="1">
      <alignment vertical="center"/>
    </xf>
    <xf numFmtId="0" fontId="41" fillId="11" borderId="0" xfId="148" applyFont="1" applyFill="1">
      <alignment vertical="center"/>
    </xf>
    <xf numFmtId="0" fontId="41" fillId="11" borderId="0" xfId="148" applyFont="1" applyFill="1" applyAlignment="1">
      <alignment horizontal="right" vertical="center"/>
    </xf>
    <xf numFmtId="0" fontId="44" fillId="17" borderId="71" xfId="151" applyNumberFormat="1" applyFont="1" applyFill="1" applyBorder="1" applyAlignment="1">
      <alignment horizontal="center" vertical="center" wrapText="1"/>
    </xf>
    <xf numFmtId="0" fontId="44" fillId="17" borderId="72" xfId="151" applyNumberFormat="1" applyFont="1" applyFill="1" applyBorder="1" applyAlignment="1">
      <alignment horizontal="center" vertical="center" wrapText="1"/>
    </xf>
    <xf numFmtId="0" fontId="41" fillId="16" borderId="101" xfId="152" applyNumberFormat="1" applyFont="1" applyFill="1" applyBorder="1" applyAlignment="1">
      <alignment vertical="center" wrapText="1"/>
    </xf>
    <xf numFmtId="0" fontId="41" fillId="16" borderId="101" xfId="152" applyNumberFormat="1" applyFont="1" applyFill="1" applyBorder="1" applyAlignment="1">
      <alignment horizontal="center" vertical="center" wrapText="1"/>
    </xf>
    <xf numFmtId="41" fontId="41" fillId="16" borderId="101" xfId="152" applyFont="1" applyFill="1" applyBorder="1" applyAlignment="1">
      <alignment vertical="center" wrapText="1"/>
    </xf>
    <xf numFmtId="213" fontId="41" fillId="16" borderId="101" xfId="152" applyNumberFormat="1" applyFont="1" applyFill="1" applyBorder="1" applyAlignment="1">
      <alignment horizontal="center" vertical="center" wrapText="1"/>
    </xf>
    <xf numFmtId="9" fontId="41" fillId="16" borderId="101" xfId="144" applyNumberFormat="1" applyFont="1" applyFill="1" applyBorder="1" applyAlignment="1">
      <alignment horizontal="center" vertical="center" wrapText="1"/>
    </xf>
    <xf numFmtId="41" fontId="41" fillId="16" borderId="102" xfId="152" applyFont="1" applyFill="1" applyBorder="1" applyAlignment="1">
      <alignment vertical="center"/>
    </xf>
    <xf numFmtId="0" fontId="41" fillId="16" borderId="3" xfId="152" applyNumberFormat="1" applyFont="1" applyFill="1" applyBorder="1" applyAlignment="1">
      <alignment vertical="center" wrapText="1"/>
    </xf>
    <xf numFmtId="0" fontId="41" fillId="16" borderId="3" xfId="152" applyNumberFormat="1" applyFont="1" applyFill="1" applyBorder="1" applyAlignment="1">
      <alignment horizontal="center" vertical="center" wrapText="1"/>
    </xf>
    <xf numFmtId="41" fontId="41" fillId="16" borderId="3" xfId="152" applyFont="1" applyFill="1" applyBorder="1" applyAlignment="1">
      <alignment vertical="center" wrapText="1"/>
    </xf>
    <xf numFmtId="213" fontId="41" fillId="16" borderId="3" xfId="152" applyNumberFormat="1" applyFont="1" applyFill="1" applyBorder="1" applyAlignment="1">
      <alignment horizontal="center" vertical="center" wrapText="1"/>
    </xf>
    <xf numFmtId="9" fontId="41" fillId="16" borderId="3" xfId="144" applyNumberFormat="1" applyFont="1" applyFill="1" applyBorder="1" applyAlignment="1">
      <alignment horizontal="center" vertical="center" wrapText="1"/>
    </xf>
    <xf numFmtId="41" fontId="41" fillId="16" borderId="73" xfId="152" applyFont="1" applyFill="1" applyBorder="1" applyAlignment="1">
      <alignment vertical="center"/>
    </xf>
    <xf numFmtId="0" fontId="41" fillId="0" borderId="105" xfId="152" applyNumberFormat="1" applyFont="1" applyFill="1" applyBorder="1" applyAlignment="1">
      <alignment horizontal="center" vertical="center" wrapText="1"/>
    </xf>
    <xf numFmtId="0" fontId="44" fillId="17" borderId="17" xfId="153" applyNumberFormat="1" applyFont="1" applyFill="1" applyBorder="1" applyAlignment="1">
      <alignment horizontal="center" vertical="center"/>
    </xf>
    <xf numFmtId="9" fontId="113" fillId="12" borderId="3" xfId="153" applyNumberFormat="1" applyFont="1" applyFill="1" applyBorder="1" applyAlignment="1">
      <alignment horizontal="center" vertical="center"/>
    </xf>
    <xf numFmtId="0" fontId="115" fillId="11" borderId="0" xfId="154" applyFill="1" applyBorder="1">
      <alignment vertical="center"/>
    </xf>
    <xf numFmtId="41" fontId="76" fillId="13" borderId="9" xfId="146" applyFont="1" applyFill="1" applyBorder="1" applyAlignment="1">
      <alignment vertical="center" wrapText="1"/>
    </xf>
    <xf numFmtId="0" fontId="76" fillId="0" borderId="17" xfId="0" quotePrefix="1" applyFont="1" applyBorder="1" applyAlignment="1">
      <alignment horizontal="center" vertical="center" wrapText="1"/>
    </xf>
    <xf numFmtId="0" fontId="53" fillId="5" borderId="3" xfId="0" applyFont="1" applyFill="1" applyBorder="1" applyAlignment="1">
      <alignment horizontal="center" vertical="center" wrapText="1"/>
    </xf>
    <xf numFmtId="0" fontId="53" fillId="5" borderId="26" xfId="0" applyFont="1" applyFill="1" applyBorder="1" applyAlignment="1">
      <alignment horizontal="center" vertical="center" wrapText="1"/>
    </xf>
    <xf numFmtId="0" fontId="116" fillId="0" borderId="11" xfId="136" applyFont="1" applyBorder="1">
      <alignment vertical="center"/>
    </xf>
    <xf numFmtId="0" fontId="117" fillId="0" borderId="12" xfId="0" applyFont="1" applyBorder="1">
      <alignment vertical="center"/>
    </xf>
    <xf numFmtId="0" fontId="119" fillId="0" borderId="89" xfId="0" applyFont="1" applyBorder="1" applyAlignment="1">
      <alignment horizontal="center" vertical="center" wrapText="1"/>
    </xf>
    <xf numFmtId="177" fontId="54" fillId="0" borderId="3" xfId="85" applyNumberFormat="1" applyFont="1" applyFill="1" applyBorder="1" applyAlignment="1">
      <alignment horizontal="center" vertical="center" wrapText="1"/>
    </xf>
    <xf numFmtId="0" fontId="120" fillId="18" borderId="89" xfId="0" applyFont="1" applyFill="1" applyBorder="1" applyAlignment="1">
      <alignment horizontal="center" vertical="center" wrapText="1"/>
    </xf>
    <xf numFmtId="9" fontId="54" fillId="0" borderId="115" xfId="86" applyFont="1" applyFill="1" applyBorder="1" applyAlignment="1">
      <alignment vertical="center" wrapText="1"/>
    </xf>
    <xf numFmtId="177" fontId="54" fillId="0" borderId="115" xfId="137" applyNumberFormat="1" applyFont="1" applyBorder="1" applyAlignment="1">
      <alignment vertical="center" wrapText="1"/>
    </xf>
    <xf numFmtId="177" fontId="54" fillId="0" borderId="115" xfId="85" applyNumberFormat="1" applyFont="1" applyFill="1" applyBorder="1" applyAlignment="1">
      <alignment vertical="center" wrapText="1"/>
    </xf>
    <xf numFmtId="0" fontId="118" fillId="0" borderId="3" xfId="114" applyFont="1" applyBorder="1" applyAlignment="1">
      <alignment vertical="center" wrapText="1"/>
    </xf>
    <xf numFmtId="0" fontId="120" fillId="18" borderId="90" xfId="0" applyFont="1" applyFill="1" applyBorder="1" applyAlignment="1">
      <alignment horizontal="center" vertical="center" wrapText="1"/>
    </xf>
    <xf numFmtId="9" fontId="54" fillId="0" borderId="116" xfId="86" applyFont="1" applyFill="1" applyBorder="1" applyAlignment="1">
      <alignment vertical="center" wrapText="1"/>
    </xf>
    <xf numFmtId="177" fontId="54" fillId="0" borderId="116" xfId="137" applyNumberFormat="1" applyFont="1" applyBorder="1" applyAlignment="1">
      <alignment vertical="center" wrapText="1"/>
    </xf>
    <xf numFmtId="177" fontId="54" fillId="0" borderId="116" xfId="85" applyNumberFormat="1" applyFont="1" applyFill="1" applyBorder="1" applyAlignment="1">
      <alignment vertical="center" wrapText="1"/>
    </xf>
    <xf numFmtId="1" fontId="0" fillId="0" borderId="0" xfId="0" applyNumberFormat="1">
      <alignment vertical="center"/>
    </xf>
    <xf numFmtId="0" fontId="47" fillId="0" borderId="12" xfId="136" applyFont="1" applyBorder="1" applyAlignment="1">
      <alignment horizontal="left" vertical="center"/>
    </xf>
    <xf numFmtId="0" fontId="66" fillId="0" borderId="0" xfId="0" applyFont="1">
      <alignment vertical="center"/>
    </xf>
    <xf numFmtId="208" fontId="0" fillId="0" borderId="0" xfId="0" applyNumberFormat="1">
      <alignment vertical="center"/>
    </xf>
    <xf numFmtId="215" fontId="0" fillId="0" borderId="0" xfId="0" applyNumberFormat="1">
      <alignment vertical="center"/>
    </xf>
    <xf numFmtId="0" fontId="125" fillId="0" borderId="0" xfId="0" applyFont="1">
      <alignment vertical="center"/>
    </xf>
    <xf numFmtId="0" fontId="126" fillId="0" borderId="0" xfId="0" applyFont="1">
      <alignment vertical="center"/>
    </xf>
    <xf numFmtId="0" fontId="0" fillId="13" borderId="3" xfId="0" applyFill="1" applyBorder="1" applyAlignment="1">
      <alignment horizontal="center" vertical="center"/>
    </xf>
    <xf numFmtId="0" fontId="0" fillId="13" borderId="25" xfId="0" applyFill="1" applyBorder="1" applyAlignment="1">
      <alignment horizontal="center" vertical="center"/>
    </xf>
    <xf numFmtId="3" fontId="0" fillId="0" borderId="25" xfId="0" applyNumberFormat="1" applyBorder="1" applyAlignment="1">
      <alignment horizontal="center" vertical="center" wrapText="1"/>
    </xf>
    <xf numFmtId="3" fontId="0" fillId="0" borderId="25" xfId="0" applyNumberFormat="1" applyBorder="1">
      <alignment vertical="center"/>
    </xf>
    <xf numFmtId="3" fontId="0" fillId="0" borderId="25" xfId="0" applyNumberFormat="1" applyBorder="1" applyAlignment="1">
      <alignment horizontal="center" vertical="center"/>
    </xf>
    <xf numFmtId="0" fontId="0" fillId="0" borderId="3" xfId="0" applyBorder="1" applyAlignment="1">
      <alignment vertical="center" wrapText="1"/>
    </xf>
    <xf numFmtId="0" fontId="0" fillId="0" borderId="3" xfId="0" applyBorder="1">
      <alignment vertical="center"/>
    </xf>
    <xf numFmtId="3" fontId="55" fillId="12" borderId="25" xfId="0" applyNumberFormat="1" applyFont="1" applyFill="1" applyBorder="1">
      <alignment vertical="center"/>
    </xf>
    <xf numFmtId="41" fontId="0" fillId="0" borderId="0" xfId="90" applyFont="1">
      <alignment vertical="center"/>
    </xf>
    <xf numFmtId="0" fontId="9" fillId="0" borderId="3" xfId="0" applyFont="1" applyBorder="1" applyProtection="1">
      <alignment vertical="center"/>
      <protection locked="0"/>
    </xf>
    <xf numFmtId="0" fontId="9" fillId="0" borderId="3" xfId="0" applyFont="1" applyBorder="1" applyAlignment="1" applyProtection="1">
      <alignment horizontal="center" vertical="center"/>
      <protection locked="0"/>
    </xf>
    <xf numFmtId="49" fontId="58" fillId="0" borderId="9" xfId="159" applyNumberFormat="1" applyFont="1" applyBorder="1" applyAlignment="1">
      <alignment horizontal="left" vertical="center" wrapText="1"/>
    </xf>
    <xf numFmtId="49" fontId="58" fillId="0" borderId="3" xfId="159" applyNumberFormat="1" applyFont="1" applyBorder="1" applyAlignment="1">
      <alignment horizontal="left" vertical="center" wrapText="1"/>
    </xf>
    <xf numFmtId="0" fontId="58" fillId="0" borderId="3" xfId="114" applyFont="1" applyBorder="1" applyAlignment="1" applyProtection="1">
      <alignment vertical="center" wrapText="1"/>
      <protection locked="0"/>
    </xf>
    <xf numFmtId="0" fontId="58" fillId="0" borderId="3" xfId="158" applyFont="1" applyBorder="1" applyAlignment="1" applyProtection="1">
      <alignment horizontal="center" vertical="center"/>
      <protection locked="0"/>
    </xf>
    <xf numFmtId="49" fontId="58" fillId="0" borderId="96" xfId="159" applyNumberFormat="1" applyFont="1" applyBorder="1" applyAlignment="1">
      <alignment horizontal="left" vertical="center" wrapText="1"/>
    </xf>
    <xf numFmtId="49" fontId="58" fillId="0" borderId="8" xfId="159" applyNumberFormat="1" applyFont="1" applyBorder="1" applyAlignment="1">
      <alignment horizontal="left" vertical="center" wrapText="1"/>
    </xf>
    <xf numFmtId="0" fontId="58" fillId="0" borderId="3" xfId="158" applyFont="1" applyBorder="1" applyAlignment="1" applyProtection="1">
      <alignment horizontal="left" vertical="center"/>
      <protection locked="0"/>
    </xf>
    <xf numFmtId="49" fontId="58" fillId="0" borderId="3" xfId="155" applyNumberFormat="1" applyFont="1" applyFill="1" applyBorder="1" applyAlignment="1">
      <alignment horizontal="left" vertical="center" wrapText="1"/>
    </xf>
    <xf numFmtId="49" fontId="58" fillId="0" borderId="9" xfId="155" applyNumberFormat="1" applyFont="1" applyFill="1" applyBorder="1" applyAlignment="1">
      <alignment horizontal="left" vertical="center" wrapText="1"/>
    </xf>
    <xf numFmtId="49" fontId="58" fillId="0" borderId="8" xfId="155" applyNumberFormat="1" applyFont="1" applyFill="1" applyBorder="1" applyAlignment="1">
      <alignment horizontal="left" vertical="center" wrapText="1"/>
    </xf>
    <xf numFmtId="49" fontId="58" fillId="0" borderId="96" xfId="155" applyNumberFormat="1" applyFont="1" applyFill="1" applyBorder="1" applyAlignment="1">
      <alignment horizontal="left" vertical="center" wrapText="1"/>
    </xf>
    <xf numFmtId="0" fontId="58" fillId="0" borderId="9" xfId="114" applyFont="1" applyBorder="1" applyAlignment="1" applyProtection="1">
      <alignment horizontal="left" vertical="center" wrapText="1"/>
      <protection locked="0"/>
    </xf>
    <xf numFmtId="0" fontId="58" fillId="0" borderId="96" xfId="114" applyFont="1" applyBorder="1" applyAlignment="1" applyProtection="1">
      <alignment horizontal="left" vertical="center" wrapText="1"/>
      <protection locked="0"/>
    </xf>
    <xf numFmtId="0" fontId="58" fillId="0" borderId="8" xfId="114" applyFont="1" applyBorder="1" applyAlignment="1" applyProtection="1">
      <alignment horizontal="left" vertical="center" wrapText="1"/>
      <protection locked="0"/>
    </xf>
    <xf numFmtId="0" fontId="69" fillId="0" borderId="112" xfId="160" applyFont="1" applyBorder="1" applyAlignment="1">
      <alignment horizontal="left" vertical="center" wrapText="1"/>
    </xf>
    <xf numFmtId="0" fontId="58" fillId="0" borderId="8" xfId="158" applyFont="1" applyBorder="1" applyAlignment="1" applyProtection="1">
      <alignment horizontal="center" vertical="center"/>
      <protection locked="0"/>
    </xf>
    <xf numFmtId="0" fontId="58" fillId="0" borderId="9" xfId="158" applyFont="1" applyBorder="1" applyAlignment="1" applyProtection="1">
      <alignment horizontal="center" vertical="center"/>
      <protection locked="0"/>
    </xf>
    <xf numFmtId="0" fontId="58" fillId="0" borderId="3" xfId="157" applyFont="1" applyBorder="1" applyAlignment="1">
      <alignment horizontal="left" vertical="center"/>
    </xf>
    <xf numFmtId="0" fontId="58" fillId="0" borderId="9" xfId="157" applyFont="1" applyBorder="1" applyAlignment="1">
      <alignment horizontal="left" vertical="center"/>
    </xf>
    <xf numFmtId="0" fontId="58" fillId="0" borderId="3" xfId="114" applyFont="1" applyBorder="1" applyAlignment="1" applyProtection="1">
      <alignment horizontal="center" vertical="center" wrapText="1"/>
      <protection locked="0"/>
    </xf>
    <xf numFmtId="0" fontId="129" fillId="13" borderId="3" xfId="114" applyFont="1" applyFill="1" applyBorder="1" applyAlignment="1" applyProtection="1">
      <alignment horizontal="left" vertical="center"/>
      <protection locked="0"/>
    </xf>
    <xf numFmtId="0" fontId="58" fillId="13" borderId="3" xfId="114" applyFont="1" applyFill="1" applyBorder="1" applyAlignment="1" applyProtection="1">
      <alignment vertical="center"/>
      <protection locked="0"/>
    </xf>
    <xf numFmtId="0" fontId="58" fillId="13" borderId="3" xfId="114" applyFont="1" applyFill="1" applyBorder="1" applyAlignment="1" applyProtection="1">
      <alignment vertical="center" wrapText="1"/>
      <protection locked="0"/>
    </xf>
    <xf numFmtId="203" fontId="58" fillId="13" borderId="3" xfId="90" applyNumberFormat="1" applyFont="1" applyFill="1" applyBorder="1" applyAlignment="1" applyProtection="1">
      <alignment vertical="center"/>
    </xf>
    <xf numFmtId="203" fontId="58" fillId="13" borderId="3" xfId="90" applyNumberFormat="1" applyFont="1" applyFill="1" applyBorder="1" applyAlignment="1" applyProtection="1">
      <alignment vertical="center"/>
      <protection locked="0"/>
    </xf>
    <xf numFmtId="0" fontId="128" fillId="13" borderId="9" xfId="114" applyFont="1" applyFill="1" applyBorder="1" applyAlignment="1" applyProtection="1">
      <alignment vertical="center" wrapText="1"/>
      <protection locked="0"/>
    </xf>
    <xf numFmtId="0" fontId="58" fillId="13" borderId="9" xfId="114" applyFont="1" applyFill="1" applyBorder="1" applyAlignment="1" applyProtection="1">
      <alignment vertical="center" wrapText="1"/>
      <protection locked="0"/>
    </xf>
    <xf numFmtId="0" fontId="58" fillId="13" borderId="3" xfId="157" applyFont="1" applyFill="1" applyBorder="1" applyAlignment="1">
      <alignment horizontal="left" vertical="center"/>
    </xf>
    <xf numFmtId="0" fontId="58" fillId="13" borderId="3" xfId="114" applyFont="1" applyFill="1" applyBorder="1" applyAlignment="1" applyProtection="1">
      <alignment horizontal="center" vertical="center" wrapText="1"/>
      <protection locked="0"/>
    </xf>
    <xf numFmtId="0" fontId="128" fillId="13" borderId="3" xfId="114" applyFont="1" applyFill="1" applyBorder="1" applyAlignment="1" applyProtection="1">
      <alignment vertical="center" wrapText="1"/>
      <protection locked="0"/>
    </xf>
    <xf numFmtId="0" fontId="44" fillId="13" borderId="3" xfId="114" applyFont="1" applyFill="1" applyBorder="1" applyAlignment="1" applyProtection="1">
      <alignment vertical="center"/>
      <protection locked="0"/>
    </xf>
    <xf numFmtId="0" fontId="58" fillId="13" borderId="59" xfId="114" applyFont="1" applyFill="1" applyBorder="1" applyAlignment="1" applyProtection="1">
      <alignment vertical="center" wrapText="1"/>
      <protection locked="0"/>
    </xf>
    <xf numFmtId="0" fontId="58" fillId="13" borderId="3" xfId="115" applyFont="1" applyFill="1" applyBorder="1" applyAlignment="1" applyProtection="1">
      <alignment horizontal="center" vertical="center"/>
      <protection locked="0"/>
    </xf>
    <xf numFmtId="0" fontId="58" fillId="0" borderId="59" xfId="115" applyFont="1" applyBorder="1" applyAlignment="1" applyProtection="1">
      <alignment vertical="center"/>
      <protection locked="0"/>
    </xf>
    <xf numFmtId="0" fontId="44" fillId="0" borderId="3" xfId="114" applyFont="1" applyBorder="1" applyAlignment="1" applyProtection="1">
      <alignment vertical="center"/>
      <protection locked="0"/>
    </xf>
    <xf numFmtId="0" fontId="58" fillId="0" borderId="3" xfId="114" applyFont="1" applyBorder="1" applyAlignment="1" applyProtection="1">
      <alignment vertical="center"/>
      <protection locked="0"/>
    </xf>
    <xf numFmtId="0" fontId="119" fillId="13" borderId="3" xfId="0" applyFont="1" applyFill="1" applyBorder="1" applyAlignment="1">
      <alignment vertical="top"/>
    </xf>
    <xf numFmtId="0" fontId="101" fillId="0" borderId="3" xfId="0" applyFont="1" applyBorder="1" applyAlignment="1">
      <alignment vertical="top"/>
    </xf>
    <xf numFmtId="0" fontId="131" fillId="0" borderId="0" xfId="0" applyFont="1" applyAlignment="1">
      <alignment horizontal="left" vertical="center"/>
    </xf>
    <xf numFmtId="0" fontId="132" fillId="0" borderId="0" xfId="0" applyFont="1" applyAlignment="1">
      <alignment horizontal="center" vertical="center"/>
    </xf>
    <xf numFmtId="0" fontId="132" fillId="0" borderId="0" xfId="0" applyFont="1" applyAlignment="1">
      <alignment horizontal="left" vertical="center"/>
    </xf>
    <xf numFmtId="216" fontId="9" fillId="0" borderId="0" xfId="0" applyNumberFormat="1" applyFont="1" applyAlignment="1">
      <alignment horizontal="center" vertical="center"/>
    </xf>
    <xf numFmtId="9" fontId="9" fillId="0" borderId="0" xfId="0" applyNumberFormat="1" applyFont="1">
      <alignment vertical="center"/>
    </xf>
    <xf numFmtId="0" fontId="43" fillId="0" borderId="0" xfId="0" applyFont="1" applyAlignment="1">
      <alignment horizontal="center" vertical="center"/>
    </xf>
    <xf numFmtId="0" fontId="133" fillId="23" borderId="100" xfId="0" applyFont="1" applyFill="1" applyBorder="1" applyAlignment="1">
      <alignment horizontal="center" vertical="center"/>
    </xf>
    <xf numFmtId="216" fontId="132" fillId="0" borderId="0" xfId="0" applyNumberFormat="1" applyFont="1" applyAlignment="1">
      <alignment horizontal="center" vertical="center"/>
    </xf>
    <xf numFmtId="0" fontId="134" fillId="24" borderId="17" xfId="0" applyFont="1" applyFill="1" applyBorder="1" applyAlignment="1">
      <alignment horizontal="center" vertical="center"/>
    </xf>
    <xf numFmtId="0" fontId="135" fillId="11" borderId="17" xfId="0" applyFont="1" applyFill="1" applyBorder="1" applyAlignment="1">
      <alignment horizontal="center" vertical="center"/>
    </xf>
    <xf numFmtId="0" fontId="136" fillId="22" borderId="103" xfId="0" applyFont="1" applyFill="1" applyBorder="1" applyAlignment="1">
      <alignment horizontal="center" vertical="center"/>
    </xf>
    <xf numFmtId="0" fontId="112" fillId="0" borderId="0" xfId="0" quotePrefix="1" applyFont="1" applyAlignment="1">
      <alignment horizontal="left" vertical="center"/>
    </xf>
    <xf numFmtId="0" fontId="137" fillId="0" borderId="0" xfId="0" applyFont="1" applyAlignment="1">
      <alignment horizontal="center" vertical="center"/>
    </xf>
    <xf numFmtId="216" fontId="137" fillId="0" borderId="0" xfId="0" applyNumberFormat="1" applyFont="1" applyAlignment="1">
      <alignment horizontal="center" vertical="center"/>
    </xf>
    <xf numFmtId="9" fontId="137" fillId="0" borderId="0" xfId="0" applyNumberFormat="1" applyFont="1">
      <alignment vertical="center"/>
    </xf>
    <xf numFmtId="0" fontId="137" fillId="0" borderId="0" xfId="0" applyFont="1">
      <alignment vertical="center"/>
    </xf>
    <xf numFmtId="0" fontId="87" fillId="12" borderId="32" xfId="0" applyFont="1" applyFill="1" applyBorder="1" applyAlignment="1">
      <alignment horizontal="center" vertical="center" wrapText="1"/>
    </xf>
    <xf numFmtId="0" fontId="87" fillId="12" borderId="33" xfId="0" applyFont="1" applyFill="1" applyBorder="1" applyAlignment="1">
      <alignment horizontal="center" vertical="center" wrapText="1"/>
    </xf>
    <xf numFmtId="0" fontId="87" fillId="12" borderId="27" xfId="0" applyFont="1" applyFill="1" applyBorder="1" applyAlignment="1">
      <alignment horizontal="center" vertical="center" wrapText="1" shrinkToFit="1"/>
    </xf>
    <xf numFmtId="0" fontId="87" fillId="12" borderId="28" xfId="0" applyFont="1" applyFill="1" applyBorder="1" applyAlignment="1">
      <alignment horizontal="center" vertical="center" wrapText="1" shrinkToFit="1"/>
    </xf>
    <xf numFmtId="0" fontId="87" fillId="12" borderId="29" xfId="0" applyFont="1" applyFill="1" applyBorder="1" applyAlignment="1">
      <alignment horizontal="center" vertical="center" wrapText="1"/>
    </xf>
    <xf numFmtId="0" fontId="87" fillId="12" borderId="13" xfId="0" applyFont="1" applyFill="1" applyBorder="1" applyAlignment="1">
      <alignment horizontal="center" vertical="center" wrapText="1"/>
    </xf>
    <xf numFmtId="0" fontId="87" fillId="12" borderId="30" xfId="0" applyFont="1" applyFill="1" applyBorder="1" applyAlignment="1">
      <alignment horizontal="center" vertical="center" wrapText="1"/>
    </xf>
    <xf numFmtId="203" fontId="58" fillId="0" borderId="3" xfId="0" applyNumberFormat="1" applyFont="1" applyBorder="1">
      <alignment vertical="center"/>
    </xf>
    <xf numFmtId="203" fontId="58" fillId="0" borderId="3" xfId="0" applyNumberFormat="1" applyFont="1" applyBorder="1" applyAlignment="1">
      <alignment horizontal="center" vertical="center"/>
    </xf>
    <xf numFmtId="216" fontId="58" fillId="0" borderId="3" xfId="0" applyNumberFormat="1" applyFont="1" applyBorder="1" applyAlignment="1">
      <alignment horizontal="center" vertical="center"/>
    </xf>
    <xf numFmtId="211" fontId="58" fillId="0" borderId="3" xfId="0" applyNumberFormat="1" applyFont="1" applyBorder="1" applyAlignment="1">
      <alignment horizontal="center" vertical="center"/>
    </xf>
    <xf numFmtId="218" fontId="58" fillId="0" borderId="3" xfId="0" applyNumberFormat="1" applyFont="1" applyBorder="1">
      <alignment vertical="center"/>
    </xf>
    <xf numFmtId="210" fontId="58" fillId="0" borderId="3" xfId="0" applyNumberFormat="1" applyFont="1" applyBorder="1">
      <alignment vertical="center"/>
    </xf>
    <xf numFmtId="203" fontId="58" fillId="0" borderId="3" xfId="0" applyNumberFormat="1" applyFont="1" applyBorder="1" applyProtection="1">
      <alignment vertical="center"/>
      <protection locked="0"/>
    </xf>
    <xf numFmtId="0" fontId="59" fillId="0" borderId="3" xfId="0" applyFont="1" applyBorder="1" applyAlignment="1" applyProtection="1">
      <alignment vertical="top" wrapText="1"/>
      <protection locked="0"/>
    </xf>
    <xf numFmtId="216" fontId="9" fillId="0" borderId="0" xfId="0" applyNumberFormat="1" applyFont="1" applyAlignment="1" applyProtection="1">
      <alignment horizontal="center" vertical="center"/>
      <protection locked="0"/>
    </xf>
    <xf numFmtId="9" fontId="9" fillId="0" borderId="0" xfId="0" applyNumberFormat="1" applyFont="1" applyProtection="1">
      <alignment vertical="center"/>
      <protection locked="0"/>
    </xf>
    <xf numFmtId="0" fontId="45" fillId="0" borderId="11" xfId="0" applyFont="1" applyBorder="1">
      <alignment vertical="center"/>
    </xf>
    <xf numFmtId="0" fontId="45" fillId="0" borderId="0" xfId="0" applyFont="1">
      <alignment vertical="center"/>
    </xf>
    <xf numFmtId="0" fontId="61" fillId="0" borderId="12" xfId="0" applyFont="1" applyBorder="1" applyAlignment="1">
      <alignment horizontal="right" vertical="center"/>
    </xf>
    <xf numFmtId="0" fontId="46" fillId="0" borderId="11" xfId="0" applyFont="1" applyBorder="1">
      <alignment vertical="center"/>
    </xf>
    <xf numFmtId="0" fontId="46" fillId="0" borderId="0" xfId="0" applyFont="1">
      <alignment vertical="center"/>
    </xf>
    <xf numFmtId="0" fontId="42" fillId="0" borderId="12" xfId="0" applyFont="1" applyBorder="1">
      <alignment vertical="center"/>
    </xf>
    <xf numFmtId="0" fontId="62" fillId="0" borderId="11" xfId="0" applyFont="1" applyBorder="1">
      <alignment vertical="center"/>
    </xf>
    <xf numFmtId="0" fontId="62" fillId="0" borderId="0" xfId="0" applyFont="1">
      <alignment vertical="center"/>
    </xf>
    <xf numFmtId="0" fontId="47" fillId="0" borderId="12" xfId="0" applyFont="1" applyBorder="1" applyAlignment="1">
      <alignment horizontal="right" vertical="center"/>
    </xf>
    <xf numFmtId="205" fontId="138" fillId="22" borderId="73" xfId="0" applyNumberFormat="1" applyFont="1" applyFill="1" applyBorder="1" applyAlignment="1">
      <alignment horizontal="center" vertical="center"/>
    </xf>
    <xf numFmtId="0" fontId="139" fillId="0" borderId="3" xfId="0" applyFont="1" applyBorder="1" applyAlignment="1">
      <alignment horizontal="center" vertical="center"/>
    </xf>
    <xf numFmtId="9" fontId="138" fillId="22" borderId="3" xfId="0" applyNumberFormat="1" applyFont="1" applyFill="1" applyBorder="1" applyAlignment="1">
      <alignment horizontal="center" vertical="center" wrapText="1"/>
    </xf>
    <xf numFmtId="0" fontId="140" fillId="0" borderId="18" xfId="0" applyFont="1" applyBorder="1">
      <alignment vertical="center"/>
    </xf>
    <xf numFmtId="0" fontId="140" fillId="0" borderId="5" xfId="0" applyFont="1" applyBorder="1">
      <alignment vertical="center"/>
    </xf>
    <xf numFmtId="0" fontId="46" fillId="0" borderId="12" xfId="0" applyFont="1" applyBorder="1" applyAlignment="1">
      <alignment horizontal="right" vertical="center"/>
    </xf>
    <xf numFmtId="0" fontId="38" fillId="0" borderId="0" xfId="0" applyFont="1">
      <alignment vertical="center"/>
    </xf>
    <xf numFmtId="210" fontId="67" fillId="0" borderId="3" xfId="0" applyNumberFormat="1" applyFont="1" applyBorder="1">
      <alignment vertical="center"/>
    </xf>
    <xf numFmtId="216" fontId="9" fillId="0" borderId="3" xfId="0" applyNumberFormat="1" applyFont="1" applyBorder="1" applyAlignment="1" applyProtection="1">
      <alignment horizontal="center" vertical="center"/>
      <protection locked="0"/>
    </xf>
    <xf numFmtId="9" fontId="9" fillId="0" borderId="3" xfId="0" applyNumberFormat="1" applyFont="1" applyBorder="1" applyProtection="1">
      <alignment vertical="center"/>
      <protection locked="0"/>
    </xf>
    <xf numFmtId="0" fontId="101" fillId="0" borderId="3" xfId="0" applyFont="1" applyBorder="1" applyAlignment="1">
      <alignment horizontal="justify" vertical="center" wrapText="1"/>
    </xf>
    <xf numFmtId="0" fontId="101" fillId="0" borderId="3" xfId="0" applyFont="1" applyBorder="1" applyAlignment="1">
      <alignment horizontal="justify" vertical="center"/>
    </xf>
    <xf numFmtId="0" fontId="59" fillId="13" borderId="3" xfId="114" applyFont="1" applyFill="1" applyBorder="1" applyAlignment="1" applyProtection="1">
      <alignment vertical="center" wrapText="1"/>
      <protection locked="0"/>
    </xf>
    <xf numFmtId="0" fontId="58" fillId="11" borderId="3" xfId="115" applyFont="1" applyFill="1" applyBorder="1" applyAlignment="1" applyProtection="1">
      <alignment horizontal="left" vertical="center" shrinkToFit="1"/>
      <protection locked="0"/>
    </xf>
    <xf numFmtId="0" fontId="59" fillId="11" borderId="3" xfId="114" applyFont="1" applyFill="1" applyBorder="1" applyAlignment="1" applyProtection="1">
      <alignment vertical="top" wrapText="1"/>
      <protection locked="0"/>
    </xf>
    <xf numFmtId="0" fontId="58" fillId="11" borderId="3" xfId="114" applyFont="1" applyFill="1" applyBorder="1" applyAlignment="1" applyProtection="1">
      <alignment vertical="top" wrapText="1"/>
      <protection locked="0"/>
    </xf>
    <xf numFmtId="0" fontId="59" fillId="11" borderId="3" xfId="114" quotePrefix="1" applyFont="1" applyFill="1" applyBorder="1" applyAlignment="1" applyProtection="1">
      <alignment horizontal="left" vertical="top" wrapText="1"/>
      <protection locked="0"/>
    </xf>
    <xf numFmtId="0" fontId="58" fillId="11" borderId="3" xfId="115" applyFont="1" applyFill="1" applyBorder="1" applyAlignment="1" applyProtection="1">
      <alignment vertical="center"/>
      <protection locked="0"/>
    </xf>
    <xf numFmtId="0" fontId="59" fillId="0" borderId="3" xfId="0" applyFont="1" applyBorder="1" applyAlignment="1" applyProtection="1">
      <alignment horizontal="left" vertical="top" wrapText="1"/>
      <protection locked="0"/>
    </xf>
    <xf numFmtId="0" fontId="58" fillId="0" borderId="3" xfId="0" applyFont="1" applyBorder="1" applyAlignment="1" applyProtection="1">
      <alignment horizontal="left" vertical="top" wrapText="1"/>
      <protection locked="0"/>
    </xf>
    <xf numFmtId="0" fontId="41" fillId="0" borderId="3" xfId="0" applyFont="1" applyBorder="1" applyAlignment="1" applyProtection="1">
      <alignment horizontal="center" vertical="center"/>
      <protection locked="0"/>
    </xf>
    <xf numFmtId="41" fontId="41" fillId="0" borderId="3" xfId="0" applyNumberFormat="1" applyFont="1" applyBorder="1" applyAlignment="1" applyProtection="1">
      <alignment horizontal="center" vertical="center"/>
      <protection locked="0"/>
    </xf>
    <xf numFmtId="0" fontId="101" fillId="0" borderId="3" xfId="161" applyFont="1" applyBorder="1" applyAlignment="1">
      <alignment horizontal="justify" vertical="center" wrapText="1"/>
    </xf>
    <xf numFmtId="0" fontId="9" fillId="0" borderId="3" xfId="0" applyFont="1" applyBorder="1">
      <alignment vertical="center"/>
    </xf>
    <xf numFmtId="0" fontId="9" fillId="4" borderId="4" xfId="0" applyFont="1" applyFill="1" applyBorder="1">
      <alignment vertical="center"/>
    </xf>
    <xf numFmtId="0" fontId="9" fillId="4" borderId="112" xfId="0" applyFont="1" applyFill="1" applyBorder="1">
      <alignment vertical="center"/>
    </xf>
    <xf numFmtId="0" fontId="69" fillId="0" borderId="3" xfId="114" applyFont="1" applyBorder="1" applyAlignment="1" applyProtection="1">
      <alignment horizontal="left" vertical="top" wrapText="1"/>
      <protection locked="0"/>
    </xf>
    <xf numFmtId="0" fontId="69" fillId="0" borderId="3" xfId="0" applyFont="1" applyBorder="1" applyAlignment="1" applyProtection="1">
      <alignment horizontal="left" vertical="center"/>
      <protection locked="0"/>
    </xf>
    <xf numFmtId="0" fontId="74" fillId="0" borderId="0" xfId="0" applyFont="1">
      <alignment vertical="center"/>
    </xf>
    <xf numFmtId="0" fontId="143" fillId="0" borderId="0" xfId="163" applyFont="1">
      <alignment vertical="center"/>
    </xf>
    <xf numFmtId="0" fontId="145" fillId="4" borderId="11" xfId="163" applyFont="1" applyFill="1" applyBorder="1">
      <alignment vertical="center"/>
    </xf>
    <xf numFmtId="0" fontId="145" fillId="4" borderId="0" xfId="163" applyFont="1" applyFill="1">
      <alignment vertical="center"/>
    </xf>
    <xf numFmtId="0" fontId="145" fillId="4" borderId="137" xfId="163" applyFont="1" applyFill="1" applyBorder="1">
      <alignment vertical="center"/>
    </xf>
    <xf numFmtId="0" fontId="143" fillId="4" borderId="4" xfId="163" applyFont="1" applyFill="1" applyBorder="1" applyAlignment="1">
      <alignment horizontal="center" vertical="center" shrinkToFit="1"/>
    </xf>
    <xf numFmtId="0" fontId="143" fillId="4" borderId="0" xfId="163" applyFont="1" applyFill="1" applyAlignment="1">
      <alignment horizontal="center" vertical="center" shrinkToFit="1"/>
    </xf>
    <xf numFmtId="0" fontId="143" fillId="4" borderId="137" xfId="163" applyFont="1" applyFill="1" applyBorder="1" applyAlignment="1">
      <alignment horizontal="center" vertical="center" shrinkToFit="1"/>
    </xf>
    <xf numFmtId="0" fontId="142" fillId="29" borderId="2" xfId="163" applyFont="1" applyFill="1" applyBorder="1" applyAlignment="1">
      <alignment horizontal="center" vertical="center" shrinkToFit="1"/>
    </xf>
    <xf numFmtId="0" fontId="145" fillId="0" borderId="0" xfId="163" applyFont="1">
      <alignment vertical="center"/>
    </xf>
    <xf numFmtId="0" fontId="156" fillId="0" borderId="0" xfId="0" applyFont="1" applyAlignment="1">
      <alignment horizontal="left" vertical="center" readingOrder="1"/>
    </xf>
    <xf numFmtId="49" fontId="52" fillId="0" borderId="75" xfId="137" applyNumberFormat="1" applyFont="1" applyBorder="1" applyAlignment="1">
      <alignment horizontal="left" vertical="center" wrapText="1"/>
    </xf>
    <xf numFmtId="0" fontId="142" fillId="4" borderId="0" xfId="163" applyFont="1" applyFill="1" applyAlignment="1">
      <alignment horizontal="left" vertical="center" shrinkToFit="1"/>
    </xf>
    <xf numFmtId="0" fontId="162" fillId="0" borderId="0" xfId="163" applyFont="1">
      <alignment vertical="center"/>
    </xf>
    <xf numFmtId="0" fontId="1" fillId="0" borderId="0" xfId="170">
      <alignment vertical="center"/>
    </xf>
    <xf numFmtId="0" fontId="143" fillId="4" borderId="11" xfId="170" applyFont="1" applyFill="1" applyBorder="1">
      <alignment vertical="center"/>
    </xf>
    <xf numFmtId="0" fontId="143" fillId="4" borderId="0" xfId="170" applyFont="1" applyFill="1">
      <alignment vertical="center"/>
    </xf>
    <xf numFmtId="0" fontId="143" fillId="4" borderId="12" xfId="170" applyFont="1" applyFill="1" applyBorder="1">
      <alignment vertical="center"/>
    </xf>
    <xf numFmtId="0" fontId="143" fillId="4" borderId="0" xfId="170" applyFont="1" applyFill="1" applyAlignment="1">
      <alignment horizontal="center" vertical="center"/>
    </xf>
    <xf numFmtId="0" fontId="143" fillId="0" borderId="0" xfId="170" applyFont="1">
      <alignment vertical="center"/>
    </xf>
    <xf numFmtId="0" fontId="40" fillId="4" borderId="4" xfId="170" applyFont="1" applyFill="1" applyBorder="1">
      <alignment vertical="center"/>
    </xf>
    <xf numFmtId="0" fontId="40" fillId="4" borderId="0" xfId="170" applyFont="1" applyFill="1">
      <alignment vertical="center"/>
    </xf>
    <xf numFmtId="41" fontId="40" fillId="4" borderId="0" xfId="170" applyNumberFormat="1" applyFont="1" applyFill="1">
      <alignment vertical="center"/>
    </xf>
    <xf numFmtId="41" fontId="40" fillId="4" borderId="137" xfId="170" applyNumberFormat="1" applyFont="1" applyFill="1" applyBorder="1">
      <alignment vertical="center"/>
    </xf>
    <xf numFmtId="0" fontId="153" fillId="4" borderId="0" xfId="170" applyFont="1" applyFill="1">
      <alignment vertical="center"/>
    </xf>
    <xf numFmtId="41" fontId="40" fillId="4" borderId="0" xfId="170" applyNumberFormat="1" applyFont="1" applyFill="1" applyAlignment="1">
      <alignment horizontal="center" vertical="center"/>
    </xf>
    <xf numFmtId="41" fontId="40" fillId="4" borderId="137" xfId="170" applyNumberFormat="1" applyFont="1" applyFill="1" applyBorder="1" applyAlignment="1">
      <alignment horizontal="center" vertical="center"/>
    </xf>
    <xf numFmtId="0" fontId="40" fillId="4" borderId="11" xfId="170" applyFont="1" applyFill="1" applyBorder="1" applyAlignment="1">
      <alignment horizontal="left" vertical="center"/>
    </xf>
    <xf numFmtId="0" fontId="40" fillId="4" borderId="0" xfId="170" applyFont="1" applyFill="1" applyAlignment="1">
      <alignment horizontal="left" vertical="center"/>
    </xf>
    <xf numFmtId="0" fontId="40" fillId="11" borderId="4" xfId="170" applyFont="1" applyFill="1" applyBorder="1" applyAlignment="1">
      <alignment horizontal="center" vertical="center"/>
    </xf>
    <xf numFmtId="0" fontId="40" fillId="11" borderId="0" xfId="170" applyFont="1" applyFill="1" applyAlignment="1">
      <alignment horizontal="center" vertical="center"/>
    </xf>
    <xf numFmtId="0" fontId="40" fillId="11" borderId="137" xfId="170" applyFont="1" applyFill="1" applyBorder="1" applyAlignment="1">
      <alignment horizontal="center" vertical="center"/>
    </xf>
    <xf numFmtId="0" fontId="40" fillId="4" borderId="12" xfId="170" applyFont="1" applyFill="1" applyBorder="1" applyAlignment="1">
      <alignment horizontal="center" vertical="center"/>
    </xf>
    <xf numFmtId="0" fontId="40" fillId="4" borderId="4" xfId="170" applyFont="1" applyFill="1" applyBorder="1" applyAlignment="1">
      <alignment horizontal="center" vertical="center"/>
    </xf>
    <xf numFmtId="0" fontId="40" fillId="0" borderId="0" xfId="170" applyFont="1" applyAlignment="1">
      <alignment horizontal="center" vertical="center"/>
    </xf>
    <xf numFmtId="209" fontId="40" fillId="11" borderId="0" xfId="170" applyNumberFormat="1" applyFont="1" applyFill="1" applyAlignment="1">
      <alignment horizontal="center" vertical="center"/>
    </xf>
    <xf numFmtId="0" fontId="147" fillId="4" borderId="0" xfId="170" applyFont="1" applyFill="1" applyAlignment="1">
      <alignment horizontal="left" vertical="center"/>
    </xf>
    <xf numFmtId="0" fontId="147" fillId="4" borderId="0" xfId="170" applyFont="1" applyFill="1" applyAlignment="1">
      <alignment horizontal="center" vertical="center" shrinkToFit="1"/>
    </xf>
    <xf numFmtId="0" fontId="147" fillId="11" borderId="0" xfId="170" applyFont="1" applyFill="1" applyAlignment="1">
      <alignment horizontal="center" vertical="center" shrinkToFit="1"/>
    </xf>
    <xf numFmtId="0" fontId="147" fillId="4" borderId="0" xfId="170" applyFont="1" applyFill="1" applyAlignment="1">
      <alignment horizontal="center" vertical="center"/>
    </xf>
    <xf numFmtId="41" fontId="147" fillId="4" borderId="0" xfId="170" applyNumberFormat="1" applyFont="1" applyFill="1" applyAlignment="1">
      <alignment horizontal="center" vertical="center"/>
    </xf>
    <xf numFmtId="0" fontId="143" fillId="11" borderId="0" xfId="170" applyFont="1" applyFill="1">
      <alignment vertical="center"/>
    </xf>
    <xf numFmtId="41" fontId="147" fillId="11" borderId="0" xfId="170" applyNumberFormat="1" applyFont="1" applyFill="1">
      <alignment vertical="center"/>
    </xf>
    <xf numFmtId="41" fontId="147" fillId="4" borderId="0" xfId="170" applyNumberFormat="1" applyFont="1" applyFill="1">
      <alignment vertical="center"/>
    </xf>
    <xf numFmtId="0" fontId="147" fillId="4" borderId="0" xfId="170" applyFont="1" applyFill="1">
      <alignment vertical="center"/>
    </xf>
    <xf numFmtId="0" fontId="147" fillId="11" borderId="0" xfId="170" applyFont="1" applyFill="1">
      <alignment vertical="center"/>
    </xf>
    <xf numFmtId="41" fontId="40" fillId="11" borderId="137" xfId="170" applyNumberFormat="1" applyFont="1" applyFill="1" applyBorder="1">
      <alignment vertical="center"/>
    </xf>
    <xf numFmtId="231" fontId="147" fillId="4" borderId="0" xfId="170" applyNumberFormat="1" applyFont="1" applyFill="1">
      <alignment vertical="center"/>
    </xf>
    <xf numFmtId="224" fontId="147" fillId="4" borderId="0" xfId="170" applyNumberFormat="1" applyFont="1" applyFill="1">
      <alignment vertical="center"/>
    </xf>
    <xf numFmtId="232" fontId="147" fillId="4" borderId="0" xfId="170" applyNumberFormat="1" applyFont="1" applyFill="1">
      <alignment vertical="center"/>
    </xf>
    <xf numFmtId="0" fontId="40" fillId="4" borderId="142" xfId="170" applyFont="1" applyFill="1" applyBorder="1">
      <alignment vertical="center"/>
    </xf>
    <xf numFmtId="0" fontId="40" fillId="4" borderId="5" xfId="170" applyFont="1" applyFill="1" applyBorder="1">
      <alignment vertical="center"/>
    </xf>
    <xf numFmtId="41" fontId="40" fillId="4" borderId="5" xfId="170" applyNumberFormat="1" applyFont="1" applyFill="1" applyBorder="1">
      <alignment vertical="center"/>
    </xf>
    <xf numFmtId="41" fontId="40" fillId="4" borderId="143" xfId="170" applyNumberFormat="1" applyFont="1" applyFill="1" applyBorder="1">
      <alignment vertical="center"/>
    </xf>
    <xf numFmtId="0" fontId="147" fillId="4" borderId="0" xfId="170" applyFont="1" applyFill="1" applyAlignment="1">
      <alignment horizontal="center" vertical="center" wrapText="1"/>
    </xf>
    <xf numFmtId="237" fontId="147" fillId="4" borderId="0" xfId="170" applyNumberFormat="1" applyFont="1" applyFill="1" applyAlignment="1">
      <alignment horizontal="center" vertical="center"/>
    </xf>
    <xf numFmtId="229" fontId="40" fillId="11" borderId="4" xfId="170" applyNumberFormat="1" applyFont="1" applyFill="1" applyBorder="1" applyAlignment="1">
      <alignment horizontal="center" vertical="center"/>
    </xf>
    <xf numFmtId="0" fontId="40" fillId="4" borderId="0" xfId="170" applyFont="1" applyFill="1" applyAlignment="1">
      <alignment horizontal="center" vertical="center"/>
    </xf>
    <xf numFmtId="232" fontId="40" fillId="4" borderId="0" xfId="170" applyNumberFormat="1" applyFont="1" applyFill="1" applyAlignment="1">
      <alignment horizontal="center" vertical="center"/>
    </xf>
    <xf numFmtId="224" fontId="40" fillId="4" borderId="0" xfId="170" applyNumberFormat="1" applyFont="1" applyFill="1" applyAlignment="1">
      <alignment horizontal="center" vertical="center"/>
    </xf>
    <xf numFmtId="230" fontId="40" fillId="11" borderId="0" xfId="170" applyNumberFormat="1" applyFont="1" applyFill="1" applyAlignment="1">
      <alignment horizontal="center" vertical="center"/>
    </xf>
    <xf numFmtId="0" fontId="40" fillId="4" borderId="14" xfId="163" applyFont="1" applyFill="1" applyBorder="1">
      <alignment vertical="center"/>
    </xf>
    <xf numFmtId="0" fontId="40" fillId="4" borderId="15" xfId="163" applyFont="1" applyFill="1" applyBorder="1">
      <alignment vertical="center"/>
    </xf>
    <xf numFmtId="0" fontId="40" fillId="4" borderId="0" xfId="163" applyFont="1" applyFill="1">
      <alignment vertical="center"/>
    </xf>
    <xf numFmtId="0" fontId="40" fillId="4" borderId="110" xfId="163" applyFont="1" applyFill="1" applyBorder="1">
      <alignment vertical="center"/>
    </xf>
    <xf numFmtId="41" fontId="40" fillId="4" borderId="15" xfId="163" applyNumberFormat="1" applyFont="1" applyFill="1" applyBorder="1">
      <alignment vertical="center"/>
    </xf>
    <xf numFmtId="41" fontId="40" fillId="4" borderId="0" xfId="163" applyNumberFormat="1" applyFont="1" applyFill="1">
      <alignment vertical="center"/>
    </xf>
    <xf numFmtId="0" fontId="40" fillId="4" borderId="16" xfId="163" applyFont="1" applyFill="1" applyBorder="1">
      <alignment vertical="center"/>
    </xf>
    <xf numFmtId="0" fontId="40" fillId="4" borderId="11" xfId="163" applyFont="1" applyFill="1" applyBorder="1">
      <alignment vertical="center"/>
    </xf>
    <xf numFmtId="0" fontId="143" fillId="4" borderId="0" xfId="163" applyFont="1" applyFill="1">
      <alignment vertical="center"/>
    </xf>
    <xf numFmtId="0" fontId="143" fillId="4" borderId="137" xfId="163" applyFont="1" applyFill="1" applyBorder="1">
      <alignment vertical="center"/>
    </xf>
    <xf numFmtId="0" fontId="40" fillId="4" borderId="12" xfId="163" applyFont="1" applyFill="1" applyBorder="1">
      <alignment vertical="center"/>
    </xf>
    <xf numFmtId="0" fontId="165" fillId="4" borderId="0" xfId="163" applyFont="1" applyFill="1">
      <alignment vertical="center"/>
    </xf>
    <xf numFmtId="0" fontId="166" fillId="4" borderId="0" xfId="163" applyFont="1" applyFill="1">
      <alignment vertical="center"/>
    </xf>
    <xf numFmtId="41" fontId="165" fillId="4" borderId="0" xfId="163" applyNumberFormat="1" applyFont="1" applyFill="1">
      <alignment vertical="center"/>
    </xf>
    <xf numFmtId="41" fontId="40" fillId="4" borderId="137" xfId="163" applyNumberFormat="1" applyFont="1" applyFill="1" applyBorder="1">
      <alignment vertical="center"/>
    </xf>
    <xf numFmtId="0" fontId="40" fillId="4" borderId="18" xfId="163" applyFont="1" applyFill="1" applyBorder="1">
      <alignment vertical="center"/>
    </xf>
    <xf numFmtId="0" fontId="40" fillId="4" borderId="5" xfId="163" applyFont="1" applyFill="1" applyBorder="1">
      <alignment vertical="center"/>
    </xf>
    <xf numFmtId="0" fontId="40" fillId="4" borderId="143" xfId="163" applyFont="1" applyFill="1" applyBorder="1">
      <alignment vertical="center"/>
    </xf>
    <xf numFmtId="41" fontId="40" fillId="4" borderId="5" xfId="163" applyNumberFormat="1" applyFont="1" applyFill="1" applyBorder="1">
      <alignment vertical="center"/>
    </xf>
    <xf numFmtId="0" fontId="40" fillId="4" borderId="19" xfId="163" applyFont="1" applyFill="1" applyBorder="1">
      <alignment vertical="center"/>
    </xf>
    <xf numFmtId="0" fontId="40" fillId="4" borderId="14" xfId="163" applyFont="1" applyFill="1" applyBorder="1" applyAlignment="1">
      <alignment vertical="center" shrinkToFit="1"/>
    </xf>
    <xf numFmtId="0" fontId="40" fillId="4" borderId="15" xfId="163" applyFont="1" applyFill="1" applyBorder="1" applyAlignment="1">
      <alignment vertical="center" shrinkToFit="1"/>
    </xf>
    <xf numFmtId="41" fontId="40" fillId="4" borderId="15" xfId="163" applyNumberFormat="1" applyFont="1" applyFill="1" applyBorder="1" applyAlignment="1">
      <alignment vertical="center" shrinkToFit="1"/>
    </xf>
    <xf numFmtId="0" fontId="40" fillId="4" borderId="16" xfId="163" applyFont="1" applyFill="1" applyBorder="1" applyAlignment="1">
      <alignment vertical="center" shrinkToFit="1"/>
    </xf>
    <xf numFmtId="0" fontId="40" fillId="4" borderId="11" xfId="163" applyFont="1" applyFill="1" applyBorder="1" applyAlignment="1">
      <alignment vertical="center" shrinkToFit="1"/>
    </xf>
    <xf numFmtId="0" fontId="40" fillId="4" borderId="0" xfId="163" applyFont="1" applyFill="1" applyAlignment="1">
      <alignment vertical="center" shrinkToFit="1"/>
    </xf>
    <xf numFmtId="0" fontId="71" fillId="4" borderId="0" xfId="172" applyFont="1" applyFill="1" applyAlignment="1">
      <alignment horizontal="left" vertical="center"/>
    </xf>
    <xf numFmtId="0" fontId="167" fillId="4" borderId="0" xfId="172" applyFont="1" applyFill="1" applyAlignment="1">
      <alignment vertical="center" shrinkToFit="1"/>
    </xf>
    <xf numFmtId="0" fontId="40" fillId="4" borderId="12" xfId="163" applyFont="1" applyFill="1" applyBorder="1" applyAlignment="1">
      <alignment vertical="center" shrinkToFit="1"/>
    </xf>
    <xf numFmtId="0" fontId="40" fillId="11" borderId="11" xfId="163" applyFont="1" applyFill="1" applyBorder="1" applyAlignment="1">
      <alignment vertical="center" shrinkToFit="1"/>
    </xf>
    <xf numFmtId="0" fontId="40" fillId="11" borderId="0" xfId="163" applyFont="1" applyFill="1" applyAlignment="1">
      <alignment vertical="center" shrinkToFit="1"/>
    </xf>
    <xf numFmtId="0" fontId="40" fillId="0" borderId="12" xfId="163" applyFont="1" applyBorder="1" applyAlignment="1">
      <alignment vertical="center" shrinkToFit="1"/>
    </xf>
    <xf numFmtId="0" fontId="40" fillId="4" borderId="53" xfId="163" applyFont="1" applyFill="1" applyBorder="1" applyAlignment="1">
      <alignment vertical="center" shrinkToFit="1"/>
    </xf>
    <xf numFmtId="0" fontId="40" fillId="4" borderId="24" xfId="163" applyFont="1" applyFill="1" applyBorder="1" applyAlignment="1">
      <alignment vertical="center" shrinkToFit="1"/>
    </xf>
    <xf numFmtId="0" fontId="40" fillId="4" borderId="32" xfId="163" applyFont="1" applyFill="1" applyBorder="1" applyAlignment="1">
      <alignment vertical="center" shrinkToFit="1"/>
    </xf>
    <xf numFmtId="0" fontId="40" fillId="11" borderId="40" xfId="163" applyFont="1" applyFill="1" applyBorder="1" applyAlignment="1">
      <alignment vertical="center" shrinkToFit="1"/>
    </xf>
    <xf numFmtId="0" fontId="40" fillId="11" borderId="39" xfId="163" applyFont="1" applyFill="1" applyBorder="1" applyAlignment="1">
      <alignment vertical="center" shrinkToFit="1"/>
    </xf>
    <xf numFmtId="0" fontId="40" fillId="4" borderId="155" xfId="163" applyFont="1" applyFill="1" applyBorder="1" applyAlignment="1">
      <alignment vertical="center" shrinkToFit="1"/>
    </xf>
    <xf numFmtId="0" fontId="40" fillId="4" borderId="39" xfId="163" applyFont="1" applyFill="1" applyBorder="1" applyAlignment="1">
      <alignment vertical="center" shrinkToFit="1"/>
    </xf>
    <xf numFmtId="0" fontId="40" fillId="4" borderId="40" xfId="163" applyFont="1" applyFill="1" applyBorder="1" applyAlignment="1">
      <alignment vertical="center" shrinkToFit="1"/>
    </xf>
    <xf numFmtId="0" fontId="71" fillId="4" borderId="0" xfId="172" applyFont="1" applyFill="1" applyAlignment="1">
      <alignment horizontal="left" vertical="center" shrinkToFit="1"/>
    </xf>
    <xf numFmtId="0" fontId="40" fillId="4" borderId="0" xfId="163" applyFont="1" applyFill="1" applyAlignment="1">
      <alignment horizontal="left" vertical="center" shrinkToFit="1"/>
    </xf>
    <xf numFmtId="0" fontId="40" fillId="4" borderId="0" xfId="163" applyFont="1" applyFill="1" applyAlignment="1">
      <alignment horizontal="center" vertical="center" shrinkToFit="1"/>
    </xf>
    <xf numFmtId="3" fontId="40" fillId="4" borderId="0" xfId="163" applyNumberFormat="1" applyFont="1" applyFill="1" applyAlignment="1">
      <alignment horizontal="right" vertical="center" shrinkToFit="1"/>
    </xf>
    <xf numFmtId="3" fontId="40" fillId="4" borderId="0" xfId="163" applyNumberFormat="1" applyFont="1" applyFill="1" applyAlignment="1">
      <alignment vertical="center" shrinkToFit="1"/>
    </xf>
    <xf numFmtId="0" fontId="40" fillId="4" borderId="18" xfId="163" applyFont="1" applyFill="1" applyBorder="1" applyAlignment="1">
      <alignment vertical="center" shrinkToFit="1"/>
    </xf>
    <xf numFmtId="0" fontId="40" fillId="4" borderId="5" xfId="163" applyFont="1" applyFill="1" applyBorder="1" applyAlignment="1">
      <alignment vertical="center" shrinkToFit="1"/>
    </xf>
    <xf numFmtId="41" fontId="40" fillId="4" borderId="5" xfId="163" applyNumberFormat="1" applyFont="1" applyFill="1" applyBorder="1" applyAlignment="1">
      <alignment vertical="center" shrinkToFit="1"/>
    </xf>
    <xf numFmtId="0" fontId="40" fillId="4" borderId="19" xfId="163" applyFont="1" applyFill="1" applyBorder="1" applyAlignment="1">
      <alignment vertical="center" shrinkToFit="1"/>
    </xf>
    <xf numFmtId="0" fontId="71" fillId="4" borderId="0" xfId="172" applyFont="1" applyFill="1" applyAlignment="1">
      <alignment vertical="center" shrinkToFit="1"/>
    </xf>
    <xf numFmtId="0" fontId="71" fillId="4" borderId="0" xfId="172" applyFont="1" applyFill="1" applyAlignment="1">
      <alignment horizontal="center" vertical="center" shrinkToFit="1"/>
    </xf>
    <xf numFmtId="41" fontId="40" fillId="4" borderId="0" xfId="163" applyNumberFormat="1" applyFont="1" applyFill="1" applyAlignment="1">
      <alignment horizontal="center" vertical="center" shrinkToFit="1"/>
    </xf>
    <xf numFmtId="0" fontId="40" fillId="11" borderId="0" xfId="163" applyFont="1" applyFill="1" applyAlignment="1">
      <alignment horizontal="center" vertical="center" shrinkToFit="1"/>
    </xf>
    <xf numFmtId="3" fontId="168" fillId="0" borderId="0" xfId="0" applyNumberFormat="1" applyFont="1" applyAlignment="1">
      <alignment horizontal="justify" vertical="center"/>
    </xf>
    <xf numFmtId="0" fontId="65" fillId="0" borderId="0" xfId="114" applyFont="1" applyBorder="1" applyAlignment="1">
      <alignment horizontal="center" vertical="center" wrapText="1"/>
    </xf>
    <xf numFmtId="9" fontId="65" fillId="0" borderId="0" xfId="86" applyFont="1" applyBorder="1" applyAlignment="1">
      <alignment horizontal="center" vertical="center" wrapText="1"/>
    </xf>
    <xf numFmtId="49" fontId="52" fillId="0" borderId="0" xfId="137" applyNumberFormat="1" applyFont="1" applyBorder="1" applyAlignment="1">
      <alignment horizontal="left" vertical="center" wrapText="1"/>
    </xf>
    <xf numFmtId="0" fontId="169" fillId="0" borderId="25" xfId="0" applyFont="1" applyBorder="1" applyAlignment="1">
      <alignment horizontal="center" vertical="center" wrapText="1"/>
    </xf>
    <xf numFmtId="0" fontId="169" fillId="0" borderId="59" xfId="0" applyFont="1" applyBorder="1" applyAlignment="1">
      <alignment horizontal="center" vertical="center" wrapText="1"/>
    </xf>
    <xf numFmtId="0" fontId="54" fillId="29" borderId="59" xfId="137" applyFont="1" applyFill="1" applyBorder="1" applyAlignment="1" applyProtection="1">
      <alignment horizontal="center" vertical="center" wrapText="1"/>
      <protection locked="0"/>
    </xf>
    <xf numFmtId="213" fontId="54" fillId="29" borderId="59" xfId="137" applyNumberFormat="1" applyFont="1" applyFill="1" applyBorder="1" applyAlignment="1">
      <alignment horizontal="center" vertical="center" wrapText="1"/>
    </xf>
    <xf numFmtId="0" fontId="171" fillId="0" borderId="164" xfId="0" applyFont="1" applyBorder="1" applyAlignment="1">
      <alignment horizontal="center" vertical="center" wrapText="1"/>
    </xf>
    <xf numFmtId="0" fontId="53" fillId="29" borderId="164" xfId="137" applyFont="1" applyFill="1" applyBorder="1" applyAlignment="1" applyProtection="1">
      <alignment horizontal="center" vertical="center" wrapText="1"/>
      <protection locked="0"/>
    </xf>
    <xf numFmtId="0" fontId="53" fillId="29" borderId="165" xfId="137" applyFont="1" applyFill="1" applyBorder="1" applyAlignment="1">
      <alignment horizontal="center" vertical="center" wrapText="1"/>
    </xf>
    <xf numFmtId="0" fontId="170" fillId="15" borderId="25" xfId="142" applyFont="1" applyFill="1" applyBorder="1" applyAlignment="1">
      <alignment horizontal="center" vertical="center" wrapText="1"/>
    </xf>
    <xf numFmtId="0" fontId="170" fillId="15" borderId="59" xfId="142" applyFont="1" applyFill="1" applyBorder="1" applyAlignment="1">
      <alignment horizontal="center" vertical="center" wrapText="1"/>
    </xf>
    <xf numFmtId="0" fontId="170" fillId="15" borderId="163" xfId="142" applyFont="1" applyFill="1" applyBorder="1" applyAlignment="1">
      <alignment horizontal="center" vertical="center" wrapText="1"/>
    </xf>
    <xf numFmtId="0" fontId="41" fillId="16" borderId="9" xfId="152" applyNumberFormat="1" applyFont="1" applyFill="1" applyBorder="1" applyAlignment="1">
      <alignment vertical="center" wrapText="1"/>
    </xf>
    <xf numFmtId="213" fontId="41" fillId="16" borderId="9" xfId="152" applyNumberFormat="1" applyFont="1" applyFill="1" applyBorder="1" applyAlignment="1">
      <alignment horizontal="center" vertical="center" wrapText="1"/>
    </xf>
    <xf numFmtId="9" fontId="65" fillId="0" borderId="22" xfId="86" applyFont="1" applyBorder="1" applyAlignment="1">
      <alignment horizontal="center" vertical="center" wrapText="1"/>
    </xf>
    <xf numFmtId="49" fontId="52" fillId="0" borderId="22" xfId="137" applyNumberFormat="1" applyFont="1" applyBorder="1" applyAlignment="1">
      <alignment horizontal="left" vertical="center" wrapText="1"/>
    </xf>
    <xf numFmtId="49" fontId="52" fillId="0" borderId="23" xfId="137" applyNumberFormat="1" applyFont="1" applyBorder="1" applyAlignment="1">
      <alignment horizontal="left" vertical="center" wrapText="1"/>
    </xf>
    <xf numFmtId="0" fontId="170" fillId="15" borderId="17" xfId="142" applyFont="1" applyFill="1" applyBorder="1" applyAlignment="1">
      <alignment horizontal="center" vertical="center" wrapText="1"/>
    </xf>
    <xf numFmtId="0" fontId="54" fillId="0" borderId="17" xfId="114" applyFont="1" applyBorder="1" applyAlignment="1">
      <alignment horizontal="center" vertical="center" wrapText="1"/>
    </xf>
    <xf numFmtId="0" fontId="0" fillId="15" borderId="74" xfId="0" applyFill="1" applyBorder="1" applyAlignment="1">
      <alignment horizontal="center" vertical="center"/>
    </xf>
    <xf numFmtId="0" fontId="172" fillId="0" borderId="0" xfId="148" applyFont="1">
      <alignment vertical="center"/>
    </xf>
    <xf numFmtId="0" fontId="0" fillId="0" borderId="0" xfId="0" applyAlignment="1">
      <alignment vertical="center"/>
    </xf>
    <xf numFmtId="0" fontId="173" fillId="0" borderId="0" xfId="0" applyFont="1">
      <alignment vertical="center"/>
    </xf>
    <xf numFmtId="211" fontId="176" fillId="0" borderId="0" xfId="147" applyNumberFormat="1" applyFont="1" applyAlignment="1">
      <alignment horizontal="left" vertical="center"/>
    </xf>
    <xf numFmtId="211" fontId="176" fillId="0" borderId="0" xfId="147" applyNumberFormat="1" applyFont="1" applyAlignment="1">
      <alignment horizontal="left" vertical="center" wrapText="1"/>
    </xf>
    <xf numFmtId="0" fontId="41" fillId="0" borderId="3" xfId="148" applyFont="1" applyBorder="1" applyAlignment="1">
      <alignment horizontal="center" vertical="center" wrapText="1"/>
    </xf>
    <xf numFmtId="0" fontId="41" fillId="0" borderId="3" xfId="148" applyFont="1" applyBorder="1" applyAlignment="1">
      <alignment horizontal="center" vertical="center"/>
    </xf>
    <xf numFmtId="0" fontId="41" fillId="0" borderId="9" xfId="148" applyFont="1" applyBorder="1" applyAlignment="1">
      <alignment horizontal="center" vertical="center"/>
    </xf>
    <xf numFmtId="9" fontId="41" fillId="0" borderId="101" xfId="148" applyNumberFormat="1" applyFont="1" applyBorder="1" applyAlignment="1">
      <alignment horizontal="center" vertical="center" wrapText="1"/>
    </xf>
    <xf numFmtId="0" fontId="42" fillId="0" borderId="0" xfId="130" applyFont="1" applyAlignment="1">
      <alignment horizontal="left" vertical="center" indent="15"/>
    </xf>
    <xf numFmtId="0" fontId="83" fillId="0" borderId="0" xfId="145" applyFont="1" applyAlignment="1">
      <alignment horizontal="center" vertical="center"/>
    </xf>
    <xf numFmtId="212" fontId="83" fillId="0" borderId="0" xfId="145" applyNumberFormat="1" applyFont="1" applyAlignment="1">
      <alignment horizontal="center" vertical="center"/>
    </xf>
    <xf numFmtId="0" fontId="82" fillId="0" borderId="0" xfId="130" applyFont="1" applyAlignment="1">
      <alignment horizontal="center" vertical="center" wrapText="1"/>
    </xf>
    <xf numFmtId="0" fontId="80" fillId="0" borderId="0" xfId="130" applyFont="1" applyAlignment="1">
      <alignment horizontal="center"/>
    </xf>
    <xf numFmtId="0" fontId="81" fillId="0" borderId="0" xfId="130" applyFont="1" applyAlignment="1">
      <alignment horizontal="center" wrapText="1"/>
    </xf>
    <xf numFmtId="0" fontId="81" fillId="0" borderId="0" xfId="130" applyFont="1" applyAlignment="1">
      <alignment horizontal="center"/>
    </xf>
    <xf numFmtId="0" fontId="82" fillId="0" borderId="0" xfId="130" applyFont="1" applyAlignment="1">
      <alignment horizontal="center"/>
    </xf>
    <xf numFmtId="0" fontId="76" fillId="0" borderId="25" xfId="0" quotePrefix="1" applyFont="1" applyBorder="1" applyAlignment="1">
      <alignment horizontal="left" vertical="center" wrapText="1"/>
    </xf>
    <xf numFmtId="0" fontId="76" fillId="0" borderId="59" xfId="0" quotePrefix="1" applyFont="1" applyBorder="1" applyAlignment="1">
      <alignment horizontal="left" vertical="center" wrapText="1"/>
    </xf>
    <xf numFmtId="0" fontId="76" fillId="0" borderId="3" xfId="0" quotePrefix="1" applyFont="1" applyBorder="1" applyAlignment="1">
      <alignment horizontal="left" vertical="center" wrapText="1"/>
    </xf>
    <xf numFmtId="0" fontId="76" fillId="11" borderId="25" xfId="0" applyFont="1" applyFill="1" applyBorder="1" applyAlignment="1">
      <alignment horizontal="left" vertical="center" wrapText="1"/>
    </xf>
    <xf numFmtId="0" fontId="76" fillId="11" borderId="59" xfId="0" applyFont="1" applyFill="1" applyBorder="1" applyAlignment="1">
      <alignment horizontal="left" vertical="center" wrapText="1"/>
    </xf>
    <xf numFmtId="0" fontId="78" fillId="0" borderId="77" xfId="0" applyFont="1" applyBorder="1" applyAlignment="1">
      <alignment horizontal="center" vertical="center"/>
    </xf>
    <xf numFmtId="0" fontId="78" fillId="0" borderId="78" xfId="0" applyFont="1" applyBorder="1" applyAlignment="1">
      <alignment horizontal="center" vertical="center"/>
    </xf>
    <xf numFmtId="0" fontId="75" fillId="12" borderId="1" xfId="145" applyFont="1" applyFill="1" applyBorder="1" applyAlignment="1">
      <alignment horizontal="center" vertical="center"/>
    </xf>
    <xf numFmtId="0" fontId="75" fillId="12" borderId="69" xfId="145" applyFont="1" applyFill="1" applyBorder="1" applyAlignment="1">
      <alignment horizontal="center" vertical="center"/>
    </xf>
    <xf numFmtId="0" fontId="76" fillId="13" borderId="21" xfId="0" applyFont="1" applyFill="1" applyBorder="1" applyAlignment="1">
      <alignment horizontal="center" vertical="center"/>
    </xf>
    <xf numFmtId="0" fontId="76" fillId="13" borderId="22" xfId="0" applyFont="1" applyFill="1" applyBorder="1" applyAlignment="1">
      <alignment horizontal="center" vertical="center"/>
    </xf>
    <xf numFmtId="0" fontId="76" fillId="13" borderId="70" xfId="0" applyFont="1" applyFill="1" applyBorder="1" applyAlignment="1">
      <alignment horizontal="center" vertical="center"/>
    </xf>
    <xf numFmtId="0" fontId="76" fillId="13" borderId="55" xfId="0" applyFont="1" applyFill="1" applyBorder="1" applyAlignment="1">
      <alignment horizontal="center" vertical="center" wrapText="1"/>
    </xf>
    <xf numFmtId="0" fontId="76" fillId="13" borderId="2" xfId="0" applyFont="1" applyFill="1" applyBorder="1" applyAlignment="1">
      <alignment horizontal="center" vertical="center" wrapText="1"/>
    </xf>
    <xf numFmtId="0" fontId="76" fillId="13" borderId="59" xfId="0" applyFont="1" applyFill="1" applyBorder="1" applyAlignment="1">
      <alignment horizontal="center" vertical="center" wrapText="1"/>
    </xf>
    <xf numFmtId="0" fontId="76" fillId="12" borderId="103" xfId="0" applyFont="1" applyFill="1" applyBorder="1" applyAlignment="1">
      <alignment horizontal="center" vertical="center" wrapText="1"/>
    </xf>
    <xf numFmtId="0" fontId="76" fillId="12" borderId="74" xfId="0" applyFont="1" applyFill="1" applyBorder="1" applyAlignment="1">
      <alignment horizontal="center" vertical="center" wrapText="1"/>
    </xf>
    <xf numFmtId="0" fontId="76" fillId="11" borderId="3" xfId="0" applyFont="1" applyFill="1" applyBorder="1" applyAlignment="1">
      <alignment horizontal="left" vertical="center" wrapText="1"/>
    </xf>
    <xf numFmtId="0" fontId="76" fillId="11" borderId="106" xfId="0" applyFont="1" applyFill="1" applyBorder="1" applyAlignment="1">
      <alignment horizontal="center" vertical="center" wrapText="1"/>
    </xf>
    <xf numFmtId="0" fontId="76" fillId="11" borderId="107" xfId="0" applyFont="1" applyFill="1" applyBorder="1" applyAlignment="1">
      <alignment horizontal="center" vertical="center" wrapText="1"/>
    </xf>
    <xf numFmtId="0" fontId="76" fillId="11" borderId="98" xfId="0" applyFont="1" applyFill="1" applyBorder="1" applyAlignment="1">
      <alignment horizontal="center" vertical="center" wrapText="1"/>
    </xf>
    <xf numFmtId="204" fontId="42" fillId="0" borderId="63" xfId="136" applyNumberFormat="1" applyFont="1" applyBorder="1" applyAlignment="1">
      <alignment horizontal="center" vertical="center"/>
    </xf>
    <xf numFmtId="204" fontId="42" fillId="0" borderId="64" xfId="136" applyNumberFormat="1" applyFont="1" applyBorder="1" applyAlignment="1">
      <alignment horizontal="center" vertical="center"/>
    </xf>
    <xf numFmtId="205" fontId="42" fillId="0" borderId="47" xfId="136" applyNumberFormat="1" applyFont="1" applyBorder="1" applyAlignment="1">
      <alignment horizontal="center" vertical="center"/>
    </xf>
    <xf numFmtId="205" fontId="42" fillId="0" borderId="64" xfId="136" applyNumberFormat="1" applyFont="1" applyBorder="1" applyAlignment="1">
      <alignment horizontal="center" vertical="center"/>
    </xf>
    <xf numFmtId="205" fontId="42" fillId="0" borderId="13" xfId="136" applyNumberFormat="1" applyFont="1" applyBorder="1" applyAlignment="1">
      <alignment horizontal="right" vertical="center"/>
    </xf>
    <xf numFmtId="205" fontId="42" fillId="0" borderId="42" xfId="136" applyNumberFormat="1" applyFont="1" applyBorder="1" applyAlignment="1">
      <alignment horizontal="right" vertical="center"/>
    </xf>
    <xf numFmtId="0" fontId="45" fillId="5" borderId="21" xfId="136" quotePrefix="1" applyFont="1" applyFill="1" applyBorder="1" applyAlignment="1">
      <alignment horizontal="center" vertical="center"/>
    </xf>
    <xf numFmtId="0" fontId="45" fillId="5" borderId="22" xfId="136" quotePrefix="1" applyFont="1" applyFill="1" applyBorder="1" applyAlignment="1">
      <alignment horizontal="center" vertical="center"/>
    </xf>
    <xf numFmtId="0" fontId="45" fillId="5" borderId="22" xfId="136" applyFont="1" applyFill="1" applyBorder="1" applyAlignment="1">
      <alignment horizontal="center" vertical="center"/>
    </xf>
    <xf numFmtId="0" fontId="45" fillId="5" borderId="23" xfId="136" applyFont="1" applyFill="1" applyBorder="1" applyAlignment="1">
      <alignment horizontal="center" vertical="center"/>
    </xf>
    <xf numFmtId="0" fontId="64" fillId="5" borderId="14" xfId="136" applyFont="1" applyFill="1" applyBorder="1" applyAlignment="1">
      <alignment horizontal="center" vertical="center"/>
    </xf>
    <xf numFmtId="0" fontId="64" fillId="5" borderId="57" xfId="136" applyFont="1" applyFill="1" applyBorder="1" applyAlignment="1">
      <alignment horizontal="center" vertical="center"/>
    </xf>
    <xf numFmtId="0" fontId="64" fillId="5" borderId="61" xfId="136" applyFont="1" applyFill="1" applyBorder="1" applyAlignment="1">
      <alignment horizontal="center" vertical="center"/>
    </xf>
    <xf numFmtId="0" fontId="64" fillId="5" borderId="58" xfId="136" applyFont="1" applyFill="1" applyBorder="1" applyAlignment="1">
      <alignment horizontal="center" vertical="center"/>
    </xf>
    <xf numFmtId="0" fontId="64" fillId="5" borderId="60" xfId="136" applyFont="1" applyFill="1" applyBorder="1" applyAlignment="1">
      <alignment horizontal="center" vertical="center" wrapText="1"/>
    </xf>
    <xf numFmtId="0" fontId="64" fillId="5" borderId="57" xfId="136" applyFont="1" applyFill="1" applyBorder="1" applyAlignment="1">
      <alignment horizontal="center" vertical="center" wrapText="1"/>
    </xf>
    <xf numFmtId="0" fontId="64" fillId="5" borderId="62" xfId="136" applyFont="1" applyFill="1" applyBorder="1" applyAlignment="1">
      <alignment horizontal="center" vertical="center" wrapText="1"/>
    </xf>
    <xf numFmtId="0" fontId="64" fillId="5" borderId="58" xfId="136" applyFont="1" applyFill="1" applyBorder="1" applyAlignment="1">
      <alignment horizontal="center" vertical="center" wrapText="1"/>
    </xf>
    <xf numFmtId="0" fontId="64" fillId="5" borderId="60" xfId="136" applyFont="1" applyFill="1" applyBorder="1" applyAlignment="1">
      <alignment horizontal="center" vertical="center"/>
    </xf>
    <xf numFmtId="0" fontId="64" fillId="5" borderId="15" xfId="136" applyFont="1" applyFill="1" applyBorder="1" applyAlignment="1">
      <alignment horizontal="center" vertical="center"/>
    </xf>
    <xf numFmtId="0" fontId="64" fillId="5" borderId="36" xfId="136" applyFont="1" applyFill="1" applyBorder="1" applyAlignment="1">
      <alignment horizontal="center" vertical="center" wrapText="1"/>
    </xf>
    <xf numFmtId="0" fontId="64" fillId="5" borderId="37" xfId="136" applyFont="1" applyFill="1" applyBorder="1" applyAlignment="1">
      <alignment horizontal="center" vertical="center" wrapText="1"/>
    </xf>
    <xf numFmtId="0" fontId="64" fillId="5" borderId="13" xfId="136" applyFont="1" applyFill="1" applyBorder="1" applyAlignment="1">
      <alignment horizontal="center" vertical="center" wrapText="1"/>
    </xf>
    <xf numFmtId="0" fontId="64" fillId="5" borderId="42" xfId="136" applyFont="1" applyFill="1" applyBorder="1" applyAlignment="1">
      <alignment horizontal="center" vertical="center" wrapText="1"/>
    </xf>
    <xf numFmtId="204" fontId="42" fillId="0" borderId="56" xfId="136" applyNumberFormat="1" applyFont="1" applyBorder="1" applyAlignment="1">
      <alignment horizontal="center" vertical="center"/>
    </xf>
    <xf numFmtId="204" fontId="42" fillId="0" borderId="49" xfId="136" applyNumberFormat="1" applyFont="1" applyBorder="1" applyAlignment="1">
      <alignment horizontal="center" vertical="center"/>
    </xf>
    <xf numFmtId="205" fontId="42" fillId="0" borderId="43" xfId="136" applyNumberFormat="1" applyFont="1" applyBorder="1" applyAlignment="1">
      <alignment horizontal="right" vertical="center"/>
    </xf>
    <xf numFmtId="205" fontId="42" fillId="0" borderId="44" xfId="136" applyNumberFormat="1" applyFont="1" applyBorder="1" applyAlignment="1">
      <alignment horizontal="right" vertical="center"/>
    </xf>
    <xf numFmtId="204" fontId="42" fillId="0" borderId="55" xfId="136" applyNumberFormat="1" applyFont="1" applyBorder="1" applyAlignment="1">
      <alignment horizontal="center" vertical="center"/>
    </xf>
    <xf numFmtId="204" fontId="42" fillId="0" borderId="2" xfId="136" applyNumberFormat="1" applyFont="1" applyBorder="1" applyAlignment="1">
      <alignment horizontal="center" vertical="center"/>
    </xf>
    <xf numFmtId="205" fontId="42" fillId="0" borderId="51" xfId="136" applyNumberFormat="1" applyFont="1" applyBorder="1" applyAlignment="1">
      <alignment horizontal="right" vertical="center"/>
    </xf>
    <xf numFmtId="205" fontId="42" fillId="0" borderId="26" xfId="136" applyNumberFormat="1" applyFont="1" applyBorder="1" applyAlignment="1">
      <alignment horizontal="right" vertical="center"/>
    </xf>
    <xf numFmtId="0" fontId="65" fillId="0" borderId="34" xfId="143" applyFont="1" applyBorder="1" applyAlignment="1">
      <alignment horizontal="center" vertical="center"/>
    </xf>
    <xf numFmtId="0" fontId="65" fillId="0" borderId="24" xfId="143" applyFont="1" applyBorder="1" applyAlignment="1">
      <alignment horizontal="center" vertical="center"/>
    </xf>
    <xf numFmtId="205" fontId="42" fillId="0" borderId="53" xfId="136" applyNumberFormat="1" applyFont="1" applyBorder="1" applyAlignment="1">
      <alignment horizontal="right" vertical="center"/>
    </xf>
    <xf numFmtId="205" fontId="42" fillId="0" borderId="54" xfId="136" applyNumberFormat="1" applyFont="1" applyBorder="1" applyAlignment="1">
      <alignment horizontal="right" vertical="center"/>
    </xf>
    <xf numFmtId="0" fontId="64" fillId="5" borderId="14" xfId="136" applyFont="1" applyFill="1" applyBorder="1" applyAlignment="1">
      <alignment horizontal="center" vertical="center" shrinkToFit="1"/>
    </xf>
    <xf numFmtId="0" fontId="64" fillId="5" borderId="15" xfId="136" applyFont="1" applyFill="1" applyBorder="1" applyAlignment="1">
      <alignment horizontal="center" vertical="center" shrinkToFit="1"/>
    </xf>
    <xf numFmtId="0" fontId="64" fillId="5" borderId="16" xfId="136" applyFont="1" applyFill="1" applyBorder="1" applyAlignment="1">
      <alignment horizontal="center" vertical="center"/>
    </xf>
    <xf numFmtId="0" fontId="64" fillId="2" borderId="56" xfId="143" applyFont="1" applyFill="1" applyBorder="1" applyAlignment="1">
      <alignment horizontal="center" vertical="center"/>
    </xf>
    <xf numFmtId="0" fontId="64" fillId="2" borderId="49" xfId="143" applyFont="1" applyFill="1" applyBorder="1" applyAlignment="1">
      <alignment horizontal="center" vertical="center"/>
    </xf>
    <xf numFmtId="205" fontId="64" fillId="2" borderId="48" xfId="92" applyNumberFormat="1" applyFont="1" applyFill="1" applyBorder="1" applyAlignment="1">
      <alignment horizontal="right" vertical="center"/>
    </xf>
    <xf numFmtId="205" fontId="64" fillId="2" borderId="50" xfId="92" applyNumberFormat="1" applyFont="1" applyFill="1" applyBorder="1" applyAlignment="1">
      <alignment horizontal="right" vertical="center"/>
    </xf>
    <xf numFmtId="0" fontId="63" fillId="5" borderId="45" xfId="143" applyFont="1" applyFill="1" applyBorder="1" applyAlignment="1">
      <alignment horizontal="center" vertical="center"/>
    </xf>
    <xf numFmtId="0" fontId="63" fillId="5" borderId="36" xfId="143" applyFont="1" applyFill="1" applyBorder="1" applyAlignment="1">
      <alignment horizontal="center" vertical="center"/>
    </xf>
    <xf numFmtId="41" fontId="63" fillId="5" borderId="36" xfId="92" applyFont="1" applyFill="1" applyBorder="1" applyAlignment="1">
      <alignment horizontal="center" vertical="center"/>
    </xf>
    <xf numFmtId="41" fontId="63" fillId="5" borderId="53" xfId="92" applyFont="1" applyFill="1" applyBorder="1" applyAlignment="1">
      <alignment horizontal="center" vertical="center"/>
    </xf>
    <xf numFmtId="41" fontId="63" fillId="5" borderId="54" xfId="92" applyFont="1" applyFill="1" applyBorder="1" applyAlignment="1">
      <alignment horizontal="center" vertical="center"/>
    </xf>
    <xf numFmtId="0" fontId="42" fillId="10" borderId="46" xfId="143" applyFont="1" applyFill="1" applyBorder="1" applyAlignment="1" applyProtection="1">
      <alignment horizontal="center" vertical="center"/>
      <protection locked="0"/>
    </xf>
    <xf numFmtId="0" fontId="42" fillId="10" borderId="13" xfId="143" applyFont="1" applyFill="1" applyBorder="1" applyAlignment="1" applyProtection="1">
      <alignment horizontal="center" vertical="center"/>
      <protection locked="0"/>
    </xf>
    <xf numFmtId="41" fontId="65" fillId="10" borderId="13" xfId="92" applyFont="1" applyFill="1" applyBorder="1" applyAlignment="1" applyProtection="1">
      <alignment horizontal="center" vertical="center" wrapText="1"/>
      <protection locked="0"/>
    </xf>
    <xf numFmtId="208" fontId="42" fillId="10" borderId="40" xfId="92" applyNumberFormat="1" applyFont="1" applyFill="1" applyBorder="1" applyAlignment="1" applyProtection="1">
      <alignment horizontal="center" vertical="center"/>
      <protection locked="0"/>
    </xf>
    <xf numFmtId="208" fontId="42" fillId="10" borderId="41" xfId="92" applyNumberFormat="1" applyFont="1" applyFill="1" applyBorder="1" applyAlignment="1" applyProtection="1">
      <alignment horizontal="center" vertical="center"/>
      <protection locked="0"/>
    </xf>
    <xf numFmtId="0" fontId="65" fillId="10" borderId="46" xfId="143" applyFont="1" applyFill="1" applyBorder="1" applyAlignment="1" applyProtection="1">
      <alignment horizontal="center" vertical="center"/>
      <protection locked="0"/>
    </xf>
    <xf numFmtId="0" fontId="65" fillId="10" borderId="13" xfId="143" applyFont="1" applyFill="1" applyBorder="1" applyAlignment="1" applyProtection="1">
      <alignment horizontal="center" vertical="center"/>
      <protection locked="0"/>
    </xf>
    <xf numFmtId="208" fontId="65" fillId="10" borderId="40" xfId="92" applyNumberFormat="1" applyFont="1" applyFill="1" applyBorder="1" applyAlignment="1" applyProtection="1">
      <alignment horizontal="center" vertical="center"/>
      <protection locked="0"/>
    </xf>
    <xf numFmtId="208" fontId="65" fillId="10" borderId="41" xfId="92" applyNumberFormat="1" applyFont="1" applyFill="1" applyBorder="1" applyAlignment="1" applyProtection="1">
      <alignment horizontal="center" vertical="center"/>
      <protection locked="0"/>
    </xf>
    <xf numFmtId="208" fontId="64" fillId="2" borderId="49" xfId="92" applyNumberFormat="1" applyFont="1" applyFill="1" applyBorder="1" applyAlignment="1">
      <alignment horizontal="center" vertical="center"/>
    </xf>
    <xf numFmtId="208" fontId="64" fillId="2" borderId="50" xfId="92" applyNumberFormat="1" applyFont="1" applyFill="1" applyBorder="1" applyAlignment="1">
      <alignment horizontal="center" vertical="center"/>
    </xf>
    <xf numFmtId="0" fontId="64" fillId="0" borderId="38" xfId="136" applyFont="1" applyBorder="1" applyAlignment="1">
      <alignment horizontal="center" vertical="center"/>
    </xf>
    <xf numFmtId="0" fontId="64" fillId="0" borderId="20" xfId="136" applyFont="1" applyBorder="1" applyAlignment="1">
      <alignment horizontal="center" vertical="center"/>
    </xf>
    <xf numFmtId="0" fontId="64" fillId="0" borderId="40" xfId="136" applyFont="1" applyBorder="1" applyAlignment="1">
      <alignment horizontal="center" vertical="center" wrapText="1"/>
    </xf>
    <xf numFmtId="0" fontId="64" fillId="0" borderId="39" xfId="136" applyFont="1" applyBorder="1" applyAlignment="1">
      <alignment horizontal="center" vertical="center"/>
    </xf>
    <xf numFmtId="209" fontId="64" fillId="0" borderId="40" xfId="136" applyNumberFormat="1" applyFont="1" applyBorder="1" applyAlignment="1">
      <alignment horizontal="center" vertical="center"/>
    </xf>
    <xf numFmtId="209" fontId="64" fillId="0" borderId="41" xfId="136" applyNumberFormat="1" applyFont="1" applyBorder="1" applyAlignment="1">
      <alignment horizontal="center" vertical="center"/>
    </xf>
    <xf numFmtId="0" fontId="64" fillId="0" borderId="40" xfId="136" applyFont="1" applyBorder="1" applyAlignment="1">
      <alignment horizontal="left" vertical="center" wrapText="1"/>
    </xf>
    <xf numFmtId="0" fontId="64" fillId="0" borderId="39" xfId="136" applyFont="1" applyBorder="1" applyAlignment="1">
      <alignment horizontal="left" vertical="center" wrapText="1"/>
    </xf>
    <xf numFmtId="0" fontId="64" fillId="0" borderId="20" xfId="136" applyFont="1" applyBorder="1" applyAlignment="1">
      <alignment horizontal="left" vertical="center" wrapText="1"/>
    </xf>
    <xf numFmtId="210" fontId="64" fillId="0" borderId="40" xfId="136" applyNumberFormat="1" applyFont="1" applyBorder="1" applyAlignment="1">
      <alignment horizontal="center" vertical="center"/>
    </xf>
    <xf numFmtId="210" fontId="64" fillId="0" borderId="41" xfId="136" applyNumberFormat="1" applyFont="1" applyBorder="1" applyAlignment="1">
      <alignment horizontal="center" vertical="center"/>
    </xf>
    <xf numFmtId="9" fontId="54" fillId="6" borderId="25" xfId="85" applyFont="1" applyFill="1" applyBorder="1" applyAlignment="1">
      <alignment horizontal="center" vertical="center" wrapText="1"/>
    </xf>
    <xf numFmtId="9" fontId="54" fillId="6" borderId="2" xfId="85" applyFont="1" applyFill="1" applyBorder="1" applyAlignment="1">
      <alignment horizontal="center" vertical="center" wrapText="1"/>
    </xf>
    <xf numFmtId="9" fontId="54" fillId="6" borderId="26" xfId="85" applyFont="1" applyFill="1" applyBorder="1" applyAlignment="1">
      <alignment horizontal="center" vertical="center" wrapText="1"/>
    </xf>
    <xf numFmtId="0" fontId="53" fillId="5" borderId="25" xfId="0" applyFont="1" applyFill="1" applyBorder="1" applyAlignment="1">
      <alignment horizontal="center" vertical="center"/>
    </xf>
    <xf numFmtId="0" fontId="53" fillId="5" borderId="2" xfId="0" applyFont="1" applyFill="1" applyBorder="1" applyAlignment="1">
      <alignment horizontal="center" vertical="center"/>
    </xf>
    <xf numFmtId="0" fontId="53" fillId="5" borderId="26" xfId="0" applyFont="1" applyFill="1" applyBorder="1" applyAlignment="1">
      <alignment horizontal="center" vertical="center"/>
    </xf>
    <xf numFmtId="176" fontId="54" fillId="6" borderId="25" xfId="137" applyNumberFormat="1" applyFont="1" applyFill="1" applyBorder="1" applyAlignment="1">
      <alignment horizontal="center" vertical="center" wrapText="1"/>
    </xf>
    <xf numFmtId="176" fontId="54" fillId="6" borderId="2" xfId="137" applyNumberFormat="1" applyFont="1" applyFill="1" applyBorder="1" applyAlignment="1">
      <alignment horizontal="center" vertical="center" wrapText="1"/>
    </xf>
    <xf numFmtId="176" fontId="54" fillId="6" borderId="26" xfId="137" applyNumberFormat="1" applyFont="1" applyFill="1" applyBorder="1" applyAlignment="1">
      <alignment horizontal="center" vertical="center" wrapText="1"/>
    </xf>
    <xf numFmtId="177" fontId="54" fillId="6" borderId="25" xfId="137" applyNumberFormat="1" applyFont="1" applyFill="1" applyBorder="1" applyAlignment="1">
      <alignment horizontal="center" vertical="center" wrapText="1"/>
    </xf>
    <xf numFmtId="177" fontId="54" fillId="6" borderId="2" xfId="137" applyNumberFormat="1" applyFont="1" applyFill="1" applyBorder="1" applyAlignment="1">
      <alignment horizontal="center" vertical="center" wrapText="1"/>
    </xf>
    <xf numFmtId="177" fontId="54" fillId="6" borderId="26" xfId="137" applyNumberFormat="1" applyFont="1" applyFill="1" applyBorder="1" applyAlignment="1">
      <alignment horizontal="center" vertical="center" wrapText="1"/>
    </xf>
    <xf numFmtId="0" fontId="57" fillId="9" borderId="9" xfId="87" applyNumberFormat="1" applyFont="1" applyFill="1" applyBorder="1" applyAlignment="1">
      <alignment horizontal="center" vertical="center" wrapText="1"/>
    </xf>
    <xf numFmtId="0" fontId="57" fillId="9" borderId="8" xfId="87" applyNumberFormat="1" applyFont="1" applyFill="1" applyBorder="1" applyAlignment="1">
      <alignment horizontal="center" vertical="center" wrapText="1"/>
    </xf>
    <xf numFmtId="0" fontId="56" fillId="5" borderId="31" xfId="142" applyFont="1" applyFill="1" applyBorder="1" applyAlignment="1">
      <alignment horizontal="center" vertical="center" wrapText="1"/>
    </xf>
    <xf numFmtId="0" fontId="56" fillId="5" borderId="24" xfId="142" applyFont="1" applyFill="1" applyBorder="1" applyAlignment="1">
      <alignment horizontal="center" vertical="center" wrapText="1"/>
    </xf>
    <xf numFmtId="0" fontId="56" fillId="5" borderId="32" xfId="142" applyFont="1" applyFill="1" applyBorder="1" applyAlignment="1">
      <alignment horizontal="center" vertical="center" wrapText="1"/>
    </xf>
    <xf numFmtId="0" fontId="45" fillId="5" borderId="21" xfId="0" quotePrefix="1" applyFont="1" applyFill="1" applyBorder="1" applyAlignment="1">
      <alignment horizontal="center" vertical="center"/>
    </xf>
    <xf numFmtId="0" fontId="45" fillId="5" borderId="22" xfId="0" quotePrefix="1" applyFont="1" applyFill="1" applyBorder="1" applyAlignment="1">
      <alignment horizontal="center" vertical="center"/>
    </xf>
    <xf numFmtId="0" fontId="45" fillId="5" borderId="22" xfId="0" applyFont="1" applyFill="1" applyBorder="1" applyAlignment="1">
      <alignment horizontal="center" vertical="center"/>
    </xf>
    <xf numFmtId="0" fontId="45" fillId="5" borderId="23" xfId="0" applyFont="1" applyFill="1" applyBorder="1" applyAlignment="1">
      <alignment horizontal="center" vertical="center"/>
    </xf>
    <xf numFmtId="0" fontId="64" fillId="26" borderId="100" xfId="0" applyFont="1" applyFill="1" applyBorder="1" applyAlignment="1">
      <alignment horizontal="center" vertical="center" wrapText="1"/>
    </xf>
    <xf numFmtId="0" fontId="64" fillId="26" borderId="101" xfId="0" applyFont="1" applyFill="1" applyBorder="1" applyAlignment="1">
      <alignment horizontal="center" vertical="center" wrapText="1"/>
    </xf>
    <xf numFmtId="0" fontId="64" fillId="23" borderId="101" xfId="0" applyFont="1" applyFill="1" applyBorder="1" applyAlignment="1">
      <alignment horizontal="center" vertical="center" wrapText="1"/>
    </xf>
    <xf numFmtId="219" fontId="43" fillId="11" borderId="101" xfId="0" applyNumberFormat="1" applyFont="1" applyFill="1" applyBorder="1" applyAlignment="1">
      <alignment horizontal="center" vertical="center" wrapText="1"/>
    </xf>
    <xf numFmtId="219" fontId="43" fillId="11" borderId="102" xfId="0" applyNumberFormat="1" applyFont="1" applyFill="1" applyBorder="1" applyAlignment="1">
      <alignment horizontal="center" vertical="center" wrapText="1"/>
    </xf>
    <xf numFmtId="0" fontId="64" fillId="26" borderId="17" xfId="0" applyFont="1" applyFill="1" applyBorder="1" applyAlignment="1">
      <alignment horizontal="center" vertical="center" wrapText="1"/>
    </xf>
    <xf numFmtId="0" fontId="64" fillId="26" borderId="3" xfId="0" applyFont="1" applyFill="1" applyBorder="1" applyAlignment="1">
      <alignment horizontal="center" vertical="center"/>
    </xf>
    <xf numFmtId="0" fontId="64" fillId="26" borderId="17" xfId="0" applyFont="1" applyFill="1" applyBorder="1" applyAlignment="1">
      <alignment horizontal="center" vertical="center"/>
    </xf>
    <xf numFmtId="0" fontId="64" fillId="27" borderId="3" xfId="0" applyFont="1" applyFill="1" applyBorder="1" applyAlignment="1">
      <alignment horizontal="center" vertical="center" wrapText="1"/>
    </xf>
    <xf numFmtId="219" fontId="42" fillId="11" borderId="3" xfId="0" applyNumberFormat="1" applyFont="1" applyFill="1" applyBorder="1" applyAlignment="1">
      <alignment horizontal="center" vertical="center"/>
    </xf>
    <xf numFmtId="9" fontId="138" fillId="22" borderId="3" xfId="0" applyNumberFormat="1" applyFont="1" applyFill="1" applyBorder="1" applyAlignment="1">
      <alignment horizontal="center" vertical="center"/>
    </xf>
    <xf numFmtId="9" fontId="138" fillId="22" borderId="73" xfId="0" applyNumberFormat="1" applyFont="1" applyFill="1" applyBorder="1" applyAlignment="1">
      <alignment horizontal="center" vertical="center"/>
    </xf>
    <xf numFmtId="219" fontId="43" fillId="11" borderId="3" xfId="0" applyNumberFormat="1" applyFont="1" applyFill="1" applyBorder="1" applyAlignment="1">
      <alignment horizontal="center" vertical="center"/>
    </xf>
    <xf numFmtId="219" fontId="43" fillId="11" borderId="73" xfId="0" applyNumberFormat="1" applyFont="1" applyFill="1" applyBorder="1" applyAlignment="1">
      <alignment horizontal="center" vertical="center"/>
    </xf>
    <xf numFmtId="0" fontId="64" fillId="26" borderId="3" xfId="0" applyFont="1" applyFill="1" applyBorder="1" applyAlignment="1">
      <alignment horizontal="center" vertical="center" wrapText="1"/>
    </xf>
    <xf numFmtId="0" fontId="64" fillId="26" borderId="103" xfId="0" applyFont="1" applyFill="1" applyBorder="1" applyAlignment="1">
      <alignment horizontal="center" vertical="center" wrapText="1"/>
    </xf>
    <xf numFmtId="0" fontId="64" fillId="26" borderId="74" xfId="0" applyFont="1" applyFill="1" applyBorder="1" applyAlignment="1">
      <alignment horizontal="center" vertical="center" wrapText="1"/>
    </xf>
    <xf numFmtId="0" fontId="64" fillId="28" borderId="3" xfId="0" applyFont="1" applyFill="1" applyBorder="1" applyAlignment="1">
      <alignment horizontal="center" vertical="center" wrapText="1"/>
    </xf>
    <xf numFmtId="217" fontId="64" fillId="11" borderId="25" xfId="0" applyNumberFormat="1" applyFont="1" applyFill="1" applyBorder="1" applyAlignment="1">
      <alignment horizontal="center" vertical="center"/>
    </xf>
    <xf numFmtId="217" fontId="64" fillId="11" borderId="2" xfId="0" applyNumberFormat="1" applyFont="1" applyFill="1" applyBorder="1" applyAlignment="1">
      <alignment horizontal="center" vertical="center"/>
    </xf>
    <xf numFmtId="217" fontId="64" fillId="11" borderId="26" xfId="0" applyNumberFormat="1" applyFont="1" applyFill="1" applyBorder="1" applyAlignment="1">
      <alignment horizontal="center" vertical="center"/>
    </xf>
    <xf numFmtId="207" fontId="42" fillId="11" borderId="109" xfId="0" applyNumberFormat="1" applyFont="1" applyFill="1" applyBorder="1" applyAlignment="1">
      <alignment horizontal="center" vertical="center"/>
    </xf>
    <xf numFmtId="207" fontId="42" fillId="11" borderId="110" xfId="0" applyNumberFormat="1" applyFont="1" applyFill="1" applyBorder="1" applyAlignment="1">
      <alignment horizontal="center" vertical="center"/>
    </xf>
    <xf numFmtId="207" fontId="42" fillId="11" borderId="112" xfId="0" applyNumberFormat="1" applyFont="1" applyFill="1" applyBorder="1" applyAlignment="1">
      <alignment horizontal="center" vertical="center"/>
    </xf>
    <xf numFmtId="207" fontId="42" fillId="11" borderId="78" xfId="0" applyNumberFormat="1" applyFont="1" applyFill="1" applyBorder="1" applyAlignment="1">
      <alignment horizontal="center" vertical="center"/>
    </xf>
    <xf numFmtId="0" fontId="64" fillId="28" borderId="25" xfId="0" applyFont="1" applyFill="1" applyBorder="1" applyAlignment="1">
      <alignment horizontal="center" vertical="center" wrapText="1"/>
    </xf>
    <xf numFmtId="0" fontId="64" fillId="28" borderId="2" xfId="0" applyFont="1" applyFill="1" applyBorder="1" applyAlignment="1">
      <alignment horizontal="center" vertical="center" wrapText="1"/>
    </xf>
    <xf numFmtId="0" fontId="64" fillId="28" borderId="59" xfId="0" applyFont="1" applyFill="1" applyBorder="1" applyAlignment="1">
      <alignment horizontal="center" vertical="center" wrapText="1"/>
    </xf>
    <xf numFmtId="205" fontId="42" fillId="0" borderId="25" xfId="0" applyNumberFormat="1" applyFont="1" applyBorder="1" applyAlignment="1">
      <alignment horizontal="center" vertical="center"/>
    </xf>
    <xf numFmtId="205" fontId="42" fillId="0" borderId="59" xfId="0" applyNumberFormat="1" applyFont="1" applyBorder="1" applyAlignment="1">
      <alignment horizontal="center" vertical="center"/>
    </xf>
    <xf numFmtId="0" fontId="64" fillId="28" borderId="74" xfId="0" applyFont="1" applyFill="1" applyBorder="1" applyAlignment="1">
      <alignment horizontal="center" vertical="center" wrapText="1"/>
    </xf>
    <xf numFmtId="219" fontId="43" fillId="11" borderId="74" xfId="0" applyNumberFormat="1" applyFont="1" applyFill="1" applyBorder="1" applyAlignment="1">
      <alignment horizontal="center" vertical="center"/>
    </xf>
    <xf numFmtId="219" fontId="43" fillId="11" borderId="75" xfId="0" applyNumberFormat="1" applyFont="1" applyFill="1" applyBorder="1" applyAlignment="1">
      <alignment horizontal="center" vertical="center"/>
    </xf>
    <xf numFmtId="0" fontId="64" fillId="26" borderId="66" xfId="0" applyFont="1" applyFill="1" applyBorder="1" applyAlignment="1">
      <alignment horizontal="center" vertical="center"/>
    </xf>
    <xf numFmtId="0" fontId="64" fillId="26" borderId="77" xfId="0" applyFont="1" applyFill="1" applyBorder="1" applyAlignment="1">
      <alignment horizontal="center" vertical="center"/>
    </xf>
    <xf numFmtId="0" fontId="64" fillId="26" borderId="78" xfId="0" applyFont="1" applyFill="1" applyBorder="1" applyAlignment="1">
      <alignment horizontal="center" vertical="center"/>
    </xf>
    <xf numFmtId="219" fontId="43" fillId="11" borderId="112" xfId="0" applyNumberFormat="1" applyFont="1" applyFill="1" applyBorder="1" applyAlignment="1">
      <alignment horizontal="center" vertical="center"/>
    </xf>
    <xf numFmtId="219" fontId="43" fillId="11" borderId="77" xfId="0" applyNumberFormat="1" applyFont="1" applyFill="1" applyBorder="1" applyAlignment="1">
      <alignment horizontal="center" vertical="center"/>
    </xf>
    <xf numFmtId="219" fontId="43" fillId="11" borderId="78" xfId="0" applyNumberFormat="1" applyFont="1" applyFill="1" applyBorder="1" applyAlignment="1">
      <alignment horizontal="center" vertical="center"/>
    </xf>
    <xf numFmtId="0" fontId="64" fillId="26" borderId="112" xfId="0" applyFont="1" applyFill="1" applyBorder="1" applyAlignment="1">
      <alignment horizontal="center" vertical="center" wrapText="1"/>
    </xf>
    <xf numFmtId="0" fontId="64" fillId="26" borderId="78" xfId="0" applyFont="1" applyFill="1" applyBorder="1" applyAlignment="1">
      <alignment horizontal="center" vertical="center" wrapText="1"/>
    </xf>
    <xf numFmtId="208" fontId="42" fillId="11" borderId="112" xfId="0" applyNumberFormat="1" applyFont="1" applyFill="1" applyBorder="1" applyAlignment="1">
      <alignment horizontal="center" vertical="center"/>
    </xf>
    <xf numFmtId="208" fontId="42" fillId="11" borderId="118" xfId="0" applyNumberFormat="1" applyFont="1" applyFill="1" applyBorder="1" applyAlignment="1">
      <alignment horizontal="center" vertical="center"/>
    </xf>
    <xf numFmtId="0" fontId="64" fillId="20" borderId="98" xfId="0" applyFont="1" applyFill="1" applyBorder="1" applyAlignment="1">
      <alignment horizontal="center" vertical="center" wrapText="1"/>
    </xf>
    <xf numFmtId="0" fontId="64" fillId="20" borderId="8" xfId="0" applyFont="1" applyFill="1" applyBorder="1" applyAlignment="1">
      <alignment horizontal="center" vertical="center" wrapText="1"/>
    </xf>
    <xf numFmtId="205" fontId="42" fillId="11" borderId="8" xfId="0" applyNumberFormat="1" applyFont="1" applyFill="1" applyBorder="1" applyAlignment="1">
      <alignment horizontal="center" vertical="center"/>
    </xf>
    <xf numFmtId="205" fontId="42" fillId="11" borderId="99" xfId="0" applyNumberFormat="1" applyFont="1" applyFill="1" applyBorder="1" applyAlignment="1">
      <alignment horizontal="center" vertical="center"/>
    </xf>
    <xf numFmtId="0" fontId="64" fillId="20" borderId="17" xfId="0" applyFont="1" applyFill="1" applyBorder="1" applyAlignment="1">
      <alignment horizontal="center" vertical="center" wrapText="1"/>
    </xf>
    <xf numFmtId="0" fontId="64" fillId="20" borderId="3" xfId="0" applyFont="1" applyFill="1" applyBorder="1" applyAlignment="1">
      <alignment horizontal="center" vertical="center" wrapText="1"/>
    </xf>
    <xf numFmtId="205" fontId="42" fillId="11" borderId="3" xfId="0" applyNumberFormat="1" applyFont="1" applyFill="1" applyBorder="1" applyAlignment="1">
      <alignment horizontal="center" vertical="center"/>
    </xf>
    <xf numFmtId="205" fontId="42" fillId="11" borderId="73" xfId="0" applyNumberFormat="1" applyFont="1" applyFill="1" applyBorder="1" applyAlignment="1">
      <alignment horizontal="center" vertical="center"/>
    </xf>
    <xf numFmtId="0" fontId="64" fillId="20" borderId="14" xfId="0" applyFont="1" applyFill="1" applyBorder="1" applyAlignment="1">
      <alignment horizontal="center" vertical="center" wrapText="1"/>
    </xf>
    <xf numFmtId="0" fontId="64" fillId="20" borderId="15" xfId="0" applyFont="1" applyFill="1" applyBorder="1" applyAlignment="1">
      <alignment horizontal="center" vertical="center" wrapText="1"/>
    </xf>
    <xf numFmtId="0" fontId="64" fillId="20" borderId="110" xfId="0" applyFont="1" applyFill="1" applyBorder="1" applyAlignment="1">
      <alignment horizontal="center" vertical="center" wrapText="1"/>
    </xf>
    <xf numFmtId="0" fontId="64" fillId="20" borderId="66" xfId="0" applyFont="1" applyFill="1" applyBorder="1" applyAlignment="1">
      <alignment horizontal="center" vertical="center" wrapText="1"/>
    </xf>
    <xf numFmtId="0" fontId="64" fillId="20" borderId="77" xfId="0" applyFont="1" applyFill="1" applyBorder="1" applyAlignment="1">
      <alignment horizontal="center" vertical="center" wrapText="1"/>
    </xf>
    <xf numFmtId="0" fontId="64" fillId="20" borderId="78" xfId="0" applyFont="1" applyFill="1" applyBorder="1" applyAlignment="1">
      <alignment horizontal="center" vertical="center" wrapText="1"/>
    </xf>
    <xf numFmtId="205" fontId="64" fillId="13" borderId="25" xfId="0" applyNumberFormat="1" applyFont="1" applyFill="1" applyBorder="1" applyAlignment="1">
      <alignment horizontal="center" vertical="center"/>
    </xf>
    <xf numFmtId="205" fontId="64" fillId="13" borderId="59" xfId="0" applyNumberFormat="1" applyFont="1" applyFill="1" applyBorder="1" applyAlignment="1">
      <alignment horizontal="center" vertical="center"/>
    </xf>
    <xf numFmtId="205" fontId="64" fillId="13" borderId="26" xfId="0" applyNumberFormat="1" applyFont="1" applyFill="1" applyBorder="1" applyAlignment="1">
      <alignment horizontal="center" vertical="center"/>
    </xf>
    <xf numFmtId="220" fontId="42" fillId="11" borderId="25" xfId="0" applyNumberFormat="1" applyFont="1" applyFill="1" applyBorder="1" applyAlignment="1">
      <alignment horizontal="center" vertical="center"/>
    </xf>
    <xf numFmtId="220" fontId="42" fillId="11" borderId="59" xfId="0" applyNumberFormat="1" applyFont="1" applyFill="1" applyBorder="1" applyAlignment="1">
      <alignment horizontal="center" vertical="center"/>
    </xf>
    <xf numFmtId="207" fontId="42" fillId="11" borderId="25" xfId="0" applyNumberFormat="1" applyFont="1" applyFill="1" applyBorder="1" applyAlignment="1">
      <alignment horizontal="center" vertical="center"/>
    </xf>
    <xf numFmtId="207" fontId="42" fillId="11" borderId="59" xfId="0" applyNumberFormat="1" applyFont="1" applyFill="1" applyBorder="1" applyAlignment="1">
      <alignment horizontal="center" vertical="center"/>
    </xf>
    <xf numFmtId="207" fontId="42" fillId="11" borderId="26" xfId="0" applyNumberFormat="1" applyFont="1" applyFill="1" applyBorder="1" applyAlignment="1">
      <alignment horizontal="center" vertical="center"/>
    </xf>
    <xf numFmtId="0" fontId="64" fillId="20" borderId="103" xfId="0" applyFont="1" applyFill="1" applyBorder="1" applyAlignment="1">
      <alignment horizontal="center" vertical="center" wrapText="1"/>
    </xf>
    <xf numFmtId="0" fontId="64" fillId="20" borderId="74" xfId="0" applyFont="1" applyFill="1" applyBorder="1" applyAlignment="1">
      <alignment horizontal="center" vertical="center" wrapText="1"/>
    </xf>
    <xf numFmtId="205" fontId="43" fillId="11" borderId="74" xfId="0" applyNumberFormat="1" applyFont="1" applyFill="1" applyBorder="1" applyAlignment="1">
      <alignment horizontal="center" vertical="center"/>
    </xf>
    <xf numFmtId="205" fontId="43" fillId="11" borderId="75" xfId="0" applyNumberFormat="1" applyFont="1" applyFill="1" applyBorder="1" applyAlignment="1">
      <alignment horizontal="center" vertical="center"/>
    </xf>
    <xf numFmtId="0" fontId="42" fillId="20" borderId="103" xfId="0" applyFont="1" applyFill="1" applyBorder="1" applyAlignment="1">
      <alignment horizontal="center" vertical="center" wrapText="1"/>
    </xf>
    <xf numFmtId="0" fontId="42" fillId="20" borderId="74" xfId="0" applyFont="1" applyFill="1" applyBorder="1" applyAlignment="1">
      <alignment horizontal="center" vertical="center" wrapText="1"/>
    </xf>
    <xf numFmtId="205" fontId="63" fillId="11" borderId="74" xfId="0" applyNumberFormat="1" applyFont="1" applyFill="1" applyBorder="1" applyAlignment="1">
      <alignment horizontal="center" vertical="center"/>
    </xf>
    <xf numFmtId="205" fontId="63" fillId="11" borderId="75" xfId="0" applyNumberFormat="1" applyFont="1" applyFill="1" applyBorder="1" applyAlignment="1">
      <alignment horizontal="center" vertical="center"/>
    </xf>
    <xf numFmtId="0" fontId="63" fillId="5" borderId="100" xfId="0" applyFont="1" applyFill="1" applyBorder="1" applyAlignment="1">
      <alignment horizontal="center" vertical="center"/>
    </xf>
    <xf numFmtId="0" fontId="63" fillId="5" borderId="101" xfId="0" applyFont="1" applyFill="1" applyBorder="1" applyAlignment="1">
      <alignment horizontal="center" vertical="center"/>
    </xf>
    <xf numFmtId="0" fontId="63" fillId="5" borderId="102" xfId="0" applyFont="1" applyFill="1" applyBorder="1" applyAlignment="1">
      <alignment horizontal="center" vertical="center"/>
    </xf>
    <xf numFmtId="0" fontId="42" fillId="4" borderId="17" xfId="0" applyFont="1" applyFill="1" applyBorder="1" applyAlignment="1">
      <alignment horizontal="center" vertical="center"/>
    </xf>
    <xf numFmtId="0" fontId="42" fillId="4" borderId="3" xfId="0" applyFont="1" applyFill="1" applyBorder="1" applyAlignment="1">
      <alignment horizontal="center" vertical="center"/>
    </xf>
    <xf numFmtId="0" fontId="65" fillId="0" borderId="3" xfId="0" applyFont="1" applyBorder="1" applyAlignment="1">
      <alignment horizontal="center" vertical="center" wrapText="1"/>
    </xf>
    <xf numFmtId="205" fontId="42" fillId="0" borderId="3" xfId="0" applyNumberFormat="1" applyFont="1" applyBorder="1" applyAlignment="1">
      <alignment horizontal="right" vertical="center"/>
    </xf>
    <xf numFmtId="205" fontId="42" fillId="0" borderId="73" xfId="0" applyNumberFormat="1" applyFont="1" applyBorder="1" applyAlignment="1">
      <alignment horizontal="right" vertical="center"/>
    </xf>
    <xf numFmtId="0" fontId="64" fillId="0" borderId="34" xfId="0" applyFont="1" applyBorder="1" applyAlignment="1">
      <alignment horizontal="center" vertical="center"/>
    </xf>
    <xf numFmtId="0" fontId="64" fillId="0" borderId="24" xfId="0" applyFont="1" applyBorder="1" applyAlignment="1">
      <alignment horizontal="center" vertical="center"/>
    </xf>
    <xf numFmtId="0" fontId="64" fillId="0" borderId="35" xfId="0" applyFont="1" applyBorder="1" applyAlignment="1">
      <alignment horizontal="center" vertical="center"/>
    </xf>
    <xf numFmtId="0" fontId="64" fillId="0" borderId="53" xfId="0" applyFont="1" applyBorder="1" applyAlignment="1">
      <alignment horizontal="center" vertical="center" wrapText="1"/>
    </xf>
    <xf numFmtId="0" fontId="64" fillId="0" borderId="24" xfId="0" applyFont="1" applyBorder="1" applyAlignment="1">
      <alignment horizontal="center" vertical="center" wrapText="1"/>
    </xf>
    <xf numFmtId="0" fontId="64" fillId="0" borderId="35" xfId="0" applyFont="1" applyBorder="1" applyAlignment="1">
      <alignment horizontal="center" vertical="center" wrapText="1"/>
    </xf>
    <xf numFmtId="209" fontId="64" fillId="0" borderId="125" xfId="0" applyNumberFormat="1" applyFont="1" applyBorder="1" applyAlignment="1">
      <alignment horizontal="center" vertical="center"/>
    </xf>
    <xf numFmtId="209" fontId="64" fillId="0" borderId="126" xfId="0" applyNumberFormat="1" applyFont="1" applyBorder="1" applyAlignment="1">
      <alignment horizontal="center" vertical="center"/>
    </xf>
    <xf numFmtId="0" fontId="65" fillId="0" borderId="17" xfId="0" applyFont="1" applyBorder="1" applyAlignment="1">
      <alignment horizontal="center" vertical="center"/>
    </xf>
    <xf numFmtId="0" fontId="65" fillId="0" borderId="3" xfId="0" applyFont="1" applyBorder="1" applyAlignment="1">
      <alignment horizontal="center" vertical="center"/>
    </xf>
    <xf numFmtId="208" fontId="65" fillId="0" borderId="3" xfId="0" applyNumberFormat="1" applyFont="1" applyBorder="1" applyAlignment="1">
      <alignment horizontal="right" vertical="center"/>
    </xf>
    <xf numFmtId="208" fontId="65" fillId="0" borderId="73" xfId="0" applyNumberFormat="1" applyFont="1" applyBorder="1" applyAlignment="1">
      <alignment horizontal="right" vertical="center"/>
    </xf>
    <xf numFmtId="0" fontId="64" fillId="2" borderId="103" xfId="0" applyFont="1" applyFill="1" applyBorder="1" applyAlignment="1">
      <alignment horizontal="center" vertical="center"/>
    </xf>
    <xf numFmtId="0" fontId="64" fillId="2" borderId="74" xfId="0" applyFont="1" applyFill="1" applyBorder="1" applyAlignment="1">
      <alignment horizontal="center" vertical="center"/>
    </xf>
    <xf numFmtId="208" fontId="64" fillId="2" borderId="74" xfId="0" applyNumberFormat="1" applyFont="1" applyFill="1" applyBorder="1" applyAlignment="1">
      <alignment horizontal="right" vertical="center"/>
    </xf>
    <xf numFmtId="208" fontId="64" fillId="2" borderId="75" xfId="0" applyNumberFormat="1" applyFont="1" applyFill="1" applyBorder="1" applyAlignment="1">
      <alignment horizontal="right" vertical="center"/>
    </xf>
    <xf numFmtId="0" fontId="64" fillId="5" borderId="119" xfId="0" applyFont="1" applyFill="1" applyBorder="1" applyAlignment="1">
      <alignment horizontal="center" vertical="center" shrinkToFit="1"/>
    </xf>
    <xf numFmtId="0" fontId="64" fillId="5" borderId="120" xfId="0" applyFont="1" applyFill="1" applyBorder="1" applyAlignment="1">
      <alignment horizontal="center" vertical="center" shrinkToFit="1"/>
    </xf>
    <xf numFmtId="0" fontId="64" fillId="5" borderId="121" xfId="0" applyFont="1" applyFill="1" applyBorder="1" applyAlignment="1">
      <alignment horizontal="center" vertical="center" shrinkToFit="1"/>
    </xf>
    <xf numFmtId="0" fontId="64" fillId="5" borderId="122" xfId="0" applyFont="1" applyFill="1" applyBorder="1" applyAlignment="1">
      <alignment horizontal="center" vertical="center" shrinkToFit="1"/>
    </xf>
    <xf numFmtId="0" fontId="64" fillId="5" borderId="123" xfId="0" applyFont="1" applyFill="1" applyBorder="1" applyAlignment="1">
      <alignment horizontal="center" vertical="center"/>
    </xf>
    <xf numFmtId="0" fontId="64" fillId="5" borderId="124" xfId="0" applyFont="1" applyFill="1" applyBorder="1" applyAlignment="1">
      <alignment horizontal="center" vertical="center"/>
    </xf>
    <xf numFmtId="0" fontId="64" fillId="0" borderId="38" xfId="0" applyFont="1" applyBorder="1" applyAlignment="1">
      <alignment horizontal="center" vertical="center"/>
    </xf>
    <xf numFmtId="0" fontId="64" fillId="0" borderId="39" xfId="0" applyFont="1" applyBorder="1" applyAlignment="1">
      <alignment horizontal="center" vertical="center"/>
    </xf>
    <xf numFmtId="0" fontId="64" fillId="0" borderId="20" xfId="0" applyFont="1" applyBorder="1" applyAlignment="1">
      <alignment horizontal="center" vertical="center"/>
    </xf>
    <xf numFmtId="0" fontId="64" fillId="10" borderId="40" xfId="0" applyFont="1" applyFill="1" applyBorder="1" applyAlignment="1">
      <alignment horizontal="left" vertical="center" wrapText="1"/>
    </xf>
    <xf numFmtId="0" fontId="64" fillId="10" borderId="39" xfId="0" applyFont="1" applyFill="1" applyBorder="1" applyAlignment="1">
      <alignment horizontal="left" vertical="center" wrapText="1"/>
    </xf>
    <xf numFmtId="0" fontId="64" fillId="10" borderId="20" xfId="0" applyFont="1" applyFill="1" applyBorder="1" applyAlignment="1">
      <alignment horizontal="left" vertical="center" wrapText="1"/>
    </xf>
    <xf numFmtId="210" fontId="64" fillId="0" borderId="13" xfId="0" applyNumberFormat="1" applyFont="1" applyBorder="1" applyAlignment="1">
      <alignment horizontal="center" vertical="center"/>
    </xf>
    <xf numFmtId="210" fontId="64" fillId="0" borderId="42" xfId="0" applyNumberFormat="1" applyFont="1" applyBorder="1" applyAlignment="1">
      <alignment horizontal="center" vertical="center"/>
    </xf>
    <xf numFmtId="0" fontId="64" fillId="0" borderId="127" xfId="0" applyFont="1" applyBorder="1" applyAlignment="1">
      <alignment horizontal="center" vertical="center"/>
    </xf>
    <xf numFmtId="0" fontId="64" fillId="0" borderId="128" xfId="0" applyFont="1" applyBorder="1" applyAlignment="1">
      <alignment horizontal="center" vertical="center"/>
    </xf>
    <xf numFmtId="0" fontId="64" fillId="0" borderId="129" xfId="0" applyFont="1" applyBorder="1" applyAlignment="1">
      <alignment horizontal="center" vertical="center"/>
    </xf>
    <xf numFmtId="0" fontId="64" fillId="10" borderId="130" xfId="0" applyFont="1" applyFill="1" applyBorder="1" applyAlignment="1">
      <alignment horizontal="left" vertical="center" wrapText="1"/>
    </xf>
    <xf numFmtId="0" fontId="64" fillId="10" borderId="128" xfId="0" applyFont="1" applyFill="1" applyBorder="1" applyAlignment="1">
      <alignment horizontal="left" vertical="center" wrapText="1"/>
    </xf>
    <xf numFmtId="0" fontId="64" fillId="10" borderId="129" xfId="0" applyFont="1" applyFill="1" applyBorder="1" applyAlignment="1">
      <alignment horizontal="left" vertical="center" wrapText="1"/>
    </xf>
    <xf numFmtId="210" fontId="64" fillId="0" borderId="131" xfId="0" applyNumberFormat="1" applyFont="1" applyBorder="1" applyAlignment="1">
      <alignment horizontal="center" vertical="center"/>
    </xf>
    <xf numFmtId="210" fontId="64" fillId="0" borderId="132" xfId="0" applyNumberFormat="1" applyFont="1" applyBorder="1" applyAlignment="1">
      <alignment horizontal="center" vertical="center"/>
    </xf>
    <xf numFmtId="0" fontId="87" fillId="12" borderId="31" xfId="0" applyFont="1" applyFill="1" applyBorder="1" applyAlignment="1">
      <alignment horizontal="center" vertical="center" wrapText="1"/>
    </xf>
    <xf numFmtId="0" fontId="87" fillId="12" borderId="24" xfId="0" applyFont="1" applyFill="1" applyBorder="1" applyAlignment="1">
      <alignment horizontal="center" vertical="center" wrapText="1"/>
    </xf>
    <xf numFmtId="0" fontId="87" fillId="12" borderId="32" xfId="0" applyFont="1" applyFill="1" applyBorder="1" applyAlignment="1">
      <alignment horizontal="center" vertical="center" wrapText="1"/>
    </xf>
    <xf numFmtId="0" fontId="87" fillId="25" borderId="9" xfId="0" applyFont="1" applyFill="1" applyBorder="1" applyAlignment="1">
      <alignment horizontal="center" vertical="center" wrapText="1"/>
    </xf>
    <xf numFmtId="0" fontId="87" fillId="25" borderId="8" xfId="0" applyFont="1" applyFill="1" applyBorder="1" applyAlignment="1">
      <alignment horizontal="center" vertical="center" wrapText="1"/>
    </xf>
    <xf numFmtId="216" fontId="87" fillId="25" borderId="9" xfId="0" applyNumberFormat="1" applyFont="1" applyFill="1" applyBorder="1" applyAlignment="1">
      <alignment horizontal="center" vertical="center" wrapText="1"/>
    </xf>
    <xf numFmtId="216" fontId="87" fillId="25" borderId="8" xfId="0" applyNumberFormat="1" applyFont="1" applyFill="1" applyBorder="1" applyAlignment="1">
      <alignment horizontal="center" vertical="center" wrapText="1"/>
    </xf>
    <xf numFmtId="0" fontId="87" fillId="9" borderId="3" xfId="0" applyFont="1" applyFill="1" applyBorder="1" applyAlignment="1">
      <alignment horizontal="center" vertical="center" wrapText="1"/>
    </xf>
    <xf numFmtId="217" fontId="44" fillId="0" borderId="101" xfId="0" applyNumberFormat="1" applyFont="1" applyBorder="1" applyAlignment="1">
      <alignment horizontal="right" vertical="center"/>
    </xf>
    <xf numFmtId="217" fontId="44" fillId="0" borderId="102" xfId="0" applyNumberFormat="1" applyFont="1" applyBorder="1" applyAlignment="1">
      <alignment horizontal="right" vertical="center"/>
    </xf>
    <xf numFmtId="217" fontId="44" fillId="0" borderId="3" xfId="0" applyNumberFormat="1" applyFont="1" applyBorder="1" applyAlignment="1">
      <alignment horizontal="right" vertical="center"/>
    </xf>
    <xf numFmtId="217" fontId="44" fillId="0" borderId="73" xfId="0" applyNumberFormat="1" applyFont="1" applyBorder="1" applyAlignment="1">
      <alignment horizontal="right" vertical="center"/>
    </xf>
    <xf numFmtId="217" fontId="44" fillId="0" borderId="3" xfId="0" applyNumberFormat="1" applyFont="1" applyBorder="1" applyAlignment="1">
      <alignment horizontal="center" vertical="center"/>
    </xf>
    <xf numFmtId="217" fontId="44" fillId="0" borderId="73" xfId="0" applyNumberFormat="1" applyFont="1" applyBorder="1" applyAlignment="1">
      <alignment horizontal="center" vertical="center"/>
    </xf>
    <xf numFmtId="217" fontId="44" fillId="0" borderId="74" xfId="0" applyNumberFormat="1" applyFont="1" applyBorder="1" applyAlignment="1">
      <alignment horizontal="right" vertical="center"/>
    </xf>
    <xf numFmtId="217" fontId="44" fillId="0" borderId="75" xfId="0" applyNumberFormat="1" applyFont="1" applyBorder="1" applyAlignment="1">
      <alignment horizontal="right" vertical="center"/>
    </xf>
    <xf numFmtId="9" fontId="87" fillId="25" borderId="9" xfId="0" applyNumberFormat="1" applyFont="1" applyFill="1" applyBorder="1" applyAlignment="1">
      <alignment horizontal="center" vertical="center" wrapText="1"/>
    </xf>
    <xf numFmtId="9" fontId="87" fillId="25" borderId="8" xfId="0" applyNumberFormat="1" applyFont="1" applyFill="1" applyBorder="1" applyAlignment="1">
      <alignment horizontal="center" vertical="center" wrapText="1"/>
    </xf>
    <xf numFmtId="0" fontId="170" fillId="15" borderId="3" xfId="142" applyFont="1" applyFill="1" applyBorder="1" applyAlignment="1">
      <alignment horizontal="center" vertical="center" wrapText="1"/>
    </xf>
    <xf numFmtId="0" fontId="170" fillId="15" borderId="73" xfId="142" applyFont="1" applyFill="1" applyBorder="1" applyAlignment="1">
      <alignment horizontal="center" vertical="center" wrapText="1"/>
    </xf>
    <xf numFmtId="0" fontId="170" fillId="15" borderId="9" xfId="142" applyFont="1" applyFill="1" applyBorder="1" applyAlignment="1">
      <alignment horizontal="center" vertical="center" wrapText="1"/>
    </xf>
    <xf numFmtId="0" fontId="41" fillId="0" borderId="104" xfId="150" applyNumberFormat="1" applyFont="1" applyFill="1" applyBorder="1" applyAlignment="1">
      <alignment horizontal="center" vertical="center" wrapText="1"/>
    </xf>
    <xf numFmtId="0" fontId="41" fillId="0" borderId="107" xfId="150" applyNumberFormat="1" applyFont="1" applyFill="1" applyBorder="1" applyAlignment="1">
      <alignment horizontal="center" vertical="center" wrapText="1"/>
    </xf>
    <xf numFmtId="0" fontId="41" fillId="0" borderId="98" xfId="150"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73" xfId="0" applyBorder="1" applyAlignment="1">
      <alignment horizontal="center" vertical="center"/>
    </xf>
    <xf numFmtId="0" fontId="54" fillId="29" borderId="3" xfId="137" applyFont="1" applyFill="1" applyBorder="1" applyAlignment="1" applyProtection="1">
      <alignment horizontal="center" vertical="center" wrapText="1"/>
      <protection locked="0"/>
    </xf>
    <xf numFmtId="0" fontId="54" fillId="29" borderId="73" xfId="137" applyFont="1" applyFill="1" applyBorder="1" applyAlignment="1" applyProtection="1">
      <alignment horizontal="center" vertical="center" wrapText="1"/>
      <protection locked="0"/>
    </xf>
    <xf numFmtId="177" fontId="54" fillId="0" borderId="3" xfId="137" applyNumberFormat="1" applyFont="1" applyBorder="1" applyAlignment="1" applyProtection="1">
      <alignment horizontal="center" vertical="center" wrapText="1"/>
      <protection locked="0"/>
    </xf>
    <xf numFmtId="0" fontId="54" fillId="0" borderId="17" xfId="114" applyFont="1" applyBorder="1" applyAlignment="1">
      <alignment horizontal="center" vertical="center" wrapText="1"/>
    </xf>
    <xf numFmtId="0" fontId="54" fillId="29" borderId="17" xfId="114" applyFont="1" applyFill="1" applyBorder="1" applyAlignment="1">
      <alignment horizontal="center" vertical="center" wrapText="1"/>
    </xf>
    <xf numFmtId="0" fontId="54" fillId="29" borderId="25" xfId="114" applyFont="1" applyFill="1" applyBorder="1" applyAlignment="1">
      <alignment horizontal="center" vertical="center" wrapText="1"/>
    </xf>
    <xf numFmtId="0" fontId="59" fillId="29" borderId="17" xfId="114" applyFont="1" applyFill="1" applyBorder="1" applyAlignment="1">
      <alignment horizontal="center" vertical="center" wrapText="1"/>
    </xf>
    <xf numFmtId="0" fontId="59" fillId="29" borderId="25" xfId="114" applyFont="1" applyFill="1" applyBorder="1" applyAlignment="1">
      <alignment horizontal="center" vertical="center" wrapText="1"/>
    </xf>
    <xf numFmtId="0" fontId="87" fillId="10" borderId="103" xfId="114" applyFont="1" applyFill="1" applyBorder="1" applyAlignment="1">
      <alignment horizontal="center" vertical="center" wrapText="1"/>
    </xf>
    <xf numFmtId="0" fontId="87" fillId="10" borderId="147" xfId="114" applyFont="1" applyFill="1" applyBorder="1" applyAlignment="1">
      <alignment horizontal="center" vertical="center" wrapText="1"/>
    </xf>
    <xf numFmtId="0" fontId="54" fillId="17" borderId="166" xfId="137" applyFont="1" applyFill="1" applyBorder="1" applyAlignment="1">
      <alignment horizontal="center" vertical="center" wrapText="1"/>
    </xf>
    <xf numFmtId="0" fontId="54" fillId="17" borderId="74" xfId="137" applyFont="1" applyFill="1" applyBorder="1" applyAlignment="1">
      <alignment horizontal="center" vertical="center" wrapText="1"/>
    </xf>
    <xf numFmtId="177" fontId="54" fillId="15" borderId="3" xfId="137" applyNumberFormat="1" applyFont="1" applyFill="1" applyBorder="1" applyAlignment="1" applyProtection="1">
      <alignment horizontal="center" vertical="center" wrapText="1"/>
      <protection locked="0"/>
    </xf>
    <xf numFmtId="177" fontId="54" fillId="15" borderId="74" xfId="137" applyNumberFormat="1" applyFont="1" applyFill="1" applyBorder="1" applyAlignment="1" applyProtection="1">
      <alignment horizontal="center" vertical="center" wrapText="1"/>
      <protection locked="0"/>
    </xf>
    <xf numFmtId="0" fontId="170" fillId="15" borderId="17" xfId="142" applyFont="1" applyFill="1" applyBorder="1" applyAlignment="1">
      <alignment horizontal="center" vertical="center" wrapText="1"/>
    </xf>
    <xf numFmtId="0" fontId="170" fillId="15" borderId="25" xfId="142" applyFont="1" applyFill="1" applyBorder="1" applyAlignment="1">
      <alignment horizontal="center" vertical="center" wrapText="1"/>
    </xf>
    <xf numFmtId="0" fontId="65" fillId="0" borderId="17" xfId="114" applyFont="1" applyBorder="1" applyAlignment="1">
      <alignment horizontal="center" vertical="center" wrapText="1"/>
    </xf>
    <xf numFmtId="49" fontId="52" fillId="0" borderId="3" xfId="137" applyNumberFormat="1" applyFont="1" applyBorder="1" applyAlignment="1">
      <alignment horizontal="left" vertical="center" wrapText="1"/>
    </xf>
    <xf numFmtId="49" fontId="52" fillId="0" borderId="73" xfId="137" applyNumberFormat="1" applyFont="1" applyBorder="1" applyAlignment="1">
      <alignment horizontal="left" vertical="center" wrapText="1"/>
    </xf>
    <xf numFmtId="0" fontId="41" fillId="17" borderId="17" xfId="148" applyFont="1" applyFill="1" applyBorder="1" applyAlignment="1">
      <alignment horizontal="center" vertical="center" wrapText="1"/>
    </xf>
    <xf numFmtId="0" fontId="41" fillId="17" borderId="3" xfId="148" applyFont="1" applyFill="1" applyBorder="1" applyAlignment="1">
      <alignment horizontal="center" vertical="center"/>
    </xf>
    <xf numFmtId="0" fontId="41" fillId="0" borderId="3" xfId="148" applyFont="1" applyBorder="1" applyAlignment="1">
      <alignment horizontal="center" vertical="center" wrapText="1"/>
    </xf>
    <xf numFmtId="41" fontId="41" fillId="0" borderId="3" xfId="152" applyFont="1" applyFill="1" applyBorder="1" applyAlignment="1">
      <alignment horizontal="left" vertical="center" indent="1"/>
    </xf>
    <xf numFmtId="41" fontId="41" fillId="0" borderId="73" xfId="152" applyFont="1" applyFill="1" applyBorder="1" applyAlignment="1">
      <alignment horizontal="left" vertical="center" indent="1"/>
    </xf>
    <xf numFmtId="0" fontId="44" fillId="17" borderId="103" xfId="148" applyFont="1" applyFill="1" applyBorder="1" applyAlignment="1">
      <alignment horizontal="center" vertical="center" wrapText="1"/>
    </xf>
    <xf numFmtId="0" fontId="41" fillId="17" borderId="74" xfId="148" applyFont="1" applyFill="1" applyBorder="1" applyAlignment="1">
      <alignment horizontal="center" vertical="center"/>
    </xf>
    <xf numFmtId="0" fontId="44" fillId="0" borderId="74" xfId="148" applyFont="1" applyBorder="1" applyAlignment="1">
      <alignment horizontal="center" vertical="center" wrapText="1"/>
    </xf>
    <xf numFmtId="0" fontId="41" fillId="0" borderId="74" xfId="148" applyFont="1" applyBorder="1" applyAlignment="1">
      <alignment horizontal="center" vertical="center" wrapText="1"/>
    </xf>
    <xf numFmtId="41" fontId="44" fillId="0" borderId="74" xfId="152" applyFont="1" applyFill="1" applyBorder="1" applyAlignment="1">
      <alignment horizontal="left" vertical="center" indent="1"/>
    </xf>
    <xf numFmtId="41" fontId="44" fillId="0" borderId="75" xfId="152" applyFont="1" applyFill="1" applyBorder="1" applyAlignment="1">
      <alignment horizontal="left" vertical="center" indent="1"/>
    </xf>
    <xf numFmtId="0" fontId="44" fillId="0" borderId="3" xfId="148" applyFont="1" applyBorder="1" applyAlignment="1">
      <alignment horizontal="center" vertical="center" wrapText="1"/>
    </xf>
    <xf numFmtId="0" fontId="41" fillId="0" borderId="3" xfId="148" applyFont="1" applyBorder="1" applyAlignment="1">
      <alignment horizontal="center" vertical="center"/>
    </xf>
    <xf numFmtId="0" fontId="113" fillId="12" borderId="17" xfId="150" applyNumberFormat="1" applyFont="1" applyFill="1" applyBorder="1" applyAlignment="1">
      <alignment horizontal="center" vertical="center"/>
    </xf>
    <xf numFmtId="0" fontId="113" fillId="12" borderId="3" xfId="148" applyFont="1" applyFill="1" applyBorder="1" applyAlignment="1">
      <alignment horizontal="center" vertical="center" wrapText="1"/>
    </xf>
    <xf numFmtId="0" fontId="111" fillId="0" borderId="3" xfId="148" applyFont="1" applyBorder="1" applyAlignment="1">
      <alignment horizontal="center" vertical="center" wrapText="1"/>
    </xf>
    <xf numFmtId="0" fontId="114" fillId="0" borderId="3" xfId="148" applyFont="1" applyBorder="1" applyAlignment="1">
      <alignment horizontal="center" vertical="center" wrapText="1"/>
    </xf>
    <xf numFmtId="0" fontId="114" fillId="0" borderId="3" xfId="150" applyNumberFormat="1" applyFont="1" applyFill="1" applyBorder="1" applyAlignment="1">
      <alignment vertical="center"/>
    </xf>
    <xf numFmtId="0" fontId="41" fillId="17" borderId="103" xfId="150" applyNumberFormat="1" applyFont="1" applyFill="1" applyBorder="1" applyAlignment="1">
      <alignment horizontal="center" vertical="center"/>
    </xf>
    <xf numFmtId="0" fontId="44" fillId="17" borderId="74" xfId="148" applyFont="1" applyFill="1" applyBorder="1" applyAlignment="1">
      <alignment horizontal="center" vertical="center" wrapText="1"/>
    </xf>
    <xf numFmtId="0" fontId="41" fillId="0" borderId="74" xfId="152" applyNumberFormat="1" applyFont="1" applyFill="1" applyBorder="1" applyAlignment="1">
      <alignment horizontal="center" vertical="center" wrapText="1"/>
    </xf>
    <xf numFmtId="0" fontId="44" fillId="17" borderId="98" xfId="148" applyFont="1" applyFill="1" applyBorder="1" applyAlignment="1">
      <alignment horizontal="center" vertical="center" wrapText="1"/>
    </xf>
    <xf numFmtId="0" fontId="44" fillId="17" borderId="8" xfId="148" applyFont="1" applyFill="1" applyBorder="1" applyAlignment="1">
      <alignment horizontal="center" vertical="center" wrapText="1"/>
    </xf>
    <xf numFmtId="41" fontId="41" fillId="0" borderId="8" xfId="152" applyFont="1" applyFill="1" applyBorder="1" applyAlignment="1">
      <alignment horizontal="center" vertical="center"/>
    </xf>
    <xf numFmtId="41" fontId="41" fillId="0" borderId="8" xfId="152" applyFont="1" applyFill="1" applyBorder="1" applyAlignment="1">
      <alignment horizontal="left" vertical="center" indent="1"/>
    </xf>
    <xf numFmtId="41" fontId="41" fillId="0" borderId="99" xfId="152" applyFont="1" applyFill="1" applyBorder="1" applyAlignment="1">
      <alignment horizontal="left" vertical="center" indent="1"/>
    </xf>
    <xf numFmtId="0" fontId="109" fillId="17" borderId="0" xfId="148" applyFont="1" applyFill="1" applyAlignment="1">
      <alignment horizontal="center" vertical="center" wrapText="1"/>
    </xf>
    <xf numFmtId="0" fontId="110" fillId="17" borderId="0" xfId="148" applyFont="1" applyFill="1" applyAlignment="1">
      <alignment horizontal="left" vertical="center" wrapText="1"/>
    </xf>
    <xf numFmtId="0" fontId="44" fillId="17" borderId="104" xfId="148" applyFont="1" applyFill="1" applyBorder="1" applyAlignment="1">
      <alignment horizontal="center" vertical="center" wrapText="1"/>
    </xf>
    <xf numFmtId="0" fontId="44" fillId="17" borderId="71" xfId="148" applyFont="1" applyFill="1" applyBorder="1" applyAlignment="1">
      <alignment horizontal="center" vertical="center" wrapText="1"/>
    </xf>
    <xf numFmtId="0" fontId="62" fillId="5" borderId="100" xfId="142" applyFont="1" applyFill="1" applyBorder="1" applyAlignment="1">
      <alignment horizontal="center" vertical="center" wrapText="1"/>
    </xf>
    <xf numFmtId="0" fontId="62" fillId="5" borderId="101" xfId="142" applyFont="1" applyFill="1" applyBorder="1" applyAlignment="1">
      <alignment horizontal="center" vertical="center" wrapText="1"/>
    </xf>
    <xf numFmtId="0" fontId="62" fillId="5" borderId="102" xfId="142" applyFont="1" applyFill="1" applyBorder="1" applyAlignment="1">
      <alignment horizontal="center" vertical="center" wrapText="1"/>
    </xf>
    <xf numFmtId="0" fontId="62" fillId="5" borderId="3" xfId="142" applyFont="1" applyFill="1" applyBorder="1" applyAlignment="1">
      <alignment horizontal="center" vertical="center" wrapText="1"/>
    </xf>
    <xf numFmtId="0" fontId="62" fillId="5" borderId="73" xfId="142" applyFont="1" applyFill="1" applyBorder="1" applyAlignment="1">
      <alignment horizontal="center" vertical="center" wrapText="1"/>
    </xf>
    <xf numFmtId="0" fontId="42" fillId="0" borderId="17" xfId="114" applyFont="1" applyBorder="1" applyAlignment="1">
      <alignment horizontal="center" vertical="center" wrapText="1"/>
    </xf>
    <xf numFmtId="0" fontId="42" fillId="0" borderId="3" xfId="114" applyFont="1" applyBorder="1" applyAlignment="1">
      <alignment horizontal="center" vertical="center" wrapText="1"/>
    </xf>
    <xf numFmtId="49" fontId="41" fillId="0" borderId="3" xfId="137" applyNumberFormat="1" applyFont="1" applyBorder="1" applyAlignment="1">
      <alignment horizontal="left" vertical="center" wrapText="1"/>
    </xf>
    <xf numFmtId="49" fontId="41" fillId="0" borderId="73" xfId="137" applyNumberFormat="1" applyFont="1" applyBorder="1" applyAlignment="1">
      <alignment horizontal="left" vertical="center" wrapText="1"/>
    </xf>
    <xf numFmtId="0" fontId="65" fillId="0" borderId="103" xfId="114" applyFont="1" applyBorder="1" applyAlignment="1">
      <alignment horizontal="center" vertical="center" wrapText="1"/>
    </xf>
    <xf numFmtId="49" fontId="52" fillId="0" borderId="74" xfId="137" applyNumberFormat="1" applyFont="1" applyBorder="1" applyAlignment="1">
      <alignment horizontal="left" vertical="center" wrapText="1"/>
    </xf>
    <xf numFmtId="49" fontId="52" fillId="0" borderId="75" xfId="137" applyNumberFormat="1" applyFont="1" applyBorder="1" applyAlignment="1">
      <alignment horizontal="left" vertical="center" wrapText="1"/>
    </xf>
    <xf numFmtId="177" fontId="54" fillId="0" borderId="9" xfId="137" applyNumberFormat="1" applyFont="1" applyBorder="1" applyAlignment="1">
      <alignment horizontal="center" vertical="center" wrapText="1"/>
    </xf>
    <xf numFmtId="177" fontId="54" fillId="0" borderId="8" xfId="137" applyNumberFormat="1" applyFont="1" applyBorder="1" applyAlignment="1">
      <alignment horizontal="center" vertical="center" wrapText="1"/>
    </xf>
    <xf numFmtId="177" fontId="54" fillId="0" borderId="110" xfId="85" applyNumberFormat="1" applyFont="1" applyFill="1" applyBorder="1" applyAlignment="1">
      <alignment horizontal="center" vertical="center" wrapText="1"/>
    </xf>
    <xf numFmtId="177" fontId="54" fillId="0" borderId="78" xfId="85" applyNumberFormat="1" applyFont="1" applyFill="1" applyBorder="1" applyAlignment="1">
      <alignment horizontal="center" vertical="center" wrapText="1"/>
    </xf>
    <xf numFmtId="0" fontId="118" fillId="0" borderId="111" xfId="114" applyFont="1" applyBorder="1" applyAlignment="1">
      <alignment horizontal="center" vertical="center" wrapText="1"/>
    </xf>
    <xf numFmtId="0" fontId="118" fillId="0" borderId="113" xfId="114" applyFont="1" applyBorder="1" applyAlignment="1">
      <alignment horizontal="center" vertical="center"/>
    </xf>
    <xf numFmtId="0" fontId="118" fillId="0" borderId="114" xfId="114" applyFont="1" applyBorder="1" applyAlignment="1">
      <alignment horizontal="center" vertical="center"/>
    </xf>
    <xf numFmtId="9" fontId="54" fillId="19" borderId="109" xfId="86" applyFont="1" applyFill="1" applyBorder="1" applyAlignment="1">
      <alignment horizontal="center" vertical="center" wrapText="1"/>
    </xf>
    <xf numFmtId="9" fontId="54" fillId="19" borderId="112" xfId="86" applyFont="1" applyFill="1" applyBorder="1" applyAlignment="1">
      <alignment horizontal="center" vertical="center" wrapText="1"/>
    </xf>
    <xf numFmtId="177" fontId="54" fillId="19" borderId="9" xfId="137" applyNumberFormat="1" applyFont="1" applyFill="1" applyBorder="1" applyAlignment="1">
      <alignment horizontal="center" vertical="center" wrapText="1"/>
    </xf>
    <xf numFmtId="177" fontId="54" fillId="19" borderId="8" xfId="137" applyNumberFormat="1" applyFont="1" applyFill="1" applyBorder="1" applyAlignment="1">
      <alignment horizontal="center" vertical="center" wrapText="1"/>
    </xf>
    <xf numFmtId="177" fontId="54" fillId="19" borderId="110" xfId="85" applyNumberFormat="1" applyFont="1" applyFill="1" applyBorder="1" applyAlignment="1">
      <alignment horizontal="center" vertical="center" wrapText="1"/>
    </xf>
    <xf numFmtId="177" fontId="54" fillId="19" borderId="78" xfId="85" applyNumberFormat="1" applyFont="1" applyFill="1" applyBorder="1" applyAlignment="1">
      <alignment horizontal="center" vertical="center" wrapText="1"/>
    </xf>
    <xf numFmtId="0" fontId="53" fillId="5" borderId="55" xfId="0" applyFont="1" applyFill="1" applyBorder="1" applyAlignment="1">
      <alignment horizontal="center" vertical="center"/>
    </xf>
    <xf numFmtId="0" fontId="53" fillId="5" borderId="59" xfId="0" applyFont="1" applyFill="1" applyBorder="1" applyAlignment="1">
      <alignment horizontal="center" vertical="center"/>
    </xf>
    <xf numFmtId="49" fontId="118" fillId="0" borderId="55" xfId="137" applyNumberFormat="1" applyFont="1" applyBorder="1" applyAlignment="1">
      <alignment horizontal="center" vertical="center" wrapText="1"/>
    </xf>
    <xf numFmtId="49" fontId="118" fillId="0" borderId="59" xfId="137" applyNumberFormat="1" applyFont="1" applyBorder="1" applyAlignment="1">
      <alignment horizontal="center" vertical="center" wrapText="1"/>
    </xf>
    <xf numFmtId="177" fontId="54" fillId="0" borderId="96" xfId="137" applyNumberFormat="1" applyFont="1" applyBorder="1" applyAlignment="1">
      <alignment horizontal="center" vertical="center" wrapText="1"/>
    </xf>
    <xf numFmtId="176" fontId="54" fillId="0" borderId="109" xfId="137" applyNumberFormat="1" applyFont="1" applyBorder="1" applyAlignment="1">
      <alignment horizontal="center" vertical="center" wrapText="1"/>
    </xf>
    <xf numFmtId="176" fontId="54" fillId="0" borderId="112" xfId="137" applyNumberFormat="1" applyFont="1" applyBorder="1" applyAlignment="1">
      <alignment horizontal="center" vertical="center" wrapText="1"/>
    </xf>
    <xf numFmtId="210" fontId="54" fillId="0" borderId="76" xfId="85" applyNumberFormat="1" applyFont="1" applyFill="1" applyBorder="1" applyAlignment="1">
      <alignment horizontal="center" vertical="center" wrapText="1"/>
    </xf>
    <xf numFmtId="210" fontId="54" fillId="0" borderId="108" xfId="85" applyNumberFormat="1" applyFont="1" applyFill="1" applyBorder="1" applyAlignment="1">
      <alignment horizontal="center" vertical="center" wrapText="1"/>
    </xf>
    <xf numFmtId="0" fontId="118" fillId="0" borderId="113" xfId="114" applyFont="1" applyBorder="1" applyAlignment="1">
      <alignment horizontal="center" vertical="center" wrapText="1"/>
    </xf>
    <xf numFmtId="0" fontId="118" fillId="0" borderId="114" xfId="114" applyFont="1" applyBorder="1" applyAlignment="1">
      <alignment horizontal="center" vertical="center" wrapText="1"/>
    </xf>
    <xf numFmtId="176" fontId="54" fillId="0" borderId="9" xfId="137" applyNumberFormat="1" applyFont="1" applyBorder="1" applyAlignment="1">
      <alignment horizontal="center" vertical="center" wrapText="1"/>
    </xf>
    <xf numFmtId="176" fontId="54" fillId="0" borderId="8" xfId="137" applyNumberFormat="1" applyFont="1" applyBorder="1" applyAlignment="1">
      <alignment horizontal="center" vertical="center" wrapText="1"/>
    </xf>
    <xf numFmtId="9" fontId="54" fillId="0" borderId="9" xfId="86" applyFont="1" applyFill="1" applyBorder="1" applyAlignment="1">
      <alignment horizontal="center" vertical="center" wrapText="1"/>
    </xf>
    <xf numFmtId="9" fontId="54" fillId="0" borderId="8" xfId="86" applyFont="1" applyFill="1" applyBorder="1" applyAlignment="1">
      <alignment horizontal="center" vertical="center" wrapText="1"/>
    </xf>
    <xf numFmtId="177" fontId="54" fillId="0" borderId="9" xfId="85" applyNumberFormat="1" applyFont="1" applyFill="1" applyBorder="1" applyAlignment="1">
      <alignment horizontal="center" vertical="center" wrapText="1"/>
    </xf>
    <xf numFmtId="177" fontId="54" fillId="0" borderId="8" xfId="85" applyNumberFormat="1" applyFont="1" applyFill="1" applyBorder="1" applyAlignment="1">
      <alignment horizontal="center" vertical="center" wrapText="1"/>
    </xf>
    <xf numFmtId="0" fontId="64" fillId="2" borderId="55" xfId="143" applyFont="1" applyFill="1" applyBorder="1" applyAlignment="1">
      <alignment horizontal="center" vertical="center"/>
    </xf>
    <xf numFmtId="0" fontId="64" fillId="2" borderId="2" xfId="143" applyFont="1" applyFill="1" applyBorder="1" applyAlignment="1">
      <alignment horizontal="center" vertical="center"/>
    </xf>
    <xf numFmtId="0" fontId="64" fillId="2" borderId="59" xfId="143" applyFont="1" applyFill="1" applyBorder="1" applyAlignment="1">
      <alignment horizontal="center" vertical="center"/>
    </xf>
    <xf numFmtId="214" fontId="54" fillId="0" borderId="25" xfId="86" applyNumberFormat="1" applyFont="1" applyFill="1" applyBorder="1" applyAlignment="1">
      <alignment horizontal="center" vertical="center" wrapText="1"/>
    </xf>
    <xf numFmtId="214" fontId="54" fillId="0" borderId="2" xfId="86" applyNumberFormat="1" applyFont="1" applyFill="1" applyBorder="1" applyAlignment="1">
      <alignment horizontal="center" vertical="center" wrapText="1"/>
    </xf>
    <xf numFmtId="214" fontId="54" fillId="0" borderId="26" xfId="86" applyNumberFormat="1" applyFont="1" applyFill="1" applyBorder="1" applyAlignment="1">
      <alignment horizontal="center" vertical="center" wrapText="1"/>
    </xf>
    <xf numFmtId="208" fontId="54" fillId="20" borderId="25" xfId="86" applyNumberFormat="1" applyFont="1" applyFill="1" applyBorder="1" applyAlignment="1">
      <alignment horizontal="right" vertical="center" wrapText="1"/>
    </xf>
    <xf numFmtId="208" fontId="54" fillId="20" borderId="2" xfId="86" applyNumberFormat="1" applyFont="1" applyFill="1" applyBorder="1" applyAlignment="1">
      <alignment horizontal="right" vertical="center" wrapText="1"/>
    </xf>
    <xf numFmtId="208" fontId="54" fillId="20" borderId="26" xfId="86" applyNumberFormat="1" applyFont="1" applyFill="1" applyBorder="1" applyAlignment="1">
      <alignment horizontal="right" vertical="center" wrapText="1"/>
    </xf>
    <xf numFmtId="208" fontId="54" fillId="0" borderId="25" xfId="86" applyNumberFormat="1" applyFont="1" applyFill="1" applyBorder="1" applyAlignment="1">
      <alignment horizontal="right" vertical="center" wrapText="1"/>
    </xf>
    <xf numFmtId="208" fontId="54" fillId="0" borderId="2" xfId="86" applyNumberFormat="1" applyFont="1" applyFill="1" applyBorder="1" applyAlignment="1">
      <alignment horizontal="right" vertical="center" wrapText="1"/>
    </xf>
    <xf numFmtId="208" fontId="54" fillId="0" borderId="26" xfId="86" applyNumberFormat="1" applyFont="1" applyFill="1" applyBorder="1" applyAlignment="1">
      <alignment horizontal="right" vertical="center" wrapText="1"/>
    </xf>
    <xf numFmtId="0" fontId="63" fillId="5" borderId="17" xfId="143" applyFont="1" applyFill="1" applyBorder="1" applyAlignment="1">
      <alignment horizontal="center" vertical="center"/>
    </xf>
    <xf numFmtId="0" fontId="63" fillId="5" borderId="3" xfId="143" applyFont="1" applyFill="1" applyBorder="1" applyAlignment="1">
      <alignment horizontal="center" vertical="center"/>
    </xf>
    <xf numFmtId="41" fontId="63" fillId="5" borderId="3" xfId="92" applyFont="1" applyFill="1" applyBorder="1" applyAlignment="1">
      <alignment horizontal="center" vertical="center"/>
    </xf>
    <xf numFmtId="41" fontId="63" fillId="5" borderId="25" xfId="92" applyFont="1" applyFill="1" applyBorder="1" applyAlignment="1">
      <alignment horizontal="center" vertical="center"/>
    </xf>
    <xf numFmtId="41" fontId="63" fillId="5" borderId="2" xfId="92" applyFont="1" applyFill="1" applyBorder="1" applyAlignment="1">
      <alignment horizontal="center" vertical="center"/>
    </xf>
    <xf numFmtId="41" fontId="63" fillId="5" borderId="26" xfId="92" applyFont="1" applyFill="1" applyBorder="1" applyAlignment="1">
      <alignment horizontal="center" vertical="center"/>
    </xf>
    <xf numFmtId="0" fontId="42" fillId="4" borderId="17" xfId="143" applyFont="1" applyFill="1" applyBorder="1" applyAlignment="1" applyProtection="1">
      <alignment horizontal="center" vertical="center"/>
      <protection locked="0"/>
    </xf>
    <xf numFmtId="0" fontId="42" fillId="4" borderId="3" xfId="143" applyFont="1" applyFill="1" applyBorder="1" applyAlignment="1" applyProtection="1">
      <alignment horizontal="center" vertical="center"/>
      <protection locked="0"/>
    </xf>
    <xf numFmtId="0" fontId="121" fillId="0" borderId="3" xfId="114" applyFont="1" applyBorder="1" applyAlignment="1" applyProtection="1">
      <alignment horizontal="center" wrapText="1"/>
      <protection locked="0"/>
    </xf>
    <xf numFmtId="0" fontId="121" fillId="0" borderId="3" xfId="114" applyFont="1" applyBorder="1" applyAlignment="1" applyProtection="1">
      <alignment horizontal="center"/>
      <protection locked="0"/>
    </xf>
    <xf numFmtId="0" fontId="118" fillId="0" borderId="25" xfId="114" applyFont="1" applyBorder="1" applyAlignment="1" applyProtection="1">
      <alignment horizontal="center"/>
      <protection locked="0"/>
    </xf>
    <xf numFmtId="0" fontId="118" fillId="0" borderId="2" xfId="114" applyFont="1" applyBorder="1" applyAlignment="1" applyProtection="1">
      <alignment horizontal="center"/>
      <protection locked="0"/>
    </xf>
    <xf numFmtId="0" fontId="118" fillId="0" borderId="26" xfId="114" applyFont="1" applyBorder="1" applyAlignment="1" applyProtection="1">
      <alignment horizontal="center"/>
      <protection locked="0"/>
    </xf>
    <xf numFmtId="0" fontId="42" fillId="4" borderId="17" xfId="143" applyFont="1" applyFill="1" applyBorder="1" applyAlignment="1">
      <alignment horizontal="center" vertical="center"/>
    </xf>
    <xf numFmtId="0" fontId="42" fillId="4" borderId="3" xfId="143" applyFont="1" applyFill="1" applyBorder="1" applyAlignment="1">
      <alignment horizontal="center" vertical="center"/>
    </xf>
    <xf numFmtId="0" fontId="7" fillId="0" borderId="3" xfId="114" applyBorder="1" applyAlignment="1">
      <alignment horizontal="center"/>
    </xf>
    <xf numFmtId="0" fontId="7" fillId="0" borderId="25" xfId="114" applyBorder="1" applyAlignment="1">
      <alignment horizontal="center"/>
    </xf>
    <xf numFmtId="0" fontId="7" fillId="0" borderId="2" xfId="114" applyBorder="1" applyAlignment="1">
      <alignment horizontal="center"/>
    </xf>
    <xf numFmtId="0" fontId="7" fillId="0" borderId="26" xfId="114" applyBorder="1" applyAlignment="1">
      <alignment horizontal="center"/>
    </xf>
    <xf numFmtId="208" fontId="64" fillId="2" borderId="25" xfId="92" applyNumberFormat="1" applyFont="1" applyFill="1" applyBorder="1" applyAlignment="1">
      <alignment horizontal="center" vertical="center"/>
    </xf>
    <xf numFmtId="208" fontId="64" fillId="2" borderId="2" xfId="92" applyNumberFormat="1" applyFont="1" applyFill="1" applyBorder="1" applyAlignment="1">
      <alignment horizontal="center" vertical="center"/>
    </xf>
    <xf numFmtId="208" fontId="64" fillId="2" borderId="26" xfId="92" applyNumberFormat="1" applyFont="1" applyFill="1" applyBorder="1" applyAlignment="1">
      <alignment horizontal="center" vertical="center"/>
    </xf>
    <xf numFmtId="0" fontId="143" fillId="0" borderId="0" xfId="163" applyFont="1" applyAlignment="1">
      <alignment horizontal="center" vertical="center"/>
    </xf>
    <xf numFmtId="0" fontId="160" fillId="22" borderId="139" xfId="163" applyFont="1" applyFill="1" applyBorder="1" applyAlignment="1">
      <alignment horizontal="center" vertical="center" shrinkToFit="1"/>
    </xf>
    <xf numFmtId="0" fontId="160" fillId="22" borderId="140" xfId="163" applyFont="1" applyFill="1" applyBorder="1" applyAlignment="1">
      <alignment horizontal="center" vertical="center" shrinkToFit="1"/>
    </xf>
    <xf numFmtId="0" fontId="160" fillId="22" borderId="141" xfId="163" applyFont="1" applyFill="1" applyBorder="1" applyAlignment="1">
      <alignment horizontal="center" vertical="center" shrinkToFit="1"/>
    </xf>
    <xf numFmtId="41" fontId="142" fillId="29" borderId="25" xfId="163" applyNumberFormat="1" applyFont="1" applyFill="1" applyBorder="1" applyAlignment="1">
      <alignment horizontal="right" vertical="center" shrinkToFit="1"/>
    </xf>
    <xf numFmtId="41" fontId="142" fillId="29" borderId="2" xfId="163" applyNumberFormat="1" applyFont="1" applyFill="1" applyBorder="1" applyAlignment="1">
      <alignment horizontal="right" vertical="center" shrinkToFit="1"/>
    </xf>
    <xf numFmtId="41" fontId="142" fillId="29" borderId="59" xfId="163" applyNumberFormat="1" applyFont="1" applyFill="1" applyBorder="1" applyAlignment="1">
      <alignment horizontal="right" vertical="center" shrinkToFit="1"/>
    </xf>
    <xf numFmtId="0" fontId="142" fillId="29" borderId="25" xfId="163" applyFont="1" applyFill="1" applyBorder="1" applyAlignment="1">
      <alignment horizontal="center" vertical="center" shrinkToFit="1"/>
    </xf>
    <xf numFmtId="0" fontId="142" fillId="29" borderId="2" xfId="163" applyFont="1" applyFill="1" applyBorder="1" applyAlignment="1">
      <alignment horizontal="center" vertical="center" shrinkToFit="1"/>
    </xf>
    <xf numFmtId="0" fontId="142" fillId="29" borderId="26" xfId="163" applyFont="1" applyFill="1" applyBorder="1" applyAlignment="1">
      <alignment horizontal="center" vertical="center" shrinkToFit="1"/>
    </xf>
    <xf numFmtId="216" fontId="142" fillId="22" borderId="25" xfId="163" applyNumberFormat="1" applyFont="1" applyFill="1" applyBorder="1" applyAlignment="1">
      <alignment horizontal="center" vertical="center" shrinkToFit="1"/>
    </xf>
    <xf numFmtId="216" fontId="142" fillId="22" borderId="2" xfId="163" applyNumberFormat="1" applyFont="1" applyFill="1" applyBorder="1" applyAlignment="1">
      <alignment horizontal="center" vertical="center" shrinkToFit="1"/>
    </xf>
    <xf numFmtId="216" fontId="142" fillId="22" borderId="59" xfId="163" applyNumberFormat="1" applyFont="1" applyFill="1" applyBorder="1" applyAlignment="1">
      <alignment horizontal="center" vertical="center" shrinkToFit="1"/>
    </xf>
    <xf numFmtId="216" fontId="150" fillId="29" borderId="25" xfId="163" applyNumberFormat="1" applyFont="1" applyFill="1" applyBorder="1" applyAlignment="1">
      <alignment horizontal="center" vertical="center" shrinkToFit="1"/>
    </xf>
    <xf numFmtId="216" fontId="150" fillId="29" borderId="2" xfId="163" applyNumberFormat="1" applyFont="1" applyFill="1" applyBorder="1" applyAlignment="1">
      <alignment horizontal="center" vertical="center" shrinkToFit="1"/>
    </xf>
    <xf numFmtId="216" fontId="150" fillId="29" borderId="59" xfId="163" applyNumberFormat="1" applyFont="1" applyFill="1" applyBorder="1" applyAlignment="1">
      <alignment horizontal="center" vertical="center" shrinkToFit="1"/>
    </xf>
    <xf numFmtId="41" fontId="161" fillId="29" borderId="147" xfId="163" applyNumberFormat="1" applyFont="1" applyFill="1" applyBorder="1" applyAlignment="1">
      <alignment horizontal="right" vertical="center" shrinkToFit="1"/>
    </xf>
    <xf numFmtId="41" fontId="161" fillId="29" borderId="140" xfId="163" applyNumberFormat="1" applyFont="1" applyFill="1" applyBorder="1" applyAlignment="1">
      <alignment horizontal="right" vertical="center" shrinkToFit="1"/>
    </xf>
    <xf numFmtId="41" fontId="161" fillId="29" borderId="141" xfId="163" applyNumberFormat="1" applyFont="1" applyFill="1" applyBorder="1" applyAlignment="1">
      <alignment horizontal="right" vertical="center" shrinkToFit="1"/>
    </xf>
    <xf numFmtId="0" fontId="161" fillId="29" borderId="147" xfId="163" applyFont="1" applyFill="1" applyBorder="1" applyAlignment="1">
      <alignment horizontal="center" vertical="center" shrinkToFit="1"/>
    </xf>
    <xf numFmtId="0" fontId="161" fillId="29" borderId="140" xfId="163" applyFont="1" applyFill="1" applyBorder="1" applyAlignment="1">
      <alignment horizontal="center" vertical="center" shrinkToFit="1"/>
    </xf>
    <xf numFmtId="0" fontId="161" fillId="29" borderId="148" xfId="163" applyFont="1" applyFill="1" applyBorder="1" applyAlignment="1">
      <alignment horizontal="center" vertical="center" shrinkToFit="1"/>
    </xf>
    <xf numFmtId="0" fontId="142" fillId="29" borderId="3" xfId="163" applyFont="1" applyFill="1" applyBorder="1" applyAlignment="1">
      <alignment horizontal="center" vertical="center" shrinkToFit="1"/>
    </xf>
    <xf numFmtId="41" fontId="147" fillId="4" borderId="4" xfId="163" applyNumberFormat="1" applyFont="1" applyFill="1" applyBorder="1" applyAlignment="1">
      <alignment horizontal="right" vertical="center" shrinkToFit="1"/>
    </xf>
    <xf numFmtId="41" fontId="147" fillId="4" borderId="0" xfId="163" applyNumberFormat="1" applyFont="1" applyFill="1" applyAlignment="1">
      <alignment horizontal="right" vertical="center" shrinkToFit="1"/>
    </xf>
    <xf numFmtId="41" fontId="147" fillId="4" borderId="137" xfId="163" applyNumberFormat="1" applyFont="1" applyFill="1" applyBorder="1" applyAlignment="1">
      <alignment horizontal="right" vertical="center" shrinkToFit="1"/>
    </xf>
    <xf numFmtId="0" fontId="147" fillId="4" borderId="4" xfId="163" applyFont="1" applyFill="1" applyBorder="1" applyAlignment="1">
      <alignment horizontal="center" vertical="center" shrinkToFit="1"/>
    </xf>
    <xf numFmtId="0" fontId="147" fillId="4" borderId="0" xfId="163" applyFont="1" applyFill="1" applyAlignment="1">
      <alignment horizontal="center" vertical="center" shrinkToFit="1"/>
    </xf>
    <xf numFmtId="0" fontId="147" fillId="4" borderId="12" xfId="163" applyFont="1" applyFill="1" applyBorder="1" applyAlignment="1">
      <alignment horizontal="center" vertical="center" shrinkToFit="1"/>
    </xf>
    <xf numFmtId="41" fontId="160" fillId="29" borderId="147" xfId="163" applyNumberFormat="1" applyFont="1" applyFill="1" applyBorder="1" applyAlignment="1">
      <alignment horizontal="right" vertical="center" shrinkToFit="1"/>
    </xf>
    <xf numFmtId="41" fontId="160" fillId="29" borderId="140" xfId="163" applyNumberFormat="1" applyFont="1" applyFill="1" applyBorder="1" applyAlignment="1">
      <alignment horizontal="right" vertical="center" shrinkToFit="1"/>
    </xf>
    <xf numFmtId="41" fontId="160" fillId="29" borderId="141" xfId="163" applyNumberFormat="1" applyFont="1" applyFill="1" applyBorder="1" applyAlignment="1">
      <alignment horizontal="right" vertical="center" shrinkToFit="1"/>
    </xf>
    <xf numFmtId="41" fontId="160" fillId="29" borderId="147" xfId="163" applyNumberFormat="1" applyFont="1" applyFill="1" applyBorder="1" applyAlignment="1">
      <alignment horizontal="left" vertical="center" shrinkToFit="1"/>
    </xf>
    <xf numFmtId="41" fontId="160" fillId="29" borderId="140" xfId="163" applyNumberFormat="1" applyFont="1" applyFill="1" applyBorder="1" applyAlignment="1">
      <alignment horizontal="left" vertical="center" shrinkToFit="1"/>
    </xf>
    <xf numFmtId="41" fontId="160" fillId="29" borderId="141" xfId="163" applyNumberFormat="1" applyFont="1" applyFill="1" applyBorder="1" applyAlignment="1">
      <alignment horizontal="left" vertical="center" shrinkToFit="1"/>
    </xf>
    <xf numFmtId="0" fontId="159" fillId="4" borderId="107" xfId="163" applyFont="1" applyFill="1" applyBorder="1" applyAlignment="1">
      <alignment horizontal="left" vertical="center" shrinkToFit="1"/>
    </xf>
    <xf numFmtId="0" fontId="145" fillId="4" borderId="96" xfId="163" applyFont="1" applyFill="1" applyBorder="1" applyAlignment="1">
      <alignment horizontal="left" vertical="center" shrinkToFit="1"/>
    </xf>
    <xf numFmtId="0" fontId="147" fillId="4" borderId="96" xfId="163" applyFont="1" applyFill="1" applyBorder="1" applyAlignment="1">
      <alignment horizontal="center" vertical="center" shrinkToFit="1"/>
    </xf>
    <xf numFmtId="222" fontId="147" fillId="4" borderId="4" xfId="163" applyNumberFormat="1" applyFont="1" applyFill="1" applyBorder="1" applyAlignment="1">
      <alignment horizontal="right" vertical="center"/>
    </xf>
    <xf numFmtId="222" fontId="147" fillId="4" borderId="0" xfId="163" applyNumberFormat="1" applyFont="1" applyFill="1" applyAlignment="1">
      <alignment horizontal="right" vertical="center"/>
    </xf>
    <xf numFmtId="222" fontId="147" fillId="4" borderId="137" xfId="163" applyNumberFormat="1" applyFont="1" applyFill="1" applyBorder="1" applyAlignment="1">
      <alignment horizontal="right" vertical="center"/>
    </xf>
    <xf numFmtId="0" fontId="142" fillId="29" borderId="55" xfId="163" applyFont="1" applyFill="1" applyBorder="1" applyAlignment="1">
      <alignment horizontal="center" vertical="center" shrinkToFit="1"/>
    </xf>
    <xf numFmtId="0" fontId="142" fillId="29" borderId="59" xfId="163" applyFont="1" applyFill="1" applyBorder="1" applyAlignment="1">
      <alignment horizontal="center" vertical="center" shrinkToFit="1"/>
    </xf>
    <xf numFmtId="0" fontId="145" fillId="4" borderId="11" xfId="163" applyFont="1" applyFill="1" applyBorder="1" applyAlignment="1">
      <alignment horizontal="left" vertical="center" shrinkToFit="1"/>
    </xf>
    <xf numFmtId="0" fontId="145" fillId="4" borderId="0" xfId="163" applyFont="1" applyFill="1" applyAlignment="1">
      <alignment horizontal="left" vertical="center" shrinkToFit="1"/>
    </xf>
    <xf numFmtId="0" fontId="145" fillId="4" borderId="137" xfId="163" applyFont="1" applyFill="1" applyBorder="1" applyAlignment="1">
      <alignment horizontal="left" vertical="center" shrinkToFit="1"/>
    </xf>
    <xf numFmtId="0" fontId="147" fillId="4" borderId="137" xfId="163" applyFont="1" applyFill="1" applyBorder="1" applyAlignment="1">
      <alignment horizontal="center" vertical="center" shrinkToFit="1"/>
    </xf>
    <xf numFmtId="176" fontId="147" fillId="11" borderId="4" xfId="163" applyNumberFormat="1" applyFont="1" applyFill="1" applyBorder="1" applyAlignment="1">
      <alignment horizontal="center" vertical="center" shrinkToFit="1"/>
    </xf>
    <xf numFmtId="176" fontId="147" fillId="11" borderId="0" xfId="163" applyNumberFormat="1" applyFont="1" applyFill="1" applyAlignment="1">
      <alignment horizontal="center" vertical="center" shrinkToFit="1"/>
    </xf>
    <xf numFmtId="176" fontId="147" fillId="11" borderId="137" xfId="163" applyNumberFormat="1" applyFont="1" applyFill="1" applyBorder="1" applyAlignment="1">
      <alignment horizontal="center" vertical="center" shrinkToFit="1"/>
    </xf>
    <xf numFmtId="0" fontId="147" fillId="4" borderId="11" xfId="163" applyFont="1" applyFill="1" applyBorder="1" applyAlignment="1">
      <alignment horizontal="left" vertical="center"/>
    </xf>
    <xf numFmtId="0" fontId="147" fillId="4" borderId="0" xfId="163" applyFont="1" applyFill="1" applyAlignment="1">
      <alignment horizontal="left" vertical="center"/>
    </xf>
    <xf numFmtId="0" fontId="147" fillId="4" borderId="137" xfId="163" applyFont="1" applyFill="1" applyBorder="1" applyAlignment="1">
      <alignment horizontal="left" vertical="center"/>
    </xf>
    <xf numFmtId="218" fontId="147" fillId="11" borderId="4" xfId="169" applyNumberFormat="1" applyFont="1" applyFill="1" applyBorder="1" applyAlignment="1">
      <alignment horizontal="center" vertical="center" shrinkToFit="1"/>
    </xf>
    <xf numFmtId="218" fontId="147" fillId="11" borderId="0" xfId="169" applyNumberFormat="1" applyFont="1" applyFill="1" applyBorder="1" applyAlignment="1">
      <alignment horizontal="center" vertical="center" shrinkToFit="1"/>
    </xf>
    <xf numFmtId="218" fontId="147" fillId="11" borderId="137" xfId="169" applyNumberFormat="1" applyFont="1" applyFill="1" applyBorder="1" applyAlignment="1">
      <alignment horizontal="center" vertical="center" shrinkToFit="1"/>
    </xf>
    <xf numFmtId="41" fontId="147" fillId="4" borderId="4" xfId="163" applyNumberFormat="1" applyFont="1" applyFill="1" applyBorder="1" applyAlignment="1">
      <alignment horizontal="right" vertical="center"/>
    </xf>
    <xf numFmtId="41" fontId="147" fillId="4" borderId="0" xfId="163" applyNumberFormat="1" applyFont="1" applyFill="1" applyAlignment="1">
      <alignment horizontal="right" vertical="center"/>
    </xf>
    <xf numFmtId="41" fontId="147" fillId="4" borderId="137" xfId="163" applyNumberFormat="1" applyFont="1" applyFill="1" applyBorder="1" applyAlignment="1">
      <alignment horizontal="right" vertical="center"/>
    </xf>
    <xf numFmtId="222" fontId="147" fillId="4" borderId="4" xfId="163" applyNumberFormat="1" applyFont="1" applyFill="1" applyBorder="1" applyAlignment="1">
      <alignment horizontal="right" vertical="center" shrinkToFit="1"/>
    </xf>
    <xf numFmtId="222" fontId="147" fillId="4" borderId="0" xfId="163" applyNumberFormat="1" applyFont="1" applyFill="1" applyAlignment="1">
      <alignment horizontal="right" vertical="center" shrinkToFit="1"/>
    </xf>
    <xf numFmtId="222" fontId="147" fillId="4" borderId="137" xfId="163" applyNumberFormat="1" applyFont="1" applyFill="1" applyBorder="1" applyAlignment="1">
      <alignment horizontal="right" vertical="center" shrinkToFit="1"/>
    </xf>
    <xf numFmtId="41" fontId="145" fillId="4" borderId="4" xfId="163" applyNumberFormat="1" applyFont="1" applyFill="1" applyBorder="1" applyAlignment="1">
      <alignment horizontal="right" vertical="center"/>
    </xf>
    <xf numFmtId="41" fontId="145" fillId="4" borderId="0" xfId="163" applyNumberFormat="1" applyFont="1" applyFill="1" applyAlignment="1">
      <alignment horizontal="right" vertical="center"/>
    </xf>
    <xf numFmtId="41" fontId="145" fillId="4" borderId="137" xfId="163" applyNumberFormat="1" applyFont="1" applyFill="1" applyBorder="1" applyAlignment="1">
      <alignment horizontal="right" vertical="center"/>
    </xf>
    <xf numFmtId="41" fontId="145" fillId="4" borderId="4" xfId="163" applyNumberFormat="1" applyFont="1" applyFill="1" applyBorder="1" applyAlignment="1">
      <alignment horizontal="right" vertical="center" shrinkToFit="1"/>
    </xf>
    <xf numFmtId="41" fontId="145" fillId="4" borderId="0" xfId="163" applyNumberFormat="1" applyFont="1" applyFill="1" applyAlignment="1">
      <alignment horizontal="right" vertical="center" shrinkToFit="1"/>
    </xf>
    <xf numFmtId="41" fontId="145" fillId="4" borderId="137" xfId="163" applyNumberFormat="1" applyFont="1" applyFill="1" applyBorder="1" applyAlignment="1">
      <alignment horizontal="right" vertical="center" shrinkToFit="1"/>
    </xf>
    <xf numFmtId="216" fontId="147" fillId="11" borderId="4" xfId="169" applyNumberFormat="1" applyFont="1" applyFill="1" applyBorder="1" applyAlignment="1">
      <alignment horizontal="center" vertical="center" shrinkToFit="1"/>
    </xf>
    <xf numFmtId="216" fontId="147" fillId="11" borderId="0" xfId="169" applyNumberFormat="1" applyFont="1" applyFill="1" applyBorder="1" applyAlignment="1">
      <alignment horizontal="center" vertical="center" shrinkToFit="1"/>
    </xf>
    <xf numFmtId="216" fontId="147" fillId="11" borderId="137" xfId="169" applyNumberFormat="1" applyFont="1" applyFill="1" applyBorder="1" applyAlignment="1">
      <alignment horizontal="center" vertical="center" shrinkToFit="1"/>
    </xf>
    <xf numFmtId="221" fontId="144" fillId="0" borderId="0" xfId="164" applyNumberFormat="1" applyFont="1" applyAlignment="1">
      <alignment horizontal="center" vertical="center"/>
    </xf>
    <xf numFmtId="0" fontId="142" fillId="29" borderId="25" xfId="163" applyFont="1" applyFill="1" applyBorder="1" applyAlignment="1">
      <alignment horizontal="center" vertical="center"/>
    </xf>
    <xf numFmtId="0" fontId="142" fillId="29" borderId="2" xfId="163" applyFont="1" applyFill="1" applyBorder="1" applyAlignment="1">
      <alignment horizontal="center" vertical="center"/>
    </xf>
    <xf numFmtId="0" fontId="142" fillId="29" borderId="59" xfId="163" applyFont="1" applyFill="1" applyBorder="1" applyAlignment="1">
      <alignment horizontal="center" vertical="center"/>
    </xf>
    <xf numFmtId="0" fontId="71" fillId="4" borderId="109" xfId="163" applyFont="1" applyFill="1" applyBorder="1" applyAlignment="1">
      <alignment horizontal="center" vertical="center" wrapText="1" shrinkToFit="1"/>
    </xf>
    <xf numFmtId="0" fontId="71" fillId="4" borderId="15" xfId="163" applyFont="1" applyFill="1" applyBorder="1" applyAlignment="1">
      <alignment horizontal="center" vertical="center" wrapText="1" shrinkToFit="1"/>
    </xf>
    <xf numFmtId="0" fontId="71" fillId="4" borderId="16" xfId="163" applyFont="1" applyFill="1" applyBorder="1" applyAlignment="1">
      <alignment horizontal="center" vertical="center" wrapText="1" shrinkToFit="1"/>
    </xf>
    <xf numFmtId="0" fontId="71" fillId="4" borderId="4" xfId="163" applyFont="1" applyFill="1" applyBorder="1" applyAlignment="1">
      <alignment horizontal="center" vertical="center" wrapText="1" shrinkToFit="1"/>
    </xf>
    <xf numFmtId="0" fontId="71" fillId="4" borderId="0" xfId="163" applyFont="1" applyFill="1" applyAlignment="1">
      <alignment horizontal="center" vertical="center" wrapText="1" shrinkToFit="1"/>
    </xf>
    <xf numFmtId="0" fontId="71" fillId="4" borderId="12" xfId="163" applyFont="1" applyFill="1" applyBorder="1" applyAlignment="1">
      <alignment horizontal="center" vertical="center" wrapText="1" shrinkToFit="1"/>
    </xf>
    <xf numFmtId="0" fontId="71" fillId="4" borderId="112" xfId="163" applyFont="1" applyFill="1" applyBorder="1" applyAlignment="1">
      <alignment horizontal="center" vertical="center" wrapText="1" shrinkToFit="1"/>
    </xf>
    <xf numFmtId="0" fontId="71" fillId="4" borderId="77" xfId="163" applyFont="1" applyFill="1" applyBorder="1" applyAlignment="1">
      <alignment horizontal="center" vertical="center" wrapText="1" shrinkToFit="1"/>
    </xf>
    <xf numFmtId="0" fontId="71" fillId="4" borderId="118" xfId="163" applyFont="1" applyFill="1" applyBorder="1" applyAlignment="1">
      <alignment horizontal="center" vertical="center" wrapText="1" shrinkToFit="1"/>
    </xf>
    <xf numFmtId="0" fontId="141" fillId="0" borderId="133" xfId="162" quotePrefix="1" applyFont="1" applyBorder="1" applyAlignment="1">
      <alignment horizontal="left" vertical="center"/>
    </xf>
    <xf numFmtId="0" fontId="141" fillId="0" borderId="1" xfId="162" quotePrefix="1" applyFont="1" applyBorder="1" applyAlignment="1">
      <alignment horizontal="left" vertical="center"/>
    </xf>
    <xf numFmtId="0" fontId="141" fillId="0" borderId="69" xfId="162" quotePrefix="1" applyFont="1" applyBorder="1" applyAlignment="1">
      <alignment horizontal="left" vertical="center"/>
    </xf>
    <xf numFmtId="0" fontId="142" fillId="29" borderId="21" xfId="163" applyFont="1" applyFill="1" applyBorder="1" applyAlignment="1">
      <alignment horizontal="center" vertical="center"/>
    </xf>
    <xf numFmtId="0" fontId="142" fillId="29" borderId="22" xfId="163" applyFont="1" applyFill="1" applyBorder="1" applyAlignment="1">
      <alignment horizontal="center" vertical="center"/>
    </xf>
    <xf numFmtId="0" fontId="142" fillId="29" borderId="70" xfId="163" applyFont="1" applyFill="1" applyBorder="1" applyAlignment="1">
      <alignment horizontal="center" vertical="center"/>
    </xf>
    <xf numFmtId="0" fontId="142" fillId="29" borderId="66" xfId="163" applyFont="1" applyFill="1" applyBorder="1" applyAlignment="1">
      <alignment horizontal="center" vertical="center"/>
    </xf>
    <xf numFmtId="0" fontId="142" fillId="29" borderId="77" xfId="163" applyFont="1" applyFill="1" applyBorder="1" applyAlignment="1">
      <alignment horizontal="center" vertical="center"/>
    </xf>
    <xf numFmtId="0" fontId="142" fillId="29" borderId="78" xfId="163" applyFont="1" applyFill="1" applyBorder="1" applyAlignment="1">
      <alignment horizontal="center" vertical="center"/>
    </xf>
    <xf numFmtId="0" fontId="142" fillId="29" borderId="134" xfId="163" applyFont="1" applyFill="1" applyBorder="1" applyAlignment="1">
      <alignment horizontal="center" vertical="center"/>
    </xf>
    <xf numFmtId="0" fontId="142" fillId="29" borderId="112" xfId="163" applyFont="1" applyFill="1" applyBorder="1" applyAlignment="1">
      <alignment horizontal="center" vertical="center"/>
    </xf>
    <xf numFmtId="0" fontId="142" fillId="29" borderId="135" xfId="163" applyFont="1" applyFill="1" applyBorder="1" applyAlignment="1">
      <alignment horizontal="center" vertical="center"/>
    </xf>
    <xf numFmtId="0" fontId="142" fillId="29" borderId="120" xfId="163" applyFont="1" applyFill="1" applyBorder="1" applyAlignment="1">
      <alignment horizontal="center" vertical="center"/>
    </xf>
    <xf numFmtId="0" fontId="142" fillId="29" borderId="136" xfId="163" applyFont="1" applyFill="1" applyBorder="1" applyAlignment="1">
      <alignment horizontal="center" vertical="center"/>
    </xf>
    <xf numFmtId="0" fontId="142" fillId="29" borderId="23" xfId="163" applyFont="1" applyFill="1" applyBorder="1" applyAlignment="1">
      <alignment horizontal="center" vertical="center"/>
    </xf>
    <xf numFmtId="0" fontId="142" fillId="29" borderId="118" xfId="163" applyFont="1" applyFill="1" applyBorder="1" applyAlignment="1">
      <alignment horizontal="center" vertical="center"/>
    </xf>
    <xf numFmtId="41" fontId="40" fillId="29" borderId="74" xfId="170" applyNumberFormat="1" applyFont="1" applyFill="1" applyBorder="1" applyAlignment="1">
      <alignment horizontal="center" vertical="center"/>
    </xf>
    <xf numFmtId="0" fontId="40" fillId="29" borderId="74" xfId="170" applyFont="1" applyFill="1" applyBorder="1" applyAlignment="1">
      <alignment horizontal="center" vertical="center"/>
    </xf>
    <xf numFmtId="0" fontId="40" fillId="29" borderId="75" xfId="170" applyFont="1" applyFill="1" applyBorder="1" applyAlignment="1">
      <alignment horizontal="center" vertical="center"/>
    </xf>
    <xf numFmtId="0" fontId="40" fillId="4" borderId="96" xfId="170" applyFont="1" applyFill="1" applyBorder="1" applyAlignment="1">
      <alignment horizontal="center" vertical="center"/>
    </xf>
    <xf numFmtId="41" fontId="40" fillId="4" borderId="96" xfId="170" applyNumberFormat="1" applyFont="1" applyFill="1" applyBorder="1" applyAlignment="1">
      <alignment horizontal="center" vertical="center"/>
    </xf>
    <xf numFmtId="0" fontId="40" fillId="4" borderId="108" xfId="170" applyFont="1" applyFill="1" applyBorder="1" applyAlignment="1">
      <alignment horizontal="center" vertical="center"/>
    </xf>
    <xf numFmtId="0" fontId="40" fillId="29" borderId="139" xfId="170" applyFont="1" applyFill="1" applyBorder="1" applyAlignment="1">
      <alignment horizontal="center" vertical="center"/>
    </xf>
    <xf numFmtId="0" fontId="40" fillId="29" borderId="140" xfId="170" applyFont="1" applyFill="1" applyBorder="1" applyAlignment="1">
      <alignment horizontal="center" vertical="center"/>
    </xf>
    <xf numFmtId="0" fontId="40" fillId="29" borderId="141" xfId="170" applyFont="1" applyFill="1" applyBorder="1" applyAlignment="1">
      <alignment horizontal="center" vertical="center"/>
    </xf>
    <xf numFmtId="0" fontId="40" fillId="4" borderId="107" xfId="170" applyFont="1" applyFill="1" applyBorder="1" applyAlignment="1">
      <alignment horizontal="left" vertical="center"/>
    </xf>
    <xf numFmtId="0" fontId="40" fillId="4" borderId="96" xfId="170" applyFont="1" applyFill="1" applyBorder="1" applyAlignment="1">
      <alignment horizontal="left" vertical="center"/>
    </xf>
    <xf numFmtId="205" fontId="40" fillId="4" borderId="4" xfId="170" applyNumberFormat="1" applyFont="1" applyFill="1" applyBorder="1" applyAlignment="1">
      <alignment horizontal="right" vertical="center"/>
    </xf>
    <xf numFmtId="205" fontId="40" fillId="4" borderId="0" xfId="170" applyNumberFormat="1" applyFont="1" applyFill="1" applyAlignment="1">
      <alignment horizontal="right" vertical="center"/>
    </xf>
    <xf numFmtId="205" fontId="40" fillId="4" borderId="137" xfId="170" applyNumberFormat="1" applyFont="1" applyFill="1" applyBorder="1" applyAlignment="1">
      <alignment horizontal="right" vertical="center"/>
    </xf>
    <xf numFmtId="205" fontId="40" fillId="4" borderId="96" xfId="170" applyNumberFormat="1" applyFont="1" applyFill="1" applyBorder="1" applyAlignment="1">
      <alignment horizontal="right" vertical="center"/>
    </xf>
    <xf numFmtId="0" fontId="40" fillId="4" borderId="4" xfId="170" applyFont="1" applyFill="1" applyBorder="1" applyAlignment="1">
      <alignment horizontal="center" vertical="center"/>
    </xf>
    <xf numFmtId="0" fontId="40" fillId="11" borderId="0" xfId="170" applyFont="1" applyFill="1" applyAlignment="1">
      <alignment horizontal="center" vertical="center"/>
    </xf>
    <xf numFmtId="0" fontId="40" fillId="4" borderId="12" xfId="170" applyFont="1" applyFill="1" applyBorder="1" applyAlignment="1">
      <alignment horizontal="center" vertical="center"/>
    </xf>
    <xf numFmtId="0" fontId="40" fillId="4" borderId="11" xfId="170" applyFont="1" applyFill="1" applyBorder="1" applyAlignment="1">
      <alignment horizontal="left" vertical="center"/>
    </xf>
    <xf numFmtId="0" fontId="40" fillId="4" borderId="0" xfId="170" applyFont="1" applyFill="1" applyAlignment="1">
      <alignment horizontal="left" vertical="center"/>
    </xf>
    <xf numFmtId="0" fontId="40" fillId="4" borderId="137" xfId="170" applyFont="1" applyFill="1" applyBorder="1" applyAlignment="1">
      <alignment horizontal="left" vertical="center"/>
    </xf>
    <xf numFmtId="210" fontId="40" fillId="4" borderId="4" xfId="170" applyNumberFormat="1" applyFont="1" applyFill="1" applyBorder="1" applyAlignment="1">
      <alignment horizontal="center" vertical="center"/>
    </xf>
    <xf numFmtId="210" fontId="40" fillId="4" borderId="0" xfId="170" applyNumberFormat="1" applyFont="1" applyFill="1" applyAlignment="1">
      <alignment horizontal="center" vertical="center"/>
    </xf>
    <xf numFmtId="210" fontId="40" fillId="4" borderId="137" xfId="170" applyNumberFormat="1" applyFont="1" applyFill="1" applyBorder="1" applyAlignment="1">
      <alignment horizontal="center" vertical="center"/>
    </xf>
    <xf numFmtId="0" fontId="40" fillId="4" borderId="4" xfId="170" applyFont="1" applyFill="1" applyBorder="1" applyAlignment="1">
      <alignment horizontal="center" vertical="center" shrinkToFit="1"/>
    </xf>
    <xf numFmtId="0" fontId="40" fillId="4" borderId="0" xfId="170" applyFont="1" applyFill="1" applyAlignment="1">
      <alignment horizontal="center" vertical="center" shrinkToFit="1"/>
    </xf>
    <xf numFmtId="0" fontId="40" fillId="4" borderId="137" xfId="170" applyFont="1" applyFill="1" applyBorder="1" applyAlignment="1">
      <alignment horizontal="center" vertical="center" shrinkToFit="1"/>
    </xf>
    <xf numFmtId="2" fontId="40" fillId="11" borderId="4" xfId="170" applyNumberFormat="1" applyFont="1" applyFill="1" applyBorder="1" applyAlignment="1">
      <alignment horizontal="center" vertical="center"/>
    </xf>
    <xf numFmtId="2" fontId="40" fillId="11" borderId="0" xfId="170" applyNumberFormat="1" applyFont="1" applyFill="1" applyAlignment="1">
      <alignment horizontal="center" vertical="center"/>
    </xf>
    <xf numFmtId="2" fontId="40" fillId="11" borderId="137" xfId="170" applyNumberFormat="1" applyFont="1" applyFill="1" applyBorder="1" applyAlignment="1">
      <alignment horizontal="center" vertical="center"/>
    </xf>
    <xf numFmtId="0" fontId="40" fillId="11" borderId="4" xfId="170" applyFont="1" applyFill="1" applyBorder="1" applyAlignment="1">
      <alignment horizontal="center" vertical="center"/>
    </xf>
    <xf numFmtId="0" fontId="40" fillId="4" borderId="137" xfId="170" applyFont="1" applyFill="1" applyBorder="1" applyAlignment="1">
      <alignment horizontal="center" vertical="center"/>
    </xf>
    <xf numFmtId="0" fontId="145" fillId="29" borderId="3" xfId="170" applyFont="1" applyFill="1" applyBorder="1" applyAlignment="1">
      <alignment horizontal="center" vertical="center"/>
    </xf>
    <xf numFmtId="0" fontId="145" fillId="29" borderId="73" xfId="170" applyFont="1" applyFill="1" applyBorder="1" applyAlignment="1">
      <alignment horizontal="center" vertical="center"/>
    </xf>
    <xf numFmtId="0" fontId="145" fillId="29" borderId="17" xfId="170" applyFont="1" applyFill="1" applyBorder="1" applyAlignment="1">
      <alignment horizontal="center" vertical="center"/>
    </xf>
    <xf numFmtId="0" fontId="143" fillId="4" borderId="0" xfId="170" applyFont="1" applyFill="1" applyAlignment="1">
      <alignment horizontal="distributed" vertical="center"/>
    </xf>
    <xf numFmtId="223" fontId="143" fillId="4" borderId="0" xfId="170" applyNumberFormat="1" applyFont="1" applyFill="1" applyAlignment="1">
      <alignment horizontal="left" vertical="center"/>
    </xf>
    <xf numFmtId="41" fontId="143" fillId="4" borderId="0" xfId="170" applyNumberFormat="1" applyFont="1" applyFill="1" applyAlignment="1">
      <alignment horizontal="center" vertical="center"/>
    </xf>
    <xf numFmtId="0" fontId="148" fillId="4" borderId="21" xfId="170" applyFont="1" applyFill="1" applyBorder="1" applyAlignment="1">
      <alignment horizontal="center" vertical="center"/>
    </xf>
    <xf numFmtId="0" fontId="148" fillId="4" borderId="22" xfId="170" applyFont="1" applyFill="1" applyBorder="1" applyAlignment="1">
      <alignment horizontal="center" vertical="center"/>
    </xf>
    <xf numFmtId="0" fontId="148" fillId="4" borderId="23" xfId="170" applyFont="1" applyFill="1" applyBorder="1" applyAlignment="1">
      <alignment horizontal="center" vertical="center"/>
    </xf>
    <xf numFmtId="0" fontId="148" fillId="4" borderId="11" xfId="170" applyFont="1" applyFill="1" applyBorder="1" applyAlignment="1">
      <alignment horizontal="center" vertical="center"/>
    </xf>
    <xf numFmtId="0" fontId="148" fillId="4" borderId="0" xfId="170" applyFont="1" applyFill="1" applyAlignment="1">
      <alignment horizontal="center" vertical="center"/>
    </xf>
    <xf numFmtId="0" fontId="148" fillId="4" borderId="12" xfId="170" applyFont="1" applyFill="1" applyBorder="1" applyAlignment="1">
      <alignment horizontal="center" vertical="center"/>
    </xf>
    <xf numFmtId="0" fontId="143" fillId="4" borderId="0" xfId="170" applyFont="1" applyFill="1" applyAlignment="1">
      <alignment horizontal="left" vertical="center"/>
    </xf>
    <xf numFmtId="0" fontId="143" fillId="4" borderId="138" xfId="170" applyFont="1" applyFill="1" applyBorder="1" applyAlignment="1">
      <alignment horizontal="center" vertical="center"/>
    </xf>
    <xf numFmtId="41" fontId="40" fillId="4" borderId="96" xfId="170" applyNumberFormat="1" applyFont="1" applyFill="1" applyBorder="1" applyAlignment="1">
      <alignment horizontal="right" vertical="center"/>
    </xf>
    <xf numFmtId="0" fontId="40" fillId="4" borderId="96" xfId="170" applyFont="1" applyFill="1" applyBorder="1" applyAlignment="1">
      <alignment horizontal="right" vertical="center"/>
    </xf>
    <xf numFmtId="2" fontId="40" fillId="4" borderId="96" xfId="170" applyNumberFormat="1" applyFont="1" applyFill="1" applyBorder="1" applyAlignment="1">
      <alignment horizontal="center" vertical="center"/>
    </xf>
    <xf numFmtId="0" fontId="40" fillId="4" borderId="18" xfId="170" applyFont="1" applyFill="1" applyBorder="1" applyAlignment="1">
      <alignment horizontal="left" vertical="center"/>
    </xf>
    <xf numFmtId="0" fontId="40" fillId="4" borderId="5" xfId="170" applyFont="1" applyFill="1" applyBorder="1" applyAlignment="1">
      <alignment horizontal="left" vertical="center"/>
    </xf>
    <xf numFmtId="0" fontId="40" fillId="4" borderId="142" xfId="170" applyFont="1" applyFill="1" applyBorder="1" applyAlignment="1">
      <alignment horizontal="center" vertical="center"/>
    </xf>
    <xf numFmtId="0" fontId="40" fillId="4" borderId="5" xfId="170" applyFont="1" applyFill="1" applyBorder="1" applyAlignment="1">
      <alignment horizontal="center" vertical="center"/>
    </xf>
    <xf numFmtId="0" fontId="40" fillId="4" borderId="143" xfId="170" applyFont="1" applyFill="1" applyBorder="1" applyAlignment="1">
      <alignment horizontal="center" vertical="center"/>
    </xf>
    <xf numFmtId="0" fontId="40" fillId="4" borderId="19" xfId="170" applyFont="1" applyFill="1" applyBorder="1" applyAlignment="1">
      <alignment horizontal="center" vertical="center"/>
    </xf>
    <xf numFmtId="0" fontId="147" fillId="4" borderId="11" xfId="170" applyFont="1" applyFill="1" applyBorder="1" applyAlignment="1">
      <alignment horizontal="left" vertical="center"/>
    </xf>
    <xf numFmtId="0" fontId="147" fillId="4" borderId="0" xfId="170" applyFont="1" applyFill="1" applyAlignment="1">
      <alignment horizontal="left" vertical="center"/>
    </xf>
    <xf numFmtId="230" fontId="40" fillId="11" borderId="4" xfId="170" applyNumberFormat="1" applyFont="1" applyFill="1" applyBorder="1" applyAlignment="1">
      <alignment horizontal="center" vertical="center"/>
    </xf>
    <xf numFmtId="230" fontId="40" fillId="11" borderId="0" xfId="170" applyNumberFormat="1" applyFont="1" applyFill="1" applyAlignment="1">
      <alignment horizontal="center" vertical="center"/>
    </xf>
    <xf numFmtId="230" fontId="40" fillId="11" borderId="137" xfId="170" applyNumberFormat="1" applyFont="1" applyFill="1" applyBorder="1" applyAlignment="1">
      <alignment horizontal="center" vertical="center"/>
    </xf>
    <xf numFmtId="226" fontId="147" fillId="4" borderId="0" xfId="170" applyNumberFormat="1" applyFont="1" applyFill="1" applyAlignment="1">
      <alignment horizontal="center" vertical="center"/>
    </xf>
    <xf numFmtId="0" fontId="147" fillId="4" borderId="0" xfId="170" applyFont="1" applyFill="1" applyAlignment="1">
      <alignment horizontal="center" vertical="center"/>
    </xf>
    <xf numFmtId="207" fontId="147" fillId="4" borderId="0" xfId="170" applyNumberFormat="1" applyFont="1" applyFill="1" applyAlignment="1">
      <alignment horizontal="center" vertical="center"/>
    </xf>
    <xf numFmtId="230" fontId="147" fillId="11" borderId="0" xfId="170" applyNumberFormat="1" applyFont="1" applyFill="1" applyAlignment="1">
      <alignment horizontal="center" vertical="center"/>
    </xf>
    <xf numFmtId="225" fontId="147" fillId="29" borderId="3" xfId="170" applyNumberFormat="1" applyFont="1" applyFill="1" applyBorder="1" applyAlignment="1">
      <alignment horizontal="center" vertical="center" shrinkToFit="1"/>
    </xf>
    <xf numFmtId="0" fontId="40" fillId="11" borderId="12" xfId="170" applyFont="1" applyFill="1" applyBorder="1" applyAlignment="1">
      <alignment horizontal="center" vertical="center"/>
    </xf>
    <xf numFmtId="0" fontId="153" fillId="4" borderId="11" xfId="170" applyFont="1" applyFill="1" applyBorder="1" applyAlignment="1">
      <alignment horizontal="left" vertical="center"/>
    </xf>
    <xf numFmtId="0" fontId="153" fillId="4" borderId="0" xfId="170" applyFont="1" applyFill="1" applyAlignment="1">
      <alignment horizontal="left" vertical="center"/>
    </xf>
    <xf numFmtId="229" fontId="40" fillId="11" borderId="4" xfId="170" applyNumberFormat="1" applyFont="1" applyFill="1" applyBorder="1" applyAlignment="1">
      <alignment horizontal="center" vertical="center"/>
    </xf>
    <xf numFmtId="0" fontId="40" fillId="11" borderId="137" xfId="170" applyFont="1" applyFill="1" applyBorder="1" applyAlignment="1">
      <alignment horizontal="center" vertical="center"/>
    </xf>
    <xf numFmtId="0" fontId="155" fillId="11" borderId="25" xfId="170" applyFont="1" applyFill="1" applyBorder="1" applyAlignment="1">
      <alignment horizontal="center" vertical="center" shrinkToFit="1"/>
    </xf>
    <xf numFmtId="0" fontId="155" fillId="11" borderId="2" xfId="170" applyFont="1" applyFill="1" applyBorder="1" applyAlignment="1">
      <alignment horizontal="center" vertical="center" shrinkToFit="1"/>
    </xf>
    <xf numFmtId="0" fontId="155" fillId="11" borderId="59" xfId="170" applyFont="1" applyFill="1" applyBorder="1" applyAlignment="1">
      <alignment horizontal="center" vertical="center" shrinkToFit="1"/>
    </xf>
    <xf numFmtId="225" fontId="147" fillId="29" borderId="25" xfId="170" applyNumberFormat="1" applyFont="1" applyFill="1" applyBorder="1" applyAlignment="1">
      <alignment horizontal="center" vertical="center" shrinkToFit="1"/>
    </xf>
    <xf numFmtId="225" fontId="147" fillId="29" borderId="2" xfId="170" applyNumberFormat="1" applyFont="1" applyFill="1" applyBorder="1" applyAlignment="1">
      <alignment horizontal="center" vertical="center" shrinkToFit="1"/>
    </xf>
    <xf numFmtId="225" fontId="147" fillId="29" borderId="59" xfId="170" applyNumberFormat="1" applyFont="1" applyFill="1" applyBorder="1" applyAlignment="1">
      <alignment horizontal="center" vertical="center" shrinkToFit="1"/>
    </xf>
    <xf numFmtId="0" fontId="155" fillId="4" borderId="25" xfId="170" applyFont="1" applyFill="1" applyBorder="1" applyAlignment="1">
      <alignment horizontal="center" vertical="center" shrinkToFit="1"/>
    </xf>
    <xf numFmtId="0" fontId="155" fillId="4" borderId="2" xfId="170" applyFont="1" applyFill="1" applyBorder="1" applyAlignment="1">
      <alignment horizontal="center" vertical="center" shrinkToFit="1"/>
    </xf>
    <xf numFmtId="0" fontId="155" fillId="4" borderId="59" xfId="170" applyFont="1" applyFill="1" applyBorder="1" applyAlignment="1">
      <alignment horizontal="center" vertical="center" shrinkToFit="1"/>
    </xf>
    <xf numFmtId="0" fontId="147" fillId="4" borderId="25" xfId="171" applyNumberFormat="1" applyFont="1" applyFill="1" applyBorder="1" applyAlignment="1">
      <alignment horizontal="center" vertical="center" shrinkToFit="1"/>
    </xf>
    <xf numFmtId="0" fontId="147" fillId="4" borderId="2" xfId="171" applyNumberFormat="1" applyFont="1" applyFill="1" applyBorder="1" applyAlignment="1">
      <alignment horizontal="center" vertical="center" shrinkToFit="1"/>
    </xf>
    <xf numFmtId="0" fontId="147" fillId="4" borderId="59" xfId="171" applyNumberFormat="1" applyFont="1" applyFill="1" applyBorder="1" applyAlignment="1">
      <alignment horizontal="center" vertical="center" shrinkToFit="1"/>
    </xf>
    <xf numFmtId="207" fontId="40" fillId="11" borderId="4" xfId="170" applyNumberFormat="1" applyFont="1" applyFill="1" applyBorder="1" applyAlignment="1">
      <alignment horizontal="center" vertical="center"/>
    </xf>
    <xf numFmtId="207" fontId="40" fillId="11" borderId="0" xfId="170" applyNumberFormat="1" applyFont="1" applyFill="1" applyAlignment="1">
      <alignment horizontal="center" vertical="center"/>
    </xf>
    <xf numFmtId="207" fontId="40" fillId="11" borderId="137" xfId="170" applyNumberFormat="1" applyFont="1" applyFill="1" applyBorder="1" applyAlignment="1">
      <alignment horizontal="center" vertical="center"/>
    </xf>
    <xf numFmtId="0" fontId="147" fillId="4" borderId="3" xfId="170" applyFont="1" applyFill="1" applyBorder="1" applyAlignment="1">
      <alignment horizontal="left" vertical="center" shrinkToFit="1"/>
    </xf>
    <xf numFmtId="0" fontId="147" fillId="4" borderId="3" xfId="170" applyFont="1" applyFill="1" applyBorder="1" applyAlignment="1">
      <alignment horizontal="center" vertical="center" shrinkToFit="1"/>
    </xf>
    <xf numFmtId="0" fontId="147" fillId="11" borderId="3" xfId="170" applyFont="1" applyFill="1" applyBorder="1" applyAlignment="1">
      <alignment horizontal="center" vertical="center" shrinkToFit="1"/>
    </xf>
    <xf numFmtId="0" fontId="147" fillId="30" borderId="3" xfId="170" applyFont="1" applyFill="1" applyBorder="1" applyAlignment="1">
      <alignment horizontal="center" vertical="center" shrinkToFit="1"/>
    </xf>
    <xf numFmtId="228" fontId="147" fillId="11" borderId="25" xfId="170" applyNumberFormat="1" applyFont="1" applyFill="1" applyBorder="1" applyAlignment="1">
      <alignment horizontal="center" vertical="center" shrinkToFit="1"/>
    </xf>
    <xf numFmtId="228" fontId="147" fillId="11" borderId="2" xfId="170" applyNumberFormat="1" applyFont="1" applyFill="1" applyBorder="1" applyAlignment="1">
      <alignment horizontal="center" vertical="center" shrinkToFit="1"/>
    </xf>
    <xf numFmtId="228" fontId="147" fillId="11" borderId="59" xfId="170" applyNumberFormat="1" applyFont="1" applyFill="1" applyBorder="1" applyAlignment="1">
      <alignment horizontal="center" vertical="center" shrinkToFit="1"/>
    </xf>
    <xf numFmtId="0" fontId="147" fillId="29" borderId="109" xfId="170" applyFont="1" applyFill="1" applyBorder="1" applyAlignment="1">
      <alignment horizontal="center" vertical="center" shrinkToFit="1"/>
    </xf>
    <xf numFmtId="0" fontId="147" fillId="29" borderId="15" xfId="170" applyFont="1" applyFill="1" applyBorder="1" applyAlignment="1">
      <alignment horizontal="center" vertical="center" shrinkToFit="1"/>
    </xf>
    <xf numFmtId="0" fontId="147" fillId="29" borderId="110" xfId="170" applyFont="1" applyFill="1" applyBorder="1" applyAlignment="1">
      <alignment horizontal="center" vertical="center" shrinkToFit="1"/>
    </xf>
    <xf numFmtId="0" fontId="147" fillId="11" borderId="25" xfId="171" applyNumberFormat="1" applyFont="1" applyFill="1" applyBorder="1" applyAlignment="1">
      <alignment horizontal="center" vertical="center" shrinkToFit="1"/>
    </xf>
    <xf numFmtId="0" fontId="147" fillId="11" borderId="2" xfId="171" applyNumberFormat="1" applyFont="1" applyFill="1" applyBorder="1" applyAlignment="1">
      <alignment horizontal="center" vertical="center" shrinkToFit="1"/>
    </xf>
    <xf numFmtId="0" fontId="147" fillId="11" borderId="59" xfId="171" applyNumberFormat="1" applyFont="1" applyFill="1" applyBorder="1" applyAlignment="1">
      <alignment horizontal="center" vertical="center" shrinkToFit="1"/>
    </xf>
    <xf numFmtId="220" fontId="40" fillId="11" borderId="4" xfId="170" applyNumberFormat="1" applyFont="1" applyFill="1" applyBorder="1" applyAlignment="1">
      <alignment horizontal="center" vertical="center"/>
    </xf>
    <xf numFmtId="220" fontId="40" fillId="11" borderId="0" xfId="170" applyNumberFormat="1" applyFont="1" applyFill="1" applyAlignment="1">
      <alignment horizontal="center" vertical="center"/>
    </xf>
    <xf numFmtId="220" fontId="40" fillId="11" borderId="137" xfId="170" applyNumberFormat="1" applyFont="1" applyFill="1" applyBorder="1" applyAlignment="1">
      <alignment horizontal="center" vertical="center"/>
    </xf>
    <xf numFmtId="0" fontId="147" fillId="29" borderId="3" xfId="170" applyFont="1" applyFill="1" applyBorder="1" applyAlignment="1">
      <alignment horizontal="center" vertical="center" shrinkToFit="1"/>
    </xf>
    <xf numFmtId="0" fontId="147" fillId="29" borderId="25" xfId="170" applyFont="1" applyFill="1" applyBorder="1" applyAlignment="1">
      <alignment horizontal="center" vertical="center" shrinkToFit="1"/>
    </xf>
    <xf numFmtId="0" fontId="147" fillId="29" borderId="2" xfId="170" applyFont="1" applyFill="1" applyBorder="1" applyAlignment="1">
      <alignment horizontal="center" vertical="center" shrinkToFit="1"/>
    </xf>
    <xf numFmtId="0" fontId="147" fillId="29" borderId="59" xfId="170" applyFont="1" applyFill="1" applyBorder="1" applyAlignment="1">
      <alignment horizontal="center" vertical="center" shrinkToFit="1"/>
    </xf>
    <xf numFmtId="0" fontId="147" fillId="4" borderId="25" xfId="170" applyFont="1" applyFill="1" applyBorder="1" applyAlignment="1">
      <alignment horizontal="center" vertical="center" shrinkToFit="1"/>
    </xf>
    <xf numFmtId="0" fontId="147" fillId="4" borderId="2" xfId="170" applyFont="1" applyFill="1" applyBorder="1" applyAlignment="1">
      <alignment horizontal="center" vertical="center" shrinkToFit="1"/>
    </xf>
    <xf numFmtId="0" fontId="147" fillId="4" borderId="59" xfId="170" applyFont="1" applyFill="1" applyBorder="1" applyAlignment="1">
      <alignment horizontal="center" vertical="center" shrinkToFit="1"/>
    </xf>
    <xf numFmtId="226" fontId="147" fillId="29" borderId="3" xfId="170" applyNumberFormat="1" applyFont="1" applyFill="1" applyBorder="1" applyAlignment="1">
      <alignment horizontal="center" vertical="center" shrinkToFit="1"/>
    </xf>
    <xf numFmtId="0" fontId="147" fillId="4" borderId="109" xfId="170" applyFont="1" applyFill="1" applyBorder="1" applyAlignment="1">
      <alignment horizontal="center" vertical="center" shrinkToFit="1"/>
    </xf>
    <xf numFmtId="0" fontId="147" fillId="4" borderId="15" xfId="170" applyFont="1" applyFill="1" applyBorder="1" applyAlignment="1">
      <alignment horizontal="center" vertical="center" shrinkToFit="1"/>
    </xf>
    <xf numFmtId="0" fontId="147" fillId="4" borderId="110" xfId="170" applyFont="1" applyFill="1" applyBorder="1" applyAlignment="1">
      <alignment horizontal="center" vertical="center" shrinkToFit="1"/>
    </xf>
    <xf numFmtId="0" fontId="147" fillId="4" borderId="112" xfId="170" applyFont="1" applyFill="1" applyBorder="1" applyAlignment="1">
      <alignment horizontal="center" vertical="center" shrinkToFit="1"/>
    </xf>
    <xf numFmtId="0" fontId="147" fillId="4" borderId="77" xfId="170" applyFont="1" applyFill="1" applyBorder="1" applyAlignment="1">
      <alignment horizontal="center" vertical="center" shrinkToFit="1"/>
    </xf>
    <xf numFmtId="0" fontId="147" fillId="4" borderId="78" xfId="170" applyFont="1" applyFill="1" applyBorder="1" applyAlignment="1">
      <alignment horizontal="center" vertical="center" shrinkToFit="1"/>
    </xf>
    <xf numFmtId="226" fontId="147" fillId="4" borderId="109" xfId="170" applyNumberFormat="1" applyFont="1" applyFill="1" applyBorder="1" applyAlignment="1">
      <alignment horizontal="center" vertical="center" shrinkToFit="1"/>
    </xf>
    <xf numFmtId="226" fontId="147" fillId="4" borderId="15" xfId="170" applyNumberFormat="1" applyFont="1" applyFill="1" applyBorder="1" applyAlignment="1">
      <alignment horizontal="center" vertical="center" shrinkToFit="1"/>
    </xf>
    <xf numFmtId="226" fontId="147" fillId="4" borderId="110" xfId="170" applyNumberFormat="1" applyFont="1" applyFill="1" applyBorder="1" applyAlignment="1">
      <alignment horizontal="center" vertical="center" shrinkToFit="1"/>
    </xf>
    <xf numFmtId="226" fontId="147" fillId="4" borderId="112" xfId="170" applyNumberFormat="1" applyFont="1" applyFill="1" applyBorder="1" applyAlignment="1">
      <alignment horizontal="center" vertical="center" shrinkToFit="1"/>
    </xf>
    <xf numFmtId="226" fontId="147" fillId="4" borderId="77" xfId="170" applyNumberFormat="1" applyFont="1" applyFill="1" applyBorder="1" applyAlignment="1">
      <alignment horizontal="center" vertical="center" shrinkToFit="1"/>
    </xf>
    <xf numFmtId="226" fontId="147" fillId="4" borderId="78" xfId="170" applyNumberFormat="1" applyFont="1" applyFill="1" applyBorder="1" applyAlignment="1">
      <alignment horizontal="center" vertical="center" shrinkToFit="1"/>
    </xf>
    <xf numFmtId="226" fontId="147" fillId="30" borderId="109" xfId="170" applyNumberFormat="1" applyFont="1" applyFill="1" applyBorder="1" applyAlignment="1">
      <alignment horizontal="center" vertical="center" shrinkToFit="1"/>
    </xf>
    <xf numFmtId="226" fontId="147" fillId="30" borderId="15" xfId="170" applyNumberFormat="1" applyFont="1" applyFill="1" applyBorder="1" applyAlignment="1">
      <alignment horizontal="center" vertical="center" shrinkToFit="1"/>
    </xf>
    <xf numFmtId="226" fontId="147" fillId="30" borderId="110" xfId="170" applyNumberFormat="1" applyFont="1" applyFill="1" applyBorder="1" applyAlignment="1">
      <alignment horizontal="center" vertical="center" shrinkToFit="1"/>
    </xf>
    <xf numFmtId="226" fontId="147" fillId="30" borderId="112" xfId="170" applyNumberFormat="1" applyFont="1" applyFill="1" applyBorder="1" applyAlignment="1">
      <alignment horizontal="center" vertical="center" shrinkToFit="1"/>
    </xf>
    <xf numFmtId="226" fontId="147" fillId="30" borderId="77" xfId="170" applyNumberFormat="1" applyFont="1" applyFill="1" applyBorder="1" applyAlignment="1">
      <alignment horizontal="center" vertical="center" shrinkToFit="1"/>
    </xf>
    <xf numFmtId="226" fontId="147" fillId="30" borderId="78" xfId="170" applyNumberFormat="1" applyFont="1" applyFill="1" applyBorder="1" applyAlignment="1">
      <alignment horizontal="center" vertical="center" shrinkToFit="1"/>
    </xf>
    <xf numFmtId="0" fontId="147" fillId="4" borderId="109" xfId="170" applyFont="1" applyFill="1" applyBorder="1" applyAlignment="1">
      <alignment horizontal="center" vertical="center" wrapText="1" shrinkToFit="1"/>
    </xf>
    <xf numFmtId="0" fontId="147" fillId="4" borderId="15" xfId="170" applyFont="1" applyFill="1" applyBorder="1" applyAlignment="1">
      <alignment horizontal="center" vertical="center" wrapText="1" shrinkToFit="1"/>
    </xf>
    <xf numFmtId="0" fontId="147" fillId="4" borderId="110" xfId="170" applyFont="1" applyFill="1" applyBorder="1" applyAlignment="1">
      <alignment horizontal="center" vertical="center" wrapText="1" shrinkToFit="1"/>
    </xf>
    <xf numFmtId="0" fontId="147" fillId="4" borderId="4" xfId="170" applyFont="1" applyFill="1" applyBorder="1" applyAlignment="1">
      <alignment horizontal="center" vertical="center" wrapText="1" shrinkToFit="1"/>
    </xf>
    <xf numFmtId="0" fontId="147" fillId="4" borderId="0" xfId="170" applyFont="1" applyFill="1" applyAlignment="1">
      <alignment horizontal="center" vertical="center" wrapText="1" shrinkToFit="1"/>
    </xf>
    <xf numFmtId="0" fontId="147" fillId="4" borderId="137" xfId="170" applyFont="1" applyFill="1" applyBorder="1" applyAlignment="1">
      <alignment horizontal="center" vertical="center" wrapText="1" shrinkToFit="1"/>
    </xf>
    <xf numFmtId="0" fontId="147" fillId="4" borderId="112" xfId="170" applyFont="1" applyFill="1" applyBorder="1" applyAlignment="1">
      <alignment horizontal="center" vertical="center" wrapText="1" shrinkToFit="1"/>
    </xf>
    <xf numFmtId="0" fontId="147" fillId="4" borderId="77" xfId="170" applyFont="1" applyFill="1" applyBorder="1" applyAlignment="1">
      <alignment horizontal="center" vertical="center" wrapText="1" shrinkToFit="1"/>
    </xf>
    <xf numFmtId="0" fontId="147" fillId="4" borderId="78" xfId="170" applyFont="1" applyFill="1" applyBorder="1" applyAlignment="1">
      <alignment horizontal="center" vertical="center" wrapText="1" shrinkToFit="1"/>
    </xf>
    <xf numFmtId="0" fontId="147" fillId="4" borderId="109" xfId="170" applyFont="1" applyFill="1" applyBorder="1" applyAlignment="1">
      <alignment horizontal="left" vertical="center" wrapText="1" shrinkToFit="1"/>
    </xf>
    <xf numFmtId="0" fontId="147" fillId="4" borderId="15" xfId="170" applyFont="1" applyFill="1" applyBorder="1" applyAlignment="1">
      <alignment horizontal="left" vertical="center" shrinkToFit="1"/>
    </xf>
    <xf numFmtId="0" fontId="147" fillId="4" borderId="110" xfId="170" applyFont="1" applyFill="1" applyBorder="1" applyAlignment="1">
      <alignment horizontal="left" vertical="center" shrinkToFit="1"/>
    </xf>
    <xf numFmtId="0" fontId="147" fillId="4" borderId="112" xfId="170" applyFont="1" applyFill="1" applyBorder="1" applyAlignment="1">
      <alignment horizontal="left" vertical="center" shrinkToFit="1"/>
    </xf>
    <xf numFmtId="0" fontId="147" fillId="4" borderId="77" xfId="170" applyFont="1" applyFill="1" applyBorder="1" applyAlignment="1">
      <alignment horizontal="left" vertical="center" shrinkToFit="1"/>
    </xf>
    <xf numFmtId="0" fontId="147" fillId="4" borderId="78" xfId="170" applyFont="1" applyFill="1" applyBorder="1" applyAlignment="1">
      <alignment horizontal="left" vertical="center" shrinkToFit="1"/>
    </xf>
    <xf numFmtId="225" fontId="147" fillId="4" borderId="109" xfId="170" applyNumberFormat="1" applyFont="1" applyFill="1" applyBorder="1" applyAlignment="1">
      <alignment horizontal="center" vertical="center" shrinkToFit="1"/>
    </xf>
    <xf numFmtId="225" fontId="147" fillId="4" borderId="15" xfId="170" applyNumberFormat="1" applyFont="1" applyFill="1" applyBorder="1" applyAlignment="1">
      <alignment horizontal="center" vertical="center" shrinkToFit="1"/>
    </xf>
    <xf numFmtId="225" fontId="147" fillId="4" borderId="110" xfId="170" applyNumberFormat="1" applyFont="1" applyFill="1" applyBorder="1" applyAlignment="1">
      <alignment horizontal="center" vertical="center" shrinkToFit="1"/>
    </xf>
    <xf numFmtId="225" fontId="147" fillId="4" borderId="112" xfId="170" applyNumberFormat="1" applyFont="1" applyFill="1" applyBorder="1" applyAlignment="1">
      <alignment horizontal="center" vertical="center" shrinkToFit="1"/>
    </xf>
    <xf numFmtId="225" fontId="147" fillId="4" borderId="77" xfId="170" applyNumberFormat="1" applyFont="1" applyFill="1" applyBorder="1" applyAlignment="1">
      <alignment horizontal="center" vertical="center" shrinkToFit="1"/>
    </xf>
    <xf numFmtId="225" fontId="147" fillId="4" borderId="78" xfId="170" applyNumberFormat="1" applyFont="1" applyFill="1" applyBorder="1" applyAlignment="1">
      <alignment horizontal="center" vertical="center" shrinkToFit="1"/>
    </xf>
    <xf numFmtId="0" fontId="147" fillId="29" borderId="112" xfId="170" applyFont="1" applyFill="1" applyBorder="1" applyAlignment="1">
      <alignment horizontal="center" vertical="center" shrinkToFit="1"/>
    </xf>
    <xf numFmtId="0" fontId="147" fillId="29" borderId="77" xfId="170" applyFont="1" applyFill="1" applyBorder="1" applyAlignment="1">
      <alignment horizontal="center" vertical="center" shrinkToFit="1"/>
    </xf>
    <xf numFmtId="0" fontId="147" fillId="29" borderId="78" xfId="170" applyFont="1" applyFill="1" applyBorder="1" applyAlignment="1">
      <alignment horizontal="center" vertical="center" shrinkToFit="1"/>
    </xf>
    <xf numFmtId="0" fontId="147" fillId="29" borderId="109" xfId="170" applyFont="1" applyFill="1" applyBorder="1" applyAlignment="1">
      <alignment horizontal="center" vertical="center" wrapText="1" shrinkToFit="1"/>
    </xf>
    <xf numFmtId="0" fontId="147" fillId="29" borderId="15" xfId="170" applyFont="1" applyFill="1" applyBorder="1" applyAlignment="1">
      <alignment horizontal="center" vertical="center" wrapText="1" shrinkToFit="1"/>
    </xf>
    <xf numFmtId="0" fontId="147" fillId="29" borderId="4" xfId="170" applyFont="1" applyFill="1" applyBorder="1" applyAlignment="1">
      <alignment horizontal="center" vertical="center" shrinkToFit="1"/>
    </xf>
    <xf numFmtId="0" fontId="147" fillId="29" borderId="0" xfId="170" applyFont="1" applyFill="1" applyAlignment="1">
      <alignment horizontal="center" vertical="center" shrinkToFit="1"/>
    </xf>
    <xf numFmtId="0" fontId="147" fillId="29" borderId="137" xfId="170" applyFont="1" applyFill="1" applyBorder="1" applyAlignment="1">
      <alignment horizontal="center" vertical="center" shrinkToFit="1"/>
    </xf>
    <xf numFmtId="0" fontId="147" fillId="29" borderId="110" xfId="170" applyFont="1" applyFill="1" applyBorder="1" applyAlignment="1">
      <alignment horizontal="center" vertical="center" wrapText="1" shrinkToFit="1"/>
    </xf>
    <xf numFmtId="0" fontId="147" fillId="29" borderId="4" xfId="170" applyFont="1" applyFill="1" applyBorder="1" applyAlignment="1">
      <alignment horizontal="center" vertical="center" wrapText="1" shrinkToFit="1"/>
    </xf>
    <xf numFmtId="0" fontId="147" fillId="29" borderId="0" xfId="170" applyFont="1" applyFill="1" applyAlignment="1">
      <alignment horizontal="center" vertical="center" wrapText="1" shrinkToFit="1"/>
    </xf>
    <xf numFmtId="0" fontId="147" fillId="29" borderId="137" xfId="170" applyFont="1" applyFill="1" applyBorder="1" applyAlignment="1">
      <alignment horizontal="center" vertical="center" wrapText="1" shrinkToFit="1"/>
    </xf>
    <xf numFmtId="0" fontId="147" fillId="29" borderId="112" xfId="170" applyFont="1" applyFill="1" applyBorder="1" applyAlignment="1">
      <alignment horizontal="center" vertical="center" wrapText="1" shrinkToFit="1"/>
    </xf>
    <xf numFmtId="0" fontId="147" fillId="29" borderId="77" xfId="170" applyFont="1" applyFill="1" applyBorder="1" applyAlignment="1">
      <alignment horizontal="center" vertical="center" wrapText="1" shrinkToFit="1"/>
    </xf>
    <xf numFmtId="0" fontId="147" fillId="29" borderId="78" xfId="170" applyFont="1" applyFill="1" applyBorder="1" applyAlignment="1">
      <alignment horizontal="center" vertical="center" wrapText="1" shrinkToFit="1"/>
    </xf>
    <xf numFmtId="0" fontId="154" fillId="29" borderId="109" xfId="170" applyFont="1" applyFill="1" applyBorder="1" applyAlignment="1">
      <alignment horizontal="center" vertical="center" wrapText="1" shrinkToFit="1"/>
    </xf>
    <xf numFmtId="0" fontId="154" fillId="29" borderId="15" xfId="170" applyFont="1" applyFill="1" applyBorder="1" applyAlignment="1">
      <alignment horizontal="center" vertical="center" wrapText="1" shrinkToFit="1"/>
    </xf>
    <xf numFmtId="0" fontId="154" fillId="29" borderId="110" xfId="170" applyFont="1" applyFill="1" applyBorder="1" applyAlignment="1">
      <alignment horizontal="center" vertical="center" shrinkToFit="1"/>
    </xf>
    <xf numFmtId="0" fontId="154" fillId="29" borderId="112" xfId="170" applyFont="1" applyFill="1" applyBorder="1" applyAlignment="1">
      <alignment horizontal="center" vertical="center" shrinkToFit="1"/>
    </xf>
    <xf numFmtId="0" fontId="154" fillId="29" borderId="77" xfId="170" applyFont="1" applyFill="1" applyBorder="1" applyAlignment="1">
      <alignment horizontal="center" vertical="center" shrinkToFit="1"/>
    </xf>
    <xf numFmtId="0" fontId="154" fillId="29" borderId="78" xfId="170" applyFont="1" applyFill="1" applyBorder="1" applyAlignment="1">
      <alignment horizontal="center" vertical="center" shrinkToFit="1"/>
    </xf>
    <xf numFmtId="0" fontId="149" fillId="0" borderId="133" xfId="170" applyFont="1" applyBorder="1" applyAlignment="1">
      <alignment horizontal="center" vertical="center"/>
    </xf>
    <xf numFmtId="0" fontId="149" fillId="0" borderId="1" xfId="170" applyFont="1" applyBorder="1" applyAlignment="1">
      <alignment horizontal="center" vertical="center"/>
    </xf>
    <xf numFmtId="0" fontId="149" fillId="0" borderId="69" xfId="170" applyFont="1" applyBorder="1" applyAlignment="1">
      <alignment horizontal="center" vertical="center"/>
    </xf>
    <xf numFmtId="0" fontId="149" fillId="0" borderId="21" xfId="170" applyFont="1" applyBorder="1" applyAlignment="1">
      <alignment horizontal="center" vertical="center"/>
    </xf>
    <xf numFmtId="0" fontId="149" fillId="0" borderId="22" xfId="170" applyFont="1" applyBorder="1" applyAlignment="1">
      <alignment horizontal="center" vertical="center"/>
    </xf>
    <xf numFmtId="0" fontId="149" fillId="0" borderId="23" xfId="170" applyFont="1" applyBorder="1" applyAlignment="1">
      <alignment horizontal="center" vertical="center"/>
    </xf>
    <xf numFmtId="0" fontId="150" fillId="29" borderId="14" xfId="170" applyFont="1" applyFill="1" applyBorder="1" applyAlignment="1">
      <alignment horizontal="center" vertical="center"/>
    </xf>
    <xf numFmtId="0" fontId="150" fillId="29" borderId="15" xfId="170" applyFont="1" applyFill="1" applyBorder="1" applyAlignment="1">
      <alignment horizontal="center" vertical="center"/>
    </xf>
    <xf numFmtId="0" fontId="150" fillId="29" borderId="110" xfId="170" applyFont="1" applyFill="1" applyBorder="1" applyAlignment="1">
      <alignment horizontal="center" vertical="center"/>
    </xf>
    <xf numFmtId="0" fontId="150" fillId="29" borderId="66" xfId="170" applyFont="1" applyFill="1" applyBorder="1" applyAlignment="1">
      <alignment horizontal="center" vertical="center"/>
    </xf>
    <xf numFmtId="0" fontId="150" fillId="29" borderId="77" xfId="170" applyFont="1" applyFill="1" applyBorder="1" applyAlignment="1">
      <alignment horizontal="center" vertical="center"/>
    </xf>
    <xf numFmtId="0" fontId="150" fillId="29" borderId="78" xfId="170" applyFont="1" applyFill="1" applyBorder="1" applyAlignment="1">
      <alignment horizontal="center" vertical="center"/>
    </xf>
    <xf numFmtId="0" fontId="150" fillId="29" borderId="109" xfId="170" applyFont="1" applyFill="1" applyBorder="1" applyAlignment="1">
      <alignment horizontal="center" vertical="center"/>
    </xf>
    <xf numFmtId="0" fontId="150" fillId="29" borderId="112" xfId="170" applyFont="1" applyFill="1" applyBorder="1" applyAlignment="1">
      <alignment horizontal="center" vertical="center"/>
    </xf>
    <xf numFmtId="0" fontId="150" fillId="29" borderId="16" xfId="170" applyFont="1" applyFill="1" applyBorder="1" applyAlignment="1">
      <alignment horizontal="center" vertical="center"/>
    </xf>
    <xf numFmtId="0" fontId="150" fillId="29" borderId="118" xfId="170" applyFont="1" applyFill="1" applyBorder="1" applyAlignment="1">
      <alignment horizontal="center" vertical="center"/>
    </xf>
    <xf numFmtId="212" fontId="40" fillId="4" borderId="4" xfId="170" applyNumberFormat="1" applyFont="1" applyFill="1" applyBorder="1" applyAlignment="1">
      <alignment horizontal="center" vertical="center"/>
    </xf>
    <xf numFmtId="212" fontId="40" fillId="4" borderId="0" xfId="170" applyNumberFormat="1" applyFont="1" applyFill="1" applyAlignment="1">
      <alignment horizontal="center" vertical="center"/>
    </xf>
    <xf numFmtId="212" fontId="40" fillId="4" borderId="137" xfId="170" applyNumberFormat="1" applyFont="1" applyFill="1" applyBorder="1" applyAlignment="1">
      <alignment horizontal="center" vertical="center"/>
    </xf>
    <xf numFmtId="233" fontId="147" fillId="4" borderId="0" xfId="170" applyNumberFormat="1" applyFont="1" applyFill="1" applyAlignment="1">
      <alignment horizontal="center" vertical="center"/>
    </xf>
    <xf numFmtId="238" fontId="147" fillId="4" borderId="0" xfId="170" applyNumberFormat="1" applyFont="1" applyFill="1" applyAlignment="1">
      <alignment horizontal="center" vertical="center" wrapText="1"/>
    </xf>
    <xf numFmtId="0" fontId="147" fillId="11" borderId="0" xfId="170" applyFont="1" applyFill="1" applyAlignment="1">
      <alignment horizontal="center" vertical="center"/>
    </xf>
    <xf numFmtId="236" fontId="147" fillId="4" borderId="0" xfId="170" applyNumberFormat="1" applyFont="1" applyFill="1" applyAlignment="1">
      <alignment horizontal="center" vertical="center"/>
    </xf>
    <xf numFmtId="234" fontId="147" fillId="4" borderId="0" xfId="170" applyNumberFormat="1" applyFont="1" applyFill="1" applyAlignment="1">
      <alignment horizontal="center" vertical="center" wrapText="1"/>
    </xf>
    <xf numFmtId="235" fontId="147" fillId="4" borderId="0" xfId="170" applyNumberFormat="1" applyFont="1" applyFill="1" applyAlignment="1">
      <alignment horizontal="center" vertical="center" wrapText="1"/>
    </xf>
    <xf numFmtId="0" fontId="147" fillId="30" borderId="109" xfId="170" applyFont="1" applyFill="1" applyBorder="1" applyAlignment="1">
      <alignment horizontal="center" vertical="center" shrinkToFit="1"/>
    </xf>
    <xf numFmtId="0" fontId="147" fillId="30" borderId="15" xfId="170" applyFont="1" applyFill="1" applyBorder="1" applyAlignment="1">
      <alignment horizontal="center" vertical="center" shrinkToFit="1"/>
    </xf>
    <xf numFmtId="0" fontId="147" fillId="30" borderId="110" xfId="170" applyFont="1" applyFill="1" applyBorder="1" applyAlignment="1">
      <alignment horizontal="center" vertical="center" shrinkToFit="1"/>
    </xf>
    <xf numFmtId="0" fontId="147" fillId="30" borderId="112" xfId="170" applyFont="1" applyFill="1" applyBorder="1" applyAlignment="1">
      <alignment horizontal="center" vertical="center" shrinkToFit="1"/>
    </xf>
    <xf numFmtId="0" fontId="147" fillId="30" borderId="77" xfId="170" applyFont="1" applyFill="1" applyBorder="1" applyAlignment="1">
      <alignment horizontal="center" vertical="center" shrinkToFit="1"/>
    </xf>
    <xf numFmtId="0" fontId="147" fillId="30" borderId="78" xfId="170" applyFont="1" applyFill="1" applyBorder="1" applyAlignment="1">
      <alignment horizontal="center" vertical="center" shrinkToFit="1"/>
    </xf>
    <xf numFmtId="0" fontId="147" fillId="4" borderId="15" xfId="170" applyFont="1" applyFill="1" applyBorder="1" applyAlignment="1">
      <alignment horizontal="left" vertical="center" wrapText="1" shrinkToFit="1"/>
    </xf>
    <xf numFmtId="0" fontId="147" fillId="4" borderId="110" xfId="170" applyFont="1" applyFill="1" applyBorder="1" applyAlignment="1">
      <alignment horizontal="left" vertical="center" wrapText="1" shrinkToFit="1"/>
    </xf>
    <xf numFmtId="0" fontId="147" fillId="4" borderId="112" xfId="170" applyFont="1" applyFill="1" applyBorder="1" applyAlignment="1">
      <alignment horizontal="left" vertical="center" wrapText="1" shrinkToFit="1"/>
    </xf>
    <xf numFmtId="0" fontId="147" fillId="4" borderId="77" xfId="170" applyFont="1" applyFill="1" applyBorder="1" applyAlignment="1">
      <alignment horizontal="left" vertical="center" wrapText="1" shrinkToFit="1"/>
    </xf>
    <xf numFmtId="0" fontId="147" fillId="4" borderId="78" xfId="170" applyFont="1" applyFill="1" applyBorder="1" applyAlignment="1">
      <alignment horizontal="left" vertical="center" wrapText="1" shrinkToFit="1"/>
    </xf>
    <xf numFmtId="0" fontId="147" fillId="4" borderId="109" xfId="170" applyFont="1" applyFill="1" applyBorder="1" applyAlignment="1">
      <alignment horizontal="left" vertical="center" shrinkToFit="1"/>
    </xf>
    <xf numFmtId="224" fontId="147" fillId="4" borderId="0" xfId="170" applyNumberFormat="1" applyFont="1" applyFill="1" applyAlignment="1">
      <alignment horizontal="center" vertical="center"/>
    </xf>
    <xf numFmtId="227" fontId="147" fillId="11" borderId="25" xfId="170" applyNumberFormat="1" applyFont="1" applyFill="1" applyBorder="1" applyAlignment="1">
      <alignment horizontal="center" vertical="center" shrinkToFit="1"/>
    </xf>
    <xf numFmtId="227" fontId="147" fillId="11" borderId="2" xfId="170" applyNumberFormat="1" applyFont="1" applyFill="1" applyBorder="1" applyAlignment="1">
      <alignment horizontal="center" vertical="center" shrinkToFit="1"/>
    </xf>
    <xf numFmtId="227" fontId="147" fillId="11" borderId="59" xfId="170" applyNumberFormat="1" applyFont="1" applyFill="1" applyBorder="1" applyAlignment="1">
      <alignment horizontal="center" vertical="center" shrinkToFit="1"/>
    </xf>
    <xf numFmtId="224" fontId="152" fillId="22" borderId="0" xfId="170" applyNumberFormat="1" applyFont="1" applyFill="1" applyAlignment="1">
      <alignment horizontal="right" vertical="center"/>
    </xf>
    <xf numFmtId="224" fontId="152" fillId="22" borderId="21" xfId="170" applyNumberFormat="1" applyFont="1" applyFill="1" applyBorder="1" applyAlignment="1">
      <alignment horizontal="left" vertical="center"/>
    </xf>
    <xf numFmtId="224" fontId="152" fillId="22" borderId="22" xfId="170" applyNumberFormat="1" applyFont="1" applyFill="1" applyBorder="1" applyAlignment="1">
      <alignment horizontal="left" vertical="center"/>
    </xf>
    <xf numFmtId="224" fontId="152" fillId="22" borderId="23" xfId="170" applyNumberFormat="1" applyFont="1" applyFill="1" applyBorder="1" applyAlignment="1">
      <alignment horizontal="left" vertical="center"/>
    </xf>
    <xf numFmtId="224" fontId="152" fillId="22" borderId="18" xfId="170" applyNumberFormat="1" applyFont="1" applyFill="1" applyBorder="1" applyAlignment="1">
      <alignment horizontal="left" vertical="center"/>
    </xf>
    <xf numFmtId="224" fontId="152" fillId="22" borderId="5" xfId="170" applyNumberFormat="1" applyFont="1" applyFill="1" applyBorder="1" applyAlignment="1">
      <alignment horizontal="left" vertical="center"/>
    </xf>
    <xf numFmtId="224" fontId="152" fillId="22" borderId="19" xfId="170" applyNumberFormat="1" applyFont="1" applyFill="1" applyBorder="1" applyAlignment="1">
      <alignment horizontal="left" vertical="center"/>
    </xf>
    <xf numFmtId="41" fontId="150" fillId="29" borderId="0" xfId="167" applyFont="1" applyFill="1" applyAlignment="1">
      <alignment horizontal="center" vertical="center"/>
    </xf>
    <xf numFmtId="224" fontId="150" fillId="29" borderId="0" xfId="170" applyNumberFormat="1" applyFont="1" applyFill="1" applyAlignment="1">
      <alignment horizontal="right" vertical="center"/>
    </xf>
    <xf numFmtId="0" fontId="55" fillId="0" borderId="25" xfId="0" applyFont="1" applyBorder="1" applyAlignment="1">
      <alignment horizontal="center" vertical="center"/>
    </xf>
    <xf numFmtId="0" fontId="55" fillId="0" borderId="2" xfId="0" applyFont="1" applyBorder="1" applyAlignment="1">
      <alignment horizontal="center" vertical="center"/>
    </xf>
    <xf numFmtId="0" fontId="55" fillId="0" borderId="59" xfId="0" applyFont="1" applyBorder="1" applyAlignment="1">
      <alignment horizontal="center" vertical="center"/>
    </xf>
    <xf numFmtId="0" fontId="45" fillId="5" borderId="0" xfId="136" quotePrefix="1" applyFont="1" applyFill="1" applyAlignment="1">
      <alignment horizontal="left" vertical="center"/>
    </xf>
    <xf numFmtId="0" fontId="45" fillId="5" borderId="0" xfId="136" applyFont="1" applyFill="1" applyAlignment="1">
      <alignment horizontal="left" vertical="center"/>
    </xf>
    <xf numFmtId="0" fontId="0" fillId="13" borderId="25" xfId="0" applyFill="1" applyBorder="1" applyAlignment="1">
      <alignment horizontal="center" vertical="center"/>
    </xf>
    <xf numFmtId="0" fontId="0" fillId="13" borderId="2" xfId="0" applyFill="1" applyBorder="1" applyAlignment="1">
      <alignment horizontal="center" vertical="center"/>
    </xf>
    <xf numFmtId="0" fontId="0" fillId="13" borderId="59" xfId="0" applyFill="1" applyBorder="1" applyAlignment="1">
      <alignment horizontal="center" vertical="center"/>
    </xf>
    <xf numFmtId="49" fontId="0" fillId="0" borderId="25" xfId="0" applyNumberFormat="1" applyBorder="1" applyAlignment="1">
      <alignment horizontal="center" vertical="center"/>
    </xf>
    <xf numFmtId="49" fontId="0" fillId="0" borderId="2" xfId="0" applyNumberFormat="1" applyBorder="1" applyAlignment="1">
      <alignment horizontal="center" vertical="center"/>
    </xf>
    <xf numFmtId="49" fontId="0" fillId="0" borderId="59" xfId="0" applyNumberFormat="1" applyBorder="1" applyAlignment="1">
      <alignment horizontal="center" vertical="center"/>
    </xf>
    <xf numFmtId="49" fontId="0" fillId="0" borderId="25" xfId="0" applyNumberFormat="1" applyBorder="1" applyAlignment="1">
      <alignment horizontal="left" vertical="center" wrapText="1"/>
    </xf>
    <xf numFmtId="49" fontId="0" fillId="0" borderId="2" xfId="0" applyNumberFormat="1" applyBorder="1" applyAlignment="1">
      <alignment horizontal="left" vertical="center" wrapText="1"/>
    </xf>
    <xf numFmtId="49" fontId="0" fillId="0" borderId="59" xfId="0" applyNumberFormat="1" applyBorder="1" applyAlignment="1">
      <alignment horizontal="left" vertical="center" wrapText="1"/>
    </xf>
    <xf numFmtId="0" fontId="64" fillId="5" borderId="34" xfId="136" applyFont="1" applyFill="1" applyBorder="1" applyAlignment="1">
      <alignment horizontal="center" vertical="center"/>
    </xf>
    <xf numFmtId="0" fontId="64" fillId="5" borderId="35" xfId="136" applyFont="1" applyFill="1" applyBorder="1" applyAlignment="1">
      <alignment horizontal="center" vertical="center"/>
    </xf>
    <xf numFmtId="0" fontId="64" fillId="5" borderId="53" xfId="136" applyFont="1" applyFill="1" applyBorder="1" applyAlignment="1">
      <alignment horizontal="center" vertical="center"/>
    </xf>
    <xf numFmtId="0" fontId="64" fillId="5" borderId="24" xfId="136" applyFont="1" applyFill="1" applyBorder="1" applyAlignment="1">
      <alignment horizontal="center" vertical="center"/>
    </xf>
    <xf numFmtId="0" fontId="64" fillId="5" borderId="54" xfId="136" applyFont="1" applyFill="1" applyBorder="1" applyAlignment="1">
      <alignment horizontal="center" vertical="center"/>
    </xf>
    <xf numFmtId="204" fontId="42" fillId="0" borderId="38" xfId="136" applyNumberFormat="1" applyFont="1" applyBorder="1" applyAlignment="1">
      <alignment horizontal="center" vertical="center" wrapText="1"/>
    </xf>
    <xf numFmtId="204" fontId="42" fillId="0" borderId="20" xfId="136" applyNumberFormat="1" applyFont="1" applyBorder="1" applyAlignment="1">
      <alignment horizontal="center" vertical="center" wrapText="1"/>
    </xf>
    <xf numFmtId="204" fontId="42" fillId="0" borderId="40" xfId="136" applyNumberFormat="1" applyFont="1" applyBorder="1" applyAlignment="1">
      <alignment horizontal="left" vertical="center" wrapText="1" indent="1"/>
    </xf>
    <xf numFmtId="204" fontId="42" fillId="0" borderId="39" xfId="136" applyNumberFormat="1" applyFont="1" applyBorder="1" applyAlignment="1">
      <alignment horizontal="left" vertical="center" wrapText="1" indent="1"/>
    </xf>
    <xf numFmtId="204" fontId="42" fillId="0" borderId="41" xfId="136" applyNumberFormat="1" applyFont="1" applyBorder="1" applyAlignment="1">
      <alignment horizontal="left" vertical="center" wrapText="1" indent="1"/>
    </xf>
    <xf numFmtId="204" fontId="41" fillId="0" borderId="63" xfId="136" applyNumberFormat="1" applyFont="1" applyBorder="1" applyAlignment="1">
      <alignment horizontal="center" vertical="center" wrapText="1"/>
    </xf>
    <xf numFmtId="204" fontId="41" fillId="0" borderId="64" xfId="136" applyNumberFormat="1" applyFont="1" applyBorder="1" applyAlignment="1">
      <alignment horizontal="center" vertical="center" wrapText="1"/>
    </xf>
    <xf numFmtId="204" fontId="41" fillId="0" borderId="11" xfId="136" applyNumberFormat="1" applyFont="1" applyBorder="1" applyAlignment="1">
      <alignment horizontal="center" vertical="center" wrapText="1"/>
    </xf>
    <xf numFmtId="204" fontId="41" fillId="0" borderId="65" xfId="136" applyNumberFormat="1" applyFont="1" applyBorder="1" applyAlignment="1">
      <alignment horizontal="center" vertical="center" wrapText="1"/>
    </xf>
    <xf numFmtId="204" fontId="41" fillId="0" borderId="66" xfId="136" applyNumberFormat="1" applyFont="1" applyBorder="1" applyAlignment="1">
      <alignment horizontal="center" vertical="center" wrapText="1"/>
    </xf>
    <xf numFmtId="204" fontId="41" fillId="0" borderId="67" xfId="136" applyNumberFormat="1" applyFont="1" applyBorder="1" applyAlignment="1">
      <alignment horizontal="center" vertical="center" wrapText="1"/>
    </xf>
    <xf numFmtId="204" fontId="41" fillId="0" borderId="40" xfId="136" applyNumberFormat="1" applyFont="1" applyBorder="1" applyAlignment="1">
      <alignment horizontal="left" vertical="center" wrapText="1"/>
    </xf>
    <xf numFmtId="204" fontId="41" fillId="0" borderId="39" xfId="136" applyNumberFormat="1" applyFont="1" applyBorder="1" applyAlignment="1">
      <alignment horizontal="left" vertical="center" wrapText="1"/>
    </xf>
    <xf numFmtId="204" fontId="41" fillId="0" borderId="20" xfId="136" applyNumberFormat="1" applyFont="1" applyBorder="1" applyAlignment="1">
      <alignment horizontal="left" vertical="center" wrapText="1"/>
    </xf>
    <xf numFmtId="204" fontId="41" fillId="0" borderId="48" xfId="136" applyNumberFormat="1" applyFont="1" applyBorder="1" applyAlignment="1">
      <alignment horizontal="left" vertical="center" wrapText="1"/>
    </xf>
    <xf numFmtId="204" fontId="41" fillId="0" borderId="49" xfId="136" applyNumberFormat="1" applyFont="1" applyBorder="1" applyAlignment="1">
      <alignment horizontal="left" vertical="center" wrapText="1"/>
    </xf>
    <xf numFmtId="204" fontId="41" fillId="0" borderId="52" xfId="136" applyNumberFormat="1" applyFont="1" applyBorder="1" applyAlignment="1">
      <alignment horizontal="left" vertical="center" wrapText="1"/>
    </xf>
    <xf numFmtId="204" fontId="41" fillId="0" borderId="14" xfId="136" applyNumberFormat="1" applyFont="1" applyBorder="1" applyAlignment="1">
      <alignment horizontal="center" vertical="center" wrapText="1"/>
    </xf>
    <xf numFmtId="204" fontId="41" fillId="0" borderId="57" xfId="136" applyNumberFormat="1" applyFont="1" applyBorder="1" applyAlignment="1">
      <alignment horizontal="center" vertical="center" wrapText="1"/>
    </xf>
    <xf numFmtId="204" fontId="41" fillId="0" borderId="62" xfId="136" applyNumberFormat="1" applyFont="1" applyBorder="1" applyAlignment="1">
      <alignment horizontal="left" vertical="center" wrapText="1"/>
    </xf>
    <xf numFmtId="204" fontId="41" fillId="0" borderId="7" xfId="136" applyNumberFormat="1" applyFont="1" applyBorder="1" applyAlignment="1">
      <alignment horizontal="left" vertical="center" wrapText="1"/>
    </xf>
    <xf numFmtId="204" fontId="41" fillId="0" borderId="58" xfId="136" applyNumberFormat="1" applyFont="1" applyBorder="1" applyAlignment="1">
      <alignment horizontal="left" vertical="center" wrapText="1"/>
    </xf>
    <xf numFmtId="204" fontId="41" fillId="0" borderId="14" xfId="0" applyNumberFormat="1" applyFont="1" applyBorder="1" applyAlignment="1">
      <alignment horizontal="center" vertical="center" wrapText="1"/>
    </xf>
    <xf numFmtId="204" fontId="41" fillId="0" borderId="57" xfId="0" applyNumberFormat="1" applyFont="1" applyBorder="1" applyAlignment="1">
      <alignment horizontal="center" vertical="center" wrapText="1"/>
    </xf>
    <xf numFmtId="204" fontId="41" fillId="0" borderId="11" xfId="0" applyNumberFormat="1" applyFont="1" applyBorder="1" applyAlignment="1">
      <alignment horizontal="center" vertical="center" wrapText="1"/>
    </xf>
    <xf numFmtId="204" fontId="41" fillId="0" borderId="65" xfId="0" applyNumberFormat="1" applyFont="1" applyBorder="1" applyAlignment="1">
      <alignment horizontal="center" vertical="center" wrapText="1"/>
    </xf>
    <xf numFmtId="204" fontId="41" fillId="0" borderId="66" xfId="0" applyNumberFormat="1" applyFont="1" applyBorder="1" applyAlignment="1">
      <alignment horizontal="center" vertical="center" wrapText="1"/>
    </xf>
    <xf numFmtId="204" fontId="41" fillId="0" borderId="67" xfId="0" applyNumberFormat="1" applyFont="1" applyBorder="1" applyAlignment="1">
      <alignment horizontal="center" vertical="center" wrapText="1"/>
    </xf>
    <xf numFmtId="204" fontId="41" fillId="0" borderId="62" xfId="0" applyNumberFormat="1" applyFont="1" applyBorder="1" applyAlignment="1">
      <alignment horizontal="left" vertical="center" wrapText="1"/>
    </xf>
    <xf numFmtId="204" fontId="41" fillId="0" borderId="7" xfId="0" applyNumberFormat="1" applyFont="1" applyBorder="1" applyAlignment="1">
      <alignment horizontal="left" vertical="center" wrapText="1"/>
    </xf>
    <xf numFmtId="204" fontId="41" fillId="0" borderId="58" xfId="0" applyNumberFormat="1" applyFont="1" applyBorder="1" applyAlignment="1">
      <alignment horizontal="left" vertical="center" wrapText="1"/>
    </xf>
    <xf numFmtId="204" fontId="41" fillId="0" borderId="40" xfId="0" applyNumberFormat="1" applyFont="1" applyBorder="1" applyAlignment="1">
      <alignment horizontal="left" vertical="center" wrapText="1"/>
    </xf>
    <xf numFmtId="204" fontId="41" fillId="0" borderId="39" xfId="0" applyNumberFormat="1" applyFont="1" applyBorder="1" applyAlignment="1">
      <alignment horizontal="left" vertical="center" wrapText="1"/>
    </xf>
    <xf numFmtId="204" fontId="41" fillId="0" borderId="20" xfId="0" applyNumberFormat="1" applyFont="1" applyBorder="1" applyAlignment="1">
      <alignment horizontal="left" vertical="center" wrapText="1"/>
    </xf>
    <xf numFmtId="204" fontId="41" fillId="0" borderId="48" xfId="0" applyNumberFormat="1" applyFont="1" applyBorder="1" applyAlignment="1">
      <alignment horizontal="left" vertical="center" wrapText="1"/>
    </xf>
    <xf numFmtId="204" fontId="41" fillId="0" borderId="49" xfId="0" applyNumberFormat="1" applyFont="1" applyBorder="1" applyAlignment="1">
      <alignment horizontal="left" vertical="center" wrapText="1"/>
    </xf>
    <xf numFmtId="204" fontId="41" fillId="0" borderId="52" xfId="0" applyNumberFormat="1" applyFont="1" applyBorder="1" applyAlignment="1">
      <alignment horizontal="left" vertical="center" wrapText="1"/>
    </xf>
    <xf numFmtId="204" fontId="41" fillId="0" borderId="53" xfId="0" applyNumberFormat="1" applyFont="1" applyBorder="1" applyAlignment="1">
      <alignment horizontal="left" vertical="center" wrapText="1"/>
    </xf>
    <xf numFmtId="0" fontId="68" fillId="0" borderId="24" xfId="0" applyFont="1" applyBorder="1" applyAlignment="1">
      <alignment vertical="center" wrapText="1"/>
    </xf>
    <xf numFmtId="0" fontId="68" fillId="0" borderId="35" xfId="0" applyFont="1" applyBorder="1" applyAlignment="1">
      <alignment vertical="center" wrapText="1"/>
    </xf>
    <xf numFmtId="0" fontId="84" fillId="0" borderId="0" xfId="148" applyFont="1" applyAlignment="1">
      <alignment horizontal="center" vertical="center"/>
    </xf>
    <xf numFmtId="0" fontId="95" fillId="0" borderId="0" xfId="148" applyFont="1" applyAlignment="1">
      <alignment horizontal="center" vertical="center"/>
    </xf>
    <xf numFmtId="0" fontId="93" fillId="0" borderId="0" xfId="148" applyFont="1" applyAlignment="1">
      <alignment horizontal="center" vertical="center" wrapText="1"/>
    </xf>
    <xf numFmtId="0" fontId="74" fillId="0" borderId="0" xfId="148" applyFont="1" applyAlignment="1">
      <alignment horizontal="left" vertical="center" wrapText="1"/>
    </xf>
    <xf numFmtId="0" fontId="59" fillId="0" borderId="0" xfId="148" applyFont="1" applyAlignment="1">
      <alignment horizontal="left" vertical="center" wrapText="1"/>
    </xf>
    <xf numFmtId="31" fontId="85" fillId="0" borderId="0" xfId="148" applyNumberFormat="1" applyFont="1" applyAlignment="1">
      <alignment horizontal="center" vertical="center"/>
    </xf>
    <xf numFmtId="0" fontId="100" fillId="0" borderId="91" xfId="148" applyFont="1" applyBorder="1" applyAlignment="1">
      <alignment horizontal="center" vertical="center" wrapText="1"/>
    </xf>
    <xf numFmtId="0" fontId="100" fillId="0" borderId="92" xfId="148" applyFont="1" applyBorder="1" applyAlignment="1">
      <alignment horizontal="center" vertical="center" wrapText="1"/>
    </xf>
    <xf numFmtId="0" fontId="100" fillId="0" borderId="93" xfId="148" applyFont="1" applyBorder="1" applyAlignment="1">
      <alignment horizontal="center" vertical="center" wrapText="1"/>
    </xf>
    <xf numFmtId="0" fontId="100" fillId="16" borderId="91" xfId="148" applyFont="1" applyFill="1" applyBorder="1" applyAlignment="1">
      <alignment horizontal="center" vertical="center" wrapText="1"/>
    </xf>
    <xf numFmtId="0" fontId="100" fillId="16" borderId="92" xfId="148" applyFont="1" applyFill="1" applyBorder="1" applyAlignment="1">
      <alignment horizontal="center" vertical="center" wrapText="1"/>
    </xf>
    <xf numFmtId="0" fontId="100" fillId="16" borderId="93" xfId="148" applyFont="1" applyFill="1" applyBorder="1" applyAlignment="1">
      <alignment horizontal="center" vertical="center" wrapText="1"/>
    </xf>
    <xf numFmtId="0" fontId="98" fillId="0" borderId="9" xfId="148" applyFont="1" applyBorder="1" applyAlignment="1">
      <alignment horizontal="center" vertical="center" wrapText="1"/>
    </xf>
    <xf numFmtId="0" fontId="98" fillId="0" borderId="96" xfId="148" applyFont="1" applyBorder="1" applyAlignment="1">
      <alignment horizontal="center" vertical="center"/>
    </xf>
    <xf numFmtId="0" fontId="98" fillId="0" borderId="8" xfId="148" applyFont="1" applyBorder="1" applyAlignment="1">
      <alignment horizontal="center" vertical="center"/>
    </xf>
    <xf numFmtId="0" fontId="96" fillId="0" borderId="0" xfId="148" applyFont="1" applyAlignment="1">
      <alignment horizontal="center" vertical="center"/>
    </xf>
    <xf numFmtId="0" fontId="98" fillId="0" borderId="9" xfId="148" applyFont="1" applyBorder="1" applyAlignment="1">
      <alignment horizontal="center" vertical="center"/>
    </xf>
    <xf numFmtId="0" fontId="104" fillId="0" borderId="95" xfId="148" applyFont="1" applyBorder="1" applyAlignment="1">
      <alignment horizontal="left" vertical="center" wrapText="1"/>
    </xf>
    <xf numFmtId="0" fontId="104" fillId="0" borderId="97" xfId="148" applyFont="1" applyBorder="1" applyAlignment="1">
      <alignment horizontal="left" vertical="center" wrapText="1"/>
    </xf>
    <xf numFmtId="0" fontId="71" fillId="11" borderId="29" xfId="172" applyFont="1" applyFill="1" applyBorder="1" applyAlignment="1">
      <alignment horizontal="left" vertical="center" shrinkToFit="1"/>
    </xf>
    <xf numFmtId="0" fontId="71" fillId="11" borderId="13" xfId="172" applyFont="1" applyFill="1" applyBorder="1" applyAlignment="1">
      <alignment horizontal="left" vertical="center" shrinkToFit="1"/>
    </xf>
    <xf numFmtId="41" fontId="40" fillId="11" borderId="13" xfId="163" applyNumberFormat="1" applyFont="1" applyFill="1" applyBorder="1" applyAlignment="1">
      <alignment horizontal="left" vertical="center" shrinkToFit="1"/>
    </xf>
    <xf numFmtId="41" fontId="40" fillId="11" borderId="13" xfId="163" applyNumberFormat="1" applyFont="1" applyFill="1" applyBorder="1" applyAlignment="1">
      <alignment horizontal="right" vertical="center" shrinkToFit="1"/>
    </xf>
    <xf numFmtId="0" fontId="40" fillId="11" borderId="13" xfId="163" applyFont="1" applyFill="1" applyBorder="1" applyAlignment="1">
      <alignment horizontal="center" vertical="center" shrinkToFit="1"/>
    </xf>
    <xf numFmtId="0" fontId="40" fillId="11" borderId="30" xfId="163" applyFont="1" applyFill="1" applyBorder="1" applyAlignment="1">
      <alignment horizontal="center" vertical="center" shrinkToFit="1"/>
    </xf>
    <xf numFmtId="0" fontId="71" fillId="11" borderId="152" xfId="172" applyFont="1" applyFill="1" applyBorder="1" applyAlignment="1">
      <alignment horizontal="left" vertical="center" shrinkToFit="1"/>
    </xf>
    <xf numFmtId="0" fontId="71" fillId="11" borderId="43" xfId="172" applyFont="1" applyFill="1" applyBorder="1" applyAlignment="1">
      <alignment horizontal="left" vertical="center" shrinkToFit="1"/>
    </xf>
    <xf numFmtId="41" fontId="40" fillId="11" borderId="43" xfId="163" applyNumberFormat="1" applyFont="1" applyFill="1" applyBorder="1" applyAlignment="1">
      <alignment horizontal="left" vertical="center" shrinkToFit="1"/>
    </xf>
    <xf numFmtId="41" fontId="40" fillId="11" borderId="43" xfId="163" applyNumberFormat="1" applyFont="1" applyFill="1" applyBorder="1" applyAlignment="1">
      <alignment horizontal="right" vertical="center" shrinkToFit="1"/>
    </xf>
    <xf numFmtId="0" fontId="40" fillId="11" borderId="43" xfId="163" applyFont="1" applyFill="1" applyBorder="1" applyAlignment="1">
      <alignment horizontal="center" vertical="center" shrinkToFit="1"/>
    </xf>
    <xf numFmtId="0" fontId="40" fillId="11" borderId="153" xfId="163" applyFont="1" applyFill="1" applyBorder="1" applyAlignment="1">
      <alignment horizontal="center" vertical="center" shrinkToFit="1"/>
    </xf>
    <xf numFmtId="0" fontId="71" fillId="29" borderId="29" xfId="172" applyFont="1" applyFill="1" applyBorder="1" applyAlignment="1">
      <alignment horizontal="left" vertical="center" shrinkToFit="1"/>
    </xf>
    <xf numFmtId="0" fontId="71" fillId="29" borderId="13" xfId="172" applyFont="1" applyFill="1" applyBorder="1" applyAlignment="1">
      <alignment horizontal="left" vertical="center" shrinkToFit="1"/>
    </xf>
    <xf numFmtId="41" fontId="40" fillId="29" borderId="13" xfId="163" applyNumberFormat="1" applyFont="1" applyFill="1" applyBorder="1" applyAlignment="1">
      <alignment horizontal="left" vertical="center" shrinkToFit="1"/>
    </xf>
    <xf numFmtId="41" fontId="40" fillId="29" borderId="13" xfId="163" applyNumberFormat="1" applyFont="1" applyFill="1" applyBorder="1" applyAlignment="1">
      <alignment horizontal="right" vertical="center" shrinkToFit="1"/>
    </xf>
    <xf numFmtId="0" fontId="40" fillId="29" borderId="13" xfId="163" applyFont="1" applyFill="1" applyBorder="1" applyAlignment="1">
      <alignment horizontal="center" vertical="center" shrinkToFit="1"/>
    </xf>
    <xf numFmtId="0" fontId="40" fillId="29" borderId="30" xfId="163" applyFont="1" applyFill="1" applyBorder="1" applyAlignment="1">
      <alignment horizontal="center" vertical="center" shrinkToFit="1"/>
    </xf>
    <xf numFmtId="0" fontId="71" fillId="4" borderId="29" xfId="172" applyFont="1" applyFill="1" applyBorder="1" applyAlignment="1">
      <alignment horizontal="left" vertical="center" shrinkToFit="1"/>
    </xf>
    <xf numFmtId="0" fontId="71" fillId="4" borderId="13" xfId="172" applyFont="1" applyFill="1" applyBorder="1" applyAlignment="1">
      <alignment horizontal="left" vertical="center" shrinkToFit="1"/>
    </xf>
    <xf numFmtId="41" fontId="40" fillId="4" borderId="13" xfId="163" applyNumberFormat="1" applyFont="1" applyFill="1" applyBorder="1" applyAlignment="1">
      <alignment horizontal="left" vertical="center" shrinkToFit="1"/>
    </xf>
    <xf numFmtId="41" fontId="40" fillId="0" borderId="13" xfId="163" applyNumberFormat="1" applyFont="1" applyBorder="1" applyAlignment="1">
      <alignment horizontal="right" vertical="center" shrinkToFit="1"/>
    </xf>
    <xf numFmtId="0" fontId="40" fillId="4" borderId="30" xfId="163" applyFont="1" applyFill="1" applyBorder="1" applyAlignment="1">
      <alignment horizontal="center" vertical="center" shrinkToFit="1"/>
    </xf>
    <xf numFmtId="41" fontId="40" fillId="4" borderId="13" xfId="163" applyNumberFormat="1" applyFont="1" applyFill="1" applyBorder="1" applyAlignment="1">
      <alignment horizontal="right" vertical="center" shrinkToFit="1"/>
    </xf>
    <xf numFmtId="0" fontId="71" fillId="4" borderId="33" xfId="172" applyFont="1" applyFill="1" applyBorder="1" applyAlignment="1">
      <alignment horizontal="left" vertical="center" shrinkToFit="1"/>
    </xf>
    <xf numFmtId="0" fontId="71" fillId="4" borderId="27" xfId="172" applyFont="1" applyFill="1" applyBorder="1" applyAlignment="1">
      <alignment horizontal="left" vertical="center" shrinkToFit="1"/>
    </xf>
    <xf numFmtId="41" fontId="40" fillId="4" borderId="27" xfId="163" applyNumberFormat="1" applyFont="1" applyFill="1" applyBorder="1" applyAlignment="1">
      <alignment horizontal="left" vertical="center" shrinkToFit="1"/>
    </xf>
    <xf numFmtId="41" fontId="40" fillId="0" borderId="27" xfId="163" applyNumberFormat="1" applyFont="1" applyBorder="1" applyAlignment="1">
      <alignment horizontal="right" vertical="center" shrinkToFit="1"/>
    </xf>
    <xf numFmtId="0" fontId="40" fillId="11" borderId="27" xfId="163" applyFont="1" applyFill="1" applyBorder="1" applyAlignment="1">
      <alignment horizontal="center" vertical="center" shrinkToFit="1"/>
    </xf>
    <xf numFmtId="0" fontId="40" fillId="4" borderId="28" xfId="163" applyFont="1" applyFill="1" applyBorder="1" applyAlignment="1">
      <alignment horizontal="center" vertical="center" shrinkToFit="1"/>
    </xf>
    <xf numFmtId="0" fontId="71" fillId="4" borderId="0" xfId="172" applyFont="1" applyFill="1" applyAlignment="1">
      <alignment horizontal="center" vertical="center" shrinkToFit="1"/>
    </xf>
    <xf numFmtId="41" fontId="40" fillId="4" borderId="0" xfId="163" applyNumberFormat="1" applyFont="1" applyFill="1" applyAlignment="1">
      <alignment horizontal="center" vertical="center" shrinkToFit="1"/>
    </xf>
    <xf numFmtId="0" fontId="40" fillId="11" borderId="0" xfId="163" applyFont="1" applyFill="1" applyAlignment="1">
      <alignment horizontal="center" vertical="center" shrinkToFit="1"/>
    </xf>
    <xf numFmtId="0" fontId="71" fillId="29" borderId="109" xfId="172" applyFont="1" applyFill="1" applyBorder="1" applyAlignment="1">
      <alignment horizontal="center" vertical="center" shrinkToFit="1"/>
    </xf>
    <xf numFmtId="0" fontId="71" fillId="29" borderId="15" xfId="172" applyFont="1" applyFill="1" applyBorder="1" applyAlignment="1">
      <alignment horizontal="center" vertical="center" shrinkToFit="1"/>
    </xf>
    <xf numFmtId="0" fontId="71" fillId="29" borderId="112" xfId="172" applyFont="1" applyFill="1" applyBorder="1" applyAlignment="1">
      <alignment horizontal="center" vertical="center" shrinkToFit="1"/>
    </xf>
    <xf numFmtId="0" fontId="71" fillId="29" borderId="77" xfId="172" applyFont="1" applyFill="1" applyBorder="1" applyAlignment="1">
      <alignment horizontal="center" vertical="center" shrinkToFit="1"/>
    </xf>
    <xf numFmtId="0" fontId="40" fillId="29" borderId="161" xfId="163" applyFont="1" applyFill="1" applyBorder="1" applyAlignment="1">
      <alignment horizontal="center" vertical="center" shrinkToFit="1"/>
    </xf>
    <xf numFmtId="0" fontId="40" fillId="29" borderId="162" xfId="163" applyFont="1" applyFill="1" applyBorder="1" applyAlignment="1">
      <alignment horizontal="center" vertical="center" shrinkToFit="1"/>
    </xf>
    <xf numFmtId="0" fontId="40" fillId="29" borderId="161" xfId="163" applyFont="1" applyFill="1" applyBorder="1" applyAlignment="1">
      <alignment horizontal="center" vertical="center" wrapText="1" shrinkToFit="1"/>
    </xf>
    <xf numFmtId="0" fontId="40" fillId="29" borderId="162" xfId="163" applyFont="1" applyFill="1" applyBorder="1" applyAlignment="1">
      <alignment horizontal="center" vertical="center" wrapText="1" shrinkToFit="1"/>
    </xf>
    <xf numFmtId="0" fontId="40" fillId="29" borderId="15" xfId="163" applyFont="1" applyFill="1" applyBorder="1" applyAlignment="1">
      <alignment horizontal="center" vertical="center" shrinkToFit="1"/>
    </xf>
    <xf numFmtId="0" fontId="40" fillId="29" borderId="110" xfId="163" applyFont="1" applyFill="1" applyBorder="1" applyAlignment="1">
      <alignment horizontal="center" vertical="center" shrinkToFit="1"/>
    </xf>
    <xf numFmtId="0" fontId="40" fillId="29" borderId="77" xfId="163" applyFont="1" applyFill="1" applyBorder="1" applyAlignment="1">
      <alignment horizontal="center" vertical="center" shrinkToFit="1"/>
    </xf>
    <xf numFmtId="0" fontId="40" fillId="29" borderId="78" xfId="163" applyFont="1" applyFill="1" applyBorder="1" applyAlignment="1">
      <alignment horizontal="center" vertical="center" shrinkToFit="1"/>
    </xf>
    <xf numFmtId="0" fontId="71" fillId="29" borderId="159" xfId="172" applyFont="1" applyFill="1" applyBorder="1" applyAlignment="1">
      <alignment horizontal="left" vertical="center" shrinkToFit="1"/>
    </xf>
    <xf numFmtId="0" fontId="71" fillId="29" borderId="49" xfId="172" applyFont="1" applyFill="1" applyBorder="1" applyAlignment="1">
      <alignment horizontal="left" vertical="center" shrinkToFit="1"/>
    </xf>
    <xf numFmtId="0" fontId="71" fillId="29" borderId="52" xfId="172" applyFont="1" applyFill="1" applyBorder="1" applyAlignment="1">
      <alignment horizontal="left" vertical="center" shrinkToFit="1"/>
    </xf>
    <xf numFmtId="0" fontId="40" fillId="29" borderId="48" xfId="163" applyFont="1" applyFill="1" applyBorder="1" applyAlignment="1">
      <alignment horizontal="left" vertical="center" shrinkToFit="1"/>
    </xf>
    <xf numFmtId="0" fontId="40" fillId="29" borderId="49" xfId="163" applyFont="1" applyFill="1" applyBorder="1" applyAlignment="1">
      <alignment horizontal="left" vertical="center" shrinkToFit="1"/>
    </xf>
    <xf numFmtId="0" fontId="40" fillId="29" borderId="52" xfId="163" applyFont="1" applyFill="1" applyBorder="1" applyAlignment="1">
      <alignment horizontal="left" vertical="center" shrinkToFit="1"/>
    </xf>
    <xf numFmtId="0" fontId="40" fillId="29" borderId="48" xfId="163" applyFont="1" applyFill="1" applyBorder="1" applyAlignment="1">
      <alignment horizontal="center" vertical="center" shrinkToFit="1"/>
    </xf>
    <xf numFmtId="0" fontId="40" fillId="29" borderId="49" xfId="163" applyFont="1" applyFill="1" applyBorder="1" applyAlignment="1">
      <alignment horizontal="center" vertical="center" shrinkToFit="1"/>
    </xf>
    <xf numFmtId="0" fontId="40" fillId="29" borderId="52" xfId="163" applyFont="1" applyFill="1" applyBorder="1" applyAlignment="1">
      <alignment horizontal="center" vertical="center" shrinkToFit="1"/>
    </xf>
    <xf numFmtId="3" fontId="40" fillId="29" borderId="48" xfId="163" applyNumberFormat="1" applyFont="1" applyFill="1" applyBorder="1" applyAlignment="1">
      <alignment horizontal="right" vertical="center" shrinkToFit="1"/>
    </xf>
    <xf numFmtId="3" fontId="40" fillId="29" borderId="49" xfId="163" applyNumberFormat="1" applyFont="1" applyFill="1" applyBorder="1" applyAlignment="1">
      <alignment horizontal="right" vertical="center" shrinkToFit="1"/>
    </xf>
    <xf numFmtId="3" fontId="40" fillId="29" borderId="52" xfId="163" applyNumberFormat="1" applyFont="1" applyFill="1" applyBorder="1" applyAlignment="1">
      <alignment horizontal="right" vertical="center" shrinkToFit="1"/>
    </xf>
    <xf numFmtId="0" fontId="40" fillId="29" borderId="160" xfId="163" applyFont="1" applyFill="1" applyBorder="1" applyAlignment="1">
      <alignment horizontal="center" vertical="center" shrinkToFit="1"/>
    </xf>
    <xf numFmtId="0" fontId="150" fillId="29" borderId="21" xfId="163" applyFont="1" applyFill="1" applyBorder="1" applyAlignment="1">
      <alignment horizontal="center" vertical="center"/>
    </xf>
    <xf numFmtId="0" fontId="150" fillId="29" borderId="22" xfId="163" applyFont="1" applyFill="1" applyBorder="1" applyAlignment="1">
      <alignment horizontal="center" vertical="center"/>
    </xf>
    <xf numFmtId="0" fontId="150" fillId="29" borderId="23" xfId="163" applyFont="1" applyFill="1" applyBorder="1" applyAlignment="1">
      <alignment horizontal="center" vertical="center"/>
    </xf>
    <xf numFmtId="0" fontId="150" fillId="29" borderId="66" xfId="163" applyFont="1" applyFill="1" applyBorder="1" applyAlignment="1">
      <alignment horizontal="center" vertical="center"/>
    </xf>
    <xf numFmtId="0" fontId="150" fillId="29" borderId="77" xfId="163" applyFont="1" applyFill="1" applyBorder="1" applyAlignment="1">
      <alignment horizontal="center" vertical="center"/>
    </xf>
    <xf numFmtId="0" fontId="150" fillId="29" borderId="118" xfId="163" applyFont="1" applyFill="1" applyBorder="1" applyAlignment="1">
      <alignment horizontal="center" vertical="center"/>
    </xf>
    <xf numFmtId="0" fontId="71" fillId="29" borderId="154" xfId="172" applyFont="1" applyFill="1" applyBorder="1" applyAlignment="1">
      <alignment horizontal="left" vertical="center" shrinkToFit="1"/>
    </xf>
    <xf numFmtId="0" fontId="71" fillId="29" borderId="39" xfId="172" applyFont="1" applyFill="1" applyBorder="1" applyAlignment="1">
      <alignment horizontal="left" vertical="center" shrinkToFit="1"/>
    </xf>
    <xf numFmtId="0" fontId="71" fillId="29" borderId="20" xfId="172" applyFont="1" applyFill="1" applyBorder="1" applyAlignment="1">
      <alignment horizontal="left" vertical="center" shrinkToFit="1"/>
    </xf>
    <xf numFmtId="0" fontId="40" fillId="29" borderId="40" xfId="163" applyFont="1" applyFill="1" applyBorder="1" applyAlignment="1">
      <alignment horizontal="left" vertical="center" shrinkToFit="1"/>
    </xf>
    <xf numFmtId="0" fontId="40" fillId="29" borderId="39" xfId="163" applyFont="1" applyFill="1" applyBorder="1" applyAlignment="1">
      <alignment horizontal="left" vertical="center" shrinkToFit="1"/>
    </xf>
    <xf numFmtId="0" fontId="40" fillId="29" borderId="20" xfId="163" applyFont="1" applyFill="1" applyBorder="1" applyAlignment="1">
      <alignment horizontal="left" vertical="center" shrinkToFit="1"/>
    </xf>
    <xf numFmtId="0" fontId="40" fillId="29" borderId="40" xfId="163" applyFont="1" applyFill="1" applyBorder="1" applyAlignment="1">
      <alignment horizontal="center" vertical="center" shrinkToFit="1"/>
    </xf>
    <xf numFmtId="0" fontId="40" fillId="29" borderId="39" xfId="163" applyFont="1" applyFill="1" applyBorder="1" applyAlignment="1">
      <alignment horizontal="center" vertical="center" shrinkToFit="1"/>
    </xf>
    <xf numFmtId="0" fontId="40" fillId="29" borderId="20" xfId="163" applyFont="1" applyFill="1" applyBorder="1" applyAlignment="1">
      <alignment horizontal="center" vertical="center" shrinkToFit="1"/>
    </xf>
    <xf numFmtId="3" fontId="40" fillId="29" borderId="40" xfId="163" applyNumberFormat="1" applyFont="1" applyFill="1" applyBorder="1" applyAlignment="1">
      <alignment horizontal="right" vertical="center" shrinkToFit="1"/>
    </xf>
    <xf numFmtId="3" fontId="40" fillId="29" borderId="39" xfId="163" applyNumberFormat="1" applyFont="1" applyFill="1" applyBorder="1" applyAlignment="1">
      <alignment horizontal="right" vertical="center" shrinkToFit="1"/>
    </xf>
    <xf numFmtId="3" fontId="40" fillId="29" borderId="20" xfId="163" applyNumberFormat="1" applyFont="1" applyFill="1" applyBorder="1" applyAlignment="1">
      <alignment horizontal="right" vertical="center" shrinkToFit="1"/>
    </xf>
    <xf numFmtId="0" fontId="40" fillId="29" borderId="155" xfId="163" applyFont="1" applyFill="1" applyBorder="1" applyAlignment="1">
      <alignment horizontal="center" vertical="center" shrinkToFit="1"/>
    </xf>
    <xf numFmtId="0" fontId="71" fillId="29" borderId="156" xfId="172" applyFont="1" applyFill="1" applyBorder="1" applyAlignment="1">
      <alignment horizontal="left" vertical="center" shrinkToFit="1"/>
    </xf>
    <xf numFmtId="0" fontId="71" fillId="29" borderId="157" xfId="172" applyFont="1" applyFill="1" applyBorder="1" applyAlignment="1">
      <alignment horizontal="left" vertical="center" shrinkToFit="1"/>
    </xf>
    <xf numFmtId="0" fontId="71" fillId="29" borderId="64" xfId="172" applyFont="1" applyFill="1" applyBorder="1" applyAlignment="1">
      <alignment horizontal="left" vertical="center" shrinkToFit="1"/>
    </xf>
    <xf numFmtId="0" fontId="71" fillId="29" borderId="158" xfId="172" applyFont="1" applyFill="1" applyBorder="1" applyAlignment="1">
      <alignment horizontal="left" vertical="center" shrinkToFit="1"/>
    </xf>
    <xf numFmtId="0" fontId="71" fillId="29" borderId="7" xfId="172" applyFont="1" applyFill="1" applyBorder="1" applyAlignment="1">
      <alignment horizontal="left" vertical="center" shrinkToFit="1"/>
    </xf>
    <xf numFmtId="0" fontId="71" fillId="29" borderId="58" xfId="172" applyFont="1" applyFill="1" applyBorder="1" applyAlignment="1">
      <alignment horizontal="left" vertical="center" shrinkToFit="1"/>
    </xf>
    <xf numFmtId="0" fontId="71" fillId="4" borderId="154" xfId="172" applyFont="1" applyFill="1" applyBorder="1" applyAlignment="1">
      <alignment horizontal="left" vertical="center" shrinkToFit="1"/>
    </xf>
    <xf numFmtId="0" fontId="71" fillId="4" borderId="39" xfId="172" applyFont="1" applyFill="1" applyBorder="1" applyAlignment="1">
      <alignment horizontal="left" vertical="center" shrinkToFit="1"/>
    </xf>
    <xf numFmtId="0" fontId="71" fillId="4" borderId="20" xfId="172" applyFont="1" applyFill="1" applyBorder="1" applyAlignment="1">
      <alignment horizontal="left" vertical="center" shrinkToFit="1"/>
    </xf>
    <xf numFmtId="0" fontId="40" fillId="4" borderId="40" xfId="163" applyFont="1" applyFill="1" applyBorder="1" applyAlignment="1">
      <alignment horizontal="left" vertical="center" shrinkToFit="1"/>
    </xf>
    <xf numFmtId="0" fontId="40" fillId="4" borderId="39" xfId="163" applyFont="1" applyFill="1" applyBorder="1" applyAlignment="1">
      <alignment horizontal="left" vertical="center" shrinkToFit="1"/>
    </xf>
    <xf numFmtId="0" fontId="40" fillId="4" borderId="20" xfId="163" applyFont="1" applyFill="1" applyBorder="1" applyAlignment="1">
      <alignment horizontal="left" vertical="center" shrinkToFit="1"/>
    </xf>
    <xf numFmtId="0" fontId="40" fillId="4" borderId="40" xfId="163" applyFont="1" applyFill="1" applyBorder="1" applyAlignment="1">
      <alignment horizontal="center" vertical="center" shrinkToFit="1"/>
    </xf>
    <xf numFmtId="0" fontId="40" fillId="4" borderId="39" xfId="163" applyFont="1" applyFill="1" applyBorder="1" applyAlignment="1">
      <alignment horizontal="center" vertical="center" shrinkToFit="1"/>
    </xf>
    <xf numFmtId="0" fontId="40" fillId="4" borderId="20" xfId="163" applyFont="1" applyFill="1" applyBorder="1" applyAlignment="1">
      <alignment horizontal="center" vertical="center" shrinkToFit="1"/>
    </xf>
    <xf numFmtId="3" fontId="40" fillId="4" borderId="40" xfId="163" applyNumberFormat="1" applyFont="1" applyFill="1" applyBorder="1" applyAlignment="1">
      <alignment horizontal="right" vertical="center" shrinkToFit="1"/>
    </xf>
    <xf numFmtId="3" fontId="40" fillId="4" borderId="39" xfId="163" applyNumberFormat="1" applyFont="1" applyFill="1" applyBorder="1" applyAlignment="1">
      <alignment horizontal="right" vertical="center" shrinkToFit="1"/>
    </xf>
    <xf numFmtId="3" fontId="40" fillId="4" borderId="20" xfId="163" applyNumberFormat="1" applyFont="1" applyFill="1" applyBorder="1" applyAlignment="1">
      <alignment horizontal="right" vertical="center" shrinkToFit="1"/>
    </xf>
    <xf numFmtId="0" fontId="40" fillId="11" borderId="40" xfId="163" applyFont="1" applyFill="1" applyBorder="1" applyAlignment="1">
      <alignment horizontal="center" vertical="center" shrinkToFit="1"/>
    </xf>
    <xf numFmtId="0" fontId="40" fillId="11" borderId="39" xfId="163" applyFont="1" applyFill="1" applyBorder="1" applyAlignment="1">
      <alignment horizontal="center" vertical="center" shrinkToFit="1"/>
    </xf>
    <xf numFmtId="0" fontId="40" fillId="11" borderId="20" xfId="163" applyFont="1" applyFill="1" applyBorder="1" applyAlignment="1">
      <alignment horizontal="center" vertical="center" shrinkToFit="1"/>
    </xf>
    <xf numFmtId="3" fontId="40" fillId="0" borderId="40" xfId="163" applyNumberFormat="1" applyFont="1" applyBorder="1" applyAlignment="1">
      <alignment horizontal="right" vertical="center" shrinkToFit="1"/>
    </xf>
    <xf numFmtId="3" fontId="40" fillId="0" borderId="39" xfId="163" applyNumberFormat="1" applyFont="1" applyBorder="1" applyAlignment="1">
      <alignment horizontal="right" vertical="center" shrinkToFit="1"/>
    </xf>
    <xf numFmtId="3" fontId="40" fillId="0" borderId="20" xfId="163" applyNumberFormat="1" applyFont="1" applyBorder="1" applyAlignment="1">
      <alignment horizontal="right" vertical="center" shrinkToFit="1"/>
    </xf>
    <xf numFmtId="0" fontId="71" fillId="4" borderId="156" xfId="172" applyFont="1" applyFill="1" applyBorder="1" applyAlignment="1">
      <alignment horizontal="left" vertical="center" shrinkToFit="1"/>
    </xf>
    <xf numFmtId="0" fontId="71" fillId="4" borderId="157" xfId="172" applyFont="1" applyFill="1" applyBorder="1" applyAlignment="1">
      <alignment horizontal="left" vertical="center" shrinkToFit="1"/>
    </xf>
    <xf numFmtId="0" fontId="71" fillId="4" borderId="64" xfId="172" applyFont="1" applyFill="1" applyBorder="1" applyAlignment="1">
      <alignment horizontal="left" vertical="center" shrinkToFit="1"/>
    </xf>
    <xf numFmtId="0" fontId="71" fillId="4" borderId="158" xfId="172" applyFont="1" applyFill="1" applyBorder="1" applyAlignment="1">
      <alignment horizontal="left" vertical="center" shrinkToFit="1"/>
    </xf>
    <xf numFmtId="0" fontId="71" fillId="4" borderId="7" xfId="172" applyFont="1" applyFill="1" applyBorder="1" applyAlignment="1">
      <alignment horizontal="left" vertical="center" shrinkToFit="1"/>
    </xf>
    <xf numFmtId="0" fontId="71" fillId="4" borderId="58" xfId="172" applyFont="1" applyFill="1" applyBorder="1" applyAlignment="1">
      <alignment horizontal="left" vertical="center" shrinkToFit="1"/>
    </xf>
    <xf numFmtId="0" fontId="71" fillId="4" borderId="31" xfId="172" applyFont="1" applyFill="1" applyBorder="1" applyAlignment="1">
      <alignment horizontal="left" vertical="center" shrinkToFit="1"/>
    </xf>
    <xf numFmtId="0" fontId="71" fillId="4" borderId="24" xfId="172" applyFont="1" applyFill="1" applyBorder="1" applyAlignment="1">
      <alignment horizontal="left" vertical="center" shrinkToFit="1"/>
    </xf>
    <xf numFmtId="0" fontId="71" fillId="4" borderId="35" xfId="172" applyFont="1" applyFill="1" applyBorder="1" applyAlignment="1">
      <alignment horizontal="left" vertical="center" shrinkToFit="1"/>
    </xf>
    <xf numFmtId="0" fontId="40" fillId="4" borderId="53" xfId="163" applyFont="1" applyFill="1" applyBorder="1" applyAlignment="1">
      <alignment horizontal="left" vertical="center" shrinkToFit="1"/>
    </xf>
    <xf numFmtId="0" fontId="40" fillId="4" borderId="24" xfId="163" applyFont="1" applyFill="1" applyBorder="1" applyAlignment="1">
      <alignment horizontal="left" vertical="center" shrinkToFit="1"/>
    </xf>
    <xf numFmtId="0" fontId="40" fillId="4" borderId="35" xfId="163" applyFont="1" applyFill="1" applyBorder="1" applyAlignment="1">
      <alignment horizontal="left" vertical="center" shrinkToFit="1"/>
    </xf>
    <xf numFmtId="0" fontId="40" fillId="11" borderId="53" xfId="163" applyFont="1" applyFill="1" applyBorder="1" applyAlignment="1">
      <alignment horizontal="center" vertical="center" shrinkToFit="1"/>
    </xf>
    <xf numFmtId="0" fontId="40" fillId="11" borderId="24" xfId="163" applyFont="1" applyFill="1" applyBorder="1" applyAlignment="1">
      <alignment horizontal="center" vertical="center" shrinkToFit="1"/>
    </xf>
    <xf numFmtId="0" fontId="40" fillId="11" borderId="35" xfId="163" applyFont="1" applyFill="1" applyBorder="1" applyAlignment="1">
      <alignment horizontal="center" vertical="center" shrinkToFit="1"/>
    </xf>
    <xf numFmtId="3" fontId="40" fillId="0" borderId="53" xfId="163" applyNumberFormat="1" applyFont="1" applyBorder="1" applyAlignment="1">
      <alignment horizontal="right" vertical="center" shrinkToFit="1"/>
    </xf>
    <xf numFmtId="3" fontId="40" fillId="0" borderId="24" xfId="163" applyNumberFormat="1" applyFont="1" applyBorder="1" applyAlignment="1">
      <alignment horizontal="right" vertical="center" shrinkToFit="1"/>
    </xf>
    <xf numFmtId="3" fontId="40" fillId="0" borderId="35" xfId="163" applyNumberFormat="1" applyFont="1" applyBorder="1" applyAlignment="1">
      <alignment horizontal="right" vertical="center" shrinkToFit="1"/>
    </xf>
    <xf numFmtId="0" fontId="71" fillId="29" borderId="144" xfId="172" applyFont="1" applyFill="1" applyBorder="1" applyAlignment="1">
      <alignment horizontal="center" vertical="center" shrinkToFit="1"/>
    </xf>
    <xf numFmtId="0" fontId="71" fillId="29" borderId="145" xfId="172" applyFont="1" applyFill="1" applyBorder="1" applyAlignment="1">
      <alignment horizontal="center" vertical="center" shrinkToFit="1"/>
    </xf>
    <xf numFmtId="0" fontId="40" fillId="29" borderId="145" xfId="163" applyFont="1" applyFill="1" applyBorder="1" applyAlignment="1">
      <alignment horizontal="center" vertical="center" shrinkToFit="1"/>
    </xf>
    <xf numFmtId="0" fontId="40" fillId="29" borderId="146" xfId="163" applyFont="1" applyFill="1" applyBorder="1" applyAlignment="1">
      <alignment horizontal="center" vertical="center" shrinkToFit="1"/>
    </xf>
    <xf numFmtId="0" fontId="40" fillId="11" borderId="150" xfId="163" applyFont="1" applyFill="1" applyBorder="1" applyAlignment="1">
      <alignment horizontal="center" vertical="center"/>
    </xf>
    <xf numFmtId="0" fontId="40" fillId="11" borderId="36" xfId="163" applyFont="1" applyFill="1" applyBorder="1" applyAlignment="1">
      <alignment horizontal="center" vertical="center"/>
    </xf>
    <xf numFmtId="0" fontId="40" fillId="11" borderId="29" xfId="163" applyFont="1" applyFill="1" applyBorder="1" applyAlignment="1">
      <alignment horizontal="center" vertical="center"/>
    </xf>
    <xf numFmtId="0" fontId="40" fillId="11" borderId="13" xfId="163" applyFont="1" applyFill="1" applyBorder="1" applyAlignment="1">
      <alignment horizontal="center" vertical="center"/>
    </xf>
    <xf numFmtId="0" fontId="40" fillId="11" borderId="152" xfId="163" applyFont="1" applyFill="1" applyBorder="1" applyAlignment="1">
      <alignment horizontal="center" vertical="center"/>
    </xf>
    <xf numFmtId="0" fontId="40" fillId="11" borderId="43" xfId="163" applyFont="1" applyFill="1" applyBorder="1" applyAlignment="1">
      <alignment horizontal="center" vertical="center"/>
    </xf>
    <xf numFmtId="41" fontId="40" fillId="11" borderId="13" xfId="163" applyNumberFormat="1" applyFont="1" applyFill="1" applyBorder="1" applyAlignment="1">
      <alignment horizontal="center" vertical="center"/>
    </xf>
    <xf numFmtId="0" fontId="143" fillId="4" borderId="13" xfId="163" applyFont="1" applyFill="1" applyBorder="1" applyAlignment="1">
      <alignment horizontal="center" vertical="center"/>
    </xf>
    <xf numFmtId="0" fontId="143" fillId="4" borderId="30" xfId="163" applyFont="1" applyFill="1" applyBorder="1" applyAlignment="1">
      <alignment horizontal="center" vertical="center"/>
    </xf>
    <xf numFmtId="41" fontId="40" fillId="11" borderId="43" xfId="163" applyNumberFormat="1" applyFont="1" applyFill="1" applyBorder="1" applyAlignment="1">
      <alignment horizontal="center" vertical="center"/>
    </xf>
    <xf numFmtId="0" fontId="147" fillId="4" borderId="43" xfId="163" applyFont="1" applyFill="1" applyBorder="1" applyAlignment="1">
      <alignment horizontal="center" vertical="center"/>
    </xf>
    <xf numFmtId="0" fontId="147" fillId="4" borderId="153" xfId="163" applyFont="1" applyFill="1" applyBorder="1" applyAlignment="1">
      <alignment horizontal="center" vertical="center"/>
    </xf>
    <xf numFmtId="0" fontId="143" fillId="4" borderId="43" xfId="163" applyFont="1" applyFill="1" applyBorder="1" applyAlignment="1">
      <alignment horizontal="center" vertical="center"/>
    </xf>
    <xf numFmtId="0" fontId="143" fillId="4" borderId="153" xfId="163" applyFont="1" applyFill="1" applyBorder="1" applyAlignment="1">
      <alignment horizontal="center" vertical="center"/>
    </xf>
    <xf numFmtId="41" fontId="40" fillId="11" borderId="36" xfId="163" applyNumberFormat="1" applyFont="1" applyFill="1" applyBorder="1" applyAlignment="1">
      <alignment horizontal="center" vertical="center"/>
    </xf>
    <xf numFmtId="0" fontId="143" fillId="4" borderId="36" xfId="163" applyFont="1" applyFill="1" applyBorder="1" applyAlignment="1">
      <alignment horizontal="center" vertical="center"/>
    </xf>
    <xf numFmtId="0" fontId="143" fillId="4" borderId="151" xfId="163" applyFont="1" applyFill="1" applyBorder="1" applyAlignment="1">
      <alignment horizontal="center" vertical="center"/>
    </xf>
    <xf numFmtId="0" fontId="40" fillId="11" borderId="25" xfId="163" applyFont="1" applyFill="1" applyBorder="1" applyAlignment="1">
      <alignment horizontal="center" vertical="center"/>
    </xf>
    <xf numFmtId="0" fontId="40" fillId="11" borderId="2" xfId="163" applyFont="1" applyFill="1" applyBorder="1" applyAlignment="1">
      <alignment horizontal="center" vertical="center"/>
    </xf>
    <xf numFmtId="0" fontId="40" fillId="11" borderId="149" xfId="163" applyFont="1" applyFill="1" applyBorder="1" applyAlignment="1">
      <alignment horizontal="center" vertical="center"/>
    </xf>
    <xf numFmtId="41" fontId="40" fillId="11" borderId="145" xfId="163" applyNumberFormat="1" applyFont="1" applyFill="1" applyBorder="1" applyAlignment="1">
      <alignment horizontal="center" vertical="center"/>
    </xf>
    <xf numFmtId="41" fontId="40" fillId="11" borderId="146" xfId="163" applyNumberFormat="1" applyFont="1" applyFill="1" applyBorder="1" applyAlignment="1">
      <alignment horizontal="center" vertical="center"/>
    </xf>
    <xf numFmtId="41" fontId="40" fillId="11" borderId="48" xfId="163" applyNumberFormat="1" applyFont="1" applyFill="1" applyBorder="1" applyAlignment="1">
      <alignment horizontal="center" vertical="center"/>
    </xf>
    <xf numFmtId="41" fontId="40" fillId="11" borderId="49" xfId="163" applyNumberFormat="1" applyFont="1" applyFill="1" applyBorder="1" applyAlignment="1">
      <alignment horizontal="center" vertical="center"/>
    </xf>
    <xf numFmtId="41" fontId="40" fillId="11" borderId="52" xfId="163" applyNumberFormat="1" applyFont="1" applyFill="1" applyBorder="1" applyAlignment="1">
      <alignment horizontal="center" vertical="center"/>
    </xf>
    <xf numFmtId="0" fontId="40" fillId="29" borderId="25" xfId="163" applyFont="1" applyFill="1" applyBorder="1" applyAlignment="1">
      <alignment horizontal="center" vertical="center"/>
    </xf>
    <xf numFmtId="0" fontId="40" fillId="29" borderId="2" xfId="163" applyFont="1" applyFill="1" applyBorder="1" applyAlignment="1">
      <alignment horizontal="center" vertical="center"/>
    </xf>
    <xf numFmtId="0" fontId="40" fillId="29" borderId="149" xfId="163" applyFont="1" applyFill="1" applyBorder="1" applyAlignment="1">
      <alignment horizontal="center" vertical="center"/>
    </xf>
    <xf numFmtId="0" fontId="40" fillId="29" borderId="145" xfId="163" applyFont="1" applyFill="1" applyBorder="1" applyAlignment="1">
      <alignment horizontal="center" vertical="center"/>
    </xf>
    <xf numFmtId="41" fontId="40" fillId="29" borderId="145" xfId="163" applyNumberFormat="1" applyFont="1" applyFill="1" applyBorder="1" applyAlignment="1">
      <alignment horizontal="center" vertical="center"/>
    </xf>
    <xf numFmtId="41" fontId="40" fillId="29" borderId="146" xfId="163" applyNumberFormat="1" applyFont="1" applyFill="1" applyBorder="1" applyAlignment="1">
      <alignment horizontal="center" vertical="center"/>
    </xf>
    <xf numFmtId="41" fontId="40" fillId="11" borderId="40" xfId="163" applyNumberFormat="1" applyFont="1" applyFill="1" applyBorder="1" applyAlignment="1">
      <alignment horizontal="center" vertical="center"/>
    </xf>
    <xf numFmtId="41" fontId="40" fillId="11" borderId="39" xfId="163" applyNumberFormat="1" applyFont="1" applyFill="1" applyBorder="1" applyAlignment="1">
      <alignment horizontal="center" vertical="center"/>
    </xf>
    <xf numFmtId="41" fontId="40" fillId="11" borderId="20" xfId="163" applyNumberFormat="1" applyFont="1" applyFill="1" applyBorder="1" applyAlignment="1">
      <alignment horizontal="center" vertical="center"/>
    </xf>
    <xf numFmtId="41" fontId="40" fillId="11" borderId="53" xfId="163" applyNumberFormat="1" applyFont="1" applyFill="1" applyBorder="1" applyAlignment="1">
      <alignment horizontal="center" vertical="center"/>
    </xf>
    <xf numFmtId="41" fontId="40" fillId="11" borderId="24" xfId="163" applyNumberFormat="1" applyFont="1" applyFill="1" applyBorder="1" applyAlignment="1">
      <alignment horizontal="center" vertical="center"/>
    </xf>
    <xf numFmtId="41" fontId="40" fillId="11" borderId="35" xfId="163" applyNumberFormat="1" applyFont="1" applyFill="1" applyBorder="1" applyAlignment="1">
      <alignment horizontal="center" vertical="center"/>
    </xf>
    <xf numFmtId="0" fontId="40" fillId="29" borderId="144" xfId="163" applyFont="1" applyFill="1" applyBorder="1" applyAlignment="1">
      <alignment horizontal="center" vertical="center"/>
    </xf>
    <xf numFmtId="0" fontId="40" fillId="29" borderId="146" xfId="163" applyFont="1" applyFill="1" applyBorder="1" applyAlignment="1">
      <alignment horizontal="center" vertical="center"/>
    </xf>
  </cellXfs>
  <cellStyles count="173">
    <cellStyle name="$" xfId="1"/>
    <cellStyle name="$_db진흥" xfId="2"/>
    <cellStyle name="$_SE40" xfId="3"/>
    <cellStyle name="$_견적2" xfId="4"/>
    <cellStyle name="$_기아" xfId="5"/>
    <cellStyle name="??&amp;O?&amp;H?_x0008__x000f__x0007_?_x0007__x0001__x0001_" xfId="6"/>
    <cellStyle name="??&amp;O?&amp;H?_x0008_??_x0007__x0001__x0001_" xfId="7"/>
    <cellStyle name="_02년1차(수정)" xfId="8"/>
    <cellStyle name="_MM" xfId="9"/>
    <cellStyle name="_개요" xfId="10"/>
    <cellStyle name="_고무방충재" xfId="11"/>
    <cellStyle name="_공통" xfId="12"/>
    <cellStyle name="_공통_MM" xfId="13"/>
    <cellStyle name="_공통_외교통상정보화 4단계 구축_2.0_장비" xfId="14"/>
    <cellStyle name="_기본형" xfId="15"/>
    <cellStyle name="_디아모_한국전산원_Listprice" xfId="16"/>
    <cellStyle name="_외교통상정보화 4단계 구축_2.0_장비" xfId="17"/>
    <cellStyle name="_요약" xfId="18"/>
    <cellStyle name="_파주 GIS 시스템설계서(도로,상,하수 시스템)_050406" xfId="19"/>
    <cellStyle name="_파주시_도로 및 상,하수 범용 도입_050314" xfId="20"/>
    <cellStyle name="¤@?e_TEST-1 " xfId="21"/>
    <cellStyle name="A¨­￠￢￠O [0]_INQUIRY ￠?￥i¨u¡AAⓒ￢Aⓒª " xfId="22"/>
    <cellStyle name="A¨­￠￢￠O_INQUIRY ￠?￥i¨u¡AAⓒ￢Aⓒª " xfId="23"/>
    <cellStyle name="AeE­ [0]_AMT " xfId="24"/>
    <cellStyle name="AeE­_AMT " xfId="25"/>
    <cellStyle name="AeE¡ⓒ [0]_INQUIRY ￠?￥i¨u¡AAⓒ￢Aⓒª " xfId="26"/>
    <cellStyle name="AeE¡ⓒ_INQUIRY ￠?￥i¨u¡AAⓒ￢Aⓒª " xfId="27"/>
    <cellStyle name="ALIGNMENT" xfId="28"/>
    <cellStyle name="AÞ¸¶ [0]_AN°y(1.25) " xfId="29"/>
    <cellStyle name="AÞ¸¶_AN°y(1.25) " xfId="30"/>
    <cellStyle name="C¡IA¨ª_¡ic¨u¡A¨￢I¨￢¡Æ AN¡Æe " xfId="31"/>
    <cellStyle name="C￥AØ_¿μ¾÷CoE² " xfId="32"/>
    <cellStyle name="Calc Currency (0)" xfId="33"/>
    <cellStyle name="category" xfId="34"/>
    <cellStyle name="Comma" xfId="35"/>
    <cellStyle name="Comma [0]" xfId="36"/>
    <cellStyle name="comma zerodec" xfId="37"/>
    <cellStyle name="Comma_ SG&amp;A Bridge " xfId="38"/>
    <cellStyle name="Comma0" xfId="39"/>
    <cellStyle name="Curren?_x0012_퐀_x0017_?" xfId="40"/>
    <cellStyle name="Currency" xfId="41"/>
    <cellStyle name="Currency [0]" xfId="42"/>
    <cellStyle name="Currency_ SG&amp;A Bridge " xfId="43"/>
    <cellStyle name="Currency0" xfId="44"/>
    <cellStyle name="Currency1" xfId="45"/>
    <cellStyle name="Date" xfId="46"/>
    <cellStyle name="Dezimal [0]_laroux" xfId="47"/>
    <cellStyle name="Dezimal_laroux" xfId="48"/>
    <cellStyle name="Dollar (zero dec)" xfId="49"/>
    <cellStyle name="Fixed" xfId="50"/>
    <cellStyle name="Grey" xfId="51"/>
    <cellStyle name="HEADER" xfId="52"/>
    <cellStyle name="Header1" xfId="53"/>
    <cellStyle name="Header2" xfId="54"/>
    <cellStyle name="Heading 1" xfId="55"/>
    <cellStyle name="Heading 2" xfId="56"/>
    <cellStyle name="Heading1" xfId="57"/>
    <cellStyle name="Heading2" xfId="58"/>
    <cellStyle name="Input [yellow]" xfId="59"/>
    <cellStyle name="jin" xfId="60"/>
    <cellStyle name="Milliers [0]_Arabian Spec" xfId="61"/>
    <cellStyle name="Milliers_Arabian Spec" xfId="62"/>
    <cellStyle name="Model" xfId="63"/>
    <cellStyle name="Mon?aire [0]_Arabian Spec" xfId="64"/>
    <cellStyle name="Mon?aire_Arabian Spec" xfId="65"/>
    <cellStyle name="Normal - Style1" xfId="66"/>
    <cellStyle name="Normal_ SG&amp;A Bridge " xfId="67"/>
    <cellStyle name="Percent" xfId="68"/>
    <cellStyle name="Percent [2]" xfId="69"/>
    <cellStyle name="Standard_laroux" xfId="70"/>
    <cellStyle name="subhead" xfId="71"/>
    <cellStyle name="Total" xfId="72"/>
    <cellStyle name="W?rung [0]_laroux" xfId="73"/>
    <cellStyle name="W?rung_laroux" xfId="74"/>
    <cellStyle name="고정소숫점" xfId="75"/>
    <cellStyle name="고정출력1" xfId="76"/>
    <cellStyle name="고정출력2" xfId="77"/>
    <cellStyle name="날짜" xfId="78"/>
    <cellStyle name="달러" xfId="79"/>
    <cellStyle name="뒤에 오는 하이퍼링크_관급전기" xfId="80"/>
    <cellStyle name="똿뗦먛귟 [0.00]_PRODUCT DETAIL Q1" xfId="81"/>
    <cellStyle name="똿뗦먛귟_PRODUCT DETAIL Q1" xfId="82"/>
    <cellStyle name="믅됞 [0.00]_PRODUCT DETAIL Q1" xfId="83"/>
    <cellStyle name="믅됞_PRODUCT DETAIL Q1" xfId="84"/>
    <cellStyle name="백분율" xfId="85" builtinId="5"/>
    <cellStyle name="백분율 2" xfId="86"/>
    <cellStyle name="백분율 2 2" xfId="164"/>
    <cellStyle name="백분율 3 2" xfId="147"/>
    <cellStyle name="백분율 5" xfId="168"/>
    <cellStyle name="백분율 5 2" xfId="171"/>
    <cellStyle name="보통" xfId="87" builtinId="28"/>
    <cellStyle name="보통 2" xfId="156"/>
    <cellStyle name="뷭?_BOOKSHIP" xfId="88"/>
    <cellStyle name="숫자(R)" xfId="89"/>
    <cellStyle name="쉼표 [0]" xfId="90" builtinId="6"/>
    <cellStyle name="쉼표 [0] 2" xfId="91"/>
    <cellStyle name="쉼표 [0] 2 2" xfId="92"/>
    <cellStyle name="쉼표 [0] 2 3" xfId="167"/>
    <cellStyle name="쉼표 [0] 3" xfId="93"/>
    <cellStyle name="쉼표 [0] 3 2" xfId="149"/>
    <cellStyle name="쉼표 [0] 4" xfId="94"/>
    <cellStyle name="쉼표 [0] 5" xfId="95"/>
    <cellStyle name="쉼표 [0] 6" xfId="152"/>
    <cellStyle name="쉼표 [0] 6 3" xfId="146"/>
    <cellStyle name="쉼표 [0] 8" xfId="165"/>
    <cellStyle name="쉼표 [0] 8 2" xfId="169"/>
    <cellStyle name="쉼표 2" xfId="150"/>
    <cellStyle name="스타일 1" xfId="96"/>
    <cellStyle name="스타일 2" xfId="97"/>
    <cellStyle name="안건회계법인" xfId="98"/>
    <cellStyle name="원" xfId="99"/>
    <cellStyle name="입력" xfId="155" builtinId="20"/>
    <cellStyle name="자리수" xfId="100"/>
    <cellStyle name="자리수0" xfId="101"/>
    <cellStyle name="제목 4" xfId="144" builtinId="19"/>
    <cellStyle name="제목[1 줄]" xfId="102"/>
    <cellStyle name="제목[2줄 아래]" xfId="103"/>
    <cellStyle name="제목[2줄 위]" xfId="104"/>
    <cellStyle name="제목1" xfId="105"/>
    <cellStyle name="좋음 2" xfId="106"/>
    <cellStyle name="좋음 3" xfId="107"/>
    <cellStyle name="좋음 4" xfId="108"/>
    <cellStyle name="지정되지 않음" xfId="109"/>
    <cellStyle name="콤마 [0]_  종  합  " xfId="110"/>
    <cellStyle name="콤마_  종  합  " xfId="111"/>
    <cellStyle name="통화 [0] 2" xfId="151"/>
    <cellStyle name="통화 2" xfId="153"/>
    <cellStyle name="퍼센트" xfId="112"/>
    <cellStyle name="표준" xfId="0" builtinId="0" customBuiltin="1"/>
    <cellStyle name="표준 10" xfId="145"/>
    <cellStyle name="표준 10 2" xfId="113"/>
    <cellStyle name="표준 11 2" xfId="159"/>
    <cellStyle name="표준 2" xfId="114"/>
    <cellStyle name="표준 2 2" xfId="115"/>
    <cellStyle name="표준 2 2 2" xfId="116"/>
    <cellStyle name="표준 2 2 2 2" xfId="117"/>
    <cellStyle name="표준 2 2 2 2 2" xfId="118"/>
    <cellStyle name="표준 2 2 2 2 2 2" xfId="119"/>
    <cellStyle name="표준 2 2 2 2 2 2 2" xfId="120"/>
    <cellStyle name="표준 2 2 2 2 3" xfId="121"/>
    <cellStyle name="표준 2 2 2 3" xfId="122"/>
    <cellStyle name="표준 2 2 2 3 2" xfId="123"/>
    <cellStyle name="표준 2 2 3" xfId="124"/>
    <cellStyle name="표준 2 2 3 2" xfId="125"/>
    <cellStyle name="표준 2 2 3 2 2" xfId="126"/>
    <cellStyle name="표준 2 2 4" xfId="127"/>
    <cellStyle name="표준 2 3" xfId="128"/>
    <cellStyle name="표준 2 4" xfId="129"/>
    <cellStyle name="표준 2 5" xfId="163"/>
    <cellStyle name="표준 2_OP-PCM-TMP-E001-V1.1_규모산정(템플릿)" xfId="130"/>
    <cellStyle name="표준 3" xfId="131"/>
    <cellStyle name="표준 3 2" xfId="132"/>
    <cellStyle name="표준 3 3" xfId="133"/>
    <cellStyle name="표준 3 4" xfId="158"/>
    <cellStyle name="표준 4" xfId="148"/>
    <cellStyle name="표준 4 2" xfId="134"/>
    <cellStyle name="표준 5" xfId="161"/>
    <cellStyle name="표준 6" xfId="157"/>
    <cellStyle name="표준 7" xfId="166"/>
    <cellStyle name="표준 7 2" xfId="170"/>
    <cellStyle name="표준 9 2" xfId="135"/>
    <cellStyle name="표준_2006년도 거래실례가격 조사결과" xfId="172"/>
    <cellStyle name="표준_Sheet1 2" xfId="160"/>
    <cellStyle name="표준_가격제안서(기상DB구축)_050331" xfId="142"/>
    <cellStyle name="표준_국민참여_가격제안서_050601" xfId="136"/>
    <cellStyle name="표준_국민참여_가격제안서_050601 3" xfId="162"/>
    <cellStyle name="표준_업무기능목록(박찬희)" xfId="137"/>
    <cellStyle name="표준_행정_건설" xfId="143"/>
    <cellStyle name="하이퍼링크 2" xfId="154"/>
    <cellStyle name="합계" xfId="138"/>
    <cellStyle name="합산" xfId="139"/>
    <cellStyle name="화폐기호" xfId="140"/>
    <cellStyle name="화폐기호0" xfId="141"/>
  </cellStyles>
  <dxfs count="1266">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ont>
        <color rgb="FF9C6500"/>
      </font>
      <fill>
        <patternFill>
          <bgColor rgb="FFFFEB9C"/>
        </patternFill>
      </fill>
    </dxf>
    <dxf>
      <font>
        <color rgb="FFFFFFFF"/>
      </font>
      <fill>
        <patternFill>
          <bgColor rgb="FFFF0000"/>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ont>
        <color rgb="FF002060"/>
      </font>
      <fill>
        <patternFill>
          <bgColor theme="3" tint="0.59996337778862885"/>
        </patternFill>
      </fill>
    </dxf>
    <dxf>
      <font>
        <color theme="9" tint="-0.499984740745262"/>
      </font>
      <fill>
        <patternFill>
          <bgColor rgb="FFFFFF00"/>
        </patternFill>
      </fill>
    </dxf>
    <dxf>
      <fill>
        <patternFill>
          <bgColor rgb="FFFF0000"/>
        </patternFill>
      </fill>
    </dxf>
    <dxf>
      <font>
        <color rgb="FF9C0006"/>
      </font>
      <fill>
        <patternFill>
          <bgColor rgb="FFFFC7CE"/>
        </patternFill>
      </fill>
    </dxf>
    <dxf>
      <font>
        <color rgb="FF9C6500"/>
      </font>
      <fill>
        <patternFill>
          <bgColor rgb="FFFFEB9C"/>
        </patternFill>
      </fill>
    </dxf>
    <dxf>
      <font>
        <color theme="0"/>
      </font>
      <fill>
        <patternFill>
          <bgColor rgb="FFFF0000"/>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ont>
        <color rgb="FF002060"/>
      </font>
      <fill>
        <patternFill>
          <bgColor theme="3" tint="0.59996337778862885"/>
        </patternFill>
      </fill>
    </dxf>
    <dxf>
      <font>
        <color theme="9" tint="-0.499984740745262"/>
      </font>
      <fill>
        <patternFill>
          <bgColor rgb="FFFFFF00"/>
        </patternFill>
      </fill>
    </dxf>
    <dxf>
      <font>
        <color rgb="FF002060"/>
      </font>
      <fill>
        <patternFill>
          <bgColor theme="3" tint="0.59996337778862885"/>
        </patternFill>
      </fill>
    </dxf>
    <dxf>
      <font>
        <color theme="9" tint="-0.499984740745262"/>
      </font>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theme="0"/>
      </font>
      <fill>
        <patternFill>
          <bgColor rgb="FFFF0000"/>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ont>
        <color rgb="FF9C6500"/>
      </font>
      <fill>
        <patternFill>
          <bgColor rgb="FFFFEB9C"/>
        </patternFill>
      </fill>
    </dxf>
    <dxf>
      <font>
        <color theme="0"/>
      </font>
      <fill>
        <patternFill>
          <bgColor rgb="FFFF0000"/>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ont>
        <color rgb="FF9C6500"/>
      </font>
      <fill>
        <patternFill>
          <bgColor rgb="FFFFEB9C"/>
        </patternFill>
      </fill>
    </dxf>
    <dxf>
      <font>
        <color theme="0"/>
      </font>
      <fill>
        <patternFill>
          <bgColor rgb="FFFF0000"/>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3"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3"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3" tint="0.59996337778862885"/>
        </patternFill>
      </fill>
    </dxf>
    <dxf>
      <fill>
        <patternFill>
          <bgColor theme="5" tint="0.59996337778862885"/>
        </patternFill>
      </fill>
    </dxf>
    <dxf>
      <fill>
        <patternFill>
          <bgColor theme="3" tint="0.59996337778862885"/>
        </patternFill>
      </fill>
    </dxf>
    <dxf>
      <fill>
        <patternFill>
          <bgColor theme="6" tint="0.59996337778862885"/>
        </patternFill>
      </fill>
    </dxf>
    <dxf>
      <fill>
        <patternFill>
          <bgColor theme="6" tint="0.59996337778862885"/>
        </patternFill>
      </fill>
    </dxf>
  </dxfs>
  <tableStyles count="0" defaultTableStyle="TableStyleMedium9" defaultPivotStyle="PivotStyleLight16"/>
  <colors>
    <mruColors>
      <color rgb="FFFFCC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externalLink" Target="externalLinks/externalLink39.xml"/><Relationship Id="rId68" Type="http://schemas.openxmlformats.org/officeDocument/2006/relationships/externalLink" Target="externalLinks/externalLink44.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74" Type="http://schemas.openxmlformats.org/officeDocument/2006/relationships/externalLink" Target="externalLinks/externalLink50.xml"/><Relationship Id="rId79" Type="http://schemas.openxmlformats.org/officeDocument/2006/relationships/externalLink" Target="externalLinks/externalLink55.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externalLink" Target="externalLinks/externalLink40.xml"/><Relationship Id="rId69" Type="http://schemas.openxmlformats.org/officeDocument/2006/relationships/externalLink" Target="externalLinks/externalLink45.xml"/><Relationship Id="rId77" Type="http://schemas.openxmlformats.org/officeDocument/2006/relationships/externalLink" Target="externalLinks/externalLink53.xml"/><Relationship Id="rId8" Type="http://schemas.openxmlformats.org/officeDocument/2006/relationships/worksheet" Target="worksheets/sheet8.xml"/><Relationship Id="rId51" Type="http://schemas.openxmlformats.org/officeDocument/2006/relationships/externalLink" Target="externalLinks/externalLink27.xml"/><Relationship Id="rId72" Type="http://schemas.openxmlformats.org/officeDocument/2006/relationships/externalLink" Target="externalLinks/externalLink48.xml"/><Relationship Id="rId80" Type="http://schemas.openxmlformats.org/officeDocument/2006/relationships/externalLink" Target="externalLinks/externalLink56.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externalLink" Target="externalLinks/externalLink43.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externalLink" Target="externalLinks/externalLink38.xml"/><Relationship Id="rId70" Type="http://schemas.openxmlformats.org/officeDocument/2006/relationships/externalLink" Target="externalLinks/externalLink46.xml"/><Relationship Id="rId75" Type="http://schemas.openxmlformats.org/officeDocument/2006/relationships/externalLink" Target="externalLinks/externalLink51.xml"/><Relationship Id="rId83" Type="http://schemas.openxmlformats.org/officeDocument/2006/relationships/externalLink" Target="externalLinks/externalLink5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externalLink" Target="externalLinks/externalLink41.xml"/><Relationship Id="rId73" Type="http://schemas.openxmlformats.org/officeDocument/2006/relationships/externalLink" Target="externalLinks/externalLink49.xml"/><Relationship Id="rId78" Type="http://schemas.openxmlformats.org/officeDocument/2006/relationships/externalLink" Target="externalLinks/externalLink54.xml"/><Relationship Id="rId81" Type="http://schemas.openxmlformats.org/officeDocument/2006/relationships/externalLink" Target="externalLinks/externalLink57.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 Id="rId76" Type="http://schemas.openxmlformats.org/officeDocument/2006/relationships/externalLink" Target="externalLinks/externalLink52.xml"/><Relationship Id="rId7" Type="http://schemas.openxmlformats.org/officeDocument/2006/relationships/worksheet" Target="worksheets/sheet7.xml"/><Relationship Id="rId71" Type="http://schemas.openxmlformats.org/officeDocument/2006/relationships/externalLink" Target="externalLinks/externalLink47.xml"/><Relationship Id="rId2" Type="http://schemas.openxmlformats.org/officeDocument/2006/relationships/worksheet" Target="worksheets/sheet2.xml"/><Relationship Id="rId29" Type="http://schemas.openxmlformats.org/officeDocument/2006/relationships/externalLink" Target="externalLinks/externalLink5.xml"/><Relationship Id="rId24" Type="http://schemas.openxmlformats.org/officeDocument/2006/relationships/worksheet" Target="worksheets/sheet24.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66" Type="http://schemas.openxmlformats.org/officeDocument/2006/relationships/externalLink" Target="externalLinks/externalLink42.xml"/><Relationship Id="rId87" Type="http://schemas.openxmlformats.org/officeDocument/2006/relationships/calcChain" Target="calcChain.xml"/><Relationship Id="rId61" Type="http://schemas.openxmlformats.org/officeDocument/2006/relationships/externalLink" Target="externalLinks/externalLink37.xml"/><Relationship Id="rId82" Type="http://schemas.openxmlformats.org/officeDocument/2006/relationships/externalLink" Target="externalLinks/externalLink5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20</xdr:col>
      <xdr:colOff>639295</xdr:colOff>
      <xdr:row>20</xdr:row>
      <xdr:rowOff>313204</xdr:rowOff>
    </xdr:from>
    <xdr:to>
      <xdr:col>30</xdr:col>
      <xdr:colOff>525910</xdr:colOff>
      <xdr:row>26</xdr:row>
      <xdr:rowOff>154275</xdr:rowOff>
    </xdr:to>
    <xdr:pic>
      <xdr:nvPicPr>
        <xdr:cNvPr id="2" name="그림 1">
          <a:extLst>
            <a:ext uri="{FF2B5EF4-FFF2-40B4-BE49-F238E27FC236}">
              <a16:creationId xmlns:a16="http://schemas.microsoft.com/office/drawing/2014/main" id="{5E1E2919-B610-7831-8F91-2EB716874C04}"/>
            </a:ext>
          </a:extLst>
        </xdr:cNvPr>
        <xdr:cNvPicPr>
          <a:picLocks noChangeAspect="1"/>
        </xdr:cNvPicPr>
      </xdr:nvPicPr>
      <xdr:blipFill>
        <a:blip xmlns:r="http://schemas.openxmlformats.org/officeDocument/2006/relationships" r:embed="rId1"/>
        <a:stretch>
          <a:fillRect/>
        </a:stretch>
      </xdr:blipFill>
      <xdr:spPr>
        <a:xfrm>
          <a:off x="16562854" y="6577292"/>
          <a:ext cx="6610144" cy="1387483"/>
        </a:xfrm>
        <a:prstGeom prst="rect">
          <a:avLst/>
        </a:prstGeom>
      </xdr:spPr>
    </xdr:pic>
    <xdr:clientData/>
  </xdr:twoCellAnchor>
  <xdr:twoCellAnchor editAs="oneCell">
    <xdr:from>
      <xdr:col>13</xdr:col>
      <xdr:colOff>93569</xdr:colOff>
      <xdr:row>19</xdr:row>
      <xdr:rowOff>345141</xdr:rowOff>
    </xdr:from>
    <xdr:to>
      <xdr:col>20</xdr:col>
      <xdr:colOff>475273</xdr:colOff>
      <xdr:row>49</xdr:row>
      <xdr:rowOff>216721</xdr:rowOff>
    </xdr:to>
    <xdr:pic>
      <xdr:nvPicPr>
        <xdr:cNvPr id="3" name="그림 2">
          <a:extLst>
            <a:ext uri="{FF2B5EF4-FFF2-40B4-BE49-F238E27FC236}">
              <a16:creationId xmlns:a16="http://schemas.microsoft.com/office/drawing/2014/main" id="{1943904B-9FBC-0852-F07F-9A8F37BABB8C}"/>
            </a:ext>
          </a:extLst>
        </xdr:cNvPr>
        <xdr:cNvPicPr>
          <a:picLocks noChangeAspect="1"/>
        </xdr:cNvPicPr>
      </xdr:nvPicPr>
      <xdr:blipFill>
        <a:blip xmlns:r="http://schemas.openxmlformats.org/officeDocument/2006/relationships" r:embed="rId2"/>
        <a:stretch>
          <a:fillRect/>
        </a:stretch>
      </xdr:blipFill>
      <xdr:spPr>
        <a:xfrm>
          <a:off x="11310657" y="6261847"/>
          <a:ext cx="5088175" cy="7245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88</xdr:col>
      <xdr:colOff>92076</xdr:colOff>
      <xdr:row>0</xdr:row>
      <xdr:rowOff>158751</xdr:rowOff>
    </xdr:from>
    <xdr:to>
      <xdr:col>122</xdr:col>
      <xdr:colOff>39393</xdr:colOff>
      <xdr:row>14</xdr:row>
      <xdr:rowOff>6350</xdr:rowOff>
    </xdr:to>
    <xdr:pic>
      <xdr:nvPicPr>
        <xdr:cNvPr id="2" name="그림 1">
          <a:extLst>
            <a:ext uri="{FF2B5EF4-FFF2-40B4-BE49-F238E27FC236}">
              <a16:creationId xmlns:a16="http://schemas.microsoft.com/office/drawing/2014/main" id="{D47448A2-C6EE-4B11-BDAA-B9F4AEFC79E2}"/>
            </a:ext>
          </a:extLst>
        </xdr:cNvPr>
        <xdr:cNvPicPr>
          <a:picLocks noChangeAspect="1"/>
        </xdr:cNvPicPr>
      </xdr:nvPicPr>
      <xdr:blipFill>
        <a:blip xmlns:r="http://schemas.openxmlformats.org/officeDocument/2006/relationships" r:embed="rId1"/>
        <a:stretch>
          <a:fillRect/>
        </a:stretch>
      </xdr:blipFill>
      <xdr:spPr>
        <a:xfrm>
          <a:off x="11064876" y="158751"/>
          <a:ext cx="4157367" cy="3705224"/>
        </a:xfrm>
        <a:prstGeom prst="rect">
          <a:avLst/>
        </a:prstGeom>
      </xdr:spPr>
    </xdr:pic>
    <xdr:clientData/>
  </xdr:twoCellAnchor>
  <xdr:twoCellAnchor editAs="oneCell">
    <xdr:from>
      <xdr:col>123</xdr:col>
      <xdr:colOff>92075</xdr:colOff>
      <xdr:row>0</xdr:row>
      <xdr:rowOff>120650</xdr:rowOff>
    </xdr:from>
    <xdr:to>
      <xdr:col>153</xdr:col>
      <xdr:colOff>19049</xdr:colOff>
      <xdr:row>13</xdr:row>
      <xdr:rowOff>231775</xdr:rowOff>
    </xdr:to>
    <xdr:pic>
      <xdr:nvPicPr>
        <xdr:cNvPr id="3" name="그림 2">
          <a:extLst>
            <a:ext uri="{FF2B5EF4-FFF2-40B4-BE49-F238E27FC236}">
              <a16:creationId xmlns:a16="http://schemas.microsoft.com/office/drawing/2014/main" id="{C8895D26-272B-48E3-8406-2A63253C1121}"/>
            </a:ext>
          </a:extLst>
        </xdr:cNvPr>
        <xdr:cNvPicPr>
          <a:picLocks noChangeAspect="1"/>
        </xdr:cNvPicPr>
      </xdr:nvPicPr>
      <xdr:blipFill>
        <a:blip xmlns:r="http://schemas.openxmlformats.org/officeDocument/2006/relationships" r:embed="rId2"/>
        <a:stretch>
          <a:fillRect/>
        </a:stretch>
      </xdr:blipFill>
      <xdr:spPr>
        <a:xfrm>
          <a:off x="15398750" y="120650"/>
          <a:ext cx="3641724" cy="3692525"/>
        </a:xfrm>
        <a:prstGeom prst="rect">
          <a:avLst/>
        </a:prstGeom>
      </xdr:spPr>
    </xdr:pic>
    <xdr:clientData/>
  </xdr:twoCellAnchor>
  <xdr:twoCellAnchor editAs="oneCell">
    <xdr:from>
      <xdr:col>88</xdr:col>
      <xdr:colOff>111125</xdr:colOff>
      <xdr:row>14</xdr:row>
      <xdr:rowOff>188254</xdr:rowOff>
    </xdr:from>
    <xdr:to>
      <xdr:col>122</xdr:col>
      <xdr:colOff>50800</xdr:colOff>
      <xdr:row>26</xdr:row>
      <xdr:rowOff>202460</xdr:rowOff>
    </xdr:to>
    <xdr:pic>
      <xdr:nvPicPr>
        <xdr:cNvPr id="4" name="그림 3">
          <a:extLst>
            <a:ext uri="{FF2B5EF4-FFF2-40B4-BE49-F238E27FC236}">
              <a16:creationId xmlns:a16="http://schemas.microsoft.com/office/drawing/2014/main" id="{853C17C3-B29B-4D53-AEC3-F4C364C0F6B8}"/>
            </a:ext>
          </a:extLst>
        </xdr:cNvPr>
        <xdr:cNvPicPr>
          <a:picLocks noChangeAspect="1"/>
        </xdr:cNvPicPr>
      </xdr:nvPicPr>
      <xdr:blipFill>
        <a:blip xmlns:r="http://schemas.openxmlformats.org/officeDocument/2006/relationships" r:embed="rId3"/>
        <a:stretch>
          <a:fillRect/>
        </a:stretch>
      </xdr:blipFill>
      <xdr:spPr>
        <a:xfrm>
          <a:off x="11083925" y="4045879"/>
          <a:ext cx="4149725" cy="3328906"/>
        </a:xfrm>
        <a:prstGeom prst="rect">
          <a:avLst/>
        </a:prstGeom>
      </xdr:spPr>
    </xdr:pic>
    <xdr:clientData/>
  </xdr:twoCellAnchor>
  <xdr:twoCellAnchor editAs="oneCell">
    <xdr:from>
      <xdr:col>123</xdr:col>
      <xdr:colOff>85725</xdr:colOff>
      <xdr:row>14</xdr:row>
      <xdr:rowOff>212725</xdr:rowOff>
    </xdr:from>
    <xdr:to>
      <xdr:col>153</xdr:col>
      <xdr:colOff>31749</xdr:colOff>
      <xdr:row>26</xdr:row>
      <xdr:rowOff>149823</xdr:rowOff>
    </xdr:to>
    <xdr:pic>
      <xdr:nvPicPr>
        <xdr:cNvPr id="5" name="그림 4">
          <a:extLst>
            <a:ext uri="{FF2B5EF4-FFF2-40B4-BE49-F238E27FC236}">
              <a16:creationId xmlns:a16="http://schemas.microsoft.com/office/drawing/2014/main" id="{EF7F13E0-7D22-4419-8FE9-6EE4E65E31A0}"/>
            </a:ext>
          </a:extLst>
        </xdr:cNvPr>
        <xdr:cNvPicPr>
          <a:picLocks noChangeAspect="1"/>
        </xdr:cNvPicPr>
      </xdr:nvPicPr>
      <xdr:blipFill>
        <a:blip xmlns:r="http://schemas.openxmlformats.org/officeDocument/2006/relationships" r:embed="rId4"/>
        <a:stretch>
          <a:fillRect/>
        </a:stretch>
      </xdr:blipFill>
      <xdr:spPr>
        <a:xfrm>
          <a:off x="15392400" y="4070350"/>
          <a:ext cx="3660774" cy="3251798"/>
        </a:xfrm>
        <a:prstGeom prst="rect">
          <a:avLst/>
        </a:prstGeom>
      </xdr:spPr>
    </xdr:pic>
    <xdr:clientData/>
  </xdr:twoCellAnchor>
  <xdr:twoCellAnchor editAs="oneCell">
    <xdr:from>
      <xdr:col>0</xdr:col>
      <xdr:colOff>0</xdr:colOff>
      <xdr:row>27</xdr:row>
      <xdr:rowOff>7328</xdr:rowOff>
    </xdr:from>
    <xdr:to>
      <xdr:col>53</xdr:col>
      <xdr:colOff>25152</xdr:colOff>
      <xdr:row>44</xdr:row>
      <xdr:rowOff>80597</xdr:rowOff>
    </xdr:to>
    <xdr:pic>
      <xdr:nvPicPr>
        <xdr:cNvPr id="7" name="그림 6">
          <a:extLst>
            <a:ext uri="{FF2B5EF4-FFF2-40B4-BE49-F238E27FC236}">
              <a16:creationId xmlns:a16="http://schemas.microsoft.com/office/drawing/2014/main" id="{2F31A3A4-7256-2687-EBC1-2118416E65CB}"/>
            </a:ext>
          </a:extLst>
        </xdr:cNvPr>
        <xdr:cNvPicPr>
          <a:picLocks noChangeAspect="1"/>
        </xdr:cNvPicPr>
      </xdr:nvPicPr>
      <xdr:blipFill>
        <a:blip xmlns:r="http://schemas.openxmlformats.org/officeDocument/2006/relationships" r:embed="rId5"/>
        <a:stretch>
          <a:fillRect/>
        </a:stretch>
      </xdr:blipFill>
      <xdr:spPr>
        <a:xfrm>
          <a:off x="0" y="7510097"/>
          <a:ext cx="6626710" cy="48064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28576</xdr:colOff>
      <xdr:row>0</xdr:row>
      <xdr:rowOff>1</xdr:rowOff>
    </xdr:from>
    <xdr:ext cx="571499" cy="592930"/>
    <xdr:pic>
      <xdr:nvPicPr>
        <xdr:cNvPr id="2" name="그림 1">
          <a:extLst>
            <a:ext uri="{FF2B5EF4-FFF2-40B4-BE49-F238E27FC236}">
              <a16:creationId xmlns:a16="http://schemas.microsoft.com/office/drawing/2014/main" id="{CD5A98FA-0414-4E24-BEFD-4FC4DFB1E3FB}"/>
            </a:ext>
          </a:extLst>
        </xdr:cNvPr>
        <xdr:cNvPicPr>
          <a:picLocks noChangeAspect="1"/>
        </xdr:cNvPicPr>
      </xdr:nvPicPr>
      <xdr:blipFill>
        <a:blip xmlns:r="http://schemas.openxmlformats.org/officeDocument/2006/relationships" r:embed="rId1"/>
        <a:stretch>
          <a:fillRect/>
        </a:stretch>
      </xdr:blipFill>
      <xdr:spPr>
        <a:xfrm>
          <a:off x="714376" y="1"/>
          <a:ext cx="571499" cy="59293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rintserver\fileserver\Documents%20and%20Settings\Charlie%20Park\&#48148;&#53461;%20&#54868;&#47732;\Quotatio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ROPOSAL\ELEC\345KV\EULJOO\EU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2.&#49324;&#50629;&#51088;&#47308;\08.&#49436;&#50872;&#49884;SDW\(20241012)SW&#51116;&#44060;&#48156;&#48708;_&#44036;&#51060;&#48277;_&#49328;&#51221;&#50577;&#49885;_v0.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VN_&#48177;&#50629;/2022%20&#49324;&#50629;/20230120/2022-MGR/03.&#49324;&#50629;&#49688;&#54665;/10_&#44288;&#47532;&#49328;&#52636;&#47932;/03.&#52265;&#49688;&#44228;/01.&#51089;&#49457;/02.&#48537;&#51076;6_&#49328;&#52636;&#45236;&#50669;&#49436;/(&#49328;&#52636;&#45236;&#50669;&#49436;_&#45209;&#52272;&#54980;)_22&#45380;%20&#44277;&#44036;&#51221;&#48372;&#53685;&#54633;&#54540;&#47019;&#54268;_SW&#44060;&#48156;&#48708;_&#44036;&#51060;&#48277;_22051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9457;&#51221;&#50865;\2011&#45380;\DOCUME~1\Owner\LOCALS~1\Temp\_AZTMP4_\&#44032;&#51256;&#44032;&#49464;&#50836;\&#54620;&#44397;&#44284;&#54617;&#44592;&#49696;&#50672;&#44396;&#50896;-PILOT&#51228;&#51089;\My%20Documents\&#54644;&#49440;&#44256;&#45236;&#50669;&#49436;\juns\&#45236;&#50669;&#49436;\&#50900;&#48324;&#49444;&#44228;&#45236;&#50669;\99&#49444;&#44228;&#51032;&#47280;&#45236;&#50669;\&#44277;&#49324;&#48708;99-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47700;&#49888;&#51200;&#48155;&#51008;&#54028;&#51068;\DB%20&#48320;&#54872;\2&#45800;&#44228;\&#51088;&#47308;&#51221;&#48708;&#48143;DB&#51060;&#44288;%20APP%20&#44060;&#48156;%20&#48708;&#50857;_2&#45800;&#44228;(SW&#45824;&#44032;&#51201;&#5085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47700;&#49888;&#51200;&#48155;&#51008;&#54028;&#51068;\DB%20&#48320;&#54872;\2&#45800;&#44228;\&#51088;&#47308;&#51221;&#48708;&#48143;DB&#51060;&#44288;%20APP%20&#44060;&#48156;%20&#48708;&#50857;_2&#45800;&#44228;(SW&#45824;&#44032;&#51201;&#5085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9733;&#44277;&#44036;&#51221;&#48372;&#44592;&#54925;&#44284;\3&#52264;&#50896;%20&#44397;&#53664;&#44277;&#44036;&#51221;&#48372;&#44396;&#52629;\2012\&#54540;&#47019;&#54268;%20&#52572;&#51333;\SmartFlow2000ForOffice\Tmp\WINDOWS\TEMP\&#47928;&#49436;&#51221;&#47532;\&#44148;&#49444;&#44368;&#53685;&#48512;\&#44148;&#44368;&#48512;&#51221;&#47532;&#5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9733;&#44277;&#44036;&#51221;&#48372;&#44592;&#54925;&#44284;\3&#52264;&#50896;%20&#44397;&#53664;&#44277;&#44036;&#51221;&#48372;&#44396;&#52629;\2012\&#54540;&#47019;&#54268;%20&#52572;&#51333;\SmartFlow2000ForOffice\Tmp\WINDOWS\TEMP\&#47928;&#49436;&#51221;&#47532;\&#44148;&#49444;&#44368;&#53685;&#48512;\&#44148;&#44368;&#48512;&#51221;&#47532;&#512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97040\C&#46300;&#46972;&#51060;&#48652;\&#44608;&#50857;&#44592;\&#50641;&#49472;\GUMI4B2\&#44396;&#48120;4&#45800;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48149;&#48120;&#46976;\&#48120;&#46976;&#50896;&#44032;&#44228;&#49328;\2004\2&#50900;\ATM(&#52397;&#54840;,LG&#50644;&#49884;&#49828;)\&#50672;&#442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J5\&#44277;&#49324;&#51068;&#44148;01\EXCEL\DATAPCS\DD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j4\c\EXCEL\DATAPCS\DDD.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44288;&#47532;&#52397;\&#50896;&#45224;-&#50872;&#51652;\&#50896;&#45224;&#50872;&#51652;&#45209;&#52272;&#45236;&#50669;(99.4.13%20&#48512;&#49328;&#5239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45236;&#50669;&#49436;sample\K-SET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50896;&#45224;-&#50872;&#51652;\&#50896;&#45224;&#50872;&#51652;&#45209;&#52272;&#45236;&#50669;(99.4.13%20&#48512;&#49328;&#5239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Program%20Files\AutoCAD%20R14\&#49892;&#49884;\&#49569;&#46972;&#52488;&#46321;&#54617;&#44368;\&#45236;&#50669;&#49436;\&#49569;&#46972;&#52488;&#51473;&#54617;&#44368;(final).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49436;&#50689;&#49437;\D\Program%20Files\AutoCAD%20R14\&#50896;&#44032;\&#50896;&#4403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9733;&#44277;&#44036;&#51221;&#48372;&#44592;&#54925;&#44284;\&#54364;&#51456;&#50629;&#47924;\2011\&#50672;&#44396;&#49324;&#50629;&#52628;&#51652;\2011&#49444;&#44228;\2011-&#49328;&#52636;&#45236;&#50669;&#49436;_&#52572;&#51333;11021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9733;&#44277;&#44036;&#51221;&#48372;&#44592;&#54925;&#44284;\&#54364;&#51456;&#50629;&#47924;\2011\&#50672;&#44396;&#49324;&#50629;&#52628;&#51652;\2011&#49444;&#44228;\2011-&#49328;&#52636;&#45236;&#50669;&#49436;_&#52572;&#51333;11021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9733;&#44277;&#44036;&#51221;&#48372;&#44592;&#54925;&#44284;\3&#52264;&#50896;%20&#44397;&#53664;&#44277;&#44036;&#51221;&#48372;&#44396;&#52629;\2012\&#54540;&#47019;&#54268;%20&#52572;&#51333;\2006&#45380;&#51089;&#50629;&#45236;&#50857;\&#50857;&#50669;&#49324;&#50629;\&#44397;&#53664;&#47784;&#45768;&#53552;&#47553;\&#52572;&#51333;\&#47784;&#45768;&#53552;&#47553;&#49444;&#44228;&#49436;_&#52572;&#51333;&#5120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9733;&#44277;&#44036;&#51221;&#48372;&#44592;&#54925;&#44284;\3&#52264;&#50896;%20&#44397;&#53664;&#44277;&#44036;&#51221;&#48372;&#44396;&#52629;\2012\&#54540;&#47019;&#54268;%20&#52572;&#51333;\2006&#45380;&#51089;&#50629;&#45236;&#50857;\&#50857;&#50669;&#49324;&#50629;\&#44397;&#53664;&#47784;&#45768;&#53552;&#47553;\&#52572;&#51333;\&#47784;&#45768;&#53552;&#47553;&#49444;&#44228;&#49436;_&#52572;&#51333;&#51204;.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9733;&#44277;&#44036;&#51221;&#48372;&#44592;&#54925;&#44284;\3&#52264;&#50896;%20&#44397;&#53664;&#44277;&#44036;&#51221;&#48372;&#44396;&#52629;\2012\&#54540;&#47019;&#54268;%20&#52572;&#51333;\&#44397;&#53664;&#44277;&#44036;%20&#50689;&#49345;%20DB\2004&#45380;&#44397;&#53664;&#44277;&#44036;\PMS\&#46904;&#48512;&#44592;\20050114_&#49444;&#44228;\2005&#45380;&#49444;&#44228;_011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9733;&#44277;&#44036;&#51221;&#48372;&#44592;&#54925;&#44284;\3&#52264;&#50896;%20&#44397;&#53664;&#44277;&#44036;&#51221;&#48372;&#44396;&#52629;\2012\&#54540;&#47019;&#54268;%20&#52572;&#51333;\&#44397;&#53664;&#44277;&#44036;%20&#50689;&#49345;%20DB\2004&#45380;&#44397;&#53664;&#44277;&#44036;\PMS\&#46904;&#48512;&#44592;\20050114_&#49444;&#44228;\2005&#45380;&#49444;&#44228;_01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4608;&#51221;&#48393;\&#44277;&#50976;&#54260;&#45908;\Documents%20and%20Settings\kim\My%20Documents\DATA\&#44033;&#51333;&#50577;&#49885;\&#44204;&#51201;\Program%20Files\AutoCAD%20R14\&#50896;&#44032;\&#50896;&#4403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9733;&#44277;&#44036;&#51221;&#48372;&#44592;&#54925;&#44284;\3&#52264;&#50896;%20&#44397;&#53664;&#44277;&#44036;&#51221;&#48372;&#44396;&#52629;\2012\&#54540;&#47019;&#54268;%20&#52572;&#51333;\ysw_data\2003\&#54620;&#48120;&#47476;\&#51228;&#50504;&#51089;&#50629;\&#48324;&#52392;4%20&#54620;&#48120;&#47476;%20&#49324;&#50629;&#49444;&#44228;&#49436;.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9733;&#44277;&#44036;&#51221;&#48372;&#44592;&#54925;&#44284;\3&#52264;&#50896;%20&#44397;&#53664;&#44277;&#44036;&#51221;&#48372;&#44396;&#52629;\2012\&#54540;&#47019;&#54268;%20&#52572;&#51333;\ysw_data\2003\&#54620;&#48120;&#47476;\&#51228;&#50504;&#51089;&#50629;\&#48324;&#52392;4%20&#54620;&#48120;&#47476;%20&#49324;&#50629;&#49444;&#44228;&#49436;.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Office-file\99file\P&#45453;&#54801;&#48708;\OFFICE%20&#50577;&#49885;\N&#36035;&#63963;-&#3288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office-file\2004FILE\&#51076;&#49884;&#54028;&#51068;\KNK\2002&#45380;\&#50896;&#44032;&#44228;&#49328;\&#47560;&#54252;&#44221;&#52272;&#49436;\&#48372;&#46972;&#47588;&#48337;&#50896;\OFFICE%20&#50577;&#49885;\N&#36035;&#63963;-&#3288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980;&#51452;&#49345;new\My%20Documents\0-DRAWING\&#51201;&#49328;&#49444;&#44228;\&#50672;&#51452;&#49444;&#48708;\EXCEL\IYK\AKF\AKF-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imsanagil\d\backup1\2001&#45380;\&#49888;&#50900;&#52397;&#49548;&#45380;&#47928;&#54868;&#49468;&#53552;\&#45236;&#50669;&#49436;.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9733;&#44277;&#44036;&#51221;&#48372;&#44592;&#54925;&#44284;\3&#52264;&#50896;%20&#44397;&#53664;&#44277;&#44036;&#51221;&#48372;&#44396;&#52629;\2012\&#54540;&#47019;&#54268;%20&#52572;&#51333;\2003\&#51032;&#51221;&#48512;&#49884;\&#51032;&#51221;&#48512;%20%20&#49345;&#54616;&#49688;&#46020;%20&#49444;&#44228;&#45236;&#50669;&#49436;_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9733;&#44277;&#44036;&#51221;&#48372;&#44592;&#54925;&#44284;\3&#52264;&#50896;%20&#44397;&#53664;&#44277;&#44036;&#51221;&#48372;&#44396;&#52629;\2012\&#54540;&#47019;&#54268;%20&#52572;&#51333;\2003\&#51032;&#51221;&#48512;&#49884;\&#51032;&#51221;&#48512;%20%20&#49345;&#54616;&#49688;&#46020;%20&#49444;&#44228;&#45236;&#50669;&#49436;_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997040\C&#46300;&#46972;&#51060;&#48652;\My%20Documents\KHDATA\&#44288;&#47532;&#52397;\&#50896;&#45224;-&#50872;&#51652;\&#50896;&#45224;&#50872;&#51652;&#45209;&#52272;&#45236;&#50669;(99.4.13%20&#48512;&#49328;&#52397;).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44608;&#51008;&#48120;\&#44608;&#51008;&#48120;%202013&#45380;\&#45347;&#50612;&#51452;&#49464;&#50836;\2004-08&#49548;&#48169;&#48169;&#51116;&#52397;-&#50672;&#44396;&#50857;&#50669;7&#44148;\&#51076;&#49884;&#54028;&#51068;\KNK\2002&#45380;\&#50896;&#44032;&#44228;&#49328;\&#47560;&#54252;&#44221;&#52272;&#49436;\&#48372;&#46972;&#47588;&#48337;&#50896;\OFFICE%20&#50577;&#49885;\N&#36035;&#63963;-&#3288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jh\&#44277;&#50976;\Documents%20and%20Settings\alfredo\My%20Documents\&#48155;&#51008;%20&#54028;&#51068;\Documents%20and%20Settings\Owner\Local%20Settings\Temporary%20Internet%20Files\Content.IE5\FATKPSEX\&#53664;&#51648;&#47588;&#49688;&#44288;&#47532;&#49884;&#49828;&#53596;_&#44060;&#48156;&#44552;&#50529;&#49328;&#52636;.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My%20Documents\My%20Projects\&#49884;&#44400;&#44396;&#44256;&#46020;&#54868;ISP\050610%20&#49888;&#54665;&#51221;&#50696;&#49328;\01-&#49888;&#54665;&#51221;&#50629;&#47924;&#52404;&#44228;_FP\&#48155;&#51008;%20&#54028;&#51068;\2004&#45380;%20&#49548;&#54532;&#53944;&#50920;&#50612;%20&#44060;&#48156;%20&#49324;&#50629;&#45824;&#44032;%20&#49328;&#51221;&#46020;&#44396;(SDS%20V1.1.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My%20Documents\My%20Projects\&#49884;&#44400;&#44396;&#44256;&#46020;&#54868;ISP\050610%20&#49888;&#54665;&#51221;&#50696;&#49328;\01-&#49888;&#54665;&#51221;&#50629;&#47924;&#52404;&#44228;_FP\&#48155;&#51008;%20&#54028;&#51068;\2004&#45380;%20&#49548;&#54532;&#53944;&#50920;&#50612;%20&#44060;&#48156;%20&#49324;&#50629;&#45824;&#44032;%20&#49328;&#51221;&#46020;&#44396;(SDS%20V1.1.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97040\C&#46300;&#46972;&#51060;&#48652;\My%20Documents\Khdata99\&#44288;&#47532;&#52397;\&#49436;&#50872;\&#44053;&#48320;&#48513;&#47196;\My%20Documents\KHDATA\&#54620;&#44397;&#51204;&#47141;\&#49888;&#49457;&#45224;-&#44552;&#44257;\&#49888;&#49457;&#45224;&#53804;&#52272;&#45236;&#50669;(1&#48264;&#45236;&#50669;)(2)\KHDATA\&#44288;&#47532;&#52397;\&#50896;&#45224;-&#50872;&#51652;\&#50896;&#45224;&#50872;&#51652;&#45209;&#52272;&#45236;&#50669;(99.4.13%20&#48512;&#49328;&#5239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51076;&#49884;\&#51221;&#54788;&#47749;&#494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997040\C&#46300;&#46972;&#51060;&#48652;\&#51077;&#52272;&#45236;&#50669;\&#44592;&#50500;&#45824;&#44368;\&#44592;&#50500;&#45824;&#4436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견적서"/>
      <sheetName val="Maintenance"/>
      <sheetName val="Ultra60+FW"/>
      <sheetName val="ML370+FW"/>
      <sheetName val="PDS 전용"/>
      <sheetName val="eTrust 전용"/>
      <sheetName val="영문견적"/>
      <sheetName val="list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CPRS-RS-1-V50</v>
          </cell>
          <cell r="B1" t="str">
            <v>RealSecure Network Sensor and RealSecure Management Console for network-based detection of attacks.  Management console is included at no charge.  Software Subscription is mandatory for all RealSecure orders.</v>
          </cell>
          <cell r="C1">
            <v>32000000</v>
          </cell>
        </row>
        <row r="2">
          <cell r="A2" t="str">
            <v>CPRS-RSB-1-V50</v>
          </cell>
          <cell r="B2" t="str">
            <v>RealSecure Network Sensor and RealSecure Management Console for network-based detection of attacks.  Management console is included at no charge.  Software Subscription is mandatory for all RealSecure orders.</v>
          </cell>
          <cell r="C2">
            <v>32000000</v>
          </cell>
        </row>
        <row r="3">
          <cell r="A3" t="str">
            <v>CPRS-RSB-2-V50</v>
          </cell>
          <cell r="B3" t="str">
            <v>RealSecure Network Sensor and RealSecure Management Console for network-based detection of attacks.  Management console is included at no charge.  Software Subscription is mandatory for all RealSecure orders.</v>
          </cell>
          <cell r="C3">
            <v>53055000</v>
          </cell>
        </row>
        <row r="4">
          <cell r="A4" t="str">
            <v>CPRS-RSB-3-V50</v>
          </cell>
          <cell r="B4" t="str">
            <v>RealSecure Network Sensor and RealSecure Management Console for network-based detection of attacks.  Management console is included at no charge.  Software Subscription is mandatory for all RealSecure orders.</v>
          </cell>
          <cell r="C4">
            <v>72090000</v>
          </cell>
        </row>
        <row r="5">
          <cell r="A5" t="str">
            <v>Fireproof</v>
          </cell>
          <cell r="B5" t="str">
            <v>Fireproof-4 Fast ethernet-32MB 904905</v>
          </cell>
          <cell r="C5">
            <v>45000000</v>
          </cell>
        </row>
        <row r="6">
          <cell r="A6" t="str">
            <v>ACEdirector 3</v>
          </cell>
          <cell r="B6" t="str">
            <v>With ACElerate and 2MB memory/port 10/100Mbps8 Port, 1000BASE-SX Uplink1 port</v>
          </cell>
          <cell r="C6">
            <v>31218000</v>
          </cell>
        </row>
        <row r="7">
          <cell r="A7" t="str">
            <v>ACEswitch 180e</v>
          </cell>
          <cell r="B7" t="str">
            <v>With ACElerate and 2MB memory/port 10/100/1000 Mbps8 Port, 1000BASE-SX Uplink1 Port</v>
          </cell>
          <cell r="C7">
            <v>52839000</v>
          </cell>
        </row>
        <row r="8">
          <cell r="A8" t="str">
            <v>StoneBeat-HA</v>
          </cell>
          <cell r="B8" t="str">
            <v>StoneBeat is high availability solutionfor 
Check Point Fire Wall-1 that guarantees
100% onnectivity. Maintains connectionseven 
through primary system failure and is transparent 
to network users</v>
          </cell>
          <cell r="C8">
            <v>33000000</v>
          </cell>
        </row>
        <row r="9">
          <cell r="A9" t="str">
            <v>StoneBeat-FC</v>
          </cell>
          <cell r="B9" t="str">
            <v>StoneBeat Full Cluster Solution for 2 servers</v>
          </cell>
          <cell r="C9">
            <v>39000000</v>
          </cell>
        </row>
        <row r="10">
          <cell r="A10" t="str">
            <v>Additional Module</v>
          </cell>
          <cell r="B10" t="str">
            <v>Starter Set에 1server추가</v>
          </cell>
          <cell r="C10">
            <v>18500000</v>
          </cell>
        </row>
        <row r="11">
          <cell r="A11" t="str">
            <v>V-StoneBeat</v>
          </cell>
          <cell r="B11" t="str">
            <v>StoneBeat is high availability solutionfor 
Check Point Fire Wall-1 that guarantees
100% onnectivity. Maintains connectionseven 
through primary system failure and is transparent 
to network users</v>
          </cell>
          <cell r="C11">
            <v>12000000</v>
          </cell>
        </row>
        <row r="12">
          <cell r="A12" t="str">
            <v>U-StoneBeat</v>
          </cell>
          <cell r="B12" t="str">
            <v>StoneBeat is high availability solutionfor 
Check Point Fire Wall-1 that guarantees
100% onnectivity. Maintains connectionseven 
through primary system failure and is transparent 
to network users</v>
          </cell>
          <cell r="C12">
            <v>12000000</v>
          </cell>
        </row>
        <row r="13">
          <cell r="A13" t="str">
            <v>M-ACC-I</v>
          </cell>
          <cell r="B13" t="str">
            <v>1Year support for SeOS Access Control-Class I</v>
          </cell>
          <cell r="C13">
            <v>2250000</v>
          </cell>
        </row>
        <row r="14">
          <cell r="A14" t="str">
            <v>M-ACC-II</v>
          </cell>
          <cell r="B14" t="str">
            <v>1Year support for SeOS Access Control-Class II</v>
          </cell>
          <cell r="C14">
            <v>4650000</v>
          </cell>
        </row>
        <row r="15">
          <cell r="A15" t="str">
            <v>M-ADM</v>
          </cell>
          <cell r="B15" t="str">
            <v>1Year support for SeOS Security Administration</v>
          </cell>
          <cell r="C15">
            <v>2250000</v>
          </cell>
        </row>
        <row r="16">
          <cell r="A16" t="str">
            <v>M-StoneBeat</v>
          </cell>
          <cell r="B16" t="str">
            <v>1 Year Support for StoneBeat Module</v>
          </cell>
          <cell r="C16">
            <v>5560000</v>
          </cell>
        </row>
        <row r="17">
          <cell r="A17" t="str">
            <v>Se-ACC-I</v>
          </cell>
          <cell r="B17" t="str">
            <v>SeOS Access Control for Class-I secures servers and controls
 access to critical resources</v>
          </cell>
          <cell r="C17">
            <v>15000000</v>
          </cell>
        </row>
        <row r="18">
          <cell r="A18" t="str">
            <v>Se-ACC-II</v>
          </cell>
          <cell r="B18" t="str">
            <v>SeOS Access Control for Class-II secures servers and controls 
access to critical resources</v>
          </cell>
          <cell r="C18">
            <v>31000000</v>
          </cell>
        </row>
        <row r="19">
          <cell r="A19" t="str">
            <v>Basic Service</v>
          </cell>
          <cell r="B19" t="str">
            <v>Basic Service pertains consulting, installing, and tunning</v>
          </cell>
          <cell r="C19">
            <v>5000000</v>
          </cell>
        </row>
        <row r="20">
          <cell r="A20" t="str">
            <v>Se-ADM</v>
          </cell>
          <cell r="B20" t="str">
            <v>SeOS Security Administration centralizes and automates
 management of user accounts</v>
          </cell>
          <cell r="C20">
            <v>15000000</v>
          </cell>
        </row>
        <row r="21">
          <cell r="A21" t="str">
            <v>Alteon 708</v>
          </cell>
          <cell r="B21" t="str">
            <v>Alteon 708-Plus system with 1 AC power supply, 
1 MPM, 1 SFM, WebOS SLB/AR
FE-16T 16-port 10/100BASE-T line card module 2copy
MPM management processor module
SFM switch fabric module
AC power supply</v>
          </cell>
          <cell r="C21">
            <v>87872400</v>
          </cell>
        </row>
        <row r="22">
          <cell r="A22" t="str">
            <v>Dragon Workbench 1-9</v>
          </cell>
          <cell r="B22" t="str">
            <v>Dragon sensor/Workbench*
(Software Only, includes first year of maintenance)</v>
          </cell>
          <cell r="C22">
            <v>32000000</v>
          </cell>
        </row>
        <row r="23">
          <cell r="A23" t="str">
            <v>Dragon Workbench 10-19</v>
          </cell>
          <cell r="B23" t="str">
            <v>Dragon sensor/Workbench*
(Software Only, includes first year of maintenance)</v>
          </cell>
          <cell r="C23">
            <v>30000000</v>
          </cell>
        </row>
        <row r="24">
          <cell r="A24" t="str">
            <v>Dragon Workbench 20-49</v>
          </cell>
          <cell r="B24" t="str">
            <v>Dragon sensor/Workbench*
(Software Only, includes first year of maintenance)</v>
          </cell>
          <cell r="C24">
            <v>28000000</v>
          </cell>
        </row>
        <row r="25">
          <cell r="A25" t="str">
            <v>Dragon Workbench 50-99</v>
          </cell>
          <cell r="B25" t="str">
            <v>Dragon sensor/Workbench*
(Software Only, includes first year of maintenance)</v>
          </cell>
          <cell r="C25">
            <v>26000000</v>
          </cell>
        </row>
        <row r="26">
          <cell r="A26" t="str">
            <v>Dragon Appliance1-9</v>
          </cell>
          <cell r="B26" t="str">
            <v>Dragon Appliance**(Hardware &amp; Software, 
includes first year of warranty &amp; software maintenance)</v>
          </cell>
          <cell r="C26">
            <v>74000000</v>
          </cell>
        </row>
        <row r="27">
          <cell r="A27" t="str">
            <v>Dragon Appliance10-19</v>
          </cell>
          <cell r="B27" t="str">
            <v>Dragon Appliance**(Hardware &amp; Software, 
includes first year of warranty &amp; software maintenance)</v>
          </cell>
          <cell r="C27">
            <v>70000000</v>
          </cell>
        </row>
        <row r="28">
          <cell r="A28" t="str">
            <v>Dragon Appliance 20-49</v>
          </cell>
          <cell r="B28" t="str">
            <v>Dragon Appliance**(Hardware &amp; Software, 
includes first year of warranty &amp; software maintenance)</v>
          </cell>
          <cell r="C28">
            <v>65000000</v>
          </cell>
        </row>
        <row r="29">
          <cell r="A29" t="str">
            <v>Dragon Appliance 50-99</v>
          </cell>
          <cell r="B29" t="str">
            <v>Dragon Appliance**(Hardware &amp; Software, 
includes first year of warranty &amp; software maintenance)</v>
          </cell>
          <cell r="C29">
            <v>60000000</v>
          </cell>
        </row>
        <row r="30">
          <cell r="A30" t="str">
            <v>10 Tokens</v>
          </cell>
          <cell r="B30" t="str">
            <v>10 Tokens + ACE Server</v>
          </cell>
          <cell r="C30">
            <v>14970000</v>
          </cell>
        </row>
        <row r="31">
          <cell r="A31" t="str">
            <v>20 Tokens</v>
          </cell>
          <cell r="B31" t="str">
            <v>20 Tokens + ACE Server</v>
          </cell>
          <cell r="C31">
            <v>17000000</v>
          </cell>
        </row>
        <row r="32">
          <cell r="A32" t="str">
            <v>30 Tokens</v>
          </cell>
          <cell r="B32" t="str">
            <v>30 Tokens + ACE Server</v>
          </cell>
          <cell r="C32">
            <v>26010000</v>
          </cell>
        </row>
        <row r="33">
          <cell r="A33" t="str">
            <v>40 Tokens</v>
          </cell>
          <cell r="B33" t="str">
            <v>40 Tokens + ACE Server</v>
          </cell>
          <cell r="C33">
            <v>28040000</v>
          </cell>
        </row>
        <row r="34">
          <cell r="A34" t="str">
            <v>50 Tokens</v>
          </cell>
          <cell r="B34" t="str">
            <v>50 Tokens + ACE Server</v>
          </cell>
          <cell r="C34">
            <v>30070000</v>
          </cell>
        </row>
        <row r="35">
          <cell r="A35" t="str">
            <v>60 Tokens</v>
          </cell>
          <cell r="B35" t="str">
            <v>60 Tokens + ACE Server</v>
          </cell>
          <cell r="C35">
            <v>42710000</v>
          </cell>
        </row>
        <row r="36">
          <cell r="A36" t="str">
            <v>70 Tokens</v>
          </cell>
          <cell r="B36" t="str">
            <v>70 Tokens + ACE Server</v>
          </cell>
          <cell r="C36">
            <v>44750000</v>
          </cell>
        </row>
        <row r="37">
          <cell r="A37" t="str">
            <v>80 Tokens</v>
          </cell>
          <cell r="B37" t="str">
            <v>80 Tokens + ACE Server</v>
          </cell>
          <cell r="C37">
            <v>46780000</v>
          </cell>
        </row>
        <row r="38">
          <cell r="A38" t="str">
            <v>90 Tokens</v>
          </cell>
          <cell r="B38" t="str">
            <v>90 Tokens + ACE Server</v>
          </cell>
          <cell r="C38">
            <v>48810000</v>
          </cell>
        </row>
        <row r="39">
          <cell r="A39" t="str">
            <v>100 Tokens</v>
          </cell>
          <cell r="B39" t="str">
            <v>100 Tokens + ACE Server</v>
          </cell>
          <cell r="C39">
            <v>50840000</v>
          </cell>
        </row>
        <row r="40">
          <cell r="A40" t="str">
            <v>Dragon Server (1~9)</v>
          </cell>
          <cell r="B40" t="str">
            <v>Dragon Server includes 5 Dragon squire free licenses</v>
          </cell>
          <cell r="C40">
            <v>42000000</v>
          </cell>
        </row>
        <row r="41">
          <cell r="A41" t="str">
            <v>Dragon Squire (6~9)</v>
          </cell>
          <cell r="B41" t="str">
            <v>Dragon Squire</v>
          </cell>
          <cell r="C41">
            <v>1248000</v>
          </cell>
        </row>
        <row r="42">
          <cell r="A42" t="str">
            <v>Dragon Squire (10~19)</v>
          </cell>
          <cell r="B42" t="str">
            <v>Dragon Squire</v>
          </cell>
          <cell r="C42">
            <v>1092000</v>
          </cell>
        </row>
        <row r="43">
          <cell r="A43" t="str">
            <v>Dragon Squire (20~49)</v>
          </cell>
          <cell r="B43" t="str">
            <v>Dragon Squire</v>
          </cell>
          <cell r="C43">
            <v>936000</v>
          </cell>
        </row>
        <row r="44">
          <cell r="A44" t="str">
            <v>Dragon Squire (55~99)</v>
          </cell>
          <cell r="B44" t="str">
            <v>Dragon Squire</v>
          </cell>
          <cell r="C44">
            <v>624000</v>
          </cell>
        </row>
        <row r="45">
          <cell r="A45" t="str">
            <v>Netswitch2-12port</v>
          </cell>
          <cell r="B45" t="str">
            <v>12 port</v>
          </cell>
          <cell r="C45">
            <v>1500000</v>
          </cell>
        </row>
        <row r="46">
          <cell r="A46" t="str">
            <v>Netswitch2-24port</v>
          </cell>
          <cell r="B46" t="str">
            <v>24 port</v>
          </cell>
          <cell r="C46">
            <v>2700000</v>
          </cell>
        </row>
        <row r="47">
          <cell r="A47" t="str">
            <v>One-Time Service</v>
          </cell>
          <cell r="B47" t="str">
            <v>Technicial One-Time Service (4시간 기준)</v>
          </cell>
          <cell r="C47">
            <v>400000</v>
          </cell>
        </row>
        <row r="48">
          <cell r="A48" t="str">
            <v>CCSA</v>
          </cell>
          <cell r="B48" t="str">
            <v>Certification course(3days)
Introduction to FireWall-1 Management
Definin a Firewall, Network Securing Methods, etc</v>
          </cell>
          <cell r="C48">
            <v>1000000</v>
          </cell>
        </row>
        <row r="49">
          <cell r="A49" t="str">
            <v>CCSE</v>
          </cell>
          <cell r="B49" t="str">
            <v>Certification course(3days)
Advanced FireWall-1 Management
Defining a Firewall, FireWall-1 Architecture, Load Balancing,Security Management, Account Management</v>
          </cell>
          <cell r="C49">
            <v>1500000</v>
          </cell>
        </row>
        <row r="50">
          <cell r="A50" t="str">
            <v>Networking Essential</v>
          </cell>
          <cell r="B50" t="str">
            <v>1days, Network Basics, Network Architectures and
 Protocols,IP address classes and formats.
IP Routing,DHCP, DNS</v>
          </cell>
          <cell r="C50">
            <v>300000</v>
          </cell>
        </row>
        <row r="51">
          <cell r="A51" t="str">
            <v>FireWall-1  Essential</v>
          </cell>
          <cell r="B51" t="str">
            <v>2days, What is Firewall, Types of Firewall, How Firewall works, Stateful Inspection, Access Control, etc</v>
          </cell>
          <cell r="C51">
            <v>300000</v>
          </cell>
        </row>
        <row r="52">
          <cell r="A52" t="str">
            <v>Security Essential</v>
          </cell>
          <cell r="B52" t="str">
            <v>1days, Security History, Hackers, Crackers, Pheaks and Virtual Gangs, Intrusion Methods, Recovery Policies</v>
          </cell>
          <cell r="C52">
            <v>300000</v>
          </cell>
        </row>
        <row r="53">
          <cell r="A53" t="str">
            <v>e-Access-I</v>
          </cell>
          <cell r="B53" t="str">
            <v>eTrust Access Control UNIX Server for class-I</v>
          </cell>
          <cell r="C53">
            <v>14400000</v>
          </cell>
        </row>
        <row r="54">
          <cell r="A54" t="str">
            <v>e-Access-II</v>
          </cell>
          <cell r="B54" t="str">
            <v>eTrust Access Control UNIX Server for class-II</v>
          </cell>
          <cell r="C54">
            <v>18000000</v>
          </cell>
        </row>
        <row r="55">
          <cell r="A55" t="str">
            <v>e-Access-III</v>
          </cell>
          <cell r="B55" t="str">
            <v>eTrust Access Control UNIX Server for class-III</v>
          </cell>
          <cell r="C55">
            <v>27000000</v>
          </cell>
        </row>
        <row r="56">
          <cell r="A56" t="str">
            <v>e-Access-IV</v>
          </cell>
          <cell r="B56" t="str">
            <v>eTrust Access Control UNIX Server for class-IV</v>
          </cell>
          <cell r="C56">
            <v>36000000</v>
          </cell>
        </row>
        <row r="57">
          <cell r="A57" t="str">
            <v>Base-I</v>
          </cell>
          <cell r="B57" t="str">
            <v>Initial Implementation Service &amp; Education, Except 
Workstation for 1 - 5 Machines</v>
          </cell>
          <cell r="C57">
            <v>2500000</v>
          </cell>
        </row>
        <row r="58">
          <cell r="A58" t="str">
            <v>Base-II</v>
          </cell>
          <cell r="B58" t="str">
            <v>Initial Implementation Service &amp; Education, Except 
Workstation for 6 - 15 Machines</v>
          </cell>
          <cell r="C58">
            <v>1800000</v>
          </cell>
        </row>
        <row r="59">
          <cell r="A59" t="str">
            <v>Base-III</v>
          </cell>
          <cell r="B59" t="str">
            <v>Initial Implementation Service &amp; Education, Except 
Workstation for 16 - 30 Machines</v>
          </cell>
          <cell r="C59">
            <v>1200000</v>
          </cell>
        </row>
        <row r="60">
          <cell r="A60" t="str">
            <v>Base-IV</v>
          </cell>
          <cell r="B60" t="str">
            <v>Initial Implementation Service &amp; Education, Except 
Workstation for 31 - 50 Machines</v>
          </cell>
          <cell r="C60">
            <v>700000</v>
          </cell>
        </row>
        <row r="61">
          <cell r="A61" t="str">
            <v>NBB8660000 [IP650]</v>
          </cell>
          <cell r="B61" t="str">
            <v>Nokia IP650 Base System
(An Intel based system with 256 MB of RAM, one CPCI hard drive, one Four Port 10/100 Ethernet CPCI Interface Card, four additional cPCI slots for Network Interface Cards, Redundant Power Supplies, Power Cords, IPSO software and sys</v>
          </cell>
          <cell r="C61">
            <v>84481000</v>
          </cell>
        </row>
        <row r="62">
          <cell r="A62" t="str">
            <v>NIZ0650FRU</v>
          </cell>
          <cell r="B62" t="str">
            <v>FRU, Redundant Power Supply Option (does not include Power Kit)</v>
          </cell>
          <cell r="C62">
            <v>7373000</v>
          </cell>
        </row>
        <row r="63">
          <cell r="A63" t="str">
            <v>NBB7450000 [IP440]</v>
          </cell>
          <cell r="B63" t="str">
            <v>Nokia IP440 Base System
(A high performance, Intel based system with 256MB of RAM, one Four Port 10/100 Ethernet PCI Interface Card, one hard drive, three additional slots for Network Interface Cards or Internal ISA Modem, Power Cord , IPSO software and s</v>
          </cell>
          <cell r="C63">
            <v>50200000</v>
          </cell>
        </row>
        <row r="64">
          <cell r="A64" t="str">
            <v>NBB2350000 [IP330]</v>
          </cell>
          <cell r="B64" t="str">
            <v xml:space="preserve">Nokia IP330 Base System 
(Includes an IP330, 256MB memory, three integral 10/100 Ethernet interface ports, Power Cord select from list below, IPSO software and system documentation
</v>
          </cell>
          <cell r="C64">
            <v>20478000</v>
          </cell>
        </row>
        <row r="65">
          <cell r="A65" t="str">
            <v>NBB0100000 [IP110]</v>
          </cell>
          <cell r="B65" t="str">
            <v xml:space="preserve">Nokia IP110 Base System
(Includes an IP110, 64MB memory, three integral 10/100 Ethernet interface ports, Power Cord select from List below, IPSO software 3.3 and system documentation)  Unit comes with Strong Encryption.  All government and non-government </v>
          </cell>
          <cell r="C65">
            <v>10082000</v>
          </cell>
        </row>
        <row r="66">
          <cell r="A66" t="str">
            <v>NIS1710000</v>
          </cell>
          <cell r="B66" t="str">
            <v>IGRP Support Software</v>
          </cell>
          <cell r="C66">
            <v>8891000</v>
          </cell>
        </row>
        <row r="67">
          <cell r="A67" t="str">
            <v>NMS2325000</v>
          </cell>
          <cell r="B67" t="str">
            <v>IP Series Release Pack , IPSO 3.3 Strong Encryption</v>
          </cell>
          <cell r="C67">
            <v>194000</v>
          </cell>
        </row>
        <row r="68">
          <cell r="A68" t="str">
            <v>NCC5200000 [CC5200]</v>
          </cell>
          <cell r="B68" t="str">
            <v>Nokia VPN Gateway for the DataCenter
CC5200 VPN Gateway (Dual Port Ethernet) Nokia VPN software
(includes, Policy Manager (aka CrypoConsole) and unlimited use license for Nokia VPN Client) and power cord
Includes NCZ2501000 (US power cord for CC5200 or CC</v>
          </cell>
          <cell r="C68">
            <v>245161000</v>
          </cell>
        </row>
        <row r="69">
          <cell r="A69" t="str">
            <v>NCC2500000 [CC2500]</v>
          </cell>
          <cell r="B69" t="str">
            <v>Nokia VPN Gateway for the Regional Office
CC2500 VPN Gateway (Dual Port Ethernet) Nokia VPN software
(includes, Policy Manager (aka CrypoConsole) and unlimited use license for Nokia VPN Client) and power cord
Includes NCZ2501000(US power cord for CC5200 o</v>
          </cell>
          <cell r="C69">
            <v>49238000</v>
          </cell>
        </row>
        <row r="70">
          <cell r="A70" t="str">
            <v>NCC0500000 [CC500]</v>
          </cell>
          <cell r="B70" t="str">
            <v>Nokia VPN Gateway for the Remote Office
CC500 VPN Gateway (Dual Port Ethernet) Nokia VPN software
(includes, Policy Manager (aka CrypoConsole) and unlimited use license for Nokia VPN Client and power cord
Includes NIZ2000000 (US DC power supply for CC500*</v>
          </cell>
          <cell r="C70">
            <v>7594000</v>
          </cell>
        </row>
        <row r="71">
          <cell r="A71" t="str">
            <v>PDS-2100-FM10</v>
          </cell>
          <cell r="B71" t="str">
            <v>PDS-2100(3 port) &amp; FireWall-1 for 10 nodes</v>
          </cell>
          <cell r="C71">
            <v>6822000</v>
          </cell>
        </row>
        <row r="72">
          <cell r="A72" t="str">
            <v>PDS-2100-FM25</v>
          </cell>
          <cell r="B72" t="str">
            <v>PDS-2100(3 port) &amp; FireWall-1 for 25 nodes</v>
          </cell>
          <cell r="C72">
            <v>9368000</v>
          </cell>
        </row>
        <row r="73">
          <cell r="A73" t="str">
            <v>PDS-2100-VM10</v>
          </cell>
          <cell r="B73" t="str">
            <v>PDS-2100(3 port) &amp; VPN-1/FireWall-1 for 10 nodes</v>
          </cell>
          <cell r="C73">
            <v>7501000</v>
          </cell>
        </row>
        <row r="74">
          <cell r="A74" t="str">
            <v>PDS-2100-VM25</v>
          </cell>
          <cell r="B74" t="str">
            <v>PDS-2100(3 port) &amp; VPN-1/FireWall-1 for 25 nodes</v>
          </cell>
          <cell r="C74">
            <v>10386000</v>
          </cell>
        </row>
        <row r="75">
          <cell r="A75" t="str">
            <v>MA-P2100-FM10</v>
          </cell>
          <cell r="B75" t="str">
            <v>Anuual Support</v>
          </cell>
          <cell r="C75">
            <v>1023000</v>
          </cell>
        </row>
        <row r="76">
          <cell r="A76" t="str">
            <v>MA-P2100-FM25</v>
          </cell>
          <cell r="B76" t="str">
            <v>Anuual Support</v>
          </cell>
          <cell r="C76">
            <v>1405000</v>
          </cell>
        </row>
        <row r="77">
          <cell r="A77" t="str">
            <v>MA-P2100-VM10</v>
          </cell>
          <cell r="B77" t="str">
            <v>Anuual Support</v>
          </cell>
          <cell r="C77">
            <v>1125000</v>
          </cell>
        </row>
        <row r="78">
          <cell r="A78" t="str">
            <v>MA-P2100-VM25</v>
          </cell>
          <cell r="B78" t="str">
            <v>Anuual Support</v>
          </cell>
          <cell r="C78">
            <v>1557000</v>
          </cell>
        </row>
        <row r="79">
          <cell r="A79" t="str">
            <v>SMS (Cyzen SOS Option)</v>
          </cell>
          <cell r="B79" t="str">
            <v>SMS(Site Manager System)</v>
          </cell>
          <cell r="C79">
            <v>5000000</v>
          </cell>
        </row>
        <row r="80">
          <cell r="A80" t="str">
            <v>IDS (Cyzen SOS Option)</v>
          </cell>
          <cell r="B80" t="str">
            <v>IDS(ADSL,Intrusion Detection System)</v>
          </cell>
          <cell r="C80">
            <v>8000000</v>
          </cell>
        </row>
        <row r="81">
          <cell r="A81" t="str">
            <v>Compaq Promotion                      [TESS/TSN + Compaq ML 370]</v>
          </cell>
          <cell r="B81" t="str">
            <v xml:space="preserve">▣  TESS / TSN                                                                  Network-based Intrusion Detection and Response System           ▣ Compaq ML 370                                                                         [ CPU : 1G Hrz Dual  /  </v>
          </cell>
          <cell r="C81">
            <v>16800000</v>
          </cell>
        </row>
        <row r="82">
          <cell r="A82" t="str">
            <v>CyzenSOS-B1000 (ADSL)</v>
          </cell>
          <cell r="B82" t="str">
            <v xml:space="preserve">Firewall (NAT,Packet filtering) ,   VPN (IP Sec,3DES) , Load Balancer , ADSL Line support ( 2 Line load balancing ,   Maximum 16MB Download support )  </v>
          </cell>
          <cell r="C82">
            <v>19800000</v>
          </cell>
        </row>
        <row r="83">
          <cell r="A83" t="str">
            <v>CyzenSOS-B1000 (Internet)</v>
          </cell>
          <cell r="B83" t="str">
            <v xml:space="preserve">Firewall (NAT,Packet filtering) ,   VPN (IP Sec,3DES) , Load Balancer    </v>
          </cell>
          <cell r="C83">
            <v>29800000</v>
          </cell>
        </row>
        <row r="84">
          <cell r="A84" t="str">
            <v>CyzenSOS-SOHO (ADSL)</v>
          </cell>
          <cell r="B84" t="str">
            <v xml:space="preserve">Firewall (NAT,Packet filtering) ,   VPN (IP Sec,3DES) , Load Balancer , ADSL Line support ( 2 Line load balancing ,   Maximum 16MB Download support )  </v>
          </cell>
          <cell r="C84">
            <v>9800000</v>
          </cell>
        </row>
        <row r="85">
          <cell r="A85" t="str">
            <v>CyzenSOS-SOHO (Internet)</v>
          </cell>
          <cell r="B85" t="str">
            <v xml:space="preserve">Firewall (NAT,Packet filtering) ,   VPN (IP Sec,3DES) , Load Balancer    </v>
          </cell>
          <cell r="C85">
            <v>14800000</v>
          </cell>
        </row>
        <row r="86">
          <cell r="A86" t="str">
            <v>TESS (Trust Enterprise Security Suite) / TSN (Trust Sensor for Network)</v>
          </cell>
          <cell r="B86" t="str">
            <v>Network-based Intrusion Detection and Response System</v>
          </cell>
          <cell r="C86">
            <v>36000000</v>
          </cell>
        </row>
        <row r="87">
          <cell r="A87" t="str">
            <v>Rainfinity - RainWall</v>
          </cell>
          <cell r="B87" t="str">
            <v>OPSEC-certified high availibility and load balancing solution for Check Point VPN-1 / Firewall-1 gateways and appliances, designed to improve the reliability and performance of mission critical application. RainWall is a software-only solution that instal</v>
          </cell>
          <cell r="C87">
            <v>39000000</v>
          </cell>
        </row>
        <row r="88">
          <cell r="A88" t="str">
            <v>NBB2530000 [IP530]</v>
          </cell>
          <cell r="B88" t="str">
            <v>Nokia IP530 Base System
(An Intel based system with 256 MB of RAM, one cPCI IDE based hard drive, Four 10/100 Ethernet Ports, three additional cPCI slots for Network Interface Cards, One additional cPCI hard drive bay (no redundancy), PCMCIA slot for Mode</v>
          </cell>
          <cell r="C88">
            <v>71062000</v>
          </cell>
        </row>
        <row r="89">
          <cell r="A89" t="str">
            <v>NBB2740000 [IP740]</v>
          </cell>
          <cell r="B89" t="str">
            <v>The Nokia IP740 is our highest performing platform, exceeding a gigabit per second of firewall throughput. Nokia IP740 extends our customer's options while fully leveraging their existing investments in training and personnel and helping them build a cons</v>
          </cell>
          <cell r="C89">
            <v>220035000</v>
          </cell>
        </row>
        <row r="90">
          <cell r="A90" t="str">
            <v xml:space="preserve">CPMP-SMC-250-NG </v>
          </cell>
          <cell r="B90" t="str">
            <v>Centralized management of policies which are deployed
 to a Check Point gateway. Two Management Consoles 
are available for a single gateway</v>
          </cell>
          <cell r="C90">
            <v>11680000</v>
          </cell>
        </row>
        <row r="91">
          <cell r="A91" t="str">
            <v xml:space="preserve">CPMP-SMC-U-NG </v>
          </cell>
          <cell r="B91" t="str">
            <v>Centralized management of policies which are deployed
 to a Check Point gateway. Two Management Consoles 
are available for a single gateway</v>
          </cell>
          <cell r="C91">
            <v>29220000</v>
          </cell>
        </row>
        <row r="92">
          <cell r="A92" t="str">
            <v xml:space="preserve">CPMP-EMC-U-NG </v>
          </cell>
          <cell r="B92" t="str">
            <v>Centralized management of policies which can be deployed to
 an unlimited number of Check Point clustered gateways, 
each protecting an unlimited number of nodes.</v>
          </cell>
          <cell r="C92">
            <v>43830000</v>
          </cell>
        </row>
        <row r="93">
          <cell r="A93" t="str">
            <v xml:space="preserve">CPFW-FM-50-NG </v>
          </cell>
          <cell r="B93" t="str">
            <v xml:space="preserve"> FireWall security enforcement point that protects a specified
 number of IP addresses. Requires either an Enterprise
 Product or a Management Console.</v>
          </cell>
          <cell r="C93">
            <v>11680000</v>
          </cell>
        </row>
        <row r="94">
          <cell r="A94" t="str">
            <v xml:space="preserve">CPFW-FM-100-NG </v>
          </cell>
          <cell r="B94" t="str">
            <v xml:space="preserve"> FireWall security enforcement point that protects a specified
 number of IP addresses. Requires either an Enterprise
 Product or a Management Console.</v>
          </cell>
          <cell r="C94">
            <v>14610000</v>
          </cell>
        </row>
        <row r="95">
          <cell r="A95" t="str">
            <v xml:space="preserve">CPFW-FM-250-NG </v>
          </cell>
          <cell r="B95" t="str">
            <v xml:space="preserve"> FireWall security enforcement point that protects a specified
 number of IP addresses. Requires either an Enterprise
 Product or a Management Console.</v>
          </cell>
          <cell r="C95">
            <v>17530000</v>
          </cell>
        </row>
        <row r="96">
          <cell r="A96" t="str">
            <v xml:space="preserve">CPFW-FM-U-NG </v>
          </cell>
          <cell r="B96" t="str">
            <v xml:space="preserve"> FireWall security enforcement point that protects a specified
 number of IP addresses. Requires either an Enterprise
 Product or a Management Console.</v>
          </cell>
          <cell r="C96">
            <v>22384000</v>
          </cell>
        </row>
        <row r="97">
          <cell r="A97" t="str">
            <v xml:space="preserve">CPVP-VFM-50-NG </v>
          </cell>
          <cell r="B97" t="str">
            <v>VPN and FireWall-1 Modules that protect a specified number of IP
 addresses. Requires either an Enterprise Product or a Management
 Console</v>
          </cell>
          <cell r="C97">
            <v>13230000</v>
          </cell>
        </row>
        <row r="98">
          <cell r="A98" t="str">
            <v xml:space="preserve">CPVP-VFM-100-NG </v>
          </cell>
          <cell r="B98" t="str">
            <v>VPN and FireWall-1 Modules that protect a specified number of IP
 addresses. Requires either an Enterprise Product or a Management
 Console</v>
          </cell>
          <cell r="C98">
            <v>16786000</v>
          </cell>
        </row>
        <row r="99">
          <cell r="A99" t="str">
            <v xml:space="preserve">CPVP-VFM-250-NG </v>
          </cell>
          <cell r="B99" t="str">
            <v>VPN and FireWall-1 Modules that protect a specified number of IP
 addresses. Requires either an Enterprise Product or a Management
 Console</v>
          </cell>
          <cell r="C99">
            <v>22000000</v>
          </cell>
        </row>
        <row r="100">
          <cell r="A100" t="str">
            <v xml:space="preserve">CPVP-VFM-U-NG </v>
          </cell>
          <cell r="B100" t="str">
            <v>VPN and FireWall-1 Modules that protect a specified number of IP
 addresses. Requires either an Enterprise Product or a Management
 Console</v>
          </cell>
          <cell r="C100">
            <v>27840000</v>
          </cell>
        </row>
        <row r="101">
          <cell r="A101" t="str">
            <v xml:space="preserve">CPMP-VFF-50-NG </v>
          </cell>
          <cell r="B101" t="str">
            <v>VPN-1 &amp; FloodGate-1 Modules that protect a specified number of IP
 addresses. Requires either an Enterprise product (PNs: EPC-U, VEE-U, VFE-U)
 or an Enterprise Management Console (PN: EMC-U). Includes
 Real-Time Monitoring features.</v>
          </cell>
          <cell r="C101">
            <v>20675000</v>
          </cell>
        </row>
        <row r="102">
          <cell r="A102" t="str">
            <v xml:space="preserve">CPMP-VFF-100-NG </v>
          </cell>
          <cell r="B102" t="str">
            <v>VPN-1 &amp; FloodGate-1 Modules that protect a specified number of IP
 addresses. Requires either an Enterprise product (PNs: EPC-U, VEE-U, VFE-U)
 or an Enterprise Management Console (PN: EMC-U). Includes
 Real-Time Monitoring features.</v>
          </cell>
          <cell r="C102">
            <v>25286000</v>
          </cell>
        </row>
        <row r="103">
          <cell r="A103" t="str">
            <v xml:space="preserve">CPMP-VFF-250-NG </v>
          </cell>
          <cell r="B103" t="str">
            <v>VPN-1 &amp; FloodGate-1 Modules that protect a specified number of IP
 addresses. Requires either an Enterprise product (PNs: EPC-U, VEE-U, VFE-U)
 or an Enterprise Management Console (PN: EMC-U). Includes
 Real-Time Monitoring features.</v>
          </cell>
          <cell r="C103">
            <v>31386000</v>
          </cell>
        </row>
        <row r="104">
          <cell r="A104" t="str">
            <v xml:space="preserve">CPMP-VFF-U-NG </v>
          </cell>
          <cell r="B104" t="str">
            <v>VPN-1 &amp; FloodGate-1 Modules that protect a specified number of IP
 addresses. Requires either an Enterprise product (PNs: EPC-U, VEE-U, VFE-U)
 or an Enterprise Management Console (PN: EMC-U). Includes
 Real-Time Monitoring features.</v>
          </cell>
          <cell r="C104">
            <v>42525000</v>
          </cell>
        </row>
        <row r="105">
          <cell r="A105" t="str">
            <v xml:space="preserve">CPFW-FIG-50-NG </v>
          </cell>
          <cell r="B105" t="str">
            <v>FireWall-1 gateway and Management Console, for a single security 
enforcement point, that protects a specified number of IP addresses</v>
          </cell>
          <cell r="C105">
            <v>14610000</v>
          </cell>
        </row>
        <row r="106">
          <cell r="A106" t="str">
            <v xml:space="preserve">CPFW-FIG-100-NG </v>
          </cell>
          <cell r="B106" t="str">
            <v>FireWall-1 gateway and Management Console, for a single security 
enforcement point, that protects a specified number of IP addresses</v>
          </cell>
          <cell r="C106">
            <v>23370000</v>
          </cell>
        </row>
        <row r="107">
          <cell r="A107" t="str">
            <v xml:space="preserve">CPFW-FIG-250-NG </v>
          </cell>
          <cell r="B107" t="str">
            <v>FireWall-1 gateway and Management Console, for a single security 
enforcement point, that protects a specified number of IP addresses</v>
          </cell>
          <cell r="C107">
            <v>29220000</v>
          </cell>
        </row>
        <row r="108">
          <cell r="A108" t="str">
            <v xml:space="preserve">CPFW-EPC-U-NG </v>
          </cell>
          <cell r="B108" t="str">
            <v>FireWall-1 gateway and Management Console, for a single security 
enforcement point, that protects a specified number of IP addresses</v>
          </cell>
          <cell r="C108">
            <v>49570000</v>
          </cell>
        </row>
        <row r="109">
          <cell r="A109" t="str">
            <v xml:space="preserve">CPVP-VIG-50-NG </v>
          </cell>
          <cell r="B109" t="str">
            <v>VPN and FireWall-1 Modules plus a Management Console, for a single 
security enforcement point, that protects a specified number of IP 
addresses</v>
          </cell>
          <cell r="C109">
            <v>19100000</v>
          </cell>
        </row>
        <row r="110">
          <cell r="A110" t="str">
            <v xml:space="preserve">CPVP-VIG-100-NG </v>
          </cell>
          <cell r="B110" t="str">
            <v>VPN and FireWall-1 Modules plus a Management Console, for a single 
security enforcement point, that protects a specified number of IP 
addresses</v>
          </cell>
          <cell r="C110">
            <v>28810000</v>
          </cell>
        </row>
        <row r="111">
          <cell r="A111" t="str">
            <v xml:space="preserve">CPVP-VIG-250-NG </v>
          </cell>
          <cell r="B111" t="str">
            <v>VPN and FireWall-1 Modules plus a Management Console, for a single 
security enforcement point, that protects a specified number of IP 
addresses</v>
          </cell>
          <cell r="C111">
            <v>36010000</v>
          </cell>
        </row>
        <row r="112">
          <cell r="A112" t="str">
            <v xml:space="preserve">CPVP-VEE-U-NG </v>
          </cell>
          <cell r="B112" t="str">
            <v>VPN and FireWall-1 Modules plus a Management Console, for a single 
security enforcement point, that protects a specified number of IP 
addresses</v>
          </cell>
          <cell r="C112">
            <v>59980000</v>
          </cell>
        </row>
        <row r="113">
          <cell r="A113" t="str">
            <v xml:space="preserve">CPMP-VFG-50-NG </v>
          </cell>
          <cell r="B113" t="str">
            <v>VPN-1 &amp; FloodGate-1 Modules plus a Management Console, for a single 
security enforcement point, that protects a specified number of IP 
addresses. Includes Real-Time Monitoring features.</v>
          </cell>
          <cell r="C113">
            <v>22000000</v>
          </cell>
        </row>
        <row r="114">
          <cell r="A114" t="str">
            <v xml:space="preserve">CPMP-VFG-100-NG </v>
          </cell>
          <cell r="B114" t="str">
            <v>VPN-1 &amp; FloodGate-1 Modules plus a Management Console, for a single 
security enforcement point, that protects a specified number of IP 
addresses. Includes Real-Time Monitoring features.</v>
          </cell>
          <cell r="C114">
            <v>32140000</v>
          </cell>
        </row>
        <row r="115">
          <cell r="A115" t="str">
            <v xml:space="preserve">CPMP-VFG-250-NG </v>
          </cell>
          <cell r="B115" t="str">
            <v>VPN-1 &amp; FloodGate-1 Modules plus a Management Console, for a single 
security enforcement point, that protects a specified number of IP 
addresses. Includes Real-Time Monitoring features.</v>
          </cell>
          <cell r="C115">
            <v>40910000</v>
          </cell>
        </row>
        <row r="116">
          <cell r="A116" t="str">
            <v xml:space="preserve">CPMP-VFE-U-NG </v>
          </cell>
          <cell r="B116" t="str">
            <v>VPN-1 &amp; FloodGate-1 Modules plus a Management Console, for a single 
security enforcement point, that protects a specified number of IP 
addresses. Includes Real-Time Monitoring features.</v>
          </cell>
          <cell r="C116">
            <v>70130000</v>
          </cell>
        </row>
        <row r="117">
          <cell r="A117" t="str">
            <v xml:space="preserve">CPFW-HFM-50-NG </v>
          </cell>
          <cell r="B117" t="str">
            <v>Two FireWall-1 Modules for High Availability scenarios. A complete
 High Availability implementation requires the purchase of a Management 
Console of an appropriate size and either Check Point ClusterXL 
licenses or an OPSEC High Availability solution.</v>
          </cell>
          <cell r="C117">
            <v>17700000</v>
          </cell>
        </row>
        <row r="118">
          <cell r="A118" t="str">
            <v xml:space="preserve">CPFW-HFM-100-NG </v>
          </cell>
          <cell r="B118" t="str">
            <v>Two FireWall-1 Modules for High Availability scenarios. A complete
 High Availability implementation requires the purchase of a Management 
Console of an appropriate size and either Check Point ClusterXL 
licenses or an OPSEC High Availability solution.</v>
          </cell>
          <cell r="C118">
            <v>22210000</v>
          </cell>
        </row>
        <row r="119">
          <cell r="A119" t="str">
            <v xml:space="preserve">CPFW-HFM-250-NG </v>
          </cell>
          <cell r="B119" t="str">
            <v>Two FireWall-1 Modules for High Availability scenarios. A complete
 High Availability implementation requires the purchase of a Management 
Console of an appropriate size and either Check Point ClusterXL 
licenses or an OPSEC High Availability solution.</v>
          </cell>
          <cell r="C119">
            <v>26550000</v>
          </cell>
        </row>
        <row r="120">
          <cell r="A120" t="str">
            <v xml:space="preserve">CPFW-HFM-U-NG </v>
          </cell>
          <cell r="B120" t="str">
            <v>Two FireWall-1 Modules for High Availability scenarios. A complete
 High Availability implementation requires the purchase of a Management 
Console of an appropriate size and either Check Point ClusterXL 
licenses or an OPSEC High Availability solution.</v>
          </cell>
          <cell r="C120">
            <v>33200000</v>
          </cell>
        </row>
        <row r="121">
          <cell r="A121" t="str">
            <v xml:space="preserve">CPMP-HVG-50-NG </v>
          </cell>
          <cell r="B121" t="str">
            <v>Two SVN Gateways for High Availability scenarios. A complete High 
Availability implementation requires the purchase of a Management 
Console of an appropriate size and either Check Point ClusterXL
 licenses or an OPSEC High Availability solution.</v>
          </cell>
          <cell r="C121">
            <v>31430000</v>
          </cell>
        </row>
        <row r="122">
          <cell r="A122" t="str">
            <v xml:space="preserve">CPMP-HVG-100-NG </v>
          </cell>
          <cell r="B122" t="str">
            <v>Two SVN Gateways for High Availability scenarios. A complete High 
Availability implementation requires the purchase of a Management 
Console of an appropriate size and either Check Point ClusterXL
 licenses or an OPSEC High Availability solution.</v>
          </cell>
          <cell r="C122">
            <v>38360000</v>
          </cell>
        </row>
        <row r="123">
          <cell r="A123" t="str">
            <v xml:space="preserve">CPMP-HVG-250-NG </v>
          </cell>
          <cell r="B123" t="str">
            <v>Two SVN Gateways for High Availability scenarios. A complete High 
Availability implementation requires the purchase of a Management 
Console of an appropriate size and either Check Point ClusterXL
 licenses or an OPSEC High Availability solution.</v>
          </cell>
          <cell r="C123">
            <v>46590000</v>
          </cell>
        </row>
        <row r="124">
          <cell r="A124" t="str">
            <v xml:space="preserve">CPMP-HVG-U-NG </v>
          </cell>
          <cell r="B124" t="str">
            <v>Two SVN Gateways for High Availability scenarios. A complete High 
Availability implementation requires the purchase of a Management 
Console of an appropriate size and either Check Point ClusterXL
 licenses or an OPSEC High Availability solution.</v>
          </cell>
          <cell r="C124">
            <v>62820000</v>
          </cell>
        </row>
        <row r="125">
          <cell r="A125" t="str">
            <v xml:space="preserve">CPMP-EMC-HA-U-NG </v>
          </cell>
          <cell r="B125" t="str">
            <v>Management Station Replication enables high availability for VPN-1/FireWall-1
 Enterprise Management Consoles. Backup stations are automatically 
synchronized, ensuring constant availability. Note that this feature enables
 replication, but does not inclu</v>
          </cell>
          <cell r="C125">
            <v>14610000</v>
          </cell>
        </row>
        <row r="126">
          <cell r="A126" t="str">
            <v xml:space="preserve">CPIN-RM-1-NG </v>
          </cell>
          <cell r="B126" t="str">
            <v xml:space="preserve"> Reporting to consolidate and filter log entries from Check Point log files,
 generate textual and graphical reports, and distribute reports
 automatically to various targets such as email, web server, printer, etc.
 Note: Licensed per reporting gateway; </v>
          </cell>
          <cell r="C126">
            <v>5840000</v>
          </cell>
        </row>
        <row r="127">
          <cell r="A127" t="str">
            <v xml:space="preserve">CPIN-RM-U-NG </v>
          </cell>
          <cell r="B127" t="str">
            <v xml:space="preserve"> Reporting to consolidate and filter log entries from Check Point log files,
 generate textual and graphical reports, and distribute reports
 automatically to various targets such as email, web server, printer, etc.
 Note: Licensed per reporting gateway; </v>
          </cell>
          <cell r="C127">
            <v>58440000</v>
          </cell>
        </row>
        <row r="128">
          <cell r="A128" t="str">
            <v xml:space="preserve">CPMP-VPE-U-NG </v>
          </cell>
          <cell r="B128" t="str">
            <v>Enhanced management capabilities allowing the visualization and editing 
of security policies and objects through an automatically generated
 topological view of the network</v>
          </cell>
          <cell r="C128">
            <v>14610000</v>
          </cell>
        </row>
        <row r="129">
          <cell r="A129" t="str">
            <v xml:space="preserve">CPMP-SUP-1-NG </v>
          </cell>
          <cell r="B129" t="str">
            <v>SecureUpdate provides centralized software management and
licensing for Check Point products. The installation of service packs 
and addition of new products can be performed from a central GUI.
 There is no charge for the central license management capab</v>
          </cell>
          <cell r="C129">
            <v>2320000</v>
          </cell>
        </row>
        <row r="130">
          <cell r="A130" t="str">
            <v xml:space="preserve">CPMP-SUP-U-NG </v>
          </cell>
          <cell r="B130" t="str">
            <v>SecureUpdate provides centralized software management and
licensing for Check Point products. The installation of service packs 
and addition of new products can be performed from a central GUI.
 There is no charge for the central license management capab</v>
          </cell>
          <cell r="C130">
            <v>87660000</v>
          </cell>
        </row>
        <row r="131">
          <cell r="A131" t="str">
            <v xml:space="preserve">CPIN-RTM-1-NG </v>
          </cell>
          <cell r="B131" t="str">
            <v>Real-time Monitor provides traffic and performance monitoring per VPN-1/
FireWall-1 gateway. RTM is included, at no charge, in SVN Bundles and
 FloodGate-1 Modules. Note: Licensed per gateway; licensing is additive.</v>
          </cell>
          <cell r="C131">
            <v>4688000</v>
          </cell>
        </row>
        <row r="132">
          <cell r="A132" t="str">
            <v xml:space="preserve">CPIN-RTM-U-NG </v>
          </cell>
          <cell r="B132" t="str">
            <v>Real-time Monitor provides traffic and performance monitoring per VPN-1/
FireWall-1 gateway. RTM is included, at no charge, in SVN Bundles and
 FloodGate-1 Modules. Note: Licensed per gateway; licensing is additive.</v>
          </cell>
          <cell r="C132">
            <v>43830000</v>
          </cell>
        </row>
        <row r="133">
          <cell r="A133" t="str">
            <v xml:space="preserve">CPFW-AM-1-NG </v>
          </cell>
          <cell r="B133" t="str">
            <v>Account Management Module to enable the storage and retrieval of VPN-1/
FireWall-1 user attributes on LDAP server. Note: Licensed by the number of
 gateways; licensing is additive.</v>
          </cell>
          <cell r="C133">
            <v>5840000</v>
          </cell>
        </row>
        <row r="134">
          <cell r="A134" t="str">
            <v xml:space="preserve">CPFW-AM-U-NG </v>
          </cell>
          <cell r="B134" t="str">
            <v>Account Management Module to enable the storage and retrieval of VPN-1/
FireWall-1 user attributes on LDAP server. Note: Licensed by the number of
 gateways; licensing is additive.</v>
          </cell>
          <cell r="C134">
            <v>14610000</v>
          </cell>
        </row>
        <row r="135">
          <cell r="A135" t="str">
            <v xml:space="preserve">CPFW-OSE-1-NG </v>
          </cell>
          <cell r="B135" t="str">
            <v>Open Security Extension is an add-on module to a VPN-1/FireWall-1
 single Management Consoles or Enterprise Management Consoles. 
OSE manages packet filters and access lists of third-party routers and 
security devices. Note: Licensed by the number of gat</v>
          </cell>
          <cell r="C135">
            <v>4470000</v>
          </cell>
        </row>
        <row r="136">
          <cell r="A136" t="str">
            <v xml:space="preserve">CPFW-OSE-U-NG </v>
          </cell>
          <cell r="B136" t="str">
            <v>Open Security Extension is an add-on module to a VPN-1/FireWall-1
 single Management Consoles or Enterprise Management Consoles. 
OSE manages packet filters and access lists of third-party routers and 
security devices. Note: Licensed by the number of gat</v>
          </cell>
          <cell r="C136">
            <v>58440000</v>
          </cell>
        </row>
        <row r="137">
          <cell r="A137" t="str">
            <v xml:space="preserve">CPMP-MOTIF-GUI-U-NG </v>
          </cell>
          <cell r="B137" t="str">
            <v>Motif GUI for Solaris for Management Consoles or gateway bundles.</v>
          </cell>
          <cell r="C137">
            <v>2920000</v>
          </cell>
        </row>
        <row r="138">
          <cell r="A138" t="str">
            <v xml:space="preserve">CPMP-CLM-U-NG </v>
          </cell>
          <cell r="B138" t="str">
            <v>Customer Log Module for VPN-1/FireWall-1. Enables real-time log
 accumulation, tracking and management.</v>
          </cell>
          <cell r="C138">
            <v>3340000</v>
          </cell>
        </row>
        <row r="139">
          <cell r="A139" t="str">
            <v xml:space="preserve">CPFW-ENC-1-NG </v>
          </cell>
          <cell r="B139" t="str">
            <v>VPN Add-on enables both firewall-to-firewall encryption and client-to-
firewall encryption. Requires the purchase of a FireWall-1 gateway. 
Note: VPN capabilities can also be obtained by performing a Functionality
 Upgrade to either a VPN-1 or a SVN gatew</v>
          </cell>
          <cell r="C139">
            <v>14382000</v>
          </cell>
        </row>
        <row r="140">
          <cell r="A140" t="str">
            <v xml:space="preserve">CPTC-FG-1-NG </v>
          </cell>
          <cell r="B140" t="str">
            <v>FloodGate-1 bandwidth management enforcement point. Requires the
 purchase of a gateway product. Note: Licensed by the number of gateways.</v>
          </cell>
          <cell r="C140">
            <v>20450000</v>
          </cell>
        </row>
        <row r="141">
          <cell r="A141" t="str">
            <v xml:space="preserve">CPUA-UAS-1-NG </v>
          </cell>
          <cell r="B141" t="str">
            <v>UA server module for capturing security and IP mapping information for
 users authenticating remotely, via a VPN-1 session, SR/SC session,
 and/or a Windows NT/ Windows 2000 LAN Authentication. Requires
 the purchase of UserAuthority Client licenses. Note</v>
          </cell>
          <cell r="C141">
            <v>5498000</v>
          </cell>
        </row>
        <row r="142">
          <cell r="A142" t="str">
            <v xml:space="preserve">CPMP-CXL-HA-1-NG </v>
          </cell>
          <cell r="B142" t="str">
            <v>High Availability software for VPN-1/FireWall-1. Enables load sharing
 and transparent fail over across a series of modules in a cluster. 
Licensed per cluster - one licenses enables fail over and load
 sharing across any number of modules within a cluste</v>
          </cell>
          <cell r="C142">
            <v>29220000</v>
          </cell>
        </row>
        <row r="143">
          <cell r="A143" t="str">
            <v xml:space="preserve">CPFW-CC-1-NG </v>
          </cell>
          <cell r="B143" t="str">
            <v>enable increased quality of service via automatic application server load 
balancing. Note: Licensed per gateway.</v>
          </cell>
          <cell r="C143">
            <v>23370000</v>
          </cell>
        </row>
        <row r="144">
          <cell r="A144" t="str">
            <v xml:space="preserve">CPMP-MPU-1-NG </v>
          </cell>
          <cell r="B144" t="str">
            <v>Enables the use of VPN-1/FireWall-1 with multi processor systems. 
Applicable for use with VPN or Security Servers. Note: Licensed per gateway.</v>
          </cell>
          <cell r="C144">
            <v>10817000</v>
          </cell>
        </row>
        <row r="145">
          <cell r="A145" t="str">
            <v xml:space="preserve">CPMP-PPK-1-NG </v>
          </cell>
          <cell r="B145" t="str">
            <v xml:space="preserve"> Software-based acceleration technologies for VPN-1/FW-1. Includes 
SecureXL implementation on Linux and multi-cpu license.
 (Specific hardware required for optimal performance - see details.)</v>
          </cell>
          <cell r="C145">
            <v>17530000</v>
          </cell>
        </row>
        <row r="146">
          <cell r="A146" t="str">
            <v xml:space="preserve">CPVH-BAC-1 </v>
          </cell>
          <cell r="B146" t="str">
            <v>Very high performance encryption acceleration for 3DES, IPSec with 
the Internet Key Exchange (IKE) VPN-1 deployments. Requires 
a licensed copy of 3DES VPN-1/FireWall-1 version 4.1 SP3 or higher.
 Supported OSs?are: NT 4.0, Solaris 2.6 and 2.7, Red Hat L</v>
          </cell>
          <cell r="C146">
            <v>3050000</v>
          </cell>
        </row>
        <row r="147">
          <cell r="A147" t="str">
            <v xml:space="preserve">CPVP-VPS-1-NG </v>
          </cell>
          <cell r="B147" t="str">
            <v>Enables additional VPN-1 Module(s) to be used as SecureClient Policy 
Server. All licensed SecureClient users can utilize this additional Policy Server.</v>
          </cell>
          <cell r="C147">
            <v>4688000</v>
          </cell>
        </row>
        <row r="148">
          <cell r="A148" t="str">
            <v xml:space="preserve">CPMP-EMI-1-NG </v>
          </cell>
          <cell r="B148" t="str">
            <v>provides an easy tool for setup of Extranets between any number of
 partners. It provides: Access control &amp; VPN based on partner identity,
  Extranet object management, exportable network resources (objects),
 comprehensive framework for change and update</v>
          </cell>
          <cell r="C148">
            <v>2920000</v>
          </cell>
        </row>
        <row r="149">
          <cell r="A149" t="str">
            <v xml:space="preserve">CPMP-EMI-20-NG </v>
          </cell>
          <cell r="B149" t="str">
            <v>provides an easy tool for setup of Extranets between any number of
 partners. It provides: Access control &amp; VPN based on partner identity,
  Extranet object management, exportable network resources (objects),
 comprehensive framework for change and update</v>
          </cell>
          <cell r="C149">
            <v>29220000</v>
          </cell>
        </row>
        <row r="150">
          <cell r="A150" t="str">
            <v xml:space="preserve">CPMP-EMI-1000-NG </v>
          </cell>
          <cell r="B150" t="str">
            <v>provides an easy tool for setup of Extranets between any number of
 partners. It provides: Access control &amp; VPN based on partner identity,
  Extranet object management, exportable network resources (objects),
 comprehensive framework for change and update</v>
          </cell>
          <cell r="C150">
            <v>292220000</v>
          </cell>
        </row>
        <row r="151">
          <cell r="A151" t="str">
            <v xml:space="preserve">CPVP-VSC-25-NG </v>
          </cell>
          <cell r="B151" t="str">
            <v>Network security protection, consisting of access controls and security 
configuration verification, for client desktops. Requires a VPN-1 Module 
and management product (Enterprise or Single Gateway). Enables the 
use of one VPN-1 Module as a SecureClien</v>
          </cell>
          <cell r="C151">
            <v>6730000</v>
          </cell>
        </row>
        <row r="152">
          <cell r="A152" t="str">
            <v xml:space="preserve">CPVP-VSC-100-NG </v>
          </cell>
          <cell r="B152" t="str">
            <v>Network security protection, consisting of access controls and security 
configuration verification, for client desktops. Requires a VPN-1 Module 
and management product (Enterprise or Single Gateway). Enables the 
use of one VPN-1 Module as a SecureClien</v>
          </cell>
          <cell r="C152">
            <v>20450000</v>
          </cell>
        </row>
        <row r="153">
          <cell r="A153" t="str">
            <v xml:space="preserve">CPVP-VSC-500-NG </v>
          </cell>
          <cell r="B153" t="str">
            <v>Network security protection, consisting of access controls and security 
configuration verification, for client desktops. Requires a VPN-1 Module 
and management product (Enterprise or Single Gateway). Enables the 
use of one VPN-1 Module as a SecureClien</v>
          </cell>
          <cell r="C153">
            <v>73050000</v>
          </cell>
        </row>
        <row r="154">
          <cell r="A154" t="str">
            <v xml:space="preserve">CPVP-VSC-1000-NG </v>
          </cell>
          <cell r="B154" t="str">
            <v>Network security protection, consisting of access controls and security 
configuration verification, for client desktops. Requires a VPN-1 Module 
and management product (Enterprise or Single Gateway). Enables the 
use of one VPN-1 Module as a SecureClien</v>
          </cell>
          <cell r="C154">
            <v>116880000</v>
          </cell>
        </row>
        <row r="155">
          <cell r="A155" t="str">
            <v xml:space="preserve">CPVP-VSC-5000-NG </v>
          </cell>
          <cell r="B155" t="str">
            <v>Network security protection, consisting of access controls and security 
configuration verification, for client desktops. Requires a VPN-1 Module 
and management product (Enterprise or Single Gateway). Enables the 
use of one VPN-1 Module as a SecureClien</v>
          </cell>
          <cell r="C155">
            <v>511390000</v>
          </cell>
        </row>
        <row r="156">
          <cell r="A156" t="str">
            <v xml:space="preserve">CPVP-VMC-25-NG </v>
          </cell>
          <cell r="B156" t="str">
            <v>Provides an IPSEC/IKE VPN client for specified number of users. Requires
 a VPN-1 Module and a Management Console (Enterprise or Single Gateway).</v>
          </cell>
          <cell r="C156">
            <v>4470000</v>
          </cell>
        </row>
        <row r="157">
          <cell r="A157" t="str">
            <v xml:space="preserve">CPVP-VMC-100-NG </v>
          </cell>
          <cell r="B157" t="str">
            <v>Provides an IPSEC/IKE VPN client for specified number of users. Requires
 a VPN-1 Module and a Management Console (Enterprise or Single Gateway).</v>
          </cell>
          <cell r="C157">
            <v>14610000</v>
          </cell>
        </row>
        <row r="158">
          <cell r="A158" t="str">
            <v xml:space="preserve">CPVP-VMC-500-NG </v>
          </cell>
          <cell r="B158" t="str">
            <v>Provides an IPSEC/IKE VPN client for specified number of users. Requires
 a VPN-1 Module and a Management Console (Enterprise or Single Gateway).</v>
          </cell>
          <cell r="C158">
            <v>49670000</v>
          </cell>
        </row>
        <row r="159">
          <cell r="A159" t="str">
            <v xml:space="preserve">CPVP-VMC-1000-NG </v>
          </cell>
          <cell r="B159" t="str">
            <v>Provides an IPSEC/IKE VPN client for specified number of users. Requires
 a VPN-1 Module and a Management Console (Enterprise or Single Gateway).</v>
          </cell>
          <cell r="C159">
            <v>81820000</v>
          </cell>
        </row>
        <row r="160">
          <cell r="A160" t="str">
            <v xml:space="preserve">CPVP-VMC-5000-NG </v>
          </cell>
          <cell r="B160" t="str">
            <v>Provides an IPSEC/IKE VPN client for specified number of users. Requires
 a VPN-1 Module and a Management Console (Enterprise or Single Gateway).</v>
          </cell>
          <cell r="C160">
            <v>350660000</v>
          </cell>
        </row>
        <row r="161">
          <cell r="A161" t="str">
            <v xml:space="preserve">CPUA-UAU-100-NG </v>
          </cell>
          <cell r="B161" t="str">
            <v>License for total number of users captured or mapped in UserAuthority.</v>
          </cell>
          <cell r="C161">
            <v>2440000</v>
          </cell>
        </row>
        <row r="162">
          <cell r="A162" t="str">
            <v xml:space="preserve">CPUA-UAU-500-NG </v>
          </cell>
          <cell r="B162" t="str">
            <v>License for total number of users captured or mapped in UserAuthority.</v>
          </cell>
          <cell r="C162">
            <v>7390000</v>
          </cell>
        </row>
        <row r="163">
          <cell r="A163" t="str">
            <v xml:space="preserve">CPUA-UAU-1000-NG </v>
          </cell>
          <cell r="B163" t="str">
            <v>License for total number of users captured or mapped in UserAuthority.</v>
          </cell>
          <cell r="C163">
            <v>13230000</v>
          </cell>
        </row>
        <row r="164">
          <cell r="A164" t="str">
            <v xml:space="preserve">CPUA-UAU-5000-NG </v>
          </cell>
          <cell r="B164" t="str">
            <v>License for total number of users captured or mapped in UserAuthority.</v>
          </cell>
          <cell r="C164">
            <v>58440000</v>
          </cell>
        </row>
        <row r="165">
          <cell r="A165" t="str">
            <v xml:space="preserve">CPUA-UAU-10000-NG </v>
          </cell>
          <cell r="B165" t="str">
            <v>License for total number of users captured or mapped in UserAuthority.</v>
          </cell>
          <cell r="C165">
            <v>87660000</v>
          </cell>
        </row>
        <row r="166">
          <cell r="A166" t="str">
            <v xml:space="preserve">CPMI-MSM-1-NG </v>
          </cell>
          <cell r="B166" t="str">
            <v xml:space="preserve"> Each Meta IP Manager Service manages the purchased number of
 Meta IP DNS and DHCP services for a specified IP Address count 
(e.g. a customer with a DNS server, a DHCP server, and 1,000 nodes
 will manage those services for up to the 1,000 nodes with a </v>
          </cell>
          <cell r="C166">
            <v>5840000</v>
          </cell>
        </row>
        <row r="167">
          <cell r="A167" t="str">
            <v xml:space="preserve">CPMI-DNS-1-NG </v>
          </cell>
          <cell r="B167" t="str">
            <v xml:space="preserve"> Meta IP DNS is the leading commercial grade BIND 8.2.3 DNS server.
 Pricing based on the number of servers needed. Requires Meta IP 
Manager Service for full configuration and operation.</v>
          </cell>
          <cell r="C167">
            <v>2440000</v>
          </cell>
        </row>
        <row r="168">
          <cell r="A168" t="str">
            <v xml:space="preserve">CPMI-DNS-10-NG </v>
          </cell>
          <cell r="B168" t="str">
            <v xml:space="preserve"> Meta IP DNS is the leading commercial grade BIND 8.2.3 DNS server.
 Pricing based on the number of servers needed. Requires Meta IP 
Manager Service for full configuration and operation.</v>
          </cell>
          <cell r="C168">
            <v>17530000</v>
          </cell>
        </row>
        <row r="169">
          <cell r="A169" t="str">
            <v xml:space="preserve">CPMI-DHCP-1-NG </v>
          </cell>
          <cell r="B169" t="str">
            <v>Meta IP DHCP is a fully programmable DHCP engine with lease filtering. 
Pricing based on the number of servers needed. Requires Meta IP 
Manager Service for full configuration and operation.</v>
          </cell>
          <cell r="C169">
            <v>2440000</v>
          </cell>
        </row>
        <row r="170">
          <cell r="A170" t="str">
            <v xml:space="preserve">CPMI-DHCP-10-NG </v>
          </cell>
          <cell r="B170" t="str">
            <v>Meta IP DHCP is a fully programmable DHCP engine with lease filtering. 
Pricing based on the number of servers needed. Requires Meta IP 
Manager Service for full configuration and operation.</v>
          </cell>
          <cell r="C170">
            <v>17530000</v>
          </cell>
        </row>
        <row r="171">
          <cell r="A171" t="str">
            <v xml:space="preserve">CPMI-IP-500-NG </v>
          </cell>
          <cell r="B171" t="str">
            <v>Meta IP DHCP Client Licenses. Require the purchase of Meta IP Service
 Manager and DHCP Server. Note: licensing is additive.</v>
          </cell>
          <cell r="C171">
            <v>2920000</v>
          </cell>
        </row>
        <row r="172">
          <cell r="A172" t="str">
            <v xml:space="preserve">CPMI-IP-1000-NG </v>
          </cell>
          <cell r="B172" t="str">
            <v>Meta IP DHCP Client Licenses. Require the purchase of Meta IP Service
 Manager and DHCP Server. Note: licensing is additive.</v>
          </cell>
          <cell r="C172">
            <v>5360000</v>
          </cell>
        </row>
        <row r="173">
          <cell r="A173" t="str">
            <v xml:space="preserve">CPMI-IP-5000-NG </v>
          </cell>
          <cell r="B173" t="str">
            <v>Meta IP DHCP Client Licenses. Require the purchase of Meta IP Service
 Manager and DHCP Server. Note: licensing is additive.</v>
          </cell>
          <cell r="C173">
            <v>24920000</v>
          </cell>
        </row>
        <row r="174">
          <cell r="A174" t="str">
            <v xml:space="preserve">CPMI-IP-10000-NG </v>
          </cell>
          <cell r="B174" t="str">
            <v>Meta IP DHCP Client Licenses. Require the purchase of Meta IP Service
 Manager and DHCP Server. Note: licensing is additive.</v>
          </cell>
          <cell r="C174">
            <v>40910000</v>
          </cell>
        </row>
        <row r="175">
          <cell r="A175" t="str">
            <v xml:space="preserve">CPMI-IP-50000-NG </v>
          </cell>
          <cell r="B175" t="str">
            <v>Meta IP DHCP Client Licenses. Require the purchase of Meta IP Service
 Manager and DHCP Server. Note: licensing is additive.</v>
          </cell>
          <cell r="C175">
            <v>182720000</v>
          </cell>
        </row>
        <row r="176">
          <cell r="A176" t="str">
            <v xml:space="preserve">CPFW-FSO-5-NG </v>
          </cell>
          <cell r="B176" t="str">
            <v>FireWall-1 SmallOffice Module that protects a specified number of IP 
addresses.</v>
          </cell>
          <cell r="C176">
            <v>1982000</v>
          </cell>
        </row>
        <row r="177">
          <cell r="A177" t="str">
            <v xml:space="preserve">CPFW-FSO-10-NG </v>
          </cell>
          <cell r="B177" t="str">
            <v>FireWall-1 SmallOffice Module that protects a specified number of IP 
addresses.</v>
          </cell>
          <cell r="C177">
            <v>2998000</v>
          </cell>
        </row>
        <row r="178">
          <cell r="A178" t="str">
            <v xml:space="preserve">CPFW-FSO-25-NG </v>
          </cell>
          <cell r="B178" t="str">
            <v>FireWall-1 SmallOffice Module that protects a specified number of IP 
addresses.</v>
          </cell>
          <cell r="C178">
            <v>6238000</v>
          </cell>
        </row>
        <row r="179">
          <cell r="A179" t="str">
            <v xml:space="preserve">CPFW-FSO-50-NG </v>
          </cell>
          <cell r="B179" t="str">
            <v>FireWall-1 SmallOffice Module that protects a specified number of IP 
addresses.</v>
          </cell>
          <cell r="C179">
            <v>11365000</v>
          </cell>
        </row>
        <row r="180">
          <cell r="A180" t="str">
            <v xml:space="preserve">CPVP-VSO-5-NG </v>
          </cell>
          <cell r="B180" t="str">
            <v>VPN and FireWall-1 SmallOffice Modules that protect a specified
 number of IP addresses.</v>
          </cell>
          <cell r="C180">
            <v>2668000</v>
          </cell>
        </row>
        <row r="181">
          <cell r="A181" t="str">
            <v xml:space="preserve">CPVP-VSO-10-NG </v>
          </cell>
          <cell r="B181" t="str">
            <v>VPN and FireWall-1 SmallOffice Modules that protect a specified
 number of IP addresses.</v>
          </cell>
          <cell r="C181">
            <v>3862000</v>
          </cell>
        </row>
        <row r="182">
          <cell r="A182" t="str">
            <v xml:space="preserve">CPVP-VSO-25-NG </v>
          </cell>
          <cell r="B182" t="str">
            <v>VPN and FireWall-1 SmallOffice Modules that protect a specified
 number of IP addresses.</v>
          </cell>
          <cell r="C182">
            <v>7534000</v>
          </cell>
        </row>
        <row r="183">
          <cell r="A183" t="str">
            <v xml:space="preserve">CPVP-VSO-50-NG </v>
          </cell>
          <cell r="B183" t="str">
            <v>VPN and FireWall-1 SmallOffice Modules that protect a specified
 number of IP addresses.</v>
          </cell>
          <cell r="C183">
            <v>14878000</v>
          </cell>
        </row>
        <row r="184">
          <cell r="A184" t="str">
            <v xml:space="preserve">CPFW-FSS-1-NG </v>
          </cell>
          <cell r="B184" t="str">
            <v xml:space="preserve">SecureServer that protects a single machine. Provides a subset of
 FireWall-1 Module capabilities. Includes UserAuthority Server capabilities.
 Requires either an Enterprise Product or a Management Console. </v>
          </cell>
          <cell r="C184">
            <v>2135000</v>
          </cell>
        </row>
        <row r="185">
          <cell r="A185" t="str">
            <v xml:space="preserve">CPVP-VSS-1-NG </v>
          </cell>
          <cell r="B185" t="str">
            <v>VPN Module and SecureServer that protect a single machine. Provides
 a subset of VPN-1 Module capabilities. Includes UserAuthority 
Server capabilities.</v>
          </cell>
          <cell r="C185">
            <v>2920000</v>
          </cell>
        </row>
        <row r="186">
          <cell r="A186" t="str">
            <v>U-FM/50-VFM/50</v>
          </cell>
          <cell r="B186" t="str">
            <v>Upgrade FM/50 to VFM/50</v>
          </cell>
          <cell r="C186">
            <v>5470000</v>
          </cell>
        </row>
        <row r="187">
          <cell r="A187" t="str">
            <v>U-FM/50-VFM/100</v>
          </cell>
          <cell r="B187" t="str">
            <v>Upgrade FM/50 to VFM/100</v>
          </cell>
          <cell r="C187">
            <v>9360000</v>
          </cell>
        </row>
        <row r="188">
          <cell r="A188" t="str">
            <v>U-FM/50-VFM/250</v>
          </cell>
          <cell r="B188" t="str">
            <v>Upgrade FM/50 to VFM/250</v>
          </cell>
          <cell r="C188">
            <v>15260000</v>
          </cell>
        </row>
        <row r="189">
          <cell r="A189" t="str">
            <v>U-FM/50-VFM/U</v>
          </cell>
          <cell r="B189" t="str">
            <v>Upgrade FM/50 to VFM/U</v>
          </cell>
          <cell r="C189">
            <v>21780000</v>
          </cell>
        </row>
        <row r="190">
          <cell r="A190" t="str">
            <v>U-FM/100-VFM/100</v>
          </cell>
          <cell r="B190" t="str">
            <v>Upgrade FM/100 to VFM/100</v>
          </cell>
          <cell r="C190">
            <v>7020000</v>
          </cell>
        </row>
        <row r="191">
          <cell r="A191" t="str">
            <v>U-FM/100-VFM/250</v>
          </cell>
          <cell r="B191" t="str">
            <v>Upgrade FM/100 to VFM/250</v>
          </cell>
          <cell r="C191">
            <v>12920000</v>
          </cell>
        </row>
        <row r="192">
          <cell r="A192" t="str">
            <v>U-FM/100-VFM/U</v>
          </cell>
          <cell r="B192" t="str">
            <v>Upgrade FM/100 to VFM/U</v>
          </cell>
          <cell r="C192">
            <v>19440000</v>
          </cell>
        </row>
        <row r="193">
          <cell r="A193" t="str">
            <v>U-FM/250-VFM/250</v>
          </cell>
          <cell r="B193" t="str">
            <v>Upgrade FM/250 to VFM/250</v>
          </cell>
          <cell r="C193">
            <v>10580000</v>
          </cell>
        </row>
        <row r="194">
          <cell r="A194" t="str">
            <v>U-FM/250-VFM/U</v>
          </cell>
          <cell r="B194" t="str">
            <v>Upgrade FM/250 to VFM/U</v>
          </cell>
          <cell r="C194">
            <v>17100000</v>
          </cell>
        </row>
        <row r="195">
          <cell r="A195" t="str">
            <v>U-FM/U-VFM/U</v>
          </cell>
          <cell r="B195" t="str">
            <v>Upgrade FM/U to VFM/U</v>
          </cell>
          <cell r="C195">
            <v>13220000</v>
          </cell>
        </row>
        <row r="196">
          <cell r="A196" t="str">
            <v>U-FM/50-VFF/50</v>
          </cell>
          <cell r="B196" t="str">
            <v>Upgrade FM/50 to VFF/50</v>
          </cell>
          <cell r="C196">
            <v>13590000</v>
          </cell>
        </row>
        <row r="197">
          <cell r="A197" t="str">
            <v>U-FM/50-VFF/100</v>
          </cell>
          <cell r="B197" t="str">
            <v>Upgrade FM/50 to VFF/100</v>
          </cell>
          <cell r="C197">
            <v>18890000</v>
          </cell>
        </row>
        <row r="198">
          <cell r="A198" t="str">
            <v>U-FM/50-VFF/250</v>
          </cell>
          <cell r="B198" t="str">
            <v>Upgrade FM/50 to VFF/250</v>
          </cell>
          <cell r="C198">
            <v>25670000</v>
          </cell>
        </row>
        <row r="199">
          <cell r="A199" t="str">
            <v>U-FM/50-VFF/U</v>
          </cell>
          <cell r="B199" t="str">
            <v>Upgrade FM/50 to VFF/U</v>
          </cell>
          <cell r="C199">
            <v>37830000</v>
          </cell>
        </row>
        <row r="200">
          <cell r="A200" t="str">
            <v>U-FM/100-VFF/100</v>
          </cell>
          <cell r="B200" t="str">
            <v>Upgrade FM/100 to VFF/100</v>
          </cell>
          <cell r="C200">
            <v>16540000</v>
          </cell>
        </row>
        <row r="201">
          <cell r="A201" t="str">
            <v>U-FM/100-VFF/250</v>
          </cell>
          <cell r="B201" t="str">
            <v>Upgrade FM/100 to VFF/250</v>
          </cell>
          <cell r="C201">
            <v>23320000</v>
          </cell>
        </row>
        <row r="202">
          <cell r="A202" t="str">
            <v>U-FM/100-VFF/U</v>
          </cell>
          <cell r="B202" t="str">
            <v>Upgrade FM/100 to VFF/U</v>
          </cell>
          <cell r="C202">
            <v>35480000</v>
          </cell>
        </row>
        <row r="203">
          <cell r="A203" t="str">
            <v>U-FM/250-VFF/250</v>
          </cell>
          <cell r="B203" t="str">
            <v>Upgrade FM/250 to VFF/250</v>
          </cell>
          <cell r="C203">
            <v>20990000</v>
          </cell>
        </row>
        <row r="204">
          <cell r="A204" t="str">
            <v>U-FM/250-VFF/U</v>
          </cell>
          <cell r="B204" t="str">
            <v>Upgrade FM/250 to VFF/U</v>
          </cell>
          <cell r="C204">
            <v>33150000</v>
          </cell>
        </row>
        <row r="205">
          <cell r="A205" t="str">
            <v>U-FM/U-VFF/U</v>
          </cell>
          <cell r="B205" t="str">
            <v>Upgrade FM/U to VFF/U</v>
          </cell>
          <cell r="C205">
            <v>29260000</v>
          </cell>
        </row>
        <row r="206">
          <cell r="A206" t="str">
            <v>U-VFM/50-VFF/50</v>
          </cell>
          <cell r="B206" t="str">
            <v>Upgrade VFM/50 to VFF/50</v>
          </cell>
          <cell r="C206">
            <v>12350000</v>
          </cell>
        </row>
        <row r="207">
          <cell r="A207" t="str">
            <v>U-VFM/50-VFF/100</v>
          </cell>
          <cell r="B207" t="str">
            <v>Upgrade VFM/50 to VFF/100</v>
          </cell>
          <cell r="C207">
            <v>17650000</v>
          </cell>
        </row>
        <row r="208">
          <cell r="A208" t="str">
            <v>U-VFM/50-VFF/250</v>
          </cell>
          <cell r="B208" t="str">
            <v>Upgrade VFM/50 to VFF/250</v>
          </cell>
          <cell r="C208">
            <v>24430000</v>
          </cell>
        </row>
        <row r="209">
          <cell r="A209" t="str">
            <v>U-VFM/50-VFF/U</v>
          </cell>
          <cell r="B209" t="str">
            <v>Upgrade VFM/50 to VFF/U</v>
          </cell>
          <cell r="C209">
            <v>36590000</v>
          </cell>
        </row>
        <row r="210">
          <cell r="A210" t="str">
            <v>U-VFM/100-VFF/100</v>
          </cell>
          <cell r="B210" t="str">
            <v>Upgrade VFM/100 to VFF/100</v>
          </cell>
          <cell r="C210">
            <v>14800000</v>
          </cell>
        </row>
        <row r="211">
          <cell r="A211" t="str">
            <v>U-VFM/100-VFF/250</v>
          </cell>
          <cell r="B211" t="str">
            <v>Upgrade VFM/100 to VFF/250</v>
          </cell>
          <cell r="C211">
            <v>21580000</v>
          </cell>
        </row>
        <row r="212">
          <cell r="A212" t="str">
            <v>U-VFM/100-VFF/U</v>
          </cell>
          <cell r="B212" t="str">
            <v>Upgrade VFM/100 to VFF/U</v>
          </cell>
          <cell r="C212">
            <v>33740000</v>
          </cell>
        </row>
        <row r="213">
          <cell r="A213" t="str">
            <v>U-VFM/250-VFF/250</v>
          </cell>
          <cell r="B213" t="str">
            <v>Upgrade VFM/250 to VFF/250</v>
          </cell>
          <cell r="C213">
            <v>17410000</v>
          </cell>
        </row>
        <row r="214">
          <cell r="A214" t="str">
            <v>U-VFM/250-VFF/U</v>
          </cell>
          <cell r="B214" t="str">
            <v>Upgrade VFM/250 to VFF/U</v>
          </cell>
          <cell r="C214">
            <v>29570000</v>
          </cell>
        </row>
        <row r="215">
          <cell r="A215" t="str">
            <v>U-VFM/U-VFF/U</v>
          </cell>
          <cell r="B215" t="str">
            <v>Upgrade VFM/U to VFF/U</v>
          </cell>
          <cell r="C215">
            <v>24900000</v>
          </cell>
        </row>
        <row r="216">
          <cell r="A216" t="str">
            <v>U-FIG/50-VIG/50</v>
          </cell>
          <cell r="B216" t="str">
            <v>Upgrade FIG/50 to VIG/50</v>
          </cell>
          <cell r="C216">
            <v>9330000</v>
          </cell>
        </row>
        <row r="217">
          <cell r="A217" t="str">
            <v>U-FIG/50-VIG/100</v>
          </cell>
          <cell r="B217" t="str">
            <v>Upgrade FIG/50 to VIG/100</v>
          </cell>
          <cell r="C217">
            <v>20070000</v>
          </cell>
        </row>
        <row r="218">
          <cell r="A218" t="str">
            <v>U-FIG/50-VIG/250</v>
          </cell>
          <cell r="B218" t="str">
            <v>Upgrade FIG/50 to VIG/250</v>
          </cell>
          <cell r="C218">
            <v>28060000</v>
          </cell>
        </row>
        <row r="219">
          <cell r="A219" t="str">
            <v>U-FIG/50-VEE/U</v>
          </cell>
          <cell r="B219" t="str">
            <v>Upgrade FIG/50 to VEE/U</v>
          </cell>
          <cell r="C219">
            <v>55090000</v>
          </cell>
        </row>
        <row r="220">
          <cell r="A220" t="str">
            <v>U-FIG/100-VIG/100</v>
          </cell>
          <cell r="B220" t="str">
            <v>Upgrade FIG/100 to VIG/100</v>
          </cell>
          <cell r="C220">
            <v>13060000</v>
          </cell>
        </row>
        <row r="221">
          <cell r="A221" t="str">
            <v>U-FIG/100-VIG/250</v>
          </cell>
          <cell r="B221" t="str">
            <v>Upgrade FIG/100 to VIG/250</v>
          </cell>
          <cell r="C221">
            <v>21050000</v>
          </cell>
        </row>
        <row r="222">
          <cell r="A222" t="str">
            <v>U-FIG/100-VEE/U</v>
          </cell>
          <cell r="B222" t="str">
            <v>Upgrade FIG/100 to VEE/U</v>
          </cell>
          <cell r="C222">
            <v>48080000</v>
          </cell>
        </row>
        <row r="223">
          <cell r="A223" t="str">
            <v>U-FIG/250-VIG/250</v>
          </cell>
          <cell r="B223" t="str">
            <v>Upgrade FIG/250 to VIG/250</v>
          </cell>
          <cell r="C223">
            <v>16370000</v>
          </cell>
        </row>
        <row r="224">
          <cell r="A224" t="str">
            <v>U-FIG/250-VEE/U</v>
          </cell>
          <cell r="B224" t="str">
            <v>Upgrade FIG/250 to VEE/U</v>
          </cell>
          <cell r="C224">
            <v>43400000</v>
          </cell>
        </row>
        <row r="225">
          <cell r="A225" t="str">
            <v>U-EPC/U-VEE/U</v>
          </cell>
          <cell r="B225" t="str">
            <v>Upgrade EPC/U to VEE/U</v>
          </cell>
          <cell r="C225">
            <v>27120000</v>
          </cell>
        </row>
        <row r="226">
          <cell r="A226" t="str">
            <v>U-FIG/50-VFG/50</v>
          </cell>
          <cell r="B226" t="str">
            <v>Upgrade FIG/50 to VFG/50</v>
          </cell>
          <cell r="C226">
            <v>12920000</v>
          </cell>
        </row>
        <row r="227">
          <cell r="A227" t="str">
            <v>U-FIG/50-VFG/100</v>
          </cell>
          <cell r="B227" t="str">
            <v>Upgrade FIG/50 to VFG/100</v>
          </cell>
          <cell r="C227">
            <v>24190000</v>
          </cell>
        </row>
        <row r="228">
          <cell r="A228" t="str">
            <v>U-FIG/50-VFG/250</v>
          </cell>
          <cell r="B228" t="str">
            <v>Upgrade FIG/50 to VFG/250</v>
          </cell>
          <cell r="C228">
            <v>33980000</v>
          </cell>
        </row>
        <row r="229">
          <cell r="A229" t="str">
            <v>U-FIG/50-VFE/U</v>
          </cell>
          <cell r="B229" t="str">
            <v>Upgrade FIG/50 to VFE/U</v>
          </cell>
          <cell r="C229">
            <v>66600000</v>
          </cell>
        </row>
        <row r="230">
          <cell r="A230" t="str">
            <v>U-FIG/100-VFG/100</v>
          </cell>
          <cell r="B230" t="str">
            <v>Upgrade FIG/100 to VFG/100</v>
          </cell>
          <cell r="C230">
            <v>17180000</v>
          </cell>
        </row>
        <row r="231">
          <cell r="A231" t="str">
            <v>U-FIG/100-VFG/250</v>
          </cell>
          <cell r="B231" t="str">
            <v>Upgrade FIG/100 to VFG/250</v>
          </cell>
          <cell r="C231">
            <v>26970000</v>
          </cell>
        </row>
        <row r="232">
          <cell r="A232" t="str">
            <v>U-FIG/100-VFE/U</v>
          </cell>
          <cell r="B232" t="str">
            <v>Upgrade FIG/100 to VFE/U</v>
          </cell>
          <cell r="C232">
            <v>59590000</v>
          </cell>
        </row>
        <row r="233">
          <cell r="A233" t="str">
            <v>U-FIG/250-VFG/250</v>
          </cell>
          <cell r="B233" t="str">
            <v>Upgrade FIG/250 to VFG/250</v>
          </cell>
          <cell r="C233">
            <v>22290000</v>
          </cell>
        </row>
        <row r="234">
          <cell r="A234" t="str">
            <v>U-FIG/250-VFE/U</v>
          </cell>
          <cell r="B234" t="str">
            <v>Upgrade FIG/250 to VFE/U</v>
          </cell>
          <cell r="C234">
            <v>54910000</v>
          </cell>
        </row>
        <row r="235">
          <cell r="A235" t="str">
            <v>U-EPC/U-VFE/U</v>
          </cell>
          <cell r="B235" t="str">
            <v>Upgrade EPC/U to VFE/U</v>
          </cell>
          <cell r="C235">
            <v>38630000</v>
          </cell>
        </row>
        <row r="236">
          <cell r="A236" t="str">
            <v>U-VIG/50-VFG/50</v>
          </cell>
          <cell r="B236" t="str">
            <v>Upgrade VIG/50 to VFG/50</v>
          </cell>
          <cell r="C236">
            <v>9320000</v>
          </cell>
        </row>
        <row r="237">
          <cell r="A237" t="str">
            <v>U-VIG/50-VFG/100</v>
          </cell>
          <cell r="B237" t="str">
            <v>Upgrade VIG/50 to VFG/100</v>
          </cell>
          <cell r="C237">
            <v>20600000</v>
          </cell>
        </row>
        <row r="238">
          <cell r="A238" t="str">
            <v>U-VIG/50-VFG/250</v>
          </cell>
          <cell r="B238" t="str">
            <v>Upgrade VIG/50 to VFG/250</v>
          </cell>
          <cell r="C238">
            <v>30390000</v>
          </cell>
        </row>
        <row r="239">
          <cell r="A239" t="str">
            <v>U-VIG/50-VFE/U</v>
          </cell>
          <cell r="B239" t="str">
            <v>Upgrade VIG/50 to VFE/U</v>
          </cell>
          <cell r="C239">
            <v>63010000</v>
          </cell>
        </row>
        <row r="240">
          <cell r="A240" t="str">
            <v>U-VIG/100-VFG/100</v>
          </cell>
          <cell r="B240" t="str">
            <v>Upgrade VIG/100 to VFG/100</v>
          </cell>
          <cell r="C240">
            <v>12830000</v>
          </cell>
        </row>
        <row r="241">
          <cell r="A241" t="str">
            <v>U-VIG/100-VFG/250</v>
          </cell>
          <cell r="B241" t="str">
            <v>Upgrade VIG/100 to VFG/250</v>
          </cell>
          <cell r="C241">
            <v>22620000</v>
          </cell>
        </row>
        <row r="242">
          <cell r="A242" t="str">
            <v>U-VIG/100-VFE/U</v>
          </cell>
          <cell r="B242" t="str">
            <v>Upgrade VIG/100 to VFE/U</v>
          </cell>
          <cell r="C242">
            <v>55240000</v>
          </cell>
        </row>
        <row r="243">
          <cell r="A243" t="str">
            <v>U-VIG/250-VFG/250</v>
          </cell>
          <cell r="B243" t="str">
            <v>Upgrade VIG/250 to VFG/250</v>
          </cell>
          <cell r="C243">
            <v>16860000</v>
          </cell>
        </row>
        <row r="244">
          <cell r="A244" t="str">
            <v>U-VIG/250-VFE/U</v>
          </cell>
          <cell r="B244" t="str">
            <v>Upgrade VIG/250 to VFE/U</v>
          </cell>
          <cell r="C244">
            <v>49480000</v>
          </cell>
        </row>
        <row r="245">
          <cell r="A245" t="str">
            <v>U-VEE/U-VFE/U</v>
          </cell>
          <cell r="B245" t="str">
            <v>Upgrade VEE/U to VFE/U</v>
          </cell>
          <cell r="C245">
            <v>30310000</v>
          </cell>
        </row>
        <row r="246">
          <cell r="A246" t="str">
            <v>U-HFM/50-HVM/50</v>
          </cell>
          <cell r="B246" t="str">
            <v>Upgrade HFM/50 to HVM/50</v>
          </cell>
          <cell r="C246">
            <v>8260000</v>
          </cell>
        </row>
        <row r="247">
          <cell r="A247" t="str">
            <v>U-HFM/50-HVM/100</v>
          </cell>
          <cell r="B247" t="str">
            <v>Upgrade HFM/50 to HVM/100</v>
          </cell>
          <cell r="C247">
            <v>14290000</v>
          </cell>
        </row>
        <row r="248">
          <cell r="A248" t="str">
            <v>U-HFM/50-HVM/250</v>
          </cell>
          <cell r="B248" t="str">
            <v>Upgrade HFM/50 to HVM/250</v>
          </cell>
          <cell r="C248">
            <v>22920000</v>
          </cell>
        </row>
        <row r="249">
          <cell r="A249" t="str">
            <v>U-HFM/50-HVM/U</v>
          </cell>
          <cell r="B249" t="str">
            <v>Upgrade HFM/50 to HVM/U</v>
          </cell>
          <cell r="C249">
            <v>32790000</v>
          </cell>
        </row>
        <row r="250">
          <cell r="A250" t="str">
            <v>U-HFM/100-HVM/100</v>
          </cell>
          <cell r="B250" t="str">
            <v>Upgrade HFM/100 to HVM/100</v>
          </cell>
          <cell r="C250">
            <v>10680000</v>
          </cell>
        </row>
        <row r="251">
          <cell r="A251" t="str">
            <v>U-HFM/100-HVM/250</v>
          </cell>
          <cell r="B251" t="str">
            <v>Upgrade HFM/100 to HVM/250</v>
          </cell>
          <cell r="C251">
            <v>19310000</v>
          </cell>
        </row>
        <row r="252">
          <cell r="A252" t="str">
            <v>U-HFM/100-HVM/U</v>
          </cell>
          <cell r="B252" t="str">
            <v>Upgrade HFM/100 to HVM/U</v>
          </cell>
          <cell r="C252">
            <v>29180000</v>
          </cell>
        </row>
        <row r="253">
          <cell r="A253" t="str">
            <v>U-HFM/250-HVM/250</v>
          </cell>
          <cell r="B253" t="str">
            <v>Upgrade HFM/250 to HVM/250</v>
          </cell>
          <cell r="C253">
            <v>15840000</v>
          </cell>
        </row>
        <row r="254">
          <cell r="A254" t="str">
            <v>U-HFM/250-HVM/U</v>
          </cell>
          <cell r="B254" t="str">
            <v>Upgrade HFM/250 to HVM/U</v>
          </cell>
          <cell r="C254">
            <v>25710000</v>
          </cell>
        </row>
        <row r="255">
          <cell r="A255" t="str">
            <v>U-HFM/U-HVM/U</v>
          </cell>
          <cell r="B255" t="str">
            <v>Upgrade HFM/U to HVM/U</v>
          </cell>
          <cell r="C255">
            <v>20390000</v>
          </cell>
        </row>
        <row r="256">
          <cell r="A256" t="str">
            <v>U-HFM/50-HVG/50</v>
          </cell>
          <cell r="B256" t="str">
            <v>Upgrade HFM/50 to HVG/50</v>
          </cell>
          <cell r="C256">
            <v>20670000</v>
          </cell>
        </row>
        <row r="257">
          <cell r="A257" t="str">
            <v>U-HFM/50-HVG/100</v>
          </cell>
          <cell r="B257" t="str">
            <v>Upgrade HFM/50 to HVG/100</v>
          </cell>
          <cell r="C257">
            <v>28620000</v>
          </cell>
        </row>
        <row r="258">
          <cell r="A258" t="str">
            <v>U-HFM/50-HVG/250</v>
          </cell>
          <cell r="B258" t="str">
            <v>Upgrade HFM/50 to HVG/250</v>
          </cell>
          <cell r="C258">
            <v>37870000</v>
          </cell>
        </row>
        <row r="259">
          <cell r="A259" t="str">
            <v>U-HFM/50-HVG/U</v>
          </cell>
          <cell r="B259" t="str">
            <v>Upgrade HFM/50 to HVG/U</v>
          </cell>
          <cell r="C259">
            <v>55570000</v>
          </cell>
        </row>
        <row r="260">
          <cell r="A260" t="str">
            <v>U-HFM/100-HVG/100</v>
          </cell>
          <cell r="B260" t="str">
            <v>Upgrade HFM/100 to HVG/100</v>
          </cell>
          <cell r="C260">
            <v>25010000</v>
          </cell>
        </row>
        <row r="261">
          <cell r="A261" t="str">
            <v>U-HFM/100-HVG/250</v>
          </cell>
          <cell r="B261" t="str">
            <v>Upgrade HFM/100 to HVG/250</v>
          </cell>
          <cell r="C261">
            <v>34260000</v>
          </cell>
        </row>
        <row r="262">
          <cell r="A262" t="str">
            <v>U-HFM/100-HVG/U</v>
          </cell>
          <cell r="B262" t="str">
            <v>Upgrade HFM/100 to HVG/U</v>
          </cell>
          <cell r="C262">
            <v>51960000</v>
          </cell>
        </row>
        <row r="263">
          <cell r="A263" t="str">
            <v>U-HFM/250-HVG/250</v>
          </cell>
          <cell r="B263" t="str">
            <v>Upgrade HFM/250 to HVG/250</v>
          </cell>
          <cell r="C263">
            <v>30790000</v>
          </cell>
        </row>
        <row r="264">
          <cell r="A264" t="str">
            <v>U-HFM/250-HVG/U</v>
          </cell>
          <cell r="B264" t="str">
            <v>Upgrade HFM/250 to HVG/U</v>
          </cell>
          <cell r="C264">
            <v>48490000</v>
          </cell>
        </row>
        <row r="265">
          <cell r="A265" t="str">
            <v>U-HFM/U-HVG/U</v>
          </cell>
          <cell r="B265" t="str">
            <v>Upgrade HFM/U to HVG/U</v>
          </cell>
          <cell r="C265">
            <v>43170000</v>
          </cell>
        </row>
        <row r="266">
          <cell r="A266" t="str">
            <v>U-HVM/50-HVG/50</v>
          </cell>
          <cell r="B266" t="str">
            <v>Upgrade HVM/50 to HVG/50</v>
          </cell>
          <cell r="C266">
            <v>18800000</v>
          </cell>
        </row>
        <row r="267">
          <cell r="A267" t="str">
            <v>U-HVM/50-HVG/100</v>
          </cell>
          <cell r="B267" t="str">
            <v>Upgrade HVM/50 to HVG/100</v>
          </cell>
          <cell r="C267">
            <v>26750000</v>
          </cell>
        </row>
        <row r="268">
          <cell r="A268" t="str">
            <v>U-HVM/50-HVG/250</v>
          </cell>
          <cell r="B268" t="str">
            <v>Upgrade HVM/50 to HVG/250</v>
          </cell>
          <cell r="C268">
            <v>36000000</v>
          </cell>
        </row>
        <row r="269">
          <cell r="A269" t="str">
            <v>U-HVM/50-HVG/U</v>
          </cell>
          <cell r="B269" t="str">
            <v>Upgrade HVM/50 to HVG/U</v>
          </cell>
          <cell r="C269">
            <v>53700000</v>
          </cell>
        </row>
        <row r="270">
          <cell r="A270" t="str">
            <v>U-HVM/100-HVG/100</v>
          </cell>
          <cell r="B270" t="str">
            <v>Upgrade HVM/100 to HVG/100</v>
          </cell>
          <cell r="C270">
            <v>22280000</v>
          </cell>
        </row>
        <row r="271">
          <cell r="A271" t="str">
            <v>U-HVM/100-HVG/250</v>
          </cell>
          <cell r="B271" t="str">
            <v>Upgrade HVM/100 to HVG/250</v>
          </cell>
          <cell r="C271">
            <v>31530000</v>
          </cell>
        </row>
        <row r="272">
          <cell r="A272" t="str">
            <v>U-HVM/100-HVG/U</v>
          </cell>
          <cell r="B272" t="str">
            <v>Upgrade HVM/100 to HVG/U</v>
          </cell>
          <cell r="C272">
            <v>49240000</v>
          </cell>
        </row>
        <row r="273">
          <cell r="A273" t="str">
            <v>U-HVM/250-HVG/250</v>
          </cell>
          <cell r="B273" t="str">
            <v>Upgrade HVM/250 to HVG/250</v>
          </cell>
          <cell r="C273">
            <v>25440000</v>
          </cell>
        </row>
        <row r="274">
          <cell r="A274" t="str">
            <v>U-HVM/250-HVG/U</v>
          </cell>
          <cell r="B274" t="str">
            <v>Upgrade HVM/250 to HVG/U</v>
          </cell>
          <cell r="C274">
            <v>43150000</v>
          </cell>
        </row>
        <row r="275">
          <cell r="A275" t="str">
            <v>U-HVM/U-HVG/U</v>
          </cell>
          <cell r="B275" t="str">
            <v>Upgrade HVM/U to HVG/U</v>
          </cell>
          <cell r="C275">
            <v>36070000</v>
          </cell>
        </row>
        <row r="276">
          <cell r="A276" t="str">
            <v>U-FM/50-FM/100</v>
          </cell>
          <cell r="B276" t="str">
            <v>Upgrade FM/50 to FM/100</v>
          </cell>
          <cell r="C276">
            <v>6967000</v>
          </cell>
        </row>
        <row r="277">
          <cell r="A277" t="str">
            <v>U-FM/50-FM/250</v>
          </cell>
          <cell r="B277" t="str">
            <v>Upgrade FM/50 to FM/250</v>
          </cell>
          <cell r="C277">
            <v>10227000</v>
          </cell>
        </row>
        <row r="278">
          <cell r="A278" t="str">
            <v>U-FM/50-FM/U</v>
          </cell>
          <cell r="B278" t="str">
            <v>Upgrade FM/50 to FM/U</v>
          </cell>
          <cell r="C278">
            <v>15421000</v>
          </cell>
        </row>
        <row r="279">
          <cell r="A279" t="str">
            <v>U-FM/100-FM/250</v>
          </cell>
          <cell r="B279" t="str">
            <v>Upgrade FM/100 to FM/250</v>
          </cell>
          <cell r="C279">
            <v>7883000</v>
          </cell>
        </row>
        <row r="280">
          <cell r="A280" t="str">
            <v>U-FM/100-FM/U</v>
          </cell>
          <cell r="B280" t="str">
            <v>Upgrade FM/100 to FM/U</v>
          </cell>
          <cell r="C280">
            <v>13077000</v>
          </cell>
        </row>
        <row r="281">
          <cell r="A281" t="str">
            <v>U-FM/250-FM/U</v>
          </cell>
          <cell r="B281" t="str">
            <v>Upgrade FM/250 to FM/U</v>
          </cell>
          <cell r="C281">
            <v>10741000</v>
          </cell>
        </row>
        <row r="282">
          <cell r="A282" t="str">
            <v>U-VFM/50-VFM/100</v>
          </cell>
          <cell r="B282" t="str">
            <v>Upgrade VFM/50 to VFM/100</v>
          </cell>
          <cell r="C282">
            <v>8129000</v>
          </cell>
        </row>
        <row r="283">
          <cell r="A283" t="str">
            <v>U-VFM/50-VFM/250</v>
          </cell>
          <cell r="B283" t="str">
            <v>Upgrade VFM/50 to VFM/250</v>
          </cell>
          <cell r="C283">
            <v>14024000</v>
          </cell>
        </row>
        <row r="284">
          <cell r="A284" t="str">
            <v>U-VFM/50-VFM/U</v>
          </cell>
          <cell r="B284" t="str">
            <v>Upgrade VFM/50 to VFM/U</v>
          </cell>
          <cell r="C284">
            <v>20544000</v>
          </cell>
        </row>
        <row r="285">
          <cell r="A285" t="str">
            <v>U-VFM/100-VFM/250</v>
          </cell>
          <cell r="B285" t="str">
            <v>Upgrade VFM/100 to VFM/250</v>
          </cell>
          <cell r="C285">
            <v>11179000</v>
          </cell>
        </row>
        <row r="286">
          <cell r="A286" t="str">
            <v>U-VFM/100-VFM/U</v>
          </cell>
          <cell r="B286" t="str">
            <v>Upgrade VFM/100 to VFM/U</v>
          </cell>
          <cell r="C286">
            <v>17699000</v>
          </cell>
        </row>
        <row r="287">
          <cell r="A287" t="str">
            <v>U-VFM/250-VFM/U</v>
          </cell>
          <cell r="B287" t="str">
            <v>Upgrade VFM/250 to VFM/U</v>
          </cell>
          <cell r="C287">
            <v>13528000</v>
          </cell>
        </row>
        <row r="288">
          <cell r="A288" t="str">
            <v>U-VFF/50-VFF/100</v>
          </cell>
          <cell r="B288" t="str">
            <v>Upgrade VFF/50 to VFF/100</v>
          </cell>
          <cell r="C288">
            <v>11694000</v>
          </cell>
        </row>
        <row r="289">
          <cell r="A289" t="str">
            <v>U-VFF/50-VFF/250</v>
          </cell>
          <cell r="B289" t="str">
            <v>Upgrade VFF/50 to VFF/250</v>
          </cell>
          <cell r="C289">
            <v>18474000</v>
          </cell>
        </row>
        <row r="290">
          <cell r="A290" t="str">
            <v>U-VFF/50-VFF/U</v>
          </cell>
          <cell r="B290" t="str">
            <v>Upgrade VFF/50 to VFF/U</v>
          </cell>
          <cell r="C290">
            <v>30634000</v>
          </cell>
        </row>
        <row r="291">
          <cell r="A291" t="str">
            <v>U-VFF/100-VFF/250</v>
          </cell>
          <cell r="B291" t="str">
            <v>Upgrade VFF/100 to VFF/250</v>
          </cell>
          <cell r="C291">
            <v>14786000</v>
          </cell>
        </row>
        <row r="292">
          <cell r="A292" t="str">
            <v>U-VFF/100-VFF/U</v>
          </cell>
          <cell r="B292" t="str">
            <v>Upgrade VFF/100 to VFF/U</v>
          </cell>
          <cell r="C292">
            <v>26945000</v>
          </cell>
        </row>
        <row r="293">
          <cell r="A293" t="str">
            <v>U-VFF/250-VFF/U</v>
          </cell>
          <cell r="B293" t="str">
            <v>Upgrade VFF/250 to VFF/U</v>
          </cell>
          <cell r="C293">
            <v>22065000</v>
          </cell>
        </row>
        <row r="294">
          <cell r="A294" t="str">
            <v>U-FIG/50-FIG/100</v>
          </cell>
          <cell r="B294" t="str">
            <v>Upgrade FIG/50 to FIG/100</v>
          </cell>
          <cell r="C294">
            <v>14403000</v>
          </cell>
        </row>
        <row r="295">
          <cell r="A295" t="str">
            <v>U-FIG/50-FIG/250</v>
          </cell>
          <cell r="B295" t="str">
            <v>Upgrade FIG/50 to FIG/250</v>
          </cell>
          <cell r="C295">
            <v>20934000</v>
          </cell>
        </row>
        <row r="296">
          <cell r="A296" t="str">
            <v>U-FIG/50-EPC/U</v>
          </cell>
          <cell r="B296" t="str">
            <v>Upgrade FIG/50 to EPC/U</v>
          </cell>
          <cell r="C296">
            <v>44345000</v>
          </cell>
        </row>
        <row r="297">
          <cell r="A297" t="str">
            <v>U-FIG/100-FIG/250</v>
          </cell>
          <cell r="B297" t="str">
            <v>Upgrade FIG/100 to FIG/250</v>
          </cell>
          <cell r="C297">
            <v>13926000</v>
          </cell>
        </row>
        <row r="298">
          <cell r="A298" t="str">
            <v>U-FIG/100-EPC/U</v>
          </cell>
          <cell r="B298" t="str">
            <v>Upgrade FIG/100 to EPC/U</v>
          </cell>
          <cell r="C298">
            <v>37337000</v>
          </cell>
        </row>
        <row r="299">
          <cell r="A299" t="str">
            <v>U-FIG/250-EPC/U</v>
          </cell>
          <cell r="B299" t="str">
            <v>Upgrade FIG/250 to EPC/U</v>
          </cell>
          <cell r="C299">
            <v>32657000</v>
          </cell>
        </row>
        <row r="300">
          <cell r="A300" t="str">
            <v>U-VIG/50-VIG/100</v>
          </cell>
          <cell r="B300" t="str">
            <v>Upgrade VIG/50 to VIG/100</v>
          </cell>
          <cell r="C300">
            <v>16478000</v>
          </cell>
        </row>
        <row r="301">
          <cell r="A301" t="str">
            <v>U-VIG/50-VIG/250</v>
          </cell>
          <cell r="B301" t="str">
            <v>Upgrade VIG/50 to VIG/250</v>
          </cell>
          <cell r="C301">
            <v>24472000</v>
          </cell>
        </row>
        <row r="302">
          <cell r="A302" t="str">
            <v>U-VIG/50-VEE/U</v>
          </cell>
          <cell r="B302" t="str">
            <v>Upgrade VIG/50 to VEE/U</v>
          </cell>
          <cell r="C302">
            <v>51504000</v>
          </cell>
        </row>
        <row r="303">
          <cell r="A303" t="str">
            <v>U-VIG/100-VIG/250</v>
          </cell>
          <cell r="B303" t="str">
            <v>Upgrade  VIG/100 to VIG/250</v>
          </cell>
          <cell r="C303">
            <v>16704000</v>
          </cell>
        </row>
        <row r="304">
          <cell r="A304" t="str">
            <v>U-VIG/100-VEE/U</v>
          </cell>
          <cell r="B304" t="str">
            <v>Upgrade VIG/100 to VEE/U</v>
          </cell>
          <cell r="C304">
            <v>43736000</v>
          </cell>
        </row>
        <row r="305">
          <cell r="A305" t="str">
            <v>U-VIG/250-VEE/U</v>
          </cell>
          <cell r="B305" t="str">
            <v>Upgrade VIG/250 to VEE/U</v>
          </cell>
          <cell r="C305">
            <v>37976000</v>
          </cell>
        </row>
        <row r="306">
          <cell r="A306" t="str">
            <v>U-VFG/50-VFG/100</v>
          </cell>
          <cell r="B306" t="str">
            <v>Upgrade VFG/50 to VFG/100</v>
          </cell>
          <cell r="C306">
            <v>18282000</v>
          </cell>
        </row>
        <row r="307">
          <cell r="A307" t="str">
            <v>U-VFG/50-VFG/250</v>
          </cell>
          <cell r="B307" t="str">
            <v>Upgrade VFG/50 to VFG/250</v>
          </cell>
          <cell r="C307">
            <v>28072000</v>
          </cell>
        </row>
        <row r="308">
          <cell r="A308" t="str">
            <v>U-VFG/50-VFE/U</v>
          </cell>
          <cell r="B308" t="str">
            <v>Upgrade VFG/50 to VFE/U</v>
          </cell>
          <cell r="C308">
            <v>60694000</v>
          </cell>
        </row>
        <row r="309">
          <cell r="A309" t="str">
            <v>U-VFG/100-VFG/250</v>
          </cell>
          <cell r="B309" t="str">
            <v>Upgrade VFG/100 to VFG/250</v>
          </cell>
          <cell r="C309">
            <v>19960000</v>
          </cell>
        </row>
        <row r="310">
          <cell r="A310" t="str">
            <v>U-VFG/100-VFE/U</v>
          </cell>
          <cell r="B310" t="str">
            <v>Upgrade VFG/100 to VFE/U</v>
          </cell>
          <cell r="C310">
            <v>52582000</v>
          </cell>
        </row>
        <row r="311">
          <cell r="A311" t="str">
            <v>U-VFG/250-VFE/U</v>
          </cell>
          <cell r="B311" t="str">
            <v>Upgrade VFG/250 to VFE/U</v>
          </cell>
          <cell r="C311">
            <v>45566000</v>
          </cell>
        </row>
        <row r="312">
          <cell r="A312" t="str">
            <v>U-HFM/50-HFM/100</v>
          </cell>
          <cell r="B312" t="str">
            <v>Upgrade HFM/50 to HFM/100</v>
          </cell>
          <cell r="C312">
            <v>10658000</v>
          </cell>
        </row>
        <row r="313">
          <cell r="A313" t="str">
            <v>U-HFM/50-HFM/250</v>
          </cell>
          <cell r="B313" t="str">
            <v>Upgrade HFM/50 to HFM/250</v>
          </cell>
          <cell r="C313">
            <v>15451000</v>
          </cell>
        </row>
        <row r="314">
          <cell r="A314" t="str">
            <v>U-HFM/50-HFM/U</v>
          </cell>
          <cell r="B314" t="str">
            <v>Upgrade HFM/50 to HFM/U</v>
          </cell>
          <cell r="C314">
            <v>22668000</v>
          </cell>
        </row>
        <row r="315">
          <cell r="A315" t="str">
            <v>U-HFM/100-HFM/250</v>
          </cell>
          <cell r="B315" t="str">
            <v>Upgrade HFM/100 to HFM/250</v>
          </cell>
          <cell r="C315">
            <v>11843000</v>
          </cell>
        </row>
        <row r="316">
          <cell r="A316" t="str">
            <v>U-HFM/100-HFM/U</v>
          </cell>
          <cell r="B316" t="str">
            <v>Upgrade HFM/100 to HFM/U</v>
          </cell>
          <cell r="C316">
            <v>19060000</v>
          </cell>
        </row>
        <row r="317">
          <cell r="A317" t="str">
            <v>U-HFM/250-HFM/U</v>
          </cell>
          <cell r="B317" t="str">
            <v>Upgrade HFM/250 to HFM/U</v>
          </cell>
          <cell r="C317">
            <v>15588000</v>
          </cell>
        </row>
        <row r="318">
          <cell r="A318" t="str">
            <v>U-HVM/50-HVM/100</v>
          </cell>
          <cell r="B318" t="str">
            <v>Upgrade HVM/50 to HVM/100</v>
          </cell>
          <cell r="C318">
            <v>12423000</v>
          </cell>
        </row>
        <row r="319">
          <cell r="A319" t="str">
            <v>U-HVM/50-HVM/250</v>
          </cell>
          <cell r="B319" t="str">
            <v>Upgrade HVM/50 to HVM/250</v>
          </cell>
          <cell r="C319">
            <v>21053000</v>
          </cell>
        </row>
        <row r="320">
          <cell r="A320" t="str">
            <v>U-HVM/50-HVM/U</v>
          </cell>
          <cell r="B320" t="str">
            <v>Upgrade HVM/50 to HVM/U</v>
          </cell>
          <cell r="C320">
            <v>30924000</v>
          </cell>
        </row>
        <row r="321">
          <cell r="A321" t="str">
            <v>U-HVM/100-HVM/250</v>
          </cell>
          <cell r="B321" t="str">
            <v>Upgrade HVM/100 to HVM/250</v>
          </cell>
          <cell r="C321">
            <v>16589000</v>
          </cell>
        </row>
        <row r="322">
          <cell r="A322" t="str">
            <v>U-HVM/100-HVM/U</v>
          </cell>
          <cell r="B322" t="str">
            <v>Upgrade HVM/100 to HVM/U</v>
          </cell>
          <cell r="C322">
            <v>26460000</v>
          </cell>
        </row>
        <row r="323">
          <cell r="A323" t="str">
            <v>U-HVM/250-HVM/U</v>
          </cell>
          <cell r="B323" t="str">
            <v>Upgrade HVM/250 to HVM/U</v>
          </cell>
          <cell r="C323">
            <v>20372000</v>
          </cell>
        </row>
        <row r="324">
          <cell r="A324" t="str">
            <v>U-HVG/50-HVG/100</v>
          </cell>
          <cell r="B324" t="str">
            <v>Upgrade HVG/50 to HVG/100</v>
          </cell>
          <cell r="C324">
            <v>17638000</v>
          </cell>
        </row>
        <row r="325">
          <cell r="A325" t="str">
            <v>U-HVG/50-HVG/250</v>
          </cell>
          <cell r="B325" t="str">
            <v>Upgrade HVG/50 to HVG/250</v>
          </cell>
          <cell r="C325">
            <v>26889000</v>
          </cell>
        </row>
        <row r="326">
          <cell r="A326" t="str">
            <v>U-HVG/50-HVG/U</v>
          </cell>
          <cell r="B326" t="str">
            <v>Upgrade HVG/50 to HVG/U</v>
          </cell>
          <cell r="C326">
            <v>44593000</v>
          </cell>
        </row>
        <row r="327">
          <cell r="A327" t="str">
            <v>U-HVG/100-HVG/250</v>
          </cell>
          <cell r="B327" t="str">
            <v>Upgrade HVG/100 to HVG/250</v>
          </cell>
          <cell r="C327">
            <v>21345000</v>
          </cell>
        </row>
        <row r="328">
          <cell r="A328" t="str">
            <v>U-HVG/100-HVG/U</v>
          </cell>
          <cell r="B328" t="str">
            <v>Upgrade HVG/100 to HVG/U</v>
          </cell>
          <cell r="C328">
            <v>39049000</v>
          </cell>
        </row>
        <row r="329">
          <cell r="A329" t="str">
            <v>U-HVG/250-HVG/U</v>
          </cell>
          <cell r="B329" t="str">
            <v>Upgrade HVG/250 to HVG/U</v>
          </cell>
          <cell r="C329">
            <v>32465000</v>
          </cell>
        </row>
        <row r="330">
          <cell r="A330" t="str">
            <v>LS-CPMP-SMC-250-NG</v>
          </cell>
          <cell r="B330" t="str">
            <v>Check Point Management Console - 1 Gateway-250-LS</v>
          </cell>
          <cell r="C330">
            <v>4290000</v>
          </cell>
        </row>
        <row r="331">
          <cell r="A331" t="str">
            <v>LS-CPMP-SMC-U-NG</v>
          </cell>
          <cell r="B331" t="str">
            <v>Check Point Management Console - 1 Gateway-U-LS</v>
          </cell>
          <cell r="C331">
            <v>10730000</v>
          </cell>
        </row>
        <row r="332">
          <cell r="A332" t="str">
            <v>LS-CPMP-EMC-U-NG</v>
          </cell>
          <cell r="B332" t="str">
            <v>Check Point Enterprise Management Console - Unlimited Gateways-U-LS</v>
          </cell>
          <cell r="C332">
            <v>16100000</v>
          </cell>
        </row>
        <row r="333">
          <cell r="A333" t="str">
            <v>LS-CPFW-FM-25-NG</v>
          </cell>
          <cell r="B333" t="str">
            <v>FireWall-1 Modules-25-LS</v>
          </cell>
          <cell r="C333">
            <v>2280000</v>
          </cell>
        </row>
        <row r="334">
          <cell r="A334" t="str">
            <v>LS-CPFW-FM-50-NG</v>
          </cell>
          <cell r="B334" t="str">
            <v>FireWall-1 Modules-50-LS</v>
          </cell>
          <cell r="C334">
            <v>4590000</v>
          </cell>
        </row>
        <row r="335">
          <cell r="A335" t="str">
            <v>LS-CPFW-FM-100-NG</v>
          </cell>
          <cell r="B335" t="str">
            <v>FireWall-1 Modules-100-LS</v>
          </cell>
          <cell r="C335">
            <v>5740000</v>
          </cell>
        </row>
        <row r="336">
          <cell r="A336" t="str">
            <v>LS-CPFW-FM-250-NG</v>
          </cell>
          <cell r="B336" t="str">
            <v>FireWall-1 Modules-250-LS</v>
          </cell>
          <cell r="C336">
            <v>6890000</v>
          </cell>
        </row>
        <row r="337">
          <cell r="A337" t="str">
            <v>LS-CPFW-FM-U-NG</v>
          </cell>
          <cell r="B337" t="str">
            <v>FireWall-1 Modules-U-LS</v>
          </cell>
          <cell r="C337">
            <v>8040000</v>
          </cell>
        </row>
        <row r="338">
          <cell r="A338" t="str">
            <v>LS-CPVP-VFM-25-NG</v>
          </cell>
          <cell r="B338" t="str">
            <v>VPN-1 Modules (includes FireWall-1)-25-LS</v>
          </cell>
          <cell r="C338">
            <v>2680000</v>
          </cell>
        </row>
        <row r="339">
          <cell r="A339" t="str">
            <v>LS-CPVP-VFM-50-NG</v>
          </cell>
          <cell r="B339" t="str">
            <v>VPN-1 Modules (includes FireWall-1)-50-LS</v>
          </cell>
          <cell r="C339">
            <v>5160000</v>
          </cell>
        </row>
        <row r="340">
          <cell r="A340" t="str">
            <v>LS-CPVP-VFM-100-NG</v>
          </cell>
          <cell r="B340" t="str">
            <v>VPN-1 Modules (includes FireWall-1)-100-LS</v>
          </cell>
          <cell r="C340">
            <v>6890000</v>
          </cell>
        </row>
        <row r="341">
          <cell r="A341" t="str">
            <v>LS-CPVP-VFM-250-NG</v>
          </cell>
          <cell r="B341" t="str">
            <v>VPN-1 Modules (includes FireWall-1)-250-LS</v>
          </cell>
          <cell r="C341">
            <v>8620000</v>
          </cell>
        </row>
        <row r="342">
          <cell r="A342" t="str">
            <v>LS-CPVP-VFM-U-NG</v>
          </cell>
          <cell r="B342" t="str">
            <v>VPN-1 Modules (includes FireWall-1)-U-LS</v>
          </cell>
          <cell r="C342">
            <v>10920000</v>
          </cell>
        </row>
        <row r="343">
          <cell r="A343" t="str">
            <v>LS-CPMP-VFF-25-NG</v>
          </cell>
          <cell r="B343" t="str">
            <v>SVN Modules (includes FireWall-1, VPN-1, FloodGate-1)-25-LS</v>
          </cell>
          <cell r="C343">
            <v>4010000</v>
          </cell>
        </row>
        <row r="344">
          <cell r="A344" t="str">
            <v>LS-CPMP-VFF-50-NG</v>
          </cell>
          <cell r="B344" t="str">
            <v>SVN Modules (includes FireWall-1, VPN-1, FloodGate-1)-50-LS</v>
          </cell>
          <cell r="C344">
            <v>7470000</v>
          </cell>
        </row>
        <row r="345">
          <cell r="A345" t="str">
            <v>LS-CPMP-VFF-100-NG</v>
          </cell>
          <cell r="B345" t="str">
            <v>SVN Modules (includes FireWall-1, VPN-1, FloodGate-1)-100-LS</v>
          </cell>
          <cell r="C345">
            <v>9770000</v>
          </cell>
        </row>
        <row r="346">
          <cell r="A346" t="str">
            <v>LS-CPMP-VFF-250-NG</v>
          </cell>
          <cell r="B346" t="str">
            <v>SVN Modules (includes FireWall-1, VPN-1, FloodGate-1)-250-LS</v>
          </cell>
          <cell r="C346">
            <v>12080000</v>
          </cell>
        </row>
        <row r="347">
          <cell r="A347" t="str">
            <v>LS-CPMP-VFF-U-NG</v>
          </cell>
          <cell r="B347" t="str">
            <v>SVN Modules (includes FireWall-1, VPN-1, FloodGate-1)-U-LS</v>
          </cell>
          <cell r="C347">
            <v>15530000</v>
          </cell>
        </row>
        <row r="348">
          <cell r="A348" t="str">
            <v>LS-CPFW-FIG-25-NG</v>
          </cell>
          <cell r="B348" t="str">
            <v>FireWall-1 Gateway Bundles-25-LS</v>
          </cell>
          <cell r="C348">
            <v>3440000</v>
          </cell>
        </row>
        <row r="349">
          <cell r="A349" t="str">
            <v>LS-CPFW-FIG-50-NG</v>
          </cell>
          <cell r="B349" t="str">
            <v>FireWall-1 Gateway Bundles-50-LS</v>
          </cell>
          <cell r="C349">
            <v>5740000</v>
          </cell>
        </row>
        <row r="350">
          <cell r="A350" t="str">
            <v>LS-CPFW-FIG-100-NG</v>
          </cell>
          <cell r="B350" t="str">
            <v>FireWall-1 Gateway Bundles-100-LS</v>
          </cell>
          <cell r="C350">
            <v>9200000</v>
          </cell>
        </row>
        <row r="351">
          <cell r="A351" t="str">
            <v>LS-CPFW-FIG-250-NG</v>
          </cell>
          <cell r="B351" t="str">
            <v>FireWall-1 Gateway Bundles-250-LS</v>
          </cell>
          <cell r="C351">
            <v>11500000</v>
          </cell>
        </row>
        <row r="352">
          <cell r="A352" t="str">
            <v>LS-CPFW-EPC-U-NG</v>
          </cell>
          <cell r="B352" t="str">
            <v>FireWall-1 Gateway Bundles-U-LS</v>
          </cell>
          <cell r="C352">
            <v>21870000</v>
          </cell>
        </row>
        <row r="353">
          <cell r="A353" t="str">
            <v>LS-CPVP-VIG-25-NG</v>
          </cell>
          <cell r="B353" t="str">
            <v>VPN-1 Gateways Bundles (Includes FireWall-1)-25-LS</v>
          </cell>
          <cell r="C353">
            <v>4010000</v>
          </cell>
        </row>
        <row r="354">
          <cell r="A354" t="str">
            <v>LS-CPVP-VIG-50-NG</v>
          </cell>
          <cell r="B354" t="str">
            <v>VPN-1 Gateways Bundles (Includes FireWall-1)-50-LS</v>
          </cell>
          <cell r="C354">
            <v>6320000</v>
          </cell>
        </row>
        <row r="355">
          <cell r="A355" t="str">
            <v>LS-CPVP-VIG-100-NG</v>
          </cell>
          <cell r="B355" t="str">
            <v>VPN-1 Gateways Bundles (Includes FireWall-1)-100-LS</v>
          </cell>
          <cell r="C355">
            <v>9770000</v>
          </cell>
        </row>
        <row r="356">
          <cell r="A356" t="str">
            <v>LS-CPVP-VIG-250-NG</v>
          </cell>
          <cell r="B356" t="str">
            <v>VPN-1 Gateways Bundles (Includes FireWall-1)-250-LS</v>
          </cell>
          <cell r="C356">
            <v>12650000</v>
          </cell>
        </row>
        <row r="357">
          <cell r="A357" t="str">
            <v>LS-CPVP-VEE-U-NG</v>
          </cell>
          <cell r="B357" t="str">
            <v>VPN-1 Gateways Bundles (Includes FireWall-1)-U-LS</v>
          </cell>
          <cell r="C357">
            <v>23020000</v>
          </cell>
        </row>
        <row r="358">
          <cell r="A358" t="str">
            <v>LS-CPMP-VFG-25-NG</v>
          </cell>
          <cell r="B358" t="str">
            <v>SVN Gateway Bundles (Includes FireWall-1, VPN-1, FloodGate-1)-25-LS</v>
          </cell>
          <cell r="C358">
            <v>5160000</v>
          </cell>
        </row>
        <row r="359">
          <cell r="A359" t="str">
            <v>LS-CPMP-VFG-50-NG</v>
          </cell>
          <cell r="B359" t="str">
            <v>SVN Gateway Bundles (Includes FireWall-1, VPN-1, FloodGate-1)-50-LS</v>
          </cell>
          <cell r="C359">
            <v>8620000</v>
          </cell>
        </row>
        <row r="360">
          <cell r="A360" t="str">
            <v>LS-CPMP-VFG-100-NG</v>
          </cell>
          <cell r="B360" t="str">
            <v>SVN Gateway Bundles (Includes FireWall-1, VPN-1, FloodGate-1)-100-LS</v>
          </cell>
          <cell r="C360">
            <v>12650000</v>
          </cell>
        </row>
        <row r="361">
          <cell r="A361" t="str">
            <v>LS-CPMP-VFG-250-NG</v>
          </cell>
          <cell r="B361" t="str">
            <v>SVN Gateway Bundles (Includes FireWall-1, VPN-1, FloodGate-1)-250-LS</v>
          </cell>
          <cell r="C361">
            <v>16110000</v>
          </cell>
        </row>
        <row r="362">
          <cell r="A362" t="str">
            <v>LS-CPMP-VFE-U-NG</v>
          </cell>
          <cell r="B362" t="str">
            <v>SVN Gateway Bundles (Includes FireWall-1, VPN-1, FloodGate-1)-U-LS</v>
          </cell>
          <cell r="C362">
            <v>27630000</v>
          </cell>
        </row>
        <row r="363">
          <cell r="A363" t="str">
            <v>LS-CPFW-CC-1-NG</v>
          </cell>
          <cell r="B363" t="str">
            <v>ConnectControl-1-LS</v>
          </cell>
          <cell r="C363">
            <v>9200000</v>
          </cell>
        </row>
        <row r="364">
          <cell r="A364" t="str">
            <v>LS-CPIN-RM-1-NG</v>
          </cell>
          <cell r="B364" t="str">
            <v>Reporting Module-1-LS</v>
          </cell>
          <cell r="C364">
            <v>4590000</v>
          </cell>
        </row>
        <row r="365">
          <cell r="A365" t="str">
            <v>LS-CPIN-RM-U-NG</v>
          </cell>
          <cell r="B365" t="str">
            <v>Reporting Module-U-LS</v>
          </cell>
          <cell r="C365">
            <v>23020000</v>
          </cell>
        </row>
        <row r="366">
          <cell r="A366" t="str">
            <v>LS-CPMP-VPE-U-NG</v>
          </cell>
          <cell r="B366" t="str">
            <v>Visual Policy Editor-U-LS</v>
          </cell>
          <cell r="C366">
            <v>5360000</v>
          </cell>
        </row>
        <row r="367">
          <cell r="A367" t="str">
            <v>LS-CPFW-AM-1-NG</v>
          </cell>
          <cell r="B367" t="str">
            <v>Account Management-1-LS</v>
          </cell>
          <cell r="C367">
            <v>2280000</v>
          </cell>
        </row>
        <row r="368">
          <cell r="A368" t="str">
            <v>LS-CPFW-AM-U-NG</v>
          </cell>
          <cell r="B368" t="str">
            <v>Account Management-U-LS</v>
          </cell>
          <cell r="C368">
            <v>5740000</v>
          </cell>
        </row>
        <row r="369">
          <cell r="A369" t="str">
            <v>LS-CPFW-OSE-1-NG</v>
          </cell>
          <cell r="B369" t="str">
            <v>Open Security Extension-1-LS</v>
          </cell>
          <cell r="C369">
            <v>1710000</v>
          </cell>
        </row>
        <row r="370">
          <cell r="A370" t="str">
            <v>LS-CPFW-OSE-U-NG</v>
          </cell>
          <cell r="B370" t="str">
            <v>Open Security Extension-U-LS</v>
          </cell>
          <cell r="C370">
            <v>23020000</v>
          </cell>
        </row>
        <row r="371">
          <cell r="A371" t="str">
            <v>LS-CPMP-MOTIF-GUI-U-NG</v>
          </cell>
          <cell r="B371" t="str">
            <v>Motif GUI-U-LS</v>
          </cell>
          <cell r="C371">
            <v>1130000</v>
          </cell>
        </row>
        <row r="372">
          <cell r="A372" t="str">
            <v>LS-CPMP-CLM-U-NG</v>
          </cell>
          <cell r="B372" t="str">
            <v>Customer Log Module-U-LS</v>
          </cell>
          <cell r="C372">
            <v>1130000</v>
          </cell>
        </row>
        <row r="373">
          <cell r="A373" t="str">
            <v>LS-CPFW-ENC-1-NG</v>
          </cell>
          <cell r="B373" t="str">
            <v>VPN Add-ons for FireWall-1-1-LS</v>
          </cell>
          <cell r="C373">
            <v>4590000</v>
          </cell>
        </row>
        <row r="374">
          <cell r="A374" t="str">
            <v>LS-CPTC-FG-1-NG</v>
          </cell>
          <cell r="B374" t="str">
            <v>FloodGate-1 Modules-1-LS</v>
          </cell>
          <cell r="C374">
            <v>8040000</v>
          </cell>
        </row>
        <row r="375">
          <cell r="A375" t="str">
            <v>LS-CPUA-UAS-1-NG</v>
          </cell>
          <cell r="B375" t="str">
            <v>UserAuthority Server-1-LS</v>
          </cell>
          <cell r="C375">
            <v>1610000</v>
          </cell>
        </row>
        <row r="376">
          <cell r="A376" t="str">
            <v>LS-CPMP-CXL-HA-1-NG</v>
          </cell>
          <cell r="B376" t="str">
            <v>SecureCluster (Gateway High Availability)-1-LS</v>
          </cell>
          <cell r="C376">
            <v>10730000</v>
          </cell>
        </row>
        <row r="377">
          <cell r="A377" t="str">
            <v>LS-CPVP-VSC-25-NG</v>
          </cell>
          <cell r="B377" t="str">
            <v>VPN-1 SecureClient-25-LS</v>
          </cell>
          <cell r="C377">
            <v>2540000</v>
          </cell>
        </row>
        <row r="378">
          <cell r="A378" t="str">
            <v>LS-CPVP-VSC-100-NG</v>
          </cell>
          <cell r="B378" t="str">
            <v>VPN-1 SecureClient-100-LS</v>
          </cell>
          <cell r="C378">
            <v>8040000</v>
          </cell>
        </row>
        <row r="379">
          <cell r="A379" t="str">
            <v>LS-CPVP-VSC-500-NG</v>
          </cell>
          <cell r="B379" t="str">
            <v>VPN-1 SecureClient-500-LS</v>
          </cell>
          <cell r="C379">
            <v>42940000</v>
          </cell>
        </row>
        <row r="380">
          <cell r="A380" t="str">
            <v>LS-CPVP-VSC-1000-NG</v>
          </cell>
          <cell r="B380" t="str">
            <v>VPN-1 SecureClient-1000-LS</v>
          </cell>
          <cell r="C380">
            <v>46060000</v>
          </cell>
        </row>
        <row r="381">
          <cell r="A381" t="str">
            <v>LS-CPVP-VSC-5000-NG</v>
          </cell>
          <cell r="B381" t="str">
            <v>VPN-1 SecureClient-5000-LS</v>
          </cell>
          <cell r="C381">
            <v>187880000</v>
          </cell>
        </row>
        <row r="382">
          <cell r="A382" t="str">
            <v>LS-CPMI-MSM-1-NG</v>
          </cell>
          <cell r="B382" t="str">
            <v>Meta IP Service Manager-1-LS</v>
          </cell>
          <cell r="C382">
            <v>2140000</v>
          </cell>
        </row>
        <row r="383">
          <cell r="A383" t="str">
            <v>LS-CPMI-DNS-1-NG</v>
          </cell>
          <cell r="B383" t="str">
            <v>Meta IP DNS-1-LS</v>
          </cell>
          <cell r="C383">
            <v>930000</v>
          </cell>
        </row>
        <row r="384">
          <cell r="A384" t="str">
            <v>LS-CPMI-DNS-10-NG</v>
          </cell>
          <cell r="B384" t="str">
            <v>Meta IP DNS-10-LS</v>
          </cell>
          <cell r="C384">
            <v>6440000</v>
          </cell>
        </row>
        <row r="385">
          <cell r="A385" t="str">
            <v>LS-CPMI-DHCP-1-NG</v>
          </cell>
          <cell r="B385" t="str">
            <v>Meta IP DHCP-1-LS</v>
          </cell>
          <cell r="C385">
            <v>930000</v>
          </cell>
        </row>
        <row r="386">
          <cell r="A386" t="str">
            <v>LS-CPMI-DHCP-10-NG</v>
          </cell>
          <cell r="B386" t="str">
            <v>Meta IP DHCP-10-LS</v>
          </cell>
          <cell r="C386">
            <v>6440000</v>
          </cell>
        </row>
        <row r="387">
          <cell r="A387" t="str">
            <v>LS-CPMI-IP-500-NG</v>
          </cell>
          <cell r="B387" t="str">
            <v>Meta IP DHCP Client License-500-LS</v>
          </cell>
          <cell r="C387">
            <v>1070000</v>
          </cell>
        </row>
        <row r="388">
          <cell r="A388" t="str">
            <v>LS-CPMI-IP-1000-NG</v>
          </cell>
          <cell r="B388" t="str">
            <v>Meta IP DHCP Client License-1000-LS</v>
          </cell>
          <cell r="C388">
            <v>2010000</v>
          </cell>
        </row>
        <row r="389">
          <cell r="A389" t="str">
            <v>LS-CPMI-IP-5000-NG</v>
          </cell>
          <cell r="B389" t="str">
            <v>Meta IP DHCP Client License-5000-LS</v>
          </cell>
          <cell r="C389">
            <v>9120000</v>
          </cell>
        </row>
        <row r="390">
          <cell r="A390" t="str">
            <v>LS-CPMI-IP-10000-NG</v>
          </cell>
          <cell r="B390" t="str">
            <v>Meta IP DHCP Client License-10000-LS</v>
          </cell>
          <cell r="C390">
            <v>15030000</v>
          </cell>
        </row>
        <row r="391">
          <cell r="A391" t="str">
            <v>LS-CPMI-IP-50000-NG</v>
          </cell>
          <cell r="B391" t="str">
            <v>Meta IP DHCP Client License-50000-LS</v>
          </cell>
          <cell r="C391">
            <v>67100000</v>
          </cell>
        </row>
        <row r="392">
          <cell r="A392" t="str">
            <v>LS-CPFW-FSS-1-NG</v>
          </cell>
          <cell r="B392" t="str">
            <v>FireWall-1 SecureServer-1-LS</v>
          </cell>
          <cell r="C392">
            <v>670000</v>
          </cell>
        </row>
        <row r="393">
          <cell r="A393" t="str">
            <v>LS-CPVP-VSS-1-NG</v>
          </cell>
          <cell r="B393" t="str">
            <v>VPN-1 SecureServer-1-LS</v>
          </cell>
          <cell r="C393">
            <v>1130000</v>
          </cell>
        </row>
        <row r="394">
          <cell r="A394" t="str">
            <v>M-CPMP-SMC-250-G</v>
          </cell>
          <cell r="B394" t="str">
            <v xml:space="preserve">1 year Gold support </v>
          </cell>
          <cell r="C394">
            <v>1752000</v>
          </cell>
        </row>
        <row r="395">
          <cell r="A395" t="str">
            <v>M-CPMP-SMC-U-G</v>
          </cell>
          <cell r="B395" t="str">
            <v xml:space="preserve">1 year Gold support </v>
          </cell>
          <cell r="C395">
            <v>4383000</v>
          </cell>
        </row>
        <row r="396">
          <cell r="A396" t="str">
            <v>M-CPMP-EMC-U-G</v>
          </cell>
          <cell r="B396" t="str">
            <v xml:space="preserve">1 year Gold support </v>
          </cell>
          <cell r="C396">
            <v>6574000</v>
          </cell>
        </row>
        <row r="397">
          <cell r="A397" t="str">
            <v>M-CPFW-FM-50-G</v>
          </cell>
          <cell r="B397" t="str">
            <v xml:space="preserve">1 year Gold support </v>
          </cell>
          <cell r="C397">
            <v>1752000</v>
          </cell>
        </row>
        <row r="398">
          <cell r="A398" t="str">
            <v>M-CPFW-FM-100-G</v>
          </cell>
          <cell r="B398" t="str">
            <v xml:space="preserve">1 year Gold support </v>
          </cell>
          <cell r="C398">
            <v>2191000</v>
          </cell>
        </row>
        <row r="399">
          <cell r="A399" t="str">
            <v>M-CPFW-FM-250-G</v>
          </cell>
          <cell r="B399" t="str">
            <v xml:space="preserve">1 year Gold support </v>
          </cell>
          <cell r="C399">
            <v>2629000</v>
          </cell>
        </row>
        <row r="400">
          <cell r="A400" t="str">
            <v>M-CPFW-FM-U-G</v>
          </cell>
          <cell r="B400" t="str">
            <v xml:space="preserve">1 year Gold support </v>
          </cell>
          <cell r="C400">
            <v>3357000</v>
          </cell>
        </row>
        <row r="401">
          <cell r="A401" t="str">
            <v>M-CPVP-VFM-50-G</v>
          </cell>
          <cell r="B401" t="str">
            <v xml:space="preserve">1 year Gold support </v>
          </cell>
          <cell r="C401">
            <v>1984000</v>
          </cell>
        </row>
        <row r="402">
          <cell r="A402" t="str">
            <v>M-CPVP-VFM-100-G</v>
          </cell>
          <cell r="B402" t="str">
            <v xml:space="preserve">1 year Gold support </v>
          </cell>
          <cell r="C402">
            <v>2517000</v>
          </cell>
        </row>
        <row r="403">
          <cell r="A403" t="str">
            <v>M-CPVP-VFM-250-G</v>
          </cell>
          <cell r="B403" t="str">
            <v xml:space="preserve">1 year Gold support </v>
          </cell>
          <cell r="C403">
            <v>3300000</v>
          </cell>
        </row>
        <row r="404">
          <cell r="A404" t="str">
            <v>M-CPVP-VFM-U-G</v>
          </cell>
          <cell r="B404" t="str">
            <v xml:space="preserve">1 year Gold support </v>
          </cell>
          <cell r="C404">
            <v>4176000</v>
          </cell>
        </row>
        <row r="405">
          <cell r="A405" t="str">
            <v>M-CPMP-VFF-50-G</v>
          </cell>
          <cell r="B405" t="str">
            <v xml:space="preserve">1 year Gold support </v>
          </cell>
          <cell r="C405">
            <v>3101000</v>
          </cell>
        </row>
        <row r="406">
          <cell r="A406" t="str">
            <v>M-CPMP-VFF-100-G</v>
          </cell>
          <cell r="B406" t="str">
            <v xml:space="preserve">1 year Gold support </v>
          </cell>
          <cell r="C406">
            <v>3792000</v>
          </cell>
        </row>
        <row r="407">
          <cell r="A407" t="str">
            <v>M-CPMP-VFF-250-G</v>
          </cell>
          <cell r="B407" t="str">
            <v xml:space="preserve">1 year Gold support </v>
          </cell>
          <cell r="C407">
            <v>4707000</v>
          </cell>
        </row>
        <row r="408">
          <cell r="A408" t="str">
            <v>M-CPMP-VFF-U-G</v>
          </cell>
          <cell r="B408" t="str">
            <v xml:space="preserve">1 year Gold support </v>
          </cell>
          <cell r="C408">
            <v>6378000</v>
          </cell>
        </row>
        <row r="409">
          <cell r="A409" t="str">
            <v>M-CPFW-FIG-50-G</v>
          </cell>
          <cell r="B409" t="str">
            <v xml:space="preserve">1 year Gold support </v>
          </cell>
          <cell r="C409">
            <v>2191000</v>
          </cell>
        </row>
        <row r="410">
          <cell r="A410" t="str">
            <v>M-CPFW-FIG-100-G</v>
          </cell>
          <cell r="B410" t="str">
            <v xml:space="preserve">1 year Gold support </v>
          </cell>
          <cell r="C410">
            <v>3505000</v>
          </cell>
        </row>
        <row r="411">
          <cell r="A411" t="str">
            <v>M-CPFW-FIG-250-G</v>
          </cell>
          <cell r="B411" t="str">
            <v xml:space="preserve">1 year Gold support </v>
          </cell>
          <cell r="C411">
            <v>4383000</v>
          </cell>
        </row>
        <row r="412">
          <cell r="A412" t="str">
            <v>M-CPFW-EPC-U-G</v>
          </cell>
          <cell r="B412" t="str">
            <v xml:space="preserve">1 year Gold support </v>
          </cell>
          <cell r="C412">
            <v>7435000</v>
          </cell>
        </row>
        <row r="413">
          <cell r="A413" t="str">
            <v>M-CPVP-VIG-50-G</v>
          </cell>
          <cell r="B413" t="str">
            <v xml:space="preserve">1 year Gold support </v>
          </cell>
          <cell r="C413">
            <v>2865000</v>
          </cell>
        </row>
        <row r="414">
          <cell r="A414" t="str">
            <v>M-CPVP-VIG-100-G</v>
          </cell>
          <cell r="B414" t="str">
            <v xml:space="preserve">1 year Gold support </v>
          </cell>
          <cell r="C414">
            <v>4321000</v>
          </cell>
        </row>
        <row r="415">
          <cell r="A415" t="str">
            <v>M-CPVP-VIG-250-G</v>
          </cell>
          <cell r="B415" t="str">
            <v xml:space="preserve">1 year Gold support </v>
          </cell>
          <cell r="C415">
            <v>5401000</v>
          </cell>
        </row>
        <row r="416">
          <cell r="A416" t="str">
            <v>M-CPVP-VEE-U-G</v>
          </cell>
          <cell r="B416" t="str">
            <v xml:space="preserve">1 year Gold support </v>
          </cell>
          <cell r="C416">
            <v>8997000</v>
          </cell>
        </row>
        <row r="417">
          <cell r="A417" t="str">
            <v>M-CPMP-VFG-50-G</v>
          </cell>
          <cell r="B417" t="str">
            <v xml:space="preserve">1 year Gold support </v>
          </cell>
          <cell r="C417">
            <v>3300000</v>
          </cell>
        </row>
        <row r="418">
          <cell r="A418" t="str">
            <v>M-CPMP-VFG-100-G</v>
          </cell>
          <cell r="B418" t="str">
            <v xml:space="preserve">1 year Gold support </v>
          </cell>
          <cell r="C418">
            <v>4821000</v>
          </cell>
        </row>
        <row r="419">
          <cell r="A419" t="str">
            <v>M-CPMP-VFG-250-G</v>
          </cell>
          <cell r="B419" t="str">
            <v xml:space="preserve">1 year Gold support </v>
          </cell>
          <cell r="C419">
            <v>6136000</v>
          </cell>
        </row>
        <row r="420">
          <cell r="A420" t="str">
            <v>M-CPMP-VFE-U-G</v>
          </cell>
          <cell r="B420" t="str">
            <v xml:space="preserve">1 year Gold support </v>
          </cell>
          <cell r="C420">
            <v>10519000</v>
          </cell>
        </row>
        <row r="421">
          <cell r="A421" t="str">
            <v>M-CPFW-HFM-50-G</v>
          </cell>
          <cell r="B421" t="str">
            <v xml:space="preserve">1 year Gold support </v>
          </cell>
          <cell r="C421">
            <v>2655000</v>
          </cell>
        </row>
        <row r="422">
          <cell r="A422" t="str">
            <v>M-CPFW-HFM-100-G</v>
          </cell>
          <cell r="B422" t="str">
            <v xml:space="preserve">1 year Gold support </v>
          </cell>
          <cell r="C422">
            <v>3331000</v>
          </cell>
        </row>
        <row r="423">
          <cell r="A423" t="str">
            <v>M-CPFW-HFM-250-G</v>
          </cell>
          <cell r="B423" t="str">
            <v xml:space="preserve">1 year Gold support </v>
          </cell>
          <cell r="C423">
            <v>3982000</v>
          </cell>
        </row>
        <row r="424">
          <cell r="A424" t="str">
            <v>M-CPFW-HFM-U-G</v>
          </cell>
          <cell r="B424" t="str">
            <v xml:space="preserve">1 year Gold support </v>
          </cell>
          <cell r="C424">
            <v>4980000</v>
          </cell>
        </row>
        <row r="425">
          <cell r="A425" t="str">
            <v>M-CPVP-HVM-50-G</v>
          </cell>
          <cell r="B425" t="str">
            <v xml:space="preserve">1 year Gold support </v>
          </cell>
          <cell r="C425">
            <v>3006000</v>
          </cell>
        </row>
        <row r="426">
          <cell r="A426" t="str">
            <v>M-CPVP-HVM-100-G</v>
          </cell>
          <cell r="B426" t="str">
            <v xml:space="preserve">1 year Gold support </v>
          </cell>
          <cell r="C426">
            <v>3843000</v>
          </cell>
        </row>
        <row r="427">
          <cell r="A427" t="str">
            <v>M-CPVP-HVM-250-G</v>
          </cell>
          <cell r="B427" t="str">
            <v xml:space="preserve">1 year Gold support </v>
          </cell>
          <cell r="C427">
            <v>4984000</v>
          </cell>
        </row>
        <row r="428">
          <cell r="A428" t="str">
            <v>M-CPVP-HVM-U-G</v>
          </cell>
          <cell r="B428" t="str">
            <v xml:space="preserve">1 year Gold support </v>
          </cell>
          <cell r="C428">
            <v>6312000</v>
          </cell>
        </row>
        <row r="429">
          <cell r="A429" t="str">
            <v>M-CPMP-HVG-50-G</v>
          </cell>
          <cell r="B429" t="str">
            <v xml:space="preserve">1 year Gold support </v>
          </cell>
          <cell r="C429">
            <v>4714000</v>
          </cell>
        </row>
        <row r="430">
          <cell r="A430" t="str">
            <v>M-CPMP-HVG-100-G</v>
          </cell>
          <cell r="B430" t="str">
            <v xml:space="preserve">1 year Gold support </v>
          </cell>
          <cell r="C430">
            <v>5754000</v>
          </cell>
        </row>
        <row r="431">
          <cell r="A431" t="str">
            <v>M-CPMP-HVG-250-G</v>
          </cell>
          <cell r="B431" t="str">
            <v xml:space="preserve">1 year Gold support </v>
          </cell>
          <cell r="C431">
            <v>6988000</v>
          </cell>
        </row>
        <row r="432">
          <cell r="A432" t="str">
            <v>M-CPMP-HVG-U-G</v>
          </cell>
          <cell r="B432" t="str">
            <v xml:space="preserve">1 year Gold support </v>
          </cell>
          <cell r="C432">
            <v>9423000</v>
          </cell>
        </row>
        <row r="433">
          <cell r="A433" t="str">
            <v>M-CPMP-EMC-HA-U-G</v>
          </cell>
          <cell r="B433" t="str">
            <v xml:space="preserve">1 year Gold support </v>
          </cell>
          <cell r="C433">
            <v>2191000</v>
          </cell>
        </row>
        <row r="434">
          <cell r="A434" t="str">
            <v>M-CPIN-RM-1-G</v>
          </cell>
          <cell r="B434" t="str">
            <v xml:space="preserve">1 year Gold support </v>
          </cell>
          <cell r="C434">
            <v>876000</v>
          </cell>
        </row>
        <row r="435">
          <cell r="A435" t="str">
            <v>M-CPIN-RM-U-G</v>
          </cell>
          <cell r="B435" t="str">
            <v xml:space="preserve">1 year Gold support </v>
          </cell>
          <cell r="C435">
            <v>8766000</v>
          </cell>
        </row>
        <row r="436">
          <cell r="A436" t="str">
            <v>M-CPMP-VPE-U-G</v>
          </cell>
          <cell r="B436" t="str">
            <v xml:space="preserve">1 year Gold support </v>
          </cell>
          <cell r="C436">
            <v>2191000</v>
          </cell>
        </row>
        <row r="437">
          <cell r="A437" t="str">
            <v>M-CPMP-SUP-1-G</v>
          </cell>
          <cell r="B437" t="str">
            <v xml:space="preserve">1 year Gold support </v>
          </cell>
          <cell r="C437">
            <v>348000</v>
          </cell>
        </row>
        <row r="438">
          <cell r="A438" t="str">
            <v>M-CPMP-SUP-U-G</v>
          </cell>
          <cell r="B438" t="str">
            <v xml:space="preserve">1 year Gold support </v>
          </cell>
          <cell r="C438">
            <v>13149000</v>
          </cell>
        </row>
        <row r="439">
          <cell r="A439" t="str">
            <v>M-CPIN-RTM-1-G</v>
          </cell>
          <cell r="B439" t="str">
            <v xml:space="preserve">1 year Gold support </v>
          </cell>
          <cell r="C439">
            <v>703000</v>
          </cell>
        </row>
        <row r="440">
          <cell r="A440" t="str">
            <v>M-CPIN-RTM-U-G</v>
          </cell>
          <cell r="B440" t="str">
            <v xml:space="preserve">1 year Gold support </v>
          </cell>
          <cell r="C440">
            <v>6574000</v>
          </cell>
        </row>
        <row r="441">
          <cell r="A441" t="str">
            <v>M-CPFW-AM-1-G</v>
          </cell>
          <cell r="B441" t="str">
            <v xml:space="preserve">1 year Gold support </v>
          </cell>
          <cell r="C441">
            <v>876000</v>
          </cell>
        </row>
        <row r="442">
          <cell r="A442" t="str">
            <v>M-CPFW-AM-U-G</v>
          </cell>
          <cell r="B442" t="str">
            <v xml:space="preserve">1 year Gold support </v>
          </cell>
          <cell r="C442">
            <v>2191000</v>
          </cell>
        </row>
        <row r="443">
          <cell r="A443" t="str">
            <v>M-CPFW-OSE-1-G</v>
          </cell>
          <cell r="B443" t="str">
            <v xml:space="preserve">1 year Gold support </v>
          </cell>
          <cell r="C443">
            <v>670000</v>
          </cell>
        </row>
        <row r="444">
          <cell r="A444" t="str">
            <v>M-CPFW-OSE-U-G</v>
          </cell>
          <cell r="B444" t="str">
            <v xml:space="preserve">1 year Gold support </v>
          </cell>
          <cell r="C444">
            <v>8766000</v>
          </cell>
        </row>
        <row r="445">
          <cell r="A445" t="str">
            <v>M-CPMP-MOTIF-GUI-U-G</v>
          </cell>
          <cell r="B445" t="str">
            <v xml:space="preserve">1 year Gold support </v>
          </cell>
          <cell r="C445">
            <v>438000</v>
          </cell>
        </row>
        <row r="446">
          <cell r="A446" t="str">
            <v>M-CPMP-CLM-U-G</v>
          </cell>
          <cell r="B446" t="str">
            <v xml:space="preserve">1 year Gold support </v>
          </cell>
          <cell r="C446">
            <v>501000</v>
          </cell>
        </row>
        <row r="447">
          <cell r="A447" t="str">
            <v>M-CPFW-ENC-1-G</v>
          </cell>
          <cell r="B447" t="str">
            <v xml:space="preserve">1 year Gold support </v>
          </cell>
          <cell r="C447">
            <v>2157000</v>
          </cell>
        </row>
        <row r="448">
          <cell r="A448" t="str">
            <v>M-CPTC-FG-1-G</v>
          </cell>
          <cell r="B448" t="str">
            <v xml:space="preserve">1 year Gold support </v>
          </cell>
          <cell r="C448">
            <v>3067000</v>
          </cell>
        </row>
        <row r="449">
          <cell r="A449" t="str">
            <v>M-CPUA-UAS-1-G</v>
          </cell>
          <cell r="B449" t="str">
            <v xml:space="preserve">1 year Gold support </v>
          </cell>
          <cell r="C449">
            <v>824000</v>
          </cell>
        </row>
        <row r="450">
          <cell r="A450" t="str">
            <v>M-CPMP-CXL-HA-1-G</v>
          </cell>
          <cell r="B450" t="str">
            <v xml:space="preserve">1 year Gold support </v>
          </cell>
          <cell r="C450">
            <v>4383000</v>
          </cell>
        </row>
        <row r="451">
          <cell r="A451" t="str">
            <v>M-CPFW-CC-1-G</v>
          </cell>
          <cell r="B451" t="str">
            <v xml:space="preserve">1 year Gold support </v>
          </cell>
          <cell r="C451">
            <v>3505000</v>
          </cell>
        </row>
        <row r="452">
          <cell r="A452" t="str">
            <v>M-CPMP-MPU-1-G</v>
          </cell>
          <cell r="B452" t="str">
            <v xml:space="preserve">1 year Gold support </v>
          </cell>
          <cell r="C452">
            <v>1622000</v>
          </cell>
        </row>
        <row r="453">
          <cell r="A453" t="str">
            <v>M-CPMP-PPK-1-G</v>
          </cell>
          <cell r="B453" t="str">
            <v xml:space="preserve">1 year Gold support </v>
          </cell>
          <cell r="C453">
            <v>2629000</v>
          </cell>
        </row>
        <row r="454">
          <cell r="A454" t="str">
            <v>M-CPVP-VPS-1-G</v>
          </cell>
          <cell r="B454" t="str">
            <v xml:space="preserve">1 year Gold support </v>
          </cell>
          <cell r="C454">
            <v>703000</v>
          </cell>
        </row>
        <row r="455">
          <cell r="A455" t="str">
            <v>M-CPMP-EMI-1-G</v>
          </cell>
          <cell r="B455" t="str">
            <v xml:space="preserve">1 year Gold support </v>
          </cell>
          <cell r="C455">
            <v>438000</v>
          </cell>
        </row>
        <row r="456">
          <cell r="A456" t="str">
            <v>M-CPMP-EMI-20-G</v>
          </cell>
          <cell r="B456" t="str">
            <v xml:space="preserve">1 year Gold support </v>
          </cell>
          <cell r="C456">
            <v>4383000</v>
          </cell>
        </row>
        <row r="457">
          <cell r="A457" t="str">
            <v>M-CPMP-EMI-1000-G</v>
          </cell>
          <cell r="B457" t="str">
            <v xml:space="preserve">1 year Gold support </v>
          </cell>
          <cell r="C457">
            <v>43833000</v>
          </cell>
        </row>
        <row r="458">
          <cell r="A458" t="str">
            <v>M-CPVP-VSC-25-G</v>
          </cell>
          <cell r="B458" t="str">
            <v xml:space="preserve">1 year Gold support </v>
          </cell>
          <cell r="C458">
            <v>1009000</v>
          </cell>
        </row>
        <row r="459">
          <cell r="A459" t="str">
            <v>M-CPVP-VSC-100-G</v>
          </cell>
          <cell r="B459" t="str">
            <v xml:space="preserve">1 year Gold support </v>
          </cell>
          <cell r="C459">
            <v>3067000</v>
          </cell>
        </row>
        <row r="460">
          <cell r="A460" t="str">
            <v>M-CPVP-VSC-500-G</v>
          </cell>
          <cell r="B460" t="str">
            <v xml:space="preserve">1 year Gold support </v>
          </cell>
          <cell r="C460">
            <v>10957000</v>
          </cell>
        </row>
        <row r="461">
          <cell r="A461" t="str">
            <v>M-CPVP-VSC-1000-G</v>
          </cell>
          <cell r="B461" t="str">
            <v xml:space="preserve">1 year Gold support </v>
          </cell>
          <cell r="C461">
            <v>17532000</v>
          </cell>
        </row>
        <row r="462">
          <cell r="A462" t="str">
            <v>M-CPVP-VSC-5000-G</v>
          </cell>
          <cell r="B462" t="str">
            <v xml:space="preserve">1 year Gold support </v>
          </cell>
          <cell r="C462">
            <v>76708000</v>
          </cell>
        </row>
        <row r="463">
          <cell r="A463" t="str">
            <v>M-CPVP-VMC-25-G</v>
          </cell>
          <cell r="B463" t="str">
            <v xml:space="preserve">1 year Gold support </v>
          </cell>
          <cell r="C463">
            <v>670000</v>
          </cell>
        </row>
        <row r="464">
          <cell r="A464" t="str">
            <v>M-CPVP-VMC-100-G</v>
          </cell>
          <cell r="B464" t="str">
            <v xml:space="preserve">1 year Gold support </v>
          </cell>
          <cell r="C464">
            <v>2191000</v>
          </cell>
        </row>
        <row r="465">
          <cell r="A465" t="str">
            <v>M-CPVP-VMC-500-G</v>
          </cell>
          <cell r="B465" t="str">
            <v xml:space="preserve">1 year Gold support </v>
          </cell>
          <cell r="C465">
            <v>7450000</v>
          </cell>
        </row>
        <row r="466">
          <cell r="A466" t="str">
            <v>M-CPVP-VMC-1000-G</v>
          </cell>
          <cell r="B466" t="str">
            <v xml:space="preserve">1 year Gold support </v>
          </cell>
          <cell r="C466">
            <v>12273000</v>
          </cell>
        </row>
        <row r="467">
          <cell r="A467" t="str">
            <v>M-CPVP-VMC-5000-G</v>
          </cell>
          <cell r="B467" t="str">
            <v xml:space="preserve">1 year Gold support </v>
          </cell>
          <cell r="C467">
            <v>52599000</v>
          </cell>
        </row>
        <row r="468">
          <cell r="A468" t="str">
            <v>M-CPUA-UAU-100-G</v>
          </cell>
          <cell r="B468" t="str">
            <v xml:space="preserve">1 year Gold support </v>
          </cell>
          <cell r="C468">
            <v>366000</v>
          </cell>
        </row>
        <row r="469">
          <cell r="A469" t="str">
            <v>M-CPUA-UAU-500-G</v>
          </cell>
          <cell r="B469" t="str">
            <v xml:space="preserve">1 year Gold support </v>
          </cell>
          <cell r="C469">
            <v>1108000</v>
          </cell>
        </row>
        <row r="470">
          <cell r="A470" t="str">
            <v>M-CPUA-UAU-1000-G</v>
          </cell>
          <cell r="B470" t="str">
            <v xml:space="preserve">1 year Gold support </v>
          </cell>
          <cell r="C470">
            <v>1984000</v>
          </cell>
        </row>
        <row r="471">
          <cell r="A471" t="str">
            <v>M-CPUA-UAU-5000-G</v>
          </cell>
          <cell r="B471" t="str">
            <v xml:space="preserve">1 year Gold support </v>
          </cell>
          <cell r="C471">
            <v>8766000</v>
          </cell>
        </row>
        <row r="472">
          <cell r="A472" t="str">
            <v>M-CPUA-UAU-10000-G</v>
          </cell>
          <cell r="B472" t="str">
            <v xml:space="preserve">1 year Gold support </v>
          </cell>
          <cell r="C472">
            <v>13149000</v>
          </cell>
        </row>
        <row r="473">
          <cell r="A473" t="str">
            <v>M-CPMI-MSM-1-G</v>
          </cell>
          <cell r="B473" t="str">
            <v xml:space="preserve">1 year Gold support </v>
          </cell>
          <cell r="C473">
            <v>876000</v>
          </cell>
        </row>
        <row r="474">
          <cell r="A474" t="str">
            <v>M-CPMI-DNS-1-G</v>
          </cell>
          <cell r="B474" t="str">
            <v xml:space="preserve">1 year Gold support </v>
          </cell>
          <cell r="C474">
            <v>366000</v>
          </cell>
        </row>
        <row r="475">
          <cell r="A475" t="str">
            <v>M-CPMI-DNS-10-G</v>
          </cell>
          <cell r="B475" t="str">
            <v xml:space="preserve">1 year Gold support </v>
          </cell>
          <cell r="C475">
            <v>2629000</v>
          </cell>
        </row>
        <row r="476">
          <cell r="A476" t="str">
            <v>M-CPMI-DHCP-1-G</v>
          </cell>
          <cell r="B476" t="str">
            <v xml:space="preserve">1 year Gold support </v>
          </cell>
          <cell r="C476">
            <v>366000</v>
          </cell>
        </row>
        <row r="477">
          <cell r="A477" t="str">
            <v>M-CPMI-DHCP-10-G</v>
          </cell>
          <cell r="B477" t="str">
            <v xml:space="preserve">1 year Gold support </v>
          </cell>
          <cell r="C477">
            <v>2629000</v>
          </cell>
        </row>
        <row r="478">
          <cell r="A478" t="str">
            <v>M-CPMI-IP-500-G</v>
          </cell>
          <cell r="B478" t="str">
            <v xml:space="preserve">1 year Gold support </v>
          </cell>
          <cell r="C478">
            <v>438000</v>
          </cell>
        </row>
        <row r="479">
          <cell r="A479" t="str">
            <v>M-CPMI-IP-1000-G</v>
          </cell>
          <cell r="B479" t="str">
            <v xml:space="preserve">1 year Gold support </v>
          </cell>
          <cell r="C479">
            <v>804000</v>
          </cell>
        </row>
        <row r="480">
          <cell r="A480" t="str">
            <v>M-CPMI-IP-5000-G</v>
          </cell>
          <cell r="B480" t="str">
            <v xml:space="preserve">1 year Gold support </v>
          </cell>
          <cell r="C480">
            <v>3738000</v>
          </cell>
        </row>
        <row r="481">
          <cell r="A481" t="str">
            <v>M-CPMI-IP-10000-G</v>
          </cell>
          <cell r="B481" t="str">
            <v xml:space="preserve">1 year Gold support </v>
          </cell>
          <cell r="C481">
            <v>6136000</v>
          </cell>
        </row>
        <row r="482">
          <cell r="A482" t="str">
            <v>M-CPMI-IP-50000-G</v>
          </cell>
          <cell r="B482" t="str">
            <v xml:space="preserve">1 year Gold support </v>
          </cell>
          <cell r="C482">
            <v>27408000</v>
          </cell>
        </row>
        <row r="483">
          <cell r="A483" t="str">
            <v>M-CPFW-FSO-5-G</v>
          </cell>
          <cell r="B483" t="str">
            <v xml:space="preserve">1 year Gold support </v>
          </cell>
          <cell r="C483">
            <v>297000</v>
          </cell>
        </row>
        <row r="484">
          <cell r="A484" t="str">
            <v>M-CPFW-FSO-10-G</v>
          </cell>
          <cell r="B484" t="str">
            <v xml:space="preserve">1 year Gold support </v>
          </cell>
          <cell r="C484">
            <v>449000</v>
          </cell>
        </row>
        <row r="485">
          <cell r="A485" t="str">
            <v>M-CPFW-FSO-25-G</v>
          </cell>
          <cell r="B485" t="str">
            <v xml:space="preserve">1 year Gold support </v>
          </cell>
          <cell r="C485">
            <v>935000</v>
          </cell>
        </row>
        <row r="486">
          <cell r="A486" t="str">
            <v>M-CPFW-FSO-50-G</v>
          </cell>
          <cell r="B486" t="str">
            <v xml:space="preserve">1 year Gold support </v>
          </cell>
          <cell r="C486">
            <v>1704000</v>
          </cell>
        </row>
        <row r="487">
          <cell r="A487" t="str">
            <v>M-CPVP-VSO-5-G</v>
          </cell>
          <cell r="B487" t="str">
            <v xml:space="preserve">1 year Gold support </v>
          </cell>
          <cell r="C487">
            <v>400000</v>
          </cell>
        </row>
        <row r="488">
          <cell r="A488" t="str">
            <v>M-CPVP-VSO-10-G</v>
          </cell>
          <cell r="B488" t="str">
            <v xml:space="preserve">1 year Gold support </v>
          </cell>
          <cell r="C488">
            <v>579000</v>
          </cell>
        </row>
        <row r="489">
          <cell r="A489" t="str">
            <v>M-CPVP-VSO-25-G</v>
          </cell>
          <cell r="B489" t="str">
            <v xml:space="preserve">1 year Gold support </v>
          </cell>
          <cell r="C489">
            <v>1130000</v>
          </cell>
        </row>
        <row r="490">
          <cell r="A490" t="str">
            <v>M-CPVP-VSO-50-G</v>
          </cell>
          <cell r="B490" t="str">
            <v xml:space="preserve">1 year Gold support </v>
          </cell>
          <cell r="C490">
            <v>2231000</v>
          </cell>
        </row>
        <row r="491">
          <cell r="A491" t="str">
            <v>M-CPFW-FSS-1-G</v>
          </cell>
          <cell r="B491" t="str">
            <v xml:space="preserve">1 year Gold support </v>
          </cell>
          <cell r="C491">
            <v>320000</v>
          </cell>
        </row>
        <row r="492">
          <cell r="A492" t="str">
            <v>M-CPVP-VSS-1-G</v>
          </cell>
          <cell r="B492" t="str">
            <v xml:space="preserve">1 year Gold support </v>
          </cell>
          <cell r="C492">
            <v>438000</v>
          </cell>
        </row>
        <row r="493">
          <cell r="A493" t="str">
            <v>M-CPMP-SMC-250-S</v>
          </cell>
          <cell r="B493" t="str">
            <v>1 year Silver support</v>
          </cell>
          <cell r="C493">
            <v>1518000</v>
          </cell>
        </row>
        <row r="494">
          <cell r="A494" t="str">
            <v>M-CPMP-SMC-U-S</v>
          </cell>
          <cell r="B494" t="str">
            <v>1 year Silver support</v>
          </cell>
          <cell r="C494">
            <v>3798000</v>
          </cell>
        </row>
        <row r="495">
          <cell r="A495" t="str">
            <v>M-CPMP-EMC-U-S</v>
          </cell>
          <cell r="B495" t="str">
            <v>1 year Silver support</v>
          </cell>
          <cell r="C495">
            <v>5697000</v>
          </cell>
        </row>
        <row r="496">
          <cell r="A496" t="str">
            <v>M-CPFW-FM-50-S</v>
          </cell>
          <cell r="B496" t="str">
            <v>1 year Silver support</v>
          </cell>
          <cell r="C496">
            <v>1518000</v>
          </cell>
        </row>
        <row r="497">
          <cell r="A497" t="str">
            <v>M-CPFW-FM-100-S</v>
          </cell>
          <cell r="B497" t="str">
            <v>1 year Silver support</v>
          </cell>
          <cell r="C497">
            <v>1899000</v>
          </cell>
        </row>
        <row r="498">
          <cell r="A498" t="str">
            <v>M-CPFW-FM-250-S</v>
          </cell>
          <cell r="B498" t="str">
            <v>1 year Silver support</v>
          </cell>
          <cell r="C498">
            <v>2278000</v>
          </cell>
        </row>
        <row r="499">
          <cell r="A499" t="str">
            <v>M-CPFW-FM-U-S</v>
          </cell>
          <cell r="B499" t="str">
            <v>1 year Silver support</v>
          </cell>
          <cell r="C499">
            <v>2909000</v>
          </cell>
        </row>
        <row r="500">
          <cell r="A500" t="str">
            <v>M-CPVP-VFM-50-S</v>
          </cell>
          <cell r="B500" t="str">
            <v>1 year Silver support</v>
          </cell>
          <cell r="C500">
            <v>1719000</v>
          </cell>
        </row>
        <row r="501">
          <cell r="A501" t="str">
            <v>M-CPVP-VFM-100-S</v>
          </cell>
          <cell r="B501" t="str">
            <v>1 year Silver support</v>
          </cell>
          <cell r="C501">
            <v>2182000</v>
          </cell>
        </row>
        <row r="502">
          <cell r="A502" t="str">
            <v>M-CPVP-VFM-250-S</v>
          </cell>
          <cell r="B502" t="str">
            <v>1 year Silver support</v>
          </cell>
          <cell r="C502">
            <v>2860000</v>
          </cell>
        </row>
        <row r="503">
          <cell r="A503" t="str">
            <v>M-CPVP-VFM-U-S</v>
          </cell>
          <cell r="B503" t="str">
            <v>1 year Silver support</v>
          </cell>
          <cell r="C503">
            <v>3619000</v>
          </cell>
        </row>
        <row r="504">
          <cell r="A504" t="str">
            <v>M-CPMP-VFF-50-S</v>
          </cell>
          <cell r="B504" t="str">
            <v>1 year Silver support</v>
          </cell>
          <cell r="C504">
            <v>2687000</v>
          </cell>
        </row>
        <row r="505">
          <cell r="A505" t="str">
            <v>M-CPMP-VFF-100-S</v>
          </cell>
          <cell r="B505" t="str">
            <v>1 year Silver support</v>
          </cell>
          <cell r="C505">
            <v>3287000</v>
          </cell>
        </row>
        <row r="506">
          <cell r="A506" t="str">
            <v>M-CPMP-VFF-250-S</v>
          </cell>
          <cell r="B506" t="str">
            <v>1 year Silver support</v>
          </cell>
          <cell r="C506">
            <v>4080000</v>
          </cell>
        </row>
        <row r="507">
          <cell r="A507" t="str">
            <v>M-CPMP-VFF-U-S</v>
          </cell>
          <cell r="B507" t="str">
            <v>1 year Silver support</v>
          </cell>
          <cell r="C507">
            <v>5528000</v>
          </cell>
        </row>
        <row r="508">
          <cell r="A508" t="str">
            <v>M-CPFW-FIG-50-S</v>
          </cell>
          <cell r="B508" t="str">
            <v>1 year Silver support</v>
          </cell>
          <cell r="C508">
            <v>1899000</v>
          </cell>
        </row>
        <row r="509">
          <cell r="A509" t="str">
            <v>M-CPFW-FIG-100-S</v>
          </cell>
          <cell r="B509" t="str">
            <v>1 year Silver support</v>
          </cell>
          <cell r="C509">
            <v>3038000</v>
          </cell>
        </row>
        <row r="510">
          <cell r="A510" t="str">
            <v>M-CPFW-FIG-250-S</v>
          </cell>
          <cell r="B510" t="str">
            <v>1 year Silver support</v>
          </cell>
          <cell r="C510">
            <v>3798000</v>
          </cell>
        </row>
        <row r="511">
          <cell r="A511" t="str">
            <v>M-CPFW-EPC-U-S</v>
          </cell>
          <cell r="B511" t="str">
            <v>1 year Silver support</v>
          </cell>
          <cell r="C511">
            <v>6444000</v>
          </cell>
        </row>
        <row r="512">
          <cell r="A512" t="str">
            <v>M-CPVP-VIG-50-S</v>
          </cell>
          <cell r="B512" t="str">
            <v>1 year Silver support</v>
          </cell>
          <cell r="C512">
            <v>2483000</v>
          </cell>
        </row>
        <row r="513">
          <cell r="A513" t="str">
            <v>M-CPVP-VIG-100-S</v>
          </cell>
          <cell r="B513" t="str">
            <v>1 year Silver support</v>
          </cell>
          <cell r="C513">
            <v>3745000</v>
          </cell>
        </row>
        <row r="514">
          <cell r="A514" t="str">
            <v>M-CPVP-VIG-250-S</v>
          </cell>
          <cell r="B514" t="str">
            <v>1 year Silver support</v>
          </cell>
          <cell r="C514">
            <v>4681000</v>
          </cell>
        </row>
        <row r="515">
          <cell r="A515" t="str">
            <v>M-CPVP-VEE-U-S</v>
          </cell>
          <cell r="B515" t="str">
            <v>1 year Silver support</v>
          </cell>
          <cell r="C515">
            <v>7797000</v>
          </cell>
        </row>
        <row r="516">
          <cell r="A516" t="str">
            <v>M-CPMP-VFG-50-S</v>
          </cell>
          <cell r="B516" t="str">
            <v>1 year Silver support</v>
          </cell>
          <cell r="C516">
            <v>2860000</v>
          </cell>
        </row>
        <row r="517">
          <cell r="A517" t="str">
            <v>M-CPMP-VFG-100-S</v>
          </cell>
          <cell r="B517" t="str">
            <v>1 year Silver support</v>
          </cell>
          <cell r="C517">
            <v>4178000</v>
          </cell>
        </row>
        <row r="518">
          <cell r="A518" t="str">
            <v>M-CPMP-VFG-250-S</v>
          </cell>
          <cell r="B518" t="str">
            <v>1 year Silver support</v>
          </cell>
          <cell r="C518">
            <v>5318000</v>
          </cell>
        </row>
        <row r="519">
          <cell r="A519" t="str">
            <v>M-CPMP-VFE-U-S</v>
          </cell>
          <cell r="B519" t="str">
            <v>1 year Silver support</v>
          </cell>
          <cell r="C519">
            <v>9116000</v>
          </cell>
        </row>
        <row r="520">
          <cell r="A520" t="str">
            <v>M-CPFW-HFM-50-S</v>
          </cell>
          <cell r="B520" t="str">
            <v>1 year Silver support</v>
          </cell>
          <cell r="C520">
            <v>2301000</v>
          </cell>
        </row>
        <row r="521">
          <cell r="A521" t="str">
            <v>M-CPFW-HFM-100-S</v>
          </cell>
          <cell r="B521" t="str">
            <v>1 year Silver support</v>
          </cell>
          <cell r="C521">
            <v>2887000</v>
          </cell>
        </row>
        <row r="522">
          <cell r="A522" t="str">
            <v>M-CPFW-HFM-250-S</v>
          </cell>
          <cell r="B522" t="str">
            <v>1 year Silver support</v>
          </cell>
          <cell r="C522">
            <v>3451000</v>
          </cell>
        </row>
        <row r="523">
          <cell r="A523" t="str">
            <v>M-CPFW-HFM-U-S</v>
          </cell>
          <cell r="B523" t="str">
            <v>1 year Silver support</v>
          </cell>
          <cell r="C523">
            <v>4316000</v>
          </cell>
        </row>
        <row r="524">
          <cell r="A524" t="str">
            <v>M-CPVP-HVM-50-S</v>
          </cell>
          <cell r="B524" t="str">
            <v>1 year Silver support</v>
          </cell>
          <cell r="C524">
            <v>2605000</v>
          </cell>
        </row>
        <row r="525">
          <cell r="A525" t="str">
            <v>M-CPVP-HVM-100-S</v>
          </cell>
          <cell r="B525" t="str">
            <v>1 year Silver support</v>
          </cell>
          <cell r="C525">
            <v>3330000</v>
          </cell>
        </row>
        <row r="526">
          <cell r="A526" t="str">
            <v>M-CPVP-HVM-250-S</v>
          </cell>
          <cell r="B526" t="str">
            <v>1 year Silver support</v>
          </cell>
          <cell r="C526">
            <v>4319000</v>
          </cell>
        </row>
        <row r="527">
          <cell r="A527" t="str">
            <v>M-CPVP-HVM-U-S</v>
          </cell>
          <cell r="B527" t="str">
            <v>1 year Silver support</v>
          </cell>
          <cell r="C527">
            <v>5470000</v>
          </cell>
        </row>
        <row r="528">
          <cell r="A528" t="str">
            <v>M-CPMP-HVG-50-S</v>
          </cell>
          <cell r="B528" t="str">
            <v>1 year Silver support</v>
          </cell>
          <cell r="C528">
            <v>4085000</v>
          </cell>
        </row>
        <row r="529">
          <cell r="A529" t="str">
            <v>M-CPMP-HVG-100-S</v>
          </cell>
          <cell r="B529" t="str">
            <v>1 year Silver support</v>
          </cell>
          <cell r="C529">
            <v>4986000</v>
          </cell>
        </row>
        <row r="530">
          <cell r="A530" t="str">
            <v>M-CPMP-HVG-250-S</v>
          </cell>
          <cell r="B530" t="str">
            <v>1 year Silver support</v>
          </cell>
          <cell r="C530">
            <v>6056000</v>
          </cell>
        </row>
        <row r="531">
          <cell r="A531" t="str">
            <v>M-CPMP-HVG-U-S</v>
          </cell>
          <cell r="B531" t="str">
            <v>1 year Silver support</v>
          </cell>
          <cell r="C531">
            <v>8166000</v>
          </cell>
        </row>
        <row r="532">
          <cell r="A532" t="str">
            <v>M-CPMP-EMC-HA-U-S</v>
          </cell>
          <cell r="B532" t="str">
            <v>1 year Silver support</v>
          </cell>
          <cell r="C532">
            <v>1899000</v>
          </cell>
        </row>
        <row r="533">
          <cell r="A533" t="str">
            <v>M-CPIN-RM-1-S</v>
          </cell>
          <cell r="B533" t="str">
            <v>1 year Silver support</v>
          </cell>
          <cell r="C533">
            <v>759000</v>
          </cell>
        </row>
        <row r="534">
          <cell r="A534" t="str">
            <v>M-CPIN-RM-U-S</v>
          </cell>
          <cell r="B534" t="str">
            <v>1 year Silver support</v>
          </cell>
          <cell r="C534">
            <v>7597000</v>
          </cell>
        </row>
        <row r="535">
          <cell r="A535" t="str">
            <v>M-CPMP-VPE-U-S</v>
          </cell>
          <cell r="B535" t="str">
            <v>1 year Silver support</v>
          </cell>
          <cell r="C535">
            <v>1899000</v>
          </cell>
        </row>
        <row r="536">
          <cell r="A536" t="str">
            <v>M-CPMP-SUP-1-S</v>
          </cell>
          <cell r="B536" t="str">
            <v>1 year Silver support</v>
          </cell>
          <cell r="C536">
            <v>301000</v>
          </cell>
        </row>
        <row r="537">
          <cell r="A537" t="str">
            <v>M-CPMP-SUP-U-S</v>
          </cell>
          <cell r="B537" t="str">
            <v>1 year Silver support</v>
          </cell>
          <cell r="C537">
            <v>11395000</v>
          </cell>
        </row>
        <row r="538">
          <cell r="A538" t="str">
            <v>M-CPIN-RTM-1-S</v>
          </cell>
          <cell r="B538" t="str">
            <v>1 year Silver support</v>
          </cell>
          <cell r="C538">
            <v>609000</v>
          </cell>
        </row>
        <row r="539">
          <cell r="A539" t="str">
            <v>M-CPIN-RTM-U-S</v>
          </cell>
          <cell r="B539" t="str">
            <v>1 year Silver support</v>
          </cell>
          <cell r="C539">
            <v>5697000</v>
          </cell>
        </row>
        <row r="540">
          <cell r="A540" t="str">
            <v>M-CPFW-AM-1-S</v>
          </cell>
          <cell r="B540" t="str">
            <v>1 year Silver support</v>
          </cell>
          <cell r="C540">
            <v>759000</v>
          </cell>
        </row>
        <row r="541">
          <cell r="A541" t="str">
            <v>M-CPFW-AM-U-S</v>
          </cell>
          <cell r="B541" t="str">
            <v>1 year Silver support</v>
          </cell>
          <cell r="C541">
            <v>1899000</v>
          </cell>
        </row>
        <row r="542">
          <cell r="A542" t="str">
            <v>M-CPFW-OSE-1-S</v>
          </cell>
          <cell r="B542" t="str">
            <v>1 year Silver support</v>
          </cell>
          <cell r="C542">
            <v>581000</v>
          </cell>
        </row>
        <row r="543">
          <cell r="A543" t="str">
            <v>M-CPFW-OSE-U-S</v>
          </cell>
          <cell r="B543" t="str">
            <v>1 year Silver support</v>
          </cell>
          <cell r="C543">
            <v>7597000</v>
          </cell>
        </row>
        <row r="544">
          <cell r="A544" t="str">
            <v>M-CPMP-MOTIF-GUI-U-S</v>
          </cell>
          <cell r="B544" t="str">
            <v>1 year Silver support</v>
          </cell>
          <cell r="C544">
            <v>379000</v>
          </cell>
        </row>
        <row r="545">
          <cell r="A545" t="str">
            <v>M-CPMP-CLM-U-S</v>
          </cell>
          <cell r="B545" t="str">
            <v>1 year Silver support</v>
          </cell>
          <cell r="C545">
            <v>434000</v>
          </cell>
        </row>
        <row r="546">
          <cell r="A546" t="str">
            <v>M-CPFW-ENC-1-S</v>
          </cell>
          <cell r="B546" t="str">
            <v>1 year Silver support</v>
          </cell>
          <cell r="C546">
            <v>1869000</v>
          </cell>
        </row>
        <row r="547">
          <cell r="A547" t="str">
            <v>M-CPTC-FG-1-S</v>
          </cell>
          <cell r="B547" t="str">
            <v>1 year Silver support</v>
          </cell>
          <cell r="C547">
            <v>2658000</v>
          </cell>
        </row>
        <row r="548">
          <cell r="A548" t="str">
            <v>M-CPUA-UAS-1-S</v>
          </cell>
          <cell r="B548" t="str">
            <v>1 year Silver support</v>
          </cell>
          <cell r="C548">
            <v>714000</v>
          </cell>
        </row>
        <row r="549">
          <cell r="A549" t="str">
            <v>M-CPMP-CXL-HA-1-S</v>
          </cell>
          <cell r="B549" t="str">
            <v>1 year Silver support</v>
          </cell>
          <cell r="C549">
            <v>3798000</v>
          </cell>
        </row>
        <row r="550">
          <cell r="A550" t="str">
            <v>M-CPFW-CC-1-S</v>
          </cell>
          <cell r="B550" t="str">
            <v>1 year Silver support</v>
          </cell>
          <cell r="C550">
            <v>3038000</v>
          </cell>
        </row>
        <row r="551">
          <cell r="A551" t="str">
            <v>M-CPMP-MPU-1-S</v>
          </cell>
          <cell r="B551" t="str">
            <v>1 year Silver support</v>
          </cell>
          <cell r="C551">
            <v>1406000</v>
          </cell>
        </row>
        <row r="552">
          <cell r="A552" t="str">
            <v>M-CPMP-PPK-1-S</v>
          </cell>
          <cell r="B552" t="str">
            <v>1 year Silver support</v>
          </cell>
          <cell r="C552">
            <v>2278000</v>
          </cell>
        </row>
        <row r="553">
          <cell r="A553" t="str">
            <v>M-CPVP-VPS-1-S</v>
          </cell>
          <cell r="B553" t="str">
            <v>1 year Silver support</v>
          </cell>
          <cell r="C553">
            <v>609000</v>
          </cell>
        </row>
        <row r="554">
          <cell r="A554" t="str">
            <v>M-CPMP-EMI-1-S</v>
          </cell>
          <cell r="B554" t="str">
            <v>1 year Silver support</v>
          </cell>
          <cell r="C554">
            <v>379000</v>
          </cell>
        </row>
        <row r="555">
          <cell r="A555" t="str">
            <v>M-CPMP-EMI-20-S</v>
          </cell>
          <cell r="B555" t="str">
            <v>1 year Silver support</v>
          </cell>
          <cell r="C555">
            <v>3798000</v>
          </cell>
        </row>
        <row r="556">
          <cell r="A556" t="str">
            <v>M-CPMP-EMI-1000-S</v>
          </cell>
          <cell r="B556" t="str">
            <v>1 year Silver support</v>
          </cell>
          <cell r="C556">
            <v>37988000</v>
          </cell>
        </row>
        <row r="557">
          <cell r="A557" t="str">
            <v>M-CPVP-VSC-25-S</v>
          </cell>
          <cell r="B557" t="str">
            <v>1 year Silver support</v>
          </cell>
          <cell r="C557">
            <v>874000</v>
          </cell>
        </row>
        <row r="558">
          <cell r="A558" t="str">
            <v>M-CPVP-VSC-100-S</v>
          </cell>
          <cell r="B558" t="str">
            <v>1 year Silver support</v>
          </cell>
          <cell r="C558">
            <v>2658000</v>
          </cell>
        </row>
        <row r="559">
          <cell r="A559" t="str">
            <v>M-CPVP-VSC-500-S</v>
          </cell>
          <cell r="B559" t="str">
            <v>1 year Silver support</v>
          </cell>
          <cell r="C559">
            <v>9496000</v>
          </cell>
        </row>
        <row r="560">
          <cell r="A560" t="str">
            <v>M-CPVP-VSC-1000-S</v>
          </cell>
          <cell r="B560" t="str">
            <v>1 year Silver support</v>
          </cell>
          <cell r="C560">
            <v>15194000</v>
          </cell>
        </row>
        <row r="561">
          <cell r="A561" t="str">
            <v>M-CPVP-VSC-5000-S</v>
          </cell>
          <cell r="B561" t="str">
            <v>1 year Silver support</v>
          </cell>
          <cell r="C561">
            <v>66480000</v>
          </cell>
        </row>
        <row r="562">
          <cell r="A562" t="str">
            <v>M-CPVP-VMC-25-S</v>
          </cell>
          <cell r="B562" t="str">
            <v>1 year Silver support</v>
          </cell>
          <cell r="C562">
            <v>581000</v>
          </cell>
        </row>
        <row r="563">
          <cell r="A563" t="str">
            <v>M-CPVP-VMC-100-S</v>
          </cell>
          <cell r="B563" t="str">
            <v>1 year Silver support</v>
          </cell>
          <cell r="C563">
            <v>1899000</v>
          </cell>
        </row>
        <row r="564">
          <cell r="A564" t="str">
            <v>M-CPVP-VMC-500-S</v>
          </cell>
          <cell r="B564" t="str">
            <v>1 year Silver support</v>
          </cell>
          <cell r="C564">
            <v>6457000</v>
          </cell>
        </row>
        <row r="565">
          <cell r="A565" t="str">
            <v>M-CPVP-VMC-1000-S</v>
          </cell>
          <cell r="B565" t="str">
            <v>1 year Silver support</v>
          </cell>
          <cell r="C565">
            <v>10636000</v>
          </cell>
        </row>
        <row r="566">
          <cell r="A566" t="str">
            <v>M-CPVP-VMC-5000-S</v>
          </cell>
          <cell r="B566" t="str">
            <v>1 year Silver support</v>
          </cell>
          <cell r="C566">
            <v>45585000</v>
          </cell>
        </row>
        <row r="567">
          <cell r="A567" t="str">
            <v>M-CPUA-UAU-100-S</v>
          </cell>
          <cell r="B567" t="str">
            <v>1 year Silver support</v>
          </cell>
          <cell r="C567">
            <v>317000</v>
          </cell>
        </row>
        <row r="568">
          <cell r="A568" t="str">
            <v>M-CPUA-UAU-500-S</v>
          </cell>
          <cell r="B568" t="str">
            <v>1 year Silver support</v>
          </cell>
          <cell r="C568">
            <v>960000</v>
          </cell>
        </row>
        <row r="569">
          <cell r="A569" t="str">
            <v>M-CPUA-UAU-1000-S</v>
          </cell>
          <cell r="B569" t="str">
            <v>1 year Silver support</v>
          </cell>
          <cell r="C569">
            <v>1719000</v>
          </cell>
        </row>
        <row r="570">
          <cell r="A570" t="str">
            <v>M-CPUA-UAU-5000-S</v>
          </cell>
          <cell r="B570" t="str">
            <v>1 year Silver support</v>
          </cell>
          <cell r="C570">
            <v>7597000</v>
          </cell>
        </row>
        <row r="571">
          <cell r="A571" t="str">
            <v>M-CPUA-UAU-10000-S</v>
          </cell>
          <cell r="B571" t="str">
            <v>1 year Silver support</v>
          </cell>
          <cell r="C571">
            <v>11395000</v>
          </cell>
        </row>
        <row r="572">
          <cell r="A572" t="str">
            <v>M-CPMI-MSM-1-S</v>
          </cell>
          <cell r="B572" t="str">
            <v>1 year Silver support</v>
          </cell>
          <cell r="C572">
            <v>759000</v>
          </cell>
        </row>
        <row r="573">
          <cell r="A573" t="str">
            <v>M-CPMI-DNS-1-S</v>
          </cell>
          <cell r="B573" t="str">
            <v>1 year Silver support</v>
          </cell>
          <cell r="C573">
            <v>317000</v>
          </cell>
        </row>
        <row r="574">
          <cell r="A574" t="str">
            <v>M-CPMI-DNS-10-S</v>
          </cell>
          <cell r="B574" t="str">
            <v>1 year Silver support</v>
          </cell>
          <cell r="C574">
            <v>2278000</v>
          </cell>
        </row>
        <row r="575">
          <cell r="A575" t="str">
            <v>M-CPMI-DHCP-1-S</v>
          </cell>
          <cell r="B575" t="str">
            <v>1 year Silver support</v>
          </cell>
          <cell r="C575">
            <v>317000</v>
          </cell>
        </row>
        <row r="576">
          <cell r="A576" t="str">
            <v>M-CPMI-DHCP-10-S</v>
          </cell>
          <cell r="B576" t="str">
            <v>1 year Silver support</v>
          </cell>
          <cell r="C576">
            <v>2278000</v>
          </cell>
        </row>
        <row r="577">
          <cell r="A577" t="str">
            <v>M-CPMI-IP-500-S</v>
          </cell>
          <cell r="B577" t="str">
            <v>1 year Silver support</v>
          </cell>
          <cell r="C577">
            <v>379000</v>
          </cell>
        </row>
        <row r="578">
          <cell r="A578" t="str">
            <v>M-CPMI-IP-1000-S</v>
          </cell>
          <cell r="B578" t="str">
            <v>1 year Silver support</v>
          </cell>
          <cell r="C578">
            <v>696000</v>
          </cell>
        </row>
        <row r="579">
          <cell r="A579" t="str">
            <v>M-CPMI-IP-5000-S</v>
          </cell>
          <cell r="B579" t="str">
            <v>1 year Silver support</v>
          </cell>
          <cell r="C579">
            <v>3239000</v>
          </cell>
        </row>
        <row r="580">
          <cell r="A580" t="str">
            <v>M-CPMI-IP-10000-S</v>
          </cell>
          <cell r="B580" t="str">
            <v>1 year Silver support</v>
          </cell>
          <cell r="C580">
            <v>5318000</v>
          </cell>
        </row>
        <row r="581">
          <cell r="A581" t="str">
            <v>M-CPMI-IP-50000-S</v>
          </cell>
          <cell r="B581" t="str">
            <v>1 year Silver support</v>
          </cell>
          <cell r="C581">
            <v>23753000</v>
          </cell>
        </row>
        <row r="582">
          <cell r="A582" t="str">
            <v>M-CPFW-FSO-5-S</v>
          </cell>
          <cell r="B582" t="str">
            <v>1 year Silver support</v>
          </cell>
          <cell r="C582">
            <v>257000</v>
          </cell>
        </row>
        <row r="583">
          <cell r="A583" t="str">
            <v>M-CPFW-FSO-10-S</v>
          </cell>
          <cell r="B583" t="str">
            <v>1 year Silver support</v>
          </cell>
          <cell r="C583">
            <v>389000</v>
          </cell>
        </row>
        <row r="584">
          <cell r="A584" t="str">
            <v>M-CPFW-FSO-25-S</v>
          </cell>
          <cell r="B584" t="str">
            <v>1 year Silver support</v>
          </cell>
          <cell r="C584">
            <v>810000</v>
          </cell>
        </row>
        <row r="585">
          <cell r="A585" t="str">
            <v>M-CPFW-FSO-50-S</v>
          </cell>
          <cell r="B585" t="str">
            <v>1 year Silver support</v>
          </cell>
          <cell r="C585">
            <v>1477000</v>
          </cell>
        </row>
        <row r="586">
          <cell r="A586" t="str">
            <v>M-CPVP-VSO-5-S</v>
          </cell>
          <cell r="B586" t="str">
            <v>1 year Silver support</v>
          </cell>
          <cell r="C586">
            <v>346000</v>
          </cell>
        </row>
        <row r="587">
          <cell r="A587" t="str">
            <v>M-CPVP-VSO-10-S</v>
          </cell>
          <cell r="B587" t="str">
            <v>1 year Silver support</v>
          </cell>
          <cell r="C587">
            <v>502000</v>
          </cell>
        </row>
        <row r="588">
          <cell r="A588" t="str">
            <v>M-CPVP-VSO-25-S</v>
          </cell>
          <cell r="B588" t="str">
            <v>1 year Silver support</v>
          </cell>
          <cell r="C588">
            <v>979000</v>
          </cell>
        </row>
        <row r="589">
          <cell r="A589" t="str">
            <v>M-CPVP-VSO-50-S</v>
          </cell>
          <cell r="B589" t="str">
            <v>1 year Silver support</v>
          </cell>
          <cell r="C589">
            <v>1934000</v>
          </cell>
        </row>
        <row r="590">
          <cell r="A590" t="str">
            <v>M-CPFW-FSS-1-S</v>
          </cell>
          <cell r="B590" t="str">
            <v>1 year Silver support</v>
          </cell>
          <cell r="C590">
            <v>277000</v>
          </cell>
        </row>
        <row r="591">
          <cell r="A591" t="str">
            <v>M-CPVP-VSS-1-S</v>
          </cell>
          <cell r="B591" t="str">
            <v>1 year Silver support</v>
          </cell>
          <cell r="C591">
            <v>379000</v>
          </cell>
        </row>
        <row r="592">
          <cell r="A592" t="str">
            <v>M-CPMP-SMC-250-B</v>
          </cell>
          <cell r="B592" t="str">
            <v>1 year Bronze support</v>
          </cell>
          <cell r="C592">
            <v>1401000</v>
          </cell>
        </row>
        <row r="593">
          <cell r="A593" t="str">
            <v>M-CPMP-SMC-U-B</v>
          </cell>
          <cell r="B593" t="str">
            <v>1 year Bronze support</v>
          </cell>
          <cell r="C593">
            <v>3506000</v>
          </cell>
        </row>
        <row r="594">
          <cell r="A594" t="str">
            <v>M-CPMP-EMC-U-B</v>
          </cell>
          <cell r="B594" t="str">
            <v>1 year Bronze support</v>
          </cell>
          <cell r="C594">
            <v>5259000</v>
          </cell>
        </row>
        <row r="595">
          <cell r="A595" t="str">
            <v>M-CPFW-FM-50-B</v>
          </cell>
          <cell r="B595" t="str">
            <v>1 year Bronze support</v>
          </cell>
          <cell r="C595">
            <v>1401000</v>
          </cell>
        </row>
        <row r="596">
          <cell r="A596" t="str">
            <v>M-CPFW-FM-100-B</v>
          </cell>
          <cell r="B596" t="str">
            <v>1 year Bronze support</v>
          </cell>
          <cell r="C596">
            <v>1753000</v>
          </cell>
        </row>
        <row r="597">
          <cell r="A597" t="str">
            <v>M-CPFW-FM-250-B</v>
          </cell>
          <cell r="B597" t="str">
            <v>1 year Bronze support</v>
          </cell>
          <cell r="C597">
            <v>2103000</v>
          </cell>
        </row>
        <row r="598">
          <cell r="A598" t="str">
            <v>M-CPFW-FM-U-B</v>
          </cell>
          <cell r="B598" t="str">
            <v>1 year Bronze support</v>
          </cell>
          <cell r="C598">
            <v>2686000</v>
          </cell>
        </row>
        <row r="599">
          <cell r="A599" t="str">
            <v>M-CPVP-VFM-50-B</v>
          </cell>
          <cell r="B599" t="str">
            <v>1 year Bronze support</v>
          </cell>
          <cell r="C599">
            <v>1587000</v>
          </cell>
        </row>
        <row r="600">
          <cell r="A600" t="str">
            <v>M-CPVP-VFM-100-B</v>
          </cell>
          <cell r="B600" t="str">
            <v>1 year Bronze support</v>
          </cell>
          <cell r="C600">
            <v>2014000</v>
          </cell>
        </row>
        <row r="601">
          <cell r="A601" t="str">
            <v>M-CPVP-VFM-250-B</v>
          </cell>
          <cell r="B601" t="str">
            <v>1 year Bronze support</v>
          </cell>
          <cell r="C601">
            <v>2640000</v>
          </cell>
        </row>
        <row r="602">
          <cell r="A602" t="str">
            <v>M-CPVP-VFM-U-B</v>
          </cell>
          <cell r="B602" t="str">
            <v>1 year Bronze support</v>
          </cell>
          <cell r="C602">
            <v>3340000</v>
          </cell>
        </row>
        <row r="603">
          <cell r="A603" t="str">
            <v>M-CPMP-VFF-50-B</v>
          </cell>
          <cell r="B603" t="str">
            <v>1 year Bronze support</v>
          </cell>
          <cell r="C603">
            <v>2481000</v>
          </cell>
        </row>
        <row r="604">
          <cell r="A604" t="str">
            <v>M-CPMP-VFF-100-B</v>
          </cell>
          <cell r="B604" t="str">
            <v>1 year Bronze support</v>
          </cell>
          <cell r="C604">
            <v>3034000</v>
          </cell>
        </row>
        <row r="605">
          <cell r="A605" t="str">
            <v>M-CPMP-VFF-250-B</v>
          </cell>
          <cell r="B605" t="str">
            <v>1 year Bronze support</v>
          </cell>
          <cell r="C605">
            <v>3766000</v>
          </cell>
        </row>
        <row r="606">
          <cell r="A606" t="str">
            <v>M-CPMP-VFF-U-B</v>
          </cell>
          <cell r="B606" t="str">
            <v>1 year Bronze support</v>
          </cell>
          <cell r="C606">
            <v>5103000</v>
          </cell>
        </row>
        <row r="607">
          <cell r="A607" t="str">
            <v>M-CPFW-FIG-50-B</v>
          </cell>
          <cell r="B607" t="str">
            <v>1 year Bronze support</v>
          </cell>
          <cell r="C607">
            <v>1753000</v>
          </cell>
        </row>
        <row r="608">
          <cell r="A608" t="str">
            <v>M-CPFW-FIG-100-B</v>
          </cell>
          <cell r="B608" t="str">
            <v>1 year Bronze support</v>
          </cell>
          <cell r="C608">
            <v>2804000</v>
          </cell>
        </row>
        <row r="609">
          <cell r="A609" t="str">
            <v>M-CPFW-FIG-250-B</v>
          </cell>
          <cell r="B609" t="str">
            <v>1 year Bronze support</v>
          </cell>
          <cell r="C609">
            <v>3506000</v>
          </cell>
        </row>
        <row r="610">
          <cell r="A610" t="str">
            <v>M-CPFW-EPC-U-B</v>
          </cell>
          <cell r="B610" t="str">
            <v>1 year Bronze support</v>
          </cell>
          <cell r="C610">
            <v>5948000</v>
          </cell>
        </row>
        <row r="611">
          <cell r="A611" t="str">
            <v>M-CPVP-VIG-50-B</v>
          </cell>
          <cell r="B611" t="str">
            <v>1 year Bronze support</v>
          </cell>
          <cell r="C611">
            <v>2292000</v>
          </cell>
        </row>
        <row r="612">
          <cell r="A612" t="str">
            <v>M-CPVP-VIG-100-B</v>
          </cell>
          <cell r="B612" t="str">
            <v>1 year Bronze support</v>
          </cell>
          <cell r="C612">
            <v>3457000</v>
          </cell>
        </row>
        <row r="613">
          <cell r="A613" t="str">
            <v>M-CPVP-VIG-250-B</v>
          </cell>
          <cell r="B613" t="str">
            <v>1 year Bronze support</v>
          </cell>
          <cell r="C613">
            <v>4321000</v>
          </cell>
        </row>
        <row r="614">
          <cell r="A614" t="str">
            <v>M-CPVP-VEE-U-B</v>
          </cell>
          <cell r="B614" t="str">
            <v>1 year Bronze support</v>
          </cell>
          <cell r="C614">
            <v>7197000</v>
          </cell>
        </row>
        <row r="615">
          <cell r="A615" t="str">
            <v>M-CPMP-VFG-50-B</v>
          </cell>
          <cell r="B615" t="str">
            <v>1 year Bronze support</v>
          </cell>
          <cell r="C615">
            <v>2640000</v>
          </cell>
        </row>
        <row r="616">
          <cell r="A616" t="str">
            <v>M-CPMP-VFG-100-B</v>
          </cell>
          <cell r="B616" t="str">
            <v>1 year Bronze support</v>
          </cell>
          <cell r="C616">
            <v>3856000</v>
          </cell>
        </row>
        <row r="617">
          <cell r="A617" t="str">
            <v>M-CPMP-VFG-250-B</v>
          </cell>
          <cell r="B617" t="str">
            <v>1 year Bronze support</v>
          </cell>
          <cell r="C617">
            <v>4909000</v>
          </cell>
        </row>
        <row r="618">
          <cell r="A618" t="str">
            <v>M-CPMP-VFE-U-B</v>
          </cell>
          <cell r="B618" t="str">
            <v>1 year Bronze support</v>
          </cell>
          <cell r="C618">
            <v>8415000</v>
          </cell>
        </row>
        <row r="619">
          <cell r="A619" t="str">
            <v>M-CPFW-HFM-50-B</v>
          </cell>
          <cell r="B619" t="str">
            <v>1 year Bronze support</v>
          </cell>
          <cell r="C619">
            <v>2124000</v>
          </cell>
        </row>
        <row r="620">
          <cell r="A620" t="str">
            <v>M-CPFW-HFM-100-B</v>
          </cell>
          <cell r="B620" t="str">
            <v>1 year Bronze support</v>
          </cell>
          <cell r="C620">
            <v>2665000</v>
          </cell>
        </row>
        <row r="621">
          <cell r="A621" t="str">
            <v>M-CPFW-HFM-250-B</v>
          </cell>
          <cell r="B621" t="str">
            <v>1 year Bronze support</v>
          </cell>
          <cell r="C621">
            <v>3186000</v>
          </cell>
        </row>
        <row r="622">
          <cell r="A622" t="str">
            <v>M-CPFW-HFM-U-B</v>
          </cell>
          <cell r="B622" t="str">
            <v>1 year Bronze support</v>
          </cell>
          <cell r="C622">
            <v>3984000</v>
          </cell>
        </row>
        <row r="623">
          <cell r="A623" t="str">
            <v>M-CPVP-HVM-50-B</v>
          </cell>
          <cell r="B623" t="str">
            <v>1 year Bronze support</v>
          </cell>
          <cell r="C623">
            <v>2404000</v>
          </cell>
        </row>
        <row r="624">
          <cell r="A624" t="str">
            <v>M-CPVP-HVM-100-B</v>
          </cell>
          <cell r="B624" t="str">
            <v>1 year Bronze support</v>
          </cell>
          <cell r="C624">
            <v>3074000</v>
          </cell>
        </row>
        <row r="625">
          <cell r="A625" t="str">
            <v>M-CPVP-HVM-250-B</v>
          </cell>
          <cell r="B625" t="str">
            <v>1 year Bronze support</v>
          </cell>
          <cell r="C625">
            <v>3987000</v>
          </cell>
        </row>
        <row r="626">
          <cell r="A626" t="str">
            <v>M-CPVP-HVM-U-B</v>
          </cell>
          <cell r="B626" t="str">
            <v>1 year Bronze support</v>
          </cell>
          <cell r="C626">
            <v>5049000</v>
          </cell>
        </row>
        <row r="627">
          <cell r="A627" t="str">
            <v>M-CPMP-HVG-50-B</v>
          </cell>
          <cell r="B627" t="str">
            <v>1 year Bronze support</v>
          </cell>
          <cell r="C627">
            <v>3771000</v>
          </cell>
        </row>
        <row r="628">
          <cell r="A628" t="str">
            <v>M-CPMP-HVG-100-B</v>
          </cell>
          <cell r="B628" t="str">
            <v>1 year Bronze support</v>
          </cell>
          <cell r="C628">
            <v>4603000</v>
          </cell>
        </row>
        <row r="629">
          <cell r="A629" t="str">
            <v>M-CPMP-HVG-250-B</v>
          </cell>
          <cell r="B629" t="str">
            <v>1 year Bronze support</v>
          </cell>
          <cell r="C629">
            <v>5590000</v>
          </cell>
        </row>
        <row r="630">
          <cell r="A630" t="str">
            <v>M-CPMP-HVG-U-B</v>
          </cell>
          <cell r="B630" t="str">
            <v>1 year Bronze support</v>
          </cell>
          <cell r="C630">
            <v>7538000</v>
          </cell>
        </row>
        <row r="631">
          <cell r="A631" t="str">
            <v>M-CPMP-EMC-HA-U-B</v>
          </cell>
          <cell r="B631" t="str">
            <v>1 year Bronze support</v>
          </cell>
          <cell r="C631">
            <v>1753000</v>
          </cell>
        </row>
        <row r="632">
          <cell r="A632" t="str">
            <v>M-CPIN-RM-1-B</v>
          </cell>
          <cell r="B632" t="str">
            <v>1 year Bronze support</v>
          </cell>
          <cell r="C632">
            <v>700000</v>
          </cell>
        </row>
        <row r="633">
          <cell r="A633" t="str">
            <v>M-CPIN-RM-U-B</v>
          </cell>
          <cell r="B633" t="str">
            <v>1 year Bronze support</v>
          </cell>
          <cell r="C633">
            <v>7012000</v>
          </cell>
        </row>
        <row r="634">
          <cell r="A634" t="str">
            <v>M-CPMP-VPE-U-B</v>
          </cell>
          <cell r="B634" t="str">
            <v>1 year Bronze support</v>
          </cell>
          <cell r="C634">
            <v>1753000</v>
          </cell>
        </row>
        <row r="635">
          <cell r="A635" t="str">
            <v>M-CPMP-SUP-1-B</v>
          </cell>
          <cell r="B635" t="str">
            <v>1 year Bronze support</v>
          </cell>
          <cell r="C635">
            <v>278000</v>
          </cell>
        </row>
        <row r="636">
          <cell r="A636" t="str">
            <v>M-CPMP-SUP-U-B</v>
          </cell>
          <cell r="B636" t="str">
            <v>1 year Bronze support</v>
          </cell>
          <cell r="C636">
            <v>10519000</v>
          </cell>
        </row>
        <row r="637">
          <cell r="A637" t="str">
            <v>M-CPIN-RTM-1-B</v>
          </cell>
          <cell r="B637" t="str">
            <v>1 year Bronze support</v>
          </cell>
          <cell r="C637">
            <v>562000</v>
          </cell>
        </row>
        <row r="638">
          <cell r="A638" t="str">
            <v>M-CPIN-RTM-U-B</v>
          </cell>
          <cell r="B638" t="str">
            <v>1 year Bronze support</v>
          </cell>
          <cell r="C638">
            <v>5259000</v>
          </cell>
        </row>
        <row r="639">
          <cell r="A639" t="str">
            <v>M-CPFW-AM-1-B</v>
          </cell>
          <cell r="B639" t="str">
            <v>1 year Bronze support</v>
          </cell>
          <cell r="C639">
            <v>700000</v>
          </cell>
        </row>
        <row r="640">
          <cell r="A640" t="str">
            <v>M-CPFW-AM-U-B</v>
          </cell>
          <cell r="B640" t="str">
            <v>1 year Bronze support</v>
          </cell>
          <cell r="C640">
            <v>1753000</v>
          </cell>
        </row>
        <row r="641">
          <cell r="A641" t="str">
            <v>M-CPFW-OSE-1-B</v>
          </cell>
          <cell r="B641" t="str">
            <v>1 year Bronze support</v>
          </cell>
          <cell r="C641">
            <v>536000</v>
          </cell>
        </row>
        <row r="642">
          <cell r="A642" t="str">
            <v>M-CPFW-OSE-U-B</v>
          </cell>
          <cell r="B642" t="str">
            <v>1 year Bronze support</v>
          </cell>
          <cell r="C642">
            <v>7012000</v>
          </cell>
        </row>
        <row r="643">
          <cell r="A643" t="str">
            <v>M-CPMP-MOTIF-GUI-U-B</v>
          </cell>
          <cell r="B643" t="str">
            <v>1 year Bronze support</v>
          </cell>
          <cell r="C643">
            <v>350000</v>
          </cell>
        </row>
        <row r="644">
          <cell r="A644" t="str">
            <v>M-CPMP-CLM-U-B</v>
          </cell>
          <cell r="B644" t="str">
            <v>1 year Bronze support</v>
          </cell>
          <cell r="C644">
            <v>400000</v>
          </cell>
        </row>
        <row r="645">
          <cell r="A645" t="str">
            <v>M-CPFW-ENC-1-B</v>
          </cell>
          <cell r="B645" t="str">
            <v>1 year Bronze support</v>
          </cell>
          <cell r="C645">
            <v>1725000</v>
          </cell>
        </row>
        <row r="646">
          <cell r="A646" t="str">
            <v>M-CPTC-FG-1-B</v>
          </cell>
          <cell r="B646" t="str">
            <v>1 year Bronze support</v>
          </cell>
          <cell r="C646">
            <v>2454000</v>
          </cell>
        </row>
        <row r="647">
          <cell r="A647" t="str">
            <v>M-CPUA-UAS-1-B</v>
          </cell>
          <cell r="B647" t="str">
            <v>1 year Bronze support</v>
          </cell>
          <cell r="C647">
            <v>659000</v>
          </cell>
        </row>
        <row r="648">
          <cell r="A648" t="str">
            <v>M-CPMP-CXL-HA-1-B</v>
          </cell>
          <cell r="B648" t="str">
            <v>1 year Bronze support</v>
          </cell>
          <cell r="C648">
            <v>3506000</v>
          </cell>
        </row>
        <row r="649">
          <cell r="A649" t="str">
            <v>M-CPFW-CC-1-B</v>
          </cell>
          <cell r="B649" t="str">
            <v>1 year Bronze support</v>
          </cell>
          <cell r="C649">
            <v>2804000</v>
          </cell>
        </row>
        <row r="650">
          <cell r="A650" t="str">
            <v>M-CPMP-MPU-1-B</v>
          </cell>
          <cell r="B650" t="str">
            <v>1 year Bronze support</v>
          </cell>
          <cell r="C650">
            <v>1298000</v>
          </cell>
        </row>
        <row r="651">
          <cell r="A651" t="str">
            <v>M-CPMP-PPK-1-B</v>
          </cell>
          <cell r="B651" t="str">
            <v>1 year Bronze support</v>
          </cell>
          <cell r="C651">
            <v>2103000</v>
          </cell>
        </row>
        <row r="652">
          <cell r="A652" t="str">
            <v>M-CPVP-VPS-1-B</v>
          </cell>
          <cell r="B652" t="str">
            <v>1 year Bronze support</v>
          </cell>
          <cell r="C652">
            <v>562000</v>
          </cell>
        </row>
        <row r="653">
          <cell r="A653" t="str">
            <v>M-CPMP-EMI-1-B</v>
          </cell>
          <cell r="B653" t="str">
            <v>1 year Bronze support</v>
          </cell>
          <cell r="C653">
            <v>350000</v>
          </cell>
        </row>
        <row r="654">
          <cell r="A654" t="str">
            <v>M-CPMP-EMI-20-B</v>
          </cell>
          <cell r="B654" t="str">
            <v>1 year Bronze support</v>
          </cell>
          <cell r="C654">
            <v>3506000</v>
          </cell>
        </row>
        <row r="655">
          <cell r="A655" t="str">
            <v>M-CPMP-EMI-1000-B</v>
          </cell>
          <cell r="B655" t="str">
            <v>1 year Bronze support</v>
          </cell>
          <cell r="C655">
            <v>35066000</v>
          </cell>
        </row>
        <row r="656">
          <cell r="A656" t="str">
            <v>M-CPVP-VSC-25-B</v>
          </cell>
          <cell r="B656" t="str">
            <v>1 year Bronze support</v>
          </cell>
          <cell r="C656">
            <v>807000</v>
          </cell>
        </row>
        <row r="657">
          <cell r="A657" t="str">
            <v>M-CPVP-VSC-100-B</v>
          </cell>
          <cell r="B657" t="str">
            <v>1 year Bronze support</v>
          </cell>
          <cell r="C657">
            <v>2454000</v>
          </cell>
        </row>
        <row r="658">
          <cell r="A658" t="str">
            <v>M-CPVP-VSC-500-B</v>
          </cell>
          <cell r="B658" t="str">
            <v>1 year Bronze support</v>
          </cell>
          <cell r="C658">
            <v>8766000</v>
          </cell>
        </row>
        <row r="659">
          <cell r="A659" t="str">
            <v>M-CPVP-VSC-1000-B</v>
          </cell>
          <cell r="B659" t="str">
            <v>1 year Bronze support</v>
          </cell>
          <cell r="C659">
            <v>14025000</v>
          </cell>
        </row>
        <row r="660">
          <cell r="A660" t="str">
            <v>M-CPVP-VSC-5000-B</v>
          </cell>
          <cell r="B660" t="str">
            <v>1 year Bronze support</v>
          </cell>
          <cell r="C660">
            <v>61366000</v>
          </cell>
        </row>
        <row r="661">
          <cell r="A661" t="str">
            <v>M-CPVP-VMC-25-B</v>
          </cell>
          <cell r="B661" t="str">
            <v>1 year Bronze support</v>
          </cell>
          <cell r="C661">
            <v>536000</v>
          </cell>
        </row>
        <row r="662">
          <cell r="A662" t="str">
            <v>M-CPVP-VMC-100-B</v>
          </cell>
          <cell r="B662" t="str">
            <v>1 year Bronze support</v>
          </cell>
          <cell r="C662">
            <v>1753000</v>
          </cell>
        </row>
        <row r="663">
          <cell r="A663" t="str">
            <v>M-CPVP-VMC-500-B</v>
          </cell>
          <cell r="B663" t="str">
            <v>1 year Bronze support</v>
          </cell>
          <cell r="C663">
            <v>5960000</v>
          </cell>
        </row>
        <row r="664">
          <cell r="A664" t="str">
            <v>M-CPVP-VMC-1000-B</v>
          </cell>
          <cell r="B664" t="str">
            <v>1 year Bronze support</v>
          </cell>
          <cell r="C664">
            <v>9818000</v>
          </cell>
        </row>
        <row r="665">
          <cell r="A665" t="str">
            <v>M-CPVP-VMC-5000-B</v>
          </cell>
          <cell r="B665" t="str">
            <v>1 year Bronze support</v>
          </cell>
          <cell r="C665">
            <v>42079000</v>
          </cell>
        </row>
        <row r="666">
          <cell r="A666" t="str">
            <v>M-CPUA-UAU-100-B</v>
          </cell>
          <cell r="B666" t="str">
            <v>1 year Bronze support</v>
          </cell>
          <cell r="C666">
            <v>292000</v>
          </cell>
        </row>
        <row r="667">
          <cell r="A667" t="str">
            <v>M-CPUA-UAU-500-B</v>
          </cell>
          <cell r="B667" t="str">
            <v>1 year Bronze support</v>
          </cell>
          <cell r="C667">
            <v>886000</v>
          </cell>
        </row>
        <row r="668">
          <cell r="A668" t="str">
            <v>M-CPUA-UAU-1000-B</v>
          </cell>
          <cell r="B668" t="str">
            <v>1 year Bronze support</v>
          </cell>
          <cell r="C668">
            <v>1587000</v>
          </cell>
        </row>
        <row r="669">
          <cell r="A669" t="str">
            <v>M-CPUA-UAU-5000-B</v>
          </cell>
          <cell r="B669" t="str">
            <v>1 year Bronze support</v>
          </cell>
          <cell r="C669">
            <v>7012000</v>
          </cell>
        </row>
        <row r="670">
          <cell r="A670" t="str">
            <v>M-CPUA-UAU-10000-B</v>
          </cell>
          <cell r="B670" t="str">
            <v>1 year Bronze support</v>
          </cell>
          <cell r="C670">
            <v>10519000</v>
          </cell>
        </row>
        <row r="671">
          <cell r="A671" t="str">
            <v>M-CPMI-MSM-1-B</v>
          </cell>
          <cell r="B671" t="str">
            <v>1 year Bronze support</v>
          </cell>
          <cell r="C671">
            <v>700000</v>
          </cell>
        </row>
        <row r="672">
          <cell r="A672" t="str">
            <v>M-CPMI-DNS-1-B</v>
          </cell>
          <cell r="B672" t="str">
            <v>1 year Bronze support</v>
          </cell>
          <cell r="C672">
            <v>292000</v>
          </cell>
        </row>
        <row r="673">
          <cell r="A673" t="str">
            <v>M-CPMI-DNS-10-B</v>
          </cell>
          <cell r="B673" t="str">
            <v>1 year Bronze support</v>
          </cell>
          <cell r="C673">
            <v>2103000</v>
          </cell>
        </row>
        <row r="674">
          <cell r="A674" t="str">
            <v>M-CPMI-DHCP-1-B</v>
          </cell>
          <cell r="B674" t="str">
            <v>1 year Bronze support</v>
          </cell>
          <cell r="C674">
            <v>292000</v>
          </cell>
        </row>
        <row r="675">
          <cell r="A675" t="str">
            <v>M-CPMI-DHCP-10-B</v>
          </cell>
          <cell r="B675" t="str">
            <v>1 year Bronze support</v>
          </cell>
          <cell r="C675">
            <v>2103000</v>
          </cell>
        </row>
        <row r="676">
          <cell r="A676" t="str">
            <v>M-CPMI-IP-500-B</v>
          </cell>
          <cell r="B676" t="str">
            <v>1 year Bronze support</v>
          </cell>
          <cell r="C676">
            <v>350000</v>
          </cell>
        </row>
        <row r="677">
          <cell r="A677" t="str">
            <v>M-CPMI-IP-1000-B</v>
          </cell>
          <cell r="B677" t="str">
            <v>1 year Bronze support</v>
          </cell>
          <cell r="C677">
            <v>643000</v>
          </cell>
        </row>
        <row r="678">
          <cell r="A678" t="str">
            <v>M-CPMI-IP-5000-B</v>
          </cell>
          <cell r="B678" t="str">
            <v>1 year Bronze support</v>
          </cell>
          <cell r="C678">
            <v>2990000</v>
          </cell>
        </row>
        <row r="679">
          <cell r="A679" t="str">
            <v>M-CPMI-IP-10000-B</v>
          </cell>
          <cell r="B679" t="str">
            <v>1 year Bronze support</v>
          </cell>
          <cell r="C679">
            <v>4909000</v>
          </cell>
        </row>
        <row r="680">
          <cell r="A680" t="str">
            <v>M-CPMI-IP-50000-B</v>
          </cell>
          <cell r="B680" t="str">
            <v>1 year Bronze support</v>
          </cell>
          <cell r="C680">
            <v>21926000</v>
          </cell>
        </row>
        <row r="681">
          <cell r="A681" t="str">
            <v>M-CPFW-FSO-5-B</v>
          </cell>
          <cell r="B681" t="str">
            <v>1 year Bronze support</v>
          </cell>
          <cell r="C681">
            <v>237000</v>
          </cell>
        </row>
        <row r="682">
          <cell r="A682" t="str">
            <v>M-CPFW-FSO-10-B</v>
          </cell>
          <cell r="B682" t="str">
            <v>1 year Bronze support</v>
          </cell>
          <cell r="C682">
            <v>359000</v>
          </cell>
        </row>
        <row r="683">
          <cell r="A683" t="str">
            <v>M-CPFW-FSO-25-B</v>
          </cell>
          <cell r="B683" t="str">
            <v>1 year Bronze support</v>
          </cell>
          <cell r="C683">
            <v>748000</v>
          </cell>
        </row>
        <row r="684">
          <cell r="A684" t="str">
            <v>M-CPFW-FSO-50-B</v>
          </cell>
          <cell r="B684" t="str">
            <v>1 year Bronze support</v>
          </cell>
          <cell r="C684">
            <v>1363000</v>
          </cell>
        </row>
        <row r="685">
          <cell r="A685" t="str">
            <v>M-CPVP-VSO-5-B</v>
          </cell>
          <cell r="B685" t="str">
            <v>1 year Bronze support</v>
          </cell>
          <cell r="C685">
            <v>320000</v>
          </cell>
        </row>
        <row r="686">
          <cell r="A686" t="str">
            <v>M-CPVP-VSO-10-B</v>
          </cell>
          <cell r="B686" t="str">
            <v>1 year Bronze support</v>
          </cell>
          <cell r="C686">
            <v>463000</v>
          </cell>
        </row>
        <row r="687">
          <cell r="A687" t="str">
            <v>M-CPVP-VSO-25-B</v>
          </cell>
          <cell r="B687" t="str">
            <v>1 year Bronze support</v>
          </cell>
          <cell r="C687">
            <v>904000</v>
          </cell>
        </row>
        <row r="688">
          <cell r="A688" t="str">
            <v>M-CPVP-VSO-50-B</v>
          </cell>
          <cell r="B688" t="str">
            <v>1 year Bronze support</v>
          </cell>
          <cell r="C688">
            <v>1785000</v>
          </cell>
        </row>
        <row r="689">
          <cell r="A689" t="str">
            <v>M-CPFW-FSS-1-B</v>
          </cell>
          <cell r="B689" t="str">
            <v>1 year Bronze support</v>
          </cell>
          <cell r="C689">
            <v>256000</v>
          </cell>
        </row>
        <row r="690">
          <cell r="A690" t="str">
            <v>M-CPVP-VSS-1-B</v>
          </cell>
          <cell r="B690" t="str">
            <v>1 year Bronze support</v>
          </cell>
          <cell r="C690">
            <v>350000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
      <sheetName val="설계내역서"/>
      <sheetName val="현장경비"/>
      <sheetName val="단가"/>
      <sheetName val="교대(A1-A2)"/>
      <sheetName val="내역서"/>
      <sheetName val="일위대가"/>
      <sheetName val="#REF"/>
      <sheetName val="실행내역"/>
      <sheetName val="교대(A1)"/>
      <sheetName val="견적의뢰서"/>
      <sheetName val="배수공"/>
      <sheetName val="집계표"/>
      <sheetName val="공사개요"/>
      <sheetName val="대비"/>
      <sheetName val="Dae_Jiju"/>
      <sheetName val="Sikje_ingun"/>
      <sheetName val="TREE_D"/>
      <sheetName val="건축내역"/>
      <sheetName val="가격조사서"/>
      <sheetName val="Sheet1 (2)"/>
      <sheetName val="대림경상68억"/>
      <sheetName val="재료비"/>
      <sheetName val="총괄내역서"/>
      <sheetName val="시공여유율"/>
      <sheetName val="양수장(기계)"/>
      <sheetName val="사용성검토"/>
      <sheetName val="해평견적"/>
      <sheetName val="청천내"/>
      <sheetName val="별표총괄"/>
      <sheetName val="BID"/>
      <sheetName val="일H35Y4"/>
      <sheetName val="공종별"/>
      <sheetName val="노임"/>
      <sheetName val="실행철강하도"/>
      <sheetName val="EUL"/>
      <sheetName val="방배동내역(리라)"/>
      <sheetName val="공통가설"/>
      <sheetName val="건축공사집계표"/>
      <sheetName val="방배동내역 (총괄)"/>
      <sheetName val="부대공사총괄"/>
      <sheetName val="낙찰표"/>
      <sheetName val="물가변동 총괄서"/>
      <sheetName val="수량조서(신)"/>
      <sheetName val="금액내역서"/>
      <sheetName val="공사비총괄표"/>
      <sheetName val="ASALTOTA"/>
      <sheetName val="부하(성남)"/>
      <sheetName val="인건비"/>
      <sheetName val="MIJIBI"/>
      <sheetName val="Sheet1"/>
      <sheetName val="장비집계"/>
      <sheetName val="제수"/>
      <sheetName val="공기"/>
      <sheetName val="취수탑"/>
      <sheetName val="Sheet17"/>
      <sheetName val="설계조건"/>
      <sheetName val="EQUIP LIST"/>
      <sheetName val="조명시설"/>
      <sheetName val="수량집계"/>
      <sheetName val="노무비계"/>
      <sheetName val="제잡비"/>
      <sheetName val="도시가스현황"/>
      <sheetName val="내역"/>
      <sheetName val="간접"/>
      <sheetName val="허용전류-IEC"/>
      <sheetName val="허용전류-IEC DATA"/>
      <sheetName val="증감내역서"/>
      <sheetName val="기초1"/>
      <sheetName val="맨홀수량"/>
      <sheetName val="7.1유효폭"/>
      <sheetName val="부속동"/>
      <sheetName val="노임단가"/>
      <sheetName val="기계경비일람"/>
      <sheetName val="뚝토공"/>
      <sheetName val="단위단가"/>
      <sheetName val="중기사용료"/>
      <sheetName val="저"/>
      <sheetName val="새공통"/>
      <sheetName val="대전-교대(A1-A2)"/>
      <sheetName val="현황산출서"/>
      <sheetName val="동력부하계산"/>
      <sheetName val="도급"/>
      <sheetName val="부하계산서"/>
      <sheetName val="Sheet3"/>
      <sheetName val="공사비예산서(토목분)"/>
      <sheetName val="TEST1"/>
      <sheetName val="본선 토공 분배표"/>
      <sheetName val="프랜트면허"/>
      <sheetName val="토목주소"/>
      <sheetName val="인사자료총집계"/>
      <sheetName val="평가데이터"/>
      <sheetName val="기본단가"/>
      <sheetName val="DATE"/>
      <sheetName val="현장관리비 산출내역"/>
      <sheetName val="특수선일위대가"/>
      <sheetName val="출자한도"/>
      <sheetName val="단면 (2)"/>
      <sheetName val="변경내역대비표(2)"/>
      <sheetName val="경비"/>
      <sheetName val="침하계"/>
      <sheetName val="3.공통공사대비"/>
      <sheetName val="36+45-113-18+19+20I"/>
      <sheetName val="현장관리비"/>
      <sheetName val="정부노임단가"/>
      <sheetName val="대로근거"/>
      <sheetName val="중로근거"/>
      <sheetName val="갑지(추정)"/>
      <sheetName val="데이타"/>
      <sheetName val="방배동내역(한영)"/>
      <sheetName val="갑지1"/>
      <sheetName val="토사(PE)"/>
      <sheetName val="경비2내역"/>
      <sheetName val="을 2"/>
      <sheetName val="을 1"/>
      <sheetName val="토공 갑지"/>
      <sheetName val="구조물견적"/>
      <sheetName val="수량3"/>
      <sheetName val="노무비단가"/>
      <sheetName val="단면치수"/>
      <sheetName val="Y-WORK"/>
      <sheetName val="물가시세"/>
      <sheetName val="자료"/>
      <sheetName val="INPUT"/>
      <sheetName val="장비"/>
      <sheetName val="산근1"/>
      <sheetName val="노무"/>
      <sheetName val="자재"/>
      <sheetName val="지급자재"/>
      <sheetName val="총공사내역서"/>
      <sheetName val="건축공사실행"/>
      <sheetName val="000000"/>
      <sheetName val="일위대가표"/>
      <sheetName val="변수데이타"/>
      <sheetName val="장비내역서"/>
      <sheetName val="CTEMCOST"/>
      <sheetName val="물량"/>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공문"/>
      <sheetName val="D01"/>
      <sheetName val="D02"/>
      <sheetName val="구조물철거타공정이월"/>
      <sheetName val="1-1"/>
      <sheetName val="내역1"/>
      <sheetName val="CIVIL"/>
      <sheetName val="단가비교표"/>
      <sheetName val="주식"/>
      <sheetName val="영동(D)"/>
      <sheetName val="원형1호맨홀토공수량"/>
      <sheetName val="BOX 본체"/>
      <sheetName val="MAT"/>
      <sheetName val="JUCKEYK"/>
      <sheetName val=" "/>
      <sheetName val="WORK"/>
      <sheetName val="외자배분"/>
      <sheetName val="외자내역"/>
      <sheetName val="U-TYPE(1)"/>
      <sheetName val="적용률"/>
      <sheetName val="6PILE  (돌출)"/>
      <sheetName val="찍기"/>
      <sheetName val="별표"/>
      <sheetName val="자재조사표"/>
      <sheetName val="1,2,3,4,5단위수량"/>
      <sheetName val="견적대비표"/>
      <sheetName val="설계개요"/>
      <sheetName val="예가표"/>
      <sheetName val="단가조사표"/>
      <sheetName val="각사별공사비분개 "/>
      <sheetName val="70%"/>
      <sheetName val="식재인부"/>
      <sheetName val="총괄표"/>
      <sheetName val="바닥판"/>
      <sheetName val="자재단가"/>
      <sheetName val="기계경비(시간당)"/>
      <sheetName val="램머"/>
      <sheetName val="SG"/>
      <sheetName val="TB-내역서"/>
      <sheetName val="Sheet5"/>
      <sheetName val="전기"/>
      <sheetName val="입찰안"/>
      <sheetName val="차액보증"/>
      <sheetName val="2"/>
      <sheetName val="D-3109"/>
      <sheetName val="ABUT수량-A1"/>
      <sheetName val="1.취수장"/>
      <sheetName val="6호기"/>
      <sheetName val="9811"/>
      <sheetName val="설계흐름도"/>
      <sheetName val="터널전기"/>
      <sheetName val="해외법인"/>
      <sheetName val="L-type"/>
      <sheetName val="수량산출"/>
      <sheetName val="표지"/>
      <sheetName val="발생토"/>
      <sheetName val="자재수량"/>
      <sheetName val="마감사양"/>
      <sheetName val="터널조도"/>
      <sheetName val="정SW_원_"/>
      <sheetName val="기성집계"/>
      <sheetName val="공내역서"/>
      <sheetName val="일년TOTAL"/>
      <sheetName val="연돌일위집계"/>
      <sheetName val="간접비"/>
      <sheetName val="유기공정"/>
      <sheetName val="Sheet2"/>
      <sheetName val="COVER-P"/>
      <sheetName val="결재갑지"/>
      <sheetName val="일위대가(건축)"/>
      <sheetName val="표준건축비"/>
      <sheetName val="2006납품"/>
      <sheetName val="S1"/>
      <sheetName val="구성비"/>
      <sheetName val="정렬"/>
      <sheetName val="9GNG운반"/>
      <sheetName val="배명(단가)"/>
      <sheetName val="FORM-0"/>
      <sheetName val="1호맨홀토공"/>
      <sheetName val="Sheet4"/>
      <sheetName val="단가산출1"/>
      <sheetName val="단가산출2"/>
      <sheetName val="JUCK"/>
      <sheetName val="현장지지물물량"/>
      <sheetName val="제경비"/>
      <sheetName val="실적"/>
      <sheetName val="입력(K0)"/>
      <sheetName val="노무비"/>
      <sheetName val="용수간선"/>
      <sheetName val="암거날개벽"/>
      <sheetName val="기초"/>
      <sheetName val="맨홀토공산출"/>
      <sheetName val="계수시트"/>
      <sheetName val="노임이"/>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시설일위"/>
      <sheetName val="식재수량표"/>
      <sheetName val="식재일위"/>
      <sheetName val="수량집계표"/>
      <sheetName val="공종별수량집계"/>
      <sheetName val="기경집계"/>
      <sheetName val="Pier 3"/>
      <sheetName val="2000년 공정표"/>
      <sheetName val="WEON"/>
      <sheetName val="수정2"/>
      <sheetName val="BOX(1.5X1.5)"/>
      <sheetName val="공문(신)"/>
      <sheetName val="3련 BOX"/>
      <sheetName val="와동25-3(변경)"/>
      <sheetName val="간선계산"/>
      <sheetName val="수목단가"/>
      <sheetName val="시설수량표"/>
      <sheetName val="관로토공"/>
      <sheetName val="신천교(음성)"/>
      <sheetName val="기성금내역서"/>
      <sheetName val="자바라1"/>
      <sheetName val="해외 연수비용 계산-삭제"/>
      <sheetName val="해외 기술훈련비 (합계)"/>
      <sheetName val="2000년1차"/>
      <sheetName val="12호기내역서(건축분)"/>
      <sheetName val="적용단가"/>
      <sheetName val="Sheet6"/>
      <sheetName val="날개벽수량표"/>
      <sheetName val="골조시행"/>
      <sheetName val="7-3단면_상시"/>
      <sheetName val="소요자재"/>
      <sheetName val="노무산출서"/>
      <sheetName val="부도어음"/>
      <sheetName val="장비투입 (2)"/>
      <sheetName val="단위중기"/>
      <sheetName val="전체"/>
      <sheetName val="철거산출근거"/>
      <sheetName val="기기리스트"/>
      <sheetName val="금융비용"/>
      <sheetName val="K55수출"/>
      <sheetName val="c_balju"/>
      <sheetName val="영업2"/>
      <sheetName val="옹벽(수량)"/>
      <sheetName val="중기일위대가"/>
      <sheetName val="결과조달"/>
      <sheetName val="조건표"/>
      <sheetName val="품셈TABLE"/>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옹벽수량집계"/>
      <sheetName val="1SPAN"/>
      <sheetName val="T기성9605"/>
      <sheetName val="TYPE A"/>
      <sheetName val="기둥(원형)"/>
      <sheetName val="기초단가"/>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문보고"/>
      <sheetName val="국공유지및사유지"/>
      <sheetName val="광산내역"/>
      <sheetName val="방송(체육관)"/>
      <sheetName val="날개벽(시점좌측)"/>
      <sheetName val="참조"/>
      <sheetName val="건축"/>
      <sheetName val="을"/>
      <sheetName val="CC16-내역서"/>
      <sheetName val="NM2"/>
      <sheetName val="NW1"/>
      <sheetName val="NW2"/>
      <sheetName val="PW3"/>
      <sheetName val="PW4"/>
      <sheetName val="SC1"/>
      <sheetName val="DNW"/>
      <sheetName val="N+"/>
      <sheetName val="NE"/>
      <sheetName val="P+"/>
      <sheetName val="PE"/>
      <sheetName val="PM"/>
      <sheetName val="TR"/>
      <sheetName val="시설물일위"/>
      <sheetName val="산출근거"/>
      <sheetName val="Baby일위대가"/>
      <sheetName val="매립"/>
      <sheetName val="산출내역서집계표"/>
      <sheetName val="장문교(대전)"/>
      <sheetName val="1ST"/>
      <sheetName val="메서,변+증"/>
      <sheetName val="경영상태"/>
      <sheetName val="96까지"/>
      <sheetName val="97년"/>
      <sheetName val="98이후"/>
      <sheetName val="1.설계조건"/>
      <sheetName val="수량명세서"/>
      <sheetName val="#10거푸집유로폼(0~7m)"/>
      <sheetName val="상부하중"/>
      <sheetName val="풍하중1"/>
      <sheetName val="예산총괄표"/>
      <sheetName val="L형옹벽단위수량(35)"/>
      <sheetName val="L형옹벽단위수량(25)"/>
      <sheetName val="단기차입금"/>
      <sheetName val="5사남"/>
      <sheetName val="포장물량집계"/>
      <sheetName val="9"/>
      <sheetName val="공사내역"/>
      <sheetName val="1공구 건정토건 토공"/>
      <sheetName val="원가1(기계)"/>
      <sheetName val="C &amp; G RHS"/>
      <sheetName val="jobhist"/>
      <sheetName val="조내역"/>
      <sheetName val="Total"/>
      <sheetName val="일위대가목차"/>
      <sheetName val="간접1"/>
      <sheetName val="1안98Billing"/>
      <sheetName val="실시공"/>
      <sheetName val="DANGA"/>
      <sheetName val="전기일위대가"/>
      <sheetName val="목표세부명세"/>
      <sheetName val="설비원가"/>
      <sheetName val="신림자금"/>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L_type"/>
      <sheetName val="식재"/>
      <sheetName val="시설물"/>
      <sheetName val="식재출력용"/>
      <sheetName val="유지관리"/>
      <sheetName val="건축공사요약표"/>
      <sheetName val="집계내역서(가압장)"/>
      <sheetName val="흐름도"/>
      <sheetName val="5.3 단면가정"/>
      <sheetName val="기성내역"/>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유림골조"/>
      <sheetName val="투자효율분석"/>
      <sheetName val="설계명세서"/>
      <sheetName val="설계기준"/>
      <sheetName val="부대내역"/>
      <sheetName val="일위대가(가설)"/>
      <sheetName val="Man Hole"/>
      <sheetName val="기지국"/>
      <sheetName val="F4-F7"/>
      <sheetName val="입찰내역"/>
      <sheetName val="수질정화시설"/>
      <sheetName val="간지"/>
      <sheetName val="신우"/>
      <sheetName val="과천MAIN"/>
      <sheetName val="물량표"/>
      <sheetName val="변경원가서갑"/>
      <sheetName val="°©Áö"/>
      <sheetName val="토공산출(주차장)"/>
      <sheetName val="COVER"/>
      <sheetName val="수리결과"/>
      <sheetName val="단위수량"/>
      <sheetName val="업무처리전"/>
      <sheetName val="선로정수계산"/>
      <sheetName val="CON포장수량"/>
      <sheetName val="ACUNIT"/>
      <sheetName val="CONUNIT"/>
      <sheetName val="포장공"/>
      <sheetName val="화전내"/>
      <sheetName val="2000용수잠관-수량집계"/>
      <sheetName val="부대공사"/>
      <sheetName val="1.토공"/>
      <sheetName val="일반공사"/>
      <sheetName val="변경내역"/>
      <sheetName val="설계서"/>
      <sheetName val="TYPE-A"/>
      <sheetName val="설비"/>
      <sheetName val="교대시점"/>
      <sheetName val="비탈면보호공수량산출"/>
      <sheetName val="증감대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조명율표"/>
      <sheetName val="터파기및재료"/>
      <sheetName val="CAL"/>
      <sheetName val="차도조도계산"/>
      <sheetName val="SPEC"/>
      <sheetName val="DC-2303"/>
      <sheetName val="O＆P"/>
      <sheetName val="결재판(삭제하지말아주세요)"/>
      <sheetName val="Process Piping"/>
      <sheetName val="BQ(실행)"/>
      <sheetName val="품셈기준"/>
      <sheetName val="FAB별"/>
      <sheetName val="총괄"/>
      <sheetName val="중동공구"/>
      <sheetName val="개산공사비"/>
      <sheetName val="증가분"/>
      <sheetName val="증가수정"/>
      <sheetName val="문의사항"/>
      <sheetName val="수수료율표"/>
      <sheetName val="Calculation"/>
      <sheetName val="토공사"/>
      <sheetName val="목록"/>
      <sheetName val="은행"/>
      <sheetName val="철근단면적"/>
      <sheetName val="TYPE-1"/>
      <sheetName val="집1"/>
      <sheetName val="철근총괄집계표"/>
      <sheetName val="개화1교"/>
      <sheetName val="수량산출서-2"/>
      <sheetName val="깨기"/>
      <sheetName val="Koreasea"/>
      <sheetName val="MOTOR"/>
      <sheetName val="토목-물가"/>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공종별집계표"/>
      <sheetName val="STRA2"/>
      <sheetName val="WEIGHT LIST"/>
      <sheetName val="POL6차-PIPING"/>
      <sheetName val="산#2-1 (2)"/>
      <sheetName val="산#3-1"/>
      <sheetName val="설산1.나"/>
      <sheetName val="본사S"/>
      <sheetName val="상행-교대(A1-A2)"/>
      <sheetName val="FB25JN"/>
      <sheetName val="성곽내역서"/>
      <sheetName val="전라자금"/>
      <sheetName val="9509"/>
      <sheetName val="교각계산"/>
      <sheetName val="TYPE1"/>
      <sheetName val="철근량"/>
      <sheetName val="원가계산"/>
      <sheetName val="원가계산서(남측)"/>
      <sheetName val="공통비(전체)"/>
      <sheetName val="충주"/>
      <sheetName val="품의서"/>
      <sheetName val="자재 집계표"/>
      <sheetName val="2연BOX"/>
      <sheetName val="재료"/>
      <sheetName val="예정(3)"/>
      <sheetName val="동원(3)"/>
      <sheetName val="예가대비"/>
      <sheetName val="기성신청"/>
      <sheetName val="Raw Data"/>
      <sheetName val="Sheet1_(2)2"/>
      <sheetName val="물가변동_총괄서2"/>
      <sheetName val="방배동내역_(총괄)2"/>
      <sheetName val="허용전류-IEC_DATA2"/>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공사비증감"/>
      <sheetName val="40단가산출서"/>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주형"/>
      <sheetName val="역T형"/>
      <sheetName val="PILE"/>
      <sheetName val="내역서(기성청구)"/>
      <sheetName val="0"/>
      <sheetName val="배관내역"/>
      <sheetName val="산출서양식01"/>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960318-1"/>
      <sheetName val="SBT NO Proj. Controlling Report"/>
      <sheetName val="PI"/>
      <sheetName val="AC포장수량"/>
      <sheetName val="수량이동"/>
      <sheetName val="펌프장수량산출(토)"/>
      <sheetName val="경산"/>
      <sheetName val="tggwan(mac)"/>
      <sheetName val="우각부보강"/>
      <sheetName val="골재"/>
      <sheetName val="원가계산서"/>
      <sheetName val="소방사항"/>
      <sheetName val="방수"/>
      <sheetName val="중기"/>
      <sheetName val="심의위원명단"/>
      <sheetName val="실행간접비"/>
      <sheetName val="소화실적"/>
      <sheetName val="APT"/>
      <sheetName val="견적"/>
      <sheetName val="허용전류_IEC"/>
      <sheetName val="허용전류_IEC DATA"/>
      <sheetName val="잡비계산"/>
      <sheetName val="사통"/>
      <sheetName val="기안"/>
      <sheetName val="내역표지"/>
      <sheetName val="S12"/>
      <sheetName val="S9"/>
      <sheetName val="S14"/>
      <sheetName val="조도계산서 (도서)"/>
      <sheetName val="산1~6"/>
      <sheetName val="토목"/>
      <sheetName val="인천성심병원"/>
      <sheetName val="1TL종점(1)"/>
      <sheetName val="예산서"/>
      <sheetName val="3BL공동구 수량"/>
      <sheetName val="충돌 내용"/>
      <sheetName val="작성방법"/>
      <sheetName val="FOOTING단면력"/>
      <sheetName val="품의"/>
      <sheetName val="주공 갑지"/>
      <sheetName val="음료실행"/>
      <sheetName val="공사원가"/>
      <sheetName val="FLA"/>
      <sheetName val="할증 "/>
      <sheetName val="참고"/>
      <sheetName val="COA-17"/>
      <sheetName val="C-18"/>
      <sheetName val="견적서"/>
      <sheetName val="산출내역서"/>
      <sheetName val="원가"/>
      <sheetName val="교통대책내역"/>
      <sheetName val="시멘트"/>
      <sheetName val="PHC파일 천공 및 항타"/>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5.모델링"/>
      <sheetName val="금융구조검토"/>
      <sheetName val="삼성전기"/>
      <sheetName val="산근터빈"/>
      <sheetName val="xxxxxx"/>
      <sheetName val="구역화물"/>
      <sheetName val="공문갑지"/>
      <sheetName val="G2설비도급"/>
      <sheetName val="21301동"/>
      <sheetName val="11"/>
      <sheetName val="주간기성"/>
      <sheetName val="직종인원"/>
      <sheetName val="일일총괄"/>
      <sheetName val="검사현황"/>
      <sheetName val="10"/>
      <sheetName val="부하"/>
      <sheetName val="Book2"/>
      <sheetName val="8"/>
      <sheetName val="견적서세부내용"/>
      <sheetName val="견적내용입력"/>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Quantity"/>
      <sheetName val="??"/>
      <sheetName val="Du toan"/>
      <sheetName val="Keothep"/>
      <sheetName val="Re-bar"/>
      <sheetName val="WEIGHT_LIST"/>
      <sheetName val="산#2-1_(2)"/>
      <sheetName val="구체"/>
      <sheetName val="중기비"/>
      <sheetName val="소비자가"/>
      <sheetName val="20관리비율"/>
      <sheetName val="공종별집계표(건축)"/>
      <sheetName val="배수내역"/>
      <sheetName val="49일위"/>
      <sheetName val="경비_원본"/>
      <sheetName val="방음벽연장집계-여기까지만 출력"/>
      <sheetName val="R.C RAHMEN 해석"/>
      <sheetName val="자"/>
      <sheetName val="노"/>
      <sheetName val="기둥"/>
      <sheetName val="을지"/>
      <sheetName val="G.R300경비"/>
      <sheetName val="관급"/>
      <sheetName val="가설건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sheetData sheetId="805"/>
      <sheetData sheetId="80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총괄표"/>
      <sheetName val="(1차)2025년_SW개발비 산정"/>
      <sheetName val="(1차)2025년_기능"/>
      <sheetName val="(2차)2026년_SW개발비 산정"/>
      <sheetName val="(2차)2026년_기능"/>
      <sheetName val="(3차)2027년_SW개발비 산정"/>
      <sheetName val="(3차)2027년_기능"/>
      <sheetName val="(3차)2027년_MM 산정"/>
      <sheetName val="(참고)보정계수"/>
      <sheetName val="(2024년)SW기술자 평균임금"/>
      <sheetName val="(2024년)ITSQF 직무체계 및 정의"/>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지분협상"/>
      <sheetName val="표지 "/>
      <sheetName val="총괄표"/>
      <sheetName val="1-1.시계열_데이터_관리체계_구축(841)"/>
      <sheetName val="1-1.시계열_데이터_관리체계__구축(FP)"/>
      <sheetName val="1-2.데이터_생애주기_관리체계_구축(380)"/>
      <sheetName val="1-2.데이터_생애주기_관리체계_구축(FP)"/>
      <sheetName val="1-3.융합개방형_데이터_및_DaaS_구축(256)"/>
      <sheetName val="1-3.융합개방형_데이터_및_DaaS_구축(FP)"/>
      <sheetName val="2.공간정보_특화_플랫폼"/>
      <sheetName val="2.공간정보_특화_플랫폼(FP)"/>
      <sheetName val="3-1.한국토지정보시스템_클라우드_전환"/>
      <sheetName val="3-1.한국토지정보시스템_클라우드_전환(FP)"/>
      <sheetName val="3-2.공간정보_활용_서비스"/>
      <sheetName val="3-2.공간정보_활용_서비스(FP)"/>
      <sheetName val="3-3.인터넷(대민)_서비스_확대"/>
      <sheetName val="3-3.인터넷(대민)_서비스_확대(FP)"/>
      <sheetName val="4.융합개방형데이터_구축(452)"/>
      <sheetName val="4.융합개방데이터_구축_물량"/>
      <sheetName val="5.전산자원도입"/>
      <sheetName val="(참조)보정계수"/>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98수문일위"/>
      <sheetName val="98자재단가"/>
      <sheetName val="98년도"/>
      <sheetName val="99년도1월 "/>
      <sheetName val="99년도4월 "/>
      <sheetName val="99년도7월"/>
      <sheetName val="99년도9월"/>
      <sheetName val="해평이토변"/>
      <sheetName val="녹동자동비22560"/>
      <sheetName val="녹동자동비22760"/>
      <sheetName val="광양도이자동비"/>
      <sheetName val="도암천자동비"/>
      <sheetName val="광양신아배수문"/>
      <sheetName val="창포지구"/>
      <sheetName val="도양자동비"/>
      <sheetName val="회문지구"/>
      <sheetName val="토기공"/>
      <sheetName val="옥룡제"/>
      <sheetName val="봉덕보"/>
      <sheetName val="봉덕보 1"/>
      <sheetName val="난간"/>
      <sheetName val="4-3 보온 기본물량집계"/>
      <sheetName val="설계요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정이력"/>
      <sheetName val="기본정보"/>
      <sheetName val="Data"/>
      <sheetName val="Transaction"/>
      <sheetName val="VAF"/>
      <sheetName val="FPA_검증"/>
      <sheetName val="공수견적"/>
      <sheetName val="비용산정"/>
      <sheetName val="CountingTip"/>
      <sheetName val="보정계수설명"/>
      <sheetName val="Macro상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개정이력"/>
      <sheetName val="기본정보"/>
      <sheetName val="Data"/>
      <sheetName val="Transaction"/>
      <sheetName val="VAF"/>
      <sheetName val="FPA_검증"/>
      <sheetName val="공수견적"/>
      <sheetName val="비용산정"/>
      <sheetName val="CountingTip"/>
      <sheetName val="보정계수설명"/>
      <sheetName val="Macro상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개발"/>
      <sheetName val="일위대가"/>
      <sheetName val="신산출"/>
      <sheetName val="산출근거(1)"/>
      <sheetName val="산출근거(2)"/>
      <sheetName val="계산"/>
      <sheetName val="심사출력"/>
      <sheetName val="심사물량"/>
      <sheetName val="심사계산"/>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총괄표"/>
      <sheetName val="개발"/>
      <sheetName val="일위대가"/>
      <sheetName val="신산출"/>
      <sheetName val="산출근거(1)"/>
      <sheetName val="산출근거(2)"/>
      <sheetName val="계산"/>
      <sheetName val="심사출력"/>
      <sheetName val="심사물량"/>
      <sheetName val="심사계산"/>
      <sheetName val="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20관리비율"/>
      <sheetName val="일위대가"/>
      <sheetName val="전선 및 전선관"/>
      <sheetName val="동원(3)"/>
      <sheetName val="노무비단가"/>
      <sheetName val="옥외 전력간선공사"/>
      <sheetName val="내역1"/>
      <sheetName val="#REF"/>
      <sheetName val="수량산출1"/>
      <sheetName val="자재단가표"/>
      <sheetName val="화해(함평)"/>
      <sheetName val="화해(장성)"/>
      <sheetName val="내역서"/>
      <sheetName val="N賃率_職"/>
      <sheetName val="시설물일위"/>
      <sheetName val="경율산정.XLS"/>
      <sheetName val="중기사용료"/>
      <sheetName val="공조기휀"/>
      <sheetName val="노임단가"/>
      <sheetName val="제작비추산총괄표"/>
      <sheetName val="노임"/>
      <sheetName val="노무비"/>
      <sheetName val="C-직노1"/>
      <sheetName val="내역"/>
      <sheetName val="일위대가(가설)"/>
      <sheetName val="b_balju_cho"/>
      <sheetName val="집계"/>
      <sheetName val="새공통"/>
      <sheetName val="인부임"/>
      <sheetName val="중기일위대가"/>
      <sheetName val="토공"/>
      <sheetName val="공사원가계산서"/>
      <sheetName val="단가조사"/>
      <sheetName val="수량산출"/>
      <sheetName val="Baby일위대가"/>
      <sheetName val="순공사비"/>
      <sheetName val="Sheet1"/>
      <sheetName val="전기공사일위대가"/>
      <sheetName val="단"/>
      <sheetName val="KCS-CA"/>
      <sheetName val="산경"/>
      <sheetName val="일위대가목록"/>
      <sheetName val="직노"/>
      <sheetName val="을-ATYPE"/>
      <sheetName val="문산"/>
      <sheetName val="을지"/>
      <sheetName val="총괄표"/>
      <sheetName val="다곡2교"/>
      <sheetName val="DATE"/>
      <sheetName val="조건표"/>
      <sheetName val="날개벽수량표"/>
      <sheetName val="원형맨홀수량"/>
      <sheetName val="이토변실"/>
      <sheetName val="제36-40호표"/>
      <sheetName val="J直材4"/>
      <sheetName val="총괄집계표"/>
      <sheetName val="CT "/>
      <sheetName val="재료"/>
      <sheetName val="설치자재"/>
      <sheetName val="기본사항"/>
      <sheetName val="환산"/>
      <sheetName val="일위"/>
      <sheetName val="Data"/>
      <sheetName val="재정비직인"/>
      <sheetName val="재정비내역"/>
      <sheetName val="지적고시내역"/>
      <sheetName val="원가_(2)"/>
      <sheetName val="전선_및_전선관"/>
      <sheetName val="옥외_전력간선공사"/>
      <sheetName val="경율산정_XLS"/>
      <sheetName val="교각1"/>
      <sheetName val="샌딩 에폭시 도장"/>
      <sheetName val="일반문틀 설치"/>
      <sheetName val="총괄내역서"/>
      <sheetName val="유림골조"/>
      <sheetName val="기본일위"/>
      <sheetName val="지급자재"/>
      <sheetName val="품셈"/>
      <sheetName val="CTEMCOST"/>
      <sheetName val="차액보증"/>
      <sheetName val="인사자료총집계"/>
      <sheetName val="2.수량조서(발주용)"/>
      <sheetName val="업체명"/>
      <sheetName val="관리"/>
      <sheetName val="P&amp;L(Ahn)"/>
      <sheetName val="포장공"/>
      <sheetName val="배수공"/>
      <sheetName val="WATER"/>
      <sheetName val="차도부연장현황"/>
      <sheetName val="Galaxy 소비자가격표"/>
      <sheetName val="목록"/>
      <sheetName val="70%"/>
      <sheetName val="96노임기준"/>
      <sheetName val="단위수량"/>
      <sheetName val="6PILE  (돌출)"/>
      <sheetName val="절감효과"/>
      <sheetName val="설계예시"/>
      <sheetName val="간접비총괄 (2)"/>
      <sheetName val="구조물공"/>
      <sheetName val="부대공"/>
      <sheetName val="공종별수량집계"/>
      <sheetName val="담장산출"/>
      <sheetName val="견적"/>
      <sheetName val="약전설비"/>
      <sheetName val="중기사용료산출근거"/>
      <sheetName val="단가 및 재료비"/>
      <sheetName val="적현로"/>
      <sheetName val="아파트"/>
      <sheetName val="소비자가"/>
      <sheetName val="설직재-1"/>
      <sheetName val="EQT-ESTN"/>
      <sheetName val="기술부 VENDOR LIST"/>
      <sheetName val="B1(반포1차)"/>
      <sheetName val="원가계산서"/>
      <sheetName val="일위목록"/>
      <sheetName val="1차설계변경내역"/>
      <sheetName val="D-경비1"/>
      <sheetName val="건축내역"/>
      <sheetName val="8.수량산출서"/>
      <sheetName val="9.단가조사서"/>
      <sheetName val="6.일위목록"/>
      <sheetName val="내역서(실)"/>
      <sheetName val="단가산출"/>
      <sheetName val="일위대가표(유단가)"/>
      <sheetName val="증감대비"/>
      <sheetName val="5사남"/>
      <sheetName val="COST"/>
      <sheetName val="전기"/>
      <sheetName val="요율"/>
      <sheetName val="하도관리"/>
      <sheetName val="확약서"/>
      <sheetName val="Sheet9"/>
      <sheetName val="퇴직영수증"/>
      <sheetName val="건축-물가변동"/>
      <sheetName val="단위단가"/>
      <sheetName val="000000"/>
      <sheetName val="Sheet4"/>
      <sheetName val="을_ATYPE"/>
      <sheetName val="견적서"/>
      <sheetName val="합천내역"/>
      <sheetName val="공통가설"/>
      <sheetName val="인건비"/>
      <sheetName val="실행대비"/>
      <sheetName val="갑지"/>
      <sheetName val="지수"/>
      <sheetName val="갑지(추정)"/>
      <sheetName val="Sheet5"/>
      <sheetName val="guard(mac)"/>
      <sheetName val="조명시설"/>
      <sheetName val="시행후면적"/>
      <sheetName val="가설대가"/>
      <sheetName val="토공대가"/>
      <sheetName val="구조대가"/>
      <sheetName val="포설대가1"/>
      <sheetName val="부대대가"/>
      <sheetName val="공정집계_국별"/>
      <sheetName val="설계명세서"/>
      <sheetName val="(변경계약)총괄내역"/>
      <sheetName val="8.PILE  (돌출)"/>
      <sheetName val="입찰안"/>
      <sheetName val="전국현황"/>
      <sheetName val="MOTOR"/>
      <sheetName val="4. 자재단가비교표"/>
      <sheetName val="4. 일위대가"/>
      <sheetName val="일위대가(출입)"/>
      <sheetName val="(A)내역서"/>
      <sheetName val="자재집계"/>
      <sheetName val="Sheet3"/>
      <sheetName val="대구-교대(A1)"/>
      <sheetName val="단1"/>
      <sheetName val="FACTOR"/>
      <sheetName val="工관리비율"/>
      <sheetName val="工완성공사율"/>
      <sheetName val="dt0301"/>
      <sheetName val="dtt0301"/>
      <sheetName val="아파트_9"/>
      <sheetName val="정부노임단가"/>
      <sheetName val="품셈TABLE"/>
      <sheetName val="노임단가(일반)"/>
      <sheetName val="전기일위대가"/>
      <sheetName val="대목"/>
      <sheetName val="경산"/>
      <sheetName val="변압기 및 발전기 용량"/>
      <sheetName val="MOKDONG(1)"/>
      <sheetName val="준검 내역서"/>
      <sheetName val="기본단가표"/>
      <sheetName val="내역단위"/>
      <sheetName val="소화설비"/>
      <sheetName val="기존단가 (2)"/>
      <sheetName val="자료입력"/>
      <sheetName val="예산명세서"/>
      <sheetName val="대전-교대(A1-A2)"/>
      <sheetName val="일위대가표"/>
      <sheetName val="1차 내역서"/>
      <sheetName val="구리토평1전기"/>
      <sheetName val="적용단위길이"/>
      <sheetName val="피벗테이블데이터분석"/>
      <sheetName val="특수기호강도거푸집"/>
      <sheetName val="종배수관면벽신"/>
      <sheetName val="종배수관(신)"/>
      <sheetName val="해창정"/>
      <sheetName val="기계설비"/>
      <sheetName val="설계내역서"/>
      <sheetName val="공사개요"/>
      <sheetName val="시설물기초"/>
      <sheetName val="Total"/>
      <sheetName val="6호기"/>
      <sheetName val="건축공사실행"/>
      <sheetName val="마포토정"/>
      <sheetName val="10월"/>
      <sheetName val="신천3호용수로"/>
      <sheetName val="2공구산출내역"/>
      <sheetName val="식재일위대가"/>
      <sheetName val="펀칭"/>
      <sheetName val="노임이"/>
      <sheetName val="물량"/>
      <sheetName val="시공변경 설명서"/>
      <sheetName val="공사비증감내역"/>
      <sheetName val="변경조서"/>
      <sheetName val="362품셈"/>
      <sheetName val="평균높이산출근거"/>
      <sheetName val="횡배수관위치조서"/>
      <sheetName val="Sheet13"/>
      <sheetName val="기자재비"/>
      <sheetName val="woo(mac)"/>
      <sheetName val="횡배수관집현황(2공구)"/>
      <sheetName val="인건-측정"/>
      <sheetName val="sw1"/>
      <sheetName val="아스콘포장 (5t)"/>
      <sheetName val="원가_(2)1"/>
      <sheetName val="전선_및_전선관1"/>
      <sheetName val="원형1호맨홀토공수량"/>
      <sheetName val="기별"/>
      <sheetName val="램머"/>
      <sheetName val="내역을"/>
      <sheetName val="건축"/>
      <sheetName val="방식총괄"/>
      <sheetName val="단가목록"/>
      <sheetName val="토목검측서"/>
      <sheetName val="부대내역"/>
      <sheetName val="내역서(기성청구)"/>
      <sheetName val="설계서(1)"/>
      <sheetName val="부하계산서"/>
      <sheetName val="도로단위당"/>
      <sheetName val="실행철강하도"/>
      <sheetName val="계수원본(99.2.28)"/>
      <sheetName val="POL6차-PIPING"/>
      <sheetName val="경율산정"/>
      <sheetName val="방지책개소별명세"/>
      <sheetName val="단가명령서"/>
      <sheetName val="3"/>
      <sheetName val="패널"/>
      <sheetName val="대창(장성)"/>
      <sheetName val="대창(함평)-창열"/>
      <sheetName val="수공기"/>
      <sheetName val="중기"/>
      <sheetName val="수지예산"/>
      <sheetName val="CAUDIT"/>
      <sheetName val="토적계산"/>
      <sheetName val="목차"/>
      <sheetName val="전선"/>
      <sheetName val="CABLE"/>
      <sheetName val="48평단가"/>
      <sheetName val="57단가"/>
      <sheetName val="54평단가"/>
      <sheetName val="66평단가"/>
      <sheetName val="61단가"/>
      <sheetName val="89평단가"/>
      <sheetName val="84평단가"/>
      <sheetName val="골조시행"/>
      <sheetName val="사용성검토"/>
      <sheetName val="공예을"/>
      <sheetName val="실행내역"/>
      <sheetName val="9GNG운반"/>
      <sheetName val="을"/>
      <sheetName val="금융비용"/>
      <sheetName val="ERL_TBL"/>
      <sheetName val="asd"/>
      <sheetName val="b_sul"/>
      <sheetName val="급여대장출력"/>
      <sheetName val="인원계획-미화"/>
      <sheetName val="자재단가"/>
      <sheetName val="간접비총괄_(2)"/>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EXPENSE"/>
      <sheetName val="건축원가"/>
      <sheetName val="전체"/>
      <sheetName val="기기리스트"/>
      <sheetName val="실행내역 "/>
      <sheetName val="기초단가"/>
      <sheetName val="COVER"/>
      <sheetName val="estimate(TOTAL) (2)"/>
      <sheetName val="estimate"/>
      <sheetName val="내역서2안"/>
      <sheetName val="7.수지"/>
      <sheetName val="기계실"/>
      <sheetName val="Tool"/>
      <sheetName val="C-노임단가"/>
      <sheetName val="45,46"/>
      <sheetName val="사업성분석"/>
      <sheetName val="백호우계수"/>
      <sheetName val="총괄갑 "/>
      <sheetName val="99년신청"/>
      <sheetName val="건축토목내역"/>
      <sheetName val="단가표"/>
      <sheetName val="금액"/>
      <sheetName val="Sheet1 (2)"/>
      <sheetName val="내역서1999.8최종"/>
      <sheetName val="철거산출근거"/>
      <sheetName val="1-최종안"/>
      <sheetName val="사업분석-분양가결정"/>
      <sheetName val="제품별구성표"/>
      <sheetName val="산출근거"/>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TEL"/>
      <sheetName val="일위대가"/>
      <sheetName val="I一般比"/>
      <sheetName val="과천MAIN"/>
      <sheetName val="대비"/>
      <sheetName val="내역서(총)"/>
      <sheetName val="부대대비"/>
      <sheetName val="냉연집계"/>
      <sheetName val="Sheet3"/>
      <sheetName val="신우"/>
      <sheetName val="교각계산"/>
      <sheetName val="민속촌메뉴"/>
      <sheetName val="수량산출서"/>
      <sheetName val="N賃率-職"/>
      <sheetName val="노원열병합  건축공사기성내역서"/>
      <sheetName val="직재"/>
      <sheetName val="설계조건"/>
      <sheetName val="직노"/>
      <sheetName val="20관리비율"/>
      <sheetName val="plan&amp;section of foundation"/>
      <sheetName val="경산"/>
      <sheetName val="Sheet2"/>
      <sheetName val="C-노임단가"/>
      <sheetName val="입찰안"/>
      <sheetName val="DATE"/>
      <sheetName val="sheets"/>
      <sheetName val="예산M12A"/>
      <sheetName val="일위대가목차"/>
      <sheetName val="노임단가"/>
      <sheetName val="경비_원본"/>
      <sheetName val="code"/>
      <sheetName val="터널조도"/>
      <sheetName val="실행내역서 "/>
      <sheetName val="부하계산서"/>
      <sheetName val="CT "/>
      <sheetName val="노임"/>
      <sheetName val="ABUT수량-A1"/>
      <sheetName val="발신정보"/>
      <sheetName val="기본일위"/>
      <sheetName val="2F 회의실견적(5_14 일대)"/>
      <sheetName val="TOTAL"/>
      <sheetName val="NOMUBI"/>
      <sheetName val="sw1"/>
      <sheetName val="J直材4"/>
      <sheetName val="실행철강하도"/>
      <sheetName val="단가비교표"/>
      <sheetName val="동원(3)"/>
      <sheetName val="예정(3)"/>
      <sheetName val="인건-측정"/>
      <sheetName val="조도계산서 (도서)"/>
      <sheetName val="동력부하(도산)"/>
      <sheetName val="명세서"/>
      <sheetName val="danga"/>
      <sheetName val="ilch"/>
      <sheetName val="Sheet14"/>
      <sheetName val="Sheet13"/>
      <sheetName val="유림골조"/>
      <sheetName val="업무"/>
      <sheetName val="공사현황"/>
      <sheetName val="소비자가"/>
      <sheetName val="6호기"/>
      <sheetName val="공사내역"/>
      <sheetName val="공사원가계산서"/>
      <sheetName val="감가상각"/>
      <sheetName val="FANDBS"/>
      <sheetName val="GRDATA"/>
      <sheetName val="SHAFTDBSE"/>
      <sheetName val="전기일위대가"/>
      <sheetName val="DATA"/>
      <sheetName val="자재단가비교표"/>
      <sheetName val="재집"/>
      <sheetName val="단가산출2"/>
      <sheetName val="견적서"/>
      <sheetName val="단가조사"/>
      <sheetName val="을"/>
      <sheetName val="제36-40호표"/>
      <sheetName val="#REF"/>
      <sheetName val="총괄집계표"/>
      <sheetName val="노무비"/>
      <sheetName val="공조기휀"/>
      <sheetName val="재료"/>
      <sheetName val="설치자재"/>
      <sheetName val="기본사항"/>
      <sheetName val="환산"/>
      <sheetName val="일위"/>
      <sheetName val="노임이"/>
      <sheetName val="TABLE"/>
      <sheetName val="유기공정"/>
      <sheetName val="96물가 CODE"/>
      <sheetName val="연부97-1"/>
      <sheetName val="갑지1"/>
      <sheetName val="개요"/>
      <sheetName val="조명시설"/>
      <sheetName val="예산변경사항"/>
      <sheetName val="세부내역"/>
      <sheetName val="정공공사"/>
      <sheetName val="Sheet5"/>
      <sheetName val="갑지"/>
      <sheetName val="인건비"/>
      <sheetName val="DB단가"/>
      <sheetName val="도"/>
      <sheetName val="내역"/>
      <sheetName val="BID"/>
      <sheetName val="갑지(추정)"/>
      <sheetName val="1단계"/>
      <sheetName val="PANEL_중량산출"/>
      <sheetName val="노원열병합__건축공사기성내역서"/>
      <sheetName val="plan&amp;section_of_foundation"/>
      <sheetName val="LEGEND"/>
      <sheetName val="조경"/>
      <sheetName val="최종갑지"/>
      <sheetName val="sum1 (2)"/>
      <sheetName val="견적정보"/>
      <sheetName val="FB25JN"/>
      <sheetName val="년도별실"/>
      <sheetName val="설직재-1"/>
      <sheetName val="주소록"/>
      <sheetName val="Sheet1"/>
      <sheetName val="건축내역"/>
      <sheetName val="본장"/>
      <sheetName val="을지"/>
      <sheetName val="DB"/>
      <sheetName val="도체종-상수표"/>
      <sheetName val="계산서(곡선부)"/>
      <sheetName val="-치수표(곡선부)"/>
      <sheetName val="원가계산서"/>
      <sheetName val="합천내역"/>
      <sheetName val="1.설계조건"/>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화재 탐지 설비"/>
      <sheetName val="工완성공사율"/>
      <sheetName val="Y-WORK"/>
      <sheetName val="UserData"/>
      <sheetName val="환율"/>
      <sheetName val="EACT10"/>
      <sheetName val="일위단가"/>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WORK"/>
      <sheetName val="K1자재(3차등)"/>
      <sheetName val="자재단가"/>
      <sheetName val="덕전리"/>
      <sheetName val="선급금신청서"/>
      <sheetName val="실행비교"/>
      <sheetName val="음료실행"/>
      <sheetName val="APT내역"/>
      <sheetName val="부대시설"/>
      <sheetName val="기둥(원형)"/>
      <sheetName val="통신원가"/>
      <sheetName val="운반"/>
      <sheetName val="UR2-Calculation"/>
      <sheetName val="6PILE  (돌출)"/>
      <sheetName val="신규 수주분(사용자 정의)"/>
      <sheetName val="금액집계"/>
      <sheetName val="1안"/>
      <sheetName val="기성금내역서"/>
      <sheetName val="터파기및재료"/>
      <sheetName val="소상 &quot;1&quot;"/>
      <sheetName val="여과지동"/>
      <sheetName val="기초자료"/>
      <sheetName val="CONCRETE"/>
      <sheetName val="부하LOAD"/>
      <sheetName val="데이타"/>
      <sheetName val="11월 가격"/>
      <sheetName val="일위대가(1)"/>
      <sheetName val="연수동"/>
      <sheetName val="1000 DB구축 부표"/>
      <sheetName val="청천내"/>
      <sheetName val="차액보증"/>
      <sheetName val="10월가격"/>
      <sheetName val="원형1호맨홀토공수량"/>
      <sheetName val="정부노임단가"/>
      <sheetName val="철거산출근거"/>
      <sheetName val="기계경비산출기준"/>
      <sheetName val="단가산출(변경없음)"/>
      <sheetName val="원본(갑지)"/>
      <sheetName val="판매96"/>
      <sheetName val="제-노임"/>
      <sheetName val="제직재"/>
      <sheetName val="원가"/>
      <sheetName val="GAEYO"/>
      <sheetName val="타견적1"/>
      <sheetName val="타견적2"/>
      <sheetName val="타견적3"/>
      <sheetName val="밸브설치"/>
      <sheetName val="단"/>
      <sheetName val="부속동"/>
      <sheetName val="공사개요(좌)"/>
      <sheetName val="직공비"/>
      <sheetName val="매입세율"/>
      <sheetName val="공사개요"/>
      <sheetName val="Sheet7"/>
      <sheetName val="어음광고주"/>
      <sheetName val="내역서1999.8최종"/>
      <sheetName val="단가표"/>
      <sheetName val="사통"/>
      <sheetName val="차수"/>
      <sheetName val="FPA"/>
      <sheetName val="Data Vol"/>
      <sheetName val="순수개발"/>
      <sheetName val="11.단가비교표_"/>
      <sheetName val="16.기계경비산출내역_"/>
      <sheetName val="공통가설"/>
      <sheetName val="전체"/>
      <sheetName val="Galaxy 소비자가격표"/>
      <sheetName val="8.PILE  (돌출)"/>
      <sheetName val="임차품의(농조)"/>
      <sheetName val="copy"/>
      <sheetName val="백암비스타내역"/>
      <sheetName val="Oper Amount"/>
      <sheetName val="실적단가"/>
      <sheetName val="일위대가_복합"/>
      <sheetName val="일위대가_서비스"/>
      <sheetName val="장비집계"/>
      <sheetName val="심사물량"/>
      <sheetName val="심사계산"/>
      <sheetName val="7.1 자재단가표(케이블)"/>
      <sheetName val="입출재고현황 (2)"/>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실행내역"/>
      <sheetName val="조도계산서 _도서_"/>
      <sheetName val="기계내역"/>
      <sheetName val="CTEMCOST"/>
      <sheetName val="가로등기초"/>
      <sheetName val="견적대비 견적서"/>
      <sheetName val="BASIC (2)"/>
      <sheetName val="원가 (2)"/>
      <sheetName val="대치판정"/>
      <sheetName val="기성"/>
      <sheetName val="rate"/>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담장산출"/>
      <sheetName val="dt0301"/>
      <sheetName val="dtt0301"/>
      <sheetName val="목록"/>
      <sheetName val="내부부하"/>
      <sheetName val="품산출서"/>
      <sheetName val="1-1"/>
      <sheetName val="차도조도계산"/>
      <sheetName val="LOAD-46"/>
      <sheetName val="BOX"/>
      <sheetName val="유통망계획"/>
      <sheetName val="기준자료"/>
      <sheetName val="제품"/>
      <sheetName val="견적계산"/>
      <sheetName val="VE절감"/>
      <sheetName val="물량표S"/>
      <sheetName val="금액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부하(성남)"/>
      <sheetName val="말뚝지지력산정"/>
      <sheetName val="예산대비"/>
      <sheetName val="공문"/>
      <sheetName val="NEYOK"/>
      <sheetName val="외주가공"/>
      <sheetName val="7단가"/>
      <sheetName val="건축내역서"/>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견내"/>
      <sheetName val="매립"/>
      <sheetName val="Cost bd-&quot;A&quot;"/>
      <sheetName val="FACTOR"/>
      <sheetName val="실행"/>
      <sheetName val="DLA"/>
      <sheetName val=" 견적서"/>
      <sheetName val="dtxl"/>
      <sheetName val="DRUM"/>
      <sheetName val="물가시세"/>
      <sheetName val="ITEM"/>
      <sheetName val="type-F"/>
      <sheetName val="소업1교"/>
      <sheetName val="TRE TABLE"/>
      <sheetName val="단면가정"/>
      <sheetName val="토공계산서(부체도로)"/>
      <sheetName val="협조전"/>
      <sheetName val="CB"/>
      <sheetName val="본체"/>
      <sheetName val="단위수량"/>
      <sheetName val="표지판단위"/>
      <sheetName val="설계"/>
      <sheetName val="시행후면적"/>
      <sheetName val="수지예산"/>
      <sheetName val="단가대비"/>
      <sheetName val="소요자재"/>
      <sheetName val="ROOF(ALKALI)"/>
      <sheetName val="일위대가(4층원격)"/>
      <sheetName val="자료"/>
      <sheetName val="우각부보강"/>
      <sheetName val="건축집계표"/>
      <sheetName val="단가표 "/>
      <sheetName val="cost"/>
      <sheetName val="총괄"/>
      <sheetName val="공사비"/>
      <sheetName val="OPT"/>
      <sheetName val="SV"/>
      <sheetName val="노무비 근거"/>
      <sheetName val="단가목록"/>
      <sheetName val="대창(장성)"/>
      <sheetName val="자재운반단가일람표"/>
      <sheetName val="설계내역(2001)"/>
      <sheetName val="토목"/>
      <sheetName val="건축원가계산서"/>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99총공사내역서"/>
      <sheetName val="변압기 및 발전기 용량"/>
      <sheetName val="1공구(을)"/>
      <sheetName val="XL4Poppy"/>
      <sheetName val="List"/>
      <sheetName val="CHITIET VL-NC"/>
      <sheetName val="DON GIA"/>
      <sheetName val="MOTOR"/>
      <sheetName val="참고"/>
      <sheetName val="7.경제성결과"/>
      <sheetName val="FRP내역서"/>
      <sheetName val="부대내역"/>
      <sheetName val="실행내역서_"/>
      <sheetName val="3련 BOX"/>
      <sheetName val="DATA1"/>
      <sheetName val="간지"/>
      <sheetName val="소운반"/>
      <sheetName val="7내역"/>
      <sheetName val="BUS제원1"/>
      <sheetName val="11"/>
      <sheetName val="3BL공동구 수량"/>
      <sheetName val="수안보-MBR1"/>
      <sheetName val="L형 옹벽"/>
      <sheetName val="단가조사서"/>
      <sheetName val="목차"/>
      <sheetName val="재1"/>
      <sheetName val="I.설계조건"/>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금융비용"/>
      <sheetName val="주안3차A-A"/>
      <sheetName val="배수내역 (2)"/>
      <sheetName val="수량산출서 갑지"/>
      <sheetName val="간선계산"/>
      <sheetName val="계약내력"/>
      <sheetName val="도근좌표"/>
      <sheetName val="입상내역"/>
      <sheetName val="FAB별"/>
      <sheetName val="견적(갑지)"/>
      <sheetName val="Baby일위대가"/>
      <sheetName val="자재테이블"/>
      <sheetName val="산출금액내역"/>
      <sheetName val="A-4"/>
      <sheetName val="실행간접비용"/>
      <sheetName val="자판실행"/>
      <sheetName val="DHEQSUPT"/>
      <sheetName val="자재조사표(참고용)"/>
      <sheetName val="품셈집계표"/>
      <sheetName val="일반부표집계표"/>
      <sheetName val="상승노임"/>
      <sheetName val="원계약서"/>
      <sheetName val="총괄내역"/>
      <sheetName val="단위중량"/>
      <sheetName val="변화치수"/>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배수통관(좌)"/>
      <sheetName val="맨홀토공"/>
      <sheetName val="Macro(전선)"/>
      <sheetName val="암거공"/>
      <sheetName val="매크로"/>
      <sheetName val="9호관로"/>
      <sheetName val="원가입력"/>
      <sheetName val="교통대책내역"/>
      <sheetName val="집계"/>
      <sheetName val="안정검토"/>
      <sheetName val="TYPE-A"/>
      <sheetName val="전체현황"/>
      <sheetName val="설계예산서(2016년 보안등 신설공사 단가계약-).xls"/>
      <sheetName val="Ekog10"/>
      <sheetName val="코드표"/>
      <sheetName val="주요측점"/>
      <sheetName val="기초단가"/>
      <sheetName val="수량집계"/>
      <sheetName val="수량산출서 (2)"/>
      <sheetName val="CAL"/>
      <sheetName val="공주-교대(A1)"/>
      <sheetName val="COVER-P"/>
      <sheetName val="기계경비"/>
      <sheetName val="작업일정"/>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연령현황"/>
      <sheetName val="__"/>
      <sheetName val="DIAPHRAGM"/>
      <sheetName val="기초자료입력"/>
      <sheetName val="토사(PE)"/>
      <sheetName val="가격표"/>
      <sheetName val="물량산출근거"/>
      <sheetName val="공종별내역서"/>
      <sheetName val="단면검토"/>
      <sheetName val="_산근2_"/>
      <sheetName val="_산근4_"/>
      <sheetName val="_산근5_"/>
      <sheetName val="Controls"/>
      <sheetName val="우수"/>
      <sheetName val="시화점실행"/>
      <sheetName val="일위대가1"/>
      <sheetName val="H-pile(298x299)"/>
      <sheetName val="H-pile(250x250)"/>
      <sheetName val="일위_파일"/>
      <sheetName val="연결임시"/>
      <sheetName val="원형측구(B-type)"/>
      <sheetName val="총괄표"/>
      <sheetName val="Customer Databas"/>
      <sheetName val="BQ_Utl_Off"/>
      <sheetName val="BREAKDOWN(철거설치)"/>
      <sheetName val="콘_재료분리(1)"/>
      <sheetName val="최종견"/>
      <sheetName val="sun"/>
      <sheetName val="예산M11A"/>
      <sheetName val="자료입력"/>
      <sheetName val="경사수로"/>
      <sheetName val="D16"/>
      <sheetName val="D25"/>
      <sheetName val="D22"/>
      <sheetName val="시행예산"/>
      <sheetName val="자재"/>
      <sheetName val="원형맨홀수량"/>
      <sheetName val="기기리스트"/>
      <sheetName val="01"/>
      <sheetName val="연돌일위집계"/>
      <sheetName val="CATV"/>
      <sheetName val="유림총괄"/>
      <sheetName val="BOQ(전체)"/>
      <sheetName val="위치조서"/>
      <sheetName val="본실행경비"/>
      <sheetName val="__MAIN"/>
      <sheetName val="회로내역(승인)"/>
      <sheetName val="안정검토(온1)"/>
      <sheetName val="관급"/>
      <sheetName val="투찰(하수)"/>
      <sheetName val="Site Expenses"/>
      <sheetName val="분류작업"/>
      <sheetName val="기본자료"/>
      <sheetName val="2002상반기노임기준"/>
      <sheetName val="AHU집계"/>
      <sheetName val="맨홀토공산출"/>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 냉각수펌프"/>
      <sheetName val="안정계산"/>
      <sheetName val="15100"/>
      <sheetName val="현장지지물물량"/>
      <sheetName val="두앙"/>
      <sheetName val="재료비"/>
      <sheetName val="보온자재단가표"/>
      <sheetName val="단가대비표 표지"/>
      <sheetName val="2000시행"/>
      <sheetName val="대전-교대(A1-A2)"/>
      <sheetName val="8-1"/>
      <sheetName val="물가"/>
      <sheetName val="해상PCB"/>
      <sheetName val="COVER"/>
      <sheetName val="일보"/>
      <sheetName val="기력고압전동기"/>
      <sheetName val="OH공량old"/>
      <sheetName val="PIPE"/>
      <sheetName val="FLANGE"/>
      <sheetName val="VALVE"/>
      <sheetName val="1을"/>
      <sheetName val="예시 (수정 및 삭제금지)"/>
      <sheetName val="예산내역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몰탈재료산출"/>
      <sheetName val="G.R300경비"/>
      <sheetName val="출입자명단"/>
      <sheetName val="뚝토공"/>
      <sheetName val="설계명세서"/>
      <sheetName val="총요약서"/>
      <sheetName val="1-3.조건,바닥판 "/>
      <sheetName val="첨부1-1"/>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교차구"/>
      <sheetName val="기성내역서"/>
      <sheetName val="사전공사"/>
      <sheetName val="3.공통공사대비"/>
      <sheetName val="TABLE DB"/>
      <sheetName val="쌍용 data base"/>
      <sheetName val="guard(mac)"/>
      <sheetName val="추가예산"/>
      <sheetName val="Sheet4"/>
      <sheetName val="기초안정검토"/>
      <sheetName val="산수배수"/>
      <sheetName val="지주목시비량산출서"/>
      <sheetName val="1,2공구원가계산서"/>
      <sheetName val="2공구산출내역"/>
      <sheetName val="1공구산출내역서"/>
      <sheetName val="원가계산하도"/>
      <sheetName val="단위수량산출"/>
      <sheetName val="기초공"/>
      <sheetName val="물량표"/>
      <sheetName val="평가데이터"/>
      <sheetName val="VENDOR LIST"/>
      <sheetName val="오존실배관내역"/>
      <sheetName val="단면치수"/>
      <sheetName val="입찰견적보고서"/>
      <sheetName val="일반공사"/>
      <sheetName val="사  업  비  수  지  예  산  서"/>
      <sheetName val="암거(내역)"/>
      <sheetName val="TYPE1"/>
      <sheetName val="입력자료모음"/>
      <sheetName val="우배수"/>
      <sheetName val="설명"/>
      <sheetName val="wing"/>
      <sheetName val="98비정기소모"/>
      <sheetName val="원가계산서(공사)"/>
      <sheetName val="구조물철거타공정이월"/>
      <sheetName val="2000년1차"/>
      <sheetName val="수목데이타 "/>
      <sheetName val="단가_1_"/>
      <sheetName val="하부철근수량"/>
      <sheetName val="적용기준"/>
      <sheetName val="실행내역 "/>
      <sheetName val="토공(우물통,기타)_"/>
      <sheetName val="내역서_(2)"/>
      <sheetName val="횡_연장"/>
      <sheetName val="토공(우물통,기타)_2"/>
      <sheetName val="내역서_(2)2"/>
      <sheetName val="횡_연장2"/>
      <sheetName val="토공(우물통,기타)_1"/>
      <sheetName val="내역서_(2)1"/>
      <sheetName val="횡_연장1"/>
      <sheetName val="일위목차"/>
      <sheetName val="식재가격"/>
      <sheetName val="식재총괄"/>
      <sheetName val="일위목록"/>
      <sheetName val="DS기성최종"/>
      <sheetName val="DS설변내역서"/>
      <sheetName val="일위대가(건축)"/>
      <sheetName val="6. 직접경비"/>
      <sheetName val="지주토목내역서"/>
      <sheetName val="E.P.T수량산출서"/>
      <sheetName val="ⴭⴭⴭⴭⴭ"/>
      <sheetName val="교각별수량"/>
      <sheetName val="단가적용기준"/>
      <sheetName val="대로근거"/>
      <sheetName val="98지급계획"/>
      <sheetName val="맨홀수량산출"/>
      <sheetName val="24.보증금(전신전화가입권)"/>
      <sheetName val="계정code"/>
      <sheetName val="시산표"/>
      <sheetName val="비교1"/>
      <sheetName val="특별교실"/>
      <sheetName val="EPro"/>
      <sheetName val="2001년 건설노임"/>
      <sheetName val="단가일람"/>
      <sheetName val="산근1"/>
      <sheetName val="장비"/>
      <sheetName val="노무"/>
      <sheetName val="돈암사업"/>
      <sheetName val="옹벽1"/>
      <sheetName val="BSD (2)"/>
      <sheetName val="Proposal"/>
      <sheetName val="CALCULATION"/>
      <sheetName val="직접인건비"/>
      <sheetName val="각종양식"/>
      <sheetName val="통합"/>
      <sheetName val="깨기수량"/>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보험료산출"/>
      <sheetName val="PIPE내역(FCN)"/>
      <sheetName val="설비내역서"/>
      <sheetName val="전기내역서"/>
      <sheetName val="SW개발대상목록(기능점수)"/>
      <sheetName val="사업수지"/>
      <sheetName val="토적표"/>
      <sheetName val="Front"/>
      <sheetName val="사용성검토"/>
      <sheetName val="9.1지하2층하부보"/>
      <sheetName val="anchor"/>
      <sheetName val="서울대규장각_가시설흙막이_"/>
      <sheetName val="우棌"/>
      <sheetName val="배수공 시멘트 및 골재량 산출"/>
      <sheetName val="총_x0000_ϭ"/>
      <sheetName val="우륀"/>
      <sheetName val="식재ط"/>
      <sheetName val="총蚨ϖ"/>
      <sheetName val="총蓨ώ"/>
      <sheetName val="총벝l"/>
      <sheetName val="총벝ê"/>
      <sheetName val="총_x0002__x0000_"/>
      <sheetName val="총_x0010__x0000_"/>
      <sheetName val="TARGET"/>
      <sheetName val="총肸"/>
      <sheetName val="총Ῐᅯ"/>
      <sheetName val="총葨ù"/>
      <sheetName val="총_x0005__x0000_"/>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요율"/>
      <sheetName val="하도관리"/>
      <sheetName val="확약서"/>
      <sheetName val="석축설면"/>
      <sheetName val="초기화면"/>
      <sheetName val="중기단가목록"/>
      <sheetName val="설계내역서"/>
      <sheetName val="일위내역"/>
      <sheetName val="1. 설계서-갑지"/>
      <sheetName val="2. 설계서-을지"/>
      <sheetName val="3. 산출기계"/>
      <sheetName val="4. 산출전기"/>
      <sheetName val="5. 일위대가목록"/>
      <sheetName val="6. 일위대가 "/>
      <sheetName val="7. 물가조사"/>
      <sheetName val="8. 견적대비"/>
      <sheetName val="9. 시중노임"/>
      <sheetName val="8-3기계경비"/>
      <sheetName val="회사기초자료"/>
      <sheetName val="횡배수관재료-"/>
      <sheetName val="계산서(직선부)"/>
      <sheetName val="포장재료집계표"/>
      <sheetName val="콘크리트측구연장"/>
      <sheetName val="-몰탈콘크리트"/>
      <sheetName val="-배수구조물공토공"/>
      <sheetName val="기본DATA"/>
      <sheetName val="단漰_x001d_潼"/>
      <sheetName val="내역서(삼호)"/>
      <sheetName val="규격"/>
      <sheetName val="입고장부 (4)"/>
      <sheetName val="공사손익실적"/>
      <sheetName val="견적보고(총액)"/>
      <sheetName val="C.배수관공"/>
      <sheetName val="비용"/>
      <sheetName val="4.2.1 마루높이 검토"/>
      <sheetName val="타견적(을)"/>
      <sheetName val="마산방향"/>
      <sheetName val="사리부설"/>
      <sheetName val="일위집계(기존)"/>
      <sheetName val="제경비"/>
      <sheetName val="SANTOGO"/>
      <sheetName val="SANBAISU"/>
      <sheetName val="3.현장배치"/>
      <sheetName val="96노임기준"/>
      <sheetName val="깨기"/>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STEEL BOX 단면설계(SEC.8)"/>
      <sheetName val="지급자재조서"/>
      <sheetName val="40총괄"/>
      <sheetName val="40집계"/>
      <sheetName val="참조"/>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F4-F7"/>
      <sheetName val="현장식당(1)"/>
      <sheetName val="가시설단위수량"/>
      <sheetName val="eq_data"/>
      <sheetName val="현장관리비"/>
      <sheetName val="역T형교대(말뚝기초)"/>
      <sheetName val="물가자료"/>
      <sheetName val="부대집계1"/>
      <sheetName val="가도단위"/>
      <sheetName val="단락전류-A"/>
      <sheetName val="군자4교하부-Ö_x0000_"/>
      <sheetName val="[TOTAL.xls]______D_2001_______3"/>
      <sheetName val="[TOTAL.xls]______D_2001_______2"/>
      <sheetName val="[TOTAL.xls]______D_2001_______4"/>
      <sheetName val="95년12월말"/>
      <sheetName val="basic_info"/>
      <sheetName val="식재품셈"/>
      <sheetName val="제품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sheetData sheetId="555" refreshError="1"/>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ow r="1">
          <cell r="A1" t="str">
            <v>단  종</v>
          </cell>
        </row>
      </sheetData>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refreshError="1"/>
      <sheetData sheetId="1012" refreshError="1"/>
      <sheetData sheetId="1013" refreshError="1"/>
      <sheetData sheetId="10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차액보증"/>
      <sheetName val="입찰안"/>
      <sheetName val="부대입찰"/>
      <sheetName val="부대공"/>
      <sheetName val="적격점수"/>
      <sheetName val="자재인력"/>
      <sheetName val="입찰조건"/>
      <sheetName val="조건표"/>
      <sheetName val="단가조사"/>
      <sheetName val="대비"/>
      <sheetName val="BID"/>
      <sheetName val="투찰"/>
      <sheetName val="경비2내역"/>
      <sheetName val="공사내역"/>
      <sheetName val="간이연락"/>
      <sheetName val="수량산출"/>
      <sheetName val="J直材4"/>
      <sheetName val="구미4단2"/>
      <sheetName val="원가 (2)"/>
      <sheetName val="Galaxy 소비자가격표"/>
      <sheetName val="전기"/>
      <sheetName val="갑지"/>
      <sheetName val="단가 및 재료비"/>
      <sheetName val="Y-WORK"/>
      <sheetName val="보도경계블럭"/>
      <sheetName val="날개벽"/>
      <sheetName val="BSD (2)"/>
      <sheetName val="을"/>
      <sheetName val=" 견적서"/>
      <sheetName val="기초공"/>
      <sheetName val="기둥(원형)"/>
      <sheetName val="일위대가목차"/>
      <sheetName val="2.고용보험료산출근거"/>
      <sheetName val="INPUT"/>
      <sheetName val="CC16-내역서"/>
      <sheetName val="건축원가계산서"/>
      <sheetName val="공사비집계"/>
      <sheetName val="집계표"/>
      <sheetName val="예산M12A"/>
      <sheetName val="결과조달"/>
      <sheetName val="토공"/>
      <sheetName val="개요"/>
      <sheetName val="견적서"/>
      <sheetName val="중기사용료산출근거"/>
      <sheetName val="말뚝지지력산정"/>
      <sheetName val="PUMP"/>
      <sheetName val="내역"/>
      <sheetName val="품종별-이름"/>
      <sheetName val="Const Staff"/>
      <sheetName val="FREU Engineering"/>
      <sheetName val="Startup Staff"/>
      <sheetName val="단위세대"/>
      <sheetName val="Customer Databas"/>
      <sheetName val="금액내역서"/>
      <sheetName val="Sheet5"/>
      <sheetName val="Main"/>
      <sheetName val="Data"/>
      <sheetName val="설계조건"/>
      <sheetName val="노원열병합  건축공사기성내역서"/>
      <sheetName val="CAPVC"/>
      <sheetName val="내역서(총)"/>
      <sheetName val="기계내역"/>
      <sheetName val="기초자료"/>
      <sheetName val="98태백"/>
      <sheetName val="건축집계표"/>
      <sheetName val="소업1교"/>
      <sheetName val="제경비"/>
      <sheetName val="TEL"/>
      <sheetName val="데이타"/>
      <sheetName val="Proposal"/>
      <sheetName val="금액집계"/>
      <sheetName val="구조물공1"/>
      <sheetName val="배수및구조물공1"/>
      <sheetName val="내역서"/>
      <sheetName val="설계"/>
      <sheetName val="3련 BOX"/>
      <sheetName val="조명시설"/>
      <sheetName val="수량산출서"/>
      <sheetName val="단가산출서"/>
      <sheetName val="design criteria"/>
      <sheetName val="working load at the btm ft."/>
      <sheetName val="plan&amp;section of foundation"/>
      <sheetName val="member design"/>
      <sheetName val="soil bearing check"/>
      <sheetName val="음료실행"/>
      <sheetName val="사업부배부A"/>
      <sheetName val="부대내역"/>
      <sheetName val="일위대가"/>
      <sheetName val="1단계"/>
      <sheetName val="단가"/>
      <sheetName val="DATE"/>
      <sheetName val="터파기및재료"/>
      <sheetName val="Mc1"/>
      <sheetName val="단가산출"/>
      <sheetName val="SG"/>
      <sheetName val="WORK"/>
      <sheetName val="재집"/>
      <sheetName val="직재"/>
      <sheetName val="안정검토"/>
      <sheetName val="단"/>
      <sheetName val="NEYOK"/>
      <sheetName val="단가산출2"/>
      <sheetName val="3F"/>
      <sheetName val="토목"/>
      <sheetName val="ABUT수량-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견적서 (2)"/>
      <sheetName val="20관리비율"/>
      <sheetName val="수량산출"/>
      <sheetName val="을"/>
      <sheetName val="제-노임"/>
      <sheetName val="차액보증"/>
      <sheetName val="#REF"/>
      <sheetName val="견적서_(2)"/>
      <sheetName val="직노"/>
      <sheetName val="설직재-1"/>
      <sheetName val="직재"/>
      <sheetName val="단가표 "/>
      <sheetName val=" 견적서"/>
      <sheetName val="말뚝물량"/>
      <sheetName val="1.설계조건"/>
      <sheetName val="조명시설"/>
      <sheetName val="신우"/>
      <sheetName val="I一般比"/>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Sheet41"/>
      <sheetName val="Sheet42"/>
      <sheetName val="Sheet43"/>
      <sheetName val="Sheet44"/>
      <sheetName val="Sheet45"/>
      <sheetName val="Sheet46"/>
      <sheetName val="Sheet47"/>
      <sheetName val="Sheet48"/>
      <sheetName val="Sheet49"/>
      <sheetName val="Sheet50"/>
      <sheetName val="Sheet51"/>
      <sheetName val="Sheet52"/>
      <sheetName val="Sheet53"/>
      <sheetName val="Sheet54"/>
      <sheetName val="Sheet55"/>
      <sheetName val="Sheet56"/>
      <sheetName val="Sheet57"/>
      <sheetName val="Sheet58"/>
      <sheetName val="Sheet59"/>
      <sheetName val="Sheet60"/>
      <sheetName val="Sheet61"/>
      <sheetName val="Sheet62"/>
      <sheetName val="Sheet63"/>
      <sheetName val="Sheet64"/>
      <sheetName val="Sheet65"/>
      <sheetName val="경율산정.XLS"/>
      <sheetName val="She塅䕃⹌塅"/>
      <sheetName val="부표총괄"/>
      <sheetName val="내역"/>
      <sheetName val="금액내역서"/>
      <sheetName val="archi(본사)"/>
      <sheetName val="직재"/>
      <sheetName val="#REF"/>
      <sheetName val="내역서"/>
      <sheetName val="OPT7"/>
      <sheetName val=""/>
      <sheetName val="실행내역서"/>
      <sheetName val="견적대비 견적서"/>
      <sheetName val="N賃率-職"/>
      <sheetName val="Galaxy 소비자가격표"/>
      <sheetName val="일위대가(계측기설치)"/>
      <sheetName val="연결"/>
      <sheetName val="부하계산서"/>
      <sheetName val="수량산출"/>
      <sheetName val="일위대가"/>
      <sheetName val="20관리비율"/>
      <sheetName val="건축"/>
      <sheetName val="지주목시비량산출서"/>
      <sheetName val="골조시행"/>
      <sheetName val="노임이"/>
      <sheetName val="단가표 "/>
      <sheetName val="부하(성남)"/>
      <sheetName val="1ST"/>
      <sheetName val="계화배수"/>
      <sheetName val="ZURRIEQ"/>
      <sheetName val="일위대가목차"/>
      <sheetName val="횡배수관토공수량"/>
      <sheetName val="J直材4"/>
      <sheetName val="C-직노1"/>
      <sheetName val="D-경비1"/>
      <sheetName val="설직재-1"/>
      <sheetName val="제직재"/>
      <sheetName val="제-노임"/>
      <sheetName val="별첨 #1-1. 각기능별개발원가"/>
      <sheetName val="입력변수"/>
      <sheetName val="노임단가"/>
      <sheetName val="시행후면적"/>
      <sheetName val="공사내역"/>
      <sheetName val="Oper Amount"/>
      <sheetName val="물량"/>
      <sheetName val="부하"/>
      <sheetName val="대비"/>
      <sheetName val="수로단위수량"/>
      <sheetName val="Customer Databas"/>
      <sheetName val="CTEMCOST"/>
      <sheetName val="설계내역서"/>
      <sheetName val="수목데이타 "/>
      <sheetName val="종배수관면벽신"/>
      <sheetName val="표지 (2)"/>
      <sheetName val=" 남대문,중앙 AA지점 인테리어공사.xlsx"/>
      <sheetName val=" 홍릉,장안 AA지점 인테리어공사.xlsx"/>
      <sheetName val="I一般比"/>
      <sheetName val="업무"/>
      <sheetName val="COVER-P"/>
      <sheetName val="Y-WORK"/>
      <sheetName val="GAEYO"/>
      <sheetName val="소방"/>
      <sheetName val="설계명세서(선로)"/>
      <sheetName val="견적서"/>
      <sheetName val="6PILE  (돌출)"/>
      <sheetName val="을"/>
      <sheetName val="차액보증"/>
      <sheetName val="공사설계서"/>
      <sheetName val="현장관리비"/>
      <sheetName val="토목주소"/>
      <sheetName val="직접인건비"/>
      <sheetName val="설계조건"/>
      <sheetName val="안정계산"/>
      <sheetName val="단면검토"/>
      <sheetName val="진주방향"/>
      <sheetName val="마산방향"/>
      <sheetName val="마산방향철근집계"/>
      <sheetName val="날개벽수량표"/>
      <sheetName val="wall"/>
      <sheetName val="입찰안"/>
      <sheetName val="PAD TR보호대기초"/>
      <sheetName val="가로등기초"/>
      <sheetName val="HANDHOLE(2)"/>
      <sheetName val="산출2-기기동력"/>
      <sheetName val="갑지1"/>
      <sheetName val="BSD (2)"/>
      <sheetName val="갑지(추정)"/>
      <sheetName val="인사자료총집계"/>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제-노임"/>
      <sheetName val="제직재"/>
      <sheetName val="Sheet3"/>
      <sheetName val="직재"/>
      <sheetName val="Sheet1"/>
      <sheetName val="수량산출"/>
      <sheetName val="단가표 "/>
      <sheetName val="J直材4"/>
      <sheetName val="차액보증"/>
      <sheetName val="특2호부관하천산근"/>
      <sheetName val="PILE  (돌출)"/>
      <sheetName val="3BL공동구 수량"/>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일반공사"/>
      <sheetName val="ⴭⴭⴭⴭ"/>
      <sheetName val="I一般比"/>
      <sheetName val="MOTOR"/>
      <sheetName val="입찰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리계산(5년)1유역"/>
      <sheetName val="수리계산(5년)2유역"/>
      <sheetName val="수리계산(5년)3유역"/>
      <sheetName val="수리계산(10년)4유역"/>
      <sheetName val="수리계산(10년)5유역"/>
      <sheetName val="표지(목차)"/>
      <sheetName val="표지(자재집계표)"/>
      <sheetName val="표지(토공)"/>
      <sheetName val="표지(배수공)"/>
      <sheetName val="표지(포장공)"/>
      <sheetName val="표지(부대공)"/>
      <sheetName val="공사원가계산서"/>
      <sheetName val="공사원가계산서(전기)"/>
      <sheetName val="총괄재료집계표"/>
      <sheetName val="골재량산출"/>
      <sheetName val="토공집계표"/>
      <sheetName val="토적계산"/>
      <sheetName val="P,E이중관Φ400"/>
      <sheetName val="P,E이중관Φ800"/>
      <sheetName val="P.E이중관보호공800(터파기)"/>
      <sheetName val="우수집수정터파기(A-TYPE)"/>
      <sheetName val="우수집수정터파기(B-TYPE)"/>
      <sheetName val="콘크리트포장깨기"/>
      <sheetName val="배수공수량집계표"/>
      <sheetName val="배수공재료집계표"/>
      <sheetName val="배수몰탈수량"/>
      <sheetName val="L형측구(화강암)A&quot;"/>
      <sheetName val="L형측구(화강암)B&quot;"/>
      <sheetName val="P.E이중관보호공800"/>
      <sheetName val="우수집수정(A-TYPE)"/>
      <sheetName val="우수집수정(B-TYPE)"/>
      <sheetName val="횡배수관날개벽"/>
      <sheetName val="날개벽수량표"/>
      <sheetName val="조서및연장산출"/>
      <sheetName val="배수공수량"/>
      <sheetName val="암거공수량집계"/>
      <sheetName val="횡배수공집계"/>
      <sheetName val="수로관및집수정수량집계"/>
      <sheetName val="횡배수토공(P.E,BOX) "/>
      <sheetName val="수로관및집수정"/>
      <sheetName val="지수벽 및 파라피트"/>
      <sheetName val="암거수량"/>
      <sheetName val="암거날개벽수량"/>
      <sheetName val="암거날개벽토공"/>
      <sheetName val="횡배수관날개벽잔토 "/>
      <sheetName val="횡배수관날개벽수량표"/>
      <sheetName val="횡배수관날개벽잔토산식치수표"/>
      <sheetName val="토적계산서"/>
      <sheetName val="포장자재수량집계"/>
      <sheetName val="콘크리트포장"/>
      <sheetName val="토사측구"/>
      <sheetName val="표 지 "/>
      <sheetName val="자재집계"/>
      <sheetName val="토공집계"/>
      <sheetName val="총괄자재집계"/>
      <sheetName val="암거날개벽수량(1.5M)"/>
      <sheetName val="암거날개벽토공(1.5)"/>
      <sheetName val="집계표"/>
      <sheetName val="토공집계(소계)"/>
      <sheetName val="관급자재대"/>
      <sheetName val="면벽수량"/>
      <sheetName val="흄관(보호)(1연)"/>
      <sheetName val="흄관 보호토공(1연)"/>
      <sheetName val="신우"/>
      <sheetName val="자재단가"/>
      <sheetName val="주차구획선수량"/>
      <sheetName val="#REF"/>
      <sheetName val="지구단위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부하계산서"/>
      <sheetName val="CT "/>
      <sheetName val="과천MAIN"/>
      <sheetName val="발신정보"/>
      <sheetName val="J直材4"/>
      <sheetName val="노임"/>
      <sheetName val="ABUT수량-A1"/>
      <sheetName val="기본일위"/>
      <sheetName val="2F 회의실견적(5_14 일대)"/>
      <sheetName val="동원(3)"/>
      <sheetName val="예정(3)"/>
      <sheetName val="단가비교표"/>
      <sheetName val="NOMUBI"/>
      <sheetName val="sw1"/>
      <sheetName val="TOTAL"/>
      <sheetName val="실행철강하도"/>
      <sheetName val="I一般比"/>
      <sheetName val="인건-측정"/>
      <sheetName val="조도계산서 (도서)"/>
      <sheetName val="동력부하(도산)"/>
      <sheetName val="감가상각"/>
      <sheetName val="명세서"/>
      <sheetName val="유기공정"/>
      <sheetName val="TABLE"/>
      <sheetName val="연부97-1"/>
      <sheetName val="갑지1"/>
      <sheetName val="96물가 CODE"/>
      <sheetName val="종배수관"/>
      <sheetName val="CP-E2 (품셈표)"/>
      <sheetName val="노임단가"/>
      <sheetName val="U-TYPE(1)"/>
      <sheetName val="Sheet1"/>
      <sheetName val="터널조도"/>
      <sheetName val="설비"/>
      <sheetName val="조도계산(1)"/>
      <sheetName val="품목납기"/>
      <sheetName val="N賃率-職"/>
      <sheetName val="일위대가목록"/>
      <sheetName val="전차선로 물량표"/>
      <sheetName val="와동25-3(변경)"/>
      <sheetName val="인건비"/>
      <sheetName val="자재단가"/>
      <sheetName val="001"/>
      <sheetName val="60명당사(총괄)"/>
      <sheetName val="반중력식옹벽3.5"/>
      <sheetName val="중기사용료"/>
      <sheetName val="70%"/>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노"/>
      <sheetName val="직재"/>
      <sheetName val="20관리비율"/>
      <sheetName val="경산"/>
      <sheetName val="Sheet2"/>
      <sheetName val="C-노임단가"/>
      <sheetName val="1.설계조건"/>
      <sheetName val="기초대가"/>
      <sheetName val="97"/>
      <sheetName val="WORK"/>
      <sheetName val="Macro1"/>
      <sheetName val="Macro2"/>
      <sheetName val="전기단가조사서"/>
      <sheetName val="K1자재(3차등)"/>
      <sheetName val="실행비교"/>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연수동"/>
      <sheetName val="일위"/>
      <sheetName val="CONCRETE"/>
      <sheetName val="부하LOAD"/>
      <sheetName val="DATA"/>
      <sheetName val="데이타"/>
      <sheetName val="11월 가격"/>
      <sheetName val="일위대가(1)"/>
      <sheetName val="6PILE  (돌출)"/>
      <sheetName val="1000 DB구축 부표"/>
      <sheetName val="청천내"/>
      <sheetName val="원형1호맨홀토공수량"/>
      <sheetName val="차액보증"/>
      <sheetName val="정부노임단가"/>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제-노임"/>
      <sheetName val="제직재"/>
      <sheetName val="철거산출근거"/>
      <sheetName val="원본(갑지)"/>
      <sheetName val="판매96"/>
      <sheetName val="단가산출(변경없음)"/>
      <sheetName val="직공비"/>
      <sheetName val="매입세율"/>
      <sheetName val="공사개요"/>
      <sheetName val="Sheet7"/>
      <sheetName val="어음광고주"/>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copy"/>
      <sheetName val="조도계산서 _도서_"/>
      <sheetName val="심사물량"/>
      <sheetName val="심사계산"/>
      <sheetName val="원가 (2)"/>
      <sheetName val="단가산출"/>
      <sheetName val="실정공사비단가표"/>
      <sheetName val="입출재고현황 (2)"/>
      <sheetName val="견적대비 견적서"/>
      <sheetName val="CTEMCOST"/>
      <sheetName val="실행내역"/>
      <sheetName val="기계내역"/>
      <sheetName val="가로등기초"/>
      <sheetName val="BASIC (2)"/>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1공구(을)"/>
      <sheetName val="부하(성남)"/>
      <sheetName val="시행후면적"/>
      <sheetName val="수지예산"/>
      <sheetName val="단가대비"/>
      <sheetName val="소요자재"/>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표지판단위"/>
      <sheetName val="설계"/>
      <sheetName val=" HIT-&gt;HMC 견적(3900)"/>
      <sheetName val="일위대가(4층원격)"/>
      <sheetName val="LOAD-46"/>
      <sheetName val="토공계산서(부체도로)"/>
      <sheetName val="dt0301"/>
      <sheetName val="dtt0301"/>
      <sheetName val="목록"/>
      <sheetName val="단면가정"/>
      <sheetName val="내부부하"/>
      <sheetName val="VE절감"/>
      <sheetName val="물량표S"/>
      <sheetName val="금액내역서"/>
      <sheetName val="물가시세"/>
      <sheetName val="ITEM"/>
      <sheetName val="type-F"/>
      <sheetName val="실행"/>
      <sheetName val="TRE TABLE"/>
      <sheetName val="DRUM"/>
      <sheetName val="건축내역서"/>
      <sheetName val="BOX"/>
      <sheetName val="말뚝지지력산정"/>
      <sheetName val="예산대비"/>
      <sheetName val="공문"/>
      <sheetName val="NEYOK"/>
      <sheetName val="외주가공"/>
      <sheetName val="7단가"/>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ROOF(ALKALI)"/>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시화점실행"/>
      <sheetName val="99총공사내역서"/>
      <sheetName val="변압기 및 발전기 용량"/>
      <sheetName val="DLA"/>
      <sheetName val=" 견적서"/>
      <sheetName val="XL4Poppy"/>
      <sheetName val="List"/>
      <sheetName val="CHITIET VL-NC"/>
      <sheetName val="DON GIA"/>
      <sheetName val="MOTOR"/>
      <sheetName val="참고"/>
      <sheetName val="부대내역"/>
      <sheetName val="7.경제성결과"/>
      <sheetName val="FRP내역서"/>
      <sheetName val="관급"/>
      <sheetName val="투찰(하수)"/>
      <sheetName val="수안보-MBR1"/>
      <sheetName val="L형 옹벽"/>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노무비 근거"/>
      <sheetName val="실행내역서_"/>
      <sheetName val="3련 BOX"/>
      <sheetName val="__MAIN"/>
      <sheetName val="회로내역(승인)"/>
      <sheetName val="안정검토(온1)"/>
      <sheetName val="입상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샘플표지"/>
      <sheetName val="1안"/>
      <sheetName val="단가비교표"/>
      <sheetName val="N賃率-職"/>
      <sheetName val="일위"/>
      <sheetName val="매립"/>
      <sheetName val="I一般比"/>
      <sheetName val="과천MAIN"/>
      <sheetName val="원가 (2)"/>
      <sheetName val="노임"/>
      <sheetName val="ABUT수량-A1"/>
      <sheetName val="예가표"/>
      <sheetName val="일위대가목차"/>
      <sheetName val="J直材4"/>
      <sheetName val="내역서1999.8최종"/>
      <sheetName val="2F 회의실견적(5_14 일대)"/>
      <sheetName val="품목납기"/>
      <sheetName val="Sheet2"/>
      <sheetName val="신우"/>
      <sheetName val="송라초중학교(final)"/>
      <sheetName val="Macro1"/>
      <sheetName val="S0"/>
      <sheetName val="#REF"/>
      <sheetName val="집계표"/>
      <sheetName val="제-노임"/>
      <sheetName val="제직재"/>
      <sheetName val="전차선로 물량표"/>
      <sheetName val="여과지동"/>
      <sheetName val="기초자료"/>
      <sheetName val="감가상각"/>
      <sheetName val="96갑지"/>
      <sheetName val="인건-측정"/>
      <sheetName val="Sheet1"/>
      <sheetName val="기본일위"/>
      <sheetName val="PANEL_중량산출"/>
      <sheetName val="원가_(2)"/>
      <sheetName val="노무비"/>
      <sheetName val="정부노임단가"/>
      <sheetName val="sw1"/>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설비"/>
      <sheetName val="부산4"/>
      <sheetName val="이월가격"/>
      <sheetName val="시행후면적"/>
      <sheetName val="수지예산"/>
      <sheetName val="전신환매도율"/>
      <sheetName val="원본(갑지)"/>
      <sheetName val="중기사용료"/>
      <sheetName val="하조서"/>
      <sheetName val="인건비"/>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성남)"/>
      <sheetName val="부대내역"/>
      <sheetName val="부하LOAD"/>
      <sheetName val="ITEM"/>
      <sheetName val="OPT7"/>
      <sheetName val="외천교"/>
      <sheetName val="종배수관"/>
      <sheetName val="Total"/>
      <sheetName val="발신정보"/>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한전고리-을"/>
      <sheetName val="갑"/>
      <sheetName val="호남2"/>
      <sheetName val="소요자재"/>
      <sheetName val="10월가격"/>
      <sheetName val="기타유틸리티설비"/>
      <sheetName val="명세서"/>
      <sheetName val="일위대가목록"/>
      <sheetName val="2F_회의실견적(5_14_일대)"/>
      <sheetName val="실행철강하도"/>
      <sheetName val="COVER"/>
      <sheetName val="Sheet3"/>
      <sheetName val="SBarch산근"/>
      <sheetName val="예총"/>
      <sheetName val="CTEMCOST"/>
      <sheetName val="일위총괄표"/>
      <sheetName val="소방"/>
      <sheetName val="건축-물가변동"/>
      <sheetName val="공량서"/>
      <sheetName val="기관"/>
      <sheetName val="257A1"/>
      <sheetName val="교환노무"/>
      <sheetName val="DATE"/>
      <sheetName val="산출내역서"/>
      <sheetName val="직공비"/>
      <sheetName val="Piping Design Data"/>
      <sheetName val="SCH"/>
      <sheetName val="저리조양"/>
      <sheetName val="금호"/>
      <sheetName val="차액보증"/>
      <sheetName val="K1자재(3차등)"/>
      <sheetName val="원가계산서"/>
      <sheetName val="우각부보강"/>
      <sheetName val="유기공정"/>
      <sheetName val="총괄"/>
      <sheetName val="약품공급2"/>
      <sheetName val="운동장 (2)"/>
      <sheetName val="Sheet4"/>
      <sheetName val="업무분장 "/>
      <sheetName val="공통"/>
      <sheetName val="판매96"/>
      <sheetName val="직재"/>
      <sheetName val="price"/>
      <sheetName val="배수공 시멘트 및 골재량 산출"/>
      <sheetName val="WORK"/>
      <sheetName val="DATA"/>
      <sheetName val="산출근거#2-3"/>
      <sheetName val="일보"/>
      <sheetName val="현장지지물물량"/>
      <sheetName val="사업장공제"/>
      <sheetName val="물량산출근거"/>
      <sheetName val="단위수량"/>
      <sheetName val="가시설수량"/>
      <sheetName val="관급자재대"/>
      <sheetName val="입찰안"/>
      <sheetName val="도급"/>
      <sheetName val="사통"/>
      <sheetName val="공통가설"/>
      <sheetName val="Macro(차단기)"/>
      <sheetName val="순공사비"/>
      <sheetName val="실행비교"/>
      <sheetName val="Project Brief"/>
      <sheetName val="각형맨홀"/>
      <sheetName val="가설건물"/>
      <sheetName val="SANBAISU"/>
      <sheetName val="SANTOGO"/>
      <sheetName val="JUCK"/>
      <sheetName val="인사자료총집계"/>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2_대외공문"/>
      <sheetName val="1_토공집계표"/>
      <sheetName val="제출내역_(2)"/>
      <sheetName val="단가_(2)"/>
      <sheetName val="001"/>
      <sheetName val="소상 &quot;1&quot;"/>
      <sheetName val="MFAB"/>
      <sheetName val="MFRT"/>
      <sheetName val="MPKG"/>
      <sheetName val="MPRD"/>
      <sheetName val="소비자가"/>
      <sheetName val="표지"/>
      <sheetName val="부하계산서"/>
      <sheetName val="PROCESS"/>
      <sheetName val="해체"/>
      <sheetName val="20관리비율"/>
      <sheetName val="WIND"/>
      <sheetName val="산근"/>
      <sheetName val="6호기"/>
      <sheetName val="재무가정"/>
      <sheetName val="anaysis_sheet"/>
      <sheetName val="단면치수"/>
      <sheetName val="기판현황  "/>
      <sheetName val="OH공량old"/>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견적내용입력"/>
      <sheetName val="List"/>
      <sheetName val="8.PILE  (돌출)"/>
      <sheetName val="PROJECT BRIEF(EX.NEW)"/>
      <sheetName val="공사개요"/>
      <sheetName val="참고"/>
      <sheetName val="갑지(추정)"/>
      <sheetName val="YES-T"/>
      <sheetName val="공통(20-91)"/>
      <sheetName val="pbs_lambda"/>
      <sheetName val="Matériel embarqué PVC"/>
      <sheetName val="MOTOR"/>
      <sheetName val="투찰"/>
      <sheetName val="danga"/>
      <sheetName val="ilch"/>
      <sheetName val="날개벽수량표"/>
      <sheetName val="견적3"/>
      <sheetName val="cost"/>
      <sheetName val="A-4"/>
      <sheetName val="구조물철거타공정이월"/>
      <sheetName val="맨홀"/>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분석"/>
      <sheetName val="시나리오2"/>
      <sheetName val="1기 비용"/>
      <sheetName val="시나리오"/>
      <sheetName val="XL4Poppy"/>
      <sheetName val="xxxxxx"/>
      <sheetName val="VXXXXXXX"/>
      <sheetName val="표지판단위"/>
      <sheetName val="배수공"/>
      <sheetName val="암거"/>
      <sheetName val="포장공"/>
      <sheetName val="골재집계"/>
      <sheetName val="공종별 집계"/>
      <sheetName val="호안공"/>
      <sheetName val="5.모델링"/>
      <sheetName val="L형측구단위수량"/>
      <sheetName val="L형측구연장조서"/>
      <sheetName val="도로경계블럭단위수량"/>
      <sheetName val="도로경계블럭단위토공"/>
      <sheetName val="노원열병합__건축공사기성내역서"/>
      <sheetName val="고창방향"/>
      <sheetName val="조명시설"/>
      <sheetName val="단"/>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xml:space="preserve"> </v>
          </cell>
          <cell r="H5" t="str">
            <v xml:space="preserve"> </v>
          </cell>
        </row>
        <row r="6">
          <cell r="A6">
            <v>6</v>
          </cell>
          <cell r="B6" t="str">
            <v xml:space="preserve"> </v>
          </cell>
          <cell r="C6">
            <v>0</v>
          </cell>
          <cell r="D6">
            <v>0</v>
          </cell>
          <cell r="E6">
            <v>0</v>
          </cell>
          <cell r="F6" t="str">
            <v xml:space="preserve"> </v>
          </cell>
        </row>
        <row r="7">
          <cell r="A7">
            <v>7</v>
          </cell>
          <cell r="B7" t="str">
            <v xml:space="preserve"> </v>
          </cell>
          <cell r="C7">
            <v>0</v>
          </cell>
          <cell r="D7">
            <v>0</v>
          </cell>
          <cell r="E7">
            <v>0</v>
          </cell>
          <cell r="F7" t="str">
            <v xml:space="preserve"> </v>
          </cell>
        </row>
        <row r="8">
          <cell r="A8">
            <v>8</v>
          </cell>
          <cell r="B8" t="str">
            <v xml:space="preserve"> </v>
          </cell>
          <cell r="C8">
            <v>0</v>
          </cell>
          <cell r="D8">
            <v>0</v>
          </cell>
          <cell r="E8">
            <v>0</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xml:space="preserve"> </v>
          </cell>
          <cell r="D25" t="str">
            <v>NO.1-00-00</v>
          </cell>
          <cell r="E25">
            <v>0</v>
          </cell>
          <cell r="F25">
            <v>0</v>
          </cell>
          <cell r="G25" t="str">
            <v xml:space="preserve">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xml:space="preserve"> </v>
          </cell>
          <cell r="D35" t="str">
            <v>SET</v>
          </cell>
          <cell r="E35">
            <v>1</v>
          </cell>
          <cell r="F35" t="str">
            <v>NO.1-09-00</v>
          </cell>
          <cell r="G35">
            <v>0</v>
          </cell>
          <cell r="H35" t="str">
            <v>NO.1-09-00</v>
          </cell>
        </row>
        <row r="36">
          <cell r="A36">
            <v>35</v>
          </cell>
          <cell r="B36" t="str">
            <v>배관 및 배선</v>
          </cell>
          <cell r="C36" t="str">
            <v xml:space="preserve"> </v>
          </cell>
          <cell r="D36" t="str">
            <v>식</v>
          </cell>
          <cell r="E36">
            <v>1</v>
          </cell>
          <cell r="F36" t="str">
            <v>NO.1-10-00</v>
          </cell>
          <cell r="G36">
            <v>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xml:space="preserve"> </v>
          </cell>
          <cell r="G39">
            <v>0</v>
          </cell>
          <cell r="H39" t="str">
            <v xml:space="preserve"> </v>
          </cell>
        </row>
        <row r="40">
          <cell r="A40">
            <v>39</v>
          </cell>
          <cell r="B40" t="str">
            <v xml:space="preserve"> </v>
          </cell>
          <cell r="C40" t="str">
            <v xml:space="preserve"> </v>
          </cell>
          <cell r="D40" t="str">
            <v xml:space="preserve"> </v>
          </cell>
          <cell r="E40" t="str">
            <v xml:space="preserve"> </v>
          </cell>
          <cell r="F40" t="str">
            <v xml:space="preserve"> </v>
          </cell>
          <cell r="G40">
            <v>0</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xml:space="preserve"> </v>
          </cell>
          <cell r="D91" t="str">
            <v xml:space="preserve"> </v>
          </cell>
          <cell r="E91" t="str">
            <v xml:space="preserve"> </v>
          </cell>
          <cell r="F91" t="str">
            <v xml:space="preserve"> </v>
          </cell>
          <cell r="G91">
            <v>0</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xml:space="preserve"> </v>
          </cell>
          <cell r="D113" t="str">
            <v>NO.1-04-00</v>
          </cell>
          <cell r="E113">
            <v>0</v>
          </cell>
          <cell r="F113">
            <v>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xml:space="preserve"> </v>
          </cell>
          <cell r="C124" t="str">
            <v xml:space="preserve"> </v>
          </cell>
          <cell r="D124">
            <v>0</v>
          </cell>
          <cell r="E124">
            <v>0</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xml:space="preserve"> </v>
          </cell>
          <cell r="C151">
            <v>0</v>
          </cell>
          <cell r="D151">
            <v>0</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xml:space="preserve"> </v>
          </cell>
          <cell r="C172">
            <v>0</v>
          </cell>
          <cell r="D172">
            <v>0</v>
          </cell>
          <cell r="E172" t="str">
            <v xml:space="preserve"> </v>
          </cell>
        </row>
        <row r="173">
          <cell r="A173" t="e">
            <v>#REF!</v>
          </cell>
        </row>
        <row r="174">
          <cell r="A174" t="e">
            <v>#REF!</v>
          </cell>
        </row>
        <row r="175">
          <cell r="A175" t="e">
            <v>#REF!</v>
          </cell>
        </row>
        <row r="176">
          <cell r="A176" t="e">
            <v>#REF!</v>
          </cell>
          <cell r="B176" t="str">
            <v xml:space="preserve"> </v>
          </cell>
          <cell r="C176">
            <v>0</v>
          </cell>
          <cell r="D176">
            <v>0</v>
          </cell>
          <cell r="E176">
            <v>0</v>
          </cell>
          <cell r="F176" t="str">
            <v xml:space="preserve">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xml:space="preserve"> </v>
          </cell>
          <cell r="C187">
            <v>0</v>
          </cell>
          <cell r="D187">
            <v>0</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xml:space="preserve"> </v>
          </cell>
          <cell r="D223" t="str">
            <v xml:space="preserve"> </v>
          </cell>
          <cell r="E223" t="str">
            <v xml:space="preserve"> </v>
          </cell>
          <cell r="F223" t="str">
            <v xml:space="preserve"> </v>
          </cell>
          <cell r="G223">
            <v>0</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xml:space="preserve"> </v>
          </cell>
          <cell r="H243" t="str">
            <v xml:space="preserve">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xml:space="preserve"> </v>
          </cell>
          <cell r="D253" t="str">
            <v xml:space="preserve"> </v>
          </cell>
          <cell r="E253" t="str">
            <v xml:space="preserve"> </v>
          </cell>
          <cell r="F253" t="str">
            <v xml:space="preserve"> </v>
          </cell>
        </row>
        <row r="254">
          <cell r="A254" t="e">
            <v>#REF!</v>
          </cell>
          <cell r="B254" t="str">
            <v xml:space="preserve"> </v>
          </cell>
          <cell r="C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xml:space="preserve"> </v>
          </cell>
          <cell r="C262" t="str">
            <v xml:space="preserve"> </v>
          </cell>
          <cell r="D262">
            <v>0</v>
          </cell>
          <cell r="E262">
            <v>0</v>
          </cell>
          <cell r="F262">
            <v>0</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산출내역서집계표"/>
      <sheetName val="내역"/>
      <sheetName val="여과지동"/>
      <sheetName val="기초자료"/>
      <sheetName val="기초단가"/>
      <sheetName val="BASE DATA1"/>
      <sheetName val="전기단가조사서"/>
      <sheetName val="터널조도"/>
      <sheetName val="집계표"/>
      <sheetName val="일위대가"/>
      <sheetName val="수량산출"/>
      <sheetName val="공사비"/>
      <sheetName val="개요"/>
      <sheetName val="일반공사"/>
      <sheetName val="경"/>
      <sheetName val="전체공내역서"/>
      <sheetName val="자재단가"/>
      <sheetName val="산출근거"/>
      <sheetName val="우수"/>
      <sheetName val="변경품셈총괄"/>
      <sheetName val="인력터파기품"/>
      <sheetName val="1단계"/>
      <sheetName val="지급자재"/>
      <sheetName val="마산방향"/>
      <sheetName val="진주방향"/>
      <sheetName val="하수급견적대비"/>
      <sheetName val="화재 탐지 설비"/>
      <sheetName val="덕전리"/>
      <sheetName val="Sheet6"/>
      <sheetName val="관경별우수관집계"/>
      <sheetName val="Sheet2"/>
      <sheetName val="갑지(추정)"/>
      <sheetName val="BSD (2)"/>
      <sheetName val="차액보증"/>
      <sheetName val="BID"/>
      <sheetName val="#REF"/>
      <sheetName val="cp1"/>
      <sheetName val="기초작업"/>
      <sheetName val="설비"/>
      <sheetName val="대림경상68억"/>
      <sheetName val="플랜트 설치"/>
      <sheetName val="내역서"/>
      <sheetName val="금융비용"/>
      <sheetName val="차수"/>
      <sheetName val="입찰안"/>
      <sheetName val="PROJECT BRIEF"/>
      <sheetName val="평당자료"/>
      <sheetName val="전체"/>
      <sheetName val="단가산출"/>
      <sheetName val="Macro2"/>
      <sheetName val="잔수량(작성)"/>
      <sheetName val="유림총괄"/>
      <sheetName val="일위_파일"/>
      <sheetName val="표지"/>
      <sheetName val="Total"/>
      <sheetName val="선정요령"/>
      <sheetName val="추가예산"/>
      <sheetName val="POOM_MOTO"/>
      <sheetName val="POOM_MOTO2"/>
      <sheetName val="공통가설"/>
      <sheetName val="총괄-1"/>
      <sheetName val="원가서"/>
      <sheetName val="공량산출서"/>
      <sheetName val="안양동교 1안"/>
      <sheetName val="ABUT수량-A1"/>
      <sheetName val="JUCKEYK"/>
      <sheetName val="00상노임"/>
      <sheetName val="노임단가"/>
      <sheetName val="WORK"/>
      <sheetName val="Sheet1"/>
      <sheetName val="기계경비"/>
      <sheetName val="건축공사"/>
      <sheetName val="대치판정"/>
      <sheetName val="조명시설"/>
      <sheetName val="2.대외공문"/>
      <sheetName val="5.전사투자계획종함안"/>
      <sheetName val="손익차9월2"/>
      <sheetName val="업체별기성내역"/>
      <sheetName val="9GNG운반"/>
      <sheetName val="목록"/>
      <sheetName val="간접(90)"/>
      <sheetName val="남양내역"/>
      <sheetName val="용수간선"/>
      <sheetName val="Macro(차단기)"/>
      <sheetName val="견적정보"/>
      <sheetName val="COVER"/>
      <sheetName val="단양 00 아파트-세부내역"/>
      <sheetName val="날개벽수량표"/>
      <sheetName val="N賃率-職"/>
      <sheetName val="전 기"/>
      <sheetName val="관급"/>
      <sheetName val="단면치수"/>
      <sheetName val="중동상가"/>
      <sheetName val="선급금신청서"/>
      <sheetName val="시화점실행"/>
      <sheetName val="맨홀수량산출"/>
      <sheetName val="관급자재"/>
      <sheetName val="정렬"/>
      <sheetName val="기둥(원형)"/>
      <sheetName val="갱폼수직망"/>
      <sheetName val="시설물 설치표"/>
      <sheetName val="소상 &quot;1&quot;"/>
      <sheetName val="본사인상전"/>
      <sheetName val="영동(D)"/>
      <sheetName val="2공구산출내역"/>
      <sheetName val="CONCRETE"/>
      <sheetName val="물가시세"/>
      <sheetName val="자재비"/>
      <sheetName val="정보"/>
      <sheetName val="자재단가비교표"/>
      <sheetName val="SP-B1"/>
      <sheetName val="네고율"/>
      <sheetName val="터파기및재료"/>
      <sheetName val="예산조서"/>
      <sheetName val="노임"/>
      <sheetName val="입찰품의서"/>
      <sheetName val="DATA1"/>
      <sheetName val="계정"/>
      <sheetName val="(A)내역서"/>
      <sheetName val="총괄표"/>
      <sheetName val="건축공사집계"/>
      <sheetName val="일반부표"/>
      <sheetName val="시멘트"/>
      <sheetName val="내역표지"/>
      <sheetName val="데이타"/>
      <sheetName val="식재인부"/>
      <sheetName val="설계가"/>
      <sheetName val="T형( 파일기초) 공현1교"/>
      <sheetName val="98지급계획"/>
      <sheetName val="골조시행"/>
      <sheetName val="카렌스센터계량기설치공사"/>
      <sheetName val="대공종"/>
      <sheetName val="data"/>
      <sheetName val="PW3"/>
      <sheetName val="PW4"/>
      <sheetName val="SC1"/>
      <sheetName val="PE"/>
      <sheetName val="PM"/>
      <sheetName val="TR"/>
      <sheetName val="정부노임단가"/>
      <sheetName val="IT-BAT"/>
      <sheetName val="역공종"/>
      <sheetName val="SCH"/>
      <sheetName val="조건표"/>
      <sheetName val="원가계산서"/>
      <sheetName val="청천내"/>
      <sheetName val="NOMUBI"/>
      <sheetName val="sw1"/>
      <sheetName val="공사개요"/>
      <sheetName val="FAB별"/>
      <sheetName val="배수관공"/>
      <sheetName val="소요자재"/>
      <sheetName val="실내건축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일위"/>
      <sheetName val="J直材4"/>
      <sheetName val="model master"/>
      <sheetName val="생산수량"/>
      <sheetName val="직재"/>
      <sheetName val="일위대가표"/>
      <sheetName val="model_master"/>
      <sheetName val="실행철강하도"/>
      <sheetName val="대치판정"/>
      <sheetName val="I一般比"/>
      <sheetName val="수량산출"/>
      <sheetName val="DATA"/>
      <sheetName val="#REF"/>
      <sheetName val="직노"/>
      <sheetName val="6PILE  (돌출)"/>
      <sheetName val="총괄집계표"/>
      <sheetName val="약품공급2"/>
      <sheetName val="호남2"/>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가대비표"/>
      <sheetName val="견적대비표"/>
      <sheetName val="내역서"/>
      <sheetName val="PANEL 중량산출"/>
      <sheetName val="중량산출"/>
      <sheetName val="수량산출"/>
    </sheetNames>
    <sheetDataSet>
      <sheetData sheetId="0"/>
      <sheetData sheetId="1"/>
      <sheetData sheetId="2"/>
      <sheetData sheetId="3"/>
      <sheetData sheetId="4"/>
      <sheetData sheetId="5">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원남울진낙찰내역(99.4.13 부산청)"/>
      <sheetName val="JUCK"/>
      <sheetName val="밸브설치"/>
      <sheetName val="현장관리비 산출내역"/>
      <sheetName val="구조물철거타공정이월"/>
      <sheetName val="J直材4"/>
      <sheetName val="일반공사"/>
      <sheetName val="토목내역"/>
      <sheetName val="수량산출"/>
      <sheetName val="N賃率-職"/>
      <sheetName val="model master"/>
      <sheetName val="table"/>
      <sheetName val="제-노임"/>
      <sheetName val="중기사용료"/>
      <sheetName val="신청서"/>
      <sheetName val="건축집계"/>
      <sheetName val="소상 &quot;1&quot;"/>
      <sheetName val="장비명"/>
      <sheetName val="와동25-3(변경)"/>
      <sheetName val="Sheet1"/>
      <sheetName val="약품공급2"/>
      <sheetName val="수안보-MBR1"/>
      <sheetName val="공사비집계"/>
      <sheetName val="#REF"/>
      <sheetName val="6PILE  (돌출)"/>
      <sheetName val="우각부보강"/>
      <sheetName val="DATA"/>
      <sheetName val="우배수"/>
      <sheetName val="계산식"/>
      <sheetName val="차액보증"/>
      <sheetName val="Sheet2"/>
      <sheetName val="투찰"/>
      <sheetName val="Macro(차단기)"/>
      <sheetName val="준검 내역서"/>
      <sheetName val="설명"/>
      <sheetName val="매입세율"/>
      <sheetName val="공사개요"/>
      <sheetName val="MOTOR"/>
      <sheetName val="Y-WORK"/>
      <sheetName val="ABUT수량-A1"/>
      <sheetName val="부하(성남)"/>
      <sheetName val="Pjny"/>
      <sheetName val="원형1호맨홀토공수량"/>
      <sheetName val="98수문일위"/>
      <sheetName val="기초자료입력"/>
      <sheetName val="01"/>
      <sheetName val="WORK"/>
      <sheetName val="관접합및부설"/>
      <sheetName val="단가"/>
      <sheetName val="cable-data"/>
      <sheetName val="BACK DATA"/>
      <sheetName val="c_balju"/>
      <sheetName val="외천교"/>
      <sheetName val="금액내역서"/>
      <sheetName val="Sheet3"/>
      <sheetName val="P-산#1-1(WOWA1)"/>
      <sheetName val="Factor"/>
      <sheetName val="갑지(추정)"/>
      <sheetName val="HRSG SMALL07220"/>
      <sheetName val="costing_CV"/>
      <sheetName val="내역서"/>
      <sheetName val="기기리스트"/>
      <sheetName val="집계표"/>
      <sheetName val="Graph (LGEN)"/>
      <sheetName val="out_prog"/>
      <sheetName val="선적schedule (2)"/>
      <sheetName val="타공종이기"/>
      <sheetName val="BID"/>
      <sheetName val="간접비"/>
      <sheetName val="동해title"/>
      <sheetName val="DATA1"/>
      <sheetName val="DATE"/>
      <sheetName val="다이꾸"/>
      <sheetName val="S0"/>
      <sheetName val="물량표"/>
      <sheetName val="데이타"/>
      <sheetName val="CTEMCOST"/>
      <sheetName val="Total"/>
      <sheetName val="자압"/>
      <sheetName val="ⴭⴭⴭⴭ"/>
      <sheetName val="COPING"/>
      <sheetName val="전차선로 물량표"/>
      <sheetName val="노임이"/>
      <sheetName val="입찰안"/>
      <sheetName val="001"/>
      <sheetName val="Sheet1 (2)"/>
      <sheetName val="바닥판(1)"/>
      <sheetName val="3련 BOX"/>
      <sheetName val="woo(mac)"/>
      <sheetName val="제출내역 (2)"/>
      <sheetName val="3.하중산정4.지지력"/>
      <sheetName val="BQ"/>
      <sheetName val="쌍송교"/>
      <sheetName val="예정(3)"/>
      <sheetName val="직노"/>
      <sheetName val="1.설계조건"/>
      <sheetName val="정부노임단가"/>
      <sheetName val="SG"/>
      <sheetName val="HD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s>
    <sheetDataSet>
      <sheetData sheetId="0"/>
      <sheetData sheetId="1"/>
      <sheetData sheetId="2"/>
      <sheetData sheetId="3"/>
      <sheetData sheetId="4"/>
      <sheetData sheetId="5"/>
      <sheetData sheetId="6"/>
      <sheetData sheetId="7"/>
      <sheetData sheetId="8">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안"/>
      <sheetName val="원가계산"/>
      <sheetName val="2안"/>
      <sheetName val="3안"/>
      <sheetName val="I一般比"/>
      <sheetName val="6호기"/>
      <sheetName val="수량산출"/>
      <sheetName val="N賃率-職"/>
      <sheetName val="내역서"/>
      <sheetName val="3. 규모산정(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신우"/>
      <sheetName val="I一般比"/>
      <sheetName val="AS포장복구 "/>
      <sheetName val="1안"/>
      <sheetName val="5.모델링"/>
      <sheetName val="1.설계조건"/>
      <sheetName val="2.단면가정"/>
      <sheetName val="집계표"/>
      <sheetName val="직재"/>
      <sheetName val="재집"/>
      <sheetName val="금액내역서"/>
      <sheetName val="문학간접"/>
      <sheetName val="가로등"/>
      <sheetName val="N賃率-職"/>
      <sheetName val="카렌스센터계량기설치공사"/>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참조"/>
      <sheetName val="케이블류 OLD"/>
      <sheetName val="입찰안"/>
      <sheetName val="내역"/>
      <sheetName val="단가"/>
      <sheetName val="시설물일위"/>
      <sheetName val="수목데이타"/>
      <sheetName val="노무비"/>
      <sheetName val="1,2공구원가계산서"/>
      <sheetName val="2공구산출내역"/>
      <sheetName val="1공구산출내역서"/>
      <sheetName val="공문"/>
      <sheetName val="2호맨홀공제수량"/>
      <sheetName val="총괄내역서"/>
      <sheetName val="DATE"/>
      <sheetName val="Total"/>
      <sheetName val="선급금신청서"/>
      <sheetName val="가설공사"/>
      <sheetName val="단가결정"/>
      <sheetName val="내역아"/>
      <sheetName val="울타리"/>
      <sheetName val="갑지"/>
      <sheetName val="연습"/>
      <sheetName val="실행철강하도"/>
      <sheetName val="시행후면적"/>
      <sheetName val="수지예산"/>
      <sheetName val="공사개요"/>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노임이"/>
      <sheetName val="반별DATA"/>
      <sheetName val="설직재-1"/>
      <sheetName val="재료"/>
      <sheetName val="설치자재"/>
      <sheetName val="기초목록"/>
      <sheetName val="단가(자재)"/>
      <sheetName val="을지"/>
      <sheetName val="목차"/>
      <sheetName val="직노"/>
      <sheetName val="00천안(건.구.차)"/>
      <sheetName val="6호기"/>
      <sheetName val="코드"/>
      <sheetName val="가설개략"/>
      <sheetName val="실행내역"/>
      <sheetName val="9GNG운반"/>
      <sheetName val="6. 직접경비"/>
      <sheetName val="소요자재"/>
      <sheetName val="정산내역서"/>
      <sheetName val="setup"/>
      <sheetName val="공정집계_국별"/>
      <sheetName val="bm(CIcable)"/>
      <sheetName val="9.설치품셈"/>
      <sheetName val="품셈총괄"/>
      <sheetName val="기본DATA Sheet"/>
      <sheetName val="수량총괄"/>
      <sheetName val="AHU집계"/>
      <sheetName val="공조기휀"/>
      <sheetName val="공조기"/>
      <sheetName val="model master"/>
      <sheetName val="날개벽"/>
      <sheetName val="암거단위"/>
      <sheetName val="횡 연장"/>
      <sheetName val="공사명"/>
      <sheetName val="실행(표지,갑,을)"/>
      <sheetName val="자단"/>
      <sheetName val="터파기및재료"/>
      <sheetName val="준공정산"/>
      <sheetName val="공량서"/>
      <sheetName val="단가 산출서(산근#1~#102)"/>
      <sheetName val="목공1"/>
      <sheetName val="미장"/>
      <sheetName val="일(4)"/>
      <sheetName val="건축-물가변동"/>
      <sheetName val="담장산출"/>
      <sheetName val="01"/>
      <sheetName val="표지 (2)"/>
      <sheetName val="copy"/>
      <sheetName val="서식"/>
      <sheetName val="J直材4"/>
      <sheetName val="가격"/>
      <sheetName val="설비원가"/>
      <sheetName val="계약용"/>
      <sheetName val="DATA_Garak"/>
      <sheetName val="DATA_Total"/>
      <sheetName val="DATA_Kwangju"/>
      <sheetName val="DATA_Daejeon"/>
      <sheetName val="DATA_Sadang"/>
      <sheetName val="DATA_Yangjae"/>
      <sheetName val="DATA_Yoido"/>
      <sheetName val="DATA_Ulsan"/>
      <sheetName val="DATA_Incheon"/>
      <sheetName val="DATA_Jeonju"/>
      <sheetName val="표지"/>
      <sheetName val="자재단가조사표-수목"/>
      <sheetName val="기본일위"/>
      <sheetName val="기타 정보통신공사"/>
      <sheetName val="원가계산서"/>
      <sheetName val="공종별집계표"/>
      <sheetName val="내역집계표"/>
      <sheetName val="노무비단가내역"/>
      <sheetName val="공량산출서"/>
      <sheetName val="산출집계표"/>
      <sheetName val="산출기초"/>
      <sheetName val="견적서(주차관제)"/>
      <sheetName val="견적"/>
      <sheetName val="설계서"/>
      <sheetName val="빌딩 안내"/>
      <sheetName val="가감수량"/>
      <sheetName val="맨홀수량산출"/>
      <sheetName val="합천내역"/>
      <sheetName val="증감대비"/>
      <sheetName val="_x0000_k_x0000_y_x0000__x0000__x0000_£_x0000_±_x0000_¿_x0000_"/>
      <sheetName val="노무,재료"/>
      <sheetName val="자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CTEMCOST"/>
      <sheetName val="__"/>
      <sheetName val="_x0000__x0004_"/>
      <sheetName val="工완성공사율"/>
      <sheetName val="본댐설계"/>
      <sheetName val="설계명세서"/>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건축내역"/>
      <sheetName val="EQT-ESTN"/>
      <sheetName val="기존단가 (2)"/>
      <sheetName val="기초일위"/>
      <sheetName val="시설일위"/>
      <sheetName val="조명일위"/>
      <sheetName val="별첨 #1-1. 각기능별개발원가"/>
      <sheetName val="갑지 "/>
      <sheetName val="토목내역"/>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수량산출서"/>
      <sheetName val="경비산출"/>
      <sheetName val="단가기준"/>
      <sheetName val="신청서"/>
      <sheetName val="공종집계"/>
      <sheetName val="PANEL_중량산출"/>
      <sheetName val="타견적서_영시스템"/>
      <sheetName val="5_모델링"/>
      <sheetName val="1_설계조건"/>
      <sheetName val="2_단면가정"/>
      <sheetName val="AS포장복구_"/>
      <sheetName val="일위대가표지"/>
      <sheetName val="건축내역서"/>
      <sheetName val="설비내역서"/>
      <sheetName val="전기내역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갑지"/>
      <sheetName val="N賃率_職"/>
      <sheetName val="일_4_"/>
      <sheetName val="#REF"/>
      <sheetName val="내역서2안"/>
      <sheetName val="총_구조물공"/>
      <sheetName val="집계표"/>
      <sheetName val="내역서1-2"/>
      <sheetName val="2.대외공문"/>
      <sheetName val="설계명세서"/>
      <sheetName val="일(4)"/>
      <sheetName val="수량산출(음암)"/>
      <sheetName val="sw1"/>
      <sheetName val="H-PILE수량집계"/>
      <sheetName val="기본일위"/>
      <sheetName val="직노"/>
      <sheetName val="실행내역"/>
      <sheetName val="1.토공집계표"/>
      <sheetName val="관리자"/>
      <sheetName val="00노임기준"/>
      <sheetName val="일위대가"/>
      <sheetName val="내역서1999.8최종"/>
      <sheetName val="토목공사일반"/>
      <sheetName val="I一般比"/>
      <sheetName val="재료비"/>
      <sheetName val="데이타"/>
      <sheetName val="식재인부"/>
      <sheetName val="금액내역서"/>
      <sheetName val="설직재-1"/>
      <sheetName val="참조"/>
      <sheetName val="집계"/>
      <sheetName val="패널"/>
      <sheetName val="일위"/>
      <sheetName val="99노임기준"/>
      <sheetName val="구체"/>
      <sheetName val="좌측날개벽"/>
      <sheetName val="우측날개벽"/>
      <sheetName val="setup"/>
      <sheetName val="PANEL_중량산출"/>
      <sheetName val="실측자료"/>
      <sheetName val="1안"/>
      <sheetName val="연습"/>
      <sheetName val="호남2"/>
      <sheetName val="이월가격"/>
      <sheetName val="단가 및 재료비"/>
      <sheetName val="중기사용료산출근거"/>
      <sheetName val="안전장치"/>
      <sheetName val="임시정보시트"/>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산출내역서집계표"/>
      <sheetName val="내역을"/>
      <sheetName val="임율"/>
      <sheetName val="전시사인집계"/>
      <sheetName val="수량"/>
      <sheetName val="목록"/>
      <sheetName val="단가"/>
      <sheetName val="소요자재"/>
      <sheetName val=" 총괄표"/>
      <sheetName val="설계기준"/>
      <sheetName val="내역1"/>
      <sheetName val="실정공사비단가표"/>
      <sheetName val="단가표"/>
      <sheetName val="시행후면적"/>
      <sheetName val="수지예산"/>
      <sheetName val="전신환매도율"/>
      <sheetName val="원본(갑지)"/>
      <sheetName val="중기사용료"/>
      <sheetName val="하조서"/>
      <sheetName val="설계명세서(선로)"/>
      <sheetName val="설비"/>
      <sheetName val="부산4"/>
      <sheetName val="약품설비"/>
      <sheetName val="부대공Ⅱ"/>
      <sheetName val="Total"/>
      <sheetName val="부하LOAD"/>
      <sheetName val="ITEM"/>
      <sheetName val="역T형교대(말뚝기초)"/>
      <sheetName val="토적표"/>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발신정보"/>
      <sheetName val="SBarch산근"/>
      <sheetName val="소방"/>
      <sheetName val="기관"/>
      <sheetName val="257A1"/>
      <sheetName val="공량서"/>
      <sheetName val="건축-물가변동"/>
      <sheetName val="갑"/>
      <sheetName val="인제내역"/>
      <sheetName val="교통대책내역"/>
      <sheetName val="관급자재대"/>
      <sheetName val="예총"/>
      <sheetName val="CTEMCOST"/>
      <sheetName val="일위총괄표"/>
      <sheetName val="10월가격"/>
      <sheetName val="기타유틸리티설비"/>
      <sheetName val="명세서"/>
      <sheetName val="일위대가목록"/>
      <sheetName val="2F_회의실견적(5_14_일대)"/>
      <sheetName val="한전고리-을"/>
      <sheetName val="교환노무"/>
      <sheetName val="인테리어세부내역"/>
      <sheetName val="단위수량"/>
      <sheetName val="가시설수량"/>
      <sheetName val="업무분장 "/>
      <sheetName val="공통"/>
      <sheetName val="K1자재(3차등)"/>
      <sheetName val="Sheet3"/>
      <sheetName val="약품공급2"/>
      <sheetName val="물량산출근거"/>
      <sheetName val="입찰안"/>
      <sheetName val="운동장 (2)"/>
      <sheetName val="Sheet4"/>
      <sheetName val="유기공정"/>
      <sheetName val="DATE"/>
      <sheetName val="금호"/>
      <sheetName val="도급"/>
      <sheetName val="실행철강하도"/>
      <sheetName val="COVER"/>
      <sheetName val="총괄"/>
      <sheetName val="우각부보강"/>
      <sheetName val="판매96"/>
      <sheetName val="직재"/>
      <sheetName val="price"/>
      <sheetName val="배수공 시멘트 및 골재량 산출"/>
      <sheetName val="WORK"/>
      <sheetName val="DATA"/>
      <sheetName val="산출내역서"/>
      <sheetName val="직공비"/>
      <sheetName val="Piping Design Data"/>
      <sheetName val="재집"/>
      <sheetName val="유림골조"/>
      <sheetName val="설계내역서"/>
      <sheetName val="2_대외공문"/>
      <sheetName val="6호기"/>
      <sheetName val="암센터"/>
      <sheetName val="T13(P68~72,78)"/>
      <sheetName val="건축일위"/>
      <sheetName val="그라우팅일위"/>
    </sheetNames>
    <sheetDataSet>
      <sheetData sheetId="0"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G4" t="str">
            <v>NO.1-00-00</v>
          </cell>
          <cell r="H4" t="str">
            <v>NO.1-00-00</v>
          </cell>
        </row>
        <row r="5">
          <cell r="A5">
            <v>5</v>
          </cell>
          <cell r="B5" t="str">
            <v xml:space="preserve"> </v>
          </cell>
          <cell r="C5" t="str">
            <v xml:space="preserve"> </v>
          </cell>
          <cell r="D5" t="str">
            <v xml:space="preserve"> </v>
          </cell>
          <cell r="E5" t="str">
            <v xml:space="preserve"> </v>
          </cell>
          <cell r="F5" t="str">
            <v xml:space="preserve"> </v>
          </cell>
          <cell r="G5" t="str">
            <v/>
          </cell>
          <cell r="H5" t="str">
            <v xml:space="preserve"> </v>
          </cell>
        </row>
        <row r="6">
          <cell r="A6">
            <v>6</v>
          </cell>
          <cell r="B6" t="str">
            <v/>
          </cell>
          <cell r="F6" t="str">
            <v xml:space="preserve"> </v>
          </cell>
        </row>
        <row r="7">
          <cell r="A7">
            <v>7</v>
          </cell>
          <cell r="B7" t="str">
            <v/>
          </cell>
          <cell r="F7" t="str">
            <v xml:space="preserve"> </v>
          </cell>
        </row>
        <row r="8">
          <cell r="A8">
            <v>8</v>
          </cell>
          <cell r="B8" t="str">
            <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G25" t="str">
            <v xml:space="preserve"> </v>
          </cell>
          <cell r="H25" t="str">
            <v>NO.1-00-00</v>
          </cell>
        </row>
        <row r="26">
          <cell r="B26" t="str">
            <v>PLACARD BATTEN</v>
          </cell>
          <cell r="C26" t="str">
            <v>7,400L</v>
          </cell>
          <cell r="D26" t="str">
            <v>SET</v>
          </cell>
          <cell r="E26">
            <v>1</v>
          </cell>
          <cell r="F26" t="str">
            <v>NO.1-01-00</v>
          </cell>
          <cell r="H26" t="str">
            <v>NO.1-01-00</v>
          </cell>
        </row>
        <row r="27">
          <cell r="A27">
            <v>26</v>
          </cell>
          <cell r="B27" t="str">
            <v xml:space="preserve">DRAW CURTAIN </v>
          </cell>
          <cell r="C27" t="str">
            <v>8,660 x 3,300H</v>
          </cell>
          <cell r="D27" t="str">
            <v>SET</v>
          </cell>
          <cell r="E27">
            <v>1</v>
          </cell>
          <cell r="F27" t="str">
            <v xml:space="preserve"> </v>
          </cell>
          <cell r="G27" t="str">
            <v>NO.1-02-00</v>
          </cell>
          <cell r="H27" t="str">
            <v>NO.1-02-00</v>
          </cell>
        </row>
        <row r="28">
          <cell r="A28">
            <v>27</v>
          </cell>
          <cell r="B28" t="str">
            <v xml:space="preserve">ROLL SCREEN </v>
          </cell>
          <cell r="C28" t="str">
            <v>1,800L x 1,200H</v>
          </cell>
          <cell r="D28" t="str">
            <v>SET</v>
          </cell>
          <cell r="E28">
            <v>1</v>
          </cell>
          <cell r="F28" t="str">
            <v xml:space="preserve"> </v>
          </cell>
          <cell r="G28" t="str">
            <v>NO.1-03-00</v>
          </cell>
          <cell r="H28" t="str">
            <v>NO.1-03-00</v>
          </cell>
        </row>
        <row r="29">
          <cell r="A29">
            <v>28</v>
          </cell>
          <cell r="B29" t="str">
            <v>ROLL FLAG</v>
          </cell>
          <cell r="C29" t="str">
            <v>3,500L x 2,500H</v>
          </cell>
          <cell r="D29" t="str">
            <v>SET</v>
          </cell>
          <cell r="E29">
            <v>1</v>
          </cell>
          <cell r="F29" t="str">
            <v>NO.1-04-00</v>
          </cell>
          <cell r="H29" t="str">
            <v>NO.1-04-00</v>
          </cell>
        </row>
        <row r="30">
          <cell r="A30">
            <v>29</v>
          </cell>
          <cell r="B30" t="str">
            <v>COVER CURTAIN</v>
          </cell>
          <cell r="C30" t="str">
            <v>8,800 x 3,500H</v>
          </cell>
          <cell r="D30" t="str">
            <v>SET</v>
          </cell>
          <cell r="E30">
            <v>1</v>
          </cell>
          <cell r="F30" t="str">
            <v>NO.1-05-00</v>
          </cell>
          <cell r="H30" t="str">
            <v>NO.1-05-00</v>
          </cell>
        </row>
        <row r="31">
          <cell r="A31">
            <v>30</v>
          </cell>
          <cell r="B31" t="str">
            <v>WINDOW DARKEN CURTAIN</v>
          </cell>
          <cell r="C31" t="str">
            <v>4,050L x 3,500H</v>
          </cell>
          <cell r="D31" t="str">
            <v>SET</v>
          </cell>
          <cell r="E31">
            <v>6</v>
          </cell>
          <cell r="F31" t="str">
            <v>NO.1-06-00</v>
          </cell>
          <cell r="H31" t="str">
            <v>NO.1-06-00</v>
          </cell>
        </row>
        <row r="32">
          <cell r="A32">
            <v>31</v>
          </cell>
          <cell r="B32" t="str">
            <v>DOOR DARKEN CURTAIN</v>
          </cell>
          <cell r="C32" t="str">
            <v>4,050L x 3,500H</v>
          </cell>
          <cell r="D32" t="str">
            <v>SET</v>
          </cell>
          <cell r="E32">
            <v>2</v>
          </cell>
          <cell r="F32" t="str">
            <v>NO.1-06-00</v>
          </cell>
          <cell r="H32" t="str">
            <v>NO.1-06-00</v>
          </cell>
        </row>
        <row r="33">
          <cell r="A33">
            <v>32</v>
          </cell>
          <cell r="B33" t="str">
            <v>GRID IRON</v>
          </cell>
          <cell r="C33" t="str">
            <v>8600L x 900D</v>
          </cell>
          <cell r="D33" t="str">
            <v>L/S</v>
          </cell>
          <cell r="E33">
            <v>1</v>
          </cell>
          <cell r="F33" t="str">
            <v>NO.1-07-00</v>
          </cell>
          <cell r="H33" t="str">
            <v>NO.1-07-00</v>
          </cell>
        </row>
        <row r="34">
          <cell r="A34">
            <v>33</v>
          </cell>
          <cell r="B34" t="str">
            <v>CONTROL PANEL</v>
          </cell>
          <cell r="C34" t="str">
            <v>600L x 1,000H x 250W</v>
          </cell>
          <cell r="D34" t="str">
            <v>SET</v>
          </cell>
          <cell r="E34">
            <v>1</v>
          </cell>
          <cell r="F34" t="str">
            <v>NO.1-08-00</v>
          </cell>
          <cell r="H34" t="str">
            <v>NO.1-08-00</v>
          </cell>
        </row>
        <row r="35">
          <cell r="A35">
            <v>34</v>
          </cell>
          <cell r="B35" t="str">
            <v>CONTROL BOARD</v>
          </cell>
          <cell r="C35" t="str">
            <v xml:space="preserve"> </v>
          </cell>
          <cell r="D35" t="str">
            <v>SET</v>
          </cell>
          <cell r="E35">
            <v>1</v>
          </cell>
          <cell r="F35" t="str">
            <v>NO.1-09-00</v>
          </cell>
          <cell r="H35" t="str">
            <v>NO.1-09-00</v>
          </cell>
        </row>
        <row r="36">
          <cell r="A36">
            <v>35</v>
          </cell>
          <cell r="B36" t="str">
            <v>배관 및 배선</v>
          </cell>
          <cell r="C36" t="str">
            <v xml:space="preserve"> </v>
          </cell>
          <cell r="D36" t="str">
            <v>식</v>
          </cell>
          <cell r="E36">
            <v>1</v>
          </cell>
          <cell r="F36" t="str">
            <v>NO.1-10-00</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F39" t="str">
            <v/>
          </cell>
          <cell r="H39" t="str">
            <v xml:space="preserve"> </v>
          </cell>
        </row>
        <row r="40">
          <cell r="A40">
            <v>39</v>
          </cell>
          <cell r="B40" t="str">
            <v xml:space="preserve"> </v>
          </cell>
          <cell r="C40" t="str">
            <v xml:space="preserve"> </v>
          </cell>
          <cell r="D40" t="str">
            <v xml:space="preserve"> </v>
          </cell>
          <cell r="E40" t="str">
            <v xml:space="preserve"> </v>
          </cell>
          <cell r="F40" t="str">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H47" t="str">
            <v>NO.1-1-00</v>
          </cell>
        </row>
        <row r="48">
          <cell r="A48" t="e">
            <v>#REF!</v>
          </cell>
          <cell r="B48" t="str">
            <v>MACHINE PART</v>
          </cell>
          <cell r="C48" t="str">
            <v>1.5KW x 4P用</v>
          </cell>
          <cell r="D48" t="str">
            <v>SET</v>
          </cell>
          <cell r="E48">
            <v>1</v>
          </cell>
          <cell r="F48" t="str">
            <v xml:space="preserve">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H69" t="str">
            <v>NO.1-02-00</v>
          </cell>
        </row>
        <row r="70">
          <cell r="A70" t="e">
            <v>#REF!</v>
          </cell>
          <cell r="B70" t="str">
            <v>소형MOTOR</v>
          </cell>
          <cell r="C70" t="str">
            <v>40W</v>
          </cell>
          <cell r="D70" t="str">
            <v>SET</v>
          </cell>
          <cell r="E70">
            <v>1</v>
          </cell>
          <cell r="F70" t="str">
            <v xml:space="preserve">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C91" t="str">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C135" t="str">
            <v>NO.1-05-00</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C157" t="str">
            <v>NO.1-06-00</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E172" t="str">
            <v xml:space="preserve"> </v>
          </cell>
        </row>
        <row r="173">
          <cell r="A173" t="e">
            <v>#REF!</v>
          </cell>
        </row>
        <row r="174">
          <cell r="A174" t="e">
            <v>#REF!</v>
          </cell>
        </row>
        <row r="175">
          <cell r="A175" t="e">
            <v>#REF!</v>
          </cell>
        </row>
        <row r="176">
          <cell r="A176" t="e">
            <v>#REF!</v>
          </cell>
          <cell r="B176" t="str">
            <v/>
          </cell>
          <cell r="F176" t="str">
            <v xml:space="preserve"> </v>
          </cell>
        </row>
        <row r="177">
          <cell r="A177" t="e">
            <v>#REF!</v>
          </cell>
        </row>
        <row r="178">
          <cell r="A178" t="e">
            <v>#REF!</v>
          </cell>
        </row>
        <row r="179">
          <cell r="A179" t="e">
            <v>#REF!</v>
          </cell>
          <cell r="B179" t="str">
            <v>공사명:DOOR DARKEN CURTAIN(4,050L x 3,500H)</v>
          </cell>
          <cell r="C179" t="str">
            <v>NO.1-07-00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F200" t="str">
            <v>293KG=0.293TON</v>
          </cell>
        </row>
        <row r="201">
          <cell r="A201" t="e">
            <v>#REF!</v>
          </cell>
          <cell r="B201" t="str">
            <v>공사명:GRID IRON(8,600L x 900D)</v>
          </cell>
          <cell r="C201" t="str">
            <v>NO.1-08-00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xml:space="preserve"> </v>
          </cell>
        </row>
        <row r="245">
          <cell r="A245" t="e">
            <v>#REF!</v>
          </cell>
          <cell r="B245" t="str">
            <v>공사명: CONTROL BOARD</v>
          </cell>
          <cell r="C245" t="str">
            <v>NO.1-10-00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C253" t="str">
            <v/>
          </cell>
          <cell r="D253" t="str">
            <v xml:space="preserve"> </v>
          </cell>
          <cell r="E253" t="str">
            <v xml:space="preserve"> </v>
          </cell>
          <cell r="F253" t="str">
            <v xml:space="preserve"> </v>
          </cell>
        </row>
        <row r="254">
          <cell r="A254" t="e">
            <v>#REF!</v>
          </cell>
          <cell r="B254" t="str">
            <v xml:space="preserve"> </v>
          </cell>
          <cell r="C254" t="str">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C267" t="str">
            <v>일위대가-1</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노임단가"/>
      <sheetName val="건축일위"/>
      <sheetName val="그라우팅일위"/>
      <sheetName val="N賃率-職"/>
      <sheetName val="단가 및 재료비"/>
      <sheetName val="단가산출2"/>
      <sheetName val="일위대가"/>
      <sheetName val="수량산출"/>
      <sheetName val="전기"/>
      <sheetName val="00노임기준"/>
      <sheetName val="기본일위"/>
      <sheetName val="I一般比"/>
      <sheetName val="94"/>
      <sheetName val="Sheet1"/>
      <sheetName val="#REF"/>
      <sheetName val="신우"/>
      <sheetName val="수목단가"/>
      <sheetName val="시설수량표"/>
      <sheetName val="식재수량표"/>
      <sheetName val="총 원가계산"/>
      <sheetName val="데이타"/>
      <sheetName val="소비자가"/>
      <sheetName val="갑지"/>
      <sheetName val="제잡비"/>
      <sheetName val="자재단가"/>
      <sheetName val="건축"/>
      <sheetName val="원가계산서"/>
      <sheetName val="토사(PE)"/>
      <sheetName val="기계경비산출기준"/>
      <sheetName val="단가표"/>
      <sheetName val="수량산출(음암)"/>
      <sheetName val="6호기"/>
      <sheetName val="일(4)"/>
      <sheetName val="재료비"/>
      <sheetName val="식재인부"/>
      <sheetName val="금액내역서"/>
      <sheetName val="일위목록"/>
      <sheetName val="철거산출근거"/>
      <sheetName val="공사개요"/>
      <sheetName val="공량서"/>
      <sheetName val="1안"/>
      <sheetName val="현장관리비"/>
      <sheetName val="내역서1-2"/>
      <sheetName val="기본단가표"/>
      <sheetName val="골조시행"/>
      <sheetName val="성북내역서(종합)"/>
      <sheetName val="기타경비"/>
      <sheetName val="실행(ALT1)"/>
      <sheetName val="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설계"/>
      <sheetName val="상세설계"/>
      <sheetName val="산출내역"/>
    </sheetNames>
    <sheetDataSet>
      <sheetData sheetId="0" refreshError="1"/>
      <sheetData sheetId="1" refreshError="1"/>
      <sheetData sheetId="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단위설계"/>
      <sheetName val="상세설계"/>
      <sheetName val="산출내역"/>
    </sheetNames>
    <sheetDataSet>
      <sheetData sheetId="0" refreshError="1"/>
      <sheetData sheetId="1" refreshError="1"/>
      <sheetData sheetId="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 예산서"/>
      <sheetName val="일위대가표"/>
      <sheetName val="각종단가"/>
      <sheetName val="작업지역도"/>
      <sheetName val="작업지역인덱스"/>
      <sheetName val="학술연구"/>
      <sheetName val="학술연구산출근거"/>
      <sheetName val="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 예산서"/>
      <sheetName val="일위대가표"/>
      <sheetName val="각종단가"/>
      <sheetName val="작업지역도"/>
      <sheetName val="작업지역인덱스"/>
      <sheetName val="학술연구"/>
      <sheetName val="학술연구산출근거"/>
      <sheetName val="견적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표지"/>
      <sheetName val="총괄"/>
      <sheetName val="일위대가표"/>
      <sheetName val="항공사진DB일위"/>
      <sheetName val="항공사진DB산출근거"/>
      <sheetName val="노임단가"/>
      <sheetName val="3.HWS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설계표지"/>
      <sheetName val="총괄"/>
      <sheetName val="일위대가표"/>
      <sheetName val="항공사진DB일위"/>
      <sheetName val="항공사진DB산출근거"/>
      <sheetName val="노임단가"/>
      <sheetName val="3.HWSW"/>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원가계산"/>
      <sheetName val="1안"/>
      <sheetName val="2안"/>
      <sheetName val="3안"/>
      <sheetName val="일위대가목록"/>
      <sheetName val="원가"/>
      <sheetName val="단가산출"/>
      <sheetName val="일용노임단가2001상"/>
      <sheetName val="참조자료"/>
      <sheetName val="감가상각"/>
      <sheetName val="직재"/>
      <sheetName val="단가"/>
      <sheetName val="화전내"/>
      <sheetName val="WPL"/>
      <sheetName val="내역서2안"/>
      <sheetName val="일위목록"/>
      <sheetName val="일위대가"/>
      <sheetName val="일위대가(4층원격)"/>
      <sheetName val="산출목록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표지"/>
      <sheetName val="총괄표"/>
      <sheetName val="세부내역(간지)"/>
      <sheetName val="웹 GIS엔진 추가기능 개발"/>
      <sheetName val="웹 GIS엔진 추가기능 본수내역"/>
      <sheetName val="편집시스템 커스트마이징"/>
      <sheetName val="편집시스템 커스트마이징 본수내역"/>
      <sheetName val="웹 디자인"/>
      <sheetName val="웹디자인 소요인력내역"/>
      <sheetName val="정보인프라도입"/>
      <sheetName val="1000 DB구축 부표"/>
      <sheetName val="지형정위치"/>
      <sheetName val="지형정위치부표"/>
      <sheetName val="지형구조화"/>
      <sheetName val="지형구조부표"/>
      <sheetName val="DB입력"/>
      <sheetName val="DB입력부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표지"/>
      <sheetName val="총괄표"/>
      <sheetName val="세부내역(간지)"/>
      <sheetName val="웹 GIS엔진 추가기능 개발"/>
      <sheetName val="웹 GIS엔진 추가기능 본수내역"/>
      <sheetName val="편집시스템 커스트마이징"/>
      <sheetName val="편집시스템 커스트마이징 본수내역"/>
      <sheetName val="웹 디자인"/>
      <sheetName val="웹디자인 소요인력내역"/>
      <sheetName val="정보인프라도입"/>
      <sheetName val="1000 DB구축 부표"/>
      <sheetName val="지형정위치"/>
      <sheetName val="지형정위치부표"/>
      <sheetName val="지형구조화"/>
      <sheetName val="지형구조부표"/>
      <sheetName val="DB입력"/>
      <sheetName val="DB입력부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1000 DB구축 부표"/>
      <sheetName val="20관리비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일위대가목록"/>
      <sheetName val="일위대가"/>
      <sheetName val="C-직노1"/>
      <sheetName val="D-경비1"/>
      <sheetName val="일위대가 집계표"/>
      <sheetName val="실행내역"/>
      <sheetName val="직노"/>
      <sheetName val="6PILE  (돌출)"/>
      <sheetName val="N賃率_職"/>
      <sheetName val="70%"/>
      <sheetName val="건축내역"/>
      <sheetName val="J直材4"/>
      <sheetName val="ilch"/>
      <sheetName val="중기사용료"/>
      <sheetName val="대,유,램"/>
      <sheetName val="국별인원"/>
      <sheetName val="전선 및 전선관"/>
      <sheetName val="2공구산출내역"/>
      <sheetName val="인건비(VOICE)"/>
      <sheetName val="명세서"/>
      <sheetName val="I一般比"/>
      <sheetName val="터파기및재료"/>
      <sheetName val="Sheet1"/>
      <sheetName val="용산1(해보)"/>
      <sheetName val="동원인원"/>
      <sheetName val="일위대가(4층원격)"/>
      <sheetName val="일위목록"/>
      <sheetName val="패널"/>
      <sheetName val="1안"/>
      <sheetName val="입찰안"/>
      <sheetName val="단가산출목록표"/>
      <sheetName val="1000 DB구축 부표"/>
      <sheetName val="DATE"/>
      <sheetName val="설계내역서"/>
      <sheetName val="내역서1999.8최종"/>
      <sheetName val="1차 내역서"/>
      <sheetName val="정산"/>
      <sheetName val="쌍송교"/>
      <sheetName val="수지예산"/>
      <sheetName val="제-노임"/>
      <sheetName val="설직재-1"/>
      <sheetName val="CAUDIT"/>
      <sheetName val="표지1"/>
      <sheetName val="별첨-기계경비 산출목록"/>
      <sheetName val="노임단가표"/>
      <sheetName val="자재단가표"/>
      <sheetName val="중기사용료산출근거"/>
      <sheetName val="단가 및 재료비"/>
      <sheetName val="조명시설"/>
      <sheetName val="대목"/>
      <sheetName val="대가"/>
      <sheetName val="단가산출목록"/>
      <sheetName val="실적공사비단가"/>
      <sheetName val="노임"/>
      <sheetName val="10.공통-노임단가"/>
      <sheetName val="단가산출"/>
      <sheetName val="기자재비"/>
      <sheetName val="일위대가표(유단가)"/>
      <sheetName val="내역서"/>
      <sheetName val="Sheet3"/>
      <sheetName val="시설물기초"/>
      <sheetName val="옥외 전력간선공사"/>
      <sheetName val="추가대화"/>
      <sheetName val="제경집계"/>
      <sheetName val="위치조서"/>
      <sheetName val="수량산출"/>
      <sheetName val="산출목록표"/>
      <sheetName val="20관리비율"/>
      <sheetName val="참조자료"/>
      <sheetName val="#REF"/>
      <sheetName val="AV시스템"/>
      <sheetName val="DATA"/>
      <sheetName val="데이타"/>
      <sheetName val="원가_(2)"/>
      <sheetName val="6PILE__(돌출)"/>
      <sheetName val="일위대가_집계표"/>
      <sheetName val="전선_및_전선관"/>
      <sheetName val="1000_DB구축_부표"/>
      <sheetName val="내역서2안"/>
      <sheetName val="SAMPLE"/>
      <sheetName val="CT "/>
      <sheetName val="전기외주내역"/>
      <sheetName val="설계명세서"/>
      <sheetName val="유림골조"/>
      <sheetName val="건물"/>
      <sheetName val="원가계산서"/>
      <sheetName val="갑지"/>
      <sheetName val="집계표"/>
      <sheetName val="노임이"/>
      <sheetName val="시설장비부하계산서"/>
      <sheetName val="가로등내역서"/>
      <sheetName val="GISDB_단가산출목록"/>
      <sheetName val="GISDB_단가산출표"/>
      <sheetName val="기본일위"/>
      <sheetName val="견적서"/>
      <sheetName val="인건비"/>
      <sheetName val="단가조사"/>
      <sheetName val="단가 "/>
      <sheetName val="일위대가 (PM)"/>
      <sheetName val="9509"/>
      <sheetName val="공정량산출내역서 "/>
      <sheetName val="5흙막이"/>
      <sheetName val="재료"/>
      <sheetName val="설치자재"/>
      <sheetName val="노임단가"/>
      <sheetName val="일위대가표(교체)"/>
      <sheetName val="2000시행총괄"/>
      <sheetName val="산출"/>
      <sheetName val="자재단가"/>
      <sheetName val="증감대비"/>
      <sheetName val="8.PILE  (돌출)"/>
      <sheetName val="공종단가"/>
      <sheetName val="일용노임단가2001상"/>
      <sheetName val="단"/>
      <sheetName val="자료"/>
      <sheetName val="을"/>
      <sheetName val="물량산출(지점)"/>
      <sheetName val="골조시행"/>
      <sheetName val="구리토평1전기"/>
      <sheetName val="대"/>
      <sheetName val="CATV"/>
      <sheetName val="동원(3)"/>
      <sheetName val="노무비단가"/>
      <sheetName val="내역1"/>
      <sheetName val="화해(함평)"/>
      <sheetName val="화해(장성)"/>
      <sheetName val="시설물일위"/>
      <sheetName val="수량산출1"/>
      <sheetName val="Baby일위대가"/>
      <sheetName val="불법주정차"/>
      <sheetName val="기준FACTOR"/>
      <sheetName val="9811"/>
      <sheetName val="단가산출서"/>
      <sheetName val="전기"/>
      <sheetName val="일위대가(출입)"/>
      <sheetName val="금액내역서"/>
      <sheetName val="공사비"/>
      <sheetName val="도로정위치부표"/>
      <sheetName val="도로조사부표"/>
      <sheetName val="2-1. 경관조명 내역총괄표"/>
      <sheetName val="날개벽"/>
      <sheetName val="식재일위대가"/>
      <sheetName val="ABUT수량-A1"/>
      <sheetName val="경율산정.XLS"/>
      <sheetName val="INPUT"/>
      <sheetName val="Sheet4"/>
      <sheetName val="단가기준"/>
      <sheetName val="현장경비"/>
      <sheetName val="공문"/>
      <sheetName val="WORK"/>
      <sheetName val="단가조사서"/>
      <sheetName val="현장관리비"/>
      <sheetName val="Sheet13"/>
      <sheetName val="전국현황"/>
      <sheetName val="내역"/>
      <sheetName val="일위(PN)"/>
      <sheetName val="예정공정표 (2)"/>
      <sheetName val="2-3.공사비내역서"/>
      <sheetName val="4-2. 기계경비산출"/>
      <sheetName val="7.노무비 근거"/>
      <sheetName val="3-2.일위대가"/>
      <sheetName val="기계경비(시간당)"/>
      <sheetName val="램머"/>
      <sheetName val="3련 BOX"/>
      <sheetName val="이토변실(A3-LINE)"/>
      <sheetName val="Sheet14"/>
      <sheetName val="노무비"/>
      <sheetName val="96작생능"/>
      <sheetName val="환율"/>
      <sheetName val="2분기평가"/>
      <sheetName val="도급FORM"/>
      <sheetName val="덤프"/>
      <sheetName val="석재다짐"/>
      <sheetName val="소운반"/>
      <sheetName val="아스콘"/>
      <sheetName val="장비"/>
      <sheetName val="2000년1차"/>
      <sheetName val="횡 연장"/>
      <sheetName val="암거단위"/>
      <sheetName val="일위대가(가설)"/>
      <sheetName val="ELECTRIC"/>
      <sheetName val="차액보증"/>
      <sheetName val="전력"/>
      <sheetName val="특수선일위대가"/>
      <sheetName val="소방"/>
      <sheetName val="정부노임단가"/>
      <sheetName val="PANEL가격"/>
      <sheetName val="Customer Databas"/>
      <sheetName val="전체"/>
      <sheetName val="갑지(추정)"/>
      <sheetName val="프랜트면허"/>
      <sheetName val="2.냉난방설비공사"/>
      <sheetName val="7.자동제어공사"/>
      <sheetName val="동수"/>
      <sheetName val="TOTAL"/>
      <sheetName val="식재인부"/>
      <sheetName val="실행철강하도"/>
      <sheetName val="급수 (LPM)"/>
      <sheetName val="CTEMCOST"/>
      <sheetName val="일위"/>
      <sheetName val="전차선로 물량표"/>
      <sheetName val="한강운반비"/>
      <sheetName val="자재"/>
      <sheetName val="파일의이용"/>
      <sheetName val="COST"/>
      <sheetName val="시중노임(공사)"/>
      <sheetName val="설비(제출)"/>
      <sheetName val="AL공사(원)"/>
      <sheetName val="6호기"/>
      <sheetName val="10월"/>
      <sheetName val="대비"/>
      <sheetName val="기초목"/>
      <sheetName val="2.대외공문"/>
      <sheetName val="일위대가(건축)"/>
      <sheetName val="단중표"/>
      <sheetName val="기본설계기준"/>
      <sheetName val="품셈총괄표"/>
      <sheetName val="공사비예산서_토목분_"/>
      <sheetName val="토목주소"/>
      <sheetName val="DWG-CAB-I"/>
      <sheetName val="TRE TABLE"/>
      <sheetName val="생산량"/>
      <sheetName val="판매가격(정리)"/>
      <sheetName val="주문"/>
      <sheetName val="실행내역서"/>
      <sheetName val="적현로"/>
      <sheetName val="기본사항"/>
      <sheetName val="Sheet5"/>
      <sheetName val="기본입력"/>
      <sheetName val="EXPENSE"/>
      <sheetName val="기초자료입력"/>
      <sheetName val="내역전기"/>
      <sheetName val="산출기초"/>
      <sheetName val="부하계산서"/>
      <sheetName val="수량산출2"/>
      <sheetName val="단가대비"/>
      <sheetName val="중기일위대가"/>
      <sheetName val="일위_파일"/>
      <sheetName val="설계서식"/>
      <sheetName val="기성2"/>
      <sheetName val="Mc1"/>
      <sheetName val="인원계획-미화"/>
      <sheetName val="익산"/>
      <sheetName val="총체보활공정표"/>
      <sheetName val="A1"/>
      <sheetName val="회사정보"/>
      <sheetName val="단가산출서_토목"/>
      <sheetName val="단가(1)"/>
      <sheetName val="도급예산내역서총괄표"/>
      <sheetName val="설계산출기초"/>
      <sheetName val="철거산출근거"/>
      <sheetName val="BEND LOSS"/>
      <sheetName val="기계경비총괄표"/>
      <sheetName val="일위대가_현장"/>
      <sheetName val="HW"/>
      <sheetName val="범용도입(1차)"/>
      <sheetName val="SW"/>
      <sheetName val="중기목록표"/>
      <sheetName val="wall"/>
      <sheetName val="건축일위"/>
      <sheetName val="그라우팅일위"/>
      <sheetName val="예산내역"/>
      <sheetName val="총괄수지표"/>
      <sheetName val="설계내역2"/>
      <sheetName val="깨기"/>
      <sheetName val="공사내역"/>
      <sheetName val="일용직내역"/>
      <sheetName val="길어깨(현황)"/>
      <sheetName val="출력은 금물"/>
      <sheetName val="COVER"/>
      <sheetName val="6. 직접경비"/>
      <sheetName val="설계서"/>
      <sheetName val="물량"/>
      <sheetName val="총 원가계산"/>
      <sheetName val="수목표준대가"/>
      <sheetName val="돈암사업"/>
      <sheetName val="OPGW기별"/>
      <sheetName val="단가표"/>
      <sheetName val="내역5"/>
      <sheetName val="대가단최종"/>
      <sheetName val="전기일위목록"/>
      <sheetName val="S&amp;R"/>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 갑  지 "/>
      <sheetName val="일명"/>
      <sheetName val="일명95"/>
      <sheetName val="일비"/>
      <sheetName val="일비95"/>
      <sheetName val="경명"/>
      <sheetName val="경명95"/>
      <sheetName val="경배"/>
      <sheetName val="경배95"/>
      <sheetName val="임율95"/>
      <sheetName val="간노비"/>
      <sheetName val="간노비95"/>
      <sheetName val="Y-WORK"/>
      <sheetName val="물량표"/>
      <sheetName val="물량내역"/>
      <sheetName val="BOX전기내역"/>
      <sheetName val="5사남"/>
      <sheetName val="맨홀수량산출(1.0×1.0×1.0)"/>
      <sheetName val="data spec"/>
      <sheetName val="투찰추정"/>
      <sheetName val="요율"/>
      <sheetName val="물가대비표"/>
      <sheetName val="배관내역"/>
      <sheetName val="데리네이타현황"/>
      <sheetName val="을지"/>
      <sheetName val="대가목록"/>
      <sheetName val="정산내역서"/>
      <sheetName val="제2호단위수량"/>
      <sheetName val="식재가격"/>
      <sheetName val="식재총괄"/>
      <sheetName val="코드표"/>
      <sheetName val="AC포장수량"/>
      <sheetName val="설계내역"/>
      <sheetName val="원가계산서(공사)"/>
      <sheetName val="실행내역 "/>
      <sheetName val="회관내역"/>
      <sheetName val="회관내역 (2)"/>
      <sheetName val="공동내역"/>
      <sheetName val="공동내역 (2)"/>
      <sheetName val="쉼터내역"/>
      <sheetName val="쉼터내역 (2)"/>
      <sheetName val="직종별노임단가표"/>
      <sheetName val="적용기준표(98년상반기)"/>
      <sheetName val="5-1.설계명세서"/>
      <sheetName val="공사계획서"/>
      <sheetName val="산근"/>
      <sheetName val="노임단가(전기·통신)"/>
      <sheetName val="설계"/>
      <sheetName val="공사개요"/>
      <sheetName val="포장절단"/>
      <sheetName val="예가표"/>
      <sheetName val="공량산출서"/>
      <sheetName val="BS"/>
      <sheetName val="표지"/>
      <sheetName val="설비원가"/>
      <sheetName val="단위단가"/>
      <sheetName val="도로단위당"/>
      <sheetName val="3집"/>
      <sheetName val="원가계산서 "/>
      <sheetName val="b_balju_cho"/>
      <sheetName val="품셈표"/>
      <sheetName val="1"/>
      <sheetName val="횡배수관"/>
      <sheetName val="부분별수량산출(조합기초)"/>
      <sheetName val="※참고자료※"/>
      <sheetName val="내역서적용수량"/>
      <sheetName val="배수공 시멘트 및 골재량 산출"/>
      <sheetName val="부대내역"/>
      <sheetName val="값"/>
      <sheetName val="가시설"/>
      <sheetName val="품셈총괄"/>
      <sheetName val="기본DATA Sheet"/>
      <sheetName val="수량총괄"/>
      <sheetName val="Sheet2"/>
      <sheetName val="DATA 입력란"/>
      <sheetName val="1. 설계조건 2.단면가정 3. 하중계산"/>
      <sheetName val="sw1"/>
      <sheetName val="자재단가비교표"/>
      <sheetName val="일위목차"/>
      <sheetName val="SORCE1"/>
      <sheetName val="3"/>
      <sheetName val="관급총괄"/>
      <sheetName val="비탈면보호공수량산출"/>
      <sheetName val="토목"/>
      <sheetName val="DHEQSUPT"/>
      <sheetName val="공정량산출내역서_"/>
      <sheetName val="단가_"/>
      <sheetName val="일위대가_(PM)"/>
      <sheetName val="예정공정표_(2)"/>
      <sheetName val="8_PILE__(돌출)"/>
      <sheetName val="환경기계공정표 (3)"/>
      <sheetName val="변경내역"/>
      <sheetName val="대공종"/>
      <sheetName val="cp-e1"/>
      <sheetName val="공예율"/>
      <sheetName val="기준표"/>
      <sheetName val="현황"/>
      <sheetName val="프린터현황"/>
      <sheetName val="품셈적용 자료"/>
      <sheetName val="#3E1_GCR"/>
      <sheetName val="설계예산서"/>
      <sheetName val="시중노임"/>
      <sheetName val="3.하중계산"/>
      <sheetName val="b_balju-단가단가단가"/>
      <sheetName val="도근좌표"/>
      <sheetName val="가도공"/>
      <sheetName val="산출내역서"/>
      <sheetName val="시설물"/>
      <sheetName val="유지관리"/>
      <sheetName val="산출내역서 (2)"/>
      <sheetName val="표  지"/>
      <sheetName val="ITEM"/>
      <sheetName val="7.수지"/>
      <sheetName val="납부서"/>
      <sheetName val="노임변동률"/>
      <sheetName val="관급"/>
      <sheetName val="여과지동"/>
      <sheetName val="기초자료"/>
      <sheetName val="기초일위"/>
      <sheetName val="시설일위"/>
      <sheetName val="조명일위"/>
      <sheetName val="98지급계획"/>
      <sheetName val="단위중량"/>
      <sheetName val="단가및재료비"/>
      <sheetName val="물량master"/>
      <sheetName val="하수급견적대비"/>
      <sheetName val="단가비교표"/>
      <sheetName val="당사"/>
      <sheetName val="-동력(한전)"/>
      <sheetName val="-전등전열(한전)"/>
      <sheetName val="IEC60364-52(허용전류)"/>
      <sheetName val="가시설단위수량"/>
      <sheetName val="단위수량"/>
      <sheetName val="자재단가표_관로"/>
      <sheetName val="설계조건"/>
      <sheetName val="산출집계표"/>
      <sheetName val="원재료출고수량"/>
      <sheetName val="적격점수&lt;300억미만&gt;"/>
      <sheetName val="전기변내역"/>
      <sheetName val="기초단가"/>
      <sheetName val=" 견적서"/>
      <sheetName val="EQT-ESTN"/>
      <sheetName val="단가산출2"/>
      <sheetName val="단가산출1"/>
      <sheetName val="대운산출"/>
      <sheetName val="설계표지"/>
      <sheetName val="단가리스트(영상감시시스템)"/>
      <sheetName val="Macro1"/>
      <sheetName val="부대공"/>
      <sheetName val="토공"/>
      <sheetName val="포장공"/>
      <sheetName val="3.건축(현장안)"/>
      <sheetName val="목차"/>
      <sheetName val="간지"/>
      <sheetName val="일위목록표"/>
      <sheetName val="일위대가표"/>
      <sheetName val="    "/>
      <sheetName val="갑지1"/>
      <sheetName val="연부97-1"/>
      <sheetName val="A"/>
      <sheetName val="내역서(시설)"/>
      <sheetName val="건축집계"/>
      <sheetName val="자재표"/>
      <sheetName val="6공구(당초)"/>
      <sheetName val="대내"/>
      <sheetName val="시장성초안camera"/>
      <sheetName val="금융비용"/>
      <sheetName val="경비2내역"/>
      <sheetName val="XL4Poppy"/>
      <sheetName val="교각1"/>
      <sheetName val="역간(덕_동)"/>
      <sheetName val="역간(의-덕)"/>
      <sheetName val="일위7"/>
      <sheetName val="일위6"/>
      <sheetName val="일위5"/>
      <sheetName val="노무단가비교표"/>
      <sheetName val="일위1"/>
      <sheetName val="일위2"/>
      <sheetName val="일위3"/>
      <sheetName val="일위4"/>
      <sheetName val="단가대비표"/>
      <sheetName val="일위8"/>
      <sheetName val="일위9"/>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실행"/>
      <sheetName val="기본단가표"/>
      <sheetName val="소형맨홀"/>
      <sheetName val="물가자료"/>
      <sheetName val="토목검측서"/>
      <sheetName val="화전내"/>
      <sheetName val="건축원가"/>
      <sheetName val="공통가설"/>
      <sheetName val="전기BOX내역서"/>
      <sheetName val="000000"/>
      <sheetName val="문학간접"/>
      <sheetName val="관급자재대"/>
      <sheetName val="실행갑지"/>
      <sheetName val="금액"/>
      <sheetName val="판매시설"/>
      <sheetName val="3지구단위"/>
      <sheetName val="식음료"/>
      <sheetName val="단위목록"/>
      <sheetName val="시험비"/>
      <sheetName val="구역화물"/>
      <sheetName val="기계단가"/>
      <sheetName val="7.5.3 BOX-A"/>
      <sheetName val="단가조정표"/>
      <sheetName val="동원인원산출"/>
      <sheetName val="D-3109"/>
      <sheetName val="총투입계"/>
      <sheetName val="설계예시"/>
      <sheetName val="anaysis_sheet"/>
      <sheetName val="친환경주택"/>
      <sheetName val="1000_ɄB구축_부표"/>
      <sheetName val="B"/>
      <sheetName val="bm"/>
      <sheetName val="웅진교-S2"/>
      <sheetName val="단관데이터"/>
      <sheetName val="이형관데이터"/>
      <sheetName val="가격조사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도급양식"/>
      <sheetName val="단위량"/>
      <sheetName val="재료집계표2"/>
      <sheetName val="토적집계표"/>
      <sheetName val="점검총괄"/>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일용노임단가"/>
      <sheetName val="SG"/>
      <sheetName val="1062-x방향_"/>
      <sheetName val="1062-x방향 "/>
      <sheetName val="견적서을"/>
      <sheetName val="수량집계"/>
      <sheetName val="공사예산하조서(O.K)"/>
      <sheetName val="3.내역서"/>
      <sheetName val="설비2차"/>
      <sheetName val="토량1-1"/>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일위대가(가설)"/>
      <sheetName val="Baby일위대가"/>
      <sheetName val="N賃率-職"/>
    </sheetNames>
    <sheetDataSet>
      <sheetData sheetId="0" refreshError="1"/>
      <sheetData sheetId="1" refreshError="1"/>
      <sheetData sheetId="2" refreshError="1"/>
      <sheetData sheetId="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목차"/>
      <sheetName val="N賃率-職"/>
      <sheetName val="실행내역"/>
      <sheetName val="직노"/>
      <sheetName val="Sheet1"/>
      <sheetName val="1안"/>
      <sheetName val="일위대가목록"/>
      <sheetName val="PI"/>
      <sheetName val="재료"/>
      <sheetName val="설치자재"/>
      <sheetName val="기초목록"/>
      <sheetName val="단가(자재)"/>
      <sheetName val="을지"/>
      <sheetName val="합천내역"/>
      <sheetName val="공조기휀"/>
      <sheetName val="일위대가(가설)"/>
      <sheetName val="내역"/>
      <sheetName val="일위목록"/>
      <sheetName val="재정비직인"/>
      <sheetName val="재정비내역"/>
      <sheetName val="지적고시내역"/>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실행내역"/>
      <sheetName val="직노"/>
      <sheetName val="내역서2안"/>
      <sheetName val="패널"/>
      <sheetName val="기본일위"/>
      <sheetName val="집계"/>
      <sheetName val="Sheet1"/>
      <sheetName val="Sheet2"/>
      <sheetName val="Sheet3"/>
      <sheetName val="J直材4"/>
      <sheetName val="I一般比"/>
      <sheetName val="N賃率-職"/>
      <sheetName val="설직재-1"/>
      <sheetName val="제직재"/>
      <sheetName val="목록"/>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2공구산출내역"/>
      <sheetName val="수량산출"/>
      <sheetName val="경율산정.XLS"/>
      <sheetName val="1안"/>
      <sheetName val="조명시설"/>
      <sheetName val="내역"/>
      <sheetName val="명세서"/>
      <sheetName val="을"/>
      <sheetName val="table"/>
      <sheetName val="6호기"/>
      <sheetName val="견적을지"/>
      <sheetName val="조직"/>
      <sheetName val="데이타"/>
      <sheetName val="식재인부"/>
      <sheetName val="재정비직인"/>
      <sheetName val="재정비내역"/>
      <sheetName val="지적고시내역"/>
      <sheetName val="총괄내역서"/>
      <sheetName val="수량산출(모형)"/>
      <sheetName val="수량산출(공수)"/>
      <sheetName val="모형단가"/>
      <sheetName val="Sheet6"/>
      <sheetName val="금액내역서"/>
      <sheetName val="내역을"/>
      <sheetName val="부하계산서"/>
      <sheetName val="부하(성남)"/>
      <sheetName val="교수설계"/>
      <sheetName val="공정집계_국별"/>
      <sheetName val="내역서1-2"/>
      <sheetName val="인제내역"/>
      <sheetName val="Option"/>
      <sheetName val="Sheet1 (2)"/>
      <sheetName val="252K444"/>
      <sheetName val="최종총괄"/>
      <sheetName val="세부산출내역서"/>
      <sheetName val="공사원가계산서"/>
      <sheetName val="제-노임"/>
      <sheetName val="표지 (2)"/>
      <sheetName val="전기일위대가"/>
      <sheetName val="LEGEND"/>
      <sheetName val="교통대책내역"/>
      <sheetName val="산정표"/>
      <sheetName val="Transaction"/>
      <sheetName val="재집"/>
      <sheetName val="입찰안"/>
      <sheetName val="품"/>
      <sheetName val="수로교총재료집계"/>
      <sheetName val="요율"/>
      <sheetName val="안정검토"/>
      <sheetName val="일위대가표지"/>
      <sheetName val="공조기휀"/>
      <sheetName val="제수"/>
      <sheetName val="공기"/>
      <sheetName val="GAS"/>
      <sheetName val="적용환율"/>
      <sheetName val="2F_회의실견적(5_14_일대)"/>
      <sheetName val="_HIT-&gt;HMC_견적(3900)"/>
      <sheetName val="단가_(2)"/>
      <sheetName val="경율산정_XLS"/>
      <sheetName val="설계서"/>
      <sheetName val="자재조사표"/>
      <sheetName val="별표"/>
      <sheetName val="표지"/>
      <sheetName val="진주방향"/>
      <sheetName val="마산방향"/>
      <sheetName val="전차선로 물량표"/>
      <sheetName val="금액집계"/>
      <sheetName val="개산공사비"/>
      <sheetName val="예산내역서(총괄)"/>
      <sheetName val="예산내역서"/>
      <sheetName val="공제대산출"/>
      <sheetName val="운반공사,공구손료"/>
      <sheetName val="적용단가"/>
      <sheetName val="건축"/>
      <sheetName val="배수관공"/>
      <sheetName val="날개수량1.5"/>
      <sheetName val="토사(PE)"/>
      <sheetName val="APT"/>
      <sheetName val="북제주원가"/>
      <sheetName val="양천현"/>
      <sheetName val="카니발(자105노60)"/>
      <sheetName val="공사내역"/>
      <sheetName val="코드"/>
      <sheetName val="제경비율"/>
      <sheetName val="단가조사"/>
      <sheetName val="bCord공정"/>
      <sheetName val="e대가"/>
      <sheetName val="g단가"/>
      <sheetName val="h집계"/>
      <sheetName val="재공품기초자료"/>
      <sheetName val="약품공급2"/>
      <sheetName val="20관리비율"/>
      <sheetName val="건축내역"/>
      <sheetName val="세부내역"/>
      <sheetName val="Customer Databas"/>
      <sheetName val="DATE"/>
      <sheetName val="원본(갑지)"/>
      <sheetName val="인사자료총집계"/>
      <sheetName val="설비단가표"/>
      <sheetName val="차액보증"/>
      <sheetName val="건축일위"/>
      <sheetName val="그라우팅일위"/>
      <sheetName val="PROJECT BRIEF(EX.NEW)"/>
      <sheetName val="갑지(추정)"/>
      <sheetName val="금융비용"/>
      <sheetName val="IMPEADENCE MAP 취수장"/>
      <sheetName val="개요"/>
      <sheetName val="공사비예산서(토목분)"/>
      <sheetName val="일위대가표"/>
      <sheetName val="설계내역서"/>
      <sheetName val="ABUT수량-A1"/>
      <sheetName val="GAEYO"/>
      <sheetName val="소비자가"/>
      <sheetName val="주요공정"/>
      <sheetName val="입력변수"/>
      <sheetName val="간선계산"/>
      <sheetName val="DATA"/>
      <sheetName val="ITEM"/>
      <sheetName val="동력부하(도산)"/>
      <sheetName val="Macro(차단기)"/>
      <sheetName val="터널조도"/>
      <sheetName val="설계산출기초"/>
      <sheetName val="도급예산내역서봉투"/>
      <sheetName val="기계경비(시간당)"/>
      <sheetName val="설계산출표지"/>
      <sheetName val="도급예산내역서총괄표"/>
      <sheetName val="램머"/>
      <sheetName val="Baby일위대가"/>
      <sheetName val="분전함신설"/>
      <sheetName val="단가산출"/>
      <sheetName val="자재단가"/>
      <sheetName val="을부담운반비"/>
      <sheetName val="운반비산출"/>
      <sheetName val="접지1종"/>
      <sheetName val="조명율표"/>
      <sheetName val="감가상각"/>
      <sheetName val="Sheet5"/>
      <sheetName val="원가 (2)"/>
      <sheetName val="원가계산서"/>
      <sheetName val="전선 및 전선관"/>
      <sheetName val="중기손료"/>
      <sheetName val="Sheet4"/>
      <sheetName val="이천향토(모형제작)"/>
      <sheetName val="총괄"/>
      <sheetName val="총괄집계표"/>
      <sheetName val="발신정보"/>
      <sheetName val="순공사비"/>
      <sheetName val="적현로"/>
      <sheetName val="CT "/>
      <sheetName val="노무비"/>
      <sheetName val="을지"/>
      <sheetName val="3BL공동구 수량"/>
      <sheetName val="납부서"/>
      <sheetName val="단위단가"/>
      <sheetName val="연부97-1"/>
      <sheetName val="갑지1"/>
      <sheetName val="일위목차"/>
      <sheetName val="내역1"/>
      <sheetName val="판매시설"/>
      <sheetName val="재료"/>
      <sheetName val="설치자재"/>
      <sheetName val="공조기(삭제)"/>
      <sheetName val="노임단가"/>
      <sheetName val="단"/>
      <sheetName val="경비"/>
      <sheetName val="부하LOAD"/>
      <sheetName val="국내조달(통합-1)"/>
      <sheetName val="조도계산서 (도서)"/>
      <sheetName val="8.PILE  (돌출)"/>
      <sheetName val="BID"/>
      <sheetName val="부대tu"/>
      <sheetName val="물량"/>
      <sheetName val="단위수량"/>
      <sheetName val="일반부표"/>
      <sheetName val="설계명세"/>
      <sheetName val="일위목록"/>
      <sheetName val="관급_File"/>
      <sheetName val="인건비"/>
      <sheetName val=" 냉각수펌프"/>
      <sheetName val="대비"/>
      <sheetName val="조명율"/>
      <sheetName val="입력"/>
      <sheetName val="구의33고"/>
      <sheetName val="신우"/>
      <sheetName val="품셈TABLE"/>
      <sheetName val="청천내"/>
      <sheetName val="공구"/>
      <sheetName val="매립"/>
      <sheetName val="직접경비"/>
      <sheetName val="직접인건비"/>
      <sheetName val="청산공사"/>
      <sheetName val="샘플표지"/>
      <sheetName val="한강운반비"/>
      <sheetName val="경영"/>
      <sheetName val="98년"/>
      <sheetName val="실적"/>
      <sheetName val="정SW(원)"/>
      <sheetName val="내역서1999.8최종"/>
      <sheetName val="1차설계변경내역"/>
      <sheetName val="공통가설(기준안)"/>
      <sheetName val="정보"/>
      <sheetName val="1층"/>
      <sheetName val="유기공정"/>
      <sheetName val="토적계산"/>
      <sheetName val="sh1"/>
      <sheetName val="구역화물"/>
      <sheetName val="단위목록"/>
      <sheetName val="시험비"/>
      <sheetName val="기계경비목록"/>
      <sheetName val="#3_일위대가목록"/>
      <sheetName val="TOT"/>
      <sheetName val="미드수량"/>
      <sheetName val="노임이"/>
      <sheetName val="토목공사"/>
      <sheetName val="마산월령동골조물량변경"/>
      <sheetName val="소방"/>
      <sheetName val="설계명세서"/>
      <sheetName val="22전선(P)"/>
      <sheetName val="22전선(L)"/>
      <sheetName val="22전선(R)"/>
      <sheetName val="연결임시"/>
      <sheetName val="가로등내역서"/>
      <sheetName val="FitOutConfCentre"/>
      <sheetName val="FAB별"/>
      <sheetName val="C-직노1"/>
      <sheetName val="단위중량"/>
      <sheetName val="내역서(교량)전체"/>
      <sheetName val="000000"/>
      <sheetName val="비탈면보호공수량산출"/>
      <sheetName val="공사현황"/>
      <sheetName val="에어샵공사"/>
      <sheetName val="Macro(ST)"/>
      <sheetName val="_REF"/>
      <sheetName val="설직재_1"/>
      <sheetName val="I.설계조건"/>
      <sheetName val="조건입력"/>
      <sheetName val="조건입력(2)"/>
      <sheetName val="장비선정"/>
      <sheetName val="내역서-CCTV"/>
      <sheetName val="copy"/>
      <sheetName val="서식"/>
      <sheetName val="실행"/>
      <sheetName val="KCS-CA"/>
      <sheetName val="본공사"/>
      <sheetName val="부대비율"/>
      <sheetName val="danga"/>
      <sheetName val="ilch"/>
      <sheetName val="중기사용료"/>
      <sheetName val="심사계산"/>
      <sheetName val="심사물량"/>
      <sheetName val="BOQ건축"/>
      <sheetName val="일위대가(계측기설치)"/>
      <sheetName val="6PILE  (돌출)"/>
      <sheetName val="수지예산"/>
      <sheetName val="부속동"/>
      <sheetName val="간접"/>
      <sheetName val="하중계산"/>
      <sheetName val="정부노임단가"/>
      <sheetName val="도급양식"/>
      <sheetName val="토공(우물통,기타) "/>
      <sheetName val="5.연간운전비계산서"/>
      <sheetName val="작업시작"/>
      <sheetName val="INPUT"/>
      <sheetName val="G.R300경비"/>
      <sheetName val="COPING-1"/>
      <sheetName val="역T형교대-2수량"/>
      <sheetName val="결과조달"/>
      <sheetName val="최적단면"/>
      <sheetName val="PARAMETER"/>
      <sheetName val="고시단가"/>
      <sheetName val="Sheet13"/>
      <sheetName val="GEN"/>
      <sheetName val="발전기"/>
      <sheetName val="Sheet14"/>
      <sheetName val="간선"/>
      <sheetName val="CA지입"/>
      <sheetName val="소요자재명세서"/>
      <sheetName val="노무비명세서"/>
      <sheetName val="각형맨홀"/>
      <sheetName val="장비집계"/>
      <sheetName val="현장관리비"/>
      <sheetName val="제경집계"/>
      <sheetName val="guard(mac)"/>
      <sheetName val="2000년1차"/>
      <sheetName val="부서현황"/>
      <sheetName val="비가동-20"/>
      <sheetName val="예가표"/>
      <sheetName val="유림골조"/>
      <sheetName val="기초대가"/>
      <sheetName val="Macro1"/>
      <sheetName val="0000"/>
      <sheetName val="참고"/>
      <sheetName val="내역서(변경)"/>
      <sheetName val="산출내역서"/>
      <sheetName val="1차 내역서"/>
      <sheetName val="준검 내역서"/>
      <sheetName val="교대(A1)"/>
      <sheetName val="파일의이용"/>
      <sheetName val="대조표(0108)"/>
      <sheetName val="식재"/>
      <sheetName val="시설물"/>
      <sheetName val="식재출력용"/>
      <sheetName val="유지관리"/>
      <sheetName val="입찰"/>
      <sheetName val="현경"/>
      <sheetName val="토목주소"/>
      <sheetName val="프랜트면허"/>
      <sheetName val="회사정보"/>
      <sheetName val="97년추정손익계산서"/>
      <sheetName val="AS복구"/>
      <sheetName val="중기터파기"/>
      <sheetName val="변수값"/>
      <sheetName val="중기상차"/>
      <sheetName val=" 내역"/>
      <sheetName val="3.공통공사대비"/>
      <sheetName val="공비대비"/>
      <sheetName val="DB구축"/>
      <sheetName val="인구"/>
      <sheetName val="환경평가"/>
      <sheetName val="설비원가"/>
      <sheetName val="2회내역"/>
      <sheetName val="실행철강하도"/>
      <sheetName val="날개벽수량표"/>
      <sheetName val="콘_재료분리(1)"/>
      <sheetName val="종배수관"/>
      <sheetName val="본서하반기"/>
      <sheetName val="하반기(지구대)"/>
      <sheetName val="48수량"/>
      <sheetName val="22수량"/>
      <sheetName val="49일위"/>
      <sheetName val="22일위"/>
      <sheetName val="49수량"/>
      <sheetName val="1000 DB구축 부표"/>
      <sheetName val="Sheet1_(2)"/>
      <sheetName val="COVER-P"/>
      <sheetName val="빗물받이(910-510-410)"/>
      <sheetName val="토목"/>
      <sheetName val="기둥(원형)"/>
      <sheetName val="교각1"/>
      <sheetName val="단면 (2)"/>
      <sheetName val="COPING"/>
      <sheetName val="인부신상자료"/>
      <sheetName val="우수"/>
      <sheetName val="94"/>
      <sheetName val="수량집계1"/>
      <sheetName val="수량집계2"/>
      <sheetName val="을-ATYPE"/>
      <sheetName val="토공사(흙막이)"/>
      <sheetName val="이토변실"/>
      <sheetName val="부대"/>
      <sheetName val="일위CODE"/>
      <sheetName val="적용토목"/>
      <sheetName val="기계공사"/>
      <sheetName val="말뚝지지력산정"/>
      <sheetName val="가압장(토목)"/>
      <sheetName val="미장공사"/>
      <sheetName val="가설공사"/>
      <sheetName val="목공사"/>
      <sheetName val="48일위"/>
      <sheetName val="날개벽"/>
      <sheetName val="전력"/>
      <sheetName val="70%"/>
      <sheetName val="TOWER 10TON"/>
      <sheetName val="수정시산표"/>
      <sheetName val="수리결과"/>
      <sheetName val="원본 (4)"/>
      <sheetName val="소방사항"/>
      <sheetName val="전계가"/>
      <sheetName val="가시설흙막이"/>
      <sheetName val="조건표"/>
      <sheetName val="산출"/>
      <sheetName val="교각계산"/>
      <sheetName val="2F_회의실견적(5_14_일대)1"/>
      <sheetName val="_HIT-&gt;HMC_견적(3900)1"/>
      <sheetName val="단가_(2)1"/>
      <sheetName val="경율산정_XLS1"/>
      <sheetName val="표지_(2)"/>
      <sheetName val="전차선로_물량표"/>
      <sheetName val="날개수량1_5"/>
      <sheetName val="Customer_Databas"/>
      <sheetName val="IMPEADENCE_MAP_취수장"/>
      <sheetName val="PROJECT_BRIEF(EX_NEW)"/>
      <sheetName val="2F_회의실견적(5_14_일대)2"/>
      <sheetName val="_HIT-&gt;HMC_견적(3900)2"/>
      <sheetName val="단가_(2)2"/>
      <sheetName val="경율산정_XLS2"/>
      <sheetName val="Sheet1_(2)1"/>
      <sheetName val="표지_(2)1"/>
      <sheetName val="전차선로_물량표1"/>
      <sheetName val="날개수량1_51"/>
      <sheetName val="Customer_Databas1"/>
      <sheetName val="IMPEADENCE_MAP_취수장1"/>
      <sheetName val="PROJECT_BRIEF(EX_NEW)1"/>
      <sheetName val="경상직원"/>
      <sheetName val="공문"/>
      <sheetName val="맨홀수량산출"/>
      <sheetName val="목표세부명세"/>
      <sheetName val="공통가설"/>
      <sheetName val="공사개요"/>
      <sheetName val="노무비단가"/>
      <sheetName val="방호벽"/>
      <sheetName val="산출내역서집계표"/>
      <sheetName val="basic_info"/>
      <sheetName val="프로젝트명"/>
      <sheetName val="48평단가"/>
      <sheetName val="57단가"/>
      <sheetName val="54평단가"/>
      <sheetName val="66평단가"/>
      <sheetName val="61단가"/>
      <sheetName val="89평단가"/>
      <sheetName val="84평단가"/>
      <sheetName val="00000"/>
      <sheetName val="POL6차-PIPING"/>
      <sheetName val="126.255"/>
      <sheetName val="일반수량총괄"/>
      <sheetName val="공내역"/>
      <sheetName val="자료"/>
      <sheetName val="업체명"/>
      <sheetName val="관리"/>
      <sheetName val="백암비스타내역"/>
      <sheetName val="유림총괄"/>
      <sheetName val="견적서"/>
      <sheetName val="40총괄"/>
      <sheetName val="40집계"/>
      <sheetName val="등록자료"/>
      <sheetName val="기초공"/>
      <sheetName val="선로정수계산"/>
      <sheetName val="산출근거"/>
      <sheetName val="2호맨홀공제수량"/>
      <sheetName val=""/>
      <sheetName val="리츠"/>
      <sheetName val="공종목록표"/>
      <sheetName val="목차"/>
      <sheetName val="도근좌표"/>
      <sheetName val="계림(함평)"/>
      <sheetName val="계림(장성)"/>
      <sheetName val="항목별"/>
      <sheetName val="EACT10"/>
      <sheetName val="견적서_1개매장"/>
      <sheetName val="MOTOR"/>
      <sheetName val="실행예산"/>
      <sheetName val="Sheet22"/>
      <sheetName val="N賃率_職"/>
      <sheetName val="일위대가_4층원격_"/>
      <sheetName val="Book4.xls"/>
      <sheetName val="장비부하"/>
      <sheetName val="수리보고서비"/>
      <sheetName val="미익SUB"/>
      <sheetName val="매매"/>
      <sheetName val="공수집계"/>
      <sheetName val="내역 (2)"/>
      <sheetName val="견적"/>
      <sheetName val="CTEMCOST"/>
      <sheetName val="수목데이타 "/>
      <sheetName val="일위대가(가설)"/>
      <sheetName val="금융"/>
      <sheetName val="하수급견적대비"/>
      <sheetName val="강재창호(작업중)"/>
      <sheetName val="강재창호(변경후작업중)"/>
      <sheetName val="b_balju_cho"/>
      <sheetName val="사업분석"/>
      <sheetName val="수량산출내역1115"/>
      <sheetName val="Tool"/>
      <sheetName val="사유서제출현황-2"/>
      <sheetName val="1.우편집중내역서"/>
      <sheetName val="기본1"/>
      <sheetName val="수정일위대가"/>
      <sheetName val="이름정의"/>
      <sheetName val="당초계약"/>
      <sheetName val="변경내역"/>
      <sheetName val="설계조건"/>
      <sheetName val="외자내역"/>
      <sheetName val="외자배분"/>
      <sheetName val="기성내역서"/>
      <sheetName val="평야부단가"/>
      <sheetName val="실행내역서 "/>
      <sheetName val="기본DATA"/>
      <sheetName val="일위산출"/>
      <sheetName val="상반기손익차2총괄"/>
      <sheetName val="FURNITURE-01"/>
      <sheetName val="적용기준표(98년상반기)"/>
      <sheetName val="기본사항"/>
      <sheetName val="투찰"/>
      <sheetName val="01AC"/>
      <sheetName val="조견표"/>
      <sheetName val="설계"/>
      <sheetName val="물량산출근거"/>
      <sheetName val="2002하반기노임기준"/>
      <sheetName val="BSD (2)"/>
      <sheetName val="파일구성"/>
      <sheetName val="일위대가총괄표 2(설치)"/>
      <sheetName val="내역서 "/>
      <sheetName val="1.설계기준"/>
      <sheetName val="마산방향철근집계"/>
      <sheetName val="업무분장"/>
      <sheetName val="터파기및재료"/>
      <sheetName val="기초일위"/>
      <sheetName val="단중표"/>
      <sheetName val="코드정보"/>
      <sheetName val="단가조사표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설계표지"/>
      <sheetName val="총괄표"/>
      <sheetName val="1년차"/>
      <sheetName val="2년차"/>
      <sheetName val="3년차"/>
      <sheetName val="세부내역(간지)"/>
      <sheetName val="범용패키지"/>
      <sheetName val="수정개발"/>
      <sheetName val="수정개발부표_범용개발순소요비용"/>
      <sheetName val="추가개발"/>
      <sheetName val="추가기능목록"/>
      <sheetName val="웹수치활용응용모듈"/>
      <sheetName val="웹수치기능목록"/>
      <sheetName val="웹수치활용장비"/>
      <sheetName val="DB총괄표"/>
      <sheetName val="DB1년차"/>
      <sheetName val="DB2년차"/>
      <sheetName val="DB3년차"/>
      <sheetName val="도면출력"/>
      <sheetName val="도면출력부표"/>
      <sheetName val="상수탐사"/>
      <sheetName val="상수탐사부표"/>
      <sheetName val="상수조사"/>
      <sheetName val="상수조사부표"/>
      <sheetName val="하수탐사"/>
      <sheetName val="하수탐사부표"/>
      <sheetName val="하수조사"/>
      <sheetName val="하수조사부표"/>
      <sheetName val="상수정위치편집"/>
      <sheetName val="상수정위치편집부표"/>
      <sheetName val="하수정위치편집"/>
      <sheetName val="하수정위치편집부표"/>
      <sheetName val="상수구조화편집"/>
      <sheetName val="상수구조화편집부표"/>
      <sheetName val="하수구조화편집"/>
      <sheetName val="하수구조화편집부표"/>
      <sheetName val="도면제작편집"/>
      <sheetName val="도면제작편집부표"/>
      <sheetName val="최종도면출력"/>
      <sheetName val="최종도면출력부표"/>
      <sheetName val="1년차성과심사"/>
      <sheetName val="1년차성과심사부표"/>
      <sheetName val="2년차성과심사"/>
      <sheetName val="2년차성과심사부표"/>
      <sheetName val="3년차성과심사"/>
      <sheetName val="3년차성과심사부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설계표지"/>
      <sheetName val="총괄표"/>
      <sheetName val="1년차"/>
      <sheetName val="2년차"/>
      <sheetName val="3년차"/>
      <sheetName val="세부내역(간지)"/>
      <sheetName val="범용패키지"/>
      <sheetName val="수정개발"/>
      <sheetName val="수정개발부표_범용개발순소요비용"/>
      <sheetName val="추가개발"/>
      <sheetName val="추가기능목록"/>
      <sheetName val="웹수치활용응용모듈"/>
      <sheetName val="웹수치기능목록"/>
      <sheetName val="웹수치활용장비"/>
      <sheetName val="DB총괄표"/>
      <sheetName val="DB1년차"/>
      <sheetName val="DB2년차"/>
      <sheetName val="DB3년차"/>
      <sheetName val="도면출력"/>
      <sheetName val="도면출력부표"/>
      <sheetName val="상수탐사"/>
      <sheetName val="상수탐사부표"/>
      <sheetName val="상수조사"/>
      <sheetName val="상수조사부표"/>
      <sheetName val="하수탐사"/>
      <sheetName val="하수탐사부표"/>
      <sheetName val="하수조사"/>
      <sheetName val="하수조사부표"/>
      <sheetName val="상수정위치편집"/>
      <sheetName val="상수정위치편집부표"/>
      <sheetName val="하수정위치편집"/>
      <sheetName val="하수정위치편집부표"/>
      <sheetName val="상수구조화편집"/>
      <sheetName val="상수구조화편집부표"/>
      <sheetName val="하수구조화편집"/>
      <sheetName val="하수구조화편집부표"/>
      <sheetName val="도면제작편집"/>
      <sheetName val="도면제작편집부표"/>
      <sheetName val="최종도면출력"/>
      <sheetName val="최종도면출력부표"/>
      <sheetName val="1년차성과심사"/>
      <sheetName val="1년차성과심사부표"/>
      <sheetName val="2년차성과심사"/>
      <sheetName val="2년차성과심사부표"/>
      <sheetName val="3년차성과심사"/>
      <sheetName val="3년차성과심사부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9GNG운반"/>
      <sheetName val="단가산출"/>
      <sheetName val="bid"/>
      <sheetName val="DATE"/>
      <sheetName val="내역서"/>
      <sheetName val="내역"/>
      <sheetName val="원남울진낙찰내역(99.4.13 부산청)"/>
      <sheetName val="EACT10"/>
      <sheetName val="3BL공동구 수량"/>
      <sheetName val="간이연락"/>
      <sheetName val="#REF"/>
      <sheetName val="일위대가(가설)"/>
      <sheetName val="제4장11"/>
      <sheetName val="입찰안"/>
      <sheetName val="수량산출"/>
      <sheetName val="가로등내역서"/>
      <sheetName val="현황산출서"/>
      <sheetName val="간접"/>
      <sheetName val="구의33고"/>
      <sheetName val="집계표"/>
      <sheetName val="화전내"/>
      <sheetName val="대비"/>
      <sheetName val="자재"/>
      <sheetName val="코드표"/>
      <sheetName val="물가기준년"/>
      <sheetName val="장비기준"/>
      <sheetName val="개산공사비"/>
      <sheetName val="내역(중앙)"/>
      <sheetName val="내역(창신)"/>
      <sheetName val="개요"/>
      <sheetName val="배수설비"/>
      <sheetName val="맨홀수량"/>
      <sheetName val="단가"/>
      <sheetName val="입력"/>
      <sheetName val="98수문일위"/>
      <sheetName val="자료입력"/>
      <sheetName val="마산월령동골조물량변경"/>
      <sheetName val="2.건축"/>
      <sheetName val="터파기및재료"/>
      <sheetName val="화설내"/>
      <sheetName val="산출내역서집계표"/>
      <sheetName val="토목내역"/>
      <sheetName val="설계내역서"/>
      <sheetName val="빗물받이(910-510-410)"/>
      <sheetName val="본공사"/>
      <sheetName val="갑지"/>
      <sheetName val="APT"/>
      <sheetName val="s"/>
      <sheetName val="보안등"/>
      <sheetName val="본부장"/>
      <sheetName val="비교1"/>
      <sheetName val="갑지(추정)"/>
      <sheetName val="아파트-가설"/>
      <sheetName val="소방사항"/>
      <sheetName val="증감내역서"/>
      <sheetName val="Total"/>
      <sheetName val="콘크리트타설집계표"/>
      <sheetName val="돈암사업"/>
      <sheetName val="기초코드"/>
      <sheetName val="Sheet3"/>
      <sheetName val="준검 내역서"/>
      <sheetName val="부하계산서"/>
      <sheetName val="현장별계약현황('98.10.31)"/>
      <sheetName val="라이닝보강"/>
      <sheetName val="2000년1차"/>
      <sheetName val="C-노임단가"/>
      <sheetName val="Sheet1 (2)"/>
      <sheetName val="인건비"/>
      <sheetName val="차액보증"/>
      <sheetName val="집계"/>
      <sheetName val="노임"/>
      <sheetName val="신공항A-9(원가수정)"/>
      <sheetName val="원가 (2)"/>
      <sheetName val="총괄내역서"/>
      <sheetName val="2.대외공문"/>
      <sheetName val="A-4"/>
      <sheetName val="일위대가"/>
      <sheetName val="일위대가목차"/>
      <sheetName val="토목주소"/>
      <sheetName val="Sheet6"/>
      <sheetName val="70%"/>
      <sheetName val="일위대가표"/>
      <sheetName val="실행(ALT1)"/>
      <sheetName val="내역서 (2)"/>
      <sheetName val="Sheet4"/>
      <sheetName val="대창(장성)"/>
      <sheetName val="신대방33(적용)"/>
      <sheetName val="견적의뢰"/>
      <sheetName val="신우"/>
      <sheetName val="진주방향"/>
      <sheetName val="Sheet1"/>
      <sheetName val="전기일위대가"/>
      <sheetName val="토목"/>
      <sheetName val="내역서(총)"/>
      <sheetName val="일반수량총괄집계"/>
      <sheetName val="낙찰표"/>
      <sheetName val="6공구(당초)"/>
      <sheetName val="1.설계조건"/>
      <sheetName val="6PILE  (돌출)"/>
      <sheetName val="설-원가"/>
      <sheetName val="원가"/>
      <sheetName val="단"/>
      <sheetName val="Sheet2"/>
      <sheetName val="PAINT"/>
      <sheetName val="시중노임"/>
      <sheetName val="총괄내역"/>
      <sheetName val="일위대가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직재"/>
      <sheetName val="I一般比"/>
      <sheetName val="20관리비율"/>
      <sheetName val="C-노임단가"/>
      <sheetName val="단가산출"/>
      <sheetName val="실행철강하도"/>
      <sheetName val="건축내역"/>
      <sheetName val="간지"/>
      <sheetName val="일위대가(가설)"/>
      <sheetName val="#REF"/>
      <sheetName val="갑지(추정)"/>
      <sheetName val="J直材4"/>
      <sheetName val="8.PILE  (돌출)"/>
      <sheetName val="수량산출"/>
      <sheetName val="설계서"/>
      <sheetName val="직노"/>
      <sheetName val="기계공사"/>
      <sheetName val="관급자재"/>
      <sheetName val="자재"/>
      <sheetName val="Sheet1"/>
      <sheetName val="노임단가"/>
      <sheetName val="PLT8500"/>
      <sheetName val="1단계"/>
      <sheetName val="망미"/>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실행철강하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계발비산정_총괄표"/>
      <sheetName val="세부산출내역서"/>
      <sheetName val="개발원가 산정내역"/>
      <sheetName val="1~2.기능점수및규모"/>
      <sheetName val="2.어플리케이션보정계수"/>
      <sheetName val="3.품질특성보정계수"/>
      <sheetName val="4.언어보정계수"/>
      <sheetName val="DB구축"/>
      <sheetName val="인건비"/>
      <sheetName val="토지매수관리시스템_개발금액산출"/>
      <sheetName val="일위대가표지"/>
      <sheetName val="직재"/>
      <sheetName val="일람표"/>
      <sheetName val="덕전리"/>
    </sheetNames>
    <sheetDataSet>
      <sheetData sheetId="0"/>
      <sheetData sheetId="1"/>
      <sheetData sheetId="2"/>
      <sheetData sheetId="3"/>
      <sheetData sheetId="4">
        <row r="4">
          <cell r="C4">
            <v>1</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메뉴"/>
      <sheetName val="산정내역서"/>
      <sheetName val="소프트웨어개발"/>
      <sheetName val="프로젝트개요"/>
      <sheetName val="개발단계"/>
      <sheetName val="개발규모"/>
      <sheetName val="간이법"/>
      <sheetName val="정규법"/>
      <sheetName val="보정계수"/>
      <sheetName val="직접경비"/>
      <sheetName val="개발비"/>
      <sheetName val="인력지원"/>
      <sheetName val="용역유지보수"/>
      <sheetName val="시스템운용환경구축비"/>
      <sheetName val="데이터베이스구축비"/>
      <sheetName val="정보전략계획수립비"/>
      <sheetName val="자료입력비"/>
      <sheetName val="사업대가"/>
      <sheetName val="사업대가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tup"/>
      <sheetName val="메뉴"/>
      <sheetName val="산정내역서"/>
      <sheetName val="소프트웨어개발"/>
      <sheetName val="프로젝트개요"/>
      <sheetName val="개발단계"/>
      <sheetName val="개발규모"/>
      <sheetName val="간이법"/>
      <sheetName val="정규법"/>
      <sheetName val="보정계수"/>
      <sheetName val="직접경비"/>
      <sheetName val="개발비"/>
      <sheetName val="인력지원"/>
      <sheetName val="용역유지보수"/>
      <sheetName val="시스템운용환경구축비"/>
      <sheetName val="데이터베이스구축비"/>
      <sheetName val="정보전략계획수립비"/>
      <sheetName val="자료입력비"/>
      <sheetName val="사업대가"/>
      <sheetName val="사업대가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제-노임"/>
      <sheetName val="제직재"/>
      <sheetName val="중기사용료"/>
      <sheetName val="한강운반비"/>
      <sheetName val="청주과학대학내역서(타견적)"/>
      <sheetName val="전기단가조사서"/>
      <sheetName val="청천내"/>
      <sheetName val="신우"/>
      <sheetName val="개요"/>
      <sheetName val="선급금신청서"/>
      <sheetName val="내역서단가산출용"/>
      <sheetName val="여과지동"/>
      <sheetName val="기초자료"/>
      <sheetName val="제품별"/>
      <sheetName val="9GNG운반"/>
      <sheetName val="N賃率-職"/>
      <sheetName val="일위대가"/>
      <sheetName val="자재단가"/>
      <sheetName val="입찰견적보고서"/>
      <sheetName val="UNIT"/>
      <sheetName val="I一般比"/>
      <sheetName val="문학간접"/>
      <sheetName val="J直材4"/>
      <sheetName val="일위"/>
      <sheetName val="XL4Poppy"/>
      <sheetName val="#REF"/>
      <sheetName val="본사인상전"/>
      <sheetName val="유림총괄"/>
      <sheetName val="TNC(1안)"/>
      <sheetName val="데이타"/>
      <sheetName val="식재인부"/>
      <sheetName val="노임단가"/>
      <sheetName val="터파기및재료"/>
      <sheetName val="일위대가(1)"/>
      <sheetName val="산출근거"/>
      <sheetName val="단가 및 재료비"/>
      <sheetName val="내역"/>
      <sheetName val="직재"/>
      <sheetName val="산출내역서집계표"/>
      <sheetName val="제36-40호표"/>
      <sheetName val="덕전리"/>
      <sheetName val="하조서"/>
      <sheetName val="20관리비율"/>
      <sheetName val="제조 경영"/>
      <sheetName val="일위대가(가설)"/>
      <sheetName val="Y-WORK"/>
      <sheetName val="차액보증"/>
      <sheetName val="기초단가"/>
      <sheetName val="원가서"/>
      <sheetName val="토공사B동추가"/>
      <sheetName val="실내건축일위대가"/>
      <sheetName val="수량계산서 집계표(가설 신설 및 철거-을지로3가 3호선)"/>
      <sheetName val="수량계산서 집계표(신설-을지로3가 3호선)"/>
      <sheetName val="수량계산서 집계표(철거-을지로3가 3호선)"/>
      <sheetName val="금융비용"/>
      <sheetName val="암거"/>
      <sheetName val="포장공"/>
      <sheetName val="배수공"/>
      <sheetName val="Sheet1"/>
      <sheetName val="원본(갑지)"/>
      <sheetName val="PANEL_인원산출"/>
      <sheetName val="타견적서_영시스템"/>
      <sheetName val="단가대비표_(2)"/>
      <sheetName val="원가 (2)"/>
      <sheetName val="연습"/>
      <sheetName val="재집"/>
      <sheetName val="열차무선 수량집계"/>
      <sheetName val="집계표"/>
      <sheetName val="Total"/>
      <sheetName val="C-노임단가"/>
      <sheetName val="요율"/>
      <sheetName val="인건비"/>
      <sheetName val="단가"/>
      <sheetName val="역공종"/>
      <sheetName val="Sheet2"/>
      <sheetName val="2"/>
      <sheetName val="기초DATA(2)"/>
      <sheetName val="산출"/>
      <sheetName val="집계"/>
      <sheetName val="쇠(1)"/>
      <sheetName val="가격(3)"/>
      <sheetName val="Sheet9"/>
      <sheetName val="가설개략"/>
      <sheetName val="합천내역"/>
      <sheetName val="일위_파일"/>
      <sheetName val="입력"/>
      <sheetName val="직노"/>
      <sheetName val="SW개발대상목록(기능점수)"/>
      <sheetName val="단가산출"/>
      <sheetName val="샌딩 에폭시 도장"/>
      <sheetName val="일반문틀 설치"/>
      <sheetName val="소요자재"/>
      <sheetName val="00상노임"/>
      <sheetName val="96보완계획7.12"/>
      <sheetName val="공통"/>
      <sheetName val="ABUT수량-A1"/>
      <sheetName val="관로공표지"/>
      <sheetName val="산출근거1"/>
      <sheetName val="공종목록표"/>
      <sheetName val="공정집계_국별"/>
      <sheetName val="감리원단가"/>
      <sheetName val="거리계산"/>
      <sheetName val="단가목록"/>
      <sheetName val="모래기초"/>
      <sheetName val="샘플표지"/>
      <sheetName val="입찰안"/>
      <sheetName val="매출매입"/>
      <sheetName val="AS포장복구 "/>
      <sheetName val="내역서적용"/>
      <sheetName val="일위대가표"/>
      <sheetName val="단가표"/>
      <sheetName val="4안전율"/>
      <sheetName val="자료입력"/>
      <sheetName val="DATE"/>
      <sheetName val="소방공사"/>
      <sheetName val="전기공사"/>
      <sheetName val="건설공사"/>
      <sheetName val="정보통신공사"/>
      <sheetName val="45,46"/>
      <sheetName val="인건-측정"/>
      <sheetName val="이름정의"/>
      <sheetName val="초기화면"/>
      <sheetName val="실행철강하도"/>
      <sheetName val="실행내역서 "/>
      <sheetName val="연부97-1"/>
      <sheetName val="수자재단위당"/>
      <sheetName val="기본일위"/>
      <sheetName val="CAUDIT"/>
      <sheetName val="변경갑지"/>
      <sheetName val="증감(갑지)"/>
      <sheetName val="남양내역"/>
      <sheetName val="노임"/>
      <sheetName val="DATA"/>
      <sheetName val="내역서변경성원"/>
      <sheetName val="단가대비표(SYS)"/>
      <sheetName val="제조노임"/>
      <sheetName val="danga"/>
      <sheetName val="단"/>
      <sheetName val="일위대가1"/>
      <sheetName val="5.단가대비표"/>
      <sheetName val="설직재-1"/>
      <sheetName val="APT"/>
      <sheetName val="범용개발순소요비용"/>
      <sheetName val="위치"/>
      <sheetName val="DHEQSUPT"/>
      <sheetName val="직접비내역서"/>
      <sheetName val="Sheet6"/>
      <sheetName val="인원계획-미화"/>
      <sheetName val="단가산출서"/>
      <sheetName val="조명시설"/>
      <sheetName val="견적정보"/>
      <sheetName val="집계표(육상)"/>
      <sheetName val="예측단가간지"/>
      <sheetName val="감리매출"/>
      <sheetName val="48일위"/>
      <sheetName val="22철거수량"/>
      <sheetName val="최종총괄"/>
      <sheetName val="세부산출내역서"/>
      <sheetName val="2.어플리케이션보정계수"/>
      <sheetName val="내역서2안"/>
      <sheetName val="시화점실행"/>
      <sheetName val="O＆P"/>
      <sheetName val="copy"/>
      <sheetName val="식음료"/>
      <sheetName val="감액총괄표"/>
      <sheetName val="#3_일위대가목록"/>
      <sheetName val="대치판정"/>
      <sheetName val="VXXXXXXX"/>
      <sheetName val="배수관공"/>
      <sheetName val="역무용(산출)"/>
      <sheetName val="철거수량(전송)"/>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자재단가"/>
      <sheetName val="관급"/>
      <sheetName val="집계표"/>
      <sheetName val="내역"/>
      <sheetName val="1단계"/>
      <sheetName val="터파기및재료"/>
      <sheetName val="총괄표"/>
      <sheetName val="노임단가"/>
      <sheetName val="입찰안"/>
      <sheetName val="공통(20-91)"/>
      <sheetName val="수량산출"/>
      <sheetName val="원도급"/>
      <sheetName val="하도급"/>
      <sheetName val="차액보증"/>
      <sheetName val="감가상각"/>
      <sheetName val="총괄내역서"/>
      <sheetName val="일위대가"/>
      <sheetName val="단가"/>
      <sheetName val="도급"/>
      <sheetName val="DANGA"/>
      <sheetName val="DATE"/>
      <sheetName val="원가서"/>
      <sheetName val="장비단가"/>
      <sheetName val="기본단가표"/>
      <sheetName val="환율change"/>
      <sheetName val="옥외외등집계표"/>
      <sheetName val="원본(갑지)"/>
      <sheetName val="일위대가표"/>
      <sheetName val="산출내역서집계표"/>
      <sheetName val="WORK"/>
      <sheetName val="참조자료"/>
      <sheetName val="신고조서"/>
      <sheetName val="원남울진낙찰내역(99.4.13 부산청)"/>
      <sheetName val="공사비집계"/>
      <sheetName val="I一般比"/>
      <sheetName val="Sheet6"/>
      <sheetName val="전기공사"/>
      <sheetName val="공사"/>
      <sheetName val="SOS_PLC &amp; Panel"/>
      <sheetName val="wall"/>
      <sheetName val="A01"/>
      <sheetName val="A11"/>
      <sheetName val="A16"/>
      <sheetName val="A02"/>
      <sheetName val="A03"/>
      <sheetName val="A04"/>
      <sheetName val="A05"/>
      <sheetName val="A06"/>
      <sheetName val="A07"/>
      <sheetName val="A08a"/>
      <sheetName val="A08b"/>
      <sheetName val="#REF"/>
      <sheetName val="N賃率-職"/>
      <sheetName val="내역서"/>
      <sheetName val="S0"/>
      <sheetName val="신천3호용수로"/>
      <sheetName val="여과지동"/>
      <sheetName val="기초자료"/>
      <sheetName val="포장(수량)-관로부"/>
      <sheetName val="공통가설"/>
      <sheetName val="설계내역서"/>
      <sheetName val="원하대비"/>
      <sheetName val="ABUT수량-A1"/>
      <sheetName val="목차"/>
      <sheetName val="원가 (2)"/>
      <sheetName val="일위대가(1)"/>
      <sheetName val="지급자재"/>
      <sheetName val="내역서2안"/>
      <sheetName val="단가표"/>
      <sheetName val="Total"/>
      <sheetName val="골조시행"/>
      <sheetName val="_갑지"/>
      <sheetName val="현장별"/>
      <sheetName val="Sheet1"/>
      <sheetName val="Sheet3"/>
      <sheetName val="금융비용"/>
      <sheetName val="전 기"/>
      <sheetName val="표지"/>
      <sheetName val="영업소실적"/>
      <sheetName val="옥외배관기본공량"/>
      <sheetName val="마산월령동골조물량변경"/>
      <sheetName val="갑지(추정)"/>
      <sheetName val="시화점실행"/>
      <sheetName val="개요"/>
      <sheetName val="98NS-N"/>
      <sheetName val="관급자재"/>
      <sheetName val="정렬"/>
      <sheetName val="교각1"/>
      <sheetName val="1.수인터널"/>
      <sheetName val="퍼스트"/>
      <sheetName val="인건비"/>
      <sheetName val="토목"/>
      <sheetName val="일반수량"/>
      <sheetName val="nys"/>
      <sheetName val="전기단가조사서"/>
      <sheetName val="단면치수"/>
      <sheetName val="단"/>
      <sheetName val="일위대가표1(2002)"/>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단가"/>
      <sheetName val="산출내역서"/>
      <sheetName val="BID"/>
      <sheetName val=" HIT-&gt;HMC 견적(3900)"/>
      <sheetName val="입찰안"/>
      <sheetName val="현장관리비"/>
      <sheetName val="한전일위"/>
      <sheetName val="갑지"/>
      <sheetName val="일위목록"/>
      <sheetName val="요율"/>
      <sheetName val="일위대가목록"/>
      <sheetName val="투찰내역"/>
      <sheetName val="일위대가"/>
      <sheetName val="후다내역"/>
      <sheetName val="SG"/>
      <sheetName val="실행철강하도"/>
      <sheetName val="간접비계산"/>
      <sheetName val="합계"/>
      <sheetName val="인부신상자료"/>
      <sheetName val="준검 내역서"/>
      <sheetName val="노임단가"/>
      <sheetName val="일위CODE"/>
      <sheetName val="중기비"/>
      <sheetName val="노무비"/>
      <sheetName val="단가산출"/>
      <sheetName val="자재단가"/>
      <sheetName val="품셈"/>
      <sheetName val="일  위  대  가  목  록"/>
      <sheetName val="Macro1"/>
      <sheetName val="산수배수"/>
      <sheetName val="당초명세(평)"/>
      <sheetName val="일위산출"/>
      <sheetName val="설계가"/>
      <sheetName val="2공구산출내역"/>
      <sheetName val="전체"/>
      <sheetName val="PI"/>
      <sheetName val="품셈총괄표"/>
      <sheetName val="#2_일위대가목록"/>
      <sheetName val="운반비요율"/>
      <sheetName val="교각토공 _2_"/>
      <sheetName val="세부추진"/>
      <sheetName val="제안서"/>
      <sheetName val="상용보강"/>
      <sheetName val="행정표준(1)"/>
      <sheetName val="행정표준(2)"/>
      <sheetName val="1공구원가계산서"/>
      <sheetName val="1공구산출내역서"/>
      <sheetName val="1유리"/>
      <sheetName val="직노"/>
      <sheetName val="금액결정"/>
      <sheetName val="원가계산서"/>
      <sheetName val="관급자재"/>
      <sheetName val="장문교(대전)"/>
      <sheetName val="관급"/>
      <sheetName val="장비"/>
      <sheetName val="산근1"/>
      <sheetName val="노무"/>
      <sheetName val="자재"/>
      <sheetName val="INSTR"/>
      <sheetName val="건설성적"/>
      <sheetName val="간접(90)"/>
      <sheetName val="유동표"/>
      <sheetName val="원형1호맨홀토공수량"/>
      <sheetName val="우배수"/>
      <sheetName val="계산식"/>
      <sheetName val="증감내역서"/>
      <sheetName val="HRSG SMALL07220"/>
      <sheetName val="1,2공구원가계산서"/>
      <sheetName val="3.공통공사대비"/>
      <sheetName val="6. 안전관리비"/>
      <sheetName val="조건표"/>
      <sheetName val="#REF"/>
      <sheetName val="차액보증"/>
      <sheetName val="조명율표"/>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6PILE  (돌출)"/>
      <sheetName val="참조"/>
      <sheetName val="b_balju"/>
      <sheetName val="내역(한신APT)"/>
      <sheetName val="견적의뢰서"/>
      <sheetName val="JUCKEYK"/>
      <sheetName val="S0"/>
      <sheetName val="기본설계기준"/>
      <sheetName val="일위"/>
      <sheetName val="노임"/>
      <sheetName val="코드표"/>
      <sheetName val="TEST1"/>
      <sheetName val="작업일보"/>
      <sheetName val="수정2"/>
      <sheetName val="단가적용"/>
      <sheetName val="하도내역 (철콘)"/>
      <sheetName val="특기사항"/>
      <sheetName val="중기"/>
      <sheetName val="U형개거"/>
      <sheetName val="BSD (2)"/>
      <sheetName val="노임조서"/>
      <sheetName val="인원"/>
      <sheetName val="약품공급2"/>
      <sheetName val="덕전리"/>
      <sheetName val="1단계"/>
      <sheetName val="일위총괄"/>
      <sheetName val="저"/>
      <sheetName val="조건표 (2)"/>
      <sheetName val="3개월-백데이타"/>
      <sheetName val="LG배관재단가"/>
      <sheetName val="다다수전류단가"/>
      <sheetName val="LG유통상품단가표"/>
      <sheetName val="지급자재"/>
      <sheetName val="97년 추정"/>
      <sheetName val="Macro2"/>
      <sheetName val="표지1"/>
      <sheetName val="임율 Data"/>
      <sheetName val="일위대가목차"/>
      <sheetName val="2000년1차"/>
      <sheetName val="2000전체분"/>
      <sheetName val="도급"/>
      <sheetName val="일위대가목록표"/>
      <sheetName val="노무비 근거"/>
      <sheetName val="조명시설"/>
      <sheetName val="DHEQSUPT"/>
      <sheetName val="입출재고현황 (2)"/>
      <sheetName val="공통가설"/>
      <sheetName val="내역전기"/>
      <sheetName val="일위대가D"/>
      <sheetName val="10공구일위"/>
      <sheetName val="수량산출서"/>
      <sheetName val="신공항A-9(원가수정)"/>
      <sheetName val="집계"/>
      <sheetName val="개거총"/>
      <sheetName val="1.설계기준"/>
      <sheetName val="수량3"/>
      <sheetName val="별표집계"/>
      <sheetName val="ORIGIN"/>
      <sheetName val="호안사석"/>
      <sheetName val="배수자집"/>
      <sheetName val="설계예산서"/>
      <sheetName val="토공유동표(전체.당초)"/>
      <sheetName val="FORM-0"/>
      <sheetName val="추가예산"/>
      <sheetName val="목차 "/>
      <sheetName val="일위산출근거"/>
      <sheetName val="배수내역"/>
      <sheetName val="c_balju"/>
      <sheetName val="물가시세"/>
      <sheetName val="2000용수잠관-수량집계"/>
      <sheetName val="ABUT수량-A1"/>
      <sheetName val="48일위"/>
      <sheetName val="맨홀수량산출"/>
      <sheetName val="2터널시점"/>
      <sheetName val="기초1"/>
      <sheetName val="을"/>
      <sheetName val="IT-BAT"/>
      <sheetName val="수문일위1"/>
      <sheetName val="첨부1"/>
      <sheetName val="산출근거"/>
      <sheetName val="공정집계_국별"/>
      <sheetName val="b_balju (2)"/>
      <sheetName val="b_gunmul"/>
      <sheetName val="표준건축비"/>
      <sheetName val="A1"/>
      <sheetName val="일위단가"/>
      <sheetName val="입력데이타"/>
      <sheetName val="실행내역서 "/>
      <sheetName val="WORK"/>
      <sheetName val="예산총괄"/>
      <sheetName val="단위단가"/>
      <sheetName val="Total"/>
      <sheetName val="CTEMCOST"/>
      <sheetName val="이월"/>
      <sheetName val="SLAB근거-1"/>
      <sheetName val="단면 (2)"/>
      <sheetName val="실행대비"/>
      <sheetName val="업체별기성내역"/>
      <sheetName val="포장(수량)-관로부"/>
      <sheetName val="잡비"/>
      <sheetName val="철거산출근거"/>
      <sheetName val="음성방향"/>
      <sheetName val="유치원내역"/>
      <sheetName val="P_RPTB04_산근"/>
      <sheetName val="하도금액분계"/>
      <sheetName val="견적"/>
      <sheetName val="설계"/>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준검_내역서"/>
      <sheetName val="97년_추정"/>
      <sheetName val="6PILE__(돌출)"/>
      <sheetName val="전기"/>
      <sheetName val="유입량"/>
      <sheetName val="효율표"/>
      <sheetName val="토목품셈"/>
      <sheetName val="수량분개내역"/>
      <sheetName val="간선계산"/>
      <sheetName val="DANGA"/>
      <sheetName val="(원)기흥상갈"/>
      <sheetName val="기본단가표"/>
      <sheetName val="실행내역"/>
      <sheetName val="임율산출표"/>
      <sheetName val="일일"/>
      <sheetName val="#2정산"/>
      <sheetName val="공사비증감"/>
      <sheetName val="일위(PN)"/>
      <sheetName val="배수공"/>
      <sheetName val="8.PILE  (돌출)"/>
      <sheetName val="제경비산출서"/>
      <sheetName val="환기시설"/>
      <sheetName val="조명"/>
      <sheetName val="점보전력사용"/>
      <sheetName val="단면"/>
      <sheetName val="배수처리"/>
      <sheetName val="입력자료(노무비)"/>
      <sheetName val="노무비 "/>
      <sheetName val="단가표"/>
      <sheetName val="단위량당중기"/>
      <sheetName val="DATA"/>
      <sheetName val="7. 현장관리비 "/>
      <sheetName val="수량산출"/>
      <sheetName val="기계내역"/>
      <sheetName val="기본단가"/>
      <sheetName val="1. 설계조건 2.단면가정 3. 하중계산"/>
      <sheetName val="DATA 입력란"/>
      <sheetName val="구조     ."/>
      <sheetName val="INPUT"/>
      <sheetName val="DATE"/>
      <sheetName val="토공(1)"/>
      <sheetName val="차수공(1)"/>
      <sheetName val="인사자료총집계"/>
      <sheetName val="단면가정"/>
      <sheetName val="8.현장관리비"/>
      <sheetName val="7.안전관리비"/>
      <sheetName val="경상비"/>
      <sheetName val="전문하도급"/>
      <sheetName val="교량전기"/>
      <sheetName val="평가데이터"/>
      <sheetName val="MOTOR"/>
      <sheetName val="현장관리비 산출내역"/>
      <sheetName val="인명부"/>
      <sheetName val="장비단가"/>
      <sheetName val="내역표지"/>
      <sheetName val="가스"/>
      <sheetName val="양수장(기계)"/>
      <sheetName val="tggwan(mac)"/>
      <sheetName val="금액내역서"/>
      <sheetName val="대로근거"/>
      <sheetName val="중로근거"/>
      <sheetName val="일위대가표48"/>
      <sheetName val="4.일위대가집계"/>
      <sheetName val="공량산출서"/>
      <sheetName val="결재난"/>
      <sheetName val="만년달력"/>
      <sheetName val="SHL"/>
      <sheetName val="BND"/>
      <sheetName val="금리계산"/>
      <sheetName val="설계내역"/>
      <sheetName val="마산방향철근집계"/>
      <sheetName val="진주방향"/>
      <sheetName val="공사내역서(을)실행"/>
      <sheetName val="기성갑지"/>
      <sheetName val="직접비"/>
      <sheetName val="건장설비"/>
      <sheetName val="교통대책내역"/>
      <sheetName val="단위중량"/>
      <sheetName val="토공사"/>
      <sheetName val="중기일위대가"/>
      <sheetName val="재료비"/>
      <sheetName val="1.설계조건"/>
      <sheetName val="유림골조"/>
      <sheetName val="공통부대비"/>
      <sheetName val="사업관리"/>
      <sheetName val="운반"/>
      <sheetName val="물가자료"/>
      <sheetName val="적현로"/>
      <sheetName val="인사자료"/>
      <sheetName val="내역(2000년)"/>
      <sheetName val="FB25JN"/>
      <sheetName val="중기조종사 단위단가"/>
      <sheetName val="(당평)자재"/>
      <sheetName val="총괄내역서"/>
      <sheetName val="간 지1"/>
      <sheetName val="예가표"/>
      <sheetName val="파이프류"/>
      <sheetName val="프랜트면허"/>
      <sheetName val="토목주소"/>
      <sheetName val="설계명세서"/>
      <sheetName val="내역서 제출"/>
      <sheetName val="자료입력"/>
      <sheetName val="날개벽수량표"/>
      <sheetName val="시화점실행"/>
      <sheetName val="터널대가"/>
      <sheetName val="경영상태"/>
      <sheetName val="건설실행"/>
      <sheetName val="콘크리트타설집계표"/>
      <sheetName val="일위(시설)"/>
      <sheetName val="금융비용"/>
      <sheetName val="2"/>
      <sheetName val="자재일람"/>
      <sheetName val="화재 탐지 설비"/>
      <sheetName val="우수"/>
      <sheetName val="공사비예산서(토목분)"/>
      <sheetName val="Customer Databas"/>
      <sheetName val="일위대가(1)"/>
      <sheetName val="5. 현장관리비(new) "/>
      <sheetName val="방배동내역(리라)"/>
      <sheetName val="현장경비"/>
      <sheetName val="건축공사집계표"/>
      <sheetName val="방배동내역 (총괄)"/>
      <sheetName val="부대공사총괄"/>
      <sheetName val="lab"/>
      <sheetName val="부하계산서"/>
      <sheetName val="단가산출(T)"/>
      <sheetName val="공사원가계산서"/>
      <sheetName val="날개벽(시점좌측)"/>
      <sheetName val="재료집계표"/>
      <sheetName val="일위대가목록(ems)"/>
      <sheetName val="기자재비"/>
      <sheetName val="청천내"/>
      <sheetName val="일위집계(기존)"/>
      <sheetName val="일반공사"/>
      <sheetName val="하도내역_(철콘)"/>
      <sheetName val="입출재고현황_(2)"/>
      <sheetName val="노무비_근거"/>
      <sheetName val="임율_Data"/>
      <sheetName val="조건표_(2)"/>
      <sheetName val="목차_"/>
      <sheetName val="1_설계기준"/>
      <sheetName val="7__현장관리비_"/>
      <sheetName val="산출내역서집계표"/>
      <sheetName val="5_ 현장관리비_new_ "/>
      <sheetName val="인원계획"/>
      <sheetName val="인계"/>
      <sheetName val="경비2내역"/>
      <sheetName val="Temporary Mooring"/>
      <sheetName val="공문"/>
      <sheetName val="A LINE"/>
      <sheetName val="우석문틀"/>
      <sheetName val="품셈TABLE"/>
      <sheetName val="2.대외공문"/>
      <sheetName val="U-TYPE(1)"/>
      <sheetName val="일위목록데이타"/>
      <sheetName val="설내역서 "/>
      <sheetName val="세부내역서"/>
      <sheetName val="기성내역"/>
      <sheetName val="입력정보"/>
      <sheetName val="경산"/>
      <sheetName val="격점별물량"/>
      <sheetName val="7.PILE  (돌출)"/>
      <sheetName val="일H35Y4"/>
      <sheetName val="전도금월정금액"/>
      <sheetName val="일위대가집계"/>
      <sheetName val="단가대비표"/>
      <sheetName val="코드"/>
      <sheetName val="여과지동"/>
      <sheetName val="기초자료"/>
      <sheetName val="식재가격"/>
      <sheetName val="식재총괄"/>
      <sheetName val="초기화면"/>
      <sheetName val="교각계산"/>
      <sheetName val="700seg"/>
      <sheetName val="N賃率-職"/>
      <sheetName val="원도급"/>
      <sheetName val="하도급"/>
      <sheetName val="RE9604"/>
      <sheetName val="BQ"/>
      <sheetName val="내역서2안"/>
      <sheetName val="동천하상준설"/>
      <sheetName val="측량요율"/>
      <sheetName val="자재대"/>
      <sheetName val="점검총괄"/>
      <sheetName val="특수선일위대가"/>
      <sheetName val="J直材4"/>
      <sheetName val="인건비"/>
      <sheetName val="자동제어"/>
      <sheetName val="개산공사비"/>
      <sheetName val="COVER-P"/>
      <sheetName val="화전내"/>
      <sheetName val="대치판정"/>
      <sheetName val="이형관중량"/>
      <sheetName val="일위대가(목록)"/>
      <sheetName val="산근(목록)"/>
      <sheetName val="70%"/>
      <sheetName val="시중노임단가"/>
      <sheetName val="정렬"/>
      <sheetName val="일위총괄표"/>
      <sheetName val="252K444"/>
      <sheetName val="기계"/>
      <sheetName val="돈암사업"/>
      <sheetName val="2.2_오피스텔(12~32F)"/>
      <sheetName val="1"/>
      <sheetName val="현장별"/>
      <sheetName val="간접비"/>
      <sheetName val="기본일위"/>
      <sheetName val="하중계산"/>
      <sheetName val="철근량"/>
      <sheetName val="일위대가 집계표"/>
      <sheetName val="일대"/>
      <sheetName val="증감대비"/>
      <sheetName val="단계별내역 (2)"/>
      <sheetName val="데이타"/>
      <sheetName val="식재인부"/>
      <sheetName val="수리결과"/>
      <sheetName val="남양내역"/>
      <sheetName val="실행내역_원본"/>
      <sheetName val="퍼스트"/>
      <sheetName val="법면"/>
      <sheetName val="부대공"/>
      <sheetName val="구조물공"/>
      <sheetName val="포장공"/>
      <sheetName val="배수공1"/>
      <sheetName val="중기조종사_단위단가"/>
      <sheetName val="단면_(2)"/>
      <sheetName val="BSD_(2)"/>
      <sheetName val="Sheet4"/>
      <sheetName val="제출내역 (2)"/>
      <sheetName val=" 갑지"/>
      <sheetName val="집 계 표"/>
      <sheetName val="계측기"/>
      <sheetName val="갑지(추정)"/>
      <sheetName val="입력데이타(비인쇄용)"/>
      <sheetName val="BOX 본체"/>
      <sheetName val="설 계"/>
      <sheetName val="CONCRETE"/>
      <sheetName val="자재단가비교표"/>
      <sheetName val="일용직6월"/>
      <sheetName val="골조"/>
      <sheetName val="원가계산서(변경)"/>
      <sheetName val="2.2 띠장의 설계"/>
      <sheetName val="Sheet1 (2)"/>
      <sheetName val="소방"/>
      <sheetName val="기술부 VENDOR LIST"/>
      <sheetName val="총 원가계산"/>
      <sheetName val="골조시행"/>
      <sheetName val="9.1지하2층하부보"/>
      <sheetName val="총체"/>
      <sheetName val="4.일위대가"/>
      <sheetName val="제수변수량"/>
      <sheetName val="단가삐출"/>
      <sheetName val="현장일반사항"/>
      <sheetName val="차수"/>
      <sheetName val="월별손익"/>
      <sheetName val="GEN"/>
      <sheetName val="Code"/>
      <sheetName val="공통(20-91)"/>
      <sheetName val="원본(갑지)"/>
      <sheetName val="일위대가목록(기계)"/>
      <sheetName val="관개"/>
      <sheetName val="터파기및재료"/>
      <sheetName val="기계경비일람"/>
      <sheetName val="횡배위치"/>
      <sheetName val="일위대가(가설)"/>
      <sheetName val="1.취수장"/>
      <sheetName val="변경내역"/>
      <sheetName val="Sheet5"/>
      <sheetName val="기초단가"/>
      <sheetName val="선정요령"/>
      <sheetName val="B"/>
      <sheetName val="가설건물"/>
      <sheetName val="잔수량(작성)"/>
      <sheetName val="메서,변+증"/>
      <sheetName val="명일작업계획 (3)"/>
      <sheetName val="전체내역서"/>
      <sheetName val="전기내역서"/>
      <sheetName val="자재수량"/>
      <sheetName val="1공구 건정토건 토공"/>
      <sheetName val="1공구 건정토건 철콘"/>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제어계측"/>
      <sheetName val="Sheet6"/>
      <sheetName val="Sheet16"/>
      <sheetName val="보도내역 (3)"/>
      <sheetName val="Module1"/>
      <sheetName val="Qheet6"/>
      <sheetName val="총괄-1"/>
      <sheetName val="단가산출서"/>
      <sheetName val="공사개요"/>
      <sheetName val="주차구획선수량"/>
      <sheetName val="개요"/>
      <sheetName val="부대tu"/>
      <sheetName val="목차"/>
      <sheetName val="정부노임단가"/>
      <sheetName val="A-4"/>
      <sheetName val="금호"/>
      <sheetName val="하조서"/>
      <sheetName val="한강운반비"/>
      <sheetName val="서∼군(2)"/>
      <sheetName val="가도공"/>
      <sheetName val="변경비교-을"/>
      <sheetName val="6공구(당초)"/>
      <sheetName val="품의서"/>
      <sheetName val="데리네이타현황"/>
      <sheetName val="재개발"/>
      <sheetName val="내역(최종본4.5)"/>
      <sheetName val="SP-B1"/>
      <sheetName val="토적집계"/>
      <sheetName val="98NS-N"/>
      <sheetName val="소야공정계획표"/>
      <sheetName val="45,46"/>
      <sheetName val="기초코드"/>
      <sheetName val="1.수인터널"/>
      <sheetName val="일위대가표"/>
      <sheetName val="보할"/>
      <sheetName val="공업용수관로"/>
      <sheetName val="일위(토목)"/>
      <sheetName val="경비"/>
      <sheetName val="물량표"/>
      <sheetName val="낙찰표"/>
      <sheetName val="입적표"/>
      <sheetName val="지주설치제원"/>
      <sheetName val="준공조서갑지"/>
      <sheetName val="분전반"/>
      <sheetName val="단위목록"/>
      <sheetName val="자재운반단가일람표"/>
      <sheetName val="기계경비목록1"/>
      <sheetName val="외주대비 -석축_x0000__x0000__x0000__x0000__x0000__x0012_[후다내역.XLS]견적표지 (3"/>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교각토공__2_1"/>
      <sheetName val="3_공통공사대비1"/>
      <sheetName val="6__안전관리비1"/>
      <sheetName val="6PILE__(돌출)1"/>
      <sheetName val="HRSG_SMALL072201"/>
      <sheetName val="준검_내역서1"/>
      <sheetName val="97년_추정1"/>
      <sheetName val="2차전체변경예정_(2)"/>
      <sheetName val="토공유동표(전체_당초)"/>
      <sheetName val="b_balju_(2)"/>
      <sheetName val="8_PILE__(돌출)"/>
      <sheetName val="8_현장관리비"/>
      <sheetName val="7_안전관리비"/>
      <sheetName val="COVER"/>
      <sheetName val="총괄"/>
      <sheetName val="실행(ALT1)"/>
      <sheetName val="환율change"/>
      <sheetName val="GRDBS"/>
      <sheetName val="견적대비표"/>
      <sheetName val="Y-WORK"/>
      <sheetName val="4 LINE"/>
      <sheetName val="7 th"/>
      <sheetName val="C10집계2"/>
      <sheetName val="특별"/>
      <sheetName val="양덕동"/>
      <sheetName val="입력"/>
      <sheetName val="일용직"/>
      <sheetName val="인천제철"/>
      <sheetName val="6_ 안전관리비"/>
      <sheetName val="실행내역서"/>
      <sheetName val="98지급계획"/>
      <sheetName val="수문일1"/>
      <sheetName val="가시설"/>
      <sheetName val="시공여유율"/>
      <sheetName val="부대내역"/>
      <sheetName val="SANTOGO"/>
      <sheetName val="흥양2교토공집계표"/>
      <sheetName val="eq_data"/>
      <sheetName val="ELECTRIC"/>
      <sheetName val="전기공사"/>
      <sheetName val="AS포장복구 "/>
      <sheetName val="건축내역서"/>
      <sheetName val="Dae_Jiju"/>
      <sheetName val="Sikje_ingun"/>
      <sheetName val="TREE_D"/>
      <sheetName val="단가비교표"/>
      <sheetName val="입력시트"/>
      <sheetName val="장비집계"/>
      <sheetName val="결과조달"/>
      <sheetName val="3차준공"/>
      <sheetName val="입찰품의서"/>
      <sheetName val="토사(PE)"/>
      <sheetName val="날개벽"/>
      <sheetName val="choose"/>
      <sheetName val="자  재"/>
      <sheetName val="건축외주"/>
      <sheetName val="노원열병합  건축공사기성내역서"/>
      <sheetName val="케이블규격"/>
      <sheetName val="COVERSHEET"/>
      <sheetName val="할증 "/>
      <sheetName val="개인별 순위표"/>
      <sheetName val="CM 1"/>
      <sheetName val="전기실-1"/>
      <sheetName val="ROOF(ALKALI)"/>
      <sheetName val="샘플표지"/>
      <sheetName val="s"/>
      <sheetName val="PROCURE"/>
      <sheetName val="플랜트 설치"/>
      <sheetName val="추가일위대가"/>
      <sheetName val="주요항목별"/>
      <sheetName val="중기사용료"/>
      <sheetName val="시운전연료비"/>
      <sheetName val="지원사무소원가배부내역"/>
      <sheetName val="FACTOR"/>
      <sheetName val="cctv예산대비"/>
      <sheetName val="라이닝폼예산대비내역"/>
      <sheetName val="기안"/>
      <sheetName val="전 체"/>
      <sheetName val="말뚝지지력산정"/>
      <sheetName val="4.2.1 마루높이 검토"/>
      <sheetName val="설비"/>
      <sheetName val="단중표"/>
      <sheetName val="도수로집계"/>
      <sheetName val="요약서"/>
      <sheetName val="건축공사"/>
      <sheetName val="22인공"/>
      <sheetName val="MATRLDATA"/>
      <sheetName val="Print"/>
      <sheetName val="소방사항"/>
      <sheetName val="기계경비"/>
      <sheetName val="방음벽기초"/>
      <sheetName val="WING3"/>
      <sheetName val="MODELING"/>
      <sheetName val="건축내역"/>
      <sheetName val="우수공,맨홀,집수정"/>
      <sheetName val="unit 4"/>
      <sheetName val="청주(철골발주의뢰서)"/>
      <sheetName val="단"/>
      <sheetName val="자료"/>
      <sheetName val="원가(칠곡다부)"/>
      <sheetName val="다부IC내역"/>
      <sheetName val="원가(재방송)"/>
      <sheetName val="재방송"/>
      <sheetName val="다부내역"/>
      <sheetName val="읍내터널"/>
      <sheetName val="칠곡IC내역"/>
      <sheetName val="VXXXXX"/>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공사비"/>
      <sheetName val="가드레일산근"/>
      <sheetName val="수량집계표"/>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b_balju_cho"/>
      <sheetName val="실행총괄 "/>
      <sheetName val="토목"/>
      <sheetName val="본체"/>
      <sheetName val="[IL-3.XLSY갑지"/>
      <sheetName val=""/>
      <sheetName val="설비내역서"/>
      <sheetName val="CON'C"/>
      <sheetName val="도급내역서(재노경)"/>
      <sheetName val="4.일위대가목차"/>
      <sheetName val="96노임기준"/>
      <sheetName val="기계경비(시간당)"/>
      <sheetName val="램머"/>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공사비총괄표"/>
      <sheetName val="차수공개요"/>
      <sheetName val="재료"/>
      <sheetName val="설계산출기초"/>
      <sheetName val="도급예산내역서봉투"/>
      <sheetName val="설계산출표지"/>
      <sheetName val="도급예산내역서총괄표"/>
      <sheetName val="을부담운반비"/>
      <sheetName val="운반비산출"/>
      <sheetName val="매출현황"/>
      <sheetName val="단가 "/>
      <sheetName val="보온일위"/>
      <sheetName val="49일위"/>
      <sheetName val="22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총공사내역서"/>
      <sheetName val="DAN"/>
      <sheetName val="백호우계수"/>
      <sheetName val="설직재-1"/>
      <sheetName val="기흥하도용"/>
      <sheetName val="대포2교접속"/>
      <sheetName val="천방교접속"/>
      <sheetName val="실행예산서"/>
      <sheetName val="BQ(실행)"/>
      <sheetName val="일반전기(2단지-을지)"/>
      <sheetName val="단가조사"/>
      <sheetName val="토목공사"/>
      <sheetName val="일위대가(4층원격)"/>
      <sheetName val="BM"/>
      <sheetName val="찍기"/>
      <sheetName val="의왕내역"/>
      <sheetName val="세부내역"/>
      <sheetName val="단가대비"/>
      <sheetName val="총괄집계표"/>
      <sheetName val="인수공규격"/>
      <sheetName val="단가(1)"/>
      <sheetName val="원가"/>
      <sheetName val="적용단위길이"/>
      <sheetName val="일위대가(건축)"/>
      <sheetName val="빌딩 안내"/>
      <sheetName val="기계공사비집계(원안)"/>
      <sheetName val="48단가"/>
      <sheetName val="CABLE"/>
      <sheetName val="CABLE (2)"/>
      <sheetName val="일위_파일"/>
      <sheetName val="연결임시"/>
      <sheetName val="접지수량"/>
      <sheetName val="G.R300경비"/>
      <sheetName val="교수설계"/>
      <sheetName val="공종구간"/>
      <sheetName val="조경일람"/>
      <sheetName val="49단가"/>
      <sheetName val="구간산출"/>
      <sheetName val="부하LOAD"/>
      <sheetName val="노임단가산출근거"/>
      <sheetName val="COST"/>
      <sheetName val="항목등록"/>
      <sheetName val="원가계산서(남측)"/>
      <sheetName val="신고분기설정참고"/>
      <sheetName val="거래처자료등록"/>
      <sheetName val="조도계산"/>
      <sheetName val="국내조달(통합-1)"/>
      <sheetName val="Baby일위대가"/>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단가목록"/>
      <sheetName val="비탈면보호공수량산출"/>
      <sheetName val="준공검사원(갑)"/>
      <sheetName val="기성내역서(을) (2)"/>
      <sheetName val="전기일위대가"/>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견적서"/>
      <sheetName val="배관공사기초자료"/>
      <sheetName val="Ekog10"/>
      <sheetName val="AL공사(원)"/>
      <sheetName val="내역서1"/>
      <sheetName val="22수량"/>
      <sheetName val="품목현황"/>
      <sheetName val="출고대장"/>
      <sheetName val="바닥판"/>
      <sheetName val="입력DATA"/>
      <sheetName val="asd"/>
      <sheetName val="★도급내역"/>
      <sheetName val="back-data"/>
      <sheetName val="인월수표"/>
      <sheetName val="중기가격"/>
      <sheetName val="분전함신설"/>
      <sheetName val="접지1종"/>
      <sheetName val="단위수량"/>
      <sheetName val="진입도로B (2)"/>
      <sheetName val="백암비스타내역"/>
      <sheetName val="수목데이타 "/>
      <sheetName val="2.냉난방설비공사"/>
      <sheetName val="7.자동제어공사"/>
      <sheetName val="중강당 내역"/>
      <sheetName val="제-노임"/>
      <sheetName val="AV시스템"/>
      <sheetName val="guard(mac)"/>
      <sheetName val="COPING"/>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산근"/>
      <sheetName val="수원역(전체분)설계서"/>
      <sheetName val="단가조사-2"/>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48수량"/>
      <sheetName val="세골재  T2 변경 현황"/>
      <sheetName val="내역서 (2)"/>
      <sheetName val="98수문일위"/>
      <sheetName val="단가비교표_공통1"/>
      <sheetName val="내역(원안-대안)"/>
      <sheetName val="산출목록표"/>
      <sheetName val="전화공사 공량 및 집계표"/>
      <sheetName val="공사착공계"/>
      <sheetName val="참조 (2)"/>
      <sheetName val="6. 직접경비"/>
      <sheetName val="노임이"/>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ITEM"/>
      <sheetName val="단가(보완)"/>
      <sheetName val="대가 (보완)"/>
      <sheetName val="기계경비목록"/>
      <sheetName val="몰탈재료산출"/>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정공공사"/>
      <sheetName val="단가기준"/>
      <sheetName val="횡배수관수량집계"/>
      <sheetName val="우,오수"/>
      <sheetName val="유의사항"/>
      <sheetName val="현장설명"/>
      <sheetName val="특별조건"/>
      <sheetName val="토공갑"/>
      <sheetName val="구조물갑"/>
      <sheetName val="투찰계획서"/>
      <sheetName val="실행"/>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99총공사내역서"/>
      <sheetName val="평야부단가"/>
      <sheetName val="예산서"/>
      <sheetName val="오동"/>
      <sheetName val="대조"/>
      <sheetName val="나한"/>
      <sheetName val="단가대비표(계측)"/>
      <sheetName val="공정외주"/>
      <sheetName val="제조 경영"/>
      <sheetName val="36단가"/>
      <sheetName val="36수량"/>
      <sheetName val="메인거더-크로스빔200연결부"/>
      <sheetName val="인건비 "/>
      <sheetName val="기본자료"/>
      <sheetName val="설계서을"/>
      <sheetName val="을지"/>
      <sheetName val="EQ-R1"/>
      <sheetName val="L-type"/>
      <sheetName val="bearing"/>
      <sheetName val="조내역"/>
      <sheetName val="부안일위"/>
      <sheetName val="C지구"/>
      <sheetName val="사내도로"/>
      <sheetName val="4.전기"/>
      <sheetName val="노 무 비"/>
      <sheetName val="노임단가표"/>
      <sheetName val="결선list"/>
      <sheetName val="위치도1"/>
      <sheetName val="자재단가-1"/>
      <sheetName val="갑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DATA_입력란"/>
      <sheetName val="제잡비집계"/>
      <sheetName val="간접1"/>
      <sheetName val="가로등내역서"/>
      <sheetName val="내역서(토목)"/>
      <sheetName val="미납품 현황"/>
      <sheetName val="신설개소별 총집계표(동해-배전)"/>
      <sheetName val="SSMITM"/>
      <sheetName val="4동급수"/>
      <sheetName val="기둥(원형)"/>
      <sheetName val="수량산출목록표"/>
      <sheetName val="옥외배관기본공량"/>
      <sheetName val="9GNG운반"/>
      <sheetName val="48평단가"/>
      <sheetName val="57단가"/>
      <sheetName val="54평단가"/>
      <sheetName val="66평단가"/>
      <sheetName val="61단가"/>
      <sheetName val="89평단가"/>
      <sheetName val="84평단가"/>
      <sheetName val="현장관리비데이타"/>
      <sheetName val="환산"/>
      <sheetName val="감액총괄표"/>
      <sheetName val="시설,관리하위"/>
      <sheetName val="6.이토처리시간"/>
      <sheetName val="앵커(3안)"/>
      <sheetName val="내역서 "/>
      <sheetName val="eq_dat_x0000_"/>
      <sheetName val="3련 BOX"/>
      <sheetName val="감가상각"/>
      <sheetName val="관로분포도"/>
      <sheetName val="대운반(철재)"/>
      <sheetName val="VE절감"/>
      <sheetName val="확약서"/>
      <sheetName val="장비가동"/>
      <sheetName val="품셈기준"/>
      <sheetName val="일위1"/>
      <sheetName val="깨기"/>
      <sheetName val="흄관수량"/>
      <sheetName val="마산월령동골조물량변경"/>
      <sheetName val="호표"/>
      <sheetName val="STEEL BOX 단면설계(SEC.8)"/>
      <sheetName val="검색방"/>
      <sheetName val="예산변경원인분석"/>
      <sheetName val="2.1외주"/>
      <sheetName val="2.3노무"/>
      <sheetName val="2.4자재"/>
      <sheetName val="2.2장비"/>
      <sheetName val="2.5경비"/>
      <sheetName val="2.6수목대"/>
      <sheetName val="단면치수"/>
      <sheetName val="원가서"/>
      <sheetName val="울진항공등화 내역서"/>
      <sheetName val="설치자재"/>
      <sheetName val="GRD郅≙"/>
      <sheetName val="내역(설계)"/>
      <sheetName val="대비2"/>
      <sheetName val="옥외외등집계표"/>
      <sheetName val="6호기"/>
      <sheetName val="일위대가집계표"/>
      <sheetName val="산출서집계HS"/>
      <sheetName val="주소"/>
      <sheetName val="배수관공"/>
      <sheetName val="적용단가"/>
      <sheetName val="일집"/>
      <sheetName val="뚝토공"/>
      <sheetName val="고창방향"/>
      <sheetName val="년차"/>
      <sheetName val="보도경계블럭"/>
      <sheetName val="연결원본-절대지우지말것"/>
      <sheetName val="자동세륜기"/>
      <sheetName val="원가계산"/>
      <sheetName val="공종보합"/>
      <sheetName val="출력원가"/>
      <sheetName val="공종원가"/>
      <sheetName val="총괄원가"/>
      <sheetName val="아파트"/>
      <sheetName val="상가,복지관"/>
      <sheetName val="주차장"/>
      <sheetName val="경비실"/>
      <sheetName val="선급금신청서"/>
      <sheetName val="목록"/>
      <sheetName val="가격조사서"/>
      <sheetName val="TABLE DB"/>
      <sheetName val="쌍용 data base"/>
      <sheetName val="계정"/>
      <sheetName val="소비자가"/>
      <sheetName val="위치조서"/>
      <sheetName val="목록표"/>
      <sheetName val="0.0ControlSheet"/>
      <sheetName val="0.1keyAssumption"/>
      <sheetName val="현장관리"/>
      <sheetName val="횡배수관토공수량"/>
      <sheetName val="접속도로1"/>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인건-측정"/>
      <sheetName val="BJJIN"/>
      <sheetName val="공제구간조서"/>
      <sheetName val="전체_1설계"/>
      <sheetName val="수로단위수량"/>
      <sheetName val="A-7-1LINE(수량)"/>
      <sheetName val="상-교대(A1-A2)"/>
      <sheetName val="기성신청"/>
      <sheetName val="하수급견적대비"/>
      <sheetName val="공문(신)"/>
      <sheetName val="APT"/>
      <sheetName val="STAND20"/>
      <sheetName val="부하(성남)"/>
      <sheetName val="강교(Sub)"/>
      <sheetName val="배수통관(좌)"/>
      <sheetName val="맨홀수량"/>
      <sheetName val="전차선로 물량표"/>
      <sheetName val="TYPE-A"/>
      <sheetName val="광산내역"/>
      <sheetName val="2000년하반기"/>
      <sheetName val="4.내진설계"/>
      <sheetName val="공사"/>
      <sheetName val="현장별계약현황('98.10.31)"/>
      <sheetName val="4)유동표"/>
      <sheetName val="충주"/>
      <sheetName val="구의33고"/>
      <sheetName val="전신"/>
      <sheetName val="wall"/>
      <sheetName val="설계내역서"/>
      <sheetName val="96보완계획7.12"/>
      <sheetName val="배관단가조사서"/>
      <sheetName val="교각1"/>
      <sheetName val="type-F"/>
      <sheetName val="설계예산"/>
      <sheetName val="전신환매도율"/>
      <sheetName val="손익현황"/>
      <sheetName val="현황CODE"/>
      <sheetName val="교대(A1)"/>
      <sheetName val="I一般比"/>
      <sheetName val="관일"/>
      <sheetName val="투찰(하수)"/>
      <sheetName val="현대물량"/>
      <sheetName val="nys"/>
      <sheetName val="일위대가(계측기설치)"/>
      <sheetName val="설계조건"/>
      <sheetName val="부재력정리"/>
      <sheetName val="최초침전지집계표"/>
      <sheetName val="TB-내역서"/>
      <sheetName val="EQUIP-H"/>
      <sheetName val="200"/>
      <sheetName val="신대방33(적용)"/>
      <sheetName val="구천"/>
      <sheetName val="평3"/>
      <sheetName val="수량조서"/>
      <sheetName val="현황산출서"/>
      <sheetName val="부대입찰 내역서"/>
      <sheetName val=" 총괄표"/>
      <sheetName val="적용대가"/>
      <sheetName val="공종별산출내역서"/>
      <sheetName val="수자재단위당"/>
      <sheetName val="자재목록"/>
      <sheetName val="중기목록"/>
      <sheetName val="노임목록"/>
      <sheetName val="제잡비.xls"/>
      <sheetName val="Eq. Mobilization"/>
      <sheetName val="3BL공동구 수량"/>
      <sheetName val="토공(우물통,기타) "/>
      <sheetName val="명단"/>
      <sheetName val="포장단면별단위수량"/>
      <sheetName val="2.고용보험료산출근거"/>
      <sheetName val="세금자료"/>
      <sheetName val="연습"/>
      <sheetName val="자재집계표"/>
      <sheetName val="포장공자재집계표"/>
      <sheetName val="토목내역"/>
      <sheetName val="1_수인터널"/>
      <sheetName val="2_대외공문"/>
      <sheetName val="설_계"/>
      <sheetName val="AS포장복구_"/>
      <sheetName val="내역(최종본4_5)"/>
      <sheetName val="0_0ControlSheet"/>
      <sheetName val="0_1keyAssumption"/>
      <sheetName val="Front"/>
      <sheetName val="건축집계"/>
      <sheetName val="Type(123)"/>
      <sheetName val="전라자금"/>
      <sheetName val="b_yesan"/>
      <sheetName val="횡배수관"/>
      <sheetName val="원가계산 (2)"/>
      <sheetName val="화설내"/>
      <sheetName val="도급b_balju"/>
      <sheetName val="건축내역(진해석동)"/>
      <sheetName val="주경기-오배수"/>
      <sheetName val="팔당터널(1공구)"/>
      <sheetName val="VXXXXXXX"/>
      <sheetName val="전기단가조사서"/>
      <sheetName val="설계서"/>
      <sheetName val="총공사비"/>
      <sheetName val="집계표(수배전제조구매)"/>
      <sheetName val="F4-F7"/>
      <sheetName val="장비당단가 (1)"/>
      <sheetName val="Sheet2 (2)"/>
      <sheetName val="업무"/>
      <sheetName val="보고"/>
      <sheetName val="건축-물가변동"/>
      <sheetName val="_REF"/>
      <sheetName val="정보"/>
      <sheetName val="종단계산"/>
      <sheetName val="입적6-10"/>
      <sheetName val="실행간접비용"/>
      <sheetName val="마산방향"/>
      <sheetName val="INPUT(덕도방향-시점)"/>
      <sheetName val="CPM챠트"/>
      <sheetName val="지우지마"/>
      <sheetName val="설계기준"/>
      <sheetName val="내역1"/>
      <sheetName val="DC-O-4-S(설명서)"/>
      <sheetName val="평균터파기고(1-2,ASP)"/>
      <sheetName val="내   역"/>
      <sheetName val="단가(반정1교-원주)"/>
      <sheetName val="주요자재단가"/>
      <sheetName val="각형맨홀"/>
      <sheetName val="본공사"/>
      <sheetName val="자금청구"/>
      <sheetName val="0Title"/>
      <sheetName val="경영혁신본부"/>
      <sheetName val="내역서01"/>
      <sheetName val="프라임 강변역(4,236)"/>
      <sheetName val="집계표(OPTION)"/>
      <sheetName val="물집"/>
      <sheetName val="음료실행"/>
      <sheetName val="하중"/>
      <sheetName val="장비별표(오거보링)(Ø400)(12M)"/>
      <sheetName val="공사비산출내역"/>
      <sheetName val="IW-LIST"/>
      <sheetName val="발주설계서(당초)"/>
      <sheetName val="설-원가"/>
      <sheetName val="변경후원본2"/>
      <sheetName val="콤보박스와 리스트박스의 연결"/>
      <sheetName val="유형처분"/>
      <sheetName val="예산M6-B"/>
      <sheetName val="AB자재단가"/>
      <sheetName val="상세산출"/>
      <sheetName val="울산자금"/>
      <sheetName val="비교1"/>
      <sheetName val="신우"/>
      <sheetName val="강북라우터"/>
      <sheetName val="機器明細(MC)"/>
      <sheetName val="공사분석"/>
      <sheetName val="국내"/>
      <sheetName val="Sheet9"/>
      <sheetName val="건집"/>
      <sheetName val="기집"/>
      <sheetName val="토집"/>
      <sheetName val="조집"/>
      <sheetName val="2000년 공정표"/>
      <sheetName val="입찰보고"/>
      <sheetName val="건축적용원가계산"/>
      <sheetName val="총집계표"/>
      <sheetName val="신공항A-;(원가수정)"/>
      <sheetName val="수 량 명 세 서 - 1"/>
      <sheetName val="견적조건"/>
      <sheetName val="2.교량(신설)"/>
      <sheetName val="5.2코핑"/>
      <sheetName val="현경"/>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앵커구조계산"/>
      <sheetName val="밸브설치"/>
      <sheetName val="공정표 "/>
      <sheetName val="S12"/>
      <sheetName val="기초(1)"/>
      <sheetName val="P.M 별"/>
      <sheetName val="예산내역서"/>
      <sheetName val="수입"/>
      <sheetName val="TOT"/>
      <sheetName val="1호맨홀수량산출"/>
      <sheetName val="관련자료입력"/>
      <sheetName val="구조물철거타공정이월"/>
      <sheetName val="50-4(2차)"/>
      <sheetName val="철근단면적"/>
      <sheetName val="TBN실행"/>
      <sheetName val="지중자재단가"/>
      <sheetName val="역T형"/>
      <sheetName val="위생기구"/>
      <sheetName val="기계실냉난방"/>
      <sheetName val="4.경비 5.영업외수지"/>
      <sheetName val="TS"/>
      <sheetName val="지급어음"/>
      <sheetName val="최종보고1"/>
      <sheetName val="9-1차이내역"/>
      <sheetName val=" 견적서"/>
      <sheetName val="3월"/>
      <sheetName val="CJE"/>
      <sheetName val="내역서(전기)"/>
      <sheetName val="모래기초"/>
      <sheetName val="전체ﾴ엿서"/>
      <sheetName val="구조물터파기수량집계"/>
      <sheetName val="측구터파기공수량집계"/>
      <sheetName val="배수공 시멘트 및 골재량 산출"/>
      <sheetName val="예산총괄표"/>
      <sheetName val="대림경상68억"/>
      <sheetName val="별표 "/>
      <sheetName val="3F"/>
      <sheetName val="base"/>
      <sheetName val="포설list원본"/>
      <sheetName val="업무분장"/>
      <sheetName val="10"/>
      <sheetName val="11"/>
      <sheetName val="12"/>
      <sheetName val="13"/>
      <sheetName val="14"/>
      <sheetName val="15"/>
      <sheetName val="16"/>
      <sheetName val="3"/>
      <sheetName val="4"/>
      <sheetName val="5"/>
      <sheetName val="6"/>
      <sheetName val="7"/>
      <sheetName val="8"/>
      <sheetName val="9"/>
      <sheetName val="간접경상비"/>
      <sheetName val="BREAKDOWN(철거설치)"/>
      <sheetName val="견적을지"/>
      <sheetName val="수토공단위당"/>
      <sheetName val="인원현황"/>
      <sheetName val="영업소실적"/>
      <sheetName val="대우"/>
      <sheetName val="1맨AO"/>
      <sheetName val="CALCULATION"/>
      <sheetName val="내역분기"/>
      <sheetName val="수목단가"/>
      <sheetName val="시설수량표"/>
      <sheetName val="식재수량표"/>
      <sheetName val="명세서"/>
      <sheetName val="입찰"/>
      <sheetName val="물량집계표(1c)"/>
      <sheetName val="A1(구조물)"/>
      <sheetName val="A1(토공)"/>
      <sheetName val="철근집계표"/>
      <sheetName val="일 위 대 가 표"/>
      <sheetName val="공사비집계"/>
      <sheetName val="일위목차"/>
      <sheetName val="원하대비"/>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조건표_(2)1"/>
      <sheetName val="입출재고현황_(2)1"/>
      <sheetName val="노무비_근거1"/>
      <sheetName val="6PILE__(돌출)2"/>
      <sheetName val="HRSG_SMALL072202"/>
      <sheetName val="하도내역_(철콘)1"/>
      <sheetName val="준검_내역서2"/>
      <sheetName val="임율_Data1"/>
      <sheetName val="97년_추정2"/>
      <sheetName val="2차전체변경예정_(2)1"/>
      <sheetName val="BSD_(2)1"/>
      <sheetName val="1_설계기준1"/>
      <sheetName val="토공유동표(전체_당초)1"/>
      <sheetName val="목차_1"/>
      <sheetName val="단면_(2)1"/>
      <sheetName val="8_현장관리비1"/>
      <sheetName val="7_안전관리비1"/>
      <sheetName val="7__현장관리비_1"/>
      <sheetName val="1__설계조건_2_단면가정_3__하중계산"/>
      <sheetName val="구조______"/>
      <sheetName val="8_PILE__(돌출)1"/>
      <sheetName val="b_balju_(2)1"/>
      <sheetName val="노무비_"/>
      <sheetName val="현장관리비_산출내역"/>
      <sheetName val="4_일위대가집계"/>
      <sheetName val="내역서_제출"/>
      <sheetName val="실행내역서_"/>
      <sheetName val="간_지1"/>
      <sheetName val="화재_탐지_설비"/>
      <sheetName val="5__현장관리비(new)_"/>
      <sheetName val="Customer_Databas"/>
      <sheetName val="방배동내역_(총괄)"/>
      <sheetName val="1_설계조건"/>
      <sheetName val="중기조종사_단위단가1"/>
      <sheetName val="5__현장관리비_new__"/>
      <sheetName val="Temporary_Mooring"/>
      <sheetName val="A_LINE"/>
      <sheetName val="설내역서_"/>
      <sheetName val="7_PILE__(돌출)"/>
      <sheetName val="2_2_오피스텔(12~32F)"/>
      <sheetName val="일위대가_집계표"/>
      <sheetName val="9_1지하2층하부보"/>
      <sheetName val="Sheet1_(2)"/>
      <sheetName val="단계별내역_(2)"/>
      <sheetName val="2_2_띠장의_설계"/>
      <sheetName val="1_취수장"/>
      <sheetName val="4_LINE"/>
      <sheetName val="7_th"/>
      <sheetName val="_갑지"/>
      <sheetName val="집_계_표"/>
      <sheetName val="총_원가계산"/>
      <sheetName val="6__안전관리비3"/>
      <sheetName val="자__재"/>
      <sheetName val="노원열병합__건축공사기성내역서"/>
      <sheetName val="할증_"/>
      <sheetName val="개인별_순위표"/>
      <sheetName val="CM_1"/>
      <sheetName val="기술부_VENDOR_LIST"/>
      <sheetName val="외주대비_-석축[후다내역_XLS]견적표지_(3"/>
      <sheetName val="4_일위대가"/>
      <sheetName val="플랜트_설치"/>
      <sheetName val="공통단가"/>
      <sheetName val="설계예시"/>
      <sheetName val="1차3회-개소별명세서-빨간색-인쇄용(21873)"/>
      <sheetName val="MP MOB"/>
      <sheetName val="유림총괄"/>
      <sheetName val="적용토목"/>
      <sheetName val="임차비용"/>
      <sheetName val="아파트건축"/>
      <sheetName val="토목단가산출"/>
      <sheetName val="일일현황"/>
      <sheetName val="Ⅱ1-0타"/>
      <sheetName val="성토도수로현황"/>
      <sheetName val="당진1,2호기전선관설치및접지4차공사내역서-을지"/>
      <sheetName val="신천3호용수로"/>
      <sheetName val="통계연보"/>
      <sheetName val="인입관수량총괄"/>
      <sheetName val="1-1"/>
      <sheetName val="가로등기초"/>
      <sheetName val="조건"/>
      <sheetName val="대공종"/>
      <sheetName val="공통가설공사"/>
      <sheetName val="구분자"/>
      <sheetName val="1차설계변경내역"/>
      <sheetName val="간접"/>
      <sheetName val="작성기준"/>
      <sheetName val="본부장"/>
      <sheetName val="설계변경내역서"/>
      <sheetName val="전체내역 (2)"/>
      <sheetName val="Hyundai.Unit.cost.xls"/>
      <sheetName val="OPTION"/>
      <sheetName val="사업개요"/>
      <sheetName val="현장관리비_입력"/>
      <sheetName val="용선 C.L"/>
      <sheetName val="양배수장"/>
      <sheetName val="채권(하반기)"/>
      <sheetName val="연차일수"/>
      <sheetName val="2004연차사용현황"/>
      <sheetName val="TEMP2"/>
      <sheetName val="BS"/>
      <sheetName val="PL"/>
      <sheetName val="환율"/>
      <sheetName val="PAINT"/>
      <sheetName val="영흥TL(UP,DOWN) "/>
      <sheetName val="위치"/>
      <sheetName val="맨홀수량산출(A-LINE)"/>
      <sheetName val="일위집계"/>
      <sheetName val="샌딩 에폭시 도장"/>
      <sheetName val="맨홀되메우기"/>
      <sheetName val="콘크리트포장"/>
      <sheetName val="암거난간벽집계(2)"/>
      <sheetName val="95년12월말"/>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설계명세"/>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0"/>
      <sheetName val="Sheet11"/>
      <sheetName val="Sheet12"/>
      <sheetName val="Sheet13"/>
      <sheetName val="Sheet14"/>
      <sheetName val="Sheet15"/>
      <sheetName val="노무비단가"/>
      <sheetName val="감곡소요"/>
      <sheetName val="기본사항"/>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실행간접비"/>
      <sheetName val="테이블"/>
      <sheetName val="단가 및 재료비"/>
      <sheetName val="단가산출1"/>
      <sheetName val="회사정보"/>
      <sheetName val="C䈀꼬ԯ"/>
      <sheetName val="일일총괄"/>
      <sheetName val="연돌일위집계"/>
      <sheetName val="0226"/>
      <sheetName val="울산"/>
      <sheetName val="Anti"/>
      <sheetName val="Xunit (단위환산)"/>
      <sheetName val="벽체면적당일위대가"/>
      <sheetName val="갑"/>
      <sheetName val="조명일위"/>
      <sheetName val="소화실적"/>
      <sheetName val="단위별용량계산"/>
      <sheetName val="산3_4"/>
      <sheetName val="본실행경비"/>
      <sheetName val="GRD⍠も"/>
      <sheetName val="광통신 견적내역서1"/>
      <sheetName val="잡철물"/>
      <sheetName val="EJ"/>
      <sheetName val="당초"/>
      <sheetName val="실행(표지,갑,을)"/>
      <sheetName val="8)중점관리장비현황"/>
      <sheetName val="단중"/>
      <sheetName val="전체기준Data"/>
      <sheetName val="울산자동제어"/>
      <sheetName val="일반부표"/>
      <sheetName val="형틀공사"/>
      <sheetName val="사통"/>
      <sheetName val="CIP 공사"/>
      <sheetName val="토량1-1"/>
      <sheetName val="수량산출서 갑지"/>
      <sheetName val="DATA 입력부"/>
      <sheetName val="A"/>
      <sheetName val="식재일위"/>
      <sheetName val="직공비"/>
      <sheetName val="NOMUBI"/>
      <sheetName val="sw1"/>
      <sheetName val="Mc1"/>
      <sheetName val="주식"/>
      <sheetName val="배명(단가)"/>
      <sheetName val="물량산출근거"/>
      <sheetName val="유림콘도"/>
      <sheetName val="자재co"/>
      <sheetName val="일위대가 (PM)"/>
      <sheetName val="실행내역서(DCU)"/>
      <sheetName val="Sikje_inĴ¾_x0000_"/>
      <sheetName val="D1.2 COF모듈자재 입출재고 (B급)"/>
      <sheetName val="견적내역"/>
      <sheetName val="CԀ_x0000_缀"/>
      <sheetName val="연장및면적(좌측)"/>
      <sheetName val="사유서제출현황-2"/>
      <sheetName val="산출근거(S4)"/>
      <sheetName val="주공기준"/>
      <sheetName val="맨홀토공"/>
      <sheetName val="전기일목(조사가)"/>
      <sheetName val="공사내역"/>
      <sheetName val="안정검토"/>
      <sheetName val="일위대가단가표"/>
      <sheetName val="일대목록표"/>
      <sheetName val="견적대비"/>
      <sheetName val="수목데이타"/>
      <sheetName val="업체별기성"/>
      <sheetName val="J"/>
      <sheetName val="설계카드"/>
      <sheetName val="공사설명서"/>
      <sheetName val="공사계획서"/>
      <sheetName val="토목-물가"/>
      <sheetName val="실행(1)"/>
      <sheetName val="FANDBS"/>
      <sheetName val="GRDATA"/>
      <sheetName val="SHAFTDBSE"/>
      <sheetName val="표  지"/>
      <sheetName val="일반관리비전체분당초변경대비표"/>
      <sheetName val="사용계획"/>
      <sheetName val="지급수수료월별금액산정"/>
      <sheetName val="내역서당초"/>
      <sheetName val="연부97-1"/>
      <sheetName val="EQUIP LIST"/>
      <sheetName val="분전반일위대가"/>
      <sheetName val="계약서"/>
      <sheetName val="내역서변경성원"/>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근로자자료입력"/>
      <sheetName val="참고자료"/>
      <sheetName val="아파트-가설"/>
      <sheetName val="10동"/>
      <sheetName val="마감사양"/>
      <sheetName val="#3E1_GCR"/>
      <sheetName val="소소총괄표"/>
      <sheetName val="5사남"/>
      <sheetName val="식재"/>
      <sheetName val="시설물"/>
      <sheetName val="식재출력용"/>
      <sheetName val="유지관리"/>
      <sheetName val="남양시작동010313100%"/>
      <sheetName val="출장내역"/>
      <sheetName val="UR2-Calculation"/>
      <sheetName val="C-노임단가"/>
      <sheetName val="내역(최종본4_5)1"/>
      <sheetName val="1_수인터널1"/>
      <sheetName val="설_계1"/>
      <sheetName val="2_대외공문1"/>
      <sheetName val="AS포장복구_1"/>
      <sheetName val="0_0ControlSheet1"/>
      <sheetName val="0_1keyAssumption1"/>
      <sheetName val="4_내진설계"/>
      <sheetName val="4_경비_5_영업외수지"/>
      <sheetName val="_견적서"/>
      <sheetName val="장비당단가_(1)"/>
      <sheetName val="Sheet2_(2)"/>
      <sheetName val="96보완계획7_12"/>
      <sheetName val="전차선로_물량표"/>
      <sheetName val="부대입찰_내역서"/>
      <sheetName val="3BL공동구_수량"/>
      <sheetName val="제잡비_xls"/>
      <sheetName val="인건비_"/>
      <sheetName val="_총괄표"/>
      <sheetName val="2_고용보험료산출근거"/>
      <sheetName val="토공(우물통,기타)_"/>
      <sheetName val="현장별계약현황('98_10_31)"/>
      <sheetName val="Eq__Mobilization"/>
      <sheetName val="원가계산_(2)"/>
      <sheetName val="광통신_견적내역서1"/>
      <sheetName val="unit_4"/>
      <sheetName val="콤보박스와_리스트박스의_연결"/>
      <sheetName val="별표_"/>
      <sheetName val="수_량_명_세_서_-_1"/>
      <sheetName val="2_건축"/>
      <sheetName val="공정표_"/>
      <sheetName val="프라임_강변역(4,236)"/>
      <sheetName val="내___역"/>
      <sheetName val="2000년_공정표"/>
      <sheetName val="5_2코핑"/>
      <sheetName val="배수공_시멘트_및_골재량_산출"/>
      <sheetName val="P_M_별"/>
      <sheetName val="CIP_공사"/>
      <sheetName val="수량산출서_갑지"/>
      <sheetName val="DATA_입력부"/>
      <sheetName val="현금흐름"/>
      <sheetName val="Macro(전동기)"/>
      <sheetName val="산출금액내역"/>
      <sheetName val="database"/>
      <sheetName val="시운전연료"/>
      <sheetName val="동원(3)"/>
      <sheetName val="말고개터널조명전압강하"/>
      <sheetName val="2000.05"/>
      <sheetName val="투찰내역서"/>
      <sheetName val="측구공"/>
      <sheetName val="SUB일위대가"/>
      <sheetName val="건축토목실행내역"/>
      <sheetName val="XL4Poppy"/>
      <sheetName val="원내역서 그대로"/>
      <sheetName val="일반수량"/>
      <sheetName val="전계가"/>
      <sheetName val="평자재단가"/>
      <sheetName val="방송(체육관)"/>
      <sheetName val="시설물기초"/>
      <sheetName val="식재일위대가"/>
      <sheetName val="기초일위대가"/>
      <sheetName val="1.3.1절점좌표"/>
      <sheetName val="1.1설계기준"/>
      <sheetName val="품셈(기초)"/>
      <sheetName val="1.본부별"/>
      <sheetName val="000000"/>
      <sheetName val="변경후-SHEET"/>
      <sheetName val="원본"/>
      <sheetName val="SF내역및원가02"/>
      <sheetName val="FI원가_1"/>
      <sheetName val="구조물"/>
      <sheetName val="cable-data"/>
      <sheetName val="노무비산출"/>
      <sheetName val="1공구_건정토건_토공2"/>
      <sheetName val="상수도토공집계표"/>
      <sheetName val="기본DATA"/>
      <sheetName val="구단"/>
      <sheetName val="기초입력 DATA"/>
      <sheetName val="입찰내역"/>
      <sheetName val="현장지지물물량"/>
      <sheetName val="공통자료"/>
      <sheetName val="안전시설내역서"/>
      <sheetName val="배수문"/>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1_수인터널2"/>
      <sheetName val="AS포장복구_2"/>
      <sheetName val="2_대외공문2"/>
      <sheetName val="설_계2"/>
      <sheetName val="내역(최종본4_5)2"/>
      <sheetName val="Sheet1_(2)1"/>
      <sheetName val="0_0ControlSheet2"/>
      <sheetName val="0_1keyAssumption2"/>
      <sheetName val="부대입찰_내역서1"/>
      <sheetName val="전차선로_물량표1"/>
      <sheetName val="4_내진설계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현장관리비_산출내역1"/>
      <sheetName val="1_설계조건1"/>
      <sheetName val="현장별계약현황('98_10_31)1"/>
      <sheetName val="콤보박스와_리스트박스의_연결1"/>
      <sheetName val="플랜트_설치1"/>
      <sheetName val="교각"/>
      <sheetName val="내부마감"/>
      <sheetName val="간접재료비산출표-27-30"/>
      <sheetName val="재활용 악취_먼지DUCT산출"/>
      <sheetName val="항목지정"/>
      <sheetName val="경비산출"/>
      <sheetName val="기기리스트"/>
      <sheetName val="첨부1-1"/>
      <sheetName val="빙설"/>
      <sheetName val="공정코드"/>
      <sheetName val="현장식당(1)"/>
      <sheetName val="쌍송교"/>
      <sheetName val="1안"/>
      <sheetName val="입력그림"/>
      <sheetName val="정부노임"/>
      <sheetName val="흄관기초"/>
      <sheetName val="예산M12A"/>
      <sheetName val="예산M2"/>
      <sheetName val="송라터널총괄"/>
      <sheetName val="매원개착터널총괄"/>
      <sheetName val="점수계산1-2"/>
      <sheetName val="남양시작동자105노65기1.3화1.2"/>
      <sheetName val="관음목장(제출용)자105인97.5"/>
      <sheetName val="이자율"/>
      <sheetName val="산출기준(파견전산실)"/>
      <sheetName val="부산제일극장"/>
      <sheetName val="수주현황2월"/>
      <sheetName val="상호참고자료"/>
      <sheetName val="발주처자료입력"/>
      <sheetName val="회사기본자료"/>
      <sheetName val="하자보증자료"/>
      <sheetName val="기술자관련자료"/>
      <sheetName val="다곡2교"/>
      <sheetName val="1-1호"/>
      <sheetName val="증감분석"/>
      <sheetName val="본사인상전"/>
      <sheetName val="학생내역"/>
      <sheetName val="공사수행보고"/>
      <sheetName val="손익분석"/>
      <sheetName val="969910( R)"/>
      <sheetName val="1062-X방향 "/>
      <sheetName val="DATA2000"/>
      <sheetName val="5.정산서"/>
      <sheetName val="포장직선구간"/>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BOJUNGGM"/>
      <sheetName val="내역총괄"/>
      <sheetName val="내역총괄2"/>
      <sheetName val="내역총괄3"/>
      <sheetName val="01"/>
      <sheetName val="4.장비손료"/>
      <sheetName val="내역및원가02"/>
      <sheetName val="일반물자(한국통신)"/>
      <sheetName val="108.수선비"/>
      <sheetName val="예산대비"/>
      <sheetName val="1F"/>
      <sheetName val="제거식EA"/>
      <sheetName val="NAIL단가산출"/>
      <sheetName val="단양 00 아파트-세부내역"/>
      <sheetName val="관리"/>
      <sheetName val="적정"/>
      <sheetName val="하도"/>
      <sheetName val="별지"/>
      <sheetName val="보링"/>
      <sheetName val="철물"/>
      <sheetName val="철강재"/>
      <sheetName val="합의서"/>
      <sheetName val="포장"/>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공통비"/>
      <sheetName val="VENDOR LIST"/>
      <sheetName val="2F 회의실견적(5_14 일대)"/>
      <sheetName val="한성교회 신축공사(050713)_CheckList"/>
      <sheetName val="대비표"/>
      <sheetName val="예총"/>
      <sheetName val="사진"/>
      <sheetName val="Trend(Agitator)"/>
      <sheetName val="L형옹벽"/>
      <sheetName val="포장절단"/>
      <sheetName val="1호맨홀토공"/>
      <sheetName val="Sight n M.H"/>
      <sheetName val="예정(3)"/>
      <sheetName val="포장수량집계"/>
      <sheetName val="(C)원내역"/>
      <sheetName val="가중치"/>
      <sheetName val="터널조도"/>
      <sheetName val="3차토목내역"/>
      <sheetName val="표층포설및다짐"/>
      <sheetName val="참조-(1)"/>
      <sheetName val="외주가공"/>
      <sheetName val="입력값"/>
      <sheetName val="설계기준 및 하중계산"/>
      <sheetName val="부대공자재집계표"/>
      <sheetName val="TYPE1"/>
      <sheetName val="작성"/>
      <sheetName val="횡날개수집"/>
      <sheetName val="경비 (1)"/>
      <sheetName val="성서방향-교대(A2)"/>
      <sheetName val="편성절차"/>
      <sheetName val="2002자금수지계획(진행+신규)"/>
      <sheetName val="2변경1"/>
      <sheetName val="중기단가"/>
      <sheetName val="배선(낙차)"/>
      <sheetName val="전도품의"/>
      <sheetName val="정의"/>
      <sheetName val="영동(D)"/>
      <sheetName val="총괄집계 "/>
      <sheetName val="15100"/>
      <sheetName val="산출근거#2-3"/>
      <sheetName val="전국현황"/>
      <sheetName val="상가지급현황"/>
      <sheetName val="배수장토목공사비"/>
      <sheetName val="말뚝기초(안정검토)-외측"/>
      <sheetName val="일위대가-01"/>
      <sheetName val="다중모드"/>
      <sheetName val="도"/>
      <sheetName val="단위수량산출"/>
      <sheetName val="Piping Design Data"/>
      <sheetName val="4 &amp; 10-inch, CO2 Combo &amp; Sweep"/>
      <sheetName val="__MAIN"/>
      <sheetName val="과천MAIN"/>
      <sheetName val="가시설(TYPE-A)"/>
      <sheetName val="1호맨홀가감수량"/>
      <sheetName val="1-1평균터파기고(1)"/>
      <sheetName val="ilch"/>
      <sheetName val="ASALTOTA"/>
      <sheetName val="용집"/>
      <sheetName val="상행-교대(A1-A2)"/>
      <sheetName val="총수량집계표"/>
      <sheetName val="빙100장비사양"/>
      <sheetName val="strut type"/>
      <sheetName val="매출요약(월별) -년간"/>
      <sheetName val="Table"/>
      <sheetName val="미드수량"/>
      <sheetName val="배관물량집계(기본)"/>
      <sheetName val="은행"/>
      <sheetName val="수문보고"/>
      <sheetName val="옥외"/>
      <sheetName val="工완성공사율"/>
      <sheetName val="1차설계Ꮗԯ_x0000_"/>
      <sheetName val="1차설계逷≙_xdc00_≙"/>
      <sheetName val="-15.0"/>
      <sheetName val="토지산출내역"/>
      <sheetName val="P_x0005_"/>
      <sheetName val="P嘐"/>
      <sheetName val="48_x0005__x0000_"/>
      <sheetName val="울산시산표"/>
      <sheetName val="암거"/>
      <sheetName val="공정표_1"/>
      <sheetName val="장비당단가_(1)1"/>
      <sheetName val="Sheet2_(2)1"/>
      <sheetName val="별표_1"/>
      <sheetName val="2_건축1"/>
      <sheetName val="수_량_명_세_서_-_11"/>
      <sheetName val="DC"/>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현장관리비_산출내역2"/>
      <sheetName val="설내역서_1"/>
      <sheetName val="CIP_공사1"/>
      <sheetName val="2_교량(신설)"/>
      <sheetName val="4_장비손료"/>
      <sheetName val="2000_05"/>
      <sheetName val="1_3_1절점좌표"/>
      <sheetName val="1_1설계기준"/>
      <sheetName val="단양_00_아파트-세부내역"/>
      <sheetName val="EQUIP_LIST"/>
      <sheetName val="5_정산서"/>
      <sheetName val="1_본부별"/>
      <sheetName val="기초입력_DATA"/>
      <sheetName val="재활용_악취_먼지DUCT산출"/>
      <sheetName val="현장관리비내역서"/>
      <sheetName val="집계표(공종별)"/>
      <sheetName val="단면설계"/>
      <sheetName val="교통표지판수량집계표"/>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심사"/>
      <sheetName val="옹벽단면치수"/>
      <sheetName val="도급내역"/>
      <sheetName val="사  업  비  수  지  예  산  서"/>
      <sheetName val="시가지우회도로공내역서"/>
      <sheetName val="사다리"/>
      <sheetName val="중기일위대밀"/>
      <sheetName val="현금흐름표"/>
      <sheetName val="07제품별수익성"/>
      <sheetName val="총체보활공정표"/>
      <sheetName val="철골공사"/>
      <sheetName val="수장"/>
      <sheetName val="상세도"/>
      <sheetName val="지구단위계획"/>
      <sheetName val="hvac(제어동)"/>
      <sheetName val="예산조서"/>
      <sheetName val="99 조정금액"/>
      <sheetName val="주요재료비(원본)"/>
      <sheetName val="견적서갑지연속"/>
      <sheetName val="목창호"/>
      <sheetName val="FAB별"/>
      <sheetName val="Sikje_in_x0005__x0000_"/>
      <sheetName val="판정1교토공"/>
      <sheetName val="고암DATA"/>
      <sheetName val="제잡비"/>
      <sheetName val="대가표(품셈)"/>
      <sheetName val="월별수입"/>
      <sheetName val="인력터파기품"/>
      <sheetName val="조인트"/>
      <sheetName val="운동장 (2)"/>
      <sheetName val="2련간지"/>
      <sheetName val="제경비율"/>
      <sheetName val="일위대가(통신)"/>
      <sheetName val="데리네И̏䨸ɟ"/>
      <sheetName val="외주대비 ᨀ晙ԯ"/>
      <sheetName val="중기쥰종사 단위단가"/>
      <sheetName val="변경증감내역서"/>
      <sheetName val="보험료산출"/>
      <sheetName val="자금총괄"/>
      <sheetName val="수정계획3"/>
      <sheetName val="구의동공내역서"/>
      <sheetName val="유통간부"/>
      <sheetName val="장기"/>
      <sheetName val="시약"/>
      <sheetName val="(A)내역서"/>
      <sheetName val="동업계매출속보"/>
      <sheetName val="입력데이타(비É"/>
      <sheetName val="외주대비 -석É"/>
      <sheetName val="전도금정산서(27)"/>
      <sheetName val="정산내역"/>
      <sheetName val="비용"/>
      <sheetName val="산출"/>
      <sheetName val="예산조서(전송)"/>
      <sheetName val="06 일위대가목록"/>
      <sheetName val="관급현황"/>
      <sheetName val="기술조건"/>
      <sheetName val="1.내역(청.하역장전등)"/>
      <sheetName val="정화조"/>
      <sheetName val="입찰견적보고서"/>
      <sheetName val="__"/>
      <sheetName val="분뇨"/>
      <sheetName val="GI-LIST"/>
      <sheetName val="중기사용료 (2)"/>
      <sheetName val="일위(열차무선)"/>
      <sheetName val="99년원가"/>
      <sheetName val="산출(1~20)"/>
      <sheetName val="주공 갑지"/>
      <sheetName val="SAMPLE!"/>
      <sheetName val="데리네鶈㇨ᓣ"/>
      <sheetName val="5.2.6~7공사요율"/>
      <sheetName val="특별땅고르기"/>
      <sheetName val="내역(최종본浳き_x0000__x0000_"/>
      <sheetName val="내역(최종본浳⿢_x0000__x0000_"/>
      <sheetName val="내역(최종본浳ぁ_x0000__x0000_"/>
      <sheetName val="5월건강보험(일용직)"/>
      <sheetName val="04.12월건강보험(일용직)"/>
      <sheetName val="직접공사비"/>
      <sheetName val="inputdata"/>
      <sheetName val="도수로수량산출"/>
      <sheetName val="공사개요-C"/>
      <sheetName val="근로자명단2013"/>
      <sheetName val="SPEC"/>
      <sheetName val="10.경제성분석"/>
      <sheetName val="SCH"/>
      <sheetName val="산근(1)"/>
      <sheetName val="장척총괄"/>
      <sheetName val="참고"/>
      <sheetName val="4월예정공정표"/>
      <sheetName val="가격"/>
      <sheetName val="2.1"/>
      <sheetName val="청 구"/>
      <sheetName val="철거폐쇄현황"/>
      <sheetName val="암거(2)"/>
      <sheetName val="단지배치도"/>
      <sheetName val="입찰유의사항"/>
      <sheetName val="하도급이행사항"/>
      <sheetName val="공내역 및 견적조건"/>
      <sheetName val="특수조건"/>
      <sheetName val="참석확인"/>
      <sheetName val="검토현황"/>
      <sheetName val="증감내역"/>
      <sheetName val="교각별철근수량집계표"/>
      <sheetName val="출력X"/>
      <sheetName val="6동"/>
      <sheetName val="포장공사"/>
      <sheetName val="통합"/>
      <sheetName val="기계 도급내역서"/>
      <sheetName val="철탑공사"/>
      <sheetName val="경성자금"/>
      <sheetName val="수전기기DATA"/>
      <sheetName val="ETC"/>
      <sheetName val="일위대가1"/>
      <sheetName val="7.전산해석결과"/>
      <sheetName val="4.하중"/>
      <sheetName val="T기성9605"/>
      <sheetName val="비교표"/>
      <sheetName val="kimre scrubber"/>
      <sheetName val="미장"/>
      <sheetName val="PĴ"/>
      <sheetName val="Pꮸ"/>
      <sheetName val="P估"/>
      <sheetName val="quotation"/>
      <sheetName val="맨홀_공사비"/>
      <sheetName val="기본정보"/>
      <sheetName val="기성금내역서"/>
      <sheetName val="MIJIBI"/>
      <sheetName val="내역서(총)"/>
      <sheetName val="TCDB"/>
      <sheetName val=" ｹ-ﾌﾞﾙ"/>
      <sheetName val="7월11일"/>
      <sheetName val="01AC"/>
      <sheetName val="문학간접"/>
      <sheetName val="품목"/>
      <sheetName val="전기2005"/>
      <sheetName val="1월"/>
      <sheetName val="세부항목"/>
      <sheetName val="출력자료"/>
      <sheetName val="Balance"/>
      <sheetName val="제안실적sum조회"/>
      <sheetName val="FRP PIPING 일위대가"/>
      <sheetName val="경비공통"/>
      <sheetName val="전체공사"/>
      <sheetName val="내역(가지)"/>
      <sheetName val="신평리 권리자명부"/>
      <sheetName val="수완하도"/>
      <sheetName val="김포내역"/>
      <sheetName val="2004노형교"/>
      <sheetName val="Macro3"/>
      <sheetName val="용수간선"/>
      <sheetName val="평균높이산출근거"/>
      <sheetName val="횡배수관위치조서"/>
      <sheetName val="ESC(K치)"/>
      <sheetName val="도급내역서"/>
      <sheetName val="관리비비계상"/>
      <sheetName val="콘센트신설"/>
      <sheetName val="97 사업추정(WEKI)"/>
      <sheetName val="품종코드"/>
      <sheetName val="CAPVC"/>
      <sheetName val="기초단가일람표"/>
      <sheetName val="태안9)3-2)원내역"/>
      <sheetName val="맨홀"/>
      <sheetName val="JJ"/>
      <sheetName val="인적사항"/>
      <sheetName val="납부서"/>
      <sheetName val="견적颙⿬_x0005_"/>
      <sheetName val="견적颙⿶_x0005_"/>
      <sheetName val="견적_x0005__x0000_"/>
      <sheetName val="견적叐E吜"/>
      <sheetName val="견적颙』_x0005_"/>
      <sheetName val="EACT10"/>
      <sheetName val="차선"/>
      <sheetName val="차조서"/>
      <sheetName val="L형옹벽(key)"/>
      <sheetName val="자재비"/>
      <sheetName val="기초공"/>
      <sheetName val="흄관기鬀"/>
      <sheetName val="토  공"/>
      <sheetName val="신규단가산출"/>
      <sheetName val="날개벽(좌,우=45도,75도)"/>
      <sheetName val="죽원1교"/>
      <sheetName val="참조자료"/>
      <sheetName val="일반수량집계표"/>
      <sheetName val="대동교-단면(무장)"/>
      <sheetName val="라멘수량(무장)"/>
      <sheetName val="대동교-단면(아산)"/>
      <sheetName val="토공집계표"/>
      <sheetName val="토공시점"/>
      <sheetName val="토공종점"/>
      <sheetName val="배명(단가柖"/>
      <sheetName val="보도내 _x0000__x0000_䪾"/>
      <sheetName val="리스트"/>
      <sheetName val="기본자료(실행)"/>
      <sheetName val="제품현황"/>
      <sheetName val="05 유류비자금청구(완)"/>
      <sheetName val="신고조서"/>
      <sheetName val="인건蠉"/>
      <sheetName val="건축공사실행"/>
      <sheetName val="건축원가"/>
      <sheetName val="1차 내역서"/>
      <sheetName val="물량내역서"/>
      <sheetName val="기초목"/>
      <sheetName val="일위수량"/>
      <sheetName val="마스터02"/>
      <sheetName val="공사비예산서"/>
      <sheetName val="FAX"/>
      <sheetName val="ELECTR蔨ũ"/>
      <sheetName val="PAD TR보호대기초"/>
      <sheetName val="Cable임피던스"/>
      <sheetName val="기존단가 (2)"/>
      <sheetName val="인력소운반"/>
      <sheetName val="RD제품개발투자비(매가)"/>
      <sheetName val="외주정비"/>
      <sheetName val="8월차잔"/>
      <sheetName val="시설이용권명세서"/>
      <sheetName val="안전장치"/>
      <sheetName val="산출0"/>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유통기한 프로그램"/>
      <sheetName val="배부전"/>
      <sheetName val="O＆P"/>
      <sheetName val="투자예산"/>
      <sheetName val="GC산출"/>
      <sheetName val="Sheet17"/>
      <sheetName val="설원"/>
      <sheetName val="여흥"/>
      <sheetName val="경율산정.XLS"/>
      <sheetName val="2.원가집계"/>
      <sheetName val="Macro4"/>
      <sheetName val="배수관연장조서"/>
      <sheetName val="기성"/>
      <sheetName val="투자효율분석"/>
      <sheetName val="직재"/>
      <sheetName val="계림(함평)"/>
      <sheetName val="계림(장성)"/>
      <sheetName val="PTVT (MAU)"/>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일위목록-기"/>
      <sheetName val="점ᥰ@띘"/>
      <sheetName val="점ᤠ@띘"/>
      <sheetName val="점៰2띘"/>
      <sheetName val="예산"/>
      <sheetName val="grid (1)"/>
      <sheetName val="산출내력"/>
      <sheetName val="전도금청구서"/>
      <sheetName val="2월"/>
      <sheetName val="일반전기"/>
      <sheetName val="표지_(3)3"/>
      <sheetName val="표지_(2)3"/>
      <sheetName val="교각집계_(2)3"/>
      <sheetName val="교각토공_(2)3"/>
      <sheetName val="교각철근_(2)3"/>
      <sheetName val="외주대비_-석축3"/>
      <sheetName val="외주대비-구조물_(2)3"/>
      <sheetName val="견적표지_(3)3"/>
      <sheetName val="_HIT-&gt;HMC_견적(3900)3"/>
      <sheetName val="일__위__대__가__목__록3"/>
      <sheetName val="HRSG_SMALL072203"/>
      <sheetName val="교각토공__2_3"/>
      <sheetName val="6__안전관리비4"/>
      <sheetName val="조건표_(2)2"/>
      <sheetName val="3_공통공사대비3"/>
      <sheetName val="하도내역_(철콘)2"/>
      <sheetName val="노무비_근거2"/>
      <sheetName val="97년_추정3"/>
      <sheetName val="2차전체변경예정_(2)2"/>
      <sheetName val="임율_Data2"/>
      <sheetName val="1_설계기준2"/>
      <sheetName val="토공유동표(전체_당초)2"/>
      <sheetName val="목차_2"/>
      <sheetName val="7__현장관리비_2"/>
      <sheetName val="4_일위대가집계1"/>
      <sheetName val="노무비_1"/>
      <sheetName val="단면_(2)2"/>
      <sheetName val="8_PILE__(돌출)2"/>
      <sheetName val="구조______1"/>
      <sheetName val="b_balju_(2)2"/>
      <sheetName val="8_현장관리비2"/>
      <sheetName val="7_안전관리비2"/>
      <sheetName val="Customer_Databas1"/>
      <sheetName val="5__현장관리비(new)_1"/>
      <sheetName val="내역서_제출1"/>
      <sheetName val="간_지11"/>
      <sheetName val="화재_탐지_설비1"/>
      <sheetName val="5__현장관리비_new__1"/>
      <sheetName val="방배동내역_(총괄)1"/>
      <sheetName val="Temporary_Mooring1"/>
      <sheetName val="A_LINE1"/>
      <sheetName val="중기조종사_단위단가2"/>
      <sheetName val="7_PILE__(돌출)1"/>
      <sheetName val="2_2_오피스텔(12~32F)1"/>
      <sheetName val="4_LINE1"/>
      <sheetName val="7_th1"/>
      <sheetName val="_갑지1"/>
      <sheetName val="집_계_표1"/>
      <sheetName val="총_원가계산1"/>
      <sheetName val="6__안전관리비5"/>
      <sheetName val="자__재1"/>
      <sheetName val="할증_1"/>
      <sheetName val="개인별_순위표1"/>
      <sheetName val="CM_11"/>
      <sheetName val="기술부_VENDOR_LIST1"/>
      <sheetName val="단계별내역_(2)1"/>
      <sheetName val="일위대가_집계표1"/>
      <sheetName val="9_1지하2층하부보1"/>
      <sheetName val="4_일위대가1"/>
      <sheetName val="2_2_띠장의_설계1"/>
      <sheetName val="제출내역_(2)1"/>
      <sheetName val="4_2_1_마루높이_검토"/>
      <sheetName val="BOX_본체"/>
      <sheetName val="3련_BOX"/>
      <sheetName val="STEEL_BOX_단면설계(SEC_8)"/>
      <sheetName val="명일작업계획_(3)"/>
      <sheetName val="내역서_(3)1"/>
      <sheetName val="산출양식_(2)1"/>
      <sheetName val="전체산출내역서갑(변경)_1"/>
      <sheetName val="A_터파기공1"/>
      <sheetName val="B_측·집1"/>
      <sheetName val="배(자·집)_(2)1"/>
      <sheetName val="2_01측·터·집1"/>
      <sheetName val="땅깍·수_(1-1)1"/>
      <sheetName val="0-52_1"/>
      <sheetName val="콘·다_(2)1"/>
      <sheetName val="기·집_(2)1"/>
      <sheetName val="콘·다_(3)1"/>
      <sheetName val="병원내역집계표_(2)1"/>
      <sheetName val="실행총괄_1"/>
      <sheetName val="[IL-3_XLSY갑지1"/>
      <sheetName val="4_일위대가목차1"/>
      <sheetName val="내역_ver1_01"/>
      <sheetName val="2000,9월_일위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단가_"/>
      <sheetName val="6_이토처리시간"/>
      <sheetName val="울진항공등화_내역서"/>
      <sheetName val="일_위_대_가_표"/>
      <sheetName val="2_1외주"/>
      <sheetName val="2_3노무"/>
      <sheetName val="2_4자재"/>
      <sheetName val="2_2장비"/>
      <sheetName val="2_5경비"/>
      <sheetName val="2_6수목대"/>
      <sheetName val="MP_MOB"/>
      <sheetName val="변압기_및_발전기_용량"/>
      <sheetName val="조도계산서_(도서)"/>
      <sheetName val="빌딩_안내"/>
      <sheetName val="CABLE_(2)"/>
      <sheetName val="G_R300경비"/>
      <sheetName val="단가대비표_(3)"/>
      <sheetName val="기성내역서(을)_(2)"/>
      <sheetName val="1단계_(2)"/>
      <sheetName val="2_1__노무비_평균단가산출"/>
      <sheetName val="3_공사비(07년노임단가)"/>
      <sheetName val="3_공사비(단가조사표)"/>
      <sheetName val="3_공사비(물량산출표)"/>
      <sheetName val="3_공사비(일위대가표목록)"/>
      <sheetName val="3_공사비(일위대가표)"/>
      <sheetName val="TRE_TABLE"/>
      <sheetName val="Requirement(Work_Crew)"/>
      <sheetName val="진입도로B_(2)"/>
      <sheetName val="수목데이타_"/>
      <sheetName val="2_냉난방설비공사"/>
      <sheetName val="7_자동제어공사"/>
      <sheetName val="중강당_내역"/>
      <sheetName val="기초자료입력및_K치_확인"/>
      <sheetName val="실행내역_"/>
      <sheetName val="자재_단가_비교표(견적)"/>
      <sheetName val="자재_단가_비교표"/>
      <sheetName val="Bid_Summary"/>
      <sheetName val="이동시_예상비용"/>
      <sheetName val="Seg_1DE비용"/>
      <sheetName val="Transit_비용_감가상각미포함"/>
      <sheetName val="세골재__T2_변경_현황"/>
      <sheetName val="내역서_(2)"/>
      <sheetName val="전화공사_공량_및_집계표"/>
      <sheetName val="참조_(2)"/>
      <sheetName val="6__직접경비"/>
      <sheetName val="대가_(보완)"/>
      <sheetName val="3_자재비(총괄)"/>
      <sheetName val="제조_경영"/>
      <sheetName val="4_전기"/>
      <sheetName val="노_무_비"/>
      <sheetName val="미납품_현황"/>
      <sheetName val="신설개소별_총집계표(동해-배전)"/>
      <sheetName val="전_체"/>
      <sheetName val="내역서_"/>
      <sheetName val="TABLE_DB"/>
      <sheetName val="쌍용_data_base"/>
      <sheetName val="영흥TL(UP,DOWN)_"/>
      <sheetName val="전체내역_(2)"/>
      <sheetName val="Hyundai_Unit_cost_xls"/>
      <sheetName val="용선_C_L"/>
      <sheetName val="샌딩_에폭시_도장"/>
      <sheetName val="1-1_현장정리"/>
      <sheetName val="1-2_토공"/>
      <sheetName val="1-3_WMM,GSB"/>
      <sheetName val="1-4_BITUMINOUS_COURSE"/>
      <sheetName val="1-5_BOX_CULVERTS"/>
      <sheetName val="1-6_BRIDGE"/>
      <sheetName val="1-7_DRAINAGE"/>
      <sheetName val="1-8_TRAFFIC"/>
      <sheetName val="1-9_MISCELLANEOUS"/>
      <sheetName val="1-10_ELECTRICAL"/>
      <sheetName val="1-12_도급외항목"/>
      <sheetName val="일위대가_(PM)"/>
      <sheetName val="전문품의"/>
      <sheetName val="간이연락"/>
      <sheetName val="내역서-설비"/>
      <sheetName val="특기시방서"/>
      <sheetName val="고객사 관리 코드"/>
      <sheetName val="업무처리전"/>
      <sheetName val="4_경비_5_영업외수지1"/>
      <sheetName val="_견적서1"/>
      <sheetName val="광통신_견적내역서11"/>
      <sheetName val="unit_41"/>
      <sheetName val="프라임_강변역(4,236)1"/>
      <sheetName val="내___역1"/>
      <sheetName val="2000년_공정표1"/>
      <sheetName val="5_2코핑1"/>
      <sheetName val="배수공_시멘트_및_골재량_산출1"/>
      <sheetName val="P_M_별1"/>
      <sheetName val="수량산출서_갑지1"/>
      <sheetName val="DATA_입력부1"/>
      <sheetName val="중기쥰종사_단위단가"/>
      <sheetName val="원내역서_그대로"/>
      <sheetName val="남양시작동자105노65기1_3화1_2"/>
      <sheetName val="관음목장(제출용)자105인97_5"/>
      <sheetName val="969910(_R)"/>
      <sheetName val="1062-X방향_"/>
      <sheetName val="PROJECT_BRIEF"/>
      <sheetName val="5호광장_(만점)1"/>
      <sheetName val="인천국제_(만점)_(2)1"/>
      <sheetName val="흙막이B_(오산운암)"/>
      <sheetName val="타이로드_흙막이"/>
      <sheetName val="타이로드_흙막이(근입장2_5M)"/>
      <sheetName val="타이로드(근입장2_5M)"/>
      <sheetName val="pile_항타"/>
      <sheetName val="pile_항타(디젤)"/>
      <sheetName val="pile_항타_A"/>
      <sheetName val="pile_항타_B"/>
      <sheetName val="pile_항타_C"/>
      <sheetName val="pile_인발"/>
      <sheetName val="pile_인발_A"/>
      <sheetName val="pile_인발_B"/>
      <sheetName val="pile_인발_C"/>
      <sheetName val="20TON_TRAILER"/>
      <sheetName val="토류판_(2)"/>
      <sheetName val="SHEET_PILE단가"/>
      <sheetName val="108_수선비"/>
      <sheetName val="전선_및_전선관"/>
      <sheetName val="VENDOR_LIST"/>
      <sheetName val="Xunit_(단위환산)"/>
      <sheetName val="경비_(1)"/>
      <sheetName val="2F_회의실견적(5_14_일대)"/>
      <sheetName val="①idea_pipeline"/>
      <sheetName val="IMP_통일양식"/>
      <sheetName val="LYS_통일양식"/>
      <sheetName val="유통기한_프로그램"/>
      <sheetName val="설계기준_및_하중계산"/>
      <sheetName val="Sight_n_M_H"/>
      <sheetName val="매출요약(월별)_-년간"/>
      <sheetName val="Piping_Design_Data"/>
      <sheetName val="4_&amp;_10-inch,_CO2_Combo_&amp;_Sweep"/>
      <sheetName val="1_䷨수장"/>
      <sheetName val="4_뀴진설Ⳅ"/>
      <sheetName val="전䰨선로_물량표"/>
      <sheetName val="㶀대입찰_내역서"/>
      <sheetName val="총괄집계_"/>
      <sheetName val="고객사_관리_코드"/>
      <sheetName val="한성교회_신축공사(050713)_CheckList"/>
      <sheetName val="PTVT_(MAU)"/>
      <sheetName val="125x125"/>
      <sheetName val="tra-vat-lieu"/>
      <sheetName val="TOSHIBA-Structure"/>
      <sheetName val="Div26 - Elect"/>
      <sheetName val="SITE-E"/>
      <sheetName val="제수"/>
      <sheetName val="공기"/>
      <sheetName val="함열량 db"/>
      <sheetName val="1공구_건정토건_토공4"/>
      <sheetName val="1공구_건정토건_철콘4"/>
      <sheetName val="도급표지_4"/>
      <sheetName val="도급표지__(4)4"/>
      <sheetName val="부대표지_(4)4"/>
      <sheetName val="도급표지__(3)4"/>
      <sheetName val="부대표지_(3)4"/>
      <sheetName val="도급표지__(2)4"/>
      <sheetName val="부대표지_(2)4"/>
      <sheetName val="토__목4"/>
      <sheetName val="조__경4"/>
      <sheetName val="전_기4"/>
      <sheetName val="건__축4"/>
      <sheetName val="보도내역_(3)4"/>
      <sheetName val="준검_내역서4"/>
      <sheetName val="내역(최종본4_5)4"/>
      <sheetName val="1_수인터널4"/>
      <sheetName val="설_계4"/>
      <sheetName val="입출재고현황_(2)3"/>
      <sheetName val="6PILE__(돌출)4"/>
      <sheetName val="2_대외공문4"/>
      <sheetName val="AS포장복구_4"/>
      <sheetName val="0_0ControlSheet4"/>
      <sheetName val="0_1keyAssumption4"/>
      <sheetName val="4_내진설계3"/>
      <sheetName val="Sheet1_(2)3"/>
      <sheetName val="1_취수장3"/>
      <sheetName val="BSD_(2)3"/>
      <sheetName val="실행내역서_3"/>
      <sheetName val="96보완계획7_123"/>
      <sheetName val="전차선로_물량표3"/>
      <sheetName val="부대입찰_내역서3"/>
      <sheetName val="1__설계조건_2_단면가정_3__하중계산3"/>
      <sheetName val="DATA_입력란3"/>
      <sheetName val="3BL공동구_수량3"/>
      <sheetName val="제잡비_xls3"/>
      <sheetName val="인건비_3"/>
      <sheetName val="_총괄표3"/>
      <sheetName val="2_고용보험료산출근거3"/>
      <sheetName val="토공(우물통,기타)_3"/>
      <sheetName val="현장관리비_산출내역3"/>
      <sheetName val="현장별계약현황('98_10_31)3"/>
      <sheetName val="Eq__Mobilization3"/>
      <sheetName val="원가계산_(2)3"/>
      <sheetName val="1_설계조건3"/>
      <sheetName val="노원열병합__건축공사기성내역서3"/>
      <sheetName val="플랜트_설치3"/>
      <sheetName val="콤보박스와_리스트박스의_연결3"/>
      <sheetName val="설내역서_2"/>
      <sheetName val="CIP_공사2"/>
      <sheetName val="2_교량(신설)1"/>
      <sheetName val="EQUIP_LIST1"/>
      <sheetName val="2000_051"/>
      <sheetName val="1_3_1절점좌표1"/>
      <sheetName val="1_1설계기준1"/>
      <sheetName val="1_본부별1"/>
      <sheetName val="기초입력_DATA1"/>
      <sheetName val="재활용_악취_먼지DUCT산출1"/>
      <sheetName val="5_정산서1"/>
      <sheetName val="4_장비손료1"/>
      <sheetName val="단양_00_아파트-세부내역1"/>
      <sheetName val="단가_및_재료비"/>
      <sheetName val="3BL공동구_x0000__x0000_Ԁ"/>
      <sheetName val="새공통"/>
      <sheetName val="공사명입력"/>
      <sheetName val="GiaVT"/>
      <sheetName val="Q'ty"/>
      <sheetName val="chi tiet"/>
      <sheetName val="PPC Summary"/>
      <sheetName val="Worshop"/>
      <sheetName val="ac"/>
      <sheetName val="LPG"/>
      <sheetName val="cable산출"/>
      <sheetName val="시험연구비상각"/>
      <sheetName val="NOTE"/>
      <sheetName val="1차_내역서"/>
      <sheetName val="Parem"/>
      <sheetName val="chiettinh"/>
      <sheetName val="THVT"/>
      <sheetName val="cong thuc tinh chi tiet"/>
      <sheetName val="00000000"/>
      <sheetName val="Quantity"/>
      <sheetName val="Prelims"/>
      <sheetName val="Rate"/>
      <sheetName val="3.단가산출서"/>
      <sheetName val="4.단가산출기초"/>
      <sheetName val="표지_(3)4"/>
      <sheetName val="표지_(2)4"/>
      <sheetName val="교각집계_(2)4"/>
      <sheetName val="교각토공_(2)4"/>
      <sheetName val="교각철근_(2)4"/>
      <sheetName val="외주대비_-석축4"/>
      <sheetName val="외주대비-구조물_(2)4"/>
      <sheetName val="견적표지_(3)4"/>
      <sheetName val="_HIT-&gt;HMC_견적(3900)4"/>
      <sheetName val="일__위__대__가__목__록4"/>
      <sheetName val="1공구_건정토건_토공5"/>
      <sheetName val="1공구_건정토건_철콘5"/>
      <sheetName val="도급표지_5"/>
      <sheetName val="도급표지__(4)5"/>
      <sheetName val="부대표지_(4)5"/>
      <sheetName val="도급표지__(3)5"/>
      <sheetName val="부대표지_(3)5"/>
      <sheetName val="도급표지__(2)5"/>
      <sheetName val="부대표지_(2)5"/>
      <sheetName val="토__목5"/>
      <sheetName val="조__경5"/>
      <sheetName val="전_기5"/>
      <sheetName val="건__축5"/>
      <sheetName val="보도내역_(3)5"/>
      <sheetName val="준검_내역서5"/>
      <sheetName val="내역(최종본4_5)5"/>
      <sheetName val="1_수인터널5"/>
      <sheetName val="설_계5"/>
      <sheetName val="입출재고현황_(2)4"/>
      <sheetName val="6PILE__(돌출)5"/>
      <sheetName val="2_대외공문5"/>
      <sheetName val="AS포장복구_5"/>
      <sheetName val="6__안전관리비6"/>
      <sheetName val="HRSG_SMALL072204"/>
      <sheetName val="교각토공__2_4"/>
      <sheetName val="3_공통공사대비4"/>
      <sheetName val="97년_추정4"/>
      <sheetName val="8_현장관리비3"/>
      <sheetName val="7_안전관리비3"/>
      <sheetName val="하도내역_(철콘)3"/>
      <sheetName val="조건표_(2)3"/>
      <sheetName val="목차_3"/>
      <sheetName val="7__현장관리비_3"/>
      <sheetName val="노무비_근거3"/>
      <sheetName val="임율_Data3"/>
      <sheetName val="1_설계기준3"/>
      <sheetName val="BSD_(2)4"/>
      <sheetName val="2차전체변경예정_(2)3"/>
      <sheetName val="단면_(2)3"/>
      <sheetName val="1_취수장4"/>
      <sheetName val="8_PILE__(돌출)3"/>
      <sheetName val="토공유동표(전체_당초)3"/>
      <sheetName val="1__설계조건_2_단면가정_3__하중계산4"/>
      <sheetName val="DATA_입력란4"/>
      <sheetName val="구조______2"/>
      <sheetName val="현장관리비_산출내역4"/>
      <sheetName val="b_balju_(2)3"/>
      <sheetName val="노무비_2"/>
      <sheetName val="화재_탐지_설비2"/>
      <sheetName val="Customer_Databas2"/>
      <sheetName val="실행내역서_4"/>
      <sheetName val="4_LINE2"/>
      <sheetName val="7_th2"/>
      <sheetName val="_갑지2"/>
      <sheetName val="0_0ControlSheet5"/>
      <sheetName val="0_1keyAssumption5"/>
      <sheetName val="4_내진설계4"/>
      <sheetName val="Sheet1_(2)4"/>
      <sheetName val="4_경비_5_영업외수지2"/>
      <sheetName val="_견적서2"/>
      <sheetName val="4_일위대가집계2"/>
      <sheetName val="1_설계조건4"/>
      <sheetName val="내역서_제출2"/>
      <sheetName val="A_LINE2"/>
      <sheetName val="장비당단가_(1)2"/>
      <sheetName val="Sheet2_(2)2"/>
      <sheetName val="96보완계획7_124"/>
      <sheetName val="전차선로_물량표4"/>
      <sheetName val="부대입찰_내역서4"/>
      <sheetName val="3BL공동구_수량4"/>
      <sheetName val="제잡비_xls4"/>
      <sheetName val="인건비_4"/>
      <sheetName val="_총괄표4"/>
      <sheetName val="2_고용보험료산출근거4"/>
      <sheetName val="노원열병합__건축공사기성내역서4"/>
      <sheetName val="할증_2"/>
      <sheetName val="5__현장관리비(new)_2"/>
      <sheetName val="방배동내역_(총괄)2"/>
      <sheetName val="간_지12"/>
      <sheetName val="5__현장관리비_new__2"/>
      <sheetName val="Temporary_Mooring2"/>
      <sheetName val="중기조종사_단위단가3"/>
      <sheetName val="7_PILE__(돌출)2"/>
      <sheetName val="설내역서_3"/>
      <sheetName val="총_원가계산2"/>
      <sheetName val="일위대가_(PM)1"/>
      <sheetName val="토공(우물통,기타)_4"/>
      <sheetName val="현장별계약현황('98_10_31)4"/>
      <sheetName val="Eq__Mobilization4"/>
      <sheetName val="원가계산_(2)4"/>
      <sheetName val="광통신_견적내역서12"/>
      <sheetName val="unit_42"/>
      <sheetName val="플랜트_설치4"/>
      <sheetName val="콤보박스와_리스트박스의_연결4"/>
      <sheetName val="별표_2"/>
      <sheetName val="수_량_명_세_서_-_12"/>
      <sheetName val="2_건축2"/>
      <sheetName val="공정표_2"/>
      <sheetName val="프라임_강변역(4,236)2"/>
      <sheetName val="내___역2"/>
      <sheetName val="집_계_표2"/>
      <sheetName val="2000년_공정표2"/>
      <sheetName val="5_2코핑2"/>
      <sheetName val="배수공_시멘트_및_골재량_산출2"/>
      <sheetName val="P_M_별2"/>
      <sheetName val="CIP_공사3"/>
      <sheetName val="수량산출서_갑지2"/>
      <sheetName val="DATA_입력부2"/>
      <sheetName val="2_2_오피스텔(12~32F)2"/>
      <sheetName val="일위대가_집계표2"/>
      <sheetName val="6__안전관리비7"/>
      <sheetName val="자__재2"/>
      <sheetName val="개인별_순위표2"/>
      <sheetName val="CM_12"/>
      <sheetName val="기술부_VENDOR_LIST2"/>
      <sheetName val="단계별내역_(2)2"/>
      <sheetName val="제출내역_(2)2"/>
      <sheetName val="2_2_띠장의_설계2"/>
      <sheetName val="1-1_현장정리1"/>
      <sheetName val="1-2_토공1"/>
      <sheetName val="1-3_WMM,GSB1"/>
      <sheetName val="1-4_BITUMINOUS_COURSE1"/>
      <sheetName val="1-5_BOX_CULVERTS1"/>
      <sheetName val="1-6_BRIDGE1"/>
      <sheetName val="1-7_DRAINAGE1"/>
      <sheetName val="1-8_TRAFFIC1"/>
      <sheetName val="1-9_MISCELLANEOUS1"/>
      <sheetName val="1-10_ELECTRICAL1"/>
      <sheetName val="1-12_도급외항목1"/>
      <sheetName val="9_1지하2층하부보2"/>
      <sheetName val="4_2_1_마루높이_검토1"/>
      <sheetName val="4_일위대가2"/>
      <sheetName val="BOX_본체1"/>
      <sheetName val="STEEL_BOX_단면설계(SEC_8)1"/>
      <sheetName val="6_이토처리시간1"/>
      <sheetName val="울진항공등화_내역서1"/>
      <sheetName val="영흥TL(UP,DOWN)_1"/>
      <sheetName val="일_위_대_가_표1"/>
      <sheetName val="명일작업계획_(3)1"/>
      <sheetName val="TABLE_DB1"/>
      <sheetName val="쌍용_data_base1"/>
      <sheetName val="2_교량(신설)2"/>
      <sheetName val="MP_MOB1"/>
      <sheetName val="전체내역_(2)1"/>
      <sheetName val="Hyundai_Unit_cost_xls1"/>
      <sheetName val="EQUIP_LIST2"/>
      <sheetName val="중기쥰종사_단위단가1"/>
      <sheetName val="세골재__T2_변경_현황1"/>
      <sheetName val="내역서_(3)2"/>
      <sheetName val="산출양식_(2)2"/>
      <sheetName val="전체산출내역서갑(변경)_2"/>
      <sheetName val="A_터파기공2"/>
      <sheetName val="B_측·집2"/>
      <sheetName val="배(자·집)_(2)2"/>
      <sheetName val="2_01측·터·집2"/>
      <sheetName val="땅깍·수_(1-1)2"/>
      <sheetName val="0-52_2"/>
      <sheetName val="콘·다_(2)2"/>
      <sheetName val="기·집_(2)2"/>
      <sheetName val="콘·다_(3)2"/>
      <sheetName val="병원내역집계표_(2)2"/>
      <sheetName val="실행총괄_2"/>
      <sheetName val="[IL-3_XLSY갑지2"/>
      <sheetName val="4_일위대가목차2"/>
      <sheetName val="내역_ver1_02"/>
      <sheetName val="2000,9월_일위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단가_1"/>
      <sheetName val="변압기_및_발전기_용량1"/>
      <sheetName val="조도계산서_(도서)1"/>
      <sheetName val="빌딩_안내1"/>
      <sheetName val="CABLE_(2)1"/>
      <sheetName val="G_R300경비1"/>
      <sheetName val="단가대비표_(3)1"/>
      <sheetName val="기성내역서(을)_(2)1"/>
      <sheetName val="1단계_(2)1"/>
      <sheetName val="2_1__노무비_평균단가산출1"/>
      <sheetName val="3_공사비(07년노임단가)1"/>
      <sheetName val="3_공사비(단가조사표)1"/>
      <sheetName val="3_공사비(물량산출표)1"/>
      <sheetName val="3_공사비(일위대가표목록)1"/>
      <sheetName val="3_공사비(일위대가표)1"/>
      <sheetName val="TRE_TABLE1"/>
      <sheetName val="Requirement(Work_Crew)1"/>
      <sheetName val="진입도로B_(2)1"/>
      <sheetName val="수목데이타_1"/>
      <sheetName val="2_냉난방설비공사1"/>
      <sheetName val="7_자동제어공사1"/>
      <sheetName val="중강당_내역1"/>
      <sheetName val="기초자료입력및_K치_확인1"/>
      <sheetName val="실행내역_1"/>
      <sheetName val="자재_단가_비교표(견적)1"/>
      <sheetName val="자재_단가_비교표1"/>
      <sheetName val="Bid_Summary1"/>
      <sheetName val="이동시_예상비용1"/>
      <sheetName val="Seg_1DE비용1"/>
      <sheetName val="Transit_비용_감가상각미포함1"/>
      <sheetName val="내역서_(2)1"/>
      <sheetName val="전화공사_공량_및_집계표1"/>
      <sheetName val="참조_(2)1"/>
      <sheetName val="6__직접경비1"/>
      <sheetName val="대가_(보완)1"/>
      <sheetName val="3_자재비(총괄)1"/>
      <sheetName val="5호광장_(만점)2"/>
      <sheetName val="인천국제_(만점)_(2)2"/>
      <sheetName val="제조_경영1"/>
      <sheetName val="4_전기1"/>
      <sheetName val="노_무_비1"/>
      <sheetName val="미납품_현황1"/>
      <sheetName val="신설개소별_총집계표(동해-배전)1"/>
      <sheetName val="2_1외주1"/>
      <sheetName val="2_3노무1"/>
      <sheetName val="2_4자재1"/>
      <sheetName val="2_2장비1"/>
      <sheetName val="2_5경비1"/>
      <sheetName val="2_6수목대1"/>
      <sheetName val="3련_BOX1"/>
      <sheetName val="전_체1"/>
      <sheetName val="용선_C_L1"/>
      <sheetName val="흙막이B_(오산운암)1"/>
      <sheetName val="타이로드_흙막이1"/>
      <sheetName val="타이로드_흙막이(근입장2_5M)1"/>
      <sheetName val="타이로드(근입장2_5M)1"/>
      <sheetName val="pile_항타1"/>
      <sheetName val="pile_항타(디젤)1"/>
      <sheetName val="pile_항타_A1"/>
      <sheetName val="pile_항타_B1"/>
      <sheetName val="pile_항타_C1"/>
      <sheetName val="pile_인발1"/>
      <sheetName val="pile_인발_A1"/>
      <sheetName val="pile_인발_B1"/>
      <sheetName val="pile_인발_C1"/>
      <sheetName val="20TON_TRAILER1"/>
      <sheetName val="토류판_(2)1"/>
      <sheetName val="SHEET_PILE단가1"/>
      <sheetName val="1_본부별2"/>
      <sheetName val="2000_052"/>
      <sheetName val="원내역서_그대로1"/>
      <sheetName val="1_3_1절점좌표2"/>
      <sheetName val="1_1설계기준2"/>
      <sheetName val="기초입력_DATA2"/>
      <sheetName val="재활용_악취_먼지DUCT산출2"/>
      <sheetName val="남양시작동자105노65기1_3화1_21"/>
      <sheetName val="관음목장(제출용)자105인97_51"/>
      <sheetName val="969910(_R)1"/>
      <sheetName val="1062-X방향_1"/>
      <sheetName val="5_정산서2"/>
      <sheetName val="PROJECT_BRIEF1"/>
      <sheetName val="4_장비손료2"/>
      <sheetName val="108_수선비1"/>
      <sheetName val="단양_00_아파트-세부내역2"/>
      <sheetName val="전선_및_전선관1"/>
      <sheetName val="VENDOR_LIST1"/>
      <sheetName val="Xunit_(단위환산)1"/>
      <sheetName val="경비_(1)1"/>
      <sheetName val="2F_회의실견적(5_14_일대)1"/>
      <sheetName val="①idea_pipeline1"/>
      <sheetName val="IMP_통일양식1"/>
      <sheetName val="LYS_통일양식1"/>
      <sheetName val="유통기한_프로그램1"/>
      <sheetName val="설계기준_및_하중계산1"/>
      <sheetName val="Sight_n_M_H1"/>
      <sheetName val="매출요약(월별)_-년간1"/>
      <sheetName val="Piping_Design_Data1"/>
      <sheetName val="4_&amp;_10-inch,_CO2_Combo_&amp;_Sweep1"/>
      <sheetName val="1_䷨수장1"/>
      <sheetName val="4_뀴진설Ⳅ1"/>
      <sheetName val="전䰨선로_물량표1"/>
      <sheetName val="㶀대입찰_내역서1"/>
      <sheetName val="총괄집계_1"/>
      <sheetName val="고객사_관리_코드1"/>
      <sheetName val="한성교회_신축공사(050713)_CheckList1"/>
      <sheetName val="PTVT_(MAU)1"/>
      <sheetName val="모선자재_집계표"/>
      <sheetName val="재료의_할증"/>
      <sheetName val="kimre_scrubber"/>
      <sheetName val="strut_type"/>
      <sheetName val="FRP_PIPING_일위대가"/>
      <sheetName val="48"/>
      <sheetName val="단가_및_재료비1"/>
      <sheetName val="표__지"/>
      <sheetName val="D1_2_COF모듈자재_입출재고_(B급)"/>
      <sheetName val="Div26_-_Elect"/>
      <sheetName val="Sikje_in"/>
      <sheetName val="함열량_db"/>
      <sheetName val="10_경제성분석"/>
      <sheetName val="기계_도급내역서"/>
      <sheetName val="-15_0"/>
      <sheetName val="공내역_및_견적조건"/>
      <sheetName val="2_1"/>
      <sheetName val="1차설계逷≙≙"/>
      <sheetName val="사__업__비__수__지__예__산__서"/>
      <sheetName val="청_구"/>
      <sheetName val="7_전산해석결과"/>
      <sheetName val="4_하중"/>
      <sheetName val="chi_tiet"/>
      <sheetName val="PPC_Summary"/>
      <sheetName val="외주대비_ᨀ晙ԯ"/>
      <sheetName val="Bảng mã VT"/>
      <sheetName val="Khoi luong"/>
      <sheetName val="LEGEND"/>
      <sheetName val="DonGia chetao"/>
      <sheetName val="DonGia VatTuLK"/>
      <sheetName val="장비당단가_(1)3"/>
      <sheetName val="Sheet2_(2)3"/>
      <sheetName val="수_량_명_세_서_-_13"/>
      <sheetName val="별표_3"/>
      <sheetName val="2_건축3"/>
      <sheetName val="공정표_3"/>
      <sheetName val="1차_내역서1"/>
      <sheetName val="kimre_scrubber1"/>
      <sheetName val="strut_type1"/>
      <sheetName val="FRP_PIPING_일위대가1"/>
      <sheetName val="cong_thuc_tinh_chi_tiet"/>
      <sheetName val="Bảng_mã_VT"/>
      <sheetName val="Khoi_luong"/>
      <sheetName val="DonGia_chetao"/>
      <sheetName val="DonGia_VatTuLK"/>
      <sheetName val="표지_(3)5"/>
      <sheetName val="표지_(2)5"/>
      <sheetName val="교각집계_(2)5"/>
      <sheetName val="교각토공_(2)5"/>
      <sheetName val="교각철근_(2)5"/>
      <sheetName val="외주대비_-석축5"/>
      <sheetName val="외주대비-구조물_(2)5"/>
      <sheetName val="견적표지_(3)5"/>
      <sheetName val="_HIT-&gt;HMC_견적(3900)5"/>
      <sheetName val="일__위__대__가__목__록5"/>
      <sheetName val="1공구_건정토건_토공6"/>
      <sheetName val="1공구_건정토건_철콘6"/>
      <sheetName val="도급표지_6"/>
      <sheetName val="도급표지__(4)6"/>
      <sheetName val="부대표지_(4)6"/>
      <sheetName val="도급표지__(3)6"/>
      <sheetName val="부대표지_(3)6"/>
      <sheetName val="도급표지__(2)6"/>
      <sheetName val="부대표지_(2)6"/>
      <sheetName val="토__목6"/>
      <sheetName val="조__경6"/>
      <sheetName val="전_기6"/>
      <sheetName val="건__축6"/>
      <sheetName val="보도내역_(3)6"/>
      <sheetName val="준검_내역서6"/>
      <sheetName val="내역(최종본4_5)6"/>
      <sheetName val="1_수인터널6"/>
      <sheetName val="설_계6"/>
      <sheetName val="입출재고현황_(2)5"/>
      <sheetName val="6PILE__(돌출)6"/>
      <sheetName val="2_대외공문6"/>
      <sheetName val="AS포장복구_6"/>
      <sheetName val="6__안전관리비8"/>
      <sheetName val="HRSG_SMALL072205"/>
      <sheetName val="교각토공__2_5"/>
      <sheetName val="3_공통공사대비5"/>
      <sheetName val="97년_추정5"/>
      <sheetName val="8_현장관리비4"/>
      <sheetName val="7_안전관리비4"/>
      <sheetName val="하도내역_(철콘)4"/>
      <sheetName val="조건표_(2)4"/>
      <sheetName val="목차_4"/>
      <sheetName val="7__현장관리비_4"/>
      <sheetName val="노무비_근거4"/>
      <sheetName val="임율_Data4"/>
      <sheetName val="1_설계기준4"/>
      <sheetName val="BSD_(2)5"/>
      <sheetName val="2차전체변경예정_(2)4"/>
      <sheetName val="단면_(2)4"/>
      <sheetName val="1_취수장5"/>
      <sheetName val="8_PILE__(돌출)4"/>
      <sheetName val="토공유동표(전체_당초)4"/>
      <sheetName val="1__설계조건_2_단면가정_3__하중계산5"/>
      <sheetName val="DATA_입력란5"/>
      <sheetName val="구조______3"/>
      <sheetName val="현장관리비_산출내역5"/>
      <sheetName val="b_balju_(2)4"/>
      <sheetName val="노무비_3"/>
      <sheetName val="화재_탐지_설비3"/>
      <sheetName val="Customer_Databas3"/>
      <sheetName val="실행내역서_5"/>
      <sheetName val="4_LINE3"/>
      <sheetName val="7_th3"/>
      <sheetName val="_갑지3"/>
      <sheetName val="0_0ControlSheet6"/>
      <sheetName val="0_1keyAssumption6"/>
      <sheetName val="4_내진설계5"/>
      <sheetName val="Sheet1_(2)5"/>
      <sheetName val="4_경비_5_영업외수지3"/>
      <sheetName val="_견적서3"/>
      <sheetName val="4_일위대가집계3"/>
      <sheetName val="1_설계조건5"/>
      <sheetName val="내역서_제출3"/>
      <sheetName val="A_LINE3"/>
      <sheetName val="장비당단가_(1)4"/>
      <sheetName val="Sheet2_(2)4"/>
      <sheetName val="96보완계획7_125"/>
      <sheetName val="전차선로_물량표5"/>
      <sheetName val="부대입찰_내역서5"/>
      <sheetName val="3BL공동구_수량5"/>
      <sheetName val="노원열병합__건축공사기성내역서5"/>
      <sheetName val="_총괄표5"/>
      <sheetName val="2_고용보험료산출근거5"/>
      <sheetName val="제잡비_xls5"/>
      <sheetName val="인건비_5"/>
      <sheetName val="콤보박스와_리스트박스의_연결5"/>
      <sheetName val="현장별계약현황('98_10_31)5"/>
      <sheetName val="토공(우물통,기타)_5"/>
      <sheetName val="플랜트_설치5"/>
      <sheetName val="원가계산_(2)5"/>
      <sheetName val="Eq__Mobilization5"/>
      <sheetName val="2000년_공정표3"/>
      <sheetName val="수_량_명_세_서_-_14"/>
      <sheetName val="광통신_견적내역서13"/>
      <sheetName val="할증_3"/>
      <sheetName val="unit_43"/>
      <sheetName val="별표_4"/>
      <sheetName val="2_건축4"/>
      <sheetName val="공정표_4"/>
      <sheetName val="설내역서_4"/>
      <sheetName val="프라임_강변역(4,236)3"/>
      <sheetName val="내___역3"/>
      <sheetName val="집_계_표3"/>
      <sheetName val="5_2코핑3"/>
      <sheetName val="배수공_시멘트_및_골재량_산출3"/>
      <sheetName val="7_PILE__(돌출)3"/>
      <sheetName val="P_M_별3"/>
      <sheetName val="CIP_공사4"/>
      <sheetName val="수량산출서_갑지3"/>
      <sheetName val="DATA_입력부3"/>
      <sheetName val="5__현장관리비(new)_3"/>
      <sheetName val="방배동내역_(총괄)3"/>
      <sheetName val="간_지13"/>
      <sheetName val="5__현장관리비_new__3"/>
      <sheetName val="Temporary_Mooring3"/>
      <sheetName val="중기조종사_단위단가4"/>
      <sheetName val="총_원가계산3"/>
      <sheetName val="일위대가_(PM)2"/>
      <sheetName val="2_교량(신설)3"/>
      <sheetName val="EQUIP_LIST3"/>
      <sheetName val="2_2_오피스텔(12~32F)3"/>
      <sheetName val="일위대가_집계표3"/>
      <sheetName val="중기쥰종사_단위단가2"/>
      <sheetName val="6__안전관리비9"/>
      <sheetName val="자__재3"/>
      <sheetName val="개인별_순위표3"/>
      <sheetName val="CM_13"/>
      <sheetName val="기술부_VENDOR_LIST3"/>
      <sheetName val="단계별내역_(2)3"/>
      <sheetName val="제출내역_(2)3"/>
      <sheetName val="2_2_띠장의_설계3"/>
      <sheetName val="1-1_현장정리2"/>
      <sheetName val="1-2_토공2"/>
      <sheetName val="1-3_WMM,GSB2"/>
      <sheetName val="1-4_BITUMINOUS_COURSE2"/>
      <sheetName val="1-5_BOX_CULVERTS2"/>
      <sheetName val="1-6_BRIDGE2"/>
      <sheetName val="1-7_DRAINAGE2"/>
      <sheetName val="1-8_TRAFFIC2"/>
      <sheetName val="1-9_MISCELLANEOUS2"/>
      <sheetName val="1-10_ELECTRICAL2"/>
      <sheetName val="1-12_도급외항목2"/>
      <sheetName val="9_1지하2층하부보3"/>
      <sheetName val="4_2_1_마루높이_검토2"/>
      <sheetName val="4_일위대가3"/>
      <sheetName val="BOX_본체2"/>
      <sheetName val="PTVT_(MAU)2"/>
      <sheetName val="2000_053"/>
      <sheetName val="원내역서_그대로2"/>
      <sheetName val="1_3_1절점좌표3"/>
      <sheetName val="1_1설계기준3"/>
      <sheetName val="1_본부별3"/>
      <sheetName val="기초입력_DATA3"/>
      <sheetName val="재활용_악취_먼지DUCT산출3"/>
      <sheetName val="남양시작동자105노65기1_3화1_22"/>
      <sheetName val="관음목장(제출용)자105인97_52"/>
      <sheetName val="전체내역_(2)2"/>
      <sheetName val="Hyundai_Unit_cost_xls2"/>
      <sheetName val="TABLE_DB2"/>
      <sheetName val="쌍용_data_base2"/>
      <sheetName val="969910(_R)2"/>
      <sheetName val="1062-X방향_2"/>
      <sheetName val="5_정산서3"/>
      <sheetName val="PROJECT_BRIEF2"/>
      <sheetName val="4_장비손료3"/>
      <sheetName val="①idea_pipeline2"/>
      <sheetName val="IMP_통일양식2"/>
      <sheetName val="LYS_통일양식2"/>
      <sheetName val="Xunit_(단위환산)2"/>
      <sheetName val="유통기한_프로그램2"/>
      <sheetName val="STEEL_BOX_단면설계(SEC_8)2"/>
      <sheetName val="6_이토처리시간2"/>
      <sheetName val="울진항공등화_내역서2"/>
      <sheetName val="영흥TL(UP,DOWN)_2"/>
      <sheetName val="일_위_대_가_표2"/>
      <sheetName val="1차_내역서2"/>
      <sheetName val="경비_(1)2"/>
      <sheetName val="2F_회의실견적(5_14_일대)2"/>
      <sheetName val="단양_00_아파트-세부내역3"/>
      <sheetName val="VENDOR_LIST2"/>
      <sheetName val="단가_2"/>
      <sheetName val="108_수선비2"/>
      <sheetName val="MP_MOB2"/>
      <sheetName val="명일작업계획_(3)2"/>
      <sheetName val="Div26_-_Elect1"/>
      <sheetName val="내역서_(3)3"/>
      <sheetName val="산출양식_(2)3"/>
      <sheetName val="전체산출내역서갑(변경)_3"/>
      <sheetName val="A_터파기공3"/>
      <sheetName val="B_측·집3"/>
      <sheetName val="배(자·집)_(2)3"/>
      <sheetName val="2_01측·터·집3"/>
      <sheetName val="땅깍·수_(1-1)3"/>
      <sheetName val="0-52_3"/>
      <sheetName val="콘·다_(2)3"/>
      <sheetName val="기·집_(2)3"/>
      <sheetName val="콘·다_(3)3"/>
      <sheetName val="병원내역집계표_(2)3"/>
      <sheetName val="실행총괄_3"/>
      <sheetName val="[IL-3_XLSY갑지3"/>
      <sheetName val="4_일위대가목차3"/>
      <sheetName val="내역_ver1_03"/>
      <sheetName val="2000,9월_일위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변압기_및_발전기_용량2"/>
      <sheetName val="조도계산서_(도서)2"/>
      <sheetName val="빌딩_안내2"/>
      <sheetName val="CABLE_(2)2"/>
      <sheetName val="G_R300경비2"/>
      <sheetName val="단가대비표_(3)2"/>
      <sheetName val="기성내역서(을)_(2)2"/>
      <sheetName val="1단계_(2)2"/>
      <sheetName val="2_1__노무비_평균단가산출2"/>
      <sheetName val="3_공사비(07년노임단가)2"/>
      <sheetName val="3_공사비(단가조사표)2"/>
      <sheetName val="3_공사비(물량산출표)2"/>
      <sheetName val="3_공사비(일위대가표목록)2"/>
      <sheetName val="3_공사비(일위대가표)2"/>
      <sheetName val="TRE_TABLE2"/>
      <sheetName val="Requirement(Work_Crew)2"/>
      <sheetName val="진입도로B_(2)2"/>
      <sheetName val="수목데이타_2"/>
      <sheetName val="2_냉난방설비공사2"/>
      <sheetName val="7_자동제어공사2"/>
      <sheetName val="중강당_내역2"/>
      <sheetName val="기초자료입력및_K치_확인2"/>
      <sheetName val="실행내역_2"/>
      <sheetName val="자재_단가_비교표(견적)2"/>
      <sheetName val="자재_단가_비교표2"/>
      <sheetName val="Bid_Summary2"/>
      <sheetName val="이동시_예상비용2"/>
      <sheetName val="Seg_1DE비용2"/>
      <sheetName val="Transit_비용_감가상각미포함2"/>
      <sheetName val="세골재__T2_변경_현황2"/>
      <sheetName val="내역서_(2)2"/>
      <sheetName val="전화공사_공량_및_집계표2"/>
      <sheetName val="참조_(2)2"/>
      <sheetName val="6__직접경비2"/>
      <sheetName val="대가_(보완)2"/>
      <sheetName val="3_자재비(총괄)2"/>
      <sheetName val="5호광장_(만점)3"/>
      <sheetName val="인천국제_(만점)_(2)3"/>
      <sheetName val="제조_경영2"/>
      <sheetName val="4_전기2"/>
      <sheetName val="노_무_비2"/>
      <sheetName val="미납품_현황2"/>
      <sheetName val="신설개소별_총집계표(동해-배전)2"/>
      <sheetName val="용선_C_L2"/>
      <sheetName val="전_체2"/>
      <sheetName val="흙막이B_(오산운암)2"/>
      <sheetName val="타이로드_흙막이2"/>
      <sheetName val="타이로드_흙막이(근입장2_5M)2"/>
      <sheetName val="타이로드(근입장2_5M)2"/>
      <sheetName val="pile_항타2"/>
      <sheetName val="pile_항타(디젤)2"/>
      <sheetName val="pile_항타_A2"/>
      <sheetName val="pile_항타_B2"/>
      <sheetName val="pile_항타_C2"/>
      <sheetName val="pile_인발2"/>
      <sheetName val="pile_인발_A2"/>
      <sheetName val="pile_인발_B2"/>
      <sheetName val="pile_인발_C2"/>
      <sheetName val="20TON_TRAILER2"/>
      <sheetName val="토류판_(2)2"/>
      <sheetName val="SHEET_PILE단가2"/>
      <sheetName val="전선_및_전선관2"/>
      <sheetName val="2_1외주2"/>
      <sheetName val="2_3노무2"/>
      <sheetName val="2_4자재2"/>
      <sheetName val="2_2장비2"/>
      <sheetName val="2_5경비2"/>
      <sheetName val="2_6수목대2"/>
      <sheetName val="3련_BOX2"/>
      <sheetName val="Sight_n_M_H2"/>
      <sheetName val="매출요약(월별)_-년간2"/>
      <sheetName val="Piping_Design_Data2"/>
      <sheetName val="4_&amp;_10-inch,_CO2_Combo_&amp;_Sweep2"/>
      <sheetName val="설계기준_및_하중계산2"/>
      <sheetName val="1_䷨수장2"/>
      <sheetName val="4_뀴진설Ⳅ2"/>
      <sheetName val="전䰨선로_물량표2"/>
      <sheetName val="㶀대입찰_내역서2"/>
      <sheetName val="모선자재_집계표1"/>
      <sheetName val="재료의_할증1"/>
      <sheetName val="총괄집계_2"/>
      <sheetName val="kimre_scrubber2"/>
      <sheetName val="strut_type2"/>
      <sheetName val="한성교회_신축공사(050713)_CheckList2"/>
      <sheetName val="FRP_PIPING_일위대가2"/>
      <sheetName val="단가_및_재료비2"/>
      <sheetName val="내역서_1"/>
      <sheetName val="함열량_db1"/>
      <sheetName val="10_경제성분석1"/>
      <sheetName val="기계_도급내역서1"/>
      <sheetName val="-15_01"/>
      <sheetName val="고객사_관리_코드2"/>
      <sheetName val="사__업__비__수__지__예__산__서1"/>
      <sheetName val="표__지1"/>
      <sheetName val="D1_2_COF모듈자재_입출재고_(B급)1"/>
      <sheetName val="cong_thuc_tinh_chi_tiet1"/>
      <sheetName val="공내역_및_견적조건1"/>
      <sheetName val="2_11"/>
      <sheetName val="Bảng_mã_VT1"/>
      <sheetName val="Khoi_luong1"/>
      <sheetName val="DonGia_chetao1"/>
      <sheetName val="DonGia_VatTuLK1"/>
      <sheetName val="外構・目次"/>
      <sheetName val="工場棟・目次"/>
      <sheetName val="事務棟・目次"/>
      <sheetName val="1_MV"/>
      <sheetName val="SEX"/>
      <sheetName val="IBASE"/>
      <sheetName val="MTC"/>
      <sheetName val="gVL"/>
      <sheetName val="Level-DATA"/>
      <sheetName val="Fr Revit"/>
      <sheetName val="NSA Summary"/>
      <sheetName val="FitOutConfCentre"/>
      <sheetName val="Fr_Revit"/>
      <sheetName val="NSA_Summary"/>
      <sheetName val="Fr_Revit1"/>
      <sheetName val="NSA_Summary1"/>
      <sheetName val="Summary"/>
      <sheetName val="H. MECHANICAL"/>
      <sheetName val="J. FIRE FIGHTING"/>
      <sheetName val="MECHANICAL"/>
      <sheetName val="chitiet"/>
      <sheetName val="䣐"/>
      <sheetName val="외주대비 -석축_x0000__x0000__x0000__x"/>
      <sheetName val="_IL-3.XLSY갑지"/>
      <sheetName val="_IL-3_XLSY갑지"/>
      <sheetName val="외주대비_-석축_후다내역_XLS_견적표지_(3"/>
      <sheetName val="_IL-3_XLSY갑지1"/>
      <sheetName val="_IL-3_XLSY갑지2"/>
      <sheetName val="_IL-3_XLSY갑지3"/>
      <sheetName val="Gia VLNCMTC"/>
      <sheetName val="入力作成表"/>
      <sheetName val="교각토공_(배̆팘"/>
      <sheetName val="건축일"/>
      <sheetName val="흥양2교토_x0000_h曘ʹ"/>
      <sheetName val="흥양2교토_x0000__x0000__x0005__x0000_"/>
      <sheetName val="인부노임"/>
      <sheetName val="const."/>
      <sheetName val="SP-¬_x0000_"/>
      <sheetName val="전기일위목록"/>
      <sheetName val="도급표지É_x0000__x0000__x0001_Ԁ"/>
      <sheetName val="공사추진현황"/>
      <sheetName val="99_조정금액"/>
      <sheetName val="_ｹ-ﾌﾞﾙ"/>
      <sheetName val="신평리_권리자명부"/>
      <sheetName val="97_사업추정(WEKI)"/>
      <sheetName val="견적颙⿬"/>
      <sheetName val="견적颙⿶"/>
      <sheetName val="견적"/>
      <sheetName val="견적颙』"/>
      <sheetName val="토__공"/>
      <sheetName val="중기사용료_(2)"/>
      <sheetName val="주공_갑지"/>
      <sheetName val="운동장_(2)"/>
      <sheetName val="5_2_6~7공사요율"/>
      <sheetName val="06_일위대가목록"/>
      <sheetName val="04_12월건강보험(일용직)"/>
      <sheetName val="외주대비_-석É"/>
      <sheetName val="보도내_䪾"/>
      <sheetName val="2_원가집계"/>
      <sheetName val="기존단가_(2)"/>
      <sheetName val="4.수량산출서"/>
      <sheetName val="1.관로"/>
      <sheetName val="양수장내역"/>
      <sheetName val="단가(기자재)"/>
      <sheetName val="입찰품_x0005__x0000_"/>
      <sheetName val="입찰품誀걜"/>
      <sheetName val="입찰품紴"/>
      <sheetName val="단가多〒_x0005_"/>
      <sheetName val="D_MUC"/>
      <sheetName val="Kiem-Toan"/>
      <sheetName val="Summary VO No.3"/>
      <sheetName val="Breakdown"/>
      <sheetName val="VO No.3.1"/>
      <sheetName val="VO No.3.2"/>
      <sheetName val="VO No.3.3"/>
      <sheetName val="VO No.3.4"/>
      <sheetName val="VO No.3.5"/>
      <sheetName val="VO No.3.6"/>
      <sheetName val="VO No.3.7"/>
      <sheetName val="VO No.3.8"/>
      <sheetName val="4.예산내역서"/>
      <sheetName val="개략"/>
      <sheetName val="2월분"/>
      <sheetName val="Sàn T1"/>
      <sheetName val="Lỗ thông gió"/>
      <sheetName val="CodeSheet"/>
      <sheetName val="[후다_x0001_ _x0010__x0000__x0003_ _x0010__x0000__x0001__x0000__x0010__x0000__x0001_ _x0010__x0000__x0003_"/>
      <sheetName val="시작"/>
      <sheetName val="받을어음"/>
      <sheetName val="유가증권"/>
      <sheetName val="대손상각"/>
      <sheetName val="Thống kê"/>
      <sheetName val="BG"/>
      <sheetName val="Tai khoan"/>
      <sheetName val="SCOPE OF WORK"/>
      <sheetName val="foxz"/>
      <sheetName val="Tong hop"/>
      <sheetName val="Phan lap dat"/>
      <sheetName val="Lắp Ráp"/>
      <sheetName val="기계사급자재"/>
      <sheetName val="견적표지_(3"/>
      <sheetName val="KET CAU- MJV2"/>
      <sheetName val="Ví dụ"/>
      <sheetName val="중소기업"/>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KEY"/>
      <sheetName val="NC"/>
      <sheetName val="2TM"/>
      <sheetName val="1TM"/>
      <sheetName val="Tong hop 1TM"/>
      <sheetName val="WBS"/>
      <sheetName val="DMKH"/>
      <sheetName val="NS Lán trại"/>
      <sheetName val="Check cong no NC"/>
      <sheetName val="HS"/>
      <sheetName val="Sikje_in_x0005_"/>
      <sheetName val="CԀ"/>
      <sheetName val="3BL공동구"/>
      <sheetName val="대3류 "/>
      <sheetName val="설비비4"/>
      <sheetName val="장비분석"/>
      <sheetName val="BEND LOSS"/>
      <sheetName val="CF_DT"/>
      <sheetName val="01. DATA"/>
      <sheetName val="Index"/>
      <sheetName val="표지_(3)6"/>
      <sheetName val="표지_(2)6"/>
      <sheetName val="교각집계_(2)6"/>
      <sheetName val="교각토공_(2)6"/>
      <sheetName val="교각철근_(2)6"/>
      <sheetName val="외주대비_-석축6"/>
      <sheetName val="외주대비-구조물_(2)6"/>
      <sheetName val="견적표지_(3)6"/>
      <sheetName val="_HIT-&gt;HMC_견적(3900)6"/>
      <sheetName val="일__위__대__가__목__록6"/>
      <sheetName val="1공구_건정토건_토공7"/>
      <sheetName val="1공구_건정토건_철콘7"/>
      <sheetName val="도급표지_7"/>
      <sheetName val="도급표지__(4)7"/>
      <sheetName val="부대표지_(4)7"/>
      <sheetName val="도급표지__(3)7"/>
      <sheetName val="부대표지_(3)7"/>
      <sheetName val="도급표지__(2)7"/>
      <sheetName val="부대표지_(2)7"/>
      <sheetName val="토__목7"/>
      <sheetName val="조__경7"/>
      <sheetName val="전_기7"/>
      <sheetName val="건__축7"/>
      <sheetName val="보도내역_(3)7"/>
      <sheetName val="준검_내역서7"/>
      <sheetName val="내역(최종본4_5)7"/>
      <sheetName val="1_수인터널7"/>
      <sheetName val="설_계7"/>
      <sheetName val="입출재고현황_(2)6"/>
      <sheetName val="6PILE__(돌출)7"/>
      <sheetName val="2_대외공문7"/>
      <sheetName val="AS포장복구_7"/>
      <sheetName val="6__안전관리비10"/>
      <sheetName val="HRSG_SMALL072206"/>
      <sheetName val="교각토공__2_6"/>
      <sheetName val="3_공통공사대비6"/>
      <sheetName val="97년_추정6"/>
      <sheetName val="8_현장관리비5"/>
      <sheetName val="7_안전관리비5"/>
      <sheetName val="하도내역_(철콘)5"/>
      <sheetName val="조건표_(2)5"/>
      <sheetName val="목차_5"/>
      <sheetName val="7__현장관리비_5"/>
      <sheetName val="노무비_근거5"/>
      <sheetName val="임율_Data5"/>
      <sheetName val="1_설계기준5"/>
      <sheetName val="BSD_(2)6"/>
      <sheetName val="2차전체변경예정_(2)5"/>
      <sheetName val="단면_(2)5"/>
      <sheetName val="1_취수장6"/>
      <sheetName val="8_PILE__(돌출)5"/>
      <sheetName val="토공유동표(전체_당초)5"/>
      <sheetName val="1__설계조건_2_단면가정_3__하중계산6"/>
      <sheetName val="DATA_입력란6"/>
      <sheetName val="구조______4"/>
      <sheetName val="현장관리비_산출내역6"/>
      <sheetName val="b_balju_(2)5"/>
      <sheetName val="노무비_4"/>
      <sheetName val="화재_탐지_설비4"/>
      <sheetName val="Customer_Databas4"/>
      <sheetName val="실행내역서_6"/>
      <sheetName val="4_LINE4"/>
      <sheetName val="7_th4"/>
      <sheetName val="_갑지4"/>
      <sheetName val="0_0ControlSheet7"/>
      <sheetName val="0_1keyAssumption7"/>
      <sheetName val="4_내진설계6"/>
      <sheetName val="Sheet1_(2)6"/>
      <sheetName val="4_경비_5_영업외수지4"/>
      <sheetName val="_견적서4"/>
      <sheetName val="4_일위대가집계4"/>
      <sheetName val="1_설계조건6"/>
      <sheetName val="내역서_제출4"/>
      <sheetName val="A_LINE4"/>
      <sheetName val="장비당단가_(1)5"/>
      <sheetName val="Sheet2_(2)5"/>
      <sheetName val="96보완계획7_126"/>
      <sheetName val="전차선로_물량표6"/>
      <sheetName val="부대입찰_내역서6"/>
      <sheetName val="3BL공동구_수량6"/>
      <sheetName val="노원열병합__건축공사기성내역서6"/>
      <sheetName val="_총괄표6"/>
      <sheetName val="2_고용보험료산출근거6"/>
      <sheetName val="제잡비_xls6"/>
      <sheetName val="인건비_6"/>
      <sheetName val="콤보박스와_리스트박스의_연결6"/>
      <sheetName val="현장별계약현황('98_10_31)6"/>
      <sheetName val="토공(우물통,기타)_6"/>
      <sheetName val="플랜트_설치6"/>
      <sheetName val="원가계산_(2)6"/>
      <sheetName val="Eq__Mobilization6"/>
      <sheetName val="2000년_공정표4"/>
      <sheetName val="수_량_명_세_서_-_15"/>
      <sheetName val="광통신_견적내역서14"/>
      <sheetName val="할증_4"/>
      <sheetName val="unit_44"/>
      <sheetName val="별표_5"/>
      <sheetName val="2_건축5"/>
      <sheetName val="공정표_5"/>
      <sheetName val="설내역서_5"/>
      <sheetName val="프라임_강변역(4,236)4"/>
      <sheetName val="내___역4"/>
      <sheetName val="집_계_표4"/>
      <sheetName val="5_2코핑4"/>
      <sheetName val="배수공_시멘트_및_골재량_산출4"/>
      <sheetName val="7_PILE__(돌출)4"/>
      <sheetName val="P_M_별4"/>
      <sheetName val="CIP_공사5"/>
      <sheetName val="수량산출서_갑지4"/>
      <sheetName val="DATA_입력부4"/>
      <sheetName val="5__현장관리비(new)_4"/>
      <sheetName val="방배동내역_(총괄)4"/>
      <sheetName val="간_지14"/>
      <sheetName val="5__현장관리비_new__4"/>
      <sheetName val="Temporary_Mooring4"/>
      <sheetName val="중기조종사_단위단가5"/>
      <sheetName val="총_원가계산4"/>
      <sheetName val="일위대가_(PM)3"/>
      <sheetName val="2_교량(신설)4"/>
      <sheetName val="EQUIP_LIST4"/>
      <sheetName val="2_2_오피스텔(12~32F)4"/>
      <sheetName val="일위대가_집계표4"/>
      <sheetName val="중기쥰종사_단위단가3"/>
      <sheetName val="6__안전관리비11"/>
      <sheetName val="자__재4"/>
      <sheetName val="개인별_순위표4"/>
      <sheetName val="CM_14"/>
      <sheetName val="기술부_VENDOR_LIST4"/>
      <sheetName val="단계별내역_(2)4"/>
      <sheetName val="제출내역_(2)4"/>
      <sheetName val="2_2_띠장의_설계4"/>
      <sheetName val="1-1_현장정리3"/>
      <sheetName val="1-2_토공3"/>
      <sheetName val="1-3_WMM,GSB3"/>
      <sheetName val="1-4_BITUMINOUS_COURSE3"/>
      <sheetName val="1-5_BOX_CULVERTS3"/>
      <sheetName val="1-6_BRIDGE3"/>
      <sheetName val="1-7_DRAINAGE3"/>
      <sheetName val="1-8_TRAFFIC3"/>
      <sheetName val="1-9_MISCELLANEOUS3"/>
      <sheetName val="1-10_ELECTRICAL3"/>
      <sheetName val="1-12_도급외항목3"/>
      <sheetName val="9_1지하2층하부보4"/>
      <sheetName val="4_2_1_마루높이_검토3"/>
      <sheetName val="4_일위대가4"/>
      <sheetName val="BOX_본체3"/>
      <sheetName val="PTVT_(MAU)3"/>
      <sheetName val="STEEL_BOX_단면설계(SEC_8)3"/>
      <sheetName val="6_이토처리시간3"/>
      <sheetName val="울진항공등화_내역서3"/>
      <sheetName val="영흥TL(UP,DOWN)_3"/>
      <sheetName val="일_위_대_가_표3"/>
      <sheetName val="2000_054"/>
      <sheetName val="원내역서_그대로3"/>
      <sheetName val="1_3_1절점좌표4"/>
      <sheetName val="1_1설계기준4"/>
      <sheetName val="1_본부별4"/>
      <sheetName val="기초입력_DATA4"/>
      <sheetName val="재활용_악취_먼지DUCT산출4"/>
      <sheetName val="남양시작동자105노65기1_3화1_23"/>
      <sheetName val="관음목장(제출용)자105인97_53"/>
      <sheetName val="전체내역_(2)3"/>
      <sheetName val="Hyundai_Unit_cost_xls3"/>
      <sheetName val="TABLE_DB3"/>
      <sheetName val="쌍용_data_base3"/>
      <sheetName val="969910(_R)3"/>
      <sheetName val="1062-X방향_3"/>
      <sheetName val="5_정산서4"/>
      <sheetName val="PROJECT_BRIEF3"/>
      <sheetName val="4_장비손료4"/>
      <sheetName val="①idea_pipeline3"/>
      <sheetName val="IMP_통일양식3"/>
      <sheetName val="LYS_통일양식3"/>
      <sheetName val="Xunit_(단위환산)3"/>
      <sheetName val="유통기한_프로그램3"/>
      <sheetName val="1차_내역서3"/>
      <sheetName val="경비_(1)3"/>
      <sheetName val="2F_회의실견적(5_14_일대)3"/>
      <sheetName val="단양_00_아파트-세부내역4"/>
      <sheetName val="VENDOR_LIST3"/>
      <sheetName val="단가_3"/>
      <sheetName val="108_수선비3"/>
      <sheetName val="Div26_-_Elect2"/>
      <sheetName val="MP_MOB3"/>
      <sheetName val="명일작업계획_(3)3"/>
      <sheetName val="내역서_(3)4"/>
      <sheetName val="산출양식_(2)4"/>
      <sheetName val="전체산출내역서갑(변경)_4"/>
      <sheetName val="A_터파기공4"/>
      <sheetName val="B_측·집4"/>
      <sheetName val="배(자·집)_(2)4"/>
      <sheetName val="2_01측·터·집4"/>
      <sheetName val="땅깍·수_(1-1)4"/>
      <sheetName val="0-52_4"/>
      <sheetName val="콘·다_(2)4"/>
      <sheetName val="기·집_(2)4"/>
      <sheetName val="콘·다_(3)4"/>
      <sheetName val="병원내역집계표_(2)4"/>
      <sheetName val="실행총괄_4"/>
      <sheetName val="[IL-3_XLSY갑지4"/>
      <sheetName val="4_일위대가목차4"/>
      <sheetName val="내역_ver1_04"/>
      <sheetName val="2000,9월_일위4"/>
      <sheetName val="1_노무비명세서(해동)4"/>
      <sheetName val="1_노무비명세서(토목)4"/>
      <sheetName val="2_노무비명세서(해동)4"/>
      <sheetName val="2_노무비명세서(수직보호망)4"/>
      <sheetName val="2_노무비명세서(난간대)4"/>
      <sheetName val="2_사진대지4"/>
      <sheetName val="3_사진대지4"/>
      <sheetName val="변압기_및_발전기_용량3"/>
      <sheetName val="조도계산서_(도서)3"/>
      <sheetName val="빌딩_안내3"/>
      <sheetName val="CABLE_(2)3"/>
      <sheetName val="G_R300경비3"/>
      <sheetName val="단가대비표_(3)3"/>
      <sheetName val="기성내역서(을)_(2)3"/>
      <sheetName val="1단계_(2)3"/>
      <sheetName val="2_1__노무비_평균단가산출3"/>
      <sheetName val="3_공사비(07년노임단가)3"/>
      <sheetName val="3_공사비(단가조사표)3"/>
      <sheetName val="3_공사비(물량산출표)3"/>
      <sheetName val="3_공사비(일위대가표목록)3"/>
      <sheetName val="3_공사비(일위대가표)3"/>
      <sheetName val="TRE_TABLE3"/>
      <sheetName val="Requirement(Work_Crew)3"/>
      <sheetName val="진입도로B_(2)3"/>
      <sheetName val="수목데이타_3"/>
      <sheetName val="2_냉난방설비공사3"/>
      <sheetName val="7_자동제어공사3"/>
      <sheetName val="중강당_내역3"/>
      <sheetName val="기초자료입력및_K치_확인3"/>
      <sheetName val="실행내역_3"/>
      <sheetName val="자재_단가_비교표(견적)3"/>
      <sheetName val="자재_단가_비교표3"/>
      <sheetName val="Bid_Summary3"/>
      <sheetName val="이동시_예상비용3"/>
      <sheetName val="Seg_1DE비용3"/>
      <sheetName val="Transit_비용_감가상각미포함3"/>
      <sheetName val="세골재__T2_변경_현황3"/>
      <sheetName val="내역서_(2)3"/>
      <sheetName val="전화공사_공량_및_집계표3"/>
      <sheetName val="참조_(2)3"/>
      <sheetName val="6__직접경비3"/>
      <sheetName val="대가_(보완)3"/>
      <sheetName val="3_자재비(총괄)3"/>
      <sheetName val="5호광장_(만점)4"/>
      <sheetName val="인천국제_(만점)_(2)4"/>
      <sheetName val="제조_경영3"/>
      <sheetName val="4_전기3"/>
      <sheetName val="노_무_비3"/>
      <sheetName val="미납품_현황3"/>
      <sheetName val="신설개소별_총집계표(동해-배전)3"/>
      <sheetName val="용선_C_L3"/>
      <sheetName val="전_체3"/>
      <sheetName val="흙막이B_(오산운암)3"/>
      <sheetName val="타이로드_흙막이3"/>
      <sheetName val="타이로드_흙막이(근입장2_5M)3"/>
      <sheetName val="타이로드(근입장2_5M)3"/>
      <sheetName val="pile_항타3"/>
      <sheetName val="pile_항타(디젤)3"/>
      <sheetName val="pile_항타_A3"/>
      <sheetName val="pile_항타_B3"/>
      <sheetName val="pile_항타_C3"/>
      <sheetName val="pile_인발3"/>
      <sheetName val="pile_인발_A3"/>
      <sheetName val="pile_인발_B3"/>
      <sheetName val="pile_인발_C3"/>
      <sheetName val="20TON_TRAILER3"/>
      <sheetName val="토류판_(2)3"/>
      <sheetName val="SHEET_PILE단가3"/>
      <sheetName val="전선_및_전선관3"/>
      <sheetName val="2_1외주3"/>
      <sheetName val="2_3노무3"/>
      <sheetName val="2_4자재3"/>
      <sheetName val="2_2장비3"/>
      <sheetName val="2_5경비3"/>
      <sheetName val="2_6수목대3"/>
      <sheetName val="3련_BOX3"/>
      <sheetName val="설계기준_및_하중계산3"/>
      <sheetName val="Sight_n_M_H3"/>
      <sheetName val="매출요약(월별)_-년간3"/>
      <sheetName val="Piping_Design_Data3"/>
      <sheetName val="4_&amp;_10-inch,_CO2_Combo_&amp;_Sweep3"/>
      <sheetName val="1_䷨수장3"/>
      <sheetName val="4_뀴진설Ⳅ3"/>
      <sheetName val="전䰨선로_물량표3"/>
      <sheetName val="㶀대입찰_내역서3"/>
      <sheetName val="모선자재_집계표2"/>
      <sheetName val="재료의_할증2"/>
      <sheetName val="총괄집계_3"/>
      <sheetName val="kimre_scrubber3"/>
      <sheetName val="strut_type3"/>
      <sheetName val="한성교회_신축공사(050713)_CheckList3"/>
      <sheetName val="FRP_PIPING_일위대가3"/>
      <sheetName val="단가_및_재료비3"/>
      <sheetName val="함열량_db2"/>
      <sheetName val="10_경제성분석2"/>
      <sheetName val="기계_도급내역서2"/>
      <sheetName val="-15_02"/>
      <sheetName val="고객사_관리_코드3"/>
      <sheetName val="내역서_2"/>
      <sheetName val="사__업__비__수__지__예__산__서2"/>
      <sheetName val="표__지2"/>
      <sheetName val="D1_2_COF모듈자재_입출재고_(B급)2"/>
      <sheetName val="공내역_및_견적조건2"/>
      <sheetName val="2_12"/>
      <sheetName val="Bảng_mã_VT2"/>
      <sheetName val="Khoi_luong2"/>
      <sheetName val="DonGia_chetao2"/>
      <sheetName val="DonGia_VatTuLK2"/>
      <sheetName val="cong_thuc_tinh_chi_tiet2"/>
      <sheetName val="Fr_Revit2"/>
      <sheetName val="NSA_Summary2"/>
      <sheetName val="청_구1"/>
      <sheetName val="7_전산해석결과1"/>
      <sheetName val="4_하중1"/>
      <sheetName val="chi_tiet1"/>
      <sheetName val="PPC_Summary1"/>
      <sheetName val="Gia_VLNCMTC"/>
      <sheetName val="샌딩_에폭시_도장1"/>
      <sheetName val="Summary_VO_No_3"/>
      <sheetName val="VO_No_3_1"/>
      <sheetName val="VO_No_3_2"/>
      <sheetName val="VO_No_3_3"/>
      <sheetName val="VO_No_3_4"/>
      <sheetName val="VO_No_3_5"/>
      <sheetName val="VO_No_3_6"/>
      <sheetName val="VO_No_3_7"/>
      <sheetName val="VO_No_3_8"/>
      <sheetName val="기존단가_(2)1"/>
      <sheetName val="외주대비_-석축_x"/>
      <sheetName val="_IL-3_XLSY갑지4"/>
      <sheetName val="외주대비_ᨀ晙ԯ1"/>
      <sheetName val="[후다___"/>
      <sheetName val="Sàn_T1"/>
      <sheetName val="Lỗ_thông_gió"/>
      <sheetName val="SCOPE_OF_WORK"/>
      <sheetName val="Tong_hop"/>
      <sheetName val="Phan_lap_dat"/>
      <sheetName val="Lắp_Ráp"/>
      <sheetName val="KET_CAU-_MJV2"/>
      <sheetName val="Ví_dụ"/>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Thống_kê"/>
      <sheetName val="3_단가산출서"/>
      <sheetName val="4_단가산출기초"/>
      <sheetName val="H__MECHANICAL"/>
      <sheetName val="J__FIRE_FIGHTING"/>
      <sheetName val="PIPING"/>
      <sheetName val="electrical"/>
      <sheetName val="[후다_x0001_ _x0010_"/>
      <sheetName val="보도내 "/>
      <sheetName val="입찰내역 발주처 양식"/>
      <sheetName val="표준공사비-조명제외x10%up"/>
      <sheetName val="기초데이타"/>
      <sheetName val="수배전(갑)"/>
      <sheetName val="만봉용지매수비(총괄)"/>
      <sheetName val="안양동교 1안"/>
      <sheetName val="2. 주요공지（主要公告）"/>
      <sheetName val="건축(을)"/>
      <sheetName val="자동제_x0000_"/>
      <sheetName val="세목전체"/>
      <sheetName val="A 견적"/>
      <sheetName val="품À_x0000_"/>
      <sheetName val="관공일위대가"/>
      <sheetName val="산출(토공‥"/>
      <sheetName val="BOQFinishing"/>
      <sheetName val="총물량"/>
      <sheetName val="投标材料清单 "/>
      <sheetName val="대3류_"/>
      <sheetName val="BEND_LOSS"/>
      <sheetName val="Tai_khoan"/>
      <sheetName val="토공 total"/>
      <sheetName val="TRAY 헹거산출"/>
      <sheetName val="Basic"/>
      <sheetName val="info"/>
      <sheetName val="금액"/>
      <sheetName val="투찰추정"/>
      <sheetName val="배수내역(총수량)"/>
      <sheetName val="ጳ_x0000__x0000_Ⴔጳ_x0000__x0000_Lጴ_x0000__x0000_ ጵ_x0000__x0000_ ጶ_x0000__x0000_ఀጷ_x0000__x0000_ ጸ_x0000_"/>
      <sheetName val="ጷ_x0000__x0000_Ⴔጸ_x0000__x0000_Lጿ_x0000__x0000_Rጿ_x0000__x0000_Sጊ_x0000__x0000_Lጊ_x0000__x0000_2ጱ"/>
      <sheetName val="ጳ_x0000__x0000_Ⴔጳ_x0000__x0000_Lጴ_x0000__x0000__ጵ_x0000__x0000__ጶ_x0000__x0000_ఀጷ_x0000__x0000__ጸ_x0000_"/>
      <sheetName val="ጳ_x0000__x0000_Ⴔጳ_x0000__x0000_Lጴ_x0000__x0000_Rጳ_x0000__x0000_Sጳ_x0000__x0000_Lጴ_x0000__x0000_2ጵ"/>
      <sheetName val="ጳ_x0000__x0000_Ⴔጴ_x0000__x0000_Lጳ_x0000__x0000_0ጳ_x0000__x0000_Șጴ_x0000__x0000_Șጵ_x0000__x0000_"/>
      <sheetName val="ጱ_x0000__x0000_Ⴔጲ_x0000__x0000_Lፍ_x0000__x0000_uጳ_x0000__x0000_mጳ_x0000__x0000_Dጴ_x0000__x0000_bጳ_x0000_"/>
      <sheetName val="ጊ_x0000__x0000_Ⴔጱ_x0000__x0000_Lጲ_x0000__x0000_.ድ_x0000__x0000_nጳ_x0000__x0000_lጳ_x0000__x0000_eጴ"/>
      <sheetName val="ጵ_x0000__x0000_Ⴔጶ_x0000__x0000_Lጷ_x0000__x0000_.ጸ_x0000__x0000_yጿ_x0000__x0000_uጿ_x0000__x0000_iጊ_x0000_"/>
      <sheetName val="ጊ_x0000__x0000_Ⴔጱ_x0000__x0000_Lጲ_x0000__x0000_-ድ_x0000__x0000_Lጳ_x0000__x0000_(ጳ_x0000__x0000_"/>
      <sheetName val="ጿ_x0000__x0000_Ⴔጿ_x0000__x0000_Lጊ_x0000__x0000_ېጱ_x0000__x0000_ ጲ_x0000__x0000_೵ድ_x0000__x0000_Ⴔጳ_x0000_"/>
      <sheetName val="ጊ_x0000__x0000_Ⴔጊ_x0000__x0000_Lጱ_x0000__x0000_᳴ጲ_x0000__x0000_ ድ_x0000__x0000_ᰕጳ_x0000__x0000_װጳ"/>
      <sheetName val="ጸ_x0000__x0000_Ⴔጿ_x0000__x0000_Lጿ_x0000__x0000_qጊ_x0000__x0000_oጊ_x0000__x0000_iጱ_x0000__x0000_iጲ_x0000_"/>
      <sheetName val="ጳ_x0000__x0000_Ⴔጴ_x0000__x0000_Lጳ_x0000__x0000__ጳ_x0000__x0000_nጴ_x0000__x0000_lጵ_x0000__x0000_eጶ"/>
      <sheetName val="ጿ_x0000__x0000_Ⴔጿ_x0000__x0000_Lጊ_x0000__x0000__ጊ_x0000__x0000_yጱ_x0000__x0000_uጲ_x0000__x0000_iድ_x0000_"/>
      <sheetName val="ፍ_x0000__x0000_Ⴔጳ_x0000__x0000_Lጳ_x0000__x0000_Nጴ_x0000__x0000_(ጳ_x0000__x0000_ᖥጳ_x0000__x0000_)"/>
      <sheetName val="ጿ_x0000__x0000_Ⴔጿ_x0000__x0000_Lጊ_x0000__x0000_Cጱ_x0000__x0000_4ጲ_x0000__x0000_Ĥፍ_x0000__x0000_"/>
      <sheetName val="ጳ_x0000__x0000_Ⴔጳ_x0000__x0000_Lጴ_x0000__x0000_෠ጳ_x0000__x0000_ೠጳ_x0000__x0000_2ጴ_x0000__x0000_Pጵ"/>
      <sheetName val="ጶ_x0000__x0000_Ⴔጷ_x0000__x0000_Lጸ_x0000__x0000_ ጿ_x0000__x0000_ ጿ_x0000__x0000_ ጊ_x0000__x0000_"/>
      <sheetName val="ጳ_x0000__x0000_Ⴔጴ_x0000__x0000_Lጳ_x0000__x0000_ބጳ_x0000__x0000_کጴ_x0000__x0000_ឌጵ_x0000__x0000_"/>
      <sheetName val="ጊ_x0000__x0000_Ⴔጊ_x0000__x0000_Lጱ_x0000__x0000_ބጲ_x0000__x0000_کድ_x0000__x0000_ឌጳ_x0000__x0000_"/>
      <sheetName val="ጳ_x0000__x0000_Ⴔጳ_x0000__x0000_Lጴ_x0000__x0000_᝼ጵ_x0000__x0000_᳀ጶ_x0000__x0000_,ጷ_x0000__x0000_)"/>
      <sheetName val="ጿ_x0000__x0000_Ⴔጊ_x0000__x0000_Lጱ_x0000__x0000_Șጲ_x0000__x0000_ᩘድ_x0000__x0000_ ጳ_x0000__x0000_ ጳ_x0000_"/>
      <sheetName val="ድ_x0000__x0000_Ⴔጳ_x0000__x0000_Lጳ_x0000__x0000_.ጴ_x0000__x0000_ഀጳ_x0000__x0000_nጳ_x0000__x0000_ "/>
      <sheetName val="ጴ_x0000__x0000_Ⴔጵ_x0000__x0000_Lጶ_x0000__x0000__ጷ_x0000__x0000_ഀጸ_x0000__x0000_nጿ_x0000__x0000_ "/>
      <sheetName val="ጳ_x0000__x0000_Ⴔጴ_x0000__x0000_Lጵ_x0000__x0000_.ጶ_x0000__x0000_ᔼጷ_x0000__x0000_1ጸ_x0000__x0000_2ጿ_x0000_"/>
      <sheetName val="ጲ_x0000__x0000_Ⴔድ_x0000__x0000_Lጳ_x0000__x0000_Rጳ_x0000__x0000_aጴ_x0000__x0000_lጳ_x0000__x0000_oጳ"/>
      <sheetName val="ጊ_x0000__x0000_Ⴔጱ_x0000__x0000_Lጲ_x0000__x0000_Rድ_x0000__x0000_Dጳ_x0000__x0000_(ጳ_x0000__x0000_๘ጴ"/>
      <sheetName val="ጴ_x0000__x0000_Ⴔጵ_x0000__x0000_Lጶ_x0000__x0000_֑ጷ_x0000__x0000_0ጸ_x0000__x0000_1ጿ_x0000__x0000_0ጿ"/>
      <sheetName val="ጸ_x0000__x0000_Ⴔጿ_x0000__x0000_Lጿ_x0000__x0000_Ƞጊ_x0000__x0000_Eጱ_x0000__x0000_Rጲ_x0000__x0000_Sፍ"/>
      <sheetName val="ጵ_x0000__x0000_Ⴔጶ_x0000__x0000_Lጷ_x0000__x0000_-ጸ_x0000__x0000_Oጿ_x0000__x0000_Uጿ_x0000__x0000_Rጊ_x0000_"/>
      <sheetName val="ጳ_x0000__x0000_Ⴔጴ_x0000__x0000_Lጵ_x0000__x0000_-ጶ_x0000__x0000_Eጷ_x0000__x0000_Tጸ_x0000__x0000_Aጿ"/>
      <sheetName val="ጸ_x0000__x0000_Ⴔጿ_x0000__x0000_Lጿ_x0000__x0000_.ጊ_x0000__x0000_ ጱ_x0000__x0000_ݴጲ_x0000__x0000_"/>
      <sheetName val="ጱ_x0000__x0000_Ⴔጲ_x0000__x0000_Lድ_x0000__x0000_ࣼጳ_x0000__x0000_൬ጳ_x0000__x0000_(ጴ_x0000__x0000_"/>
      <sheetName val="ጴ_x0000__x0000_Ⴔጳ_x0000__x0000_Lጳ_x0000__x0000_Rጴ_x0000__x0000_Sጵ_x0000__x0000_Lጶ_x0000__x0000_2ጷ_x0000_"/>
      <sheetName val="ጿ_x0000__x0000_Ⴔጿ_x0000__x0000_Lጊ_x0000__x0000_uጱ_x0000__x0000_mጲ_x0000__x0000_Dድ_x0000__x0000_bጳ_x0000_"/>
      <sheetName val="ጴ_x0000__x0000_Ⴔጳ_x0000__x0000_Lጳ_x0000__x0000__ጴ_x0000__x0000_nጵ_x0000__x0000_lጶ_x0000__x0000_eጷ_x0000_"/>
      <sheetName val="ጶ_x0000__x0000_Ⴔጷ_x0000__x0000_Lጸ_x0000__x0000_ېጿ_x0000__x0000__ጿ_x0000__x0000_೵ጊ_x0000__x0000_Ⴔጱ_x0000_"/>
      <sheetName val="ጳ_x0000__x0000_Ⴔጳ_x0000__x0000_Lጴ_x0000__x0000__ጳ_x0000__x0000_ഀጳ_x0000__x0000_nጴ_x0000__x0000__"/>
      <sheetName val="ጿ_x0000__x0000_Ⴔጊ_x0000__x0000_Lጊ_x0000__x0000__ጱ_x0000__x0000_ഀጲ_x0000__x0000_nድ_x0000__x0000__"/>
      <sheetName val="ጵ_x0000__x0000_Ⴔጶ_x0000__x0000_Lጷ_x0000__x0000_qጸ_x0000__x0000_oጿ_x0000__x0000_iጿ_x0000__x0000_iጊ_x0000_"/>
      <sheetName val="ጲ_x0000__x0000_Ⴔድ_x0000__x0000_Lጳ_x0000__x0000_᳴ጳ_x0000__x0000__ጴ_x0000__x0000_ᰕጳ_x0000__x0000_װጳ"/>
      <sheetName val="ጶ_x0000__x0000_Ⴔጷ_x0000__x0000_Lጸ_x0000__x0000__ጿ_x0000__x0000__ጿ_x0000__x0000__ጊ_x0000__x0000_"/>
      <sheetName val="ጱ_x0000__x0000_Ⴔጲ_x0000__x0000_Lድ_x0000__x0000_᝼ጳ_x0000__x0000_᳀ጳ_x0000__x0000_,ጴ_x0000__x0000_)"/>
      <sheetName val="ጷ_x0000__x0000_Ⴔጸ_x0000__x0000_Lጿ_x0000__x0000_Șጿ_x0000__x0000_ᩘጊ_x0000__x0000__ጱ_x0000__x0000__ጲ_x0000_"/>
      <sheetName val="ድ_x0000__x0000_Ⴔጳ_x0000__x0000_Lጳ_x0000__x0000_ᰘጴ_x0000__x0000_ࠄጳ_x0000__x0000_ഈጳ_x0000__x0000_Ṅጴ"/>
      <sheetName val="ጲ_x0000__x0000_Ⴔድ_x0000__x0000_Lጳ_x0000__x0000__ጳ_x0000__x0000_nጴ_x0000__x0000_lጳ_x0000__x0000_eጳ_x0000_"/>
      <sheetName val="ጳ_x0000__x0000_Ⴔጳ_x0000__x0000_Lጴ_x0000__x0000_᳴ጵ_x0000__x0000__ጶ_x0000__x0000_ᰕጷ_x0000__x0000_װጸ_x0000_"/>
      <sheetName val="ጊ_x0000__x0000_Ⴔጱ_x0000__x0000_Lጲ_x0000__x0000_ࠑድ_x0000__x0000_°ጳ_x0000__x0000_2ጳ_x0000__x0000_0"/>
      <sheetName val="ጿ_x0000__x0000_Ⴔጊ_x0000__x0000_Lጱ_x0000__x0000_ᙜጲ_x0000__x0000_෨ድ_x0000__x0000_Dጳ_x0000__x0000_°ጳ"/>
      <sheetName val="ጿ_x0000__x0000_Ⴔጊ_x0000__x0000_Lጱ_x0000__x0000_Rጲ_x0000__x0000_Cድ_x0000__x0000_Rጳ_x0000__x0000_"/>
      <sheetName val="ጴ_x0000__x0000_Ⴔጳ_x0000__x0000_Lጳ_x0000__x0000_iጴ_x0000__x0000_ ጵ_x0000__x0000_eጶ_x0000__x0000_e"/>
      <sheetName val="ጵ_x0000__x0000_Ⴔጶ_x0000__x0000_Lጷ_x0000__x0000_ᝥጸ_x0000__x0000_Uጿ_x0000__x0000_Oጿ_x0000__x0000_ "/>
      <sheetName val="ጳ_x0000__x0000_Ⴔጴ_x0000__x0000_Lጵ_x0000__x0000_֑ጶ_x0000__x0000_ ጷ_x0000__x0000_-ጸ_x0000__x0000_׭"/>
      <sheetName val="ጳ_x0000__x0000_Ⴔጳ_x0000__x0000_Lጴ_x0000__x0000_಴ጵ_x0000__x0000_׭ጶ_x0000__x0000_᳀ጷ_x0000__x0000_"/>
      <sheetName val="ጴ_x0000__x0000_Ⴔጵ_x0000__x0000_Lጶ_x0000__x0000_ඕጷ_x0000__x0000_ఐጸ_x0000__x0000_սጿ_x0000__x0000_"/>
      <sheetName val="ጲ_x0000__x0000_Ⴔድ_x0000__x0000_Lጳ_x0000__x0000_.ጳ_x0000__x0000_᪅ጴ_x0000__x0000_Șጳ_x0000__x0000_᧝ጳ"/>
      <sheetName val="ጸ_x0000__x0000_Ⴔጿ_x0000__x0000_Lጿ_x0000__x0000_.ጊ_x0000__x0000_᪅ጊ_x0000__x0000_ႜጱ_x0000__x0000_"/>
      <sheetName val="ጴ_x0000__x0000_Ⴔጵ_x0000__x0000_Lጶ_x0000__x0000_.ጷ_x0000__x0000_ᅸጸ_x0000__x0000_Ꮙጿ_x0000__x0000_°ጿ"/>
      <sheetName val="ጶ_x0000__x0000_Ⴔጷ_x0000__x0000_Lጸ_x0000__x0000_.ጿ_x0000__x0000_(ጿ_x0000__x0000_ᅸጊ_x0000__x0000_)"/>
      <sheetName val="ጳ_x0000__x0000_Ⴔጴ_x0000__x0000_Lጴ_x0000__x0000_.ፊ_x0000__x0000_(ጵ_x0000__x0000_ఀፋ_x0000__x0000_)"/>
      <sheetName val="ጊ_x0000__x0000_Ⴔጱ_x0000__x0000_Lጲ_x0000__x0000_ഈድ_x0000__x0000_ᠥጳ_x0000__x0000_๘ጳ_x0000__x0000_"/>
      <sheetName val="ጊ_x0000__x0000_Ⴔጱ_x0000__x0000_Lጲ_x0000__x0000_Tድ_x0000__x0000_(ጳ_x0000__x0000_Eጳ_x0000__x0000_"/>
      <sheetName val="ጱ_x0000__x0000_Ⴔጲ_x0000__x0000_Lድ_x0000__x0000_ެጳ_x0000__x0000_ ጳ_x0000__x0000_(ጴ_x0000__x0000_"/>
      <sheetName val="ጷ_x0000__x0000_Ⴔጸ_x0000__x0000_Lጿ_x0000__x0000_೨ጿ_x0000__x0000_Tጊ_x0000__x0000_ಽጊ_x0000__x0000_"/>
      <sheetName val="ጿ_x0000__x0000_Ⴔጿ_x0000__x0000_Lጊ_x0000__x0000_ᙔጱ_x0000__x0000_೵ጲ_x0000__x0000_ ድ_x0000__x0000_"/>
      <sheetName val="ጴ_x0000__x0000_Ⴔጳ_x0000__x0000_Lጳ_x0000__x0000_ᆠጴ_x0000__x0000_Aጵ_x0000__x0000_Iጶ_x0000__x0000_"/>
      <sheetName val="ድ_x0000__x0000_Ⴔጳ_x0000__x0000_Lጳ_x0000__x0000_಴ጴ_x0000__x0000_׭ጳ_x0000__x0000_᳀ጳ_x0000__x0000_"/>
      <sheetName val="ጱ_x0000__x0000_Ⴔጲ_x0000__x0000_Lድ_x0000__x0000_ಜጳ_x0000__x0000_(ጳ_x0000__x0000_ ጴ_x0000__x0000_"/>
      <sheetName val="ጷ_x0000__x0000_Ⴔጸ_x0000__x0000_Lጿ_x0000__x0000_ݸጿ_x0000__x0000_ၬጊ_x0000__x0000_2ጊ_x0000__x0000_ರጱ"/>
      <sheetName val="ጵ_x0000__x0000_Ⴔጶ_x0000__x0000_Lጷ_x0000__x0000__ጸ_x0000__x0000_᪅ጿ_x0000__x0000_Șጿ_x0000__x0000_᧝ጊ"/>
      <sheetName val="ጳ_x0000__x0000_Ⴔጴ_x0000__x0000_Lጳ_x0000__x0000__ጳ_x0000__x0000_᪅ጴ_x0000__x0000_ႜጵ_x0000__x0000_"/>
      <sheetName val="ጳ_x0000__x0000_Ⴔጳ_x0000__x0000_Lጴ_x0000__x0000_ࣼጳ_x0000__x0000_൬ጳ_x0000__x0000_(ጴ_x0000__x0000_"/>
      <sheetName val="ጳ_x0000__x0000_Ⴔጴ_x0000__x0000_Lጳ_x0000__x0000_Rጳ_x0000__x0000_Sጴ_x0000__x0000_Lጵ_x0000__x0000_2ጶ_x0000_"/>
      <sheetName val="ጿ_x0000__x0000_Ⴔጿ_x0000__x0000_Lጊ_x0000__x0000_నጊ_x0000__x0000_ಽጱ_x0000__x0000_(ጲ_x0000__x0000_"/>
      <sheetName val="ጿ_x0000__x0000_Ⴔጊ_x0000__x0000_Lጊ_x0000__x0000_೵ጱ_x0000__x0000_(ጲ_x0000__x0000_ዹድ_x0000__x0000_"/>
      <sheetName val="ጳ_x0000__x0000_Ⴔጳ_x0000__x0000_Lጴ_x0000__x0000__ጳ_x0000__x0000_Eጳ_x0000__x0000_Ꮜጴ_x0000__x0000_"/>
      <sheetName val="ጷ_x0000__x0000_Ⴔጸ_x0000__x0000_Lጿ_x0000__x0000__ጿ_x0000__x0000_ᔼጊ_x0000__x0000_1ጱ_x0000__x0000_2ጲ_x0000_"/>
      <sheetName val="ጳ_x0000__x0000_Ⴔጳ_x0000__x0000_Lጴ_x0000__x0000_Ƞጴ_x0000__x0000_Eፊ_x0000__x0000_Rጵ_x0000__x0000_Sፋ"/>
      <sheetName val="ጸ_x0000__x0000_Ⴔጿ_x0000__x0000_Lጿ_x0000__x0000_ݴጊ_x0000__x0000_෼ጱ_x0000__x0000_.ጲ_x0000__x0000_"/>
      <sheetName val="ድ_x0000__x0000_Ⴔጳ_x0000__x0000_Lጳ_x0000__x0000_0ጴ_x0000__x0000_ ጳ_x0000__x0000_Iጳ_x0000__x0000_"/>
      <sheetName val="ጊ_x0000__x0000_Ⴔጱ_x0000__x0000_Lጲ_x0000__x0000_ಜድ_x0000__x0000_(ጳ_x0000__x0000__ጳ_x0000__x0000_"/>
      <sheetName val="ጿ_x0000__x0000_Ⴔጊ_x0000__x0000_Lጱ_x0000__x0000_rጲ_x0000__x0000_(ድ_x0000__x0000_tጳ_x0000__x0000_rጳ"/>
      <sheetName val="ጴ_x0000__x0000_Ⴔጵ_x0000__x0000_Lጶ_x0000__x0000_᚝ጷ_x0000__x0000_Ոጸ_x0000__x0000_)ጿ_x0000__x0000_"/>
      <sheetName val="ጸ_x0000__x0000_Ⴔጿ_x0000__x0000_Lጿ_x0000__x0000_iጊ_x0000__x0000_ ጱ_x0000__x0000_uጲ_x0000__x0000_r"/>
      <sheetName val="ጊ후다내역.XLS]0_0ControlSheet3"/>
      <sheetName val="ጳ_x0000__x0000_Ⴔጴ_x0000__x0000_Lጳ_x0000__x0000_᳴ጳ_x0000__x0000__ጴ_x0000__x0000_ᰕጵ_x0000__x0000_װጶ_x0000_"/>
      <sheetName val="ጴ_x0000__x0000_Ⴔጳ_x0000__x0000_Lጳ_x0000__x0000_֑ጴ_x0000__x0000__ጵ_x0000__x0000_-ጶ_x0000__x0000_׭"/>
      <sheetName val="ጳ_x0000__x0000_Ⴔጳ_x0000__x0000_Lጴ_x0000__x0000_ᙜጵ_x0000__x0000_෨ጶ_x0000__x0000_Dጷ_x0000__x0000_°ጸ"/>
      <sheetName val="ጿ_x0000__x0000_ゴጊ_x0000__x0000_Lዷ_x0000__x0000_R፞_x0000__x0000_I፟_x0000__x0000_G፠_x0000__x0000_ጀ፠"/>
      <sheetName val="ጶ_x0000__x0000_Ⴔጷ_x0000__x0000_Lጸ_x0000__x0000__ጿ_x0000__x0000_ഀጿ_x0000__x0000_nጊ_x0000__x0000__ጱ"/>
      <sheetName val="ጵ_x0000__x0000_Ⴔጶ_x0000__x0000_Lጷ_x0000__x0000__ጸ_x0000__x0000_ഀጿ_x0000__x0000_nጿ_x0000__x0000__ጊ"/>
      <sheetName val="ጳ_x0000__x0000_Ⴔጴ_x0000__x0000_Lጵ_x0000__x0000__ጶ_x0000__x0000_Eጷ_x0000__x0000_Ꮜጸ_x0000__x0000_"/>
      <sheetName val="ጱ_x0000__x0000_Ⴔጲ_x0000__x0000_Lድ_x0000__x0000__ጳ_x0000__x0000__ጳ_x0000__x0000__ጴ_x0000__x0000_1"/>
      <sheetName val="ድ_x0000__x0000_Ⴔጳ_x0000__x0000_Lጳ_x0000__x0000_᝼ጴ_x0000__x0000_᳀ጳ_x0000__x0000_,ጳ_x0000__x0000_)ጴ"/>
      <sheetName val="ጶ_x0000__x0000_Ⴔጷ_x0000__x0000_Lጸ_x0000__x0000_-ጿ_x0000__x0000_Oጿ_x0000__x0000_Uጊ_x0000__x0000_Rፕ_x0000_"/>
      <sheetName val="ጿ_x0000__x0000_Ⴔጿ_x0000__x0000_Lጊ_x0000__x0000_-ጱ_x0000__x0000_Eጲ_x0000__x0000_Tድ_x0000__x0000_Aጳ"/>
      <sheetName val="ጷ_x0000__x0000_Ⴔጸ_x0000__x0000_Lጿ_x0000__x0000__ጿ_x0000__x0000__ጊ_x0000__x0000_ݴጱ_x0000__x0000_"/>
      <sheetName val="ጲ_x0000__x0000_Ⴔድ_x0000__x0000_Lጳ_x0000__x0000_ᝥጳ_x0000__x0000_Uጴ_x0000__x0000_Oጳ_x0000__x0000__"/>
      <sheetName val="ፘ_x0000__x0000_Ⴔፘ_x0000__x0000_Lፙ_x0000__x0000_Rፘ_x0000__x0000_Cፘ_x0000__x0000_Rፙ_x0000__x0000_"/>
      <sheetName val="፝_x0000__x0000_Ⴔጿ_x0000__x0000_Lጿ_x0000__x0000_iጊ_x0000__x0000__ዷ_x0000__x0000_e፞_x0000__x0000_e"/>
      <sheetName val="፡_x0000__x0000_Ⴔ፠_x0000__x0000_L፠_x0000__x0000_ࣼ፡_x0000__x0000_൬።_x0000__x0000_(፣_x0000__x0000_"/>
      <sheetName val="፠_x0000__x0000_Ⴔ፡_x0000__x0000_L።_x0000__x0000_R፣_x0000__x0000_S፤_x0000__x0000_Lጿ_x0000__x0000_2ጿ_x0000_"/>
      <sheetName val="ጊ_x0000__x0000_Ⴔጊ_x0000__x0000_Lጊ_x0000__x0000_నጊ_x0000__x0000_ಽጊ_x0000__x0000_(፥_x0000__x0000_"/>
      <sheetName val="፥_x0000__x0000_Ⴔ፦_x0000__x0000_L፥_x0000__x0000__ጊ_x0000__x0000_Eጊ_x0000__x0000_Ꮜጊ_x0000__x0000_"/>
      <sheetName val="ጲ_x0000__x0000_Ⴔድ_x0000__x0000_Lጳ_x0000__x0000_Iጳ_x0000__x0000__ጴ_x0000__x0000_Yጳ_x0000__x0000_"/>
      <sheetName val="ጳ_x0000__x0000_Ⴔጳ_x0000__x0000_Lጴ_x0000__x0000__ጳ_x0000__x0000_᪅ጳ_x0000__x0000_ᕴጴ_x0000__x0000_"/>
      <sheetName val="목표세부명세"/>
      <sheetName val="상하수대비내역(공내역)"/>
      <sheetName val="대창(장성)"/>
      <sheetName val="태화42 "/>
      <sheetName val="인상효1"/>
      <sheetName val="인제내역"/>
      <sheetName val="항목코드"/>
      <sheetName val="EP0618"/>
      <sheetName val="VOC"/>
      <sheetName val="단위중기"/>
      <sheetName val="POOM_MOTO"/>
      <sheetName val="POOM_MOTO2"/>
      <sheetName val="JUCK"/>
      <sheetName val="수량명세서"/>
      <sheetName val="TYPE-1"/>
      <sheetName val="220 (2)"/>
      <sheetName val="조ꟕ"/>
      <sheetName val="수량-가로등"/>
      <sheetName val="내역서-2"/>
      <sheetName val="물량표S"/>
      <sheetName val="수량산근(출력X)"/>
      <sheetName val="표준화수량집계표(출력X)"/>
      <sheetName val="품셈총괄(출력X)"/>
      <sheetName val="중기산출근거기초"/>
      <sheetName val="준설량산정표"/>
      <sheetName val="기초자료입력"/>
      <sheetName val="3.관로전환기"/>
      <sheetName val="EQ"/>
      <sheetName val="1공구_건정토건_철槜〚"/>
      <sheetName val="FILE1"/>
      <sheetName val="배수喘_x001a_"/>
      <sheetName val="1И"/>
      <sheetName val="외주현황.wq1"/>
      <sheetName val=" "/>
      <sheetName val="F 월별기성수금현황 "/>
      <sheetName val="할증표"/>
      <sheetName val="인원조직표"/>
      <sheetName val="교량"/>
      <sheetName val="매인"/>
      <sheetName val="단위수량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sheetData sheetId="1690"/>
      <sheetData sheetId="169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refreshError="1"/>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row r="1">
          <cell r="A1" t="str">
            <v>PHIẾU XỬ LÝ HỒ SƠ THANH TOÁN VƯỢT THẨM QUYỀN PD</v>
          </cell>
        </row>
      </sheetData>
      <sheetData sheetId="2629">
        <row r="1">
          <cell r="A1" t="str">
            <v>PHIẾU XỬ LÝ HỒ SƠ THANH TOÁN VƯỢT THẨM QUYỀN PD</v>
          </cell>
        </row>
      </sheetData>
      <sheetData sheetId="2630">
        <row r="1">
          <cell r="A1" t="str">
            <v>PHIẾU XỬ LÝ HỒ SƠ THANH TOÁN VƯỢT THẨM QUYỀN PD</v>
          </cell>
        </row>
      </sheetData>
      <sheetData sheetId="2631">
        <row r="1">
          <cell r="A1" t="str">
            <v>PHIẾU XỬ LÝ HỒ SƠ THANH TOÁN VƯỢT THẨM QUYỀN PD</v>
          </cell>
        </row>
      </sheetData>
      <sheetData sheetId="2632"/>
      <sheetData sheetId="2633"/>
      <sheetData sheetId="2634"/>
      <sheetData sheetId="2635">
        <row r="1">
          <cell r="A1" t="str">
            <v>PHIẾU XỬ LÝ HỒ SƠ THANH TOÁN VƯỢT THẨM QUYỀN PD</v>
          </cell>
        </row>
      </sheetData>
      <sheetData sheetId="2636"/>
      <sheetData sheetId="2637"/>
      <sheetData sheetId="2638"/>
      <sheetData sheetId="2639" refreshError="1"/>
      <sheetData sheetId="2640" refreshError="1"/>
      <sheetData sheetId="2641" refreshError="1"/>
      <sheetData sheetId="2642" refreshError="1"/>
      <sheetData sheetId="2643" refreshError="1"/>
      <sheetData sheetId="2644" refreshError="1"/>
      <sheetData sheetId="2645"/>
      <sheetData sheetId="2646">
        <row r="1">
          <cell r="A1" t="str">
            <v>PHIẾU XỬ LÝ HỒ SƠ THANH TOÁN VƯỢT THẨM QUYỀN PD</v>
          </cell>
        </row>
      </sheetData>
      <sheetData sheetId="2647">
        <row r="1">
          <cell r="A1" t="str">
            <v>PHIẾU XỬ LÝ HỒ SƠ THANH TOÁN VƯỢT THẨM QUYỀN PD</v>
          </cell>
        </row>
      </sheetData>
      <sheetData sheetId="2648">
        <row r="1">
          <cell r="A1" t="str">
            <v>PHIẾU XỬ LÝ HỒ SƠ THANH TOÁN VƯỢT THẨM QUYỀN PD</v>
          </cell>
        </row>
      </sheetData>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row r="1">
          <cell r="A1" t="str">
            <v>PHIẾU XỬ LÝ HỒ SƠ THANH TOÁN VƯỢT THẨM QUYỀN PD</v>
          </cell>
        </row>
      </sheetData>
      <sheetData sheetId="2685">
        <row r="1">
          <cell r="A1" t="str">
            <v>PHIẾU XỬ LÝ HỒ SƠ THANH TOÁN VƯỢT THẨM QUYỀN PD</v>
          </cell>
        </row>
      </sheetData>
      <sheetData sheetId="2686">
        <row r="1">
          <cell r="A1" t="str">
            <v>PHIẾU XỬ LÝ HỒ SƠ THANH TOÁN VƯỢT THẨM QUYỀN PD</v>
          </cell>
        </row>
      </sheetData>
      <sheetData sheetId="2687" refreshError="1"/>
      <sheetData sheetId="2688">
        <row r="1">
          <cell r="A1" t="str">
            <v>PHIẾU XỬ LÝ HỒ SƠ THANH TOÁN VƯỢT THẨM QUYỀN PD</v>
          </cell>
        </row>
      </sheetData>
      <sheetData sheetId="2689"/>
      <sheetData sheetId="2690"/>
      <sheetData sheetId="2691">
        <row r="1">
          <cell r="A1" t="str">
            <v>PHIẾU XỬ LÝ HỒ SƠ THANH TOÁN VƯỢT THẨM QUYỀN PD</v>
          </cell>
        </row>
      </sheetData>
      <sheetData sheetId="2692">
        <row r="1">
          <cell r="A1" t="str">
            <v>PHIẾU XỬ LÝ HỒ SƠ THANH TOÁN VƯỢT THẨM QUYỀN PD</v>
          </cell>
        </row>
      </sheetData>
      <sheetData sheetId="2693">
        <row r="1">
          <cell r="A1" t="str">
            <v>PHIẾU XỬ LÝ HỒ SƠ THANH TOÁN VƯỢT THẨM QUYỀN PD</v>
          </cell>
        </row>
      </sheetData>
      <sheetData sheetId="2694" refreshError="1"/>
      <sheetData sheetId="2695">
        <row r="1">
          <cell r="A1" t="str">
            <v>PHIẾU XỬ LÝ HỒ SƠ THANH TOÁN VƯỢT THẨM QUYỀN PD</v>
          </cell>
        </row>
      </sheetData>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refreshError="1"/>
      <sheetData sheetId="2709" refreshError="1"/>
      <sheetData sheetId="2710" refreshError="1"/>
      <sheetData sheetId="2711" refreshError="1"/>
      <sheetData sheetId="2712"/>
      <sheetData sheetId="2713" refreshError="1"/>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sheetData sheetId="2846"/>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sheetData sheetId="2858" refreshError="1"/>
      <sheetData sheetId="2859" refreshError="1"/>
      <sheetData sheetId="2860" refreshError="1"/>
      <sheetData sheetId="2861"/>
      <sheetData sheetId="2862"/>
      <sheetData sheetId="2863" refreshError="1"/>
      <sheetData sheetId="2864" refreshError="1"/>
      <sheetData sheetId="2865" refreshError="1"/>
      <sheetData sheetId="2866" refreshError="1"/>
      <sheetData sheetId="2867" refreshError="1"/>
      <sheetData sheetId="2868"/>
      <sheetData sheetId="2869">
        <row r="1">
          <cell r="A1" t="str">
            <v>PHIẾU XỬ LÝ HỒ SƠ THANH TOÁN VƯỢT THẨM QUYỀN PD</v>
          </cell>
        </row>
      </sheetData>
      <sheetData sheetId="2870">
        <row r="1">
          <cell r="A1" t="str">
            <v>PHIẾU XỬ LÝ HỒ SƠ THANH TOÁN VƯỢT THẨM QUYỀN PD</v>
          </cell>
        </row>
      </sheetData>
      <sheetData sheetId="2871">
        <row r="1">
          <cell r="A1" t="str">
            <v>PHIẾU XỬ LÝ HỒ SƠ THANH TOÁN VƯỢT THẨM QUYỀN PD</v>
          </cell>
        </row>
      </sheetData>
      <sheetData sheetId="2872"/>
      <sheetData sheetId="2873">
        <row r="1">
          <cell r="A1" t="str">
            <v>PHIẾU XỬ LÝ HỒ SƠ THANH TOÁN VƯỢT THẨM QUYỀN PD</v>
          </cell>
        </row>
      </sheetData>
      <sheetData sheetId="2874"/>
      <sheetData sheetId="2875">
        <row r="1">
          <cell r="A1" t="str">
            <v>PHIẾU XỬ LÝ HỒ SƠ THANH TOÁN VƯỢT THẨM QUYỀN PD</v>
          </cell>
        </row>
      </sheetData>
      <sheetData sheetId="2876"/>
      <sheetData sheetId="2877"/>
      <sheetData sheetId="2878">
        <row r="1">
          <cell r="A1" t="str">
            <v>PHIẾU XỬ LÝ HỒ SƠ THANH TOÁN VƯỢT THẨM QUYỀN PD</v>
          </cell>
        </row>
      </sheetData>
      <sheetData sheetId="2879">
        <row r="1">
          <cell r="A1" t="str">
            <v>PHIẾU XỬ LÝ HỒ SƠ THANH TOÁN VƯỢT THẨM QUYỀN PD</v>
          </cell>
        </row>
      </sheetData>
      <sheetData sheetId="2880"/>
      <sheetData sheetId="2881"/>
      <sheetData sheetId="2882"/>
      <sheetData sheetId="2883"/>
      <sheetData sheetId="2884"/>
      <sheetData sheetId="2885">
        <row r="1">
          <cell r="A1" t="str">
            <v>PHIẾU XỬ LÝ HỒ SƠ THANH TOÁN VƯỢT THẨM QUYỀN PD</v>
          </cell>
        </row>
      </sheetData>
      <sheetData sheetId="2886">
        <row r="1">
          <cell r="A1" t="str">
            <v>PHIẾU XỬ LÝ HỒ SƠ THANH TOÁN VƯỢT THẨM QUYỀN PD</v>
          </cell>
        </row>
      </sheetData>
      <sheetData sheetId="2887">
        <row r="1">
          <cell r="A1" t="str">
            <v>PHIẾU XỬ LÝ HỒ SƠ THANH TOÁN VƯỢT THẨM QUYỀN PD</v>
          </cell>
        </row>
      </sheetData>
      <sheetData sheetId="2888">
        <row r="1">
          <cell r="A1" t="str">
            <v>PHIẾU XỬ LÝ HỒ SƠ THANH TOÁN VƯỢT THẨM QUYỀN PD</v>
          </cell>
        </row>
      </sheetData>
      <sheetData sheetId="2889"/>
      <sheetData sheetId="2890"/>
      <sheetData sheetId="2891"/>
      <sheetData sheetId="2892"/>
      <sheetData sheetId="2893"/>
      <sheetData sheetId="2894"/>
      <sheetData sheetId="2895"/>
      <sheetData sheetId="2896"/>
      <sheetData sheetId="2897"/>
      <sheetData sheetId="2898"/>
      <sheetData sheetId="2899">
        <row r="1">
          <cell r="A1" t="str">
            <v>PHIẾU XỬ LÝ HỒ SƠ THANH TOÁN VƯỢT THẨM QUYỀN PD</v>
          </cell>
        </row>
      </sheetData>
      <sheetData sheetId="2900"/>
      <sheetData sheetId="2901"/>
      <sheetData sheetId="2902"/>
      <sheetData sheetId="2903"/>
      <sheetData sheetId="2904">
        <row r="1">
          <cell r="A1" t="str">
            <v>PHIẾU XỬ LÝ HỒ SƠ THANH TOÁN VƯỢT THẨM QUYỀN PD</v>
          </cell>
        </row>
      </sheetData>
      <sheetData sheetId="2905">
        <row r="1">
          <cell r="A1" t="str">
            <v>PHIẾU XỬ LÝ HỒ SƠ THANH TOÁN VƯỢT THẨM QUYỀN PD</v>
          </cell>
        </row>
      </sheetData>
      <sheetData sheetId="2906">
        <row r="1">
          <cell r="A1" t="str">
            <v>PHIẾU XỬ LÝ HỒ SƠ THANH TOÁN VƯỢT THẨM QUYỀN PD</v>
          </cell>
        </row>
      </sheetData>
      <sheetData sheetId="2907"/>
      <sheetData sheetId="2908"/>
      <sheetData sheetId="2909"/>
      <sheetData sheetId="2910"/>
      <sheetData sheetId="2911"/>
      <sheetData sheetId="2912">
        <row r="1">
          <cell r="A1" t="str">
            <v>PHIẾU XỬ LÝ HỒ SƠ THANH TOÁN VƯỢT THẨM QUYỀN PD</v>
          </cell>
        </row>
      </sheetData>
      <sheetData sheetId="2913">
        <row r="1">
          <cell r="A1" t="str">
            <v>PHIẾU XỬ LÝ HỒ SƠ THANH TOÁN VƯỢT THẨM QUYỀN PD</v>
          </cell>
        </row>
      </sheetData>
      <sheetData sheetId="2914">
        <row r="1">
          <cell r="A1" t="str">
            <v>PHIẾU XỬ LÝ HỒ SƠ THANH TOÁN VƯỢT THẨM QUYỀN PD</v>
          </cell>
        </row>
      </sheetData>
      <sheetData sheetId="2915">
        <row r="1">
          <cell r="A1" t="str">
            <v>PHIẾU XỬ LÝ HỒ SƠ THANH TOÁN VƯỢT THẨM QUYỀN PD</v>
          </cell>
        </row>
      </sheetData>
      <sheetData sheetId="2916">
        <row r="1">
          <cell r="A1" t="str">
            <v>PHIẾU XỬ LÝ HỒ SƠ THANH TOÁN VƯỢT THẨM QUYỀN PD</v>
          </cell>
        </row>
      </sheetData>
      <sheetData sheetId="2917">
        <row r="1">
          <cell r="A1" t="str">
            <v>PHIẾU XỬ LÝ HỒ SƠ THANH TOÁN VƯỢT THẨM QUYỀN PD</v>
          </cell>
        </row>
      </sheetData>
      <sheetData sheetId="2918">
        <row r="1">
          <cell r="A1" t="str">
            <v>PHIẾU XỬ LÝ HỒ SƠ THANH TOÁN VƯỢT THẨM QUYỀN PD</v>
          </cell>
        </row>
      </sheetData>
      <sheetData sheetId="2919">
        <row r="1">
          <cell r="A1" t="str">
            <v>PHIẾU XỬ LÝ HỒ SƠ THANH TOÁN VƯỢT THẨM QUYỀN PD</v>
          </cell>
        </row>
      </sheetData>
      <sheetData sheetId="2920">
        <row r="1">
          <cell r="A1" t="str">
            <v>PHIẾU XỬ LÝ HỒ SƠ THANH TOÁN VƯỢT THẨM QUYỀN PD</v>
          </cell>
        </row>
      </sheetData>
      <sheetData sheetId="2921">
        <row r="1">
          <cell r="A1" t="str">
            <v>PHIẾU XỬ LÝ HỒ SƠ THANH TOÁN VƯỢT THẨM QUYỀN PD</v>
          </cell>
        </row>
      </sheetData>
      <sheetData sheetId="2922">
        <row r="1">
          <cell r="A1" t="str">
            <v>PHIẾU XỬ LÝ HỒ SƠ THANH TOÁN VƯỢT THẨM QUYỀN PD</v>
          </cell>
        </row>
      </sheetData>
      <sheetData sheetId="2923"/>
      <sheetData sheetId="2924">
        <row r="1">
          <cell r="A1" t="str">
            <v>PHIẾU XỬ LÝ HỒ SƠ THANH TOÁN VƯỢT THẨM QUYỀN PD</v>
          </cell>
        </row>
      </sheetData>
      <sheetData sheetId="2925">
        <row r="1">
          <cell r="A1" t="str">
            <v>PHIẾU XỬ LÝ HỒ SƠ THANH TOÁN VƯỢT THẨM QUYỀN PD</v>
          </cell>
        </row>
      </sheetData>
      <sheetData sheetId="2926"/>
      <sheetData sheetId="2927"/>
      <sheetData sheetId="2928"/>
      <sheetData sheetId="2929">
        <row r="1">
          <cell r="A1" t="str">
            <v>PHIẾU XỬ LÝ HỒ SƠ THANH TOÁN VƯỢT THẨM QUYỀN PD</v>
          </cell>
        </row>
      </sheetData>
      <sheetData sheetId="2930">
        <row r="1">
          <cell r="A1" t="str">
            <v>PHIẾU XỬ LÝ HỒ SƠ THANH TOÁN VƯỢT THẨM QUYỀN PD</v>
          </cell>
        </row>
      </sheetData>
      <sheetData sheetId="2931">
        <row r="1">
          <cell r="A1" t="str">
            <v>PHIẾU XỬ LÝ HỒ SƠ THANH TOÁN VƯỢT THẨM QUYỀN PD</v>
          </cell>
        </row>
      </sheetData>
      <sheetData sheetId="2932">
        <row r="1">
          <cell r="A1" t="str">
            <v>PHIẾU XỬ LÝ HỒ SƠ THANH TOÁN VƯỢT THẨM QUYỀN PD</v>
          </cell>
        </row>
      </sheetData>
      <sheetData sheetId="2933">
        <row r="1">
          <cell r="A1" t="str">
            <v>PHIẾU XỬ LÝ HỒ SƠ THANH TOÁN VƯỢT THẨM QUYỀN PD</v>
          </cell>
        </row>
      </sheetData>
      <sheetData sheetId="2934">
        <row r="1">
          <cell r="A1" t="str">
            <v>PHIẾU XỬ LÝ HỒ SƠ THANH TOÁN VƯỢT THẨM QUYỀN PD</v>
          </cell>
        </row>
      </sheetData>
      <sheetData sheetId="2935">
        <row r="1">
          <cell r="A1" t="str">
            <v>PHIẾU XỬ LÝ HỒ SƠ THANH TOÁN VƯỢT THẨM QUYỀN PD</v>
          </cell>
        </row>
      </sheetData>
      <sheetData sheetId="2936">
        <row r="1">
          <cell r="A1" t="str">
            <v>PHIẾU XỬ LÝ HỒ SƠ THANH TOÁN VƯỢT THẨM QUYỀN PD</v>
          </cell>
        </row>
      </sheetData>
      <sheetData sheetId="2937">
        <row r="1">
          <cell r="A1" t="str">
            <v>PHIẾU XỬ LÝ HỒ SƠ THANH TOÁN VƯỢT THẨM QUYỀN PD</v>
          </cell>
        </row>
      </sheetData>
      <sheetData sheetId="2938">
        <row r="1">
          <cell r="A1" t="str">
            <v>PHIẾU XỬ LÝ HỒ SƠ THANH TOÁN VƯỢT THẨM QUYỀN PD</v>
          </cell>
        </row>
      </sheetData>
      <sheetData sheetId="2939">
        <row r="1">
          <cell r="A1" t="str">
            <v>PHIẾU XỬ LÝ HỒ SƠ THANH TOÁN VƯỢT THẨM QUYỀN PD</v>
          </cell>
        </row>
      </sheetData>
      <sheetData sheetId="2940">
        <row r="1">
          <cell r="A1" t="str">
            <v>PHIẾU XỬ LÝ HỒ SƠ THANH TOÁN VƯỢT THẨM QUYỀN PD</v>
          </cell>
        </row>
      </sheetData>
      <sheetData sheetId="2941">
        <row r="1">
          <cell r="A1" t="str">
            <v>PHIẾU XỬ LÝ HỒ SƠ THANH TOÁN VƯỢT THẨM QUYỀN PD</v>
          </cell>
        </row>
      </sheetData>
      <sheetData sheetId="2942"/>
      <sheetData sheetId="2943"/>
      <sheetData sheetId="2944">
        <row r="1">
          <cell r="A1" t="str">
            <v>PHIẾU XỬ LÝ HỒ SƠ THANH TOÁN VƯỢT THẨM QUYỀN PD</v>
          </cell>
        </row>
      </sheetData>
      <sheetData sheetId="2945"/>
      <sheetData sheetId="2946">
        <row r="1">
          <cell r="A1" t="str">
            <v>PHIẾU XỬ LÝ HỒ SƠ THANH TOÁN VƯỢT THẨM QUYỀN PD</v>
          </cell>
        </row>
      </sheetData>
      <sheetData sheetId="2947">
        <row r="1">
          <cell r="A1" t="str">
            <v>PHIẾU XỬ LÝ HỒ SƠ THANH TOÁN VƯỢT THẨM QUYỀN PD</v>
          </cell>
        </row>
      </sheetData>
      <sheetData sheetId="2948">
        <row r="1">
          <cell r="A1" t="str">
            <v>PHIẾU XỬ LÝ HỒ SƠ THANH TOÁN VƯỢT THẨM QUYỀN PD</v>
          </cell>
        </row>
      </sheetData>
      <sheetData sheetId="2949">
        <row r="1">
          <cell r="A1" t="str">
            <v>PHIẾU XỬ LÝ HỒ SƠ THANH TOÁN VƯỢT THẨM QUYỀN PD</v>
          </cell>
        </row>
      </sheetData>
      <sheetData sheetId="2950">
        <row r="1">
          <cell r="A1" t="str">
            <v>PHIẾU XỬ LÝ HỒ SƠ THANH TOÁN VƯỢT THẨM QUYỀN PD</v>
          </cell>
        </row>
      </sheetData>
      <sheetData sheetId="2951">
        <row r="1">
          <cell r="A1" t="str">
            <v>PHIẾU XỬ LÝ HỒ SƠ THANH TOÁN VƯỢT THẨM QUYỀN PD</v>
          </cell>
        </row>
      </sheetData>
      <sheetData sheetId="2952">
        <row r="1">
          <cell r="A1" t="str">
            <v>PHIẾU XỬ LÝ HỒ SƠ THANH TOÁN VƯỢT THẨM QUYỀN PD</v>
          </cell>
        </row>
      </sheetData>
      <sheetData sheetId="2953">
        <row r="1">
          <cell r="A1" t="str">
            <v>PHIẾU XỬ LÝ HỒ SƠ THANH TOÁN VƯỢT THẨM QUYỀN PD</v>
          </cell>
        </row>
      </sheetData>
      <sheetData sheetId="2954">
        <row r="1">
          <cell r="A1" t="str">
            <v>PHIẾU XỬ LÝ HỒ SƠ THANH TOÁN VƯỢT THẨM QUYỀN PD</v>
          </cell>
        </row>
      </sheetData>
      <sheetData sheetId="2955">
        <row r="1">
          <cell r="A1" t="str">
            <v>PHIẾU XỬ LÝ HỒ SƠ THANH TOÁN VƯỢT THẨM QUYỀN PD</v>
          </cell>
        </row>
      </sheetData>
      <sheetData sheetId="2956">
        <row r="1">
          <cell r="A1" t="str">
            <v>PHIẾU XỬ LÝ HỒ SƠ THANH TOÁN VƯỢT THẨM QUYỀN PD</v>
          </cell>
        </row>
      </sheetData>
      <sheetData sheetId="2957">
        <row r="1">
          <cell r="A1" t="str">
            <v>PHIẾU XỬ LÝ HỒ SƠ THANH TOÁN VƯỢT THẨM QUYỀN PD</v>
          </cell>
        </row>
      </sheetData>
      <sheetData sheetId="2958">
        <row r="1">
          <cell r="A1" t="str">
            <v>PHIẾU XỬ LÝ HỒ SƠ THANH TOÁN VƯỢT THẨM QUYỀN PD</v>
          </cell>
        </row>
      </sheetData>
      <sheetData sheetId="2959">
        <row r="1">
          <cell r="A1" t="str">
            <v>PHIẾU XỬ LÝ HỒ SƠ THANH TOÁN VƯỢT THẨM QUYỀN PD</v>
          </cell>
        </row>
      </sheetData>
      <sheetData sheetId="2960">
        <row r="1">
          <cell r="A1" t="str">
            <v>PHIẾU XỬ LÝ HỒ SƠ THANH TOÁN VƯỢT THẨM QUYỀN PD</v>
          </cell>
        </row>
      </sheetData>
      <sheetData sheetId="2961">
        <row r="1">
          <cell r="A1" t="str">
            <v>PHIẾU XỬ LÝ HỒ SƠ THANH TOÁN VƯỢT THẨM QUYỀN PD</v>
          </cell>
        </row>
      </sheetData>
      <sheetData sheetId="2962">
        <row r="1">
          <cell r="A1" t="str">
            <v>PHIẾU XỬ LÝ HỒ SƠ THANH TOÁN VƯỢT THẨM QUYỀN PD</v>
          </cell>
        </row>
      </sheetData>
      <sheetData sheetId="2963">
        <row r="1">
          <cell r="A1" t="str">
            <v>PHIẾU XỬ LÝ HỒ SƠ THANH TOÁN VƯỢT THẨM QUYỀN PD</v>
          </cell>
        </row>
      </sheetData>
      <sheetData sheetId="2964">
        <row r="1">
          <cell r="A1" t="str">
            <v>PHIẾU XỬ LÝ HỒ SƠ THANH TOÁN VƯỢT THẨM QUYỀN PD</v>
          </cell>
        </row>
      </sheetData>
      <sheetData sheetId="2965"/>
      <sheetData sheetId="2966">
        <row r="1">
          <cell r="A1" t="str">
            <v>PHIẾU XỬ LÝ HỒ SƠ THANH TOÁN VƯỢT THẨM QUYỀN PD</v>
          </cell>
        </row>
      </sheetData>
      <sheetData sheetId="2967">
        <row r="1">
          <cell r="A1" t="str">
            <v>PHIẾU XỬ LÝ HỒ SƠ THANH TOÁN VƯỢT THẨM QUYỀN PD</v>
          </cell>
        </row>
      </sheetData>
      <sheetData sheetId="2968">
        <row r="1">
          <cell r="A1" t="str">
            <v>PHIẾU XỬ LÝ HỒ SƠ THANH TOÁN VƯỢT THẨM QUYỀN PD</v>
          </cell>
        </row>
      </sheetData>
      <sheetData sheetId="2969">
        <row r="1">
          <cell r="A1" t="str">
            <v>PHIẾU XỬ LÝ HỒ SƠ THANH TOÁN VƯỢT THẨM QUYỀN PD</v>
          </cell>
        </row>
      </sheetData>
      <sheetData sheetId="2970">
        <row r="1">
          <cell r="A1" t="str">
            <v>PHIẾU XỬ LÝ HỒ SƠ THANH TOÁN VƯỢT THẨM QUYỀN PD</v>
          </cell>
        </row>
      </sheetData>
      <sheetData sheetId="2971"/>
      <sheetData sheetId="2972"/>
      <sheetData sheetId="2973"/>
      <sheetData sheetId="2974"/>
      <sheetData sheetId="2975"/>
      <sheetData sheetId="2976">
        <row r="1">
          <cell r="A1" t="str">
            <v>PHIẾU XỬ LÝ HỒ SƠ THANH TOÁN VƯỢT THẨM QUYỀN PD</v>
          </cell>
        </row>
      </sheetData>
      <sheetData sheetId="2977">
        <row r="1">
          <cell r="A1" t="str">
            <v>PHIẾU XỬ LÝ HỒ SƠ THANH TOÁN VƯỢT THẨM QUYỀN PD</v>
          </cell>
        </row>
      </sheetData>
      <sheetData sheetId="2978">
        <row r="1">
          <cell r="A1" t="str">
            <v>PHIẾU XỬ LÝ HỒ SƠ THANH TOÁN VƯỢT THẨM QUYỀN PD</v>
          </cell>
        </row>
      </sheetData>
      <sheetData sheetId="2979">
        <row r="1">
          <cell r="A1" t="str">
            <v>PHIẾU XỬ LÝ HỒ SƠ THANH TOÁN VƯỢT THẨM QUYỀN PD</v>
          </cell>
        </row>
      </sheetData>
      <sheetData sheetId="2980">
        <row r="1">
          <cell r="A1" t="str">
            <v>PHIẾU XỬ LÝ HỒ SƠ THANH TOÁN VƯỢT THẨM QUYỀN PD</v>
          </cell>
        </row>
      </sheetData>
      <sheetData sheetId="2981">
        <row r="1">
          <cell r="A1" t="str">
            <v>PHIẾU XỬ LÝ HỒ SƠ THANH TOÁN VƯỢT THẨM QUYỀN PD</v>
          </cell>
        </row>
      </sheetData>
      <sheetData sheetId="2982">
        <row r="1">
          <cell r="A1" t="str">
            <v>PHIẾU XỬ LÝ HỒ SƠ THANH TOÁN VƯỢT THẨM QUYỀN PD</v>
          </cell>
        </row>
      </sheetData>
      <sheetData sheetId="2983">
        <row r="1">
          <cell r="A1" t="str">
            <v>PHIẾU XỬ LÝ HỒ SƠ THANH TOÁN VƯỢT THẨM QUYỀN PD</v>
          </cell>
        </row>
      </sheetData>
      <sheetData sheetId="2984">
        <row r="1">
          <cell r="A1" t="str">
            <v>PHIẾU XỬ LÝ HỒ SƠ THANH TOÁN VƯỢT THẨM QUYỀN PD</v>
          </cell>
        </row>
      </sheetData>
      <sheetData sheetId="2985">
        <row r="1">
          <cell r="A1" t="str">
            <v>PHIẾU XỬ LÝ HỒ SƠ THANH TOÁN VƯỢT THẨM QUYỀN PD</v>
          </cell>
        </row>
      </sheetData>
      <sheetData sheetId="2986">
        <row r="1">
          <cell r="A1" t="str">
            <v>PHIẾU XỬ LÝ HỒ SƠ THANH TOÁN VƯỢT THẨM QUYỀN PD</v>
          </cell>
        </row>
      </sheetData>
      <sheetData sheetId="2987">
        <row r="1">
          <cell r="A1" t="str">
            <v>PHIẾU XỬ LÝ HỒ SƠ THANH TOÁN VƯỢT THẨM QUYỀN PD</v>
          </cell>
        </row>
      </sheetData>
      <sheetData sheetId="2988">
        <row r="1">
          <cell r="A1" t="str">
            <v>PHIẾU XỬ LÝ HỒ SƠ THANH TOÁN VƯỢT THẨM QUYỀN PD</v>
          </cell>
        </row>
      </sheetData>
      <sheetData sheetId="2989">
        <row r="1">
          <cell r="A1" t="str">
            <v>PHIẾU XỬ LÝ HỒ SƠ THANH TOÁN VƯỢT THẨM QUYỀN PD</v>
          </cell>
        </row>
      </sheetData>
      <sheetData sheetId="2990">
        <row r="1">
          <cell r="A1" t="str">
            <v>PHIẾU XỬ LÝ HỒ SƠ THANH TOÁN VƯỢT THẨM QUYỀN PD</v>
          </cell>
        </row>
      </sheetData>
      <sheetData sheetId="2991">
        <row r="1">
          <cell r="A1" t="str">
            <v>PHIẾU XỬ LÝ HỒ SƠ THANH TOÁN VƯỢT THẨM QUYỀN PD</v>
          </cell>
        </row>
      </sheetData>
      <sheetData sheetId="2992">
        <row r="1">
          <cell r="A1" t="str">
            <v>PHIẾU XỬ LÝ HỒ SƠ THANH TOÁN VƯỢT THẨM QUYỀN PD</v>
          </cell>
        </row>
      </sheetData>
      <sheetData sheetId="2993">
        <row r="1">
          <cell r="A1" t="str">
            <v>PHIẾU XỬ LÝ HỒ SƠ THANH TOÁN VƯỢT THẨM QUYỀN PD</v>
          </cell>
        </row>
      </sheetData>
      <sheetData sheetId="2994">
        <row r="1">
          <cell r="A1" t="str">
            <v>PHIẾU XỬ LÝ HỒ SƠ THANH TOÁN VƯỢT THẨM QUYỀN PD</v>
          </cell>
        </row>
      </sheetData>
      <sheetData sheetId="2995">
        <row r="1">
          <cell r="A1" t="str">
            <v>PHIẾU XỬ LÝ HỒ SƠ THANH TOÁN VƯỢT THẨM QUYỀN PD</v>
          </cell>
        </row>
      </sheetData>
      <sheetData sheetId="2996">
        <row r="1">
          <cell r="A1" t="str">
            <v>PHIẾU XỬ LÝ HỒ SƠ THANH TOÁN VƯỢT THẨM QUYỀN PD</v>
          </cell>
        </row>
      </sheetData>
      <sheetData sheetId="2997">
        <row r="1">
          <cell r="A1" t="str">
            <v>PHIẾU XỬ LÝ HỒ SƠ THANH TOÁN VƯỢT THẨM QUYỀN PD</v>
          </cell>
        </row>
      </sheetData>
      <sheetData sheetId="2998">
        <row r="1">
          <cell r="A1" t="str">
            <v>PHIẾU XỬ LÝ HỒ SƠ THANH TOÁN VƯỢT THẨM QUYỀN PD</v>
          </cell>
        </row>
      </sheetData>
      <sheetData sheetId="2999">
        <row r="1">
          <cell r="A1" t="str">
            <v>PHIẾU XỬ LÝ HỒ SƠ THANH TOÁN VƯỢT THẨM QUYỀN PD</v>
          </cell>
        </row>
      </sheetData>
      <sheetData sheetId="3000">
        <row r="1">
          <cell r="A1" t="str">
            <v>PHIẾU XỬ LÝ HỒ SƠ THANH TOÁN VƯỢT THẨM QUYỀN PD</v>
          </cell>
        </row>
      </sheetData>
      <sheetData sheetId="3001">
        <row r="1">
          <cell r="A1" t="str">
            <v>PHIẾU XỬ LÝ HỒ SƠ THANH TOÁN VƯỢT THẨM QUYỀN PD</v>
          </cell>
        </row>
      </sheetData>
      <sheetData sheetId="3002">
        <row r="1">
          <cell r="A1" t="str">
            <v>PHIẾU XỬ LÝ HỒ SƠ THANH TOÁN VƯỢT THẨM QUYỀN PD</v>
          </cell>
        </row>
      </sheetData>
      <sheetData sheetId="3003">
        <row r="1">
          <cell r="A1" t="str">
            <v>PHIẾU XỬ LÝ HỒ SƠ THANH TOÁN VƯỢT THẨM QUYỀN PD</v>
          </cell>
        </row>
      </sheetData>
      <sheetData sheetId="3004">
        <row r="1">
          <cell r="A1" t="str">
            <v>PHIẾU XỬ LÝ HỒ SƠ THANH TOÁN VƯỢT THẨM QUYỀN PD</v>
          </cell>
        </row>
      </sheetData>
      <sheetData sheetId="3005">
        <row r="1">
          <cell r="A1" t="str">
            <v>PHIẾU XỬ LÝ HỒ SƠ THANH TOÁN VƯỢT THẨM QUYỀN PD</v>
          </cell>
        </row>
      </sheetData>
      <sheetData sheetId="3006">
        <row r="1">
          <cell r="A1" t="str">
            <v>PHIẾU XỬ LÝ HỒ SƠ THANH TOÁN VƯỢT THẨM QUYỀN PD</v>
          </cell>
        </row>
      </sheetData>
      <sheetData sheetId="3007">
        <row r="1">
          <cell r="A1" t="str">
            <v>PHIẾU XỬ LÝ HỒ SƠ THANH TOÁN VƯỢT THẨM QUYỀN PD</v>
          </cell>
        </row>
      </sheetData>
      <sheetData sheetId="3008">
        <row r="1">
          <cell r="A1" t="str">
            <v>PHIẾU XỬ LÝ HỒ SƠ THANH TOÁN VƯỢT THẨM QUYỀN PD</v>
          </cell>
        </row>
      </sheetData>
      <sheetData sheetId="3009">
        <row r="1">
          <cell r="A1" t="str">
            <v>PHIẾU XỬ LÝ HỒ SƠ THANH TOÁN VƯỢT THẨM QUYỀN PD</v>
          </cell>
        </row>
      </sheetData>
      <sheetData sheetId="3010">
        <row r="1">
          <cell r="A1" t="str">
            <v>PHIẾU XỬ LÝ HỒ SƠ THANH TOÁN VƯỢT THẨM QUYỀN PD</v>
          </cell>
        </row>
      </sheetData>
      <sheetData sheetId="3011">
        <row r="1">
          <cell r="A1" t="str">
            <v>PHIẾU XỬ LÝ HỒ SƠ THANH TOÁN VƯỢT THẨM QUYỀN PD</v>
          </cell>
        </row>
      </sheetData>
      <sheetData sheetId="3012">
        <row r="1">
          <cell r="A1" t="str">
            <v>PHIẾU XỬ LÝ HỒ SƠ THANH TOÁN VƯỢT THẨM QUYỀN PD</v>
          </cell>
        </row>
      </sheetData>
      <sheetData sheetId="3013">
        <row r="1">
          <cell r="A1" t="str">
            <v>PHIẾU XỬ LÝ HỒ SƠ THANH TOÁN VƯỢT THẨM QUYỀN PD</v>
          </cell>
        </row>
      </sheetData>
      <sheetData sheetId="3014">
        <row r="1">
          <cell r="A1" t="str">
            <v>PHIẾU XỬ LÝ HỒ SƠ THANH TOÁN VƯỢT THẨM QUYỀN PD</v>
          </cell>
        </row>
      </sheetData>
      <sheetData sheetId="3015">
        <row r="1">
          <cell r="A1" t="str">
            <v>PHIẾU XỬ LÝ HỒ SƠ THANH TOÁN VƯỢT THẨM QUYỀN PD</v>
          </cell>
        </row>
      </sheetData>
      <sheetData sheetId="3016">
        <row r="1">
          <cell r="A1" t="str">
            <v>PHIẾU XỬ LÝ HỒ SƠ THANH TOÁN VƯỢT THẨM QUYỀN PD</v>
          </cell>
        </row>
      </sheetData>
      <sheetData sheetId="3017">
        <row r="1">
          <cell r="A1" t="str">
            <v>PHIẾU XỬ LÝ HỒ SƠ THANH TOÁN VƯỢT THẨM QUYỀN PD</v>
          </cell>
        </row>
      </sheetData>
      <sheetData sheetId="3018">
        <row r="1">
          <cell r="A1" t="str">
            <v>PHIẾU XỬ LÝ HỒ SƠ THANH TOÁN VƯỢT THẨM QUYỀN PD</v>
          </cell>
        </row>
      </sheetData>
      <sheetData sheetId="3019">
        <row r="1">
          <cell r="A1" t="str">
            <v>PHIẾU XỬ LÝ HỒ SƠ THANH TOÁN VƯỢT THẨM QUYỀN PD</v>
          </cell>
        </row>
      </sheetData>
      <sheetData sheetId="3020">
        <row r="1">
          <cell r="A1" t="str">
            <v>PHIẾU XỬ LÝ HỒ SƠ THANH TOÁN VƯỢT THẨM QUYỀN PD</v>
          </cell>
        </row>
      </sheetData>
      <sheetData sheetId="3021">
        <row r="1">
          <cell r="A1" t="str">
            <v>PHIẾU XỬ LÝ HỒ SƠ THANH TOÁN VƯỢT THẨM QUYỀN PD</v>
          </cell>
        </row>
      </sheetData>
      <sheetData sheetId="3022">
        <row r="1">
          <cell r="A1" t="str">
            <v>PHIẾU XỬ LÝ HỒ SƠ THANH TOÁN VƯỢT THẨM QUYỀN PD</v>
          </cell>
        </row>
      </sheetData>
      <sheetData sheetId="3023">
        <row r="1">
          <cell r="A1" t="str">
            <v>PHIẾU XỬ LÝ HỒ SƠ THANH TOÁN VƯỢT THẨM QUYỀN PD</v>
          </cell>
        </row>
      </sheetData>
      <sheetData sheetId="3024">
        <row r="1">
          <cell r="A1" t="str">
            <v>PHIẾU XỬ LÝ HỒ SƠ THANH TOÁN VƯỢT THẨM QUYỀN PD</v>
          </cell>
        </row>
      </sheetData>
      <sheetData sheetId="3025">
        <row r="1">
          <cell r="A1" t="str">
            <v>PHIẾU XỬ LÝ HỒ SƠ THANH TOÁN VƯỢT THẨM QUYỀN PD</v>
          </cell>
        </row>
      </sheetData>
      <sheetData sheetId="3026">
        <row r="1">
          <cell r="A1" t="str">
            <v>PHIẾU XỬ LÝ HỒ SƠ THANH TOÁN VƯỢT THẨM QUYỀN PD</v>
          </cell>
        </row>
      </sheetData>
      <sheetData sheetId="3027">
        <row r="1">
          <cell r="A1" t="str">
            <v>PHIẾU XỬ LÝ HỒ SƠ THANH TOÁN VƯỢT THẨM QUYỀN PD</v>
          </cell>
        </row>
      </sheetData>
      <sheetData sheetId="3028">
        <row r="1">
          <cell r="A1" t="str">
            <v>PHIẾU XỬ LÝ HỒ SƠ THANH TOÁN VƯỢT THẨM QUYỀN PD</v>
          </cell>
        </row>
      </sheetData>
      <sheetData sheetId="3029">
        <row r="1">
          <cell r="A1" t="str">
            <v>PHIẾU XỬ LÝ HỒ SƠ THANH TOÁN VƯỢT THẨM QUYỀN PD</v>
          </cell>
        </row>
      </sheetData>
      <sheetData sheetId="3030">
        <row r="1">
          <cell r="A1" t="str">
            <v>PHIẾU XỬ LÝ HỒ SƠ THANH TOÁN VƯỢT THẨM QUYỀN PD</v>
          </cell>
        </row>
      </sheetData>
      <sheetData sheetId="3031">
        <row r="1">
          <cell r="A1" t="str">
            <v>PHIẾU XỬ LÝ HỒ SƠ THANH TOÁN VƯỢT THẨM QUYỀN PD</v>
          </cell>
        </row>
      </sheetData>
      <sheetData sheetId="3032">
        <row r="1">
          <cell r="A1" t="str">
            <v>PHIẾU XỬ LÝ HỒ SƠ THANH TOÁN VƯỢT THẨM QUYỀN PD</v>
          </cell>
        </row>
      </sheetData>
      <sheetData sheetId="3033">
        <row r="1">
          <cell r="A1" t="str">
            <v>PHIẾU XỬ LÝ HỒ SƠ THANH TOÁN VƯỢT THẨM QUYỀN PD</v>
          </cell>
        </row>
      </sheetData>
      <sheetData sheetId="3034">
        <row r="1">
          <cell r="A1" t="str">
            <v>PHIẾU XỬ LÝ HỒ SƠ THANH TOÁN VƯỢT THẨM QUYỀN PD</v>
          </cell>
        </row>
      </sheetData>
      <sheetData sheetId="3035">
        <row r="1">
          <cell r="A1" t="str">
            <v>PHIẾU XỬ LÝ HỒ SƠ THANH TOÁN VƯỢT THẨM QUYỀN PD</v>
          </cell>
        </row>
      </sheetData>
      <sheetData sheetId="3036">
        <row r="1">
          <cell r="A1" t="str">
            <v>PHIẾU XỬ LÝ HỒ SƠ THANH TOÁN VƯỢT THẨM QUYỀN PD</v>
          </cell>
        </row>
      </sheetData>
      <sheetData sheetId="3037">
        <row r="1">
          <cell r="A1" t="str">
            <v>PHIẾU XỬ LÝ HỒ SƠ THANH TOÁN VƯỢT THẨM QUYỀN PD</v>
          </cell>
        </row>
      </sheetData>
      <sheetData sheetId="3038">
        <row r="1">
          <cell r="A1" t="str">
            <v>PHIẾU XỬ LÝ HỒ SƠ THANH TOÁN VƯỢT THẨM QUYỀN PD</v>
          </cell>
        </row>
      </sheetData>
      <sheetData sheetId="3039">
        <row r="1">
          <cell r="A1" t="str">
            <v>PHIẾU XỬ LÝ HỒ SƠ THANH TOÁN VƯỢT THẨM QUYỀN PD</v>
          </cell>
        </row>
      </sheetData>
      <sheetData sheetId="3040">
        <row r="1">
          <cell r="A1" t="str">
            <v>PHIẾU XỬ LÝ HỒ SƠ THANH TOÁN VƯỢT THẨM QUYỀN PD</v>
          </cell>
        </row>
      </sheetData>
      <sheetData sheetId="3041">
        <row r="1">
          <cell r="A1" t="str">
            <v>PHIẾU XỬ LÝ HỒ SƠ THANH TOÁN VƯỢT THẨM QUYỀN PD</v>
          </cell>
        </row>
      </sheetData>
      <sheetData sheetId="3042">
        <row r="1">
          <cell r="A1" t="str">
            <v>PHIẾU XỬ LÝ HỒ SƠ THANH TOÁN VƯỢT THẨM QUYỀN PD</v>
          </cell>
        </row>
      </sheetData>
      <sheetData sheetId="3043">
        <row r="1">
          <cell r="A1" t="str">
            <v>PHIẾU XỬ LÝ HỒ SƠ THANH TOÁN VƯỢT THẨM QUYỀN PD</v>
          </cell>
        </row>
      </sheetData>
      <sheetData sheetId="3044">
        <row r="1">
          <cell r="A1" t="str">
            <v>PHIẾU XỬ LÝ HỒ SƠ THANH TOÁN VƯỢT THẨM QUYỀN PD</v>
          </cell>
        </row>
      </sheetData>
      <sheetData sheetId="3045">
        <row r="1">
          <cell r="A1" t="str">
            <v>PHIẾU XỬ LÝ HỒ SƠ THANH TOÁN VƯỢT THẨM QUYỀN PD</v>
          </cell>
        </row>
      </sheetData>
      <sheetData sheetId="3046">
        <row r="1">
          <cell r="A1" t="str">
            <v>PHIẾU XỬ LÝ HỒ SƠ THANH TOÁN VƯỢT THẨM QUYỀN PD</v>
          </cell>
        </row>
      </sheetData>
      <sheetData sheetId="3047">
        <row r="1">
          <cell r="A1" t="str">
            <v>PHIẾU XỬ LÝ HỒ SƠ THANH TOÁN VƯỢT THẨM QUYỀN PD</v>
          </cell>
        </row>
      </sheetData>
      <sheetData sheetId="3048">
        <row r="1">
          <cell r="A1" t="str">
            <v>PHIẾU XỬ LÝ HỒ SƠ THANH TOÁN VƯỢT THẨM QUYỀN PD</v>
          </cell>
        </row>
      </sheetData>
      <sheetData sheetId="3049">
        <row r="1">
          <cell r="A1" t="str">
            <v>PHIẾU XỬ LÝ HỒ SƠ THANH TOÁN VƯỢT THẨM QUYỀN PD</v>
          </cell>
        </row>
      </sheetData>
      <sheetData sheetId="3050">
        <row r="1">
          <cell r="A1" t="str">
            <v>PHIẾU XỬ LÝ HỒ SƠ THANH TOÁN VƯỢT THẨM QUYỀN PD</v>
          </cell>
        </row>
      </sheetData>
      <sheetData sheetId="3051">
        <row r="1">
          <cell r="A1" t="str">
            <v>PHIẾU XỬ LÝ HỒ SƠ THANH TOÁN VƯỢT THẨM QUYỀN PD</v>
          </cell>
        </row>
      </sheetData>
      <sheetData sheetId="3052">
        <row r="1">
          <cell r="A1" t="str">
            <v>PHIẾU XỬ LÝ HỒ SƠ THANH TOÁN VƯỢT THẨM QUYỀN PD</v>
          </cell>
        </row>
      </sheetData>
      <sheetData sheetId="3053">
        <row r="1">
          <cell r="A1" t="str">
            <v>PHIẾU XỬ LÝ HỒ SƠ THANH TOÁN VƯỢT THẨM QUYỀN PD</v>
          </cell>
        </row>
      </sheetData>
      <sheetData sheetId="3054">
        <row r="1">
          <cell r="A1" t="str">
            <v>PHIẾU XỬ LÝ HỒ SƠ THANH TOÁN VƯỢT THẨM QUYỀN PD</v>
          </cell>
        </row>
      </sheetData>
      <sheetData sheetId="3055">
        <row r="1">
          <cell r="A1" t="str">
            <v>PHIẾU XỬ LÝ HỒ SƠ THANH TOÁN VƯỢT THẨM QUYỀN PD</v>
          </cell>
        </row>
      </sheetData>
      <sheetData sheetId="3056">
        <row r="1">
          <cell r="A1" t="str">
            <v>PHIẾU XỬ LÝ HỒ SƠ THANH TOÁN VƯỢT THẨM QUYỀN PD</v>
          </cell>
        </row>
      </sheetData>
      <sheetData sheetId="3057">
        <row r="1">
          <cell r="A1" t="str">
            <v>PHIẾU XỬ LÝ HỒ SƠ THANH TOÁN VƯỢT THẨM QUYỀN PD</v>
          </cell>
        </row>
      </sheetData>
      <sheetData sheetId="3058">
        <row r="1">
          <cell r="A1" t="str">
            <v>PHIẾU XỬ LÝ HỒ SƠ THANH TOÁN VƯỢT THẨM QUYỀN PD</v>
          </cell>
        </row>
      </sheetData>
      <sheetData sheetId="3059">
        <row r="1">
          <cell r="A1" t="str">
            <v>PHIẾU XỬ LÝ HỒ SƠ THANH TOÁN VƯỢT THẨM QUYỀN PD</v>
          </cell>
        </row>
      </sheetData>
      <sheetData sheetId="3060">
        <row r="1">
          <cell r="A1" t="str">
            <v>PHIẾU XỬ LÝ HỒ SƠ THANH TOÁN VƯỢT THẨM QUYỀN PD</v>
          </cell>
        </row>
      </sheetData>
      <sheetData sheetId="3061">
        <row r="1">
          <cell r="A1" t="str">
            <v>PHIẾU XỬ LÝ HỒ SƠ THANH TOÁN VƯỢT THẨM QUYỀN PD</v>
          </cell>
        </row>
      </sheetData>
      <sheetData sheetId="3062">
        <row r="1">
          <cell r="A1" t="str">
            <v>PHIẾU XỬ LÝ HỒ SƠ THANH TOÁN VƯỢT THẨM QUYỀN PD</v>
          </cell>
        </row>
      </sheetData>
      <sheetData sheetId="3063">
        <row r="1">
          <cell r="A1" t="str">
            <v>PHIẾU XỬ LÝ HỒ SƠ THANH TOÁN VƯỢT THẨM QUYỀN PD</v>
          </cell>
        </row>
      </sheetData>
      <sheetData sheetId="3064">
        <row r="1">
          <cell r="A1" t="str">
            <v>PHIẾU XỬ LÝ HỒ SƠ THANH TOÁN VƯỢT THẨM QUYỀN PD</v>
          </cell>
        </row>
      </sheetData>
      <sheetData sheetId="3065">
        <row r="1">
          <cell r="A1" t="str">
            <v>PHIẾU XỬ LÝ HỒ SƠ THANH TOÁN VƯỢT THẨM QUYỀN PD</v>
          </cell>
        </row>
      </sheetData>
      <sheetData sheetId="3066">
        <row r="1">
          <cell r="A1" t="str">
            <v>PHIẾU XỬ LÝ HỒ SƠ THANH TOÁN VƯỢT THẨM QUYỀN PD</v>
          </cell>
        </row>
      </sheetData>
      <sheetData sheetId="3067">
        <row r="1">
          <cell r="A1" t="str">
            <v>PHIẾU XỬ LÝ HỒ SƠ THANH TOÁN VƯỢT THẨM QUYỀN PD</v>
          </cell>
        </row>
      </sheetData>
      <sheetData sheetId="3068">
        <row r="1">
          <cell r="A1" t="str">
            <v>PHIẾU XỬ LÝ HỒ SƠ THANH TOÁN VƯỢT THẨM QUYỀN PD</v>
          </cell>
        </row>
      </sheetData>
      <sheetData sheetId="3069">
        <row r="1">
          <cell r="A1" t="str">
            <v>PHIẾU XỬ LÝ HỒ SƠ THANH TOÁN VƯỢT THẨM QUYỀN PD</v>
          </cell>
        </row>
      </sheetData>
      <sheetData sheetId="3070">
        <row r="1">
          <cell r="A1" t="str">
            <v>PHIẾU XỬ LÝ HỒ SƠ THANH TOÁN VƯỢT THẨM QUYỀN PD</v>
          </cell>
        </row>
      </sheetData>
      <sheetData sheetId="3071">
        <row r="1">
          <cell r="A1" t="str">
            <v>PHIẾU XỬ LÝ HỒ SƠ THANH TOÁN VƯỢT THẨM QUYỀN PD</v>
          </cell>
        </row>
      </sheetData>
      <sheetData sheetId="3072">
        <row r="1">
          <cell r="A1" t="str">
            <v>PHIẾU XỬ LÝ HỒ SƠ THANH TOÁN VƯỢT THẨM QUYỀN PD</v>
          </cell>
        </row>
      </sheetData>
      <sheetData sheetId="3073">
        <row r="1">
          <cell r="A1" t="str">
            <v>PHIẾU XỬ LÝ HỒ SƠ THANH TOÁN VƯỢT THẨM QUYỀN PD</v>
          </cell>
        </row>
      </sheetData>
      <sheetData sheetId="3074">
        <row r="1">
          <cell r="A1" t="str">
            <v>PHIẾU XỬ LÝ HỒ SƠ THANH TOÁN VƯỢT THẨM QUYỀN PD</v>
          </cell>
        </row>
      </sheetData>
      <sheetData sheetId="3075">
        <row r="1">
          <cell r="A1" t="str">
            <v>PHIẾU XỬ LÝ HỒ SƠ THANH TOÁN VƯỢT THẨM QUYỀN PD</v>
          </cell>
        </row>
      </sheetData>
      <sheetData sheetId="3076">
        <row r="1">
          <cell r="A1" t="str">
            <v>PHIẾU XỬ LÝ HỒ SƠ THANH TOÁN VƯỢT THẨM QUYỀN PD</v>
          </cell>
        </row>
      </sheetData>
      <sheetData sheetId="3077">
        <row r="1">
          <cell r="A1" t="str">
            <v>PHIẾU XỬ LÝ HỒ SƠ THANH TOÁN VƯỢT THẨM QUYỀN PD</v>
          </cell>
        </row>
      </sheetData>
      <sheetData sheetId="3078">
        <row r="1">
          <cell r="A1" t="str">
            <v>PHIẾU XỬ LÝ HỒ SƠ THANH TOÁN VƯỢT THẨM QUYỀN PD</v>
          </cell>
        </row>
      </sheetData>
      <sheetData sheetId="3079">
        <row r="1">
          <cell r="A1" t="str">
            <v>PHIẾU XỬ LÝ HỒ SƠ THANH TOÁN VƯỢT THẨM QUYỀN PD</v>
          </cell>
        </row>
      </sheetData>
      <sheetData sheetId="3080">
        <row r="1">
          <cell r="A1" t="str">
            <v>PHIẾU XỬ LÝ HỒ SƠ THANH TOÁN VƯỢT THẨM QUYỀN PD</v>
          </cell>
        </row>
      </sheetData>
      <sheetData sheetId="3081">
        <row r="1">
          <cell r="A1" t="str">
            <v>PHIẾU XỬ LÝ HỒ SƠ THANH TOÁN VƯỢT THẨM QUYỀN PD</v>
          </cell>
        </row>
      </sheetData>
      <sheetData sheetId="3082">
        <row r="1">
          <cell r="A1" t="str">
            <v>PHIẾU XỬ LÝ HỒ SƠ THANH TOÁN VƯỢT THẨM QUYỀN PD</v>
          </cell>
        </row>
      </sheetData>
      <sheetData sheetId="3083">
        <row r="1">
          <cell r="A1" t="str">
            <v>PHIẾU XỬ LÝ HỒ SƠ THANH TOÁN VƯỢT THẨM QUYỀN PD</v>
          </cell>
        </row>
      </sheetData>
      <sheetData sheetId="3084">
        <row r="1">
          <cell r="A1" t="str">
            <v>PHIẾU XỬ LÝ HỒ SƠ THANH TOÁN VƯỢT THẨM QUYỀN PD</v>
          </cell>
        </row>
      </sheetData>
      <sheetData sheetId="3085">
        <row r="1">
          <cell r="A1" t="str">
            <v>PHIẾU XỬ LÝ HỒ SƠ THANH TOÁN VƯỢT THẨM QUYỀN PD</v>
          </cell>
        </row>
      </sheetData>
      <sheetData sheetId="3086">
        <row r="1">
          <cell r="A1" t="str">
            <v>PHIẾU XỬ LÝ HỒ SƠ THANH TOÁN VƯỢT THẨM QUYỀN PD</v>
          </cell>
        </row>
      </sheetData>
      <sheetData sheetId="3087">
        <row r="1">
          <cell r="A1" t="str">
            <v>PHIẾU XỬ LÝ HỒ SƠ THANH TOÁN VƯỢT THẨM QUYỀN PD</v>
          </cell>
        </row>
      </sheetData>
      <sheetData sheetId="3088">
        <row r="1">
          <cell r="A1" t="str">
            <v>PHIẾU XỬ LÝ HỒ SƠ THANH TOÁN VƯỢT THẨM QUYỀN PD</v>
          </cell>
        </row>
      </sheetData>
      <sheetData sheetId="3089">
        <row r="1">
          <cell r="A1" t="str">
            <v>PHIẾU XỬ LÝ HỒ SƠ THANH TOÁN VƯỢT THẨM QUYỀN PD</v>
          </cell>
        </row>
      </sheetData>
      <sheetData sheetId="3090">
        <row r="1">
          <cell r="A1" t="str">
            <v>PHIẾU XỬ LÝ HỒ SƠ THANH TOÁN VƯỢT THẨM QUYỀN PD</v>
          </cell>
        </row>
      </sheetData>
      <sheetData sheetId="3091">
        <row r="1">
          <cell r="A1" t="str">
            <v>PHIẾU XỬ LÝ HỒ SƠ THANH TOÁN VƯỢT THẨM QUYỀN PD</v>
          </cell>
        </row>
      </sheetData>
      <sheetData sheetId="3092">
        <row r="1">
          <cell r="A1" t="str">
            <v>PHIẾU XỬ LÝ HỒ SƠ THANH TOÁN VƯỢT THẨM QUYỀN PD</v>
          </cell>
        </row>
      </sheetData>
      <sheetData sheetId="3093">
        <row r="1">
          <cell r="A1" t="str">
            <v>PHIẾU XỬ LÝ HỒ SƠ THANH TOÁN VƯỢT THẨM QUYỀN PD</v>
          </cell>
        </row>
      </sheetData>
      <sheetData sheetId="3094">
        <row r="1">
          <cell r="A1" t="str">
            <v>PHIẾU XỬ LÝ HỒ SƠ THANH TOÁN VƯỢT THẨM QUYỀN PD</v>
          </cell>
        </row>
      </sheetData>
      <sheetData sheetId="3095">
        <row r="1">
          <cell r="A1" t="str">
            <v>PHIẾU XỬ LÝ HỒ SƠ THANH TOÁN VƯỢT THẨM QUYỀN PD</v>
          </cell>
        </row>
      </sheetData>
      <sheetData sheetId="3096">
        <row r="1">
          <cell r="A1" t="str">
            <v>PHIẾU XỬ LÝ HỒ SƠ THANH TOÁN VƯỢT THẨM QUYỀN PD</v>
          </cell>
        </row>
      </sheetData>
      <sheetData sheetId="3097">
        <row r="1">
          <cell r="A1" t="str">
            <v>PHIẾU XỬ LÝ HỒ SƠ THANH TOÁN VƯỢT THẨM QUYỀN PD</v>
          </cell>
        </row>
      </sheetData>
      <sheetData sheetId="3098">
        <row r="1">
          <cell r="A1" t="str">
            <v>PHIẾU XỬ LÝ HỒ SƠ THANH TOÁN VƯỢT THẨM QUYỀN PD</v>
          </cell>
        </row>
      </sheetData>
      <sheetData sheetId="3099">
        <row r="1">
          <cell r="A1" t="str">
            <v>PHIẾU XỬ LÝ HỒ SƠ THANH TOÁN VƯỢT THẨM QUYỀN PD</v>
          </cell>
        </row>
      </sheetData>
      <sheetData sheetId="3100">
        <row r="1">
          <cell r="A1" t="str">
            <v>PHIẾU XỬ LÝ HỒ SƠ THANH TOÁN VƯỢT THẨM QUYỀN PD</v>
          </cell>
        </row>
      </sheetData>
      <sheetData sheetId="3101">
        <row r="1">
          <cell r="A1" t="str">
            <v>PHIẾU XỬ LÝ HỒ SƠ THANH TOÁN VƯỢT THẨM QUYỀN PD</v>
          </cell>
        </row>
      </sheetData>
      <sheetData sheetId="3102">
        <row r="1">
          <cell r="A1" t="str">
            <v>PHIẾU XỬ LÝ HỒ SƠ THANH TOÁN VƯỢT THẨM QUYỀN PD</v>
          </cell>
        </row>
      </sheetData>
      <sheetData sheetId="3103">
        <row r="1">
          <cell r="A1" t="str">
            <v>PHIẾU XỬ LÝ HỒ SƠ THANH TOÁN VƯỢT THẨM QUYỀN PD</v>
          </cell>
        </row>
      </sheetData>
      <sheetData sheetId="3104">
        <row r="1">
          <cell r="A1" t="str">
            <v>PHIẾU XỬ LÝ HỒ SƠ THANH TOÁN VƯỢT THẨM QUYỀN PD</v>
          </cell>
        </row>
      </sheetData>
      <sheetData sheetId="3105">
        <row r="1">
          <cell r="A1" t="str">
            <v>PHIẾU XỬ LÝ HỒ SƠ THANH TOÁN VƯỢT THẨM QUYỀN PD</v>
          </cell>
        </row>
      </sheetData>
      <sheetData sheetId="3106">
        <row r="1">
          <cell r="A1" t="str">
            <v>PHIẾU XỬ LÝ HỒ SƠ THANH TOÁN VƯỢT THẨM QUYỀN PD</v>
          </cell>
        </row>
      </sheetData>
      <sheetData sheetId="3107">
        <row r="1">
          <cell r="A1" t="str">
            <v>PHIẾU XỬ LÝ HỒ SƠ THANH TOÁN VƯỢT THẨM QUYỀN PD</v>
          </cell>
        </row>
      </sheetData>
      <sheetData sheetId="3108">
        <row r="1">
          <cell r="A1" t="str">
            <v>PHIẾU XỬ LÝ HỒ SƠ THANH TOÁN VƯỢT THẨM QUYỀN PD</v>
          </cell>
        </row>
      </sheetData>
      <sheetData sheetId="3109">
        <row r="1">
          <cell r="A1" t="str">
            <v>PHIẾU XỬ LÝ HỒ SƠ THANH TOÁN VƯỢT THẨM QUYỀN PD</v>
          </cell>
        </row>
      </sheetData>
      <sheetData sheetId="3110">
        <row r="1">
          <cell r="A1" t="str">
            <v>PHIẾU XỬ LÝ HỒ SƠ THANH TOÁN VƯỢT THẨM QUYỀN PD</v>
          </cell>
        </row>
      </sheetData>
      <sheetData sheetId="3111">
        <row r="1">
          <cell r="A1" t="str">
            <v>PHIẾU XỬ LÝ HỒ SƠ THANH TOÁN VƯỢT THẨM QUYỀN PD</v>
          </cell>
        </row>
      </sheetData>
      <sheetData sheetId="3112">
        <row r="1">
          <cell r="A1" t="str">
            <v>PHIẾU XỬ LÝ HỒ SƠ THANH TOÁN VƯỢT THẨM QUYỀN PD</v>
          </cell>
        </row>
      </sheetData>
      <sheetData sheetId="3113">
        <row r="1">
          <cell r="A1" t="str">
            <v>PHIẾU XỬ LÝ HỒ SƠ THANH TOÁN VƯỢT THẨM QUYỀN PD</v>
          </cell>
        </row>
      </sheetData>
      <sheetData sheetId="3114">
        <row r="1">
          <cell r="A1" t="str">
            <v>PHIẾU XỬ LÝ HỒ SƠ THANH TOÁN VƯỢT THẨM QUYỀN PD</v>
          </cell>
        </row>
      </sheetData>
      <sheetData sheetId="3115">
        <row r="1">
          <cell r="A1" t="str">
            <v>PHIẾU XỬ LÝ HỒ SƠ THANH TOÁN VƯỢT THẨM QUYỀN PD</v>
          </cell>
        </row>
      </sheetData>
      <sheetData sheetId="3116">
        <row r="1">
          <cell r="A1" t="str">
            <v>PHIẾU XỬ LÝ HỒ SƠ THANH TOÁN VƯỢT THẨM QUYỀN PD</v>
          </cell>
        </row>
      </sheetData>
      <sheetData sheetId="3117">
        <row r="1">
          <cell r="A1" t="str">
            <v>PHIẾU XỬ LÝ HỒ SƠ THANH TOÁN VƯỢT THẨM QUYỀN PD</v>
          </cell>
        </row>
      </sheetData>
      <sheetData sheetId="3118">
        <row r="1">
          <cell r="A1" t="str">
            <v>PHIẾU XỬ LÝ HỒ SƠ THANH TOÁN VƯỢT THẨM QUYỀN PD</v>
          </cell>
        </row>
      </sheetData>
      <sheetData sheetId="3119">
        <row r="1">
          <cell r="A1" t="str">
            <v>PHIẾU XỬ LÝ HỒ SƠ THANH TOÁN VƯỢT THẨM QUYỀN PD</v>
          </cell>
        </row>
      </sheetData>
      <sheetData sheetId="3120">
        <row r="1">
          <cell r="A1" t="str">
            <v>PHIẾU XỬ LÝ HỒ SƠ THANH TOÁN VƯỢT THẨM QUYỀN PD</v>
          </cell>
        </row>
      </sheetData>
      <sheetData sheetId="3121">
        <row r="1">
          <cell r="A1" t="str">
            <v>PHIẾU XỬ LÝ HỒ SƠ THANH TOÁN VƯỢT THẨM QUYỀN PD</v>
          </cell>
        </row>
      </sheetData>
      <sheetData sheetId="3122">
        <row r="1">
          <cell r="A1" t="str">
            <v>PHIẾU XỬ LÝ HỒ SƠ THANH TOÁN VƯỢT THẨM QUYỀN PD</v>
          </cell>
        </row>
      </sheetData>
      <sheetData sheetId="3123">
        <row r="1">
          <cell r="A1" t="str">
            <v>PHIẾU XỬ LÝ HỒ SƠ THANH TOÁN VƯỢT THẨM QUYỀN PD</v>
          </cell>
        </row>
      </sheetData>
      <sheetData sheetId="3124">
        <row r="1">
          <cell r="A1" t="str">
            <v>PHIẾU XỬ LÝ HỒ SƠ THANH TOÁN VƯỢT THẨM QUYỀN PD</v>
          </cell>
        </row>
      </sheetData>
      <sheetData sheetId="3125">
        <row r="1">
          <cell r="A1" t="str">
            <v>PHIẾU XỬ LÝ HỒ SƠ THANH TOÁN VƯỢT THẨM QUYỀN PD</v>
          </cell>
        </row>
      </sheetData>
      <sheetData sheetId="3126">
        <row r="1">
          <cell r="A1" t="str">
            <v>PHIẾU XỬ LÝ HỒ SƠ THANH TOÁN VƯỢT THẨM QUYỀN PD</v>
          </cell>
        </row>
      </sheetData>
      <sheetData sheetId="3127">
        <row r="1">
          <cell r="A1" t="str">
            <v>PHIẾU XỬ LÝ HỒ SƠ THANH TOÁN VƯỢT THẨM QUYỀN PD</v>
          </cell>
        </row>
      </sheetData>
      <sheetData sheetId="3128">
        <row r="1">
          <cell r="A1" t="str">
            <v>PHIẾU XỬ LÝ HỒ SƠ THANH TOÁN VƯỢT THẨM QUYỀN PD</v>
          </cell>
        </row>
      </sheetData>
      <sheetData sheetId="3129">
        <row r="1">
          <cell r="A1" t="str">
            <v>PHIẾU XỬ LÝ HỒ SƠ THANH TOÁN VƯỢT THẨM QUYỀN PD</v>
          </cell>
        </row>
      </sheetData>
      <sheetData sheetId="3130">
        <row r="1">
          <cell r="A1" t="str">
            <v>PHIẾU XỬ LÝ HỒ SƠ THANH TOÁN VƯỢT THẨM QUYỀN PD</v>
          </cell>
        </row>
      </sheetData>
      <sheetData sheetId="3131">
        <row r="1">
          <cell r="A1" t="str">
            <v>PHIẾU XỬ LÝ HỒ SƠ THANH TOÁN VƯỢT THẨM QUYỀN PD</v>
          </cell>
        </row>
      </sheetData>
      <sheetData sheetId="3132">
        <row r="1">
          <cell r="A1" t="str">
            <v>PHIẾU XỬ LÝ HỒ SƠ THANH TOÁN VƯỢT THẨM QUYỀN PD</v>
          </cell>
        </row>
      </sheetData>
      <sheetData sheetId="3133">
        <row r="1">
          <cell r="A1" t="str">
            <v>PHIẾU XỬ LÝ HỒ SƠ THANH TOÁN VƯỢT THẨM QUYỀN PD</v>
          </cell>
        </row>
      </sheetData>
      <sheetData sheetId="3134">
        <row r="1">
          <cell r="A1" t="str">
            <v>PHIẾU XỬ LÝ HỒ SƠ THANH TOÁN VƯỢT THẨM QUYỀN PD</v>
          </cell>
        </row>
      </sheetData>
      <sheetData sheetId="3135">
        <row r="1">
          <cell r="A1" t="str">
            <v>PHIẾU XỬ LÝ HỒ SƠ THANH TOÁN VƯỢT THẨM QUYỀN PD</v>
          </cell>
        </row>
      </sheetData>
      <sheetData sheetId="3136">
        <row r="1">
          <cell r="A1" t="str">
            <v>PHIẾU XỬ LÝ HỒ SƠ THANH TOÁN VƯỢT THẨM QUYỀN PD</v>
          </cell>
        </row>
      </sheetData>
      <sheetData sheetId="3137">
        <row r="1">
          <cell r="A1" t="str">
            <v>PHIẾU XỬ LÝ HỒ SƠ THANH TOÁN VƯỢT THẨM QUYỀN PD</v>
          </cell>
        </row>
      </sheetData>
      <sheetData sheetId="3138">
        <row r="1">
          <cell r="A1" t="str">
            <v>PHIẾU XỬ LÝ HỒ SƠ THANH TOÁN VƯỢT THẨM QUYỀN PD</v>
          </cell>
        </row>
      </sheetData>
      <sheetData sheetId="3139">
        <row r="1">
          <cell r="A1" t="str">
            <v>PHIẾU XỬ LÝ HỒ SƠ THANH TOÁN VƯỢT THẨM QUYỀN PD</v>
          </cell>
        </row>
      </sheetData>
      <sheetData sheetId="3140">
        <row r="1">
          <cell r="A1" t="str">
            <v>PHIẾU XỬ LÝ HỒ SƠ THANH TOÁN VƯỢT THẨM QUYỀN PD</v>
          </cell>
        </row>
      </sheetData>
      <sheetData sheetId="3141">
        <row r="1">
          <cell r="A1" t="str">
            <v>PHIẾU XỬ LÝ HỒ SƠ THANH TOÁN VƯỢT THẨM QUYỀN PD</v>
          </cell>
        </row>
      </sheetData>
      <sheetData sheetId="3142">
        <row r="1">
          <cell r="A1" t="str">
            <v>PHIẾU XỬ LÝ HỒ SƠ THANH TOÁN VƯỢT THẨM QUYỀN PD</v>
          </cell>
        </row>
      </sheetData>
      <sheetData sheetId="3143">
        <row r="1">
          <cell r="A1" t="str">
            <v>PHIẾU XỬ LÝ HỒ SƠ THANH TOÁN VƯỢT THẨM QUYỀN PD</v>
          </cell>
        </row>
      </sheetData>
      <sheetData sheetId="3144">
        <row r="1">
          <cell r="A1" t="str">
            <v>PHIẾU XỬ LÝ HỒ SƠ THANH TOÁN VƯỢT THẨM QUYỀN PD</v>
          </cell>
        </row>
      </sheetData>
      <sheetData sheetId="3145">
        <row r="1">
          <cell r="A1" t="str">
            <v>PHIẾU XỬ LÝ HỒ SƠ THANH TOÁN VƯỢT THẨM QUYỀN PD</v>
          </cell>
        </row>
      </sheetData>
      <sheetData sheetId="3146">
        <row r="1">
          <cell r="A1" t="str">
            <v>PHIẾU XỬ LÝ HỒ SƠ THANH TOÁN VƯỢT THẨM QUYỀN PD</v>
          </cell>
        </row>
      </sheetData>
      <sheetData sheetId="3147">
        <row r="1">
          <cell r="A1" t="str">
            <v>PHIẾU XỬ LÝ HỒ SƠ THANH TOÁN VƯỢT THẨM QUYỀN PD</v>
          </cell>
        </row>
      </sheetData>
      <sheetData sheetId="3148">
        <row r="1">
          <cell r="A1" t="str">
            <v>PHIẾU XỬ LÝ HỒ SƠ THANH TOÁN VƯỢT THẨM QUYỀN PD</v>
          </cell>
        </row>
      </sheetData>
      <sheetData sheetId="3149">
        <row r="1">
          <cell r="A1" t="str">
            <v>PHIẾU XỬ LÝ HỒ SƠ THANH TOÁN VƯỢT THẨM QUYỀN PD</v>
          </cell>
        </row>
      </sheetData>
      <sheetData sheetId="3150">
        <row r="1">
          <cell r="A1" t="str">
            <v>PHIẾU XỬ LÝ HỒ SƠ THANH TOÁN VƯỢT THẨM QUYỀN PD</v>
          </cell>
        </row>
      </sheetData>
      <sheetData sheetId="3151">
        <row r="1">
          <cell r="A1" t="str">
            <v>PHIẾU XỬ LÝ HỒ SƠ THANH TOÁN VƯỢT THẨM QUYỀN PD</v>
          </cell>
        </row>
      </sheetData>
      <sheetData sheetId="3152">
        <row r="1">
          <cell r="A1" t="str">
            <v>PHIẾU XỬ LÝ HỒ SƠ THANH TOÁN VƯỢT THẨM QUYỀN PD</v>
          </cell>
        </row>
      </sheetData>
      <sheetData sheetId="3153">
        <row r="1">
          <cell r="A1" t="str">
            <v>PHIẾU XỬ LÝ HỒ SƠ THANH TOÁN VƯỢT THẨM QUYỀN PD</v>
          </cell>
        </row>
      </sheetData>
      <sheetData sheetId="3154">
        <row r="1">
          <cell r="A1" t="str">
            <v>PHIẾU XỬ LÝ HỒ SƠ THANH TOÁN VƯỢT THẨM QUYỀN PD</v>
          </cell>
        </row>
      </sheetData>
      <sheetData sheetId="3155">
        <row r="1">
          <cell r="A1" t="str">
            <v>PHIẾU XỬ LÝ HỒ SƠ THANH TOÁN VƯỢT THẨM QUYỀN PD</v>
          </cell>
        </row>
      </sheetData>
      <sheetData sheetId="3156">
        <row r="1">
          <cell r="A1" t="str">
            <v>PHIẾU XỬ LÝ HỒ SƠ THANH TOÁN VƯỢT THẨM QUYỀN PD</v>
          </cell>
        </row>
      </sheetData>
      <sheetData sheetId="3157">
        <row r="1">
          <cell r="A1" t="str">
            <v>PHIẾU XỬ LÝ HỒ SƠ THANH TOÁN VƯỢT THẨM QUYỀN PD</v>
          </cell>
        </row>
      </sheetData>
      <sheetData sheetId="3158">
        <row r="1">
          <cell r="A1" t="str">
            <v>PHIẾU XỬ LÝ HỒ SƠ THANH TOÁN VƯỢT THẨM QUYỀN PD</v>
          </cell>
        </row>
      </sheetData>
      <sheetData sheetId="3159"/>
      <sheetData sheetId="3160"/>
      <sheetData sheetId="3161"/>
      <sheetData sheetId="3162"/>
      <sheetData sheetId="3163">
        <row r="1">
          <cell r="A1" t="str">
            <v>PHIẾU XỬ LÝ HỒ SƠ THANH TOÁN VƯỢT THẨM QUYỀN PD</v>
          </cell>
        </row>
      </sheetData>
      <sheetData sheetId="3164">
        <row r="1">
          <cell r="A1" t="str">
            <v>PHIẾU XỬ LÝ HỒ SƠ THANH TOÁN VƯỢT THẨM QUYỀN PD</v>
          </cell>
        </row>
      </sheetData>
      <sheetData sheetId="3165">
        <row r="1">
          <cell r="A1" t="str">
            <v>PHIẾU XỬ LÝ HỒ SƠ THANH TOÁN VƯỢT THẨM QUYỀN PD</v>
          </cell>
        </row>
      </sheetData>
      <sheetData sheetId="3166">
        <row r="1">
          <cell r="A1" t="str">
            <v>PHIẾU XỬ LÝ HỒ SƠ THANH TOÁN VƯỢT THẨM QUYỀN PD</v>
          </cell>
        </row>
      </sheetData>
      <sheetData sheetId="3167">
        <row r="1">
          <cell r="A1" t="str">
            <v>PHIẾU XỬ LÝ HỒ SƠ THANH TOÁN VƯỢT THẨM QUYỀN PD</v>
          </cell>
        </row>
      </sheetData>
      <sheetData sheetId="3168">
        <row r="1">
          <cell r="A1" t="str">
            <v>PHIẾU XỬ LÝ HỒ SƠ THANH TOÁN VƯỢT THẨM QUYỀN PD</v>
          </cell>
        </row>
      </sheetData>
      <sheetData sheetId="3169">
        <row r="1">
          <cell r="A1" t="str">
            <v>PHIẾU XỬ LÝ HỒ SƠ THANH TOÁN VƯỢT THẨM QUYỀN PD</v>
          </cell>
        </row>
      </sheetData>
      <sheetData sheetId="3170">
        <row r="1">
          <cell r="A1" t="str">
            <v>PHIẾU XỬ LÝ HỒ SƠ THANH TOÁN VƯỢT THẨM QUYỀN PD</v>
          </cell>
        </row>
      </sheetData>
      <sheetData sheetId="3171">
        <row r="1">
          <cell r="A1" t="str">
            <v>PHIẾU XỬ LÝ HỒ SƠ THANH TOÁN VƯỢT THẨM QUYỀN PD</v>
          </cell>
        </row>
      </sheetData>
      <sheetData sheetId="3172">
        <row r="1">
          <cell r="A1" t="str">
            <v>PHIẾU XỬ LÝ HỒ SƠ THANH TOÁN VƯỢT THẨM QUYỀN PD</v>
          </cell>
        </row>
      </sheetData>
      <sheetData sheetId="3173">
        <row r="1">
          <cell r="A1" t="str">
            <v>PHIẾU XỬ LÝ HỒ SƠ THANH TOÁN VƯỢT THẨM QUYỀN PD</v>
          </cell>
        </row>
      </sheetData>
      <sheetData sheetId="3174">
        <row r="1">
          <cell r="A1" t="str">
            <v>PHIẾU XỬ LÝ HỒ SƠ THANH TOÁN VƯỢT THẨM QUYỀN PD</v>
          </cell>
        </row>
      </sheetData>
      <sheetData sheetId="3175">
        <row r="1">
          <cell r="A1" t="str">
            <v>PHIẾU XỬ LÝ HỒ SƠ THANH TOÁN VƯỢT THẨM QUYỀN PD</v>
          </cell>
        </row>
      </sheetData>
      <sheetData sheetId="3176">
        <row r="1">
          <cell r="A1" t="str">
            <v>PHIẾU XỬ LÝ HỒ SƠ THANH TOÁN VƯỢT THẨM QUYỀN PD</v>
          </cell>
        </row>
      </sheetData>
      <sheetData sheetId="3177">
        <row r="1">
          <cell r="A1" t="str">
            <v>PHIẾU XỬ LÝ HỒ SƠ THANH TOÁN VƯỢT THẨM QUYỀN PD</v>
          </cell>
        </row>
      </sheetData>
      <sheetData sheetId="3178">
        <row r="1">
          <cell r="A1" t="str">
            <v>PHIẾU XỬ LÝ HỒ SƠ THANH TOÁN VƯỢT THẨM QUYỀN PD</v>
          </cell>
        </row>
      </sheetData>
      <sheetData sheetId="3179">
        <row r="1">
          <cell r="A1" t="str">
            <v>PHIẾU XỬ LÝ HỒ SƠ THANH TOÁN VƯỢT THẨM QUYỀN PD</v>
          </cell>
        </row>
      </sheetData>
      <sheetData sheetId="3180">
        <row r="1">
          <cell r="A1" t="str">
            <v>PHIẾU XỬ LÝ HỒ SƠ THANH TOÁN VƯỢT THẨM QUYỀN PD</v>
          </cell>
        </row>
      </sheetData>
      <sheetData sheetId="3181">
        <row r="1">
          <cell r="A1" t="str">
            <v>PHIẾU XỬ LÝ HỒ SƠ THANH TOÁN VƯỢT THẨM QUYỀN PD</v>
          </cell>
        </row>
      </sheetData>
      <sheetData sheetId="3182" refreshError="1"/>
      <sheetData sheetId="3183" refreshError="1"/>
      <sheetData sheetId="3184" refreshError="1"/>
      <sheetData sheetId="3185" refreshError="1"/>
      <sheetData sheetId="3186" refreshError="1"/>
      <sheetData sheetId="3187">
        <row r="1">
          <cell r="A1" t="str">
            <v>PHIẾU XỬ LÝ HỒ SƠ THANH TOÁN VƯỢT THẨM QUYỀN PD</v>
          </cell>
        </row>
      </sheetData>
      <sheetData sheetId="3188">
        <row r="1">
          <cell r="A1" t="str">
            <v>PHIẾU XỬ LÝ HỒ SƠ THANH TOÁN VƯỢT THẨM QUYỀN PD</v>
          </cell>
        </row>
      </sheetData>
      <sheetData sheetId="3189">
        <row r="1">
          <cell r="A1" t="str">
            <v>PHIẾU XỬ LÝ HỒ SƠ THANH TOÁN VƯỢT THẨM QUYỀN PD</v>
          </cell>
        </row>
      </sheetData>
      <sheetData sheetId="3190">
        <row r="1">
          <cell r="A1" t="str">
            <v>PHIẾU XỬ LÝ HỒ SƠ THANH TOÁN VƯỢT THẨM QUYỀN PD</v>
          </cell>
        </row>
      </sheetData>
      <sheetData sheetId="3191">
        <row r="1">
          <cell r="A1" t="str">
            <v>PHIẾU XỬ LÝ HỒ SƠ THANH TOÁN VƯỢT THẨM QUYỀN PD</v>
          </cell>
        </row>
      </sheetData>
      <sheetData sheetId="3192">
        <row r="1">
          <cell r="A1" t="str">
            <v>PHIẾU XỬ LÝ HỒ SƠ THANH TOÁN VƯỢT THẨM QUYỀN PD</v>
          </cell>
        </row>
      </sheetData>
      <sheetData sheetId="3193">
        <row r="1">
          <cell r="A1" t="str">
            <v>PHIẾU XỬ LÝ HỒ SƠ THANH TOÁN VƯỢT THẨM QUYỀN PD</v>
          </cell>
        </row>
      </sheetData>
      <sheetData sheetId="3194">
        <row r="1">
          <cell r="A1" t="str">
            <v>PHIẾU XỬ LÝ HỒ SƠ THANH TOÁN VƯỢT THẨM QUYỀN PD</v>
          </cell>
        </row>
      </sheetData>
      <sheetData sheetId="3195">
        <row r="1">
          <cell r="A1" t="str">
            <v>PHIẾU XỬ LÝ HỒ SƠ THANH TOÁN VƯỢT THẨM QUYỀN PD</v>
          </cell>
        </row>
      </sheetData>
      <sheetData sheetId="3196">
        <row r="1">
          <cell r="A1" t="str">
            <v>PHIẾU XỬ LÝ HỒ SƠ THANH TOÁN VƯỢT THẨM QUYỀN PD</v>
          </cell>
        </row>
      </sheetData>
      <sheetData sheetId="3197">
        <row r="1">
          <cell r="A1" t="str">
            <v>PHIẾU XỬ LÝ HỒ SƠ THANH TOÁN VƯỢT THẨM QUYỀN PD</v>
          </cell>
        </row>
      </sheetData>
      <sheetData sheetId="3198">
        <row r="1">
          <cell r="A1" t="str">
            <v>PHIẾU XỬ LÝ HỒ SƠ THANH TOÁN VƯỢT THẨM QUYỀN PD</v>
          </cell>
        </row>
      </sheetData>
      <sheetData sheetId="3199">
        <row r="1">
          <cell r="A1" t="str">
            <v>PHIẾU XỬ LÝ HỒ SƠ THANH TOÁN VƯỢT THẨM QUYỀN PD</v>
          </cell>
        </row>
      </sheetData>
      <sheetData sheetId="3200">
        <row r="1">
          <cell r="A1" t="str">
            <v>PHIẾU XỬ LÝ HỒ SƠ THANH TOÁN VƯỢT THẨM QUYỀN PD</v>
          </cell>
        </row>
      </sheetData>
      <sheetData sheetId="3201">
        <row r="1">
          <cell r="A1" t="str">
            <v>PHIẾU XỬ LÝ HỒ SƠ THANH TOÁN VƯỢT THẨM QUYỀN PD</v>
          </cell>
        </row>
      </sheetData>
      <sheetData sheetId="3202">
        <row r="1">
          <cell r="A1" t="str">
            <v>PHIẾU XỬ LÝ HỒ SƠ THANH TOÁN VƯỢT THẨM QUYỀN PD</v>
          </cell>
        </row>
      </sheetData>
      <sheetData sheetId="3203">
        <row r="1">
          <cell r="A1" t="str">
            <v>PHIẾU XỬ LÝ HỒ SƠ THANH TOÁN VƯỢT THẨM QUYỀN PD</v>
          </cell>
        </row>
      </sheetData>
      <sheetData sheetId="3204">
        <row r="1">
          <cell r="A1" t="str">
            <v>PHIẾU XỬ LÝ HỒ SƠ THANH TOÁN VƯỢT THẨM QUYỀN PD</v>
          </cell>
        </row>
      </sheetData>
      <sheetData sheetId="3205">
        <row r="1">
          <cell r="A1" t="str">
            <v>PHIẾU XỬ LÝ HỒ SƠ THANH TOÁN VƯỢT THẨM QUYỀN PD</v>
          </cell>
        </row>
      </sheetData>
      <sheetData sheetId="3206">
        <row r="1">
          <cell r="A1" t="str">
            <v>PHIẾU XỬ LÝ HỒ SƠ THANH TOÁN VƯỢT THẨM QUYỀN PD</v>
          </cell>
        </row>
      </sheetData>
      <sheetData sheetId="3207">
        <row r="1">
          <cell r="A1" t="str">
            <v>PHIẾU XỬ LÝ HỒ SƠ THANH TOÁN VƯỢT THẨM QUYỀN PD</v>
          </cell>
        </row>
      </sheetData>
      <sheetData sheetId="3208">
        <row r="1">
          <cell r="A1" t="str">
            <v>PHIẾU XỬ LÝ HỒ SƠ THANH TOÁN VƯỢT THẨM QUYỀN PD</v>
          </cell>
        </row>
      </sheetData>
      <sheetData sheetId="3209">
        <row r="1">
          <cell r="A1" t="str">
            <v>PHIẾU XỬ LÝ HỒ SƠ THANH TOÁN VƯỢT THẨM QUYỀN PD</v>
          </cell>
        </row>
      </sheetData>
      <sheetData sheetId="3210">
        <row r="1">
          <cell r="A1" t="str">
            <v>PHIẾU XỬ LÝ HỒ SƠ THANH TOÁN VƯỢT THẨM QUYỀN PD</v>
          </cell>
        </row>
      </sheetData>
      <sheetData sheetId="3211">
        <row r="1">
          <cell r="A1" t="str">
            <v>PHIẾU XỬ LÝ HỒ SƠ THANH TOÁN VƯỢT THẨM QUYỀN PD</v>
          </cell>
        </row>
      </sheetData>
      <sheetData sheetId="3212">
        <row r="1">
          <cell r="A1" t="str">
            <v>PHIẾU XỬ LÝ HỒ SƠ THANH TOÁN VƯỢT THẨM QUYỀN PD</v>
          </cell>
        </row>
      </sheetData>
      <sheetData sheetId="3213">
        <row r="1">
          <cell r="A1" t="str">
            <v>PHIẾU XỬ LÝ HỒ SƠ THANH TOÁN VƯỢT THẨM QUYỀN PD</v>
          </cell>
        </row>
      </sheetData>
      <sheetData sheetId="3214">
        <row r="1">
          <cell r="A1" t="str">
            <v>PHIẾU XỬ LÝ HỒ SƠ THANH TOÁN VƯỢT THẨM QUYỀN PD</v>
          </cell>
        </row>
      </sheetData>
      <sheetData sheetId="3215">
        <row r="1">
          <cell r="A1" t="str">
            <v>PHIẾU XỬ LÝ HỒ SƠ THANH TOÁN VƯỢT THẨM QUYỀN PD</v>
          </cell>
        </row>
      </sheetData>
      <sheetData sheetId="3216">
        <row r="1">
          <cell r="A1" t="str">
            <v>PHIẾU XỬ LÝ HỒ SƠ THANH TOÁN VƯỢT THẨM QUYỀN PD</v>
          </cell>
        </row>
      </sheetData>
      <sheetData sheetId="3217">
        <row r="1">
          <cell r="A1" t="str">
            <v>PHIẾU XỬ LÝ HỒ SƠ THANH TOÁN VƯỢT THẨM QUYỀN PD</v>
          </cell>
        </row>
      </sheetData>
      <sheetData sheetId="3218">
        <row r="1">
          <cell r="A1" t="str">
            <v>PHIẾU XỬ LÝ HỒ SƠ THANH TOÁN VƯỢT THẨM QUYỀN PD</v>
          </cell>
        </row>
      </sheetData>
      <sheetData sheetId="3219">
        <row r="1">
          <cell r="A1" t="str">
            <v>PHIẾU XỬ LÝ HỒ SƠ THANH TOÁN VƯỢT THẨM QUYỀN PD</v>
          </cell>
        </row>
      </sheetData>
      <sheetData sheetId="3220">
        <row r="1">
          <cell r="A1" t="str">
            <v>PHIẾU XỬ LÝ HỒ SƠ THANH TOÁN VƯỢT THẨM QUYỀN PD</v>
          </cell>
        </row>
      </sheetData>
      <sheetData sheetId="3221">
        <row r="1">
          <cell r="A1" t="str">
            <v>PHIẾU XỬ LÝ HỒ SƠ THANH TOÁN VƯỢT THẨM QUYỀN PD</v>
          </cell>
        </row>
      </sheetData>
      <sheetData sheetId="3222">
        <row r="1">
          <cell r="A1" t="str">
            <v>PHIẾU XỬ LÝ HỒ SƠ THANH TOÁN VƯỢT THẨM QUYỀN PD</v>
          </cell>
        </row>
      </sheetData>
      <sheetData sheetId="3223">
        <row r="1">
          <cell r="A1" t="str">
            <v>PHIẾU XỬ LÝ HỒ SƠ THANH TOÁN VƯỢT THẨM QUYỀN PD</v>
          </cell>
        </row>
      </sheetData>
      <sheetData sheetId="3224">
        <row r="1">
          <cell r="A1" t="str">
            <v>PHIẾU XỬ LÝ HỒ SƠ THANH TOÁN VƯỢT THẨM QUYỀN PD</v>
          </cell>
        </row>
      </sheetData>
      <sheetData sheetId="3225">
        <row r="1">
          <cell r="A1" t="str">
            <v>PHIẾU XỬ LÝ HỒ SƠ THANH TOÁN VƯỢT THẨM QUYỀN PD</v>
          </cell>
        </row>
      </sheetData>
      <sheetData sheetId="3226">
        <row r="1">
          <cell r="A1" t="str">
            <v>PHIẾU XỬ LÝ HỒ SƠ THANH TOÁN VƯỢT THẨM QUYỀN PD</v>
          </cell>
        </row>
      </sheetData>
      <sheetData sheetId="3227">
        <row r="1">
          <cell r="A1" t="str">
            <v>PHIẾU XỬ LÝ HỒ SƠ THANH TOÁN VƯỢT THẨM QUYỀN PD</v>
          </cell>
        </row>
      </sheetData>
      <sheetData sheetId="3228">
        <row r="1">
          <cell r="A1" t="str">
            <v>PHIẾU XỬ LÝ HỒ SƠ THANH TOÁN VƯỢT THẨM QUYỀN PD</v>
          </cell>
        </row>
      </sheetData>
      <sheetData sheetId="3229">
        <row r="1">
          <cell r="A1" t="str">
            <v>PHIẾU XỬ LÝ HỒ SƠ THANH TOÁN VƯỢT THẨM QUYỀN PD</v>
          </cell>
        </row>
      </sheetData>
      <sheetData sheetId="3230">
        <row r="1">
          <cell r="A1" t="str">
            <v>PHIẾU XỬ LÝ HỒ SƠ THANH TOÁN VƯỢT THẨM QUYỀN PD</v>
          </cell>
        </row>
      </sheetData>
      <sheetData sheetId="3231">
        <row r="1">
          <cell r="A1" t="str">
            <v>PHIẾU XỬ LÝ HỒ SƠ THANH TOÁN VƯỢT THẨM QUYỀN PD</v>
          </cell>
        </row>
      </sheetData>
      <sheetData sheetId="3232">
        <row r="1">
          <cell r="A1" t="str">
            <v>PHIẾU XỬ LÝ HỒ SƠ THANH TOÁN VƯỢT THẨM QUYỀN PD</v>
          </cell>
        </row>
      </sheetData>
      <sheetData sheetId="3233">
        <row r="1">
          <cell r="A1" t="str">
            <v>PHIẾU XỬ LÝ HỒ SƠ THANH TOÁN VƯỢT THẨM QUYỀN PD</v>
          </cell>
        </row>
      </sheetData>
      <sheetData sheetId="3234">
        <row r="1">
          <cell r="A1" t="str">
            <v>PHIẾU XỬ LÝ HỒ SƠ THANH TOÁN VƯỢT THẨM QUYỀN PD</v>
          </cell>
        </row>
      </sheetData>
      <sheetData sheetId="3235">
        <row r="1">
          <cell r="A1" t="str">
            <v>PHIẾU XỬ LÝ HỒ SƠ THANH TOÁN VƯỢT THẨM QUYỀN PD</v>
          </cell>
        </row>
      </sheetData>
      <sheetData sheetId="3236">
        <row r="1">
          <cell r="A1" t="str">
            <v>PHIẾU XỬ LÝ HỒ SƠ THANH TOÁN VƯỢT THẨM QUYỀN PD</v>
          </cell>
        </row>
      </sheetData>
      <sheetData sheetId="3237">
        <row r="1">
          <cell r="A1" t="str">
            <v>PHIẾU XỬ LÝ HỒ SƠ THANH TOÁN VƯỢT THẨM QUYỀN PD</v>
          </cell>
        </row>
      </sheetData>
      <sheetData sheetId="3238">
        <row r="1">
          <cell r="A1" t="str">
            <v>PHIẾU XỬ LÝ HỒ SƠ THANH TOÁN VƯỢT THẨM QUYỀN PD</v>
          </cell>
        </row>
      </sheetData>
      <sheetData sheetId="3239">
        <row r="1">
          <cell r="A1" t="str">
            <v>PHIẾU XỬ LÝ HỒ SƠ THANH TOÁN VƯỢT THẨM QUYỀN PD</v>
          </cell>
        </row>
      </sheetData>
      <sheetData sheetId="3240">
        <row r="1">
          <cell r="A1" t="str">
            <v>PHIẾU XỬ LÝ HỒ SƠ THANH TOÁN VƯỢT THẨM QUYỀN PD</v>
          </cell>
        </row>
      </sheetData>
      <sheetData sheetId="3241">
        <row r="1">
          <cell r="A1" t="str">
            <v>PHIẾU XỬ LÝ HỒ SƠ THANH TOÁN VƯỢT THẨM QUYỀN PD</v>
          </cell>
        </row>
      </sheetData>
      <sheetData sheetId="3242">
        <row r="1">
          <cell r="A1" t="str">
            <v>PHIẾU XỬ LÝ HỒ SƠ THANH TOÁN VƯỢT THẨM QUYỀN PD</v>
          </cell>
        </row>
      </sheetData>
      <sheetData sheetId="3243">
        <row r="1">
          <cell r="A1" t="str">
            <v>PHIẾU XỬ LÝ HỒ SƠ THANH TOÁN VƯỢT THẨM QUYỀN PD</v>
          </cell>
        </row>
      </sheetData>
      <sheetData sheetId="3244">
        <row r="1">
          <cell r="A1" t="str">
            <v>PHIẾU XỬ LÝ HỒ SƠ THANH TOÁN VƯỢT THẨM QUYỀN PD</v>
          </cell>
        </row>
      </sheetData>
      <sheetData sheetId="3245">
        <row r="1">
          <cell r="A1" t="str">
            <v>PHIẾU XỬ LÝ HỒ SƠ THANH TOÁN VƯỢT THẨM QUYỀN PD</v>
          </cell>
        </row>
      </sheetData>
      <sheetData sheetId="3246">
        <row r="1">
          <cell r="A1" t="str">
            <v>PHIẾU XỬ LÝ HỒ SƠ THANH TOÁN VƯỢT THẨM QUYỀN PD</v>
          </cell>
        </row>
      </sheetData>
      <sheetData sheetId="3247">
        <row r="1">
          <cell r="A1" t="str">
            <v>PHIẾU XỬ LÝ HỒ SƠ THANH TOÁN VƯỢT THẨM QUYỀN PD</v>
          </cell>
        </row>
      </sheetData>
      <sheetData sheetId="3248">
        <row r="1">
          <cell r="A1" t="str">
            <v>PHIẾU XỬ LÝ HỒ SƠ THANH TOÁN VƯỢT THẨM QUYỀN PD</v>
          </cell>
        </row>
      </sheetData>
      <sheetData sheetId="3249">
        <row r="1">
          <cell r="A1" t="str">
            <v>PHIẾU XỬ LÝ HỒ SƠ THANH TOÁN VƯỢT THẨM QUYỀN PD</v>
          </cell>
        </row>
      </sheetData>
      <sheetData sheetId="3250">
        <row r="1">
          <cell r="A1" t="str">
            <v>PHIẾU XỬ LÝ HỒ SƠ THANH TOÁN VƯỢT THẨM QUYỀN PD</v>
          </cell>
        </row>
      </sheetData>
      <sheetData sheetId="3251">
        <row r="1">
          <cell r="A1" t="str">
            <v>PHIẾU XỬ LÝ HỒ SƠ THANH TOÁN VƯỢT THẨM QUYỀN PD</v>
          </cell>
        </row>
      </sheetData>
      <sheetData sheetId="3252">
        <row r="1">
          <cell r="A1" t="str">
            <v>PHIẾU XỬ LÝ HỒ SƠ THANH TOÁN VƯỢT THẨM QUYỀN PD</v>
          </cell>
        </row>
      </sheetData>
      <sheetData sheetId="3253">
        <row r="1">
          <cell r="A1" t="str">
            <v>PHIẾU XỬ LÝ HỒ SƠ THANH TOÁN VƯỢT THẨM QUYỀN PD</v>
          </cell>
        </row>
      </sheetData>
      <sheetData sheetId="3254">
        <row r="1">
          <cell r="A1" t="str">
            <v>PHIẾU XỬ LÝ HỒ SƠ THANH TOÁN VƯỢT THẨM QUYỀN PD</v>
          </cell>
        </row>
      </sheetData>
      <sheetData sheetId="3255">
        <row r="1">
          <cell r="A1" t="str">
            <v>PHIẾU XỬ LÝ HỒ SƠ THANH TOÁN VƯỢT THẨM QUYỀN PD</v>
          </cell>
        </row>
      </sheetData>
      <sheetData sheetId="3256">
        <row r="1">
          <cell r="A1" t="str">
            <v>PHIẾU XỬ LÝ HỒ SƠ THANH TOÁN VƯỢT THẨM QUYỀN PD</v>
          </cell>
        </row>
      </sheetData>
      <sheetData sheetId="3257">
        <row r="1">
          <cell r="A1" t="str">
            <v>PHIẾU XỬ LÝ HỒ SƠ THANH TOÁN VƯỢT THẨM QUYỀN PD</v>
          </cell>
        </row>
      </sheetData>
      <sheetData sheetId="3258">
        <row r="1">
          <cell r="A1" t="str">
            <v>PHIẾU XỬ LÝ HỒ SƠ THANH TOÁN VƯỢT THẨM QUYỀN PD</v>
          </cell>
        </row>
      </sheetData>
      <sheetData sheetId="3259">
        <row r="1">
          <cell r="A1" t="str">
            <v>PHIẾU XỬ LÝ HỒ SƠ THANH TOÁN VƯỢT THẨM QUYỀN PD</v>
          </cell>
        </row>
      </sheetData>
      <sheetData sheetId="3260">
        <row r="1">
          <cell r="A1" t="str">
            <v>PHIẾU XỬ LÝ HỒ SƠ THANH TOÁN VƯỢT THẨM QUYỀN PD</v>
          </cell>
        </row>
      </sheetData>
      <sheetData sheetId="3261">
        <row r="1">
          <cell r="A1" t="str">
            <v>PHIẾU XỬ LÝ HỒ SƠ THANH TOÁN VƯỢT THẨM QUYỀN PD</v>
          </cell>
        </row>
      </sheetData>
      <sheetData sheetId="3262">
        <row r="1">
          <cell r="A1" t="str">
            <v>PHIẾU XỬ LÝ HỒ SƠ THANH TOÁN VƯỢT THẨM QUYỀN PD</v>
          </cell>
        </row>
      </sheetData>
      <sheetData sheetId="3263">
        <row r="1">
          <cell r="A1" t="str">
            <v>PHIẾU XỬ LÝ HỒ SƠ THANH TOÁN VƯỢT THẨM QUYỀN PD</v>
          </cell>
        </row>
      </sheetData>
      <sheetData sheetId="3264">
        <row r="1">
          <cell r="A1" t="str">
            <v>PHIẾU XỬ LÝ HỒ SƠ THANH TOÁN VƯỢT THẨM QUYỀN PD</v>
          </cell>
        </row>
      </sheetData>
      <sheetData sheetId="3265">
        <row r="1">
          <cell r="A1" t="str">
            <v>PHIẾU XỬ LÝ HỒ SƠ THANH TOÁN VƯỢT THẨM QUYỀN PD</v>
          </cell>
        </row>
      </sheetData>
      <sheetData sheetId="3266">
        <row r="1">
          <cell r="A1" t="str">
            <v>PHIẾU XỬ LÝ HỒ SƠ THANH TOÁN VƯỢT THẨM QUYỀN PD</v>
          </cell>
        </row>
      </sheetData>
      <sheetData sheetId="3267">
        <row r="1">
          <cell r="A1" t="str">
            <v>PHIẾU XỬ LÝ HỒ SƠ THANH TOÁN VƯỢT THẨM QUYỀN PD</v>
          </cell>
        </row>
      </sheetData>
      <sheetData sheetId="3268">
        <row r="1">
          <cell r="A1" t="str">
            <v>PHIẾU XỬ LÝ HỒ SƠ THANH TOÁN VƯỢT THẨM QUYỀN PD</v>
          </cell>
        </row>
      </sheetData>
      <sheetData sheetId="3269">
        <row r="1">
          <cell r="A1" t="str">
            <v>PHIẾU XỬ LÝ HỒ SƠ THANH TOÁN VƯỢT THẨM QUYỀN PD</v>
          </cell>
        </row>
      </sheetData>
      <sheetData sheetId="3270">
        <row r="1">
          <cell r="A1" t="str">
            <v>PHIẾU XỬ LÝ HỒ SƠ THANH TOÁN VƯỢT THẨM QUYỀN PD</v>
          </cell>
        </row>
      </sheetData>
      <sheetData sheetId="3271">
        <row r="1">
          <cell r="A1" t="str">
            <v>PHIẾU XỬ LÝ HỒ SƠ THANH TOÁN VƯỢT THẨM QUYỀN PD</v>
          </cell>
        </row>
      </sheetData>
      <sheetData sheetId="3272">
        <row r="1">
          <cell r="A1" t="str">
            <v>PHIẾU XỬ LÝ HỒ SƠ THANH TOÁN VƯỢT THẨM QUYỀN PD</v>
          </cell>
        </row>
      </sheetData>
      <sheetData sheetId="3273">
        <row r="1">
          <cell r="A1" t="str">
            <v>PHIẾU XỬ LÝ HỒ SƠ THANH TOÁN VƯỢT THẨM QUYỀN PD</v>
          </cell>
        </row>
      </sheetData>
      <sheetData sheetId="3274">
        <row r="1">
          <cell r="A1" t="str">
            <v>PHIẾU XỬ LÝ HỒ SƠ THANH TOÁN VƯỢT THẨM QUYỀN PD</v>
          </cell>
        </row>
      </sheetData>
      <sheetData sheetId="3275">
        <row r="1">
          <cell r="A1" t="str">
            <v>PHIẾU XỬ LÝ HỒ SƠ THANH TOÁN VƯỢT THẨM QUYỀN PD</v>
          </cell>
        </row>
      </sheetData>
      <sheetData sheetId="3276">
        <row r="1">
          <cell r="A1" t="str">
            <v>PHIẾU XỬ LÝ HỒ SƠ THANH TOÁN VƯỢT THẨM QUYỀN PD</v>
          </cell>
        </row>
      </sheetData>
      <sheetData sheetId="3277">
        <row r="1">
          <cell r="A1" t="str">
            <v>PHIẾU XỬ LÝ HỒ SƠ THANH TOÁN VƯỢT THẨM QUYỀN PD</v>
          </cell>
        </row>
      </sheetData>
      <sheetData sheetId="3278">
        <row r="1">
          <cell r="A1" t="str">
            <v>PHIẾU XỬ LÝ HỒ SƠ THANH TOÁN VƯỢT THẨM QUYỀN PD</v>
          </cell>
        </row>
      </sheetData>
      <sheetData sheetId="3279">
        <row r="1">
          <cell r="A1" t="str">
            <v>PHIẾU XỬ LÝ HỒ SƠ THANH TOÁN VƯỢT THẨM QUYỀN PD</v>
          </cell>
        </row>
      </sheetData>
      <sheetData sheetId="3280">
        <row r="1">
          <cell r="A1" t="str">
            <v>PHIẾU XỬ LÝ HỒ SƠ THANH TOÁN VƯỢT THẨM QUYỀN PD</v>
          </cell>
        </row>
      </sheetData>
      <sheetData sheetId="3281">
        <row r="1">
          <cell r="A1" t="str">
            <v>PHIẾU XỬ LÝ HỒ SƠ THANH TOÁN VƯỢT THẨM QUYỀN PD</v>
          </cell>
        </row>
      </sheetData>
      <sheetData sheetId="3282">
        <row r="1">
          <cell r="A1" t="str">
            <v>PHIẾU XỬ LÝ HỒ SƠ THANH TOÁN VƯỢT THẨM QUYỀN PD</v>
          </cell>
        </row>
      </sheetData>
      <sheetData sheetId="3283">
        <row r="1">
          <cell r="A1" t="str">
            <v>PHIẾU XỬ LÝ HỒ SƠ THANH TOÁN VƯỢT THẨM QUYỀN PD</v>
          </cell>
        </row>
      </sheetData>
      <sheetData sheetId="3284">
        <row r="1">
          <cell r="A1" t="str">
            <v>PHIẾU XỬ LÝ HỒ SƠ THANH TOÁN VƯỢT THẨM QUYỀN PD</v>
          </cell>
        </row>
      </sheetData>
      <sheetData sheetId="3285">
        <row r="1">
          <cell r="A1" t="str">
            <v>PHIẾU XỬ LÝ HỒ SƠ THANH TOÁN VƯỢT THẨM QUYỀN PD</v>
          </cell>
        </row>
      </sheetData>
      <sheetData sheetId="3286">
        <row r="1">
          <cell r="A1" t="str">
            <v>PHIẾU XỬ LÝ HỒ SƠ THANH TOÁN VƯỢT THẨM QUYỀN PD</v>
          </cell>
        </row>
      </sheetData>
      <sheetData sheetId="3287">
        <row r="1">
          <cell r="A1" t="str">
            <v>PHIẾU XỬ LÝ HỒ SƠ THANH TOÁN VƯỢT THẨM QUYỀN PD</v>
          </cell>
        </row>
      </sheetData>
      <sheetData sheetId="3288">
        <row r="1">
          <cell r="A1" t="str">
            <v>PHIẾU XỬ LÝ HỒ SƠ THANH TOÁN VƯỢT THẨM QUYỀN PD</v>
          </cell>
        </row>
      </sheetData>
      <sheetData sheetId="3289">
        <row r="1">
          <cell r="A1" t="str">
            <v>PHIẾU XỬ LÝ HỒ SƠ THANH TOÁN VƯỢT THẨM QUYỀN PD</v>
          </cell>
        </row>
      </sheetData>
      <sheetData sheetId="3290">
        <row r="1">
          <cell r="A1" t="str">
            <v>PHIẾU XỬ LÝ HỒ SƠ THANH TOÁN VƯỢT THẨM QUYỀN PD</v>
          </cell>
        </row>
      </sheetData>
      <sheetData sheetId="3291">
        <row r="1">
          <cell r="A1" t="str">
            <v>PHIẾU XỬ LÝ HỒ SƠ THANH TOÁN VƯỢT THẨM QUYỀN PD</v>
          </cell>
        </row>
      </sheetData>
      <sheetData sheetId="3292">
        <row r="1">
          <cell r="A1" t="str">
            <v>PHIẾU XỬ LÝ HỒ SƠ THANH TOÁN VƯỢT THẨM QUYỀN PD</v>
          </cell>
        </row>
      </sheetData>
      <sheetData sheetId="3293">
        <row r="1">
          <cell r="A1" t="str">
            <v>PHIẾU XỬ LÝ HỒ SƠ THANH TOÁN VƯỢT THẨM QUYỀN PD</v>
          </cell>
        </row>
      </sheetData>
      <sheetData sheetId="3294">
        <row r="1">
          <cell r="A1" t="str">
            <v>PHIẾU XỬ LÝ HỒ SƠ THANH TOÁN VƯỢT THẨM QUYỀN PD</v>
          </cell>
        </row>
      </sheetData>
      <sheetData sheetId="3295">
        <row r="1">
          <cell r="A1" t="str">
            <v>PHIẾU XỬ LÝ HỒ SƠ THANH TOÁN VƯỢT THẨM QUYỀN PD</v>
          </cell>
        </row>
      </sheetData>
      <sheetData sheetId="3296">
        <row r="1">
          <cell r="A1" t="str">
            <v>PHIẾU XỬ LÝ HỒ SƠ THANH TOÁN VƯỢT THẨM QUYỀN PD</v>
          </cell>
        </row>
      </sheetData>
      <sheetData sheetId="3297">
        <row r="1">
          <cell r="A1" t="str">
            <v>PHIẾU XỬ LÝ HỒ SƠ THANH TOÁN VƯỢT THẨM QUYỀN PD</v>
          </cell>
        </row>
      </sheetData>
      <sheetData sheetId="3298">
        <row r="1">
          <cell r="A1" t="str">
            <v>PHIẾU XỬ LÝ HỒ SƠ THANH TOÁN VƯỢT THẨM QUYỀN PD</v>
          </cell>
        </row>
      </sheetData>
      <sheetData sheetId="3299">
        <row r="1">
          <cell r="A1" t="str">
            <v>PHIẾU XỬ LÝ HỒ SƠ THANH TOÁN VƯỢT THẨM QUYỀN PD</v>
          </cell>
        </row>
      </sheetData>
      <sheetData sheetId="3300">
        <row r="1">
          <cell r="A1" t="str">
            <v>PHIẾU XỬ LÝ HỒ SƠ THANH TOÁN VƯỢT THẨM QUYỀN PD</v>
          </cell>
        </row>
      </sheetData>
      <sheetData sheetId="3301">
        <row r="1">
          <cell r="A1" t="str">
            <v>PHIẾU XỬ LÝ HỒ SƠ THANH TOÁN VƯỢT THẨM QUYỀN PD</v>
          </cell>
        </row>
      </sheetData>
      <sheetData sheetId="3302">
        <row r="1">
          <cell r="A1" t="str">
            <v>PHIẾU XỬ LÝ HỒ SƠ THANH TOÁN VƯỢT THẨM QUYỀN PD</v>
          </cell>
        </row>
      </sheetData>
      <sheetData sheetId="3303">
        <row r="1">
          <cell r="A1" t="str">
            <v>PHIẾU XỬ LÝ HỒ SƠ THANH TOÁN VƯỢT THẨM QUYỀN PD</v>
          </cell>
        </row>
      </sheetData>
      <sheetData sheetId="3304">
        <row r="1">
          <cell r="A1" t="str">
            <v>PHIẾU XỬ LÝ HỒ SƠ THANH TOÁN VƯỢT THẨM QUYỀN PD</v>
          </cell>
        </row>
      </sheetData>
      <sheetData sheetId="3305">
        <row r="1">
          <cell r="A1" t="str">
            <v>PHIẾU XỬ LÝ HỒ SƠ THANH TOÁN VƯỢT THẨM QUYỀN PD</v>
          </cell>
        </row>
      </sheetData>
      <sheetData sheetId="3306">
        <row r="1">
          <cell r="A1" t="str">
            <v>PHIẾU XỬ LÝ HỒ SƠ THANH TOÁN VƯỢT THẨM QUYỀN PD</v>
          </cell>
        </row>
      </sheetData>
      <sheetData sheetId="3307">
        <row r="1">
          <cell r="A1" t="str">
            <v>PHIẾU XỬ LÝ HỒ SƠ THANH TOÁN VƯỢT THẨM QUYỀN PD</v>
          </cell>
        </row>
      </sheetData>
      <sheetData sheetId="3308">
        <row r="1">
          <cell r="A1" t="str">
            <v>PHIẾU XỬ LÝ HỒ SƠ THANH TOÁN VƯỢT THẨM QUYỀN PD</v>
          </cell>
        </row>
      </sheetData>
      <sheetData sheetId="3309">
        <row r="1">
          <cell r="A1" t="str">
            <v>PHIẾU XỬ LÝ HỒ SƠ THANH TOÁN VƯỢT THẨM QUYỀN PD</v>
          </cell>
        </row>
      </sheetData>
      <sheetData sheetId="3310">
        <row r="1">
          <cell r="A1" t="str">
            <v>PHIẾU XỬ LÝ HỒ SƠ THANH TOÁN VƯỢT THẨM QUYỀN PD</v>
          </cell>
        </row>
      </sheetData>
      <sheetData sheetId="3311">
        <row r="1">
          <cell r="A1" t="str">
            <v>PHIẾU XỬ LÝ HỒ SƠ THANH TOÁN VƯỢT THẨM QUYỀN PD</v>
          </cell>
        </row>
      </sheetData>
      <sheetData sheetId="3312">
        <row r="1">
          <cell r="A1" t="str">
            <v>PHIẾU XỬ LÝ HỒ SƠ THANH TOÁN VƯỢT THẨM QUYỀN PD</v>
          </cell>
        </row>
      </sheetData>
      <sheetData sheetId="3313">
        <row r="1">
          <cell r="A1" t="str">
            <v>PHIẾU XỬ LÝ HỒ SƠ THANH TOÁN VƯỢT THẨM QUYỀN PD</v>
          </cell>
        </row>
      </sheetData>
      <sheetData sheetId="3314">
        <row r="1">
          <cell r="A1" t="str">
            <v>PHIẾU XỬ LÝ HỒ SƠ THANH TOÁN VƯỢT THẨM QUYỀN PD</v>
          </cell>
        </row>
      </sheetData>
      <sheetData sheetId="3315">
        <row r="1">
          <cell r="A1" t="str">
            <v>PHIẾU XỬ LÝ HỒ SƠ THANH TOÁN VƯỢT THẨM QUYỀN PD</v>
          </cell>
        </row>
      </sheetData>
      <sheetData sheetId="3316">
        <row r="1">
          <cell r="A1" t="str">
            <v>PHIẾU XỬ LÝ HỒ SƠ THANH TOÁN VƯỢT THẨM QUYỀN PD</v>
          </cell>
        </row>
      </sheetData>
      <sheetData sheetId="3317">
        <row r="1">
          <cell r="A1" t="str">
            <v>PHIẾU XỬ LÝ HỒ SƠ THANH TOÁN VƯỢT THẨM QUYỀN PD</v>
          </cell>
        </row>
      </sheetData>
      <sheetData sheetId="3318">
        <row r="1">
          <cell r="A1" t="str">
            <v>PHIẾU XỬ LÝ HỒ SƠ THANH TOÁN VƯỢT THẨM QUYỀN PD</v>
          </cell>
        </row>
      </sheetData>
      <sheetData sheetId="3319"/>
      <sheetData sheetId="3320">
        <row r="1">
          <cell r="A1" t="str">
            <v>PHIẾU XỬ LÝ HỒ SƠ THANH TOÁN VƯỢT THẨM QUYỀN PD</v>
          </cell>
        </row>
      </sheetData>
      <sheetData sheetId="3321">
        <row r="1">
          <cell r="A1" t="str">
            <v>PHIẾU XỬ LÝ HỒ SƠ THANH TOÁN VƯỢT THẨM QUYỀN PD</v>
          </cell>
        </row>
      </sheetData>
      <sheetData sheetId="3322">
        <row r="1">
          <cell r="A1" t="str">
            <v>PHIẾU XỬ LÝ HỒ SƠ THANH TOÁN VƯỢT THẨM QUYỀN PD</v>
          </cell>
        </row>
      </sheetData>
      <sheetData sheetId="3323">
        <row r="1">
          <cell r="A1" t="str">
            <v>PHIẾU XỬ LÝ HỒ SƠ THANH TOÁN VƯỢT THẨM QUYỀN PD</v>
          </cell>
        </row>
      </sheetData>
      <sheetData sheetId="3324">
        <row r="1">
          <cell r="A1" t="str">
            <v>PHIẾU XỬ LÝ HỒ SƠ THANH TOÁN VƯỢT THẨM QUYỀN PD</v>
          </cell>
        </row>
      </sheetData>
      <sheetData sheetId="3325">
        <row r="1">
          <cell r="A1" t="str">
            <v>PHIẾU XỬ LÝ HỒ SƠ THANH TOÁN VƯỢT THẨM QUYỀN PD</v>
          </cell>
        </row>
      </sheetData>
      <sheetData sheetId="3326">
        <row r="1">
          <cell r="A1" t="str">
            <v>PHIẾU XỬ LÝ HỒ SƠ THANH TOÁN VƯỢT THẨM QUYỀN PD</v>
          </cell>
        </row>
      </sheetData>
      <sheetData sheetId="3327">
        <row r="1">
          <cell r="A1" t="str">
            <v>PHIẾU XỬ LÝ HỒ SƠ THANH TOÁN VƯỢT THẨM QUYỀN PD</v>
          </cell>
        </row>
      </sheetData>
      <sheetData sheetId="3328">
        <row r="1">
          <cell r="A1" t="str">
            <v>PHIẾU XỬ LÝ HỒ SƠ THANH TOÁN VƯỢT THẨM QUYỀN PD</v>
          </cell>
        </row>
      </sheetData>
      <sheetData sheetId="3329">
        <row r="1">
          <cell r="A1" t="str">
            <v>PHIẾU XỬ LÝ HỒ SƠ THANH TOÁN VƯỢT THẨM QUYỀN PD</v>
          </cell>
        </row>
      </sheetData>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row r="1">
          <cell r="A1" t="str">
            <v>PHIẾU XỬ LÝ HỒ SƠ THANH TOÁN VƯỢT THẨM QUYỀN PD</v>
          </cell>
        </row>
      </sheetData>
      <sheetData sheetId="3368"/>
      <sheetData sheetId="3369">
        <row r="1">
          <cell r="A1" t="str">
            <v>PHIẾU XỬ LÝ HỒ SƠ THANH TOÁN VƯỢT THẨM QUYỀN PD</v>
          </cell>
        </row>
      </sheetData>
      <sheetData sheetId="3370">
        <row r="1">
          <cell r="A1" t="str">
            <v>PHIẾU XỬ LÝ HỒ SƠ THANH TOÁN VƯỢT THẨM QUYỀN PD</v>
          </cell>
        </row>
      </sheetData>
      <sheetData sheetId="3371">
        <row r="1">
          <cell r="A1" t="str">
            <v>PHIẾU XỬ LÝ HỒ SƠ THANH TOÁN VƯỢT THẨM QUYỀN PD</v>
          </cell>
        </row>
      </sheetData>
      <sheetData sheetId="3372">
        <row r="1">
          <cell r="A1" t="str">
            <v>PHIẾU XỬ LÝ HỒ SƠ THANH TOÁN VƯỢT THẨM QUYỀN PD</v>
          </cell>
        </row>
      </sheetData>
      <sheetData sheetId="3373">
        <row r="1">
          <cell r="A1" t="str">
            <v>PHIẾU XỬ LÝ HỒ SƠ THANH TOÁN VƯỢT THẨM QUYỀN PD</v>
          </cell>
        </row>
      </sheetData>
      <sheetData sheetId="3374">
        <row r="1">
          <cell r="A1" t="str">
            <v>PHIẾU XỬ LÝ HỒ SƠ THANH TOÁN VƯỢT THẨM QUYỀN PD</v>
          </cell>
        </row>
      </sheetData>
      <sheetData sheetId="3375">
        <row r="1">
          <cell r="A1" t="str">
            <v>PHIẾU XỬ LÝ HỒ SƠ THANH TOÁN VƯỢT THẨM QUYỀN PD</v>
          </cell>
        </row>
      </sheetData>
      <sheetData sheetId="3376"/>
      <sheetData sheetId="3377">
        <row r="1">
          <cell r="A1" t="str">
            <v>PHIẾU XỬ LÝ HỒ SƠ THANH TOÁN VƯỢT THẨM QUYỀN PD</v>
          </cell>
        </row>
      </sheetData>
      <sheetData sheetId="3378">
        <row r="1">
          <cell r="A1" t="str">
            <v>PHIẾU XỬ LÝ HỒ SƠ THANH TOÁN VƯỢT THẨM QUYỀN PD</v>
          </cell>
        </row>
      </sheetData>
      <sheetData sheetId="3379">
        <row r="1">
          <cell r="A1" t="str">
            <v>PHIẾU XỬ LÝ HỒ SƠ THANH TOÁN VƯỢT THẨM QUYỀN PD</v>
          </cell>
        </row>
      </sheetData>
      <sheetData sheetId="3380">
        <row r="1">
          <cell r="A1" t="str">
            <v>PHIẾU XỬ LÝ HỒ SƠ THANH TOÁN VƯỢT THẨM QUYỀN PD</v>
          </cell>
        </row>
      </sheetData>
      <sheetData sheetId="3381"/>
      <sheetData sheetId="3382">
        <row r="1">
          <cell r="A1" t="str">
            <v>PHIẾU XỬ LÝ HỒ SƠ THANH TOÁN VƯỢT THẨM QUYỀN PD</v>
          </cell>
        </row>
      </sheetData>
      <sheetData sheetId="3383"/>
      <sheetData sheetId="3384">
        <row r="1">
          <cell r="A1" t="str">
            <v>PHIẾU XỬ LÝ HỒ SƠ THANH TOÁN VƯỢT THẨM QUYỀN PD</v>
          </cell>
        </row>
      </sheetData>
      <sheetData sheetId="3385">
        <row r="1">
          <cell r="A1" t="str">
            <v>PHIẾU XỬ LÝ HỒ SƠ THANH TOÁN VƯỢT THẨM QUYỀN PD</v>
          </cell>
        </row>
      </sheetData>
      <sheetData sheetId="3386">
        <row r="1">
          <cell r="A1" t="str">
            <v>PHIẾU XỬ LÝ HỒ SƠ THANH TOÁN VƯỢT THẨM QUYỀN PD</v>
          </cell>
        </row>
      </sheetData>
      <sheetData sheetId="3387">
        <row r="1">
          <cell r="A1" t="str">
            <v>PHIẾU XỬ LÝ HỒ SƠ THANH TOÁN VƯỢT THẨM QUYỀN PD</v>
          </cell>
        </row>
      </sheetData>
      <sheetData sheetId="3388">
        <row r="1">
          <cell r="A1" t="str">
            <v>PHIẾU XỬ LÝ HỒ SƠ THANH TOÁN VƯỢT THẨM QUYỀN PD</v>
          </cell>
        </row>
      </sheetData>
      <sheetData sheetId="3389">
        <row r="1">
          <cell r="A1" t="str">
            <v>PHIẾU XỬ LÝ HỒ SƠ THANH TOÁN VƯỢT THẨM QUYỀN PD</v>
          </cell>
        </row>
      </sheetData>
      <sheetData sheetId="3390">
        <row r="1">
          <cell r="A1" t="str">
            <v>PHIẾU XỬ LÝ HỒ SƠ THANH TOÁN VƯỢT THẨM QUYỀN PD</v>
          </cell>
        </row>
      </sheetData>
      <sheetData sheetId="3391"/>
      <sheetData sheetId="3392">
        <row r="1">
          <cell r="A1" t="str">
            <v>PHIẾU XỬ LÝ HỒ SƠ THANH TOÁN VƯỢT THẨM QUYỀN PD</v>
          </cell>
        </row>
      </sheetData>
      <sheetData sheetId="3393">
        <row r="1">
          <cell r="A1" t="str">
            <v>PHIẾU XỬ LÝ HỒ SƠ THANH TOÁN VƯỢT THẨM QUYỀN PD</v>
          </cell>
        </row>
      </sheetData>
      <sheetData sheetId="3394">
        <row r="1">
          <cell r="A1" t="str">
            <v>PHIẾU XỬ LÝ HỒ SƠ THANH TOÁN VƯỢT THẨM QUYỀN PD</v>
          </cell>
        </row>
      </sheetData>
      <sheetData sheetId="3395">
        <row r="1">
          <cell r="A1" t="str">
            <v>PHIẾU XỬ LÝ HỒ SƠ THANH TOÁN VƯỢT THẨM QUYỀN PD</v>
          </cell>
        </row>
      </sheetData>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row r="1">
          <cell r="A1" t="str">
            <v>PHIẾU XỬ LÝ HỒ SƠ THANH TOÁN VƯỢT THẨM QUYỀN PD</v>
          </cell>
        </row>
      </sheetData>
      <sheetData sheetId="3455">
        <row r="1">
          <cell r="A1" t="str">
            <v>PHIẾU XỬ LÝ HỒ SƠ THANH TOÁN VƯỢT THẨM QUYỀN PD</v>
          </cell>
        </row>
      </sheetData>
      <sheetData sheetId="3456">
        <row r="1">
          <cell r="A1" t="str">
            <v>PHIẾU XỬ LÝ HỒ SƠ THANH TOÁN VƯỢT THẨM QUYỀN PD</v>
          </cell>
        </row>
      </sheetData>
      <sheetData sheetId="3457">
        <row r="1">
          <cell r="A1" t="str">
            <v>PHIẾU XỬ LÝ HỒ SƠ THANH TOÁN VƯỢT THẨM QUYỀN PD</v>
          </cell>
        </row>
      </sheetData>
      <sheetData sheetId="3458">
        <row r="1">
          <cell r="A1" t="str">
            <v>PHIẾU XỬ LÝ HỒ SƠ THANH TOÁN VƯỢT THẨM QUYỀN PD</v>
          </cell>
        </row>
      </sheetData>
      <sheetData sheetId="3459">
        <row r="1">
          <cell r="A1" t="str">
            <v>PHIẾU XỬ LÝ HỒ SƠ THANH TOÁN VƯỢT THẨM QUYỀN PD</v>
          </cell>
        </row>
      </sheetData>
      <sheetData sheetId="3460">
        <row r="1">
          <cell r="A1" t="str">
            <v>PHIẾU XỬ LÝ HỒ SƠ THANH TOÁN VƯỢT THẨM QUYỀN PD</v>
          </cell>
        </row>
      </sheetData>
      <sheetData sheetId="3461">
        <row r="1">
          <cell r="A1" t="str">
            <v>PHIẾU XỬ LÝ HỒ SƠ THANH TOÁN VƯỢT THẨM QUYỀN PD</v>
          </cell>
        </row>
      </sheetData>
      <sheetData sheetId="3462">
        <row r="1">
          <cell r="A1" t="str">
            <v>PHIẾU XỬ LÝ HỒ SƠ THANH TOÁN VƯỢT THẨM QUYỀN PD</v>
          </cell>
        </row>
      </sheetData>
      <sheetData sheetId="3463">
        <row r="1">
          <cell r="A1" t="str">
            <v>PHIẾU XỬ LÝ HỒ SƠ THANH TOÁN VƯỢT THẨM QUYỀN PD</v>
          </cell>
        </row>
      </sheetData>
      <sheetData sheetId="3464">
        <row r="1">
          <cell r="A1" t="str">
            <v>PHIẾU XỬ LÝ HỒ SƠ THANH TOÁN VƯỢT THẨM QUYỀN PD</v>
          </cell>
        </row>
      </sheetData>
      <sheetData sheetId="3465">
        <row r="1">
          <cell r="A1" t="str">
            <v>PHIẾU XỬ LÝ HỒ SƠ THANH TOÁN VƯỢT THẨM QUYỀN PD</v>
          </cell>
        </row>
      </sheetData>
      <sheetData sheetId="3466">
        <row r="1">
          <cell r="A1" t="str">
            <v>PHIẾU XỬ LÝ HỒ SƠ THANH TOÁN VƯỢT THẨM QUYỀN PD</v>
          </cell>
        </row>
      </sheetData>
      <sheetData sheetId="3467">
        <row r="1">
          <cell r="A1" t="str">
            <v>PHIẾU XỬ LÝ HỒ SƠ THANH TOÁN VƯỢT THẨM QUYỀN PD</v>
          </cell>
        </row>
      </sheetData>
      <sheetData sheetId="3468">
        <row r="1">
          <cell r="A1" t="str">
            <v>PHIẾU XỬ LÝ HỒ SƠ THANH TOÁN VƯỢT THẨM QUYỀN PD</v>
          </cell>
        </row>
      </sheetData>
      <sheetData sheetId="3469">
        <row r="1">
          <cell r="A1" t="str">
            <v>PHIẾU XỬ LÝ HỒ SƠ THANH TOÁN VƯỢT THẨM QUYỀN PD</v>
          </cell>
        </row>
      </sheetData>
      <sheetData sheetId="3470">
        <row r="1">
          <cell r="A1" t="str">
            <v>PHIẾU XỬ LÝ HỒ SƠ THANH TOÁN VƯỢT THẨM QUYỀN PD</v>
          </cell>
        </row>
      </sheetData>
      <sheetData sheetId="3471">
        <row r="1">
          <cell r="A1" t="str">
            <v>PHIẾU XỬ LÝ HỒ SƠ THANH TOÁN VƯỢT THẨM QUYỀN PD</v>
          </cell>
        </row>
      </sheetData>
      <sheetData sheetId="3472">
        <row r="1">
          <cell r="A1" t="str">
            <v>PHIẾU XỬ LÝ HỒ SƠ THANH TOÁN VƯỢT THẨM QUYỀN PD</v>
          </cell>
        </row>
      </sheetData>
      <sheetData sheetId="3473">
        <row r="1">
          <cell r="A1" t="str">
            <v>PHIẾU XỬ LÝ HỒ SƠ THANH TOÁN VƯỢT THẨM QUYỀN PD</v>
          </cell>
        </row>
      </sheetData>
      <sheetData sheetId="3474">
        <row r="1">
          <cell r="A1" t="str">
            <v>PHIẾU XỬ LÝ HỒ SƠ THANH TOÁN VƯỢT THẨM QUYỀN PD</v>
          </cell>
        </row>
      </sheetData>
      <sheetData sheetId="3475">
        <row r="1">
          <cell r="A1" t="str">
            <v>PHIẾU XỬ LÝ HỒ SƠ THANH TOÁN VƯỢT THẨM QUYỀN PD</v>
          </cell>
        </row>
      </sheetData>
      <sheetData sheetId="3476">
        <row r="1">
          <cell r="A1" t="str">
            <v>PHIẾU XỬ LÝ HỒ SƠ THANH TOÁN VƯỢT THẨM QUYỀN PD</v>
          </cell>
        </row>
      </sheetData>
      <sheetData sheetId="3477">
        <row r="1">
          <cell r="A1" t="str">
            <v>PHIẾU XỬ LÝ HỒ SƠ THANH TOÁN VƯỢT THẨM QUYỀN PD</v>
          </cell>
        </row>
      </sheetData>
      <sheetData sheetId="3478">
        <row r="1">
          <cell r="A1" t="str">
            <v>PHIẾU XỬ LÝ HỒ SƠ THANH TOÁN VƯỢT THẨM QUYỀN PD</v>
          </cell>
        </row>
      </sheetData>
      <sheetData sheetId="3479">
        <row r="1">
          <cell r="A1" t="str">
            <v>PHIẾU XỬ LÝ HỒ SƠ THANH TOÁN VƯỢT THẨM QUYỀN PD</v>
          </cell>
        </row>
      </sheetData>
      <sheetData sheetId="3480">
        <row r="1">
          <cell r="A1" t="str">
            <v>PHIẾU XỬ LÝ HỒ SƠ THANH TOÁN VƯỢT THẨM QUYỀN PD</v>
          </cell>
        </row>
      </sheetData>
      <sheetData sheetId="3481">
        <row r="1">
          <cell r="A1" t="str">
            <v>PHIẾU XỬ LÝ HỒ SƠ THANH TOÁN VƯỢT THẨM QUYỀN PD</v>
          </cell>
        </row>
      </sheetData>
      <sheetData sheetId="3482">
        <row r="1">
          <cell r="A1" t="str">
            <v>PHIẾU XỬ LÝ HỒ SƠ THANH TOÁN VƯỢT THẨM QUYỀN PD</v>
          </cell>
        </row>
      </sheetData>
      <sheetData sheetId="3483">
        <row r="1">
          <cell r="A1" t="str">
            <v>PHIẾU XỬ LÝ HỒ SƠ THANH TOÁN VƯỢT THẨM QUYỀN PD</v>
          </cell>
        </row>
      </sheetData>
      <sheetData sheetId="3484">
        <row r="1">
          <cell r="A1" t="str">
            <v>PHIẾU XỬ LÝ HỒ SƠ THANH TOÁN VƯỢT THẨM QUYỀN PD</v>
          </cell>
        </row>
      </sheetData>
      <sheetData sheetId="3485">
        <row r="1">
          <cell r="A1" t="str">
            <v>PHIẾU XỬ LÝ HỒ SƠ THANH TOÁN VƯỢT THẨM QUYỀN PD</v>
          </cell>
        </row>
      </sheetData>
      <sheetData sheetId="3486">
        <row r="1">
          <cell r="A1" t="str">
            <v>PHIẾU XỬ LÝ HỒ SƠ THANH TOÁN VƯỢT THẨM QUYỀN PD</v>
          </cell>
        </row>
      </sheetData>
      <sheetData sheetId="3487">
        <row r="1">
          <cell r="A1" t="str">
            <v>PHIẾU XỬ LÝ HỒ SƠ THANH TOÁN VƯỢT THẨM QUYỀN PD</v>
          </cell>
        </row>
      </sheetData>
      <sheetData sheetId="3488">
        <row r="1">
          <cell r="A1" t="str">
            <v>PHIẾU XỬ LÝ HỒ SƠ THANH TOÁN VƯỢT THẨM QUYỀN PD</v>
          </cell>
        </row>
      </sheetData>
      <sheetData sheetId="3489">
        <row r="1">
          <cell r="A1" t="str">
            <v>PHIẾU XỬ LÝ HỒ SƠ THANH TOÁN VƯỢT THẨM QUYỀN PD</v>
          </cell>
        </row>
      </sheetData>
      <sheetData sheetId="3490">
        <row r="1">
          <cell r="A1" t="str">
            <v>PHIẾU XỬ LÝ HỒ SƠ THANH TOÁN VƯỢT THẨM QUYỀN PD</v>
          </cell>
        </row>
      </sheetData>
      <sheetData sheetId="3491">
        <row r="1">
          <cell r="A1" t="str">
            <v>PHIẾU XỬ LÝ HỒ SƠ THANH TOÁN VƯỢT THẨM QUYỀN PD</v>
          </cell>
        </row>
      </sheetData>
      <sheetData sheetId="3492">
        <row r="1">
          <cell r="A1" t="str">
            <v>PHIẾU XỬ LÝ HỒ SƠ THANH TOÁN VƯỢT THẨM QUYỀN PD</v>
          </cell>
        </row>
      </sheetData>
      <sheetData sheetId="3493">
        <row r="1">
          <cell r="A1" t="str">
            <v>PHIẾU XỬ LÝ HỒ SƠ THANH TOÁN VƯỢT THẨM QUYỀN PD</v>
          </cell>
        </row>
      </sheetData>
      <sheetData sheetId="3494">
        <row r="1">
          <cell r="A1" t="str">
            <v>PHIẾU XỬ LÝ HỒ SƠ THANH TOÁN VƯỢT THẨM QUYỀN PD</v>
          </cell>
        </row>
      </sheetData>
      <sheetData sheetId="3495">
        <row r="1">
          <cell r="A1" t="str">
            <v>PHIẾU XỬ LÝ HỒ SƠ THANH TOÁN VƯỢT THẨM QUYỀN PD</v>
          </cell>
        </row>
      </sheetData>
      <sheetData sheetId="3496">
        <row r="1">
          <cell r="A1" t="str">
            <v>PHIẾU XỬ LÝ HỒ SƠ THANH TOÁN VƯỢT THẨM QUYỀN PD</v>
          </cell>
        </row>
      </sheetData>
      <sheetData sheetId="3497">
        <row r="1">
          <cell r="A1" t="str">
            <v>PHIẾU XỬ LÝ HỒ SƠ THANH TOÁN VƯỢT THẨM QUYỀN PD</v>
          </cell>
        </row>
      </sheetData>
      <sheetData sheetId="3498">
        <row r="1">
          <cell r="A1" t="str">
            <v>PHIẾU XỬ LÝ HỒ SƠ THANH TOÁN VƯỢT THẨM QUYỀN PD</v>
          </cell>
        </row>
      </sheetData>
      <sheetData sheetId="3499">
        <row r="1">
          <cell r="A1" t="str">
            <v>PHIẾU XỬ LÝ HỒ SƠ THANH TOÁN VƯỢT THẨM QUYỀN PD</v>
          </cell>
        </row>
      </sheetData>
      <sheetData sheetId="3500">
        <row r="1">
          <cell r="A1" t="str">
            <v>PHIẾU XỬ LÝ HỒ SƠ THANH TOÁN VƯỢT THẨM QUYỀN PD</v>
          </cell>
        </row>
      </sheetData>
      <sheetData sheetId="3501">
        <row r="1">
          <cell r="A1" t="str">
            <v>PHIẾU XỬ LÝ HỒ SƠ THANH TOÁN VƯỢT THẨM QUYỀN PD</v>
          </cell>
        </row>
      </sheetData>
      <sheetData sheetId="3502">
        <row r="1">
          <cell r="A1" t="str">
            <v>PHIẾU XỬ LÝ HỒ SƠ THANH TOÁN VƯỢT THẨM QUYỀN PD</v>
          </cell>
        </row>
      </sheetData>
      <sheetData sheetId="3503">
        <row r="1">
          <cell r="A1" t="str">
            <v>PHIẾU XỬ LÝ HỒ SƠ THANH TOÁN VƯỢT THẨM QUYỀN PD</v>
          </cell>
        </row>
      </sheetData>
      <sheetData sheetId="3504">
        <row r="1">
          <cell r="A1" t="str">
            <v>PHIẾU XỬ LÝ HỒ SƠ THANH TOÁN VƯỢT THẨM QUYỀN PD</v>
          </cell>
        </row>
      </sheetData>
      <sheetData sheetId="3505">
        <row r="1">
          <cell r="A1" t="str">
            <v>PHIẾU XỬ LÝ HỒ SƠ THANH TOÁN VƯỢT THẨM QUYỀN PD</v>
          </cell>
        </row>
      </sheetData>
      <sheetData sheetId="3506">
        <row r="1">
          <cell r="A1" t="str">
            <v>PHIẾU XỬ LÝ HỒ SƠ THANH TOÁN VƯỢT THẨM QUYỀN PD</v>
          </cell>
        </row>
      </sheetData>
      <sheetData sheetId="3507">
        <row r="1">
          <cell r="A1" t="str">
            <v>PHIẾU XỬ LÝ HỒ SƠ THANH TOÁN VƯỢT THẨM QUYỀN PD</v>
          </cell>
        </row>
      </sheetData>
      <sheetData sheetId="3508">
        <row r="1">
          <cell r="A1" t="str">
            <v>PHIẾU XỬ LÝ HỒ SƠ THANH TOÁN VƯỢT THẨM QUYỀN PD</v>
          </cell>
        </row>
      </sheetData>
      <sheetData sheetId="3509">
        <row r="1">
          <cell r="A1" t="str">
            <v>PHIẾU XỬ LÝ HỒ SƠ THANH TOÁN VƯỢT THẨM QUYỀN PD</v>
          </cell>
        </row>
      </sheetData>
      <sheetData sheetId="3510">
        <row r="1">
          <cell r="A1" t="str">
            <v>PHIẾU XỬ LÝ HỒ SƠ THANH TOÁN VƯỢT THẨM QUYỀN PD</v>
          </cell>
        </row>
      </sheetData>
      <sheetData sheetId="3511">
        <row r="1">
          <cell r="A1" t="str">
            <v>PHIẾU XỬ LÝ HỒ SƠ THANH TOÁN VƯỢT THẨM QUYỀN PD</v>
          </cell>
        </row>
      </sheetData>
      <sheetData sheetId="3512">
        <row r="1">
          <cell r="A1" t="str">
            <v>PHIẾU XỬ LÝ HỒ SƠ THANH TOÁN VƯỢT THẨM QUYỀN PD</v>
          </cell>
        </row>
      </sheetData>
      <sheetData sheetId="3513">
        <row r="1">
          <cell r="A1" t="str">
            <v>PHIẾU XỬ LÝ HỒ SƠ THANH TOÁN VƯỢT THẨM QUYỀN PD</v>
          </cell>
        </row>
      </sheetData>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ow r="1">
          <cell r="A1" t="str">
            <v>PHIẾU XỬ LÝ HỒ SƠ THANH TOÁN VƯỢT THẨM QUYỀN PD</v>
          </cell>
        </row>
      </sheetData>
      <sheetData sheetId="3527">
        <row r="1">
          <cell r="A1" t="str">
            <v>PHIẾU XỬ LÝ HỒ SƠ THANH TOÁN VƯỢT THẨM QUYỀN PD</v>
          </cell>
        </row>
      </sheetData>
      <sheetData sheetId="3528">
        <row r="1">
          <cell r="A1" t="str">
            <v>PHIẾU XỬ LÝ HỒ SƠ THANH TOÁN VƯỢT THẨM QUYỀN PD</v>
          </cell>
        </row>
      </sheetData>
      <sheetData sheetId="3529">
        <row r="1">
          <cell r="A1" t="str">
            <v>PHIẾU XỬ LÝ HỒ SƠ THANH TOÁN VƯỢT THẨM QUYỀN PD</v>
          </cell>
        </row>
      </sheetData>
      <sheetData sheetId="3530">
        <row r="1">
          <cell r="A1" t="str">
            <v>PHIẾU XỬ LÝ HỒ SƠ THANH TOÁN VƯỢT THẨM QUYỀN PD</v>
          </cell>
        </row>
      </sheetData>
      <sheetData sheetId="3531">
        <row r="1">
          <cell r="A1" t="str">
            <v>PHIẾU XỬ LÝ HỒ SƠ THANH TOÁN VƯỢT THẨM QUYỀN PD</v>
          </cell>
        </row>
      </sheetData>
      <sheetData sheetId="3532"/>
      <sheetData sheetId="3533"/>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sheetData sheetId="3556"/>
      <sheetData sheetId="3557"/>
      <sheetData sheetId="3558"/>
      <sheetData sheetId="3559"/>
      <sheetData sheetId="3560"/>
      <sheetData sheetId="3561">
        <row r="1">
          <cell r="A1" t="str">
            <v>PHIẾU XỬ LÝ HỒ SƠ THANH TOÁN VƯỢT THẨM QUYỀN PD</v>
          </cell>
        </row>
      </sheetData>
      <sheetData sheetId="3562"/>
      <sheetData sheetId="3563">
        <row r="1">
          <cell r="A1" t="str">
            <v>PHIẾU XỬ LÝ HỒ SƠ THANH TOÁN VƯỢT THẨM QUYỀN PD</v>
          </cell>
        </row>
      </sheetData>
      <sheetData sheetId="3564"/>
      <sheetData sheetId="3565"/>
      <sheetData sheetId="3566">
        <row r="1">
          <cell r="A1" t="str">
            <v>PHIẾU XỬ LÝ HỒ SƠ THANH TOÁN VƯỢT THẨM QUYỀN PD</v>
          </cell>
        </row>
      </sheetData>
      <sheetData sheetId="3567"/>
      <sheetData sheetId="3568">
        <row r="1">
          <cell r="A1" t="str">
            <v>PHIẾU XỬ LÝ HỒ SƠ THANH TOÁN VƯỢT THẨM QUYỀN PD</v>
          </cell>
        </row>
      </sheetData>
      <sheetData sheetId="3569"/>
      <sheetData sheetId="3570"/>
      <sheetData sheetId="3571"/>
      <sheetData sheetId="3572">
        <row r="1">
          <cell r="A1" t="str">
            <v>PHIẾU XỬ LÝ HỒ SƠ THANH TOÁN VƯỢT THẨM QUYỀN PD</v>
          </cell>
        </row>
      </sheetData>
      <sheetData sheetId="3573">
        <row r="1">
          <cell r="A1" t="str">
            <v>PHIẾU XỬ LÝ HỒ SƠ THANH TOÁN VƯỢT THẨM QUYỀN PD</v>
          </cell>
        </row>
      </sheetData>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ow r="1">
          <cell r="A1" t="str">
            <v>PHIẾU XỬ LÝ HỒ SƠ THANH TOÁN VƯỢT THẨM QUYỀN PD</v>
          </cell>
        </row>
      </sheetData>
      <sheetData sheetId="3585">
        <row r="1">
          <cell r="A1" t="str">
            <v>PHIẾU XỬ LÝ HỒ SƠ THANH TOÁN VƯỢT THẨM QUYỀN PD</v>
          </cell>
        </row>
      </sheetData>
      <sheetData sheetId="3586">
        <row r="1">
          <cell r="A1" t="str">
            <v>PHIẾU XỬ LÝ HỒ SƠ THANH TOÁN VƯỢT THẨM QUYỀN PD</v>
          </cell>
        </row>
      </sheetData>
      <sheetData sheetId="3587">
        <row r="1">
          <cell r="A1" t="str">
            <v>PHIẾU XỬ LÝ HỒ SƠ THANH TOÁN VƯỢT THẨM QUYỀN PD</v>
          </cell>
        </row>
      </sheetData>
      <sheetData sheetId="3588">
        <row r="1">
          <cell r="A1" t="str">
            <v>PHIẾU XỬ LÝ HỒ SƠ THANH TOÁN VƯỢT THẨM QUYỀN PD</v>
          </cell>
        </row>
      </sheetData>
      <sheetData sheetId="3589">
        <row r="1">
          <cell r="A1" t="str">
            <v>PHIẾU XỬ LÝ HỒ SƠ THANH TOÁN VƯỢT THẨM QUYỀN PD</v>
          </cell>
        </row>
      </sheetData>
      <sheetData sheetId="3590">
        <row r="1">
          <cell r="A1" t="str">
            <v>PHIẾU XỬ LÝ HỒ SƠ THANH TOÁN VƯỢT THẨM QUYỀN PD</v>
          </cell>
        </row>
      </sheetData>
      <sheetData sheetId="3591">
        <row r="1">
          <cell r="A1" t="str">
            <v>PHIẾU XỬ LÝ HỒ SƠ THANH TOÁN VƯỢT THẨM QUYỀN PD</v>
          </cell>
        </row>
      </sheetData>
      <sheetData sheetId="3592">
        <row r="1">
          <cell r="A1" t="str">
            <v>PHIẾU XỬ LÝ HỒ SƠ THANH TOÁN VƯỢT THẨM QUYỀN PD</v>
          </cell>
        </row>
      </sheetData>
      <sheetData sheetId="3593">
        <row r="1">
          <cell r="A1" t="str">
            <v>PHIẾU XỬ LÝ HỒ SƠ THANH TOÁN VƯỢT THẨM QUYỀN PD</v>
          </cell>
        </row>
      </sheetData>
      <sheetData sheetId="3594">
        <row r="1">
          <cell r="A1" t="str">
            <v>PHIẾU XỬ LÝ HỒ SƠ THANH TOÁN VƯỢT THẨM QUYỀN PD</v>
          </cell>
        </row>
      </sheetData>
      <sheetData sheetId="3595">
        <row r="1">
          <cell r="A1" t="str">
            <v>PHIẾU XỬ LÝ HỒ SƠ THANH TOÁN VƯỢT THẨM QUYỀN PD</v>
          </cell>
        </row>
      </sheetData>
      <sheetData sheetId="3596">
        <row r="1">
          <cell r="A1" t="str">
            <v>PHIẾU XỬ LÝ HỒ SƠ THANH TOÁN VƯỢT THẨM QUYỀN PD</v>
          </cell>
        </row>
      </sheetData>
      <sheetData sheetId="3597">
        <row r="1">
          <cell r="A1" t="str">
            <v>PHIẾU XỬ LÝ HỒ SƠ THANH TOÁN VƯỢT THẨM QUYỀN PD</v>
          </cell>
        </row>
      </sheetData>
      <sheetData sheetId="3598">
        <row r="1">
          <cell r="A1" t="str">
            <v>PHIẾU XỬ LÝ HỒ SƠ THANH TOÁN VƯỢT THẨM QUYỀN PD</v>
          </cell>
        </row>
      </sheetData>
      <sheetData sheetId="3599" refreshError="1"/>
      <sheetData sheetId="3600">
        <row r="1">
          <cell r="A1" t="str">
            <v>PHIẾU XỬ LÝ HỒ SƠ THANH TOÁN VƯỢT THẨM QUYỀN PD</v>
          </cell>
        </row>
      </sheetData>
      <sheetData sheetId="3601"/>
      <sheetData sheetId="3602" refreshError="1"/>
      <sheetData sheetId="3603" refreshError="1"/>
      <sheetData sheetId="3604" refreshError="1"/>
      <sheetData sheetId="3605" refreshError="1"/>
      <sheetData sheetId="3606" refreshError="1"/>
      <sheetData sheetId="3607" refreshError="1"/>
      <sheetData sheetId="3608"/>
      <sheetData sheetId="3609" refreshError="1"/>
      <sheetData sheetId="3610" refreshError="1"/>
      <sheetData sheetId="3611">
        <row r="1">
          <cell r="A1" t="str">
            <v>PHIẾU XỬ LÝ HỒ SƠ THANH TOÁN VƯỢT THẨM QUYỀN PD</v>
          </cell>
        </row>
      </sheetData>
      <sheetData sheetId="3612">
        <row r="1">
          <cell r="A1" t="str">
            <v>PHIẾU XỬ LÝ HỒ SƠ THANH TOÁN VƯỢT THẨM QUYỀN PD</v>
          </cell>
        </row>
      </sheetData>
      <sheetData sheetId="3613">
        <row r="1">
          <cell r="A1" t="str">
            <v>PHIẾU XỬ LÝ HỒ SƠ THANH TOÁN VƯỢT THẨM QUYỀN PD</v>
          </cell>
        </row>
      </sheetData>
      <sheetData sheetId="3614">
        <row r="1">
          <cell r="A1" t="str">
            <v>PHIẾU XỬ LÝ HỒ SƠ THANH TOÁN VƯỢT THẨM QUYỀN PD</v>
          </cell>
        </row>
      </sheetData>
      <sheetData sheetId="3615">
        <row r="1">
          <cell r="A1" t="str">
            <v>PHIẾU XỬ LÝ HỒ SƠ THANH TOÁN VƯỢT THẨM QUYỀN PD</v>
          </cell>
        </row>
      </sheetData>
      <sheetData sheetId="3616">
        <row r="1">
          <cell r="A1" t="str">
            <v>PHIẾU XỬ LÝ HỒ SƠ THANH TOÁN VƯỢT THẨM QUYỀN PD</v>
          </cell>
        </row>
      </sheetData>
      <sheetData sheetId="3617">
        <row r="1">
          <cell r="A1" t="str">
            <v>PHIẾU XỬ LÝ HỒ SƠ THANH TOÁN VƯỢT THẨM QUYỀN PD</v>
          </cell>
        </row>
      </sheetData>
      <sheetData sheetId="3618">
        <row r="1">
          <cell r="A1" t="str">
            <v>PHIẾU XỬ LÝ HỒ SƠ THANH TOÁN VƯỢT THẨM QUYỀN PD</v>
          </cell>
        </row>
      </sheetData>
      <sheetData sheetId="3619">
        <row r="1">
          <cell r="A1" t="str">
            <v>PHIẾU XỬ LÝ HỒ SƠ THANH TOÁN VƯỢT THẨM QUYỀN PD</v>
          </cell>
        </row>
      </sheetData>
      <sheetData sheetId="3620">
        <row r="1">
          <cell r="A1" t="str">
            <v>PHIẾU XỬ LÝ HỒ SƠ THANH TOÁN VƯỢT THẨM QUYỀN PD</v>
          </cell>
        </row>
      </sheetData>
      <sheetData sheetId="3621">
        <row r="1">
          <cell r="A1" t="str">
            <v>PHIẾU XỬ LÝ HỒ SƠ THANH TOÁN VƯỢT THẨM QUYỀN PD</v>
          </cell>
        </row>
      </sheetData>
      <sheetData sheetId="3622">
        <row r="1">
          <cell r="A1" t="str">
            <v>PHIẾU XỬ LÝ HỒ SƠ THANH TOÁN VƯỢT THẨM QUYỀN PD</v>
          </cell>
        </row>
      </sheetData>
      <sheetData sheetId="3623">
        <row r="1">
          <cell r="A1" t="str">
            <v>PHIẾU XỬ LÝ HỒ SƠ THANH TOÁN VƯỢT THẨM QUYỀN PD</v>
          </cell>
        </row>
      </sheetData>
      <sheetData sheetId="3624">
        <row r="1">
          <cell r="A1" t="str">
            <v>PHIẾU XỬ LÝ HỒ SƠ THANH TOÁN VƯỢT THẨM QUYỀN PD</v>
          </cell>
        </row>
      </sheetData>
      <sheetData sheetId="3625" refreshError="1"/>
      <sheetData sheetId="3626" refreshError="1"/>
      <sheetData sheetId="3627" refreshError="1"/>
      <sheetData sheetId="3628">
        <row r="1">
          <cell r="A1" t="str">
            <v>PHIẾU XỬ LÝ HỒ SƠ THANH TOÁN VƯỢT THẨM QUYỀN PD</v>
          </cell>
        </row>
      </sheetData>
      <sheetData sheetId="3629">
        <row r="1">
          <cell r="A1" t="str">
            <v>PHIẾU XỬ LÝ HỒ SƠ THANH TOÁN VƯỢT THẨM QUYỀN PD</v>
          </cell>
        </row>
      </sheetData>
      <sheetData sheetId="3630">
        <row r="1">
          <cell r="A1" t="str">
            <v>PHIẾU XỬ LÝ HỒ SƠ THANH TOÁN VƯỢT THẨM QUYỀN PD</v>
          </cell>
        </row>
      </sheetData>
      <sheetData sheetId="3631">
        <row r="1">
          <cell r="A1" t="str">
            <v>PHIẾU XỬ LÝ HỒ SƠ THANH TOÁN VƯỢT THẨM QUYỀN PD</v>
          </cell>
        </row>
      </sheetData>
      <sheetData sheetId="3632">
        <row r="1">
          <cell r="A1" t="str">
            <v>PHIẾU XỬ LÝ HỒ SƠ THANH TOÁN VƯỢT THẨM QUYỀN PD</v>
          </cell>
        </row>
      </sheetData>
      <sheetData sheetId="3633">
        <row r="1">
          <cell r="A1" t="str">
            <v>PHIẾU XỬ LÝ HỒ SƠ THANH TOÁN VƯỢT THẨM QUYỀN PD</v>
          </cell>
        </row>
      </sheetData>
      <sheetData sheetId="3634">
        <row r="1">
          <cell r="A1" t="str">
            <v>PHIẾU XỬ LÝ HỒ SƠ THANH TOÁN VƯỢT THẨM QUYỀN PD</v>
          </cell>
        </row>
      </sheetData>
      <sheetData sheetId="3635">
        <row r="1">
          <cell r="A1" t="str">
            <v>PHIẾU XỬ LÝ HỒ SƠ THANH TOÁN VƯỢT THẨM QUYỀN PD</v>
          </cell>
        </row>
      </sheetData>
      <sheetData sheetId="3636">
        <row r="1">
          <cell r="A1" t="str">
            <v>PHIẾU XỬ LÝ HỒ SƠ THANH TOÁN VƯỢT THẨM QUYỀN PD</v>
          </cell>
        </row>
      </sheetData>
      <sheetData sheetId="3637">
        <row r="1">
          <cell r="A1" t="str">
            <v>PHIẾU XỬ LÝ HỒ SƠ THANH TOÁN VƯỢT THẨM QUYỀN PD</v>
          </cell>
        </row>
      </sheetData>
      <sheetData sheetId="3638">
        <row r="1">
          <cell r="A1" t="str">
            <v>PHIẾU XỬ LÝ HỒ SƠ THANH TOÁN VƯỢT THẨM QUYỀN PD</v>
          </cell>
        </row>
      </sheetData>
      <sheetData sheetId="3639">
        <row r="1">
          <cell r="A1" t="str">
            <v>PHIẾU XỬ LÝ HỒ SƠ THANH TOÁN VƯỢT THẨM QUYỀN PD</v>
          </cell>
        </row>
      </sheetData>
      <sheetData sheetId="3640">
        <row r="1">
          <cell r="A1" t="str">
            <v>PHIẾU XỬ LÝ HỒ SƠ THANH TOÁN VƯỢT THẨM QUYỀN PD</v>
          </cell>
        </row>
      </sheetData>
      <sheetData sheetId="3641">
        <row r="1">
          <cell r="A1" t="str">
            <v>PHIẾU XỬ LÝ HỒ SƠ THANH TOÁN VƯỢT THẨM QUYỀN PD</v>
          </cell>
        </row>
      </sheetData>
      <sheetData sheetId="3642">
        <row r="1">
          <cell r="A1" t="str">
            <v>PHIẾU XỬ LÝ HỒ SƠ THANH TOÁN VƯỢT THẨM QUYỀN PD</v>
          </cell>
        </row>
      </sheetData>
      <sheetData sheetId="3643">
        <row r="1">
          <cell r="A1" t="str">
            <v>PHIẾU XỬ LÝ HỒ SƠ THANH TOÁN VƯỢT THẨM QUYỀN PD</v>
          </cell>
        </row>
      </sheetData>
      <sheetData sheetId="3644">
        <row r="1">
          <cell r="A1" t="str">
            <v>PHIẾU XỬ LÝ HỒ SƠ THANH TOÁN VƯỢT THẨM QUYỀN PD</v>
          </cell>
        </row>
      </sheetData>
      <sheetData sheetId="3645">
        <row r="1">
          <cell r="A1" t="str">
            <v>PHIẾU XỬ LÝ HỒ SƠ THANH TOÁN VƯỢT THẨM QUYỀN PD</v>
          </cell>
        </row>
      </sheetData>
      <sheetData sheetId="3646">
        <row r="1">
          <cell r="A1" t="str">
            <v>PHIẾU XỬ LÝ HỒ SƠ THANH TOÁN VƯỢT THẨM QUYỀN PD</v>
          </cell>
        </row>
      </sheetData>
      <sheetData sheetId="3647">
        <row r="1">
          <cell r="A1" t="str">
            <v>PHIẾU XỬ LÝ HỒ SƠ THANH TOÁN VƯỢT THẨM QUYỀN PD</v>
          </cell>
        </row>
      </sheetData>
      <sheetData sheetId="3648">
        <row r="1">
          <cell r="A1" t="str">
            <v>PHIẾU XỬ LÝ HỒ SƠ THANH TOÁN VƯỢT THẨM QUYỀN PD</v>
          </cell>
        </row>
      </sheetData>
      <sheetData sheetId="3649"/>
      <sheetData sheetId="3650"/>
      <sheetData sheetId="3651">
        <row r="1">
          <cell r="A1" t="str">
            <v>PHIẾU XỬ LÝ HỒ SƠ THANH TOÁN VƯỢT THẨM QUYỀN PD</v>
          </cell>
        </row>
      </sheetData>
      <sheetData sheetId="3652"/>
      <sheetData sheetId="3653">
        <row r="1">
          <cell r="A1" t="str">
            <v>PHIẾU XỬ LÝ HỒ SƠ THANH TOÁN VƯỢT THẨM QUYỀN PD</v>
          </cell>
        </row>
      </sheetData>
      <sheetData sheetId="3654">
        <row r="1">
          <cell r="A1" t="str">
            <v>PHIẾU XỬ LÝ HỒ SƠ THANH TOÁN VƯỢT THẨM QUYỀN PD</v>
          </cell>
        </row>
      </sheetData>
      <sheetData sheetId="3655"/>
      <sheetData sheetId="3656">
        <row r="1">
          <cell r="A1" t="str">
            <v>PHIẾU XỬ LÝ HỒ SƠ THANH TOÁN VƯỢT THẨM QUYỀN PD</v>
          </cell>
        </row>
      </sheetData>
      <sheetData sheetId="3657"/>
      <sheetData sheetId="3658">
        <row r="1">
          <cell r="A1" t="str">
            <v>PHIẾU XỬ LÝ HỒ SƠ THANH TOÁN VƯỢT THẨM QUYỀN PD</v>
          </cell>
        </row>
      </sheetData>
      <sheetData sheetId="3659">
        <row r="1">
          <cell r="A1" t="str">
            <v>PHIẾU XỬ LÝ HỒ SƠ THANH TOÁN VƯỢT THẨM QUYỀN PD</v>
          </cell>
        </row>
      </sheetData>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sheetData sheetId="4031"/>
      <sheetData sheetId="4032"/>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sheetData sheetId="4098" refreshError="1"/>
      <sheetData sheetId="4099" refreshError="1"/>
      <sheetData sheetId="4100" refreshError="1"/>
      <sheetData sheetId="4101" refreshError="1"/>
      <sheetData sheetId="4102" refreshError="1"/>
      <sheetData sheetId="4103"/>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refreshError="1"/>
      <sheetData sheetId="4147"/>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현금예금"/>
      <sheetName val="유가증권"/>
      <sheetName val="매출채권"/>
      <sheetName val="미수금"/>
      <sheetName val="미수수익"/>
      <sheetName val="선급금"/>
      <sheetName val="선급비용"/>
      <sheetName val="전도금"/>
      <sheetName val="EUN-특정현금예금"/>
      <sheetName val="관급"/>
      <sheetName val="집계표"/>
      <sheetName val="실행철강하도"/>
      <sheetName val="Sheet1"/>
      <sheetName val="I一般比"/>
      <sheetName val="lee"/>
      <sheetName val="수량산출서 (2)"/>
      <sheetName val="정현명세"/>
      <sheetName val="수량산출"/>
      <sheetName val="현금"/>
      <sheetName val="자재단가"/>
    </sheetNames>
    <sheetDataSet>
      <sheetData sheetId="0" refreshError="1">
        <row r="8">
          <cell r="D8" t="str">
            <v>제  일     마    포</v>
          </cell>
        </row>
        <row r="9">
          <cell r="D9" t="str">
            <v>상  업     공 덕 동</v>
          </cell>
        </row>
        <row r="10">
          <cell r="D10" t="str">
            <v>외  환     여의도남</v>
          </cell>
        </row>
        <row r="11">
          <cell r="D11" t="str">
            <v>주  택     영 업 부</v>
          </cell>
        </row>
        <row r="12">
          <cell r="D12" t="str">
            <v>한  일     영 등 포</v>
          </cell>
        </row>
        <row r="13">
          <cell r="D13" t="str">
            <v>A M E X    B A N K</v>
          </cell>
        </row>
        <row r="15">
          <cell r="D15" t="str">
            <v>상  업     공 덕 동</v>
          </cell>
        </row>
        <row r="16">
          <cell r="D16" t="str">
            <v>경  남     서    울</v>
          </cell>
        </row>
        <row r="17">
          <cell r="D17" t="str">
            <v>국  민     마    포</v>
          </cell>
        </row>
        <row r="18">
          <cell r="D18" t="str">
            <v>국  민     영 등 포</v>
          </cell>
        </row>
        <row r="19">
          <cell r="D19" t="str">
            <v>농  협     영 등 포</v>
          </cell>
        </row>
        <row r="20">
          <cell r="D20" t="str">
            <v>외  환     여의도남</v>
          </cell>
        </row>
        <row r="21">
          <cell r="D21" t="str">
            <v>외  환     계    동</v>
          </cell>
        </row>
        <row r="22">
          <cell r="D22" t="str">
            <v>서  울     영 등 포</v>
          </cell>
        </row>
        <row r="23">
          <cell r="D23" t="str">
            <v>조  흥     마    포</v>
          </cell>
        </row>
        <row r="24">
          <cell r="D24" t="str">
            <v>한  일     영 업 부</v>
          </cell>
        </row>
        <row r="26">
          <cell r="D26" t="str">
            <v>한  일     영 업 부</v>
          </cell>
        </row>
        <row r="27">
          <cell r="D27" t="str">
            <v>외  환     여의도남</v>
          </cell>
        </row>
        <row r="28">
          <cell r="D28" t="str">
            <v>국  민     영 업 부</v>
          </cell>
        </row>
        <row r="30">
          <cell r="D30" t="str">
            <v>서  울     영 등 포</v>
          </cell>
        </row>
        <row r="32">
          <cell r="D32" t="str">
            <v>상  업     공 덕 동</v>
          </cell>
        </row>
        <row r="33">
          <cell r="D33" t="str">
            <v>한  일     영 업 부</v>
          </cell>
        </row>
        <row r="35">
          <cell r="D35" t="str">
            <v>쌍 용  투 자  증 권</v>
          </cell>
        </row>
        <row r="36">
          <cell r="D36" t="str">
            <v>동 양  종 합  금 융</v>
          </cell>
        </row>
        <row r="39">
          <cell r="D39" t="str">
            <v>경  남     창    원</v>
          </cell>
        </row>
        <row r="40">
          <cell r="D40" t="str">
            <v>한  일     창    원</v>
          </cell>
        </row>
        <row r="42">
          <cell r="D42" t="str">
            <v>상  업     창    원</v>
          </cell>
        </row>
        <row r="43">
          <cell r="D43" t="str">
            <v>농  협     창    원</v>
          </cell>
        </row>
        <row r="46">
          <cell r="D46" t="str">
            <v>상  업     방 배 동</v>
          </cell>
        </row>
        <row r="47">
          <cell r="D47" t="str">
            <v>서  울     청 담 동</v>
          </cell>
        </row>
        <row r="48">
          <cell r="D48" t="str">
            <v>한  일     청 담 동</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조명율표"/>
      <sheetName val="2000년1차"/>
      <sheetName val="2000전체분"/>
      <sheetName val="집계표"/>
      <sheetName val="투찰내역"/>
      <sheetName val="교통대책내역"/>
      <sheetName val="조경일람"/>
      <sheetName val="BID"/>
      <sheetName val="내역서"/>
      <sheetName val="SLAB데이터"/>
      <sheetName val="단가일람"/>
      <sheetName val="99총공사내역서"/>
      <sheetName val="간접1"/>
      <sheetName val="부대공사비"/>
      <sheetName val="퍼스트"/>
      <sheetName val="차액보증"/>
      <sheetName val="#REF"/>
      <sheetName val="지질조사"/>
      <sheetName val="CALCULATION"/>
      <sheetName val="조명일위"/>
      <sheetName val="약품공급2"/>
      <sheetName val="C1ㅇ"/>
      <sheetName val="N賃率-職"/>
      <sheetName val="노임"/>
      <sheetName val="정부노임단가"/>
      <sheetName val="접지수량"/>
      <sheetName val="sheet1"/>
      <sheetName val="Total 단위경유량집계"/>
      <sheetName val="원가계산서"/>
      <sheetName val="RE9604"/>
      <sheetName val="조명시설"/>
      <sheetName val="기본단가표"/>
      <sheetName val="재료집계표"/>
      <sheetName val="기계경비(시간당)"/>
      <sheetName val="실행내역"/>
      <sheetName val="준검 내역서"/>
      <sheetName val="MOTOR"/>
      <sheetName val="전체제잡비"/>
      <sheetName val="단가"/>
      <sheetName val="내역(원안-대안)"/>
      <sheetName val="마산월령동골조물량변경"/>
      <sheetName val="제경비"/>
      <sheetName val="금액내역서"/>
      <sheetName val="실행철강하도"/>
      <sheetName val="DANGA"/>
      <sheetName val="일위대가"/>
      <sheetName val="설계조건"/>
      <sheetName val="항목(1)"/>
      <sheetName val="총괄표"/>
      <sheetName val="1,2공구원가계산서"/>
      <sheetName val="2공구산출내역"/>
      <sheetName val="1공구산출내역서"/>
      <sheetName val="내역서(전기)"/>
      <sheetName val="교각1"/>
      <sheetName val="산근"/>
      <sheetName val="건축내역"/>
      <sheetName val="하남내역"/>
      <sheetName val="노임단가"/>
      <sheetName val="SIL98"/>
      <sheetName val="배수공"/>
      <sheetName val="5회토적"/>
      <sheetName val="DB"/>
      <sheetName val="구조물공"/>
      <sheetName val="부대공"/>
      <sheetName val="토공"/>
      <sheetName val="포장공"/>
      <sheetName val="토공유동표(전체.당초)"/>
      <sheetName val="총공사내역서"/>
      <sheetName val="품셈TABLE"/>
      <sheetName val="이형관"/>
      <sheetName val="당진1,2호기전선관설치및접지4차공사내역서-을지"/>
      <sheetName val="기계내역서"/>
      <sheetName val="1001"/>
      <sheetName val="공사개요"/>
      <sheetName val="매입세율"/>
      <sheetName val="적점"/>
      <sheetName val="NYS"/>
      <sheetName val="잡철물"/>
      <sheetName val="관급"/>
      <sheetName val="자재일람"/>
      <sheetName val="기계경비일람"/>
      <sheetName val="대포2교접속"/>
      <sheetName val="천방교접속"/>
      <sheetName val="내역(중앙)"/>
      <sheetName val="수량산출서"/>
      <sheetName val="단위단가"/>
      <sheetName val="1.수인터널"/>
      <sheetName val="예산서"/>
      <sheetName val="일반공사"/>
      <sheetName val="현장설명"/>
      <sheetName val="일위목록"/>
      <sheetName val="요율"/>
      <sheetName val="DATA"/>
      <sheetName val="I.설계조건"/>
      <sheetName val="산출근거"/>
      <sheetName val="표  지"/>
      <sheetName val="설비2차"/>
      <sheetName val="공사비예산서(토목분)"/>
      <sheetName val="을-ATYPE"/>
      <sheetName val="제1호단위수량"/>
      <sheetName val="예가내역서"/>
      <sheetName val="전기"/>
      <sheetName val="현장지지물물량"/>
      <sheetName val="자재단가비교표"/>
      <sheetName val="BH-1 (2)"/>
      <sheetName val="hvac(제어동)"/>
      <sheetName val="결재갑지"/>
      <sheetName val="조도계산서 (도서)"/>
      <sheetName val="자료"/>
      <sheetName val="도급"/>
      <sheetName val="단가대비표"/>
      <sheetName val="기초일위"/>
      <sheetName val="시설일위"/>
      <sheetName val="관리비비계상"/>
      <sheetName val="경비2내역"/>
      <sheetName val="세부내역"/>
      <sheetName val="운반"/>
      <sheetName val="ABUT수량-A1"/>
      <sheetName val="제안서"/>
      <sheetName val="행정표준(1)"/>
      <sheetName val="행정표준(2)"/>
      <sheetName val="초기화면"/>
      <sheetName val="폐기물"/>
      <sheetName val="노원열병합  건축공사기성내역서"/>
      <sheetName val="증감내역서"/>
      <sheetName val="작성방법"/>
      <sheetName val="참조-(1)"/>
      <sheetName val="원가계산서구조조정"/>
      <sheetName val="오저간내역서"/>
      <sheetName val="터파기및재료"/>
      <sheetName val="인원계획"/>
      <sheetName val="타공종이기"/>
      <sheetName val="코드표"/>
      <sheetName val="1.설계조건"/>
      <sheetName val="4.전기"/>
      <sheetName val="여수토토적"/>
      <sheetName val="구조물수량집계표"/>
      <sheetName val="사업전망"/>
      <sheetName val="현장업무"/>
      <sheetName val="PIPING"/>
      <sheetName val="MSS 2"/>
      <sheetName val="전주2本1"/>
      <sheetName val="신호등일위대가"/>
      <sheetName val="프로젝트"/>
      <sheetName val="보증수수료산출"/>
      <sheetName val="도급-집계"/>
      <sheetName val="을"/>
      <sheetName val="2.1  노무비 평균단가산출"/>
      <sheetName val="경비"/>
      <sheetName val="데이타"/>
      <sheetName val="산출내역서"/>
      <sheetName val="직노"/>
      <sheetName val="ITEM"/>
      <sheetName val="공문"/>
      <sheetName val="앉음벽 (2)"/>
      <sheetName val="6호기"/>
      <sheetName val="001"/>
      <sheetName val="일반부표"/>
      <sheetName val="ancillary"/>
      <sheetName val="금융비용"/>
      <sheetName val="우수관매설및 우수받이"/>
      <sheetName val="접지1종"/>
      <sheetName val="조경"/>
      <sheetName val="문학간접"/>
      <sheetName val="직공비"/>
      <sheetName val="명세서"/>
      <sheetName val="총괄내역서"/>
      <sheetName val="A-4"/>
      <sheetName val="대비"/>
      <sheetName val="제출내역 (2)"/>
      <sheetName val="인부노임"/>
      <sheetName val="전체"/>
      <sheetName val="I一般比"/>
      <sheetName val="대전21토목내역서"/>
      <sheetName val="말뚝지지력산정"/>
      <sheetName val="Sheet3"/>
      <sheetName val="일위대가표"/>
      <sheetName val="예산변경원인분석"/>
      <sheetName val="내역_ver1.0"/>
      <sheetName val="적용표"/>
      <sheetName val="설계내역서"/>
      <sheetName val="11.산출(전열)"/>
      <sheetName val="6.산출(동력)"/>
      <sheetName val="7.산출(TRAY)"/>
      <sheetName val="Total"/>
      <sheetName val="노임단가표"/>
      <sheetName val="5.산출(전력)"/>
      <sheetName val="수량산출서(전력간선_지하1)"/>
      <sheetName val="수량산출서(전력간선_지하발전)"/>
      <sheetName val="수량산출서(전력간선_지하D.C)"/>
      <sheetName val="수량산출서(전력간선_동관)"/>
      <sheetName val="수량산출서(전력간선_서관)"/>
      <sheetName val="수량산출서(전력간선_TRAY)"/>
      <sheetName val="수량산출서(특고압케이블)"/>
      <sheetName val="수량산출서(전열)"/>
      <sheetName val="단가조사표"/>
      <sheetName val="98지급계획"/>
      <sheetName val="간접(90)"/>
      <sheetName val="참조"/>
      <sheetName val="소포내역 (2)"/>
      <sheetName val="설계서(7)"/>
      <sheetName val="예산서(6)"/>
      <sheetName val="INPUT"/>
      <sheetName val="횡배위치"/>
      <sheetName val="신림자금"/>
      <sheetName val="운반비"/>
      <sheetName val="2000양배"/>
      <sheetName val="11.우각부 보강"/>
      <sheetName val="갑지"/>
      <sheetName val="추가예산"/>
      <sheetName val="품셈"/>
      <sheetName val="현금예금"/>
      <sheetName val="재료비"/>
      <sheetName val="보고서 기기리스트"/>
      <sheetName val="3련 BOX"/>
      <sheetName val="단가산출"/>
      <sheetName val="견적조건"/>
      <sheetName val="토목주소"/>
      <sheetName val="분뇨"/>
      <sheetName val="실행(1)"/>
      <sheetName val="전기내역서(총계)"/>
      <sheetName val="토공A"/>
      <sheetName val="7. 현장관리비 "/>
      <sheetName val="6. 안전관리비"/>
      <sheetName val="_HIT__HMC 견적_3900_"/>
      <sheetName val="구조물견적서"/>
      <sheetName val="금호"/>
      <sheetName val="여과지동"/>
      <sheetName val="기초자료"/>
      <sheetName val="일위대가목록"/>
      <sheetName val="COVER"/>
      <sheetName val="간접비계산"/>
      <sheetName val="적용단가"/>
      <sheetName val="입력데이타"/>
      <sheetName val="Macro1"/>
      <sheetName val="원가"/>
      <sheetName val="설계예산서"/>
      <sheetName val="ilch"/>
      <sheetName val="plan&amp;section of foundation"/>
      <sheetName val="pile bearing capa &amp; arrenge"/>
      <sheetName val="working load at the btm ft."/>
      <sheetName val="stability check"/>
      <sheetName val="design criteria"/>
      <sheetName val="연결임시"/>
      <sheetName val="내   역"/>
      <sheetName val="플랜트 설치"/>
      <sheetName val="99월별경비계획"/>
      <sheetName val="가격조사서"/>
      <sheetName val="검암내역"/>
      <sheetName val="bearing"/>
      <sheetName val="소야공정계획표"/>
      <sheetName val="토목내역"/>
      <sheetName val="사급자재"/>
      <sheetName val="기계공사"/>
      <sheetName val="배수내역"/>
      <sheetName val="입력"/>
      <sheetName val="산출내역서집계표"/>
      <sheetName val="부재예실1월"/>
      <sheetName val="13LPMCC"/>
      <sheetName val="현장관리비"/>
      <sheetName val="상-교대(A1-A2)"/>
      <sheetName val="분전반"/>
      <sheetName val="기본일위"/>
      <sheetName val="역T형옹벽단위수량"/>
      <sheetName val="간이영수증"/>
      <sheetName val="할증"/>
      <sheetName val="내역원본"/>
      <sheetName val="결과조달"/>
      <sheetName val="내역(창신)"/>
      <sheetName val="Resource2"/>
      <sheetName val="배수내역 (2)"/>
      <sheetName val="측구터파기공수량집계"/>
      <sheetName val="배수공 시멘트 및 골재량 산출"/>
      <sheetName val=" HIT-&gt;HMC 견적(3900)"/>
      <sheetName val="lee"/>
      <sheetName val="집계표소트"/>
      <sheetName val="투찰추정"/>
      <sheetName val="검토"/>
      <sheetName val="일위대가(가설)"/>
      <sheetName val="INPUT-DATA"/>
      <sheetName val="용소리교"/>
      <sheetName val="총괄-1"/>
      <sheetName val="자재단가"/>
      <sheetName val="교량"/>
      <sheetName val="Macro(차단기)"/>
      <sheetName val="시멘트"/>
      <sheetName val="8설7발"/>
      <sheetName val="현금흐름"/>
      <sheetName val="전체_1설계"/>
      <sheetName val="노임 단가"/>
      <sheetName val="배수통관(좌)"/>
      <sheetName val="01AC"/>
      <sheetName val="정화조내역"/>
      <sheetName val="EBSDATA"/>
      <sheetName val="일위대가(1)"/>
      <sheetName val="마산방향"/>
      <sheetName val="진주방향"/>
      <sheetName val="봉양~조차장간고하개명(신설)"/>
      <sheetName val="FM"/>
      <sheetName val="자재단가표"/>
      <sheetName val="부대내역"/>
      <sheetName val="토목"/>
      <sheetName val="설 계"/>
      <sheetName val="정렬"/>
      <sheetName val="제품원재"/>
      <sheetName val="단가조사-2"/>
      <sheetName val="건설성적"/>
      <sheetName val="부속동"/>
      <sheetName val="APT"/>
      <sheetName val="구간별관경"/>
      <sheetName val="날개벽수량표"/>
      <sheetName val="조건표"/>
      <sheetName val="일위집계(기존)"/>
      <sheetName val="99-0002"/>
      <sheetName val="A 견적"/>
      <sheetName val="전기일위목록"/>
      <sheetName val="인사자료총집계"/>
      <sheetName val="중기"/>
      <sheetName val="설계"/>
      <sheetName val="공통가설"/>
      <sheetName val="바닥판"/>
      <sheetName val="입력DATA"/>
      <sheetName val="EUPDAT2"/>
      <sheetName val="5호광장_(만점)"/>
      <sheetName val="인천국제_(만점)_(2)"/>
      <sheetName val="Total_단위경유량집계"/>
      <sheetName val="준검_내역서"/>
      <sheetName val="토공유동표(전체_당초)"/>
      <sheetName val="1_수인터널"/>
      <sheetName val="귀래 설계 공내역서"/>
      <sheetName val="WORK"/>
      <sheetName val="단가조건(02년)"/>
      <sheetName val="동방설계서"/>
      <sheetName val="JUCKEYK"/>
      <sheetName val="기초수량집"/>
      <sheetName val="type-F"/>
      <sheetName val="중기비"/>
      <sheetName val="원계약고시공및준비구분"/>
      <sheetName val="1.취수장"/>
      <sheetName val="spc 배관견적"/>
      <sheetName val="내역(가지)"/>
      <sheetName val="일용노임단가"/>
      <sheetName val="데리네이타현황"/>
      <sheetName val="예산총괄"/>
      <sheetName val="공사원가계산서"/>
      <sheetName val="별첨1-임식"/>
      <sheetName val="기본자료"/>
      <sheetName val="소비자가"/>
      <sheetName val="원가+내역"/>
      <sheetName val="광산내역"/>
      <sheetName val="신천3호용수로"/>
      <sheetName val="70%"/>
      <sheetName val="정산내역"/>
      <sheetName val="TYPE-A"/>
      <sheetName val="Cash Flow-1"/>
      <sheetName val="Y-WORK"/>
      <sheetName val="3.1공사현황 공정표"/>
      <sheetName val="단가(적용)"/>
      <sheetName val="기성내역"/>
      <sheetName val="MILL"/>
      <sheetName val="현장관리비참조"/>
      <sheetName val="편입토지조서"/>
      <sheetName val="건축공사"/>
      <sheetName val="6PILE  (돌출)"/>
      <sheetName val="공사비총괄"/>
      <sheetName val="화재 탐지 설비"/>
      <sheetName val="시설물일위"/>
      <sheetName val="기초코드"/>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1"/>
      <sheetName val="물량표S"/>
      <sheetName val="중기일위대가"/>
      <sheetName val="일위대가목차"/>
      <sheetName val="소방사항"/>
      <sheetName val="단가집"/>
      <sheetName val="8.현장관리비"/>
      <sheetName val="7.안전관리비"/>
      <sheetName val="BH_1 _2_"/>
      <sheetName val="전기실-1"/>
      <sheetName val="C97상"/>
      <sheetName val="백암비스타내역"/>
      <sheetName val="#2_일위대가목록"/>
      <sheetName val="전기일위대가"/>
      <sheetName val="전 기"/>
      <sheetName val="CORE#2"/>
      <sheetName val="관급자재"/>
      <sheetName val="내역표지"/>
      <sheetName val="SHEET PILE단가"/>
      <sheetName val="수정2"/>
      <sheetName val="unit 4"/>
      <sheetName val="견적서"/>
      <sheetName val="목차 "/>
      <sheetName val="200"/>
      <sheetName val="SLAB"/>
      <sheetName val="퇴직금(울산천상)"/>
      <sheetName val="asd"/>
      <sheetName val="직재"/>
      <sheetName val="WING3"/>
      <sheetName val="전동기"/>
      <sheetName val="일위대가(집계)"/>
      <sheetName val="기기리스트"/>
      <sheetName val="전라자금"/>
      <sheetName val="내역서1"/>
      <sheetName val="주관사업"/>
      <sheetName val="시운전연료"/>
      <sheetName val="수량산출"/>
      <sheetName val="전입"/>
      <sheetName val="일위"/>
      <sheetName val="장비단가표"/>
      <sheetName val="Customer Databas"/>
      <sheetName val="d118"/>
      <sheetName val="b_balju"/>
      <sheetName val="원가총괄"/>
      <sheetName val="갑지(추정)"/>
      <sheetName val="파일구성"/>
      <sheetName val="유입량"/>
      <sheetName val="투입내역"/>
      <sheetName val="접속도로1"/>
      <sheetName val="지불내역(자재외)"/>
      <sheetName val="시설물기초"/>
      <sheetName val="SG"/>
      <sheetName val="공정증감대ㅈ표"/>
      <sheetName val="예가표"/>
      <sheetName val="입찰"/>
      <sheetName val="현경"/>
      <sheetName val="중기사용료산출근거"/>
      <sheetName val="단가산출1"/>
      <sheetName val="6공구(당초)"/>
      <sheetName val="공통단가"/>
      <sheetName val="1월"/>
      <sheetName val="DATE"/>
      <sheetName val="BH-1_(2)"/>
      <sheetName val="표__지"/>
      <sheetName val="4_전기"/>
      <sheetName val="I_설계조건"/>
      <sheetName val="앉음벽_(2)"/>
      <sheetName val="1_설계조건"/>
      <sheetName val="조도계산서_(도서)"/>
      <sheetName val="노원열병합__건축공사기성내역서"/>
      <sheetName val="내역_ver1_0"/>
      <sheetName val="11_우각부_보강"/>
      <sheetName val="제출내역_(2)"/>
      <sheetName val="우수관매설및_우수받이"/>
      <sheetName val="11_산출(전열)"/>
      <sheetName val="6_산출(동력)"/>
      <sheetName val="7_산출(TRAY)"/>
      <sheetName val="plan&amp;section_of_foundation"/>
      <sheetName val="pile_bearing_capa_&amp;_arrenge"/>
      <sheetName val="working_load_at_the_btm_ft_"/>
      <sheetName val="stability_check"/>
      <sheetName val="design_criteria"/>
      <sheetName val="7__현장관리비_"/>
      <sheetName val="6__안전관리비"/>
      <sheetName val="_HIT__HMC_견적_3900_"/>
      <sheetName val="소포내역_(2)"/>
      <sheetName val="3련_BOX"/>
      <sheetName val="노임이"/>
      <sheetName val="계수시트"/>
      <sheetName val="PAY"/>
      <sheetName val="직접경비호표"/>
      <sheetName val="ELEC"/>
      <sheetName val="1유리"/>
      <sheetName val="실행(ALT1)"/>
      <sheetName val="개인별 순위표"/>
      <sheetName val="INDEX"/>
      <sheetName val="프랜트면허"/>
      <sheetName val="냉천부속동"/>
      <sheetName val="네고율"/>
      <sheetName val="Sheet5"/>
      <sheetName val="재집"/>
      <sheetName val="총"/>
      <sheetName val="물량표"/>
      <sheetName val="오산갈곳"/>
      <sheetName val="설계서(본관)"/>
      <sheetName val="안정계산"/>
      <sheetName val="단면검토"/>
      <sheetName val="2000년하반기"/>
      <sheetName val="수지예산"/>
      <sheetName val="수량산출서집계(1-4차)"/>
      <sheetName val="모델명"/>
      <sheetName val="손익분석"/>
      <sheetName val="(1)본선수량집계"/>
      <sheetName val="PAINT"/>
      <sheetName val="EQT-ESTN"/>
      <sheetName val="장비"/>
      <sheetName val="노무"/>
      <sheetName val="세골재  T2 변경 현황"/>
      <sheetName val="1.설계기준"/>
      <sheetName val="정리계획CF평가"/>
      <sheetName val="공기압축기실"/>
      <sheetName val="원도급"/>
      <sheetName val="하도급"/>
      <sheetName val="증감분석"/>
      <sheetName val="한전일위"/>
      <sheetName val="101동"/>
      <sheetName val="SUMMARY(S)"/>
      <sheetName val="설치"/>
      <sheetName val="저장소"/>
      <sheetName val="내역집계"/>
      <sheetName val="재료"/>
      <sheetName val="Macro(전선)"/>
      <sheetName val="POL6차-PIPING"/>
      <sheetName val="덕전리"/>
      <sheetName val="1,2,3,4,5단위수량"/>
      <sheetName val="Sheet2"/>
      <sheetName val="계산표지"/>
      <sheetName val="노임변동률"/>
      <sheetName val="개산공사비"/>
      <sheetName val="재개발"/>
      <sheetName val="TOT"/>
      <sheetName val="유림골조"/>
      <sheetName val="별표 "/>
      <sheetName val="인건비"/>
      <sheetName val="도담구내 개소별 명세"/>
      <sheetName val="1안"/>
      <sheetName val="BQ"/>
      <sheetName val="집계및폼"/>
      <sheetName val="04_10_11"/>
      <sheetName val="원가서"/>
      <sheetName val="환율change"/>
      <sheetName val="당초"/>
      <sheetName val="단가표"/>
      <sheetName val="시화점실행"/>
      <sheetName val="기별(종합)"/>
      <sheetName val="건축"/>
      <sheetName val="부서코드표"/>
      <sheetName val="결재란"/>
      <sheetName val="협력업체"/>
      <sheetName val="코드1"/>
      <sheetName val="코드2"/>
      <sheetName val="분전반일위대가"/>
      <sheetName val="품목납기"/>
      <sheetName val="대림경상68억"/>
      <sheetName val="단중표"/>
      <sheetName val="7"/>
      <sheetName val="投标材料清单 "/>
      <sheetName val="공사비산출내역"/>
      <sheetName val="TCDB"/>
      <sheetName val="손익차9월2"/>
      <sheetName val="득점현황"/>
      <sheetName val="전기공사"/>
      <sheetName val="청천내"/>
      <sheetName val="재료값"/>
      <sheetName val="합계"/>
      <sheetName val="내역서 "/>
      <sheetName val="실행"/>
      <sheetName val="조경수목"/>
      <sheetName val="퇴직공제부금"/>
      <sheetName val="평균노임"/>
      <sheetName val="분석"/>
      <sheetName val="시운전연료비"/>
      <sheetName val="골조시행"/>
      <sheetName val="입찰보고"/>
      <sheetName val="CC16-내역서"/>
      <sheetName val="재료비단가"/>
      <sheetName val="자료입력"/>
      <sheetName val="적용단위길이"/>
      <sheetName val="전기혼잡제경비(45)"/>
      <sheetName val="중사"/>
      <sheetName val="직접비"/>
      <sheetName val="자재co"/>
      <sheetName val="BJJIN"/>
      <sheetName val="대공종"/>
      <sheetName val="집 계 표"/>
      <sheetName val="10공구일위"/>
      <sheetName val="인천제철"/>
      <sheetName val="연습"/>
      <sheetName val="장비단가"/>
      <sheetName val="9GNG운반"/>
      <sheetName val="단가산출서"/>
      <sheetName val="공사비총괄표"/>
      <sheetName val="소화실적"/>
      <sheetName val="중기사용료"/>
      <sheetName val="노임단가 (2)"/>
      <sheetName val="MSS_2"/>
      <sheetName val="공사비집계"/>
      <sheetName val="가설건물"/>
      <sheetName val="일위대가표48"/>
      <sheetName val="미드수량"/>
      <sheetName val="집계장(대목_실행)"/>
      <sheetName val="단가적용"/>
      <sheetName val="수량집계"/>
      <sheetName val="코드"/>
      <sheetName val="철거산출근거"/>
      <sheetName val="지구단위계획"/>
      <sheetName val="남양내역"/>
      <sheetName val="MAIN_TABLE"/>
      <sheetName val="암거"/>
      <sheetName val="Sheet4"/>
      <sheetName val="심사물량"/>
      <sheetName val="목차"/>
      <sheetName val="AS복구"/>
      <sheetName val="중기터파기"/>
      <sheetName val="변수값"/>
      <sheetName val="중기상차"/>
      <sheetName val="업체자료"/>
      <sheetName val="3.공통공사대비"/>
      <sheetName val="코드일람표2001년10월"/>
      <sheetName val="공량산출서"/>
      <sheetName val="sub"/>
      <sheetName val="98수문일위"/>
      <sheetName val="원형1호맨홀토공수량"/>
      <sheetName val="자금청구"/>
      <sheetName val="관공일위대가"/>
      <sheetName val="관자재"/>
      <sheetName val="단가 및 재료비"/>
      <sheetName val="관접합및자재집계표"/>
      <sheetName val="검색방"/>
      <sheetName val="제노임"/>
      <sheetName val="CODE"/>
      <sheetName val="내역서비교"/>
      <sheetName val="인부신상자료"/>
      <sheetName val="투찰가"/>
      <sheetName val="부대공(BOQ)"/>
      <sheetName val="횡배수관토공수량"/>
      <sheetName val="구의33고"/>
      <sheetName val="유림총괄"/>
      <sheetName val="하중계산"/>
      <sheetName val="1공구(입찰내역)"/>
      <sheetName val="토공계산서(부체도로)"/>
      <sheetName val="교각계산"/>
      <sheetName val="단   산"/>
      <sheetName val="실    단"/>
      <sheetName val="기본단가"/>
      <sheetName val="현장별"/>
      <sheetName val="1단계"/>
      <sheetName val="입찰견적보고서"/>
      <sheetName val="자동제어"/>
      <sheetName val="상수도토공집계표"/>
      <sheetName val="사유서제출현황-2"/>
      <sheetName val="단면가정"/>
      <sheetName val="제품목록"/>
      <sheetName val="INSTR"/>
      <sheetName val="#3_일위대가목록"/>
      <sheetName val="준공정산"/>
      <sheetName val="평3"/>
      <sheetName val="옥내소화전계산서"/>
      <sheetName val="관리,공감"/>
      <sheetName val="Sheet6"/>
      <sheetName val="인력터파기"/>
      <sheetName val="대치판정"/>
      <sheetName val="건축내역서"/>
      <sheetName val="단가조사서"/>
      <sheetName val="시중노임단가"/>
      <sheetName val="7.공정표"/>
      <sheetName val="단면 (2)"/>
      <sheetName val="간접비(1)"/>
      <sheetName val="DHEQSUPT"/>
      <sheetName val="토사(PE)"/>
      <sheetName val="장비비 명세서1"/>
      <sheetName val="정산을지"/>
      <sheetName val="6. 수량산출서"/>
      <sheetName val="2000노임기준"/>
      <sheetName val="점수계산1-2"/>
      <sheetName val="동물이동통로"/>
      <sheetName val="제잡비"/>
      <sheetName val="개요"/>
      <sheetName val="주beam"/>
      <sheetName val="일위_파일"/>
      <sheetName val="이토변실(A3-LINE)"/>
      <sheetName val="단가(반정1교-원주)"/>
      <sheetName val="식재인부"/>
      <sheetName val="5호광장_(만점)1"/>
      <sheetName val="인천국제_(만점)_(2)1"/>
      <sheetName val="Total_단위경유량집계1"/>
      <sheetName val="준검_내역서1"/>
      <sheetName val="토공유동표(전체_당초)1"/>
      <sheetName val="1_수인터널1"/>
      <sheetName val="BH-1_(2)1"/>
      <sheetName val="표__지1"/>
      <sheetName val="앉음벽_(2)1"/>
      <sheetName val="4_전기1"/>
      <sheetName val="노원열병합__건축공사기성내역서1"/>
      <sheetName val="I_설계조건1"/>
      <sheetName val="보고서_기기리스트1"/>
      <sheetName val="우수관매설및_우수받이1"/>
      <sheetName val="1_설계조건1"/>
      <sheetName val="조도계산서_(도서)1"/>
      <sheetName val="보고서_기기리스트"/>
      <sheetName val="SHEET"/>
      <sheetName val="현관"/>
      <sheetName val="RETAIL (ABOVE)"/>
      <sheetName val="5. 현장관리비(new) "/>
      <sheetName val="원본"/>
      <sheetName val="VE절감"/>
      <sheetName val="청주(철골발주의뢰서)"/>
      <sheetName val="분전함신설"/>
      <sheetName val="차수"/>
      <sheetName val="일위총괄"/>
      <sheetName val="비주거용"/>
      <sheetName val="인원"/>
      <sheetName val="월별수입"/>
      <sheetName val="세부추진"/>
      <sheetName val="상용보강"/>
      <sheetName val="일위(시설)"/>
      <sheetName val="노무비 근거"/>
      <sheetName val="실행대비"/>
      <sheetName val="몰탈"/>
      <sheetName val="용수간선"/>
      <sheetName val="부총"/>
      <sheetName val="2.대외공문"/>
      <sheetName val="건축2"/>
      <sheetName val="본사인상전"/>
      <sheetName val="-배수구조총재료"/>
      <sheetName val=" 갑지"/>
      <sheetName val="기계실냉난방"/>
      <sheetName val="학생내역"/>
      <sheetName val="표준건축비"/>
      <sheetName val="재료비노무비"/>
      <sheetName val="N賃率_職"/>
      <sheetName val="양식_자재단가조사표"/>
      <sheetName val="기본"/>
      <sheetName val="통신물량"/>
      <sheetName val="CODE1"/>
      <sheetName val="제수변 수량집계표(보통)"/>
      <sheetName val="울산자금"/>
      <sheetName val="48평단가"/>
      <sheetName val="57단가"/>
      <sheetName val="54평단가"/>
      <sheetName val="66평단가"/>
      <sheetName val="61단가"/>
      <sheetName val="89평단가"/>
      <sheetName val="84평단가"/>
      <sheetName val="현장관리비데이타"/>
      <sheetName val="자동세륜기"/>
      <sheetName val="96수출"/>
      <sheetName val="내역서을지"/>
      <sheetName val="제경비산출서"/>
      <sheetName val="김해토지조서"/>
      <sheetName val="전산망"/>
      <sheetName val="신고조서"/>
      <sheetName val="EJ"/>
      <sheetName val="일정"/>
      <sheetName val="일위단가"/>
      <sheetName val="실지수기호표"/>
      <sheetName val="SHL"/>
      <sheetName val="입력정보"/>
      <sheetName val="적용환율"/>
      <sheetName val="범례표"/>
      <sheetName val="Eq. Mobilization"/>
      <sheetName val="금리계산"/>
      <sheetName val="기준"/>
      <sheetName val="형상"/>
      <sheetName val="확정분요약"/>
      <sheetName val="확정분세부"/>
      <sheetName val="5.동별횡주관경"/>
      <sheetName val="CM 1"/>
      <sheetName val="수량명세서"/>
      <sheetName val="실행(표지,갑,을)"/>
      <sheetName val="이월"/>
      <sheetName val="동해title"/>
      <sheetName val="A1"/>
      <sheetName val="단가조사"/>
      <sheetName val="2련간지"/>
      <sheetName val="I_설계조_x0000_"/>
      <sheetName val="일위대가집계"/>
      <sheetName val="NNV"/>
      <sheetName val="기안"/>
      <sheetName val="guard(mac)"/>
      <sheetName val=""/>
      <sheetName val="공사수행방안"/>
      <sheetName val="맨홀토공"/>
      <sheetName val="맨홀수량산출"/>
      <sheetName val="Sheet1 (2)"/>
      <sheetName val="도급FORM"/>
      <sheetName val="도수로현황"/>
      <sheetName val="본사공가현황"/>
      <sheetName val="Baby일위대가"/>
      <sheetName val="Sheet17"/>
      <sheetName val="공정코드"/>
      <sheetName val="옥외외등집계표"/>
      <sheetName val="수량산출서 (2)"/>
      <sheetName val="제품정보"/>
      <sheetName val="상품수불(합산)"/>
      <sheetName val="대운반(철재)"/>
      <sheetName val="산출"/>
      <sheetName val="소방"/>
      <sheetName val="예산코드"/>
      <sheetName val="원가입력"/>
      <sheetName val="가시설단위수량"/>
      <sheetName val="건축기술부대조건"/>
      <sheetName val="위치"/>
      <sheetName val="단가비교"/>
      <sheetName val="MSS_21"/>
      <sheetName val="2_1__노무비_평균단가산출"/>
      <sheetName val="제출내역_(2)1"/>
      <sheetName val="내역_ver1_01"/>
      <sheetName val="plan&amp;section_of_foundation1"/>
      <sheetName val="pile_bearing_capa_&amp;_arrenge1"/>
      <sheetName val="working_load_at_the_btm_ft_1"/>
      <sheetName val="stability_check1"/>
      <sheetName val="design_criteria1"/>
      <sheetName val="11_우각부_보강1"/>
      <sheetName val="3련_BOX1"/>
      <sheetName val="소포내역_(2)1"/>
      <sheetName val="11_산출(전열)1"/>
      <sheetName val="6_산출(동력)1"/>
      <sheetName val="7_산출(TRAY)1"/>
      <sheetName val="7__현장관리비_1"/>
      <sheetName val="6__안전관리비1"/>
      <sheetName val="배수내역_(2)"/>
      <sheetName val="배수공_시멘트_및_골재량_산출"/>
      <sheetName val="_HIT-&gt;HMC_견적(3900)"/>
      <sheetName val="_HIT__HMC_견적_3900_1"/>
      <sheetName val="A_견적"/>
      <sheetName val="내___역"/>
      <sheetName val="플랜트_설치"/>
      <sheetName val="5_산출(전력)"/>
      <sheetName val="전_기"/>
      <sheetName val="수량산출서(전력간선_지하D_C)"/>
      <sheetName val="SHEET_PILE단가"/>
      <sheetName val="1_설계기준"/>
      <sheetName val="목차_"/>
      <sheetName val="Customer_Databas"/>
      <sheetName val="집_계_표"/>
      <sheetName val="6PILE__(돌출)"/>
      <sheetName val="spc_배관견적"/>
      <sheetName val="1_취수장"/>
      <sheetName val="unit_4"/>
      <sheetName val="화재_탐지_설비"/>
      <sheetName val="2차전체변경예정_(2)"/>
      <sheetName val="Cash_Flow-1"/>
      <sheetName val="3_1공사현황_공정표"/>
      <sheetName val="세골재__T2_변경_현황"/>
      <sheetName val="BH_1__2_"/>
      <sheetName val="귀래_설계_공내역서"/>
      <sheetName val="설_계"/>
      <sheetName val="노임_단가"/>
      <sheetName val="8_현장관리비"/>
      <sheetName val="7_안전관리비"/>
      <sheetName val="별표_"/>
      <sheetName val="개인별_순위표"/>
      <sheetName val="Eq__Mobilization"/>
      <sheetName val="내역서_"/>
      <sheetName val="도담구내_개소별_명세"/>
      <sheetName val="投标材料清单_"/>
      <sheetName val="3_공통공사대비"/>
      <sheetName val="단가_및_재료비"/>
      <sheetName val="장비비_명세서1"/>
      <sheetName val="7_공정표"/>
      <sheetName val="단면_(2)"/>
      <sheetName val="5__현장관리비(new)_"/>
      <sheetName val="2_대외공문"/>
      <sheetName val="노임단가_(2)"/>
      <sheetName val="RETAIL_(ABOVE)"/>
      <sheetName val="철근량"/>
      <sheetName val="목록"/>
      <sheetName val="위치조서"/>
      <sheetName val="1.CB"/>
      <sheetName val="변수"/>
      <sheetName val="목록표"/>
      <sheetName val="노무비"/>
      <sheetName val="투찰"/>
      <sheetName val="기계실"/>
      <sheetName val="콘_재료분리(1)"/>
      <sheetName val="견적의뢰서"/>
      <sheetName val="수우미양가(Vlookup)"/>
      <sheetName val="조작대(1연)"/>
      <sheetName val="가설식당"/>
      <sheetName val="현장경비"/>
      <sheetName val="HVAC"/>
      <sheetName val="B"/>
      <sheetName val="COST"/>
      <sheetName val="장비 (2)"/>
      <sheetName val="3BL공동구 수량"/>
      <sheetName val="전선 및 전선관"/>
      <sheetName val="공조기"/>
      <sheetName val="내역서1999.8최종"/>
      <sheetName val="공통(20-91)"/>
      <sheetName val="Macro3"/>
      <sheetName val="암거 제원표"/>
      <sheetName val="수문일1"/>
      <sheetName val="wall"/>
      <sheetName val="APT내역"/>
      <sheetName val="부대시설"/>
      <sheetName val="LF자재단가"/>
      <sheetName val="일위대가1"/>
      <sheetName val="도실건시"/>
      <sheetName val="실적공사비"/>
      <sheetName val="입력데이타(비인쇄용)"/>
      <sheetName val="콘크리트타설집계표"/>
      <sheetName val="간접"/>
      <sheetName val="산식3"/>
      <sheetName val="단위수량"/>
      <sheetName val="장비집계"/>
      <sheetName val="95MAKER"/>
      <sheetName val="계정"/>
      <sheetName val="구성비"/>
      <sheetName val="재적표"/>
      <sheetName val="효율표"/>
      <sheetName val="비교1"/>
      <sheetName val="49일위"/>
      <sheetName val="22일위"/>
      <sheetName val="전철"/>
      <sheetName val="환경평가"/>
      <sheetName val="1회"/>
      <sheetName val="현장조사"/>
      <sheetName val="토공 total"/>
      <sheetName val="공기압舓⿫_x0005_"/>
      <sheetName val="공기압妐&quot;姜"/>
      <sheetName val="집계표(육상)"/>
      <sheetName val="5사남"/>
      <sheetName val="sw1"/>
      <sheetName val="일위대_x0000__x0000_Ԁ_x0000_䀀"/>
      <sheetName val="골조"/>
      <sheetName val="마스터원본"/>
      <sheetName val="esc"/>
      <sheetName val="일위산출근거"/>
      <sheetName val="일위대㐀븁_x0000__x0000_退"/>
      <sheetName val="기성(1차) "/>
      <sheetName val="NOMUBI"/>
      <sheetName val="토공(1)"/>
      <sheetName val="준공조서갑지"/>
      <sheetName val="일위대가(계측기설치)"/>
      <sheetName val="설계명세서"/>
      <sheetName val="MSS"/>
      <sheetName val="정화조"/>
      <sheetName val="참조 (2)"/>
      <sheetName val="공종별(공용부위)"/>
      <sheetName val="공사실행(공용부위)"/>
      <sheetName val="공종분리"/>
      <sheetName val="실행예산보고서"/>
      <sheetName val="실행예산보고서-제출용"/>
      <sheetName val="가설"/>
      <sheetName val="설비"/>
      <sheetName val="에어컨"/>
      <sheetName val="공조설비"/>
      <sheetName val="경량"/>
      <sheetName val="금속"/>
      <sheetName val="도장"/>
      <sheetName val="대관업무"/>
      <sheetName val="대리석"/>
      <sheetName val="롤스크린"/>
      <sheetName val="목공"/>
      <sheetName val="방수"/>
      <sheetName val="베이스판넬"/>
      <sheetName val="습식및 셀프레벨링"/>
      <sheetName val="유리"/>
      <sheetName val="자동문"/>
      <sheetName val="준공청소"/>
      <sheetName val="직영노무비"/>
      <sheetName val="철거"/>
      <sheetName val="카펫트"/>
      <sheetName val="타일"/>
      <sheetName val="폐자재"/>
      <sheetName val="플로링"/>
      <sheetName val="하드웨어"/>
      <sheetName val="p-타일"/>
      <sheetName val="건축공사원가계산서"/>
      <sheetName val="건축집계표"/>
      <sheetName val="인테리어내역서"/>
      <sheetName val="1-1"/>
      <sheetName val="1차 내역서"/>
      <sheetName val="Space"/>
      <sheetName val="Final"/>
      <sheetName val="구조물"/>
      <sheetName val="대전(세창동)"/>
      <sheetName val="정보"/>
      <sheetName val="설계명세서(선로)"/>
      <sheetName val="BSD (2)"/>
      <sheetName val="바.한일양산"/>
      <sheetName val="판테온실행내역"/>
      <sheetName val="회사정보"/>
      <sheetName val="해외(원화)"/>
      <sheetName val="hvac내역서(제어동)"/>
      <sheetName val="Project Brief"/>
      <sheetName val="UNIT"/>
      <sheetName val="Breakdown"/>
      <sheetName val="UnitRate"/>
      <sheetName val="영업.일1"/>
      <sheetName val="일위대가(건축)"/>
      <sheetName val="습식및_셀프레벨링"/>
      <sheetName val="1차_내역서"/>
      <sheetName val="카쎫트"/>
      <sheetName val="COPING"/>
      <sheetName val="간선계산"/>
      <sheetName val="#REF!"/>
      <sheetName val="기기 내역서"/>
      <sheetName val="환산"/>
      <sheetName val="일산실행내역"/>
      <sheetName val="J直材4"/>
      <sheetName val="연부97-1"/>
      <sheetName val="갑지1"/>
      <sheetName val="EACT10"/>
      <sheetName val="실행간접비용"/>
      <sheetName val="부대tu"/>
      <sheetName val="시추주상도"/>
      <sheetName val="CLAUSE"/>
      <sheetName val="BOJUNGGM"/>
      <sheetName val="세금자료"/>
      <sheetName val="말고개터널조명전압강하"/>
      <sheetName val="관경별내역서"/>
      <sheetName val="접속도수량집계표"/>
      <sheetName val="일위대가목록표"/>
      <sheetName val="자재"/>
      <sheetName val="산근1"/>
      <sheetName val="조립1부실적"/>
      <sheetName val="재정비내역"/>
      <sheetName val="지적고시내역"/>
      <sheetName val="수배전(갑)"/>
      <sheetName val="전압강하자료"/>
      <sheetName val="유치원내역"/>
      <sheetName val="에어샵공사"/>
      <sheetName val="Sheet16"/>
      <sheetName val="견내"/>
      <sheetName val="조도계산서_(도서_x0000_"/>
      <sheetName val="포장(수량)-관로부"/>
      <sheetName val="일위대가 "/>
      <sheetName val="1ST"/>
      <sheetName val="4 LINE"/>
      <sheetName val="7 th"/>
      <sheetName val="CTEMCOST"/>
      <sheetName val="ELECTRIC"/>
      <sheetName val="SCHEDULE"/>
      <sheetName val="04변경-상하"/>
      <sheetName val="설계서"/>
      <sheetName val="20관리비율"/>
      <sheetName val="변경명신물량 (2)"/>
      <sheetName val="내역서(100%)"/>
      <sheetName val="수량산출서집계"/>
      <sheetName val="맨홀수량"/>
      <sheetName val="상반기손익차2총괄"/>
      <sheetName val="일위CODE"/>
      <sheetName val="골재산출"/>
      <sheetName val="토공 토적표"/>
      <sheetName val="자재단가리스트"/>
      <sheetName val="변경내역"/>
      <sheetName val="新철폐복2"/>
      <sheetName val="新철폐복3"/>
      <sheetName val="新철폐복"/>
      <sheetName val="실행내역서(DCU)"/>
      <sheetName val="토목내역서"/>
      <sheetName val="현황산출서"/>
      <sheetName val="전사 (2)"/>
      <sheetName val="BA (2)"/>
      <sheetName val="CP (2)"/>
      <sheetName val="시산표"/>
      <sheetName val="인건-측정"/>
      <sheetName val="울산자동제어"/>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 소방공사 산출근거"/>
      <sheetName val="포장수량집계"/>
      <sheetName val="LIST"/>
      <sheetName val="정산서"/>
      <sheetName val="단위중량"/>
      <sheetName val="전기단가조사서"/>
      <sheetName val="조직"/>
      <sheetName val="CON'C"/>
      <sheetName val="간접비"/>
      <sheetName val="아파트 "/>
      <sheetName val="J"/>
      <sheetName val="건축집계"/>
      <sheetName val="송전기본"/>
      <sheetName val="물류최종8월7"/>
      <sheetName val="부대대비"/>
      <sheetName val="냉연집계"/>
      <sheetName val="15100"/>
      <sheetName val="월별손익"/>
      <sheetName val="PI"/>
      <sheetName val="REDUCER"/>
      <sheetName val="WE'T"/>
      <sheetName val="각종양식"/>
      <sheetName val="&lt;--"/>
      <sheetName val="갑지.을지"/>
      <sheetName val="기타"/>
      <sheetName val="안정검토"/>
      <sheetName val="K1자재(3차등)"/>
      <sheetName val="제수변수량"/>
      <sheetName val="하수급견적대비"/>
      <sheetName val="지급자재"/>
      <sheetName val="교대(A1)"/>
      <sheetName val="기성갑지"/>
      <sheetName val="예산조서(전송)"/>
      <sheetName val="간접경상비"/>
      <sheetName val="apt수량"/>
      <sheetName val="현금"/>
      <sheetName val="첨부1"/>
      <sheetName val="식음료"/>
      <sheetName val="난간벽단위"/>
      <sheetName val="MIJIBI"/>
      <sheetName val="0Title"/>
      <sheetName val="할빙수"/>
      <sheetName val="(당평)자재"/>
      <sheetName val="조경수량"/>
      <sheetName val="현장실사자료"/>
      <sheetName val="주bea_xdcf0_"/>
      <sheetName val="경비_원본"/>
      <sheetName val="자갈,시멘트,모래산출"/>
      <sheetName val="H-pile(298x299)"/>
      <sheetName val="H-pile(250x250)"/>
      <sheetName val="개요2"/>
      <sheetName val="부하LOAD"/>
      <sheetName val="인구"/>
      <sheetName val="감가상각비대체내역"/>
      <sheetName val="미납품 현황"/>
      <sheetName val="날개수집"/>
      <sheetName val="가시설(TYPE-A)"/>
      <sheetName val="1-1평균터파기고(1)"/>
      <sheetName val="유효폭의 계산"/>
      <sheetName val="다곡2교"/>
      <sheetName val="견적시담(송포2공구)"/>
      <sheetName val="건축공사실행"/>
      <sheetName val="건축원가"/>
      <sheetName val="내역서2안"/>
      <sheetName val="물량내역서"/>
      <sheetName val="수목표준대가"/>
      <sheetName val="기초목"/>
      <sheetName val="database"/>
      <sheetName val="자재집계"/>
      <sheetName val="간지"/>
      <sheetName val="I_설계조多"/>
      <sheetName val="일위1"/>
      <sheetName val="2"/>
      <sheetName val="F4-F7"/>
      <sheetName val="설계내역(2001)"/>
      <sheetName val="제조노임"/>
      <sheetName val="시추조사비"/>
      <sheetName val="S0"/>
      <sheetName val="을부담운반비"/>
      <sheetName val="집계"/>
      <sheetName val="기준액"/>
      <sheetName val="STEEL BOX 단면설계(SEC.8)"/>
      <sheetName val="인입관수량총괄"/>
      <sheetName val="한일양산"/>
      <sheetName val="2-2.매출분석"/>
      <sheetName val="설명서 "/>
      <sheetName val="FACTOR"/>
      <sheetName val="건축원가계산서"/>
      <sheetName val="세목별"/>
      <sheetName val="덤프트럭계수"/>
      <sheetName val="설-원가"/>
      <sheetName val="선정요령"/>
      <sheetName val="95년12월말"/>
      <sheetName val="화설내"/>
      <sheetName val="내역1"/>
      <sheetName val="FAB별"/>
      <sheetName val="2분기"/>
      <sheetName val="예산실적전체당월"/>
      <sheetName val="임차비용"/>
      <sheetName val="데이터유효성검사자료"/>
      <sheetName val="자격 땡겨오기"/>
      <sheetName val="사업부구분코드"/>
      <sheetName val="급,배기팬"/>
      <sheetName val="기존단가 (2)"/>
      <sheetName val="대_x0000__x0000_"/>
      <sheetName val="Scenario"/>
      <sheetName val="매입"/>
      <sheetName val="우석문틀"/>
      <sheetName val="담보"/>
      <sheetName val="수정계획3"/>
      <sheetName val="수완하도"/>
      <sheetName val="김포내역"/>
      <sheetName val="기타#9"/>
      <sheetName val="GDP"/>
      <sheetName val="일일입력"/>
      <sheetName val="품목등록"/>
      <sheetName val="만년달력"/>
      <sheetName val="도담구내 개소별 명柖"/>
      <sheetName val="ACMV"/>
      <sheetName val="P&amp;S"/>
      <sheetName val="danh muc vat tu"/>
      <sheetName val="Register-BG NCC"/>
      <sheetName val="Data 2"/>
      <sheetName val="TB chính"/>
      <sheetName val="AHU-PAU-FCU"/>
      <sheetName val="FANS"/>
      <sheetName val="Steel pipe"/>
      <sheetName val="Ref pipe+Ins"/>
      <sheetName val="Plastic pipe"/>
      <sheetName val="Duct"/>
      <sheetName val="Air Grilles"/>
      <sheetName val="Valves"/>
      <sheetName val="주식"/>
      <sheetName val="Cost bd-&quot;A&quot;"/>
      <sheetName val="배수관연장조서"/>
      <sheetName val="보할"/>
      <sheetName val="기본설계기준"/>
      <sheetName val="램머"/>
      <sheetName val="단양 00 아파트-세부내역"/>
      <sheetName val="1,2,3,4_x0000__x0000_界Þ多⽬"/>
      <sheetName val="1,2,3,4_x0005__x0000__x0000__x0000__x0000_"/>
      <sheetName val="영업소실적"/>
      <sheetName val="과업지시서"/>
      <sheetName val="2.단면가정 (양곡1교)"/>
      <sheetName val="단가비교표_공통1"/>
      <sheetName val="판정1교토공"/>
      <sheetName val="05년 상"/>
      <sheetName val="영흥TL(UP,DOWN) "/>
      <sheetName val="8.PILE  (돌출)"/>
      <sheetName val="DTCT"/>
      <sheetName val="실_인건비(5월부터)"/>
      <sheetName val="현장별정리"/>
      <sheetName val="표지 (2)"/>
      <sheetName val="WEON"/>
      <sheetName val="단가조사-1"/>
      <sheetName val="갑지_설계 내역서"/>
      <sheetName val="전도품의"/>
      <sheetName val="코_x0000_"/>
      <sheetName val="결재_x0000_"/>
      <sheetName val="원료"/>
      <sheetName val="11"/>
      <sheetName val="5호광장_(만점)2"/>
      <sheetName val="인천국제_(만점)_(2)2"/>
      <sheetName val="Total_단위경유량집계2"/>
      <sheetName val="토공유동표(전체_당초)2"/>
      <sheetName val="준검_내역서2"/>
      <sheetName val="1_수인터널2"/>
      <sheetName val="BH-1_(2)2"/>
      <sheetName val="표__지2"/>
      <sheetName val="投标材料清单_1"/>
      <sheetName val="앉음벽_(2)2"/>
      <sheetName val="4_전기2"/>
      <sheetName val="_HIT__HMC_견적_3900_2"/>
      <sheetName val="I_설계조건2"/>
      <sheetName val="7__현장관리비_2"/>
      <sheetName val="6__안전관리비2"/>
      <sheetName val="노원열병합__건축공사기성내역서2"/>
      <sheetName val="1_설계조건2"/>
      <sheetName val="조도계산서_(도서)2"/>
      <sheetName val="소포내역_(2)2"/>
      <sheetName val="MSS_22"/>
      <sheetName val="11_산출(전열)2"/>
      <sheetName val="6_산출(동력)2"/>
      <sheetName val="7_산출(TRAY)2"/>
      <sheetName val="5_산출(전력)1"/>
      <sheetName val="수량산출서(전력간선_지하D_C)1"/>
      <sheetName val="우수관매설및_우수받이2"/>
      <sheetName val="11_우각부_보강2"/>
      <sheetName val="제출내역_(2)2"/>
      <sheetName val="내___역1"/>
      <sheetName val="내역_ver1_02"/>
      <sheetName val="플랜트_설치1"/>
      <sheetName val="plan&amp;section_of_foundation2"/>
      <sheetName val="pile_bearing_capa_&amp;_arrenge2"/>
      <sheetName val="working_load_at_the_btm_ft_2"/>
      <sheetName val="stability_check2"/>
      <sheetName val="design_criteria2"/>
      <sheetName val="2_1__노무비_평균단가산출1"/>
      <sheetName val="3련_BOX2"/>
      <sheetName val="배수내역_(2)1"/>
      <sheetName val="배수공_시멘트_및_골재량_산출1"/>
      <sheetName val="A_견적1"/>
      <sheetName val="unit_41"/>
      <sheetName val="_HIT-&gt;HMC_견적(3900)1"/>
      <sheetName val="Customer_Databas1"/>
      <sheetName val="spc_배관견적1"/>
      <sheetName val="전_기1"/>
      <sheetName val="SHEET_PILE단가1"/>
      <sheetName val="목차_1"/>
      <sheetName val="화재_탐지_설비1"/>
      <sheetName val="6PILE__(돌출)1"/>
      <sheetName val="세골재__T2_변경_현황1"/>
      <sheetName val="BH_1__2_1"/>
      <sheetName val="개인별_순위표1"/>
      <sheetName val="1_취수장1"/>
      <sheetName val="Cash_Flow-11"/>
      <sheetName val="3_1공사현황_공정표1"/>
      <sheetName val="2차전체변경예정_(2)1"/>
      <sheetName val="노임_단가1"/>
      <sheetName val="내역서_1"/>
      <sheetName val="8_현장관리비1"/>
      <sheetName val="7_안전관리비1"/>
      <sheetName val="귀래_설계_공내역서1"/>
      <sheetName val="설_계1"/>
      <sheetName val="1_설계기준1"/>
      <sheetName val="집_계_표1"/>
      <sheetName val="별표_1"/>
      <sheetName val="도담구내_개소별_명세1"/>
      <sheetName val="노임단가_(2)1"/>
      <sheetName val="3_공통공사대비1"/>
      <sheetName val="단가_및_재료비1"/>
      <sheetName val="RETAIL_(ABOVE)1"/>
      <sheetName val="장비비_명세서11"/>
      <sheetName val="단___산"/>
      <sheetName val="실____단"/>
      <sheetName val="전선_및_전선관"/>
      <sheetName val="7_공정표1"/>
      <sheetName val="단면_(2)1"/>
      <sheetName val="5__현장관리비(new)_1"/>
      <sheetName val="내역서1999_8최종"/>
      <sheetName val="2_대외공문1"/>
      <sheetName val="Eq__Mobilization1"/>
      <sheetName val="노무비_근거"/>
      <sheetName val="제수변_수량집계표(보통)"/>
      <sheetName val="Sheet1_(2)"/>
      <sheetName val="장비_(2)"/>
      <sheetName val="3BL공동구_수량"/>
      <sheetName val="5_동별횡주관경"/>
      <sheetName val="암거_제원표"/>
      <sheetName val="도담구내_개소별_명柖"/>
      <sheetName val="CM_1"/>
      <sheetName val="_갑지"/>
      <sheetName val="6__수량산출서"/>
      <sheetName val="참조_(2)"/>
      <sheetName val="일위대가_"/>
      <sheetName val="4_LINE"/>
      <sheetName val="7_th"/>
      <sheetName val="danh_muc_vat_tu"/>
      <sheetName val="Register-BG_NCC"/>
      <sheetName val="Data_2"/>
      <sheetName val="TB_chính"/>
      <sheetName val="Steel_pipe"/>
      <sheetName val="Ref_pipe+Ins"/>
      <sheetName val="Plastic_pipe"/>
      <sheetName val="Air_Grilles"/>
      <sheetName val="Cost_bd-&quot;A&quot;"/>
      <sheetName val="자재테이블"/>
      <sheetName val="관급현황"/>
      <sheetName val="기술조건"/>
      <sheetName val="1.내역(청.하역장전등)"/>
      <sheetName val="기계"/>
      <sheetName val="6_산출닑⾱_x0005__x0000_"/>
      <sheetName val="10"/>
      <sheetName val="12"/>
      <sheetName val="13"/>
      <sheetName val="14"/>
      <sheetName val="15"/>
      <sheetName val="16"/>
      <sheetName val="3"/>
      <sheetName val="4"/>
      <sheetName val="5"/>
      <sheetName val="6"/>
      <sheetName val="8"/>
      <sheetName val="9"/>
      <sheetName val="인적사항(누적)"/>
      <sheetName val="제1영업소"/>
      <sheetName val="제2영업소"/>
      <sheetName val="제3영업소"/>
      <sheetName val="ITB COST"/>
      <sheetName val="매출그래프"/>
      <sheetName val="4. VOs summary"/>
      <sheetName val="125x125"/>
      <sheetName val="예총"/>
      <sheetName val="SEX"/>
      <sheetName val="Quantity"/>
      <sheetName val="TOSHIBA-Structure"/>
      <sheetName val="장비코드표 050601"/>
      <sheetName val="2007년 생산1부장비"/>
      <sheetName val="2008년 생산부전장비코드"/>
      <sheetName val="DDB부 장비 관리현황"/>
      <sheetName val="Xunit (단위환산)"/>
      <sheetName val="단가산출(T)"/>
      <sheetName val=" FURNACE현설"/>
      <sheetName val="97 사업추정(WEKI)"/>
      <sheetName val="10공-_x0000_Ԁ"/>
      <sheetName val="건명"/>
      <sheetName val="수자재단위당"/>
      <sheetName val="직접뀀鞖/_x0000_"/>
      <sheetName val="수계"/>
      <sheetName val="토지가격산출기초"/>
      <sheetName val="공시지가"/>
      <sheetName val="인원계획-미화"/>
      <sheetName val="안산기계장치"/>
      <sheetName val="토목도급"/>
      <sheetName val="점유현황"/>
      <sheetName val="학익동신동아5차CD365"/>
      <sheetName val="미장"/>
      <sheetName val="철골"/>
      <sheetName val="Data&amp;Result"/>
      <sheetName val="제수문집계"/>
      <sheetName val="집계장"/>
      <sheetName val="2000.05"/>
      <sheetName val="건축공사집계"/>
      <sheetName val="Chiet tinh dz35"/>
      <sheetName val="RATE"/>
      <sheetName val=" 견적서"/>
      <sheetName val="4.2.1 마루높이 검토"/>
      <sheetName val="수량계산"/>
      <sheetName val="일위산출"/>
      <sheetName val="하조서"/>
      <sheetName val="2002상반기노임기준"/>
      <sheetName val="종단계산"/>
      <sheetName val="용산1(해보)"/>
      <sheetName val="JUCK"/>
      <sheetName val="내역_verᔈ_x0000__x0000_"/>
      <sheetName val="계산_x0000__x0000_"/>
      <sheetName val="정리계槜〚_x0000__x0000_䇀"/>
      <sheetName val="공량·_x0000__x0000_"/>
      <sheetName val="공량×"/>
      <sheetName val="TABLE DB"/>
      <sheetName val="쌍용 data base"/>
      <sheetName val="설변단가적용현황"/>
      <sheetName val="변경내역서"/>
      <sheetName val="7_산출(⠀榅弁䘿_x0000_"/>
      <sheetName val="6__안전관慨⻥"/>
      <sheetName val="산출근거#2-3"/>
      <sheetName val="설계명세"/>
      <sheetName val="LD"/>
      <sheetName val="유지정비"/>
      <sheetName val="용역인건비"/>
      <sheetName val="문10"/>
      <sheetName val="6동"/>
      <sheetName val="일반수량총괄집계"/>
      <sheetName val="일위대"/>
      <sheetName val="일위대㐀븁"/>
      <sheetName val="ASP"/>
      <sheetName val="원_x0000__x0000_"/>
      <sheetName val="수량산출서 갑지"/>
      <sheetName val="단가시흥"/>
      <sheetName val="보활"/>
      <sheetName val="집행(2-1)"/>
      <sheetName val="장문교(대전)"/>
      <sheetName val="품셈 "/>
      <sheetName val="음성cable"/>
      <sheetName val="M-EMS GP-570(BIT)"/>
      <sheetName val="일위집계"/>
      <sheetName val="주bea?"/>
      <sheetName val="투찰(하수)"/>
      <sheetName val="시운전"/>
      <sheetName val="시운전绸7"/>
      <sheetName val="돈암사업"/>
      <sheetName val="DATA LISTS"/>
      <sheetName val="요율표"/>
      <sheetName val="토공(완충)"/>
      <sheetName val="재료할증"/>
      <sheetName val="6월세계"/>
      <sheetName val="19.07월.세.계"/>
      <sheetName val="19.07항목별(시트복사금지100번쓰기)"/>
      <sheetName val="7월정리"/>
      <sheetName val="카드전표"/>
      <sheetName val="05월"/>
      <sheetName val="05월정리"/>
      <sheetName val="4월항목별"/>
      <sheetName val="19.05월"/>
      <sheetName val="용역식대명세"/>
      <sheetName val="신대방33(적용)"/>
      <sheetName val="보고"/>
      <sheetName val="계정1"/>
      <sheetName val="오동"/>
      <sheetName val="대조"/>
      <sheetName val="나한"/>
      <sheetName val="내역서 제출"/>
      <sheetName val="수량산출목록표"/>
      <sheetName val="설계예산서(2_소천우회토목)"/>
      <sheetName val="수토공단위당"/>
      <sheetName val="부안변전"/>
      <sheetName val="구조물터파기수량집계"/>
      <sheetName val="8.설치품셈"/>
      <sheetName val="7월11일"/>
      <sheetName val="설원"/>
      <sheetName val="업체별기성내역"/>
      <sheetName val="사진첩"/>
      <sheetName val="3련_B䀀㽚"/>
      <sheetName val="design_crit_x0000__x0000__x0005__x0000_"/>
      <sheetName val="[입찰안.xls]직접뀀鞖/_x0000_"/>
      <sheetName val="[입찰안.xls][입찰안.xls]직접뀀鞖/_x0000_"/>
      <sheetName val="자재기성 신청서.xlsx"/>
      <sheetName val="0.목록1"/>
      <sheetName val="마감산출"/>
      <sheetName val="조직관리비"/>
      <sheetName val="수선비"/>
      <sheetName val="원가명세"/>
      <sheetName val="사발차명세표"/>
      <sheetName val="손익"/>
      <sheetName val="분개장·원장"/>
      <sheetName val="소포내역_x0000__x0000__x0005__x0000_"/>
      <sheetName val="품셈총괄표"/>
      <sheetName val="토공_total"/>
      <sheetName val="공기압舓⿫"/>
      <sheetName val="기성(1차)_"/>
      <sheetName val="9GNG운¼"/>
      <sheetName val="공사비증감"/>
      <sheetName val="VXXXXXXX"/>
      <sheetName val="중기조종사 단위단가"/>
      <sheetName val="시약"/>
      <sheetName val="전기2005"/>
      <sheetName val="통신2005"/>
      <sheetName val="plan&amp;section_of__x0000__x0000__x0005__x0000_冰﹢Ƚ_x0000__x0000__x0000_"/>
      <sheetName val="Bảng mã VT"/>
      <sheetName val="참조표"/>
      <sheetName val="pile_bearing_capa_&amp;_¬웰ﾕ쀀_x0005_"/>
      <sheetName val="pile_bearing_capa_&amp;_¬웰ﾕ_x0000_ﳪ_x0005_"/>
      <sheetName val="5호광장_(만점)3"/>
      <sheetName val="인천국제_(만점)_(2)3"/>
      <sheetName val="Total_단위경유량집계3"/>
      <sheetName val="토공유동표(전체_당초)3"/>
      <sheetName val="준검_내역서3"/>
      <sheetName val="BH-1_(2)3"/>
      <sheetName val="4_전기3"/>
      <sheetName val="표__지3"/>
      <sheetName val="1_수인터널3"/>
      <sheetName val="I_설계조건3"/>
      <sheetName val="앉음벽_(2)3"/>
      <sheetName val="노원열병합__건축공사기성내역서3"/>
      <sheetName val="1_설계조건3"/>
      <sheetName val="소포내역_(2)3"/>
      <sheetName val="A_견적2"/>
      <sheetName val="조도계산서_(도서)3"/>
      <sheetName val="MSS_23"/>
      <sheetName val="2_1__노무비_평균단가산출2"/>
      <sheetName val="우수관매설및_우수받이3"/>
      <sheetName val="제출내역_(2)3"/>
      <sheetName val="내역_ver1_03"/>
      <sheetName val="plan&amp;section_of_foundation3"/>
      <sheetName val="pile_bearing_capa_&amp;_arrenge3"/>
      <sheetName val="working_load_at_the_btm_ft_3"/>
      <sheetName val="stability_check3"/>
      <sheetName val="design_criteria3"/>
      <sheetName val="11_우각부_보강3"/>
      <sheetName val="보고서_기기리스트2"/>
      <sheetName val="7__현장관리비_3"/>
      <sheetName val="6__안전관리비3"/>
      <sheetName val="_HIT__HMC_견적_3900_3"/>
      <sheetName val="내___역2"/>
      <sheetName val="플랜트_설치2"/>
      <sheetName val="11_산출(전열)3"/>
      <sheetName val="6_산출(동력)3"/>
      <sheetName val="7_산출(TRAY)3"/>
      <sheetName val="3련_BOX3"/>
      <sheetName val="배수공_시멘트_및_골재량_산출2"/>
      <sheetName val="5_산출(전력)2"/>
      <sheetName val="배수내역_(2)2"/>
      <sheetName val="SHEET_PILE단가2"/>
      <sheetName val="전_기2"/>
      <sheetName val="Customer_Databas2"/>
      <sheetName val="_HIT-&gt;HMC_견적(3900)2"/>
      <sheetName val="세골재__T2_변경_현황2"/>
      <sheetName val="수량산출서(전력간선_지하D_C)2"/>
      <sheetName val="화재_탐지_설비2"/>
      <sheetName val="2차전체변경예정_(2)2"/>
      <sheetName val="6PILE__(돌출)2"/>
      <sheetName val="목차_2"/>
      <sheetName val="귀래_설계_공내역서2"/>
      <sheetName val="unit_42"/>
      <sheetName val="BH_1__2_2"/>
      <sheetName val="8_현장관리비2"/>
      <sheetName val="7_안전관리비2"/>
      <sheetName val="spc_배관견적2"/>
      <sheetName val="1_설계기준2"/>
      <sheetName val="1_취수장2"/>
      <sheetName val="개인별_순위표2"/>
      <sheetName val="내역서_2"/>
      <sheetName val="3_1공사현황_공정표2"/>
      <sheetName val="노임_단가2"/>
      <sheetName val="Cash_Flow-12"/>
      <sheetName val="설_계2"/>
      <sheetName val="도담구내_개소별_명세2"/>
      <sheetName val="별표_2"/>
      <sheetName val="投标材料清单_2"/>
      <sheetName val="3_공통공사대비2"/>
      <sheetName val="집_계_표2"/>
      <sheetName val="RETAIL_(ABOVE)2"/>
      <sheetName val="장비비_명세서12"/>
      <sheetName val="노임단가_(2)2"/>
      <sheetName val="단가_및_재료비2"/>
      <sheetName val="6__수량산출서1"/>
      <sheetName val="참조_(2)1"/>
      <sheetName val="7_공정표2"/>
      <sheetName val="단면_(2)2"/>
      <sheetName val="단___산1"/>
      <sheetName val="실____단1"/>
      <sheetName val="5__현장관리비(new)_2"/>
      <sheetName val="2_대외공문2"/>
      <sheetName val="Eq__Mobilization2"/>
      <sheetName val="제수변_수량집계표(보통)1"/>
      <sheetName val="Sheet1_(2)1"/>
      <sheetName val="수량산출서_(2)"/>
      <sheetName val="노무비_근거1"/>
      <sheetName val="_갑지1"/>
      <sheetName val="장비_(2)1"/>
      <sheetName val="CM_11"/>
      <sheetName val="5_동별횡주관경1"/>
      <sheetName val="전선_및_전선관1"/>
      <sheetName val="3BL공동구_수량1"/>
      <sheetName val="암거_제원표1"/>
      <sheetName val="내역서1999_8최종1"/>
      <sheetName val="1_CB"/>
      <sheetName val="일위대가_1"/>
      <sheetName val="4_LINE1"/>
      <sheetName val="7_th1"/>
      <sheetName val="토공_토적표"/>
      <sheetName val="아파트_"/>
      <sheetName val="습식및_셀프레벨링1"/>
      <sheetName val="1차_내역서1"/>
      <sheetName val="BSD_(2)"/>
      <sheetName val="바_한일양산"/>
      <sheetName val="Project_Brief"/>
      <sheetName val="영업_일1"/>
      <sheetName val="기기_내역서"/>
      <sheetName val="전사_(2)"/>
      <sheetName val="BA_(2)"/>
      <sheetName val="CP_(2)"/>
      <sheetName val="일위대가56-1_"/>
      <sheetName val="일위대가71-1_"/>
      <sheetName val="일위대가74-1_"/>
      <sheetName val="일위대가76-1_"/>
      <sheetName val="일위대가77-1_"/>
      <sheetName val="일위대가78-1_"/>
      <sheetName val="_소방공사_산출근거"/>
      <sheetName val="갑지_을지"/>
      <sheetName val="변경명신물량_(2)"/>
      <sheetName val="2-2_매출분석"/>
      <sheetName val="설명서_"/>
      <sheetName val="주bea"/>
      <sheetName val="유효폭의_계산"/>
      <sheetName val="STEEL_BOX_단면설계(SEC_8)"/>
      <sheetName val="미납품_현황"/>
      <sheetName val="도담구내_개소별_명柖1"/>
      <sheetName val="danh_muc_vat_tu1"/>
      <sheetName val="Register-BG_NCC1"/>
      <sheetName val="Data_21"/>
      <sheetName val="TB_chính1"/>
      <sheetName val="Steel_pipe1"/>
      <sheetName val="Ref_pipe+Ins1"/>
      <sheetName val="Plastic_pipe1"/>
      <sheetName val="Air_Grilles1"/>
      <sheetName val="Cost_bd-&quot;A&quot;1"/>
      <sheetName val="기존단가_(2)"/>
      <sheetName val="05년_상"/>
      <sheetName val="영흥TL(UP,DOWN)_"/>
      <sheetName val="단양_00_아파트-세부내역"/>
      <sheetName val="2_단면가정_(양곡1교)"/>
      <sheetName val="자격_땡겨오기"/>
      <sheetName val="갑지_설계_내역서"/>
      <sheetName val="표지_(2)"/>
      <sheetName val="ITB_COST"/>
      <sheetName val="8_PILE__(돌출)"/>
      <sheetName val="1_내역(청_하역장전등)"/>
      <sheetName val="4_2_1_마루높이_검토"/>
      <sheetName val="수량산출서_갑지"/>
      <sheetName val="_견적서"/>
      <sheetName val="내역서_제출"/>
      <sheetName val="3련_Bꨀ덽"/>
      <sheetName val="working_load_at０ʵŚÃ堠ᴕ_x0000__x0000__x0000__x0000__x0000__x0000_"/>
      <sheetName val="납부서"/>
      <sheetName val="식재"/>
      <sheetName val="시설물"/>
      <sheetName val="식재출력용"/>
      <sheetName val="유지관리"/>
      <sheetName val="조도계산서Å_x0000_Ԁ_x0000__x0000_"/>
      <sheetName val="조도계산서Å_x0000_Ԁ_x0000_耀"/>
      <sheetName val="내역(인테리어 실내)(도급)"/>
      <sheetName val="내역(인테리어 실외)(도급)"/>
      <sheetName val="(원)기흥상갈"/>
      <sheetName val="현장경비(공사금액별)"/>
      <sheetName val="4__VOs_summary"/>
      <sheetName val="Xunit_(단위환산)"/>
      <sheetName val="장비코드표_050601"/>
      <sheetName val="2007년_생산1부장비"/>
      <sheetName val="2008년_생산부전장비코드"/>
      <sheetName val="DDB부_장비_관리현황"/>
      <sheetName val="外構・目次"/>
      <sheetName val="工場棟・目次"/>
      <sheetName val="事務棟・目次"/>
      <sheetName val="gvl"/>
      <sheetName val="電気設備表"/>
      <sheetName val="预算"/>
      <sheetName val="Bảng_mã_VT"/>
      <sheetName val="Chiet_tinh_dz35"/>
      <sheetName val="5호광장_(만점)4"/>
      <sheetName val="인천국제_(만점)_(2)4"/>
      <sheetName val="Total_단위경유량집계4"/>
      <sheetName val="준검_내역서4"/>
      <sheetName val="토공유동표(전체_당초)4"/>
      <sheetName val="1_수인터널4"/>
      <sheetName val="4_전기4"/>
      <sheetName val="BH-1_(2)4"/>
      <sheetName val="표__지4"/>
      <sheetName val="1_설계조건4"/>
      <sheetName val="조도계산서_(도서)4"/>
      <sheetName val="I_설계조건4"/>
      <sheetName val="11_우각부_보강4"/>
      <sheetName val="제출내역_(2)4"/>
      <sheetName val="우수관매설및_우수받이4"/>
      <sheetName val="11_산출(전열)4"/>
      <sheetName val="6_산출(동력)4"/>
      <sheetName val="7_산출(TRAY)4"/>
      <sheetName val="노원열병합__건축공사기성내역서4"/>
      <sheetName val="앉음벽_(2)4"/>
      <sheetName val="MSS_24"/>
      <sheetName val="2_1__노무비_평균단가산출3"/>
      <sheetName val="내역_ver1_04"/>
      <sheetName val="plan&amp;section_of_foundation4"/>
      <sheetName val="pile_bearing_capa_&amp;_arrenge4"/>
      <sheetName val="working_load_at_the_btm_ft_4"/>
      <sheetName val="stability_check4"/>
      <sheetName val="design_criteria4"/>
      <sheetName val="보고서_기기리스트3"/>
      <sheetName val="7__현장관리비_4"/>
      <sheetName val="6__안전관리비4"/>
      <sheetName val="3련_BOX4"/>
      <sheetName val="소포내역_(2)4"/>
      <sheetName val="배수공_시멘트_및_골재량_산출3"/>
      <sheetName val="_HIT__HMC_견적_3900_4"/>
      <sheetName val="배수내역_(2)3"/>
      <sheetName val="spc_배관견적3"/>
      <sheetName val="投标材料清单_3"/>
      <sheetName val="5_산출(전력)3"/>
      <sheetName val="수량산출서(전력간선_지하D_C)3"/>
      <sheetName val="내___역3"/>
      <sheetName val="플랜트_설치3"/>
      <sheetName val="A_견적3"/>
      <sheetName val="unit_43"/>
      <sheetName val="Customer_Databas3"/>
      <sheetName val="_HIT-&gt;HMC_견적(3900)3"/>
      <sheetName val="전_기3"/>
      <sheetName val="SHEET_PILE단가3"/>
      <sheetName val="목차_3"/>
      <sheetName val="화재_탐지_설비3"/>
      <sheetName val="6PILE__(돌출)3"/>
      <sheetName val="세골재__T2_변경_현황3"/>
      <sheetName val="BH_1__2_3"/>
      <sheetName val="개인별_순위표3"/>
      <sheetName val="1_취수장3"/>
      <sheetName val="Cash_Flow-13"/>
      <sheetName val="3_1공사현황_공정표3"/>
      <sheetName val="2차전체변경예정_(2)3"/>
      <sheetName val="노임_단가3"/>
      <sheetName val="내역서_3"/>
      <sheetName val="8_현장관리비3"/>
      <sheetName val="7_안전관리비3"/>
      <sheetName val="귀래_설계_공내역서3"/>
      <sheetName val="설_계3"/>
      <sheetName val="1_설계기준3"/>
      <sheetName val="집_계_표3"/>
      <sheetName val="별표_3"/>
      <sheetName val="도담구내_개소별_명세3"/>
      <sheetName val="도담구내_개소별_명柖2"/>
      <sheetName val="노임단가_(2)3"/>
      <sheetName val="3_공통공사대비3"/>
      <sheetName val="단___산2"/>
      <sheetName val="실____단2"/>
      <sheetName val="단가_및_재료비3"/>
      <sheetName val="전선_및_전선관2"/>
      <sheetName val="장비비_명세서13"/>
      <sheetName val="7_공정표3"/>
      <sheetName val="단면_(2)3"/>
      <sheetName val="RETAIL_(ABOVE)3"/>
      <sheetName val="5__현장관리비(new)_3"/>
      <sheetName val="내역서1999_8최종2"/>
      <sheetName val="2_대외공문3"/>
      <sheetName val="Cost_bd-&quot;A&quot;2"/>
      <sheetName val="danh_muc_vat_tu2"/>
      <sheetName val="Register-BG_NCC2"/>
      <sheetName val="Data_22"/>
      <sheetName val="TB_chính2"/>
      <sheetName val="Steel_pipe2"/>
      <sheetName val="Ref_pipe+Ins2"/>
      <sheetName val="Plastic_pipe2"/>
      <sheetName val="Air_Grilles2"/>
      <sheetName val="Sheet1_(2)2"/>
      <sheetName val="장비_(2)2"/>
      <sheetName val="3BL공동구_수량2"/>
      <sheetName val="5_동별횡주관경2"/>
      <sheetName val="암거_제원표2"/>
      <sheetName val="Eq__Mobilization3"/>
      <sheetName val="노무비_근거2"/>
      <sheetName val="제수변_수량집계표(보통)2"/>
      <sheetName val="1차_내역서2"/>
      <sheetName val="6__수량산출서2"/>
      <sheetName val="_갑지2"/>
      <sheetName val="1_CB1"/>
      <sheetName val="CM_12"/>
      <sheetName val="일위대가_2"/>
      <sheetName val="4_LINE2"/>
      <sheetName val="7_th2"/>
      <sheetName val="참조_(2)2"/>
      <sheetName val="수량산출서_(2)1"/>
      <sheetName val="토공_total1"/>
      <sheetName val="기성(1차)_1"/>
      <sheetName val="습식및_셀프레벨링2"/>
      <sheetName val="BSD_(2)1"/>
      <sheetName val="바_한일양산1"/>
      <sheetName val="Project_Brief1"/>
      <sheetName val="영업_일11"/>
      <sheetName val="기기_내역서1"/>
      <sheetName val="일위대가56-1_1"/>
      <sheetName val="일위대가71-1_1"/>
      <sheetName val="일위대가74-1_1"/>
      <sheetName val="일위대가76-1_1"/>
      <sheetName val="일위대가77-1_1"/>
      <sheetName val="일위대가78-1_1"/>
      <sheetName val="_소방공사_산출근거1"/>
      <sheetName val="토공_토적표1"/>
      <sheetName val="4__VOs_summary1"/>
      <sheetName val="변경명신물량_(2)1"/>
      <sheetName val="전사_(2)1"/>
      <sheetName val="BA_(2)1"/>
      <sheetName val="CP_(2)1"/>
      <sheetName val="Bảng_mã_VT1"/>
      <sheetName val="Chiet_tinh_dz351"/>
      <sheetName val="기존단가_(2)1"/>
      <sheetName val="Elec LG"/>
      <sheetName val="ESTI."/>
      <sheetName val="DI-ESTI"/>
      <sheetName val="1_MV"/>
      <sheetName val="받을어음"/>
      <sheetName val="시작"/>
      <sheetName val="투자자산"/>
      <sheetName val="대손상각"/>
      <sheetName val="Translation"/>
      <sheetName val="D &amp; W sizes"/>
      <sheetName val="単価表"/>
      <sheetName val="Gia vat tu"/>
      <sheetName val="DI_ESTI"/>
      <sheetName val="dtct cong"/>
      <sheetName val="HS"/>
      <sheetName val="b_balju_cho"/>
      <sheetName val="공기압¬_x0000_Ԁ"/>
      <sheetName val="자격증"/>
      <sheetName val="뚝토공"/>
      <sheetName val="공사비예산서"/>
      <sheetName val="가로등내역서"/>
      <sheetName val="정리계槜で_x0000__x0000_ｐ"/>
      <sheetName val="정리계槜で_x0000__x0000_㟠"/>
      <sheetName val="세부내역서"/>
      <sheetName val="현우실적"/>
      <sheetName val="원가&amp;하도급원가"/>
      <sheetName val="적산"/>
      <sheetName val="일위대가(집계_x0000_"/>
      <sheetName val="Front"/>
      <sheetName val="CONCRETE"/>
      <sheetName val="부안일위"/>
      <sheetName val="만봉용지매수비(총괄)"/>
      <sheetName val="차량(구)"/>
      <sheetName val="자단"/>
      <sheetName val="발주내역"/>
      <sheetName val="DGCT (01)"/>
      <sheetName val="NOTE"/>
      <sheetName val="LEGEND"/>
      <sheetName val="SCOPE OF WORK"/>
      <sheetName val="IBASE"/>
      <sheetName val="Chi tiet"/>
      <sheetName val="FitOutConfCentre"/>
      <sheetName val="BG"/>
      <sheetName val="nhôm 1,2mm"/>
      <sheetName val="nhôm 1,4mm"/>
      <sheetName val="01. DATA"/>
      <sheetName val="1,2,3,4"/>
      <sheetName val="H-PILE수량집계"/>
      <sheetName val="NM2"/>
      <sheetName val="NW1"/>
      <sheetName val="NW2"/>
      <sheetName val="PW3"/>
      <sheetName val="PW4"/>
      <sheetName val="SC1"/>
      <sheetName val="DNW"/>
      <sheetName val="N+"/>
      <sheetName val="NE"/>
      <sheetName val="P+"/>
      <sheetName val="PM"/>
      <sheetName val="PE"/>
      <sheetName val="So sanh"/>
      <sheetName val="주bea_"/>
      <sheetName val="단_x0005__x0000_"/>
      <sheetName val="공사비예"/>
      <sheetName val="발주A"/>
      <sheetName val="토공집계표"/>
      <sheetName val="cal1"/>
      <sheetName val="bqmpaloc"/>
      <sheetName val="[입찰안.xls][입찰안.xls][입찰안.xls]B__2"/>
      <sheetName val="[입찰안.xls][입찰안.xls][입찰안.xls]B__3"/>
      <sheetName val="장비가동"/>
      <sheetName val="일위(토,포,부)"/>
      <sheetName val="제잡비1"/>
      <sheetName val="수량산출서집계(_x0000__x0000__x0005__x0000_"/>
      <sheetName val="수량산출서집계(_x0000__x0000__x0005__x0000_瞀"/>
      <sheetName val="물가시세"/>
      <sheetName val="DHEQ㧈讄䰀漐"/>
      <sheetName val="교량전기"/>
      <sheetName val="대차대조표"/>
      <sheetName val="손익계산서"/>
      <sheetName val="이익잉여금"/>
      <sheetName val="상세손익"/>
      <sheetName val="제목현황"/>
      <sheetName val="wbs2차"/>
      <sheetName val="수량"/>
      <sheetName val="노무비계"/>
      <sheetName val="자재대"/>
      <sheetName val="현장"/>
      <sheetName val="1,2,3,4_x0005_"/>
      <sheetName val="EXCHANGE RATE"/>
      <sheetName val="예산M12A"/>
      <sheetName val="실행내역서 "/>
      <sheetName val="특수선일위대가"/>
      <sheetName val="시운전壒》"/>
      <sheetName val="design_crit"/>
      <sheetName val="정리계槜〚"/>
      <sheetName val="CB"/>
      <sheetName val="[입찰안.xls][입찰안.xls][입찰안.xls]B_17"/>
      <sheetName val="[입찰안.xls][입찰안.xls][입찰안.xls]B__5"/>
      <sheetName val="[입찰안.xls][입찰안.xls][입찰안.xls]B__4"/>
      <sheetName val="[입찰안.xls][입찰안.xls][입찰안.xls]B__8"/>
      <sheetName val="[입찰안.xls][입찰안.xls][입찰안.xls]B__6"/>
      <sheetName val="[입찰안.xls][입찰안.xls][입찰안.xls]B_23"/>
      <sheetName val="[입찰안.xls][입찰안.xls][입찰안.xls]B__7"/>
      <sheetName val="[입찰안.xls][입찰안.xls][입찰안.xls]B__9"/>
      <sheetName val="[입찰안.xls][입찰안.xls][입찰안.xls]B_10"/>
      <sheetName val="[입찰안.xls][입찰안.xls][입찰안.xls]B_11"/>
      <sheetName val="[입찰안.xls][입찰안.xls][입찰안.xls]B_12"/>
      <sheetName val="[입찰안.xls][입찰안.xls][입찰안.xls]B_13"/>
      <sheetName val="[입찰안.xls][입찰안.xls][입찰안.xls]B_14"/>
      <sheetName val="[입찰안.xls][입찰안.xls][입찰안.xls]B_15"/>
      <sheetName val="[입찰안.xls][입찰안.xls][입찰안.xls]B_16"/>
      <sheetName val="[입찰안.xls][입찰안.xls][입찰안.xls]B_18"/>
      <sheetName val="[입찰안.xls][입찰안.xls][입찰안.xls]B_19"/>
      <sheetName val="[입찰안.xls][입찰안.xls][입찰안.xls]B_20"/>
      <sheetName val="[입찰안.xls][입찰안.xls][입찰안.xls]B_21"/>
      <sheetName val="[입찰안.xls][입찰안.xls][입찰안.xls]B_22"/>
      <sheetName val="[입찰안.xls][입찰안.xls][입찰안.xls]B_25"/>
      <sheetName val="[입찰안.xls][입찰안.xls][입찰안.xls]B_24"/>
      <sheetName val="[입찰안.xls][입찰안.xls][입찰안.xls]B_26"/>
      <sheetName val="[입찰안.xls][입찰안.xls][입찰안.xls]B_27"/>
      <sheetName val="[입찰안.xls][입찰안.xls][입찰안.xls]B_56"/>
      <sheetName val="[입찰안.xls][입찰안.xls][입찰안.xls]B_55"/>
      <sheetName val="[입찰안.xls][입찰안.xls][입찰안.xls]B_54"/>
      <sheetName val="[입찰안.xls][입찰안.xls][입찰안.xls]B_33"/>
      <sheetName val="[입찰안.xls][입찰안.xls][입찰안.xls]B_31"/>
      <sheetName val="[입찰안.xls][입찰안.xls][입찰안.xls]B_30"/>
      <sheetName val="[입찰안.xls][입찰안.xls][입찰안.xls]B_29"/>
      <sheetName val="[입찰안.xls][입찰안.xls][입찰안.xls]B_28"/>
      <sheetName val="[입찰안.xls][입찰안.xls][입찰안.xls]B_35"/>
      <sheetName val="[입찰안.xls][입찰안.xls][입찰안.xls]B_32"/>
      <sheetName val="[입찰안.xls][입찰안.xls][입찰안.xls]B_40"/>
      <sheetName val="[입찰안.xls][입찰안.xls][입찰안.xls]B_34"/>
      <sheetName val="[입찰안.xls][입찰안.xls][입찰안.xls]B_41"/>
      <sheetName val="[입찰안.xls][입찰안.xls][입찰안.xls]B_36"/>
      <sheetName val="[입찰안.xls][입찰안.xls][입찰안.xls]B_37"/>
      <sheetName val="[입찰안.xls][입찰안.xls][입찰안.xls]B_42"/>
      <sheetName val="[입찰안.xls][입찰안.xls][입찰안.xls]B_38"/>
      <sheetName val="[입찰안.xls][입찰안.xls][입찰안.xls]B_39"/>
      <sheetName val="[입찰안.xls][입찰안.xls][입찰안.xls]B_43"/>
      <sheetName val="0"/>
      <sheetName val="Cọc nhồi"/>
      <sheetName val="Phan tich ca may"/>
      <sheetName val="Chenh lech ca may"/>
      <sheetName val="TLg CN&amp;Laixe"/>
      <sheetName val="TLg CN&amp;Laixe (2)"/>
      <sheetName val="TLg Laitau"/>
      <sheetName val="TLg Laitau (2)"/>
      <sheetName val="5호광장_(만점)5"/>
      <sheetName val="인천국제_(만점)_(2)5"/>
      <sheetName val="Total_단위경유량집계5"/>
      <sheetName val="토공유동표(전체_당초)5"/>
      <sheetName val="준검_내역서5"/>
      <sheetName val="1_수인터널5"/>
      <sheetName val="BH-1_(2)5"/>
      <sheetName val="표__지5"/>
      <sheetName val="投标材料清单_4"/>
      <sheetName val="4_전기5"/>
      <sheetName val="1_설계조건5"/>
      <sheetName val="조도계산서_(도서)5"/>
      <sheetName val="I_설계조건5"/>
      <sheetName val="11_우각부_보강5"/>
      <sheetName val="제출내역_(2)5"/>
      <sheetName val="우수관매설및_우수받이5"/>
      <sheetName val="11_산출(전열)5"/>
      <sheetName val="6_산출(동력)5"/>
      <sheetName val="7_산출(TRAY)5"/>
      <sheetName val="노원열병합__건축공사기성내역서5"/>
      <sheetName val="앉음벽_(2)5"/>
      <sheetName val="MSS_25"/>
      <sheetName val="2_1__노무비_평균단가산출4"/>
      <sheetName val="내역_ver1_05"/>
      <sheetName val="plan&amp;section_of_foundation5"/>
      <sheetName val="pile_bearing_capa_&amp;_arrenge5"/>
      <sheetName val="working_load_at_the_btm_ft_5"/>
      <sheetName val="stability_check5"/>
      <sheetName val="design_criteria5"/>
      <sheetName val="보고서_기기리스트4"/>
      <sheetName val="7__현장관리비_5"/>
      <sheetName val="6__안전관리비5"/>
      <sheetName val="3련_BOX5"/>
      <sheetName val="소포내역_(2)5"/>
      <sheetName val="배수공_시멘트_및_골재량_산출4"/>
      <sheetName val="_HIT__HMC_견적_3900_5"/>
      <sheetName val="배수내역_(2)4"/>
      <sheetName val="spc_배관견적4"/>
      <sheetName val="5_산출(전력)4"/>
      <sheetName val="수량산출서(전력간선_지하D_C)4"/>
      <sheetName val="내___역4"/>
      <sheetName val="플랜트_설치4"/>
      <sheetName val="A_견적4"/>
      <sheetName val="unit_44"/>
      <sheetName val="Customer_Databas4"/>
      <sheetName val="_HIT-&gt;HMC_견적(3900)4"/>
      <sheetName val="전_기4"/>
      <sheetName val="SHEET_PILE단가4"/>
      <sheetName val="목차_4"/>
      <sheetName val="화재_탐지_설비4"/>
      <sheetName val="6PILE__(돌출)4"/>
      <sheetName val="세골재__T2_변경_현황4"/>
      <sheetName val="BH_1__2_4"/>
      <sheetName val="개인별_순위표4"/>
      <sheetName val="1_취수장4"/>
      <sheetName val="Cash_Flow-14"/>
      <sheetName val="3_1공사현황_공정표4"/>
      <sheetName val="2차전체변경예정_(2)4"/>
      <sheetName val="노임_단가4"/>
      <sheetName val="내역서_4"/>
      <sheetName val="8_현장관리비4"/>
      <sheetName val="7_안전관리비4"/>
      <sheetName val="귀래_설계_공내역서4"/>
      <sheetName val="설_계4"/>
      <sheetName val="1_설계기준4"/>
      <sheetName val="집_계_표4"/>
      <sheetName val="별표_4"/>
      <sheetName val="도담구내_개소별_명세4"/>
      <sheetName val="도담구내_개소별_명柖3"/>
      <sheetName val="danh_muc_vat_tu3"/>
      <sheetName val="Register-BG_NCC3"/>
      <sheetName val="Data_23"/>
      <sheetName val="TB_chính3"/>
      <sheetName val="Steel_pipe3"/>
      <sheetName val="Ref_pipe+Ins3"/>
      <sheetName val="Plastic_pipe3"/>
      <sheetName val="Air_Grilles3"/>
      <sheetName val="노임단가_(2)4"/>
      <sheetName val="3_공통공사대비4"/>
      <sheetName val="단___산3"/>
      <sheetName val="실____단3"/>
      <sheetName val="단가_및_재료비4"/>
      <sheetName val="전선_및_전선관3"/>
      <sheetName val="장비비_명세서14"/>
      <sheetName val="7_공정표4"/>
      <sheetName val="단면_(2)4"/>
      <sheetName val="RETAIL_(ABOVE)4"/>
      <sheetName val="5__현장관리비(new)_4"/>
      <sheetName val="내역서1999_8최종3"/>
      <sheetName val="2_대외공문4"/>
      <sheetName val="Cost_bd-&quot;A&quot;3"/>
      <sheetName val="Sheet1_(2)3"/>
      <sheetName val="1차_내역서3"/>
      <sheetName val="장비_(2)3"/>
      <sheetName val="3BL공동구_수량3"/>
      <sheetName val="5_동별횡주관경3"/>
      <sheetName val="암거_제원표3"/>
      <sheetName val="Eq__Mobilization4"/>
      <sheetName val="노무비_근거3"/>
      <sheetName val="제수변_수량집계표(보통)3"/>
      <sheetName val="CM_13"/>
      <sheetName val="_갑지3"/>
      <sheetName val="6__수량산출서3"/>
      <sheetName val="참조_(2)3"/>
      <sheetName val="1_CB2"/>
      <sheetName val="일위대가_3"/>
      <sheetName val="4_LINE3"/>
      <sheetName val="7_th3"/>
      <sheetName val="수량산출서_(2)2"/>
      <sheetName val="토공_total2"/>
      <sheetName val="기성(1차)_2"/>
      <sheetName val="습식및_셀프레벨링3"/>
      <sheetName val="BSD_(2)2"/>
      <sheetName val="바_한일양산2"/>
      <sheetName val="Project_Brief2"/>
      <sheetName val="영업_일12"/>
      <sheetName val="기기_내역서2"/>
      <sheetName val="4__VOs_summary2"/>
      <sheetName val="일위대가56-1_2"/>
      <sheetName val="일위대가71-1_2"/>
      <sheetName val="일위대가74-1_2"/>
      <sheetName val="일위대가76-1_2"/>
      <sheetName val="일위대가77-1_2"/>
      <sheetName val="일위대가78-1_2"/>
      <sheetName val="_소방공사_산출근거2"/>
      <sheetName val="토공_토적표2"/>
      <sheetName val="변경명신물량_(2)2"/>
      <sheetName val="전사_(2)2"/>
      <sheetName val="BA_(2)2"/>
      <sheetName val="CP_(2)2"/>
      <sheetName val="Bảng_mã_VT2"/>
      <sheetName val="Chiet_tinh_dz352"/>
      <sheetName val="기존단가_(2)2"/>
      <sheetName val="Elec_LG"/>
      <sheetName val="ESTI_"/>
      <sheetName val="D_&amp;_W_sizes"/>
      <sheetName val="Gia_vat_tu"/>
      <sheetName val="dtct_cong"/>
      <sheetName val="DATA_LISTS"/>
      <sheetName val="ptvt"/>
      <sheetName val="SCOPE_OF_WORK"/>
      <sheetName val="[입찰안.xls][입찰안.xls][입찰안.xls]___2"/>
      <sheetName val="공사착공계"/>
      <sheetName val="CableSchedule"/>
      <sheetName val="거래처CODE"/>
      <sheetName val="PROJ. DATA"/>
      <sheetName val=" Beams Sched "/>
      <sheetName val="조도계산서Ì_x0000_Ԁ_x0000_耀"/>
      <sheetName val="참고자료"/>
      <sheetName val="적용비율"/>
      <sheetName val="본사업"/>
      <sheetName val="총투자비"/>
      <sheetName val="각종단가"/>
      <sheetName val="[입찰안.xls][입찰안.xls][입찰안.xls]B_44"/>
      <sheetName val="배수로집계"/>
      <sheetName val="테이블"/>
      <sheetName val="빗물받이(910-510-410)"/>
      <sheetName val="[입찰안.xls][입찰안.xls][입찰안.xls]___3"/>
      <sheetName val="pile_bearing_ca怀꿟세_x0000_䘀뤙_x0000__x0000_Ԁ_x0000_"/>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입찰안.xls][입찰안.xls][입찰안.xls]B_47"/>
      <sheetName val="[입찰안.xls][입찰안.xls][입찰안.xls]B_46"/>
      <sheetName val="[입찰안.xls][입찰안.xls][입찰안.xls]B_45"/>
      <sheetName val="[입찰안.xls][입찰안.xls][입찰안.xls]B_52"/>
      <sheetName val="[입찰안.xls][입찰안.xls][입찰안.xls]B_51"/>
      <sheetName val="[입찰안.xls][입찰안.xls][입찰안.xls]B_50"/>
      <sheetName val="[입찰안.xls][입찰안.xls][입찰안.xls]B_48"/>
      <sheetName val="[입찰안.xls][입찰안.xls][입찰안.xls]B_49"/>
      <sheetName val="[입찰안.xls][입찰안.xls][입찰안.xls]B_5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sheetData sheetId="1048" refreshError="1"/>
      <sheetData sheetId="1049" refreshError="1"/>
      <sheetData sheetId="1050" refreshError="1"/>
      <sheetData sheetId="1051" refreshError="1"/>
      <sheetData sheetId="1052" refreshError="1"/>
      <sheetData sheetId="1053" refreshError="1"/>
      <sheetData sheetId="1054" refreshError="1"/>
      <sheetData sheetId="1055"/>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refreshError="1"/>
      <sheetData sheetId="1104" refreshError="1"/>
      <sheetData sheetId="1105"/>
      <sheetData sheetId="1106"/>
      <sheetData sheetId="1107"/>
      <sheetData sheetId="1108" refreshError="1"/>
      <sheetData sheetId="1109" refreshError="1"/>
      <sheetData sheetId="1110"/>
      <sheetData sheetId="1111" refreshError="1"/>
      <sheetData sheetId="1112"/>
      <sheetData sheetId="1113" refreshError="1"/>
      <sheetData sheetId="1114" refreshError="1"/>
      <sheetData sheetId="1115" refreshError="1"/>
      <sheetData sheetId="1116" refreshError="1"/>
      <sheetData sheetId="1117" refreshError="1"/>
      <sheetData sheetId="1118" refreshError="1"/>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sheetData sheetId="1142"/>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sheetData sheetId="1229"/>
      <sheetData sheetId="1230"/>
      <sheetData sheetId="1231" refreshError="1"/>
      <sheetData sheetId="1232" refreshError="1"/>
      <sheetData sheetId="1233" refreshError="1"/>
      <sheetData sheetId="1234" refreshError="1"/>
      <sheetData sheetId="1235"/>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sheetData sheetId="1488"/>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sheetData sheetId="1762"/>
      <sheetData sheetId="1763"/>
      <sheetData sheetId="1764"/>
      <sheetData sheetId="1765" refreshError="1"/>
      <sheetData sheetId="1766" refreshError="1"/>
      <sheetData sheetId="1767" refreshError="1"/>
      <sheetData sheetId="1768"/>
      <sheetData sheetId="1769" refreshError="1"/>
      <sheetData sheetId="1770" refreshError="1"/>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sheetData sheetId="1973" refreshError="1"/>
      <sheetData sheetId="1974"/>
      <sheetData sheetId="1975"/>
      <sheetData sheetId="1976" refreshError="1"/>
      <sheetData sheetId="1977" refreshError="1"/>
      <sheetData sheetId="1978"/>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refreshError="1"/>
      <sheetData sheetId="2194"/>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sheetData sheetId="2208" refreshError="1"/>
      <sheetData sheetId="2209" refreshError="1"/>
      <sheetData sheetId="2210" refreshError="1"/>
      <sheetData sheetId="2211" refreshError="1"/>
      <sheetData sheetId="2212" refreshError="1"/>
      <sheetData sheetId="2213"/>
      <sheetData sheetId="2214"/>
      <sheetData sheetId="2215"/>
      <sheetData sheetId="2216"/>
      <sheetData sheetId="2217"/>
      <sheetData sheetId="2218"/>
      <sheetData sheetId="2219"/>
      <sheetData sheetId="2220"/>
      <sheetData sheetId="2221"/>
      <sheetData sheetId="2222"/>
      <sheetData sheetId="2223" refreshError="1"/>
      <sheetData sheetId="2224"/>
      <sheetData sheetId="2225"/>
      <sheetData sheetId="2226"/>
      <sheetData sheetId="2227"/>
      <sheetData sheetId="2228"/>
      <sheetData sheetId="2229"/>
      <sheetData sheetId="2230"/>
      <sheetData sheetId="2231"/>
      <sheetData sheetId="2232"/>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 val="차액보증"/>
      <sheetName val="용소리교"/>
      <sheetName val="실행철강하도"/>
      <sheetName val="내역서"/>
      <sheetName val="관급"/>
      <sheetName val="#REF"/>
      <sheetName val="6PILE  (돌출)"/>
      <sheetName val="1.수인터널"/>
      <sheetName val="2공구산출내역"/>
      <sheetName val="I一般比"/>
      <sheetName val="기계경비"/>
      <sheetName val="적용토목"/>
      <sheetName val="sw1"/>
      <sheetName val="월별수입"/>
      <sheetName val="기아대교"/>
      <sheetName val="(실사조정)총괄"/>
      <sheetName val="원본(갑지)"/>
      <sheetName val="동원인원계획표"/>
      <sheetName val="9GNG운반"/>
      <sheetName val="BID"/>
      <sheetName val="1F"/>
      <sheetName val="인사자료총집계"/>
      <sheetName val="준공조서갑지"/>
      <sheetName val="토공"/>
      <sheetName val="산출내역서"/>
      <sheetName val="정렬"/>
      <sheetName val="98수문일위"/>
      <sheetName val="설계내역서"/>
      <sheetName val="설계"/>
      <sheetName val="설 계"/>
      <sheetName val="입찰보고"/>
      <sheetName val="단가"/>
      <sheetName val="을지"/>
      <sheetName val="1호맨홀수량산출"/>
      <sheetName val="일위대가"/>
      <sheetName val="본공사"/>
      <sheetName val="8.PILE  (돌출)"/>
      <sheetName val="참조자료"/>
      <sheetName val="견적사양비교표"/>
      <sheetName val="당진1,2호기전선관설치및접지4차공사내역서-을지"/>
      <sheetName val="공사설명서"/>
      <sheetName val="토공사"/>
      <sheetName val="일위대가(계측기설치)"/>
      <sheetName val="산출내역서집계표"/>
      <sheetName val="횡배수관토공수량"/>
      <sheetName val="기초공"/>
      <sheetName val="기둥(원형)"/>
      <sheetName val="98NS-N"/>
      <sheetName val="토목주소"/>
      <sheetName val="프랜트면허"/>
      <sheetName val="조명시설"/>
      <sheetName val="금호"/>
      <sheetName val="현대물량"/>
      <sheetName val="NOMUBI"/>
      <sheetName val="배수관연장산출서"/>
      <sheetName val="Sheet1"/>
      <sheetName val="1차 내역서"/>
      <sheetName val="공종별집계표"/>
      <sheetName val="견적서"/>
      <sheetName val="할증 "/>
      <sheetName val="대공종"/>
      <sheetName val="점수계산1-2"/>
      <sheetName val="기성2"/>
      <sheetName val="시멘트"/>
      <sheetName val="협조전"/>
      <sheetName val="BSD (2)"/>
      <sheetName val="Total"/>
      <sheetName val="산3_4"/>
      <sheetName val="품셈TABLE"/>
      <sheetName val="SCH"/>
      <sheetName val="수자재단위당"/>
      <sheetName val="수량산출"/>
      <sheetName val="노임산재"/>
      <sheetName val="대비"/>
      <sheetName val="터파기및재료"/>
      <sheetName val="JJ"/>
      <sheetName val="총괄-1"/>
      <sheetName val="도급"/>
      <sheetName val="미장"/>
      <sheetName val="특수선일위대가"/>
      <sheetName val="N賃率-職"/>
      <sheetName val="10-3월별수입"/>
      <sheetName val="8-1차이내역"/>
      <sheetName val="내역표지"/>
      <sheetName val="분전반"/>
      <sheetName val="잡철물"/>
      <sheetName val="EJ"/>
      <sheetName val="실행(ALT1)"/>
      <sheetName val="전기실-1"/>
      <sheetName val="갑지"/>
      <sheetName val="교통대책내역"/>
      <sheetName val="간접경상비"/>
      <sheetName val="광통신 견적내역서1"/>
      <sheetName val="평3"/>
      <sheetName val="자재표"/>
      <sheetName val="손익분석"/>
      <sheetName val="투찰(하수)"/>
      <sheetName val="당초"/>
      <sheetName val="unit 4"/>
      <sheetName val="1,2공구원가계산서"/>
      <sheetName val="1공구산출내역서"/>
      <sheetName val="단가표"/>
      <sheetName val="Customer Databas"/>
      <sheetName val="CTEMCOST"/>
      <sheetName val="공사개요"/>
      <sheetName val="조명율표"/>
      <sheetName val="Y-WORK"/>
      <sheetName val="자재co"/>
      <sheetName val="앵커구조계산"/>
      <sheetName val="토목내역서"/>
      <sheetName val="지구단위계획"/>
      <sheetName val="단가목록"/>
      <sheetName val="식재일위대가"/>
      <sheetName val="내역서2안"/>
      <sheetName val="일위대가표"/>
      <sheetName val="골조시행"/>
      <sheetName val="원가계산서"/>
      <sheetName val="TYPE-A"/>
      <sheetName val="업무"/>
      <sheetName val="기본단가"/>
      <sheetName val="단가비교표_공통1"/>
      <sheetName val="정부노임단가"/>
      <sheetName val="DATE"/>
      <sheetName val="JUCKEYK"/>
      <sheetName val="직노"/>
      <sheetName val="3차준공"/>
      <sheetName val="경비_원본"/>
      <sheetName val="노임단가"/>
      <sheetName val="조경"/>
      <sheetName val="수문일1"/>
      <sheetName val="하조서"/>
      <sheetName val="원가"/>
      <sheetName val="옥외"/>
      <sheetName val="준검 내역서"/>
      <sheetName val="소야공정계획표"/>
      <sheetName val="1.취수장"/>
      <sheetName val="s"/>
      <sheetName val="일위"/>
      <sheetName val="시중노임단가"/>
      <sheetName val="일위대가1"/>
      <sheetName val="종배수관"/>
      <sheetName val="골조"/>
      <sheetName val="항목등록"/>
      <sheetName val="wall"/>
      <sheetName val="Front"/>
      <sheetName val="전신환매도율"/>
      <sheetName val="노임"/>
      <sheetName val="실행내역"/>
      <sheetName val="약품공급2"/>
      <sheetName val="품목"/>
      <sheetName val="품셈표"/>
      <sheetName val="원가계산"/>
      <sheetName val="ABUT수량-A1"/>
      <sheetName val="돈암사업"/>
      <sheetName val="건축원가"/>
      <sheetName val="동원인원"/>
      <sheetName val="공정분류"/>
      <sheetName val="코드표"/>
      <sheetName val="CalcuSheet"/>
      <sheetName val="전체기준Data"/>
      <sheetName val="요율"/>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내역서 표지 "/>
      <sheetName val="원가계산서(전기)"/>
      <sheetName val="설직재-1"/>
      <sheetName val="전국현황"/>
      <sheetName val="J直材4"/>
      <sheetName val="전선 및 전선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Qheet6"/>
      <sheetName val="입찰안"/>
      <sheetName val="준검 내역서"/>
      <sheetName val="산출내역서"/>
      <sheetName val="내역서"/>
      <sheetName val="실행철강하도"/>
      <sheetName val="차액보증"/>
      <sheetName val="주차구획선수량"/>
      <sheetName val="공사개요"/>
      <sheetName val="갑지"/>
      <sheetName val="자재단가비교표"/>
      <sheetName val="신공항A-9(원가수정)"/>
      <sheetName val="저"/>
      <sheetName val="#REF"/>
      <sheetName val="일위대가"/>
      <sheetName val="개요"/>
      <sheetName val="부대tu"/>
      <sheetName val="서∼군(2)"/>
      <sheetName val="금호"/>
      <sheetName val="A-4"/>
      <sheetName val="내역"/>
      <sheetName val="가도공"/>
      <sheetName val="도급"/>
      <sheetName val="하조서"/>
      <sheetName val="데리네이타현황"/>
      <sheetName val="정부노임단가"/>
      <sheetName val="토적집계"/>
      <sheetName val="변경비교-을"/>
      <sheetName val="재개발"/>
      <sheetName val="45,46"/>
      <sheetName val="한강운반비"/>
      <sheetName val="목차"/>
      <sheetName val="소야공정계획표"/>
      <sheetName val="후다내역"/>
      <sheetName val="노임단가"/>
      <sheetName val="6공구(당초)"/>
      <sheetName val="품의서"/>
      <sheetName val="자재단가"/>
      <sheetName val="공업용수관로"/>
      <sheetName val="기초코드"/>
      <sheetName val="건축내역서"/>
      <sheetName val="단가비교표"/>
      <sheetName val="98NS-N"/>
      <sheetName val="BID"/>
      <sheetName val="SG"/>
      <sheetName val="시공여유율"/>
      <sheetName val="SANTOGO"/>
      <sheetName val="총괄-1"/>
      <sheetName val="단가산출서"/>
      <sheetName val="일위대가표"/>
      <sheetName val="을"/>
      <sheetName val="대로근거"/>
      <sheetName val="입적표"/>
      <sheetName val="DATA"/>
      <sheetName val="일위(토목)"/>
      <sheetName val="중로근거"/>
      <sheetName val="98지급계획"/>
      <sheetName val="시화점실행"/>
      <sheetName val="SP-B1"/>
      <sheetName val="1.수인터널"/>
      <sheetName val="설계예산서"/>
      <sheetName val="실행대비"/>
      <sheetName val="대비"/>
      <sheetName val="기본단가"/>
      <sheetName val="설 계"/>
      <sheetName val="경비"/>
      <sheetName val="흥양2교토공집계표"/>
      <sheetName val="준공조서갑지"/>
      <sheetName val="갑지(추정)"/>
      <sheetName val="토목주소"/>
      <sheetName val="0.0ControlSheet"/>
      <sheetName val="0.1keyAssumption"/>
      <sheetName val="입찰품의서"/>
      <sheetName val="물가시세"/>
      <sheetName val="Total"/>
      <sheetName val="부대내역"/>
      <sheetName val="횡배수관토공수량"/>
      <sheetName val="초기화면"/>
      <sheetName val="위치조서"/>
      <sheetName val="설계"/>
      <sheetName val="낙찰표"/>
      <sheetName val="연결임시"/>
      <sheetName val="보할"/>
      <sheetName val="입력시트"/>
      <sheetName val="2000년1차"/>
      <sheetName val="2.대외공문"/>
      <sheetName val="6PILE  (돌출)"/>
      <sheetName val="특수선일위대가"/>
      <sheetName val="노임"/>
      <sheetName val="AS포장복구 "/>
      <sheetName val="Dae_Jiju"/>
      <sheetName val="Sikje_ingun"/>
      <sheetName val="TREE_D"/>
      <sheetName val="eq_data"/>
      <sheetName val="원형1호맨홀토공수량"/>
      <sheetName val="장비집계"/>
      <sheetName val="지주설치제원"/>
      <sheetName val="결과조달"/>
      <sheetName val="가시설"/>
      <sheetName val="전기공사"/>
      <sheetName val="공통가설"/>
      <sheetName val="단"/>
      <sheetName val="기계내역"/>
      <sheetName val="실행내역서"/>
      <sheetName val="ABUT수량-A1"/>
      <sheetName val="내역(최종본4.5)"/>
      <sheetName val="몰탈재료산출"/>
      <sheetName val="여과지동"/>
      <sheetName val="기초자료"/>
      <sheetName val="일위대가(계측기설치)"/>
      <sheetName val="A-7-1LINE(수량)"/>
      <sheetName val="Sheet1 (2)"/>
      <sheetName val="상-교대(A1-A2)"/>
      <sheetName val="2000년하반기"/>
      <sheetName val="구천"/>
      <sheetName val="대치판정"/>
      <sheetName val="인건-측정"/>
      <sheetName val="토사(PE)"/>
      <sheetName val="3차준공"/>
      <sheetName val="입출재고현황 (2)"/>
      <sheetName val="수문일1"/>
      <sheetName val="배관단가조사서"/>
      <sheetName val="실행내역"/>
      <sheetName val="ELECTRIC"/>
      <sheetName val="기성신청"/>
      <sheetName val="하수급견적대비"/>
      <sheetName val="DATE"/>
      <sheetName val="전신"/>
      <sheetName val="수량조서"/>
      <sheetName val="표지"/>
      <sheetName val="코드표"/>
      <sheetName val="N賃率-職"/>
      <sheetName val="맨홀수량"/>
      <sheetName val="충주"/>
      <sheetName val=" 총괄표"/>
      <sheetName val="건축내역"/>
      <sheetName val="공제구간조서"/>
      <sheetName val="배수통관(좌)"/>
      <sheetName val="공문(신)"/>
      <sheetName val="강교(Sub)"/>
      <sheetName val="현장관리"/>
      <sheetName val="광산내역"/>
      <sheetName val="9GNG운반"/>
      <sheetName val="type-F"/>
      <sheetName val="증감대비"/>
      <sheetName val="간접비"/>
      <sheetName val="원본(갑지)"/>
      <sheetName val="교대(A1)"/>
      <sheetName val="96보완계획7.12"/>
      <sheetName val="s"/>
      <sheetName val="을지"/>
      <sheetName val="조명시설"/>
      <sheetName val="공사비예산서(토목분)"/>
      <sheetName val="수량3"/>
      <sheetName val="토목내역"/>
      <sheetName val="관급"/>
      <sheetName val="1공구_건정토건_토공"/>
      <sheetName val="1공구_건정토건_철콘"/>
      <sheetName val="도급표지_"/>
      <sheetName val="도급표지__(4)"/>
      <sheetName val="부대표지_(4)"/>
      <sheetName val="도급표지__(3)"/>
      <sheetName val="부대표지_(3)"/>
      <sheetName val="도급표지__(2)"/>
      <sheetName val="부대표지_(2)"/>
      <sheetName val="토__목"/>
      <sheetName val="조__경"/>
      <sheetName val="전_기"/>
      <sheetName val="건__축"/>
      <sheetName val="보도내역_(3)"/>
      <sheetName val="준검_내역서"/>
      <sheetName val="BJJIN"/>
      <sheetName val="직노"/>
      <sheetName val="접속도로1"/>
      <sheetName val="공사비총괄표"/>
      <sheetName val="수로단위수량"/>
      <sheetName val="전체_1설계"/>
      <sheetName val="토공사"/>
      <sheetName val="전기일위대가"/>
      <sheetName val="I一般比"/>
      <sheetName val="자재목록"/>
      <sheetName val="중기목록"/>
      <sheetName val="단가목록"/>
      <sheetName val="일위목록"/>
      <sheetName val="노임목록"/>
      <sheetName val="손익현황"/>
      <sheetName val="현황CODE"/>
      <sheetName val="APT"/>
      <sheetName val="전신환매도율"/>
      <sheetName val="총괄내역서"/>
      <sheetName val="설직재-1"/>
      <sheetName val="6호기"/>
      <sheetName val="수자재단위당"/>
      <sheetName val="4)유동표"/>
      <sheetName val="건축공사"/>
      <sheetName val="4.내진설계"/>
      <sheetName val="수량산출"/>
      <sheetName val="1.취수장"/>
      <sheetName val="TYPE-A"/>
      <sheetName val="토공"/>
      <sheetName val="투찰(하수)"/>
      <sheetName val="설계내역서"/>
      <sheetName val="실행내역서 "/>
      <sheetName val="J直材4"/>
      <sheetName val="관일"/>
      <sheetName val="VXXXXXXX"/>
      <sheetName val="가로등내역서"/>
      <sheetName val="일위대가(가설)"/>
      <sheetName val="물량표"/>
      <sheetName val="공사"/>
      <sheetName val="설계예산"/>
      <sheetName val="wall"/>
      <sheetName val="일위대가(1)"/>
      <sheetName val="부대입찰 내역서"/>
      <sheetName val="EQUIP-H"/>
      <sheetName val="세금자료"/>
      <sheetName val="BSD (2)"/>
      <sheetName val="적용대가"/>
      <sheetName val="인건비 "/>
      <sheetName val="전차선로 물량표"/>
      <sheetName val="자재"/>
      <sheetName val="공통(20-91)"/>
      <sheetName val="단가"/>
      <sheetName val="교각1"/>
      <sheetName val="1_수인터널"/>
      <sheetName val="6PILE__(돌출)"/>
      <sheetName val="2_대외공문"/>
      <sheetName val="설_계"/>
      <sheetName val="AS포장복구_"/>
      <sheetName val="각형맨홀"/>
      <sheetName val="본공사"/>
      <sheetName val="JUCKEYK"/>
      <sheetName val="S0"/>
      <sheetName val="원가계산서"/>
      <sheetName val="설계서"/>
      <sheetName val="예산서"/>
      <sheetName val="총공사비"/>
      <sheetName val="MOTOR"/>
      <sheetName val="산출내역서집계표"/>
      <sheetName val="마산방향"/>
      <sheetName val="진주방향"/>
      <sheetName val="철거산출근거"/>
      <sheetName val="TB-내역서"/>
      <sheetName val="신대방33(적용)"/>
      <sheetName val="단면가정"/>
      <sheetName val="설계조건"/>
      <sheetName val="부재력정리"/>
      <sheetName val="포장단면별단위수량"/>
      <sheetName val="nys"/>
      <sheetName val="제잡비.xls"/>
      <sheetName val="3BL공동구 수량"/>
      <sheetName val="2.고용보험료산출근거"/>
      <sheetName val="노무비"/>
      <sheetName val="2000전체분"/>
      <sheetName val="중기일위대가"/>
      <sheetName val="Front"/>
      <sheetName val="가격조사서"/>
      <sheetName val="최초침전지집계표"/>
      <sheetName val="공종별산출내역서"/>
      <sheetName val="포장공자재집계표"/>
      <sheetName val="DC-O-4-S(설명서)"/>
      <sheetName val="평균터파기고(1-2,ASP)"/>
      <sheetName val="교각계산"/>
      <sheetName val="단가조사"/>
      <sheetName val="골조시행"/>
      <sheetName val="1. 설계조건 2.단면가정 3. 하중계산"/>
      <sheetName val="DATA 입력란"/>
      <sheetName val="CONCRETE"/>
      <sheetName val="건축집계"/>
      <sheetName val="경영상태"/>
      <sheetName val="200"/>
      <sheetName val="경비2내역"/>
      <sheetName val="노원열병합  건축공사기성내역서"/>
      <sheetName val="현장관리비"/>
      <sheetName val="부하(성남)"/>
      <sheetName val="부하계산서"/>
      <sheetName val="집계"/>
      <sheetName val="날개벽(시점좌측)"/>
      <sheetName val="현대물량"/>
      <sheetName val="자재일람"/>
      <sheetName val="전라자금"/>
      <sheetName val="b_yesan"/>
      <sheetName val="COPING"/>
      <sheetName val="INPUT(덕도방향-시점)"/>
      <sheetName val="CPM챠트"/>
      <sheetName val="지우지마"/>
      <sheetName val="토목"/>
      <sheetName val="설계기준"/>
      <sheetName val="내역1"/>
      <sheetName val="프랜트면허"/>
      <sheetName val="토공(우물통,기타) "/>
      <sheetName val="견적서"/>
      <sheetName val="현장별계약현황('98.10.31)"/>
      <sheetName val="구의33고"/>
      <sheetName val="금액내역서"/>
      <sheetName val="STAND20"/>
      <sheetName val="콤보박스와 리스트박스의 연결"/>
      <sheetName val="유형처분"/>
      <sheetName val="원가서"/>
      <sheetName val="자재집계표"/>
      <sheetName val="명단"/>
      <sheetName val="Eq. Mobilization"/>
      <sheetName val="Y-WORK"/>
      <sheetName val="입적6-10"/>
      <sheetName val="공량산출서"/>
      <sheetName val="일위(PN)"/>
      <sheetName val="참조"/>
      <sheetName val="연습"/>
      <sheetName val="원가계산 (2)"/>
      <sheetName val="내역(최종본4_5)"/>
      <sheetName val="0_0ControlSheet"/>
      <sheetName val="0_1keyAssumption"/>
      <sheetName val="확약서"/>
      <sheetName val="선정요령"/>
      <sheetName val="화설내"/>
      <sheetName val="도급b_balju"/>
      <sheetName val="노임이"/>
      <sheetName val="뚝토공"/>
      <sheetName val="건축내역(진해석동)"/>
      <sheetName val="주경기-오배수"/>
      <sheetName val="배수내역"/>
      <sheetName val="팔당터널(1공구)"/>
      <sheetName val="97년 추정"/>
      <sheetName val="현장관리비 산출내역"/>
      <sheetName val="98수문일위"/>
      <sheetName val="증감내역서"/>
      <sheetName val="단가(반정1교-원주)"/>
      <sheetName val="주요자재단가"/>
      <sheetName val="인건비"/>
      <sheetName val="품셈TABLE"/>
      <sheetName val="현황산출서"/>
      <sheetName val="수량산출서"/>
      <sheetName val="하중"/>
      <sheetName val="경영혁신본부"/>
      <sheetName val="설계명세서"/>
      <sheetName val="예산M6-B"/>
      <sheetName val="AB자재단가"/>
      <sheetName val="_REF"/>
      <sheetName val="발주설계서(당초)"/>
      <sheetName val="세부내역"/>
      <sheetName val="Type(123)"/>
      <sheetName val="1.설계조건"/>
      <sheetName val="종단계산"/>
      <sheetName val="견적대비표"/>
      <sheetName val="실행간접비용"/>
      <sheetName val="보고"/>
      <sheetName val="0Title"/>
      <sheetName val="인사자료총집계"/>
      <sheetName val="상세산출"/>
      <sheetName val="횡배수관"/>
      <sheetName val="밸브설치"/>
      <sheetName val="음료실행"/>
      <sheetName val="플랜트 설치"/>
      <sheetName val="시중노임단가"/>
      <sheetName val="적현로"/>
      <sheetName val="날개벽"/>
      <sheetName val="집계표(OPTION)"/>
      <sheetName val="전기단가조사서"/>
      <sheetName val="집계표(수배전제조구매)"/>
      <sheetName val="F4-F7"/>
      <sheetName val="장비당단가 (1)"/>
      <sheetName val="Sheet2 (2)"/>
      <sheetName val="업무"/>
      <sheetName val="50-4(2차)"/>
      <sheetName val="IW-LIST"/>
      <sheetName val="공정표 "/>
      <sheetName val="1.설계기준"/>
      <sheetName val="내역서01"/>
      <sheetName val="S12"/>
      <sheetName val="물집"/>
      <sheetName val="별표 "/>
      <sheetName val="TEST1"/>
      <sheetName val="수량집계표"/>
      <sheetName val="배수공"/>
      <sheetName val="예산내역서"/>
      <sheetName val="부대공Ⅱ"/>
      <sheetName val="맨홀(2호)"/>
      <sheetName val="2.건축"/>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총집계표"/>
      <sheetName val="간지"/>
      <sheetName val="3F"/>
      <sheetName val="기계경비"/>
      <sheetName val="base"/>
      <sheetName val="총괄"/>
      <sheetName val="포설list원본"/>
      <sheetName val="세부내역서"/>
      <sheetName val="공사비산출내역"/>
      <sheetName val="신공항A-;(원가수정)"/>
      <sheetName val="수 량 명 세 서 - 1"/>
      <sheetName val="견적조건"/>
      <sheetName val="CALCULATION"/>
      <sheetName val="내역분기"/>
      <sheetName val="차수"/>
      <sheetName val="건축적용원가계산"/>
      <sheetName val="비교1"/>
      <sheetName val="신우"/>
      <sheetName val="설-원가"/>
      <sheetName val="FB25JN"/>
      <sheetName val="현경"/>
      <sheetName val="기초(1)"/>
      <sheetName val="1호맨홀수량산출"/>
      <sheetName val="관련자료입력"/>
      <sheetName val="국내"/>
      <sheetName val="우석문틀"/>
      <sheetName val="Sheet9"/>
      <sheetName val="CIP 공사"/>
      <sheetName val="재활용 악취_먼지DUCT산출"/>
      <sheetName val="항목지정"/>
      <sheetName val="데이타"/>
      <sheetName val="덕전리"/>
      <sheetName val="앵커구조계산"/>
      <sheetName val="집 계 표"/>
      <sheetName val="마산월령동골조물량변경"/>
      <sheetName val="수목단가"/>
      <sheetName val="시설수량표"/>
      <sheetName val="식재수량표"/>
      <sheetName val="내역서변경성원"/>
      <sheetName val="P.M 별"/>
      <sheetName val="산수배수"/>
      <sheetName val="건설성적"/>
      <sheetName val="자금청구"/>
      <sheetName val="건축-물가변동"/>
      <sheetName val="실행(ALT1)"/>
      <sheetName val="정보"/>
      <sheetName val="프라임 강변역(4,236)"/>
      <sheetName val="지급자재"/>
      <sheetName val="수입"/>
      <sheetName val="산출근거"/>
      <sheetName val="TOT"/>
      <sheetName val="구조물철거타공정이월"/>
      <sheetName val="5.2코핑"/>
      <sheetName val="장비별표(오거보링)(Ø400)(12M)"/>
      <sheetName val="철근단면적"/>
      <sheetName val="도급표지_1"/>
      <sheetName val="도급표지__(4)1"/>
      <sheetName val="부대표지_(4)1"/>
      <sheetName val="도급표지__(3)1"/>
      <sheetName val="부대표지_(3)1"/>
      <sheetName val="도급표지__(2)1"/>
      <sheetName val="부대표지_(2)1"/>
      <sheetName val="토__목1"/>
      <sheetName val="조__경1"/>
      <sheetName val="전_기1"/>
      <sheetName val="건__축1"/>
      <sheetName val="1공구_건정토건_토공1"/>
      <sheetName val="1공구_건정토건_철콘1"/>
      <sheetName val="보도내역_(3)1"/>
      <sheetName val="준검_내역서1"/>
      <sheetName val="입출재고현황_(2)"/>
      <sheetName val="Sheet1_(2)"/>
      <sheetName val="근로자자료입력"/>
      <sheetName val="참고자료"/>
      <sheetName val="입찰보고"/>
      <sheetName val="경상비"/>
      <sheetName val="영업소실적"/>
      <sheetName val="유림골조"/>
      <sheetName val="전기"/>
      <sheetName val="깨기"/>
      <sheetName val="기계경비일람"/>
      <sheetName val="보도경계블럭"/>
      <sheetName val="수토공단위당"/>
      <sheetName val="대우"/>
      <sheetName val="내   역"/>
      <sheetName val="2.교량(신설)"/>
      <sheetName val="CTEMCOST"/>
      <sheetName val="토량1-1"/>
      <sheetName val="코드"/>
      <sheetName val="위생기구"/>
      <sheetName val="기계실냉난방"/>
      <sheetName val="PI"/>
      <sheetName val="울산자금"/>
      <sheetName val="8.PILE  (돌출)"/>
      <sheetName val="機器明細(MC)"/>
      <sheetName val="변경후원본2"/>
      <sheetName val="강북라우터"/>
      <sheetName val="공사분석"/>
      <sheetName val="건집"/>
      <sheetName val="기집"/>
      <sheetName val="토집"/>
      <sheetName val="조집"/>
      <sheetName val="2000년 공정표"/>
      <sheetName val="설내역서 "/>
      <sheetName val="TBN실행"/>
      <sheetName val="지중자재단가"/>
      <sheetName val="샘플표지"/>
      <sheetName val="역T형"/>
      <sheetName val="내역서(전기)"/>
      <sheetName val="표지 (3)"/>
      <sheetName val="표지 (2)"/>
      <sheetName val="주요자재1"/>
      <sheetName val="주요자재2"/>
      <sheetName val="시멘트골재량"/>
      <sheetName val="구조물골재"/>
      <sheetName val="철근1"/>
      <sheetName val="구조물타공종이월"/>
      <sheetName val="타공종이월"/>
      <sheetName val="철근수량1"/>
      <sheetName val="교각수량"/>
      <sheetName val="철근수량2"/>
      <sheetName val="교각집계"/>
      <sheetName val="교각토공"/>
      <sheetName val="교각철근"/>
      <sheetName val="교각집계 (2)"/>
      <sheetName val="교각토공 (2)"/>
      <sheetName val="교각철근 (2)"/>
      <sheetName val="제경비"/>
      <sheetName val="수량집계"/>
      <sheetName val="수량(교각)"/>
      <sheetName val="수량산출(2)"/>
      <sheetName val="단가(동바리)"/>
      <sheetName val="단가(강재운반)"/>
      <sheetName val="추진계획"/>
      <sheetName val="추진실적"/>
      <sheetName val="공정표"/>
      <sheetName val="일수계산"/>
      <sheetName val="터널공기"/>
      <sheetName val="업협(토공,철콘)"/>
      <sheetName val="실행예산"/>
      <sheetName val="시방서"/>
      <sheetName val="계약현황"/>
      <sheetName val="견적(토공)"/>
      <sheetName val="견적(철콘)"/>
      <sheetName val="xxxxxx"/>
      <sheetName val="0000"/>
      <sheetName val="현황"/>
      <sheetName val="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 HIT-&gt;HMC 견적(3900)"/>
      <sheetName val="한전일위"/>
      <sheetName val="요율"/>
      <sheetName val="일위대가목록"/>
      <sheetName val="투찰내역"/>
      <sheetName val="간접비계산"/>
      <sheetName val="합계"/>
      <sheetName val="일위CODE"/>
      <sheetName val="Macro1"/>
      <sheetName val="중기비"/>
      <sheetName val="품셈"/>
      <sheetName val="#2_일위대가목록"/>
      <sheetName val="관급자재"/>
      <sheetName val="일  위  대  가  목  록"/>
      <sheetName val="당초명세(평)"/>
      <sheetName val="일위산출"/>
      <sheetName val="세부추진"/>
      <sheetName val="제안서"/>
      <sheetName val="상용보강"/>
      <sheetName val="행정표준(1)"/>
      <sheetName val="행정표준(2)"/>
      <sheetName val="1공구원가계산서"/>
      <sheetName val="부안일위"/>
      <sheetName val="Baby일위대가"/>
      <sheetName val="조건"/>
      <sheetName val="입찰"/>
      <sheetName val="중기가격"/>
      <sheetName val="INPUT"/>
      <sheetName val="간접경상비"/>
      <sheetName val="구단"/>
      <sheetName val="4.장비손료"/>
      <sheetName val="모래기초"/>
      <sheetName val="전체ﾴ엿서"/>
      <sheetName val="구조물터파기수량집계"/>
      <sheetName val="측구터파기공수량집계"/>
      <sheetName val="배수공 시멘트 및 골재량 산출"/>
      <sheetName val="7.PILE  (돌출)"/>
      <sheetName val="예산총괄표"/>
      <sheetName val="재료비"/>
      <sheetName val="대림경상68억"/>
      <sheetName val="1맨AO"/>
      <sheetName val="9-1차이내역"/>
      <sheetName val="간접"/>
      <sheetName val="상수도토공집계표"/>
      <sheetName val="견적을지"/>
      <sheetName val="ITEM"/>
      <sheetName val="공통가설공사"/>
      <sheetName val="구분자"/>
      <sheetName val="작성기준"/>
      <sheetName val="원가계산"/>
      <sheetName val="시운전연료"/>
      <sheetName val="파이프류"/>
      <sheetName val="업무분장"/>
      <sheetName val="1차설계변경내역"/>
      <sheetName val="choose"/>
      <sheetName val="명세서"/>
      <sheetName val="A"/>
      <sheetName val="식재일위"/>
      <sheetName val="남양내역"/>
      <sheetName val="산출금액내역"/>
      <sheetName val="C-노임단가"/>
      <sheetName val="동원(3)"/>
      <sheetName val="BREAKDOWN(철거설치)"/>
      <sheetName val="연부97-1"/>
      <sheetName val="갑지1"/>
      <sheetName val="실행(표지,갑,을)"/>
      <sheetName val="일위대가목차"/>
      <sheetName val="1.본부별"/>
      <sheetName val="sw1"/>
      <sheetName val="소비자가"/>
      <sheetName val="내역서당초"/>
      <sheetName val="000000"/>
      <sheetName val="변경후-SHEET"/>
      <sheetName val="DATA 입력부"/>
      <sheetName val="배수관공"/>
      <sheetName val="측구공"/>
      <sheetName val="1차3회-개소별명세서-빨간색-인쇄용(21873)"/>
      <sheetName val="토목품셈"/>
      <sheetName val="투찰내역서"/>
      <sheetName val="1_수인터널1"/>
      <sheetName val="6PILE__(돌출)1"/>
      <sheetName val="AS포장복구_1"/>
      <sheetName val="2_대외공문1"/>
      <sheetName val="설_계1"/>
      <sheetName val="CIP_공사"/>
      <sheetName val="실행내역서_"/>
      <sheetName val="1_설계조건"/>
      <sheetName val="노원열병합__건축공사기성내역서"/>
      <sheetName val="1__설계조건_2_단면가정_3__하중계산"/>
      <sheetName val="DATA_입력란"/>
      <sheetName val="4_내진설계"/>
      <sheetName val="_총괄표"/>
      <sheetName val="인건비_"/>
      <sheetName val="BSD_(2)"/>
      <sheetName val="1_취수장"/>
      <sheetName val="전차선로_물량표"/>
      <sheetName val="96보완계획7_12"/>
      <sheetName val="콤보박스와_리스트박스의_연결"/>
      <sheetName val="제잡비_xls"/>
      <sheetName val="3BL공동구_수량"/>
      <sheetName val="부대입찰_내역서"/>
      <sheetName val="Mc1"/>
      <sheetName val="사통"/>
      <sheetName val="본부장"/>
      <sheetName val="현장별"/>
      <sheetName val="기흥하도용"/>
      <sheetName val="1공구_건정토건_토공2"/>
      <sheetName val="1공구_건정토건_철콘2"/>
      <sheetName val="도급표지_2"/>
      <sheetName val="도급표지__(4)2"/>
      <sheetName val="부대표지_(4)2"/>
      <sheetName val="도급표지__(3)2"/>
      <sheetName val="부대표지_(3)2"/>
      <sheetName val="도급표지__(2)2"/>
      <sheetName val="부대표지_(2)2"/>
      <sheetName val="토__목2"/>
      <sheetName val="조__경2"/>
      <sheetName val="전_기2"/>
      <sheetName val="건__축2"/>
      <sheetName val="보도내역_(3)2"/>
      <sheetName val="준검_내역서2"/>
      <sheetName val="4_내진설계1"/>
      <sheetName val="입출재고현황_(2)1"/>
      <sheetName val="0_0ControlSheet1"/>
      <sheetName val="0_1keyAssumption1"/>
      <sheetName val="Sheet1_(2)1"/>
      <sheetName val="내역(최종본4_5)1"/>
      <sheetName val="1.3.1절점좌표"/>
      <sheetName val="1.1설계기준"/>
      <sheetName val="품셈(기초)"/>
      <sheetName val="설계내역"/>
      <sheetName val="48일위"/>
      <sheetName val="49일위"/>
      <sheetName val="22일위"/>
      <sheetName val="바닥판"/>
      <sheetName val="1공구산출내역서"/>
      <sheetName val="1유리"/>
      <sheetName val="금액결정"/>
      <sheetName val="인부신상자료"/>
      <sheetName val="장문교(대전)"/>
      <sheetName val="간접(90)"/>
      <sheetName val="우배수"/>
      <sheetName val="계산식"/>
      <sheetName val="전체"/>
      <sheetName val="조명율표"/>
      <sheetName val="INSTR"/>
      <sheetName val="조건표"/>
      <sheetName val="장비"/>
      <sheetName val="산근1"/>
      <sheetName val="노무"/>
      <sheetName val="설계가"/>
      <sheetName val="품셈총괄표"/>
      <sheetName val="2공구산출내역"/>
      <sheetName val="교각토공 _2_"/>
      <sheetName val="1,2공구원가계산서"/>
      <sheetName val="일위대가D"/>
      <sheetName val="HRSG SMALL07220"/>
      <sheetName val="기본설계기준"/>
      <sheetName val="일위"/>
      <sheetName val="단가적용"/>
      <sheetName val="운반비요율"/>
      <sheetName val="6. 안전관리비"/>
      <sheetName val="유동표"/>
      <sheetName val="하도내역 (철콘)"/>
      <sheetName val="특기사항"/>
      <sheetName val="b_balju"/>
      <sheetName val="3.공통공사대비"/>
      <sheetName val="내역(한신APT)"/>
      <sheetName val="Macro2"/>
      <sheetName val="견적의뢰서"/>
      <sheetName val="1단계"/>
      <sheetName val="일위총괄"/>
      <sheetName val="작업일보"/>
      <sheetName val="#3E1_GCR"/>
      <sheetName val="설계변경내역서"/>
      <sheetName val="마감사양"/>
      <sheetName val="원가"/>
      <sheetName val="총공사내역서"/>
      <sheetName val="간접재료비산출표-27-30"/>
      <sheetName val="맨홀되메우기"/>
      <sheetName val="WORK"/>
      <sheetName val="직공비"/>
      <sheetName val="내역전기"/>
      <sheetName val="노무비 근거"/>
      <sheetName val="수정2"/>
      <sheetName val="표지1"/>
      <sheetName val="조건표 (2)"/>
      <sheetName val="10공구일위"/>
      <sheetName val="3개월-백데이타"/>
      <sheetName val="LG배관재단가"/>
      <sheetName val="다다수전류단가"/>
      <sheetName val="LG유통상품단가표"/>
      <sheetName val="임율 Data"/>
      <sheetName val="FORM-0"/>
      <sheetName val="작성방법"/>
      <sheetName val="안산기계장치"/>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토공유동표(전체.당초)"/>
      <sheetName val="개거총"/>
      <sheetName val="일위대가목록표"/>
      <sheetName val="추가예산"/>
      <sheetName val="목차 "/>
      <sheetName val="일위산출근거"/>
      <sheetName val="단위단가"/>
      <sheetName val="예산총괄"/>
      <sheetName val="공정집계_국별"/>
      <sheetName val="표준건축비"/>
      <sheetName val="별표집계"/>
      <sheetName val="A1"/>
      <sheetName val="일위단가"/>
      <sheetName val="c_balju"/>
      <sheetName val="입력데이타"/>
      <sheetName val="ORIGIN"/>
      <sheetName val="노임조서"/>
      <sheetName val="IT-BAT"/>
      <sheetName val="수문일위1"/>
      <sheetName val="중기"/>
      <sheetName val="U형개거"/>
      <sheetName val="인원"/>
      <sheetName val="약품공급2"/>
      <sheetName val="DHEQSUPT"/>
      <sheetName val="호안사석"/>
      <sheetName val="배수자집"/>
      <sheetName val="유입량"/>
      <sheetName val="표지_(3)"/>
      <sheetName val="표지_(2)"/>
      <sheetName val="교각집계_(2)"/>
      <sheetName val="교각토공_(2)"/>
      <sheetName val="교각철근_(2)"/>
      <sheetName val="외주대비_-석축"/>
      <sheetName val="외주대비-구조물_(2)"/>
      <sheetName val="견적표지_(3)"/>
      <sheetName val="_HIT-&gt;HMC_견적(3900)"/>
      <sheetName val="일__위__대__가__목__록"/>
      <sheetName val="교각토공__2_"/>
      <sheetName val="6__안전관리비"/>
      <sheetName val="3_공통공사대비"/>
      <sheetName val="HRSG_SMALL07220"/>
      <sheetName val="97년_추정"/>
      <sheetName val="이월"/>
      <sheetName val="2터널시점"/>
      <sheetName val="SLAB근거-1"/>
      <sheetName val="단면 (2)"/>
      <sheetName val="업체별기성내역"/>
      <sheetName val="포장(수량)-관로부"/>
      <sheetName val="기초1"/>
      <sheetName val="잡비"/>
      <sheetName val="음성방향"/>
      <sheetName val="유치원내역"/>
      <sheetName val="P_RPTB04_산근"/>
      <sheetName val="하도금액분계"/>
      <sheetName val="견적"/>
      <sheetName val="효율표"/>
      <sheetName val="수량분개내역"/>
      <sheetName val="간선계산"/>
      <sheetName val="b_balju (2)"/>
      <sheetName val="b_gunmul"/>
      <sheetName val="내역(2000년)"/>
      <sheetName val="일일"/>
      <sheetName val="#2정산"/>
      <sheetName val="DANGA"/>
      <sheetName val="첨부1"/>
      <sheetName val="기본단가표"/>
      <sheetName val="8.현장관리비"/>
      <sheetName val="7.안전관리비"/>
      <sheetName val="7. 현장관리비 "/>
      <sheetName val="노무비 "/>
      <sheetName val="내역서 제출"/>
      <sheetName val="자료입력"/>
      <sheetName val="제경비산출서"/>
      <sheetName val="단가표"/>
      <sheetName val="공사비증감"/>
      <sheetName val="BND"/>
      <sheetName val="공사내역서(을)실행"/>
      <sheetName val="환기시설"/>
      <sheetName val="조명"/>
      <sheetName val="점보전력사용"/>
      <sheetName val="단면"/>
      <sheetName val="배수처리"/>
      <sheetName val="입력자료(노무비)"/>
      <sheetName val="일위대가표48"/>
      <sheetName val="2000용수잠관-수량집계"/>
      <sheetName val="구조     ."/>
      <sheetName val="토공(1)"/>
      <sheetName val="차수공(1)"/>
      <sheetName val="전문하도급"/>
      <sheetName val="교량전기"/>
      <sheetName val="평가데이터"/>
      <sheetName val="인명부"/>
      <sheetName val="장비단가"/>
      <sheetName val="가스"/>
      <sheetName val="양수장(기계)"/>
      <sheetName val="직접비"/>
      <sheetName val="건장설비"/>
      <sheetName val="교통대책내역"/>
      <sheetName val="(당평)자재"/>
      <sheetName val="사업관리"/>
      <sheetName val="운반"/>
      <sheetName val="물가자료"/>
      <sheetName val="기성갑지"/>
      <sheetName val="간 지1"/>
      <sheetName val="일위(시설)"/>
      <sheetName val="콘크리트타설집계표"/>
      <sheetName val="화재 탐지 설비"/>
      <sheetName val="(원)기흥상갈"/>
      <sheetName val="4.일위대가집계"/>
      <sheetName val="날개벽수량표"/>
      <sheetName val="5. 현장관리비(new) "/>
      <sheetName val="금융비용"/>
      <sheetName val="Customer Databas"/>
      <sheetName val="예가표"/>
      <sheetName val="결재난"/>
      <sheetName val="방배동내역(리라)"/>
      <sheetName val="현장경비"/>
      <sheetName val="건축공사집계표"/>
      <sheetName val="방배동내역 (총괄)"/>
      <sheetName val="부대공사총괄"/>
      <sheetName val="tggwan(mac)"/>
      <sheetName val="2"/>
      <sheetName val="만년달력"/>
      <sheetName val="단가산출(T)"/>
      <sheetName val="공사원가계산서"/>
      <sheetName val="인사자료"/>
      <sheetName val="맨홀수량산출"/>
      <sheetName val="재료집계표"/>
      <sheetName val="남양시작동010313100%"/>
      <sheetName val="식재"/>
      <sheetName val="시설물"/>
      <sheetName val="식재출력용"/>
      <sheetName val="유지관리"/>
      <sheetName val="1"/>
      <sheetName val="10"/>
      <sheetName val="11"/>
      <sheetName val="12"/>
      <sheetName val="13"/>
      <sheetName val="14"/>
      <sheetName val="15"/>
      <sheetName val="16"/>
      <sheetName val="3"/>
      <sheetName val="4"/>
      <sheetName val="5"/>
      <sheetName val="6"/>
      <sheetName val="7"/>
      <sheetName val="8"/>
      <sheetName val="9"/>
      <sheetName val="쌍송교"/>
      <sheetName val="인원현황"/>
      <sheetName val="Macro(전동기)"/>
      <sheetName val="예산M12A"/>
      <sheetName val="예산M2"/>
      <sheetName val="송라터널총괄"/>
      <sheetName val="매원개착터널총괄"/>
      <sheetName val="점수계산1-2"/>
      <sheetName val="남양시작동자105노65기1.3화1.2"/>
      <sheetName val="관음목장(제출용)자105인97.5"/>
      <sheetName val="이자율"/>
      <sheetName val="수량산출서 갑지"/>
      <sheetName val="첨부1-1"/>
      <sheetName val="빙설"/>
      <sheetName val="2_고용보험료산출근거"/>
      <sheetName val="설내역서_"/>
      <sheetName val="평3"/>
      <sheetName val="EJ"/>
      <sheetName val="광통신 견적내역서1"/>
      <sheetName val="전기실-1"/>
      <sheetName val="잡철물"/>
      <sheetName val="할증 "/>
      <sheetName val="unit 4"/>
      <sheetName val="당초"/>
      <sheetName val="5사남"/>
      <sheetName val="BQ(실행)"/>
      <sheetName val="상호참고자료"/>
      <sheetName val="발주처자료입력"/>
      <sheetName val="회사기본자료"/>
      <sheetName val="하자보증자료"/>
      <sheetName val="기술자관련자료"/>
      <sheetName val="969910( R)"/>
      <sheetName val="출장내역"/>
      <sheetName val="현장지지물물량"/>
      <sheetName val="공통자료"/>
      <sheetName val="말고개터널조명전압강하"/>
      <sheetName val="2000.05"/>
      <sheetName val="가시설(TYPE-A)"/>
      <sheetName val="1-1평균터파기고(1)"/>
      <sheetName val="램머"/>
      <sheetName val="건축토목실행내역"/>
      <sheetName val="96노임기준"/>
      <sheetName val="공문"/>
      <sheetName val="공통부대비"/>
      <sheetName val="CODE"/>
      <sheetName val="교각"/>
      <sheetName val="산출근거(S4)"/>
      <sheetName val="4.경비 5.영업외수지"/>
      <sheetName val="TS"/>
      <sheetName val="지급어음"/>
      <sheetName val="최종보고1"/>
      <sheetName val=" 견적서"/>
      <sheetName val="3월"/>
      <sheetName val="CJE"/>
      <sheetName val="작성"/>
      <sheetName val="1-1호"/>
      <sheetName val="현장일반사항"/>
      <sheetName val="단중"/>
      <sheetName val="NOMUBI"/>
      <sheetName val="벽체면적당일위대가"/>
      <sheetName val="원본"/>
      <sheetName val="아파트-가설"/>
      <sheetName val="10동"/>
      <sheetName val="guard(mac)"/>
      <sheetName val="cable-data"/>
      <sheetName val="노무비산출"/>
      <sheetName val="FI원가_1"/>
      <sheetName val="포장공"/>
      <sheetName val="구조물"/>
      <sheetName val="소소총괄표"/>
      <sheetName val="입찰내역"/>
      <sheetName val="기본DATA"/>
      <sheetName val="기초입력 DATA"/>
      <sheetName val="적용토목"/>
      <sheetName val="식재인부"/>
      <sheetName val="평자재단가"/>
      <sheetName val="1_수인터널2"/>
      <sheetName val="AS포장복구_2"/>
      <sheetName val="2_대외공문2"/>
      <sheetName val="6PILE__(돌출)2"/>
      <sheetName val="설_계2"/>
      <sheetName val="내역(최종본4_5)2"/>
      <sheetName val="0_0ControlSheet2"/>
      <sheetName val="0_1keyAssumption2"/>
      <sheetName val="부대입찰_내역서1"/>
      <sheetName val="전차선로_물량표1"/>
      <sheetName val="BSD_(2)1"/>
      <sheetName val="3BL공동구_수량1"/>
      <sheetName val="토공(우물통,기타)_1"/>
      <sheetName val="96보완계획7_121"/>
      <sheetName val="1__설계조건_2_단면가정_3__하중계산1"/>
      <sheetName val="DATA_입력란1"/>
      <sheetName val="1_취수장1"/>
      <sheetName val="인건비_1"/>
      <sheetName val="_총괄표1"/>
      <sheetName val="제잡비_xls1"/>
      <sheetName val="2_고용보험료산출근거1"/>
      <sheetName val="Eq__Mobilization1"/>
      <sheetName val="원가계산_(2)1"/>
      <sheetName val="실행내역서_1"/>
      <sheetName val="노원열병합__건축공사기성내역서1"/>
      <sheetName val="97년_추정1"/>
      <sheetName val="현장관리비_산출내역1"/>
      <sheetName val="1_설계조건1"/>
      <sheetName val="현장별계약현황('98_10_31)1"/>
      <sheetName val="콤보박스와_리스트박스의_연결1"/>
      <sheetName val="플랜트_설치1"/>
      <sheetName val="토공(우물통,기타)_"/>
      <sheetName val="Eq__Mobilization"/>
      <sheetName val="원가계산_(2)"/>
      <sheetName val="현장관리비_산출내역"/>
      <sheetName val="현장별계약현황('98_10_31)"/>
      <sheetName val="플랜트_설치"/>
      <sheetName val="흄관기초"/>
      <sheetName val="database"/>
      <sheetName val="다곡2교"/>
      <sheetName val="부대공자재집계표"/>
      <sheetName val="1안"/>
      <sheetName val="시설물기초"/>
      <sheetName val="내역및원가02"/>
      <sheetName val="부산제일극장"/>
      <sheetName val="수주현황2월"/>
      <sheetName val="전체기준Data"/>
      <sheetName val="SF내역및원가02"/>
      <sheetName val="8)중점관리장비현황"/>
      <sheetName val="돈암사업"/>
      <sheetName val="유림콘도"/>
      <sheetName val="내역총괄"/>
      <sheetName val="내역총괄2"/>
      <sheetName val="내역총괄3"/>
      <sheetName val="편성절차"/>
      <sheetName val="증감분석"/>
      <sheetName val="구조물공"/>
      <sheetName val="부대공"/>
      <sheetName val="2002자금수지계획(진행+신규)"/>
      <sheetName val="2변경1"/>
      <sheetName val="안전시설내역서"/>
      <sheetName val="SUB일위대가"/>
      <sheetName val="배수문"/>
      <sheetName val="EQUIP LIST"/>
      <sheetName val="XL4Poppy"/>
      <sheetName val="내부마감"/>
      <sheetName val="입력"/>
      <sheetName val="단가조사-2"/>
      <sheetName val="VE절감"/>
      <sheetName val="가중치"/>
      <sheetName val="개산공사비"/>
      <sheetName val="예정(3)"/>
      <sheetName val="산출기준(파견전산실)"/>
      <sheetName val="울산자동제어"/>
      <sheetName val="일위_파일"/>
      <sheetName val="일반부표"/>
      <sheetName val="말뚝지지력산정"/>
      <sheetName val="주식"/>
      <sheetName val="1F"/>
      <sheetName val="제거식EA"/>
      <sheetName val="정렬"/>
      <sheetName val="일반수량"/>
      <sheetName val="입력그림"/>
      <sheetName val="정부노임"/>
      <sheetName val="설계명세"/>
      <sheetName val="경비산출"/>
      <sheetName val="학생내역"/>
      <sheetName val="1062-X방향 "/>
      <sheetName val="기기리스트"/>
      <sheetName val="터파기및재료"/>
      <sheetName val="기본사항"/>
      <sheetName val="본사인상전"/>
      <sheetName val="기둥(원형)"/>
      <sheetName val="일반관리비전체분당초변경대비표"/>
      <sheetName val="사용계획"/>
      <sheetName val="지급수수료월별금액산정"/>
      <sheetName val="식재일위대가"/>
      <sheetName val="기초일위대가"/>
      <sheetName val="단가대비표"/>
      <sheetName val="Ⅱ1-0타"/>
      <sheetName val="설비"/>
      <sheetName val="현장관리비데이타"/>
      <sheetName val="공정코드"/>
      <sheetName val="재료"/>
      <sheetName val="현장식당(1)"/>
      <sheetName val="기안"/>
      <sheetName val="전체내역 (2)"/>
      <sheetName val="Hyundai.Unit.cost.xls"/>
      <sheetName val="단중표"/>
      <sheetName val="수리결과"/>
      <sheetName val="중기조종사 단위단가"/>
      <sheetName val="인원계획"/>
      <sheetName val="금리계산"/>
      <sheetName val="단위중량"/>
      <sheetName val="경산"/>
      <sheetName val="lab"/>
      <sheetName val="청천내"/>
      <sheetName val="우수"/>
      <sheetName val="기자재비"/>
      <sheetName val="일위대가목록(ems)"/>
      <sheetName val="일위집계(기존)"/>
      <sheetName val="건설실행"/>
      <sheetName val="일반공사"/>
      <sheetName val="하도내역_(철콘)"/>
      <sheetName val="노무비_근거"/>
      <sheetName val="임율_Data"/>
      <sheetName val="조건표_(2)"/>
      <sheetName val="목차_"/>
      <sheetName val="1_설계기준"/>
      <sheetName val="7__현장관리비_"/>
      <sheetName val="SHL"/>
      <sheetName val="5_ 현장관리비_new_ "/>
      <sheetName val="인계"/>
      <sheetName val="Temporary Mooring"/>
      <sheetName val="A LINE"/>
      <sheetName val="U-TYPE(1)"/>
      <sheetName val="단위량당중기"/>
      <sheetName val="일위목록데이타"/>
      <sheetName val="기성내역"/>
      <sheetName val="전도금월정금액"/>
      <sheetName val="마산방향철근집계"/>
      <sheetName val="입력정보"/>
      <sheetName val="격점별물량"/>
      <sheetName val="일H35Y4"/>
      <sheetName val="측량요율"/>
      <sheetName val="자재대"/>
      <sheetName val="점검총괄"/>
      <sheetName val="제출내역 (2)"/>
      <sheetName val="동천하상준설"/>
      <sheetName val="원도급"/>
      <sheetName val="하도급"/>
      <sheetName val="일위대가집계"/>
      <sheetName val="식재가격"/>
      <sheetName val="식재총괄"/>
      <sheetName val="700seg"/>
      <sheetName val="RE9604"/>
      <sheetName val="BQ"/>
      <sheetName val="내역서2안"/>
      <sheetName val="소방"/>
      <sheetName val="TABLE DB"/>
      <sheetName val="쌍용 data base"/>
      <sheetName val="대공종"/>
      <sheetName val="상가지급현황"/>
      <sheetName val="공사수행보고"/>
      <sheetName val="DATA2000"/>
      <sheetName val="5.정산서"/>
      <sheetName val="포장직선구간"/>
      <sheetName val="VXXXXX"/>
      <sheetName val="원남"/>
      <sheetName val="원가계산(조,투,실)"/>
      <sheetName val="관리비"/>
      <sheetName val="조사가추정"/>
      <sheetName val="업체"/>
      <sheetName val="대비집계장(견적)"/>
      <sheetName val="설계집계장"/>
      <sheetName val="실행집계장"/>
      <sheetName val="투찰집계장"/>
      <sheetName val="♣총괄내역서♣"/>
      <sheetName val="실행하도사항"/>
      <sheetName val="실행별지"/>
      <sheetName val="실행하도잡비"/>
      <sheetName val="실행토공하도"/>
      <sheetName val="실행철콘하도"/>
      <sheetName val="실행토공견갑"/>
      <sheetName val="실행토공견적"/>
      <sheetName val="실행철콘견갑"/>
      <sheetName val="실행철콘견적"/>
      <sheetName val="실행철강견갑"/>
      <sheetName val="실행철강견적"/>
      <sheetName val="단산"/>
      <sheetName val="PROJECT BRIEF"/>
      <sheetName val="감액총괄표"/>
      <sheetName val="은행"/>
      <sheetName val="TYPE1"/>
      <sheetName val="수문보고"/>
      <sheetName val="상행-교대(A1-A2)"/>
      <sheetName val="현금흐름"/>
      <sheetName val="단위수량"/>
      <sheetName val="전계가"/>
      <sheetName val="방송(체육관)"/>
      <sheetName val="도"/>
      <sheetName val="배명(단가)"/>
      <sheetName val="형틀공사"/>
      <sheetName val="입력값"/>
      <sheetName val="설계기준 및 하중계산"/>
      <sheetName val="조명일위"/>
      <sheetName val="NAIL단가산출"/>
      <sheetName val="단양 00 아파트-세부내역"/>
      <sheetName val="대비표"/>
      <sheetName val="빙100장비사양"/>
      <sheetName val="포장수량집계"/>
      <sheetName val="원내역서 그대로"/>
      <sheetName val="(C)원내역"/>
      <sheetName val="b_balju_cho"/>
      <sheetName val="옥외"/>
      <sheetName val="예총"/>
      <sheetName val="ASALTOTA"/>
      <sheetName val="48_x0005__x0000_"/>
      <sheetName val="외주가공"/>
      <sheetName val="손익분석"/>
      <sheetName val="COVER"/>
      <sheetName val="BOJUNGGM"/>
      <sheetName val="01"/>
      <sheetName val="총괄집계 "/>
      <sheetName val="횡날개수집"/>
      <sheetName val="실행"/>
      <sheetName val="영동(D)"/>
      <sheetName val="工완성공사율"/>
      <sheetName val="배수장토목공사비"/>
      <sheetName val="3차토목내역"/>
      <sheetName val="계약서"/>
      <sheetName val="분전반일위대가"/>
      <sheetName val="P_x0005_"/>
      <sheetName val="P嘐"/>
      <sheetName val="정의"/>
      <sheetName val="전도품의"/>
      <sheetName val="strut type"/>
      <sheetName val="2F 회의실견적(5_14 일대)"/>
      <sheetName val="단위수량산출"/>
      <sheetName val="Piping Design Data"/>
      <sheetName val="4 &amp; 10-inch, CO2 Combo &amp; Sweep"/>
      <sheetName val="__MAIN"/>
      <sheetName val="과천MAIN"/>
      <sheetName val="터널조도"/>
      <sheetName val="부하LOAD"/>
      <sheetName val="1호맨홀가감수량"/>
      <sheetName val="ilch"/>
      <sheetName val="물량산출근거"/>
      <sheetName val="L형옹벽"/>
      <sheetName val="포장절단"/>
      <sheetName val="1호맨홀토공"/>
      <sheetName val="Sight n M.H"/>
      <sheetName val="Trend(Agitator)"/>
      <sheetName val="울산시산표"/>
      <sheetName val="암거"/>
      <sheetName val="공정표_1"/>
      <sheetName val="1_설계기준1"/>
      <sheetName val="장비당단가_(1)1"/>
      <sheetName val="Sheet2_(2)1"/>
      <sheetName val="별표_1"/>
      <sheetName val="2_건축1"/>
      <sheetName val="수_량_명_세_서_-_11"/>
      <sheetName val="공정표_"/>
      <sheetName val="장비당단가_(1)"/>
      <sheetName val="Sheet2_(2)"/>
      <sheetName val="별표_"/>
      <sheetName val="2_건축"/>
      <sheetName val="수_량_명_세_서_-_1"/>
      <sheetName val="경비 (1)"/>
      <sheetName val="Sheet14"/>
      <sheetName val="Sheet13"/>
      <sheetName val="DC"/>
      <sheetName val="당진1,2호기전선관설치및접지4차공사내역서-을지"/>
      <sheetName val="1공구_건정토건_토공3"/>
      <sheetName val="1공구_건정토건_철콘3"/>
      <sheetName val="도급표지_3"/>
      <sheetName val="도급표지__(4)3"/>
      <sheetName val="부대표지_(4)3"/>
      <sheetName val="도급표지__(3)3"/>
      <sheetName val="부대표지_(3)3"/>
      <sheetName val="도급표지__(2)3"/>
      <sheetName val="부대표지_(2)3"/>
      <sheetName val="토__목3"/>
      <sheetName val="조__경3"/>
      <sheetName val="전_기3"/>
      <sheetName val="건__축3"/>
      <sheetName val="보도내역_(3)3"/>
      <sheetName val="준검_내역서3"/>
      <sheetName val="1_수인터널3"/>
      <sheetName val="6PILE__(돌출)3"/>
      <sheetName val="0_0ControlSheet3"/>
      <sheetName val="0_1keyAssumption3"/>
      <sheetName val="2_대외공문3"/>
      <sheetName val="설_계3"/>
      <sheetName val="Sheet1_(2)2"/>
      <sheetName val="AS포장복구_3"/>
      <sheetName val="내역(최종본4_5)3"/>
      <sheetName val="입출재고현황_(2)2"/>
      <sheetName val="96보완계획7_122"/>
      <sheetName val="1_취수장2"/>
      <sheetName val="_총괄표2"/>
      <sheetName val="전차선로_물량표2"/>
      <sheetName val="BSD_(2)2"/>
      <sheetName val="4_내진설계2"/>
      <sheetName val="인건비_2"/>
      <sheetName val="1__설계조건_2_단면가정_3__하중계산2"/>
      <sheetName val="DATA_입력란2"/>
      <sheetName val="2_고용보험료산출근거2"/>
      <sheetName val="노원열병합__건축공사기성내역서2"/>
      <sheetName val="제잡비_xls2"/>
      <sheetName val="3BL공동구_수량2"/>
      <sheetName val="부대입찰_내역서2"/>
      <sheetName val="토공(우물통,기타)_2"/>
      <sheetName val="현장별계약현황('98_10_31)2"/>
      <sheetName val="실행내역서_2"/>
      <sheetName val="원가계산_(2)2"/>
      <sheetName val="Eq__Mobilization2"/>
      <sheetName val="1_설계조건2"/>
      <sheetName val="플랜트_설치2"/>
      <sheetName val="콤보박스와_리스트박스의_연결2"/>
      <sheetName val="97년_추정2"/>
      <sheetName val="현장관리비_산출내역2"/>
      <sheetName val="내___역"/>
      <sheetName val="프라임_강변역(4,236)"/>
      <sheetName val="8_PILE__(돌출)"/>
      <sheetName val="2000년_공정표"/>
      <sheetName val="집_계_표"/>
      <sheetName val="설내역서_1"/>
      <sheetName val="CIP_공사1"/>
      <sheetName val="2_교량(신설)"/>
      <sheetName val="5_2코핑"/>
      <sheetName val="P_M_별"/>
      <sheetName val="배수공_시멘트_및_골재량_산출"/>
      <sheetName val="7_PILE__(돌출)"/>
      <sheetName val="DATA_입력부"/>
      <sheetName val="4_장비손료"/>
      <sheetName val="표지_(3)1"/>
      <sheetName val="표지_(2)1"/>
      <sheetName val="교각집계_(2)1"/>
      <sheetName val="교각토공_(2)1"/>
      <sheetName val="교각철근_(2)1"/>
      <sheetName val="외주대비_-석축1"/>
      <sheetName val="외주대비-구조물_(2)1"/>
      <sheetName val="견적표지_(3)1"/>
      <sheetName val="_HIT-&gt;HMC_견적(3900)1"/>
      <sheetName val="일__위__대__가__목__록1"/>
      <sheetName val="4_경비_5_영업외수지"/>
      <sheetName val="_견적서"/>
      <sheetName val="광통신_견적내역서1"/>
      <sheetName val="할증_"/>
      <sheetName val="unit_4"/>
      <sheetName val="2000_05"/>
      <sheetName val="교각토공__2_1"/>
      <sheetName val="수량산출서_갑지"/>
      <sheetName val="HRSG_SMALL072201"/>
      <sheetName val="6__안전관리비1"/>
      <sheetName val="3_공통공사대비1"/>
      <sheetName val="1_3_1절점좌표"/>
      <sheetName val="1_1설계기준"/>
      <sheetName val="단양_00_아파트-세부내역"/>
      <sheetName val="2차전체변경예정_(2)"/>
      <sheetName val="토공유동표(전체_당초)"/>
      <sheetName val="단면_(2)"/>
      <sheetName val="b_balju_(2)"/>
      <sheetName val="8_현장관리비"/>
      <sheetName val="7_안전관리비"/>
      <sheetName val="노무비_"/>
      <sheetName val="내역서_제출"/>
      <sheetName val="구조______"/>
      <sheetName val="간_지1"/>
      <sheetName val="화재_탐지_설비"/>
      <sheetName val="4_일위대가집계"/>
      <sheetName val="5__현장관리비(new)_"/>
      <sheetName val="Customer_Databas"/>
      <sheetName val="방배동내역_(총괄)"/>
      <sheetName val="EQUIP_LIST"/>
      <sheetName val="5_정산서"/>
      <sheetName val="1_본부별"/>
      <sheetName val="기초입력_DATA"/>
      <sheetName val="재활용_악취_먼지DUCT산출"/>
      <sheetName val="현장관리비내역서"/>
      <sheetName val="말뚝기초(안정검토)-외측"/>
      <sheetName val="자재co"/>
      <sheetName val="산근"/>
      <sheetName val="UR2-Calculation"/>
      <sheetName val="사진"/>
      <sheetName val="집계표(공종별)"/>
      <sheetName val="관리"/>
      <sheetName val="적정"/>
      <sheetName val="하도"/>
      <sheetName val="별지"/>
      <sheetName val="보링"/>
      <sheetName val="철물"/>
      <sheetName val="철강재"/>
      <sheetName val="견적내역"/>
      <sheetName val="합의서"/>
      <sheetName val="포장"/>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초단가(03,상반기)"/>
      <sheetName val="노임(03,상반기)"/>
      <sheetName val="중기손료(03,상반기)"/>
      <sheetName val="중기가격(03)"/>
      <sheetName val="경비단가(02)"/>
      <sheetName val="총괄내역"/>
      <sheetName val="가시설수량"/>
      <sheetName val="가시설단위수량"/>
      <sheetName val="SORCE1"/>
      <sheetName val="장비가동"/>
      <sheetName val="현장업무"/>
      <sheetName val="품셈표"/>
      <sheetName val="신복2"/>
      <sheetName val="MAIN_TABLE"/>
      <sheetName val="현장"/>
      <sheetName val="전선 및 전선관"/>
      <sheetName val="수지표"/>
      <sheetName val="셀명"/>
      <sheetName val="총괄수지표"/>
      <sheetName val="도수로현황"/>
      <sheetName val="DB"/>
      <sheetName val="건축"/>
      <sheetName val="공주방향"/>
      <sheetName val="5호광장_(만점)"/>
      <sheetName val="인천국제_(만점)_(2)"/>
      <sheetName val="대운산출"/>
      <sheetName val="산3_4"/>
      <sheetName val="공통비"/>
      <sheetName val="VENDOR LIST"/>
      <sheetName val="정공공사"/>
      <sheetName val="70%"/>
      <sheetName val="단면설계"/>
      <sheetName val="안정검토"/>
      <sheetName val="단가 "/>
      <sheetName val="환율change"/>
      <sheetName val="GRDBS"/>
      <sheetName val="4 LINE"/>
      <sheetName val="7 th"/>
      <sheetName val="C10집계2"/>
      <sheetName val=" 갑지"/>
      <sheetName val="케이블규격"/>
      <sheetName val="COVERSHEET"/>
      <sheetName val="소화실적"/>
      <sheetName val="단위별용량계산"/>
      <sheetName val="총 원가계산"/>
      <sheetName val="매출요약(월별) -년간"/>
      <sheetName val="Table"/>
      <sheetName val="교통표지판수량집계표"/>
      <sheetName val="일위대가-01"/>
      <sheetName val="수목데이타 "/>
      <sheetName val="공사비"/>
      <sheetName val="배선(낙차)"/>
      <sheetName val="단Ⰰ비교표"/>
      <sheetName val="실唉내역서"/>
      <sheetName val="㋨가산출서"/>
      <sheetName val="시噔점쉤행"/>
      <sheetName val="횡배수ⴀ토공수량"/>
      <sheetName val="공䠜구간조서"/>
      <sheetName val="배수턵관(䢌)"/>
      <sheetName val="공㬸(신)"/>
      <sheetName val="강ⵐ(Sub)"/>
      <sheetName val="준걵조서Ⱁ지"/>
      <sheetName val="9GNG옴반"/>
      <sheetName val="㶀하(성남)"/>
      <sheetName val="부啘계산서"/>
      <sheetName val="冠사(PE)"/>
      <sheetName val="몰큈재료䂰출"/>
      <sheetName val="䣐_x0000__x0000_갑쥀)"/>
      <sheetName val="䴝괄내역서"/>
      <sheetName val="Nೃ拏-職"/>
      <sheetName val="㏄급표지_"/>
      <sheetName val="부㌀표지_(4)"/>
      <sheetName val="부㌀표지_(3)"/>
      <sheetName val="㶀대표지_(2)"/>
      <sheetName val="보㏄내역_(3)"/>
      <sheetName val="준Ⲁ_내역서"/>
      <sheetName val="⳵사비총ⴄ표"/>
      <sheetName val="1.䷨수장"/>
      <sheetName val="2000ㅄ하반기"/>
      <sheetName val=""/>
      <sheetName val="인ⱴ-측정"/>
      <sheetName val="4.뀴진설Ⳅ"/>
      <sheetName val="type-H"/>
      <sheetName val="4)䠠동표"/>
      <sheetName val="배ⴀ단가조사서"/>
      <sheetName val="䡼위대가(가설)"/>
      <sheetName val="䠑속도로1"/>
      <sheetName val="견䠁대비표"/>
      <sheetName val="교㌀(A1)"/>
      <sheetName val="부윬력정㦬"/>
      <sheetName val="전䰨선로 물량표"/>
      <sheetName val="COPINH"/>
      <sheetName val="공䠅별산출뀴역서"/>
      <sheetName val="䡼위(PN)"/>
      <sheetName val="전기일䠄대가"/>
      <sheetName val="전쉠환매도율"/>
      <sheetName val="䄤직윬-1"/>
      <sheetName val="현噩CODE"/>
      <sheetName val="䈘자䢬단위당"/>
      <sheetName val="일䠄대가(1)"/>
      <sheetName val="Ⰰ격조사서"/>
      <sheetName val="㶀대입찰 내역서"/>
      <sheetName val="자윬집계呜"/>
      <sheetName val="소일위대가코드표"/>
      <sheetName val="중기사용료산출근거"/>
      <sheetName val="단가 및 재료비"/>
      <sheetName val="심사"/>
      <sheetName val="표층포설및다짐"/>
      <sheetName val="옹벽단면치수"/>
      <sheetName val="총수량집계표"/>
      <sheetName val="중기단가"/>
      <sheetName val="소방사항"/>
      <sheetName val="전국현황"/>
      <sheetName val="용집"/>
      <sheetName val="도급내역"/>
      <sheetName val="내역서 (2)"/>
      <sheetName val="한성교회 신축공사(050713)_CheckList"/>
      <sheetName val="ETC"/>
      <sheetName val="토지산출내역"/>
      <sheetName val="현금흐름표"/>
      <sheetName val="07제품별수익성"/>
      <sheetName val="중기일위대밀"/>
      <sheetName val="포장공사"/>
      <sheetName val="2.2_오피스텔(12~32F)"/>
      <sheetName val="기본일위"/>
      <sheetName val="일용직6월"/>
      <sheetName val="이형관중량"/>
      <sheetName val="일위대가(목록)"/>
      <sheetName val="산근(목록)"/>
      <sheetName val="월별손익"/>
      <sheetName val="양덕동"/>
      <sheetName val="추가일위대가"/>
      <sheetName val="COVER-P"/>
      <sheetName val="자동제어"/>
      <sheetName val="화전내"/>
      <sheetName val="일위총괄표"/>
      <sheetName val="252K444"/>
      <sheetName val="하중계산"/>
      <sheetName val="철근량"/>
      <sheetName val="일위대가 집계표"/>
      <sheetName val="일용직"/>
      <sheetName val="중기조종사_단위단가"/>
      <sheetName val="법면"/>
      <sheetName val="배수공1"/>
      <sheetName val="원가계산서(변경)"/>
      <sheetName val="터널대가"/>
      <sheetName val="관개"/>
      <sheetName val="9.1지하2층하부보"/>
      <sheetName val="일대"/>
      <sheetName val="단계별내역 (2)"/>
      <sheetName val="계측기"/>
      <sheetName val="인천제철"/>
      <sheetName val="주요항목별"/>
      <sheetName val="골조"/>
      <sheetName val="퍼스트"/>
      <sheetName val="변경내역"/>
      <sheetName val="4.일위대가"/>
      <sheetName val="제수변수량"/>
      <sheetName val="수장"/>
      <sheetName val="철골공사"/>
      <sheetName val="참조-(1)"/>
      <sheetName val="산근(1)"/>
      <sheetName val="기초단가일람표"/>
      <sheetName val="시가지우회도로공내역서"/>
      <sheetName val="성서방향-교대(A2)"/>
      <sheetName val="15100"/>
      <sheetName val="산출근거#2-3"/>
      <sheetName val="1차설계Ꮗԯ_x0000_"/>
      <sheetName val="1차설계逷≙_xdc00_≙"/>
      <sheetName val="-15.0"/>
      <sheetName val="사  업  비  수  지  예  산  서"/>
      <sheetName val="인부신상_x0000__x0000_"/>
      <sheetName val="EP0618"/>
      <sheetName val="지구단위계획"/>
      <sheetName val="청 구"/>
      <sheetName val="기초공"/>
      <sheetName val="일위대가1"/>
      <sheetName val="검토현황"/>
      <sheetName val="증감내역"/>
      <sheetName val="7.전산해석결과"/>
      <sheetName val="4.하중"/>
      <sheetName val="2.1"/>
      <sheetName val="T기성9605"/>
      <sheetName val="비교표"/>
      <sheetName val="교각별철근수량집계표"/>
      <sheetName val="출력X"/>
      <sheetName val="6동"/>
      <sheetName val="단면치수"/>
      <sheetName val="4월예정공정표"/>
      <sheetName val="차선"/>
      <sheetName val="차조서"/>
      <sheetName val="10.경제성분석"/>
      <sheetName val="총체보활공정표"/>
      <sheetName val="평균높이산출근거"/>
      <sheetName val="횡배수관위치조서"/>
      <sheetName val="기계 도급내역서"/>
      <sheetName val="철탑공사"/>
      <sheetName val="97 사업추정(WEKI)"/>
      <sheetName val="장척총괄"/>
      <sheetName val="참고"/>
      <sheetName val="01AC"/>
      <sheetName val="상세도"/>
      <sheetName val="암거(2)"/>
      <sheetName val="다중모드"/>
      <sheetName val="Sheet10"/>
      <sheetName val="통합"/>
      <sheetName val="PĴ"/>
      <sheetName val="Pꮸ"/>
      <sheetName val="P估"/>
      <sheetName val="STEEL BOX 단면설계(SEC.8)"/>
      <sheetName val="기초단가"/>
      <sheetName val="입력데이타(비인쇄용)"/>
      <sheetName val="외주대비 -석축_x0000__x0000__x0000__x0000__x0000__x0012_[후다내역.XLS]견적표지 (3"/>
      <sheetName val="2.2 띠장의 설계"/>
      <sheetName val="자  재"/>
      <sheetName val="건축외주"/>
      <sheetName val="개인별 순위표"/>
      <sheetName val="CM 1"/>
      <sheetName val="ROOF(ALKALI)"/>
      <sheetName val="세골재  T2 변경 현황"/>
      <sheetName val="6_ 안전관리비"/>
      <sheetName val="MODELING"/>
      <sheetName val="환산"/>
      <sheetName val="기술부 VENDOR LIST"/>
      <sheetName val="분전반"/>
      <sheetName val="특별"/>
      <sheetName val="호표"/>
      <sheetName val="4.2.1 마루높이 검토"/>
      <sheetName val="임율산출표"/>
      <sheetName val="청주(철골발주의뢰서)"/>
      <sheetName val="자료"/>
      <sheetName val="원가(칠곡다부)"/>
      <sheetName val="다부IC내역"/>
      <sheetName val="원가(재방송)"/>
      <sheetName val="재방송"/>
      <sheetName val="다부내역"/>
      <sheetName val="읍내터널"/>
      <sheetName val="칠곡IC내역"/>
      <sheetName val="내역집계표"/>
      <sheetName val="내역서 (3)"/>
      <sheetName val="대가"/>
      <sheetName val="산출양식"/>
      <sheetName val="대가목록"/>
      <sheetName val="산출양식 (2)"/>
      <sheetName val="토목원가계산서"/>
      <sheetName val="토목원가"/>
      <sheetName val="집계장"/>
      <sheetName val="제외공종"/>
      <sheetName val="선급금사용계획서"/>
      <sheetName val="사용세부내역"/>
      <sheetName val="공사비증감대비표"/>
      <sheetName val="전체산출내역서갑(변경) "/>
      <sheetName val="산출내역서을(변경)"/>
      <sheetName val="전체세부(이설도로)"/>
      <sheetName val="전체세부(연결도로)"/>
      <sheetName val="전체원가계산서(변경)"/>
      <sheetName val="용역비"/>
      <sheetName val="취·현"/>
      <sheetName val="취·투"/>
      <sheetName val="토·집"/>
      <sheetName val="배·집"/>
      <sheetName val="기·집30(보고)"/>
      <sheetName val="기·집30(확정)"/>
      <sheetName val="기·내30(확정)"/>
      <sheetName val="A.터파기공"/>
      <sheetName val="B.측·집"/>
      <sheetName val="배(자·집) (2)"/>
      <sheetName val="배(철·집)"/>
      <sheetName val="배(암·유)"/>
      <sheetName val="배(시·골)"/>
      <sheetName val="2.01측·터·집"/>
      <sheetName val="V·집"/>
      <sheetName val="V·현"/>
      <sheetName val="산·집"/>
      <sheetName val="산·현"/>
      <sheetName val="L·집"/>
      <sheetName val="L·현"/>
      <sheetName val="맹·집"/>
      <sheetName val="맹·현"/>
      <sheetName val="C배·집"/>
      <sheetName val="횡·집"/>
      <sheetName val="흄·집"/>
      <sheetName val="횡·조"/>
      <sheetName val="종·배"/>
      <sheetName val="종·조"/>
      <sheetName val="배·면"/>
      <sheetName val="배·날"/>
      <sheetName val="횡·날"/>
      <sheetName val="콘집·수"/>
      <sheetName val="흙쌓·수"/>
      <sheetName val="땅깍·수"/>
      <sheetName val="땅깍·수 (1-1)"/>
      <sheetName val="집·조10"/>
      <sheetName val="집·조6"/>
      <sheetName val="비·보"/>
      <sheetName val="집·조8"/>
      <sheetName val="암·재"/>
      <sheetName val="암·토"/>
      <sheetName val="암·철"/>
      <sheetName val="본·수"/>
      <sheetName val="2+126"/>
      <sheetName val="평날·수"/>
      <sheetName val="0-52 "/>
      <sheetName val="콘·다 (2)"/>
      <sheetName val="기·집 (2)"/>
      <sheetName val="콘·다 (3)"/>
      <sheetName val="콘·현"/>
      <sheetName val="소·집"/>
      <sheetName val="소·현"/>
      <sheetName val="집·거"/>
      <sheetName val="집·연"/>
      <sheetName val="도·집"/>
      <sheetName val="성도1"/>
      <sheetName val="가드레일산근"/>
      <sheetName val="수량"/>
      <sheetName val="단가비교"/>
      <sheetName val="적용2002"/>
      <sheetName val="기초병원총괄표"/>
      <sheetName val="기초병원원가"/>
      <sheetName val="기초병원내역집계표"/>
      <sheetName val="기초(토목)"/>
      <sheetName val="기초(건축)"/>
      <sheetName val="기초(기계)"/>
      <sheetName val="기초(전기)"/>
      <sheetName val="기초(통신)"/>
      <sheetName val="감액총괄(계약적용)"/>
      <sheetName val="감액원가계산(계약적용)"/>
      <sheetName val="삭감내역집계표"/>
      <sheetName val="건축,토목감액(계약적용)"/>
      <sheetName val="기계,전기감액"/>
      <sheetName val="내역비교"/>
      <sheetName val="병원내역집계표 (2)"/>
      <sheetName val="설계기계"/>
      <sheetName val="설계통신"/>
      <sheetName val="설계전기"/>
      <sheetName val="설계기준삭감(기,전)"/>
      <sheetName val="설계내역집계표"/>
      <sheetName val="실행총괄 "/>
      <sheetName val="본체"/>
      <sheetName val="[IL-3.XLSY갑지"/>
      <sheetName val="설비내역서"/>
      <sheetName val="CON'C"/>
      <sheetName val="도급내역서(재노경)"/>
      <sheetName val="4.일위대가목차"/>
      <sheetName val="기계경비(시간당)"/>
      <sheetName val="내역_ver1.0"/>
      <sheetName val="2000,9월 일위"/>
      <sheetName val="단가일람표"/>
      <sheetName val="IL-3"/>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차수공개요"/>
      <sheetName val="설계산출기초"/>
      <sheetName val="도급예산내역서봉투"/>
      <sheetName val="설계산출표지"/>
      <sheetName val="도급예산내역서총괄표"/>
      <sheetName val="을부담운반비"/>
      <sheetName val="운반비산출"/>
      <sheetName val="매출현황"/>
      <sheetName val="보온일위"/>
      <sheetName val="49수량"/>
      <sheetName val="단가비교표(노무)"/>
      <sheetName val="수목표준대가"/>
      <sheetName val="변경품셈총괄"/>
      <sheetName val="고창터널(고창방향)"/>
      <sheetName val="변압기 및 발전기 용량"/>
      <sheetName val="냉천부속동"/>
      <sheetName val="공종단가"/>
      <sheetName val="조도계산서 (도서)"/>
      <sheetName val="암거단위"/>
      <sheetName val="보증수수료산출"/>
      <sheetName val="DAN"/>
      <sheetName val="백호우계수"/>
      <sheetName val="대포2교접속"/>
      <sheetName val="천방교접속"/>
      <sheetName val="실행예산서"/>
      <sheetName val="일반전기(2단지-을지)"/>
      <sheetName val="토목공사"/>
      <sheetName val="일위대가(4층원격)"/>
      <sheetName val="BM"/>
      <sheetName val="찍기"/>
      <sheetName val="의왕내역"/>
      <sheetName val="단가대비"/>
      <sheetName val="총괄집계표"/>
      <sheetName val="인수공규격"/>
      <sheetName val="단가(1)"/>
      <sheetName val="적용단위길이"/>
      <sheetName val="일위대가(건축)"/>
      <sheetName val="빌딩 안내"/>
      <sheetName val="기계공사비집계(원안)"/>
      <sheetName val="48단가"/>
      <sheetName val="CABLE"/>
      <sheetName val="CABLE (2)"/>
      <sheetName val="접지수량"/>
      <sheetName val="G.R300경비"/>
      <sheetName val="교수설계"/>
      <sheetName val="공종구간"/>
      <sheetName val="조경일람"/>
      <sheetName val="49단가"/>
      <sheetName val="구간산출"/>
      <sheetName val="노임단가산출근거"/>
      <sheetName val="COST"/>
      <sheetName val="항목등록"/>
      <sheetName val="원가계산서(남측)"/>
      <sheetName val="신고분기설정참고"/>
      <sheetName val="거래처자료등록"/>
      <sheetName val="조도계산"/>
      <sheetName val="국내조달(통합-1)"/>
      <sheetName val="상시"/>
      <sheetName val="주beam"/>
      <sheetName val="9811"/>
      <sheetName val="출력용"/>
      <sheetName val="단가대비표 (3)"/>
      <sheetName val="하부철근수량"/>
      <sheetName val="연결관산출조서"/>
      <sheetName val="내역서적용수량"/>
      <sheetName val="계획집계"/>
      <sheetName val="기계물량"/>
      <sheetName val="비탈면보호공수량산출"/>
      <sheetName val="준공검사원(갑)"/>
      <sheetName val="기성내역서(을) (2)"/>
      <sheetName val="영신토건물가변동"/>
      <sheetName val="변수값"/>
      <sheetName val="중기상차"/>
      <sheetName val="AS복구"/>
      <sheetName val="중기터파기"/>
      <sheetName val="1단계 (2)"/>
      <sheetName val="L_RPTA05_목록"/>
      <sheetName val="동원인원"/>
      <sheetName val="2.1  노무비 평균단가산출"/>
      <sheetName val="예산명세서"/>
      <sheetName val="입상내역"/>
      <sheetName val="단가일람"/>
      <sheetName val="3.공사비(07년노임단가)"/>
      <sheetName val="3.공사비(단가조사표)"/>
      <sheetName val="3.공사비(물량산출표)"/>
      <sheetName val="3.공사비(일위대가표목록)"/>
      <sheetName val="3.공사비(일위대가표)"/>
      <sheetName val="견"/>
      <sheetName val="#3_일위대가목록"/>
      <sheetName val="Macro(차단기)"/>
      <sheetName val="띘랷랷랷"/>
      <sheetName val="TRE TABLE"/>
      <sheetName val="Requirement(Work Crew)"/>
      <sheetName val="계획"/>
      <sheetName val="계획세부"/>
      <sheetName val="사용내역서"/>
      <sheetName val="항목별내역서"/>
      <sheetName val="안전담당자"/>
      <sheetName val="유도원"/>
      <sheetName val="안전사진"/>
      <sheetName val="대전-교대(A1-A2)"/>
      <sheetName val="7단가"/>
      <sheetName val="9509"/>
      <sheetName val="총공사원가"/>
      <sheetName val="건축공사원가"/>
      <sheetName val="설비공사원가"/>
      <sheetName val="배관공사기초자료"/>
      <sheetName val="Ekog10"/>
      <sheetName val="AL공사(원)"/>
      <sheetName val="내역서1"/>
      <sheetName val="22수량"/>
      <sheetName val="품목현황"/>
      <sheetName val="출고대장"/>
      <sheetName val="입력DATA"/>
      <sheetName val="asd"/>
      <sheetName val="★도급내역"/>
      <sheetName val="back-data"/>
      <sheetName val="인월수표"/>
      <sheetName val="분전함신설"/>
      <sheetName val="접지1종"/>
      <sheetName val="진입도로B (2)"/>
      <sheetName val="백암비스타내역"/>
      <sheetName val="2.냉난방설비공사"/>
      <sheetName val="7.자동제어공사"/>
      <sheetName val="중강당 내역"/>
      <sheetName val="제-노임"/>
      <sheetName val="AV시스템"/>
      <sheetName val="전체분2회변경"/>
      <sheetName val="산출근거(복구)"/>
      <sheetName val="영창26"/>
      <sheetName val="웅진교-S2"/>
      <sheetName val="횡배수관집현황(2공구)"/>
      <sheetName val="남양주부대"/>
      <sheetName val="기초자료입력및 K치 확인"/>
      <sheetName val="ES조서출력하기"/>
      <sheetName val="등록자료"/>
      <sheetName val="역T형교대(PILE기초)"/>
      <sheetName val="실행내역 "/>
      <sheetName val="수원역(전체분)설계서"/>
      <sheetName val="자재 단가 비교표(견적)"/>
      <sheetName val="자재 단가 비교표"/>
      <sheetName val="BDATA"/>
      <sheetName val="지하"/>
      <sheetName val="건설기계목록"/>
      <sheetName val="일위대가_목록"/>
      <sheetName val="재료단가"/>
      <sheetName val="시중노임"/>
      <sheetName val="지불내역1"/>
      <sheetName val="지질조사"/>
      <sheetName val="암거단위-1련"/>
      <sheetName val="의뢰내역서"/>
      <sheetName val="준공내역서표지"/>
      <sheetName val="䂰출양식"/>
      <sheetName val="국별인원"/>
      <sheetName val="Bid Summary"/>
      <sheetName val="이동시 예상비용"/>
      <sheetName val="Seg 1DE비용"/>
      <sheetName val="Transit 비용_감가상각미포함"/>
      <sheetName val="맨홀조서"/>
      <sheetName val="단가조사서"/>
      <sheetName val="Factor"/>
      <sheetName val="48수량"/>
      <sheetName val="단가비교표_공통1"/>
      <sheetName val="내역(원안-대안)"/>
      <sheetName val="산출목록표"/>
      <sheetName val="전화공사 공량 및 집계표"/>
      <sheetName val="공사착공계"/>
      <sheetName val="참조 (2)"/>
      <sheetName val="6. 직접경비"/>
      <sheetName val="이토변실(A3-LINE)"/>
      <sheetName val="조경"/>
      <sheetName val="횡배수관재료-"/>
      <sheetName val="계산서(직선부)"/>
      <sheetName val="포장재료집계표"/>
      <sheetName val="콘크리트측구연장"/>
      <sheetName val="-몰탈콘크리트"/>
      <sheetName val="-배수구조물공토공"/>
      <sheetName val="MAIN"/>
      <sheetName val="부표총괄"/>
      <sheetName val="일대목차"/>
      <sheetName val="단가(보완)"/>
      <sheetName val="대가 (보완)"/>
      <sheetName val="단위목록"/>
      <sheetName val="기계경비목록"/>
      <sheetName val="3.자재비(총괄)"/>
      <sheetName val="제출내역"/>
      <sheetName val="철콘공사"/>
      <sheetName val="내역서_(3)"/>
      <sheetName val="산출양식_(2)"/>
      <sheetName val="전체산출내역서갑(변경)_"/>
      <sheetName val="A_터파기공"/>
      <sheetName val="B_측·집"/>
      <sheetName val="배(자·집)_(2)"/>
      <sheetName val="2_01측·터·집"/>
      <sheetName val="땅깍·수_(1-1)"/>
      <sheetName val="0-52_"/>
      <sheetName val="콘·다_(2)"/>
      <sheetName val="기·집_(2)"/>
      <sheetName val="콘·다_(3)"/>
      <sheetName val="병원내역집계표_(2)"/>
      <sheetName val="실행총괄_"/>
      <sheetName val="[IL-3_XLSY갑지"/>
      <sheetName val="품목납기"/>
      <sheetName val="단가기준"/>
      <sheetName val="횡배수관수량집계"/>
      <sheetName val="우,오수"/>
      <sheetName val="유의사항"/>
      <sheetName val="현장설명"/>
      <sheetName val="특별조건"/>
      <sheetName val="토공갑"/>
      <sheetName val="구조물갑"/>
      <sheetName val="투찰계획서"/>
      <sheetName val="99총공사내역서"/>
      <sheetName val="평야부단가"/>
      <sheetName val="오동"/>
      <sheetName val="대조"/>
      <sheetName val="나한"/>
      <sheetName val="단가대비표(계측)"/>
      <sheetName val="공정외주"/>
      <sheetName val="제조 경영"/>
      <sheetName val="36단가"/>
      <sheetName val="36수량"/>
      <sheetName val="메인거더-크로스빔200연결부"/>
      <sheetName val="기본자료"/>
      <sheetName val="설계서을"/>
      <sheetName val="EQ-R1"/>
      <sheetName val="L-type"/>
      <sheetName val="bearing"/>
      <sheetName val="조내역"/>
      <sheetName val="C지구"/>
      <sheetName val="사내도로"/>
      <sheetName val="4.전기"/>
      <sheetName val="노 무 비"/>
      <sheetName val="노임단가표"/>
      <sheetName val="결선list"/>
      <sheetName val="위치도1"/>
      <sheetName val="자재단가-1"/>
      <sheetName val="도급정산"/>
      <sheetName val="제출내역_(2)"/>
      <sheetName val="4_일위대가목차"/>
      <sheetName val="내역_ver1_0"/>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2000,9월_일위"/>
      <sheetName val="제잡비집계"/>
      <sheetName val="간접1"/>
      <sheetName val="내역서(토목)"/>
      <sheetName val="미납품 현황"/>
      <sheetName val="신설개소별 총집계표(동해-배전)"/>
      <sheetName val="SSMITM"/>
      <sheetName val="B"/>
      <sheetName val="수량산출목록표"/>
      <sheetName val="횡배위치"/>
      <sheetName val="Print"/>
      <sheetName val="MATRLDATA"/>
      <sheetName val="관로분포도"/>
      <sheetName val="일위대가목록(기계)"/>
      <sheetName val="옥외배관기본공량"/>
      <sheetName val="대비2"/>
      <sheetName val="옥외외등집계표"/>
      <sheetName val="유림총괄"/>
      <sheetName val="예산변경원인분석"/>
      <sheetName val="GEN"/>
      <sheetName val="총체"/>
      <sheetName val="실행내역_원본"/>
      <sheetName val="가설건물"/>
      <sheetName val="WING3"/>
      <sheetName val="시설,관리하위"/>
      <sheetName val="대운반(철재)"/>
      <sheetName val="테이블"/>
      <sheetName val="일일현황"/>
      <sheetName val="년차"/>
      <sheetName val="일집"/>
      <sheetName val="cctv예산대비"/>
      <sheetName val="라이닝폼예산대비내역"/>
      <sheetName val="BOX 본체"/>
      <sheetName val="단가삐출"/>
      <sheetName val="시운전연료비"/>
      <sheetName val="지원사무소원가배부내역"/>
      <sheetName val="48평단가"/>
      <sheetName val="57단가"/>
      <sheetName val="54평단가"/>
      <sheetName val="66평단가"/>
      <sheetName val="61단가"/>
      <sheetName val="89평단가"/>
      <sheetName val="84평단가"/>
      <sheetName val="주소"/>
      <sheetName val="일위1"/>
      <sheetName val="자재운반단가일람표"/>
      <sheetName val="기계경비목록1"/>
      <sheetName val="흄관수량"/>
      <sheetName val="PROCURE"/>
      <sheetName val="중기사용료"/>
      <sheetName val="우수공,맨홀,집수정"/>
      <sheetName val="MP MOB"/>
      <sheetName val="방음벽기초"/>
      <sheetName val="요약서"/>
      <sheetName val="경성자금"/>
      <sheetName val="문학간접"/>
      <sheetName val="제경비율"/>
      <sheetName val="PAINT"/>
      <sheetName val="미드수량"/>
      <sheetName val="철거폐쇄현황"/>
      <sheetName val="quotation"/>
      <sheetName val="2004노형교"/>
      <sheetName val="TCDB"/>
      <sheetName val="수전기기DATA"/>
      <sheetName val="내역서(총)"/>
      <sheetName val="단지배치도"/>
      <sheetName val="입찰유의사항"/>
      <sheetName val="하도급이행사항"/>
      <sheetName val="공내역 및 견적조건"/>
      <sheetName val="특수조건"/>
      <sheetName val="참석확인"/>
      <sheetName val="용수간선"/>
      <sheetName val="가격"/>
      <sheetName val="기본정보"/>
      <sheetName val="기성금내역서"/>
      <sheetName val="일위목차"/>
      <sheetName val="배관물량집계(기본)"/>
      <sheetName val="hvac(제어동)"/>
      <sheetName val="MIJIBI"/>
      <sheetName val="품목"/>
      <sheetName val="전기2005"/>
      <sheetName val="참조자료"/>
      <sheetName val="미장"/>
      <sheetName val="자재비"/>
      <sheetName val="일위대가 (PM)"/>
      <sheetName val="맨홀"/>
      <sheetName val="JJ"/>
      <sheetName val="kimre scrubber"/>
      <sheetName val="FRP PIPING 일위대가"/>
      <sheetName val="세부항목"/>
      <sheetName val="출력자료"/>
      <sheetName val="내역(가지)"/>
      <sheetName val="품종코드"/>
      <sheetName val="인적사항"/>
      <sheetName val="일반물자(한국통신)"/>
      <sheetName val="108.수선비"/>
      <sheetName val="맨홀_공사비"/>
      <sheetName val="예산대비"/>
      <sheetName val=" ｹ-ﾌﾞﾙ"/>
      <sheetName val="경비공통"/>
      <sheetName val="1월"/>
      <sheetName val="Balance"/>
      <sheetName val="제안실적sum조회"/>
      <sheetName val="Macro3"/>
      <sheetName val="Basic"/>
      <sheetName val="info"/>
      <sheetName val="금액"/>
      <sheetName val="위치"/>
      <sheetName val="신평리 권리자명부"/>
      <sheetName val="배수내역(총수량)"/>
      <sheetName val="투찰추정"/>
      <sheetName val="비목군분류일위"/>
      <sheetName val="도급내역서"/>
      <sheetName val="관리비비계상"/>
      <sheetName val="TYPE-1"/>
      <sheetName val="220 (2)"/>
      <sheetName val="L형옹벽(key)"/>
      <sheetName val="죽원1교"/>
      <sheetName val="전체공사"/>
      <sheetName val="수완하도"/>
      <sheetName val="김포내역"/>
      <sheetName val="콘센트신설"/>
      <sheetName val="수량명세서"/>
      <sheetName val="사다리"/>
      <sheetName val="SPEC"/>
      <sheetName val="1И"/>
      <sheetName val="인상효1"/>
      <sheetName val="SCH"/>
      <sheetName val="신규단가산출"/>
      <sheetName val="토  공"/>
      <sheetName val="단위중기"/>
      <sheetName val="일반수량집계표"/>
      <sheetName val="대동교-단면(무장)"/>
      <sheetName val="라멘수량(무장)"/>
      <sheetName val="대동교-단면(아산)"/>
      <sheetName val="토공집계표"/>
      <sheetName val="토공시점"/>
      <sheetName val="토공종점"/>
      <sheetName val="배수喘_x001a_"/>
      <sheetName val="라이신_NML"/>
      <sheetName val="PRO_DCI"/>
      <sheetName val="INST_DCI"/>
      <sheetName val="HVAC_DCI"/>
      <sheetName val="PIPE_DCI"/>
      <sheetName val="①idea pipeline"/>
      <sheetName val="Comps"/>
      <sheetName val="교육훈련비6"/>
      <sheetName val="ver2"/>
      <sheetName val="IMP 통일양식"/>
      <sheetName val="LYS 통일양식"/>
      <sheetName val="TB(BS)"/>
      <sheetName val="TB(PL)"/>
      <sheetName val="patch"/>
      <sheetName val="Xunit (단위환산)"/>
      <sheetName val="유통기한 프로그램"/>
      <sheetName val="배부전"/>
      <sheetName val="태화42 "/>
      <sheetName val="납부서"/>
      <sheetName val="1-1.현장정리"/>
      <sheetName val="1-2.토공"/>
      <sheetName val="1-3.WMM,GSB"/>
      <sheetName val="1-4.BITUMINOUS COURSE"/>
      <sheetName val="1-5.BOX CULVERTS"/>
      <sheetName val="1-6.BRIDGE"/>
      <sheetName val="1-7.DRAINAGE"/>
      <sheetName val="1-8.TRAFFIC"/>
      <sheetName val="1-9.MISCELLANEOUS"/>
      <sheetName val="1-10.ELECTRICAL"/>
      <sheetName val="1-12.도급외항목"/>
      <sheetName val="하도내역_(철콘)1"/>
      <sheetName val="조건표_(2)1"/>
      <sheetName val="목차_1"/>
      <sheetName val="7__현장관리비_1"/>
      <sheetName val="노무비_근거1"/>
      <sheetName val="임율_Data1"/>
      <sheetName val="4_LINE"/>
      <sheetName val="7_th"/>
      <sheetName val="_갑지"/>
      <sheetName val="A_LINE"/>
      <sheetName val="5__현장관리비_new__"/>
      <sheetName val="Temporary_Mooring"/>
      <sheetName val="총_원가계산"/>
      <sheetName val="목록"/>
      <sheetName val="계정"/>
      <sheetName val="메서,변+증"/>
      <sheetName val="명일작업계획 (3)"/>
      <sheetName val="연결원본-절대지우지말것"/>
      <sheetName val="검색방"/>
      <sheetName val="일위대가집계표"/>
      <sheetName val="산출서집계HS"/>
      <sheetName val="자동세륜기"/>
      <sheetName val="잔수량(작성)"/>
      <sheetName val="공종보합"/>
      <sheetName val="출력원가"/>
      <sheetName val="공종원가"/>
      <sheetName val="총괄원가"/>
      <sheetName val="아파트"/>
      <sheetName val="상가,복지관"/>
      <sheetName val="주차장"/>
      <sheetName val="경비실"/>
      <sheetName val="목록표"/>
      <sheetName val="임차비용"/>
      <sheetName val="앵커(3안)"/>
      <sheetName val="용선 C.L"/>
      <sheetName val="전 체"/>
      <sheetName val="4동급수"/>
      <sheetName val="토목단가산출"/>
      <sheetName val="표지_(3)2"/>
      <sheetName val="표지_(2)2"/>
      <sheetName val="교각집계_(2)2"/>
      <sheetName val="교각토공_(2)2"/>
      <sheetName val="교각철근_(2)2"/>
      <sheetName val="외주대비_-석축2"/>
      <sheetName val="외주대비-구조물_(2)2"/>
      <sheetName val="견적표지_(3)2"/>
      <sheetName val="_HIT-&gt;HMC_견적(3900)2"/>
      <sheetName val="일__위__대__가__목__록2"/>
      <sheetName val="교각토공__2_2"/>
      <sheetName val="3_공통공사대비2"/>
      <sheetName val="6__안전관리비2"/>
      <sheetName val="HRSG_SMALL072202"/>
      <sheetName val="2차전체변경예정_(2)1"/>
      <sheetName val="토공유동표(전체_당초)1"/>
      <sheetName val="단면_(2)1"/>
      <sheetName val="8_현장관리비1"/>
      <sheetName val="7_안전관리비1"/>
      <sheetName val="8_PILE__(돌출)1"/>
      <sheetName val="b_balju_(2)1"/>
      <sheetName val="중기조종사_단위단가1"/>
      <sheetName val="2_2_오피스텔(12~32F)"/>
      <sheetName val="일위대가_집계표"/>
      <sheetName val="9_1지하2층하부보"/>
      <sheetName val="단계별내역_(2)"/>
      <sheetName val="2_2_띠장의_설계"/>
      <sheetName val="6__안전관리비3"/>
      <sheetName val="자__재"/>
      <sheetName val="개인별_순위표"/>
      <sheetName val="CM_1"/>
      <sheetName val="기술부_VENDOR_LIST"/>
      <sheetName val="외주대비_-석축[후다내역_XLS]견적표지_(3"/>
      <sheetName val="4_일위대가"/>
      <sheetName val="품셈기준"/>
      <sheetName val="설치자재"/>
      <sheetName val="성토도수로현황"/>
      <sheetName val="Chart1"/>
      <sheetName val="조건입력"/>
      <sheetName val="자립흙막이"/>
      <sheetName val="흙막이A"/>
      <sheetName val="흙막이B"/>
      <sheetName val="흙막이B (오산운암)"/>
      <sheetName val="흙막이C"/>
      <sheetName val="타이로드 흙막이"/>
      <sheetName val="타이로드 흙막이(근입장2.5M)"/>
      <sheetName val="어스앙카"/>
      <sheetName val="타이로드"/>
      <sheetName val="타이로드(근입장2.5M)"/>
      <sheetName val="pile 항타"/>
      <sheetName val="pile 항타(디젤)"/>
      <sheetName val="pile 항타 A"/>
      <sheetName val="pile 항타 B"/>
      <sheetName val="pile 항타 C"/>
      <sheetName val="pile 인발"/>
      <sheetName val="pile 인발 A"/>
      <sheetName val="pile 인발 B"/>
      <sheetName val="pile 인발 C"/>
      <sheetName val="토류판"/>
      <sheetName val="H-BEAM설치및철거"/>
      <sheetName val="BRACKET"/>
      <sheetName val="20TON TRAILER"/>
      <sheetName val="토류판 (2)"/>
      <sheetName val="SHEET PILE단가"/>
      <sheetName val="공사기간"/>
      <sheetName val="사업개요"/>
      <sheetName val="현장관리비_입력"/>
      <sheetName val="6.이토처리시간"/>
      <sheetName val="실행(1)"/>
      <sheetName val="공사비집계"/>
      <sheetName val="일일총괄"/>
      <sheetName val="ESC(K치)"/>
      <sheetName val="CAPVC"/>
      <sheetName val="태안9)3-2)원내역"/>
      <sheetName val="7월11일"/>
      <sheetName val="수량-가로등"/>
      <sheetName val="3.관로전환기"/>
      <sheetName val="흄관기鬀"/>
      <sheetName val="VOC"/>
      <sheetName val="날개벽(좌,우=45도,75도)"/>
      <sheetName val="회사정보"/>
      <sheetName val="편입토지조서"/>
      <sheetName val="대창(장성)"/>
      <sheetName val="JUCK"/>
      <sheetName val="매인"/>
      <sheetName val="수량산근(출력X)"/>
      <sheetName val="표준화수량집계표(출력X)"/>
      <sheetName val="품셈총괄(출력X)"/>
      <sheetName val="중기산출근거기초"/>
      <sheetName val="외주현황.wq1"/>
      <sheetName val="월별수입"/>
      <sheetName val="건축공사실행"/>
      <sheetName val="건축원가"/>
      <sheetName val="1차 내역서"/>
      <sheetName val="물량내역서"/>
      <sheetName val="부영주택(잡철물)"/>
      <sheetName val="단위수량DATA"/>
      <sheetName val="POOM_MOTO"/>
      <sheetName val="POOM_MOTO2"/>
      <sheetName val="NOM³_x0000_Ԁ"/>
      <sheetName val="NOMֳ_x0000_缀"/>
      <sheetName val="맨홀수량산출(A-LINE)"/>
      <sheetName val="울진항공등화 내역서"/>
      <sheetName val="일 위 대 가 표"/>
      <sheetName val="내역(설계)"/>
      <sheetName val="영흥TL(UP,DOWN) "/>
      <sheetName val="3련 BOX"/>
      <sheetName val="내역서 "/>
      <sheetName val="물량집계표(1c)"/>
      <sheetName val="감가상각"/>
      <sheetName val="채권(하반기)"/>
      <sheetName val="연차일수"/>
      <sheetName val="2004연차사용현황"/>
      <sheetName val="TEMP2"/>
      <sheetName val="BS"/>
      <sheetName val="PL"/>
      <sheetName val="환율"/>
      <sheetName val="도수로집계"/>
      <sheetName val="22인공"/>
      <sheetName val="1-1"/>
      <sheetName val="원하대비"/>
      <sheetName val="공통단가"/>
      <sheetName val="2.1외주"/>
      <sheetName val="2.3노무"/>
      <sheetName val="2.4자재"/>
      <sheetName val="2.2장비"/>
      <sheetName val="2.5경비"/>
      <sheetName val="2.6수목대"/>
      <sheetName val="OPTION"/>
      <sheetName val="실행간접비"/>
      <sheetName val="일위집계"/>
      <sheetName val="결재란"/>
      <sheetName val="소요갑지"/>
      <sheetName val="소요을지"/>
      <sheetName val="접지집계"/>
      <sheetName val="접지지하1층"/>
      <sheetName val="접지지상1층"/>
      <sheetName val="모선자재 집계표"/>
      <sheetName val="케이블집계"/>
      <sheetName val="케이블포설"/>
      <sheetName val="철구물집"/>
      <sheetName val="철구물량"/>
      <sheetName val="기초물량"/>
      <sheetName val="재료의 할증"/>
      <sheetName val="Sheet7"/>
      <sheetName val="Sheet8"/>
      <sheetName val="Sheet11"/>
      <sheetName val="Sheet12"/>
      <sheetName val="Sheet15"/>
      <sheetName val="노무비단가"/>
      <sheetName val="감곡소요"/>
      <sheetName val="C䈀꼬ԯ"/>
      <sheetName val="연돌일위집계"/>
      <sheetName val="0226"/>
      <sheetName val="울산"/>
      <sheetName val="Anti"/>
      <sheetName val="CԀ_x0000_缀"/>
      <sheetName val="아파트건축"/>
      <sheetName val="GRD郅≙"/>
      <sheetName val="고창방향"/>
      <sheetName val="가로등기초"/>
      <sheetName val="eq_dat_x0000_"/>
      <sheetName val="선급금신청서"/>
      <sheetName val="A1(구조물)"/>
      <sheetName val="A1(토공)"/>
      <sheetName val="철근집계표"/>
      <sheetName val="95년12월말"/>
      <sheetName val="단가산출1"/>
      <sheetName val="신천3호용수로"/>
      <sheetName val="통계연보"/>
      <sheetName val="인입관수량총괄"/>
      <sheetName val="D1.2 COF모듈자재 입출재고 (B급)"/>
      <sheetName val="제수"/>
      <sheetName val="공기"/>
      <sheetName val="조ꟕ"/>
      <sheetName val="D.B"/>
      <sheetName val="공량(전기)"/>
      <sheetName val="업무처리전"/>
      <sheetName val="BEND LOSS"/>
      <sheetName val="기계사급자재"/>
      <sheetName val="K2 site Total 내역서"/>
      <sheetName val="배명(단가柖"/>
      <sheetName val="새공통"/>
      <sheetName val="TRAY 헹거산출"/>
      <sheetName val="연장및면적(좌측)"/>
      <sheetName val="견적颙⿬_x0005_"/>
      <sheetName val="견적颙⿶_x0005_"/>
      <sheetName val="견적_x0005__x0000_"/>
      <sheetName val="견적叐E吜"/>
      <sheetName val="견적颙』_x0005_"/>
      <sheetName val="EACT10"/>
      <sheetName val="tra-vat-lieu"/>
      <sheetName val="함열량 db"/>
      <sheetName val="공사명입력"/>
      <sheetName val="내역서-2"/>
      <sheetName val="물량표S"/>
      <sheetName val="준설량산정표"/>
      <sheetName val="기초자료입력"/>
      <sheetName val=" "/>
      <sheetName val="EQ"/>
      <sheetName val="1공구_건정토건_철槜〚"/>
      <sheetName val="F 월별기성수금현황 "/>
      <sheetName val="전압강하"/>
      <sheetName val="LD"/>
      <sheetName val="하도계약반영"/>
      <sheetName val="기초부재력검토"/>
      <sheetName val="인제내역"/>
      <sheetName val="변경내역서"/>
      <sheetName val="3BL공동구_x0000__x0000_Ԁ"/>
      <sheetName val="내역서1999.8최종"/>
      <sheetName val="인원조직표"/>
      <sheetName val="항목코드"/>
      <sheetName val="보강현황"/>
      <sheetName val="토공 total"/>
      <sheetName val="1鶈"/>
      <sheetName val="3BL공동구"/>
      <sheetName val="FILE1"/>
      <sheetName val="부대표지_x0000__x0000__x0005__x0000_腰"/>
      <sheetName val="VENT"/>
      <sheetName val="준검_내逃ᚹ欃"/>
      <sheetName val="설계내역2"/>
      <sheetName val="흄관기_x0000_"/>
      <sheetName val="흄관기0"/>
      <sheetName val="3.전기산출기초"/>
      <sheetName val="할증표"/>
      <sheetName val="교량"/>
      <sheetName val="물량표(신)"/>
      <sheetName val="일위대가(산근)"/>
      <sheetName val="단가(동바蔨ũ"/>
      <sheetName val="부대표지_x0000__x0000__x0005__x0000_䥀"/>
      <sheetName val="행정표준(2惍"/>
      <sheetName val="행정표준(2ネ"/>
      <sheetName val="기존단가 (2)"/>
      <sheetName val="교각토"/>
      <sheetName val="외주대비-구_x0005__x0000_"/>
      <sheetName val="외주대비-구멫⽄"/>
      <sheetName val="외주대비-구ꮸ〇"/>
      <sheetName val="외주대비-구_x0000__x0000_"/>
      <sheetName val="2013년상반기"/>
      <sheetName val="Propos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단가대비표"/>
      <sheetName val="견적대비표"/>
      <sheetName val="내역서"/>
      <sheetName val="PANEL 중량산출"/>
      <sheetName val="중량산출"/>
      <sheetName val="N賃率-職"/>
      <sheetName val="원가 (2)"/>
      <sheetName val="I一般比"/>
      <sheetName val="일위"/>
      <sheetName val="J直材4"/>
      <sheetName val="#REF"/>
      <sheetName val="N賃率_職"/>
      <sheetName val="신우"/>
      <sheetName val="Sheet2"/>
      <sheetName val="연습"/>
      <sheetName val="중기사용료"/>
      <sheetName val="설직재-1"/>
      <sheetName val="대치판정"/>
      <sheetName val="직노"/>
      <sheetName val="9GNG운반"/>
      <sheetName val="직재"/>
      <sheetName val="Sheet1"/>
      <sheetName val="Sheet3"/>
      <sheetName val="한강운반비"/>
      <sheetName val="Total"/>
      <sheetName val="참조자료"/>
      <sheetName val="TYPE-A"/>
      <sheetName val="K-SET1"/>
      <sheetName val="낙찰표"/>
      <sheetName val="자재단가"/>
      <sheetName val="인건-측정"/>
      <sheetName val="20관리비율"/>
      <sheetName val="심사계산"/>
      <sheetName val="심사물량"/>
      <sheetName val="일위대가"/>
      <sheetName val="HW일위"/>
      <sheetName val="품셈TABLE"/>
      <sheetName val="집계표"/>
      <sheetName val="원본(갑지)"/>
      <sheetName val="기본일위"/>
      <sheetName val="하조서"/>
      <sheetName val="단"/>
      <sheetName val="DATE"/>
      <sheetName val="PANEL_중량산출"/>
      <sheetName val="원가_(2)"/>
      <sheetName val="입찰안"/>
      <sheetName val="유기공정"/>
      <sheetName val="제-노임"/>
      <sheetName val="제직재"/>
      <sheetName val="매출피벗"/>
      <sheetName val="200"/>
      <sheetName val="인건비"/>
      <sheetName val="ABUT수량-A1"/>
      <sheetName val="전신환매도율"/>
      <sheetName val="견적서"/>
      <sheetName val="노임단가"/>
      <sheetName val="부하"/>
      <sheetName val="DB"/>
      <sheetName val="공사개요"/>
      <sheetName val="맨홀"/>
      <sheetName val="단가산출2"/>
      <sheetName val="Sheet22"/>
      <sheetName val="물량산출"/>
      <sheetName val="품셈총괄표"/>
      <sheetName val="1안"/>
      <sheetName val="총괄"/>
      <sheetName val="월별수입"/>
      <sheetName val="1.수인터널"/>
      <sheetName val="현금흐름표"/>
      <sheetName val="소요자재"/>
      <sheetName val="산출내역서"/>
      <sheetName val="6호기"/>
      <sheetName val="토목주소"/>
      <sheetName val="프랜트면허"/>
      <sheetName val="실행"/>
      <sheetName val="코드표"/>
      <sheetName val="인사자료총집계"/>
      <sheetName val="fursys"/>
      <sheetName val="기존단가 (2)"/>
      <sheetName val="금호"/>
      <sheetName val="교통대책내역"/>
      <sheetName val="환율change"/>
      <sheetName val="현금예금"/>
      <sheetName val="일위대가1"/>
      <sheetName val="과천MAIN"/>
      <sheetName val="요율"/>
      <sheetName val="내역"/>
      <sheetName val="갑지(추정)"/>
      <sheetName val="시화점실행"/>
      <sheetName val="내역서변경성원"/>
      <sheetName val="제출견적(을)"/>
      <sheetName val="날개벽수량표"/>
      <sheetName val="외주현황.wq1"/>
      <sheetName val="집계"/>
      <sheetName val="조명시설"/>
      <sheetName val="지하"/>
      <sheetName val="SANTOGO"/>
      <sheetName val="평자재단가"/>
      <sheetName val="도면명"/>
      <sheetName val="실행철강하도"/>
      <sheetName val="G.R300경비"/>
      <sheetName val="공사내역"/>
      <sheetName val="견적계산"/>
      <sheetName val="5.2코핑"/>
      <sheetName val="평3"/>
      <sheetName val="설계내역서"/>
      <sheetName val="내역서1999.8최종"/>
      <sheetName val="단가산출"/>
      <sheetName val="을지"/>
      <sheetName val="일보_생산"/>
      <sheetName val="자재단가표"/>
      <sheetName val="DATA"/>
      <sheetName val="한일양산"/>
      <sheetName val="제출내역 (2)"/>
      <sheetName val="sw1"/>
      <sheetName val="합천내역"/>
      <sheetName val="계수시트"/>
      <sheetName val="원가계산서"/>
      <sheetName val="EQT-ESTN"/>
      <sheetName val="EL90"/>
      <sheetName val="실행내역"/>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5.bin"/><Relationship Id="rId1" Type="http://schemas.openxmlformats.org/officeDocument/2006/relationships/hyperlink" Target="https://www.sw.or.kr/site/sw/ex/board/List.do?cbIdx=304"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17.bin"/><Relationship Id="rId4"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9"/>
  <sheetViews>
    <sheetView showGridLines="0" tabSelected="1" view="pageBreakPreview" topLeftCell="A7" zoomScale="85" zoomScaleNormal="55" zoomScaleSheetLayoutView="85" workbookViewId="0">
      <selection activeCell="O28" sqref="O28"/>
    </sheetView>
  </sheetViews>
  <sheetFormatPr defaultColWidth="10" defaultRowHeight="12"/>
  <cols>
    <col min="1" max="1" width="10" style="122" customWidth="1"/>
    <col min="2" max="2" width="10.625" style="132" customWidth="1"/>
    <col min="3" max="3" width="7.5" style="122" customWidth="1"/>
    <col min="4" max="16384" width="10" style="122"/>
  </cols>
  <sheetData>
    <row r="1" spans="1:10" ht="13.5">
      <c r="A1" s="120"/>
      <c r="B1" s="121"/>
      <c r="C1" s="120"/>
      <c r="D1" s="120"/>
      <c r="E1" s="120"/>
      <c r="F1" s="120"/>
      <c r="G1" s="120"/>
      <c r="H1" s="120"/>
      <c r="I1" s="120"/>
      <c r="J1" s="120"/>
    </row>
    <row r="2" spans="1:10" ht="13.5">
      <c r="A2" s="120"/>
      <c r="B2" s="121"/>
      <c r="C2" s="120"/>
      <c r="D2" s="120"/>
      <c r="E2" s="120"/>
      <c r="F2" s="120"/>
      <c r="G2" s="120"/>
      <c r="H2" s="120"/>
      <c r="I2" s="120"/>
      <c r="J2" s="120"/>
    </row>
    <row r="3" spans="1:10" ht="13.5">
      <c r="A3" s="120"/>
      <c r="B3" s="121"/>
      <c r="C3" s="120"/>
      <c r="D3" s="120"/>
      <c r="E3" s="120"/>
      <c r="F3" s="120"/>
      <c r="G3" s="120"/>
      <c r="H3" s="120"/>
      <c r="I3" s="120"/>
      <c r="J3" s="120"/>
    </row>
    <row r="4" spans="1:10" ht="13.5">
      <c r="A4" s="120"/>
      <c r="B4" s="121"/>
      <c r="C4" s="120"/>
      <c r="D4" s="120"/>
      <c r="E4" s="120"/>
      <c r="F4" s="120"/>
      <c r="G4" s="120"/>
      <c r="H4" s="120"/>
      <c r="I4" s="120"/>
      <c r="J4" s="120"/>
    </row>
    <row r="5" spans="1:10" ht="16.5">
      <c r="A5" s="120"/>
      <c r="B5" s="121"/>
      <c r="C5" s="123"/>
      <c r="D5" s="120"/>
      <c r="E5" s="120"/>
      <c r="F5" s="120"/>
      <c r="G5" s="120"/>
      <c r="H5" s="120"/>
      <c r="I5" s="120"/>
      <c r="J5" s="120"/>
    </row>
    <row r="6" spans="1:10" ht="13.5">
      <c r="A6" s="120"/>
      <c r="B6" s="121"/>
      <c r="C6" s="120"/>
      <c r="D6" s="120"/>
      <c r="E6" s="120"/>
      <c r="F6" s="120"/>
      <c r="G6" s="120"/>
      <c r="H6" s="120"/>
      <c r="I6" s="120"/>
      <c r="J6" s="120"/>
    </row>
    <row r="7" spans="1:10" ht="13.5">
      <c r="A7" s="120"/>
      <c r="B7" s="121"/>
      <c r="C7" s="120"/>
      <c r="D7" s="120"/>
      <c r="E7" s="120"/>
      <c r="F7" s="120"/>
      <c r="G7" s="120"/>
      <c r="H7" s="120"/>
      <c r="I7" s="120"/>
      <c r="J7" s="120"/>
    </row>
    <row r="8" spans="1:10" ht="33" customHeight="1">
      <c r="A8" s="503" t="s">
        <v>700</v>
      </c>
      <c r="B8" s="503"/>
      <c r="C8" s="503"/>
      <c r="D8" s="503"/>
      <c r="E8" s="503"/>
      <c r="F8" s="503"/>
      <c r="G8" s="503"/>
      <c r="H8" s="503"/>
      <c r="I8" s="503"/>
      <c r="J8" s="503"/>
    </row>
    <row r="9" spans="1:10" ht="58.9" customHeight="1">
      <c r="A9" s="504" t="s">
        <v>701</v>
      </c>
      <c r="B9" s="505"/>
      <c r="C9" s="505"/>
      <c r="D9" s="505"/>
      <c r="E9" s="505"/>
      <c r="F9" s="505"/>
      <c r="G9" s="505"/>
      <c r="H9" s="505"/>
      <c r="I9" s="505"/>
      <c r="J9" s="505"/>
    </row>
    <row r="10" spans="1:10" ht="37.5" customHeight="1">
      <c r="A10" s="506"/>
      <c r="B10" s="506"/>
      <c r="C10" s="506"/>
      <c r="D10" s="506"/>
      <c r="E10" s="506"/>
      <c r="F10" s="506"/>
      <c r="G10" s="506"/>
      <c r="H10" s="506"/>
      <c r="I10" s="506"/>
      <c r="J10" s="120"/>
    </row>
    <row r="11" spans="1:10" ht="13.5" customHeight="1">
      <c r="A11" s="120"/>
      <c r="B11" s="121"/>
      <c r="C11" s="120"/>
      <c r="D11" s="124"/>
      <c r="E11" s="120"/>
      <c r="F11" s="120"/>
      <c r="G11" s="120"/>
      <c r="H11" s="120"/>
      <c r="I11" s="120"/>
      <c r="J11" s="120"/>
    </row>
    <row r="12" spans="1:10" ht="13.5" customHeight="1">
      <c r="A12" s="120"/>
      <c r="B12" s="121"/>
      <c r="C12" s="120"/>
      <c r="D12" s="124"/>
      <c r="E12" s="120"/>
      <c r="F12" s="120"/>
      <c r="G12" s="120"/>
      <c r="H12" s="120"/>
      <c r="I12" s="120"/>
      <c r="J12" s="120"/>
    </row>
    <row r="13" spans="1:10" ht="13.5" customHeight="1">
      <c r="A13" s="120"/>
      <c r="B13" s="121"/>
      <c r="C13" s="120"/>
      <c r="D13" s="124"/>
      <c r="E13" s="120"/>
      <c r="F13" s="120"/>
      <c r="G13" s="120"/>
      <c r="H13" s="120"/>
      <c r="I13" s="120"/>
      <c r="J13" s="120"/>
    </row>
    <row r="14" spans="1:10" ht="13.5" customHeight="1">
      <c r="A14" s="120"/>
      <c r="B14" s="121"/>
      <c r="C14" s="120"/>
      <c r="D14" s="124"/>
      <c r="E14" s="120"/>
      <c r="F14" s="120"/>
      <c r="G14" s="120"/>
      <c r="H14" s="120"/>
      <c r="I14" s="120"/>
      <c r="J14" s="120"/>
    </row>
    <row r="15" spans="1:10" ht="13.5" customHeight="1">
      <c r="A15" s="120"/>
      <c r="B15" s="121"/>
      <c r="C15" s="120"/>
      <c r="D15" s="124"/>
      <c r="E15" s="120"/>
      <c r="F15" s="120"/>
      <c r="G15" s="120"/>
      <c r="H15" s="120"/>
      <c r="I15" s="120"/>
      <c r="J15" s="120"/>
    </row>
    <row r="16" spans="1:10" ht="31.5">
      <c r="A16" s="502">
        <v>2025.1</v>
      </c>
      <c r="B16" s="502"/>
      <c r="C16" s="502"/>
      <c r="D16" s="502"/>
      <c r="E16" s="502"/>
      <c r="F16" s="502"/>
      <c r="G16" s="502"/>
      <c r="H16" s="502"/>
      <c r="I16" s="502"/>
      <c r="J16" s="502"/>
    </row>
    <row r="17" spans="1:13" ht="31.5">
      <c r="A17" s="120"/>
      <c r="B17" s="121"/>
      <c r="C17" s="120"/>
      <c r="D17" s="124"/>
      <c r="E17" s="120"/>
      <c r="F17" s="120"/>
      <c r="G17" s="120"/>
      <c r="H17" s="120"/>
      <c r="I17" s="120"/>
      <c r="J17" s="120"/>
    </row>
    <row r="18" spans="1:13" ht="13.5" customHeight="1">
      <c r="A18" s="499"/>
      <c r="B18" s="499"/>
      <c r="C18" s="499"/>
      <c r="D18" s="499"/>
      <c r="E18" s="499"/>
      <c r="F18" s="499"/>
      <c r="G18" s="499"/>
      <c r="H18" s="499"/>
      <c r="I18" s="499"/>
      <c r="J18" s="120"/>
    </row>
    <row r="19" spans="1:13" ht="13.5" customHeight="1">
      <c r="A19" s="499"/>
      <c r="B19" s="499"/>
      <c r="C19" s="499"/>
      <c r="D19" s="499"/>
      <c r="E19" s="499"/>
      <c r="F19" s="499"/>
      <c r="G19" s="499"/>
      <c r="H19" s="499"/>
      <c r="I19" s="499"/>
      <c r="J19" s="120"/>
    </row>
    <row r="20" spans="1:13" ht="13.5" customHeight="1">
      <c r="A20" s="499"/>
      <c r="B20" s="499"/>
      <c r="C20" s="499"/>
      <c r="D20" s="499"/>
      <c r="E20" s="499"/>
      <c r="F20" s="499"/>
      <c r="G20" s="499"/>
      <c r="H20" s="499"/>
      <c r="I20" s="499"/>
      <c r="J20" s="120"/>
    </row>
    <row r="21" spans="1:13" ht="13.5" customHeight="1">
      <c r="A21" s="499"/>
      <c r="B21" s="499"/>
      <c r="C21" s="499"/>
      <c r="D21" s="499"/>
      <c r="E21" s="499"/>
      <c r="F21" s="499"/>
      <c r="G21" s="499"/>
      <c r="H21" s="499"/>
      <c r="I21" s="499"/>
      <c r="J21" s="120"/>
    </row>
    <row r="22" spans="1:13" ht="13.5" customHeight="1">
      <c r="A22" s="125"/>
      <c r="B22" s="125"/>
      <c r="C22" s="125"/>
      <c r="D22" s="125"/>
      <c r="E22" s="125"/>
      <c r="F22" s="125"/>
      <c r="G22" s="125"/>
      <c r="H22" s="125"/>
      <c r="I22" s="125"/>
      <c r="J22" s="120"/>
    </row>
    <row r="23" spans="1:13" ht="13.5" customHeight="1">
      <c r="A23" s="125"/>
      <c r="B23" s="125"/>
      <c r="C23" s="125"/>
      <c r="D23" s="125"/>
      <c r="E23" s="125"/>
      <c r="F23" s="125"/>
      <c r="G23" s="125"/>
      <c r="H23" s="125"/>
      <c r="I23" s="125"/>
      <c r="J23" s="120"/>
    </row>
    <row r="24" spans="1:13" ht="13.5" customHeight="1">
      <c r="A24" s="125"/>
      <c r="B24" s="125"/>
      <c r="C24" s="125"/>
      <c r="D24" s="125"/>
      <c r="E24" s="125"/>
      <c r="F24" s="125"/>
      <c r="G24" s="125"/>
      <c r="H24" s="125"/>
      <c r="I24" s="125"/>
      <c r="J24" s="120"/>
    </row>
    <row r="25" spans="1:13" ht="13.5" customHeight="1">
      <c r="A25" s="125"/>
      <c r="B25" s="125"/>
      <c r="C25" s="125"/>
      <c r="D25" s="125"/>
      <c r="E25" s="125"/>
      <c r="F25" s="125"/>
      <c r="G25" s="125"/>
      <c r="H25" s="125"/>
      <c r="I25" s="125"/>
      <c r="J25" s="120"/>
    </row>
    <row r="26" spans="1:13" ht="13.5" customHeight="1">
      <c r="A26" s="125"/>
      <c r="B26" s="125"/>
      <c r="C26" s="125"/>
      <c r="D26" s="125"/>
      <c r="E26" s="125"/>
      <c r="F26" s="125"/>
      <c r="G26" s="125"/>
      <c r="H26" s="125"/>
      <c r="I26" s="125"/>
      <c r="J26" s="120"/>
    </row>
    <row r="27" spans="1:13" ht="13.5" customHeight="1">
      <c r="A27" s="125"/>
      <c r="B27" s="125"/>
      <c r="C27" s="125"/>
      <c r="D27" s="125"/>
      <c r="E27" s="125"/>
      <c r="F27" s="125"/>
      <c r="G27" s="125"/>
      <c r="H27" s="125"/>
      <c r="I27" s="125"/>
      <c r="J27" s="120"/>
    </row>
    <row r="28" spans="1:13" ht="13.5" customHeight="1">
      <c r="A28" s="125"/>
      <c r="B28" s="125"/>
      <c r="C28" s="125"/>
      <c r="D28" s="125"/>
      <c r="E28" s="125"/>
      <c r="F28" s="125"/>
      <c r="G28" s="125"/>
      <c r="H28" s="125"/>
      <c r="I28" s="125"/>
      <c r="J28" s="120"/>
    </row>
    <row r="29" spans="1:13" ht="16.5">
      <c r="A29" s="125"/>
      <c r="B29" s="125"/>
      <c r="C29" s="125"/>
      <c r="D29" s="125"/>
      <c r="E29" s="125"/>
      <c r="F29" s="125"/>
      <c r="G29" s="125"/>
      <c r="H29" s="125"/>
      <c r="I29" s="125"/>
      <c r="J29" s="120"/>
    </row>
    <row r="30" spans="1:13" ht="16.5">
      <c r="A30" s="120"/>
      <c r="B30" s="121"/>
      <c r="C30" s="126"/>
      <c r="D30" s="127"/>
      <c r="E30" s="126"/>
      <c r="F30" s="120"/>
      <c r="G30" s="120"/>
      <c r="H30" s="120"/>
      <c r="I30" s="120"/>
      <c r="J30" s="120"/>
    </row>
    <row r="31" spans="1:13" ht="22.15" customHeight="1">
      <c r="A31" s="500" t="str">
        <f>"설계금액 :  "&amp;NUMBERSTRING(A32,1)&amp;"원 정"</f>
        <v>설계금액 :  육십사억사천만원 정</v>
      </c>
      <c r="B31" s="500"/>
      <c r="C31" s="500"/>
      <c r="D31" s="500"/>
      <c r="E31" s="500"/>
      <c r="F31" s="500"/>
      <c r="G31" s="500"/>
      <c r="H31" s="500"/>
      <c r="I31" s="500"/>
      <c r="J31" s="500"/>
      <c r="K31" s="128"/>
      <c r="L31" s="128"/>
      <c r="M31" s="128"/>
    </row>
    <row r="32" spans="1:13" ht="42.6" customHeight="1">
      <c r="A32" s="501">
        <f>총괄표!E16</f>
        <v>6440000000</v>
      </c>
      <c r="B32" s="501"/>
      <c r="C32" s="501"/>
      <c r="D32" s="501"/>
      <c r="E32" s="501"/>
      <c r="F32" s="501"/>
      <c r="G32" s="501"/>
      <c r="H32" s="501"/>
      <c r="I32" s="501"/>
      <c r="J32" s="501"/>
      <c r="K32" s="129"/>
      <c r="L32" s="129"/>
      <c r="M32" s="129"/>
    </row>
    <row r="33" spans="1:10" ht="22.15" customHeight="1">
      <c r="A33" s="120"/>
      <c r="B33" s="121"/>
      <c r="C33" s="130"/>
      <c r="D33" s="130"/>
      <c r="E33" s="130"/>
      <c r="F33" s="131"/>
      <c r="G33" s="131"/>
      <c r="H33" s="120"/>
      <c r="I33" s="120"/>
      <c r="J33" s="120"/>
    </row>
    <row r="34" spans="1:10" ht="20.100000000000001" customHeight="1">
      <c r="A34" s="120"/>
      <c r="B34" s="121"/>
      <c r="C34" s="120"/>
      <c r="D34" s="120"/>
      <c r="E34" s="120"/>
      <c r="F34" s="120"/>
      <c r="G34" s="120"/>
      <c r="H34" s="120"/>
      <c r="I34" s="120"/>
      <c r="J34" s="120"/>
    </row>
    <row r="35" spans="1:10" ht="45" customHeight="1">
      <c r="A35" s="502" t="s">
        <v>702</v>
      </c>
      <c r="B35" s="502"/>
      <c r="C35" s="502"/>
      <c r="D35" s="502"/>
      <c r="E35" s="502"/>
      <c r="F35" s="502"/>
      <c r="G35" s="502"/>
      <c r="H35" s="502"/>
      <c r="I35" s="502"/>
      <c r="J35" s="502"/>
    </row>
    <row r="36" spans="1:10" ht="20.100000000000001" customHeight="1">
      <c r="A36" s="120"/>
      <c r="B36" s="121"/>
      <c r="C36" s="120"/>
      <c r="D36" s="120"/>
      <c r="E36" s="120"/>
      <c r="F36" s="120"/>
      <c r="G36" s="120"/>
      <c r="H36" s="120"/>
      <c r="I36" s="120"/>
      <c r="J36" s="120"/>
    </row>
    <row r="37" spans="1:10" ht="13.5">
      <c r="A37" s="120"/>
      <c r="B37" s="121"/>
      <c r="C37" s="120"/>
      <c r="D37" s="120"/>
      <c r="E37" s="120"/>
      <c r="F37" s="120"/>
      <c r="G37" s="120"/>
      <c r="H37" s="120"/>
      <c r="I37" s="120"/>
      <c r="J37" s="120"/>
    </row>
    <row r="38" spans="1:10" ht="13.5">
      <c r="A38" s="120"/>
      <c r="B38" s="121"/>
      <c r="C38" s="120"/>
      <c r="D38" s="120"/>
      <c r="E38" s="120"/>
      <c r="F38" s="120"/>
      <c r="G38" s="120"/>
      <c r="H38" s="120"/>
      <c r="I38" s="120"/>
      <c r="J38" s="120"/>
    </row>
    <row r="39" spans="1:10" ht="13.5">
      <c r="A39" s="120"/>
      <c r="B39" s="121"/>
      <c r="C39" s="120"/>
      <c r="D39" s="120"/>
      <c r="E39" s="120"/>
      <c r="F39" s="120"/>
      <c r="G39" s="120"/>
      <c r="H39" s="120"/>
      <c r="I39" s="120"/>
      <c r="J39" s="120"/>
    </row>
  </sheetData>
  <mergeCells count="11">
    <mergeCell ref="A19:I19"/>
    <mergeCell ref="A8:J8"/>
    <mergeCell ref="A9:J9"/>
    <mergeCell ref="A10:I10"/>
    <mergeCell ref="A16:J16"/>
    <mergeCell ref="A18:I18"/>
    <mergeCell ref="A20:I20"/>
    <mergeCell ref="A21:I21"/>
    <mergeCell ref="A31:J31"/>
    <mergeCell ref="A32:J32"/>
    <mergeCell ref="A35:J35"/>
  </mergeCells>
  <phoneticPr fontId="6" type="noConversion"/>
  <printOptions horizontalCentered="1"/>
  <pageMargins left="0.23622047244094491" right="0.23622047244094491" top="0.55118110236220474" bottom="0.74803149606299213" header="0.31496062992125984" footer="0.31496062992125984"/>
  <pageSetup paperSize="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18"/>
  <sheetViews>
    <sheetView view="pageBreakPreview" zoomScale="85" zoomScaleNormal="85" zoomScaleSheetLayoutView="85" workbookViewId="0">
      <selection activeCell="I20" sqref="I20"/>
    </sheetView>
  </sheetViews>
  <sheetFormatPr defaultRowHeight="13.5"/>
  <cols>
    <col min="1" max="1" width="1.625" customWidth="1"/>
    <col min="2" max="2" width="30.25" customWidth="1"/>
    <col min="3" max="4" width="18.75" customWidth="1"/>
    <col min="5" max="5" width="27.75" customWidth="1"/>
    <col min="6" max="6" width="20.375" customWidth="1"/>
    <col min="7" max="7" width="1.625" customWidth="1"/>
    <col min="8" max="8" width="42.5" customWidth="1"/>
    <col min="9" max="9" width="21.625" bestFit="1" customWidth="1"/>
    <col min="10" max="10" width="19.375" bestFit="1" customWidth="1"/>
    <col min="12" max="12" width="17.25" bestFit="1" customWidth="1"/>
    <col min="13" max="13" width="9.5" bestFit="1" customWidth="1"/>
  </cols>
  <sheetData>
    <row r="1" spans="2:12" ht="38.25" customHeight="1" thickBot="1">
      <c r="B1" s="514" t="s">
        <v>913</v>
      </c>
      <c r="C1" s="514"/>
      <c r="D1" s="514"/>
      <c r="E1" s="514"/>
      <c r="F1" s="515"/>
      <c r="J1" s="49"/>
    </row>
    <row r="2" spans="2:12" ht="14.45" customHeight="1" thickBot="1"/>
    <row r="3" spans="2:12" ht="51.75" customHeight="1">
      <c r="B3" s="516" t="s">
        <v>696</v>
      </c>
      <c r="C3" s="517"/>
      <c r="D3" s="518"/>
      <c r="E3" s="105" t="s">
        <v>857</v>
      </c>
      <c r="F3" s="106" t="s">
        <v>697</v>
      </c>
      <c r="H3" s="107"/>
    </row>
    <row r="4" spans="2:12" ht="37.15" customHeight="1">
      <c r="B4" s="525" t="s">
        <v>917</v>
      </c>
      <c r="C4" s="524" t="s">
        <v>1638</v>
      </c>
      <c r="D4" s="524"/>
      <c r="E4" s="108">
        <f>'1.2D플랫폼 구축'!K11:K11</f>
        <v>1226667497.7914367</v>
      </c>
      <c r="F4" s="109" t="s">
        <v>2419</v>
      </c>
      <c r="G4" s="110"/>
      <c r="H4" s="111"/>
      <c r="I4" s="112"/>
    </row>
    <row r="5" spans="2:12" ht="37.15" customHeight="1">
      <c r="B5" s="526"/>
      <c r="C5" s="510" t="s">
        <v>2800</v>
      </c>
      <c r="D5" s="511"/>
      <c r="E5" s="108">
        <f>'3D플랫폼 구축(제작및관리(CS)포함)'!K11</f>
        <v>1451272220.2255788</v>
      </c>
      <c r="F5" s="109" t="s">
        <v>2750</v>
      </c>
      <c r="G5" s="110"/>
      <c r="H5" s="493"/>
      <c r="I5" s="112"/>
    </row>
    <row r="6" spans="2:12" ht="37.15" customHeight="1">
      <c r="B6" s="526"/>
      <c r="C6" s="510" t="s">
        <v>2742</v>
      </c>
      <c r="D6" s="511"/>
      <c r="E6" s="108">
        <f>'3.플랫폼 운영관리'!K11</f>
        <v>445872640.16165072</v>
      </c>
      <c r="F6" s="109" t="s">
        <v>2751</v>
      </c>
      <c r="G6" s="110"/>
      <c r="H6" s="111"/>
      <c r="I6" s="112"/>
    </row>
    <row r="7" spans="2:12" ht="37.15" customHeight="1">
      <c r="B7" s="526"/>
      <c r="C7" s="510" t="s">
        <v>2743</v>
      </c>
      <c r="D7" s="511"/>
      <c r="E7" s="108">
        <f>'4.2D 및 3D 특화서비스'!E19:N19</f>
        <v>684098842.49534166</v>
      </c>
      <c r="F7" s="109" t="s">
        <v>2420</v>
      </c>
      <c r="G7" s="110"/>
      <c r="H7" s="111"/>
      <c r="I7" s="112"/>
    </row>
    <row r="8" spans="2:12" ht="37.15" customHeight="1">
      <c r="B8" s="526"/>
      <c r="C8" s="510" t="s">
        <v>2744</v>
      </c>
      <c r="D8" s="511"/>
      <c r="E8" s="108">
        <f>'5.대국민서비스'!E19:N19</f>
        <v>162483677.14210147</v>
      </c>
      <c r="F8" s="109" t="s">
        <v>2420</v>
      </c>
      <c r="G8" s="110"/>
      <c r="H8" s="111"/>
      <c r="I8" s="112"/>
    </row>
    <row r="9" spans="2:12" ht="37.15" customHeight="1">
      <c r="B9" s="527"/>
      <c r="C9" s="510" t="s">
        <v>2745</v>
      </c>
      <c r="D9" s="511"/>
      <c r="E9" s="108">
        <f>'6.데이터 관리체계 구축'!K11</f>
        <v>753538767.81697953</v>
      </c>
      <c r="F9" s="109" t="s">
        <v>2420</v>
      </c>
      <c r="G9" s="110"/>
      <c r="H9" s="111"/>
      <c r="I9" s="112"/>
    </row>
    <row r="10" spans="2:12" ht="37.15" customHeight="1">
      <c r="B10" s="212" t="s">
        <v>916</v>
      </c>
      <c r="C10" s="509" t="s">
        <v>2746</v>
      </c>
      <c r="D10" s="509"/>
      <c r="E10" s="108">
        <f>'7.통합DB구축(투입공수)'!G58</f>
        <v>526874913</v>
      </c>
      <c r="F10" s="109" t="s">
        <v>2419</v>
      </c>
      <c r="G10" s="110"/>
      <c r="H10" s="494"/>
      <c r="I10" s="112"/>
    </row>
    <row r="11" spans="2:12" ht="37.15" customHeight="1">
      <c r="B11" s="212" t="s">
        <v>1154</v>
      </c>
      <c r="C11" s="509" t="s">
        <v>2747</v>
      </c>
      <c r="D11" s="509"/>
      <c r="E11" s="108">
        <f>'8.컨설팅(투입공수)'!H28</f>
        <v>163187208.66</v>
      </c>
      <c r="F11" s="109" t="s">
        <v>2419</v>
      </c>
      <c r="G11" s="110"/>
      <c r="H11" s="111"/>
      <c r="I11" s="112"/>
    </row>
    <row r="12" spans="2:12" ht="37.15" customHeight="1">
      <c r="B12" s="212" t="s">
        <v>2580</v>
      </c>
      <c r="C12" s="507" t="s">
        <v>2748</v>
      </c>
      <c r="D12" s="508"/>
      <c r="E12" s="108">
        <f>'9.초정밀3D구축(드론LiDAR)'!AC23</f>
        <v>410808871.96799999</v>
      </c>
      <c r="F12" s="109" t="s">
        <v>2752</v>
      </c>
      <c r="G12" s="110"/>
      <c r="H12" s="494"/>
      <c r="I12" s="112"/>
    </row>
    <row r="13" spans="2:12" ht="37.15" customHeight="1">
      <c r="B13" s="212" t="s">
        <v>1164</v>
      </c>
      <c r="C13" s="509" t="s">
        <v>2749</v>
      </c>
      <c r="D13" s="509"/>
      <c r="E13" s="108">
        <f>'10.전산자원도입(통합발주)'!G10</f>
        <v>74000000</v>
      </c>
      <c r="F13" s="109" t="s">
        <v>2421</v>
      </c>
      <c r="G13" s="110"/>
      <c r="H13" s="111"/>
      <c r="I13" s="112"/>
    </row>
    <row r="14" spans="2:12" ht="37.15" customHeight="1">
      <c r="B14" s="519" t="s">
        <v>914</v>
      </c>
      <c r="C14" s="520"/>
      <c r="D14" s="521"/>
      <c r="E14" s="113">
        <f>SUM(E4:E11)</f>
        <v>5413995767.2930889</v>
      </c>
      <c r="F14" s="109"/>
      <c r="G14" s="110"/>
      <c r="H14" s="111"/>
      <c r="I14" s="112"/>
    </row>
    <row r="15" spans="2:12" ht="37.15" customHeight="1">
      <c r="B15" s="519" t="s">
        <v>915</v>
      </c>
      <c r="C15" s="520"/>
      <c r="D15" s="521"/>
      <c r="E15" s="211">
        <f>E14*0.1</f>
        <v>541399576.72930896</v>
      </c>
      <c r="F15" s="119"/>
      <c r="G15" s="110"/>
      <c r="H15" s="111"/>
      <c r="I15" s="112"/>
    </row>
    <row r="16" spans="2:12" ht="41.25" customHeight="1" thickBot="1">
      <c r="B16" s="522" t="s">
        <v>698</v>
      </c>
      <c r="C16" s="523"/>
      <c r="D16" s="523"/>
      <c r="E16" s="114">
        <f>TRUNC(SUM(E12:E15), -6)</f>
        <v>6440000000</v>
      </c>
      <c r="F16" s="115" t="s">
        <v>699</v>
      </c>
      <c r="G16" s="110"/>
      <c r="H16" s="468"/>
      <c r="I16" s="116">
        <f>E16-H16</f>
        <v>6440000000</v>
      </c>
      <c r="J16" s="117"/>
      <c r="L16" s="118"/>
    </row>
    <row r="17" spans="2:8" ht="15" customHeight="1">
      <c r="B17" s="512"/>
      <c r="C17" s="512"/>
      <c r="D17" s="512"/>
      <c r="E17" s="512"/>
      <c r="F17" s="513"/>
      <c r="H17" s="111"/>
    </row>
    <row r="18" spans="2:8">
      <c r="E18" s="117"/>
      <c r="H18" s="111"/>
    </row>
  </sheetData>
  <mergeCells count="17">
    <mergeCell ref="C7:D7"/>
    <mergeCell ref="C12:D12"/>
    <mergeCell ref="C13:D13"/>
    <mergeCell ref="C8:D8"/>
    <mergeCell ref="B17:F17"/>
    <mergeCell ref="B1:F1"/>
    <mergeCell ref="B3:D3"/>
    <mergeCell ref="B14:D14"/>
    <mergeCell ref="B15:D15"/>
    <mergeCell ref="B16:D16"/>
    <mergeCell ref="C4:D4"/>
    <mergeCell ref="C10:D10"/>
    <mergeCell ref="C9:D9"/>
    <mergeCell ref="B4:B9"/>
    <mergeCell ref="C11:D11"/>
    <mergeCell ref="C5:D5"/>
    <mergeCell ref="C6:D6"/>
  </mergeCells>
  <phoneticPr fontId="6" type="noConversion"/>
  <printOptions horizontalCentered="1"/>
  <pageMargins left="0.51181102362204722" right="0.51181102362204722" top="0.74803149606299213" bottom="0.74803149606299213" header="0.31496062992125984" footer="0.31496062992125984"/>
  <pageSetup paperSize="9" scale="7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6"/>
  <sheetViews>
    <sheetView showGridLines="0" view="pageBreakPreview" zoomScale="115" zoomScaleNormal="100" zoomScaleSheetLayoutView="115" workbookViewId="0">
      <selection activeCell="P22" sqref="P22"/>
    </sheetView>
  </sheetViews>
  <sheetFormatPr defaultColWidth="9" defaultRowHeight="13.5"/>
  <cols>
    <col min="1" max="1" width="2" customWidth="1"/>
    <col min="2" max="2" width="12.25" customWidth="1"/>
    <col min="3" max="3" width="11.5" customWidth="1"/>
    <col min="4" max="4" width="8.25" customWidth="1"/>
    <col min="5" max="5" width="10.75" customWidth="1"/>
    <col min="6" max="10" width="10.625" customWidth="1"/>
    <col min="11" max="11" width="10.875" bestFit="1" customWidth="1"/>
    <col min="14" max="14" width="23.375" customWidth="1"/>
    <col min="15" max="15" width="7.25" customWidth="1"/>
  </cols>
  <sheetData>
    <row r="1" spans="2:12" ht="20.25">
      <c r="B1" s="534" t="s">
        <v>2793</v>
      </c>
      <c r="C1" s="535"/>
      <c r="D1" s="535"/>
      <c r="E1" s="536"/>
      <c r="F1" s="536"/>
      <c r="G1" s="536"/>
      <c r="H1" s="536"/>
      <c r="I1" s="536"/>
      <c r="J1" s="536"/>
      <c r="K1" s="536"/>
      <c r="L1" s="537"/>
    </row>
    <row r="2" spans="2:12" ht="20.25">
      <c r="B2" s="32"/>
      <c r="C2" s="47"/>
      <c r="D2" s="47"/>
      <c r="E2" s="33"/>
      <c r="F2" s="33"/>
      <c r="G2" s="33"/>
      <c r="H2" s="33"/>
      <c r="I2" s="33"/>
      <c r="J2" s="33"/>
      <c r="K2" s="33"/>
      <c r="L2" s="34" t="s">
        <v>92</v>
      </c>
    </row>
    <row r="3" spans="2:12" ht="16.5">
      <c r="B3" s="35"/>
      <c r="C3" s="48"/>
      <c r="D3" s="48"/>
      <c r="E3" s="33"/>
      <c r="F3" s="33"/>
      <c r="G3" s="33"/>
      <c r="H3" s="33"/>
      <c r="I3" s="33"/>
      <c r="J3" s="33"/>
      <c r="K3" s="33"/>
      <c r="L3" s="38"/>
    </row>
    <row r="4" spans="2:12" ht="16.5">
      <c r="B4" s="37" t="s">
        <v>17</v>
      </c>
      <c r="C4" s="42"/>
      <c r="D4" s="42"/>
      <c r="E4" s="33"/>
      <c r="F4" s="33"/>
      <c r="G4" s="33"/>
      <c r="H4" s="33"/>
      <c r="I4" s="33"/>
      <c r="J4" s="33"/>
      <c r="K4" s="33"/>
      <c r="L4" s="61" t="s">
        <v>18</v>
      </c>
    </row>
    <row r="5" spans="2:12" ht="18" customHeight="1">
      <c r="B5" s="538" t="s">
        <v>19</v>
      </c>
      <c r="C5" s="539"/>
      <c r="D5" s="542" t="s">
        <v>20</v>
      </c>
      <c r="E5" s="543"/>
      <c r="F5" s="546" t="s">
        <v>21</v>
      </c>
      <c r="G5" s="547"/>
      <c r="H5" s="547"/>
      <c r="I5" s="547"/>
      <c r="J5" s="539"/>
      <c r="K5" s="548" t="s">
        <v>22</v>
      </c>
      <c r="L5" s="549"/>
    </row>
    <row r="6" spans="2:12" ht="18" customHeight="1">
      <c r="B6" s="540"/>
      <c r="C6" s="541"/>
      <c r="D6" s="544"/>
      <c r="E6" s="545"/>
      <c r="F6" s="64" t="s">
        <v>23</v>
      </c>
      <c r="G6" s="77" t="s">
        <v>24</v>
      </c>
      <c r="H6" s="77" t="s">
        <v>25</v>
      </c>
      <c r="I6" s="77" t="s">
        <v>80</v>
      </c>
      <c r="J6" s="64" t="s">
        <v>26</v>
      </c>
      <c r="K6" s="550"/>
      <c r="L6" s="551"/>
    </row>
    <row r="7" spans="2:12" ht="62.25" customHeight="1">
      <c r="B7" s="528">
        <f>J30</f>
        <v>1541.0000000000032</v>
      </c>
      <c r="C7" s="529"/>
      <c r="D7" s="530">
        <v>605784</v>
      </c>
      <c r="E7" s="531"/>
      <c r="F7" s="65">
        <f>K21</f>
        <v>0.89602516621096451</v>
      </c>
      <c r="G7" s="66">
        <f>K22</f>
        <v>1</v>
      </c>
      <c r="H7" s="67">
        <f>K23</f>
        <v>1.05</v>
      </c>
      <c r="I7" s="68">
        <f>K24</f>
        <v>1.1299999999999999</v>
      </c>
      <c r="J7" s="66">
        <f>K25</f>
        <v>1.03</v>
      </c>
      <c r="K7" s="532">
        <f>PRODUCT(B7:J7)</f>
        <v>1022222914.8261971</v>
      </c>
      <c r="L7" s="533"/>
    </row>
    <row r="8" spans="2:12" ht="21" customHeight="1">
      <c r="B8" s="552" t="s">
        <v>27</v>
      </c>
      <c r="C8" s="553"/>
      <c r="D8" s="553"/>
      <c r="E8" s="553"/>
      <c r="F8" s="553"/>
      <c r="G8" s="553"/>
      <c r="H8" s="553"/>
      <c r="I8" s="553"/>
      <c r="J8" s="55"/>
      <c r="K8" s="554">
        <f>SUM(K7:L7)</f>
        <v>1022222914.8261971</v>
      </c>
      <c r="L8" s="555"/>
    </row>
    <row r="9" spans="2:12" ht="21" customHeight="1">
      <c r="B9" s="556" t="s">
        <v>28</v>
      </c>
      <c r="C9" s="557"/>
      <c r="D9" s="557"/>
      <c r="E9" s="557"/>
      <c r="F9" s="557"/>
      <c r="G9" s="557"/>
      <c r="H9" s="557"/>
      <c r="I9" s="557"/>
      <c r="J9" s="69">
        <v>0.2</v>
      </c>
      <c r="K9" s="558">
        <f>K8*J9</f>
        <v>204444582.96523944</v>
      </c>
      <c r="L9" s="559"/>
    </row>
    <row r="10" spans="2:12" ht="21" customHeight="1">
      <c r="B10" s="560" t="s">
        <v>29</v>
      </c>
      <c r="C10" s="561"/>
      <c r="D10" s="561"/>
      <c r="E10" s="561"/>
      <c r="F10" s="561"/>
      <c r="G10" s="561"/>
      <c r="H10" s="561"/>
      <c r="I10" s="561"/>
      <c r="J10" s="54"/>
      <c r="K10" s="562">
        <f>K17</f>
        <v>0</v>
      </c>
      <c r="L10" s="563"/>
    </row>
    <row r="11" spans="2:12" ht="21" customHeight="1">
      <c r="B11" s="567" t="s">
        <v>30</v>
      </c>
      <c r="C11" s="568"/>
      <c r="D11" s="568"/>
      <c r="E11" s="568"/>
      <c r="F11" s="568"/>
      <c r="G11" s="568"/>
      <c r="H11" s="568"/>
      <c r="I11" s="568"/>
      <c r="J11" s="53"/>
      <c r="K11" s="569">
        <f>SUM(K8:L10)</f>
        <v>1226667497.7914367</v>
      </c>
      <c r="L11" s="570"/>
    </row>
    <row r="12" spans="2:12" ht="16.5">
      <c r="B12" s="35"/>
      <c r="C12" s="48"/>
      <c r="D12" s="48"/>
      <c r="E12" s="33"/>
      <c r="F12" s="33"/>
      <c r="G12" s="33"/>
      <c r="H12" s="33"/>
      <c r="I12" s="33"/>
      <c r="J12" s="33"/>
      <c r="K12" s="33"/>
      <c r="L12" s="36"/>
    </row>
    <row r="13" spans="2:12" ht="16.5">
      <c r="B13" s="59" t="s">
        <v>31</v>
      </c>
      <c r="C13" s="42"/>
      <c r="D13" s="42"/>
      <c r="E13" s="33"/>
      <c r="F13" s="33"/>
      <c r="G13" s="33"/>
      <c r="H13" s="33"/>
      <c r="I13" s="33"/>
      <c r="J13" s="33"/>
      <c r="K13" s="33"/>
      <c r="L13" s="61" t="s">
        <v>18</v>
      </c>
    </row>
    <row r="14" spans="2:12" ht="17.25">
      <c r="B14" s="571" t="s">
        <v>32</v>
      </c>
      <c r="C14" s="572"/>
      <c r="D14" s="573" t="s">
        <v>33</v>
      </c>
      <c r="E14" s="573"/>
      <c r="F14" s="573"/>
      <c r="G14" s="573"/>
      <c r="H14" s="573"/>
      <c r="I14" s="573"/>
      <c r="J14" s="573"/>
      <c r="K14" s="574" t="s">
        <v>34</v>
      </c>
      <c r="L14" s="575"/>
    </row>
    <row r="15" spans="2:12" ht="34.5" customHeight="1">
      <c r="B15" s="576"/>
      <c r="C15" s="577"/>
      <c r="D15" s="578"/>
      <c r="E15" s="578"/>
      <c r="F15" s="578"/>
      <c r="G15" s="578"/>
      <c r="H15" s="578"/>
      <c r="I15" s="578"/>
      <c r="J15" s="578"/>
      <c r="K15" s="579"/>
      <c r="L15" s="580"/>
    </row>
    <row r="16" spans="2:12" ht="33.75" customHeight="1">
      <c r="B16" s="581"/>
      <c r="C16" s="582"/>
      <c r="D16" s="578"/>
      <c r="E16" s="578"/>
      <c r="F16" s="578"/>
      <c r="G16" s="578"/>
      <c r="H16" s="578"/>
      <c r="I16" s="578"/>
      <c r="J16" s="578"/>
      <c r="K16" s="583"/>
      <c r="L16" s="584"/>
    </row>
    <row r="17" spans="2:18" ht="16.5">
      <c r="B17" s="567" t="s">
        <v>35</v>
      </c>
      <c r="C17" s="568"/>
      <c r="D17" s="568"/>
      <c r="E17" s="568"/>
      <c r="F17" s="568"/>
      <c r="G17" s="568"/>
      <c r="H17" s="568"/>
      <c r="I17" s="568"/>
      <c r="J17" s="568"/>
      <c r="K17" s="585">
        <f>SUM(K15:L16)</f>
        <v>0</v>
      </c>
      <c r="L17" s="586"/>
    </row>
    <row r="18" spans="2:18" ht="16.5">
      <c r="B18" s="39"/>
      <c r="C18" s="33"/>
      <c r="D18" s="33"/>
      <c r="E18" s="33"/>
      <c r="F18" s="33"/>
      <c r="G18" s="33"/>
      <c r="H18" s="33"/>
      <c r="I18" s="33"/>
      <c r="J18" s="33"/>
      <c r="K18" s="33"/>
      <c r="L18" s="38"/>
    </row>
    <row r="19" spans="2:18" ht="16.5">
      <c r="B19" s="37" t="s">
        <v>36</v>
      </c>
      <c r="C19" s="42"/>
      <c r="D19" s="42"/>
      <c r="E19" s="40"/>
      <c r="F19" s="40"/>
      <c r="G19" s="40"/>
      <c r="H19" s="40"/>
      <c r="I19" s="40"/>
      <c r="J19" s="40"/>
      <c r="K19" s="33"/>
      <c r="L19" s="38"/>
    </row>
    <row r="20" spans="2:18" ht="16.5">
      <c r="B20" s="564" t="s">
        <v>37</v>
      </c>
      <c r="C20" s="565"/>
      <c r="D20" s="565" t="s">
        <v>38</v>
      </c>
      <c r="E20" s="565"/>
      <c r="F20" s="565"/>
      <c r="G20" s="565"/>
      <c r="H20" s="565"/>
      <c r="I20" s="565"/>
      <c r="J20" s="565"/>
      <c r="K20" s="547" t="s">
        <v>39</v>
      </c>
      <c r="L20" s="566"/>
    </row>
    <row r="21" spans="2:18" ht="45" customHeight="1">
      <c r="B21" s="587" t="s">
        <v>40</v>
      </c>
      <c r="C21" s="588"/>
      <c r="D21" s="589" t="str">
        <f>"= 0.4057 x (log e("&amp;B7&amp;") - 7.1978)^2 + 0.8878
   (단, 500FP 미만 1.28, 3,000FP 초과 1.153 적용)"</f>
        <v>= 0.4057 x (log e(1541) - 7.1978)^2 + 0.8878
   (단, 500FP 미만 1.28, 3,000FP 초과 1.153 적용)</v>
      </c>
      <c r="E21" s="590"/>
      <c r="F21" s="590"/>
      <c r="G21" s="590"/>
      <c r="H21" s="590"/>
      <c r="I21" s="590"/>
      <c r="J21" s="588"/>
      <c r="K21" s="591">
        <f>IF(B7&lt;500,1.28,IF(B7&gt;3000,1.153,0.4057*(LN(B7)-7.1978)^2+0.8878))</f>
        <v>0.89602516621096451</v>
      </c>
      <c r="L21" s="592"/>
    </row>
    <row r="22" spans="2:18" ht="45" customHeight="1">
      <c r="B22" s="587" t="s">
        <v>24</v>
      </c>
      <c r="C22" s="588"/>
      <c r="D22" s="593" t="s">
        <v>1424</v>
      </c>
      <c r="E22" s="594"/>
      <c r="F22" s="594"/>
      <c r="G22" s="594"/>
      <c r="H22" s="594"/>
      <c r="I22" s="594"/>
      <c r="J22" s="595"/>
      <c r="K22" s="596">
        <f>VLOOKUP(D22,N22:O26,2,1)</f>
        <v>1</v>
      </c>
      <c r="L22" s="597"/>
      <c r="N22" s="70" t="s">
        <v>41</v>
      </c>
      <c r="O22" s="71">
        <v>0.88</v>
      </c>
      <c r="P22" s="70"/>
      <c r="Q22" s="70"/>
      <c r="R22" s="70"/>
    </row>
    <row r="23" spans="2:18" ht="45" customHeight="1">
      <c r="B23" s="587" t="s">
        <v>42</v>
      </c>
      <c r="C23" s="588"/>
      <c r="D23" s="593" t="s">
        <v>43</v>
      </c>
      <c r="E23" s="594"/>
      <c r="F23" s="594"/>
      <c r="G23" s="594"/>
      <c r="H23" s="594"/>
      <c r="I23" s="594"/>
      <c r="J23" s="595"/>
      <c r="K23" s="596">
        <f>VLOOKUP(D23,N27:O31,2,1)</f>
        <v>1.05</v>
      </c>
      <c r="L23" s="597"/>
      <c r="N23" s="70" t="s">
        <v>44</v>
      </c>
      <c r="O23" s="71">
        <v>0.94</v>
      </c>
      <c r="P23" s="70"/>
      <c r="Q23" s="70"/>
      <c r="R23" s="70"/>
    </row>
    <row r="24" spans="2:18" ht="45" customHeight="1">
      <c r="B24" s="587" t="s">
        <v>81</v>
      </c>
      <c r="C24" s="588"/>
      <c r="D24" s="593" t="s">
        <v>85</v>
      </c>
      <c r="E24" s="594"/>
      <c r="F24" s="594"/>
      <c r="G24" s="594"/>
      <c r="H24" s="594"/>
      <c r="I24" s="594"/>
      <c r="J24" s="595"/>
      <c r="K24" s="596">
        <f>VLOOKUP(D24,N32:O36,2,1)</f>
        <v>1.1299999999999999</v>
      </c>
      <c r="L24" s="597"/>
      <c r="N24" s="70" t="s">
        <v>45</v>
      </c>
      <c r="O24" s="71">
        <v>1</v>
      </c>
      <c r="P24" s="70"/>
      <c r="Q24" s="70"/>
      <c r="R24" s="70"/>
    </row>
    <row r="25" spans="2:18" ht="45" customHeight="1">
      <c r="B25" s="587" t="s">
        <v>46</v>
      </c>
      <c r="C25" s="588"/>
      <c r="D25" s="593" t="s">
        <v>89</v>
      </c>
      <c r="E25" s="594"/>
      <c r="F25" s="594"/>
      <c r="G25" s="594"/>
      <c r="H25" s="594"/>
      <c r="I25" s="594"/>
      <c r="J25" s="595"/>
      <c r="K25" s="596">
        <f>VLOOKUP(D25,N37:O41,2,1)</f>
        <v>1.03</v>
      </c>
      <c r="L25" s="597"/>
      <c r="N25" s="70" t="s">
        <v>47</v>
      </c>
      <c r="O25" s="71">
        <v>1.06</v>
      </c>
      <c r="P25" s="70"/>
      <c r="Q25" s="70"/>
      <c r="R25" s="70"/>
    </row>
    <row r="26" spans="2:18" ht="13.5" customHeight="1">
      <c r="B26" s="5"/>
      <c r="C26" s="6"/>
      <c r="D26" s="6"/>
      <c r="E26" s="6"/>
      <c r="F26" s="6"/>
      <c r="G26" s="6"/>
      <c r="H26" s="6"/>
      <c r="I26" s="6"/>
      <c r="J26" s="6"/>
      <c r="K26" s="7"/>
      <c r="L26" s="8"/>
      <c r="N26" s="70" t="s">
        <v>48</v>
      </c>
      <c r="O26" s="71">
        <v>1.1200000000000001</v>
      </c>
      <c r="P26" s="70"/>
      <c r="Q26" s="70"/>
      <c r="R26" s="70"/>
    </row>
    <row r="27" spans="2:18" ht="13.5" customHeight="1">
      <c r="B27" s="4" t="s">
        <v>49</v>
      </c>
      <c r="C27" s="49"/>
      <c r="D27" s="49"/>
      <c r="L27" s="9"/>
      <c r="N27" s="70" t="s">
        <v>50</v>
      </c>
      <c r="O27" s="71">
        <v>0.91</v>
      </c>
      <c r="P27" s="70"/>
      <c r="Q27" s="70"/>
      <c r="R27" s="70"/>
    </row>
    <row r="28" spans="2:18" ht="14.25" customHeight="1">
      <c r="B28" s="10" t="s">
        <v>32</v>
      </c>
      <c r="C28" s="50"/>
      <c r="D28" s="50"/>
      <c r="E28" s="1" t="s">
        <v>0</v>
      </c>
      <c r="F28" s="1" t="s">
        <v>1</v>
      </c>
      <c r="G28" s="1" t="s">
        <v>2</v>
      </c>
      <c r="H28" s="1" t="s">
        <v>3</v>
      </c>
      <c r="I28" s="1" t="s">
        <v>4</v>
      </c>
      <c r="J28" s="601" t="s">
        <v>5</v>
      </c>
      <c r="K28" s="602"/>
      <c r="L28" s="603"/>
      <c r="N28" s="70" t="s">
        <v>51</v>
      </c>
      <c r="O28" s="71">
        <v>0.95</v>
      </c>
      <c r="P28" s="70"/>
      <c r="Q28" s="70"/>
      <c r="R28" s="70"/>
    </row>
    <row r="29" spans="2:18" ht="14.25" customHeight="1">
      <c r="B29" s="11" t="s">
        <v>52</v>
      </c>
      <c r="C29" s="51"/>
      <c r="D29" s="51"/>
      <c r="E29" s="2">
        <f>COUNTIF('1-1.FP산정(간이법)'!$F$5:$F9997,"ILF")</f>
        <v>12</v>
      </c>
      <c r="F29" s="2">
        <f>COUNTIF('1-1.FP산정(간이법)'!$F$5:$F9997,"EIF")</f>
        <v>2</v>
      </c>
      <c r="G29" s="2">
        <f>COUNTIF('1-1.FP산정(간이법)'!$F$5:$F9997,"EI")</f>
        <v>50</v>
      </c>
      <c r="H29" s="2">
        <f>COUNTIF('1-1.FP산정(간이법)'!$F$5:$F9997,"EO")</f>
        <v>183</v>
      </c>
      <c r="I29" s="2">
        <f>COUNTIF('1-1.FP산정(간이법)'!$F$5:$F9997,"EQ")</f>
        <v>74</v>
      </c>
      <c r="J29" s="604">
        <f>SUM(E29:I29)</f>
        <v>321</v>
      </c>
      <c r="K29" s="605"/>
      <c r="L29" s="606"/>
      <c r="N29" s="70" t="s">
        <v>53</v>
      </c>
      <c r="O29" s="71">
        <v>1</v>
      </c>
      <c r="P29" s="70"/>
      <c r="Q29" s="70"/>
      <c r="R29" s="70"/>
    </row>
    <row r="30" spans="2:18" ht="14.25" customHeight="1">
      <c r="B30" s="11" t="s">
        <v>54</v>
      </c>
      <c r="C30" s="51"/>
      <c r="D30" s="51"/>
      <c r="E30" s="3">
        <f>SUMIF('1-1.FP산정(간이법)'!$F$5:$F9997,"ILF",'1-1.FP산정(간이법)'!$G$5:$G9997)</f>
        <v>90</v>
      </c>
      <c r="F30" s="3">
        <f>SUMIF('1-1.FP산정(간이법)'!$F$5:$F9997,"EIF",'1-1.FP산정(간이법)'!$G$5:$G9997)</f>
        <v>10.8</v>
      </c>
      <c r="G30" s="3">
        <f>SUMIF('1-1.FP산정(간이법)'!$F$5:$F9997,"EI",'1-1.FP산정(간이법)'!$G$5:$G9997)</f>
        <v>200</v>
      </c>
      <c r="H30" s="3">
        <f>SUMIF('1-1.FP산정(간이법)'!$F$5:$F9997,"EO",'1-1.FP산정(간이법)'!$G$5:$G9997)</f>
        <v>951.60000000000309</v>
      </c>
      <c r="I30" s="3">
        <f>SUMIF('1-1.FP산정(간이법)'!$F$5:$F9997,"EQ",'1-1.FP산정(간이법)'!$G$5:$G9997)</f>
        <v>288.60000000000008</v>
      </c>
      <c r="J30" s="607">
        <f>SUM(E30:I30)</f>
        <v>1541.0000000000032</v>
      </c>
      <c r="K30" s="608"/>
      <c r="L30" s="609"/>
      <c r="N30" s="70" t="s">
        <v>43</v>
      </c>
      <c r="O30" s="71">
        <v>1.05</v>
      </c>
      <c r="P30" s="70"/>
      <c r="Q30" s="70"/>
      <c r="R30" s="70"/>
    </row>
    <row r="31" spans="2:18" ht="14.25" customHeight="1">
      <c r="B31" s="62" t="s">
        <v>55</v>
      </c>
      <c r="C31" s="52"/>
      <c r="D31" s="52"/>
      <c r="E31" s="72">
        <f>IF($J$30&gt;0,E30/$J$30,"-")</f>
        <v>5.8403634003893458E-2</v>
      </c>
      <c r="F31" s="72">
        <f t="shared" ref="F31:I31" si="0">IF($J$30&gt;0,F30/$J$30,"-")</f>
        <v>7.0084360804672152E-3</v>
      </c>
      <c r="G31" s="72">
        <f t="shared" si="0"/>
        <v>0.12978585334198545</v>
      </c>
      <c r="H31" s="72">
        <f t="shared" si="0"/>
        <v>0.61752109020116885</v>
      </c>
      <c r="I31" s="72">
        <f t="shared" si="0"/>
        <v>0.18728098637248505</v>
      </c>
      <c r="J31" s="598">
        <f t="shared" ref="J31" si="1">SUM(E31:I31)</f>
        <v>1</v>
      </c>
      <c r="K31" s="599"/>
      <c r="L31" s="600"/>
      <c r="N31" s="70" t="s">
        <v>56</v>
      </c>
      <c r="O31" s="71">
        <v>1.0900000000000001</v>
      </c>
      <c r="P31" s="70"/>
      <c r="Q31" s="70"/>
      <c r="R31" s="70"/>
    </row>
    <row r="32" spans="2:18" ht="13.5" customHeight="1" thickBot="1">
      <c r="B32" s="58"/>
      <c r="C32" s="13"/>
      <c r="D32" s="13"/>
      <c r="E32" s="13"/>
      <c r="F32" s="13"/>
      <c r="G32" s="13"/>
      <c r="H32" s="13"/>
      <c r="I32" s="13"/>
      <c r="J32" s="13"/>
      <c r="K32" s="13"/>
      <c r="L32" s="14"/>
      <c r="N32" s="78" t="s">
        <v>82</v>
      </c>
      <c r="O32" s="71">
        <v>0.94</v>
      </c>
      <c r="P32" s="70"/>
      <c r="Q32" s="70"/>
      <c r="R32" s="70"/>
    </row>
    <row r="33" spans="14:18" ht="13.5" customHeight="1">
      <c r="N33" s="78" t="s">
        <v>83</v>
      </c>
      <c r="O33" s="71">
        <v>1</v>
      </c>
      <c r="P33" s="70"/>
      <c r="Q33" s="70"/>
      <c r="R33" s="70"/>
    </row>
    <row r="34" spans="14:18" ht="13.5" customHeight="1">
      <c r="N34" s="78" t="s">
        <v>84</v>
      </c>
      <c r="O34" s="71">
        <v>1.06</v>
      </c>
      <c r="P34" s="70"/>
      <c r="Q34" s="70"/>
      <c r="R34" s="70"/>
    </row>
    <row r="35" spans="14:18" ht="13.5" customHeight="1">
      <c r="N35" s="78" t="s">
        <v>85</v>
      </c>
      <c r="O35" s="71">
        <v>1.1299999999999999</v>
      </c>
      <c r="P35" s="70"/>
      <c r="Q35" s="70"/>
      <c r="R35" s="70"/>
    </row>
    <row r="36" spans="14:18" ht="13.5" customHeight="1">
      <c r="N36" s="78" t="s">
        <v>86</v>
      </c>
      <c r="O36" s="71">
        <v>1.19</v>
      </c>
      <c r="P36" s="70"/>
      <c r="Q36" s="70"/>
      <c r="R36" s="70"/>
    </row>
    <row r="37" spans="14:18" ht="13.5" customHeight="1">
      <c r="N37" s="78" t="s">
        <v>87</v>
      </c>
      <c r="O37" s="71">
        <v>0.97</v>
      </c>
      <c r="P37" s="70"/>
      <c r="Q37" s="70"/>
      <c r="R37" s="70"/>
    </row>
    <row r="38" spans="14:18" ht="13.5" customHeight="1">
      <c r="N38" s="78" t="s">
        <v>88</v>
      </c>
      <c r="O38" s="71">
        <v>1</v>
      </c>
      <c r="P38" s="70"/>
      <c r="Q38" s="70"/>
      <c r="R38" s="70"/>
    </row>
    <row r="39" spans="14:18" ht="13.5" customHeight="1">
      <c r="N39" s="78" t="s">
        <v>89</v>
      </c>
      <c r="O39" s="71">
        <v>1.03</v>
      </c>
      <c r="P39" s="70"/>
      <c r="Q39" s="70"/>
      <c r="R39" s="70"/>
    </row>
    <row r="40" spans="14:18" ht="13.5" customHeight="1">
      <c r="N40" s="78" t="s">
        <v>90</v>
      </c>
      <c r="O40" s="71">
        <v>1.06</v>
      </c>
      <c r="P40" s="70"/>
      <c r="Q40" s="70"/>
      <c r="R40" s="70"/>
    </row>
    <row r="41" spans="14:18" ht="13.5" customHeight="1">
      <c r="N41" s="78" t="s">
        <v>91</v>
      </c>
      <c r="O41" s="71">
        <v>1.08</v>
      </c>
      <c r="P41" s="70"/>
      <c r="Q41" s="70"/>
      <c r="R41" s="70"/>
    </row>
    <row r="43" spans="14:18" ht="24.95" customHeight="1"/>
    <row r="44" spans="14:18" ht="24.95" customHeight="1"/>
    <row r="45" spans="14:18" ht="24.95" customHeight="1"/>
    <row r="46" spans="14:18" ht="24.95" customHeight="1"/>
  </sheetData>
  <mergeCells count="49">
    <mergeCell ref="J31:L31"/>
    <mergeCell ref="B25:C25"/>
    <mergeCell ref="D25:J25"/>
    <mergeCell ref="K25:L25"/>
    <mergeCell ref="J28:L28"/>
    <mergeCell ref="J29:L29"/>
    <mergeCell ref="J30:L30"/>
    <mergeCell ref="B23:C23"/>
    <mergeCell ref="D23:J23"/>
    <mergeCell ref="K23:L23"/>
    <mergeCell ref="B24:C24"/>
    <mergeCell ref="D24:J24"/>
    <mergeCell ref="K24:L24"/>
    <mergeCell ref="B21:C21"/>
    <mergeCell ref="D21:J21"/>
    <mergeCell ref="K21:L21"/>
    <mergeCell ref="B22:C22"/>
    <mergeCell ref="D22:J22"/>
    <mergeCell ref="K22:L22"/>
    <mergeCell ref="B20:C20"/>
    <mergeCell ref="D20:J20"/>
    <mergeCell ref="K20:L20"/>
    <mergeCell ref="B11:I11"/>
    <mergeCell ref="K11:L11"/>
    <mergeCell ref="B14:C14"/>
    <mergeCell ref="D14:J14"/>
    <mergeCell ref="K14:L14"/>
    <mergeCell ref="B15:C15"/>
    <mergeCell ref="D15:J15"/>
    <mergeCell ref="K15:L15"/>
    <mergeCell ref="B16:C16"/>
    <mergeCell ref="D16:J16"/>
    <mergeCell ref="K16:L16"/>
    <mergeCell ref="B17:J17"/>
    <mergeCell ref="K17:L17"/>
    <mergeCell ref="B8:I8"/>
    <mergeCell ref="K8:L8"/>
    <mergeCell ref="B9:I9"/>
    <mergeCell ref="K9:L9"/>
    <mergeCell ref="B10:I10"/>
    <mergeCell ref="K10:L10"/>
    <mergeCell ref="B7:C7"/>
    <mergeCell ref="D7:E7"/>
    <mergeCell ref="K7:L7"/>
    <mergeCell ref="B1:L1"/>
    <mergeCell ref="B5:C6"/>
    <mergeCell ref="D5:E6"/>
    <mergeCell ref="F5:J5"/>
    <mergeCell ref="K5:L6"/>
  </mergeCells>
  <phoneticPr fontId="6" type="noConversion"/>
  <dataValidations count="4">
    <dataValidation type="list" allowBlank="1" showInputMessage="1" showErrorMessage="1" sqref="D25:J25">
      <formula1>$N$37:$N$41</formula1>
    </dataValidation>
    <dataValidation type="list" allowBlank="1" showInputMessage="1" showErrorMessage="1" sqref="D24:J24">
      <formula1>$N$32:$N$36</formula1>
    </dataValidation>
    <dataValidation type="list" allowBlank="1" showInputMessage="1" showErrorMessage="1" sqref="D23:J23">
      <formula1>$N$27:$N$31</formula1>
    </dataValidation>
    <dataValidation type="list" allowBlank="1" showInputMessage="1" showErrorMessage="1" sqref="D22:J22">
      <formula1>$N$22:$N$26</formula1>
    </dataValidation>
  </dataValidations>
  <pageMargins left="0.7" right="0.7" top="0.75" bottom="0.75" header="0.3" footer="0.3"/>
  <pageSetup paperSize="9" scale="7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12847"/>
  <sheetViews>
    <sheetView showGridLines="0" showZeros="0" zoomScaleNormal="100" zoomScaleSheetLayoutView="100" workbookViewId="0"/>
  </sheetViews>
  <sheetFormatPr defaultColWidth="9" defaultRowHeight="13.5"/>
  <cols>
    <col min="1" max="1" width="10.75" style="30" customWidth="1"/>
    <col min="2" max="2" width="24.125" style="16" bestFit="1" customWidth="1"/>
    <col min="3" max="3" width="28.625" style="16" bestFit="1" customWidth="1"/>
    <col min="4" max="4" width="44" style="16" bestFit="1" customWidth="1"/>
    <col min="5" max="5" width="33" style="16" customWidth="1"/>
    <col min="6" max="6" width="9.375" style="30" customWidth="1"/>
    <col min="7" max="7" width="9.375" style="16" customWidth="1"/>
    <col min="8" max="8" width="26.125" style="16" customWidth="1"/>
    <col min="9" max="9" width="17.25" style="16" bestFit="1" customWidth="1"/>
    <col min="10" max="16384" width="9" style="16"/>
  </cols>
  <sheetData>
    <row r="1" spans="1:9" ht="17.25">
      <c r="B1" s="18" t="s">
        <v>93</v>
      </c>
      <c r="C1" s="18"/>
      <c r="D1" s="18"/>
      <c r="E1" s="18"/>
      <c r="F1" s="18"/>
      <c r="G1" s="18"/>
      <c r="H1" s="18"/>
    </row>
    <row r="2" spans="1:9" ht="17.25">
      <c r="B2" s="18"/>
      <c r="C2" s="18"/>
      <c r="D2" s="18"/>
      <c r="E2" s="18"/>
      <c r="F2" s="18"/>
      <c r="G2" s="18"/>
      <c r="H2" s="18"/>
    </row>
    <row r="3" spans="1:9" ht="48" customHeight="1">
      <c r="B3" s="612" t="s">
        <v>7</v>
      </c>
      <c r="C3" s="613"/>
      <c r="D3" s="613"/>
      <c r="E3" s="614"/>
      <c r="F3" s="60" t="s">
        <v>6</v>
      </c>
      <c r="G3" s="56" t="s">
        <v>14</v>
      </c>
      <c r="H3" s="610" t="s">
        <v>13</v>
      </c>
      <c r="I3" s="349" t="s">
        <v>2428</v>
      </c>
    </row>
    <row r="4" spans="1:9">
      <c r="B4" s="22" t="s">
        <v>8</v>
      </c>
      <c r="C4" s="19" t="s">
        <v>9</v>
      </c>
      <c r="D4" s="19" t="s">
        <v>10</v>
      </c>
      <c r="E4" s="20" t="s">
        <v>11</v>
      </c>
      <c r="F4" s="21" t="s">
        <v>12</v>
      </c>
      <c r="G4" s="23" t="s">
        <v>15</v>
      </c>
      <c r="H4" s="611"/>
      <c r="I4" s="349" t="s">
        <v>2429</v>
      </c>
    </row>
    <row r="5" spans="1:9" s="17" customFormat="1">
      <c r="A5" s="100" t="s">
        <v>683</v>
      </c>
      <c r="B5" s="84" t="s">
        <v>286</v>
      </c>
      <c r="C5" s="94" t="s">
        <v>214</v>
      </c>
      <c r="D5" s="80" t="s">
        <v>215</v>
      </c>
      <c r="E5" s="80" t="s">
        <v>215</v>
      </c>
      <c r="F5" s="26" t="s">
        <v>3</v>
      </c>
      <c r="G5" s="28">
        <f t="shared" ref="G5:G53" si="0">IF(F5="","",IF(F5="EI",4,IF(F5="EO",5.2,IF(F5="EQ",3.9,IF(F5="ILF",7.5,IF(F5="EIF",5.4))))))</f>
        <v>5.2</v>
      </c>
      <c r="H5" s="31" t="s">
        <v>2422</v>
      </c>
      <c r="I5" s="17" t="s">
        <v>2422</v>
      </c>
    </row>
    <row r="6" spans="1:9" s="17" customFormat="1">
      <c r="A6" s="100"/>
      <c r="B6" s="84" t="s">
        <v>286</v>
      </c>
      <c r="C6" s="94" t="s">
        <v>214</v>
      </c>
      <c r="D6" s="80" t="s">
        <v>1625</v>
      </c>
      <c r="E6" s="80" t="s">
        <v>1625</v>
      </c>
      <c r="F6" s="26" t="s">
        <v>3</v>
      </c>
      <c r="G6" s="28">
        <f t="shared" si="0"/>
        <v>5.2</v>
      </c>
      <c r="H6" s="31" t="s">
        <v>2422</v>
      </c>
      <c r="I6" s="17" t="s">
        <v>2422</v>
      </c>
    </row>
    <row r="7" spans="1:9" s="17" customFormat="1">
      <c r="A7" s="100"/>
      <c r="B7" s="84" t="s">
        <v>286</v>
      </c>
      <c r="C7" s="94" t="s">
        <v>214</v>
      </c>
      <c r="D7" s="80" t="s">
        <v>1626</v>
      </c>
      <c r="E7" s="80" t="s">
        <v>1626</v>
      </c>
      <c r="F7" s="26" t="s">
        <v>3</v>
      </c>
      <c r="G7" s="28">
        <f t="shared" si="0"/>
        <v>5.2</v>
      </c>
      <c r="H7" s="31" t="s">
        <v>2422</v>
      </c>
      <c r="I7" s="17" t="s">
        <v>2422</v>
      </c>
    </row>
    <row r="8" spans="1:9" s="17" customFormat="1">
      <c r="A8" s="100"/>
      <c r="B8" s="84" t="s">
        <v>286</v>
      </c>
      <c r="C8" s="94" t="s">
        <v>214</v>
      </c>
      <c r="D8" s="80" t="s">
        <v>1627</v>
      </c>
      <c r="E8" s="80" t="s">
        <v>1627</v>
      </c>
      <c r="F8" s="26" t="s">
        <v>3</v>
      </c>
      <c r="G8" s="28">
        <f t="shared" si="0"/>
        <v>5.2</v>
      </c>
      <c r="H8" s="31" t="s">
        <v>2422</v>
      </c>
      <c r="I8" s="17" t="s">
        <v>2422</v>
      </c>
    </row>
    <row r="9" spans="1:9" s="17" customFormat="1">
      <c r="A9" s="100"/>
      <c r="B9" s="84" t="s">
        <v>286</v>
      </c>
      <c r="C9" s="94" t="s">
        <v>214</v>
      </c>
      <c r="D9" s="80" t="s">
        <v>1628</v>
      </c>
      <c r="E9" s="80" t="s">
        <v>1628</v>
      </c>
      <c r="F9" s="26" t="s">
        <v>3</v>
      </c>
      <c r="G9" s="28">
        <f t="shared" si="0"/>
        <v>5.2</v>
      </c>
      <c r="H9" s="31" t="s">
        <v>2422</v>
      </c>
      <c r="I9" s="17" t="s">
        <v>2422</v>
      </c>
    </row>
    <row r="10" spans="1:9" s="17" customFormat="1">
      <c r="A10" s="100"/>
      <c r="B10" s="84" t="s">
        <v>286</v>
      </c>
      <c r="C10" s="94" t="s">
        <v>216</v>
      </c>
      <c r="D10" s="80" t="s">
        <v>1629</v>
      </c>
      <c r="E10" s="80" t="s">
        <v>1629</v>
      </c>
      <c r="F10" s="26" t="s">
        <v>3</v>
      </c>
      <c r="G10" s="28">
        <f t="shared" si="0"/>
        <v>5.2</v>
      </c>
      <c r="H10" s="31" t="s">
        <v>2422</v>
      </c>
      <c r="I10" s="17" t="s">
        <v>2422</v>
      </c>
    </row>
    <row r="11" spans="1:9" s="17" customFormat="1">
      <c r="A11" s="100"/>
      <c r="B11" s="84" t="s">
        <v>286</v>
      </c>
      <c r="C11" s="94" t="s">
        <v>216</v>
      </c>
      <c r="D11" s="80" t="s">
        <v>1630</v>
      </c>
      <c r="E11" s="80" t="s">
        <v>1630</v>
      </c>
      <c r="F11" s="26" t="s">
        <v>3</v>
      </c>
      <c r="G11" s="28">
        <f t="shared" si="0"/>
        <v>5.2</v>
      </c>
      <c r="H11" s="31" t="s">
        <v>2422</v>
      </c>
      <c r="I11" s="17" t="s">
        <v>2422</v>
      </c>
    </row>
    <row r="12" spans="1:9" s="17" customFormat="1">
      <c r="A12" s="100"/>
      <c r="B12" s="84" t="s">
        <v>286</v>
      </c>
      <c r="C12" s="94" t="s">
        <v>216</v>
      </c>
      <c r="D12" s="80" t="s">
        <v>1631</v>
      </c>
      <c r="E12" s="80" t="s">
        <v>1631</v>
      </c>
      <c r="F12" s="26" t="s">
        <v>3</v>
      </c>
      <c r="G12" s="28">
        <f t="shared" si="0"/>
        <v>5.2</v>
      </c>
      <c r="H12" s="31" t="s">
        <v>2422</v>
      </c>
      <c r="I12" s="17" t="s">
        <v>2422</v>
      </c>
    </row>
    <row r="13" spans="1:9" s="17" customFormat="1">
      <c r="A13" s="100"/>
      <c r="B13" s="84" t="s">
        <v>286</v>
      </c>
      <c r="C13" s="94" t="s">
        <v>216</v>
      </c>
      <c r="D13" s="80" t="s">
        <v>1632</v>
      </c>
      <c r="E13" s="80" t="s">
        <v>1632</v>
      </c>
      <c r="F13" s="26" t="s">
        <v>3</v>
      </c>
      <c r="G13" s="28">
        <f t="shared" si="0"/>
        <v>5.2</v>
      </c>
      <c r="H13" s="31" t="s">
        <v>2422</v>
      </c>
      <c r="I13" s="17" t="s">
        <v>2422</v>
      </c>
    </row>
    <row r="14" spans="1:9" s="17" customFormat="1">
      <c r="A14" s="100"/>
      <c r="B14" s="84" t="s">
        <v>286</v>
      </c>
      <c r="C14" s="94" t="s">
        <v>217</v>
      </c>
      <c r="D14" s="80" t="s">
        <v>218</v>
      </c>
      <c r="E14" s="80" t="s">
        <v>218</v>
      </c>
      <c r="F14" s="26" t="s">
        <v>3</v>
      </c>
      <c r="G14" s="28">
        <f t="shared" si="0"/>
        <v>5.2</v>
      </c>
      <c r="H14" s="31" t="s">
        <v>2422</v>
      </c>
      <c r="I14" s="17" t="s">
        <v>2422</v>
      </c>
    </row>
    <row r="15" spans="1:9" s="17" customFormat="1">
      <c r="A15" s="100"/>
      <c r="B15" s="84" t="s">
        <v>286</v>
      </c>
      <c r="C15" s="94" t="s">
        <v>217</v>
      </c>
      <c r="D15" s="80" t="s">
        <v>219</v>
      </c>
      <c r="E15" s="80" t="s">
        <v>219</v>
      </c>
      <c r="F15" s="26" t="s">
        <v>3</v>
      </c>
      <c r="G15" s="28">
        <f t="shared" si="0"/>
        <v>5.2</v>
      </c>
      <c r="H15" s="31" t="s">
        <v>2422</v>
      </c>
      <c r="I15" s="17" t="s">
        <v>2422</v>
      </c>
    </row>
    <row r="16" spans="1:9" s="17" customFormat="1">
      <c r="A16" s="100"/>
      <c r="B16" s="84" t="s">
        <v>286</v>
      </c>
      <c r="C16" s="94" t="s">
        <v>217</v>
      </c>
      <c r="D16" s="80" t="s">
        <v>220</v>
      </c>
      <c r="E16" s="80" t="s">
        <v>220</v>
      </c>
      <c r="F16" s="26" t="s">
        <v>3</v>
      </c>
      <c r="G16" s="28">
        <f t="shared" si="0"/>
        <v>5.2</v>
      </c>
      <c r="H16" s="31" t="s">
        <v>2422</v>
      </c>
      <c r="I16" s="17" t="s">
        <v>2422</v>
      </c>
    </row>
    <row r="17" spans="1:9" s="17" customFormat="1">
      <c r="A17" s="100"/>
      <c r="B17" s="84" t="s">
        <v>286</v>
      </c>
      <c r="C17" s="94" t="s">
        <v>217</v>
      </c>
      <c r="D17" s="80" t="s">
        <v>221</v>
      </c>
      <c r="E17" s="80" t="s">
        <v>221</v>
      </c>
      <c r="F17" s="26" t="s">
        <v>3</v>
      </c>
      <c r="G17" s="28">
        <f t="shared" si="0"/>
        <v>5.2</v>
      </c>
      <c r="H17" s="31" t="s">
        <v>2422</v>
      </c>
      <c r="I17" s="17" t="s">
        <v>2422</v>
      </c>
    </row>
    <row r="18" spans="1:9" s="17" customFormat="1">
      <c r="A18" s="100"/>
      <c r="B18" s="84" t="s">
        <v>286</v>
      </c>
      <c r="C18" s="94" t="s">
        <v>217</v>
      </c>
      <c r="D18" s="80" t="s">
        <v>1633</v>
      </c>
      <c r="E18" s="80" t="s">
        <v>1633</v>
      </c>
      <c r="F18" s="26" t="s">
        <v>3</v>
      </c>
      <c r="G18" s="28">
        <f t="shared" si="0"/>
        <v>5.2</v>
      </c>
      <c r="H18" s="31" t="s">
        <v>2422</v>
      </c>
      <c r="I18" s="17" t="s">
        <v>2422</v>
      </c>
    </row>
    <row r="19" spans="1:9" s="17" customFormat="1">
      <c r="A19" s="100"/>
      <c r="B19" s="84" t="s">
        <v>286</v>
      </c>
      <c r="C19" s="94" t="s">
        <v>223</v>
      </c>
      <c r="D19" s="80" t="s">
        <v>224</v>
      </c>
      <c r="E19" s="80" t="s">
        <v>224</v>
      </c>
      <c r="F19" s="26" t="s">
        <v>3</v>
      </c>
      <c r="G19" s="28">
        <f t="shared" si="0"/>
        <v>5.2</v>
      </c>
      <c r="H19" s="31" t="s">
        <v>2422</v>
      </c>
      <c r="I19" s="17" t="s">
        <v>2423</v>
      </c>
    </row>
    <row r="20" spans="1:9" s="17" customFormat="1">
      <c r="A20" s="100"/>
      <c r="B20" s="84" t="s">
        <v>286</v>
      </c>
      <c r="C20" s="94" t="s">
        <v>223</v>
      </c>
      <c r="D20" s="80" t="s">
        <v>225</v>
      </c>
      <c r="E20" s="80" t="s">
        <v>225</v>
      </c>
      <c r="F20" s="26" t="s">
        <v>3</v>
      </c>
      <c r="G20" s="28">
        <f t="shared" si="0"/>
        <v>5.2</v>
      </c>
      <c r="H20" s="31" t="s">
        <v>2422</v>
      </c>
      <c r="I20" s="17" t="s">
        <v>2423</v>
      </c>
    </row>
    <row r="21" spans="1:9" s="17" customFormat="1">
      <c r="A21" s="100"/>
      <c r="B21" s="84" t="s">
        <v>286</v>
      </c>
      <c r="C21" s="94" t="s">
        <v>223</v>
      </c>
      <c r="D21" s="80" t="s">
        <v>226</v>
      </c>
      <c r="E21" s="80" t="s">
        <v>226</v>
      </c>
      <c r="F21" s="26" t="s">
        <v>3</v>
      </c>
      <c r="G21" s="28">
        <f t="shared" si="0"/>
        <v>5.2</v>
      </c>
      <c r="H21" s="31" t="s">
        <v>2422</v>
      </c>
      <c r="I21" s="350" t="s">
        <v>2423</v>
      </c>
    </row>
    <row r="22" spans="1:9" s="17" customFormat="1">
      <c r="A22" s="100"/>
      <c r="B22" s="84" t="s">
        <v>286</v>
      </c>
      <c r="C22" s="94" t="s">
        <v>223</v>
      </c>
      <c r="D22" s="80" t="s">
        <v>227</v>
      </c>
      <c r="E22" s="80" t="s">
        <v>227</v>
      </c>
      <c r="F22" s="26" t="s">
        <v>3</v>
      </c>
      <c r="G22" s="28">
        <f t="shared" si="0"/>
        <v>5.2</v>
      </c>
      <c r="H22" s="31" t="s">
        <v>2422</v>
      </c>
      <c r="I22" s="350" t="s">
        <v>2423</v>
      </c>
    </row>
    <row r="23" spans="1:9" s="17" customFormat="1">
      <c r="A23" s="100"/>
      <c r="B23" s="84" t="s">
        <v>286</v>
      </c>
      <c r="C23" s="94" t="s">
        <v>223</v>
      </c>
      <c r="D23" s="80" t="s">
        <v>228</v>
      </c>
      <c r="E23" s="80" t="s">
        <v>228</v>
      </c>
      <c r="F23" s="26" t="s">
        <v>3</v>
      </c>
      <c r="G23" s="28">
        <f t="shared" si="0"/>
        <v>5.2</v>
      </c>
      <c r="H23" s="31" t="s">
        <v>2422</v>
      </c>
      <c r="I23" s="350" t="s">
        <v>2423</v>
      </c>
    </row>
    <row r="24" spans="1:9" s="17" customFormat="1">
      <c r="A24" s="100"/>
      <c r="B24" s="84" t="s">
        <v>286</v>
      </c>
      <c r="C24" s="94" t="s">
        <v>223</v>
      </c>
      <c r="D24" s="80" t="s">
        <v>229</v>
      </c>
      <c r="E24" s="80" t="s">
        <v>229</v>
      </c>
      <c r="F24" s="26" t="s">
        <v>3</v>
      </c>
      <c r="G24" s="28">
        <f t="shared" si="0"/>
        <v>5.2</v>
      </c>
      <c r="H24" s="31" t="s">
        <v>2422</v>
      </c>
      <c r="I24" s="350" t="s">
        <v>2423</v>
      </c>
    </row>
    <row r="25" spans="1:9" s="17" customFormat="1">
      <c r="A25" s="100"/>
      <c r="B25" s="84" t="s">
        <v>286</v>
      </c>
      <c r="C25" s="94" t="s">
        <v>223</v>
      </c>
      <c r="D25" s="80" t="s">
        <v>230</v>
      </c>
      <c r="E25" s="80" t="s">
        <v>230</v>
      </c>
      <c r="F25" s="26" t="s">
        <v>3</v>
      </c>
      <c r="G25" s="28">
        <f t="shared" si="0"/>
        <v>5.2</v>
      </c>
      <c r="H25" s="31" t="s">
        <v>2422</v>
      </c>
      <c r="I25" s="350" t="s">
        <v>2423</v>
      </c>
    </row>
    <row r="26" spans="1:9" s="17" customFormat="1">
      <c r="A26" s="100"/>
      <c r="B26" s="84" t="s">
        <v>286</v>
      </c>
      <c r="C26" s="94" t="s">
        <v>223</v>
      </c>
      <c r="D26" s="80" t="s">
        <v>231</v>
      </c>
      <c r="E26" s="80" t="s">
        <v>231</v>
      </c>
      <c r="F26" s="26" t="s">
        <v>3</v>
      </c>
      <c r="G26" s="28">
        <f t="shared" si="0"/>
        <v>5.2</v>
      </c>
      <c r="H26" s="31" t="s">
        <v>2422</v>
      </c>
      <c r="I26" s="350" t="s">
        <v>2423</v>
      </c>
    </row>
    <row r="27" spans="1:9" s="17" customFormat="1">
      <c r="A27" s="100"/>
      <c r="B27" s="84" t="s">
        <v>286</v>
      </c>
      <c r="C27" s="94" t="s">
        <v>223</v>
      </c>
      <c r="D27" s="80" t="s">
        <v>232</v>
      </c>
      <c r="E27" s="80" t="s">
        <v>232</v>
      </c>
      <c r="F27" s="26" t="s">
        <v>3</v>
      </c>
      <c r="G27" s="28">
        <f t="shared" si="0"/>
        <v>5.2</v>
      </c>
      <c r="H27" s="31" t="s">
        <v>2422</v>
      </c>
      <c r="I27" s="350" t="s">
        <v>2423</v>
      </c>
    </row>
    <row r="28" spans="1:9" s="17" customFormat="1">
      <c r="A28" s="100"/>
      <c r="B28" s="84" t="s">
        <v>286</v>
      </c>
      <c r="C28" s="94" t="s">
        <v>223</v>
      </c>
      <c r="D28" s="80" t="s">
        <v>233</v>
      </c>
      <c r="E28" s="80" t="s">
        <v>233</v>
      </c>
      <c r="F28" s="26" t="s">
        <v>3</v>
      </c>
      <c r="G28" s="28">
        <f t="shared" si="0"/>
        <v>5.2</v>
      </c>
      <c r="H28" s="31" t="s">
        <v>2422</v>
      </c>
      <c r="I28" s="350" t="s">
        <v>2423</v>
      </c>
    </row>
    <row r="29" spans="1:9" s="17" customFormat="1">
      <c r="A29" s="100"/>
      <c r="B29" s="84" t="s">
        <v>286</v>
      </c>
      <c r="C29" s="94" t="s">
        <v>223</v>
      </c>
      <c r="D29" s="80" t="s">
        <v>234</v>
      </c>
      <c r="E29" s="80" t="s">
        <v>234</v>
      </c>
      <c r="F29" s="26" t="s">
        <v>3</v>
      </c>
      <c r="G29" s="28">
        <f t="shared" si="0"/>
        <v>5.2</v>
      </c>
      <c r="H29" s="31" t="s">
        <v>2422</v>
      </c>
      <c r="I29" s="350" t="s">
        <v>2423</v>
      </c>
    </row>
    <row r="30" spans="1:9" s="17" customFormat="1">
      <c r="A30" s="100"/>
      <c r="B30" s="84" t="s">
        <v>286</v>
      </c>
      <c r="C30" s="94" t="s">
        <v>235</v>
      </c>
      <c r="D30" s="80" t="s">
        <v>236</v>
      </c>
      <c r="E30" s="85" t="s">
        <v>236</v>
      </c>
      <c r="F30" s="26" t="s">
        <v>3</v>
      </c>
      <c r="G30" s="28">
        <f>IF(F30="","",IF(F30="EI",4,IF(F30="EO",5.2,IF(F30="EQ",3.9,IF(F30="ILF",7.5,IF(F30="EIF",5.4))))))</f>
        <v>5.2</v>
      </c>
      <c r="H30" s="31" t="s">
        <v>2422</v>
      </c>
      <c r="I30" s="350" t="s">
        <v>2423</v>
      </c>
    </row>
    <row r="31" spans="1:9" s="17" customFormat="1">
      <c r="A31" s="100"/>
      <c r="B31" s="84" t="s">
        <v>286</v>
      </c>
      <c r="C31" s="94" t="s">
        <v>235</v>
      </c>
      <c r="D31" s="80" t="s">
        <v>237</v>
      </c>
      <c r="E31" s="85" t="s">
        <v>237</v>
      </c>
      <c r="F31" s="26" t="s">
        <v>3</v>
      </c>
      <c r="G31" s="28">
        <f>IF(F31="","",IF(F31="EI",4,IF(F31="EO",5.2,IF(F31="EQ",3.9,IF(F31="ILF",7.5,IF(F31="EIF",5.4))))))</f>
        <v>5.2</v>
      </c>
      <c r="H31" s="31" t="s">
        <v>2422</v>
      </c>
      <c r="I31" s="350" t="s">
        <v>2423</v>
      </c>
    </row>
    <row r="32" spans="1:9" s="17" customFormat="1">
      <c r="A32" s="100"/>
      <c r="B32" s="84" t="s">
        <v>286</v>
      </c>
      <c r="C32" s="94" t="s">
        <v>235</v>
      </c>
      <c r="D32" s="80" t="s">
        <v>238</v>
      </c>
      <c r="E32" s="85" t="s">
        <v>238</v>
      </c>
      <c r="F32" s="26" t="s">
        <v>3</v>
      </c>
      <c r="G32" s="28">
        <f>IF(F32="","",IF(F32="EI",4,IF(F32="EO",5.2,IF(F32="EQ",3.9,IF(F32="ILF",7.5,IF(F32="EIF",5.4))))))</f>
        <v>5.2</v>
      </c>
      <c r="H32" s="31" t="s">
        <v>2422</v>
      </c>
      <c r="I32" s="350" t="s">
        <v>2423</v>
      </c>
    </row>
    <row r="33" spans="1:9" s="17" customFormat="1">
      <c r="A33" s="100"/>
      <c r="B33" s="84" t="s">
        <v>286</v>
      </c>
      <c r="C33" s="94" t="s">
        <v>235</v>
      </c>
      <c r="D33" s="80" t="s">
        <v>239</v>
      </c>
      <c r="E33" s="85" t="s">
        <v>239</v>
      </c>
      <c r="F33" s="26" t="s">
        <v>3</v>
      </c>
      <c r="G33" s="28">
        <f>IF(F33="","",IF(F33="EI",4,IF(F33="EO",5.2,IF(F33="EQ",3.9,IF(F33="ILF",7.5,IF(F33="EIF",5.4))))))</f>
        <v>5.2</v>
      </c>
      <c r="H33" s="31" t="s">
        <v>2422</v>
      </c>
      <c r="I33" s="351" t="s">
        <v>2423</v>
      </c>
    </row>
    <row r="34" spans="1:9" s="17" customFormat="1">
      <c r="A34" s="100"/>
      <c r="B34" s="84" t="s">
        <v>286</v>
      </c>
      <c r="C34" s="94" t="s">
        <v>685</v>
      </c>
      <c r="D34" s="80" t="s">
        <v>242</v>
      </c>
      <c r="E34" s="85" t="s">
        <v>242</v>
      </c>
      <c r="F34" s="26" t="s">
        <v>3</v>
      </c>
      <c r="G34" s="28">
        <f t="shared" si="0"/>
        <v>5.2</v>
      </c>
      <c r="H34" s="31" t="s">
        <v>2423</v>
      </c>
      <c r="I34" s="17" t="s">
        <v>2424</v>
      </c>
    </row>
    <row r="35" spans="1:9" s="17" customFormat="1">
      <c r="A35" s="100"/>
      <c r="B35" s="84" t="s">
        <v>286</v>
      </c>
      <c r="C35" s="94" t="s">
        <v>685</v>
      </c>
      <c r="D35" s="80" t="s">
        <v>243</v>
      </c>
      <c r="E35" s="85" t="s">
        <v>243</v>
      </c>
      <c r="F35" s="26" t="s">
        <v>3</v>
      </c>
      <c r="G35" s="28">
        <f t="shared" si="0"/>
        <v>5.2</v>
      </c>
      <c r="H35" s="31" t="s">
        <v>2423</v>
      </c>
      <c r="I35" s="17" t="s">
        <v>2424</v>
      </c>
    </row>
    <row r="36" spans="1:9" s="17" customFormat="1">
      <c r="A36" s="100"/>
      <c r="B36" s="84" t="s">
        <v>286</v>
      </c>
      <c r="C36" s="94" t="s">
        <v>685</v>
      </c>
      <c r="D36" s="80" t="s">
        <v>244</v>
      </c>
      <c r="E36" s="85" t="s">
        <v>244</v>
      </c>
      <c r="F36" s="26" t="s">
        <v>3</v>
      </c>
      <c r="G36" s="28">
        <f t="shared" si="0"/>
        <v>5.2</v>
      </c>
      <c r="H36" s="31" t="s">
        <v>2423</v>
      </c>
      <c r="I36" s="17" t="s">
        <v>2424</v>
      </c>
    </row>
    <row r="37" spans="1:9" s="17" customFormat="1">
      <c r="A37" s="100"/>
      <c r="B37" s="97" t="s">
        <v>286</v>
      </c>
      <c r="C37" s="94" t="s">
        <v>686</v>
      </c>
      <c r="D37" s="80" t="s">
        <v>366</v>
      </c>
      <c r="E37" s="80" t="s">
        <v>366</v>
      </c>
      <c r="F37" s="26" t="s">
        <v>301</v>
      </c>
      <c r="G37" s="28">
        <f>IF(F37="","",IF(F37="EI",4,IF(F37="EO",5.2,IF(F37="EQ",3.9,IF(F37="ILF",7.5,IF(F37="EIF",5.4))))))</f>
        <v>7.5</v>
      </c>
      <c r="H37" s="31" t="s">
        <v>2423</v>
      </c>
      <c r="I37" s="17" t="s">
        <v>2424</v>
      </c>
    </row>
    <row r="38" spans="1:9" s="17" customFormat="1">
      <c r="A38" s="100"/>
      <c r="B38" s="84" t="s">
        <v>286</v>
      </c>
      <c r="C38" s="94" t="s">
        <v>686</v>
      </c>
      <c r="D38" s="80" t="s">
        <v>245</v>
      </c>
      <c r="E38" s="85" t="s">
        <v>1636</v>
      </c>
      <c r="F38" s="26" t="s">
        <v>3</v>
      </c>
      <c r="G38" s="28">
        <f t="shared" si="0"/>
        <v>5.2</v>
      </c>
      <c r="H38" s="31" t="s">
        <v>2423</v>
      </c>
      <c r="I38" s="17" t="s">
        <v>2424</v>
      </c>
    </row>
    <row r="39" spans="1:9" s="17" customFormat="1">
      <c r="A39" s="100"/>
      <c r="B39" s="84" t="s">
        <v>286</v>
      </c>
      <c r="C39" s="94" t="s">
        <v>686</v>
      </c>
      <c r="D39" s="80" t="s">
        <v>246</v>
      </c>
      <c r="E39" s="85" t="s">
        <v>246</v>
      </c>
      <c r="F39" s="26" t="s">
        <v>3</v>
      </c>
      <c r="G39" s="28">
        <f t="shared" si="0"/>
        <v>5.2</v>
      </c>
      <c r="H39" s="31" t="s">
        <v>2423</v>
      </c>
      <c r="I39" s="17" t="s">
        <v>2424</v>
      </c>
    </row>
    <row r="40" spans="1:9" s="17" customFormat="1">
      <c r="A40" s="100"/>
      <c r="B40" s="84" t="s">
        <v>286</v>
      </c>
      <c r="C40" s="94" t="s">
        <v>687</v>
      </c>
      <c r="D40" s="80" t="s">
        <v>240</v>
      </c>
      <c r="E40" s="85" t="s">
        <v>240</v>
      </c>
      <c r="F40" s="26" t="s">
        <v>241</v>
      </c>
      <c r="G40" s="28">
        <f t="shared" ref="G40:G44" si="1">IF(F40="","",IF(F40="EI",4,IF(F40="EO",5.2,IF(F40="EQ",3.9,IF(F40="ILF",7.5,IF(F40="EIF",5.4))))))</f>
        <v>7.5</v>
      </c>
      <c r="H40" s="31" t="s">
        <v>2423</v>
      </c>
      <c r="I40" s="17" t="s">
        <v>2424</v>
      </c>
    </row>
    <row r="41" spans="1:9" s="17" customFormat="1">
      <c r="A41" s="100"/>
      <c r="B41" s="97" t="s">
        <v>286</v>
      </c>
      <c r="C41" s="94" t="s">
        <v>365</v>
      </c>
      <c r="D41" s="80" t="s">
        <v>367</v>
      </c>
      <c r="E41" s="80" t="s">
        <v>367</v>
      </c>
      <c r="F41" s="26" t="s">
        <v>283</v>
      </c>
      <c r="G41" s="28">
        <f t="shared" si="1"/>
        <v>4</v>
      </c>
      <c r="H41" s="31" t="s">
        <v>2423</v>
      </c>
      <c r="I41" s="17" t="s">
        <v>2424</v>
      </c>
    </row>
    <row r="42" spans="1:9" s="17" customFormat="1">
      <c r="A42" s="100"/>
      <c r="B42" s="97" t="s">
        <v>286</v>
      </c>
      <c r="C42" s="94" t="s">
        <v>365</v>
      </c>
      <c r="D42" s="80" t="s">
        <v>368</v>
      </c>
      <c r="E42" s="80" t="s">
        <v>368</v>
      </c>
      <c r="F42" s="26" t="s">
        <v>283</v>
      </c>
      <c r="G42" s="28">
        <f t="shared" si="1"/>
        <v>4</v>
      </c>
      <c r="H42" s="31" t="s">
        <v>2423</v>
      </c>
      <c r="I42" s="17" t="s">
        <v>2424</v>
      </c>
    </row>
    <row r="43" spans="1:9" s="17" customFormat="1">
      <c r="A43" s="100"/>
      <c r="B43" s="97" t="s">
        <v>286</v>
      </c>
      <c r="C43" s="94" t="s">
        <v>365</v>
      </c>
      <c r="D43" s="80" t="s">
        <v>369</v>
      </c>
      <c r="E43" s="80" t="s">
        <v>369</v>
      </c>
      <c r="F43" s="26" t="s">
        <v>284</v>
      </c>
      <c r="G43" s="28">
        <f t="shared" si="1"/>
        <v>3.9</v>
      </c>
      <c r="H43" s="31" t="s">
        <v>2423</v>
      </c>
      <c r="I43" s="17" t="s">
        <v>2424</v>
      </c>
    </row>
    <row r="44" spans="1:9" s="17" customFormat="1">
      <c r="A44" s="100"/>
      <c r="B44" s="97" t="s">
        <v>286</v>
      </c>
      <c r="C44" s="94" t="s">
        <v>365</v>
      </c>
      <c r="D44" s="80" t="s">
        <v>370</v>
      </c>
      <c r="E44" s="80" t="s">
        <v>370</v>
      </c>
      <c r="F44" s="26" t="s">
        <v>283</v>
      </c>
      <c r="G44" s="28">
        <f t="shared" si="1"/>
        <v>4</v>
      </c>
      <c r="H44" s="31" t="s">
        <v>2423</v>
      </c>
      <c r="I44" s="17" t="s">
        <v>2424</v>
      </c>
    </row>
    <row r="45" spans="1:9" s="17" customFormat="1">
      <c r="A45" s="100"/>
      <c r="B45" s="84" t="s">
        <v>286</v>
      </c>
      <c r="C45" s="94" t="s">
        <v>247</v>
      </c>
      <c r="D45" s="80" t="s">
        <v>248</v>
      </c>
      <c r="E45" s="85" t="s">
        <v>248</v>
      </c>
      <c r="F45" s="26" t="s">
        <v>284</v>
      </c>
      <c r="G45" s="28">
        <f t="shared" si="0"/>
        <v>3.9</v>
      </c>
      <c r="H45" s="31" t="s">
        <v>2423</v>
      </c>
      <c r="I45" s="17" t="s">
        <v>2424</v>
      </c>
    </row>
    <row r="46" spans="1:9" s="17" customFormat="1">
      <c r="A46" s="100"/>
      <c r="B46" s="84" t="s">
        <v>286</v>
      </c>
      <c r="C46" s="94" t="s">
        <v>247</v>
      </c>
      <c r="D46" s="352" t="s">
        <v>2431</v>
      </c>
      <c r="E46" s="353" t="s">
        <v>2431</v>
      </c>
      <c r="F46" s="26" t="s">
        <v>287</v>
      </c>
      <c r="G46" s="28">
        <f t="shared" si="0"/>
        <v>5.4</v>
      </c>
      <c r="H46" s="31" t="s">
        <v>2423</v>
      </c>
      <c r="I46" s="17" t="s">
        <v>2424</v>
      </c>
    </row>
    <row r="47" spans="1:9" s="17" customFormat="1">
      <c r="A47" s="100"/>
      <c r="B47" s="84" t="s">
        <v>286</v>
      </c>
      <c r="C47" s="94" t="s">
        <v>247</v>
      </c>
      <c r="D47" s="80" t="s">
        <v>249</v>
      </c>
      <c r="E47" s="85" t="s">
        <v>249</v>
      </c>
      <c r="F47" s="26" t="s">
        <v>284</v>
      </c>
      <c r="G47" s="28">
        <f t="shared" si="0"/>
        <v>3.9</v>
      </c>
      <c r="H47" s="31" t="s">
        <v>2423</v>
      </c>
      <c r="I47" s="17" t="s">
        <v>2424</v>
      </c>
    </row>
    <row r="48" spans="1:9" s="17" customFormat="1">
      <c r="A48" s="100"/>
      <c r="B48" s="84" t="s">
        <v>286</v>
      </c>
      <c r="C48" s="94" t="s">
        <v>247</v>
      </c>
      <c r="D48" s="80" t="s">
        <v>250</v>
      </c>
      <c r="E48" s="85" t="s">
        <v>250</v>
      </c>
      <c r="F48" s="26" t="s">
        <v>284</v>
      </c>
      <c r="G48" s="28">
        <f t="shared" si="0"/>
        <v>3.9</v>
      </c>
      <c r="H48" s="31" t="s">
        <v>2423</v>
      </c>
      <c r="I48" s="17" t="s">
        <v>2424</v>
      </c>
    </row>
    <row r="49" spans="1:9" s="17" customFormat="1">
      <c r="A49" s="100"/>
      <c r="B49" s="84" t="s">
        <v>286</v>
      </c>
      <c r="C49" s="94" t="s">
        <v>247</v>
      </c>
      <c r="D49" s="80" t="s">
        <v>251</v>
      </c>
      <c r="E49" s="85" t="s">
        <v>251</v>
      </c>
      <c r="F49" s="26" t="s">
        <v>287</v>
      </c>
      <c r="G49" s="28">
        <f t="shared" si="0"/>
        <v>5.4</v>
      </c>
      <c r="H49" s="31" t="s">
        <v>2423</v>
      </c>
      <c r="I49" s="17" t="s">
        <v>2424</v>
      </c>
    </row>
    <row r="50" spans="1:9" s="17" customFormat="1">
      <c r="A50" s="100"/>
      <c r="B50" s="84" t="s">
        <v>286</v>
      </c>
      <c r="C50" s="94" t="s">
        <v>247</v>
      </c>
      <c r="D50" s="80" t="s">
        <v>252</v>
      </c>
      <c r="E50" s="85" t="s">
        <v>252</v>
      </c>
      <c r="F50" s="26" t="s">
        <v>284</v>
      </c>
      <c r="G50" s="28">
        <f t="shared" si="0"/>
        <v>3.9</v>
      </c>
      <c r="H50" s="31" t="s">
        <v>2423</v>
      </c>
      <c r="I50" s="17" t="s">
        <v>2424</v>
      </c>
    </row>
    <row r="51" spans="1:9" s="17" customFormat="1">
      <c r="A51" s="100"/>
      <c r="B51" s="84" t="s">
        <v>286</v>
      </c>
      <c r="C51" s="94" t="s">
        <v>247</v>
      </c>
      <c r="D51" s="80" t="s">
        <v>253</v>
      </c>
      <c r="E51" s="85" t="s">
        <v>253</v>
      </c>
      <c r="F51" s="26" t="s">
        <v>284</v>
      </c>
      <c r="G51" s="28">
        <f t="shared" si="0"/>
        <v>3.9</v>
      </c>
      <c r="H51" s="31" t="s">
        <v>2423</v>
      </c>
      <c r="I51" s="17" t="s">
        <v>2424</v>
      </c>
    </row>
    <row r="52" spans="1:9" s="17" customFormat="1">
      <c r="A52" s="100"/>
      <c r="B52" s="84" t="s">
        <v>286</v>
      </c>
      <c r="C52" s="94" t="s">
        <v>247</v>
      </c>
      <c r="D52" s="80" t="s">
        <v>254</v>
      </c>
      <c r="E52" s="85" t="s">
        <v>254</v>
      </c>
      <c r="F52" s="26" t="s">
        <v>284</v>
      </c>
      <c r="G52" s="28">
        <f t="shared" si="0"/>
        <v>3.9</v>
      </c>
      <c r="H52" s="31" t="s">
        <v>2423</v>
      </c>
      <c r="I52" s="17" t="s">
        <v>2424</v>
      </c>
    </row>
    <row r="53" spans="1:9" s="17" customFormat="1">
      <c r="A53" s="100"/>
      <c r="B53" s="84" t="s">
        <v>286</v>
      </c>
      <c r="C53" s="94" t="s">
        <v>247</v>
      </c>
      <c r="D53" s="80" t="s">
        <v>255</v>
      </c>
      <c r="E53" s="85" t="s">
        <v>255</v>
      </c>
      <c r="F53" s="26" t="s">
        <v>284</v>
      </c>
      <c r="G53" s="28">
        <f t="shared" si="0"/>
        <v>3.9</v>
      </c>
      <c r="H53" s="31" t="s">
        <v>2423</v>
      </c>
      <c r="I53" s="351" t="s">
        <v>2424</v>
      </c>
    </row>
    <row r="54" spans="1:9">
      <c r="A54" s="103"/>
      <c r="B54" s="84" t="s">
        <v>286</v>
      </c>
      <c r="C54" s="79" t="s">
        <v>1618</v>
      </c>
      <c r="D54" s="84" t="s">
        <v>1619</v>
      </c>
      <c r="E54" s="92"/>
      <c r="F54" s="26" t="s">
        <v>241</v>
      </c>
      <c r="G54" s="28">
        <f t="shared" ref="G54:G59" si="2">IF(F54="","",IF(F54="EI",4,IF(F54="EO",5.2,IF(F54="EQ",3.9,IF(F54="ILF",7.5,IF(F54="EIF",5.4))))))</f>
        <v>7.5</v>
      </c>
      <c r="H54" s="31" t="s">
        <v>2426</v>
      </c>
      <c r="I54" s="350" t="s">
        <v>2430</v>
      </c>
    </row>
    <row r="55" spans="1:9">
      <c r="B55" s="84" t="s">
        <v>286</v>
      </c>
      <c r="C55" s="79" t="s">
        <v>1618</v>
      </c>
      <c r="D55" s="84" t="s">
        <v>1620</v>
      </c>
      <c r="E55" s="92"/>
      <c r="F55" s="26" t="s">
        <v>1409</v>
      </c>
      <c r="G55" s="28">
        <f t="shared" si="2"/>
        <v>3.9</v>
      </c>
      <c r="H55" s="31" t="s">
        <v>2426</v>
      </c>
      <c r="I55" s="350" t="s">
        <v>2430</v>
      </c>
    </row>
    <row r="56" spans="1:9">
      <c r="B56" s="84" t="s">
        <v>286</v>
      </c>
      <c r="C56" s="79" t="s">
        <v>1618</v>
      </c>
      <c r="D56" s="84" t="s">
        <v>1621</v>
      </c>
      <c r="E56" s="92"/>
      <c r="F56" s="26" t="s">
        <v>1409</v>
      </c>
      <c r="G56" s="28">
        <f t="shared" si="2"/>
        <v>3.9</v>
      </c>
      <c r="H56" s="31" t="s">
        <v>2426</v>
      </c>
      <c r="I56" s="350" t="s">
        <v>2430</v>
      </c>
    </row>
    <row r="57" spans="1:9">
      <c r="B57" s="84" t="s">
        <v>286</v>
      </c>
      <c r="C57" s="79" t="s">
        <v>1618</v>
      </c>
      <c r="D57" s="84" t="s">
        <v>1622</v>
      </c>
      <c r="E57" s="92"/>
      <c r="F57" s="26" t="s">
        <v>1512</v>
      </c>
      <c r="G57" s="28">
        <f t="shared" si="2"/>
        <v>4</v>
      </c>
      <c r="H57" s="31" t="s">
        <v>2426</v>
      </c>
      <c r="I57" s="350" t="s">
        <v>2430</v>
      </c>
    </row>
    <row r="58" spans="1:9">
      <c r="B58" s="84" t="s">
        <v>286</v>
      </c>
      <c r="C58" s="79" t="s">
        <v>1618</v>
      </c>
      <c r="D58" s="84" t="s">
        <v>1623</v>
      </c>
      <c r="E58" s="92"/>
      <c r="F58" s="26" t="s">
        <v>1512</v>
      </c>
      <c r="G58" s="28">
        <f t="shared" si="2"/>
        <v>4</v>
      </c>
      <c r="H58" s="31" t="s">
        <v>2426</v>
      </c>
      <c r="I58" s="350" t="s">
        <v>2430</v>
      </c>
    </row>
    <row r="59" spans="1:9">
      <c r="B59" s="84" t="s">
        <v>286</v>
      </c>
      <c r="C59" s="79" t="s">
        <v>1618</v>
      </c>
      <c r="D59" s="84" t="s">
        <v>1624</v>
      </c>
      <c r="E59" s="92"/>
      <c r="F59" s="26" t="s">
        <v>1512</v>
      </c>
      <c r="G59" s="28">
        <f t="shared" si="2"/>
        <v>4</v>
      </c>
      <c r="H59" s="31" t="s">
        <v>2426</v>
      </c>
      <c r="I59" s="350" t="s">
        <v>2430</v>
      </c>
    </row>
    <row r="60" spans="1:9" s="17" customFormat="1">
      <c r="A60" s="100"/>
      <c r="B60" s="84" t="s">
        <v>286</v>
      </c>
      <c r="C60" s="94" t="s">
        <v>684</v>
      </c>
      <c r="D60" s="80" t="s">
        <v>263</v>
      </c>
      <c r="E60" s="80" t="s">
        <v>263</v>
      </c>
      <c r="F60" s="26" t="s">
        <v>285</v>
      </c>
      <c r="G60" s="28">
        <f t="shared" ref="G60:G69" si="3">IF(F60="","",IF(F60="EI",4,IF(F60="EO",5.2,IF(F60="EQ",3.9,IF(F60="ILF",7.5,IF(F60="EIF",5.4))))))</f>
        <v>5.2</v>
      </c>
      <c r="H60" s="31" t="s">
        <v>2424</v>
      </c>
      <c r="I60" s="350" t="s">
        <v>2423</v>
      </c>
    </row>
    <row r="61" spans="1:9" s="17" customFormat="1">
      <c r="A61" s="100"/>
      <c r="B61" s="84" t="s">
        <v>286</v>
      </c>
      <c r="C61" s="94" t="s">
        <v>684</v>
      </c>
      <c r="D61" s="80" t="s">
        <v>264</v>
      </c>
      <c r="E61" s="80" t="s">
        <v>264</v>
      </c>
      <c r="F61" s="26" t="s">
        <v>285</v>
      </c>
      <c r="G61" s="28">
        <f t="shared" si="3"/>
        <v>5.2</v>
      </c>
      <c r="H61" s="31" t="s">
        <v>2424</v>
      </c>
      <c r="I61" s="350" t="s">
        <v>2423</v>
      </c>
    </row>
    <row r="62" spans="1:9" s="17" customFormat="1">
      <c r="A62" s="100"/>
      <c r="B62" s="84" t="s">
        <v>286</v>
      </c>
      <c r="C62" s="94" t="s">
        <v>684</v>
      </c>
      <c r="D62" s="80" t="s">
        <v>265</v>
      </c>
      <c r="E62" s="80" t="s">
        <v>265</v>
      </c>
      <c r="F62" s="26" t="s">
        <v>285</v>
      </c>
      <c r="G62" s="28">
        <f t="shared" si="3"/>
        <v>5.2</v>
      </c>
      <c r="H62" s="31" t="s">
        <v>2424</v>
      </c>
      <c r="I62" s="350" t="s">
        <v>2423</v>
      </c>
    </row>
    <row r="63" spans="1:9" s="17" customFormat="1">
      <c r="A63" s="100"/>
      <c r="B63" s="84" t="s">
        <v>286</v>
      </c>
      <c r="C63" s="94" t="s">
        <v>684</v>
      </c>
      <c r="D63" s="80" t="s">
        <v>266</v>
      </c>
      <c r="E63" s="80" t="s">
        <v>266</v>
      </c>
      <c r="F63" s="26" t="s">
        <v>285</v>
      </c>
      <c r="G63" s="28">
        <f t="shared" si="3"/>
        <v>5.2</v>
      </c>
      <c r="H63" s="31" t="s">
        <v>2424</v>
      </c>
      <c r="I63" s="350" t="s">
        <v>2423</v>
      </c>
    </row>
    <row r="64" spans="1:9" s="17" customFormat="1">
      <c r="A64" s="100"/>
      <c r="B64" s="84" t="s">
        <v>286</v>
      </c>
      <c r="C64" s="94" t="s">
        <v>684</v>
      </c>
      <c r="D64" s="80" t="s">
        <v>267</v>
      </c>
      <c r="E64" s="80" t="s">
        <v>267</v>
      </c>
      <c r="F64" s="26" t="s">
        <v>285</v>
      </c>
      <c r="G64" s="28">
        <f t="shared" si="3"/>
        <v>5.2</v>
      </c>
      <c r="H64" s="31" t="s">
        <v>2424</v>
      </c>
      <c r="I64" s="350" t="s">
        <v>2423</v>
      </c>
    </row>
    <row r="65" spans="1:9" s="17" customFormat="1">
      <c r="A65" s="100"/>
      <c r="B65" s="84" t="s">
        <v>286</v>
      </c>
      <c r="C65" s="94" t="s">
        <v>684</v>
      </c>
      <c r="D65" s="80" t="s">
        <v>268</v>
      </c>
      <c r="E65" s="80" t="s">
        <v>268</v>
      </c>
      <c r="F65" s="26" t="s">
        <v>285</v>
      </c>
      <c r="G65" s="28">
        <f t="shared" si="3"/>
        <v>5.2</v>
      </c>
      <c r="H65" s="31" t="s">
        <v>2424</v>
      </c>
      <c r="I65" s="350" t="s">
        <v>2423</v>
      </c>
    </row>
    <row r="66" spans="1:9" s="17" customFormat="1">
      <c r="A66" s="100"/>
      <c r="B66" s="84" t="s">
        <v>286</v>
      </c>
      <c r="C66" s="94" t="s">
        <v>684</v>
      </c>
      <c r="D66" s="80" t="s">
        <v>269</v>
      </c>
      <c r="E66" s="80" t="s">
        <v>269</v>
      </c>
      <c r="F66" s="26" t="s">
        <v>285</v>
      </c>
      <c r="G66" s="28">
        <f t="shared" si="3"/>
        <v>5.2</v>
      </c>
      <c r="H66" s="31" t="s">
        <v>2424</v>
      </c>
      <c r="I66" s="350" t="s">
        <v>2423</v>
      </c>
    </row>
    <row r="67" spans="1:9" s="17" customFormat="1">
      <c r="A67" s="100"/>
      <c r="B67" s="84" t="s">
        <v>286</v>
      </c>
      <c r="C67" s="94" t="s">
        <v>684</v>
      </c>
      <c r="D67" s="80" t="s">
        <v>270</v>
      </c>
      <c r="E67" s="80" t="s">
        <v>270</v>
      </c>
      <c r="F67" s="26" t="s">
        <v>285</v>
      </c>
      <c r="G67" s="28">
        <f t="shared" si="3"/>
        <v>5.2</v>
      </c>
      <c r="H67" s="31" t="s">
        <v>2424</v>
      </c>
      <c r="I67" s="350" t="s">
        <v>2423</v>
      </c>
    </row>
    <row r="68" spans="1:9" s="17" customFormat="1">
      <c r="A68" s="100"/>
      <c r="B68" s="84" t="s">
        <v>286</v>
      </c>
      <c r="C68" s="94" t="s">
        <v>684</v>
      </c>
      <c r="D68" s="80" t="s">
        <v>271</v>
      </c>
      <c r="E68" s="80" t="s">
        <v>271</v>
      </c>
      <c r="F68" s="26" t="s">
        <v>285</v>
      </c>
      <c r="G68" s="28">
        <f t="shared" si="3"/>
        <v>5.2</v>
      </c>
      <c r="H68" s="31" t="s">
        <v>2424</v>
      </c>
      <c r="I68" s="350" t="s">
        <v>2423</v>
      </c>
    </row>
    <row r="69" spans="1:9" s="17" customFormat="1">
      <c r="A69" s="100"/>
      <c r="B69" s="84" t="s">
        <v>286</v>
      </c>
      <c r="C69" s="94" t="s">
        <v>684</v>
      </c>
      <c r="D69" s="80" t="s">
        <v>272</v>
      </c>
      <c r="E69" s="80" t="s">
        <v>272</v>
      </c>
      <c r="F69" s="26" t="s">
        <v>285</v>
      </c>
      <c r="G69" s="28">
        <f t="shared" si="3"/>
        <v>5.2</v>
      </c>
      <c r="H69" s="31" t="s">
        <v>2424</v>
      </c>
      <c r="I69" s="350" t="s">
        <v>2423</v>
      </c>
    </row>
    <row r="70" spans="1:9" s="17" customFormat="1">
      <c r="A70" s="100"/>
      <c r="B70" s="97" t="s">
        <v>286</v>
      </c>
      <c r="C70" s="95" t="s">
        <v>311</v>
      </c>
      <c r="D70" s="96" t="s">
        <v>317</v>
      </c>
      <c r="E70" s="96" t="s">
        <v>317</v>
      </c>
      <c r="F70" s="98" t="s">
        <v>301</v>
      </c>
      <c r="G70" s="28">
        <f t="shared" ref="G70:G105" si="4">IF(F70="","",IF(F70="EI",4,IF(F70="EO",5.2,IF(F70="EQ",3.9,IF(F70="ILF",7.5,IF(F70="EIF",5.4))))))</f>
        <v>7.5</v>
      </c>
      <c r="H70" s="31" t="s">
        <v>2424</v>
      </c>
      <c r="I70" s="17" t="s">
        <v>2425</v>
      </c>
    </row>
    <row r="71" spans="1:9" s="17" customFormat="1">
      <c r="A71" s="100"/>
      <c r="B71" s="97" t="s">
        <v>286</v>
      </c>
      <c r="C71" s="95" t="s">
        <v>311</v>
      </c>
      <c r="D71" s="96" t="s">
        <v>688</v>
      </c>
      <c r="E71" s="96" t="s">
        <v>319</v>
      </c>
      <c r="F71" s="98" t="s">
        <v>284</v>
      </c>
      <c r="G71" s="28">
        <f t="shared" si="4"/>
        <v>3.9</v>
      </c>
      <c r="H71" s="31" t="s">
        <v>2424</v>
      </c>
      <c r="I71" s="17" t="s">
        <v>2425</v>
      </c>
    </row>
    <row r="72" spans="1:9" s="17" customFormat="1">
      <c r="A72" s="100"/>
      <c r="B72" s="97" t="s">
        <v>286</v>
      </c>
      <c r="C72" s="95" t="s">
        <v>311</v>
      </c>
      <c r="D72" s="96" t="s">
        <v>320</v>
      </c>
      <c r="E72" s="96" t="s">
        <v>320</v>
      </c>
      <c r="F72" s="98" t="s">
        <v>284</v>
      </c>
      <c r="G72" s="28">
        <f t="shared" si="4"/>
        <v>3.9</v>
      </c>
      <c r="H72" s="31" t="s">
        <v>2424</v>
      </c>
      <c r="I72" s="17" t="s">
        <v>2425</v>
      </c>
    </row>
    <row r="73" spans="1:9" s="17" customFormat="1">
      <c r="A73" s="100"/>
      <c r="B73" s="97" t="s">
        <v>286</v>
      </c>
      <c r="C73" s="95" t="s">
        <v>311</v>
      </c>
      <c r="D73" s="96" t="s">
        <v>318</v>
      </c>
      <c r="E73" s="96" t="s">
        <v>318</v>
      </c>
      <c r="F73" s="98" t="s">
        <v>283</v>
      </c>
      <c r="G73" s="28">
        <f t="shared" si="4"/>
        <v>4</v>
      </c>
      <c r="H73" s="31" t="s">
        <v>2424</v>
      </c>
      <c r="I73" s="17" t="s">
        <v>2425</v>
      </c>
    </row>
    <row r="74" spans="1:9" s="17" customFormat="1">
      <c r="A74" s="100"/>
      <c r="B74" s="97" t="s">
        <v>286</v>
      </c>
      <c r="C74" s="95" t="s">
        <v>311</v>
      </c>
      <c r="D74" s="96" t="s">
        <v>321</v>
      </c>
      <c r="E74" s="96" t="s">
        <v>321</v>
      </c>
      <c r="F74" s="98" t="s">
        <v>283</v>
      </c>
      <c r="G74" s="28">
        <f t="shared" si="4"/>
        <v>4</v>
      </c>
      <c r="H74" s="31" t="s">
        <v>2424</v>
      </c>
      <c r="I74" s="17" t="s">
        <v>2425</v>
      </c>
    </row>
    <row r="75" spans="1:9" s="17" customFormat="1">
      <c r="A75" s="100"/>
      <c r="B75" s="97" t="s">
        <v>286</v>
      </c>
      <c r="C75" s="95" t="s">
        <v>311</v>
      </c>
      <c r="D75" s="96" t="s">
        <v>322</v>
      </c>
      <c r="E75" s="96" t="s">
        <v>322</v>
      </c>
      <c r="F75" s="98" t="s">
        <v>283</v>
      </c>
      <c r="G75" s="28">
        <f t="shared" si="4"/>
        <v>4</v>
      </c>
      <c r="H75" s="31" t="s">
        <v>2424</v>
      </c>
      <c r="I75" s="17" t="s">
        <v>2425</v>
      </c>
    </row>
    <row r="76" spans="1:9" s="17" customFormat="1">
      <c r="A76" s="100"/>
      <c r="B76" s="97" t="s">
        <v>286</v>
      </c>
      <c r="C76" s="95" t="s">
        <v>311</v>
      </c>
      <c r="D76" s="96" t="s">
        <v>689</v>
      </c>
      <c r="E76" s="96" t="s">
        <v>323</v>
      </c>
      <c r="F76" s="98" t="s">
        <v>285</v>
      </c>
      <c r="G76" s="28">
        <f t="shared" si="4"/>
        <v>5.2</v>
      </c>
      <c r="H76" s="31" t="s">
        <v>2424</v>
      </c>
      <c r="I76" s="17" t="s">
        <v>2425</v>
      </c>
    </row>
    <row r="77" spans="1:9" s="17" customFormat="1">
      <c r="A77" s="100"/>
      <c r="B77" s="97" t="s">
        <v>286</v>
      </c>
      <c r="C77" s="95" t="s">
        <v>311</v>
      </c>
      <c r="D77" s="96" t="s">
        <v>312</v>
      </c>
      <c r="E77" s="96" t="s">
        <v>312</v>
      </c>
      <c r="F77" s="98" t="s">
        <v>301</v>
      </c>
      <c r="G77" s="28">
        <f t="shared" si="4"/>
        <v>7.5</v>
      </c>
      <c r="H77" s="31" t="s">
        <v>2424</v>
      </c>
      <c r="I77" s="17" t="s">
        <v>2425</v>
      </c>
    </row>
    <row r="78" spans="1:9" s="17" customFormat="1">
      <c r="A78" s="100"/>
      <c r="B78" s="97" t="s">
        <v>286</v>
      </c>
      <c r="C78" s="95" t="s">
        <v>311</v>
      </c>
      <c r="D78" s="96" t="s">
        <v>313</v>
      </c>
      <c r="E78" s="96" t="s">
        <v>313</v>
      </c>
      <c r="F78" s="98" t="s">
        <v>283</v>
      </c>
      <c r="G78" s="28">
        <f t="shared" si="4"/>
        <v>4</v>
      </c>
      <c r="H78" s="31" t="s">
        <v>2424</v>
      </c>
      <c r="I78" s="17" t="s">
        <v>2425</v>
      </c>
    </row>
    <row r="79" spans="1:9" s="17" customFormat="1">
      <c r="A79" s="100"/>
      <c r="B79" s="97" t="s">
        <v>286</v>
      </c>
      <c r="C79" s="95" t="s">
        <v>311</v>
      </c>
      <c r="D79" s="96" t="s">
        <v>314</v>
      </c>
      <c r="E79" s="96" t="s">
        <v>314</v>
      </c>
      <c r="F79" s="98" t="s">
        <v>284</v>
      </c>
      <c r="G79" s="28">
        <f t="shared" si="4"/>
        <v>3.9</v>
      </c>
      <c r="H79" s="31" t="s">
        <v>2424</v>
      </c>
      <c r="I79" s="17" t="s">
        <v>2425</v>
      </c>
    </row>
    <row r="80" spans="1:9" s="17" customFormat="1">
      <c r="A80" s="100"/>
      <c r="B80" s="97" t="s">
        <v>286</v>
      </c>
      <c r="C80" s="95" t="s">
        <v>311</v>
      </c>
      <c r="D80" s="96" t="s">
        <v>315</v>
      </c>
      <c r="E80" s="96" t="s">
        <v>315</v>
      </c>
      <c r="F80" s="98" t="s">
        <v>283</v>
      </c>
      <c r="G80" s="28">
        <f t="shared" si="4"/>
        <v>4</v>
      </c>
      <c r="H80" s="31" t="s">
        <v>2424</v>
      </c>
      <c r="I80" s="17" t="s">
        <v>2425</v>
      </c>
    </row>
    <row r="81" spans="1:9" s="17" customFormat="1">
      <c r="A81" s="100"/>
      <c r="B81" s="97" t="s">
        <v>286</v>
      </c>
      <c r="C81" s="95" t="s">
        <v>311</v>
      </c>
      <c r="D81" s="96" t="s">
        <v>316</v>
      </c>
      <c r="E81" s="96" t="s">
        <v>316</v>
      </c>
      <c r="F81" s="98" t="s">
        <v>283</v>
      </c>
      <c r="G81" s="28">
        <f t="shared" si="4"/>
        <v>4</v>
      </c>
      <c r="H81" s="31" t="s">
        <v>2424</v>
      </c>
      <c r="I81" s="17" t="s">
        <v>2425</v>
      </c>
    </row>
    <row r="82" spans="1:9" s="17" customFormat="1">
      <c r="A82" s="100"/>
      <c r="B82" s="97" t="s">
        <v>286</v>
      </c>
      <c r="C82" s="95" t="s">
        <v>311</v>
      </c>
      <c r="D82" s="96" t="s">
        <v>324</v>
      </c>
      <c r="E82" s="96" t="s">
        <v>324</v>
      </c>
      <c r="F82" s="98" t="s">
        <v>301</v>
      </c>
      <c r="G82" s="28">
        <f t="shared" si="4"/>
        <v>7.5</v>
      </c>
      <c r="H82" s="31" t="s">
        <v>2424</v>
      </c>
      <c r="I82" s="17" t="s">
        <v>2425</v>
      </c>
    </row>
    <row r="83" spans="1:9" s="17" customFormat="1">
      <c r="A83" s="100"/>
      <c r="B83" s="97" t="s">
        <v>286</v>
      </c>
      <c r="C83" s="95" t="s">
        <v>311</v>
      </c>
      <c r="D83" s="96" t="s">
        <v>325</v>
      </c>
      <c r="E83" s="96" t="s">
        <v>325</v>
      </c>
      <c r="F83" s="98" t="s">
        <v>283</v>
      </c>
      <c r="G83" s="28">
        <f t="shared" si="4"/>
        <v>4</v>
      </c>
      <c r="H83" s="31" t="s">
        <v>2424</v>
      </c>
      <c r="I83" s="17" t="s">
        <v>2425</v>
      </c>
    </row>
    <row r="84" spans="1:9" s="17" customFormat="1">
      <c r="A84" s="100"/>
      <c r="B84" s="97" t="s">
        <v>286</v>
      </c>
      <c r="C84" s="95" t="s">
        <v>311</v>
      </c>
      <c r="D84" s="96" t="s">
        <v>326</v>
      </c>
      <c r="E84" s="96" t="s">
        <v>326</v>
      </c>
      <c r="F84" s="98" t="s">
        <v>284</v>
      </c>
      <c r="G84" s="28">
        <f t="shared" si="4"/>
        <v>3.9</v>
      </c>
      <c r="H84" s="31" t="s">
        <v>2424</v>
      </c>
      <c r="I84" s="17" t="s">
        <v>2425</v>
      </c>
    </row>
    <row r="85" spans="1:9" s="17" customFormat="1">
      <c r="A85" s="100"/>
      <c r="B85" s="97" t="s">
        <v>286</v>
      </c>
      <c r="C85" s="95" t="s">
        <v>311</v>
      </c>
      <c r="D85" s="96" t="s">
        <v>327</v>
      </c>
      <c r="E85" s="96" t="s">
        <v>327</v>
      </c>
      <c r="F85" s="98" t="s">
        <v>283</v>
      </c>
      <c r="G85" s="28">
        <f t="shared" si="4"/>
        <v>4</v>
      </c>
      <c r="H85" s="31" t="s">
        <v>2424</v>
      </c>
      <c r="I85" s="17" t="s">
        <v>2425</v>
      </c>
    </row>
    <row r="86" spans="1:9" s="17" customFormat="1">
      <c r="A86" s="100"/>
      <c r="B86" s="97" t="s">
        <v>286</v>
      </c>
      <c r="C86" s="95" t="s">
        <v>311</v>
      </c>
      <c r="D86" s="96" t="s">
        <v>328</v>
      </c>
      <c r="E86" s="96" t="s">
        <v>328</v>
      </c>
      <c r="F86" s="98" t="s">
        <v>283</v>
      </c>
      <c r="G86" s="28">
        <f t="shared" si="4"/>
        <v>4</v>
      </c>
      <c r="H86" s="31" t="s">
        <v>2424</v>
      </c>
      <c r="I86" s="17" t="s">
        <v>2425</v>
      </c>
    </row>
    <row r="87" spans="1:9" s="17" customFormat="1">
      <c r="A87" s="100"/>
      <c r="B87" s="84" t="s">
        <v>286</v>
      </c>
      <c r="C87" s="94" t="s">
        <v>690</v>
      </c>
      <c r="D87" s="80" t="s">
        <v>1637</v>
      </c>
      <c r="E87" s="80" t="s">
        <v>273</v>
      </c>
      <c r="F87" s="26" t="s">
        <v>285</v>
      </c>
      <c r="G87" s="28">
        <f t="shared" ref="G87:G96" si="5">IF(F87="","",IF(F87="EI",4,IF(F87="EO",5.2,IF(F87="EQ",3.9,IF(F87="ILF",7.5,IF(F87="EIF",5.4))))))</f>
        <v>5.2</v>
      </c>
      <c r="H87" s="31" t="s">
        <v>2424</v>
      </c>
      <c r="I87" s="17" t="s">
        <v>2427</v>
      </c>
    </row>
    <row r="88" spans="1:9" s="17" customFormat="1">
      <c r="A88" s="100"/>
      <c r="B88" s="84" t="s">
        <v>286</v>
      </c>
      <c r="C88" s="94" t="s">
        <v>690</v>
      </c>
      <c r="D88" s="80" t="s">
        <v>274</v>
      </c>
      <c r="E88" s="80" t="s">
        <v>274</v>
      </c>
      <c r="F88" s="26" t="s">
        <v>285</v>
      </c>
      <c r="G88" s="28">
        <f t="shared" si="5"/>
        <v>5.2</v>
      </c>
      <c r="H88" s="31" t="s">
        <v>2424</v>
      </c>
      <c r="I88" s="17" t="s">
        <v>2427</v>
      </c>
    </row>
    <row r="89" spans="1:9" s="17" customFormat="1">
      <c r="A89" s="100"/>
      <c r="B89" s="84" t="s">
        <v>286</v>
      </c>
      <c r="C89" s="94" t="s">
        <v>690</v>
      </c>
      <c r="D89" s="80" t="s">
        <v>275</v>
      </c>
      <c r="E89" s="80" t="s">
        <v>275</v>
      </c>
      <c r="F89" s="26" t="s">
        <v>285</v>
      </c>
      <c r="G89" s="28">
        <f t="shared" si="5"/>
        <v>5.2</v>
      </c>
      <c r="H89" s="31" t="s">
        <v>2424</v>
      </c>
      <c r="I89" s="17" t="s">
        <v>2427</v>
      </c>
    </row>
    <row r="90" spans="1:9" s="17" customFormat="1">
      <c r="A90" s="100"/>
      <c r="B90" s="84" t="s">
        <v>286</v>
      </c>
      <c r="C90" s="94" t="s">
        <v>690</v>
      </c>
      <c r="D90" s="80" t="s">
        <v>276</v>
      </c>
      <c r="E90" s="80" t="s">
        <v>276</v>
      </c>
      <c r="F90" s="26" t="s">
        <v>285</v>
      </c>
      <c r="G90" s="28">
        <f t="shared" si="5"/>
        <v>5.2</v>
      </c>
      <c r="H90" s="31" t="s">
        <v>2424</v>
      </c>
      <c r="I90" s="17" t="s">
        <v>2427</v>
      </c>
    </row>
    <row r="91" spans="1:9" s="17" customFormat="1">
      <c r="A91" s="100"/>
      <c r="B91" s="84" t="s">
        <v>286</v>
      </c>
      <c r="C91" s="94" t="s">
        <v>690</v>
      </c>
      <c r="D91" s="80" t="s">
        <v>288</v>
      </c>
      <c r="E91" s="80" t="s">
        <v>288</v>
      </c>
      <c r="F91" s="26" t="s">
        <v>285</v>
      </c>
      <c r="G91" s="28">
        <f t="shared" si="5"/>
        <v>5.2</v>
      </c>
      <c r="H91" s="31" t="s">
        <v>2424</v>
      </c>
      <c r="I91" s="17" t="s">
        <v>2427</v>
      </c>
    </row>
    <row r="92" spans="1:9" s="17" customFormat="1">
      <c r="A92" s="100"/>
      <c r="B92" s="97" t="s">
        <v>286</v>
      </c>
      <c r="C92" s="94" t="s">
        <v>690</v>
      </c>
      <c r="D92" s="96" t="s">
        <v>342</v>
      </c>
      <c r="E92" s="96" t="s">
        <v>342</v>
      </c>
      <c r="F92" s="98" t="s">
        <v>283</v>
      </c>
      <c r="G92" s="28">
        <f t="shared" si="5"/>
        <v>4</v>
      </c>
      <c r="H92" s="31" t="s">
        <v>2424</v>
      </c>
      <c r="I92" s="17" t="s">
        <v>2427</v>
      </c>
    </row>
    <row r="93" spans="1:9" s="17" customFormat="1">
      <c r="A93" s="100"/>
      <c r="B93" s="97" t="s">
        <v>286</v>
      </c>
      <c r="C93" s="94" t="s">
        <v>690</v>
      </c>
      <c r="D93" s="96" t="s">
        <v>343</v>
      </c>
      <c r="E93" s="96" t="s">
        <v>343</v>
      </c>
      <c r="F93" s="98" t="s">
        <v>283</v>
      </c>
      <c r="G93" s="28">
        <f t="shared" si="5"/>
        <v>4</v>
      </c>
      <c r="H93" s="31" t="s">
        <v>2424</v>
      </c>
      <c r="I93" s="17" t="s">
        <v>2427</v>
      </c>
    </row>
    <row r="94" spans="1:9" s="17" customFormat="1">
      <c r="A94" s="100"/>
      <c r="B94" s="97" t="s">
        <v>286</v>
      </c>
      <c r="C94" s="94" t="s">
        <v>690</v>
      </c>
      <c r="D94" s="96" t="s">
        <v>344</v>
      </c>
      <c r="E94" s="96" t="s">
        <v>344</v>
      </c>
      <c r="F94" s="98" t="s">
        <v>283</v>
      </c>
      <c r="G94" s="28">
        <f t="shared" si="5"/>
        <v>4</v>
      </c>
      <c r="H94" s="31" t="s">
        <v>2424</v>
      </c>
      <c r="I94" s="17" t="s">
        <v>2427</v>
      </c>
    </row>
    <row r="95" spans="1:9" s="17" customFormat="1">
      <c r="A95" s="100"/>
      <c r="B95" s="97" t="s">
        <v>286</v>
      </c>
      <c r="C95" s="94" t="s">
        <v>690</v>
      </c>
      <c r="D95" s="96" t="s">
        <v>345</v>
      </c>
      <c r="E95" s="96" t="s">
        <v>345</v>
      </c>
      <c r="F95" s="98" t="s">
        <v>284</v>
      </c>
      <c r="G95" s="28">
        <f t="shared" si="5"/>
        <v>3.9</v>
      </c>
      <c r="H95" s="31" t="s">
        <v>2424</v>
      </c>
      <c r="I95" s="17" t="s">
        <v>2427</v>
      </c>
    </row>
    <row r="96" spans="1:9" s="17" customFormat="1">
      <c r="A96" s="100"/>
      <c r="B96" s="97" t="s">
        <v>286</v>
      </c>
      <c r="C96" s="94" t="s">
        <v>690</v>
      </c>
      <c r="D96" s="96" t="s">
        <v>346</v>
      </c>
      <c r="E96" s="96" t="s">
        <v>346</v>
      </c>
      <c r="F96" s="98" t="s">
        <v>284</v>
      </c>
      <c r="G96" s="28">
        <f t="shared" si="5"/>
        <v>3.9</v>
      </c>
      <c r="H96" s="31" t="s">
        <v>2424</v>
      </c>
      <c r="I96" s="17" t="s">
        <v>2427</v>
      </c>
    </row>
    <row r="97" spans="1:9" s="17" customFormat="1">
      <c r="A97" s="100"/>
      <c r="B97" s="97" t="s">
        <v>286</v>
      </c>
      <c r="C97" s="95" t="s">
        <v>329</v>
      </c>
      <c r="D97" s="96" t="s">
        <v>330</v>
      </c>
      <c r="E97" s="96" t="s">
        <v>330</v>
      </c>
      <c r="F97" s="98" t="s">
        <v>301</v>
      </c>
      <c r="G97" s="28">
        <f t="shared" si="4"/>
        <v>7.5</v>
      </c>
      <c r="H97" s="31" t="s">
        <v>2424</v>
      </c>
      <c r="I97" s="17" t="s">
        <v>2425</v>
      </c>
    </row>
    <row r="98" spans="1:9" s="17" customFormat="1">
      <c r="A98" s="100"/>
      <c r="B98" s="97" t="s">
        <v>286</v>
      </c>
      <c r="C98" s="95" t="s">
        <v>329</v>
      </c>
      <c r="D98" s="96" t="s">
        <v>331</v>
      </c>
      <c r="E98" s="96" t="s">
        <v>331</v>
      </c>
      <c r="F98" s="98" t="s">
        <v>284</v>
      </c>
      <c r="G98" s="28">
        <f t="shared" si="4"/>
        <v>3.9</v>
      </c>
      <c r="H98" s="31" t="s">
        <v>2424</v>
      </c>
      <c r="I98" s="17" t="s">
        <v>2425</v>
      </c>
    </row>
    <row r="99" spans="1:9" s="17" customFormat="1">
      <c r="A99" s="100"/>
      <c r="B99" s="97" t="s">
        <v>286</v>
      </c>
      <c r="C99" s="95" t="s">
        <v>329</v>
      </c>
      <c r="D99" s="96" t="s">
        <v>332</v>
      </c>
      <c r="E99" s="96" t="s">
        <v>332</v>
      </c>
      <c r="F99" s="98" t="s">
        <v>285</v>
      </c>
      <c r="G99" s="28">
        <f t="shared" si="4"/>
        <v>5.2</v>
      </c>
      <c r="H99" s="31" t="s">
        <v>2424</v>
      </c>
      <c r="I99" s="17" t="s">
        <v>2425</v>
      </c>
    </row>
    <row r="100" spans="1:9" s="17" customFormat="1">
      <c r="A100" s="100"/>
      <c r="B100" s="97" t="s">
        <v>286</v>
      </c>
      <c r="C100" s="95" t="s">
        <v>329</v>
      </c>
      <c r="D100" s="96" t="s">
        <v>333</v>
      </c>
      <c r="E100" s="96" t="s">
        <v>333</v>
      </c>
      <c r="F100" s="98" t="s">
        <v>283</v>
      </c>
      <c r="G100" s="28">
        <f t="shared" si="4"/>
        <v>4</v>
      </c>
      <c r="H100" s="31" t="s">
        <v>2424</v>
      </c>
      <c r="I100" s="17" t="s">
        <v>2425</v>
      </c>
    </row>
    <row r="101" spans="1:9" s="17" customFormat="1">
      <c r="A101" s="100"/>
      <c r="B101" s="97" t="s">
        <v>286</v>
      </c>
      <c r="C101" s="95" t="s">
        <v>329</v>
      </c>
      <c r="D101" s="96" t="s">
        <v>334</v>
      </c>
      <c r="E101" s="96" t="s">
        <v>334</v>
      </c>
      <c r="F101" s="98" t="s">
        <v>284</v>
      </c>
      <c r="G101" s="28">
        <f t="shared" si="4"/>
        <v>3.9</v>
      </c>
      <c r="H101" s="31" t="s">
        <v>2424</v>
      </c>
      <c r="I101" s="17" t="s">
        <v>2425</v>
      </c>
    </row>
    <row r="102" spans="1:9" s="17" customFormat="1">
      <c r="A102" s="100"/>
      <c r="B102" s="97" t="s">
        <v>286</v>
      </c>
      <c r="C102" s="95" t="s">
        <v>329</v>
      </c>
      <c r="D102" s="96" t="s">
        <v>335</v>
      </c>
      <c r="E102" s="96" t="s">
        <v>335</v>
      </c>
      <c r="F102" s="98" t="s">
        <v>284</v>
      </c>
      <c r="G102" s="28">
        <f t="shared" si="4"/>
        <v>3.9</v>
      </c>
      <c r="H102" s="31" t="s">
        <v>2424</v>
      </c>
      <c r="I102" s="17" t="s">
        <v>2425</v>
      </c>
    </row>
    <row r="103" spans="1:9" s="17" customFormat="1">
      <c r="A103" s="100"/>
      <c r="B103" s="97" t="s">
        <v>286</v>
      </c>
      <c r="C103" s="95" t="s">
        <v>329</v>
      </c>
      <c r="D103" s="96" t="s">
        <v>336</v>
      </c>
      <c r="E103" s="96" t="s">
        <v>336</v>
      </c>
      <c r="F103" s="98" t="s">
        <v>284</v>
      </c>
      <c r="G103" s="28">
        <f t="shared" si="4"/>
        <v>3.9</v>
      </c>
      <c r="H103" s="31" t="s">
        <v>2424</v>
      </c>
      <c r="I103" s="17" t="s">
        <v>2425</v>
      </c>
    </row>
    <row r="104" spans="1:9" s="17" customFormat="1">
      <c r="A104" s="100"/>
      <c r="B104" s="97" t="s">
        <v>286</v>
      </c>
      <c r="C104" s="95" t="s">
        <v>329</v>
      </c>
      <c r="D104" s="96" t="s">
        <v>337</v>
      </c>
      <c r="E104" s="96" t="s">
        <v>337</v>
      </c>
      <c r="F104" s="98" t="s">
        <v>284</v>
      </c>
      <c r="G104" s="28">
        <f t="shared" si="4"/>
        <v>3.9</v>
      </c>
      <c r="H104" s="31" t="s">
        <v>2424</v>
      </c>
      <c r="I104" s="17" t="s">
        <v>2425</v>
      </c>
    </row>
    <row r="105" spans="1:9" s="17" customFormat="1">
      <c r="A105" s="100"/>
      <c r="B105" s="97" t="s">
        <v>286</v>
      </c>
      <c r="C105" s="95" t="s">
        <v>329</v>
      </c>
      <c r="D105" s="96" t="s">
        <v>338</v>
      </c>
      <c r="E105" s="96" t="s">
        <v>338</v>
      </c>
      <c r="F105" s="98" t="s">
        <v>283</v>
      </c>
      <c r="G105" s="28">
        <f t="shared" si="4"/>
        <v>4</v>
      </c>
      <c r="H105" s="31" t="s">
        <v>2424</v>
      </c>
      <c r="I105" s="17" t="s">
        <v>2425</v>
      </c>
    </row>
    <row r="106" spans="1:9" s="17" customFormat="1">
      <c r="A106" s="100"/>
      <c r="B106" s="97" t="s">
        <v>286</v>
      </c>
      <c r="C106" s="95" t="s">
        <v>289</v>
      </c>
      <c r="D106" s="96" t="s">
        <v>290</v>
      </c>
      <c r="E106" s="96" t="s">
        <v>290</v>
      </c>
      <c r="F106" s="98" t="s">
        <v>284</v>
      </c>
      <c r="G106" s="28">
        <f t="shared" ref="G106:G123" si="6">IF(F106="","",IF(F106="EI",4,IF(F106="EO",5.2,IF(F106="EQ",3.9,IF(F106="ILF",7.5,IF(F106="EIF",5.4))))))</f>
        <v>3.9</v>
      </c>
      <c r="H106" s="31" t="s">
        <v>2424</v>
      </c>
      <c r="I106" s="17" t="s">
        <v>2425</v>
      </c>
    </row>
    <row r="107" spans="1:9" s="17" customFormat="1">
      <c r="A107" s="100"/>
      <c r="B107" s="97" t="s">
        <v>286</v>
      </c>
      <c r="C107" s="95" t="s">
        <v>289</v>
      </c>
      <c r="D107" s="96" t="s">
        <v>291</v>
      </c>
      <c r="E107" s="96" t="s">
        <v>291</v>
      </c>
      <c r="F107" s="98" t="s">
        <v>284</v>
      </c>
      <c r="G107" s="28">
        <f t="shared" si="6"/>
        <v>3.9</v>
      </c>
      <c r="H107" s="31" t="s">
        <v>2424</v>
      </c>
      <c r="I107" s="17" t="s">
        <v>2425</v>
      </c>
    </row>
    <row r="108" spans="1:9" s="17" customFormat="1">
      <c r="A108" s="100"/>
      <c r="B108" s="97" t="s">
        <v>286</v>
      </c>
      <c r="C108" s="95" t="s">
        <v>289</v>
      </c>
      <c r="D108" s="96" t="s">
        <v>292</v>
      </c>
      <c r="E108" s="96" t="s">
        <v>292</v>
      </c>
      <c r="F108" s="98" t="s">
        <v>284</v>
      </c>
      <c r="G108" s="28">
        <f t="shared" si="6"/>
        <v>3.9</v>
      </c>
      <c r="H108" s="31" t="s">
        <v>2424</v>
      </c>
      <c r="I108" s="17" t="s">
        <v>2425</v>
      </c>
    </row>
    <row r="109" spans="1:9" s="17" customFormat="1">
      <c r="A109" s="100"/>
      <c r="B109" s="97" t="s">
        <v>286</v>
      </c>
      <c r="C109" s="95" t="s">
        <v>289</v>
      </c>
      <c r="D109" s="96" t="s">
        <v>293</v>
      </c>
      <c r="E109" s="96" t="s">
        <v>293</v>
      </c>
      <c r="F109" s="98" t="s">
        <v>284</v>
      </c>
      <c r="G109" s="28">
        <f t="shared" si="6"/>
        <v>3.9</v>
      </c>
      <c r="H109" s="31" t="s">
        <v>2424</v>
      </c>
      <c r="I109" s="17" t="s">
        <v>2425</v>
      </c>
    </row>
    <row r="110" spans="1:9" s="17" customFormat="1">
      <c r="A110" s="100"/>
      <c r="B110" s="97" t="s">
        <v>286</v>
      </c>
      <c r="C110" s="95" t="s">
        <v>294</v>
      </c>
      <c r="D110" s="96" t="s">
        <v>295</v>
      </c>
      <c r="E110" s="96" t="s">
        <v>295</v>
      </c>
      <c r="F110" s="98" t="s">
        <v>283</v>
      </c>
      <c r="G110" s="28">
        <f t="shared" si="6"/>
        <v>4</v>
      </c>
      <c r="H110" s="31" t="s">
        <v>2424</v>
      </c>
      <c r="I110" s="17" t="s">
        <v>2425</v>
      </c>
    </row>
    <row r="111" spans="1:9" s="17" customFormat="1">
      <c r="A111" s="100"/>
      <c r="B111" s="97" t="s">
        <v>286</v>
      </c>
      <c r="C111" s="95" t="s">
        <v>294</v>
      </c>
      <c r="D111" s="96" t="s">
        <v>296</v>
      </c>
      <c r="E111" s="96" t="s">
        <v>296</v>
      </c>
      <c r="F111" s="98" t="s">
        <v>284</v>
      </c>
      <c r="G111" s="28">
        <f t="shared" si="6"/>
        <v>3.9</v>
      </c>
      <c r="H111" s="31" t="s">
        <v>2424</v>
      </c>
      <c r="I111" s="17" t="s">
        <v>2425</v>
      </c>
    </row>
    <row r="112" spans="1:9" s="17" customFormat="1">
      <c r="A112" s="100"/>
      <c r="B112" s="97" t="s">
        <v>286</v>
      </c>
      <c r="C112" s="95" t="s">
        <v>294</v>
      </c>
      <c r="D112" s="96" t="s">
        <v>297</v>
      </c>
      <c r="E112" s="96" t="s">
        <v>297</v>
      </c>
      <c r="F112" s="98" t="s">
        <v>283</v>
      </c>
      <c r="G112" s="28">
        <f t="shared" si="6"/>
        <v>4</v>
      </c>
      <c r="H112" s="31" t="s">
        <v>2424</v>
      </c>
      <c r="I112" s="17" t="s">
        <v>2425</v>
      </c>
    </row>
    <row r="113" spans="1:9" s="17" customFormat="1">
      <c r="A113" s="100"/>
      <c r="B113" s="97" t="s">
        <v>286</v>
      </c>
      <c r="C113" s="95" t="s">
        <v>294</v>
      </c>
      <c r="D113" s="96" t="s">
        <v>298</v>
      </c>
      <c r="E113" s="96" t="s">
        <v>298</v>
      </c>
      <c r="F113" s="98" t="s">
        <v>283</v>
      </c>
      <c r="G113" s="28">
        <f t="shared" si="6"/>
        <v>4</v>
      </c>
      <c r="H113" s="31" t="s">
        <v>2424</v>
      </c>
      <c r="I113" s="351" t="s">
        <v>2425</v>
      </c>
    </row>
    <row r="114" spans="1:9" s="17" customFormat="1">
      <c r="A114" s="100"/>
      <c r="B114" s="97" t="s">
        <v>286</v>
      </c>
      <c r="C114" s="94" t="s">
        <v>299</v>
      </c>
      <c r="D114" s="80" t="s">
        <v>300</v>
      </c>
      <c r="E114" s="80" t="s">
        <v>300</v>
      </c>
      <c r="F114" s="26" t="s">
        <v>301</v>
      </c>
      <c r="G114" s="28">
        <f t="shared" si="6"/>
        <v>7.5</v>
      </c>
      <c r="H114" s="31" t="s">
        <v>2425</v>
      </c>
      <c r="I114" s="17" t="s">
        <v>2426</v>
      </c>
    </row>
    <row r="115" spans="1:9" s="17" customFormat="1">
      <c r="A115" s="100"/>
      <c r="B115" s="97" t="s">
        <v>286</v>
      </c>
      <c r="C115" s="94" t="s">
        <v>299</v>
      </c>
      <c r="D115" s="80" t="s">
        <v>302</v>
      </c>
      <c r="E115" s="80" t="s">
        <v>302</v>
      </c>
      <c r="F115" s="26" t="s">
        <v>283</v>
      </c>
      <c r="G115" s="28">
        <f t="shared" si="6"/>
        <v>4</v>
      </c>
      <c r="H115" s="31" t="s">
        <v>2425</v>
      </c>
      <c r="I115" s="17" t="s">
        <v>2426</v>
      </c>
    </row>
    <row r="116" spans="1:9" s="17" customFormat="1">
      <c r="A116" s="100"/>
      <c r="B116" s="97" t="s">
        <v>286</v>
      </c>
      <c r="C116" s="94" t="s">
        <v>299</v>
      </c>
      <c r="D116" s="80" t="s">
        <v>303</v>
      </c>
      <c r="E116" s="80" t="s">
        <v>303</v>
      </c>
      <c r="F116" s="26" t="s">
        <v>284</v>
      </c>
      <c r="G116" s="28">
        <f t="shared" si="6"/>
        <v>3.9</v>
      </c>
      <c r="H116" s="31" t="s">
        <v>2425</v>
      </c>
      <c r="I116" s="17" t="s">
        <v>2426</v>
      </c>
    </row>
    <row r="117" spans="1:9" s="17" customFormat="1">
      <c r="A117" s="100"/>
      <c r="B117" s="97" t="s">
        <v>286</v>
      </c>
      <c r="C117" s="94" t="s">
        <v>299</v>
      </c>
      <c r="D117" s="80" t="s">
        <v>304</v>
      </c>
      <c r="E117" s="80" t="s">
        <v>304</v>
      </c>
      <c r="F117" s="26" t="s">
        <v>283</v>
      </c>
      <c r="G117" s="28">
        <f t="shared" si="6"/>
        <v>4</v>
      </c>
      <c r="H117" s="31" t="s">
        <v>2425</v>
      </c>
      <c r="I117" s="17" t="s">
        <v>2426</v>
      </c>
    </row>
    <row r="118" spans="1:9" s="17" customFormat="1">
      <c r="A118" s="100"/>
      <c r="B118" s="97" t="s">
        <v>286</v>
      </c>
      <c r="C118" s="94" t="s">
        <v>299</v>
      </c>
      <c r="D118" s="80" t="s">
        <v>305</v>
      </c>
      <c r="E118" s="80" t="s">
        <v>305</v>
      </c>
      <c r="F118" s="26" t="s">
        <v>283</v>
      </c>
      <c r="G118" s="28">
        <f t="shared" si="6"/>
        <v>4</v>
      </c>
      <c r="H118" s="31" t="s">
        <v>2425</v>
      </c>
      <c r="I118" s="17" t="s">
        <v>2426</v>
      </c>
    </row>
    <row r="119" spans="1:9" s="17" customFormat="1">
      <c r="A119" s="100"/>
      <c r="B119" s="97" t="s">
        <v>286</v>
      </c>
      <c r="C119" s="94" t="s">
        <v>299</v>
      </c>
      <c r="D119" s="80" t="s">
        <v>306</v>
      </c>
      <c r="E119" s="80" t="s">
        <v>306</v>
      </c>
      <c r="F119" s="26" t="s">
        <v>301</v>
      </c>
      <c r="G119" s="28">
        <f t="shared" si="6"/>
        <v>7.5</v>
      </c>
      <c r="H119" s="31" t="s">
        <v>2425</v>
      </c>
      <c r="I119" s="17" t="s">
        <v>2426</v>
      </c>
    </row>
    <row r="120" spans="1:9" s="17" customFormat="1">
      <c r="A120" s="100"/>
      <c r="B120" s="97" t="s">
        <v>286</v>
      </c>
      <c r="C120" s="94" t="s">
        <v>299</v>
      </c>
      <c r="D120" s="80" t="s">
        <v>307</v>
      </c>
      <c r="E120" s="80" t="s">
        <v>307</v>
      </c>
      <c r="F120" s="26" t="s">
        <v>283</v>
      </c>
      <c r="G120" s="28">
        <f t="shared" si="6"/>
        <v>4</v>
      </c>
      <c r="H120" s="31" t="s">
        <v>2425</v>
      </c>
      <c r="I120" s="17" t="s">
        <v>2426</v>
      </c>
    </row>
    <row r="121" spans="1:9" s="17" customFormat="1">
      <c r="A121" s="100"/>
      <c r="B121" s="97" t="s">
        <v>286</v>
      </c>
      <c r="C121" s="94" t="s">
        <v>299</v>
      </c>
      <c r="D121" s="80" t="s">
        <v>308</v>
      </c>
      <c r="E121" s="80" t="s">
        <v>308</v>
      </c>
      <c r="F121" s="26" t="s">
        <v>284</v>
      </c>
      <c r="G121" s="28">
        <f t="shared" si="6"/>
        <v>3.9</v>
      </c>
      <c r="H121" s="31" t="s">
        <v>2425</v>
      </c>
      <c r="I121" s="17" t="s">
        <v>2426</v>
      </c>
    </row>
    <row r="122" spans="1:9" s="17" customFormat="1">
      <c r="A122" s="100"/>
      <c r="B122" s="97" t="s">
        <v>286</v>
      </c>
      <c r="C122" s="94" t="s">
        <v>299</v>
      </c>
      <c r="D122" s="80" t="s">
        <v>309</v>
      </c>
      <c r="E122" s="80" t="s">
        <v>309</v>
      </c>
      <c r="F122" s="26" t="s">
        <v>283</v>
      </c>
      <c r="G122" s="28">
        <f t="shared" si="6"/>
        <v>4</v>
      </c>
      <c r="H122" s="31" t="s">
        <v>2425</v>
      </c>
      <c r="I122" s="17" t="s">
        <v>2426</v>
      </c>
    </row>
    <row r="123" spans="1:9" s="17" customFormat="1">
      <c r="A123" s="100"/>
      <c r="B123" s="97" t="s">
        <v>286</v>
      </c>
      <c r="C123" s="94" t="s">
        <v>299</v>
      </c>
      <c r="D123" s="80" t="s">
        <v>310</v>
      </c>
      <c r="E123" s="80" t="s">
        <v>310</v>
      </c>
      <c r="F123" s="26" t="s">
        <v>283</v>
      </c>
      <c r="G123" s="28">
        <f t="shared" si="6"/>
        <v>4</v>
      </c>
      <c r="H123" s="31" t="s">
        <v>2425</v>
      </c>
      <c r="I123" s="17" t="s">
        <v>2426</v>
      </c>
    </row>
    <row r="124" spans="1:9" s="17" customFormat="1">
      <c r="A124" s="100"/>
      <c r="B124" s="84" t="s">
        <v>286</v>
      </c>
      <c r="C124" s="94" t="s">
        <v>256</v>
      </c>
      <c r="D124" s="80" t="s">
        <v>257</v>
      </c>
      <c r="E124" s="80" t="s">
        <v>257</v>
      </c>
      <c r="F124" s="26" t="s">
        <v>284</v>
      </c>
      <c r="G124" s="28">
        <f t="shared" ref="G124:G129" si="7">IF(F124="","",IF(F124="EI",4,IF(F124="EO",5.2,IF(F124="EQ",3.9,IF(F124="ILF",7.5,IF(F124="EIF",5.4))))))</f>
        <v>3.9</v>
      </c>
      <c r="H124" s="31" t="s">
        <v>2425</v>
      </c>
      <c r="I124" s="17" t="s">
        <v>2426</v>
      </c>
    </row>
    <row r="125" spans="1:9" s="17" customFormat="1">
      <c r="A125" s="100"/>
      <c r="B125" s="84" t="s">
        <v>286</v>
      </c>
      <c r="C125" s="94" t="s">
        <v>256</v>
      </c>
      <c r="D125" s="80" t="s">
        <v>258</v>
      </c>
      <c r="E125" s="80" t="s">
        <v>258</v>
      </c>
      <c r="F125" s="26" t="s">
        <v>283</v>
      </c>
      <c r="G125" s="28">
        <f t="shared" si="7"/>
        <v>4</v>
      </c>
      <c r="H125" s="31" t="s">
        <v>2425</v>
      </c>
      <c r="I125" s="17" t="s">
        <v>2426</v>
      </c>
    </row>
    <row r="126" spans="1:9" s="17" customFormat="1">
      <c r="A126" s="100"/>
      <c r="B126" s="84" t="s">
        <v>286</v>
      </c>
      <c r="C126" s="94" t="s">
        <v>256</v>
      </c>
      <c r="D126" s="80" t="s">
        <v>259</v>
      </c>
      <c r="E126" s="80" t="s">
        <v>259</v>
      </c>
      <c r="F126" s="26" t="s">
        <v>283</v>
      </c>
      <c r="G126" s="28">
        <f t="shared" si="7"/>
        <v>4</v>
      </c>
      <c r="H126" s="31" t="s">
        <v>2425</v>
      </c>
      <c r="I126" s="17" t="s">
        <v>2426</v>
      </c>
    </row>
    <row r="127" spans="1:9" s="17" customFormat="1">
      <c r="A127" s="100"/>
      <c r="B127" s="84" t="s">
        <v>286</v>
      </c>
      <c r="C127" s="94" t="s">
        <v>256</v>
      </c>
      <c r="D127" s="80" t="s">
        <v>260</v>
      </c>
      <c r="E127" s="80" t="s">
        <v>260</v>
      </c>
      <c r="F127" s="26" t="s">
        <v>283</v>
      </c>
      <c r="G127" s="28">
        <f t="shared" si="7"/>
        <v>4</v>
      </c>
      <c r="H127" s="31" t="s">
        <v>2425</v>
      </c>
      <c r="I127" s="17" t="s">
        <v>2426</v>
      </c>
    </row>
    <row r="128" spans="1:9" s="17" customFormat="1">
      <c r="A128" s="100"/>
      <c r="B128" s="84" t="s">
        <v>286</v>
      </c>
      <c r="C128" s="94" t="s">
        <v>256</v>
      </c>
      <c r="D128" s="80" t="s">
        <v>261</v>
      </c>
      <c r="E128" s="80" t="s">
        <v>261</v>
      </c>
      <c r="F128" s="26" t="s">
        <v>283</v>
      </c>
      <c r="G128" s="28">
        <f t="shared" si="7"/>
        <v>4</v>
      </c>
      <c r="H128" s="31" t="s">
        <v>2425</v>
      </c>
      <c r="I128" s="17" t="s">
        <v>2426</v>
      </c>
    </row>
    <row r="129" spans="1:9" s="17" customFormat="1">
      <c r="A129" s="100"/>
      <c r="B129" s="84" t="s">
        <v>286</v>
      </c>
      <c r="C129" s="94" t="s">
        <v>256</v>
      </c>
      <c r="D129" s="80" t="s">
        <v>262</v>
      </c>
      <c r="E129" s="80" t="s">
        <v>262</v>
      </c>
      <c r="F129" s="26" t="s">
        <v>283</v>
      </c>
      <c r="G129" s="28">
        <f t="shared" si="7"/>
        <v>4</v>
      </c>
      <c r="H129" s="31" t="s">
        <v>2425</v>
      </c>
      <c r="I129" s="351" t="s">
        <v>2426</v>
      </c>
    </row>
    <row r="130" spans="1:9" s="17" customFormat="1">
      <c r="A130" s="100"/>
      <c r="B130" s="97" t="s">
        <v>286</v>
      </c>
      <c r="C130" s="95" t="s">
        <v>691</v>
      </c>
      <c r="D130" s="96" t="s">
        <v>347</v>
      </c>
      <c r="E130" s="96" t="s">
        <v>347</v>
      </c>
      <c r="F130" s="98" t="s">
        <v>301</v>
      </c>
      <c r="G130" s="28">
        <f t="shared" ref="G130:G147" si="8">IF(F130="","",IF(F130="EI",4,IF(F130="EO",5.2,IF(F130="EQ",3.9,IF(F130="ILF",7.5,IF(F130="EIF",5.4))))))</f>
        <v>7.5</v>
      </c>
      <c r="H130" s="31" t="s">
        <v>2426</v>
      </c>
      <c r="I130" s="17" t="s">
        <v>2427</v>
      </c>
    </row>
    <row r="131" spans="1:9" s="17" customFormat="1">
      <c r="A131" s="100"/>
      <c r="B131" s="97" t="s">
        <v>286</v>
      </c>
      <c r="C131" s="95" t="s">
        <v>691</v>
      </c>
      <c r="D131" s="96" t="s">
        <v>348</v>
      </c>
      <c r="E131" s="96" t="s">
        <v>348</v>
      </c>
      <c r="F131" s="98" t="s">
        <v>283</v>
      </c>
      <c r="G131" s="28">
        <f t="shared" si="8"/>
        <v>4</v>
      </c>
      <c r="H131" s="31" t="s">
        <v>2426</v>
      </c>
      <c r="I131" s="17" t="s">
        <v>2427</v>
      </c>
    </row>
    <row r="132" spans="1:9" s="17" customFormat="1">
      <c r="A132" s="100"/>
      <c r="B132" s="97" t="s">
        <v>286</v>
      </c>
      <c r="C132" s="95" t="s">
        <v>691</v>
      </c>
      <c r="D132" s="96" t="s">
        <v>349</v>
      </c>
      <c r="E132" s="96" t="s">
        <v>349</v>
      </c>
      <c r="F132" s="98" t="s">
        <v>283</v>
      </c>
      <c r="G132" s="28">
        <f t="shared" si="8"/>
        <v>4</v>
      </c>
      <c r="H132" s="31" t="s">
        <v>2426</v>
      </c>
      <c r="I132" s="17" t="s">
        <v>2427</v>
      </c>
    </row>
    <row r="133" spans="1:9" s="17" customFormat="1">
      <c r="A133" s="100"/>
      <c r="B133" s="97" t="s">
        <v>286</v>
      </c>
      <c r="C133" s="95" t="s">
        <v>691</v>
      </c>
      <c r="D133" s="96" t="s">
        <v>350</v>
      </c>
      <c r="E133" s="96" t="s">
        <v>350</v>
      </c>
      <c r="F133" s="98" t="s">
        <v>284</v>
      </c>
      <c r="G133" s="28">
        <f t="shared" si="8"/>
        <v>3.9</v>
      </c>
      <c r="H133" s="31" t="s">
        <v>2426</v>
      </c>
      <c r="I133" s="17" t="s">
        <v>2427</v>
      </c>
    </row>
    <row r="134" spans="1:9" s="17" customFormat="1">
      <c r="A134" s="100"/>
      <c r="B134" s="97" t="s">
        <v>286</v>
      </c>
      <c r="C134" s="95" t="s">
        <v>691</v>
      </c>
      <c r="D134" s="96" t="s">
        <v>351</v>
      </c>
      <c r="E134" s="96" t="s">
        <v>351</v>
      </c>
      <c r="F134" s="98" t="s">
        <v>284</v>
      </c>
      <c r="G134" s="28">
        <f t="shared" si="8"/>
        <v>3.9</v>
      </c>
      <c r="H134" s="31" t="s">
        <v>2426</v>
      </c>
      <c r="I134" s="17" t="s">
        <v>2427</v>
      </c>
    </row>
    <row r="135" spans="1:9" s="17" customFormat="1">
      <c r="A135" s="100"/>
      <c r="B135" s="97" t="s">
        <v>286</v>
      </c>
      <c r="C135" s="95" t="s">
        <v>691</v>
      </c>
      <c r="D135" s="96" t="s">
        <v>352</v>
      </c>
      <c r="E135" s="96" t="s">
        <v>352</v>
      </c>
      <c r="F135" s="98" t="s">
        <v>283</v>
      </c>
      <c r="G135" s="28">
        <f t="shared" si="8"/>
        <v>4</v>
      </c>
      <c r="H135" s="31" t="s">
        <v>2426</v>
      </c>
      <c r="I135" s="17" t="s">
        <v>2427</v>
      </c>
    </row>
    <row r="136" spans="1:9" s="17" customFormat="1">
      <c r="A136" s="100"/>
      <c r="B136" s="97" t="s">
        <v>286</v>
      </c>
      <c r="C136" s="95" t="s">
        <v>691</v>
      </c>
      <c r="D136" s="96" t="s">
        <v>353</v>
      </c>
      <c r="E136" s="96" t="s">
        <v>353</v>
      </c>
      <c r="F136" s="98" t="s">
        <v>283</v>
      </c>
      <c r="G136" s="28">
        <f t="shared" si="8"/>
        <v>4</v>
      </c>
      <c r="H136" s="31" t="s">
        <v>2426</v>
      </c>
      <c r="I136" s="17" t="s">
        <v>2427</v>
      </c>
    </row>
    <row r="137" spans="1:9" s="17" customFormat="1">
      <c r="A137" s="100"/>
      <c r="B137" s="97" t="s">
        <v>286</v>
      </c>
      <c r="C137" s="95" t="s">
        <v>693</v>
      </c>
      <c r="D137" s="96" t="s">
        <v>354</v>
      </c>
      <c r="E137" s="96" t="s">
        <v>354</v>
      </c>
      <c r="F137" s="98" t="s">
        <v>301</v>
      </c>
      <c r="G137" s="28">
        <f t="shared" si="8"/>
        <v>7.5</v>
      </c>
      <c r="H137" s="31" t="s">
        <v>2426</v>
      </c>
      <c r="I137" s="17" t="s">
        <v>2427</v>
      </c>
    </row>
    <row r="138" spans="1:9" s="17" customFormat="1">
      <c r="A138" s="100"/>
      <c r="B138" s="97" t="s">
        <v>286</v>
      </c>
      <c r="C138" s="95" t="s">
        <v>693</v>
      </c>
      <c r="D138" s="96" t="s">
        <v>355</v>
      </c>
      <c r="E138" s="96" t="s">
        <v>355</v>
      </c>
      <c r="F138" s="98" t="s">
        <v>283</v>
      </c>
      <c r="G138" s="28">
        <f t="shared" si="8"/>
        <v>4</v>
      </c>
      <c r="H138" s="31" t="s">
        <v>2426</v>
      </c>
      <c r="I138" s="17" t="s">
        <v>2427</v>
      </c>
    </row>
    <row r="139" spans="1:9" s="17" customFormat="1">
      <c r="A139" s="100"/>
      <c r="B139" s="97" t="s">
        <v>286</v>
      </c>
      <c r="C139" s="95" t="s">
        <v>693</v>
      </c>
      <c r="D139" s="96" t="s">
        <v>356</v>
      </c>
      <c r="E139" s="96" t="s">
        <v>356</v>
      </c>
      <c r="F139" s="98" t="s">
        <v>284</v>
      </c>
      <c r="G139" s="28">
        <f t="shared" si="8"/>
        <v>3.9</v>
      </c>
      <c r="H139" s="31" t="s">
        <v>2426</v>
      </c>
      <c r="I139" s="17" t="s">
        <v>2427</v>
      </c>
    </row>
    <row r="140" spans="1:9" s="17" customFormat="1">
      <c r="A140" s="100"/>
      <c r="B140" s="97" t="s">
        <v>286</v>
      </c>
      <c r="C140" s="95" t="s">
        <v>693</v>
      </c>
      <c r="D140" s="96" t="s">
        <v>357</v>
      </c>
      <c r="E140" s="96" t="s">
        <v>357</v>
      </c>
      <c r="F140" s="98" t="s">
        <v>284</v>
      </c>
      <c r="G140" s="28">
        <f t="shared" si="8"/>
        <v>3.9</v>
      </c>
      <c r="H140" s="31" t="s">
        <v>2426</v>
      </c>
      <c r="I140" s="17" t="s">
        <v>2427</v>
      </c>
    </row>
    <row r="141" spans="1:9" s="17" customFormat="1">
      <c r="A141" s="100"/>
      <c r="B141" s="97" t="s">
        <v>286</v>
      </c>
      <c r="C141" s="95" t="s">
        <v>693</v>
      </c>
      <c r="D141" s="96" t="s">
        <v>358</v>
      </c>
      <c r="E141" s="96" t="s">
        <v>358</v>
      </c>
      <c r="F141" s="98" t="s">
        <v>283</v>
      </c>
      <c r="G141" s="28">
        <f t="shared" si="8"/>
        <v>4</v>
      </c>
      <c r="H141" s="31" t="s">
        <v>2426</v>
      </c>
      <c r="I141" s="17" t="s">
        <v>2427</v>
      </c>
    </row>
    <row r="142" spans="1:9" s="17" customFormat="1">
      <c r="A142" s="100"/>
      <c r="B142" s="97" t="s">
        <v>286</v>
      </c>
      <c r="C142" s="95" t="s">
        <v>693</v>
      </c>
      <c r="D142" s="96" t="s">
        <v>359</v>
      </c>
      <c r="E142" s="96" t="s">
        <v>359</v>
      </c>
      <c r="F142" s="98" t="s">
        <v>283</v>
      </c>
      <c r="G142" s="28">
        <f t="shared" si="8"/>
        <v>4</v>
      </c>
      <c r="H142" s="31" t="s">
        <v>2426</v>
      </c>
      <c r="I142" s="17" t="s">
        <v>2427</v>
      </c>
    </row>
    <row r="143" spans="1:9" s="17" customFormat="1">
      <c r="A143" s="100"/>
      <c r="B143" s="97" t="s">
        <v>286</v>
      </c>
      <c r="C143" s="95" t="s">
        <v>694</v>
      </c>
      <c r="D143" s="96" t="s">
        <v>360</v>
      </c>
      <c r="E143" s="96" t="s">
        <v>360</v>
      </c>
      <c r="F143" s="98" t="s">
        <v>283</v>
      </c>
      <c r="G143" s="28">
        <f t="shared" si="8"/>
        <v>4</v>
      </c>
      <c r="H143" s="31" t="s">
        <v>2426</v>
      </c>
      <c r="I143" s="17" t="s">
        <v>2427</v>
      </c>
    </row>
    <row r="144" spans="1:9" s="17" customFormat="1">
      <c r="A144" s="100"/>
      <c r="B144" s="97" t="s">
        <v>286</v>
      </c>
      <c r="C144" s="95" t="s">
        <v>694</v>
      </c>
      <c r="D144" s="96" t="s">
        <v>361</v>
      </c>
      <c r="E144" s="96" t="s">
        <v>361</v>
      </c>
      <c r="F144" s="98" t="s">
        <v>283</v>
      </c>
      <c r="G144" s="28">
        <f t="shared" si="8"/>
        <v>4</v>
      </c>
      <c r="H144" s="31" t="s">
        <v>2426</v>
      </c>
      <c r="I144" s="17" t="s">
        <v>2427</v>
      </c>
    </row>
    <row r="145" spans="1:9" s="17" customFormat="1">
      <c r="A145" s="100"/>
      <c r="B145" s="97" t="s">
        <v>286</v>
      </c>
      <c r="C145" s="95" t="s">
        <v>694</v>
      </c>
      <c r="D145" s="96" t="s">
        <v>362</v>
      </c>
      <c r="E145" s="96" t="s">
        <v>362</v>
      </c>
      <c r="F145" s="98" t="s">
        <v>284</v>
      </c>
      <c r="G145" s="28">
        <f t="shared" si="8"/>
        <v>3.9</v>
      </c>
      <c r="H145" s="31" t="s">
        <v>2426</v>
      </c>
      <c r="I145" s="17" t="s">
        <v>2427</v>
      </c>
    </row>
    <row r="146" spans="1:9" s="17" customFormat="1">
      <c r="A146" s="100"/>
      <c r="B146" s="97" t="s">
        <v>286</v>
      </c>
      <c r="C146" s="95" t="s">
        <v>694</v>
      </c>
      <c r="D146" s="96" t="s">
        <v>363</v>
      </c>
      <c r="E146" s="96" t="s">
        <v>363</v>
      </c>
      <c r="F146" s="98" t="s">
        <v>283</v>
      </c>
      <c r="G146" s="28">
        <f t="shared" si="8"/>
        <v>4</v>
      </c>
      <c r="H146" s="31" t="s">
        <v>2426</v>
      </c>
      <c r="I146" s="17" t="s">
        <v>2427</v>
      </c>
    </row>
    <row r="147" spans="1:9" s="17" customFormat="1">
      <c r="A147" s="100"/>
      <c r="B147" s="97" t="s">
        <v>286</v>
      </c>
      <c r="C147" s="95" t="s">
        <v>694</v>
      </c>
      <c r="D147" s="96" t="s">
        <v>364</v>
      </c>
      <c r="E147" s="96" t="s">
        <v>364</v>
      </c>
      <c r="F147" s="98" t="s">
        <v>283</v>
      </c>
      <c r="G147" s="28">
        <f t="shared" si="8"/>
        <v>4</v>
      </c>
      <c r="H147" s="31" t="s">
        <v>2426</v>
      </c>
      <c r="I147" s="17" t="s">
        <v>2427</v>
      </c>
    </row>
    <row r="148" spans="1:9" s="17" customFormat="1">
      <c r="A148" s="100"/>
      <c r="B148" s="97" t="s">
        <v>286</v>
      </c>
      <c r="C148" s="95" t="s">
        <v>692</v>
      </c>
      <c r="D148" s="96" t="s">
        <v>339</v>
      </c>
      <c r="E148" s="96" t="s">
        <v>339</v>
      </c>
      <c r="F148" s="98" t="s">
        <v>301</v>
      </c>
      <c r="G148" s="28">
        <f t="shared" ref="G148:G156" si="9">IF(F148="","",IF(F148="EI",4,IF(F148="EO",5.2,IF(F148="EQ",3.9,IF(F148="ILF",7.5,IF(F148="EIF",5.4))))))</f>
        <v>7.5</v>
      </c>
      <c r="H148" s="31" t="s">
        <v>2426</v>
      </c>
      <c r="I148" s="17" t="s">
        <v>2427</v>
      </c>
    </row>
    <row r="149" spans="1:9" s="17" customFormat="1">
      <c r="A149" s="100"/>
      <c r="B149" s="97" t="s">
        <v>286</v>
      </c>
      <c r="C149" s="95" t="s">
        <v>692</v>
      </c>
      <c r="D149" s="96" t="s">
        <v>279</v>
      </c>
      <c r="E149" s="96" t="s">
        <v>279</v>
      </c>
      <c r="F149" s="98" t="s">
        <v>283</v>
      </c>
      <c r="G149" s="28">
        <f t="shared" si="9"/>
        <v>4</v>
      </c>
      <c r="H149" s="31" t="s">
        <v>2426</v>
      </c>
      <c r="I149" s="17" t="s">
        <v>2427</v>
      </c>
    </row>
    <row r="150" spans="1:9" s="17" customFormat="1">
      <c r="A150" s="100"/>
      <c r="B150" s="97" t="s">
        <v>286</v>
      </c>
      <c r="C150" s="95" t="s">
        <v>692</v>
      </c>
      <c r="D150" s="96" t="s">
        <v>278</v>
      </c>
      <c r="E150" s="96" t="s">
        <v>278</v>
      </c>
      <c r="F150" s="98" t="s">
        <v>283</v>
      </c>
      <c r="G150" s="28">
        <f t="shared" si="9"/>
        <v>4</v>
      </c>
      <c r="H150" s="31" t="s">
        <v>2426</v>
      </c>
      <c r="I150" s="17" t="s">
        <v>2427</v>
      </c>
    </row>
    <row r="151" spans="1:9" s="17" customFormat="1">
      <c r="A151" s="100"/>
      <c r="B151" s="97" t="s">
        <v>286</v>
      </c>
      <c r="C151" s="95" t="s">
        <v>692</v>
      </c>
      <c r="D151" s="96" t="s">
        <v>277</v>
      </c>
      <c r="E151" s="96" t="s">
        <v>277</v>
      </c>
      <c r="F151" s="98" t="s">
        <v>284</v>
      </c>
      <c r="G151" s="28">
        <f t="shared" si="9"/>
        <v>3.9</v>
      </c>
      <c r="H151" s="31" t="s">
        <v>2426</v>
      </c>
      <c r="I151" s="17" t="s">
        <v>2427</v>
      </c>
    </row>
    <row r="152" spans="1:9" s="17" customFormat="1">
      <c r="A152" s="100"/>
      <c r="B152" s="97" t="s">
        <v>286</v>
      </c>
      <c r="C152" s="95" t="s">
        <v>692</v>
      </c>
      <c r="D152" s="96" t="s">
        <v>280</v>
      </c>
      <c r="E152" s="96" t="s">
        <v>280</v>
      </c>
      <c r="F152" s="98" t="s">
        <v>284</v>
      </c>
      <c r="G152" s="28">
        <f t="shared" si="9"/>
        <v>3.9</v>
      </c>
      <c r="H152" s="31" t="s">
        <v>2426</v>
      </c>
      <c r="I152" s="17" t="s">
        <v>2427</v>
      </c>
    </row>
    <row r="153" spans="1:9" s="17" customFormat="1">
      <c r="A153" s="100"/>
      <c r="B153" s="97" t="s">
        <v>286</v>
      </c>
      <c r="C153" s="95" t="s">
        <v>692</v>
      </c>
      <c r="D153" s="96" t="s">
        <v>281</v>
      </c>
      <c r="E153" s="96" t="s">
        <v>281</v>
      </c>
      <c r="F153" s="98" t="s">
        <v>284</v>
      </c>
      <c r="G153" s="28">
        <f t="shared" si="9"/>
        <v>3.9</v>
      </c>
      <c r="H153" s="31" t="s">
        <v>2426</v>
      </c>
      <c r="I153" s="17" t="s">
        <v>2427</v>
      </c>
    </row>
    <row r="154" spans="1:9" s="17" customFormat="1">
      <c r="A154" s="100"/>
      <c r="B154" s="97" t="s">
        <v>286</v>
      </c>
      <c r="C154" s="95" t="s">
        <v>692</v>
      </c>
      <c r="D154" s="96" t="s">
        <v>282</v>
      </c>
      <c r="E154" s="96" t="s">
        <v>282</v>
      </c>
      <c r="F154" s="98" t="s">
        <v>283</v>
      </c>
      <c r="G154" s="28">
        <f t="shared" si="9"/>
        <v>4</v>
      </c>
      <c r="H154" s="31" t="s">
        <v>2426</v>
      </c>
      <c r="I154" s="17" t="s">
        <v>2427</v>
      </c>
    </row>
    <row r="155" spans="1:9" s="17" customFormat="1">
      <c r="A155" s="100"/>
      <c r="B155" s="97" t="s">
        <v>286</v>
      </c>
      <c r="C155" s="95" t="s">
        <v>692</v>
      </c>
      <c r="D155" s="96" t="s">
        <v>340</v>
      </c>
      <c r="E155" s="96" t="s">
        <v>340</v>
      </c>
      <c r="F155" s="98" t="s">
        <v>283</v>
      </c>
      <c r="G155" s="28">
        <f t="shared" si="9"/>
        <v>4</v>
      </c>
      <c r="H155" s="31" t="s">
        <v>2426</v>
      </c>
      <c r="I155" s="17" t="s">
        <v>2427</v>
      </c>
    </row>
    <row r="156" spans="1:9" s="17" customFormat="1">
      <c r="A156" s="100"/>
      <c r="B156" s="97" t="s">
        <v>286</v>
      </c>
      <c r="C156" s="95" t="s">
        <v>692</v>
      </c>
      <c r="D156" s="96" t="s">
        <v>341</v>
      </c>
      <c r="E156" s="96" t="s">
        <v>341</v>
      </c>
      <c r="F156" s="98" t="s">
        <v>283</v>
      </c>
      <c r="G156" s="28">
        <f t="shared" si="9"/>
        <v>4</v>
      </c>
      <c r="H156" s="31" t="s">
        <v>2426</v>
      </c>
      <c r="I156" s="17" t="s">
        <v>2427</v>
      </c>
    </row>
    <row r="157" spans="1:9">
      <c r="B157" s="84" t="s">
        <v>374</v>
      </c>
      <c r="C157" s="94" t="s">
        <v>375</v>
      </c>
      <c r="D157" s="80" t="s">
        <v>376</v>
      </c>
      <c r="E157" s="85" t="s">
        <v>376</v>
      </c>
      <c r="F157" s="26" t="s">
        <v>284</v>
      </c>
      <c r="G157" s="28">
        <f t="shared" ref="G157:G193" si="10">IF(F157="","",IF(F157="EI",4,IF(F157="EO",5.2,IF(F157="EQ",3.9,IF(F157="ILF",7.5,IF(F157="EIF",5.4))))))</f>
        <v>3.9</v>
      </c>
      <c r="H157" s="31" t="s">
        <v>2427</v>
      </c>
      <c r="I157" s="17" t="s">
        <v>2427</v>
      </c>
    </row>
    <row r="158" spans="1:9">
      <c r="B158" s="84" t="s">
        <v>374</v>
      </c>
      <c r="C158" s="94" t="s">
        <v>375</v>
      </c>
      <c r="D158" s="80" t="s">
        <v>377</v>
      </c>
      <c r="E158" s="85" t="s">
        <v>377</v>
      </c>
      <c r="F158" s="26" t="s">
        <v>284</v>
      </c>
      <c r="G158" s="28">
        <f t="shared" si="10"/>
        <v>3.9</v>
      </c>
      <c r="H158" s="31" t="s">
        <v>2427</v>
      </c>
      <c r="I158" s="17" t="s">
        <v>2427</v>
      </c>
    </row>
    <row r="159" spans="1:9">
      <c r="B159" s="84" t="s">
        <v>374</v>
      </c>
      <c r="C159" s="94" t="s">
        <v>375</v>
      </c>
      <c r="D159" s="80" t="s">
        <v>378</v>
      </c>
      <c r="E159" s="85" t="s">
        <v>378</v>
      </c>
      <c r="F159" s="26" t="s">
        <v>284</v>
      </c>
      <c r="G159" s="28">
        <f t="shared" si="10"/>
        <v>3.9</v>
      </c>
      <c r="H159" s="31" t="s">
        <v>2427</v>
      </c>
      <c r="I159" s="17" t="s">
        <v>2427</v>
      </c>
    </row>
    <row r="160" spans="1:9">
      <c r="B160" s="84" t="s">
        <v>374</v>
      </c>
      <c r="C160" s="94" t="s">
        <v>375</v>
      </c>
      <c r="D160" s="80" t="s">
        <v>379</v>
      </c>
      <c r="E160" s="85" t="s">
        <v>379</v>
      </c>
      <c r="F160" s="26" t="s">
        <v>284</v>
      </c>
      <c r="G160" s="28">
        <f t="shared" si="10"/>
        <v>3.9</v>
      </c>
      <c r="H160" s="31" t="s">
        <v>2427</v>
      </c>
      <c r="I160" s="17" t="s">
        <v>2427</v>
      </c>
    </row>
    <row r="161" spans="2:9">
      <c r="B161" s="84" t="s">
        <v>374</v>
      </c>
      <c r="C161" s="94" t="s">
        <v>375</v>
      </c>
      <c r="D161" s="80" t="s">
        <v>380</v>
      </c>
      <c r="E161" s="85" t="s">
        <v>380</v>
      </c>
      <c r="F161" s="26" t="s">
        <v>284</v>
      </c>
      <c r="G161" s="28">
        <f t="shared" si="10"/>
        <v>3.9</v>
      </c>
      <c r="H161" s="31" t="s">
        <v>2427</v>
      </c>
      <c r="I161" s="17" t="s">
        <v>2427</v>
      </c>
    </row>
    <row r="162" spans="2:9">
      <c r="B162" s="84" t="s">
        <v>374</v>
      </c>
      <c r="C162" s="94" t="s">
        <v>375</v>
      </c>
      <c r="D162" s="80" t="s">
        <v>381</v>
      </c>
      <c r="E162" s="85" t="s">
        <v>381</v>
      </c>
      <c r="F162" s="26" t="s">
        <v>284</v>
      </c>
      <c r="G162" s="28">
        <f t="shared" si="10"/>
        <v>3.9</v>
      </c>
      <c r="H162" s="31" t="s">
        <v>2427</v>
      </c>
      <c r="I162" s="17" t="s">
        <v>2427</v>
      </c>
    </row>
    <row r="163" spans="2:9">
      <c r="B163" s="84" t="s">
        <v>374</v>
      </c>
      <c r="C163" s="94" t="s">
        <v>375</v>
      </c>
      <c r="D163" s="80" t="s">
        <v>382</v>
      </c>
      <c r="E163" s="85" t="s">
        <v>382</v>
      </c>
      <c r="F163" s="26" t="s">
        <v>284</v>
      </c>
      <c r="G163" s="28">
        <f t="shared" si="10"/>
        <v>3.9</v>
      </c>
      <c r="H163" s="31" t="s">
        <v>2427</v>
      </c>
      <c r="I163" s="17" t="s">
        <v>2427</v>
      </c>
    </row>
    <row r="164" spans="2:9">
      <c r="B164" s="84" t="s">
        <v>374</v>
      </c>
      <c r="C164" s="94" t="s">
        <v>375</v>
      </c>
      <c r="D164" s="80" t="s">
        <v>383</v>
      </c>
      <c r="E164" s="85" t="s">
        <v>383</v>
      </c>
      <c r="F164" s="26" t="s">
        <v>284</v>
      </c>
      <c r="G164" s="28">
        <f t="shared" si="10"/>
        <v>3.9</v>
      </c>
      <c r="H164" s="31" t="s">
        <v>2427</v>
      </c>
      <c r="I164" s="17" t="s">
        <v>2427</v>
      </c>
    </row>
    <row r="165" spans="2:9">
      <c r="B165" s="84" t="s">
        <v>374</v>
      </c>
      <c r="C165" s="94" t="s">
        <v>375</v>
      </c>
      <c r="D165" s="80" t="s">
        <v>384</v>
      </c>
      <c r="E165" s="85" t="s">
        <v>384</v>
      </c>
      <c r="F165" s="26" t="s">
        <v>284</v>
      </c>
      <c r="G165" s="28">
        <f t="shared" si="10"/>
        <v>3.9</v>
      </c>
      <c r="H165" s="31" t="s">
        <v>2427</v>
      </c>
      <c r="I165" s="17" t="s">
        <v>2427</v>
      </c>
    </row>
    <row r="166" spans="2:9">
      <c r="B166" s="84" t="s">
        <v>374</v>
      </c>
      <c r="C166" s="94" t="s">
        <v>375</v>
      </c>
      <c r="D166" s="80" t="s">
        <v>385</v>
      </c>
      <c r="E166" s="85" t="s">
        <v>385</v>
      </c>
      <c r="F166" s="26" t="s">
        <v>284</v>
      </c>
      <c r="G166" s="28">
        <f t="shared" si="10"/>
        <v>3.9</v>
      </c>
      <c r="H166" s="31" t="s">
        <v>2427</v>
      </c>
      <c r="I166" s="17" t="s">
        <v>2427</v>
      </c>
    </row>
    <row r="167" spans="2:9">
      <c r="B167" s="84" t="s">
        <v>374</v>
      </c>
      <c r="C167" s="94" t="s">
        <v>375</v>
      </c>
      <c r="D167" s="80" t="s">
        <v>386</v>
      </c>
      <c r="E167" s="85" t="s">
        <v>386</v>
      </c>
      <c r="F167" s="26" t="s">
        <v>284</v>
      </c>
      <c r="G167" s="28">
        <f t="shared" si="10"/>
        <v>3.9</v>
      </c>
      <c r="H167" s="31" t="s">
        <v>2427</v>
      </c>
      <c r="I167" s="350" t="s">
        <v>2430</v>
      </c>
    </row>
    <row r="168" spans="2:9">
      <c r="B168" s="84" t="s">
        <v>374</v>
      </c>
      <c r="C168" s="94" t="s">
        <v>375</v>
      </c>
      <c r="D168" s="80" t="s">
        <v>387</v>
      </c>
      <c r="E168" s="85" t="s">
        <v>387</v>
      </c>
      <c r="F168" s="26" t="s">
        <v>284</v>
      </c>
      <c r="G168" s="28">
        <f t="shared" si="10"/>
        <v>3.9</v>
      </c>
      <c r="H168" s="31" t="s">
        <v>2427</v>
      </c>
      <c r="I168" s="350" t="s">
        <v>2430</v>
      </c>
    </row>
    <row r="169" spans="2:9">
      <c r="B169" s="84" t="s">
        <v>374</v>
      </c>
      <c r="C169" s="94" t="s">
        <v>375</v>
      </c>
      <c r="D169" s="80" t="s">
        <v>388</v>
      </c>
      <c r="E169" s="85" t="s">
        <v>388</v>
      </c>
      <c r="F169" s="26" t="s">
        <v>284</v>
      </c>
      <c r="G169" s="28">
        <f t="shared" si="10"/>
        <v>3.9</v>
      </c>
      <c r="H169" s="31" t="s">
        <v>2427</v>
      </c>
      <c r="I169" s="350" t="s">
        <v>2430</v>
      </c>
    </row>
    <row r="170" spans="2:9">
      <c r="B170" s="84" t="s">
        <v>374</v>
      </c>
      <c r="C170" s="94" t="s">
        <v>375</v>
      </c>
      <c r="D170" s="80" t="s">
        <v>389</v>
      </c>
      <c r="E170" s="85" t="s">
        <v>389</v>
      </c>
      <c r="F170" s="26" t="s">
        <v>284</v>
      </c>
      <c r="G170" s="28">
        <f t="shared" si="10"/>
        <v>3.9</v>
      </c>
      <c r="H170" s="31" t="s">
        <v>2427</v>
      </c>
      <c r="I170" s="350" t="s">
        <v>2430</v>
      </c>
    </row>
    <row r="171" spans="2:9">
      <c r="B171" s="84" t="s">
        <v>374</v>
      </c>
      <c r="C171" s="94" t="s">
        <v>375</v>
      </c>
      <c r="D171" s="80" t="s">
        <v>390</v>
      </c>
      <c r="E171" s="85" t="s">
        <v>390</v>
      </c>
      <c r="F171" s="26" t="s">
        <v>284</v>
      </c>
      <c r="G171" s="28">
        <f t="shared" si="10"/>
        <v>3.9</v>
      </c>
      <c r="H171" s="31" t="s">
        <v>2427</v>
      </c>
      <c r="I171" s="350" t="s">
        <v>2430</v>
      </c>
    </row>
    <row r="172" spans="2:9">
      <c r="B172" s="84" t="s">
        <v>374</v>
      </c>
      <c r="C172" s="94" t="s">
        <v>375</v>
      </c>
      <c r="D172" s="80" t="s">
        <v>391</v>
      </c>
      <c r="E172" s="85" t="s">
        <v>391</v>
      </c>
      <c r="F172" s="26" t="s">
        <v>284</v>
      </c>
      <c r="G172" s="28">
        <f t="shared" si="10"/>
        <v>3.9</v>
      </c>
      <c r="H172" s="31" t="s">
        <v>2427</v>
      </c>
      <c r="I172" s="350" t="s">
        <v>2430</v>
      </c>
    </row>
    <row r="173" spans="2:9">
      <c r="B173" s="84" t="s">
        <v>374</v>
      </c>
      <c r="C173" s="94" t="s">
        <v>375</v>
      </c>
      <c r="D173" s="80" t="s">
        <v>392</v>
      </c>
      <c r="E173" s="85" t="s">
        <v>392</v>
      </c>
      <c r="F173" s="26" t="s">
        <v>284</v>
      </c>
      <c r="G173" s="28">
        <f t="shared" si="10"/>
        <v>3.9</v>
      </c>
      <c r="H173" s="31" t="s">
        <v>2427</v>
      </c>
      <c r="I173" s="350" t="s">
        <v>2430</v>
      </c>
    </row>
    <row r="174" spans="2:9">
      <c r="B174" s="84" t="s">
        <v>374</v>
      </c>
      <c r="C174" s="94" t="s">
        <v>375</v>
      </c>
      <c r="D174" s="80" t="s">
        <v>393</v>
      </c>
      <c r="E174" s="85" t="s">
        <v>393</v>
      </c>
      <c r="F174" s="26" t="s">
        <v>284</v>
      </c>
      <c r="G174" s="28">
        <f t="shared" si="10"/>
        <v>3.9</v>
      </c>
      <c r="H174" s="31" t="s">
        <v>2427</v>
      </c>
      <c r="I174" s="350" t="s">
        <v>2430</v>
      </c>
    </row>
    <row r="175" spans="2:9">
      <c r="B175" s="84" t="s">
        <v>374</v>
      </c>
      <c r="C175" s="94" t="s">
        <v>375</v>
      </c>
      <c r="D175" s="80" t="s">
        <v>394</v>
      </c>
      <c r="E175" s="85" t="s">
        <v>394</v>
      </c>
      <c r="F175" s="26" t="s">
        <v>284</v>
      </c>
      <c r="G175" s="28">
        <f t="shared" si="10"/>
        <v>3.9</v>
      </c>
      <c r="H175" s="31" t="s">
        <v>2427</v>
      </c>
      <c r="I175" s="350" t="s">
        <v>2430</v>
      </c>
    </row>
    <row r="176" spans="2:9">
      <c r="B176" s="84" t="s">
        <v>374</v>
      </c>
      <c r="C176" s="94" t="s">
        <v>375</v>
      </c>
      <c r="D176" s="80" t="s">
        <v>395</v>
      </c>
      <c r="E176" s="85" t="s">
        <v>395</v>
      </c>
      <c r="F176" s="26" t="s">
        <v>284</v>
      </c>
      <c r="G176" s="28">
        <f t="shared" si="10"/>
        <v>3.9</v>
      </c>
      <c r="H176" s="31" t="s">
        <v>2427</v>
      </c>
      <c r="I176" s="350" t="s">
        <v>2430</v>
      </c>
    </row>
    <row r="177" spans="2:9">
      <c r="B177" s="84" t="s">
        <v>374</v>
      </c>
      <c r="C177" s="94" t="s">
        <v>375</v>
      </c>
      <c r="D177" s="80" t="s">
        <v>396</v>
      </c>
      <c r="E177" s="85" t="s">
        <v>396</v>
      </c>
      <c r="F177" s="26" t="s">
        <v>284</v>
      </c>
      <c r="G177" s="28">
        <f t="shared" si="10"/>
        <v>3.9</v>
      </c>
      <c r="H177" s="31" t="s">
        <v>2427</v>
      </c>
      <c r="I177" s="350" t="s">
        <v>2430</v>
      </c>
    </row>
    <row r="178" spans="2:9">
      <c r="B178" s="84" t="s">
        <v>374</v>
      </c>
      <c r="C178" s="94" t="s">
        <v>375</v>
      </c>
      <c r="D178" s="80" t="s">
        <v>397</v>
      </c>
      <c r="E178" s="85" t="s">
        <v>397</v>
      </c>
      <c r="F178" s="26" t="s">
        <v>284</v>
      </c>
      <c r="G178" s="28">
        <f t="shared" si="10"/>
        <v>3.9</v>
      </c>
      <c r="H178" s="31" t="s">
        <v>2427</v>
      </c>
      <c r="I178" s="350" t="s">
        <v>2430</v>
      </c>
    </row>
    <row r="179" spans="2:9">
      <c r="B179" s="84" t="s">
        <v>374</v>
      </c>
      <c r="C179" s="94" t="s">
        <v>375</v>
      </c>
      <c r="D179" s="80" t="s">
        <v>398</v>
      </c>
      <c r="E179" s="85" t="s">
        <v>398</v>
      </c>
      <c r="F179" s="26" t="s">
        <v>284</v>
      </c>
      <c r="G179" s="28">
        <f t="shared" si="10"/>
        <v>3.9</v>
      </c>
      <c r="H179" s="31" t="s">
        <v>2427</v>
      </c>
      <c r="I179" s="350" t="s">
        <v>2430</v>
      </c>
    </row>
    <row r="180" spans="2:9">
      <c r="B180" s="84" t="s">
        <v>374</v>
      </c>
      <c r="C180" s="94" t="s">
        <v>375</v>
      </c>
      <c r="D180" s="80" t="s">
        <v>399</v>
      </c>
      <c r="E180" s="85" t="s">
        <v>399</v>
      </c>
      <c r="F180" s="26" t="s">
        <v>284</v>
      </c>
      <c r="G180" s="28">
        <f t="shared" si="10"/>
        <v>3.9</v>
      </c>
      <c r="H180" s="31" t="s">
        <v>2427</v>
      </c>
      <c r="I180" s="350" t="s">
        <v>2430</v>
      </c>
    </row>
    <row r="181" spans="2:9">
      <c r="B181" s="84" t="s">
        <v>374</v>
      </c>
      <c r="C181" s="94" t="s">
        <v>375</v>
      </c>
      <c r="D181" s="80" t="s">
        <v>400</v>
      </c>
      <c r="E181" s="85" t="s">
        <v>400</v>
      </c>
      <c r="F181" s="26" t="s">
        <v>284</v>
      </c>
      <c r="G181" s="28">
        <f t="shared" si="10"/>
        <v>3.9</v>
      </c>
      <c r="H181" s="31" t="s">
        <v>2427</v>
      </c>
      <c r="I181" s="350" t="s">
        <v>2430</v>
      </c>
    </row>
    <row r="182" spans="2:9">
      <c r="B182" s="84" t="s">
        <v>374</v>
      </c>
      <c r="C182" s="94" t="s">
        <v>375</v>
      </c>
      <c r="D182" s="80" t="s">
        <v>401</v>
      </c>
      <c r="E182" s="85" t="s">
        <v>401</v>
      </c>
      <c r="F182" s="26" t="s">
        <v>284</v>
      </c>
      <c r="G182" s="28">
        <f t="shared" si="10"/>
        <v>3.9</v>
      </c>
      <c r="H182" s="31" t="s">
        <v>2427</v>
      </c>
      <c r="I182" s="350" t="s">
        <v>2430</v>
      </c>
    </row>
    <row r="183" spans="2:9">
      <c r="B183" s="84" t="s">
        <v>374</v>
      </c>
      <c r="C183" s="94" t="s">
        <v>375</v>
      </c>
      <c r="D183" s="80" t="s">
        <v>402</v>
      </c>
      <c r="E183" s="85" t="s">
        <v>402</v>
      </c>
      <c r="F183" s="26" t="s">
        <v>284</v>
      </c>
      <c r="G183" s="28">
        <f t="shared" si="10"/>
        <v>3.9</v>
      </c>
      <c r="H183" s="31" t="s">
        <v>2427</v>
      </c>
      <c r="I183" s="350" t="s">
        <v>2430</v>
      </c>
    </row>
    <row r="184" spans="2:9">
      <c r="B184" s="84" t="s">
        <v>374</v>
      </c>
      <c r="C184" s="94" t="s">
        <v>375</v>
      </c>
      <c r="D184" s="80" t="s">
        <v>403</v>
      </c>
      <c r="E184" s="85" t="s">
        <v>403</v>
      </c>
      <c r="F184" s="26" t="s">
        <v>284</v>
      </c>
      <c r="G184" s="28">
        <f t="shared" si="10"/>
        <v>3.9</v>
      </c>
      <c r="H184" s="31" t="s">
        <v>2427</v>
      </c>
      <c r="I184" s="350" t="s">
        <v>2430</v>
      </c>
    </row>
    <row r="185" spans="2:9">
      <c r="B185" s="84" t="s">
        <v>374</v>
      </c>
      <c r="C185" s="94" t="s">
        <v>375</v>
      </c>
      <c r="D185" s="80" t="s">
        <v>404</v>
      </c>
      <c r="E185" s="85" t="s">
        <v>404</v>
      </c>
      <c r="F185" s="26" t="s">
        <v>284</v>
      </c>
      <c r="G185" s="28">
        <f t="shared" si="10"/>
        <v>3.9</v>
      </c>
      <c r="H185" s="31" t="s">
        <v>2427</v>
      </c>
      <c r="I185" s="350" t="s">
        <v>2430</v>
      </c>
    </row>
    <row r="186" spans="2:9">
      <c r="B186" s="84" t="s">
        <v>374</v>
      </c>
      <c r="C186" s="94" t="s">
        <v>375</v>
      </c>
      <c r="D186" s="80" t="s">
        <v>405</v>
      </c>
      <c r="E186" s="85" t="s">
        <v>405</v>
      </c>
      <c r="F186" s="26" t="s">
        <v>284</v>
      </c>
      <c r="G186" s="28">
        <f t="shared" si="10"/>
        <v>3.9</v>
      </c>
      <c r="H186" s="31" t="s">
        <v>2427</v>
      </c>
      <c r="I186" s="350" t="s">
        <v>2430</v>
      </c>
    </row>
    <row r="187" spans="2:9">
      <c r="B187" s="84" t="s">
        <v>374</v>
      </c>
      <c r="C187" s="94" t="s">
        <v>375</v>
      </c>
      <c r="D187" s="80" t="s">
        <v>406</v>
      </c>
      <c r="E187" s="85" t="s">
        <v>406</v>
      </c>
      <c r="F187" s="26" t="s">
        <v>284</v>
      </c>
      <c r="G187" s="28">
        <f t="shared" si="10"/>
        <v>3.9</v>
      </c>
      <c r="H187" s="31" t="s">
        <v>2427</v>
      </c>
      <c r="I187" s="350" t="s">
        <v>2430</v>
      </c>
    </row>
    <row r="188" spans="2:9">
      <c r="B188" s="84" t="s">
        <v>374</v>
      </c>
      <c r="C188" s="94" t="s">
        <v>375</v>
      </c>
      <c r="D188" s="80" t="s">
        <v>407</v>
      </c>
      <c r="E188" s="85" t="s">
        <v>407</v>
      </c>
      <c r="F188" s="26" t="s">
        <v>284</v>
      </c>
      <c r="G188" s="28">
        <f t="shared" si="10"/>
        <v>3.9</v>
      </c>
      <c r="H188" s="31" t="s">
        <v>2427</v>
      </c>
      <c r="I188" s="350" t="s">
        <v>2430</v>
      </c>
    </row>
    <row r="189" spans="2:9">
      <c r="B189" s="84" t="s">
        <v>374</v>
      </c>
      <c r="C189" s="94" t="s">
        <v>375</v>
      </c>
      <c r="D189" s="80" t="s">
        <v>408</v>
      </c>
      <c r="E189" s="85" t="s">
        <v>408</v>
      </c>
      <c r="F189" s="26" t="s">
        <v>284</v>
      </c>
      <c r="G189" s="28">
        <f t="shared" si="10"/>
        <v>3.9</v>
      </c>
      <c r="H189" s="31" t="s">
        <v>2427</v>
      </c>
      <c r="I189" s="350" t="s">
        <v>2430</v>
      </c>
    </row>
    <row r="190" spans="2:9">
      <c r="B190" s="84" t="s">
        <v>374</v>
      </c>
      <c r="C190" s="94" t="s">
        <v>375</v>
      </c>
      <c r="D190" s="80" t="s">
        <v>409</v>
      </c>
      <c r="E190" s="85" t="s">
        <v>409</v>
      </c>
      <c r="F190" s="26" t="s">
        <v>284</v>
      </c>
      <c r="G190" s="28">
        <f t="shared" si="10"/>
        <v>3.9</v>
      </c>
      <c r="H190" s="31" t="s">
        <v>2427</v>
      </c>
      <c r="I190" s="350" t="s">
        <v>2430</v>
      </c>
    </row>
    <row r="191" spans="2:9">
      <c r="B191" s="84" t="s">
        <v>374</v>
      </c>
      <c r="C191" s="94" t="s">
        <v>375</v>
      </c>
      <c r="D191" s="80" t="s">
        <v>410</v>
      </c>
      <c r="E191" s="85" t="s">
        <v>410</v>
      </c>
      <c r="F191" s="26" t="s">
        <v>284</v>
      </c>
      <c r="G191" s="28">
        <f t="shared" si="10"/>
        <v>3.9</v>
      </c>
      <c r="H191" s="31" t="s">
        <v>2427</v>
      </c>
      <c r="I191" s="350" t="s">
        <v>2430</v>
      </c>
    </row>
    <row r="192" spans="2:9">
      <c r="B192" s="84" t="s">
        <v>374</v>
      </c>
      <c r="C192" s="94" t="s">
        <v>375</v>
      </c>
      <c r="D192" s="80" t="s">
        <v>411</v>
      </c>
      <c r="E192" s="85" t="s">
        <v>411</v>
      </c>
      <c r="F192" s="26" t="s">
        <v>284</v>
      </c>
      <c r="G192" s="28">
        <f t="shared" si="10"/>
        <v>3.9</v>
      </c>
      <c r="H192" s="31" t="s">
        <v>2427</v>
      </c>
      <c r="I192" s="350" t="s">
        <v>2430</v>
      </c>
    </row>
    <row r="193" spans="2:9">
      <c r="B193" s="84" t="s">
        <v>374</v>
      </c>
      <c r="C193" s="94" t="s">
        <v>375</v>
      </c>
      <c r="D193" s="80" t="s">
        <v>412</v>
      </c>
      <c r="E193" s="85" t="s">
        <v>412</v>
      </c>
      <c r="F193" s="26" t="s">
        <v>284</v>
      </c>
      <c r="G193" s="28">
        <f t="shared" si="10"/>
        <v>3.9</v>
      </c>
      <c r="H193" s="31" t="s">
        <v>2427</v>
      </c>
      <c r="I193" s="350" t="s">
        <v>2430</v>
      </c>
    </row>
    <row r="194" spans="2:9">
      <c r="B194" s="84" t="s">
        <v>413</v>
      </c>
      <c r="C194" s="94" t="s">
        <v>414</v>
      </c>
      <c r="D194" s="80" t="s">
        <v>415</v>
      </c>
      <c r="E194" s="85" t="s">
        <v>415</v>
      </c>
      <c r="F194" s="26" t="s">
        <v>3</v>
      </c>
      <c r="G194" s="28">
        <f t="shared" ref="G194:G302" si="11">IF(F194="","",IF(F194="EI",4,IF(F194="EO",5.2,IF(F194="EQ",3.9,IF(F194="ILF",7.5,IF(F194="EIF",5.4))))))</f>
        <v>5.2</v>
      </c>
      <c r="H194" s="31" t="s">
        <v>2430</v>
      </c>
      <c r="I194" s="17"/>
    </row>
    <row r="195" spans="2:9">
      <c r="B195" s="84" t="s">
        <v>413</v>
      </c>
      <c r="C195" s="94" t="s">
        <v>414</v>
      </c>
      <c r="D195" s="80" t="s">
        <v>416</v>
      </c>
      <c r="E195" s="85" t="s">
        <v>416</v>
      </c>
      <c r="F195" s="26" t="s">
        <v>3</v>
      </c>
      <c r="G195" s="28">
        <f t="shared" si="11"/>
        <v>5.2</v>
      </c>
      <c r="H195" s="31" t="s">
        <v>2430</v>
      </c>
      <c r="I195" s="17"/>
    </row>
    <row r="196" spans="2:9">
      <c r="B196" s="84" t="s">
        <v>413</v>
      </c>
      <c r="C196" s="94" t="s">
        <v>414</v>
      </c>
      <c r="D196" s="80" t="s">
        <v>417</v>
      </c>
      <c r="E196" s="85" t="s">
        <v>417</v>
      </c>
      <c r="F196" s="26" t="s">
        <v>3</v>
      </c>
      <c r="G196" s="28">
        <f t="shared" si="11"/>
        <v>5.2</v>
      </c>
      <c r="H196" s="31" t="s">
        <v>2430</v>
      </c>
      <c r="I196" s="17"/>
    </row>
    <row r="197" spans="2:9">
      <c r="B197" s="84" t="s">
        <v>413</v>
      </c>
      <c r="C197" s="94" t="s">
        <v>414</v>
      </c>
      <c r="D197" s="80" t="s">
        <v>418</v>
      </c>
      <c r="E197" s="85" t="s">
        <v>418</v>
      </c>
      <c r="F197" s="26" t="s">
        <v>3</v>
      </c>
      <c r="G197" s="28">
        <f t="shared" si="11"/>
        <v>5.2</v>
      </c>
      <c r="H197" s="31" t="s">
        <v>2430</v>
      </c>
      <c r="I197" s="17"/>
    </row>
    <row r="198" spans="2:9">
      <c r="B198" s="84" t="s">
        <v>413</v>
      </c>
      <c r="C198" s="94" t="s">
        <v>414</v>
      </c>
      <c r="D198" s="80" t="s">
        <v>419</v>
      </c>
      <c r="E198" s="85" t="s">
        <v>419</v>
      </c>
      <c r="F198" s="26" t="s">
        <v>3</v>
      </c>
      <c r="G198" s="28">
        <f t="shared" si="11"/>
        <v>5.2</v>
      </c>
      <c r="H198" s="31" t="s">
        <v>2430</v>
      </c>
      <c r="I198" s="17"/>
    </row>
    <row r="199" spans="2:9">
      <c r="B199" s="84" t="s">
        <v>413</v>
      </c>
      <c r="C199" s="94" t="s">
        <v>414</v>
      </c>
      <c r="D199" s="80" t="s">
        <v>420</v>
      </c>
      <c r="E199" s="85" t="s">
        <v>420</v>
      </c>
      <c r="F199" s="26" t="s">
        <v>3</v>
      </c>
      <c r="G199" s="28">
        <f t="shared" si="11"/>
        <v>5.2</v>
      </c>
      <c r="H199" s="31" t="s">
        <v>2430</v>
      </c>
      <c r="I199" s="17"/>
    </row>
    <row r="200" spans="2:9">
      <c r="B200" s="84" t="s">
        <v>413</v>
      </c>
      <c r="C200" s="94" t="s">
        <v>414</v>
      </c>
      <c r="D200" s="80" t="s">
        <v>421</v>
      </c>
      <c r="E200" s="85" t="s">
        <v>421</v>
      </c>
      <c r="F200" s="26" t="s">
        <v>3</v>
      </c>
      <c r="G200" s="28">
        <f t="shared" si="11"/>
        <v>5.2</v>
      </c>
      <c r="H200" s="31" t="s">
        <v>2430</v>
      </c>
      <c r="I200" s="17"/>
    </row>
    <row r="201" spans="2:9">
      <c r="B201" s="84" t="s">
        <v>413</v>
      </c>
      <c r="C201" s="94" t="s">
        <v>414</v>
      </c>
      <c r="D201" s="80" t="s">
        <v>422</v>
      </c>
      <c r="E201" s="85" t="s">
        <v>422</v>
      </c>
      <c r="F201" s="26" t="s">
        <v>3</v>
      </c>
      <c r="G201" s="28">
        <f t="shared" si="11"/>
        <v>5.2</v>
      </c>
      <c r="H201" s="31" t="s">
        <v>2430</v>
      </c>
      <c r="I201" s="17"/>
    </row>
    <row r="202" spans="2:9">
      <c r="B202" s="84" t="s">
        <v>413</v>
      </c>
      <c r="C202" s="94" t="s">
        <v>414</v>
      </c>
      <c r="D202" s="80" t="s">
        <v>423</v>
      </c>
      <c r="E202" s="85" t="s">
        <v>423</v>
      </c>
      <c r="F202" s="26" t="s">
        <v>3</v>
      </c>
      <c r="G202" s="28">
        <f t="shared" si="11"/>
        <v>5.2</v>
      </c>
      <c r="H202" s="31" t="s">
        <v>2430</v>
      </c>
      <c r="I202" s="17"/>
    </row>
    <row r="203" spans="2:9">
      <c r="B203" s="84" t="s">
        <v>413</v>
      </c>
      <c r="C203" s="94" t="s">
        <v>414</v>
      </c>
      <c r="D203" s="80" t="s">
        <v>424</v>
      </c>
      <c r="E203" s="85" t="s">
        <v>424</v>
      </c>
      <c r="F203" s="26" t="s">
        <v>3</v>
      </c>
      <c r="G203" s="28">
        <f t="shared" si="11"/>
        <v>5.2</v>
      </c>
      <c r="H203" s="31" t="s">
        <v>2430</v>
      </c>
      <c r="I203" s="17"/>
    </row>
    <row r="204" spans="2:9">
      <c r="B204" s="84" t="s">
        <v>413</v>
      </c>
      <c r="C204" s="94" t="s">
        <v>414</v>
      </c>
      <c r="D204" s="80" t="s">
        <v>425</v>
      </c>
      <c r="E204" s="85" t="s">
        <v>425</v>
      </c>
      <c r="F204" s="26" t="s">
        <v>3</v>
      </c>
      <c r="G204" s="28">
        <f t="shared" si="11"/>
        <v>5.2</v>
      </c>
      <c r="H204" s="31" t="s">
        <v>2430</v>
      </c>
      <c r="I204" s="17"/>
    </row>
    <row r="205" spans="2:9">
      <c r="B205" s="84" t="s">
        <v>413</v>
      </c>
      <c r="C205" s="94" t="s">
        <v>414</v>
      </c>
      <c r="D205" s="80" t="s">
        <v>426</v>
      </c>
      <c r="E205" s="85" t="s">
        <v>426</v>
      </c>
      <c r="F205" s="26" t="s">
        <v>3</v>
      </c>
      <c r="G205" s="28">
        <f t="shared" si="11"/>
        <v>5.2</v>
      </c>
      <c r="H205" s="31" t="s">
        <v>2430</v>
      </c>
      <c r="I205" s="17"/>
    </row>
    <row r="206" spans="2:9">
      <c r="B206" s="84" t="s">
        <v>413</v>
      </c>
      <c r="C206" s="94" t="s">
        <v>414</v>
      </c>
      <c r="D206" s="80" t="s">
        <v>427</v>
      </c>
      <c r="E206" s="85" t="s">
        <v>427</v>
      </c>
      <c r="F206" s="26" t="s">
        <v>3</v>
      </c>
      <c r="G206" s="28">
        <f t="shared" si="11"/>
        <v>5.2</v>
      </c>
      <c r="H206" s="31" t="s">
        <v>2430</v>
      </c>
      <c r="I206" s="17"/>
    </row>
    <row r="207" spans="2:9">
      <c r="B207" s="84" t="s">
        <v>413</v>
      </c>
      <c r="C207" s="94" t="s">
        <v>428</v>
      </c>
      <c r="D207" s="80" t="s">
        <v>429</v>
      </c>
      <c r="E207" s="85" t="s">
        <v>429</v>
      </c>
      <c r="F207" s="26" t="s">
        <v>3</v>
      </c>
      <c r="G207" s="28">
        <f t="shared" si="11"/>
        <v>5.2</v>
      </c>
      <c r="H207" s="31" t="s">
        <v>2430</v>
      </c>
      <c r="I207" s="17"/>
    </row>
    <row r="208" spans="2:9">
      <c r="B208" s="84" t="s">
        <v>413</v>
      </c>
      <c r="C208" s="94" t="s">
        <v>428</v>
      </c>
      <c r="D208" s="80" t="s">
        <v>430</v>
      </c>
      <c r="E208" s="85" t="s">
        <v>430</v>
      </c>
      <c r="F208" s="26" t="s">
        <v>3</v>
      </c>
      <c r="G208" s="28">
        <f t="shared" si="11"/>
        <v>5.2</v>
      </c>
      <c r="H208" s="31" t="s">
        <v>2430</v>
      </c>
      <c r="I208" s="17"/>
    </row>
    <row r="209" spans="2:9">
      <c r="B209" s="84" t="s">
        <v>413</v>
      </c>
      <c r="C209" s="94" t="s">
        <v>428</v>
      </c>
      <c r="D209" s="80" t="s">
        <v>431</v>
      </c>
      <c r="E209" s="85" t="s">
        <v>431</v>
      </c>
      <c r="F209" s="26" t="s">
        <v>3</v>
      </c>
      <c r="G209" s="28">
        <f t="shared" si="11"/>
        <v>5.2</v>
      </c>
      <c r="H209" s="31" t="s">
        <v>2430</v>
      </c>
      <c r="I209" s="17"/>
    </row>
    <row r="210" spans="2:9">
      <c r="B210" s="84" t="s">
        <v>413</v>
      </c>
      <c r="C210" s="94" t="s">
        <v>428</v>
      </c>
      <c r="D210" s="80" t="s">
        <v>432</v>
      </c>
      <c r="E210" s="85" t="s">
        <v>432</v>
      </c>
      <c r="F210" s="26" t="s">
        <v>3</v>
      </c>
      <c r="G210" s="28">
        <f t="shared" si="11"/>
        <v>5.2</v>
      </c>
      <c r="H210" s="31" t="s">
        <v>2430</v>
      </c>
      <c r="I210" s="17"/>
    </row>
    <row r="211" spans="2:9">
      <c r="B211" s="84" t="s">
        <v>413</v>
      </c>
      <c r="C211" s="94" t="s">
        <v>428</v>
      </c>
      <c r="D211" s="80" t="s">
        <v>433</v>
      </c>
      <c r="E211" s="85" t="s">
        <v>433</v>
      </c>
      <c r="F211" s="26" t="s">
        <v>3</v>
      </c>
      <c r="G211" s="28">
        <f t="shared" si="11"/>
        <v>5.2</v>
      </c>
      <c r="H211" s="31" t="s">
        <v>2430</v>
      </c>
      <c r="I211" s="17"/>
    </row>
    <row r="212" spans="2:9">
      <c r="B212" s="84" t="s">
        <v>413</v>
      </c>
      <c r="C212" s="94" t="s">
        <v>434</v>
      </c>
      <c r="D212" s="80" t="s">
        <v>435</v>
      </c>
      <c r="E212" s="85" t="s">
        <v>435</v>
      </c>
      <c r="F212" s="26" t="s">
        <v>3</v>
      </c>
      <c r="G212" s="28">
        <f t="shared" si="11"/>
        <v>5.2</v>
      </c>
      <c r="H212" s="31" t="s">
        <v>2430</v>
      </c>
      <c r="I212" s="17"/>
    </row>
    <row r="213" spans="2:9">
      <c r="B213" s="84" t="s">
        <v>413</v>
      </c>
      <c r="C213" s="94" t="s">
        <v>434</v>
      </c>
      <c r="D213" s="80" t="s">
        <v>436</v>
      </c>
      <c r="E213" s="85" t="s">
        <v>436</v>
      </c>
      <c r="F213" s="26" t="s">
        <v>3</v>
      </c>
      <c r="G213" s="28">
        <f t="shared" si="11"/>
        <v>5.2</v>
      </c>
      <c r="H213" s="31" t="s">
        <v>2430</v>
      </c>
      <c r="I213" s="17"/>
    </row>
    <row r="214" spans="2:9">
      <c r="B214" s="84" t="s">
        <v>413</v>
      </c>
      <c r="C214" s="94" t="s">
        <v>434</v>
      </c>
      <c r="D214" s="80" t="s">
        <v>437</v>
      </c>
      <c r="E214" s="85" t="s">
        <v>437</v>
      </c>
      <c r="F214" s="26" t="s">
        <v>3</v>
      </c>
      <c r="G214" s="28">
        <f t="shared" si="11"/>
        <v>5.2</v>
      </c>
      <c r="H214" s="31" t="s">
        <v>2430</v>
      </c>
      <c r="I214" s="17"/>
    </row>
    <row r="215" spans="2:9">
      <c r="B215" s="84" t="s">
        <v>413</v>
      </c>
      <c r="C215" s="94" t="s">
        <v>434</v>
      </c>
      <c r="D215" s="80" t="s">
        <v>438</v>
      </c>
      <c r="E215" s="85" t="s">
        <v>438</v>
      </c>
      <c r="F215" s="26" t="s">
        <v>3</v>
      </c>
      <c r="G215" s="28">
        <f t="shared" si="11"/>
        <v>5.2</v>
      </c>
      <c r="H215" s="31" t="s">
        <v>2430</v>
      </c>
      <c r="I215" s="17"/>
    </row>
    <row r="216" spans="2:9">
      <c r="B216" s="84" t="s">
        <v>413</v>
      </c>
      <c r="C216" s="94" t="s">
        <v>434</v>
      </c>
      <c r="D216" s="80" t="s">
        <v>439</v>
      </c>
      <c r="E216" s="85" t="s">
        <v>439</v>
      </c>
      <c r="F216" s="26" t="s">
        <v>3</v>
      </c>
      <c r="G216" s="28">
        <f t="shared" si="11"/>
        <v>5.2</v>
      </c>
      <c r="H216" s="31" t="s">
        <v>2430</v>
      </c>
      <c r="I216" s="17"/>
    </row>
    <row r="217" spans="2:9">
      <c r="B217" s="84" t="s">
        <v>413</v>
      </c>
      <c r="C217" s="94" t="s">
        <v>434</v>
      </c>
      <c r="D217" s="80" t="s">
        <v>440</v>
      </c>
      <c r="E217" s="85" t="s">
        <v>440</v>
      </c>
      <c r="F217" s="26" t="s">
        <v>3</v>
      </c>
      <c r="G217" s="28">
        <f t="shared" si="11"/>
        <v>5.2</v>
      </c>
      <c r="H217" s="31" t="s">
        <v>2430</v>
      </c>
      <c r="I217" s="17"/>
    </row>
    <row r="218" spans="2:9">
      <c r="B218" s="84" t="s">
        <v>413</v>
      </c>
      <c r="C218" s="94" t="s">
        <v>434</v>
      </c>
      <c r="D218" s="80" t="s">
        <v>441</v>
      </c>
      <c r="E218" s="85" t="s">
        <v>441</v>
      </c>
      <c r="F218" s="26" t="s">
        <v>3</v>
      </c>
      <c r="G218" s="28">
        <f t="shared" si="11"/>
        <v>5.2</v>
      </c>
      <c r="H218" s="31" t="s">
        <v>2430</v>
      </c>
      <c r="I218" s="17"/>
    </row>
    <row r="219" spans="2:9">
      <c r="B219" s="84" t="s">
        <v>413</v>
      </c>
      <c r="C219" s="94" t="s">
        <v>434</v>
      </c>
      <c r="D219" s="80" t="s">
        <v>442</v>
      </c>
      <c r="E219" s="85" t="s">
        <v>442</v>
      </c>
      <c r="F219" s="26" t="s">
        <v>3</v>
      </c>
      <c r="G219" s="28">
        <f t="shared" si="11"/>
        <v>5.2</v>
      </c>
      <c r="H219" s="31" t="s">
        <v>2430</v>
      </c>
      <c r="I219" s="17"/>
    </row>
    <row r="220" spans="2:9">
      <c r="B220" s="84" t="s">
        <v>413</v>
      </c>
      <c r="C220" s="94" t="s">
        <v>434</v>
      </c>
      <c r="D220" s="80" t="s">
        <v>443</v>
      </c>
      <c r="E220" s="85" t="s">
        <v>443</v>
      </c>
      <c r="F220" s="26" t="s">
        <v>3</v>
      </c>
      <c r="G220" s="28">
        <f t="shared" si="11"/>
        <v>5.2</v>
      </c>
      <c r="H220" s="31" t="s">
        <v>2430</v>
      </c>
      <c r="I220" s="17"/>
    </row>
    <row r="221" spans="2:9">
      <c r="B221" s="84" t="s">
        <v>413</v>
      </c>
      <c r="C221" s="94" t="s">
        <v>434</v>
      </c>
      <c r="D221" s="80" t="s">
        <v>444</v>
      </c>
      <c r="E221" s="85" t="s">
        <v>444</v>
      </c>
      <c r="F221" s="26" t="s">
        <v>3</v>
      </c>
      <c r="G221" s="28">
        <f t="shared" si="11"/>
        <v>5.2</v>
      </c>
      <c r="H221" s="31" t="s">
        <v>2430</v>
      </c>
      <c r="I221" s="17"/>
    </row>
    <row r="222" spans="2:9">
      <c r="B222" s="84" t="s">
        <v>413</v>
      </c>
      <c r="C222" s="94" t="s">
        <v>434</v>
      </c>
      <c r="D222" s="80" t="s">
        <v>445</v>
      </c>
      <c r="E222" s="85" t="s">
        <v>445</v>
      </c>
      <c r="F222" s="26" t="s">
        <v>3</v>
      </c>
      <c r="G222" s="28">
        <f t="shared" si="11"/>
        <v>5.2</v>
      </c>
      <c r="H222" s="31" t="s">
        <v>2430</v>
      </c>
      <c r="I222" s="17"/>
    </row>
    <row r="223" spans="2:9">
      <c r="B223" s="84" t="s">
        <v>413</v>
      </c>
      <c r="C223" s="94" t="s">
        <v>434</v>
      </c>
      <c r="D223" s="80" t="s">
        <v>446</v>
      </c>
      <c r="E223" s="85" t="s">
        <v>446</v>
      </c>
      <c r="F223" s="26" t="s">
        <v>3</v>
      </c>
      <c r="G223" s="28">
        <f t="shared" si="11"/>
        <v>5.2</v>
      </c>
      <c r="H223" s="31" t="s">
        <v>2430</v>
      </c>
      <c r="I223" s="17"/>
    </row>
    <row r="224" spans="2:9">
      <c r="B224" s="84" t="s">
        <v>413</v>
      </c>
      <c r="C224" s="94" t="s">
        <v>434</v>
      </c>
      <c r="D224" s="80" t="s">
        <v>447</v>
      </c>
      <c r="E224" s="85" t="s">
        <v>447</v>
      </c>
      <c r="F224" s="26" t="s">
        <v>3</v>
      </c>
      <c r="G224" s="28">
        <f t="shared" si="11"/>
        <v>5.2</v>
      </c>
      <c r="H224" s="31" t="s">
        <v>2430</v>
      </c>
      <c r="I224" s="17"/>
    </row>
    <row r="225" spans="2:9">
      <c r="B225" s="84" t="s">
        <v>413</v>
      </c>
      <c r="C225" s="94" t="s">
        <v>434</v>
      </c>
      <c r="D225" s="80" t="s">
        <v>448</v>
      </c>
      <c r="E225" s="85" t="s">
        <v>448</v>
      </c>
      <c r="F225" s="26" t="s">
        <v>3</v>
      </c>
      <c r="G225" s="28">
        <f t="shared" si="11"/>
        <v>5.2</v>
      </c>
      <c r="H225" s="31" t="s">
        <v>2430</v>
      </c>
      <c r="I225" s="17"/>
    </row>
    <row r="226" spans="2:9">
      <c r="B226" s="84" t="s">
        <v>413</v>
      </c>
      <c r="C226" s="94" t="s">
        <v>434</v>
      </c>
      <c r="D226" s="80" t="s">
        <v>449</v>
      </c>
      <c r="E226" s="85" t="s">
        <v>449</v>
      </c>
      <c r="F226" s="26" t="s">
        <v>3</v>
      </c>
      <c r="G226" s="28">
        <f t="shared" si="11"/>
        <v>5.2</v>
      </c>
      <c r="H226" s="31" t="s">
        <v>2430</v>
      </c>
      <c r="I226" s="17"/>
    </row>
    <row r="227" spans="2:9">
      <c r="B227" s="84" t="s">
        <v>413</v>
      </c>
      <c r="C227" s="94" t="s">
        <v>434</v>
      </c>
      <c r="D227" s="80" t="s">
        <v>450</v>
      </c>
      <c r="E227" s="85" t="s">
        <v>450</v>
      </c>
      <c r="F227" s="26" t="s">
        <v>3</v>
      </c>
      <c r="G227" s="28">
        <f t="shared" si="11"/>
        <v>5.2</v>
      </c>
      <c r="H227" s="31" t="s">
        <v>2430</v>
      </c>
      <c r="I227" s="17"/>
    </row>
    <row r="228" spans="2:9">
      <c r="B228" s="84" t="s">
        <v>413</v>
      </c>
      <c r="C228" s="94" t="s">
        <v>434</v>
      </c>
      <c r="D228" s="80" t="s">
        <v>451</v>
      </c>
      <c r="E228" s="85" t="s">
        <v>451</v>
      </c>
      <c r="F228" s="26" t="s">
        <v>3</v>
      </c>
      <c r="G228" s="28">
        <f t="shared" si="11"/>
        <v>5.2</v>
      </c>
      <c r="H228" s="31" t="s">
        <v>2430</v>
      </c>
      <c r="I228" s="17"/>
    </row>
    <row r="229" spans="2:9">
      <c r="B229" s="84" t="s">
        <v>413</v>
      </c>
      <c r="C229" s="94" t="s">
        <v>434</v>
      </c>
      <c r="D229" s="80" t="s">
        <v>452</v>
      </c>
      <c r="E229" s="85" t="s">
        <v>452</v>
      </c>
      <c r="F229" s="26" t="s">
        <v>3</v>
      </c>
      <c r="G229" s="28">
        <f t="shared" si="11"/>
        <v>5.2</v>
      </c>
      <c r="H229" s="31" t="s">
        <v>2430</v>
      </c>
      <c r="I229" s="17"/>
    </row>
    <row r="230" spans="2:9">
      <c r="B230" s="84" t="s">
        <v>413</v>
      </c>
      <c r="C230" s="94" t="s">
        <v>434</v>
      </c>
      <c r="D230" s="80" t="s">
        <v>453</v>
      </c>
      <c r="E230" s="85" t="s">
        <v>453</v>
      </c>
      <c r="F230" s="26" t="s">
        <v>3</v>
      </c>
      <c r="G230" s="28">
        <f t="shared" si="11"/>
        <v>5.2</v>
      </c>
      <c r="H230" s="31" t="s">
        <v>2430</v>
      </c>
      <c r="I230" s="17"/>
    </row>
    <row r="231" spans="2:9">
      <c r="B231" s="84" t="s">
        <v>413</v>
      </c>
      <c r="C231" s="94" t="s">
        <v>434</v>
      </c>
      <c r="D231" s="80" t="s">
        <v>454</v>
      </c>
      <c r="E231" s="85" t="s">
        <v>454</v>
      </c>
      <c r="F231" s="26" t="s">
        <v>3</v>
      </c>
      <c r="G231" s="28">
        <f t="shared" si="11"/>
        <v>5.2</v>
      </c>
      <c r="H231" s="31" t="s">
        <v>2430</v>
      </c>
      <c r="I231" s="17"/>
    </row>
    <row r="232" spans="2:9">
      <c r="B232" s="84" t="s">
        <v>413</v>
      </c>
      <c r="C232" s="94" t="s">
        <v>434</v>
      </c>
      <c r="D232" s="80" t="s">
        <v>455</v>
      </c>
      <c r="E232" s="85" t="s">
        <v>455</v>
      </c>
      <c r="F232" s="26" t="s">
        <v>3</v>
      </c>
      <c r="G232" s="28">
        <f t="shared" si="11"/>
        <v>5.2</v>
      </c>
      <c r="H232" s="31" t="s">
        <v>2430</v>
      </c>
      <c r="I232" s="17"/>
    </row>
    <row r="233" spans="2:9">
      <c r="B233" s="84" t="s">
        <v>413</v>
      </c>
      <c r="C233" s="94" t="s">
        <v>434</v>
      </c>
      <c r="D233" s="80" t="s">
        <v>456</v>
      </c>
      <c r="E233" s="85" t="s">
        <v>456</v>
      </c>
      <c r="F233" s="26" t="s">
        <v>3</v>
      </c>
      <c r="G233" s="28">
        <f t="shared" si="11"/>
        <v>5.2</v>
      </c>
      <c r="H233" s="31" t="s">
        <v>2430</v>
      </c>
      <c r="I233" s="17"/>
    </row>
    <row r="234" spans="2:9">
      <c r="B234" s="84" t="s">
        <v>413</v>
      </c>
      <c r="C234" s="94" t="s">
        <v>434</v>
      </c>
      <c r="D234" s="80" t="s">
        <v>457</v>
      </c>
      <c r="E234" s="85" t="s">
        <v>457</v>
      </c>
      <c r="F234" s="26" t="s">
        <v>3</v>
      </c>
      <c r="G234" s="28">
        <f t="shared" si="11"/>
        <v>5.2</v>
      </c>
      <c r="H234" s="31" t="s">
        <v>2430</v>
      </c>
      <c r="I234" s="17"/>
    </row>
    <row r="235" spans="2:9">
      <c r="B235" s="84" t="s">
        <v>413</v>
      </c>
      <c r="C235" s="94" t="s">
        <v>458</v>
      </c>
      <c r="D235" s="80" t="s">
        <v>459</v>
      </c>
      <c r="E235" s="85" t="s">
        <v>459</v>
      </c>
      <c r="F235" s="26" t="s">
        <v>3</v>
      </c>
      <c r="G235" s="28">
        <f t="shared" si="11"/>
        <v>5.2</v>
      </c>
      <c r="H235" s="31" t="s">
        <v>2430</v>
      </c>
      <c r="I235" s="17"/>
    </row>
    <row r="236" spans="2:9">
      <c r="B236" s="84" t="s">
        <v>413</v>
      </c>
      <c r="C236" s="94" t="s">
        <v>458</v>
      </c>
      <c r="D236" s="80" t="s">
        <v>460</v>
      </c>
      <c r="E236" s="85" t="s">
        <v>460</v>
      </c>
      <c r="F236" s="26" t="s">
        <v>3</v>
      </c>
      <c r="G236" s="28">
        <f t="shared" si="11"/>
        <v>5.2</v>
      </c>
      <c r="H236" s="31" t="s">
        <v>2430</v>
      </c>
      <c r="I236" s="17"/>
    </row>
    <row r="237" spans="2:9">
      <c r="B237" s="84" t="s">
        <v>413</v>
      </c>
      <c r="C237" s="94" t="s">
        <v>458</v>
      </c>
      <c r="D237" s="80" t="s">
        <v>461</v>
      </c>
      <c r="E237" s="85" t="s">
        <v>461</v>
      </c>
      <c r="F237" s="26" t="s">
        <v>3</v>
      </c>
      <c r="G237" s="28">
        <f t="shared" si="11"/>
        <v>5.2</v>
      </c>
      <c r="H237" s="31" t="s">
        <v>2430</v>
      </c>
      <c r="I237" s="17"/>
    </row>
    <row r="238" spans="2:9">
      <c r="B238" s="84" t="s">
        <v>413</v>
      </c>
      <c r="C238" s="94" t="s">
        <v>458</v>
      </c>
      <c r="D238" s="80" t="s">
        <v>462</v>
      </c>
      <c r="E238" s="85" t="s">
        <v>462</v>
      </c>
      <c r="F238" s="26" t="s">
        <v>3</v>
      </c>
      <c r="G238" s="28">
        <f t="shared" si="11"/>
        <v>5.2</v>
      </c>
      <c r="H238" s="31" t="s">
        <v>2430</v>
      </c>
      <c r="I238" s="17"/>
    </row>
    <row r="239" spans="2:9">
      <c r="B239" s="84" t="s">
        <v>413</v>
      </c>
      <c r="C239" s="94" t="s">
        <v>458</v>
      </c>
      <c r="D239" s="80" t="s">
        <v>463</v>
      </c>
      <c r="E239" s="85" t="s">
        <v>463</v>
      </c>
      <c r="F239" s="26" t="s">
        <v>3</v>
      </c>
      <c r="G239" s="28">
        <f t="shared" si="11"/>
        <v>5.2</v>
      </c>
      <c r="H239" s="31" t="s">
        <v>2430</v>
      </c>
      <c r="I239" s="17"/>
    </row>
    <row r="240" spans="2:9">
      <c r="B240" s="84" t="s">
        <v>413</v>
      </c>
      <c r="C240" s="94" t="s">
        <v>458</v>
      </c>
      <c r="D240" s="80" t="s">
        <v>464</v>
      </c>
      <c r="E240" s="85" t="s">
        <v>464</v>
      </c>
      <c r="F240" s="26" t="s">
        <v>3</v>
      </c>
      <c r="G240" s="28">
        <f t="shared" si="11"/>
        <v>5.2</v>
      </c>
      <c r="H240" s="31" t="s">
        <v>2430</v>
      </c>
      <c r="I240" s="17"/>
    </row>
    <row r="241" spans="2:9">
      <c r="B241" s="84" t="s">
        <v>413</v>
      </c>
      <c r="C241" s="94" t="s">
        <v>458</v>
      </c>
      <c r="D241" s="80" t="s">
        <v>465</v>
      </c>
      <c r="E241" s="85" t="s">
        <v>465</v>
      </c>
      <c r="F241" s="26" t="s">
        <v>3</v>
      </c>
      <c r="G241" s="28">
        <f t="shared" si="11"/>
        <v>5.2</v>
      </c>
      <c r="H241" s="31" t="s">
        <v>2430</v>
      </c>
      <c r="I241" s="17"/>
    </row>
    <row r="242" spans="2:9">
      <c r="B242" s="84" t="s">
        <v>413</v>
      </c>
      <c r="C242" s="94" t="s">
        <v>458</v>
      </c>
      <c r="D242" s="80" t="s">
        <v>466</v>
      </c>
      <c r="E242" s="85" t="s">
        <v>466</v>
      </c>
      <c r="F242" s="26" t="s">
        <v>3</v>
      </c>
      <c r="G242" s="28">
        <f t="shared" si="11"/>
        <v>5.2</v>
      </c>
      <c r="H242" s="31" t="s">
        <v>2430</v>
      </c>
      <c r="I242" s="17"/>
    </row>
    <row r="243" spans="2:9">
      <c r="B243" s="84" t="s">
        <v>413</v>
      </c>
      <c r="C243" s="94" t="s">
        <v>458</v>
      </c>
      <c r="D243" s="80" t="s">
        <v>467</v>
      </c>
      <c r="E243" s="85" t="s">
        <v>467</v>
      </c>
      <c r="F243" s="26" t="s">
        <v>3</v>
      </c>
      <c r="G243" s="28">
        <f t="shared" si="11"/>
        <v>5.2</v>
      </c>
      <c r="H243" s="31" t="s">
        <v>2430</v>
      </c>
      <c r="I243" s="17"/>
    </row>
    <row r="244" spans="2:9">
      <c r="B244" s="84" t="s">
        <v>413</v>
      </c>
      <c r="C244" s="94" t="s">
        <v>458</v>
      </c>
      <c r="D244" s="80" t="s">
        <v>468</v>
      </c>
      <c r="E244" s="85" t="s">
        <v>468</v>
      </c>
      <c r="F244" s="26" t="s">
        <v>3</v>
      </c>
      <c r="G244" s="28">
        <f t="shared" si="11"/>
        <v>5.2</v>
      </c>
      <c r="H244" s="31" t="s">
        <v>2430</v>
      </c>
      <c r="I244" s="17"/>
    </row>
    <row r="245" spans="2:9">
      <c r="B245" s="84" t="s">
        <v>413</v>
      </c>
      <c r="C245" s="94" t="s">
        <v>458</v>
      </c>
      <c r="D245" s="80" t="s">
        <v>469</v>
      </c>
      <c r="E245" s="85" t="s">
        <v>469</v>
      </c>
      <c r="F245" s="26" t="s">
        <v>3</v>
      </c>
      <c r="G245" s="28">
        <f t="shared" si="11"/>
        <v>5.2</v>
      </c>
      <c r="H245" s="31" t="s">
        <v>2430</v>
      </c>
      <c r="I245" s="17"/>
    </row>
    <row r="246" spans="2:9">
      <c r="B246" s="84" t="s">
        <v>413</v>
      </c>
      <c r="C246" s="94" t="s">
        <v>458</v>
      </c>
      <c r="D246" s="80" t="s">
        <v>470</v>
      </c>
      <c r="E246" s="85" t="s">
        <v>470</v>
      </c>
      <c r="F246" s="26" t="s">
        <v>3</v>
      </c>
      <c r="G246" s="28">
        <f t="shared" si="11"/>
        <v>5.2</v>
      </c>
      <c r="H246" s="31" t="s">
        <v>2430</v>
      </c>
      <c r="I246" s="17"/>
    </row>
    <row r="247" spans="2:9">
      <c r="B247" s="84" t="s">
        <v>413</v>
      </c>
      <c r="C247" s="94" t="s">
        <v>458</v>
      </c>
      <c r="D247" s="80" t="s">
        <v>471</v>
      </c>
      <c r="E247" s="85" t="s">
        <v>471</v>
      </c>
      <c r="F247" s="26" t="s">
        <v>3</v>
      </c>
      <c r="G247" s="28">
        <f t="shared" si="11"/>
        <v>5.2</v>
      </c>
      <c r="H247" s="31" t="s">
        <v>2430</v>
      </c>
      <c r="I247" s="17"/>
    </row>
    <row r="248" spans="2:9">
      <c r="B248" s="84" t="s">
        <v>413</v>
      </c>
      <c r="C248" s="94" t="s">
        <v>371</v>
      </c>
      <c r="D248" s="80" t="s">
        <v>472</v>
      </c>
      <c r="E248" s="85" t="s">
        <v>472</v>
      </c>
      <c r="F248" s="26" t="s">
        <v>3</v>
      </c>
      <c r="G248" s="28">
        <f t="shared" si="11"/>
        <v>5.2</v>
      </c>
      <c r="H248" s="31" t="s">
        <v>2430</v>
      </c>
      <c r="I248" s="17"/>
    </row>
    <row r="249" spans="2:9">
      <c r="B249" s="84" t="s">
        <v>413</v>
      </c>
      <c r="C249" s="94" t="s">
        <v>371</v>
      </c>
      <c r="D249" s="80" t="s">
        <v>473</v>
      </c>
      <c r="E249" s="85" t="s">
        <v>473</v>
      </c>
      <c r="F249" s="26" t="s">
        <v>3</v>
      </c>
      <c r="G249" s="28">
        <f t="shared" si="11"/>
        <v>5.2</v>
      </c>
      <c r="H249" s="31" t="s">
        <v>2430</v>
      </c>
      <c r="I249" s="17"/>
    </row>
    <row r="250" spans="2:9">
      <c r="B250" s="84" t="s">
        <v>413</v>
      </c>
      <c r="C250" s="94" t="s">
        <v>371</v>
      </c>
      <c r="D250" s="80" t="s">
        <v>2432</v>
      </c>
      <c r="E250" s="85" t="s">
        <v>2432</v>
      </c>
      <c r="F250" s="26" t="s">
        <v>3</v>
      </c>
      <c r="G250" s="28">
        <f t="shared" si="11"/>
        <v>5.2</v>
      </c>
      <c r="H250" s="31" t="s">
        <v>2430</v>
      </c>
      <c r="I250" s="17"/>
    </row>
    <row r="251" spans="2:9">
      <c r="B251" s="84" t="s">
        <v>413</v>
      </c>
      <c r="C251" s="94" t="s">
        <v>371</v>
      </c>
      <c r="D251" s="80" t="s">
        <v>474</v>
      </c>
      <c r="E251" s="85" t="s">
        <v>474</v>
      </c>
      <c r="F251" s="26" t="s">
        <v>3</v>
      </c>
      <c r="G251" s="28">
        <f t="shared" si="11"/>
        <v>5.2</v>
      </c>
      <c r="H251" s="31" t="s">
        <v>2430</v>
      </c>
      <c r="I251" s="17"/>
    </row>
    <row r="252" spans="2:9">
      <c r="B252" s="84" t="s">
        <v>413</v>
      </c>
      <c r="C252" s="94" t="s">
        <v>371</v>
      </c>
      <c r="D252" s="80" t="s">
        <v>475</v>
      </c>
      <c r="E252" s="85" t="s">
        <v>475</v>
      </c>
      <c r="F252" s="26" t="s">
        <v>3</v>
      </c>
      <c r="G252" s="28">
        <f t="shared" si="11"/>
        <v>5.2</v>
      </c>
      <c r="H252" s="31" t="s">
        <v>2430</v>
      </c>
      <c r="I252" s="17"/>
    </row>
    <row r="253" spans="2:9">
      <c r="B253" s="84" t="s">
        <v>413</v>
      </c>
      <c r="C253" s="94" t="s">
        <v>371</v>
      </c>
      <c r="D253" s="80" t="s">
        <v>476</v>
      </c>
      <c r="E253" s="85" t="s">
        <v>476</v>
      </c>
      <c r="F253" s="26" t="s">
        <v>3</v>
      </c>
      <c r="G253" s="28">
        <f t="shared" si="11"/>
        <v>5.2</v>
      </c>
      <c r="H253" s="31" t="s">
        <v>2430</v>
      </c>
      <c r="I253" s="17"/>
    </row>
    <row r="254" spans="2:9">
      <c r="B254" s="84" t="s">
        <v>413</v>
      </c>
      <c r="C254" s="94" t="s">
        <v>477</v>
      </c>
      <c r="D254" s="80" t="s">
        <v>478</v>
      </c>
      <c r="E254" s="85" t="s">
        <v>478</v>
      </c>
      <c r="F254" s="26" t="s">
        <v>3</v>
      </c>
      <c r="G254" s="28">
        <f t="shared" si="11"/>
        <v>5.2</v>
      </c>
      <c r="H254" s="31" t="s">
        <v>2430</v>
      </c>
      <c r="I254" s="17"/>
    </row>
    <row r="255" spans="2:9">
      <c r="B255" s="84" t="s">
        <v>413</v>
      </c>
      <c r="C255" s="94" t="s">
        <v>477</v>
      </c>
      <c r="D255" s="80" t="s">
        <v>479</v>
      </c>
      <c r="E255" s="85" t="s">
        <v>479</v>
      </c>
      <c r="F255" s="26" t="s">
        <v>3</v>
      </c>
      <c r="G255" s="28">
        <f t="shared" si="11"/>
        <v>5.2</v>
      </c>
      <c r="H255" s="31" t="s">
        <v>2430</v>
      </c>
      <c r="I255" s="17"/>
    </row>
    <row r="256" spans="2:9">
      <c r="B256" s="84" t="s">
        <v>413</v>
      </c>
      <c r="C256" s="94" t="s">
        <v>477</v>
      </c>
      <c r="D256" s="80" t="s">
        <v>480</v>
      </c>
      <c r="E256" s="85" t="s">
        <v>480</v>
      </c>
      <c r="F256" s="26" t="s">
        <v>3</v>
      </c>
      <c r="G256" s="28">
        <f t="shared" si="11"/>
        <v>5.2</v>
      </c>
      <c r="H256" s="31" t="s">
        <v>2430</v>
      </c>
      <c r="I256" s="17"/>
    </row>
    <row r="257" spans="1:9">
      <c r="B257" s="84" t="s">
        <v>413</v>
      </c>
      <c r="C257" s="94" t="s">
        <v>477</v>
      </c>
      <c r="D257" s="80" t="s">
        <v>481</v>
      </c>
      <c r="E257" s="85" t="s">
        <v>481</v>
      </c>
      <c r="F257" s="26" t="s">
        <v>3</v>
      </c>
      <c r="G257" s="28">
        <f t="shared" si="11"/>
        <v>5.2</v>
      </c>
      <c r="H257" s="31" t="s">
        <v>2430</v>
      </c>
      <c r="I257" s="17"/>
    </row>
    <row r="258" spans="1:9">
      <c r="B258" s="84" t="s">
        <v>413</v>
      </c>
      <c r="C258" s="94" t="s">
        <v>477</v>
      </c>
      <c r="D258" s="80" t="s">
        <v>482</v>
      </c>
      <c r="E258" s="85" t="s">
        <v>482</v>
      </c>
      <c r="F258" s="26" t="s">
        <v>3</v>
      </c>
      <c r="G258" s="28">
        <f t="shared" si="11"/>
        <v>5.2</v>
      </c>
      <c r="H258" s="31" t="s">
        <v>2430</v>
      </c>
      <c r="I258" s="17"/>
    </row>
    <row r="259" spans="1:9">
      <c r="B259" s="84" t="s">
        <v>413</v>
      </c>
      <c r="C259" s="94" t="s">
        <v>477</v>
      </c>
      <c r="D259" s="80" t="s">
        <v>483</v>
      </c>
      <c r="E259" s="85" t="s">
        <v>483</v>
      </c>
      <c r="F259" s="26" t="s">
        <v>3</v>
      </c>
      <c r="G259" s="28">
        <f t="shared" si="11"/>
        <v>5.2</v>
      </c>
      <c r="H259" s="31" t="s">
        <v>2430</v>
      </c>
      <c r="I259" s="17"/>
    </row>
    <row r="260" spans="1:9">
      <c r="B260" s="84" t="s">
        <v>413</v>
      </c>
      <c r="C260" s="94" t="s">
        <v>477</v>
      </c>
      <c r="D260" s="80" t="s">
        <v>484</v>
      </c>
      <c r="E260" s="85" t="s">
        <v>484</v>
      </c>
      <c r="F260" s="26" t="s">
        <v>3</v>
      </c>
      <c r="G260" s="28">
        <f t="shared" si="11"/>
        <v>5.2</v>
      </c>
      <c r="H260" s="31" t="s">
        <v>2430</v>
      </c>
      <c r="I260" s="17"/>
    </row>
    <row r="261" spans="1:9">
      <c r="B261" s="84" t="s">
        <v>413</v>
      </c>
      <c r="C261" s="94" t="s">
        <v>477</v>
      </c>
      <c r="D261" s="80" t="s">
        <v>485</v>
      </c>
      <c r="E261" s="85" t="s">
        <v>485</v>
      </c>
      <c r="F261" s="26" t="s">
        <v>3</v>
      </c>
      <c r="G261" s="28">
        <f t="shared" si="11"/>
        <v>5.2</v>
      </c>
      <c r="H261" s="31" t="s">
        <v>2430</v>
      </c>
      <c r="I261" s="17"/>
    </row>
    <row r="262" spans="1:9">
      <c r="B262" s="84" t="s">
        <v>413</v>
      </c>
      <c r="C262" s="94" t="s">
        <v>486</v>
      </c>
      <c r="D262" s="80" t="s">
        <v>487</v>
      </c>
      <c r="E262" s="85" t="s">
        <v>487</v>
      </c>
      <c r="F262" s="26" t="s">
        <v>3</v>
      </c>
      <c r="G262" s="28">
        <f t="shared" si="11"/>
        <v>5.2</v>
      </c>
      <c r="H262" s="31" t="s">
        <v>2430</v>
      </c>
      <c r="I262" s="17"/>
    </row>
    <row r="263" spans="1:9">
      <c r="B263" s="84" t="s">
        <v>413</v>
      </c>
      <c r="C263" s="94" t="s">
        <v>486</v>
      </c>
      <c r="D263" s="80" t="s">
        <v>488</v>
      </c>
      <c r="E263" s="85" t="s">
        <v>488</v>
      </c>
      <c r="F263" s="26" t="s">
        <v>3</v>
      </c>
      <c r="G263" s="28">
        <f t="shared" si="11"/>
        <v>5.2</v>
      </c>
      <c r="H263" s="31" t="s">
        <v>2430</v>
      </c>
      <c r="I263" s="17"/>
    </row>
    <row r="264" spans="1:9">
      <c r="B264" s="84" t="s">
        <v>413</v>
      </c>
      <c r="C264" s="94" t="s">
        <v>486</v>
      </c>
      <c r="D264" s="80" t="s">
        <v>489</v>
      </c>
      <c r="E264" s="85" t="s">
        <v>489</v>
      </c>
      <c r="F264" s="26" t="s">
        <v>3</v>
      </c>
      <c r="G264" s="28">
        <f t="shared" si="11"/>
        <v>5.2</v>
      </c>
      <c r="H264" s="31" t="s">
        <v>2430</v>
      </c>
      <c r="I264" s="17"/>
    </row>
    <row r="265" spans="1:9">
      <c r="B265" s="84" t="s">
        <v>413</v>
      </c>
      <c r="C265" s="94" t="s">
        <v>486</v>
      </c>
      <c r="D265" s="80" t="s">
        <v>490</v>
      </c>
      <c r="E265" s="85" t="s">
        <v>490</v>
      </c>
      <c r="F265" s="26" t="s">
        <v>3</v>
      </c>
      <c r="G265" s="28">
        <f t="shared" si="11"/>
        <v>5.2</v>
      </c>
      <c r="H265" s="31" t="s">
        <v>2430</v>
      </c>
      <c r="I265" s="17"/>
    </row>
    <row r="266" spans="1:9">
      <c r="B266" s="84" t="s">
        <v>413</v>
      </c>
      <c r="C266" s="94" t="s">
        <v>486</v>
      </c>
      <c r="D266" s="80" t="s">
        <v>491</v>
      </c>
      <c r="E266" s="85" t="s">
        <v>491</v>
      </c>
      <c r="F266" s="26" t="s">
        <v>3</v>
      </c>
      <c r="G266" s="28">
        <f t="shared" si="11"/>
        <v>5.2</v>
      </c>
      <c r="H266" s="31" t="s">
        <v>2430</v>
      </c>
      <c r="I266" s="17"/>
    </row>
    <row r="267" spans="1:9">
      <c r="A267" s="103"/>
      <c r="B267" s="84" t="s">
        <v>413</v>
      </c>
      <c r="C267" s="94" t="s">
        <v>486</v>
      </c>
      <c r="D267" s="80" t="s">
        <v>492</v>
      </c>
      <c r="E267" s="85" t="s">
        <v>492</v>
      </c>
      <c r="F267" s="26" t="s">
        <v>3</v>
      </c>
      <c r="G267" s="28">
        <f t="shared" si="11"/>
        <v>5.2</v>
      </c>
      <c r="H267" s="31" t="s">
        <v>2430</v>
      </c>
      <c r="I267" s="17"/>
    </row>
    <row r="268" spans="1:9">
      <c r="B268" s="84" t="s">
        <v>413</v>
      </c>
      <c r="C268" s="94" t="s">
        <v>486</v>
      </c>
      <c r="D268" s="80" t="s">
        <v>493</v>
      </c>
      <c r="E268" s="85" t="s">
        <v>493</v>
      </c>
      <c r="F268" s="26" t="s">
        <v>3</v>
      </c>
      <c r="G268" s="28">
        <f t="shared" si="11"/>
        <v>5.2</v>
      </c>
      <c r="H268" s="31" t="s">
        <v>2430</v>
      </c>
      <c r="I268" s="17"/>
    </row>
    <row r="269" spans="1:9">
      <c r="B269" s="84" t="s">
        <v>413</v>
      </c>
      <c r="C269" s="94" t="s">
        <v>486</v>
      </c>
      <c r="D269" s="80" t="s">
        <v>494</v>
      </c>
      <c r="E269" s="85" t="s">
        <v>494</v>
      </c>
      <c r="F269" s="26" t="s">
        <v>3</v>
      </c>
      <c r="G269" s="28">
        <f t="shared" si="11"/>
        <v>5.2</v>
      </c>
      <c r="H269" s="31" t="s">
        <v>2430</v>
      </c>
      <c r="I269" s="17"/>
    </row>
    <row r="270" spans="1:9">
      <c r="B270" s="84" t="s">
        <v>413</v>
      </c>
      <c r="C270" s="94" t="s">
        <v>486</v>
      </c>
      <c r="D270" s="80" t="s">
        <v>495</v>
      </c>
      <c r="E270" s="85" t="s">
        <v>495</v>
      </c>
      <c r="F270" s="26" t="s">
        <v>3</v>
      </c>
      <c r="G270" s="28">
        <f t="shared" si="11"/>
        <v>5.2</v>
      </c>
      <c r="H270" s="31" t="s">
        <v>2430</v>
      </c>
      <c r="I270" s="17"/>
    </row>
    <row r="271" spans="1:9">
      <c r="B271" s="84" t="s">
        <v>413</v>
      </c>
      <c r="C271" s="94" t="s">
        <v>486</v>
      </c>
      <c r="D271" s="80" t="s">
        <v>496</v>
      </c>
      <c r="E271" s="85" t="s">
        <v>496</v>
      </c>
      <c r="F271" s="26" t="s">
        <v>3</v>
      </c>
      <c r="G271" s="28">
        <f t="shared" si="11"/>
        <v>5.2</v>
      </c>
      <c r="H271" s="31" t="s">
        <v>2430</v>
      </c>
      <c r="I271" s="17"/>
    </row>
    <row r="272" spans="1:9">
      <c r="B272" s="84" t="s">
        <v>413</v>
      </c>
      <c r="C272" s="94" t="s">
        <v>486</v>
      </c>
      <c r="D272" s="80" t="s">
        <v>497</v>
      </c>
      <c r="E272" s="85" t="s">
        <v>497</v>
      </c>
      <c r="F272" s="26" t="s">
        <v>3</v>
      </c>
      <c r="G272" s="28">
        <f t="shared" si="11"/>
        <v>5.2</v>
      </c>
      <c r="H272" s="31" t="s">
        <v>2430</v>
      </c>
      <c r="I272" s="17"/>
    </row>
    <row r="273" spans="2:9">
      <c r="B273" s="84" t="s">
        <v>413</v>
      </c>
      <c r="C273" s="94" t="s">
        <v>486</v>
      </c>
      <c r="D273" s="80" t="s">
        <v>498</v>
      </c>
      <c r="E273" s="85" t="s">
        <v>498</v>
      </c>
      <c r="F273" s="26" t="s">
        <v>3</v>
      </c>
      <c r="G273" s="28">
        <f t="shared" si="11"/>
        <v>5.2</v>
      </c>
      <c r="H273" s="31" t="s">
        <v>2430</v>
      </c>
      <c r="I273" s="17"/>
    </row>
    <row r="274" spans="2:9">
      <c r="B274" s="84" t="s">
        <v>413</v>
      </c>
      <c r="C274" s="94" t="s">
        <v>486</v>
      </c>
      <c r="D274" s="80" t="s">
        <v>499</v>
      </c>
      <c r="E274" s="85" t="s">
        <v>499</v>
      </c>
      <c r="F274" s="26" t="s">
        <v>3</v>
      </c>
      <c r="G274" s="28">
        <f t="shared" si="11"/>
        <v>5.2</v>
      </c>
      <c r="H274" s="31" t="s">
        <v>2430</v>
      </c>
      <c r="I274" s="17"/>
    </row>
    <row r="275" spans="2:9">
      <c r="B275" s="84" t="s">
        <v>413</v>
      </c>
      <c r="C275" s="94" t="s">
        <v>486</v>
      </c>
      <c r="D275" s="80" t="s">
        <v>500</v>
      </c>
      <c r="E275" s="85" t="s">
        <v>500</v>
      </c>
      <c r="F275" s="26" t="s">
        <v>3</v>
      </c>
      <c r="G275" s="28">
        <f t="shared" si="11"/>
        <v>5.2</v>
      </c>
      <c r="H275" s="31" t="s">
        <v>2430</v>
      </c>
      <c r="I275" s="17"/>
    </row>
    <row r="276" spans="2:9">
      <c r="B276" s="84" t="s">
        <v>413</v>
      </c>
      <c r="C276" s="94" t="s">
        <v>486</v>
      </c>
      <c r="D276" s="80" t="s">
        <v>501</v>
      </c>
      <c r="E276" s="85" t="s">
        <v>501</v>
      </c>
      <c r="F276" s="26" t="s">
        <v>3</v>
      </c>
      <c r="G276" s="28">
        <f t="shared" si="11"/>
        <v>5.2</v>
      </c>
      <c r="H276" s="31" t="s">
        <v>2430</v>
      </c>
      <c r="I276" s="17"/>
    </row>
    <row r="277" spans="2:9">
      <c r="B277" s="84" t="s">
        <v>413</v>
      </c>
      <c r="C277" s="94" t="s">
        <v>486</v>
      </c>
      <c r="D277" s="80" t="s">
        <v>502</v>
      </c>
      <c r="E277" s="85" t="s">
        <v>502</v>
      </c>
      <c r="F277" s="26" t="s">
        <v>3</v>
      </c>
      <c r="G277" s="28">
        <f t="shared" si="11"/>
        <v>5.2</v>
      </c>
      <c r="H277" s="31" t="s">
        <v>2430</v>
      </c>
      <c r="I277" s="17"/>
    </row>
    <row r="278" spans="2:9">
      <c r="B278" s="84" t="s">
        <v>413</v>
      </c>
      <c r="C278" s="94" t="s">
        <v>503</v>
      </c>
      <c r="D278" s="80" t="s">
        <v>504</v>
      </c>
      <c r="E278" s="85" t="s">
        <v>504</v>
      </c>
      <c r="F278" s="26" t="s">
        <v>3</v>
      </c>
      <c r="G278" s="28">
        <f t="shared" si="11"/>
        <v>5.2</v>
      </c>
      <c r="H278" s="31" t="s">
        <v>2430</v>
      </c>
      <c r="I278" s="17"/>
    </row>
    <row r="279" spans="2:9">
      <c r="B279" s="84" t="s">
        <v>413</v>
      </c>
      <c r="C279" s="94" t="s">
        <v>503</v>
      </c>
      <c r="D279" s="80" t="s">
        <v>505</v>
      </c>
      <c r="E279" s="85" t="s">
        <v>505</v>
      </c>
      <c r="F279" s="26" t="s">
        <v>3</v>
      </c>
      <c r="G279" s="28">
        <f t="shared" si="11"/>
        <v>5.2</v>
      </c>
      <c r="H279" s="31" t="s">
        <v>2430</v>
      </c>
      <c r="I279" s="17"/>
    </row>
    <row r="280" spans="2:9">
      <c r="B280" s="84" t="s">
        <v>413</v>
      </c>
      <c r="C280" s="94" t="s">
        <v>503</v>
      </c>
      <c r="D280" s="80" t="s">
        <v>506</v>
      </c>
      <c r="E280" s="85" t="s">
        <v>506</v>
      </c>
      <c r="F280" s="26" t="s">
        <v>3</v>
      </c>
      <c r="G280" s="28">
        <f t="shared" si="11"/>
        <v>5.2</v>
      </c>
      <c r="H280" s="31" t="s">
        <v>2430</v>
      </c>
      <c r="I280" s="17"/>
    </row>
    <row r="281" spans="2:9">
      <c r="B281" s="84" t="s">
        <v>413</v>
      </c>
      <c r="C281" s="94" t="s">
        <v>503</v>
      </c>
      <c r="D281" s="80" t="s">
        <v>507</v>
      </c>
      <c r="E281" s="85" t="s">
        <v>507</v>
      </c>
      <c r="F281" s="26" t="s">
        <v>3</v>
      </c>
      <c r="G281" s="28">
        <f t="shared" si="11"/>
        <v>5.2</v>
      </c>
      <c r="H281" s="31" t="s">
        <v>2430</v>
      </c>
      <c r="I281" s="17"/>
    </row>
    <row r="282" spans="2:9">
      <c r="B282" s="84" t="s">
        <v>413</v>
      </c>
      <c r="C282" s="94" t="s">
        <v>503</v>
      </c>
      <c r="D282" s="80" t="s">
        <v>508</v>
      </c>
      <c r="E282" s="85" t="s">
        <v>508</v>
      </c>
      <c r="F282" s="26" t="s">
        <v>3</v>
      </c>
      <c r="G282" s="28">
        <f t="shared" si="11"/>
        <v>5.2</v>
      </c>
      <c r="H282" s="31" t="s">
        <v>2430</v>
      </c>
      <c r="I282" s="17"/>
    </row>
    <row r="283" spans="2:9">
      <c r="B283" s="84" t="s">
        <v>413</v>
      </c>
      <c r="C283" s="94" t="s">
        <v>503</v>
      </c>
      <c r="D283" s="80" t="s">
        <v>509</v>
      </c>
      <c r="E283" s="85" t="s">
        <v>509</v>
      </c>
      <c r="F283" s="26" t="s">
        <v>3</v>
      </c>
      <c r="G283" s="28">
        <f t="shared" si="11"/>
        <v>5.2</v>
      </c>
      <c r="H283" s="31" t="s">
        <v>2430</v>
      </c>
      <c r="I283" s="17"/>
    </row>
    <row r="284" spans="2:9">
      <c r="B284" s="84" t="s">
        <v>413</v>
      </c>
      <c r="C284" s="94" t="s">
        <v>503</v>
      </c>
      <c r="D284" s="80" t="s">
        <v>510</v>
      </c>
      <c r="E284" s="85" t="s">
        <v>510</v>
      </c>
      <c r="F284" s="26" t="s">
        <v>3</v>
      </c>
      <c r="G284" s="28">
        <f t="shared" si="11"/>
        <v>5.2</v>
      </c>
      <c r="H284" s="31" t="s">
        <v>2430</v>
      </c>
      <c r="I284" s="17"/>
    </row>
    <row r="285" spans="2:9">
      <c r="B285" s="84" t="s">
        <v>413</v>
      </c>
      <c r="C285" s="94" t="s">
        <v>503</v>
      </c>
      <c r="D285" s="80" t="s">
        <v>511</v>
      </c>
      <c r="E285" s="85" t="s">
        <v>511</v>
      </c>
      <c r="F285" s="26" t="s">
        <v>3</v>
      </c>
      <c r="G285" s="28">
        <f t="shared" si="11"/>
        <v>5.2</v>
      </c>
      <c r="H285" s="31" t="s">
        <v>2430</v>
      </c>
      <c r="I285" s="17"/>
    </row>
    <row r="286" spans="2:9">
      <c r="B286" s="84" t="s">
        <v>413</v>
      </c>
      <c r="C286" s="94" t="s">
        <v>503</v>
      </c>
      <c r="D286" s="80" t="s">
        <v>512</v>
      </c>
      <c r="E286" s="85" t="s">
        <v>512</v>
      </c>
      <c r="F286" s="26" t="s">
        <v>3</v>
      </c>
      <c r="G286" s="28">
        <f t="shared" si="11"/>
        <v>5.2</v>
      </c>
      <c r="H286" s="31" t="s">
        <v>2430</v>
      </c>
      <c r="I286" s="17"/>
    </row>
    <row r="287" spans="2:9">
      <c r="B287" s="84" t="s">
        <v>413</v>
      </c>
      <c r="C287" s="94" t="s">
        <v>503</v>
      </c>
      <c r="D287" s="80" t="s">
        <v>513</v>
      </c>
      <c r="E287" s="85" t="s">
        <v>513</v>
      </c>
      <c r="F287" s="26" t="s">
        <v>3</v>
      </c>
      <c r="G287" s="28">
        <f t="shared" si="11"/>
        <v>5.2</v>
      </c>
      <c r="H287" s="31" t="s">
        <v>2430</v>
      </c>
      <c r="I287" s="17"/>
    </row>
    <row r="288" spans="2:9">
      <c r="B288" s="84" t="s">
        <v>413</v>
      </c>
      <c r="C288" s="94" t="s">
        <v>503</v>
      </c>
      <c r="D288" s="80" t="s">
        <v>514</v>
      </c>
      <c r="E288" s="85" t="s">
        <v>514</v>
      </c>
      <c r="F288" s="26" t="s">
        <v>3</v>
      </c>
      <c r="G288" s="28">
        <f t="shared" si="11"/>
        <v>5.2</v>
      </c>
      <c r="H288" s="31" t="s">
        <v>2430</v>
      </c>
      <c r="I288" s="17"/>
    </row>
    <row r="289" spans="2:9">
      <c r="B289" s="84" t="s">
        <v>413</v>
      </c>
      <c r="C289" s="94" t="s">
        <v>515</v>
      </c>
      <c r="D289" s="80" t="s">
        <v>516</v>
      </c>
      <c r="E289" s="85" t="s">
        <v>516</v>
      </c>
      <c r="F289" s="26" t="s">
        <v>3</v>
      </c>
      <c r="G289" s="28">
        <f t="shared" si="11"/>
        <v>5.2</v>
      </c>
      <c r="H289" s="31" t="s">
        <v>2430</v>
      </c>
      <c r="I289" s="17"/>
    </row>
    <row r="290" spans="2:9">
      <c r="B290" s="84" t="s">
        <v>413</v>
      </c>
      <c r="C290" s="94" t="s">
        <v>515</v>
      </c>
      <c r="D290" s="80" t="s">
        <v>517</v>
      </c>
      <c r="E290" s="85" t="s">
        <v>517</v>
      </c>
      <c r="F290" s="26" t="s">
        <v>3</v>
      </c>
      <c r="G290" s="28">
        <f t="shared" si="11"/>
        <v>5.2</v>
      </c>
      <c r="H290" s="31" t="s">
        <v>2430</v>
      </c>
      <c r="I290" s="17"/>
    </row>
    <row r="291" spans="2:9">
      <c r="B291" s="84" t="s">
        <v>413</v>
      </c>
      <c r="C291" s="94" t="s">
        <v>515</v>
      </c>
      <c r="D291" s="80" t="s">
        <v>518</v>
      </c>
      <c r="E291" s="85" t="s">
        <v>518</v>
      </c>
      <c r="F291" s="26" t="s">
        <v>3</v>
      </c>
      <c r="G291" s="28">
        <f t="shared" si="11"/>
        <v>5.2</v>
      </c>
      <c r="H291" s="31" t="s">
        <v>2430</v>
      </c>
      <c r="I291" s="17"/>
    </row>
    <row r="292" spans="2:9">
      <c r="B292" s="84" t="s">
        <v>413</v>
      </c>
      <c r="C292" s="94" t="s">
        <v>515</v>
      </c>
      <c r="D292" s="80" t="s">
        <v>519</v>
      </c>
      <c r="E292" s="85" t="s">
        <v>519</v>
      </c>
      <c r="F292" s="26" t="s">
        <v>3</v>
      </c>
      <c r="G292" s="28">
        <f t="shared" si="11"/>
        <v>5.2</v>
      </c>
      <c r="H292" s="31" t="s">
        <v>2430</v>
      </c>
      <c r="I292" s="17"/>
    </row>
    <row r="293" spans="2:9">
      <c r="B293" s="84" t="s">
        <v>413</v>
      </c>
      <c r="C293" s="94" t="s">
        <v>515</v>
      </c>
      <c r="D293" s="80" t="s">
        <v>520</v>
      </c>
      <c r="E293" s="85" t="s">
        <v>520</v>
      </c>
      <c r="F293" s="26" t="s">
        <v>3</v>
      </c>
      <c r="G293" s="28">
        <f t="shared" si="11"/>
        <v>5.2</v>
      </c>
      <c r="H293" s="31" t="s">
        <v>2430</v>
      </c>
      <c r="I293" s="17"/>
    </row>
    <row r="294" spans="2:9">
      <c r="B294" s="84" t="s">
        <v>413</v>
      </c>
      <c r="C294" s="94" t="s">
        <v>515</v>
      </c>
      <c r="D294" s="80" t="s">
        <v>521</v>
      </c>
      <c r="E294" s="85" t="s">
        <v>521</v>
      </c>
      <c r="F294" s="26" t="s">
        <v>3</v>
      </c>
      <c r="G294" s="28">
        <f t="shared" si="11"/>
        <v>5.2</v>
      </c>
      <c r="H294" s="31" t="s">
        <v>2430</v>
      </c>
      <c r="I294" s="17"/>
    </row>
    <row r="295" spans="2:9">
      <c r="B295" s="84" t="s">
        <v>413</v>
      </c>
      <c r="C295" s="94" t="s">
        <v>515</v>
      </c>
      <c r="D295" s="80" t="s">
        <v>522</v>
      </c>
      <c r="E295" s="85" t="s">
        <v>522</v>
      </c>
      <c r="F295" s="26" t="s">
        <v>3</v>
      </c>
      <c r="G295" s="28">
        <f t="shared" si="11"/>
        <v>5.2</v>
      </c>
      <c r="H295" s="31" t="s">
        <v>2430</v>
      </c>
      <c r="I295" s="17"/>
    </row>
    <row r="296" spans="2:9">
      <c r="B296" s="84" t="s">
        <v>413</v>
      </c>
      <c r="C296" s="94" t="s">
        <v>515</v>
      </c>
      <c r="D296" s="80" t="s">
        <v>523</v>
      </c>
      <c r="E296" s="85" t="s">
        <v>523</v>
      </c>
      <c r="F296" s="26" t="s">
        <v>3</v>
      </c>
      <c r="G296" s="28">
        <f t="shared" si="11"/>
        <v>5.2</v>
      </c>
      <c r="H296" s="31" t="s">
        <v>2430</v>
      </c>
      <c r="I296" s="17"/>
    </row>
    <row r="297" spans="2:9">
      <c r="B297" s="84" t="s">
        <v>413</v>
      </c>
      <c r="C297" s="94" t="s">
        <v>515</v>
      </c>
      <c r="D297" s="80" t="s">
        <v>524</v>
      </c>
      <c r="E297" s="85" t="s">
        <v>524</v>
      </c>
      <c r="F297" s="26" t="s">
        <v>3</v>
      </c>
      <c r="G297" s="28">
        <f t="shared" si="11"/>
        <v>5.2</v>
      </c>
      <c r="H297" s="31" t="s">
        <v>2430</v>
      </c>
      <c r="I297" s="17"/>
    </row>
    <row r="298" spans="2:9">
      <c r="B298" s="84" t="s">
        <v>413</v>
      </c>
      <c r="C298" s="94" t="s">
        <v>515</v>
      </c>
      <c r="D298" s="80" t="s">
        <v>525</v>
      </c>
      <c r="E298" s="85" t="s">
        <v>525</v>
      </c>
      <c r="F298" s="26" t="s">
        <v>3</v>
      </c>
      <c r="G298" s="28">
        <f t="shared" si="11"/>
        <v>5.2</v>
      </c>
      <c r="H298" s="31" t="s">
        <v>2430</v>
      </c>
      <c r="I298" s="17"/>
    </row>
    <row r="299" spans="2:9">
      <c r="B299" s="84" t="s">
        <v>413</v>
      </c>
      <c r="C299" s="94" t="s">
        <v>526</v>
      </c>
      <c r="D299" s="80" t="s">
        <v>527</v>
      </c>
      <c r="E299" s="85" t="s">
        <v>527</v>
      </c>
      <c r="F299" s="26" t="s">
        <v>3</v>
      </c>
      <c r="G299" s="28">
        <f t="shared" si="11"/>
        <v>5.2</v>
      </c>
      <c r="H299" s="31" t="s">
        <v>2430</v>
      </c>
      <c r="I299" s="17"/>
    </row>
    <row r="300" spans="2:9">
      <c r="B300" s="84" t="s">
        <v>413</v>
      </c>
      <c r="C300" s="94" t="s">
        <v>526</v>
      </c>
      <c r="D300" s="80" t="s">
        <v>528</v>
      </c>
      <c r="E300" s="85" t="s">
        <v>528</v>
      </c>
      <c r="F300" s="26" t="s">
        <v>3</v>
      </c>
      <c r="G300" s="28">
        <f t="shared" si="11"/>
        <v>5.2</v>
      </c>
      <c r="H300" s="31" t="s">
        <v>2430</v>
      </c>
      <c r="I300" s="17"/>
    </row>
    <row r="301" spans="2:9">
      <c r="B301" s="84" t="s">
        <v>413</v>
      </c>
      <c r="C301" s="94" t="s">
        <v>526</v>
      </c>
      <c r="D301" s="80" t="s">
        <v>529</v>
      </c>
      <c r="E301" s="85" t="s">
        <v>529</v>
      </c>
      <c r="F301" s="26" t="s">
        <v>3</v>
      </c>
      <c r="G301" s="28">
        <f t="shared" si="11"/>
        <v>5.2</v>
      </c>
      <c r="H301" s="31" t="s">
        <v>2430</v>
      </c>
      <c r="I301" s="17"/>
    </row>
    <row r="302" spans="2:9">
      <c r="B302" s="84" t="s">
        <v>413</v>
      </c>
      <c r="C302" s="94" t="s">
        <v>526</v>
      </c>
      <c r="D302" s="80" t="s">
        <v>530</v>
      </c>
      <c r="E302" s="85" t="s">
        <v>530</v>
      </c>
      <c r="F302" s="26" t="s">
        <v>3</v>
      </c>
      <c r="G302" s="28">
        <f t="shared" si="11"/>
        <v>5.2</v>
      </c>
      <c r="H302" s="31" t="s">
        <v>2430</v>
      </c>
      <c r="I302" s="17"/>
    </row>
    <row r="303" spans="2:9">
      <c r="B303" s="84" t="s">
        <v>413</v>
      </c>
      <c r="C303" s="94" t="s">
        <v>526</v>
      </c>
      <c r="D303" s="80" t="s">
        <v>531</v>
      </c>
      <c r="E303" s="85" t="s">
        <v>531</v>
      </c>
      <c r="F303" s="26" t="s">
        <v>3</v>
      </c>
      <c r="G303" s="28">
        <f t="shared" ref="G303:G325" si="12">IF(F303="","",IF(F303="EI",4,IF(F303="EO",5.2,IF(F303="EQ",3.9,IF(F303="ILF",7.5,IF(F303="EIF",5.4))))))</f>
        <v>5.2</v>
      </c>
      <c r="H303" s="31" t="s">
        <v>2430</v>
      </c>
      <c r="I303" s="17"/>
    </row>
    <row r="304" spans="2:9">
      <c r="B304" s="84" t="s">
        <v>413</v>
      </c>
      <c r="C304" s="94" t="s">
        <v>526</v>
      </c>
      <c r="D304" s="80" t="s">
        <v>532</v>
      </c>
      <c r="E304" s="85" t="s">
        <v>532</v>
      </c>
      <c r="F304" s="26" t="s">
        <v>3</v>
      </c>
      <c r="G304" s="28">
        <f t="shared" si="12"/>
        <v>5.2</v>
      </c>
      <c r="H304" s="31" t="s">
        <v>2430</v>
      </c>
      <c r="I304" s="17"/>
    </row>
    <row r="305" spans="2:9">
      <c r="B305" s="84" t="s">
        <v>413</v>
      </c>
      <c r="C305" s="94" t="s">
        <v>526</v>
      </c>
      <c r="D305" s="80" t="s">
        <v>533</v>
      </c>
      <c r="E305" s="85" t="s">
        <v>533</v>
      </c>
      <c r="F305" s="26" t="s">
        <v>3</v>
      </c>
      <c r="G305" s="28">
        <f t="shared" si="12"/>
        <v>5.2</v>
      </c>
      <c r="H305" s="31" t="s">
        <v>2430</v>
      </c>
      <c r="I305" s="17"/>
    </row>
    <row r="306" spans="2:9">
      <c r="B306" s="84" t="s">
        <v>413</v>
      </c>
      <c r="C306" s="94" t="s">
        <v>526</v>
      </c>
      <c r="D306" s="80" t="s">
        <v>534</v>
      </c>
      <c r="E306" s="85" t="s">
        <v>534</v>
      </c>
      <c r="F306" s="26" t="s">
        <v>3</v>
      </c>
      <c r="G306" s="28">
        <f t="shared" si="12"/>
        <v>5.2</v>
      </c>
      <c r="H306" s="31" t="s">
        <v>2430</v>
      </c>
      <c r="I306" s="17"/>
    </row>
    <row r="307" spans="2:9">
      <c r="B307" s="84" t="s">
        <v>413</v>
      </c>
      <c r="C307" s="94" t="s">
        <v>526</v>
      </c>
      <c r="D307" s="80" t="s">
        <v>535</v>
      </c>
      <c r="E307" s="85" t="s">
        <v>535</v>
      </c>
      <c r="F307" s="26" t="s">
        <v>3</v>
      </c>
      <c r="G307" s="28">
        <f t="shared" si="12"/>
        <v>5.2</v>
      </c>
      <c r="H307" s="31" t="s">
        <v>2430</v>
      </c>
      <c r="I307" s="17"/>
    </row>
    <row r="308" spans="2:9">
      <c r="B308" s="84" t="s">
        <v>413</v>
      </c>
      <c r="C308" s="94" t="s">
        <v>526</v>
      </c>
      <c r="D308" s="80" t="s">
        <v>536</v>
      </c>
      <c r="E308" s="85" t="s">
        <v>536</v>
      </c>
      <c r="F308" s="26" t="s">
        <v>3</v>
      </c>
      <c r="G308" s="28">
        <f t="shared" si="12"/>
        <v>5.2</v>
      </c>
      <c r="H308" s="31" t="s">
        <v>2430</v>
      </c>
      <c r="I308" s="17"/>
    </row>
    <row r="309" spans="2:9">
      <c r="B309" s="84" t="s">
        <v>413</v>
      </c>
      <c r="C309" s="94" t="s">
        <v>526</v>
      </c>
      <c r="D309" s="80" t="s">
        <v>537</v>
      </c>
      <c r="E309" s="85" t="s">
        <v>537</v>
      </c>
      <c r="F309" s="26" t="s">
        <v>3</v>
      </c>
      <c r="G309" s="28">
        <f t="shared" si="12"/>
        <v>5.2</v>
      </c>
      <c r="H309" s="31" t="s">
        <v>2430</v>
      </c>
      <c r="I309" s="17"/>
    </row>
    <row r="310" spans="2:9">
      <c r="B310" s="84" t="s">
        <v>413</v>
      </c>
      <c r="C310" s="94" t="s">
        <v>526</v>
      </c>
      <c r="D310" s="80" t="s">
        <v>538</v>
      </c>
      <c r="E310" s="85" t="s">
        <v>538</v>
      </c>
      <c r="F310" s="26" t="s">
        <v>3</v>
      </c>
      <c r="G310" s="28">
        <f t="shared" si="12"/>
        <v>5.2</v>
      </c>
      <c r="H310" s="31" t="s">
        <v>2430</v>
      </c>
      <c r="I310" s="17"/>
    </row>
    <row r="311" spans="2:9">
      <c r="B311" s="84" t="s">
        <v>413</v>
      </c>
      <c r="C311" s="94" t="s">
        <v>526</v>
      </c>
      <c r="D311" s="80" t="s">
        <v>539</v>
      </c>
      <c r="E311" s="85" t="s">
        <v>539</v>
      </c>
      <c r="F311" s="26" t="s">
        <v>3</v>
      </c>
      <c r="G311" s="28">
        <f t="shared" si="12"/>
        <v>5.2</v>
      </c>
      <c r="H311" s="31" t="s">
        <v>2430</v>
      </c>
      <c r="I311" s="17"/>
    </row>
    <row r="312" spans="2:9">
      <c r="B312" s="84" t="s">
        <v>413</v>
      </c>
      <c r="C312" s="94" t="s">
        <v>526</v>
      </c>
      <c r="D312" s="80" t="s">
        <v>540</v>
      </c>
      <c r="E312" s="85" t="s">
        <v>540</v>
      </c>
      <c r="F312" s="26" t="s">
        <v>3</v>
      </c>
      <c r="G312" s="28">
        <f t="shared" si="12"/>
        <v>5.2</v>
      </c>
      <c r="H312" s="31" t="s">
        <v>2430</v>
      </c>
      <c r="I312" s="17"/>
    </row>
    <row r="313" spans="2:9">
      <c r="B313" s="84" t="s">
        <v>413</v>
      </c>
      <c r="C313" s="94" t="s">
        <v>526</v>
      </c>
      <c r="D313" s="80" t="s">
        <v>541</v>
      </c>
      <c r="E313" s="85" t="s">
        <v>541</v>
      </c>
      <c r="F313" s="26" t="s">
        <v>3</v>
      </c>
      <c r="G313" s="28">
        <f t="shared" si="12"/>
        <v>5.2</v>
      </c>
      <c r="H313" s="31" t="s">
        <v>2430</v>
      </c>
      <c r="I313" s="17"/>
    </row>
    <row r="314" spans="2:9">
      <c r="B314" s="84" t="s">
        <v>413</v>
      </c>
      <c r="C314" s="94" t="s">
        <v>526</v>
      </c>
      <c r="D314" s="80" t="s">
        <v>542</v>
      </c>
      <c r="E314" s="85" t="s">
        <v>542</v>
      </c>
      <c r="F314" s="26" t="s">
        <v>3</v>
      </c>
      <c r="G314" s="28">
        <f t="shared" si="12"/>
        <v>5.2</v>
      </c>
      <c r="H314" s="31" t="s">
        <v>2430</v>
      </c>
      <c r="I314" s="17"/>
    </row>
    <row r="315" spans="2:9">
      <c r="B315" s="84" t="s">
        <v>413</v>
      </c>
      <c r="C315" s="94" t="s">
        <v>543</v>
      </c>
      <c r="D315" s="80" t="s">
        <v>544</v>
      </c>
      <c r="E315" s="85" t="s">
        <v>544</v>
      </c>
      <c r="F315" s="26" t="s">
        <v>3</v>
      </c>
      <c r="G315" s="28">
        <f t="shared" si="12"/>
        <v>5.2</v>
      </c>
      <c r="H315" s="31" t="s">
        <v>2430</v>
      </c>
      <c r="I315" s="17"/>
    </row>
    <row r="316" spans="2:9">
      <c r="B316" s="84" t="s">
        <v>413</v>
      </c>
      <c r="C316" s="94" t="s">
        <v>543</v>
      </c>
      <c r="D316" s="80" t="s">
        <v>545</v>
      </c>
      <c r="E316" s="85" t="s">
        <v>545</v>
      </c>
      <c r="F316" s="26" t="s">
        <v>3</v>
      </c>
      <c r="G316" s="28">
        <f t="shared" si="12"/>
        <v>5.2</v>
      </c>
      <c r="H316" s="31" t="s">
        <v>2430</v>
      </c>
      <c r="I316" s="17"/>
    </row>
    <row r="317" spans="2:9">
      <c r="B317" s="84" t="s">
        <v>413</v>
      </c>
      <c r="C317" s="94" t="s">
        <v>543</v>
      </c>
      <c r="D317" s="80" t="s">
        <v>546</v>
      </c>
      <c r="E317" s="85" t="s">
        <v>546</v>
      </c>
      <c r="F317" s="26" t="s">
        <v>3</v>
      </c>
      <c r="G317" s="28">
        <f t="shared" si="12"/>
        <v>5.2</v>
      </c>
      <c r="H317" s="31" t="s">
        <v>2430</v>
      </c>
      <c r="I317" s="17"/>
    </row>
    <row r="318" spans="2:9">
      <c r="B318" s="84" t="s">
        <v>413</v>
      </c>
      <c r="C318" s="94" t="s">
        <v>543</v>
      </c>
      <c r="D318" s="80" t="s">
        <v>547</v>
      </c>
      <c r="E318" s="85" t="s">
        <v>547</v>
      </c>
      <c r="F318" s="26" t="s">
        <v>3</v>
      </c>
      <c r="G318" s="28">
        <f t="shared" si="12"/>
        <v>5.2</v>
      </c>
      <c r="H318" s="31" t="s">
        <v>2430</v>
      </c>
      <c r="I318" s="17"/>
    </row>
    <row r="319" spans="2:9">
      <c r="B319" s="84" t="s">
        <v>413</v>
      </c>
      <c r="C319" s="94" t="s">
        <v>548</v>
      </c>
      <c r="D319" s="80" t="s">
        <v>549</v>
      </c>
      <c r="E319" s="85" t="s">
        <v>549</v>
      </c>
      <c r="F319" s="26" t="s">
        <v>3</v>
      </c>
      <c r="G319" s="28">
        <f t="shared" si="12"/>
        <v>5.2</v>
      </c>
      <c r="H319" s="31" t="s">
        <v>2430</v>
      </c>
      <c r="I319" s="17"/>
    </row>
    <row r="320" spans="2:9">
      <c r="B320" s="84" t="s">
        <v>413</v>
      </c>
      <c r="C320" s="94" t="s">
        <v>548</v>
      </c>
      <c r="D320" s="80" t="s">
        <v>550</v>
      </c>
      <c r="E320" s="85" t="s">
        <v>550</v>
      </c>
      <c r="F320" s="26" t="s">
        <v>3</v>
      </c>
      <c r="G320" s="28">
        <f t="shared" si="12"/>
        <v>5.2</v>
      </c>
      <c r="H320" s="31" t="s">
        <v>2430</v>
      </c>
      <c r="I320" s="17"/>
    </row>
    <row r="321" spans="2:9">
      <c r="B321" s="84" t="s">
        <v>413</v>
      </c>
      <c r="C321" s="94" t="s">
        <v>548</v>
      </c>
      <c r="D321" s="80" t="s">
        <v>551</v>
      </c>
      <c r="E321" s="85" t="s">
        <v>551</v>
      </c>
      <c r="F321" s="26" t="s">
        <v>3</v>
      </c>
      <c r="G321" s="28">
        <f t="shared" si="12"/>
        <v>5.2</v>
      </c>
      <c r="H321" s="31" t="s">
        <v>2430</v>
      </c>
      <c r="I321" s="17"/>
    </row>
    <row r="322" spans="2:9">
      <c r="B322" s="84" t="s">
        <v>413</v>
      </c>
      <c r="C322" s="94" t="s">
        <v>548</v>
      </c>
      <c r="D322" s="80" t="s">
        <v>552</v>
      </c>
      <c r="E322" s="85" t="s">
        <v>552</v>
      </c>
      <c r="F322" s="26" t="s">
        <v>3</v>
      </c>
      <c r="G322" s="28">
        <f t="shared" si="12"/>
        <v>5.2</v>
      </c>
      <c r="H322" s="31" t="s">
        <v>2430</v>
      </c>
      <c r="I322" s="17"/>
    </row>
    <row r="323" spans="2:9">
      <c r="B323" s="84" t="s">
        <v>413</v>
      </c>
      <c r="C323" s="94" t="s">
        <v>548</v>
      </c>
      <c r="D323" s="80" t="s">
        <v>553</v>
      </c>
      <c r="E323" s="85" t="s">
        <v>553</v>
      </c>
      <c r="F323" s="26" t="s">
        <v>3</v>
      </c>
      <c r="G323" s="28">
        <f t="shared" si="12"/>
        <v>5.2</v>
      </c>
      <c r="H323" s="31" t="s">
        <v>2430</v>
      </c>
      <c r="I323" s="17"/>
    </row>
    <row r="324" spans="2:9">
      <c r="B324" s="84" t="s">
        <v>413</v>
      </c>
      <c r="C324" s="94" t="s">
        <v>548</v>
      </c>
      <c r="D324" s="80" t="s">
        <v>554</v>
      </c>
      <c r="E324" s="85" t="s">
        <v>554</v>
      </c>
      <c r="F324" s="26" t="s">
        <v>3</v>
      </c>
      <c r="G324" s="28">
        <f t="shared" si="12"/>
        <v>5.2</v>
      </c>
      <c r="H324" s="31" t="s">
        <v>2430</v>
      </c>
      <c r="I324" s="17"/>
    </row>
    <row r="325" spans="2:9">
      <c r="B325" s="84" t="s">
        <v>413</v>
      </c>
      <c r="C325" s="94" t="s">
        <v>548</v>
      </c>
      <c r="D325" s="80" t="s">
        <v>555</v>
      </c>
      <c r="E325" s="85" t="s">
        <v>555</v>
      </c>
      <c r="F325" s="26" t="s">
        <v>3</v>
      </c>
      <c r="G325" s="28">
        <f t="shared" si="12"/>
        <v>5.2</v>
      </c>
      <c r="H325" s="31" t="s">
        <v>2430</v>
      </c>
      <c r="I325" s="17"/>
    </row>
    <row r="326" spans="2:9">
      <c r="B326" s="79"/>
      <c r="C326" s="79"/>
      <c r="D326" s="27"/>
      <c r="E326" s="83"/>
      <c r="F326" s="81"/>
      <c r="G326" s="28" t="str">
        <f t="shared" ref="G326:G360" si="13">IF(F326="","",IF(F326="EI",4,IF(F326="EO",5.2,IF(F326="EQ",3.9,IF(F326="ILF",7.5,IF(F326="EIF",5.4))))))</f>
        <v/>
      </c>
      <c r="H326" s="31"/>
    </row>
    <row r="327" spans="2:9">
      <c r="B327" s="79"/>
      <c r="C327" s="79"/>
      <c r="D327" s="27"/>
      <c r="E327" s="83"/>
      <c r="F327" s="81"/>
      <c r="G327" s="28" t="str">
        <f t="shared" si="13"/>
        <v/>
      </c>
      <c r="H327" s="31"/>
    </row>
    <row r="328" spans="2:9">
      <c r="B328" s="79"/>
      <c r="C328" s="79"/>
      <c r="D328" s="27"/>
      <c r="E328" s="83"/>
      <c r="F328" s="81"/>
      <c r="G328" s="28" t="str">
        <f t="shared" si="13"/>
        <v/>
      </c>
      <c r="H328" s="31"/>
    </row>
    <row r="329" spans="2:9">
      <c r="B329" s="79"/>
      <c r="C329" s="79"/>
      <c r="D329" s="27"/>
      <c r="E329" s="83"/>
      <c r="F329" s="81"/>
      <c r="G329" s="28" t="str">
        <f t="shared" si="13"/>
        <v/>
      </c>
      <c r="H329" s="31"/>
    </row>
    <row r="330" spans="2:9">
      <c r="B330" s="79"/>
      <c r="C330" s="79"/>
      <c r="D330" s="27"/>
      <c r="E330" s="83"/>
      <c r="F330" s="81"/>
      <c r="G330" s="28" t="str">
        <f t="shared" si="13"/>
        <v/>
      </c>
      <c r="H330" s="31"/>
    </row>
    <row r="331" spans="2:9">
      <c r="B331" s="79"/>
      <c r="C331" s="79"/>
      <c r="D331" s="83"/>
      <c r="E331" s="83"/>
      <c r="F331" s="81"/>
      <c r="G331" s="28" t="str">
        <f t="shared" si="13"/>
        <v/>
      </c>
      <c r="H331" s="31"/>
    </row>
    <row r="332" spans="2:9">
      <c r="B332" s="79"/>
      <c r="C332" s="79"/>
      <c r="D332" s="27"/>
      <c r="E332" s="83"/>
      <c r="F332" s="81"/>
      <c r="G332" s="28" t="str">
        <f t="shared" si="13"/>
        <v/>
      </c>
      <c r="H332" s="31"/>
    </row>
    <row r="333" spans="2:9">
      <c r="B333" s="79"/>
      <c r="C333" s="79"/>
      <c r="D333" s="27"/>
      <c r="E333" s="83"/>
      <c r="F333" s="81"/>
      <c r="G333" s="28" t="str">
        <f t="shared" si="13"/>
        <v/>
      </c>
      <c r="H333" s="31"/>
    </row>
    <row r="334" spans="2:9">
      <c r="B334" s="79"/>
      <c r="C334" s="79"/>
      <c r="D334" s="27"/>
      <c r="E334" s="83"/>
      <c r="F334" s="81"/>
      <c r="G334" s="28" t="str">
        <f t="shared" si="13"/>
        <v/>
      </c>
      <c r="H334" s="31"/>
    </row>
    <row r="335" spans="2:9">
      <c r="B335" s="79"/>
      <c r="C335" s="79"/>
      <c r="D335" s="27"/>
      <c r="E335" s="83"/>
      <c r="F335" s="81"/>
      <c r="G335" s="28" t="str">
        <f t="shared" si="13"/>
        <v/>
      </c>
      <c r="H335" s="31"/>
    </row>
    <row r="336" spans="2:9">
      <c r="B336" s="79"/>
      <c r="C336" s="79"/>
      <c r="D336" s="27"/>
      <c r="E336" s="83"/>
      <c r="F336" s="81"/>
      <c r="G336" s="28" t="str">
        <f t="shared" si="13"/>
        <v/>
      </c>
      <c r="H336" s="31"/>
    </row>
    <row r="337" spans="2:8">
      <c r="B337" s="79"/>
      <c r="C337" s="79"/>
      <c r="D337" s="27"/>
      <c r="E337" s="83"/>
      <c r="F337" s="81"/>
      <c r="G337" s="28" t="str">
        <f t="shared" si="13"/>
        <v/>
      </c>
      <c r="H337" s="31"/>
    </row>
    <row r="338" spans="2:8">
      <c r="B338" s="79"/>
      <c r="C338" s="79"/>
      <c r="D338" s="27"/>
      <c r="E338" s="83"/>
      <c r="F338" s="81"/>
      <c r="G338" s="28" t="str">
        <f t="shared" si="13"/>
        <v/>
      </c>
      <c r="H338" s="31"/>
    </row>
    <row r="339" spans="2:8">
      <c r="B339" s="79"/>
      <c r="C339" s="79"/>
      <c r="D339" s="27"/>
      <c r="E339" s="83"/>
      <c r="F339" s="81"/>
      <c r="G339" s="28" t="str">
        <f t="shared" si="13"/>
        <v/>
      </c>
      <c r="H339" s="31"/>
    </row>
    <row r="340" spans="2:8">
      <c r="B340" s="79"/>
      <c r="C340" s="79"/>
      <c r="D340" s="27"/>
      <c r="E340" s="83"/>
      <c r="F340" s="81"/>
      <c r="G340" s="28" t="str">
        <f t="shared" si="13"/>
        <v/>
      </c>
      <c r="H340" s="31"/>
    </row>
    <row r="341" spans="2:8">
      <c r="B341" s="79"/>
      <c r="C341" s="27"/>
      <c r="D341" s="27"/>
      <c r="E341" s="94"/>
      <c r="F341" s="26"/>
      <c r="G341" s="28" t="str">
        <f t="shared" si="13"/>
        <v/>
      </c>
      <c r="H341" s="31"/>
    </row>
    <row r="342" spans="2:8">
      <c r="B342" s="79"/>
      <c r="C342" s="27"/>
      <c r="D342" s="27"/>
      <c r="E342" s="94"/>
      <c r="F342" s="26"/>
      <c r="G342" s="28" t="str">
        <f t="shared" si="13"/>
        <v/>
      </c>
      <c r="H342" s="31"/>
    </row>
    <row r="343" spans="2:8">
      <c r="B343" s="79"/>
      <c r="C343" s="27"/>
      <c r="D343" s="27"/>
      <c r="E343" s="94"/>
      <c r="F343" s="26"/>
      <c r="G343" s="28" t="str">
        <f t="shared" si="13"/>
        <v/>
      </c>
      <c r="H343" s="31"/>
    </row>
    <row r="344" spans="2:8">
      <c r="B344" s="79"/>
      <c r="C344" s="27"/>
      <c r="D344" s="27"/>
      <c r="E344" s="94"/>
      <c r="F344" s="26"/>
      <c r="G344" s="28" t="str">
        <f t="shared" si="13"/>
        <v/>
      </c>
      <c r="H344" s="31"/>
    </row>
    <row r="345" spans="2:8">
      <c r="B345" s="79"/>
      <c r="C345" s="79"/>
      <c r="D345" s="80"/>
      <c r="E345" s="83"/>
      <c r="F345" s="81"/>
      <c r="G345" s="28" t="str">
        <f t="shared" si="13"/>
        <v/>
      </c>
      <c r="H345" s="31"/>
    </row>
    <row r="346" spans="2:8">
      <c r="B346" s="79"/>
      <c r="C346" s="79"/>
      <c r="D346" s="80"/>
      <c r="E346" s="83"/>
      <c r="F346" s="81"/>
      <c r="G346" s="28" t="str">
        <f t="shared" si="13"/>
        <v/>
      </c>
      <c r="H346" s="31"/>
    </row>
    <row r="347" spans="2:8">
      <c r="B347" s="79"/>
      <c r="C347" s="79"/>
      <c r="D347" s="80"/>
      <c r="E347" s="83"/>
      <c r="F347" s="81"/>
      <c r="G347" s="28" t="str">
        <f t="shared" si="13"/>
        <v/>
      </c>
      <c r="H347" s="31"/>
    </row>
    <row r="348" spans="2:8">
      <c r="B348" s="79"/>
      <c r="C348" s="79"/>
      <c r="D348" s="80"/>
      <c r="E348" s="83"/>
      <c r="F348" s="81"/>
      <c r="G348" s="28" t="str">
        <f t="shared" si="13"/>
        <v/>
      </c>
      <c r="H348" s="31"/>
    </row>
    <row r="349" spans="2:8">
      <c r="B349" s="79"/>
      <c r="C349" s="79"/>
      <c r="D349" s="80"/>
      <c r="E349" s="83"/>
      <c r="F349" s="81"/>
      <c r="G349" s="28" t="str">
        <f t="shared" si="13"/>
        <v/>
      </c>
      <c r="H349" s="31"/>
    </row>
    <row r="350" spans="2:8">
      <c r="B350" s="79"/>
      <c r="C350" s="79"/>
      <c r="D350" s="80"/>
      <c r="E350" s="83"/>
      <c r="F350" s="81"/>
      <c r="G350" s="28" t="str">
        <f t="shared" si="13"/>
        <v/>
      </c>
      <c r="H350" s="31"/>
    </row>
    <row r="351" spans="2:8">
      <c r="B351" s="79"/>
      <c r="C351" s="79"/>
      <c r="D351" s="80"/>
      <c r="E351" s="83"/>
      <c r="F351" s="81"/>
      <c r="G351" s="28" t="str">
        <f t="shared" si="13"/>
        <v/>
      </c>
      <c r="H351" s="31"/>
    </row>
    <row r="352" spans="2:8">
      <c r="B352" s="79"/>
      <c r="C352" s="79"/>
      <c r="D352" s="80"/>
      <c r="E352" s="83"/>
      <c r="F352" s="81"/>
      <c r="G352" s="28" t="str">
        <f t="shared" si="13"/>
        <v/>
      </c>
      <c r="H352" s="31"/>
    </row>
    <row r="353" spans="2:8">
      <c r="B353" s="79"/>
      <c r="C353" s="79"/>
      <c r="D353" s="80"/>
      <c r="E353" s="83"/>
      <c r="F353" s="81"/>
      <c r="G353" s="28" t="str">
        <f t="shared" si="13"/>
        <v/>
      </c>
      <c r="H353" s="31"/>
    </row>
    <row r="354" spans="2:8">
      <c r="B354" s="79"/>
      <c r="C354" s="79"/>
      <c r="D354" s="80"/>
      <c r="E354" s="83"/>
      <c r="F354" s="81"/>
      <c r="G354" s="28" t="str">
        <f t="shared" si="13"/>
        <v/>
      </c>
      <c r="H354" s="31"/>
    </row>
    <row r="355" spans="2:8">
      <c r="B355" s="79"/>
      <c r="C355" s="79"/>
      <c r="D355" s="80"/>
      <c r="E355" s="83"/>
      <c r="F355" s="81"/>
      <c r="G355" s="28" t="str">
        <f t="shared" si="13"/>
        <v/>
      </c>
      <c r="H355" s="31"/>
    </row>
    <row r="356" spans="2:8">
      <c r="B356" s="79"/>
      <c r="C356" s="79"/>
      <c r="D356" s="80"/>
      <c r="E356" s="83"/>
      <c r="F356" s="81"/>
      <c r="G356" s="28" t="str">
        <f t="shared" si="13"/>
        <v/>
      </c>
      <c r="H356" s="31"/>
    </row>
    <row r="357" spans="2:8">
      <c r="B357" s="79"/>
      <c r="C357" s="79"/>
      <c r="D357" s="80"/>
      <c r="E357" s="83"/>
      <c r="F357" s="81"/>
      <c r="G357" s="28" t="str">
        <f t="shared" si="13"/>
        <v/>
      </c>
      <c r="H357" s="31"/>
    </row>
    <row r="358" spans="2:8">
      <c r="B358" s="79"/>
      <c r="C358" s="79"/>
      <c r="D358" s="80"/>
      <c r="E358" s="83"/>
      <c r="F358" s="81"/>
      <c r="G358" s="28" t="str">
        <f t="shared" si="13"/>
        <v/>
      </c>
      <c r="H358" s="31"/>
    </row>
    <row r="359" spans="2:8">
      <c r="B359" s="79"/>
      <c r="C359" s="79"/>
      <c r="D359" s="80"/>
      <c r="E359" s="83"/>
      <c r="F359" s="81"/>
      <c r="G359" s="28" t="str">
        <f t="shared" si="13"/>
        <v/>
      </c>
      <c r="H359" s="31"/>
    </row>
    <row r="360" spans="2:8">
      <c r="B360" s="79"/>
      <c r="C360" s="79"/>
      <c r="D360" s="80"/>
      <c r="E360" s="83"/>
      <c r="F360" s="81"/>
      <c r="G360" s="28" t="str">
        <f t="shared" si="13"/>
        <v/>
      </c>
      <c r="H360" s="31"/>
    </row>
    <row r="361" spans="2:8">
      <c r="B361" s="79"/>
      <c r="C361" s="79"/>
      <c r="D361" s="80"/>
      <c r="E361" s="83"/>
      <c r="F361" s="81"/>
      <c r="G361" s="28" t="str">
        <f t="shared" ref="G361:G424" si="14">IF(F361="","",IF(F361="EI",4,IF(F361="EO",5.2,IF(F361="EQ",3.9,IF(F361="ILF",7.5,IF(F361="EIF",5.4))))))</f>
        <v/>
      </c>
      <c r="H361" s="31"/>
    </row>
    <row r="362" spans="2:8">
      <c r="B362" s="79"/>
      <c r="C362" s="79"/>
      <c r="D362" s="80"/>
      <c r="E362" s="83"/>
      <c r="F362" s="81"/>
      <c r="G362" s="28" t="str">
        <f t="shared" si="14"/>
        <v/>
      </c>
      <c r="H362" s="31"/>
    </row>
    <row r="363" spans="2:8">
      <c r="B363" s="79"/>
      <c r="C363" s="79"/>
      <c r="D363" s="80"/>
      <c r="E363" s="83"/>
      <c r="F363" s="81"/>
      <c r="G363" s="28" t="str">
        <f t="shared" si="14"/>
        <v/>
      </c>
      <c r="H363" s="31"/>
    </row>
    <row r="364" spans="2:8">
      <c r="B364" s="79"/>
      <c r="C364" s="79"/>
      <c r="D364" s="80"/>
      <c r="E364" s="83"/>
      <c r="F364" s="81"/>
      <c r="G364" s="28" t="str">
        <f t="shared" si="14"/>
        <v/>
      </c>
      <c r="H364" s="31"/>
    </row>
    <row r="365" spans="2:8">
      <c r="B365" s="79"/>
      <c r="C365" s="79"/>
      <c r="D365" s="80"/>
      <c r="E365" s="83"/>
      <c r="F365" s="81"/>
      <c r="G365" s="28" t="str">
        <f t="shared" si="14"/>
        <v/>
      </c>
      <c r="H365" s="31"/>
    </row>
    <row r="366" spans="2:8">
      <c r="B366" s="79"/>
      <c r="C366" s="79"/>
      <c r="D366" s="80"/>
      <c r="E366" s="83"/>
      <c r="F366" s="81"/>
      <c r="G366" s="28" t="str">
        <f t="shared" si="14"/>
        <v/>
      </c>
      <c r="H366" s="31"/>
    </row>
    <row r="367" spans="2:8">
      <c r="B367" s="79"/>
      <c r="C367" s="79"/>
      <c r="D367" s="80"/>
      <c r="E367" s="83"/>
      <c r="F367" s="81"/>
      <c r="G367" s="28" t="str">
        <f t="shared" si="14"/>
        <v/>
      </c>
      <c r="H367" s="31"/>
    </row>
    <row r="368" spans="2:8">
      <c r="B368" s="79"/>
      <c r="C368" s="79"/>
      <c r="D368" s="80"/>
      <c r="E368" s="83"/>
      <c r="F368" s="81"/>
      <c r="G368" s="28" t="str">
        <f t="shared" si="14"/>
        <v/>
      </c>
      <c r="H368" s="31"/>
    </row>
    <row r="369" spans="2:8">
      <c r="B369" s="79"/>
      <c r="C369" s="79"/>
      <c r="D369" s="80"/>
      <c r="E369" s="83"/>
      <c r="F369" s="81"/>
      <c r="G369" s="28" t="str">
        <f t="shared" si="14"/>
        <v/>
      </c>
      <c r="H369" s="31"/>
    </row>
    <row r="370" spans="2:8">
      <c r="B370" s="79"/>
      <c r="C370" s="79"/>
      <c r="D370" s="80"/>
      <c r="E370" s="83"/>
      <c r="F370" s="81"/>
      <c r="G370" s="28" t="str">
        <f t="shared" si="14"/>
        <v/>
      </c>
      <c r="H370" s="31"/>
    </row>
    <row r="371" spans="2:8">
      <c r="B371" s="79"/>
      <c r="C371" s="79"/>
      <c r="D371" s="80"/>
      <c r="E371" s="83"/>
      <c r="F371" s="81"/>
      <c r="G371" s="28" t="str">
        <f t="shared" si="14"/>
        <v/>
      </c>
      <c r="H371" s="31"/>
    </row>
    <row r="372" spans="2:8">
      <c r="B372" s="79"/>
      <c r="C372" s="79"/>
      <c r="D372" s="80"/>
      <c r="E372" s="83"/>
      <c r="F372" s="81"/>
      <c r="G372" s="28" t="str">
        <f t="shared" si="14"/>
        <v/>
      </c>
      <c r="H372" s="31"/>
    </row>
    <row r="373" spans="2:8">
      <c r="B373" s="79"/>
      <c r="C373" s="79"/>
      <c r="D373" s="80"/>
      <c r="E373" s="83"/>
      <c r="F373" s="81"/>
      <c r="G373" s="28" t="str">
        <f t="shared" si="14"/>
        <v/>
      </c>
      <c r="H373" s="31"/>
    </row>
    <row r="374" spans="2:8">
      <c r="B374" s="79"/>
      <c r="C374" s="79"/>
      <c r="D374" s="80"/>
      <c r="E374" s="83"/>
      <c r="F374" s="81"/>
      <c r="G374" s="28" t="str">
        <f t="shared" si="14"/>
        <v/>
      </c>
      <c r="H374" s="31"/>
    </row>
    <row r="375" spans="2:8">
      <c r="B375" s="79"/>
      <c r="C375" s="79"/>
      <c r="D375" s="82"/>
      <c r="E375" s="82"/>
      <c r="F375" s="81"/>
      <c r="G375" s="28" t="str">
        <f t="shared" si="14"/>
        <v/>
      </c>
      <c r="H375" s="31"/>
    </row>
    <row r="376" spans="2:8">
      <c r="B376" s="79"/>
      <c r="C376" s="79"/>
      <c r="D376" s="82"/>
      <c r="E376" s="82"/>
      <c r="F376" s="81"/>
      <c r="G376" s="28" t="str">
        <f t="shared" si="14"/>
        <v/>
      </c>
      <c r="H376" s="31"/>
    </row>
    <row r="377" spans="2:8">
      <c r="B377" s="79"/>
      <c r="C377" s="79"/>
      <c r="D377" s="82"/>
      <c r="E377" s="82"/>
      <c r="F377" s="81"/>
      <c r="G377" s="28" t="str">
        <f t="shared" si="14"/>
        <v/>
      </c>
      <c r="H377" s="31"/>
    </row>
    <row r="378" spans="2:8">
      <c r="B378" s="79"/>
      <c r="C378" s="79"/>
      <c r="D378" s="82"/>
      <c r="E378" s="82"/>
      <c r="F378" s="81"/>
      <c r="G378" s="28" t="str">
        <f t="shared" si="14"/>
        <v/>
      </c>
      <c r="H378" s="31"/>
    </row>
    <row r="379" spans="2:8">
      <c r="B379" s="79"/>
      <c r="C379" s="79"/>
      <c r="D379" s="27"/>
      <c r="E379" s="27"/>
      <c r="F379" s="81"/>
      <c r="G379" s="28" t="str">
        <f t="shared" si="14"/>
        <v/>
      </c>
      <c r="H379" s="31"/>
    </row>
    <row r="380" spans="2:8">
      <c r="B380" s="27"/>
      <c r="C380" s="27"/>
      <c r="D380" s="27"/>
      <c r="E380" s="94"/>
      <c r="F380" s="26"/>
      <c r="G380" s="28" t="str">
        <f t="shared" si="14"/>
        <v/>
      </c>
      <c r="H380" s="31"/>
    </row>
    <row r="381" spans="2:8">
      <c r="B381" s="27"/>
      <c r="C381" s="27"/>
      <c r="D381" s="27"/>
      <c r="E381" s="94"/>
      <c r="F381" s="26"/>
      <c r="G381" s="28" t="str">
        <f t="shared" si="14"/>
        <v/>
      </c>
      <c r="H381" s="31"/>
    </row>
    <row r="382" spans="2:8">
      <c r="B382" s="27"/>
      <c r="C382" s="27"/>
      <c r="D382" s="27"/>
      <c r="E382" s="94"/>
      <c r="F382" s="26"/>
      <c r="G382" s="28" t="str">
        <f t="shared" si="14"/>
        <v/>
      </c>
      <c r="H382" s="31"/>
    </row>
    <row r="383" spans="2:8">
      <c r="B383" s="27"/>
      <c r="C383" s="27"/>
      <c r="D383" s="27"/>
      <c r="E383" s="94"/>
      <c r="F383" s="26"/>
      <c r="G383" s="28" t="str">
        <f t="shared" si="14"/>
        <v/>
      </c>
      <c r="H383" s="31"/>
    </row>
    <row r="384" spans="2:8">
      <c r="B384" s="27"/>
      <c r="C384" s="27"/>
      <c r="D384" s="27"/>
      <c r="E384" s="94"/>
      <c r="F384" s="26"/>
      <c r="G384" s="28" t="str">
        <f t="shared" si="14"/>
        <v/>
      </c>
      <c r="H384" s="31"/>
    </row>
    <row r="385" spans="2:8">
      <c r="B385" s="27"/>
      <c r="C385" s="27"/>
      <c r="D385" s="27"/>
      <c r="E385" s="94"/>
      <c r="F385" s="26"/>
      <c r="G385" s="28" t="str">
        <f t="shared" si="14"/>
        <v/>
      </c>
      <c r="H385" s="31"/>
    </row>
    <row r="386" spans="2:8">
      <c r="B386" s="27"/>
      <c r="C386" s="27"/>
      <c r="D386" s="27"/>
      <c r="E386" s="27"/>
      <c r="F386" s="26"/>
      <c r="G386" s="28" t="str">
        <f t="shared" si="14"/>
        <v/>
      </c>
      <c r="H386" s="31"/>
    </row>
    <row r="387" spans="2:8">
      <c r="B387" s="27"/>
      <c r="C387" s="27"/>
      <c r="D387" s="27"/>
      <c r="E387" s="27"/>
      <c r="F387" s="26"/>
      <c r="G387" s="28" t="str">
        <f t="shared" si="14"/>
        <v/>
      </c>
      <c r="H387" s="31"/>
    </row>
    <row r="388" spans="2:8">
      <c r="B388" s="27"/>
      <c r="C388" s="27"/>
      <c r="D388" s="27"/>
      <c r="E388" s="27"/>
      <c r="F388" s="26"/>
      <c r="G388" s="28" t="str">
        <f t="shared" si="14"/>
        <v/>
      </c>
      <c r="H388" s="31"/>
    </row>
    <row r="389" spans="2:8">
      <c r="B389" s="27"/>
      <c r="C389" s="27"/>
      <c r="D389" s="27"/>
      <c r="E389" s="27"/>
      <c r="F389" s="26"/>
      <c r="G389" s="28" t="str">
        <f t="shared" si="14"/>
        <v/>
      </c>
      <c r="H389" s="31"/>
    </row>
    <row r="390" spans="2:8">
      <c r="B390" s="27"/>
      <c r="C390" s="27"/>
      <c r="D390" s="27"/>
      <c r="E390" s="27"/>
      <c r="F390" s="26"/>
      <c r="G390" s="28" t="str">
        <f t="shared" si="14"/>
        <v/>
      </c>
      <c r="H390" s="31"/>
    </row>
    <row r="391" spans="2:8">
      <c r="B391" s="27"/>
      <c r="C391" s="27"/>
      <c r="D391" s="27"/>
      <c r="E391" s="27"/>
      <c r="F391" s="26"/>
      <c r="G391" s="28" t="str">
        <f t="shared" si="14"/>
        <v/>
      </c>
      <c r="H391" s="31"/>
    </row>
    <row r="392" spans="2:8">
      <c r="B392" s="27"/>
      <c r="C392" s="27"/>
      <c r="D392" s="27"/>
      <c r="E392" s="27"/>
      <c r="F392" s="26"/>
      <c r="G392" s="28" t="str">
        <f t="shared" si="14"/>
        <v/>
      </c>
      <c r="H392" s="31"/>
    </row>
    <row r="393" spans="2:8">
      <c r="B393" s="27"/>
      <c r="C393" s="27"/>
      <c r="D393" s="27"/>
      <c r="E393" s="27"/>
      <c r="F393" s="26"/>
      <c r="G393" s="28" t="str">
        <f t="shared" si="14"/>
        <v/>
      </c>
      <c r="H393" s="31"/>
    </row>
    <row r="394" spans="2:8">
      <c r="B394" s="27"/>
      <c r="C394" s="27"/>
      <c r="D394" s="27"/>
      <c r="E394" s="27"/>
      <c r="F394" s="26"/>
      <c r="G394" s="28" t="str">
        <f t="shared" si="14"/>
        <v/>
      </c>
      <c r="H394" s="31"/>
    </row>
    <row r="395" spans="2:8">
      <c r="B395" s="27"/>
      <c r="C395" s="27"/>
      <c r="D395" s="27"/>
      <c r="E395" s="27"/>
      <c r="F395" s="26"/>
      <c r="G395" s="28" t="str">
        <f t="shared" si="14"/>
        <v/>
      </c>
      <c r="H395" s="31"/>
    </row>
    <row r="396" spans="2:8">
      <c r="B396" s="27"/>
      <c r="C396" s="27"/>
      <c r="D396" s="27"/>
      <c r="E396" s="27"/>
      <c r="F396" s="26"/>
      <c r="G396" s="28" t="str">
        <f t="shared" si="14"/>
        <v/>
      </c>
      <c r="H396" s="31"/>
    </row>
    <row r="397" spans="2:8">
      <c r="B397" s="27"/>
      <c r="C397" s="27"/>
      <c r="D397" s="27"/>
      <c r="E397" s="27"/>
      <c r="F397" s="26"/>
      <c r="G397" s="28" t="str">
        <f t="shared" si="14"/>
        <v/>
      </c>
      <c r="H397" s="31"/>
    </row>
    <row r="398" spans="2:8">
      <c r="B398" s="27"/>
      <c r="C398" s="27"/>
      <c r="D398" s="27"/>
      <c r="E398" s="27"/>
      <c r="F398" s="26"/>
      <c r="G398" s="28" t="str">
        <f t="shared" si="14"/>
        <v/>
      </c>
      <c r="H398" s="31"/>
    </row>
    <row r="399" spans="2:8">
      <c r="B399" s="27"/>
      <c r="C399" s="27"/>
      <c r="D399" s="27"/>
      <c r="E399" s="27"/>
      <c r="F399" s="26"/>
      <c r="G399" s="28" t="str">
        <f t="shared" si="14"/>
        <v/>
      </c>
      <c r="H399" s="31"/>
    </row>
    <row r="400" spans="2:8">
      <c r="B400" s="27"/>
      <c r="C400" s="27"/>
      <c r="D400" s="27"/>
      <c r="E400" s="27"/>
      <c r="F400" s="26"/>
      <c r="G400" s="28" t="str">
        <f t="shared" si="14"/>
        <v/>
      </c>
      <c r="H400" s="31"/>
    </row>
    <row r="401" spans="2:8">
      <c r="B401" s="27"/>
      <c r="C401" s="27"/>
      <c r="D401" s="27"/>
      <c r="E401" s="27"/>
      <c r="F401" s="26"/>
      <c r="G401" s="28" t="str">
        <f t="shared" si="14"/>
        <v/>
      </c>
      <c r="H401" s="31"/>
    </row>
    <row r="402" spans="2:8">
      <c r="B402" s="27"/>
      <c r="C402" s="27"/>
      <c r="D402" s="27"/>
      <c r="E402" s="27"/>
      <c r="F402" s="26"/>
      <c r="G402" s="28" t="str">
        <f t="shared" si="14"/>
        <v/>
      </c>
      <c r="H402" s="31"/>
    </row>
    <row r="403" spans="2:8">
      <c r="B403" s="27"/>
      <c r="C403" s="27"/>
      <c r="D403" s="27"/>
      <c r="E403" s="27"/>
      <c r="F403" s="26"/>
      <c r="G403" s="28" t="str">
        <f t="shared" si="14"/>
        <v/>
      </c>
      <c r="H403" s="31"/>
    </row>
    <row r="404" spans="2:8">
      <c r="B404" s="27"/>
      <c r="C404" s="27"/>
      <c r="D404" s="27"/>
      <c r="E404" s="27"/>
      <c r="F404" s="26"/>
      <c r="G404" s="28" t="str">
        <f t="shared" si="14"/>
        <v/>
      </c>
      <c r="H404" s="31"/>
    </row>
    <row r="405" spans="2:8">
      <c r="B405" s="27"/>
      <c r="C405" s="27"/>
      <c r="D405" s="27"/>
      <c r="E405" s="27"/>
      <c r="F405" s="26"/>
      <c r="G405" s="28" t="str">
        <f t="shared" si="14"/>
        <v/>
      </c>
      <c r="H405" s="31"/>
    </row>
    <row r="406" spans="2:8">
      <c r="B406" s="27"/>
      <c r="C406" s="27"/>
      <c r="D406" s="27"/>
      <c r="E406" s="27"/>
      <c r="F406" s="26"/>
      <c r="G406" s="28" t="str">
        <f t="shared" si="14"/>
        <v/>
      </c>
      <c r="H406" s="31"/>
    </row>
    <row r="407" spans="2:8">
      <c r="B407" s="27"/>
      <c r="C407" s="27"/>
      <c r="D407" s="27"/>
      <c r="E407" s="27"/>
      <c r="F407" s="26"/>
      <c r="G407" s="28" t="str">
        <f t="shared" si="14"/>
        <v/>
      </c>
      <c r="H407" s="31"/>
    </row>
    <row r="408" spans="2:8">
      <c r="B408" s="27"/>
      <c r="C408" s="27"/>
      <c r="D408" s="27"/>
      <c r="E408" s="27"/>
      <c r="F408" s="26"/>
      <c r="G408" s="28" t="str">
        <f t="shared" si="14"/>
        <v/>
      </c>
      <c r="H408" s="31"/>
    </row>
    <row r="409" spans="2:8">
      <c r="B409" s="27"/>
      <c r="C409" s="27"/>
      <c r="D409" s="27"/>
      <c r="E409" s="27"/>
      <c r="F409" s="26"/>
      <c r="G409" s="28" t="str">
        <f t="shared" si="14"/>
        <v/>
      </c>
      <c r="H409" s="31"/>
    </row>
    <row r="410" spans="2:8">
      <c r="B410" s="27"/>
      <c r="C410" s="27"/>
      <c r="D410" s="27"/>
      <c r="E410" s="27"/>
      <c r="F410" s="26"/>
      <c r="G410" s="28" t="str">
        <f t="shared" si="14"/>
        <v/>
      </c>
      <c r="H410" s="31"/>
    </row>
    <row r="411" spans="2:8">
      <c r="B411" s="27"/>
      <c r="C411" s="27"/>
      <c r="D411" s="27"/>
      <c r="E411" s="27"/>
      <c r="F411" s="26"/>
      <c r="G411" s="28" t="str">
        <f t="shared" si="14"/>
        <v/>
      </c>
      <c r="H411" s="31"/>
    </row>
    <row r="412" spans="2:8">
      <c r="B412" s="27"/>
      <c r="C412" s="27"/>
      <c r="D412" s="27"/>
      <c r="E412" s="27"/>
      <c r="F412" s="26"/>
      <c r="G412" s="28" t="str">
        <f t="shared" si="14"/>
        <v/>
      </c>
      <c r="H412" s="31"/>
    </row>
    <row r="413" spans="2:8">
      <c r="B413" s="27"/>
      <c r="C413" s="27"/>
      <c r="D413" s="27"/>
      <c r="E413" s="27"/>
      <c r="F413" s="26"/>
      <c r="G413" s="28" t="str">
        <f t="shared" si="14"/>
        <v/>
      </c>
      <c r="H413" s="31"/>
    </row>
    <row r="414" spans="2:8">
      <c r="B414" s="27"/>
      <c r="C414" s="27"/>
      <c r="D414" s="27"/>
      <c r="E414" s="27"/>
      <c r="F414" s="26"/>
      <c r="G414" s="28" t="str">
        <f t="shared" si="14"/>
        <v/>
      </c>
      <c r="H414" s="31"/>
    </row>
    <row r="415" spans="2:8">
      <c r="B415" s="27"/>
      <c r="C415" s="27"/>
      <c r="D415" s="27"/>
      <c r="E415" s="27"/>
      <c r="F415" s="26"/>
      <c r="G415" s="28" t="str">
        <f t="shared" si="14"/>
        <v/>
      </c>
      <c r="H415" s="31"/>
    </row>
    <row r="416" spans="2:8">
      <c r="B416" s="27"/>
      <c r="C416" s="27"/>
      <c r="D416" s="27"/>
      <c r="E416" s="27"/>
      <c r="F416" s="26"/>
      <c r="G416" s="28" t="str">
        <f t="shared" si="14"/>
        <v/>
      </c>
      <c r="H416" s="31"/>
    </row>
    <row r="417" spans="2:8">
      <c r="B417" s="27"/>
      <c r="C417" s="27"/>
      <c r="D417" s="27"/>
      <c r="E417" s="27"/>
      <c r="F417" s="26"/>
      <c r="G417" s="28" t="str">
        <f t="shared" si="14"/>
        <v/>
      </c>
      <c r="H417" s="31"/>
    </row>
    <row r="418" spans="2:8">
      <c r="B418" s="27"/>
      <c r="C418" s="27"/>
      <c r="D418" s="27"/>
      <c r="E418" s="27"/>
      <c r="F418" s="26"/>
      <c r="G418" s="28" t="str">
        <f t="shared" si="14"/>
        <v/>
      </c>
      <c r="H418" s="31"/>
    </row>
    <row r="419" spans="2:8">
      <c r="B419" s="27"/>
      <c r="C419" s="27"/>
      <c r="D419" s="27"/>
      <c r="E419" s="27"/>
      <c r="F419" s="26"/>
      <c r="G419" s="28" t="str">
        <f t="shared" si="14"/>
        <v/>
      </c>
      <c r="H419" s="31"/>
    </row>
    <row r="420" spans="2:8">
      <c r="B420" s="27"/>
      <c r="C420" s="27"/>
      <c r="D420" s="27"/>
      <c r="E420" s="27"/>
      <c r="F420" s="26"/>
      <c r="G420" s="28" t="str">
        <f t="shared" si="14"/>
        <v/>
      </c>
      <c r="H420" s="31"/>
    </row>
    <row r="421" spans="2:8">
      <c r="B421" s="27"/>
      <c r="C421" s="27"/>
      <c r="D421" s="27"/>
      <c r="E421" s="27"/>
      <c r="F421" s="26"/>
      <c r="G421" s="28" t="str">
        <f t="shared" si="14"/>
        <v/>
      </c>
      <c r="H421" s="31"/>
    </row>
    <row r="422" spans="2:8">
      <c r="B422" s="27"/>
      <c r="C422" s="27"/>
      <c r="D422" s="27"/>
      <c r="E422" s="27"/>
      <c r="F422" s="26"/>
      <c r="G422" s="28" t="str">
        <f t="shared" si="14"/>
        <v/>
      </c>
      <c r="H422" s="31"/>
    </row>
    <row r="423" spans="2:8">
      <c r="B423" s="27"/>
      <c r="C423" s="27"/>
      <c r="D423" s="27"/>
      <c r="E423" s="27"/>
      <c r="F423" s="26"/>
      <c r="G423" s="28" t="str">
        <f t="shared" si="14"/>
        <v/>
      </c>
      <c r="H423" s="31"/>
    </row>
    <row r="424" spans="2:8">
      <c r="B424" s="27"/>
      <c r="C424" s="27"/>
      <c r="D424" s="27"/>
      <c r="E424" s="27"/>
      <c r="F424" s="26"/>
      <c r="G424" s="28" t="str">
        <f t="shared" si="14"/>
        <v/>
      </c>
      <c r="H424" s="31"/>
    </row>
    <row r="425" spans="2:8">
      <c r="B425" s="27"/>
      <c r="C425" s="27"/>
      <c r="D425" s="27"/>
      <c r="E425" s="27"/>
      <c r="F425" s="26"/>
      <c r="G425" s="28" t="str">
        <f t="shared" ref="G425:G488" si="15">IF(F425="","",IF(F425="EI",4,IF(F425="EO",5.2,IF(F425="EQ",3.9,IF(F425="ILF",7.5,IF(F425="EIF",5.4))))))</f>
        <v/>
      </c>
      <c r="H425" s="31"/>
    </row>
    <row r="426" spans="2:8">
      <c r="B426" s="27"/>
      <c r="C426" s="27"/>
      <c r="D426" s="27"/>
      <c r="E426" s="27"/>
      <c r="F426" s="26"/>
      <c r="G426" s="28" t="str">
        <f t="shared" si="15"/>
        <v/>
      </c>
      <c r="H426" s="31"/>
    </row>
    <row r="427" spans="2:8">
      <c r="B427" s="27"/>
      <c r="C427" s="27"/>
      <c r="D427" s="27"/>
      <c r="E427" s="27"/>
      <c r="F427" s="26"/>
      <c r="G427" s="28" t="str">
        <f t="shared" si="15"/>
        <v/>
      </c>
      <c r="H427" s="31"/>
    </row>
    <row r="428" spans="2:8">
      <c r="B428" s="27"/>
      <c r="C428" s="27"/>
      <c r="D428" s="27"/>
      <c r="E428" s="27"/>
      <c r="F428" s="26"/>
      <c r="G428" s="28" t="str">
        <f t="shared" si="15"/>
        <v/>
      </c>
      <c r="H428" s="31"/>
    </row>
    <row r="429" spans="2:8">
      <c r="B429" s="27"/>
      <c r="C429" s="27"/>
      <c r="D429" s="27"/>
      <c r="E429" s="27"/>
      <c r="F429" s="26"/>
      <c r="G429" s="28" t="str">
        <f t="shared" si="15"/>
        <v/>
      </c>
      <c r="H429" s="31"/>
    </row>
    <row r="430" spans="2:8">
      <c r="B430" s="27"/>
      <c r="C430" s="27"/>
      <c r="D430" s="27"/>
      <c r="E430" s="27"/>
      <c r="F430" s="26"/>
      <c r="G430" s="28" t="str">
        <f t="shared" si="15"/>
        <v/>
      </c>
      <c r="H430" s="31"/>
    </row>
    <row r="431" spans="2:8">
      <c r="B431" s="27"/>
      <c r="C431" s="27"/>
      <c r="D431" s="27"/>
      <c r="E431" s="27"/>
      <c r="F431" s="26"/>
      <c r="G431" s="28" t="str">
        <f t="shared" si="15"/>
        <v/>
      </c>
      <c r="H431" s="31"/>
    </row>
    <row r="432" spans="2:8">
      <c r="B432" s="27"/>
      <c r="C432" s="27"/>
      <c r="D432" s="27"/>
      <c r="E432" s="27"/>
      <c r="F432" s="26"/>
      <c r="G432" s="28" t="str">
        <f t="shared" si="15"/>
        <v/>
      </c>
      <c r="H432" s="31"/>
    </row>
    <row r="433" spans="2:8">
      <c r="B433" s="27"/>
      <c r="C433" s="27"/>
      <c r="D433" s="27"/>
      <c r="E433" s="27"/>
      <c r="F433" s="26"/>
      <c r="G433" s="28" t="str">
        <f t="shared" si="15"/>
        <v/>
      </c>
      <c r="H433" s="31"/>
    </row>
    <row r="434" spans="2:8">
      <c r="B434" s="27"/>
      <c r="C434" s="27"/>
      <c r="D434" s="27"/>
      <c r="E434" s="27"/>
      <c r="F434" s="26"/>
      <c r="G434" s="28" t="str">
        <f t="shared" si="15"/>
        <v/>
      </c>
      <c r="H434" s="31"/>
    </row>
    <row r="435" spans="2:8">
      <c r="B435" s="27"/>
      <c r="C435" s="27"/>
      <c r="D435" s="27"/>
      <c r="E435" s="27"/>
      <c r="F435" s="26"/>
      <c r="G435" s="28" t="str">
        <f t="shared" si="15"/>
        <v/>
      </c>
      <c r="H435" s="31"/>
    </row>
    <row r="436" spans="2:8">
      <c r="B436" s="27"/>
      <c r="C436" s="27"/>
      <c r="D436" s="27"/>
      <c r="E436" s="27"/>
      <c r="F436" s="26"/>
      <c r="G436" s="28" t="str">
        <f t="shared" si="15"/>
        <v/>
      </c>
      <c r="H436" s="31"/>
    </row>
    <row r="437" spans="2:8">
      <c r="B437" s="27"/>
      <c r="C437" s="27"/>
      <c r="D437" s="27"/>
      <c r="E437" s="27"/>
      <c r="F437" s="26"/>
      <c r="G437" s="28" t="str">
        <f t="shared" si="15"/>
        <v/>
      </c>
      <c r="H437" s="31"/>
    </row>
    <row r="438" spans="2:8">
      <c r="B438" s="27"/>
      <c r="C438" s="27"/>
      <c r="D438" s="27"/>
      <c r="E438" s="27"/>
      <c r="F438" s="26"/>
      <c r="G438" s="28" t="str">
        <f t="shared" si="15"/>
        <v/>
      </c>
      <c r="H438" s="31"/>
    </row>
    <row r="439" spans="2:8">
      <c r="B439" s="27"/>
      <c r="C439" s="27"/>
      <c r="D439" s="27"/>
      <c r="E439" s="27"/>
      <c r="F439" s="26"/>
      <c r="G439" s="28" t="str">
        <f t="shared" si="15"/>
        <v/>
      </c>
      <c r="H439" s="31"/>
    </row>
    <row r="440" spans="2:8">
      <c r="B440" s="27"/>
      <c r="C440" s="27"/>
      <c r="D440" s="27"/>
      <c r="E440" s="27"/>
      <c r="F440" s="26"/>
      <c r="G440" s="28" t="str">
        <f t="shared" si="15"/>
        <v/>
      </c>
      <c r="H440" s="31"/>
    </row>
    <row r="441" spans="2:8">
      <c r="B441" s="27"/>
      <c r="C441" s="27"/>
      <c r="D441" s="27"/>
      <c r="E441" s="27"/>
      <c r="F441" s="26"/>
      <c r="G441" s="28" t="str">
        <f t="shared" si="15"/>
        <v/>
      </c>
      <c r="H441" s="31"/>
    </row>
    <row r="442" spans="2:8">
      <c r="B442" s="27"/>
      <c r="C442" s="27"/>
      <c r="D442" s="27"/>
      <c r="E442" s="27"/>
      <c r="F442" s="26"/>
      <c r="G442" s="28" t="str">
        <f t="shared" si="15"/>
        <v/>
      </c>
      <c r="H442" s="31"/>
    </row>
    <row r="443" spans="2:8">
      <c r="B443" s="27"/>
      <c r="C443" s="27"/>
      <c r="D443" s="27"/>
      <c r="E443" s="27"/>
      <c r="F443" s="26"/>
      <c r="G443" s="28" t="str">
        <f t="shared" si="15"/>
        <v/>
      </c>
      <c r="H443" s="31"/>
    </row>
    <row r="444" spans="2:8">
      <c r="B444" s="27"/>
      <c r="C444" s="27"/>
      <c r="D444" s="27"/>
      <c r="E444" s="27"/>
      <c r="F444" s="26"/>
      <c r="G444" s="28" t="str">
        <f t="shared" si="15"/>
        <v/>
      </c>
      <c r="H444" s="31"/>
    </row>
    <row r="445" spans="2:8">
      <c r="B445" s="27"/>
      <c r="C445" s="27"/>
      <c r="D445" s="27"/>
      <c r="E445" s="27"/>
      <c r="F445" s="26"/>
      <c r="G445" s="28" t="str">
        <f t="shared" si="15"/>
        <v/>
      </c>
      <c r="H445" s="31"/>
    </row>
    <row r="446" spans="2:8">
      <c r="B446" s="27"/>
      <c r="C446" s="27"/>
      <c r="D446" s="27"/>
      <c r="E446" s="27"/>
      <c r="F446" s="26"/>
      <c r="G446" s="28" t="str">
        <f t="shared" si="15"/>
        <v/>
      </c>
      <c r="H446" s="31"/>
    </row>
    <row r="447" spans="2:8">
      <c r="B447" s="27"/>
      <c r="C447" s="27"/>
      <c r="D447" s="27"/>
      <c r="E447" s="27"/>
      <c r="F447" s="26"/>
      <c r="G447" s="28" t="str">
        <f t="shared" si="15"/>
        <v/>
      </c>
      <c r="H447" s="31"/>
    </row>
    <row r="448" spans="2:8">
      <c r="B448" s="27"/>
      <c r="C448" s="27"/>
      <c r="D448" s="27"/>
      <c r="E448" s="27"/>
      <c r="F448" s="26"/>
      <c r="G448" s="28" t="str">
        <f t="shared" si="15"/>
        <v/>
      </c>
      <c r="H448" s="31"/>
    </row>
    <row r="449" spans="2:8">
      <c r="B449" s="27"/>
      <c r="C449" s="27"/>
      <c r="D449" s="27"/>
      <c r="E449" s="27"/>
      <c r="F449" s="26"/>
      <c r="G449" s="28" t="str">
        <f t="shared" si="15"/>
        <v/>
      </c>
      <c r="H449" s="31"/>
    </row>
    <row r="450" spans="2:8">
      <c r="B450" s="27"/>
      <c r="C450" s="27"/>
      <c r="D450" s="27"/>
      <c r="E450" s="27"/>
      <c r="F450" s="26"/>
      <c r="G450" s="28" t="str">
        <f t="shared" si="15"/>
        <v/>
      </c>
      <c r="H450" s="31"/>
    </row>
    <row r="451" spans="2:8">
      <c r="B451" s="27"/>
      <c r="C451" s="27"/>
      <c r="D451" s="27"/>
      <c r="E451" s="27"/>
      <c r="F451" s="26"/>
      <c r="G451" s="28" t="str">
        <f t="shared" si="15"/>
        <v/>
      </c>
      <c r="H451" s="31"/>
    </row>
    <row r="452" spans="2:8">
      <c r="B452" s="27"/>
      <c r="C452" s="27"/>
      <c r="D452" s="27"/>
      <c r="E452" s="27"/>
      <c r="F452" s="26"/>
      <c r="G452" s="28" t="str">
        <f t="shared" si="15"/>
        <v/>
      </c>
      <c r="H452" s="31"/>
    </row>
    <row r="453" spans="2:8">
      <c r="B453" s="27"/>
      <c r="C453" s="27"/>
      <c r="D453" s="27"/>
      <c r="E453" s="27"/>
      <c r="F453" s="26"/>
      <c r="G453" s="28" t="str">
        <f t="shared" si="15"/>
        <v/>
      </c>
      <c r="H453" s="31"/>
    </row>
    <row r="454" spans="2:8">
      <c r="B454" s="27"/>
      <c r="C454" s="27"/>
      <c r="D454" s="27"/>
      <c r="E454" s="27"/>
      <c r="F454" s="26"/>
      <c r="G454" s="28" t="str">
        <f t="shared" si="15"/>
        <v/>
      </c>
      <c r="H454" s="31"/>
    </row>
    <row r="455" spans="2:8">
      <c r="B455" s="27"/>
      <c r="C455" s="27"/>
      <c r="D455" s="27"/>
      <c r="E455" s="27"/>
      <c r="F455" s="26"/>
      <c r="G455" s="28" t="str">
        <f t="shared" si="15"/>
        <v/>
      </c>
      <c r="H455" s="31"/>
    </row>
    <row r="456" spans="2:8">
      <c r="B456" s="27"/>
      <c r="C456" s="27"/>
      <c r="D456" s="27"/>
      <c r="E456" s="27"/>
      <c r="F456" s="26"/>
      <c r="G456" s="28" t="str">
        <f t="shared" si="15"/>
        <v/>
      </c>
      <c r="H456" s="31"/>
    </row>
    <row r="457" spans="2:8">
      <c r="B457" s="27"/>
      <c r="C457" s="27"/>
      <c r="D457" s="27"/>
      <c r="E457" s="27"/>
      <c r="F457" s="26"/>
      <c r="G457" s="28" t="str">
        <f t="shared" si="15"/>
        <v/>
      </c>
      <c r="H457" s="31"/>
    </row>
    <row r="458" spans="2:8">
      <c r="B458" s="27"/>
      <c r="C458" s="27"/>
      <c r="D458" s="27"/>
      <c r="E458" s="27"/>
      <c r="F458" s="26"/>
      <c r="G458" s="28" t="str">
        <f t="shared" si="15"/>
        <v/>
      </c>
      <c r="H458" s="31"/>
    </row>
    <row r="459" spans="2:8">
      <c r="B459" s="27"/>
      <c r="C459" s="27"/>
      <c r="D459" s="27"/>
      <c r="E459" s="27"/>
      <c r="F459" s="26"/>
      <c r="G459" s="28" t="str">
        <f t="shared" si="15"/>
        <v/>
      </c>
      <c r="H459" s="31"/>
    </row>
    <row r="460" spans="2:8">
      <c r="B460" s="27"/>
      <c r="C460" s="27"/>
      <c r="D460" s="27"/>
      <c r="E460" s="27"/>
      <c r="F460" s="26"/>
      <c r="G460" s="28" t="str">
        <f t="shared" si="15"/>
        <v/>
      </c>
      <c r="H460" s="31"/>
    </row>
    <row r="461" spans="2:8">
      <c r="B461" s="27"/>
      <c r="C461" s="27"/>
      <c r="D461" s="27"/>
      <c r="E461" s="27"/>
      <c r="F461" s="26"/>
      <c r="G461" s="28" t="str">
        <f t="shared" si="15"/>
        <v/>
      </c>
      <c r="H461" s="31"/>
    </row>
    <row r="462" spans="2:8">
      <c r="B462" s="27"/>
      <c r="C462" s="27"/>
      <c r="D462" s="27"/>
      <c r="E462" s="27"/>
      <c r="F462" s="26"/>
      <c r="G462" s="28" t="str">
        <f t="shared" si="15"/>
        <v/>
      </c>
      <c r="H462" s="31"/>
    </row>
    <row r="463" spans="2:8">
      <c r="B463" s="27"/>
      <c r="C463" s="27"/>
      <c r="D463" s="27"/>
      <c r="E463" s="27"/>
      <c r="F463" s="26"/>
      <c r="G463" s="28" t="str">
        <f t="shared" si="15"/>
        <v/>
      </c>
      <c r="H463" s="31"/>
    </row>
    <row r="464" spans="2:8">
      <c r="B464" s="27"/>
      <c r="C464" s="27"/>
      <c r="D464" s="27"/>
      <c r="E464" s="27"/>
      <c r="F464" s="26"/>
      <c r="G464" s="28" t="str">
        <f t="shared" si="15"/>
        <v/>
      </c>
      <c r="H464" s="31"/>
    </row>
    <row r="465" spans="2:8">
      <c r="B465" s="27"/>
      <c r="C465" s="27"/>
      <c r="D465" s="27"/>
      <c r="E465" s="27"/>
      <c r="F465" s="26"/>
      <c r="G465" s="28" t="str">
        <f t="shared" si="15"/>
        <v/>
      </c>
      <c r="H465" s="31"/>
    </row>
    <row r="466" spans="2:8">
      <c r="B466" s="27"/>
      <c r="C466" s="27"/>
      <c r="D466" s="27"/>
      <c r="E466" s="27"/>
      <c r="F466" s="26"/>
      <c r="G466" s="28" t="str">
        <f t="shared" si="15"/>
        <v/>
      </c>
      <c r="H466" s="31"/>
    </row>
    <row r="467" spans="2:8">
      <c r="B467" s="27"/>
      <c r="C467" s="27"/>
      <c r="D467" s="27"/>
      <c r="E467" s="27"/>
      <c r="F467" s="26"/>
      <c r="G467" s="28" t="str">
        <f t="shared" si="15"/>
        <v/>
      </c>
      <c r="H467" s="31"/>
    </row>
    <row r="468" spans="2:8">
      <c r="B468" s="27"/>
      <c r="C468" s="27"/>
      <c r="D468" s="27"/>
      <c r="E468" s="27"/>
      <c r="F468" s="26"/>
      <c r="G468" s="28" t="str">
        <f t="shared" si="15"/>
        <v/>
      </c>
      <c r="H468" s="31"/>
    </row>
    <row r="469" spans="2:8">
      <c r="B469" s="27"/>
      <c r="C469" s="27"/>
      <c r="D469" s="27"/>
      <c r="E469" s="27"/>
      <c r="F469" s="26"/>
      <c r="G469" s="28" t="str">
        <f t="shared" si="15"/>
        <v/>
      </c>
      <c r="H469" s="31"/>
    </row>
    <row r="470" spans="2:8">
      <c r="B470" s="27"/>
      <c r="C470" s="27"/>
      <c r="D470" s="27"/>
      <c r="E470" s="27"/>
      <c r="F470" s="26"/>
      <c r="G470" s="28" t="str">
        <f t="shared" si="15"/>
        <v/>
      </c>
      <c r="H470" s="31"/>
    </row>
    <row r="471" spans="2:8">
      <c r="B471" s="27"/>
      <c r="C471" s="27"/>
      <c r="D471" s="27"/>
      <c r="E471" s="27"/>
      <c r="F471" s="26"/>
      <c r="G471" s="28" t="str">
        <f t="shared" si="15"/>
        <v/>
      </c>
      <c r="H471" s="31"/>
    </row>
    <row r="472" spans="2:8">
      <c r="B472" s="27"/>
      <c r="C472" s="27"/>
      <c r="D472" s="27"/>
      <c r="E472" s="27"/>
      <c r="F472" s="26"/>
      <c r="G472" s="28" t="str">
        <f t="shared" si="15"/>
        <v/>
      </c>
      <c r="H472" s="31"/>
    </row>
    <row r="473" spans="2:8">
      <c r="B473" s="27"/>
      <c r="C473" s="27"/>
      <c r="D473" s="27"/>
      <c r="E473" s="27"/>
      <c r="F473" s="26"/>
      <c r="G473" s="28" t="str">
        <f t="shared" si="15"/>
        <v/>
      </c>
      <c r="H473" s="31"/>
    </row>
    <row r="474" spans="2:8">
      <c r="B474" s="27"/>
      <c r="C474" s="27"/>
      <c r="D474" s="27"/>
      <c r="E474" s="27"/>
      <c r="F474" s="26"/>
      <c r="G474" s="28" t="str">
        <f t="shared" si="15"/>
        <v/>
      </c>
      <c r="H474" s="31"/>
    </row>
    <row r="475" spans="2:8">
      <c r="B475" s="27"/>
      <c r="C475" s="27"/>
      <c r="D475" s="27"/>
      <c r="E475" s="27"/>
      <c r="F475" s="26"/>
      <c r="G475" s="28" t="str">
        <f t="shared" si="15"/>
        <v/>
      </c>
      <c r="H475" s="31"/>
    </row>
    <row r="476" spans="2:8">
      <c r="B476" s="27"/>
      <c r="C476" s="27"/>
      <c r="D476" s="27"/>
      <c r="E476" s="27"/>
      <c r="F476" s="26"/>
      <c r="G476" s="28" t="str">
        <f t="shared" si="15"/>
        <v/>
      </c>
      <c r="H476" s="31"/>
    </row>
    <row r="477" spans="2:8">
      <c r="B477" s="27"/>
      <c r="C477" s="27"/>
      <c r="D477" s="27"/>
      <c r="E477" s="27"/>
      <c r="F477" s="26"/>
      <c r="G477" s="28" t="str">
        <f t="shared" si="15"/>
        <v/>
      </c>
      <c r="H477" s="31"/>
    </row>
    <row r="478" spans="2:8">
      <c r="B478" s="27"/>
      <c r="C478" s="27"/>
      <c r="D478" s="27"/>
      <c r="E478" s="27"/>
      <c r="F478" s="26"/>
      <c r="G478" s="28" t="str">
        <f t="shared" si="15"/>
        <v/>
      </c>
      <c r="H478" s="31"/>
    </row>
    <row r="479" spans="2:8">
      <c r="B479" s="27"/>
      <c r="C479" s="27"/>
      <c r="D479" s="27"/>
      <c r="E479" s="27"/>
      <c r="F479" s="26"/>
      <c r="G479" s="28" t="str">
        <f t="shared" si="15"/>
        <v/>
      </c>
      <c r="H479" s="31"/>
    </row>
    <row r="480" spans="2:8">
      <c r="B480" s="27"/>
      <c r="C480" s="27"/>
      <c r="D480" s="27"/>
      <c r="E480" s="27"/>
      <c r="F480" s="26"/>
      <c r="G480" s="28" t="str">
        <f t="shared" si="15"/>
        <v/>
      </c>
      <c r="H480" s="31"/>
    </row>
    <row r="481" spans="2:8">
      <c r="B481" s="27"/>
      <c r="C481" s="27"/>
      <c r="D481" s="27"/>
      <c r="E481" s="27"/>
      <c r="F481" s="26"/>
      <c r="G481" s="28" t="str">
        <f t="shared" si="15"/>
        <v/>
      </c>
      <c r="H481" s="31"/>
    </row>
    <row r="482" spans="2:8">
      <c r="B482" s="27"/>
      <c r="C482" s="27"/>
      <c r="D482" s="27"/>
      <c r="E482" s="27"/>
      <c r="F482" s="26"/>
      <c r="G482" s="28" t="str">
        <f t="shared" si="15"/>
        <v/>
      </c>
      <c r="H482" s="31"/>
    </row>
    <row r="483" spans="2:8">
      <c r="B483" s="27"/>
      <c r="C483" s="27"/>
      <c r="D483" s="27"/>
      <c r="E483" s="27"/>
      <c r="F483" s="26"/>
      <c r="G483" s="28" t="str">
        <f t="shared" si="15"/>
        <v/>
      </c>
      <c r="H483" s="31"/>
    </row>
    <row r="484" spans="2:8">
      <c r="B484" s="27"/>
      <c r="C484" s="27"/>
      <c r="D484" s="27"/>
      <c r="E484" s="27"/>
      <c r="F484" s="26"/>
      <c r="G484" s="28" t="str">
        <f t="shared" si="15"/>
        <v/>
      </c>
      <c r="H484" s="31"/>
    </row>
    <row r="485" spans="2:8">
      <c r="B485" s="27"/>
      <c r="C485" s="27"/>
      <c r="D485" s="27"/>
      <c r="E485" s="27"/>
      <c r="F485" s="26"/>
      <c r="G485" s="28" t="str">
        <f t="shared" si="15"/>
        <v/>
      </c>
      <c r="H485" s="31"/>
    </row>
    <row r="486" spans="2:8">
      <c r="B486" s="27"/>
      <c r="C486" s="27"/>
      <c r="D486" s="27"/>
      <c r="E486" s="27"/>
      <c r="F486" s="26"/>
      <c r="G486" s="28" t="str">
        <f t="shared" si="15"/>
        <v/>
      </c>
      <c r="H486" s="31"/>
    </row>
    <row r="487" spans="2:8">
      <c r="B487" s="27"/>
      <c r="C487" s="27"/>
      <c r="D487" s="27"/>
      <c r="E487" s="27"/>
      <c r="F487" s="26"/>
      <c r="G487" s="28" t="str">
        <f t="shared" si="15"/>
        <v/>
      </c>
      <c r="H487" s="31"/>
    </row>
    <row r="488" spans="2:8">
      <c r="B488" s="27"/>
      <c r="C488" s="27"/>
      <c r="D488" s="27"/>
      <c r="E488" s="27"/>
      <c r="F488" s="26"/>
      <c r="G488" s="28" t="str">
        <f t="shared" si="15"/>
        <v/>
      </c>
      <c r="H488" s="31"/>
    </row>
    <row r="489" spans="2:8">
      <c r="B489" s="27"/>
      <c r="C489" s="27"/>
      <c r="D489" s="27"/>
      <c r="E489" s="27"/>
      <c r="F489" s="26"/>
      <c r="G489" s="28" t="str">
        <f t="shared" ref="G489:G552" si="16">IF(F489="","",IF(F489="EI",4,IF(F489="EO",5.2,IF(F489="EQ",3.9,IF(F489="ILF",7.5,IF(F489="EIF",5.4))))))</f>
        <v/>
      </c>
      <c r="H489" s="31"/>
    </row>
    <row r="490" spans="2:8">
      <c r="B490" s="27"/>
      <c r="C490" s="27"/>
      <c r="D490" s="27"/>
      <c r="E490" s="27"/>
      <c r="F490" s="26"/>
      <c r="G490" s="28" t="str">
        <f t="shared" si="16"/>
        <v/>
      </c>
      <c r="H490" s="31"/>
    </row>
    <row r="491" spans="2:8">
      <c r="B491" s="27"/>
      <c r="C491" s="27"/>
      <c r="D491" s="27"/>
      <c r="E491" s="27"/>
      <c r="F491" s="26"/>
      <c r="G491" s="28" t="str">
        <f t="shared" si="16"/>
        <v/>
      </c>
      <c r="H491" s="31"/>
    </row>
    <row r="492" spans="2:8">
      <c r="B492" s="27"/>
      <c r="C492" s="27"/>
      <c r="D492" s="27"/>
      <c r="E492" s="27"/>
      <c r="F492" s="26"/>
      <c r="G492" s="28" t="str">
        <f t="shared" si="16"/>
        <v/>
      </c>
      <c r="H492" s="31"/>
    </row>
    <row r="493" spans="2:8">
      <c r="B493" s="27"/>
      <c r="C493" s="27"/>
      <c r="D493" s="27"/>
      <c r="E493" s="27"/>
      <c r="F493" s="26"/>
      <c r="G493" s="28" t="str">
        <f t="shared" si="16"/>
        <v/>
      </c>
      <c r="H493" s="31"/>
    </row>
    <row r="494" spans="2:8">
      <c r="B494" s="27"/>
      <c r="C494" s="27"/>
      <c r="D494" s="27"/>
      <c r="E494" s="27"/>
      <c r="F494" s="26"/>
      <c r="G494" s="28" t="str">
        <f t="shared" si="16"/>
        <v/>
      </c>
      <c r="H494" s="31"/>
    </row>
    <row r="495" spans="2:8">
      <c r="B495" s="27"/>
      <c r="C495" s="27"/>
      <c r="D495" s="27"/>
      <c r="E495" s="27"/>
      <c r="F495" s="26"/>
      <c r="G495" s="28" t="str">
        <f t="shared" si="16"/>
        <v/>
      </c>
      <c r="H495" s="31"/>
    </row>
    <row r="496" spans="2:8">
      <c r="B496" s="27"/>
      <c r="C496" s="27"/>
      <c r="D496" s="27"/>
      <c r="E496" s="27"/>
      <c r="F496" s="26"/>
      <c r="G496" s="28" t="str">
        <f t="shared" si="16"/>
        <v/>
      </c>
      <c r="H496" s="31"/>
    </row>
    <row r="497" spans="2:8">
      <c r="B497" s="27"/>
      <c r="C497" s="27"/>
      <c r="D497" s="27"/>
      <c r="E497" s="27"/>
      <c r="F497" s="26"/>
      <c r="G497" s="28" t="str">
        <f t="shared" si="16"/>
        <v/>
      </c>
      <c r="H497" s="31"/>
    </row>
    <row r="498" spans="2:8">
      <c r="B498" s="27"/>
      <c r="C498" s="27"/>
      <c r="D498" s="27"/>
      <c r="E498" s="27"/>
      <c r="F498" s="26"/>
      <c r="G498" s="28" t="str">
        <f t="shared" si="16"/>
        <v/>
      </c>
      <c r="H498" s="31"/>
    </row>
    <row r="499" spans="2:8">
      <c r="B499" s="27"/>
      <c r="C499" s="27"/>
      <c r="D499" s="27"/>
      <c r="E499" s="27"/>
      <c r="F499" s="26"/>
      <c r="G499" s="28" t="str">
        <f t="shared" si="16"/>
        <v/>
      </c>
      <c r="H499" s="31"/>
    </row>
    <row r="500" spans="2:8">
      <c r="B500" s="27"/>
      <c r="C500" s="27"/>
      <c r="D500" s="27"/>
      <c r="E500" s="27"/>
      <c r="F500" s="26"/>
      <c r="G500" s="28" t="str">
        <f t="shared" si="16"/>
        <v/>
      </c>
      <c r="H500" s="31"/>
    </row>
    <row r="501" spans="2:8">
      <c r="B501" s="27"/>
      <c r="C501" s="27"/>
      <c r="D501" s="27"/>
      <c r="E501" s="27"/>
      <c r="F501" s="26"/>
      <c r="G501" s="28" t="str">
        <f t="shared" si="16"/>
        <v/>
      </c>
      <c r="H501" s="31"/>
    </row>
    <row r="502" spans="2:8">
      <c r="B502" s="27"/>
      <c r="C502" s="27"/>
      <c r="D502" s="27"/>
      <c r="E502" s="27"/>
      <c r="F502" s="26"/>
      <c r="G502" s="28" t="str">
        <f t="shared" si="16"/>
        <v/>
      </c>
      <c r="H502" s="31"/>
    </row>
    <row r="503" spans="2:8">
      <c r="B503" s="27"/>
      <c r="C503" s="27"/>
      <c r="D503" s="27"/>
      <c r="E503" s="27"/>
      <c r="F503" s="26"/>
      <c r="G503" s="28" t="str">
        <f t="shared" si="16"/>
        <v/>
      </c>
      <c r="H503" s="31"/>
    </row>
    <row r="504" spans="2:8">
      <c r="B504" s="27"/>
      <c r="C504" s="27"/>
      <c r="D504" s="27"/>
      <c r="E504" s="27"/>
      <c r="F504" s="26"/>
      <c r="G504" s="28" t="str">
        <f t="shared" si="16"/>
        <v/>
      </c>
      <c r="H504" s="31"/>
    </row>
    <row r="505" spans="2:8">
      <c r="B505" s="27"/>
      <c r="C505" s="27"/>
      <c r="D505" s="27"/>
      <c r="E505" s="27"/>
      <c r="F505" s="26"/>
      <c r="G505" s="28" t="str">
        <f t="shared" si="16"/>
        <v/>
      </c>
      <c r="H505" s="31"/>
    </row>
    <row r="506" spans="2:8">
      <c r="B506" s="27"/>
      <c r="C506" s="27"/>
      <c r="D506" s="27"/>
      <c r="E506" s="27"/>
      <c r="F506" s="26"/>
      <c r="G506" s="28" t="str">
        <f t="shared" si="16"/>
        <v/>
      </c>
      <c r="H506" s="31"/>
    </row>
    <row r="507" spans="2:8">
      <c r="B507" s="27"/>
      <c r="C507" s="27"/>
      <c r="D507" s="27"/>
      <c r="E507" s="27"/>
      <c r="F507" s="26"/>
      <c r="G507" s="28" t="str">
        <f t="shared" si="16"/>
        <v/>
      </c>
      <c r="H507" s="31"/>
    </row>
    <row r="508" spans="2:8">
      <c r="B508" s="27"/>
      <c r="C508" s="27"/>
      <c r="D508" s="27"/>
      <c r="E508" s="27"/>
      <c r="F508" s="26"/>
      <c r="G508" s="28" t="str">
        <f t="shared" si="16"/>
        <v/>
      </c>
      <c r="H508" s="31"/>
    </row>
    <row r="509" spans="2:8">
      <c r="B509" s="27"/>
      <c r="C509" s="27"/>
      <c r="D509" s="27"/>
      <c r="E509" s="27"/>
      <c r="F509" s="26"/>
      <c r="G509" s="28" t="str">
        <f t="shared" si="16"/>
        <v/>
      </c>
      <c r="H509" s="31"/>
    </row>
    <row r="510" spans="2:8">
      <c r="B510" s="27"/>
      <c r="C510" s="27"/>
      <c r="D510" s="27"/>
      <c r="E510" s="27"/>
      <c r="F510" s="26"/>
      <c r="G510" s="28" t="str">
        <f t="shared" si="16"/>
        <v/>
      </c>
      <c r="H510" s="31"/>
    </row>
    <row r="511" spans="2:8">
      <c r="B511" s="27"/>
      <c r="C511" s="27"/>
      <c r="D511" s="27"/>
      <c r="E511" s="27"/>
      <c r="F511" s="26"/>
      <c r="G511" s="28" t="str">
        <f t="shared" si="16"/>
        <v/>
      </c>
      <c r="H511" s="31"/>
    </row>
    <row r="512" spans="2:8">
      <c r="B512" s="27"/>
      <c r="C512" s="27"/>
      <c r="D512" s="27"/>
      <c r="E512" s="27"/>
      <c r="F512" s="26"/>
      <c r="G512" s="28" t="str">
        <f t="shared" si="16"/>
        <v/>
      </c>
      <c r="H512" s="31"/>
    </row>
    <row r="513" spans="2:8">
      <c r="B513" s="27"/>
      <c r="C513" s="27"/>
      <c r="D513" s="27"/>
      <c r="E513" s="27"/>
      <c r="F513" s="26"/>
      <c r="G513" s="28" t="str">
        <f t="shared" si="16"/>
        <v/>
      </c>
      <c r="H513" s="31"/>
    </row>
    <row r="514" spans="2:8">
      <c r="B514" s="27"/>
      <c r="C514" s="27"/>
      <c r="D514" s="27"/>
      <c r="E514" s="27"/>
      <c r="F514" s="26"/>
      <c r="G514" s="28" t="str">
        <f t="shared" si="16"/>
        <v/>
      </c>
      <c r="H514" s="31"/>
    </row>
    <row r="515" spans="2:8">
      <c r="B515" s="27"/>
      <c r="C515" s="27"/>
      <c r="D515" s="27"/>
      <c r="E515" s="27"/>
      <c r="F515" s="26"/>
      <c r="G515" s="28" t="str">
        <f t="shared" si="16"/>
        <v/>
      </c>
      <c r="H515" s="31"/>
    </row>
    <row r="516" spans="2:8">
      <c r="B516" s="27"/>
      <c r="C516" s="27"/>
      <c r="D516" s="27"/>
      <c r="E516" s="27"/>
      <c r="F516" s="26"/>
      <c r="G516" s="28" t="str">
        <f t="shared" si="16"/>
        <v/>
      </c>
      <c r="H516" s="31"/>
    </row>
    <row r="517" spans="2:8">
      <c r="B517" s="27"/>
      <c r="C517" s="27"/>
      <c r="D517" s="27"/>
      <c r="E517" s="27"/>
      <c r="F517" s="26"/>
      <c r="G517" s="28" t="str">
        <f t="shared" si="16"/>
        <v/>
      </c>
      <c r="H517" s="31"/>
    </row>
    <row r="518" spans="2:8">
      <c r="B518" s="27"/>
      <c r="C518" s="27"/>
      <c r="D518" s="27"/>
      <c r="E518" s="27"/>
      <c r="F518" s="26"/>
      <c r="G518" s="28" t="str">
        <f t="shared" si="16"/>
        <v/>
      </c>
      <c r="H518" s="31"/>
    </row>
    <row r="519" spans="2:8">
      <c r="B519" s="27"/>
      <c r="C519" s="27"/>
      <c r="D519" s="27"/>
      <c r="E519" s="27"/>
      <c r="F519" s="26"/>
      <c r="G519" s="28" t="str">
        <f t="shared" si="16"/>
        <v/>
      </c>
      <c r="H519" s="31"/>
    </row>
    <row r="520" spans="2:8">
      <c r="B520" s="27"/>
      <c r="C520" s="27"/>
      <c r="D520" s="27"/>
      <c r="E520" s="27"/>
      <c r="F520" s="26"/>
      <c r="G520" s="28" t="str">
        <f t="shared" si="16"/>
        <v/>
      </c>
      <c r="H520" s="31"/>
    </row>
    <row r="521" spans="2:8">
      <c r="B521" s="27"/>
      <c r="C521" s="27"/>
      <c r="D521" s="27"/>
      <c r="E521" s="27"/>
      <c r="F521" s="26"/>
      <c r="G521" s="28" t="str">
        <f t="shared" si="16"/>
        <v/>
      </c>
      <c r="H521" s="31"/>
    </row>
    <row r="522" spans="2:8">
      <c r="B522" s="27"/>
      <c r="C522" s="27"/>
      <c r="D522" s="27"/>
      <c r="E522" s="27"/>
      <c r="F522" s="26"/>
      <c r="G522" s="28" t="str">
        <f t="shared" si="16"/>
        <v/>
      </c>
      <c r="H522" s="31"/>
    </row>
    <row r="523" spans="2:8">
      <c r="B523" s="27"/>
      <c r="C523" s="27"/>
      <c r="D523" s="27"/>
      <c r="E523" s="27"/>
      <c r="F523" s="26"/>
      <c r="G523" s="28" t="str">
        <f t="shared" si="16"/>
        <v/>
      </c>
      <c r="H523" s="31"/>
    </row>
    <row r="524" spans="2:8">
      <c r="B524" s="27"/>
      <c r="C524" s="27"/>
      <c r="D524" s="27"/>
      <c r="E524" s="27"/>
      <c r="F524" s="26"/>
      <c r="G524" s="28" t="str">
        <f t="shared" si="16"/>
        <v/>
      </c>
      <c r="H524" s="31"/>
    </row>
    <row r="525" spans="2:8">
      <c r="B525" s="27"/>
      <c r="C525" s="27"/>
      <c r="D525" s="27"/>
      <c r="E525" s="27"/>
      <c r="F525" s="26"/>
      <c r="G525" s="28" t="str">
        <f t="shared" si="16"/>
        <v/>
      </c>
      <c r="H525" s="31"/>
    </row>
    <row r="526" spans="2:8">
      <c r="B526" s="27"/>
      <c r="C526" s="27"/>
      <c r="D526" s="27"/>
      <c r="E526" s="27"/>
      <c r="F526" s="26"/>
      <c r="G526" s="28" t="str">
        <f t="shared" si="16"/>
        <v/>
      </c>
      <c r="H526" s="31"/>
    </row>
    <row r="527" spans="2:8">
      <c r="B527" s="27"/>
      <c r="C527" s="27"/>
      <c r="D527" s="27"/>
      <c r="E527" s="27"/>
      <c r="F527" s="26"/>
      <c r="G527" s="28" t="str">
        <f t="shared" si="16"/>
        <v/>
      </c>
      <c r="H527" s="31"/>
    </row>
    <row r="528" spans="2:8">
      <c r="B528" s="27"/>
      <c r="C528" s="27"/>
      <c r="D528" s="27"/>
      <c r="E528" s="27"/>
      <c r="F528" s="26"/>
      <c r="G528" s="28" t="str">
        <f t="shared" si="16"/>
        <v/>
      </c>
      <c r="H528" s="31"/>
    </row>
    <row r="529" spans="2:8">
      <c r="B529" s="27"/>
      <c r="C529" s="27"/>
      <c r="D529" s="27"/>
      <c r="E529" s="27"/>
      <c r="F529" s="26"/>
      <c r="G529" s="28" t="str">
        <f t="shared" si="16"/>
        <v/>
      </c>
      <c r="H529" s="31"/>
    </row>
    <row r="530" spans="2:8">
      <c r="B530" s="27"/>
      <c r="C530" s="27"/>
      <c r="D530" s="27"/>
      <c r="E530" s="27"/>
      <c r="F530" s="26"/>
      <c r="G530" s="28" t="str">
        <f t="shared" si="16"/>
        <v/>
      </c>
      <c r="H530" s="31"/>
    </row>
    <row r="531" spans="2:8">
      <c r="B531" s="27"/>
      <c r="C531" s="27"/>
      <c r="D531" s="27"/>
      <c r="E531" s="27"/>
      <c r="F531" s="26"/>
      <c r="G531" s="28" t="str">
        <f t="shared" si="16"/>
        <v/>
      </c>
      <c r="H531" s="31"/>
    </row>
    <row r="532" spans="2:8">
      <c r="B532" s="27"/>
      <c r="C532" s="27"/>
      <c r="D532" s="27"/>
      <c r="E532" s="27"/>
      <c r="F532" s="26"/>
      <c r="G532" s="28" t="str">
        <f t="shared" si="16"/>
        <v/>
      </c>
      <c r="H532" s="31"/>
    </row>
    <row r="533" spans="2:8">
      <c r="B533" s="27"/>
      <c r="C533" s="27"/>
      <c r="D533" s="27"/>
      <c r="E533" s="27"/>
      <c r="F533" s="26"/>
      <c r="G533" s="28" t="str">
        <f t="shared" si="16"/>
        <v/>
      </c>
      <c r="H533" s="31"/>
    </row>
    <row r="534" spans="2:8">
      <c r="B534" s="27"/>
      <c r="C534" s="27"/>
      <c r="D534" s="27"/>
      <c r="E534" s="27"/>
      <c r="F534" s="26"/>
      <c r="G534" s="28" t="str">
        <f t="shared" si="16"/>
        <v/>
      </c>
      <c r="H534" s="31"/>
    </row>
    <row r="535" spans="2:8">
      <c r="B535" s="27"/>
      <c r="C535" s="27"/>
      <c r="D535" s="27"/>
      <c r="E535" s="27"/>
      <c r="F535" s="26"/>
      <c r="G535" s="28" t="str">
        <f t="shared" si="16"/>
        <v/>
      </c>
      <c r="H535" s="31"/>
    </row>
    <row r="536" spans="2:8">
      <c r="B536" s="27"/>
      <c r="C536" s="27"/>
      <c r="D536" s="27"/>
      <c r="E536" s="27"/>
      <c r="F536" s="26"/>
      <c r="G536" s="28" t="str">
        <f t="shared" si="16"/>
        <v/>
      </c>
      <c r="H536" s="31"/>
    </row>
    <row r="537" spans="2:8">
      <c r="B537" s="27"/>
      <c r="C537" s="27"/>
      <c r="D537" s="27"/>
      <c r="E537" s="27"/>
      <c r="F537" s="26"/>
      <c r="G537" s="28" t="str">
        <f t="shared" si="16"/>
        <v/>
      </c>
      <c r="H537" s="31"/>
    </row>
    <row r="538" spans="2:8">
      <c r="B538" s="27"/>
      <c r="C538" s="27"/>
      <c r="D538" s="27"/>
      <c r="E538" s="27"/>
      <c r="F538" s="26"/>
      <c r="G538" s="28" t="str">
        <f t="shared" si="16"/>
        <v/>
      </c>
      <c r="H538" s="31"/>
    </row>
    <row r="539" spans="2:8">
      <c r="B539" s="27"/>
      <c r="C539" s="27"/>
      <c r="D539" s="27"/>
      <c r="E539" s="27"/>
      <c r="F539" s="26"/>
      <c r="G539" s="28" t="str">
        <f t="shared" si="16"/>
        <v/>
      </c>
      <c r="H539" s="31"/>
    </row>
    <row r="540" spans="2:8">
      <c r="B540" s="27"/>
      <c r="C540" s="27"/>
      <c r="D540" s="27"/>
      <c r="E540" s="27"/>
      <c r="F540" s="26"/>
      <c r="G540" s="28" t="str">
        <f t="shared" si="16"/>
        <v/>
      </c>
      <c r="H540" s="31"/>
    </row>
    <row r="541" spans="2:8">
      <c r="B541" s="27"/>
      <c r="C541" s="27"/>
      <c r="D541" s="27"/>
      <c r="E541" s="27"/>
      <c r="F541" s="26"/>
      <c r="G541" s="28" t="str">
        <f t="shared" si="16"/>
        <v/>
      </c>
      <c r="H541" s="31"/>
    </row>
    <row r="542" spans="2:8">
      <c r="B542" s="27"/>
      <c r="C542" s="27"/>
      <c r="D542" s="27"/>
      <c r="E542" s="27"/>
      <c r="F542" s="26"/>
      <c r="G542" s="28" t="str">
        <f t="shared" si="16"/>
        <v/>
      </c>
      <c r="H542" s="31"/>
    </row>
    <row r="543" spans="2:8">
      <c r="B543" s="27"/>
      <c r="C543" s="27"/>
      <c r="D543" s="27"/>
      <c r="E543" s="27"/>
      <c r="F543" s="26"/>
      <c r="G543" s="28" t="str">
        <f t="shared" si="16"/>
        <v/>
      </c>
      <c r="H543" s="31"/>
    </row>
    <row r="544" spans="2:8">
      <c r="B544" s="27"/>
      <c r="C544" s="27"/>
      <c r="D544" s="27"/>
      <c r="E544" s="27"/>
      <c r="F544" s="26"/>
      <c r="G544" s="28" t="str">
        <f t="shared" si="16"/>
        <v/>
      </c>
      <c r="H544" s="31"/>
    </row>
    <row r="545" spans="2:8">
      <c r="B545" s="27"/>
      <c r="C545" s="27"/>
      <c r="D545" s="27"/>
      <c r="E545" s="27"/>
      <c r="F545" s="26"/>
      <c r="G545" s="28" t="str">
        <f t="shared" si="16"/>
        <v/>
      </c>
      <c r="H545" s="31"/>
    </row>
    <row r="546" spans="2:8">
      <c r="B546" s="27"/>
      <c r="C546" s="27"/>
      <c r="D546" s="27"/>
      <c r="E546" s="27"/>
      <c r="F546" s="26"/>
      <c r="G546" s="28" t="str">
        <f t="shared" si="16"/>
        <v/>
      </c>
      <c r="H546" s="31"/>
    </row>
    <row r="547" spans="2:8">
      <c r="B547" s="27"/>
      <c r="C547" s="27"/>
      <c r="D547" s="27"/>
      <c r="E547" s="27"/>
      <c r="F547" s="26"/>
      <c r="G547" s="28" t="str">
        <f t="shared" si="16"/>
        <v/>
      </c>
      <c r="H547" s="31"/>
    </row>
    <row r="548" spans="2:8">
      <c r="B548" s="27"/>
      <c r="C548" s="27"/>
      <c r="D548" s="27"/>
      <c r="E548" s="27"/>
      <c r="F548" s="26"/>
      <c r="G548" s="28" t="str">
        <f t="shared" si="16"/>
        <v/>
      </c>
      <c r="H548" s="31"/>
    </row>
    <row r="549" spans="2:8">
      <c r="B549" s="27"/>
      <c r="C549" s="27"/>
      <c r="D549" s="27"/>
      <c r="E549" s="27"/>
      <c r="F549" s="26"/>
      <c r="G549" s="28" t="str">
        <f t="shared" si="16"/>
        <v/>
      </c>
      <c r="H549" s="31"/>
    </row>
    <row r="550" spans="2:8">
      <c r="B550" s="27"/>
      <c r="C550" s="27"/>
      <c r="D550" s="27"/>
      <c r="E550" s="27"/>
      <c r="F550" s="26"/>
      <c r="G550" s="28" t="str">
        <f t="shared" si="16"/>
        <v/>
      </c>
      <c r="H550" s="31"/>
    </row>
    <row r="551" spans="2:8">
      <c r="B551" s="27"/>
      <c r="C551" s="27"/>
      <c r="D551" s="27"/>
      <c r="E551" s="27"/>
      <c r="F551" s="26"/>
      <c r="G551" s="28" t="str">
        <f t="shared" si="16"/>
        <v/>
      </c>
      <c r="H551" s="31"/>
    </row>
    <row r="552" spans="2:8">
      <c r="B552" s="27"/>
      <c r="C552" s="27"/>
      <c r="D552" s="27"/>
      <c r="E552" s="27"/>
      <c r="F552" s="26"/>
      <c r="G552" s="28" t="str">
        <f t="shared" si="16"/>
        <v/>
      </c>
      <c r="H552" s="31"/>
    </row>
    <row r="553" spans="2:8">
      <c r="B553" s="27"/>
      <c r="C553" s="27"/>
      <c r="D553" s="27"/>
      <c r="E553" s="27"/>
      <c r="F553" s="26"/>
      <c r="G553" s="28" t="str">
        <f t="shared" ref="G553:G616" si="17">IF(F553="","",IF(F553="EI",4,IF(F553="EO",5.2,IF(F553="EQ",3.9,IF(F553="ILF",7.5,IF(F553="EIF",5.4))))))</f>
        <v/>
      </c>
      <c r="H553" s="31"/>
    </row>
    <row r="554" spans="2:8">
      <c r="B554" s="27"/>
      <c r="C554" s="27"/>
      <c r="D554" s="27"/>
      <c r="E554" s="27"/>
      <c r="F554" s="26"/>
      <c r="G554" s="28" t="str">
        <f t="shared" si="17"/>
        <v/>
      </c>
      <c r="H554" s="31"/>
    </row>
    <row r="555" spans="2:8">
      <c r="B555" s="27"/>
      <c r="C555" s="27"/>
      <c r="D555" s="27"/>
      <c r="E555" s="27"/>
      <c r="F555" s="26"/>
      <c r="G555" s="28" t="str">
        <f t="shared" si="17"/>
        <v/>
      </c>
      <c r="H555" s="31"/>
    </row>
    <row r="556" spans="2:8">
      <c r="B556" s="27"/>
      <c r="C556" s="27"/>
      <c r="D556" s="27"/>
      <c r="E556" s="27"/>
      <c r="F556" s="26"/>
      <c r="G556" s="28" t="str">
        <f t="shared" si="17"/>
        <v/>
      </c>
      <c r="H556" s="31"/>
    </row>
    <row r="557" spans="2:8">
      <c r="B557" s="27"/>
      <c r="C557" s="27"/>
      <c r="D557" s="27"/>
      <c r="E557" s="27"/>
      <c r="F557" s="26"/>
      <c r="G557" s="28" t="str">
        <f t="shared" si="17"/>
        <v/>
      </c>
      <c r="H557" s="31"/>
    </row>
    <row r="558" spans="2:8">
      <c r="B558" s="27"/>
      <c r="C558" s="27"/>
      <c r="D558" s="27"/>
      <c r="E558" s="27"/>
      <c r="F558" s="26"/>
      <c r="G558" s="28" t="str">
        <f t="shared" si="17"/>
        <v/>
      </c>
      <c r="H558" s="31"/>
    </row>
    <row r="559" spans="2:8">
      <c r="B559" s="27"/>
      <c r="C559" s="27"/>
      <c r="D559" s="27"/>
      <c r="E559" s="27"/>
      <c r="F559" s="26"/>
      <c r="G559" s="28" t="str">
        <f t="shared" si="17"/>
        <v/>
      </c>
      <c r="H559" s="31"/>
    </row>
    <row r="560" spans="2:8">
      <c r="B560" s="27"/>
      <c r="C560" s="27"/>
      <c r="D560" s="27"/>
      <c r="E560" s="27"/>
      <c r="F560" s="26"/>
      <c r="G560" s="28" t="str">
        <f t="shared" si="17"/>
        <v/>
      </c>
      <c r="H560" s="31"/>
    </row>
    <row r="561" spans="2:8">
      <c r="B561" s="27"/>
      <c r="C561" s="27"/>
      <c r="D561" s="27"/>
      <c r="E561" s="27"/>
      <c r="F561" s="26"/>
      <c r="G561" s="28" t="str">
        <f t="shared" si="17"/>
        <v/>
      </c>
      <c r="H561" s="31"/>
    </row>
    <row r="562" spans="2:8">
      <c r="B562" s="27"/>
      <c r="C562" s="27"/>
      <c r="D562" s="27"/>
      <c r="E562" s="27"/>
      <c r="F562" s="26"/>
      <c r="G562" s="28" t="str">
        <f t="shared" si="17"/>
        <v/>
      </c>
      <c r="H562" s="31"/>
    </row>
    <row r="563" spans="2:8">
      <c r="B563" s="27"/>
      <c r="C563" s="27"/>
      <c r="D563" s="27"/>
      <c r="E563" s="27"/>
      <c r="F563" s="26"/>
      <c r="G563" s="28" t="str">
        <f t="shared" si="17"/>
        <v/>
      </c>
      <c r="H563" s="31"/>
    </row>
    <row r="564" spans="2:8">
      <c r="B564" s="27"/>
      <c r="C564" s="27"/>
      <c r="D564" s="27"/>
      <c r="E564" s="27"/>
      <c r="F564" s="26"/>
      <c r="G564" s="28" t="str">
        <f t="shared" si="17"/>
        <v/>
      </c>
      <c r="H564" s="31"/>
    </row>
    <row r="565" spans="2:8">
      <c r="B565" s="27"/>
      <c r="C565" s="27"/>
      <c r="D565" s="27"/>
      <c r="E565" s="27"/>
      <c r="F565" s="26"/>
      <c r="G565" s="28" t="str">
        <f t="shared" si="17"/>
        <v/>
      </c>
      <c r="H565" s="31"/>
    </row>
    <row r="566" spans="2:8">
      <c r="B566" s="27"/>
      <c r="C566" s="27"/>
      <c r="D566" s="27"/>
      <c r="E566" s="27"/>
      <c r="F566" s="26"/>
      <c r="G566" s="28" t="str">
        <f t="shared" si="17"/>
        <v/>
      </c>
      <c r="H566" s="31"/>
    </row>
    <row r="567" spans="2:8">
      <c r="B567" s="27"/>
      <c r="C567" s="27"/>
      <c r="D567" s="27"/>
      <c r="E567" s="27"/>
      <c r="F567" s="26"/>
      <c r="G567" s="28" t="str">
        <f t="shared" si="17"/>
        <v/>
      </c>
      <c r="H567" s="31"/>
    </row>
    <row r="568" spans="2:8">
      <c r="B568" s="27"/>
      <c r="C568" s="27"/>
      <c r="D568" s="27"/>
      <c r="E568" s="27"/>
      <c r="F568" s="26"/>
      <c r="G568" s="28" t="str">
        <f t="shared" si="17"/>
        <v/>
      </c>
      <c r="H568" s="31"/>
    </row>
    <row r="569" spans="2:8">
      <c r="B569" s="27"/>
      <c r="C569" s="27"/>
      <c r="D569" s="27"/>
      <c r="E569" s="27"/>
      <c r="F569" s="26"/>
      <c r="G569" s="28" t="str">
        <f t="shared" si="17"/>
        <v/>
      </c>
      <c r="H569" s="31"/>
    </row>
    <row r="570" spans="2:8">
      <c r="B570" s="27"/>
      <c r="C570" s="27"/>
      <c r="D570" s="27"/>
      <c r="E570" s="27"/>
      <c r="F570" s="26"/>
      <c r="G570" s="28" t="str">
        <f t="shared" si="17"/>
        <v/>
      </c>
      <c r="H570" s="31"/>
    </row>
    <row r="571" spans="2:8">
      <c r="B571" s="27"/>
      <c r="C571" s="27"/>
      <c r="D571" s="27"/>
      <c r="E571" s="27"/>
      <c r="F571" s="26"/>
      <c r="G571" s="28" t="str">
        <f t="shared" si="17"/>
        <v/>
      </c>
      <c r="H571" s="31"/>
    </row>
    <row r="572" spans="2:8">
      <c r="B572" s="27"/>
      <c r="C572" s="27"/>
      <c r="D572" s="27"/>
      <c r="E572" s="27"/>
      <c r="F572" s="26"/>
      <c r="G572" s="28" t="str">
        <f t="shared" si="17"/>
        <v/>
      </c>
      <c r="H572" s="31"/>
    </row>
    <row r="573" spans="2:8">
      <c r="B573" s="27"/>
      <c r="C573" s="27"/>
      <c r="D573" s="27"/>
      <c r="E573" s="27"/>
      <c r="F573" s="26"/>
      <c r="G573" s="28" t="str">
        <f t="shared" si="17"/>
        <v/>
      </c>
      <c r="H573" s="31"/>
    </row>
    <row r="574" spans="2:8">
      <c r="B574" s="27"/>
      <c r="C574" s="27"/>
      <c r="D574" s="27"/>
      <c r="E574" s="27"/>
      <c r="F574" s="26"/>
      <c r="G574" s="28" t="str">
        <f t="shared" si="17"/>
        <v/>
      </c>
      <c r="H574" s="31"/>
    </row>
    <row r="575" spans="2:8">
      <c r="B575" s="27"/>
      <c r="C575" s="27"/>
      <c r="D575" s="27"/>
      <c r="E575" s="27"/>
      <c r="F575" s="26"/>
      <c r="G575" s="28" t="str">
        <f t="shared" si="17"/>
        <v/>
      </c>
      <c r="H575" s="31"/>
    </row>
    <row r="576" spans="2:8">
      <c r="B576" s="27"/>
      <c r="C576" s="27"/>
      <c r="D576" s="27"/>
      <c r="E576" s="27"/>
      <c r="F576" s="26"/>
      <c r="G576" s="28" t="str">
        <f t="shared" si="17"/>
        <v/>
      </c>
      <c r="H576" s="31"/>
    </row>
    <row r="577" spans="2:8">
      <c r="B577" s="27"/>
      <c r="C577" s="27"/>
      <c r="D577" s="27"/>
      <c r="E577" s="27"/>
      <c r="F577" s="26"/>
      <c r="G577" s="28" t="str">
        <f t="shared" si="17"/>
        <v/>
      </c>
      <c r="H577" s="31"/>
    </row>
    <row r="578" spans="2:8">
      <c r="B578" s="27"/>
      <c r="C578" s="27"/>
      <c r="D578" s="27"/>
      <c r="E578" s="27"/>
      <c r="F578" s="26"/>
      <c r="G578" s="28" t="str">
        <f t="shared" si="17"/>
        <v/>
      </c>
      <c r="H578" s="31"/>
    </row>
    <row r="579" spans="2:8">
      <c r="B579" s="27"/>
      <c r="C579" s="27"/>
      <c r="D579" s="27"/>
      <c r="E579" s="27"/>
      <c r="F579" s="26"/>
      <c r="G579" s="28" t="str">
        <f t="shared" si="17"/>
        <v/>
      </c>
      <c r="H579" s="31"/>
    </row>
    <row r="580" spans="2:8">
      <c r="B580" s="27"/>
      <c r="C580" s="27"/>
      <c r="D580" s="27"/>
      <c r="E580" s="27"/>
      <c r="F580" s="26"/>
      <c r="G580" s="28" t="str">
        <f t="shared" si="17"/>
        <v/>
      </c>
      <c r="H580" s="31"/>
    </row>
    <row r="581" spans="2:8">
      <c r="B581" s="27"/>
      <c r="C581" s="27"/>
      <c r="D581" s="27"/>
      <c r="E581" s="27"/>
      <c r="F581" s="26"/>
      <c r="G581" s="28" t="str">
        <f t="shared" si="17"/>
        <v/>
      </c>
      <c r="H581" s="31"/>
    </row>
    <row r="582" spans="2:8">
      <c r="B582" s="27"/>
      <c r="C582" s="27"/>
      <c r="D582" s="27"/>
      <c r="E582" s="27"/>
      <c r="F582" s="26"/>
      <c r="G582" s="28" t="str">
        <f t="shared" si="17"/>
        <v/>
      </c>
      <c r="H582" s="31"/>
    </row>
    <row r="583" spans="2:8">
      <c r="B583" s="27"/>
      <c r="C583" s="27"/>
      <c r="D583" s="27"/>
      <c r="E583" s="27"/>
      <c r="F583" s="26"/>
      <c r="G583" s="28" t="str">
        <f t="shared" si="17"/>
        <v/>
      </c>
      <c r="H583" s="31"/>
    </row>
    <row r="584" spans="2:8">
      <c r="B584" s="27"/>
      <c r="C584" s="27"/>
      <c r="D584" s="27"/>
      <c r="E584" s="27"/>
      <c r="F584" s="26"/>
      <c r="G584" s="28" t="str">
        <f t="shared" si="17"/>
        <v/>
      </c>
      <c r="H584" s="31"/>
    </row>
    <row r="585" spans="2:8">
      <c r="B585" s="27"/>
      <c r="C585" s="27"/>
      <c r="D585" s="27"/>
      <c r="E585" s="27"/>
      <c r="F585" s="26"/>
      <c r="G585" s="28" t="str">
        <f t="shared" si="17"/>
        <v/>
      </c>
      <c r="H585" s="31"/>
    </row>
    <row r="586" spans="2:8">
      <c r="B586" s="27"/>
      <c r="C586" s="27"/>
      <c r="D586" s="27"/>
      <c r="E586" s="27"/>
      <c r="F586" s="26"/>
      <c r="G586" s="28" t="str">
        <f t="shared" si="17"/>
        <v/>
      </c>
      <c r="H586" s="31"/>
    </row>
    <row r="587" spans="2:8">
      <c r="B587" s="27"/>
      <c r="C587" s="27"/>
      <c r="D587" s="27"/>
      <c r="E587" s="27"/>
      <c r="F587" s="26"/>
      <c r="G587" s="28" t="str">
        <f t="shared" si="17"/>
        <v/>
      </c>
      <c r="H587" s="31"/>
    </row>
    <row r="588" spans="2:8">
      <c r="B588" s="27"/>
      <c r="C588" s="27"/>
      <c r="D588" s="27"/>
      <c r="E588" s="27"/>
      <c r="F588" s="26"/>
      <c r="G588" s="28" t="str">
        <f t="shared" si="17"/>
        <v/>
      </c>
      <c r="H588" s="31"/>
    </row>
    <row r="589" spans="2:8">
      <c r="B589" s="27"/>
      <c r="C589" s="27"/>
      <c r="D589" s="27"/>
      <c r="E589" s="27"/>
      <c r="F589" s="26"/>
      <c r="G589" s="28" t="str">
        <f t="shared" si="17"/>
        <v/>
      </c>
      <c r="H589" s="31"/>
    </row>
    <row r="590" spans="2:8">
      <c r="B590" s="27"/>
      <c r="C590" s="27"/>
      <c r="D590" s="27"/>
      <c r="E590" s="27"/>
      <c r="F590" s="26"/>
      <c r="G590" s="28" t="str">
        <f t="shared" si="17"/>
        <v/>
      </c>
      <c r="H590" s="31"/>
    </row>
    <row r="591" spans="2:8">
      <c r="B591" s="27"/>
      <c r="C591" s="27"/>
      <c r="D591" s="27"/>
      <c r="E591" s="27"/>
      <c r="F591" s="26"/>
      <c r="G591" s="28" t="str">
        <f t="shared" si="17"/>
        <v/>
      </c>
      <c r="H591" s="31"/>
    </row>
    <row r="592" spans="2:8">
      <c r="B592" s="27"/>
      <c r="C592" s="27"/>
      <c r="D592" s="27"/>
      <c r="E592" s="27"/>
      <c r="F592" s="26"/>
      <c r="G592" s="28" t="str">
        <f t="shared" si="17"/>
        <v/>
      </c>
      <c r="H592" s="31"/>
    </row>
    <row r="593" spans="2:8">
      <c r="B593" s="27"/>
      <c r="C593" s="27"/>
      <c r="D593" s="27"/>
      <c r="E593" s="27"/>
      <c r="F593" s="26"/>
      <c r="G593" s="28" t="str">
        <f t="shared" si="17"/>
        <v/>
      </c>
      <c r="H593" s="31"/>
    </row>
    <row r="594" spans="2:8">
      <c r="B594" s="27"/>
      <c r="C594" s="27"/>
      <c r="D594" s="27"/>
      <c r="E594" s="27"/>
      <c r="F594" s="26"/>
      <c r="G594" s="28" t="str">
        <f t="shared" si="17"/>
        <v/>
      </c>
      <c r="H594" s="31"/>
    </row>
    <row r="595" spans="2:8">
      <c r="B595" s="27"/>
      <c r="C595" s="27"/>
      <c r="D595" s="27"/>
      <c r="E595" s="27"/>
      <c r="F595" s="26"/>
      <c r="G595" s="28" t="str">
        <f t="shared" si="17"/>
        <v/>
      </c>
      <c r="H595" s="31"/>
    </row>
    <row r="596" spans="2:8">
      <c r="B596" s="27"/>
      <c r="C596" s="27"/>
      <c r="D596" s="27"/>
      <c r="E596" s="27"/>
      <c r="F596" s="26"/>
      <c r="G596" s="28" t="str">
        <f t="shared" si="17"/>
        <v/>
      </c>
      <c r="H596" s="31"/>
    </row>
    <row r="597" spans="2:8">
      <c r="B597" s="27"/>
      <c r="C597" s="27"/>
      <c r="D597" s="27"/>
      <c r="E597" s="27"/>
      <c r="F597" s="26"/>
      <c r="G597" s="28" t="str">
        <f t="shared" si="17"/>
        <v/>
      </c>
      <c r="H597" s="31"/>
    </row>
    <row r="598" spans="2:8">
      <c r="B598" s="27"/>
      <c r="C598" s="27"/>
      <c r="D598" s="27"/>
      <c r="E598" s="27"/>
      <c r="F598" s="26"/>
      <c r="G598" s="28" t="str">
        <f t="shared" si="17"/>
        <v/>
      </c>
      <c r="H598" s="31"/>
    </row>
    <row r="599" spans="2:8">
      <c r="B599" s="27"/>
      <c r="C599" s="27"/>
      <c r="D599" s="27"/>
      <c r="E599" s="27"/>
      <c r="F599" s="26"/>
      <c r="G599" s="28" t="str">
        <f t="shared" si="17"/>
        <v/>
      </c>
      <c r="H599" s="31"/>
    </row>
    <row r="600" spans="2:8">
      <c r="B600" s="27"/>
      <c r="C600" s="27"/>
      <c r="D600" s="27"/>
      <c r="E600" s="27"/>
      <c r="F600" s="26"/>
      <c r="G600" s="28" t="str">
        <f t="shared" si="17"/>
        <v/>
      </c>
      <c r="H600" s="31"/>
    </row>
    <row r="601" spans="2:8">
      <c r="B601" s="27"/>
      <c r="C601" s="27"/>
      <c r="D601" s="27"/>
      <c r="E601" s="27"/>
      <c r="F601" s="26"/>
      <c r="G601" s="28" t="str">
        <f t="shared" si="17"/>
        <v/>
      </c>
      <c r="H601" s="31"/>
    </row>
    <row r="602" spans="2:8">
      <c r="B602" s="27"/>
      <c r="C602" s="27"/>
      <c r="D602" s="27"/>
      <c r="E602" s="27"/>
      <c r="F602" s="26"/>
      <c r="G602" s="28" t="str">
        <f t="shared" si="17"/>
        <v/>
      </c>
      <c r="H602" s="31"/>
    </row>
    <row r="603" spans="2:8">
      <c r="B603" s="27"/>
      <c r="C603" s="27"/>
      <c r="D603" s="27"/>
      <c r="E603" s="27"/>
      <c r="F603" s="26"/>
      <c r="G603" s="28" t="str">
        <f t="shared" si="17"/>
        <v/>
      </c>
      <c r="H603" s="31"/>
    </row>
    <row r="604" spans="2:8">
      <c r="B604" s="27"/>
      <c r="C604" s="27"/>
      <c r="D604" s="27"/>
      <c r="E604" s="27"/>
      <c r="F604" s="26"/>
      <c r="G604" s="28" t="str">
        <f t="shared" si="17"/>
        <v/>
      </c>
      <c r="H604" s="31"/>
    </row>
    <row r="605" spans="2:8">
      <c r="B605" s="27"/>
      <c r="C605" s="27"/>
      <c r="D605" s="27"/>
      <c r="E605" s="27"/>
      <c r="F605" s="26"/>
      <c r="G605" s="28" t="str">
        <f t="shared" si="17"/>
        <v/>
      </c>
      <c r="H605" s="31"/>
    </row>
    <row r="606" spans="2:8">
      <c r="B606" s="27"/>
      <c r="C606" s="27"/>
      <c r="D606" s="27"/>
      <c r="E606" s="27"/>
      <c r="F606" s="26"/>
      <c r="G606" s="28" t="str">
        <f t="shared" si="17"/>
        <v/>
      </c>
      <c r="H606" s="31"/>
    </row>
    <row r="607" spans="2:8">
      <c r="B607" s="27"/>
      <c r="C607" s="27"/>
      <c r="D607" s="27"/>
      <c r="E607" s="27"/>
      <c r="F607" s="26"/>
      <c r="G607" s="28" t="str">
        <f t="shared" si="17"/>
        <v/>
      </c>
      <c r="H607" s="31"/>
    </row>
    <row r="608" spans="2:8">
      <c r="B608" s="27"/>
      <c r="C608" s="27"/>
      <c r="D608" s="27"/>
      <c r="E608" s="27"/>
      <c r="F608" s="26"/>
      <c r="G608" s="28" t="str">
        <f t="shared" si="17"/>
        <v/>
      </c>
      <c r="H608" s="31"/>
    </row>
    <row r="609" spans="2:8">
      <c r="B609" s="27"/>
      <c r="C609" s="27"/>
      <c r="D609" s="27"/>
      <c r="E609" s="27"/>
      <c r="F609" s="26"/>
      <c r="G609" s="28" t="str">
        <f t="shared" si="17"/>
        <v/>
      </c>
      <c r="H609" s="31"/>
    </row>
    <row r="610" spans="2:8">
      <c r="B610" s="27"/>
      <c r="C610" s="27"/>
      <c r="D610" s="27"/>
      <c r="E610" s="27"/>
      <c r="F610" s="26"/>
      <c r="G610" s="28" t="str">
        <f t="shared" si="17"/>
        <v/>
      </c>
      <c r="H610" s="31"/>
    </row>
    <row r="611" spans="2:8">
      <c r="B611" s="27"/>
      <c r="C611" s="27"/>
      <c r="D611" s="27"/>
      <c r="E611" s="27"/>
      <c r="F611" s="26"/>
      <c r="G611" s="28" t="str">
        <f t="shared" si="17"/>
        <v/>
      </c>
      <c r="H611" s="31"/>
    </row>
    <row r="612" spans="2:8">
      <c r="B612" s="27"/>
      <c r="C612" s="27"/>
      <c r="D612" s="27"/>
      <c r="E612" s="27"/>
      <c r="F612" s="26"/>
      <c r="G612" s="28" t="str">
        <f t="shared" si="17"/>
        <v/>
      </c>
      <c r="H612" s="31"/>
    </row>
    <row r="613" spans="2:8">
      <c r="B613" s="27"/>
      <c r="C613" s="27"/>
      <c r="D613" s="27"/>
      <c r="E613" s="27"/>
      <c r="F613" s="26"/>
      <c r="G613" s="28" t="str">
        <f t="shared" si="17"/>
        <v/>
      </c>
      <c r="H613" s="31"/>
    </row>
    <row r="614" spans="2:8">
      <c r="B614" s="27"/>
      <c r="C614" s="27"/>
      <c r="D614" s="27"/>
      <c r="E614" s="27"/>
      <c r="F614" s="26"/>
      <c r="G614" s="28" t="str">
        <f t="shared" si="17"/>
        <v/>
      </c>
      <c r="H614" s="31"/>
    </row>
    <row r="615" spans="2:8">
      <c r="B615" s="27"/>
      <c r="C615" s="27"/>
      <c r="D615" s="27"/>
      <c r="E615" s="27"/>
      <c r="F615" s="26"/>
      <c r="G615" s="28" t="str">
        <f t="shared" si="17"/>
        <v/>
      </c>
      <c r="H615" s="31"/>
    </row>
    <row r="616" spans="2:8">
      <c r="B616" s="27"/>
      <c r="C616" s="27"/>
      <c r="D616" s="27"/>
      <c r="E616" s="27"/>
      <c r="F616" s="26"/>
      <c r="G616" s="28" t="str">
        <f t="shared" si="17"/>
        <v/>
      </c>
      <c r="H616" s="31"/>
    </row>
    <row r="617" spans="2:8">
      <c r="B617" s="27"/>
      <c r="C617" s="27"/>
      <c r="D617" s="27"/>
      <c r="E617" s="27"/>
      <c r="F617" s="26"/>
      <c r="G617" s="28" t="str">
        <f t="shared" ref="G617:G680" si="18">IF(F617="","",IF(F617="EI",4,IF(F617="EO",5.2,IF(F617="EQ",3.9,IF(F617="ILF",7.5,IF(F617="EIF",5.4))))))</f>
        <v/>
      </c>
      <c r="H617" s="31"/>
    </row>
    <row r="618" spans="2:8">
      <c r="B618" s="27"/>
      <c r="C618" s="27"/>
      <c r="D618" s="27"/>
      <c r="E618" s="27"/>
      <c r="F618" s="26"/>
      <c r="G618" s="28" t="str">
        <f t="shared" si="18"/>
        <v/>
      </c>
      <c r="H618" s="31"/>
    </row>
    <row r="619" spans="2:8">
      <c r="B619" s="27"/>
      <c r="C619" s="27"/>
      <c r="D619" s="27"/>
      <c r="E619" s="27"/>
      <c r="F619" s="26"/>
      <c r="G619" s="28" t="str">
        <f t="shared" si="18"/>
        <v/>
      </c>
      <c r="H619" s="31"/>
    </row>
    <row r="620" spans="2:8">
      <c r="B620" s="27"/>
      <c r="C620" s="27"/>
      <c r="D620" s="27"/>
      <c r="E620" s="27"/>
      <c r="F620" s="26"/>
      <c r="G620" s="28" t="str">
        <f t="shared" si="18"/>
        <v/>
      </c>
      <c r="H620" s="31"/>
    </row>
    <row r="621" spans="2:8">
      <c r="B621" s="27"/>
      <c r="C621" s="27"/>
      <c r="D621" s="27"/>
      <c r="E621" s="27"/>
      <c r="F621" s="26"/>
      <c r="G621" s="28" t="str">
        <f t="shared" si="18"/>
        <v/>
      </c>
      <c r="H621" s="31"/>
    </row>
    <row r="622" spans="2:8">
      <c r="B622" s="27"/>
      <c r="C622" s="27"/>
      <c r="D622" s="27"/>
      <c r="E622" s="27"/>
      <c r="F622" s="26"/>
      <c r="G622" s="28" t="str">
        <f t="shared" si="18"/>
        <v/>
      </c>
      <c r="H622" s="31"/>
    </row>
    <row r="623" spans="2:8">
      <c r="B623" s="27"/>
      <c r="C623" s="27"/>
      <c r="D623" s="27"/>
      <c r="E623" s="27"/>
      <c r="F623" s="26"/>
      <c r="G623" s="28" t="str">
        <f t="shared" si="18"/>
        <v/>
      </c>
      <c r="H623" s="31"/>
    </row>
    <row r="624" spans="2:8">
      <c r="B624" s="27"/>
      <c r="C624" s="27"/>
      <c r="D624" s="27"/>
      <c r="E624" s="27"/>
      <c r="F624" s="26"/>
      <c r="G624" s="28" t="str">
        <f t="shared" si="18"/>
        <v/>
      </c>
      <c r="H624" s="31"/>
    </row>
    <row r="625" spans="2:8">
      <c r="B625" s="27"/>
      <c r="C625" s="27"/>
      <c r="D625" s="27"/>
      <c r="E625" s="27"/>
      <c r="F625" s="26"/>
      <c r="G625" s="28" t="str">
        <f t="shared" si="18"/>
        <v/>
      </c>
      <c r="H625" s="31"/>
    </row>
    <row r="626" spans="2:8">
      <c r="B626" s="27"/>
      <c r="C626" s="27"/>
      <c r="D626" s="27"/>
      <c r="E626" s="27"/>
      <c r="F626" s="26"/>
      <c r="G626" s="28" t="str">
        <f t="shared" si="18"/>
        <v/>
      </c>
      <c r="H626" s="31"/>
    </row>
    <row r="627" spans="2:8">
      <c r="B627" s="27"/>
      <c r="C627" s="27"/>
      <c r="D627" s="27"/>
      <c r="E627" s="27"/>
      <c r="F627" s="26"/>
      <c r="G627" s="28" t="str">
        <f t="shared" si="18"/>
        <v/>
      </c>
      <c r="H627" s="31"/>
    </row>
    <row r="628" spans="2:8">
      <c r="B628" s="27"/>
      <c r="C628" s="27"/>
      <c r="D628" s="27"/>
      <c r="E628" s="27"/>
      <c r="F628" s="26"/>
      <c r="G628" s="28" t="str">
        <f t="shared" si="18"/>
        <v/>
      </c>
      <c r="H628" s="31"/>
    </row>
    <row r="629" spans="2:8">
      <c r="B629" s="27"/>
      <c r="C629" s="27"/>
      <c r="D629" s="27"/>
      <c r="E629" s="27"/>
      <c r="F629" s="26"/>
      <c r="G629" s="28" t="str">
        <f t="shared" si="18"/>
        <v/>
      </c>
      <c r="H629" s="31"/>
    </row>
    <row r="630" spans="2:8">
      <c r="B630" s="27"/>
      <c r="C630" s="27"/>
      <c r="D630" s="27"/>
      <c r="E630" s="27"/>
      <c r="F630" s="26"/>
      <c r="G630" s="28" t="str">
        <f t="shared" si="18"/>
        <v/>
      </c>
      <c r="H630" s="31"/>
    </row>
    <row r="631" spans="2:8">
      <c r="B631" s="27"/>
      <c r="C631" s="27"/>
      <c r="D631" s="27"/>
      <c r="E631" s="27"/>
      <c r="F631" s="26"/>
      <c r="G631" s="28" t="str">
        <f t="shared" si="18"/>
        <v/>
      </c>
      <c r="H631" s="31"/>
    </row>
    <row r="632" spans="2:8">
      <c r="B632" s="27"/>
      <c r="C632" s="27"/>
      <c r="D632" s="27"/>
      <c r="E632" s="27"/>
      <c r="F632" s="26"/>
      <c r="G632" s="28" t="str">
        <f t="shared" si="18"/>
        <v/>
      </c>
      <c r="H632" s="31"/>
    </row>
    <row r="633" spans="2:8">
      <c r="B633" s="27"/>
      <c r="C633" s="27"/>
      <c r="D633" s="27"/>
      <c r="E633" s="27"/>
      <c r="F633" s="26"/>
      <c r="G633" s="28" t="str">
        <f t="shared" si="18"/>
        <v/>
      </c>
      <c r="H633" s="31"/>
    </row>
    <row r="634" spans="2:8">
      <c r="B634" s="27"/>
      <c r="C634" s="27"/>
      <c r="D634" s="27"/>
      <c r="E634" s="27"/>
      <c r="F634" s="26"/>
      <c r="G634" s="28" t="str">
        <f t="shared" si="18"/>
        <v/>
      </c>
      <c r="H634" s="31"/>
    </row>
    <row r="635" spans="2:8">
      <c r="B635" s="27"/>
      <c r="C635" s="27"/>
      <c r="D635" s="27"/>
      <c r="E635" s="27"/>
      <c r="F635" s="26"/>
      <c r="G635" s="28" t="str">
        <f t="shared" si="18"/>
        <v/>
      </c>
      <c r="H635" s="31"/>
    </row>
    <row r="636" spans="2:8">
      <c r="B636" s="27"/>
      <c r="C636" s="27"/>
      <c r="D636" s="27"/>
      <c r="E636" s="27"/>
      <c r="F636" s="26"/>
      <c r="G636" s="28" t="str">
        <f t="shared" si="18"/>
        <v/>
      </c>
      <c r="H636" s="31"/>
    </row>
    <row r="637" spans="2:8">
      <c r="B637" s="27"/>
      <c r="C637" s="27"/>
      <c r="D637" s="27"/>
      <c r="E637" s="27"/>
      <c r="F637" s="26"/>
      <c r="G637" s="28" t="str">
        <f t="shared" si="18"/>
        <v/>
      </c>
      <c r="H637" s="31"/>
    </row>
    <row r="638" spans="2:8">
      <c r="B638" s="27"/>
      <c r="C638" s="27"/>
      <c r="D638" s="27"/>
      <c r="E638" s="27"/>
      <c r="F638" s="26"/>
      <c r="G638" s="28" t="str">
        <f t="shared" si="18"/>
        <v/>
      </c>
      <c r="H638" s="31"/>
    </row>
    <row r="639" spans="2:8">
      <c r="B639" s="27"/>
      <c r="C639" s="27"/>
      <c r="D639" s="27"/>
      <c r="E639" s="27"/>
      <c r="F639" s="26"/>
      <c r="G639" s="28" t="str">
        <f t="shared" si="18"/>
        <v/>
      </c>
      <c r="H639" s="31"/>
    </row>
    <row r="640" spans="2:8">
      <c r="B640" s="27"/>
      <c r="C640" s="27"/>
      <c r="D640" s="27"/>
      <c r="E640" s="27"/>
      <c r="F640" s="26"/>
      <c r="G640" s="28" t="str">
        <f t="shared" si="18"/>
        <v/>
      </c>
      <c r="H640" s="31"/>
    </row>
    <row r="641" spans="2:8">
      <c r="B641" s="27"/>
      <c r="C641" s="27"/>
      <c r="D641" s="27"/>
      <c r="E641" s="27"/>
      <c r="F641" s="26"/>
      <c r="G641" s="28" t="str">
        <f t="shared" si="18"/>
        <v/>
      </c>
      <c r="H641" s="31"/>
    </row>
    <row r="642" spans="2:8">
      <c r="B642" s="27"/>
      <c r="C642" s="27"/>
      <c r="D642" s="27"/>
      <c r="E642" s="27"/>
      <c r="F642" s="26"/>
      <c r="G642" s="28" t="str">
        <f t="shared" si="18"/>
        <v/>
      </c>
      <c r="H642" s="31"/>
    </row>
    <row r="643" spans="2:8">
      <c r="B643" s="27"/>
      <c r="C643" s="27"/>
      <c r="D643" s="27"/>
      <c r="E643" s="27"/>
      <c r="F643" s="26"/>
      <c r="G643" s="28" t="str">
        <f t="shared" si="18"/>
        <v/>
      </c>
      <c r="H643" s="31"/>
    </row>
    <row r="644" spans="2:8">
      <c r="B644" s="27"/>
      <c r="C644" s="27"/>
      <c r="D644" s="27"/>
      <c r="E644" s="27"/>
      <c r="F644" s="26"/>
      <c r="G644" s="28" t="str">
        <f t="shared" si="18"/>
        <v/>
      </c>
      <c r="H644" s="31"/>
    </row>
    <row r="645" spans="2:8">
      <c r="B645" s="27"/>
      <c r="C645" s="27"/>
      <c r="D645" s="27"/>
      <c r="E645" s="27"/>
      <c r="F645" s="26"/>
      <c r="G645" s="28" t="str">
        <f t="shared" si="18"/>
        <v/>
      </c>
      <c r="H645" s="31"/>
    </row>
    <row r="646" spans="2:8">
      <c r="B646" s="27"/>
      <c r="C646" s="27"/>
      <c r="D646" s="27"/>
      <c r="E646" s="27"/>
      <c r="F646" s="26"/>
      <c r="G646" s="28" t="str">
        <f t="shared" si="18"/>
        <v/>
      </c>
      <c r="H646" s="31"/>
    </row>
    <row r="647" spans="2:8">
      <c r="B647" s="27"/>
      <c r="C647" s="27"/>
      <c r="D647" s="27"/>
      <c r="E647" s="27"/>
      <c r="F647" s="26"/>
      <c r="G647" s="28" t="str">
        <f t="shared" si="18"/>
        <v/>
      </c>
      <c r="H647" s="31"/>
    </row>
    <row r="648" spans="2:8">
      <c r="B648" s="27"/>
      <c r="C648" s="27"/>
      <c r="D648" s="27"/>
      <c r="E648" s="27"/>
      <c r="F648" s="26"/>
      <c r="G648" s="28" t="str">
        <f t="shared" si="18"/>
        <v/>
      </c>
      <c r="H648" s="31"/>
    </row>
    <row r="649" spans="2:8">
      <c r="B649" s="27"/>
      <c r="C649" s="27"/>
      <c r="D649" s="27"/>
      <c r="E649" s="27"/>
      <c r="F649" s="26"/>
      <c r="G649" s="28" t="str">
        <f t="shared" si="18"/>
        <v/>
      </c>
      <c r="H649" s="31"/>
    </row>
    <row r="650" spans="2:8">
      <c r="B650" s="27"/>
      <c r="C650" s="27"/>
      <c r="D650" s="27"/>
      <c r="E650" s="27"/>
      <c r="F650" s="26"/>
      <c r="G650" s="28" t="str">
        <f t="shared" si="18"/>
        <v/>
      </c>
      <c r="H650" s="31"/>
    </row>
    <row r="651" spans="2:8">
      <c r="B651" s="27"/>
      <c r="C651" s="27"/>
      <c r="D651" s="27"/>
      <c r="E651" s="27"/>
      <c r="F651" s="26"/>
      <c r="G651" s="28" t="str">
        <f t="shared" si="18"/>
        <v/>
      </c>
      <c r="H651" s="31"/>
    </row>
    <row r="652" spans="2:8">
      <c r="B652" s="27"/>
      <c r="C652" s="27"/>
      <c r="D652" s="27"/>
      <c r="E652" s="27"/>
      <c r="F652" s="26"/>
      <c r="G652" s="28" t="str">
        <f t="shared" si="18"/>
        <v/>
      </c>
      <c r="H652" s="31"/>
    </row>
    <row r="653" spans="2:8">
      <c r="B653" s="27"/>
      <c r="C653" s="27"/>
      <c r="D653" s="27"/>
      <c r="E653" s="27"/>
      <c r="F653" s="26"/>
      <c r="G653" s="28" t="str">
        <f t="shared" si="18"/>
        <v/>
      </c>
      <c r="H653" s="31"/>
    </row>
    <row r="654" spans="2:8">
      <c r="B654" s="27"/>
      <c r="C654" s="27"/>
      <c r="D654" s="27"/>
      <c r="E654" s="27"/>
      <c r="F654" s="26"/>
      <c r="G654" s="28" t="str">
        <f t="shared" si="18"/>
        <v/>
      </c>
      <c r="H654" s="31"/>
    </row>
    <row r="655" spans="2:8">
      <c r="B655" s="27"/>
      <c r="C655" s="27"/>
      <c r="D655" s="27"/>
      <c r="E655" s="27"/>
      <c r="F655" s="26"/>
      <c r="G655" s="28" t="str">
        <f t="shared" si="18"/>
        <v/>
      </c>
      <c r="H655" s="31"/>
    </row>
    <row r="656" spans="2:8">
      <c r="B656" s="27"/>
      <c r="C656" s="27"/>
      <c r="D656" s="27"/>
      <c r="E656" s="27"/>
      <c r="F656" s="26"/>
      <c r="G656" s="28" t="str">
        <f t="shared" si="18"/>
        <v/>
      </c>
      <c r="H656" s="31"/>
    </row>
    <row r="657" spans="2:8">
      <c r="B657" s="27"/>
      <c r="C657" s="27"/>
      <c r="D657" s="27"/>
      <c r="E657" s="27"/>
      <c r="F657" s="26"/>
      <c r="G657" s="28" t="str">
        <f t="shared" si="18"/>
        <v/>
      </c>
      <c r="H657" s="31"/>
    </row>
    <row r="658" spans="2:8">
      <c r="B658" s="27"/>
      <c r="C658" s="27"/>
      <c r="D658" s="27"/>
      <c r="E658" s="27"/>
      <c r="F658" s="26"/>
      <c r="G658" s="28" t="str">
        <f t="shared" si="18"/>
        <v/>
      </c>
      <c r="H658" s="31"/>
    </row>
    <row r="659" spans="2:8">
      <c r="B659" s="27"/>
      <c r="C659" s="27"/>
      <c r="D659" s="27"/>
      <c r="E659" s="27"/>
      <c r="F659" s="26"/>
      <c r="G659" s="28" t="str">
        <f t="shared" si="18"/>
        <v/>
      </c>
      <c r="H659" s="31"/>
    </row>
    <row r="660" spans="2:8">
      <c r="B660" s="27"/>
      <c r="C660" s="27"/>
      <c r="D660" s="27"/>
      <c r="E660" s="27"/>
      <c r="F660" s="26"/>
      <c r="G660" s="28" t="str">
        <f t="shared" si="18"/>
        <v/>
      </c>
      <c r="H660" s="31"/>
    </row>
    <row r="661" spans="2:8">
      <c r="B661" s="27"/>
      <c r="C661" s="27"/>
      <c r="D661" s="27"/>
      <c r="E661" s="27"/>
      <c r="F661" s="26"/>
      <c r="G661" s="28" t="str">
        <f t="shared" si="18"/>
        <v/>
      </c>
      <c r="H661" s="31"/>
    </row>
    <row r="662" spans="2:8">
      <c r="B662" s="27"/>
      <c r="C662" s="27"/>
      <c r="D662" s="27"/>
      <c r="E662" s="27"/>
      <c r="F662" s="26"/>
      <c r="G662" s="28" t="str">
        <f t="shared" si="18"/>
        <v/>
      </c>
      <c r="H662" s="31"/>
    </row>
    <row r="663" spans="2:8">
      <c r="B663" s="27"/>
      <c r="C663" s="27"/>
      <c r="D663" s="27"/>
      <c r="E663" s="27"/>
      <c r="F663" s="26"/>
      <c r="G663" s="28" t="str">
        <f t="shared" si="18"/>
        <v/>
      </c>
      <c r="H663" s="31"/>
    </row>
    <row r="664" spans="2:8">
      <c r="B664" s="27"/>
      <c r="C664" s="27"/>
      <c r="D664" s="27"/>
      <c r="E664" s="27"/>
      <c r="F664" s="26"/>
      <c r="G664" s="28" t="str">
        <f t="shared" si="18"/>
        <v/>
      </c>
      <c r="H664" s="31"/>
    </row>
    <row r="665" spans="2:8">
      <c r="B665" s="27"/>
      <c r="C665" s="27"/>
      <c r="D665" s="27"/>
      <c r="E665" s="27"/>
      <c r="F665" s="26"/>
      <c r="G665" s="28" t="str">
        <f t="shared" si="18"/>
        <v/>
      </c>
      <c r="H665" s="31"/>
    </row>
    <row r="666" spans="2:8">
      <c r="B666" s="27"/>
      <c r="C666" s="27"/>
      <c r="D666" s="27"/>
      <c r="E666" s="27"/>
      <c r="F666" s="26"/>
      <c r="G666" s="28" t="str">
        <f t="shared" si="18"/>
        <v/>
      </c>
      <c r="H666" s="31"/>
    </row>
    <row r="667" spans="2:8">
      <c r="B667" s="27"/>
      <c r="C667" s="27"/>
      <c r="D667" s="27"/>
      <c r="E667" s="27"/>
      <c r="F667" s="26"/>
      <c r="G667" s="28" t="str">
        <f t="shared" si="18"/>
        <v/>
      </c>
      <c r="H667" s="31"/>
    </row>
    <row r="668" spans="2:8">
      <c r="B668" s="27"/>
      <c r="C668" s="27"/>
      <c r="D668" s="27"/>
      <c r="E668" s="27"/>
      <c r="F668" s="26"/>
      <c r="G668" s="28" t="str">
        <f t="shared" si="18"/>
        <v/>
      </c>
      <c r="H668" s="31"/>
    </row>
    <row r="669" spans="2:8">
      <c r="B669" s="27"/>
      <c r="C669" s="27"/>
      <c r="D669" s="27"/>
      <c r="E669" s="27"/>
      <c r="F669" s="26"/>
      <c r="G669" s="28" t="str">
        <f t="shared" si="18"/>
        <v/>
      </c>
      <c r="H669" s="31"/>
    </row>
    <row r="670" spans="2:8">
      <c r="B670" s="27"/>
      <c r="C670" s="27"/>
      <c r="D670" s="27"/>
      <c r="E670" s="27"/>
      <c r="F670" s="26"/>
      <c r="G670" s="28" t="str">
        <f t="shared" si="18"/>
        <v/>
      </c>
      <c r="H670" s="31"/>
    </row>
    <row r="671" spans="2:8">
      <c r="B671" s="27"/>
      <c r="C671" s="27"/>
      <c r="D671" s="27"/>
      <c r="E671" s="27"/>
      <c r="F671" s="26"/>
      <c r="G671" s="28" t="str">
        <f t="shared" si="18"/>
        <v/>
      </c>
      <c r="H671" s="31"/>
    </row>
    <row r="672" spans="2:8">
      <c r="B672" s="27"/>
      <c r="C672" s="27"/>
      <c r="D672" s="27"/>
      <c r="E672" s="27"/>
      <c r="F672" s="26"/>
      <c r="G672" s="28" t="str">
        <f t="shared" si="18"/>
        <v/>
      </c>
      <c r="H672" s="31"/>
    </row>
    <row r="673" spans="2:8">
      <c r="B673" s="27"/>
      <c r="C673" s="27"/>
      <c r="D673" s="27"/>
      <c r="E673" s="27"/>
      <c r="F673" s="26"/>
      <c r="G673" s="28" t="str">
        <f t="shared" si="18"/>
        <v/>
      </c>
      <c r="H673" s="31"/>
    </row>
    <row r="674" spans="2:8">
      <c r="B674" s="27"/>
      <c r="C674" s="27"/>
      <c r="D674" s="27"/>
      <c r="E674" s="27"/>
      <c r="F674" s="26"/>
      <c r="G674" s="28" t="str">
        <f t="shared" si="18"/>
        <v/>
      </c>
      <c r="H674" s="31"/>
    </row>
    <row r="675" spans="2:8">
      <c r="B675" s="27"/>
      <c r="C675" s="27"/>
      <c r="D675" s="27"/>
      <c r="E675" s="27"/>
      <c r="F675" s="26"/>
      <c r="G675" s="28" t="str">
        <f t="shared" si="18"/>
        <v/>
      </c>
      <c r="H675" s="31"/>
    </row>
    <row r="676" spans="2:8">
      <c r="B676" s="27"/>
      <c r="C676" s="27"/>
      <c r="D676" s="27"/>
      <c r="E676" s="27"/>
      <c r="F676" s="26"/>
      <c r="G676" s="28" t="str">
        <f t="shared" si="18"/>
        <v/>
      </c>
      <c r="H676" s="31"/>
    </row>
    <row r="677" spans="2:8">
      <c r="B677" s="27"/>
      <c r="C677" s="27"/>
      <c r="D677" s="27"/>
      <c r="E677" s="27"/>
      <c r="F677" s="26"/>
      <c r="G677" s="28" t="str">
        <f t="shared" si="18"/>
        <v/>
      </c>
      <c r="H677" s="31"/>
    </row>
    <row r="678" spans="2:8">
      <c r="B678" s="27"/>
      <c r="C678" s="27"/>
      <c r="D678" s="27"/>
      <c r="E678" s="27"/>
      <c r="F678" s="26"/>
      <c r="G678" s="28" t="str">
        <f t="shared" si="18"/>
        <v/>
      </c>
      <c r="H678" s="31"/>
    </row>
    <row r="679" spans="2:8">
      <c r="B679" s="27"/>
      <c r="C679" s="27"/>
      <c r="D679" s="27"/>
      <c r="E679" s="27"/>
      <c r="F679" s="26"/>
      <c r="G679" s="28" t="str">
        <f t="shared" si="18"/>
        <v/>
      </c>
      <c r="H679" s="31"/>
    </row>
    <row r="680" spans="2:8">
      <c r="B680" s="27"/>
      <c r="C680" s="27"/>
      <c r="D680" s="27"/>
      <c r="E680" s="27"/>
      <c r="F680" s="26"/>
      <c r="G680" s="28" t="str">
        <f t="shared" si="18"/>
        <v/>
      </c>
      <c r="H680" s="31"/>
    </row>
    <row r="681" spans="2:8">
      <c r="B681" s="27"/>
      <c r="C681" s="27"/>
      <c r="D681" s="27"/>
      <c r="E681" s="27"/>
      <c r="F681" s="26"/>
      <c r="G681" s="28" t="str">
        <f t="shared" ref="G681:G744" si="19">IF(F681="","",IF(F681="EI",4,IF(F681="EO",5.2,IF(F681="EQ",3.9,IF(F681="ILF",7.5,IF(F681="EIF",5.4))))))</f>
        <v/>
      </c>
      <c r="H681" s="31"/>
    </row>
    <row r="682" spans="2:8">
      <c r="B682" s="27"/>
      <c r="C682" s="27"/>
      <c r="D682" s="27"/>
      <c r="E682" s="27"/>
      <c r="F682" s="26"/>
      <c r="G682" s="28" t="str">
        <f t="shared" si="19"/>
        <v/>
      </c>
      <c r="H682" s="31"/>
    </row>
    <row r="683" spans="2:8">
      <c r="B683" s="27"/>
      <c r="C683" s="27"/>
      <c r="D683" s="27"/>
      <c r="E683" s="27"/>
      <c r="F683" s="26"/>
      <c r="G683" s="28" t="str">
        <f t="shared" si="19"/>
        <v/>
      </c>
      <c r="H683" s="31"/>
    </row>
    <row r="684" spans="2:8">
      <c r="B684" s="27"/>
      <c r="C684" s="27"/>
      <c r="D684" s="27"/>
      <c r="E684" s="27"/>
      <c r="F684" s="26"/>
      <c r="G684" s="28" t="str">
        <f t="shared" si="19"/>
        <v/>
      </c>
      <c r="H684" s="31"/>
    </row>
    <row r="685" spans="2:8">
      <c r="B685" s="27"/>
      <c r="C685" s="27"/>
      <c r="D685" s="27"/>
      <c r="E685" s="27"/>
      <c r="F685" s="26"/>
      <c r="G685" s="28" t="str">
        <f t="shared" si="19"/>
        <v/>
      </c>
      <c r="H685" s="31"/>
    </row>
    <row r="686" spans="2:8">
      <c r="B686" s="27"/>
      <c r="C686" s="27"/>
      <c r="D686" s="27"/>
      <c r="E686" s="27"/>
      <c r="F686" s="26"/>
      <c r="G686" s="28" t="str">
        <f t="shared" si="19"/>
        <v/>
      </c>
      <c r="H686" s="31"/>
    </row>
    <row r="687" spans="2:8">
      <c r="B687" s="27"/>
      <c r="C687" s="27"/>
      <c r="D687" s="27"/>
      <c r="E687" s="27"/>
      <c r="F687" s="26"/>
      <c r="G687" s="28" t="str">
        <f t="shared" si="19"/>
        <v/>
      </c>
      <c r="H687" s="31"/>
    </row>
    <row r="688" spans="2:8">
      <c r="B688" s="27"/>
      <c r="C688" s="27"/>
      <c r="D688" s="27"/>
      <c r="E688" s="27"/>
      <c r="F688" s="26"/>
      <c r="G688" s="28" t="str">
        <f t="shared" si="19"/>
        <v/>
      </c>
      <c r="H688" s="31"/>
    </row>
    <row r="689" spans="2:8">
      <c r="B689" s="27"/>
      <c r="C689" s="27"/>
      <c r="D689" s="27"/>
      <c r="E689" s="27"/>
      <c r="F689" s="26"/>
      <c r="G689" s="28" t="str">
        <f t="shared" si="19"/>
        <v/>
      </c>
      <c r="H689" s="31"/>
    </row>
    <row r="690" spans="2:8">
      <c r="B690" s="27"/>
      <c r="C690" s="27"/>
      <c r="D690" s="27"/>
      <c r="E690" s="27"/>
      <c r="F690" s="26"/>
      <c r="G690" s="28" t="str">
        <f t="shared" si="19"/>
        <v/>
      </c>
      <c r="H690" s="31"/>
    </row>
    <row r="691" spans="2:8">
      <c r="B691" s="27"/>
      <c r="C691" s="27"/>
      <c r="D691" s="27"/>
      <c r="E691" s="27"/>
      <c r="F691" s="26"/>
      <c r="G691" s="28" t="str">
        <f t="shared" si="19"/>
        <v/>
      </c>
      <c r="H691" s="31"/>
    </row>
    <row r="692" spans="2:8">
      <c r="B692" s="27"/>
      <c r="C692" s="27"/>
      <c r="D692" s="27"/>
      <c r="E692" s="27"/>
      <c r="F692" s="26"/>
      <c r="G692" s="28" t="str">
        <f t="shared" si="19"/>
        <v/>
      </c>
      <c r="H692" s="31"/>
    </row>
    <row r="693" spans="2:8">
      <c r="B693" s="27"/>
      <c r="C693" s="27"/>
      <c r="D693" s="27"/>
      <c r="E693" s="27"/>
      <c r="F693" s="26"/>
      <c r="G693" s="28" t="str">
        <f t="shared" si="19"/>
        <v/>
      </c>
      <c r="H693" s="31"/>
    </row>
    <row r="694" spans="2:8">
      <c r="B694" s="27"/>
      <c r="C694" s="27"/>
      <c r="D694" s="27"/>
      <c r="E694" s="27"/>
      <c r="F694" s="26"/>
      <c r="G694" s="28" t="str">
        <f t="shared" si="19"/>
        <v/>
      </c>
      <c r="H694" s="31"/>
    </row>
    <row r="695" spans="2:8">
      <c r="B695" s="27"/>
      <c r="C695" s="27"/>
      <c r="D695" s="27"/>
      <c r="E695" s="27"/>
      <c r="F695" s="26"/>
      <c r="G695" s="28" t="str">
        <f t="shared" si="19"/>
        <v/>
      </c>
      <c r="H695" s="31"/>
    </row>
    <row r="696" spans="2:8">
      <c r="B696" s="27"/>
      <c r="C696" s="27"/>
      <c r="D696" s="27"/>
      <c r="E696" s="27"/>
      <c r="F696" s="26"/>
      <c r="G696" s="28" t="str">
        <f t="shared" si="19"/>
        <v/>
      </c>
      <c r="H696" s="31"/>
    </row>
    <row r="697" spans="2:8">
      <c r="B697" s="27"/>
      <c r="C697" s="27"/>
      <c r="D697" s="27"/>
      <c r="E697" s="27"/>
      <c r="F697" s="26"/>
      <c r="G697" s="28" t="str">
        <f t="shared" si="19"/>
        <v/>
      </c>
      <c r="H697" s="31"/>
    </row>
    <row r="698" spans="2:8">
      <c r="B698" s="27"/>
      <c r="C698" s="27"/>
      <c r="D698" s="27"/>
      <c r="E698" s="27"/>
      <c r="F698" s="26"/>
      <c r="G698" s="28" t="str">
        <f t="shared" si="19"/>
        <v/>
      </c>
      <c r="H698" s="31"/>
    </row>
    <row r="699" spans="2:8">
      <c r="B699" s="27"/>
      <c r="C699" s="27"/>
      <c r="D699" s="27"/>
      <c r="E699" s="27"/>
      <c r="F699" s="26"/>
      <c r="G699" s="28" t="str">
        <f t="shared" si="19"/>
        <v/>
      </c>
      <c r="H699" s="31"/>
    </row>
    <row r="700" spans="2:8">
      <c r="B700" s="27"/>
      <c r="C700" s="27"/>
      <c r="D700" s="27"/>
      <c r="E700" s="27"/>
      <c r="F700" s="26"/>
      <c r="G700" s="28" t="str">
        <f t="shared" si="19"/>
        <v/>
      </c>
      <c r="H700" s="31"/>
    </row>
    <row r="701" spans="2:8">
      <c r="B701" s="27"/>
      <c r="C701" s="27"/>
      <c r="D701" s="27"/>
      <c r="E701" s="27"/>
      <c r="F701" s="26"/>
      <c r="G701" s="28" t="str">
        <f t="shared" si="19"/>
        <v/>
      </c>
      <c r="H701" s="31"/>
    </row>
    <row r="702" spans="2:8">
      <c r="B702" s="27"/>
      <c r="C702" s="27"/>
      <c r="D702" s="27"/>
      <c r="E702" s="27"/>
      <c r="F702" s="26"/>
      <c r="G702" s="28" t="str">
        <f t="shared" si="19"/>
        <v/>
      </c>
      <c r="H702" s="31"/>
    </row>
    <row r="703" spans="2:8">
      <c r="B703" s="27"/>
      <c r="C703" s="27"/>
      <c r="D703" s="27"/>
      <c r="E703" s="27"/>
      <c r="F703" s="26"/>
      <c r="G703" s="28" t="str">
        <f t="shared" si="19"/>
        <v/>
      </c>
      <c r="H703" s="31"/>
    </row>
    <row r="704" spans="2:8">
      <c r="B704" s="27"/>
      <c r="C704" s="27"/>
      <c r="D704" s="27"/>
      <c r="E704" s="27"/>
      <c r="F704" s="26"/>
      <c r="G704" s="28" t="str">
        <f t="shared" si="19"/>
        <v/>
      </c>
      <c r="H704" s="31"/>
    </row>
    <row r="705" spans="2:8">
      <c r="B705" s="27"/>
      <c r="C705" s="27"/>
      <c r="D705" s="27"/>
      <c r="E705" s="27"/>
      <c r="F705" s="26"/>
      <c r="G705" s="28" t="str">
        <f t="shared" si="19"/>
        <v/>
      </c>
      <c r="H705" s="31"/>
    </row>
    <row r="706" spans="2:8">
      <c r="B706" s="27"/>
      <c r="C706" s="27"/>
      <c r="D706" s="27"/>
      <c r="E706" s="27"/>
      <c r="F706" s="26"/>
      <c r="G706" s="28" t="str">
        <f t="shared" si="19"/>
        <v/>
      </c>
      <c r="H706" s="31"/>
    </row>
    <row r="707" spans="2:8">
      <c r="B707" s="27"/>
      <c r="C707" s="27"/>
      <c r="D707" s="27"/>
      <c r="E707" s="27"/>
      <c r="F707" s="26"/>
      <c r="G707" s="28" t="str">
        <f t="shared" si="19"/>
        <v/>
      </c>
      <c r="H707" s="31"/>
    </row>
    <row r="708" spans="2:8">
      <c r="B708" s="27"/>
      <c r="C708" s="27"/>
      <c r="D708" s="27"/>
      <c r="E708" s="27"/>
      <c r="F708" s="26"/>
      <c r="G708" s="28" t="str">
        <f t="shared" si="19"/>
        <v/>
      </c>
      <c r="H708" s="31"/>
    </row>
    <row r="709" spans="2:8">
      <c r="B709" s="27"/>
      <c r="C709" s="27"/>
      <c r="D709" s="27"/>
      <c r="E709" s="27"/>
      <c r="F709" s="26"/>
      <c r="G709" s="28" t="str">
        <f t="shared" si="19"/>
        <v/>
      </c>
      <c r="H709" s="31"/>
    </row>
    <row r="710" spans="2:8">
      <c r="B710" s="27"/>
      <c r="C710" s="27"/>
      <c r="D710" s="27"/>
      <c r="E710" s="27"/>
      <c r="F710" s="26"/>
      <c r="G710" s="28" t="str">
        <f t="shared" si="19"/>
        <v/>
      </c>
      <c r="H710" s="31"/>
    </row>
    <row r="711" spans="2:8">
      <c r="B711" s="27"/>
      <c r="C711" s="27"/>
      <c r="D711" s="27"/>
      <c r="E711" s="27"/>
      <c r="F711" s="26"/>
      <c r="G711" s="28" t="str">
        <f t="shared" si="19"/>
        <v/>
      </c>
      <c r="H711" s="31"/>
    </row>
    <row r="712" spans="2:8">
      <c r="B712" s="27"/>
      <c r="C712" s="27"/>
      <c r="D712" s="27"/>
      <c r="E712" s="27"/>
      <c r="F712" s="26"/>
      <c r="G712" s="28" t="str">
        <f t="shared" si="19"/>
        <v/>
      </c>
      <c r="H712" s="31"/>
    </row>
    <row r="713" spans="2:8">
      <c r="B713" s="27"/>
      <c r="C713" s="27"/>
      <c r="D713" s="27"/>
      <c r="E713" s="27"/>
      <c r="F713" s="26"/>
      <c r="G713" s="28" t="str">
        <f t="shared" si="19"/>
        <v/>
      </c>
      <c r="H713" s="31"/>
    </row>
    <row r="714" spans="2:8">
      <c r="B714" s="27"/>
      <c r="C714" s="27"/>
      <c r="D714" s="27"/>
      <c r="E714" s="27"/>
      <c r="F714" s="26"/>
      <c r="G714" s="28" t="str">
        <f t="shared" si="19"/>
        <v/>
      </c>
      <c r="H714" s="31"/>
    </row>
    <row r="715" spans="2:8">
      <c r="B715" s="27"/>
      <c r="C715" s="27"/>
      <c r="D715" s="27"/>
      <c r="E715" s="27"/>
      <c r="F715" s="26"/>
      <c r="G715" s="28" t="str">
        <f t="shared" si="19"/>
        <v/>
      </c>
      <c r="H715" s="31"/>
    </row>
    <row r="716" spans="2:8">
      <c r="B716" s="27"/>
      <c r="C716" s="27"/>
      <c r="D716" s="27"/>
      <c r="E716" s="27"/>
      <c r="F716" s="26"/>
      <c r="G716" s="28" t="str">
        <f t="shared" si="19"/>
        <v/>
      </c>
      <c r="H716" s="31"/>
    </row>
    <row r="717" spans="2:8">
      <c r="B717" s="27"/>
      <c r="C717" s="27"/>
      <c r="D717" s="27"/>
      <c r="E717" s="27"/>
      <c r="F717" s="26"/>
      <c r="G717" s="28" t="str">
        <f t="shared" si="19"/>
        <v/>
      </c>
      <c r="H717" s="31"/>
    </row>
    <row r="718" spans="2:8">
      <c r="B718" s="27"/>
      <c r="C718" s="27"/>
      <c r="D718" s="27"/>
      <c r="E718" s="27"/>
      <c r="F718" s="26"/>
      <c r="G718" s="28" t="str">
        <f t="shared" si="19"/>
        <v/>
      </c>
      <c r="H718" s="31"/>
    </row>
    <row r="719" spans="2:8">
      <c r="B719" s="27"/>
      <c r="C719" s="27"/>
      <c r="D719" s="27"/>
      <c r="E719" s="27"/>
      <c r="F719" s="26"/>
      <c r="G719" s="28" t="str">
        <f t="shared" si="19"/>
        <v/>
      </c>
      <c r="H719" s="31"/>
    </row>
    <row r="720" spans="2:8">
      <c r="B720" s="27"/>
      <c r="C720" s="27"/>
      <c r="D720" s="27"/>
      <c r="E720" s="27"/>
      <c r="F720" s="26"/>
      <c r="G720" s="28" t="str">
        <f t="shared" si="19"/>
        <v/>
      </c>
      <c r="H720" s="31"/>
    </row>
    <row r="721" spans="2:8">
      <c r="B721" s="27"/>
      <c r="C721" s="27"/>
      <c r="D721" s="27"/>
      <c r="E721" s="27"/>
      <c r="F721" s="26"/>
      <c r="G721" s="28" t="str">
        <f t="shared" si="19"/>
        <v/>
      </c>
      <c r="H721" s="31"/>
    </row>
    <row r="722" spans="2:8">
      <c r="B722" s="27"/>
      <c r="C722" s="27"/>
      <c r="D722" s="27"/>
      <c r="E722" s="27"/>
      <c r="F722" s="26"/>
      <c r="G722" s="28" t="str">
        <f t="shared" si="19"/>
        <v/>
      </c>
      <c r="H722" s="31"/>
    </row>
    <row r="723" spans="2:8">
      <c r="B723" s="27"/>
      <c r="C723" s="27"/>
      <c r="D723" s="27"/>
      <c r="E723" s="27"/>
      <c r="F723" s="26"/>
      <c r="G723" s="28" t="str">
        <f t="shared" si="19"/>
        <v/>
      </c>
      <c r="H723" s="31"/>
    </row>
    <row r="724" spans="2:8">
      <c r="B724" s="27"/>
      <c r="C724" s="27"/>
      <c r="D724" s="27"/>
      <c r="E724" s="27"/>
      <c r="F724" s="26"/>
      <c r="G724" s="28" t="str">
        <f t="shared" si="19"/>
        <v/>
      </c>
      <c r="H724" s="31"/>
    </row>
    <row r="725" spans="2:8">
      <c r="B725" s="27"/>
      <c r="C725" s="27"/>
      <c r="D725" s="27"/>
      <c r="E725" s="27"/>
      <c r="F725" s="26"/>
      <c r="G725" s="28" t="str">
        <f t="shared" si="19"/>
        <v/>
      </c>
      <c r="H725" s="31"/>
    </row>
    <row r="726" spans="2:8">
      <c r="B726" s="27"/>
      <c r="C726" s="27"/>
      <c r="D726" s="27"/>
      <c r="E726" s="27"/>
      <c r="F726" s="26"/>
      <c r="G726" s="28" t="str">
        <f t="shared" si="19"/>
        <v/>
      </c>
      <c r="H726" s="31"/>
    </row>
    <row r="727" spans="2:8">
      <c r="B727" s="27"/>
      <c r="C727" s="27"/>
      <c r="D727" s="27"/>
      <c r="E727" s="27"/>
      <c r="F727" s="26"/>
      <c r="G727" s="28" t="str">
        <f t="shared" si="19"/>
        <v/>
      </c>
      <c r="H727" s="31"/>
    </row>
    <row r="728" spans="2:8">
      <c r="B728" s="27"/>
      <c r="C728" s="27"/>
      <c r="D728" s="27"/>
      <c r="E728" s="27"/>
      <c r="F728" s="26"/>
      <c r="G728" s="28" t="str">
        <f t="shared" si="19"/>
        <v/>
      </c>
      <c r="H728" s="31"/>
    </row>
    <row r="729" spans="2:8">
      <c r="B729" s="27"/>
      <c r="C729" s="27"/>
      <c r="D729" s="27"/>
      <c r="E729" s="27"/>
      <c r="F729" s="26"/>
      <c r="G729" s="28" t="str">
        <f t="shared" si="19"/>
        <v/>
      </c>
      <c r="H729" s="31"/>
    </row>
    <row r="730" spans="2:8">
      <c r="B730" s="27"/>
      <c r="C730" s="27"/>
      <c r="D730" s="27"/>
      <c r="E730" s="27"/>
      <c r="F730" s="26"/>
      <c r="G730" s="28" t="str">
        <f t="shared" si="19"/>
        <v/>
      </c>
      <c r="H730" s="31"/>
    </row>
    <row r="731" spans="2:8">
      <c r="B731" s="27"/>
      <c r="C731" s="27"/>
      <c r="D731" s="27"/>
      <c r="E731" s="27"/>
      <c r="F731" s="26"/>
      <c r="G731" s="28" t="str">
        <f t="shared" si="19"/>
        <v/>
      </c>
      <c r="H731" s="31"/>
    </row>
    <row r="732" spans="2:8">
      <c r="B732" s="27"/>
      <c r="C732" s="27"/>
      <c r="D732" s="27"/>
      <c r="E732" s="27"/>
      <c r="F732" s="26"/>
      <c r="G732" s="28" t="str">
        <f t="shared" si="19"/>
        <v/>
      </c>
      <c r="H732" s="31"/>
    </row>
    <row r="733" spans="2:8">
      <c r="B733" s="27"/>
      <c r="C733" s="27"/>
      <c r="D733" s="27"/>
      <c r="E733" s="27"/>
      <c r="F733" s="26"/>
      <c r="G733" s="28" t="str">
        <f t="shared" si="19"/>
        <v/>
      </c>
      <c r="H733" s="31"/>
    </row>
    <row r="734" spans="2:8">
      <c r="B734" s="27"/>
      <c r="C734" s="27"/>
      <c r="D734" s="27"/>
      <c r="E734" s="27"/>
      <c r="F734" s="26"/>
      <c r="G734" s="28" t="str">
        <f t="shared" si="19"/>
        <v/>
      </c>
      <c r="H734" s="31"/>
    </row>
    <row r="735" spans="2:8">
      <c r="B735" s="27"/>
      <c r="C735" s="27"/>
      <c r="D735" s="27"/>
      <c r="E735" s="27"/>
      <c r="F735" s="26"/>
      <c r="G735" s="28" t="str">
        <f t="shared" si="19"/>
        <v/>
      </c>
      <c r="H735" s="31"/>
    </row>
    <row r="736" spans="2:8">
      <c r="B736" s="27"/>
      <c r="C736" s="27"/>
      <c r="D736" s="27"/>
      <c r="E736" s="27"/>
      <c r="F736" s="26"/>
      <c r="G736" s="28" t="str">
        <f t="shared" si="19"/>
        <v/>
      </c>
      <c r="H736" s="31"/>
    </row>
    <row r="737" spans="2:8">
      <c r="B737" s="27"/>
      <c r="C737" s="27"/>
      <c r="D737" s="27"/>
      <c r="E737" s="27"/>
      <c r="F737" s="26"/>
      <c r="G737" s="28" t="str">
        <f t="shared" si="19"/>
        <v/>
      </c>
      <c r="H737" s="31"/>
    </row>
    <row r="738" spans="2:8">
      <c r="B738" s="27"/>
      <c r="C738" s="27"/>
      <c r="D738" s="27"/>
      <c r="E738" s="27"/>
      <c r="F738" s="26"/>
      <c r="G738" s="28" t="str">
        <f t="shared" si="19"/>
        <v/>
      </c>
      <c r="H738" s="31"/>
    </row>
    <row r="739" spans="2:8">
      <c r="B739" s="27"/>
      <c r="C739" s="27"/>
      <c r="D739" s="27"/>
      <c r="E739" s="27"/>
      <c r="F739" s="26"/>
      <c r="G739" s="28" t="str">
        <f t="shared" si="19"/>
        <v/>
      </c>
      <c r="H739" s="31"/>
    </row>
    <row r="740" spans="2:8">
      <c r="B740" s="27"/>
      <c r="C740" s="27"/>
      <c r="D740" s="27"/>
      <c r="E740" s="27"/>
      <c r="F740" s="26"/>
      <c r="G740" s="28" t="str">
        <f t="shared" si="19"/>
        <v/>
      </c>
      <c r="H740" s="31"/>
    </row>
    <row r="741" spans="2:8">
      <c r="B741" s="27"/>
      <c r="C741" s="27"/>
      <c r="D741" s="27"/>
      <c r="E741" s="27"/>
      <c r="F741" s="26"/>
      <c r="G741" s="28" t="str">
        <f t="shared" si="19"/>
        <v/>
      </c>
      <c r="H741" s="31"/>
    </row>
    <row r="742" spans="2:8">
      <c r="B742" s="27"/>
      <c r="C742" s="27"/>
      <c r="D742" s="27"/>
      <c r="E742" s="27"/>
      <c r="F742" s="26"/>
      <c r="G742" s="28" t="str">
        <f t="shared" si="19"/>
        <v/>
      </c>
      <c r="H742" s="31"/>
    </row>
    <row r="743" spans="2:8">
      <c r="B743" s="27"/>
      <c r="C743" s="27"/>
      <c r="D743" s="27"/>
      <c r="E743" s="27"/>
      <c r="F743" s="26"/>
      <c r="G743" s="28" t="str">
        <f t="shared" si="19"/>
        <v/>
      </c>
      <c r="H743" s="31"/>
    </row>
    <row r="744" spans="2:8">
      <c r="B744" s="27"/>
      <c r="C744" s="27"/>
      <c r="D744" s="27"/>
      <c r="E744" s="27"/>
      <c r="F744" s="26"/>
      <c r="G744" s="28" t="str">
        <f t="shared" si="19"/>
        <v/>
      </c>
      <c r="H744" s="31"/>
    </row>
    <row r="745" spans="2:8">
      <c r="B745" s="27"/>
      <c r="C745" s="27"/>
      <c r="D745" s="27"/>
      <c r="E745" s="27"/>
      <c r="F745" s="26"/>
      <c r="G745" s="28" t="str">
        <f t="shared" ref="G745:G808" si="20">IF(F745="","",IF(F745="EI",4,IF(F745="EO",5.2,IF(F745="EQ",3.9,IF(F745="ILF",7.5,IF(F745="EIF",5.4))))))</f>
        <v/>
      </c>
      <c r="H745" s="31"/>
    </row>
    <row r="746" spans="2:8">
      <c r="B746" s="27"/>
      <c r="C746" s="27"/>
      <c r="D746" s="27"/>
      <c r="E746" s="27"/>
      <c r="F746" s="26"/>
      <c r="G746" s="28" t="str">
        <f t="shared" si="20"/>
        <v/>
      </c>
      <c r="H746" s="31"/>
    </row>
    <row r="747" spans="2:8">
      <c r="B747" s="27"/>
      <c r="C747" s="27"/>
      <c r="D747" s="27"/>
      <c r="E747" s="27"/>
      <c r="F747" s="26"/>
      <c r="G747" s="28" t="str">
        <f t="shared" si="20"/>
        <v/>
      </c>
      <c r="H747" s="31"/>
    </row>
    <row r="748" spans="2:8">
      <c r="B748" s="27"/>
      <c r="C748" s="27"/>
      <c r="D748" s="27"/>
      <c r="E748" s="27"/>
      <c r="F748" s="26"/>
      <c r="G748" s="28" t="str">
        <f t="shared" si="20"/>
        <v/>
      </c>
      <c r="H748" s="31"/>
    </row>
    <row r="749" spans="2:8">
      <c r="B749" s="27"/>
      <c r="C749" s="27"/>
      <c r="D749" s="27"/>
      <c r="E749" s="27"/>
      <c r="F749" s="26"/>
      <c r="G749" s="28" t="str">
        <f t="shared" si="20"/>
        <v/>
      </c>
      <c r="H749" s="31"/>
    </row>
    <row r="750" spans="2:8">
      <c r="B750" s="27"/>
      <c r="C750" s="27"/>
      <c r="D750" s="27"/>
      <c r="E750" s="27"/>
      <c r="F750" s="26"/>
      <c r="G750" s="28" t="str">
        <f t="shared" si="20"/>
        <v/>
      </c>
      <c r="H750" s="31"/>
    </row>
    <row r="751" spans="2:8">
      <c r="B751" s="27"/>
      <c r="C751" s="27"/>
      <c r="D751" s="27"/>
      <c r="E751" s="27"/>
      <c r="F751" s="26"/>
      <c r="G751" s="28" t="str">
        <f t="shared" si="20"/>
        <v/>
      </c>
      <c r="H751" s="31"/>
    </row>
    <row r="752" spans="2:8">
      <c r="B752" s="27"/>
      <c r="C752" s="27"/>
      <c r="D752" s="27"/>
      <c r="E752" s="27"/>
      <c r="F752" s="26"/>
      <c r="G752" s="28" t="str">
        <f t="shared" si="20"/>
        <v/>
      </c>
      <c r="H752" s="31"/>
    </row>
    <row r="753" spans="2:8">
      <c r="B753" s="27"/>
      <c r="C753" s="27"/>
      <c r="D753" s="27"/>
      <c r="E753" s="27"/>
      <c r="F753" s="26"/>
      <c r="G753" s="28" t="str">
        <f t="shared" si="20"/>
        <v/>
      </c>
      <c r="H753" s="31"/>
    </row>
    <row r="754" spans="2:8">
      <c r="B754" s="27"/>
      <c r="C754" s="27"/>
      <c r="D754" s="27"/>
      <c r="E754" s="27"/>
      <c r="F754" s="26"/>
      <c r="G754" s="28" t="str">
        <f t="shared" si="20"/>
        <v/>
      </c>
      <c r="H754" s="31"/>
    </row>
    <row r="755" spans="2:8">
      <c r="B755" s="27"/>
      <c r="C755" s="27"/>
      <c r="D755" s="27"/>
      <c r="E755" s="27"/>
      <c r="F755" s="26"/>
      <c r="G755" s="28" t="str">
        <f t="shared" si="20"/>
        <v/>
      </c>
      <c r="H755" s="31"/>
    </row>
    <row r="756" spans="2:8">
      <c r="B756" s="27"/>
      <c r="C756" s="27"/>
      <c r="D756" s="27"/>
      <c r="E756" s="27"/>
      <c r="F756" s="26"/>
      <c r="G756" s="28" t="str">
        <f t="shared" si="20"/>
        <v/>
      </c>
      <c r="H756" s="31"/>
    </row>
    <row r="757" spans="2:8">
      <c r="B757" s="27"/>
      <c r="C757" s="27"/>
      <c r="D757" s="27"/>
      <c r="E757" s="27"/>
      <c r="F757" s="26"/>
      <c r="G757" s="28" t="str">
        <f t="shared" si="20"/>
        <v/>
      </c>
      <c r="H757" s="31"/>
    </row>
    <row r="758" spans="2:8">
      <c r="B758" s="27"/>
      <c r="C758" s="27"/>
      <c r="D758" s="27"/>
      <c r="E758" s="27"/>
      <c r="F758" s="26"/>
      <c r="G758" s="28" t="str">
        <f t="shared" si="20"/>
        <v/>
      </c>
      <c r="H758" s="31"/>
    </row>
    <row r="759" spans="2:8">
      <c r="B759" s="27"/>
      <c r="C759" s="27"/>
      <c r="D759" s="27"/>
      <c r="E759" s="27"/>
      <c r="F759" s="26"/>
      <c r="G759" s="28" t="str">
        <f t="shared" si="20"/>
        <v/>
      </c>
      <c r="H759" s="31"/>
    </row>
    <row r="760" spans="2:8">
      <c r="B760" s="27"/>
      <c r="C760" s="27"/>
      <c r="D760" s="27"/>
      <c r="E760" s="27"/>
      <c r="F760" s="26"/>
      <c r="G760" s="28" t="str">
        <f t="shared" si="20"/>
        <v/>
      </c>
      <c r="H760" s="31"/>
    </row>
    <row r="761" spans="2:8">
      <c r="B761" s="27"/>
      <c r="C761" s="27"/>
      <c r="D761" s="27"/>
      <c r="E761" s="27"/>
      <c r="F761" s="26"/>
      <c r="G761" s="28" t="str">
        <f t="shared" si="20"/>
        <v/>
      </c>
      <c r="H761" s="31"/>
    </row>
    <row r="762" spans="2:8">
      <c r="B762" s="27"/>
      <c r="C762" s="27"/>
      <c r="D762" s="27"/>
      <c r="E762" s="27"/>
      <c r="F762" s="26"/>
      <c r="G762" s="28" t="str">
        <f t="shared" si="20"/>
        <v/>
      </c>
      <c r="H762" s="31"/>
    </row>
    <row r="763" spans="2:8">
      <c r="B763" s="27"/>
      <c r="C763" s="27"/>
      <c r="D763" s="27"/>
      <c r="E763" s="27"/>
      <c r="F763" s="26"/>
      <c r="G763" s="28" t="str">
        <f t="shared" si="20"/>
        <v/>
      </c>
      <c r="H763" s="31"/>
    </row>
    <row r="764" spans="2:8">
      <c r="B764" s="27"/>
      <c r="C764" s="27"/>
      <c r="D764" s="27"/>
      <c r="E764" s="27"/>
      <c r="F764" s="26"/>
      <c r="G764" s="28" t="str">
        <f t="shared" si="20"/>
        <v/>
      </c>
      <c r="H764" s="31"/>
    </row>
    <row r="765" spans="2:8">
      <c r="B765" s="27"/>
      <c r="C765" s="27"/>
      <c r="D765" s="27"/>
      <c r="E765" s="27"/>
      <c r="F765" s="26"/>
      <c r="G765" s="28" t="str">
        <f t="shared" si="20"/>
        <v/>
      </c>
      <c r="H765" s="31"/>
    </row>
    <row r="766" spans="2:8">
      <c r="B766" s="27"/>
      <c r="C766" s="27"/>
      <c r="D766" s="27"/>
      <c r="E766" s="27"/>
      <c r="F766" s="26"/>
      <c r="G766" s="28" t="str">
        <f t="shared" si="20"/>
        <v/>
      </c>
      <c r="H766" s="31"/>
    </row>
    <row r="767" spans="2:8">
      <c r="B767" s="27"/>
      <c r="C767" s="27"/>
      <c r="D767" s="27"/>
      <c r="E767" s="27"/>
      <c r="F767" s="26"/>
      <c r="G767" s="28" t="str">
        <f t="shared" si="20"/>
        <v/>
      </c>
      <c r="H767" s="31"/>
    </row>
    <row r="768" spans="2:8">
      <c r="B768" s="27"/>
      <c r="C768" s="27"/>
      <c r="D768" s="27"/>
      <c r="E768" s="27"/>
      <c r="F768" s="26"/>
      <c r="G768" s="28" t="str">
        <f t="shared" si="20"/>
        <v/>
      </c>
      <c r="H768" s="31"/>
    </row>
    <row r="769" spans="2:8">
      <c r="B769" s="27"/>
      <c r="C769" s="27"/>
      <c r="D769" s="27"/>
      <c r="E769" s="27"/>
      <c r="F769" s="26"/>
      <c r="G769" s="28" t="str">
        <f t="shared" si="20"/>
        <v/>
      </c>
      <c r="H769" s="31"/>
    </row>
    <row r="770" spans="2:8">
      <c r="B770" s="27"/>
      <c r="C770" s="27"/>
      <c r="D770" s="27"/>
      <c r="E770" s="27"/>
      <c r="F770" s="26"/>
      <c r="G770" s="28" t="str">
        <f t="shared" si="20"/>
        <v/>
      </c>
      <c r="H770" s="31"/>
    </row>
    <row r="771" spans="2:8">
      <c r="B771" s="27"/>
      <c r="C771" s="27"/>
      <c r="D771" s="27"/>
      <c r="E771" s="27"/>
      <c r="F771" s="26"/>
      <c r="G771" s="28" t="str">
        <f t="shared" si="20"/>
        <v/>
      </c>
      <c r="H771" s="31"/>
    </row>
    <row r="772" spans="2:8">
      <c r="B772" s="27"/>
      <c r="C772" s="27"/>
      <c r="D772" s="27"/>
      <c r="E772" s="27"/>
      <c r="F772" s="26"/>
      <c r="G772" s="28" t="str">
        <f t="shared" si="20"/>
        <v/>
      </c>
      <c r="H772" s="31"/>
    </row>
    <row r="773" spans="2:8">
      <c r="B773" s="27"/>
      <c r="C773" s="27"/>
      <c r="D773" s="27"/>
      <c r="E773" s="27"/>
      <c r="F773" s="26"/>
      <c r="G773" s="28" t="str">
        <f t="shared" si="20"/>
        <v/>
      </c>
      <c r="H773" s="31"/>
    </row>
    <row r="774" spans="2:8">
      <c r="B774" s="27"/>
      <c r="C774" s="27"/>
      <c r="D774" s="27"/>
      <c r="E774" s="27"/>
      <c r="F774" s="26"/>
      <c r="G774" s="28" t="str">
        <f t="shared" si="20"/>
        <v/>
      </c>
      <c r="H774" s="31"/>
    </row>
    <row r="775" spans="2:8">
      <c r="B775" s="27"/>
      <c r="C775" s="27"/>
      <c r="D775" s="27"/>
      <c r="E775" s="27"/>
      <c r="F775" s="26"/>
      <c r="G775" s="28" t="str">
        <f t="shared" si="20"/>
        <v/>
      </c>
      <c r="H775" s="31"/>
    </row>
    <row r="776" spans="2:8">
      <c r="B776" s="27"/>
      <c r="C776" s="27"/>
      <c r="D776" s="27"/>
      <c r="E776" s="27"/>
      <c r="F776" s="26"/>
      <c r="G776" s="28" t="str">
        <f t="shared" si="20"/>
        <v/>
      </c>
      <c r="H776" s="31"/>
    </row>
    <row r="777" spans="2:8">
      <c r="B777" s="27"/>
      <c r="C777" s="27"/>
      <c r="D777" s="27"/>
      <c r="E777" s="27"/>
      <c r="F777" s="26"/>
      <c r="G777" s="28" t="str">
        <f t="shared" si="20"/>
        <v/>
      </c>
      <c r="H777" s="31"/>
    </row>
    <row r="778" spans="2:8">
      <c r="B778" s="27"/>
      <c r="C778" s="27"/>
      <c r="D778" s="27"/>
      <c r="E778" s="27"/>
      <c r="F778" s="26"/>
      <c r="G778" s="28" t="str">
        <f t="shared" si="20"/>
        <v/>
      </c>
      <c r="H778" s="31"/>
    </row>
    <row r="779" spans="2:8">
      <c r="B779" s="27"/>
      <c r="C779" s="27"/>
      <c r="D779" s="27"/>
      <c r="E779" s="27"/>
      <c r="F779" s="26"/>
      <c r="G779" s="28" t="str">
        <f t="shared" si="20"/>
        <v/>
      </c>
      <c r="H779" s="31"/>
    </row>
    <row r="780" spans="2:8">
      <c r="B780" s="27"/>
      <c r="C780" s="27"/>
      <c r="D780" s="27"/>
      <c r="E780" s="27"/>
      <c r="F780" s="26"/>
      <c r="G780" s="28" t="str">
        <f t="shared" si="20"/>
        <v/>
      </c>
      <c r="H780" s="31"/>
    </row>
    <row r="781" spans="2:8">
      <c r="B781" s="27"/>
      <c r="C781" s="27"/>
      <c r="D781" s="27"/>
      <c r="E781" s="27"/>
      <c r="F781" s="26"/>
      <c r="G781" s="28" t="str">
        <f t="shared" si="20"/>
        <v/>
      </c>
      <c r="H781" s="31"/>
    </row>
    <row r="782" spans="2:8">
      <c r="B782" s="27"/>
      <c r="C782" s="27"/>
      <c r="D782" s="27"/>
      <c r="E782" s="27"/>
      <c r="F782" s="26"/>
      <c r="G782" s="28" t="str">
        <f t="shared" si="20"/>
        <v/>
      </c>
      <c r="H782" s="31"/>
    </row>
    <row r="783" spans="2:8">
      <c r="B783" s="27"/>
      <c r="C783" s="27"/>
      <c r="D783" s="27"/>
      <c r="E783" s="27"/>
      <c r="F783" s="26"/>
      <c r="G783" s="28" t="str">
        <f t="shared" si="20"/>
        <v/>
      </c>
      <c r="H783" s="31"/>
    </row>
    <row r="784" spans="2:8">
      <c r="B784" s="27"/>
      <c r="C784" s="27"/>
      <c r="D784" s="27"/>
      <c r="E784" s="27"/>
      <c r="F784" s="26"/>
      <c r="G784" s="28" t="str">
        <f t="shared" si="20"/>
        <v/>
      </c>
      <c r="H784" s="31"/>
    </row>
    <row r="785" spans="2:8">
      <c r="B785" s="27"/>
      <c r="C785" s="27"/>
      <c r="D785" s="27"/>
      <c r="E785" s="27"/>
      <c r="F785" s="26"/>
      <c r="G785" s="28" t="str">
        <f t="shared" si="20"/>
        <v/>
      </c>
      <c r="H785" s="31"/>
    </row>
    <row r="786" spans="2:8">
      <c r="B786" s="27"/>
      <c r="C786" s="27"/>
      <c r="D786" s="27"/>
      <c r="E786" s="27"/>
      <c r="F786" s="26"/>
      <c r="G786" s="28" t="str">
        <f t="shared" si="20"/>
        <v/>
      </c>
      <c r="H786" s="31"/>
    </row>
    <row r="787" spans="2:8">
      <c r="B787" s="27"/>
      <c r="C787" s="27"/>
      <c r="D787" s="27"/>
      <c r="E787" s="27"/>
      <c r="F787" s="26"/>
      <c r="G787" s="28" t="str">
        <f t="shared" si="20"/>
        <v/>
      </c>
      <c r="H787" s="31"/>
    </row>
    <row r="788" spans="2:8">
      <c r="B788" s="27"/>
      <c r="C788" s="27"/>
      <c r="D788" s="27"/>
      <c r="E788" s="27"/>
      <c r="F788" s="26"/>
      <c r="G788" s="28" t="str">
        <f t="shared" si="20"/>
        <v/>
      </c>
      <c r="H788" s="31"/>
    </row>
    <row r="789" spans="2:8">
      <c r="B789" s="27"/>
      <c r="C789" s="27"/>
      <c r="D789" s="27"/>
      <c r="E789" s="27"/>
      <c r="F789" s="26"/>
      <c r="G789" s="28" t="str">
        <f t="shared" si="20"/>
        <v/>
      </c>
      <c r="H789" s="31"/>
    </row>
    <row r="790" spans="2:8">
      <c r="B790" s="27"/>
      <c r="C790" s="27"/>
      <c r="D790" s="27"/>
      <c r="E790" s="27"/>
      <c r="F790" s="26"/>
      <c r="G790" s="28" t="str">
        <f t="shared" si="20"/>
        <v/>
      </c>
      <c r="H790" s="31"/>
    </row>
    <row r="791" spans="2:8">
      <c r="B791" s="27"/>
      <c r="C791" s="27"/>
      <c r="D791" s="27"/>
      <c r="E791" s="27"/>
      <c r="F791" s="26"/>
      <c r="G791" s="28" t="str">
        <f t="shared" si="20"/>
        <v/>
      </c>
      <c r="H791" s="31"/>
    </row>
    <row r="792" spans="2:8">
      <c r="B792" s="27"/>
      <c r="C792" s="27"/>
      <c r="D792" s="27"/>
      <c r="E792" s="27"/>
      <c r="F792" s="26"/>
      <c r="G792" s="28" t="str">
        <f t="shared" si="20"/>
        <v/>
      </c>
      <c r="H792" s="31"/>
    </row>
    <row r="793" spans="2:8">
      <c r="B793" s="27"/>
      <c r="C793" s="27"/>
      <c r="D793" s="27"/>
      <c r="E793" s="27"/>
      <c r="F793" s="26"/>
      <c r="G793" s="28" t="str">
        <f t="shared" si="20"/>
        <v/>
      </c>
      <c r="H793" s="31"/>
    </row>
    <row r="794" spans="2:8">
      <c r="B794" s="27"/>
      <c r="C794" s="27"/>
      <c r="D794" s="27"/>
      <c r="E794" s="27"/>
      <c r="F794" s="26"/>
      <c r="G794" s="28" t="str">
        <f t="shared" si="20"/>
        <v/>
      </c>
      <c r="H794" s="31"/>
    </row>
    <row r="795" spans="2:8">
      <c r="B795" s="27"/>
      <c r="C795" s="27"/>
      <c r="D795" s="27"/>
      <c r="E795" s="27"/>
      <c r="F795" s="26"/>
      <c r="G795" s="28" t="str">
        <f t="shared" si="20"/>
        <v/>
      </c>
      <c r="H795" s="31"/>
    </row>
    <row r="796" spans="2:8">
      <c r="B796" s="27"/>
      <c r="C796" s="27"/>
      <c r="D796" s="27"/>
      <c r="E796" s="27"/>
      <c r="F796" s="26"/>
      <c r="G796" s="28" t="str">
        <f t="shared" si="20"/>
        <v/>
      </c>
      <c r="H796" s="31"/>
    </row>
    <row r="797" spans="2:8">
      <c r="B797" s="27"/>
      <c r="C797" s="27"/>
      <c r="D797" s="27"/>
      <c r="E797" s="27"/>
      <c r="F797" s="26"/>
      <c r="G797" s="28" t="str">
        <f t="shared" si="20"/>
        <v/>
      </c>
      <c r="H797" s="31"/>
    </row>
    <row r="798" spans="2:8">
      <c r="B798" s="27"/>
      <c r="C798" s="27"/>
      <c r="D798" s="27"/>
      <c r="E798" s="27"/>
      <c r="F798" s="26"/>
      <c r="G798" s="28" t="str">
        <f t="shared" si="20"/>
        <v/>
      </c>
      <c r="H798" s="31"/>
    </row>
    <row r="799" spans="2:8">
      <c r="B799" s="27"/>
      <c r="C799" s="27"/>
      <c r="D799" s="27"/>
      <c r="E799" s="27"/>
      <c r="F799" s="26"/>
      <c r="G799" s="28" t="str">
        <f t="shared" si="20"/>
        <v/>
      </c>
      <c r="H799" s="31"/>
    </row>
    <row r="800" spans="2:8">
      <c r="B800" s="27"/>
      <c r="C800" s="27"/>
      <c r="D800" s="27"/>
      <c r="E800" s="27"/>
      <c r="F800" s="26"/>
      <c r="G800" s="28" t="str">
        <f t="shared" si="20"/>
        <v/>
      </c>
      <c r="H800" s="31"/>
    </row>
    <row r="801" spans="2:8">
      <c r="B801" s="27"/>
      <c r="C801" s="27"/>
      <c r="D801" s="27"/>
      <c r="E801" s="27"/>
      <c r="F801" s="26"/>
      <c r="G801" s="28" t="str">
        <f t="shared" si="20"/>
        <v/>
      </c>
      <c r="H801" s="31"/>
    </row>
    <row r="802" spans="2:8">
      <c r="B802" s="27"/>
      <c r="C802" s="27"/>
      <c r="D802" s="27"/>
      <c r="E802" s="27"/>
      <c r="F802" s="26"/>
      <c r="G802" s="28" t="str">
        <f t="shared" si="20"/>
        <v/>
      </c>
      <c r="H802" s="31"/>
    </row>
    <row r="803" spans="2:8">
      <c r="B803" s="27"/>
      <c r="C803" s="27"/>
      <c r="D803" s="27"/>
      <c r="E803" s="27"/>
      <c r="F803" s="26"/>
      <c r="G803" s="28" t="str">
        <f t="shared" si="20"/>
        <v/>
      </c>
      <c r="H803" s="31"/>
    </row>
    <row r="804" spans="2:8">
      <c r="B804" s="27"/>
      <c r="C804" s="27"/>
      <c r="D804" s="27"/>
      <c r="E804" s="27"/>
      <c r="F804" s="26"/>
      <c r="G804" s="28" t="str">
        <f t="shared" si="20"/>
        <v/>
      </c>
      <c r="H804" s="31"/>
    </row>
    <row r="805" spans="2:8">
      <c r="B805" s="27"/>
      <c r="C805" s="27"/>
      <c r="D805" s="27"/>
      <c r="E805" s="27"/>
      <c r="F805" s="26"/>
      <c r="G805" s="28" t="str">
        <f t="shared" si="20"/>
        <v/>
      </c>
      <c r="H805" s="31"/>
    </row>
    <row r="806" spans="2:8">
      <c r="B806" s="27"/>
      <c r="C806" s="27"/>
      <c r="D806" s="27"/>
      <c r="E806" s="27"/>
      <c r="F806" s="26"/>
      <c r="G806" s="28" t="str">
        <f t="shared" si="20"/>
        <v/>
      </c>
      <c r="H806" s="31"/>
    </row>
    <row r="807" spans="2:8">
      <c r="B807" s="27"/>
      <c r="C807" s="27"/>
      <c r="D807" s="27"/>
      <c r="E807" s="27"/>
      <c r="F807" s="26"/>
      <c r="G807" s="28" t="str">
        <f t="shared" si="20"/>
        <v/>
      </c>
      <c r="H807" s="31"/>
    </row>
    <row r="808" spans="2:8">
      <c r="B808" s="27"/>
      <c r="C808" s="27"/>
      <c r="D808" s="27"/>
      <c r="E808" s="27"/>
      <c r="F808" s="26"/>
      <c r="G808" s="28" t="str">
        <f t="shared" si="20"/>
        <v/>
      </c>
      <c r="H808" s="31"/>
    </row>
    <row r="809" spans="2:8">
      <c r="B809" s="27"/>
      <c r="C809" s="27"/>
      <c r="D809" s="27"/>
      <c r="E809" s="27"/>
      <c r="F809" s="26"/>
      <c r="G809" s="28" t="str">
        <f t="shared" ref="G809:G872" si="21">IF(F809="","",IF(F809="EI",4,IF(F809="EO",5.2,IF(F809="EQ",3.9,IF(F809="ILF",7.5,IF(F809="EIF",5.4))))))</f>
        <v/>
      </c>
      <c r="H809" s="31"/>
    </row>
    <row r="810" spans="2:8">
      <c r="B810" s="27"/>
      <c r="C810" s="27"/>
      <c r="D810" s="27"/>
      <c r="E810" s="27"/>
      <c r="F810" s="26"/>
      <c r="G810" s="28" t="str">
        <f t="shared" si="21"/>
        <v/>
      </c>
      <c r="H810" s="31"/>
    </row>
    <row r="811" spans="2:8">
      <c r="B811" s="27"/>
      <c r="C811" s="27"/>
      <c r="D811" s="27"/>
      <c r="E811" s="27"/>
      <c r="F811" s="26"/>
      <c r="G811" s="28" t="str">
        <f t="shared" si="21"/>
        <v/>
      </c>
      <c r="H811" s="31"/>
    </row>
    <row r="812" spans="2:8">
      <c r="B812" s="27"/>
      <c r="C812" s="27"/>
      <c r="D812" s="27"/>
      <c r="E812" s="27"/>
      <c r="F812" s="26"/>
      <c r="G812" s="28" t="str">
        <f t="shared" si="21"/>
        <v/>
      </c>
      <c r="H812" s="31"/>
    </row>
    <row r="813" spans="2:8">
      <c r="B813" s="27"/>
      <c r="C813" s="27"/>
      <c r="D813" s="27"/>
      <c r="E813" s="27"/>
      <c r="F813" s="26"/>
      <c r="G813" s="28" t="str">
        <f t="shared" si="21"/>
        <v/>
      </c>
      <c r="H813" s="31"/>
    </row>
    <row r="814" spans="2:8">
      <c r="B814" s="27"/>
      <c r="C814" s="27"/>
      <c r="D814" s="27"/>
      <c r="E814" s="27"/>
      <c r="F814" s="26"/>
      <c r="G814" s="28" t="str">
        <f t="shared" si="21"/>
        <v/>
      </c>
      <c r="H814" s="31"/>
    </row>
    <row r="815" spans="2:8">
      <c r="B815" s="27"/>
      <c r="C815" s="27"/>
      <c r="D815" s="27"/>
      <c r="E815" s="27"/>
      <c r="F815" s="26"/>
      <c r="G815" s="28" t="str">
        <f t="shared" si="21"/>
        <v/>
      </c>
      <c r="H815" s="31"/>
    </row>
    <row r="816" spans="2:8">
      <c r="B816" s="27"/>
      <c r="C816" s="27"/>
      <c r="D816" s="27"/>
      <c r="E816" s="27"/>
      <c r="F816" s="26"/>
      <c r="G816" s="28" t="str">
        <f t="shared" si="21"/>
        <v/>
      </c>
      <c r="H816" s="31"/>
    </row>
    <row r="817" spans="2:8">
      <c r="B817" s="27"/>
      <c r="C817" s="27"/>
      <c r="D817" s="27"/>
      <c r="E817" s="27"/>
      <c r="F817" s="26"/>
      <c r="G817" s="28" t="str">
        <f t="shared" si="21"/>
        <v/>
      </c>
      <c r="H817" s="31"/>
    </row>
    <row r="818" spans="2:8">
      <c r="B818" s="27"/>
      <c r="C818" s="27"/>
      <c r="D818" s="27"/>
      <c r="E818" s="27"/>
      <c r="F818" s="26"/>
      <c r="G818" s="28" t="str">
        <f t="shared" si="21"/>
        <v/>
      </c>
      <c r="H818" s="31"/>
    </row>
    <row r="819" spans="2:8">
      <c r="B819" s="27"/>
      <c r="C819" s="27"/>
      <c r="D819" s="27"/>
      <c r="E819" s="27"/>
      <c r="F819" s="26"/>
      <c r="G819" s="28" t="str">
        <f t="shared" si="21"/>
        <v/>
      </c>
      <c r="H819" s="31"/>
    </row>
    <row r="820" spans="2:8">
      <c r="B820" s="27"/>
      <c r="C820" s="27"/>
      <c r="D820" s="27"/>
      <c r="E820" s="27"/>
      <c r="F820" s="26"/>
      <c r="G820" s="28" t="str">
        <f t="shared" si="21"/>
        <v/>
      </c>
      <c r="H820" s="31"/>
    </row>
    <row r="821" spans="2:8">
      <c r="B821" s="27"/>
      <c r="C821" s="27"/>
      <c r="D821" s="27"/>
      <c r="E821" s="27"/>
      <c r="F821" s="26"/>
      <c r="G821" s="28" t="str">
        <f t="shared" si="21"/>
        <v/>
      </c>
      <c r="H821" s="31"/>
    </row>
    <row r="822" spans="2:8">
      <c r="B822" s="27"/>
      <c r="C822" s="27"/>
      <c r="D822" s="27"/>
      <c r="E822" s="27"/>
      <c r="F822" s="26"/>
      <c r="G822" s="28" t="str">
        <f t="shared" si="21"/>
        <v/>
      </c>
      <c r="H822" s="31"/>
    </row>
    <row r="823" spans="2:8">
      <c r="B823" s="27"/>
      <c r="C823" s="27"/>
      <c r="D823" s="27"/>
      <c r="E823" s="27"/>
      <c r="F823" s="26"/>
      <c r="G823" s="28" t="str">
        <f t="shared" si="21"/>
        <v/>
      </c>
      <c r="H823" s="31"/>
    </row>
    <row r="824" spans="2:8">
      <c r="B824" s="27"/>
      <c r="C824" s="27"/>
      <c r="D824" s="27"/>
      <c r="E824" s="27"/>
      <c r="F824" s="26"/>
      <c r="G824" s="28" t="str">
        <f t="shared" si="21"/>
        <v/>
      </c>
      <c r="H824" s="31"/>
    </row>
    <row r="825" spans="2:8">
      <c r="B825" s="27"/>
      <c r="C825" s="27"/>
      <c r="D825" s="27"/>
      <c r="E825" s="27"/>
      <c r="F825" s="26"/>
      <c r="G825" s="28" t="str">
        <f t="shared" si="21"/>
        <v/>
      </c>
      <c r="H825" s="31"/>
    </row>
    <row r="826" spans="2:8">
      <c r="B826" s="27"/>
      <c r="C826" s="27"/>
      <c r="D826" s="27"/>
      <c r="E826" s="27"/>
      <c r="F826" s="26"/>
      <c r="G826" s="28" t="str">
        <f t="shared" si="21"/>
        <v/>
      </c>
      <c r="H826" s="31"/>
    </row>
    <row r="827" spans="2:8">
      <c r="B827" s="27"/>
      <c r="C827" s="27"/>
      <c r="D827" s="27"/>
      <c r="E827" s="27"/>
      <c r="F827" s="26"/>
      <c r="G827" s="28" t="str">
        <f t="shared" si="21"/>
        <v/>
      </c>
      <c r="H827" s="31"/>
    </row>
    <row r="828" spans="2:8">
      <c r="B828" s="27"/>
      <c r="C828" s="27"/>
      <c r="D828" s="27"/>
      <c r="E828" s="27"/>
      <c r="F828" s="26"/>
      <c r="G828" s="28" t="str">
        <f t="shared" si="21"/>
        <v/>
      </c>
      <c r="H828" s="31"/>
    </row>
    <row r="829" spans="2:8">
      <c r="B829" s="27"/>
      <c r="C829" s="27"/>
      <c r="D829" s="27"/>
      <c r="E829" s="27"/>
      <c r="F829" s="26"/>
      <c r="G829" s="28" t="str">
        <f t="shared" si="21"/>
        <v/>
      </c>
      <c r="H829" s="31"/>
    </row>
    <row r="830" spans="2:8">
      <c r="B830" s="27"/>
      <c r="C830" s="27"/>
      <c r="D830" s="27"/>
      <c r="E830" s="27"/>
      <c r="F830" s="26"/>
      <c r="G830" s="28" t="str">
        <f t="shared" si="21"/>
        <v/>
      </c>
      <c r="H830" s="31"/>
    </row>
    <row r="831" spans="2:8">
      <c r="B831" s="27"/>
      <c r="C831" s="27"/>
      <c r="D831" s="27"/>
      <c r="E831" s="27"/>
      <c r="F831" s="26"/>
      <c r="G831" s="28" t="str">
        <f t="shared" si="21"/>
        <v/>
      </c>
      <c r="H831" s="31"/>
    </row>
    <row r="832" spans="2:8">
      <c r="B832" s="27"/>
      <c r="C832" s="27"/>
      <c r="D832" s="27"/>
      <c r="E832" s="27"/>
      <c r="F832" s="26"/>
      <c r="G832" s="28" t="str">
        <f t="shared" si="21"/>
        <v/>
      </c>
      <c r="H832" s="31"/>
    </row>
    <row r="833" spans="2:8">
      <c r="B833" s="27"/>
      <c r="C833" s="27"/>
      <c r="D833" s="27"/>
      <c r="E833" s="27"/>
      <c r="F833" s="26"/>
      <c r="G833" s="28" t="str">
        <f t="shared" si="21"/>
        <v/>
      </c>
      <c r="H833" s="31"/>
    </row>
    <row r="834" spans="2:8">
      <c r="B834" s="27"/>
      <c r="C834" s="27"/>
      <c r="D834" s="27"/>
      <c r="E834" s="27"/>
      <c r="F834" s="26"/>
      <c r="G834" s="28" t="str">
        <f t="shared" si="21"/>
        <v/>
      </c>
      <c r="H834" s="31"/>
    </row>
    <row r="835" spans="2:8">
      <c r="B835" s="27"/>
      <c r="C835" s="27"/>
      <c r="D835" s="27"/>
      <c r="E835" s="27"/>
      <c r="F835" s="26"/>
      <c r="G835" s="28" t="str">
        <f t="shared" si="21"/>
        <v/>
      </c>
      <c r="H835" s="31"/>
    </row>
    <row r="836" spans="2:8">
      <c r="B836" s="27"/>
      <c r="C836" s="27"/>
      <c r="D836" s="27"/>
      <c r="E836" s="27"/>
      <c r="F836" s="26"/>
      <c r="G836" s="28" t="str">
        <f t="shared" si="21"/>
        <v/>
      </c>
      <c r="H836" s="31"/>
    </row>
    <row r="837" spans="2:8">
      <c r="B837" s="27"/>
      <c r="C837" s="27"/>
      <c r="D837" s="27"/>
      <c r="E837" s="27"/>
      <c r="F837" s="26"/>
      <c r="G837" s="28" t="str">
        <f t="shared" si="21"/>
        <v/>
      </c>
      <c r="H837" s="31"/>
    </row>
    <row r="838" spans="2:8">
      <c r="B838" s="27"/>
      <c r="C838" s="27"/>
      <c r="D838" s="27"/>
      <c r="E838" s="27"/>
      <c r="F838" s="26"/>
      <c r="G838" s="28" t="str">
        <f t="shared" si="21"/>
        <v/>
      </c>
      <c r="H838" s="31"/>
    </row>
    <row r="839" spans="2:8">
      <c r="B839" s="27"/>
      <c r="C839" s="27"/>
      <c r="D839" s="27"/>
      <c r="E839" s="27"/>
      <c r="F839" s="26"/>
      <c r="G839" s="28" t="str">
        <f t="shared" si="21"/>
        <v/>
      </c>
      <c r="H839" s="31"/>
    </row>
    <row r="840" spans="2:8">
      <c r="B840" s="27"/>
      <c r="C840" s="27"/>
      <c r="D840" s="27"/>
      <c r="E840" s="27"/>
      <c r="F840" s="26"/>
      <c r="G840" s="28" t="str">
        <f t="shared" si="21"/>
        <v/>
      </c>
      <c r="H840" s="31"/>
    </row>
    <row r="841" spans="2:8">
      <c r="B841" s="27"/>
      <c r="C841" s="27"/>
      <c r="D841" s="27"/>
      <c r="E841" s="27"/>
      <c r="F841" s="26"/>
      <c r="G841" s="28" t="str">
        <f t="shared" si="21"/>
        <v/>
      </c>
      <c r="H841" s="31"/>
    </row>
    <row r="842" spans="2:8">
      <c r="B842" s="27"/>
      <c r="C842" s="27"/>
      <c r="D842" s="27"/>
      <c r="E842" s="27"/>
      <c r="F842" s="26"/>
      <c r="G842" s="28" t="str">
        <f t="shared" si="21"/>
        <v/>
      </c>
      <c r="H842" s="31"/>
    </row>
    <row r="843" spans="2:8">
      <c r="B843" s="27"/>
      <c r="C843" s="27"/>
      <c r="D843" s="27"/>
      <c r="E843" s="27"/>
      <c r="F843" s="26"/>
      <c r="G843" s="28" t="str">
        <f t="shared" si="21"/>
        <v/>
      </c>
      <c r="H843" s="31"/>
    </row>
    <row r="844" spans="2:8">
      <c r="B844" s="27"/>
      <c r="C844" s="27"/>
      <c r="D844" s="27"/>
      <c r="E844" s="27"/>
      <c r="F844" s="26"/>
      <c r="G844" s="28" t="str">
        <f t="shared" si="21"/>
        <v/>
      </c>
      <c r="H844" s="31"/>
    </row>
    <row r="845" spans="2:8">
      <c r="B845" s="27"/>
      <c r="C845" s="27"/>
      <c r="D845" s="27"/>
      <c r="E845" s="27"/>
      <c r="F845" s="26"/>
      <c r="G845" s="28" t="str">
        <f t="shared" si="21"/>
        <v/>
      </c>
      <c r="H845" s="31"/>
    </row>
    <row r="846" spans="2:8">
      <c r="B846" s="27"/>
      <c r="C846" s="27"/>
      <c r="D846" s="27"/>
      <c r="E846" s="27"/>
      <c r="F846" s="26"/>
      <c r="G846" s="28" t="str">
        <f t="shared" si="21"/>
        <v/>
      </c>
      <c r="H846" s="31"/>
    </row>
    <row r="847" spans="2:8">
      <c r="B847" s="27"/>
      <c r="C847" s="27"/>
      <c r="D847" s="27"/>
      <c r="E847" s="27"/>
      <c r="F847" s="26"/>
      <c r="G847" s="28" t="str">
        <f t="shared" si="21"/>
        <v/>
      </c>
      <c r="H847" s="31"/>
    </row>
    <row r="848" spans="2:8">
      <c r="B848" s="27"/>
      <c r="C848" s="27"/>
      <c r="D848" s="27"/>
      <c r="E848" s="27"/>
      <c r="F848" s="26"/>
      <c r="G848" s="28" t="str">
        <f t="shared" si="21"/>
        <v/>
      </c>
      <c r="H848" s="31"/>
    </row>
    <row r="849" spans="2:8">
      <c r="B849" s="27"/>
      <c r="C849" s="27"/>
      <c r="D849" s="27"/>
      <c r="E849" s="27"/>
      <c r="F849" s="26"/>
      <c r="G849" s="28" t="str">
        <f t="shared" si="21"/>
        <v/>
      </c>
      <c r="H849" s="31"/>
    </row>
    <row r="850" spans="2:8">
      <c r="B850" s="27"/>
      <c r="C850" s="27"/>
      <c r="D850" s="27"/>
      <c r="E850" s="27"/>
      <c r="F850" s="26"/>
      <c r="G850" s="28" t="str">
        <f t="shared" si="21"/>
        <v/>
      </c>
      <c r="H850" s="31"/>
    </row>
    <row r="851" spans="2:8">
      <c r="B851" s="27"/>
      <c r="C851" s="27"/>
      <c r="D851" s="27"/>
      <c r="E851" s="27"/>
      <c r="F851" s="26"/>
      <c r="G851" s="28" t="str">
        <f t="shared" si="21"/>
        <v/>
      </c>
      <c r="H851" s="31"/>
    </row>
    <row r="852" spans="2:8">
      <c r="B852" s="27"/>
      <c r="C852" s="27"/>
      <c r="D852" s="27"/>
      <c r="E852" s="27"/>
      <c r="F852" s="26"/>
      <c r="G852" s="28" t="str">
        <f t="shared" si="21"/>
        <v/>
      </c>
      <c r="H852" s="31"/>
    </row>
    <row r="853" spans="2:8">
      <c r="B853" s="27"/>
      <c r="C853" s="27"/>
      <c r="D853" s="27"/>
      <c r="E853" s="27"/>
      <c r="F853" s="26"/>
      <c r="G853" s="28" t="str">
        <f t="shared" si="21"/>
        <v/>
      </c>
      <c r="H853" s="31"/>
    </row>
    <row r="854" spans="2:8">
      <c r="B854" s="27"/>
      <c r="C854" s="27"/>
      <c r="D854" s="27"/>
      <c r="E854" s="27"/>
      <c r="F854" s="26"/>
      <c r="G854" s="28" t="str">
        <f t="shared" si="21"/>
        <v/>
      </c>
      <c r="H854" s="31"/>
    </row>
    <row r="855" spans="2:8">
      <c r="B855" s="27"/>
      <c r="C855" s="27"/>
      <c r="D855" s="27"/>
      <c r="E855" s="27"/>
      <c r="F855" s="26"/>
      <c r="G855" s="28" t="str">
        <f t="shared" si="21"/>
        <v/>
      </c>
      <c r="H855" s="31"/>
    </row>
    <row r="856" spans="2:8">
      <c r="B856" s="27"/>
      <c r="C856" s="27"/>
      <c r="D856" s="27"/>
      <c r="E856" s="27"/>
      <c r="F856" s="26"/>
      <c r="G856" s="28" t="str">
        <f t="shared" si="21"/>
        <v/>
      </c>
      <c r="H856" s="31"/>
    </row>
    <row r="857" spans="2:8">
      <c r="B857" s="27"/>
      <c r="C857" s="27"/>
      <c r="D857" s="27"/>
      <c r="E857" s="27"/>
      <c r="F857" s="26"/>
      <c r="G857" s="28" t="str">
        <f t="shared" si="21"/>
        <v/>
      </c>
      <c r="H857" s="31"/>
    </row>
    <row r="858" spans="2:8">
      <c r="B858" s="27"/>
      <c r="C858" s="27"/>
      <c r="D858" s="27"/>
      <c r="E858" s="27"/>
      <c r="F858" s="26"/>
      <c r="G858" s="28" t="str">
        <f t="shared" si="21"/>
        <v/>
      </c>
      <c r="H858" s="31"/>
    </row>
    <row r="859" spans="2:8">
      <c r="B859" s="27"/>
      <c r="C859" s="27"/>
      <c r="D859" s="27"/>
      <c r="E859" s="27"/>
      <c r="F859" s="26"/>
      <c r="G859" s="28" t="str">
        <f t="shared" si="21"/>
        <v/>
      </c>
      <c r="H859" s="31"/>
    </row>
    <row r="860" spans="2:8">
      <c r="B860" s="27"/>
      <c r="C860" s="27"/>
      <c r="D860" s="27"/>
      <c r="E860" s="27"/>
      <c r="F860" s="26"/>
      <c r="G860" s="28" t="str">
        <f t="shared" si="21"/>
        <v/>
      </c>
      <c r="H860" s="31"/>
    </row>
    <row r="861" spans="2:8">
      <c r="B861" s="27"/>
      <c r="C861" s="27"/>
      <c r="D861" s="27"/>
      <c r="E861" s="27"/>
      <c r="F861" s="26"/>
      <c r="G861" s="28" t="str">
        <f t="shared" si="21"/>
        <v/>
      </c>
      <c r="H861" s="31"/>
    </row>
    <row r="862" spans="2:8">
      <c r="B862" s="27"/>
      <c r="C862" s="27"/>
      <c r="D862" s="27"/>
      <c r="E862" s="27"/>
      <c r="F862" s="26"/>
      <c r="G862" s="28" t="str">
        <f t="shared" si="21"/>
        <v/>
      </c>
      <c r="H862" s="31"/>
    </row>
    <row r="863" spans="2:8">
      <c r="B863" s="27"/>
      <c r="C863" s="27"/>
      <c r="D863" s="27"/>
      <c r="E863" s="27"/>
      <c r="F863" s="26"/>
      <c r="G863" s="28" t="str">
        <f t="shared" si="21"/>
        <v/>
      </c>
      <c r="H863" s="31"/>
    </row>
    <row r="864" spans="2:8">
      <c r="B864" s="27"/>
      <c r="C864" s="27"/>
      <c r="D864" s="27"/>
      <c r="E864" s="27"/>
      <c r="F864" s="26"/>
      <c r="G864" s="28" t="str">
        <f t="shared" si="21"/>
        <v/>
      </c>
      <c r="H864" s="31"/>
    </row>
    <row r="865" spans="2:8">
      <c r="B865" s="27"/>
      <c r="C865" s="27"/>
      <c r="D865" s="27"/>
      <c r="E865" s="27"/>
      <c r="F865" s="26"/>
      <c r="G865" s="28" t="str">
        <f t="shared" si="21"/>
        <v/>
      </c>
      <c r="H865" s="31"/>
    </row>
    <row r="866" spans="2:8">
      <c r="B866" s="27"/>
      <c r="C866" s="27"/>
      <c r="D866" s="27"/>
      <c r="E866" s="27"/>
      <c r="F866" s="26"/>
      <c r="G866" s="28" t="str">
        <f t="shared" si="21"/>
        <v/>
      </c>
      <c r="H866" s="31"/>
    </row>
    <row r="867" spans="2:8">
      <c r="B867" s="27"/>
      <c r="C867" s="27"/>
      <c r="D867" s="27"/>
      <c r="E867" s="27"/>
      <c r="F867" s="26"/>
      <c r="G867" s="28" t="str">
        <f t="shared" si="21"/>
        <v/>
      </c>
      <c r="H867" s="31"/>
    </row>
    <row r="868" spans="2:8">
      <c r="B868" s="27"/>
      <c r="C868" s="27"/>
      <c r="D868" s="27"/>
      <c r="E868" s="27"/>
      <c r="F868" s="26"/>
      <c r="G868" s="28" t="str">
        <f t="shared" si="21"/>
        <v/>
      </c>
      <c r="H868" s="31"/>
    </row>
    <row r="869" spans="2:8">
      <c r="B869" s="27"/>
      <c r="C869" s="27"/>
      <c r="D869" s="27"/>
      <c r="E869" s="27"/>
      <c r="F869" s="26"/>
      <c r="G869" s="28" t="str">
        <f t="shared" si="21"/>
        <v/>
      </c>
      <c r="H869" s="31"/>
    </row>
    <row r="870" spans="2:8">
      <c r="B870" s="27"/>
      <c r="C870" s="27"/>
      <c r="D870" s="27"/>
      <c r="E870" s="27"/>
      <c r="F870" s="26"/>
      <c r="G870" s="28" t="str">
        <f t="shared" si="21"/>
        <v/>
      </c>
      <c r="H870" s="31"/>
    </row>
    <row r="871" spans="2:8">
      <c r="B871" s="27"/>
      <c r="C871" s="27"/>
      <c r="D871" s="27"/>
      <c r="E871" s="27"/>
      <c r="F871" s="26"/>
      <c r="G871" s="28" t="str">
        <f t="shared" si="21"/>
        <v/>
      </c>
      <c r="H871" s="31"/>
    </row>
    <row r="872" spans="2:8">
      <c r="B872" s="27"/>
      <c r="C872" s="27"/>
      <c r="D872" s="27"/>
      <c r="E872" s="27"/>
      <c r="F872" s="26"/>
      <c r="G872" s="28" t="str">
        <f t="shared" si="21"/>
        <v/>
      </c>
      <c r="H872" s="31"/>
    </row>
    <row r="873" spans="2:8">
      <c r="B873" s="27"/>
      <c r="C873" s="27"/>
      <c r="D873" s="27"/>
      <c r="E873" s="27"/>
      <c r="F873" s="26"/>
      <c r="G873" s="28" t="str">
        <f t="shared" ref="G873:G936" si="22">IF(F873="","",IF(F873="EI",4,IF(F873="EO",5.2,IF(F873="EQ",3.9,IF(F873="ILF",7.5,IF(F873="EIF",5.4))))))</f>
        <v/>
      </c>
      <c r="H873" s="31"/>
    </row>
    <row r="874" spans="2:8">
      <c r="B874" s="27"/>
      <c r="C874" s="27"/>
      <c r="D874" s="27"/>
      <c r="E874" s="27"/>
      <c r="F874" s="26"/>
      <c r="G874" s="28" t="str">
        <f t="shared" si="22"/>
        <v/>
      </c>
      <c r="H874" s="31"/>
    </row>
    <row r="875" spans="2:8">
      <c r="B875" s="27"/>
      <c r="C875" s="27"/>
      <c r="D875" s="27"/>
      <c r="E875" s="27"/>
      <c r="F875" s="26"/>
      <c r="G875" s="28" t="str">
        <f t="shared" si="22"/>
        <v/>
      </c>
      <c r="H875" s="31"/>
    </row>
    <row r="876" spans="2:8">
      <c r="B876" s="27"/>
      <c r="C876" s="27"/>
      <c r="D876" s="27"/>
      <c r="E876" s="27"/>
      <c r="F876" s="26"/>
      <c r="G876" s="28" t="str">
        <f t="shared" si="22"/>
        <v/>
      </c>
      <c r="H876" s="31"/>
    </row>
    <row r="877" spans="2:8">
      <c r="B877" s="27"/>
      <c r="C877" s="27"/>
      <c r="D877" s="27"/>
      <c r="E877" s="27"/>
      <c r="F877" s="26"/>
      <c r="G877" s="28" t="str">
        <f t="shared" si="22"/>
        <v/>
      </c>
      <c r="H877" s="31"/>
    </row>
    <row r="878" spans="2:8">
      <c r="B878" s="27"/>
      <c r="C878" s="27"/>
      <c r="D878" s="27"/>
      <c r="E878" s="27"/>
      <c r="F878" s="26"/>
      <c r="G878" s="28" t="str">
        <f t="shared" si="22"/>
        <v/>
      </c>
      <c r="H878" s="31"/>
    </row>
    <row r="879" spans="2:8">
      <c r="B879" s="27"/>
      <c r="C879" s="27"/>
      <c r="D879" s="27"/>
      <c r="E879" s="27"/>
      <c r="F879" s="26"/>
      <c r="G879" s="28" t="str">
        <f t="shared" si="22"/>
        <v/>
      </c>
      <c r="H879" s="31"/>
    </row>
    <row r="880" spans="2:8">
      <c r="B880" s="27"/>
      <c r="C880" s="27"/>
      <c r="D880" s="27"/>
      <c r="E880" s="27"/>
      <c r="F880" s="26"/>
      <c r="G880" s="28" t="str">
        <f t="shared" si="22"/>
        <v/>
      </c>
      <c r="H880" s="31"/>
    </row>
    <row r="881" spans="2:8">
      <c r="B881" s="27"/>
      <c r="C881" s="27"/>
      <c r="D881" s="27"/>
      <c r="E881" s="27"/>
      <c r="F881" s="26"/>
      <c r="G881" s="28" t="str">
        <f t="shared" si="22"/>
        <v/>
      </c>
      <c r="H881" s="31"/>
    </row>
    <row r="882" spans="2:8">
      <c r="B882" s="27"/>
      <c r="C882" s="27"/>
      <c r="D882" s="27"/>
      <c r="E882" s="27"/>
      <c r="F882" s="26"/>
      <c r="G882" s="28" t="str">
        <f t="shared" si="22"/>
        <v/>
      </c>
      <c r="H882" s="31"/>
    </row>
    <row r="883" spans="2:8">
      <c r="B883" s="27"/>
      <c r="C883" s="27"/>
      <c r="D883" s="27"/>
      <c r="E883" s="27"/>
      <c r="F883" s="26"/>
      <c r="G883" s="28" t="str">
        <f t="shared" si="22"/>
        <v/>
      </c>
      <c r="H883" s="31"/>
    </row>
    <row r="884" spans="2:8">
      <c r="B884" s="27"/>
      <c r="C884" s="27"/>
      <c r="D884" s="27"/>
      <c r="E884" s="27"/>
      <c r="F884" s="26"/>
      <c r="G884" s="28" t="str">
        <f t="shared" si="22"/>
        <v/>
      </c>
      <c r="H884" s="31"/>
    </row>
    <row r="885" spans="2:8">
      <c r="B885" s="27"/>
      <c r="C885" s="27"/>
      <c r="D885" s="27"/>
      <c r="E885" s="27"/>
      <c r="F885" s="26"/>
      <c r="G885" s="28" t="str">
        <f t="shared" si="22"/>
        <v/>
      </c>
      <c r="H885" s="31"/>
    </row>
    <row r="886" spans="2:8">
      <c r="B886" s="27"/>
      <c r="C886" s="27"/>
      <c r="D886" s="27"/>
      <c r="E886" s="27"/>
      <c r="F886" s="26"/>
      <c r="G886" s="28" t="str">
        <f t="shared" si="22"/>
        <v/>
      </c>
      <c r="H886" s="31"/>
    </row>
    <row r="887" spans="2:8">
      <c r="B887" s="27"/>
      <c r="C887" s="27"/>
      <c r="D887" s="27"/>
      <c r="E887" s="27"/>
      <c r="F887" s="26"/>
      <c r="G887" s="28" t="str">
        <f t="shared" si="22"/>
        <v/>
      </c>
      <c r="H887" s="31"/>
    </row>
    <row r="888" spans="2:8">
      <c r="B888" s="27"/>
      <c r="C888" s="27"/>
      <c r="D888" s="27"/>
      <c r="E888" s="27"/>
      <c r="F888" s="26"/>
      <c r="G888" s="28" t="str">
        <f t="shared" si="22"/>
        <v/>
      </c>
      <c r="H888" s="31"/>
    </row>
    <row r="889" spans="2:8">
      <c r="B889" s="27"/>
      <c r="C889" s="27"/>
      <c r="D889" s="27"/>
      <c r="E889" s="27"/>
      <c r="F889" s="26"/>
      <c r="G889" s="28" t="str">
        <f t="shared" si="22"/>
        <v/>
      </c>
      <c r="H889" s="31"/>
    </row>
    <row r="890" spans="2:8">
      <c r="B890" s="27"/>
      <c r="C890" s="27"/>
      <c r="D890" s="27"/>
      <c r="E890" s="27"/>
      <c r="F890" s="26"/>
      <c r="G890" s="28" t="str">
        <f t="shared" si="22"/>
        <v/>
      </c>
      <c r="H890" s="31"/>
    </row>
    <row r="891" spans="2:8">
      <c r="B891" s="27"/>
      <c r="C891" s="27"/>
      <c r="D891" s="27"/>
      <c r="E891" s="27"/>
      <c r="F891" s="26"/>
      <c r="G891" s="28" t="str">
        <f t="shared" si="22"/>
        <v/>
      </c>
      <c r="H891" s="31"/>
    </row>
    <row r="892" spans="2:8">
      <c r="B892" s="27"/>
      <c r="C892" s="27"/>
      <c r="D892" s="27"/>
      <c r="E892" s="27"/>
      <c r="F892" s="26"/>
      <c r="G892" s="28" t="str">
        <f t="shared" si="22"/>
        <v/>
      </c>
      <c r="H892" s="31"/>
    </row>
    <row r="893" spans="2:8">
      <c r="B893" s="27"/>
      <c r="C893" s="27"/>
      <c r="D893" s="27"/>
      <c r="E893" s="27"/>
      <c r="F893" s="26"/>
      <c r="G893" s="28" t="str">
        <f t="shared" si="22"/>
        <v/>
      </c>
      <c r="H893" s="31"/>
    </row>
    <row r="894" spans="2:8">
      <c r="B894" s="27"/>
      <c r="C894" s="27"/>
      <c r="D894" s="27"/>
      <c r="E894" s="27"/>
      <c r="F894" s="26"/>
      <c r="G894" s="28" t="str">
        <f t="shared" si="22"/>
        <v/>
      </c>
      <c r="H894" s="31"/>
    </row>
    <row r="895" spans="2:8">
      <c r="B895" s="27"/>
      <c r="C895" s="27"/>
      <c r="D895" s="27"/>
      <c r="E895" s="27"/>
      <c r="F895" s="26"/>
      <c r="G895" s="28" t="str">
        <f t="shared" si="22"/>
        <v/>
      </c>
      <c r="H895" s="31"/>
    </row>
    <row r="896" spans="2:8">
      <c r="B896" s="27"/>
      <c r="C896" s="27"/>
      <c r="D896" s="27"/>
      <c r="E896" s="27"/>
      <c r="F896" s="26"/>
      <c r="G896" s="28" t="str">
        <f t="shared" si="22"/>
        <v/>
      </c>
      <c r="H896" s="31"/>
    </row>
    <row r="897" spans="2:8">
      <c r="B897" s="27"/>
      <c r="C897" s="27"/>
      <c r="D897" s="27"/>
      <c r="E897" s="27"/>
      <c r="F897" s="26"/>
      <c r="G897" s="28" t="str">
        <f t="shared" si="22"/>
        <v/>
      </c>
      <c r="H897" s="31"/>
    </row>
    <row r="898" spans="2:8">
      <c r="B898" s="27"/>
      <c r="C898" s="27"/>
      <c r="D898" s="27"/>
      <c r="E898" s="27"/>
      <c r="F898" s="26"/>
      <c r="G898" s="28" t="str">
        <f t="shared" si="22"/>
        <v/>
      </c>
      <c r="H898" s="31"/>
    </row>
    <row r="899" spans="2:8">
      <c r="B899" s="27"/>
      <c r="C899" s="27"/>
      <c r="D899" s="27"/>
      <c r="E899" s="27"/>
      <c r="F899" s="26"/>
      <c r="G899" s="28" t="str">
        <f t="shared" si="22"/>
        <v/>
      </c>
      <c r="H899" s="31"/>
    </row>
    <row r="900" spans="2:8">
      <c r="B900" s="27"/>
      <c r="C900" s="27"/>
      <c r="D900" s="27"/>
      <c r="E900" s="27"/>
      <c r="F900" s="26"/>
      <c r="G900" s="28" t="str">
        <f t="shared" si="22"/>
        <v/>
      </c>
      <c r="H900" s="31"/>
    </row>
    <row r="901" spans="2:8">
      <c r="B901" s="27"/>
      <c r="C901" s="27"/>
      <c r="D901" s="27"/>
      <c r="E901" s="27"/>
      <c r="F901" s="26"/>
      <c r="G901" s="28" t="str">
        <f t="shared" si="22"/>
        <v/>
      </c>
      <c r="H901" s="31"/>
    </row>
    <row r="902" spans="2:8">
      <c r="B902" s="27"/>
      <c r="C902" s="27"/>
      <c r="D902" s="27"/>
      <c r="E902" s="27"/>
      <c r="F902" s="26"/>
      <c r="G902" s="28" t="str">
        <f t="shared" si="22"/>
        <v/>
      </c>
      <c r="H902" s="31"/>
    </row>
    <row r="903" spans="2:8">
      <c r="B903" s="27"/>
      <c r="C903" s="27"/>
      <c r="D903" s="27"/>
      <c r="E903" s="27"/>
      <c r="F903" s="26"/>
      <c r="G903" s="28" t="str">
        <f t="shared" si="22"/>
        <v/>
      </c>
      <c r="H903" s="31"/>
    </row>
    <row r="904" spans="2:8">
      <c r="B904" s="27"/>
      <c r="C904" s="27"/>
      <c r="D904" s="27"/>
      <c r="E904" s="27"/>
      <c r="F904" s="26"/>
      <c r="G904" s="28" t="str">
        <f t="shared" si="22"/>
        <v/>
      </c>
      <c r="H904" s="31"/>
    </row>
    <row r="905" spans="2:8">
      <c r="B905" s="27"/>
      <c r="C905" s="27"/>
      <c r="D905" s="27"/>
      <c r="E905" s="27"/>
      <c r="F905" s="26"/>
      <c r="G905" s="28" t="str">
        <f t="shared" si="22"/>
        <v/>
      </c>
      <c r="H905" s="31"/>
    </row>
    <row r="906" spans="2:8">
      <c r="B906" s="27"/>
      <c r="C906" s="27"/>
      <c r="D906" s="27"/>
      <c r="E906" s="27"/>
      <c r="F906" s="26"/>
      <c r="G906" s="28" t="str">
        <f t="shared" si="22"/>
        <v/>
      </c>
      <c r="H906" s="31"/>
    </row>
    <row r="907" spans="2:8">
      <c r="B907" s="27"/>
      <c r="C907" s="27"/>
      <c r="D907" s="27"/>
      <c r="E907" s="27"/>
      <c r="F907" s="26"/>
      <c r="G907" s="28" t="str">
        <f t="shared" si="22"/>
        <v/>
      </c>
      <c r="H907" s="31"/>
    </row>
    <row r="908" spans="2:8">
      <c r="B908" s="27"/>
      <c r="C908" s="27"/>
      <c r="D908" s="27"/>
      <c r="E908" s="27"/>
      <c r="F908" s="26"/>
      <c r="G908" s="28" t="str">
        <f t="shared" si="22"/>
        <v/>
      </c>
      <c r="H908" s="31"/>
    </row>
    <row r="909" spans="2:8">
      <c r="B909" s="27"/>
      <c r="C909" s="27"/>
      <c r="D909" s="27"/>
      <c r="E909" s="27"/>
      <c r="F909" s="26"/>
      <c r="G909" s="28" t="str">
        <f t="shared" si="22"/>
        <v/>
      </c>
      <c r="H909" s="31"/>
    </row>
    <row r="910" spans="2:8">
      <c r="B910" s="27"/>
      <c r="C910" s="27"/>
      <c r="D910" s="27"/>
      <c r="E910" s="27"/>
      <c r="F910" s="26"/>
      <c r="G910" s="28" t="str">
        <f t="shared" si="22"/>
        <v/>
      </c>
      <c r="H910" s="31"/>
    </row>
    <row r="911" spans="2:8">
      <c r="B911" s="27"/>
      <c r="C911" s="27"/>
      <c r="D911" s="27"/>
      <c r="E911" s="27"/>
      <c r="F911" s="26"/>
      <c r="G911" s="28" t="str">
        <f t="shared" si="22"/>
        <v/>
      </c>
      <c r="H911" s="31"/>
    </row>
    <row r="912" spans="2:8">
      <c r="B912" s="27"/>
      <c r="C912" s="27"/>
      <c r="D912" s="27"/>
      <c r="E912" s="27"/>
      <c r="F912" s="26"/>
      <c r="G912" s="28" t="str">
        <f t="shared" si="22"/>
        <v/>
      </c>
      <c r="H912" s="31"/>
    </row>
    <row r="913" spans="2:8">
      <c r="B913" s="27"/>
      <c r="C913" s="27"/>
      <c r="D913" s="27"/>
      <c r="E913" s="27"/>
      <c r="F913" s="26"/>
      <c r="G913" s="28" t="str">
        <f t="shared" si="22"/>
        <v/>
      </c>
      <c r="H913" s="31"/>
    </row>
    <row r="914" spans="2:8">
      <c r="B914" s="27"/>
      <c r="C914" s="27"/>
      <c r="D914" s="27"/>
      <c r="E914" s="27"/>
      <c r="F914" s="26"/>
      <c r="G914" s="28" t="str">
        <f t="shared" si="22"/>
        <v/>
      </c>
      <c r="H914" s="31"/>
    </row>
    <row r="915" spans="2:8">
      <c r="B915" s="27"/>
      <c r="C915" s="27"/>
      <c r="D915" s="27"/>
      <c r="E915" s="27"/>
      <c r="F915" s="26"/>
      <c r="G915" s="28" t="str">
        <f t="shared" si="22"/>
        <v/>
      </c>
      <c r="H915" s="31"/>
    </row>
    <row r="916" spans="2:8">
      <c r="B916" s="27"/>
      <c r="C916" s="27"/>
      <c r="D916" s="27"/>
      <c r="E916" s="27"/>
      <c r="F916" s="26"/>
      <c r="G916" s="28" t="str">
        <f t="shared" si="22"/>
        <v/>
      </c>
      <c r="H916" s="31"/>
    </row>
    <row r="917" spans="2:8">
      <c r="B917" s="27"/>
      <c r="C917" s="27"/>
      <c r="D917" s="27"/>
      <c r="E917" s="27"/>
      <c r="F917" s="26"/>
      <c r="G917" s="28" t="str">
        <f t="shared" si="22"/>
        <v/>
      </c>
      <c r="H917" s="31"/>
    </row>
    <row r="918" spans="2:8">
      <c r="B918" s="27"/>
      <c r="C918" s="27"/>
      <c r="D918" s="27"/>
      <c r="E918" s="27"/>
      <c r="F918" s="26"/>
      <c r="G918" s="28" t="str">
        <f t="shared" si="22"/>
        <v/>
      </c>
      <c r="H918" s="31"/>
    </row>
    <row r="919" spans="2:8">
      <c r="B919" s="27"/>
      <c r="C919" s="27"/>
      <c r="D919" s="27"/>
      <c r="E919" s="27"/>
      <c r="F919" s="26"/>
      <c r="G919" s="28" t="str">
        <f t="shared" si="22"/>
        <v/>
      </c>
      <c r="H919" s="31"/>
    </row>
    <row r="920" spans="2:8">
      <c r="B920" s="27"/>
      <c r="C920" s="27"/>
      <c r="D920" s="27"/>
      <c r="E920" s="27"/>
      <c r="F920" s="26"/>
      <c r="G920" s="28" t="str">
        <f t="shared" si="22"/>
        <v/>
      </c>
      <c r="H920" s="31"/>
    </row>
    <row r="921" spans="2:8">
      <c r="B921" s="27"/>
      <c r="C921" s="27"/>
      <c r="D921" s="27"/>
      <c r="E921" s="27"/>
      <c r="F921" s="26"/>
      <c r="G921" s="28" t="str">
        <f t="shared" si="22"/>
        <v/>
      </c>
      <c r="H921" s="31"/>
    </row>
    <row r="922" spans="2:8">
      <c r="B922" s="27"/>
      <c r="C922" s="27"/>
      <c r="D922" s="27"/>
      <c r="E922" s="27"/>
      <c r="F922" s="26"/>
      <c r="G922" s="28" t="str">
        <f t="shared" si="22"/>
        <v/>
      </c>
      <c r="H922" s="31"/>
    </row>
    <row r="923" spans="2:8">
      <c r="B923" s="27"/>
      <c r="C923" s="27"/>
      <c r="D923" s="27"/>
      <c r="E923" s="27"/>
      <c r="F923" s="26"/>
      <c r="G923" s="28" t="str">
        <f t="shared" si="22"/>
        <v/>
      </c>
      <c r="H923" s="31"/>
    </row>
    <row r="924" spans="2:8">
      <c r="B924" s="27"/>
      <c r="C924" s="27"/>
      <c r="D924" s="27"/>
      <c r="E924" s="27"/>
      <c r="F924" s="26"/>
      <c r="G924" s="28" t="str">
        <f t="shared" si="22"/>
        <v/>
      </c>
      <c r="H924" s="31"/>
    </row>
    <row r="925" spans="2:8">
      <c r="B925" s="27"/>
      <c r="C925" s="27"/>
      <c r="D925" s="27"/>
      <c r="E925" s="27"/>
      <c r="F925" s="26"/>
      <c r="G925" s="28" t="str">
        <f t="shared" si="22"/>
        <v/>
      </c>
      <c r="H925" s="31"/>
    </row>
    <row r="926" spans="2:8">
      <c r="B926" s="27"/>
      <c r="C926" s="27"/>
      <c r="D926" s="27"/>
      <c r="E926" s="27"/>
      <c r="F926" s="26"/>
      <c r="G926" s="28" t="str">
        <f t="shared" si="22"/>
        <v/>
      </c>
      <c r="H926" s="31"/>
    </row>
    <row r="927" spans="2:8">
      <c r="B927" s="27"/>
      <c r="C927" s="27"/>
      <c r="D927" s="27"/>
      <c r="E927" s="27"/>
      <c r="F927" s="26"/>
      <c r="G927" s="28" t="str">
        <f t="shared" si="22"/>
        <v/>
      </c>
      <c r="H927" s="31"/>
    </row>
    <row r="928" spans="2:8">
      <c r="B928" s="27"/>
      <c r="C928" s="27"/>
      <c r="D928" s="27"/>
      <c r="E928" s="27"/>
      <c r="F928" s="26"/>
      <c r="G928" s="28" t="str">
        <f t="shared" si="22"/>
        <v/>
      </c>
      <c r="H928" s="31"/>
    </row>
    <row r="929" spans="2:8">
      <c r="B929" s="27"/>
      <c r="C929" s="27"/>
      <c r="D929" s="27"/>
      <c r="E929" s="27"/>
      <c r="F929" s="26"/>
      <c r="G929" s="28" t="str">
        <f t="shared" si="22"/>
        <v/>
      </c>
      <c r="H929" s="31"/>
    </row>
    <row r="930" spans="2:8">
      <c r="B930" s="27"/>
      <c r="C930" s="27"/>
      <c r="D930" s="27"/>
      <c r="E930" s="27"/>
      <c r="F930" s="26"/>
      <c r="G930" s="28" t="str">
        <f t="shared" si="22"/>
        <v/>
      </c>
      <c r="H930" s="31"/>
    </row>
    <row r="931" spans="2:8">
      <c r="B931" s="27"/>
      <c r="C931" s="27"/>
      <c r="D931" s="27"/>
      <c r="E931" s="27"/>
      <c r="F931" s="26"/>
      <c r="G931" s="28" t="str">
        <f t="shared" si="22"/>
        <v/>
      </c>
      <c r="H931" s="31"/>
    </row>
    <row r="932" spans="2:8">
      <c r="B932" s="27"/>
      <c r="C932" s="27"/>
      <c r="D932" s="27"/>
      <c r="E932" s="27"/>
      <c r="F932" s="26"/>
      <c r="G932" s="28" t="str">
        <f t="shared" si="22"/>
        <v/>
      </c>
      <c r="H932" s="31"/>
    </row>
    <row r="933" spans="2:8">
      <c r="B933" s="27"/>
      <c r="C933" s="27"/>
      <c r="D933" s="27"/>
      <c r="E933" s="27"/>
      <c r="F933" s="26"/>
      <c r="G933" s="28" t="str">
        <f t="shared" si="22"/>
        <v/>
      </c>
      <c r="H933" s="31"/>
    </row>
    <row r="934" spans="2:8">
      <c r="B934" s="27"/>
      <c r="C934" s="27"/>
      <c r="D934" s="27"/>
      <c r="E934" s="27"/>
      <c r="F934" s="26"/>
      <c r="G934" s="28" t="str">
        <f t="shared" si="22"/>
        <v/>
      </c>
      <c r="H934" s="31"/>
    </row>
    <row r="935" spans="2:8">
      <c r="B935" s="27"/>
      <c r="C935" s="27"/>
      <c r="D935" s="27"/>
      <c r="E935" s="27"/>
      <c r="F935" s="26"/>
      <c r="G935" s="28" t="str">
        <f t="shared" si="22"/>
        <v/>
      </c>
      <c r="H935" s="31"/>
    </row>
    <row r="936" spans="2:8">
      <c r="B936" s="27"/>
      <c r="C936" s="27"/>
      <c r="D936" s="27"/>
      <c r="E936" s="27"/>
      <c r="F936" s="26"/>
      <c r="G936" s="28" t="str">
        <f t="shared" si="22"/>
        <v/>
      </c>
      <c r="H936" s="31"/>
    </row>
    <row r="937" spans="2:8">
      <c r="B937" s="27"/>
      <c r="C937" s="27"/>
      <c r="D937" s="27"/>
      <c r="E937" s="27"/>
      <c r="F937" s="26"/>
      <c r="G937" s="28" t="str">
        <f t="shared" ref="G937:G1000" si="23">IF(F937="","",IF(F937="EI",4,IF(F937="EO",5.2,IF(F937="EQ",3.9,IF(F937="ILF",7.5,IF(F937="EIF",5.4))))))</f>
        <v/>
      </c>
      <c r="H937" s="31"/>
    </row>
    <row r="938" spans="2:8">
      <c r="B938" s="27"/>
      <c r="C938" s="27"/>
      <c r="D938" s="27"/>
      <c r="E938" s="27"/>
      <c r="F938" s="26"/>
      <c r="G938" s="28" t="str">
        <f t="shared" si="23"/>
        <v/>
      </c>
      <c r="H938" s="31"/>
    </row>
    <row r="939" spans="2:8">
      <c r="B939" s="27"/>
      <c r="C939" s="27"/>
      <c r="D939" s="27"/>
      <c r="E939" s="27"/>
      <c r="F939" s="26"/>
      <c r="G939" s="28" t="str">
        <f t="shared" si="23"/>
        <v/>
      </c>
      <c r="H939" s="31"/>
    </row>
    <row r="940" spans="2:8">
      <c r="B940" s="27"/>
      <c r="C940" s="27"/>
      <c r="D940" s="27"/>
      <c r="E940" s="27"/>
      <c r="F940" s="26"/>
      <c r="G940" s="28" t="str">
        <f t="shared" si="23"/>
        <v/>
      </c>
      <c r="H940" s="31"/>
    </row>
    <row r="941" spans="2:8">
      <c r="B941" s="27"/>
      <c r="C941" s="27"/>
      <c r="D941" s="27"/>
      <c r="E941" s="27"/>
      <c r="F941" s="26"/>
      <c r="G941" s="28" t="str">
        <f t="shared" si="23"/>
        <v/>
      </c>
      <c r="H941" s="31"/>
    </row>
    <row r="942" spans="2:8">
      <c r="B942" s="27"/>
      <c r="C942" s="27"/>
      <c r="D942" s="27"/>
      <c r="E942" s="27"/>
      <c r="F942" s="26"/>
      <c r="G942" s="28" t="str">
        <f t="shared" si="23"/>
        <v/>
      </c>
      <c r="H942" s="31"/>
    </row>
    <row r="943" spans="2:8">
      <c r="B943" s="27"/>
      <c r="C943" s="27"/>
      <c r="D943" s="27"/>
      <c r="E943" s="27"/>
      <c r="F943" s="26"/>
      <c r="G943" s="28" t="str">
        <f t="shared" si="23"/>
        <v/>
      </c>
      <c r="H943" s="31"/>
    </row>
    <row r="944" spans="2:8">
      <c r="B944" s="27"/>
      <c r="C944" s="27"/>
      <c r="D944" s="27"/>
      <c r="E944" s="27"/>
      <c r="F944" s="26"/>
      <c r="G944" s="28" t="str">
        <f t="shared" si="23"/>
        <v/>
      </c>
      <c r="H944" s="31"/>
    </row>
    <row r="945" spans="2:8">
      <c r="B945" s="27"/>
      <c r="C945" s="27"/>
      <c r="D945" s="27"/>
      <c r="E945" s="27"/>
      <c r="F945" s="26"/>
      <c r="G945" s="28" t="str">
        <f t="shared" si="23"/>
        <v/>
      </c>
      <c r="H945" s="31"/>
    </row>
    <row r="946" spans="2:8">
      <c r="B946" s="27"/>
      <c r="C946" s="27"/>
      <c r="D946" s="27"/>
      <c r="E946" s="27"/>
      <c r="F946" s="26"/>
      <c r="G946" s="28" t="str">
        <f t="shared" si="23"/>
        <v/>
      </c>
      <c r="H946" s="31"/>
    </row>
    <row r="947" spans="2:8">
      <c r="B947" s="27"/>
      <c r="C947" s="27"/>
      <c r="D947" s="27"/>
      <c r="E947" s="27"/>
      <c r="F947" s="26"/>
      <c r="G947" s="28" t="str">
        <f t="shared" si="23"/>
        <v/>
      </c>
      <c r="H947" s="31"/>
    </row>
    <row r="948" spans="2:8">
      <c r="B948" s="27"/>
      <c r="C948" s="27"/>
      <c r="D948" s="27"/>
      <c r="E948" s="27"/>
      <c r="F948" s="26"/>
      <c r="G948" s="28" t="str">
        <f t="shared" si="23"/>
        <v/>
      </c>
      <c r="H948" s="31"/>
    </row>
    <row r="949" spans="2:8">
      <c r="B949" s="27"/>
      <c r="C949" s="27"/>
      <c r="D949" s="27"/>
      <c r="E949" s="27"/>
      <c r="F949" s="26"/>
      <c r="G949" s="28" t="str">
        <f t="shared" si="23"/>
        <v/>
      </c>
      <c r="H949" s="31"/>
    </row>
    <row r="950" spans="2:8">
      <c r="B950" s="27"/>
      <c r="C950" s="27"/>
      <c r="D950" s="27"/>
      <c r="E950" s="27"/>
      <c r="F950" s="26"/>
      <c r="G950" s="28" t="str">
        <f t="shared" si="23"/>
        <v/>
      </c>
      <c r="H950" s="31"/>
    </row>
    <row r="951" spans="2:8">
      <c r="B951" s="27"/>
      <c r="C951" s="27"/>
      <c r="D951" s="27"/>
      <c r="E951" s="27"/>
      <c r="F951" s="26"/>
      <c r="G951" s="28" t="str">
        <f t="shared" si="23"/>
        <v/>
      </c>
      <c r="H951" s="31"/>
    </row>
    <row r="952" spans="2:8">
      <c r="B952" s="27"/>
      <c r="C952" s="27"/>
      <c r="D952" s="27"/>
      <c r="E952" s="27"/>
      <c r="F952" s="26"/>
      <c r="G952" s="28" t="str">
        <f t="shared" si="23"/>
        <v/>
      </c>
      <c r="H952" s="31"/>
    </row>
    <row r="953" spans="2:8">
      <c r="B953" s="27"/>
      <c r="C953" s="27"/>
      <c r="D953" s="27"/>
      <c r="E953" s="27"/>
      <c r="F953" s="26"/>
      <c r="G953" s="28" t="str">
        <f t="shared" si="23"/>
        <v/>
      </c>
      <c r="H953" s="31"/>
    </row>
    <row r="954" spans="2:8">
      <c r="B954" s="27"/>
      <c r="C954" s="27"/>
      <c r="D954" s="27"/>
      <c r="E954" s="27"/>
      <c r="F954" s="26"/>
      <c r="G954" s="28" t="str">
        <f t="shared" si="23"/>
        <v/>
      </c>
      <c r="H954" s="31"/>
    </row>
    <row r="955" spans="2:8">
      <c r="B955" s="27"/>
      <c r="C955" s="27"/>
      <c r="D955" s="27"/>
      <c r="E955" s="27"/>
      <c r="F955" s="26"/>
      <c r="G955" s="28" t="str">
        <f t="shared" si="23"/>
        <v/>
      </c>
      <c r="H955" s="31"/>
    </row>
    <row r="956" spans="2:8">
      <c r="B956" s="27"/>
      <c r="C956" s="27"/>
      <c r="D956" s="27"/>
      <c r="E956" s="27"/>
      <c r="F956" s="26"/>
      <c r="G956" s="28" t="str">
        <f t="shared" si="23"/>
        <v/>
      </c>
      <c r="H956" s="31"/>
    </row>
    <row r="957" spans="2:8">
      <c r="B957" s="27"/>
      <c r="C957" s="27"/>
      <c r="D957" s="27"/>
      <c r="E957" s="27"/>
      <c r="F957" s="26"/>
      <c r="G957" s="28" t="str">
        <f t="shared" si="23"/>
        <v/>
      </c>
      <c r="H957" s="31"/>
    </row>
    <row r="958" spans="2:8">
      <c r="B958" s="27"/>
      <c r="C958" s="27"/>
      <c r="D958" s="27"/>
      <c r="E958" s="27"/>
      <c r="F958" s="26"/>
      <c r="G958" s="28" t="str">
        <f t="shared" si="23"/>
        <v/>
      </c>
      <c r="H958" s="31"/>
    </row>
    <row r="959" spans="2:8">
      <c r="B959" s="27"/>
      <c r="C959" s="27"/>
      <c r="D959" s="27"/>
      <c r="E959" s="27"/>
      <c r="F959" s="26"/>
      <c r="G959" s="28" t="str">
        <f t="shared" si="23"/>
        <v/>
      </c>
      <c r="H959" s="31"/>
    </row>
    <row r="960" spans="2:8">
      <c r="B960" s="27"/>
      <c r="C960" s="27"/>
      <c r="D960" s="27"/>
      <c r="E960" s="27"/>
      <c r="F960" s="26"/>
      <c r="G960" s="28" t="str">
        <f t="shared" si="23"/>
        <v/>
      </c>
      <c r="H960" s="31"/>
    </row>
    <row r="961" spans="2:8">
      <c r="B961" s="27"/>
      <c r="C961" s="27"/>
      <c r="D961" s="27"/>
      <c r="E961" s="27"/>
      <c r="F961" s="26"/>
      <c r="G961" s="28" t="str">
        <f t="shared" si="23"/>
        <v/>
      </c>
      <c r="H961" s="31"/>
    </row>
    <row r="962" spans="2:8">
      <c r="B962" s="27"/>
      <c r="C962" s="27"/>
      <c r="D962" s="27"/>
      <c r="E962" s="27"/>
      <c r="F962" s="26"/>
      <c r="G962" s="28" t="str">
        <f t="shared" si="23"/>
        <v/>
      </c>
      <c r="H962" s="31"/>
    </row>
    <row r="963" spans="2:8">
      <c r="B963" s="27"/>
      <c r="C963" s="27"/>
      <c r="D963" s="27"/>
      <c r="E963" s="27"/>
      <c r="F963" s="26"/>
      <c r="G963" s="28" t="str">
        <f t="shared" si="23"/>
        <v/>
      </c>
      <c r="H963" s="31"/>
    </row>
    <row r="964" spans="2:8">
      <c r="B964" s="27"/>
      <c r="C964" s="27"/>
      <c r="D964" s="27"/>
      <c r="E964" s="27"/>
      <c r="F964" s="26"/>
      <c r="G964" s="28" t="str">
        <f t="shared" si="23"/>
        <v/>
      </c>
      <c r="H964" s="31"/>
    </row>
    <row r="965" spans="2:8">
      <c r="B965" s="27"/>
      <c r="C965" s="27"/>
      <c r="D965" s="27"/>
      <c r="E965" s="27"/>
      <c r="F965" s="26"/>
      <c r="G965" s="28" t="str">
        <f t="shared" si="23"/>
        <v/>
      </c>
      <c r="H965" s="31"/>
    </row>
    <row r="966" spans="2:8">
      <c r="B966" s="27"/>
      <c r="C966" s="27"/>
      <c r="D966" s="27"/>
      <c r="E966" s="27"/>
      <c r="F966" s="26"/>
      <c r="G966" s="28" t="str">
        <f t="shared" si="23"/>
        <v/>
      </c>
      <c r="H966" s="31"/>
    </row>
    <row r="967" spans="2:8">
      <c r="B967" s="27"/>
      <c r="C967" s="27"/>
      <c r="D967" s="27"/>
      <c r="E967" s="27"/>
      <c r="F967" s="26"/>
      <c r="G967" s="28" t="str">
        <f t="shared" si="23"/>
        <v/>
      </c>
      <c r="H967" s="31"/>
    </row>
    <row r="968" spans="2:8">
      <c r="B968" s="27"/>
      <c r="C968" s="27"/>
      <c r="D968" s="27"/>
      <c r="E968" s="27"/>
      <c r="F968" s="26"/>
      <c r="G968" s="28" t="str">
        <f t="shared" si="23"/>
        <v/>
      </c>
      <c r="H968" s="31"/>
    </row>
    <row r="969" spans="2:8">
      <c r="B969" s="27"/>
      <c r="C969" s="27"/>
      <c r="D969" s="27"/>
      <c r="E969" s="27"/>
      <c r="F969" s="26"/>
      <c r="G969" s="28" t="str">
        <f t="shared" si="23"/>
        <v/>
      </c>
      <c r="H969" s="31"/>
    </row>
    <row r="970" spans="2:8">
      <c r="B970" s="27"/>
      <c r="C970" s="27"/>
      <c r="D970" s="27"/>
      <c r="E970" s="27"/>
      <c r="F970" s="26"/>
      <c r="G970" s="28" t="str">
        <f t="shared" si="23"/>
        <v/>
      </c>
      <c r="H970" s="31"/>
    </row>
    <row r="971" spans="2:8">
      <c r="B971" s="27"/>
      <c r="C971" s="27"/>
      <c r="D971" s="27"/>
      <c r="E971" s="27"/>
      <c r="F971" s="26"/>
      <c r="G971" s="28" t="str">
        <f t="shared" si="23"/>
        <v/>
      </c>
      <c r="H971" s="31"/>
    </row>
    <row r="972" spans="2:8">
      <c r="B972" s="27"/>
      <c r="C972" s="27"/>
      <c r="D972" s="27"/>
      <c r="E972" s="27"/>
      <c r="F972" s="26"/>
      <c r="G972" s="28" t="str">
        <f t="shared" si="23"/>
        <v/>
      </c>
      <c r="H972" s="31"/>
    </row>
    <row r="973" spans="2:8">
      <c r="B973" s="27"/>
      <c r="C973" s="27"/>
      <c r="D973" s="27"/>
      <c r="E973" s="27"/>
      <c r="F973" s="26"/>
      <c r="G973" s="28" t="str">
        <f t="shared" si="23"/>
        <v/>
      </c>
      <c r="H973" s="31"/>
    </row>
    <row r="974" spans="2:8">
      <c r="B974" s="27"/>
      <c r="C974" s="27"/>
      <c r="D974" s="27"/>
      <c r="E974" s="27"/>
      <c r="F974" s="26"/>
      <c r="G974" s="28" t="str">
        <f t="shared" si="23"/>
        <v/>
      </c>
      <c r="H974" s="31"/>
    </row>
    <row r="975" spans="2:8">
      <c r="B975" s="27"/>
      <c r="C975" s="27"/>
      <c r="D975" s="27"/>
      <c r="E975" s="27"/>
      <c r="F975" s="26"/>
      <c r="G975" s="28" t="str">
        <f t="shared" si="23"/>
        <v/>
      </c>
      <c r="H975" s="31"/>
    </row>
    <row r="976" spans="2:8">
      <c r="B976" s="27"/>
      <c r="C976" s="27"/>
      <c r="D976" s="27"/>
      <c r="E976" s="27"/>
      <c r="F976" s="26"/>
      <c r="G976" s="28" t="str">
        <f t="shared" si="23"/>
        <v/>
      </c>
      <c r="H976" s="31"/>
    </row>
    <row r="977" spans="2:8">
      <c r="B977" s="27"/>
      <c r="C977" s="27"/>
      <c r="D977" s="27"/>
      <c r="E977" s="27"/>
      <c r="F977" s="26"/>
      <c r="G977" s="28" t="str">
        <f t="shared" si="23"/>
        <v/>
      </c>
      <c r="H977" s="31"/>
    </row>
    <row r="978" spans="2:8">
      <c r="B978" s="27"/>
      <c r="C978" s="27"/>
      <c r="D978" s="27"/>
      <c r="E978" s="27"/>
      <c r="F978" s="26"/>
      <c r="G978" s="28" t="str">
        <f t="shared" si="23"/>
        <v/>
      </c>
      <c r="H978" s="31"/>
    </row>
    <row r="979" spans="2:8">
      <c r="B979" s="27"/>
      <c r="C979" s="27"/>
      <c r="D979" s="27"/>
      <c r="E979" s="27"/>
      <c r="F979" s="26"/>
      <c r="G979" s="28" t="str">
        <f t="shared" si="23"/>
        <v/>
      </c>
      <c r="H979" s="31"/>
    </row>
    <row r="980" spans="2:8">
      <c r="B980" s="27"/>
      <c r="C980" s="27"/>
      <c r="D980" s="27"/>
      <c r="E980" s="27"/>
      <c r="F980" s="26"/>
      <c r="G980" s="28" t="str">
        <f t="shared" si="23"/>
        <v/>
      </c>
      <c r="H980" s="31"/>
    </row>
    <row r="981" spans="2:8">
      <c r="B981" s="27"/>
      <c r="C981" s="27"/>
      <c r="D981" s="27"/>
      <c r="E981" s="27"/>
      <c r="F981" s="26"/>
      <c r="G981" s="28" t="str">
        <f t="shared" si="23"/>
        <v/>
      </c>
      <c r="H981" s="31"/>
    </row>
    <row r="982" spans="2:8">
      <c r="B982" s="27"/>
      <c r="C982" s="27"/>
      <c r="D982" s="27"/>
      <c r="E982" s="27"/>
      <c r="F982" s="26"/>
      <c r="G982" s="28" t="str">
        <f t="shared" si="23"/>
        <v/>
      </c>
      <c r="H982" s="31"/>
    </row>
    <row r="983" spans="2:8">
      <c r="B983" s="27"/>
      <c r="C983" s="27"/>
      <c r="D983" s="27"/>
      <c r="E983" s="27"/>
      <c r="F983" s="26"/>
      <c r="G983" s="28" t="str">
        <f t="shared" si="23"/>
        <v/>
      </c>
      <c r="H983" s="31"/>
    </row>
    <row r="984" spans="2:8">
      <c r="B984" s="27"/>
      <c r="C984" s="27"/>
      <c r="D984" s="27"/>
      <c r="E984" s="27"/>
      <c r="F984" s="26"/>
      <c r="G984" s="28" t="str">
        <f t="shared" si="23"/>
        <v/>
      </c>
      <c r="H984" s="31"/>
    </row>
    <row r="985" spans="2:8">
      <c r="B985" s="27"/>
      <c r="C985" s="27"/>
      <c r="D985" s="27"/>
      <c r="E985" s="27"/>
      <c r="F985" s="26"/>
      <c r="G985" s="28" t="str">
        <f t="shared" si="23"/>
        <v/>
      </c>
      <c r="H985" s="31"/>
    </row>
    <row r="986" spans="2:8">
      <c r="B986" s="27"/>
      <c r="C986" s="27"/>
      <c r="D986" s="27"/>
      <c r="E986" s="27"/>
      <c r="F986" s="26"/>
      <c r="G986" s="28" t="str">
        <f t="shared" si="23"/>
        <v/>
      </c>
      <c r="H986" s="31"/>
    </row>
    <row r="987" spans="2:8">
      <c r="B987" s="27"/>
      <c r="C987" s="27"/>
      <c r="D987" s="27"/>
      <c r="E987" s="27"/>
      <c r="F987" s="26"/>
      <c r="G987" s="28" t="str">
        <f t="shared" si="23"/>
        <v/>
      </c>
      <c r="H987" s="31"/>
    </row>
    <row r="988" spans="2:8">
      <c r="B988" s="27"/>
      <c r="C988" s="27"/>
      <c r="D988" s="27"/>
      <c r="E988" s="27"/>
      <c r="F988" s="26"/>
      <c r="G988" s="28" t="str">
        <f t="shared" si="23"/>
        <v/>
      </c>
      <c r="H988" s="31"/>
    </row>
    <row r="989" spans="2:8">
      <c r="B989" s="27"/>
      <c r="C989" s="27"/>
      <c r="D989" s="27"/>
      <c r="E989" s="27"/>
      <c r="F989" s="26"/>
      <c r="G989" s="28" t="str">
        <f t="shared" si="23"/>
        <v/>
      </c>
      <c r="H989" s="31"/>
    </row>
    <row r="990" spans="2:8">
      <c r="B990" s="27"/>
      <c r="C990" s="27"/>
      <c r="D990" s="27"/>
      <c r="E990" s="27"/>
      <c r="F990" s="26"/>
      <c r="G990" s="28" t="str">
        <f t="shared" si="23"/>
        <v/>
      </c>
      <c r="H990" s="31"/>
    </row>
    <row r="991" spans="2:8">
      <c r="B991" s="27"/>
      <c r="C991" s="27"/>
      <c r="D991" s="27"/>
      <c r="E991" s="27"/>
      <c r="F991" s="26"/>
      <c r="G991" s="28" t="str">
        <f t="shared" si="23"/>
        <v/>
      </c>
      <c r="H991" s="31"/>
    </row>
    <row r="992" spans="2:8">
      <c r="B992" s="27"/>
      <c r="C992" s="27"/>
      <c r="D992" s="27"/>
      <c r="E992" s="27"/>
      <c r="F992" s="26"/>
      <c r="G992" s="28" t="str">
        <f t="shared" si="23"/>
        <v/>
      </c>
      <c r="H992" s="31"/>
    </row>
    <row r="993" spans="2:8">
      <c r="B993" s="27"/>
      <c r="C993" s="27"/>
      <c r="D993" s="27"/>
      <c r="E993" s="27"/>
      <c r="F993" s="26"/>
      <c r="G993" s="28" t="str">
        <f t="shared" si="23"/>
        <v/>
      </c>
      <c r="H993" s="31"/>
    </row>
    <row r="994" spans="2:8">
      <c r="B994" s="27"/>
      <c r="C994" s="27"/>
      <c r="D994" s="27"/>
      <c r="E994" s="27"/>
      <c r="F994" s="26"/>
      <c r="G994" s="28" t="str">
        <f t="shared" si="23"/>
        <v/>
      </c>
      <c r="H994" s="31"/>
    </row>
    <row r="995" spans="2:8">
      <c r="B995" s="27"/>
      <c r="C995" s="27"/>
      <c r="D995" s="27"/>
      <c r="E995" s="27"/>
      <c r="F995" s="26"/>
      <c r="G995" s="28" t="str">
        <f t="shared" si="23"/>
        <v/>
      </c>
      <c r="H995" s="31"/>
    </row>
    <row r="996" spans="2:8">
      <c r="B996" s="27"/>
      <c r="C996" s="27"/>
      <c r="D996" s="27"/>
      <c r="E996" s="27"/>
      <c r="F996" s="26"/>
      <c r="G996" s="28" t="str">
        <f t="shared" si="23"/>
        <v/>
      </c>
      <c r="H996" s="31"/>
    </row>
    <row r="997" spans="2:8">
      <c r="B997" s="27"/>
      <c r="C997" s="27"/>
      <c r="D997" s="27"/>
      <c r="E997" s="27"/>
      <c r="F997" s="26"/>
      <c r="G997" s="28" t="str">
        <f t="shared" si="23"/>
        <v/>
      </c>
      <c r="H997" s="31"/>
    </row>
    <row r="998" spans="2:8">
      <c r="B998" s="27"/>
      <c r="C998" s="27"/>
      <c r="D998" s="27"/>
      <c r="E998" s="27"/>
      <c r="F998" s="26"/>
      <c r="G998" s="28" t="str">
        <f t="shared" si="23"/>
        <v/>
      </c>
      <c r="H998" s="31"/>
    </row>
    <row r="999" spans="2:8">
      <c r="B999" s="27"/>
      <c r="C999" s="27"/>
      <c r="D999" s="27"/>
      <c r="E999" s="27"/>
      <c r="F999" s="26"/>
      <c r="G999" s="28" t="str">
        <f t="shared" si="23"/>
        <v/>
      </c>
      <c r="H999" s="31"/>
    </row>
    <row r="1000" spans="2:8">
      <c r="B1000" s="27"/>
      <c r="C1000" s="27"/>
      <c r="D1000" s="27"/>
      <c r="E1000" s="27"/>
      <c r="F1000" s="26"/>
      <c r="G1000" s="28" t="str">
        <f t="shared" si="23"/>
        <v/>
      </c>
      <c r="H1000" s="31"/>
    </row>
    <row r="1001" spans="2:8">
      <c r="B1001" s="27"/>
      <c r="C1001" s="27"/>
      <c r="D1001" s="27"/>
      <c r="E1001" s="27"/>
      <c r="F1001" s="26"/>
      <c r="G1001" s="28" t="str">
        <f t="shared" ref="G1001:G1064" si="24">IF(F1001="","",IF(F1001="EI",4,IF(F1001="EO",5.2,IF(F1001="EQ",3.9,IF(F1001="ILF",7.5,IF(F1001="EIF",5.4))))))</f>
        <v/>
      </c>
      <c r="H1001" s="31"/>
    </row>
    <row r="1002" spans="2:8">
      <c r="B1002" s="27"/>
      <c r="C1002" s="27"/>
      <c r="D1002" s="27"/>
      <c r="E1002" s="27"/>
      <c r="F1002" s="26"/>
      <c r="G1002" s="28" t="str">
        <f t="shared" si="24"/>
        <v/>
      </c>
      <c r="H1002" s="31"/>
    </row>
    <row r="1003" spans="2:8">
      <c r="B1003" s="27"/>
      <c r="C1003" s="27"/>
      <c r="D1003" s="27"/>
      <c r="E1003" s="27"/>
      <c r="F1003" s="26"/>
      <c r="G1003" s="28" t="str">
        <f t="shared" si="24"/>
        <v/>
      </c>
      <c r="H1003" s="31"/>
    </row>
    <row r="1004" spans="2:8">
      <c r="B1004" s="27"/>
      <c r="C1004" s="27"/>
      <c r="D1004" s="27"/>
      <c r="E1004" s="27"/>
      <c r="F1004" s="26"/>
      <c r="G1004" s="28" t="str">
        <f t="shared" si="24"/>
        <v/>
      </c>
      <c r="H1004" s="31"/>
    </row>
    <row r="1005" spans="2:8">
      <c r="B1005" s="27"/>
      <c r="C1005" s="27"/>
      <c r="D1005" s="27"/>
      <c r="E1005" s="27"/>
      <c r="F1005" s="26"/>
      <c r="G1005" s="28" t="str">
        <f t="shared" si="24"/>
        <v/>
      </c>
      <c r="H1005" s="31"/>
    </row>
    <row r="1006" spans="2:8">
      <c r="B1006" s="27"/>
      <c r="C1006" s="27"/>
      <c r="D1006" s="27"/>
      <c r="E1006" s="27"/>
      <c r="F1006" s="26"/>
      <c r="G1006" s="28" t="str">
        <f t="shared" si="24"/>
        <v/>
      </c>
      <c r="H1006" s="31"/>
    </row>
    <row r="1007" spans="2:8">
      <c r="B1007" s="27"/>
      <c r="C1007" s="27"/>
      <c r="D1007" s="27"/>
      <c r="E1007" s="27"/>
      <c r="F1007" s="26"/>
      <c r="G1007" s="28" t="str">
        <f t="shared" si="24"/>
        <v/>
      </c>
      <c r="H1007" s="31"/>
    </row>
    <row r="1008" spans="2:8">
      <c r="B1008" s="27"/>
      <c r="C1008" s="27"/>
      <c r="D1008" s="27"/>
      <c r="E1008" s="27"/>
      <c r="F1008" s="26"/>
      <c r="G1008" s="28" t="str">
        <f t="shared" si="24"/>
        <v/>
      </c>
      <c r="H1008" s="31"/>
    </row>
    <row r="1009" spans="2:8">
      <c r="B1009" s="27"/>
      <c r="C1009" s="27"/>
      <c r="D1009" s="27"/>
      <c r="E1009" s="27"/>
      <c r="F1009" s="26"/>
      <c r="G1009" s="28" t="str">
        <f t="shared" si="24"/>
        <v/>
      </c>
      <c r="H1009" s="31"/>
    </row>
    <row r="1010" spans="2:8">
      <c r="B1010" s="27"/>
      <c r="C1010" s="27"/>
      <c r="D1010" s="27"/>
      <c r="E1010" s="27"/>
      <c r="F1010" s="26"/>
      <c r="G1010" s="28" t="str">
        <f t="shared" si="24"/>
        <v/>
      </c>
      <c r="H1010" s="31"/>
    </row>
    <row r="1011" spans="2:8">
      <c r="B1011" s="27"/>
      <c r="C1011" s="27"/>
      <c r="D1011" s="27"/>
      <c r="E1011" s="27"/>
      <c r="F1011" s="26"/>
      <c r="G1011" s="28" t="str">
        <f t="shared" si="24"/>
        <v/>
      </c>
      <c r="H1011" s="31"/>
    </row>
    <row r="1012" spans="2:8">
      <c r="B1012" s="27"/>
      <c r="C1012" s="27"/>
      <c r="D1012" s="27"/>
      <c r="E1012" s="27"/>
      <c r="F1012" s="26"/>
      <c r="G1012" s="28" t="str">
        <f t="shared" si="24"/>
        <v/>
      </c>
      <c r="H1012" s="31"/>
    </row>
    <row r="1013" spans="2:8">
      <c r="B1013" s="27"/>
      <c r="C1013" s="27"/>
      <c r="D1013" s="27"/>
      <c r="E1013" s="27"/>
      <c r="F1013" s="26"/>
      <c r="G1013" s="28" t="str">
        <f t="shared" si="24"/>
        <v/>
      </c>
      <c r="H1013" s="31"/>
    </row>
    <row r="1014" spans="2:8">
      <c r="B1014" s="27"/>
      <c r="C1014" s="27"/>
      <c r="D1014" s="27"/>
      <c r="E1014" s="27"/>
      <c r="F1014" s="26"/>
      <c r="G1014" s="28" t="str">
        <f t="shared" si="24"/>
        <v/>
      </c>
      <c r="H1014" s="31"/>
    </row>
    <row r="1015" spans="2:8">
      <c r="B1015" s="27"/>
      <c r="C1015" s="27"/>
      <c r="D1015" s="27"/>
      <c r="E1015" s="27"/>
      <c r="F1015" s="26"/>
      <c r="G1015" s="28" t="str">
        <f t="shared" si="24"/>
        <v/>
      </c>
      <c r="H1015" s="31"/>
    </row>
    <row r="1016" spans="2:8">
      <c r="B1016" s="27"/>
      <c r="C1016" s="27"/>
      <c r="D1016" s="27"/>
      <c r="E1016" s="27"/>
      <c r="F1016" s="26"/>
      <c r="G1016" s="28" t="str">
        <f t="shared" si="24"/>
        <v/>
      </c>
      <c r="H1016" s="31"/>
    </row>
    <row r="1017" spans="2:8">
      <c r="B1017" s="27"/>
      <c r="C1017" s="27"/>
      <c r="D1017" s="27"/>
      <c r="E1017" s="27"/>
      <c r="F1017" s="26"/>
      <c r="G1017" s="28" t="str">
        <f t="shared" si="24"/>
        <v/>
      </c>
      <c r="H1017" s="31"/>
    </row>
    <row r="1018" spans="2:8">
      <c r="B1018" s="27"/>
      <c r="C1018" s="27"/>
      <c r="D1018" s="27"/>
      <c r="E1018" s="27"/>
      <c r="F1018" s="26"/>
      <c r="G1018" s="28" t="str">
        <f t="shared" si="24"/>
        <v/>
      </c>
      <c r="H1018" s="31"/>
    </row>
    <row r="1019" spans="2:8">
      <c r="B1019" s="27"/>
      <c r="C1019" s="27"/>
      <c r="D1019" s="27"/>
      <c r="E1019" s="27"/>
      <c r="F1019" s="26"/>
      <c r="G1019" s="28" t="str">
        <f t="shared" si="24"/>
        <v/>
      </c>
      <c r="H1019" s="31"/>
    </row>
    <row r="1020" spans="2:8">
      <c r="B1020" s="27"/>
      <c r="C1020" s="27"/>
      <c r="D1020" s="27"/>
      <c r="E1020" s="27"/>
      <c r="F1020" s="26"/>
      <c r="G1020" s="28" t="str">
        <f t="shared" si="24"/>
        <v/>
      </c>
      <c r="H1020" s="31"/>
    </row>
    <row r="1021" spans="2:8">
      <c r="B1021" s="27"/>
      <c r="C1021" s="27"/>
      <c r="D1021" s="27"/>
      <c r="E1021" s="27"/>
      <c r="F1021" s="26"/>
      <c r="G1021" s="28" t="str">
        <f t="shared" si="24"/>
        <v/>
      </c>
      <c r="H1021" s="31"/>
    </row>
    <row r="1022" spans="2:8">
      <c r="B1022" s="27"/>
      <c r="C1022" s="27"/>
      <c r="D1022" s="27"/>
      <c r="E1022" s="27"/>
      <c r="F1022" s="26"/>
      <c r="G1022" s="28" t="str">
        <f t="shared" si="24"/>
        <v/>
      </c>
      <c r="H1022" s="31"/>
    </row>
    <row r="1023" spans="2:8">
      <c r="B1023" s="27"/>
      <c r="C1023" s="27"/>
      <c r="D1023" s="27"/>
      <c r="E1023" s="27"/>
      <c r="F1023" s="26"/>
      <c r="G1023" s="28" t="str">
        <f t="shared" si="24"/>
        <v/>
      </c>
      <c r="H1023" s="31"/>
    </row>
    <row r="1024" spans="2:8">
      <c r="B1024" s="27"/>
      <c r="C1024" s="27"/>
      <c r="D1024" s="27"/>
      <c r="E1024" s="27"/>
      <c r="F1024" s="26"/>
      <c r="G1024" s="28" t="str">
        <f t="shared" si="24"/>
        <v/>
      </c>
      <c r="H1024" s="31"/>
    </row>
    <row r="1025" spans="2:8">
      <c r="B1025" s="27"/>
      <c r="C1025" s="27"/>
      <c r="D1025" s="27"/>
      <c r="E1025" s="27"/>
      <c r="F1025" s="26"/>
      <c r="G1025" s="28" t="str">
        <f t="shared" si="24"/>
        <v/>
      </c>
      <c r="H1025" s="31"/>
    </row>
    <row r="1026" spans="2:8">
      <c r="B1026" s="27"/>
      <c r="C1026" s="27"/>
      <c r="D1026" s="27"/>
      <c r="E1026" s="27"/>
      <c r="F1026" s="26"/>
      <c r="G1026" s="28" t="str">
        <f t="shared" si="24"/>
        <v/>
      </c>
      <c r="H1026" s="31"/>
    </row>
    <row r="1027" spans="2:8">
      <c r="B1027" s="27"/>
      <c r="C1027" s="27"/>
      <c r="D1027" s="27"/>
      <c r="E1027" s="27"/>
      <c r="F1027" s="26"/>
      <c r="G1027" s="28" t="str">
        <f t="shared" si="24"/>
        <v/>
      </c>
      <c r="H1027" s="31"/>
    </row>
    <row r="1028" spans="2:8">
      <c r="B1028" s="27"/>
      <c r="C1028" s="27"/>
      <c r="D1028" s="27"/>
      <c r="E1028" s="27"/>
      <c r="F1028" s="26"/>
      <c r="G1028" s="28" t="str">
        <f t="shared" si="24"/>
        <v/>
      </c>
      <c r="H1028" s="31"/>
    </row>
    <row r="1029" spans="2:8">
      <c r="B1029" s="27"/>
      <c r="C1029" s="27"/>
      <c r="D1029" s="27"/>
      <c r="E1029" s="27"/>
      <c r="F1029" s="26"/>
      <c r="G1029" s="28" t="str">
        <f t="shared" si="24"/>
        <v/>
      </c>
      <c r="H1029" s="31"/>
    </row>
    <row r="1030" spans="2:8">
      <c r="B1030" s="27"/>
      <c r="C1030" s="27"/>
      <c r="D1030" s="27"/>
      <c r="E1030" s="27"/>
      <c r="F1030" s="26"/>
      <c r="G1030" s="28" t="str">
        <f t="shared" si="24"/>
        <v/>
      </c>
      <c r="H1030" s="31"/>
    </row>
    <row r="1031" spans="2:8">
      <c r="B1031" s="27"/>
      <c r="C1031" s="27"/>
      <c r="D1031" s="27"/>
      <c r="E1031" s="27"/>
      <c r="F1031" s="26"/>
      <c r="G1031" s="28" t="str">
        <f t="shared" si="24"/>
        <v/>
      </c>
      <c r="H1031" s="31"/>
    </row>
    <row r="1032" spans="2:8">
      <c r="B1032" s="27"/>
      <c r="C1032" s="27"/>
      <c r="D1032" s="27"/>
      <c r="E1032" s="27"/>
      <c r="F1032" s="26"/>
      <c r="G1032" s="28" t="str">
        <f t="shared" si="24"/>
        <v/>
      </c>
      <c r="H1032" s="31"/>
    </row>
    <row r="1033" spans="2:8">
      <c r="B1033" s="27"/>
      <c r="C1033" s="27"/>
      <c r="D1033" s="27"/>
      <c r="E1033" s="27"/>
      <c r="F1033" s="26"/>
      <c r="G1033" s="28" t="str">
        <f t="shared" si="24"/>
        <v/>
      </c>
      <c r="H1033" s="31"/>
    </row>
    <row r="1034" spans="2:8">
      <c r="B1034" s="27"/>
      <c r="C1034" s="27"/>
      <c r="D1034" s="27"/>
      <c r="E1034" s="27"/>
      <c r="F1034" s="26"/>
      <c r="G1034" s="28" t="str">
        <f t="shared" si="24"/>
        <v/>
      </c>
      <c r="H1034" s="31"/>
    </row>
    <row r="1035" spans="2:8">
      <c r="B1035" s="27"/>
      <c r="C1035" s="27"/>
      <c r="D1035" s="27"/>
      <c r="E1035" s="27"/>
      <c r="F1035" s="26"/>
      <c r="G1035" s="28" t="str">
        <f t="shared" si="24"/>
        <v/>
      </c>
      <c r="H1035" s="31"/>
    </row>
    <row r="1036" spans="2:8">
      <c r="B1036" s="27"/>
      <c r="C1036" s="27"/>
      <c r="D1036" s="27"/>
      <c r="E1036" s="27"/>
      <c r="F1036" s="26"/>
      <c r="G1036" s="28" t="str">
        <f t="shared" si="24"/>
        <v/>
      </c>
      <c r="H1036" s="31"/>
    </row>
    <row r="1037" spans="2:8">
      <c r="B1037" s="27"/>
      <c r="C1037" s="27"/>
      <c r="D1037" s="27"/>
      <c r="E1037" s="27"/>
      <c r="F1037" s="26"/>
      <c r="G1037" s="28" t="str">
        <f t="shared" si="24"/>
        <v/>
      </c>
      <c r="H1037" s="31"/>
    </row>
    <row r="1038" spans="2:8">
      <c r="B1038" s="27"/>
      <c r="C1038" s="27"/>
      <c r="D1038" s="27"/>
      <c r="E1038" s="27"/>
      <c r="F1038" s="26"/>
      <c r="G1038" s="28" t="str">
        <f t="shared" si="24"/>
        <v/>
      </c>
      <c r="H1038" s="31"/>
    </row>
    <row r="1039" spans="2:8">
      <c r="B1039" s="27"/>
      <c r="C1039" s="27"/>
      <c r="D1039" s="27"/>
      <c r="E1039" s="27"/>
      <c r="F1039" s="26"/>
      <c r="G1039" s="28" t="str">
        <f t="shared" si="24"/>
        <v/>
      </c>
      <c r="H1039" s="31"/>
    </row>
    <row r="1040" spans="2:8">
      <c r="B1040" s="27"/>
      <c r="C1040" s="27"/>
      <c r="D1040" s="27"/>
      <c r="E1040" s="27"/>
      <c r="F1040" s="26"/>
      <c r="G1040" s="28" t="str">
        <f t="shared" si="24"/>
        <v/>
      </c>
      <c r="H1040" s="31"/>
    </row>
    <row r="1041" spans="2:8">
      <c r="B1041" s="27"/>
      <c r="C1041" s="27"/>
      <c r="D1041" s="27"/>
      <c r="E1041" s="27"/>
      <c r="F1041" s="26"/>
      <c r="G1041" s="28" t="str">
        <f t="shared" si="24"/>
        <v/>
      </c>
      <c r="H1041" s="31"/>
    </row>
    <row r="1042" spans="2:8">
      <c r="B1042" s="27"/>
      <c r="C1042" s="27"/>
      <c r="D1042" s="27"/>
      <c r="E1042" s="27"/>
      <c r="F1042" s="26"/>
      <c r="G1042" s="28" t="str">
        <f t="shared" si="24"/>
        <v/>
      </c>
      <c r="H1042" s="31"/>
    </row>
    <row r="1043" spans="2:8">
      <c r="B1043" s="27"/>
      <c r="C1043" s="27"/>
      <c r="D1043" s="27"/>
      <c r="E1043" s="27"/>
      <c r="F1043" s="26"/>
      <c r="G1043" s="28" t="str">
        <f t="shared" si="24"/>
        <v/>
      </c>
      <c r="H1043" s="31"/>
    </row>
    <row r="1044" spans="2:8">
      <c r="B1044" s="27"/>
      <c r="C1044" s="27"/>
      <c r="D1044" s="27"/>
      <c r="E1044" s="27"/>
      <c r="F1044" s="26"/>
      <c r="G1044" s="28" t="str">
        <f t="shared" si="24"/>
        <v/>
      </c>
      <c r="H1044" s="31"/>
    </row>
    <row r="1045" spans="2:8">
      <c r="B1045" s="27"/>
      <c r="C1045" s="27"/>
      <c r="D1045" s="27"/>
      <c r="E1045" s="27"/>
      <c r="F1045" s="26"/>
      <c r="G1045" s="28" t="str">
        <f t="shared" si="24"/>
        <v/>
      </c>
      <c r="H1045" s="31"/>
    </row>
    <row r="1046" spans="2:8">
      <c r="B1046" s="27"/>
      <c r="C1046" s="27"/>
      <c r="D1046" s="27"/>
      <c r="E1046" s="27"/>
      <c r="F1046" s="26"/>
      <c r="G1046" s="28" t="str">
        <f t="shared" si="24"/>
        <v/>
      </c>
      <c r="H1046" s="31"/>
    </row>
    <row r="1047" spans="2:8">
      <c r="B1047" s="27"/>
      <c r="C1047" s="27"/>
      <c r="D1047" s="27"/>
      <c r="E1047" s="27"/>
      <c r="F1047" s="26"/>
      <c r="G1047" s="28" t="str">
        <f t="shared" si="24"/>
        <v/>
      </c>
      <c r="H1047" s="31"/>
    </row>
    <row r="1048" spans="2:8">
      <c r="B1048" s="27"/>
      <c r="C1048" s="27"/>
      <c r="D1048" s="27"/>
      <c r="E1048" s="27"/>
      <c r="F1048" s="26"/>
      <c r="G1048" s="28" t="str">
        <f t="shared" si="24"/>
        <v/>
      </c>
      <c r="H1048" s="31"/>
    </row>
    <row r="1049" spans="2:8">
      <c r="B1049" s="27"/>
      <c r="C1049" s="27"/>
      <c r="D1049" s="27"/>
      <c r="E1049" s="27"/>
      <c r="F1049" s="26"/>
      <c r="G1049" s="28" t="str">
        <f t="shared" si="24"/>
        <v/>
      </c>
      <c r="H1049" s="31"/>
    </row>
    <row r="1050" spans="2:8">
      <c r="B1050" s="27"/>
      <c r="C1050" s="27"/>
      <c r="D1050" s="27"/>
      <c r="E1050" s="27"/>
      <c r="F1050" s="26"/>
      <c r="G1050" s="28" t="str">
        <f t="shared" si="24"/>
        <v/>
      </c>
      <c r="H1050" s="31"/>
    </row>
    <row r="1051" spans="2:8">
      <c r="B1051" s="27"/>
      <c r="C1051" s="27"/>
      <c r="D1051" s="27"/>
      <c r="E1051" s="27"/>
      <c r="F1051" s="26"/>
      <c r="G1051" s="28" t="str">
        <f t="shared" si="24"/>
        <v/>
      </c>
      <c r="H1051" s="31"/>
    </row>
    <row r="1052" spans="2:8">
      <c r="B1052" s="27"/>
      <c r="C1052" s="27"/>
      <c r="D1052" s="27"/>
      <c r="E1052" s="27"/>
      <c r="F1052" s="26"/>
      <c r="G1052" s="28" t="str">
        <f t="shared" si="24"/>
        <v/>
      </c>
      <c r="H1052" s="31"/>
    </row>
    <row r="1053" spans="2:8">
      <c r="B1053" s="27"/>
      <c r="C1053" s="27"/>
      <c r="D1053" s="27"/>
      <c r="E1053" s="27"/>
      <c r="F1053" s="26"/>
      <c r="G1053" s="28" t="str">
        <f t="shared" si="24"/>
        <v/>
      </c>
      <c r="H1053" s="31"/>
    </row>
    <row r="1054" spans="2:8">
      <c r="B1054" s="27"/>
      <c r="C1054" s="27"/>
      <c r="D1054" s="27"/>
      <c r="E1054" s="27"/>
      <c r="F1054" s="26"/>
      <c r="G1054" s="28" t="str">
        <f t="shared" si="24"/>
        <v/>
      </c>
      <c r="H1054" s="31"/>
    </row>
    <row r="1055" spans="2:8">
      <c r="B1055" s="27"/>
      <c r="C1055" s="27"/>
      <c r="D1055" s="27"/>
      <c r="E1055" s="27"/>
      <c r="F1055" s="26"/>
      <c r="G1055" s="28" t="str">
        <f t="shared" si="24"/>
        <v/>
      </c>
      <c r="H1055" s="31"/>
    </row>
    <row r="1056" spans="2:8">
      <c r="B1056" s="27"/>
      <c r="C1056" s="27"/>
      <c r="D1056" s="27"/>
      <c r="E1056" s="27"/>
      <c r="F1056" s="26"/>
      <c r="G1056" s="28" t="str">
        <f t="shared" si="24"/>
        <v/>
      </c>
      <c r="H1056" s="31"/>
    </row>
    <row r="1057" spans="2:8">
      <c r="B1057" s="27"/>
      <c r="C1057" s="27"/>
      <c r="D1057" s="27"/>
      <c r="E1057" s="27"/>
      <c r="F1057" s="26"/>
      <c r="G1057" s="28" t="str">
        <f t="shared" si="24"/>
        <v/>
      </c>
      <c r="H1057" s="31"/>
    </row>
    <row r="1058" spans="2:8">
      <c r="B1058" s="27"/>
      <c r="C1058" s="27"/>
      <c r="D1058" s="27"/>
      <c r="E1058" s="27"/>
      <c r="F1058" s="26"/>
      <c r="G1058" s="28" t="str">
        <f t="shared" si="24"/>
        <v/>
      </c>
      <c r="H1058" s="31"/>
    </row>
    <row r="1059" spans="2:8">
      <c r="B1059" s="27"/>
      <c r="C1059" s="27"/>
      <c r="D1059" s="27"/>
      <c r="E1059" s="27"/>
      <c r="F1059" s="26"/>
      <c r="G1059" s="28" t="str">
        <f t="shared" si="24"/>
        <v/>
      </c>
      <c r="H1059" s="31"/>
    </row>
    <row r="1060" spans="2:8">
      <c r="B1060" s="27"/>
      <c r="C1060" s="27"/>
      <c r="D1060" s="27"/>
      <c r="E1060" s="27"/>
      <c r="F1060" s="26"/>
      <c r="G1060" s="28" t="str">
        <f t="shared" si="24"/>
        <v/>
      </c>
      <c r="H1060" s="31"/>
    </row>
    <row r="1061" spans="2:8">
      <c r="B1061" s="27"/>
      <c r="C1061" s="27"/>
      <c r="D1061" s="27"/>
      <c r="E1061" s="27"/>
      <c r="F1061" s="26"/>
      <c r="G1061" s="28" t="str">
        <f t="shared" si="24"/>
        <v/>
      </c>
      <c r="H1061" s="31"/>
    </row>
    <row r="1062" spans="2:8">
      <c r="B1062" s="27"/>
      <c r="C1062" s="27"/>
      <c r="D1062" s="27"/>
      <c r="E1062" s="27"/>
      <c r="F1062" s="26"/>
      <c r="G1062" s="28" t="str">
        <f t="shared" si="24"/>
        <v/>
      </c>
      <c r="H1062" s="31"/>
    </row>
    <row r="1063" spans="2:8">
      <c r="B1063" s="27"/>
      <c r="C1063" s="27"/>
      <c r="D1063" s="27"/>
      <c r="E1063" s="27"/>
      <c r="F1063" s="26"/>
      <c r="G1063" s="28" t="str">
        <f t="shared" si="24"/>
        <v/>
      </c>
      <c r="H1063" s="31"/>
    </row>
    <row r="1064" spans="2:8">
      <c r="B1064" s="27"/>
      <c r="C1064" s="27"/>
      <c r="D1064" s="27"/>
      <c r="E1064" s="27"/>
      <c r="F1064" s="26"/>
      <c r="G1064" s="28" t="str">
        <f t="shared" si="24"/>
        <v/>
      </c>
      <c r="H1064" s="31"/>
    </row>
    <row r="1065" spans="2:8">
      <c r="B1065" s="27"/>
      <c r="C1065" s="27"/>
      <c r="D1065" s="27"/>
      <c r="E1065" s="27"/>
      <c r="F1065" s="26"/>
      <c r="G1065" s="28" t="str">
        <f t="shared" ref="G1065:G1128" si="25">IF(F1065="","",IF(F1065="EI",4,IF(F1065="EO",5.2,IF(F1065="EQ",3.9,IF(F1065="ILF",7.5,IF(F1065="EIF",5.4))))))</f>
        <v/>
      </c>
      <c r="H1065" s="31"/>
    </row>
    <row r="1066" spans="2:8">
      <c r="B1066" s="27"/>
      <c r="C1066" s="27"/>
      <c r="D1066" s="27"/>
      <c r="E1066" s="27"/>
      <c r="F1066" s="26"/>
      <c r="G1066" s="28" t="str">
        <f t="shared" si="25"/>
        <v/>
      </c>
      <c r="H1066" s="31"/>
    </row>
    <row r="1067" spans="2:8">
      <c r="B1067" s="27"/>
      <c r="C1067" s="27"/>
      <c r="D1067" s="27"/>
      <c r="E1067" s="27"/>
      <c r="F1067" s="26"/>
      <c r="G1067" s="28" t="str">
        <f t="shared" si="25"/>
        <v/>
      </c>
      <c r="H1067" s="31"/>
    </row>
    <row r="1068" spans="2:8">
      <c r="B1068" s="27"/>
      <c r="C1068" s="27"/>
      <c r="D1068" s="27"/>
      <c r="E1068" s="27"/>
      <c r="F1068" s="26"/>
      <c r="G1068" s="28" t="str">
        <f t="shared" si="25"/>
        <v/>
      </c>
      <c r="H1068" s="31"/>
    </row>
    <row r="1069" spans="2:8">
      <c r="B1069" s="27"/>
      <c r="C1069" s="27"/>
      <c r="D1069" s="27"/>
      <c r="E1069" s="27"/>
      <c r="F1069" s="26"/>
      <c r="G1069" s="28" t="str">
        <f t="shared" si="25"/>
        <v/>
      </c>
      <c r="H1069" s="31"/>
    </row>
    <row r="1070" spans="2:8">
      <c r="B1070" s="27"/>
      <c r="C1070" s="27"/>
      <c r="D1070" s="27"/>
      <c r="E1070" s="27"/>
      <c r="F1070" s="26"/>
      <c r="G1070" s="28" t="str">
        <f t="shared" si="25"/>
        <v/>
      </c>
      <c r="H1070" s="31"/>
    </row>
    <row r="1071" spans="2:8">
      <c r="B1071" s="27"/>
      <c r="C1071" s="27"/>
      <c r="D1071" s="27"/>
      <c r="E1071" s="27"/>
      <c r="F1071" s="26"/>
      <c r="G1071" s="28" t="str">
        <f t="shared" si="25"/>
        <v/>
      </c>
      <c r="H1071" s="31"/>
    </row>
    <row r="1072" spans="2:8">
      <c r="B1072" s="27"/>
      <c r="C1072" s="27"/>
      <c r="D1072" s="27"/>
      <c r="E1072" s="27"/>
      <c r="F1072" s="26"/>
      <c r="G1072" s="28" t="str">
        <f t="shared" si="25"/>
        <v/>
      </c>
      <c r="H1072" s="31"/>
    </row>
    <row r="1073" spans="2:8">
      <c r="B1073" s="27"/>
      <c r="C1073" s="27"/>
      <c r="D1073" s="27"/>
      <c r="E1073" s="27"/>
      <c r="F1073" s="26"/>
      <c r="G1073" s="28" t="str">
        <f t="shared" si="25"/>
        <v/>
      </c>
      <c r="H1073" s="31"/>
    </row>
    <row r="1074" spans="2:8">
      <c r="B1074" s="27"/>
      <c r="C1074" s="27"/>
      <c r="D1074" s="27"/>
      <c r="E1074" s="27"/>
      <c r="F1074" s="26"/>
      <c r="G1074" s="28" t="str">
        <f t="shared" si="25"/>
        <v/>
      </c>
      <c r="H1074" s="31"/>
    </row>
    <row r="1075" spans="2:8">
      <c r="B1075" s="27"/>
      <c r="C1075" s="27"/>
      <c r="D1075" s="27"/>
      <c r="E1075" s="27"/>
      <c r="F1075" s="26"/>
      <c r="G1075" s="28" t="str">
        <f t="shared" si="25"/>
        <v/>
      </c>
      <c r="H1075" s="31"/>
    </row>
    <row r="1076" spans="2:8">
      <c r="B1076" s="27"/>
      <c r="C1076" s="27"/>
      <c r="D1076" s="27"/>
      <c r="E1076" s="27"/>
      <c r="F1076" s="26"/>
      <c r="G1076" s="28" t="str">
        <f t="shared" si="25"/>
        <v/>
      </c>
      <c r="H1076" s="31"/>
    </row>
    <row r="1077" spans="2:8">
      <c r="B1077" s="27"/>
      <c r="C1077" s="27"/>
      <c r="D1077" s="27"/>
      <c r="E1077" s="27"/>
      <c r="F1077" s="26"/>
      <c r="G1077" s="28" t="str">
        <f t="shared" si="25"/>
        <v/>
      </c>
      <c r="H1077" s="31"/>
    </row>
    <row r="1078" spans="2:8">
      <c r="B1078" s="27"/>
      <c r="C1078" s="27"/>
      <c r="D1078" s="27"/>
      <c r="E1078" s="27"/>
      <c r="F1078" s="26"/>
      <c r="G1078" s="28" t="str">
        <f t="shared" si="25"/>
        <v/>
      </c>
      <c r="H1078" s="31"/>
    </row>
    <row r="1079" spans="2:8">
      <c r="B1079" s="27"/>
      <c r="C1079" s="27"/>
      <c r="D1079" s="27"/>
      <c r="E1079" s="27"/>
      <c r="F1079" s="26"/>
      <c r="G1079" s="28" t="str">
        <f t="shared" si="25"/>
        <v/>
      </c>
      <c r="H1079" s="31"/>
    </row>
    <row r="1080" spans="2:8">
      <c r="B1080" s="27"/>
      <c r="C1080" s="27"/>
      <c r="D1080" s="27"/>
      <c r="E1080" s="27"/>
      <c r="F1080" s="26"/>
      <c r="G1080" s="28" t="str">
        <f t="shared" si="25"/>
        <v/>
      </c>
      <c r="H1080" s="31"/>
    </row>
    <row r="1081" spans="2:8">
      <c r="B1081" s="27"/>
      <c r="C1081" s="27"/>
      <c r="D1081" s="27"/>
      <c r="E1081" s="27"/>
      <c r="F1081" s="26"/>
      <c r="G1081" s="28" t="str">
        <f t="shared" si="25"/>
        <v/>
      </c>
      <c r="H1081" s="31"/>
    </row>
    <row r="1082" spans="2:8">
      <c r="B1082" s="27"/>
      <c r="C1082" s="27"/>
      <c r="D1082" s="27"/>
      <c r="E1082" s="27"/>
      <c r="F1082" s="26"/>
      <c r="G1082" s="28" t="str">
        <f t="shared" si="25"/>
        <v/>
      </c>
      <c r="H1082" s="31"/>
    </row>
    <row r="1083" spans="2:8">
      <c r="B1083" s="27"/>
      <c r="C1083" s="27"/>
      <c r="D1083" s="27"/>
      <c r="E1083" s="27"/>
      <c r="F1083" s="26"/>
      <c r="G1083" s="28" t="str">
        <f t="shared" si="25"/>
        <v/>
      </c>
      <c r="H1083" s="31"/>
    </row>
    <row r="1084" spans="2:8">
      <c r="B1084" s="27"/>
      <c r="C1084" s="27"/>
      <c r="D1084" s="27"/>
      <c r="E1084" s="27"/>
      <c r="F1084" s="26"/>
      <c r="G1084" s="28" t="str">
        <f t="shared" si="25"/>
        <v/>
      </c>
      <c r="H1084" s="31"/>
    </row>
    <row r="1085" spans="2:8">
      <c r="B1085" s="27"/>
      <c r="C1085" s="27"/>
      <c r="D1085" s="27"/>
      <c r="E1085" s="27"/>
      <c r="F1085" s="26"/>
      <c r="G1085" s="28" t="str">
        <f t="shared" si="25"/>
        <v/>
      </c>
      <c r="H1085" s="31"/>
    </row>
    <row r="1086" spans="2:8">
      <c r="B1086" s="27"/>
      <c r="C1086" s="27"/>
      <c r="D1086" s="27"/>
      <c r="E1086" s="27"/>
      <c r="F1086" s="26"/>
      <c r="G1086" s="28" t="str">
        <f t="shared" si="25"/>
        <v/>
      </c>
      <c r="H1086" s="31"/>
    </row>
    <row r="1087" spans="2:8">
      <c r="B1087" s="27"/>
      <c r="C1087" s="27"/>
      <c r="D1087" s="27"/>
      <c r="E1087" s="27"/>
      <c r="F1087" s="26"/>
      <c r="G1087" s="28" t="str">
        <f t="shared" si="25"/>
        <v/>
      </c>
      <c r="H1087" s="31"/>
    </row>
    <row r="1088" spans="2:8">
      <c r="B1088" s="27"/>
      <c r="C1088" s="27"/>
      <c r="D1088" s="27"/>
      <c r="E1088" s="27"/>
      <c r="F1088" s="26"/>
      <c r="G1088" s="28" t="str">
        <f t="shared" si="25"/>
        <v/>
      </c>
      <c r="H1088" s="31"/>
    </row>
    <row r="1089" spans="2:8">
      <c r="B1089" s="27"/>
      <c r="C1089" s="27"/>
      <c r="D1089" s="27"/>
      <c r="E1089" s="27"/>
      <c r="F1089" s="26"/>
      <c r="G1089" s="28" t="str">
        <f t="shared" si="25"/>
        <v/>
      </c>
      <c r="H1089" s="31"/>
    </row>
    <row r="1090" spans="2:8">
      <c r="B1090" s="27"/>
      <c r="C1090" s="27"/>
      <c r="D1090" s="27"/>
      <c r="E1090" s="27"/>
      <c r="F1090" s="26"/>
      <c r="G1090" s="28" t="str">
        <f t="shared" si="25"/>
        <v/>
      </c>
      <c r="H1090" s="31"/>
    </row>
    <row r="1091" spans="2:8">
      <c r="B1091" s="27"/>
      <c r="C1091" s="27"/>
      <c r="D1091" s="27"/>
      <c r="E1091" s="27"/>
      <c r="F1091" s="26"/>
      <c r="G1091" s="28" t="str">
        <f t="shared" si="25"/>
        <v/>
      </c>
      <c r="H1091" s="31"/>
    </row>
    <row r="1092" spans="2:8">
      <c r="B1092" s="27"/>
      <c r="C1092" s="27"/>
      <c r="D1092" s="27"/>
      <c r="E1092" s="27"/>
      <c r="F1092" s="26"/>
      <c r="G1092" s="28" t="str">
        <f t="shared" si="25"/>
        <v/>
      </c>
      <c r="H1092" s="31"/>
    </row>
    <row r="1093" spans="2:8">
      <c r="B1093" s="27"/>
      <c r="C1093" s="27"/>
      <c r="D1093" s="27"/>
      <c r="E1093" s="27"/>
      <c r="F1093" s="26"/>
      <c r="G1093" s="28" t="str">
        <f t="shared" si="25"/>
        <v/>
      </c>
      <c r="H1093" s="31"/>
    </row>
    <row r="1094" spans="2:8">
      <c r="B1094" s="27"/>
      <c r="C1094" s="27"/>
      <c r="D1094" s="27"/>
      <c r="E1094" s="27"/>
      <c r="F1094" s="26"/>
      <c r="G1094" s="28" t="str">
        <f t="shared" si="25"/>
        <v/>
      </c>
      <c r="H1094" s="31"/>
    </row>
    <row r="1095" spans="2:8">
      <c r="B1095" s="27"/>
      <c r="C1095" s="27"/>
      <c r="D1095" s="27"/>
      <c r="E1095" s="27"/>
      <c r="F1095" s="26"/>
      <c r="G1095" s="28" t="str">
        <f t="shared" si="25"/>
        <v/>
      </c>
      <c r="H1095" s="31"/>
    </row>
    <row r="1096" spans="2:8">
      <c r="B1096" s="27"/>
      <c r="C1096" s="27"/>
      <c r="D1096" s="27"/>
      <c r="E1096" s="27"/>
      <c r="F1096" s="26"/>
      <c r="G1096" s="28" t="str">
        <f t="shared" si="25"/>
        <v/>
      </c>
      <c r="H1096" s="31"/>
    </row>
    <row r="1097" spans="2:8">
      <c r="B1097" s="27"/>
      <c r="C1097" s="27"/>
      <c r="D1097" s="27"/>
      <c r="E1097" s="27"/>
      <c r="F1097" s="26"/>
      <c r="G1097" s="28" t="str">
        <f t="shared" si="25"/>
        <v/>
      </c>
      <c r="H1097" s="31"/>
    </row>
    <row r="1098" spans="2:8">
      <c r="B1098" s="27"/>
      <c r="C1098" s="27"/>
      <c r="D1098" s="27"/>
      <c r="E1098" s="27"/>
      <c r="F1098" s="26"/>
      <c r="G1098" s="28" t="str">
        <f t="shared" si="25"/>
        <v/>
      </c>
      <c r="H1098" s="31"/>
    </row>
    <row r="1099" spans="2:8">
      <c r="B1099" s="27"/>
      <c r="C1099" s="27"/>
      <c r="D1099" s="27"/>
      <c r="E1099" s="27"/>
      <c r="F1099" s="26"/>
      <c r="G1099" s="28" t="str">
        <f t="shared" si="25"/>
        <v/>
      </c>
      <c r="H1099" s="31"/>
    </row>
    <row r="1100" spans="2:8">
      <c r="B1100" s="27"/>
      <c r="C1100" s="27"/>
      <c r="D1100" s="27"/>
      <c r="E1100" s="27"/>
      <c r="F1100" s="26"/>
      <c r="G1100" s="28" t="str">
        <f t="shared" si="25"/>
        <v/>
      </c>
      <c r="H1100" s="31"/>
    </row>
    <row r="1101" spans="2:8">
      <c r="B1101" s="27"/>
      <c r="C1101" s="27"/>
      <c r="D1101" s="27"/>
      <c r="E1101" s="27"/>
      <c r="F1101" s="26"/>
      <c r="G1101" s="28" t="str">
        <f t="shared" si="25"/>
        <v/>
      </c>
      <c r="H1101" s="31"/>
    </row>
    <row r="1102" spans="2:8">
      <c r="B1102" s="27"/>
      <c r="C1102" s="27"/>
      <c r="D1102" s="27"/>
      <c r="E1102" s="27"/>
      <c r="F1102" s="26"/>
      <c r="G1102" s="28" t="str">
        <f t="shared" si="25"/>
        <v/>
      </c>
      <c r="H1102" s="31"/>
    </row>
    <row r="1103" spans="2:8">
      <c r="B1103" s="27"/>
      <c r="C1103" s="27"/>
      <c r="D1103" s="27"/>
      <c r="E1103" s="27"/>
      <c r="F1103" s="26"/>
      <c r="G1103" s="28" t="str">
        <f t="shared" si="25"/>
        <v/>
      </c>
      <c r="H1103" s="31"/>
    </row>
    <row r="1104" spans="2:8">
      <c r="B1104" s="27"/>
      <c r="C1104" s="27"/>
      <c r="D1104" s="27"/>
      <c r="E1104" s="27"/>
      <c r="F1104" s="26"/>
      <c r="G1104" s="28" t="str">
        <f t="shared" si="25"/>
        <v/>
      </c>
      <c r="H1104" s="31"/>
    </row>
    <row r="1105" spans="2:8">
      <c r="B1105" s="27"/>
      <c r="C1105" s="27"/>
      <c r="D1105" s="27"/>
      <c r="E1105" s="27"/>
      <c r="F1105" s="26"/>
      <c r="G1105" s="28" t="str">
        <f t="shared" si="25"/>
        <v/>
      </c>
      <c r="H1105" s="31"/>
    </row>
    <row r="1106" spans="2:8">
      <c r="B1106" s="27"/>
      <c r="C1106" s="27"/>
      <c r="D1106" s="27"/>
      <c r="E1106" s="27"/>
      <c r="F1106" s="26"/>
      <c r="G1106" s="28" t="str">
        <f t="shared" si="25"/>
        <v/>
      </c>
      <c r="H1106" s="31"/>
    </row>
    <row r="1107" spans="2:8">
      <c r="B1107" s="27"/>
      <c r="C1107" s="27"/>
      <c r="D1107" s="27"/>
      <c r="E1107" s="27"/>
      <c r="F1107" s="26"/>
      <c r="G1107" s="28" t="str">
        <f t="shared" si="25"/>
        <v/>
      </c>
      <c r="H1107" s="31"/>
    </row>
    <row r="1108" spans="2:8">
      <c r="B1108" s="27"/>
      <c r="C1108" s="27"/>
      <c r="D1108" s="27"/>
      <c r="E1108" s="27"/>
      <c r="F1108" s="26"/>
      <c r="G1108" s="28" t="str">
        <f t="shared" si="25"/>
        <v/>
      </c>
      <c r="H1108" s="31"/>
    </row>
    <row r="1109" spans="2:8">
      <c r="B1109" s="27"/>
      <c r="C1109" s="27"/>
      <c r="D1109" s="27"/>
      <c r="E1109" s="27"/>
      <c r="F1109" s="26"/>
      <c r="G1109" s="28" t="str">
        <f t="shared" si="25"/>
        <v/>
      </c>
      <c r="H1109" s="31"/>
    </row>
    <row r="1110" spans="2:8">
      <c r="B1110" s="27"/>
      <c r="C1110" s="27"/>
      <c r="D1110" s="27"/>
      <c r="E1110" s="27"/>
      <c r="F1110" s="26"/>
      <c r="G1110" s="28" t="str">
        <f t="shared" si="25"/>
        <v/>
      </c>
      <c r="H1110" s="31"/>
    </row>
    <row r="1111" spans="2:8">
      <c r="B1111" s="27"/>
      <c r="C1111" s="27"/>
      <c r="D1111" s="27"/>
      <c r="E1111" s="27"/>
      <c r="F1111" s="26"/>
      <c r="G1111" s="28" t="str">
        <f t="shared" si="25"/>
        <v/>
      </c>
      <c r="H1111" s="31"/>
    </row>
    <row r="1112" spans="2:8">
      <c r="B1112" s="27"/>
      <c r="C1112" s="27"/>
      <c r="D1112" s="27"/>
      <c r="E1112" s="27"/>
      <c r="F1112" s="26"/>
      <c r="G1112" s="28" t="str">
        <f t="shared" si="25"/>
        <v/>
      </c>
      <c r="H1112" s="31"/>
    </row>
    <row r="1113" spans="2:8">
      <c r="B1113" s="27"/>
      <c r="C1113" s="27"/>
      <c r="D1113" s="27"/>
      <c r="E1113" s="27"/>
      <c r="F1113" s="26"/>
      <c r="G1113" s="28" t="str">
        <f t="shared" si="25"/>
        <v/>
      </c>
      <c r="H1113" s="31"/>
    </row>
    <row r="1114" spans="2:8">
      <c r="B1114" s="27"/>
      <c r="C1114" s="27"/>
      <c r="D1114" s="27"/>
      <c r="E1114" s="27"/>
      <c r="F1114" s="26"/>
      <c r="G1114" s="28" t="str">
        <f t="shared" si="25"/>
        <v/>
      </c>
      <c r="H1114" s="31"/>
    </row>
    <row r="1115" spans="2:8">
      <c r="B1115" s="27"/>
      <c r="C1115" s="27"/>
      <c r="D1115" s="27"/>
      <c r="E1115" s="27"/>
      <c r="F1115" s="26"/>
      <c r="G1115" s="28" t="str">
        <f t="shared" si="25"/>
        <v/>
      </c>
      <c r="H1115" s="31"/>
    </row>
    <row r="1116" spans="2:8">
      <c r="B1116" s="27"/>
      <c r="C1116" s="27"/>
      <c r="D1116" s="27"/>
      <c r="E1116" s="27"/>
      <c r="F1116" s="26"/>
      <c r="G1116" s="28" t="str">
        <f t="shared" si="25"/>
        <v/>
      </c>
      <c r="H1116" s="31"/>
    </row>
    <row r="1117" spans="2:8">
      <c r="B1117" s="27"/>
      <c r="C1117" s="27"/>
      <c r="D1117" s="27"/>
      <c r="E1117" s="27"/>
      <c r="F1117" s="26"/>
      <c r="G1117" s="28" t="str">
        <f t="shared" si="25"/>
        <v/>
      </c>
      <c r="H1117" s="31"/>
    </row>
    <row r="1118" spans="2:8">
      <c r="B1118" s="27"/>
      <c r="C1118" s="27"/>
      <c r="D1118" s="27"/>
      <c r="E1118" s="27"/>
      <c r="F1118" s="26"/>
      <c r="G1118" s="28" t="str">
        <f t="shared" si="25"/>
        <v/>
      </c>
      <c r="H1118" s="31"/>
    </row>
    <row r="1119" spans="2:8">
      <c r="B1119" s="27"/>
      <c r="C1119" s="27"/>
      <c r="D1119" s="27"/>
      <c r="E1119" s="27"/>
      <c r="F1119" s="26"/>
      <c r="G1119" s="28" t="str">
        <f t="shared" si="25"/>
        <v/>
      </c>
      <c r="H1119" s="31"/>
    </row>
    <row r="1120" spans="2:8">
      <c r="B1120" s="27"/>
      <c r="C1120" s="27"/>
      <c r="D1120" s="27"/>
      <c r="E1120" s="27"/>
      <c r="F1120" s="26"/>
      <c r="G1120" s="28" t="str">
        <f t="shared" si="25"/>
        <v/>
      </c>
      <c r="H1120" s="31"/>
    </row>
    <row r="1121" spans="2:8">
      <c r="B1121" s="27"/>
      <c r="C1121" s="27"/>
      <c r="D1121" s="27"/>
      <c r="E1121" s="27"/>
      <c r="F1121" s="26"/>
      <c r="G1121" s="28" t="str">
        <f t="shared" si="25"/>
        <v/>
      </c>
      <c r="H1121" s="31"/>
    </row>
    <row r="1122" spans="2:8">
      <c r="B1122" s="27"/>
      <c r="C1122" s="27"/>
      <c r="D1122" s="27"/>
      <c r="E1122" s="27"/>
      <c r="F1122" s="26"/>
      <c r="G1122" s="28" t="str">
        <f t="shared" si="25"/>
        <v/>
      </c>
      <c r="H1122" s="31"/>
    </row>
    <row r="1123" spans="2:8">
      <c r="B1123" s="27"/>
      <c r="C1123" s="27"/>
      <c r="D1123" s="27"/>
      <c r="E1123" s="27"/>
      <c r="F1123" s="26"/>
      <c r="G1123" s="28" t="str">
        <f t="shared" si="25"/>
        <v/>
      </c>
      <c r="H1123" s="31"/>
    </row>
    <row r="1124" spans="2:8">
      <c r="B1124" s="27"/>
      <c r="C1124" s="27"/>
      <c r="D1124" s="27"/>
      <c r="E1124" s="27"/>
      <c r="F1124" s="26"/>
      <c r="G1124" s="28" t="str">
        <f t="shared" si="25"/>
        <v/>
      </c>
      <c r="H1124" s="31"/>
    </row>
    <row r="1125" spans="2:8">
      <c r="B1125" s="27"/>
      <c r="C1125" s="27"/>
      <c r="D1125" s="27"/>
      <c r="E1125" s="27"/>
      <c r="F1125" s="26"/>
      <c r="G1125" s="28" t="str">
        <f t="shared" si="25"/>
        <v/>
      </c>
      <c r="H1125" s="31"/>
    </row>
    <row r="1126" spans="2:8">
      <c r="B1126" s="27"/>
      <c r="C1126" s="27"/>
      <c r="D1126" s="27"/>
      <c r="E1126" s="27"/>
      <c r="F1126" s="26"/>
      <c r="G1126" s="28" t="str">
        <f t="shared" si="25"/>
        <v/>
      </c>
      <c r="H1126" s="31"/>
    </row>
    <row r="1127" spans="2:8">
      <c r="B1127" s="27"/>
      <c r="C1127" s="27"/>
      <c r="D1127" s="27"/>
      <c r="E1127" s="27"/>
      <c r="F1127" s="26"/>
      <c r="G1127" s="28" t="str">
        <f t="shared" si="25"/>
        <v/>
      </c>
      <c r="H1127" s="31"/>
    </row>
    <row r="1128" spans="2:8">
      <c r="B1128" s="27"/>
      <c r="C1128" s="27"/>
      <c r="D1128" s="27"/>
      <c r="E1128" s="27"/>
      <c r="F1128" s="26"/>
      <c r="G1128" s="28" t="str">
        <f t="shared" si="25"/>
        <v/>
      </c>
      <c r="H1128" s="31"/>
    </row>
    <row r="1129" spans="2:8">
      <c r="B1129" s="27"/>
      <c r="C1129" s="27"/>
      <c r="D1129" s="27"/>
      <c r="E1129" s="27"/>
      <c r="F1129" s="26"/>
      <c r="G1129" s="28" t="str">
        <f t="shared" ref="G1129:G1192" si="26">IF(F1129="","",IF(F1129="EI",4,IF(F1129="EO",5.2,IF(F1129="EQ",3.9,IF(F1129="ILF",7.5,IF(F1129="EIF",5.4))))))</f>
        <v/>
      </c>
      <c r="H1129" s="31"/>
    </row>
    <row r="1130" spans="2:8">
      <c r="B1130" s="27"/>
      <c r="C1130" s="27"/>
      <c r="D1130" s="27"/>
      <c r="E1130" s="27"/>
      <c r="F1130" s="26"/>
      <c r="G1130" s="28" t="str">
        <f t="shared" si="26"/>
        <v/>
      </c>
      <c r="H1130" s="31"/>
    </row>
    <row r="1131" spans="2:8">
      <c r="B1131" s="27"/>
      <c r="C1131" s="27"/>
      <c r="D1131" s="27"/>
      <c r="E1131" s="27"/>
      <c r="F1131" s="26"/>
      <c r="G1131" s="28" t="str">
        <f t="shared" si="26"/>
        <v/>
      </c>
      <c r="H1131" s="31"/>
    </row>
    <row r="1132" spans="2:8">
      <c r="B1132" s="27"/>
      <c r="C1132" s="27"/>
      <c r="D1132" s="27"/>
      <c r="E1132" s="27"/>
      <c r="F1132" s="26"/>
      <c r="G1132" s="28" t="str">
        <f t="shared" si="26"/>
        <v/>
      </c>
      <c r="H1132" s="31"/>
    </row>
    <row r="1133" spans="2:8">
      <c r="B1133" s="27"/>
      <c r="C1133" s="27"/>
      <c r="D1133" s="27"/>
      <c r="E1133" s="27"/>
      <c r="F1133" s="26"/>
      <c r="G1133" s="28" t="str">
        <f t="shared" si="26"/>
        <v/>
      </c>
      <c r="H1133" s="31"/>
    </row>
    <row r="1134" spans="2:8">
      <c r="B1134" s="27"/>
      <c r="C1134" s="27"/>
      <c r="D1134" s="27"/>
      <c r="E1134" s="27"/>
      <c r="F1134" s="26"/>
      <c r="G1134" s="28" t="str">
        <f t="shared" si="26"/>
        <v/>
      </c>
      <c r="H1134" s="31"/>
    </row>
    <row r="1135" spans="2:8">
      <c r="B1135" s="27"/>
      <c r="C1135" s="27"/>
      <c r="D1135" s="27"/>
      <c r="E1135" s="27"/>
      <c r="F1135" s="26"/>
      <c r="G1135" s="28" t="str">
        <f t="shared" si="26"/>
        <v/>
      </c>
      <c r="H1135" s="31"/>
    </row>
    <row r="1136" spans="2:8">
      <c r="B1136" s="27"/>
      <c r="C1136" s="27"/>
      <c r="D1136" s="27"/>
      <c r="E1136" s="27"/>
      <c r="F1136" s="26"/>
      <c r="G1136" s="28" t="str">
        <f t="shared" si="26"/>
        <v/>
      </c>
      <c r="H1136" s="31"/>
    </row>
    <row r="1137" spans="2:8">
      <c r="B1137" s="27"/>
      <c r="C1137" s="27"/>
      <c r="D1137" s="27"/>
      <c r="E1137" s="27"/>
      <c r="F1137" s="26"/>
      <c r="G1137" s="28" t="str">
        <f t="shared" si="26"/>
        <v/>
      </c>
      <c r="H1137" s="31"/>
    </row>
    <row r="1138" spans="2:8">
      <c r="B1138" s="27"/>
      <c r="C1138" s="27"/>
      <c r="D1138" s="27"/>
      <c r="E1138" s="27"/>
      <c r="F1138" s="26"/>
      <c r="G1138" s="28" t="str">
        <f t="shared" si="26"/>
        <v/>
      </c>
      <c r="H1138" s="31"/>
    </row>
    <row r="1139" spans="2:8">
      <c r="B1139" s="27"/>
      <c r="C1139" s="27"/>
      <c r="D1139" s="27"/>
      <c r="E1139" s="27"/>
      <c r="F1139" s="26"/>
      <c r="G1139" s="28" t="str">
        <f t="shared" si="26"/>
        <v/>
      </c>
      <c r="H1139" s="31"/>
    </row>
    <row r="1140" spans="2:8">
      <c r="B1140" s="27"/>
      <c r="C1140" s="27"/>
      <c r="D1140" s="27"/>
      <c r="E1140" s="27"/>
      <c r="F1140" s="26"/>
      <c r="G1140" s="28" t="str">
        <f t="shared" si="26"/>
        <v/>
      </c>
      <c r="H1140" s="31"/>
    </row>
    <row r="1141" spans="2:8">
      <c r="B1141" s="27"/>
      <c r="C1141" s="27"/>
      <c r="D1141" s="27"/>
      <c r="E1141" s="27"/>
      <c r="F1141" s="26"/>
      <c r="G1141" s="28" t="str">
        <f t="shared" si="26"/>
        <v/>
      </c>
      <c r="H1141" s="31"/>
    </row>
    <row r="1142" spans="2:8">
      <c r="B1142" s="27"/>
      <c r="C1142" s="27"/>
      <c r="D1142" s="27"/>
      <c r="E1142" s="27"/>
      <c r="F1142" s="26"/>
      <c r="G1142" s="28" t="str">
        <f t="shared" si="26"/>
        <v/>
      </c>
      <c r="H1142" s="31"/>
    </row>
    <row r="1143" spans="2:8">
      <c r="B1143" s="27"/>
      <c r="C1143" s="27"/>
      <c r="D1143" s="27"/>
      <c r="E1143" s="27"/>
      <c r="F1143" s="26"/>
      <c r="G1143" s="28" t="str">
        <f t="shared" si="26"/>
        <v/>
      </c>
      <c r="H1143" s="31"/>
    </row>
    <row r="1144" spans="2:8">
      <c r="B1144" s="27"/>
      <c r="C1144" s="27"/>
      <c r="D1144" s="27"/>
      <c r="E1144" s="27"/>
      <c r="F1144" s="26"/>
      <c r="G1144" s="28" t="str">
        <f t="shared" si="26"/>
        <v/>
      </c>
      <c r="H1144" s="31"/>
    </row>
    <row r="1145" spans="2:8">
      <c r="B1145" s="27"/>
      <c r="C1145" s="27"/>
      <c r="D1145" s="27"/>
      <c r="E1145" s="27"/>
      <c r="F1145" s="26"/>
      <c r="G1145" s="28" t="str">
        <f t="shared" si="26"/>
        <v/>
      </c>
      <c r="H1145" s="31"/>
    </row>
    <row r="1146" spans="2:8">
      <c r="B1146" s="27"/>
      <c r="C1146" s="27"/>
      <c r="D1146" s="27"/>
      <c r="E1146" s="27"/>
      <c r="F1146" s="26"/>
      <c r="G1146" s="28" t="str">
        <f t="shared" si="26"/>
        <v/>
      </c>
      <c r="H1146" s="31"/>
    </row>
    <row r="1147" spans="2:8">
      <c r="B1147" s="27"/>
      <c r="C1147" s="27"/>
      <c r="D1147" s="27"/>
      <c r="E1147" s="27"/>
      <c r="F1147" s="26"/>
      <c r="G1147" s="28" t="str">
        <f t="shared" si="26"/>
        <v/>
      </c>
      <c r="H1147" s="31"/>
    </row>
    <row r="1148" spans="2:8">
      <c r="B1148" s="27"/>
      <c r="C1148" s="27"/>
      <c r="D1148" s="27"/>
      <c r="E1148" s="27"/>
      <c r="F1148" s="26"/>
      <c r="G1148" s="28" t="str">
        <f t="shared" si="26"/>
        <v/>
      </c>
      <c r="H1148" s="31"/>
    </row>
    <row r="1149" spans="2:8">
      <c r="B1149" s="27"/>
      <c r="C1149" s="27"/>
      <c r="D1149" s="27"/>
      <c r="E1149" s="27"/>
      <c r="F1149" s="26"/>
      <c r="G1149" s="28" t="str">
        <f t="shared" si="26"/>
        <v/>
      </c>
      <c r="H1149" s="31"/>
    </row>
    <row r="1150" spans="2:8">
      <c r="B1150" s="27"/>
      <c r="C1150" s="27"/>
      <c r="D1150" s="27"/>
      <c r="E1150" s="27"/>
      <c r="F1150" s="26"/>
      <c r="G1150" s="28" t="str">
        <f t="shared" si="26"/>
        <v/>
      </c>
      <c r="H1150" s="31"/>
    </row>
    <row r="1151" spans="2:8">
      <c r="B1151" s="27"/>
      <c r="C1151" s="27"/>
      <c r="D1151" s="27"/>
      <c r="E1151" s="27"/>
      <c r="F1151" s="26"/>
      <c r="G1151" s="28" t="str">
        <f t="shared" si="26"/>
        <v/>
      </c>
      <c r="H1151" s="31"/>
    </row>
    <row r="1152" spans="2:8">
      <c r="B1152" s="27"/>
      <c r="C1152" s="27"/>
      <c r="D1152" s="27"/>
      <c r="E1152" s="27"/>
      <c r="F1152" s="26"/>
      <c r="G1152" s="28" t="str">
        <f t="shared" si="26"/>
        <v/>
      </c>
      <c r="H1152" s="31"/>
    </row>
    <row r="1153" spans="2:8">
      <c r="B1153" s="27"/>
      <c r="C1153" s="27"/>
      <c r="D1153" s="27"/>
      <c r="E1153" s="27"/>
      <c r="F1153" s="26"/>
      <c r="G1153" s="28" t="str">
        <f t="shared" si="26"/>
        <v/>
      </c>
      <c r="H1153" s="31"/>
    </row>
    <row r="1154" spans="2:8">
      <c r="B1154" s="27"/>
      <c r="C1154" s="27"/>
      <c r="D1154" s="27"/>
      <c r="E1154" s="27"/>
      <c r="F1154" s="26"/>
      <c r="G1154" s="28" t="str">
        <f t="shared" si="26"/>
        <v/>
      </c>
      <c r="H1154" s="31"/>
    </row>
    <row r="1155" spans="2:8">
      <c r="B1155" s="27"/>
      <c r="C1155" s="27"/>
      <c r="D1155" s="27"/>
      <c r="E1155" s="27"/>
      <c r="F1155" s="26"/>
      <c r="G1155" s="28" t="str">
        <f t="shared" si="26"/>
        <v/>
      </c>
      <c r="H1155" s="31"/>
    </row>
    <row r="1156" spans="2:8">
      <c r="B1156" s="27"/>
      <c r="C1156" s="27"/>
      <c r="D1156" s="27"/>
      <c r="E1156" s="27"/>
      <c r="F1156" s="26"/>
      <c r="G1156" s="28" t="str">
        <f t="shared" si="26"/>
        <v/>
      </c>
      <c r="H1156" s="31"/>
    </row>
    <row r="1157" spans="2:8">
      <c r="B1157" s="27"/>
      <c r="C1157" s="27"/>
      <c r="D1157" s="27"/>
      <c r="E1157" s="27"/>
      <c r="F1157" s="26"/>
      <c r="G1157" s="28" t="str">
        <f t="shared" si="26"/>
        <v/>
      </c>
      <c r="H1157" s="31"/>
    </row>
    <row r="1158" spans="2:8">
      <c r="B1158" s="27"/>
      <c r="C1158" s="27"/>
      <c r="D1158" s="27"/>
      <c r="E1158" s="27"/>
      <c r="F1158" s="26"/>
      <c r="G1158" s="28" t="str">
        <f t="shared" si="26"/>
        <v/>
      </c>
      <c r="H1158" s="31"/>
    </row>
    <row r="1159" spans="2:8">
      <c r="B1159" s="27"/>
      <c r="C1159" s="27"/>
      <c r="D1159" s="27"/>
      <c r="E1159" s="27"/>
      <c r="F1159" s="26"/>
      <c r="G1159" s="28" t="str">
        <f t="shared" si="26"/>
        <v/>
      </c>
      <c r="H1159" s="31"/>
    </row>
    <row r="1160" spans="2:8">
      <c r="B1160" s="27"/>
      <c r="C1160" s="27"/>
      <c r="D1160" s="27"/>
      <c r="E1160" s="27"/>
      <c r="F1160" s="26"/>
      <c r="G1160" s="28" t="str">
        <f t="shared" si="26"/>
        <v/>
      </c>
      <c r="H1160" s="31"/>
    </row>
    <row r="1161" spans="2:8">
      <c r="B1161" s="27"/>
      <c r="C1161" s="27"/>
      <c r="D1161" s="27"/>
      <c r="E1161" s="27"/>
      <c r="F1161" s="26"/>
      <c r="G1161" s="28" t="str">
        <f t="shared" si="26"/>
        <v/>
      </c>
      <c r="H1161" s="31"/>
    </row>
    <row r="1162" spans="2:8">
      <c r="B1162" s="27"/>
      <c r="C1162" s="27"/>
      <c r="D1162" s="27"/>
      <c r="E1162" s="27"/>
      <c r="F1162" s="26"/>
      <c r="G1162" s="28" t="str">
        <f t="shared" si="26"/>
        <v/>
      </c>
      <c r="H1162" s="31"/>
    </row>
    <row r="1163" spans="2:8">
      <c r="B1163" s="27"/>
      <c r="C1163" s="27"/>
      <c r="D1163" s="27"/>
      <c r="E1163" s="27"/>
      <c r="F1163" s="26"/>
      <c r="G1163" s="28" t="str">
        <f t="shared" si="26"/>
        <v/>
      </c>
      <c r="H1163" s="31"/>
    </row>
    <row r="1164" spans="2:8">
      <c r="B1164" s="27"/>
      <c r="C1164" s="27"/>
      <c r="D1164" s="27"/>
      <c r="E1164" s="27"/>
      <c r="F1164" s="26"/>
      <c r="G1164" s="28" t="str">
        <f t="shared" si="26"/>
        <v/>
      </c>
      <c r="H1164" s="31"/>
    </row>
    <row r="1165" spans="2:8">
      <c r="B1165" s="27"/>
      <c r="C1165" s="27"/>
      <c r="D1165" s="27"/>
      <c r="E1165" s="27"/>
      <c r="F1165" s="26"/>
      <c r="G1165" s="28" t="str">
        <f t="shared" si="26"/>
        <v/>
      </c>
      <c r="H1165" s="31"/>
    </row>
    <row r="1166" spans="2:8">
      <c r="B1166" s="27"/>
      <c r="C1166" s="27"/>
      <c r="D1166" s="27"/>
      <c r="E1166" s="27"/>
      <c r="F1166" s="26"/>
      <c r="G1166" s="28" t="str">
        <f t="shared" si="26"/>
        <v/>
      </c>
      <c r="H1166" s="31"/>
    </row>
    <row r="1167" spans="2:8">
      <c r="B1167" s="27"/>
      <c r="C1167" s="27"/>
      <c r="D1167" s="27"/>
      <c r="E1167" s="27"/>
      <c r="F1167" s="26"/>
      <c r="G1167" s="28" t="str">
        <f t="shared" si="26"/>
        <v/>
      </c>
      <c r="H1167" s="31"/>
    </row>
    <row r="1168" spans="2:8">
      <c r="B1168" s="27"/>
      <c r="C1168" s="27"/>
      <c r="D1168" s="27"/>
      <c r="E1168" s="27"/>
      <c r="F1168" s="26"/>
      <c r="G1168" s="28" t="str">
        <f t="shared" si="26"/>
        <v/>
      </c>
      <c r="H1168" s="31"/>
    </row>
    <row r="1169" spans="2:8">
      <c r="B1169" s="27"/>
      <c r="C1169" s="27"/>
      <c r="D1169" s="27"/>
      <c r="E1169" s="27"/>
      <c r="F1169" s="26"/>
      <c r="G1169" s="28" t="str">
        <f t="shared" si="26"/>
        <v/>
      </c>
      <c r="H1169" s="31"/>
    </row>
    <row r="1170" spans="2:8">
      <c r="B1170" s="27"/>
      <c r="C1170" s="27"/>
      <c r="D1170" s="27"/>
      <c r="E1170" s="27"/>
      <c r="F1170" s="26"/>
      <c r="G1170" s="28" t="str">
        <f t="shared" si="26"/>
        <v/>
      </c>
      <c r="H1170" s="31"/>
    </row>
    <row r="1171" spans="2:8">
      <c r="B1171" s="27"/>
      <c r="C1171" s="27"/>
      <c r="D1171" s="27"/>
      <c r="E1171" s="27"/>
      <c r="F1171" s="26"/>
      <c r="G1171" s="28" t="str">
        <f t="shared" si="26"/>
        <v/>
      </c>
      <c r="H1171" s="31"/>
    </row>
    <row r="1172" spans="2:8">
      <c r="B1172" s="27"/>
      <c r="C1172" s="27"/>
      <c r="D1172" s="27"/>
      <c r="E1172" s="27"/>
      <c r="F1172" s="26"/>
      <c r="G1172" s="28" t="str">
        <f t="shared" si="26"/>
        <v/>
      </c>
      <c r="H1172" s="31"/>
    </row>
    <row r="1173" spans="2:8">
      <c r="B1173" s="27"/>
      <c r="C1173" s="27"/>
      <c r="D1173" s="27"/>
      <c r="E1173" s="27"/>
      <c r="F1173" s="26"/>
      <c r="G1173" s="28" t="str">
        <f t="shared" si="26"/>
        <v/>
      </c>
      <c r="H1173" s="31"/>
    </row>
    <row r="1174" spans="2:8">
      <c r="B1174" s="27"/>
      <c r="C1174" s="27"/>
      <c r="D1174" s="27"/>
      <c r="E1174" s="27"/>
      <c r="F1174" s="26"/>
      <c r="G1174" s="28" t="str">
        <f t="shared" si="26"/>
        <v/>
      </c>
      <c r="H1174" s="31"/>
    </row>
    <row r="1175" spans="2:8">
      <c r="B1175" s="27"/>
      <c r="C1175" s="27"/>
      <c r="D1175" s="27"/>
      <c r="E1175" s="27"/>
      <c r="F1175" s="26"/>
      <c r="G1175" s="28" t="str">
        <f t="shared" si="26"/>
        <v/>
      </c>
      <c r="H1175" s="31"/>
    </row>
    <row r="1176" spans="2:8">
      <c r="B1176" s="27"/>
      <c r="C1176" s="27"/>
      <c r="D1176" s="27"/>
      <c r="E1176" s="27"/>
      <c r="F1176" s="26"/>
      <c r="G1176" s="28" t="str">
        <f t="shared" si="26"/>
        <v/>
      </c>
      <c r="H1176" s="31"/>
    </row>
    <row r="1177" spans="2:8">
      <c r="B1177" s="27"/>
      <c r="C1177" s="27"/>
      <c r="D1177" s="27"/>
      <c r="E1177" s="27"/>
      <c r="F1177" s="26"/>
      <c r="G1177" s="28" t="str">
        <f t="shared" si="26"/>
        <v/>
      </c>
      <c r="H1177" s="31"/>
    </row>
    <row r="1178" spans="2:8">
      <c r="B1178" s="27"/>
      <c r="C1178" s="27"/>
      <c r="D1178" s="27"/>
      <c r="E1178" s="27"/>
      <c r="F1178" s="26"/>
      <c r="G1178" s="28" t="str">
        <f t="shared" si="26"/>
        <v/>
      </c>
      <c r="H1178" s="31"/>
    </row>
    <row r="1179" spans="2:8">
      <c r="B1179" s="27"/>
      <c r="C1179" s="27"/>
      <c r="D1179" s="27"/>
      <c r="E1179" s="27"/>
      <c r="F1179" s="26"/>
      <c r="G1179" s="28" t="str">
        <f t="shared" si="26"/>
        <v/>
      </c>
      <c r="H1179" s="31"/>
    </row>
    <row r="1180" spans="2:8">
      <c r="B1180" s="27"/>
      <c r="C1180" s="27"/>
      <c r="D1180" s="27"/>
      <c r="E1180" s="27"/>
      <c r="F1180" s="26"/>
      <c r="G1180" s="28" t="str">
        <f t="shared" si="26"/>
        <v/>
      </c>
      <c r="H1180" s="31"/>
    </row>
    <row r="1181" spans="2:8">
      <c r="B1181" s="27"/>
      <c r="C1181" s="27"/>
      <c r="D1181" s="27"/>
      <c r="E1181" s="27"/>
      <c r="F1181" s="26"/>
      <c r="G1181" s="28" t="str">
        <f t="shared" si="26"/>
        <v/>
      </c>
      <c r="H1181" s="31"/>
    </row>
    <row r="1182" spans="2:8">
      <c r="B1182" s="27"/>
      <c r="C1182" s="27"/>
      <c r="D1182" s="27"/>
      <c r="E1182" s="27"/>
      <c r="F1182" s="26"/>
      <c r="G1182" s="28" t="str">
        <f t="shared" si="26"/>
        <v/>
      </c>
      <c r="H1182" s="31"/>
    </row>
    <row r="1183" spans="2:8">
      <c r="B1183" s="27"/>
      <c r="C1183" s="27"/>
      <c r="D1183" s="27"/>
      <c r="E1183" s="27"/>
      <c r="F1183" s="26"/>
      <c r="G1183" s="28" t="str">
        <f t="shared" si="26"/>
        <v/>
      </c>
      <c r="H1183" s="31"/>
    </row>
    <row r="1184" spans="2:8">
      <c r="B1184" s="27"/>
      <c r="C1184" s="27"/>
      <c r="D1184" s="27"/>
      <c r="E1184" s="27"/>
      <c r="F1184" s="26"/>
      <c r="G1184" s="28" t="str">
        <f t="shared" si="26"/>
        <v/>
      </c>
      <c r="H1184" s="31"/>
    </row>
    <row r="1185" spans="2:8">
      <c r="B1185" s="27"/>
      <c r="C1185" s="27"/>
      <c r="D1185" s="27"/>
      <c r="E1185" s="27"/>
      <c r="F1185" s="26"/>
      <c r="G1185" s="28" t="str">
        <f t="shared" si="26"/>
        <v/>
      </c>
      <c r="H1185" s="31"/>
    </row>
    <row r="1186" spans="2:8">
      <c r="B1186" s="27"/>
      <c r="C1186" s="27"/>
      <c r="D1186" s="27"/>
      <c r="E1186" s="27"/>
      <c r="F1186" s="26"/>
      <c r="G1186" s="28" t="str">
        <f t="shared" si="26"/>
        <v/>
      </c>
      <c r="H1186" s="31"/>
    </row>
    <row r="1187" spans="2:8">
      <c r="B1187" s="27"/>
      <c r="C1187" s="27"/>
      <c r="D1187" s="27"/>
      <c r="E1187" s="27"/>
      <c r="F1187" s="26"/>
      <c r="G1187" s="28" t="str">
        <f t="shared" si="26"/>
        <v/>
      </c>
      <c r="H1187" s="31"/>
    </row>
    <row r="1188" spans="2:8">
      <c r="B1188" s="27"/>
      <c r="C1188" s="27"/>
      <c r="D1188" s="27"/>
      <c r="E1188" s="27"/>
      <c r="F1188" s="26"/>
      <c r="G1188" s="28" t="str">
        <f t="shared" si="26"/>
        <v/>
      </c>
      <c r="H1188" s="31"/>
    </row>
    <row r="1189" spans="2:8">
      <c r="B1189" s="27"/>
      <c r="C1189" s="27"/>
      <c r="D1189" s="27"/>
      <c r="E1189" s="27"/>
      <c r="F1189" s="26"/>
      <c r="G1189" s="28" t="str">
        <f t="shared" si="26"/>
        <v/>
      </c>
      <c r="H1189" s="31"/>
    </row>
    <row r="1190" spans="2:8">
      <c r="B1190" s="27"/>
      <c r="C1190" s="27"/>
      <c r="D1190" s="27"/>
      <c r="E1190" s="27"/>
      <c r="F1190" s="26"/>
      <c r="G1190" s="28" t="str">
        <f t="shared" si="26"/>
        <v/>
      </c>
      <c r="H1190" s="31"/>
    </row>
    <row r="1191" spans="2:8">
      <c r="B1191" s="27"/>
      <c r="C1191" s="27"/>
      <c r="D1191" s="27"/>
      <c r="E1191" s="27"/>
      <c r="F1191" s="26"/>
      <c r="G1191" s="28" t="str">
        <f t="shared" si="26"/>
        <v/>
      </c>
      <c r="H1191" s="31"/>
    </row>
    <row r="1192" spans="2:8">
      <c r="B1192" s="27"/>
      <c r="C1192" s="27"/>
      <c r="D1192" s="27"/>
      <c r="E1192" s="27"/>
      <c r="F1192" s="26"/>
      <c r="G1192" s="28" t="str">
        <f t="shared" si="26"/>
        <v/>
      </c>
      <c r="H1192" s="31"/>
    </row>
    <row r="1193" spans="2:8">
      <c r="B1193" s="27"/>
      <c r="C1193" s="27"/>
      <c r="D1193" s="27"/>
      <c r="E1193" s="27"/>
      <c r="F1193" s="26"/>
      <c r="G1193" s="28" t="str">
        <f t="shared" ref="G1193:G1256" si="27">IF(F1193="","",IF(F1193="EI",4,IF(F1193="EO",5.2,IF(F1193="EQ",3.9,IF(F1193="ILF",7.5,IF(F1193="EIF",5.4))))))</f>
        <v/>
      </c>
      <c r="H1193" s="31"/>
    </row>
    <row r="1194" spans="2:8">
      <c r="B1194" s="27"/>
      <c r="C1194" s="27"/>
      <c r="D1194" s="27"/>
      <c r="E1194" s="27"/>
      <c r="F1194" s="26"/>
      <c r="G1194" s="28" t="str">
        <f t="shared" si="27"/>
        <v/>
      </c>
      <c r="H1194" s="31"/>
    </row>
    <row r="1195" spans="2:8">
      <c r="B1195" s="27"/>
      <c r="C1195" s="27"/>
      <c r="D1195" s="27"/>
      <c r="E1195" s="27"/>
      <c r="F1195" s="26"/>
      <c r="G1195" s="28" t="str">
        <f t="shared" si="27"/>
        <v/>
      </c>
      <c r="H1195" s="31"/>
    </row>
    <row r="1196" spans="2:8">
      <c r="B1196" s="27"/>
      <c r="C1196" s="27"/>
      <c r="D1196" s="27"/>
      <c r="E1196" s="27"/>
      <c r="F1196" s="26"/>
      <c r="G1196" s="28" t="str">
        <f t="shared" si="27"/>
        <v/>
      </c>
      <c r="H1196" s="31"/>
    </row>
    <row r="1197" spans="2:8">
      <c r="B1197" s="27"/>
      <c r="C1197" s="27"/>
      <c r="D1197" s="27"/>
      <c r="E1197" s="27"/>
      <c r="F1197" s="26"/>
      <c r="G1197" s="28" t="str">
        <f t="shared" si="27"/>
        <v/>
      </c>
      <c r="H1197" s="31"/>
    </row>
    <row r="1198" spans="2:8">
      <c r="B1198" s="27"/>
      <c r="C1198" s="27"/>
      <c r="D1198" s="27"/>
      <c r="E1198" s="27"/>
      <c r="F1198" s="26"/>
      <c r="G1198" s="28" t="str">
        <f t="shared" si="27"/>
        <v/>
      </c>
      <c r="H1198" s="31"/>
    </row>
    <row r="1199" spans="2:8">
      <c r="B1199" s="27"/>
      <c r="C1199" s="27"/>
      <c r="D1199" s="27"/>
      <c r="E1199" s="27"/>
      <c r="F1199" s="26"/>
      <c r="G1199" s="28" t="str">
        <f t="shared" si="27"/>
        <v/>
      </c>
      <c r="H1199" s="31"/>
    </row>
    <row r="1200" spans="2:8">
      <c r="B1200" s="27"/>
      <c r="C1200" s="27"/>
      <c r="D1200" s="27"/>
      <c r="E1200" s="27"/>
      <c r="F1200" s="26"/>
      <c r="G1200" s="28" t="str">
        <f t="shared" si="27"/>
        <v/>
      </c>
      <c r="H1200" s="31"/>
    </row>
    <row r="1201" spans="2:8">
      <c r="B1201" s="27"/>
      <c r="C1201" s="27"/>
      <c r="D1201" s="27"/>
      <c r="E1201" s="27"/>
      <c r="F1201" s="26"/>
      <c r="G1201" s="28" t="str">
        <f t="shared" si="27"/>
        <v/>
      </c>
      <c r="H1201" s="31"/>
    </row>
    <row r="1202" spans="2:8">
      <c r="B1202" s="27"/>
      <c r="C1202" s="27"/>
      <c r="D1202" s="27"/>
      <c r="E1202" s="27"/>
      <c r="F1202" s="26"/>
      <c r="G1202" s="28" t="str">
        <f t="shared" si="27"/>
        <v/>
      </c>
      <c r="H1202" s="31"/>
    </row>
    <row r="1203" spans="2:8">
      <c r="B1203" s="27"/>
      <c r="C1203" s="27"/>
      <c r="D1203" s="27"/>
      <c r="E1203" s="27"/>
      <c r="F1203" s="26"/>
      <c r="G1203" s="28" t="str">
        <f t="shared" si="27"/>
        <v/>
      </c>
      <c r="H1203" s="31"/>
    </row>
    <row r="1204" spans="2:8">
      <c r="B1204" s="27"/>
      <c r="C1204" s="27"/>
      <c r="D1204" s="27"/>
      <c r="E1204" s="27"/>
      <c r="F1204" s="26"/>
      <c r="G1204" s="28" t="str">
        <f t="shared" si="27"/>
        <v/>
      </c>
      <c r="H1204" s="31"/>
    </row>
    <row r="1205" spans="2:8">
      <c r="B1205" s="27"/>
      <c r="C1205" s="27"/>
      <c r="D1205" s="27"/>
      <c r="E1205" s="27"/>
      <c r="F1205" s="26"/>
      <c r="G1205" s="28" t="str">
        <f t="shared" si="27"/>
        <v/>
      </c>
      <c r="H1205" s="31"/>
    </row>
    <row r="1206" spans="2:8">
      <c r="B1206" s="27"/>
      <c r="C1206" s="27"/>
      <c r="D1206" s="27"/>
      <c r="E1206" s="27"/>
      <c r="F1206" s="26"/>
      <c r="G1206" s="28" t="str">
        <f t="shared" si="27"/>
        <v/>
      </c>
      <c r="H1206" s="31"/>
    </row>
    <row r="1207" spans="2:8">
      <c r="B1207" s="27"/>
      <c r="C1207" s="27"/>
      <c r="D1207" s="27"/>
      <c r="E1207" s="27"/>
      <c r="F1207" s="26"/>
      <c r="G1207" s="28" t="str">
        <f t="shared" si="27"/>
        <v/>
      </c>
      <c r="H1207" s="31"/>
    </row>
    <row r="1208" spans="2:8">
      <c r="B1208" s="27"/>
      <c r="C1208" s="27"/>
      <c r="D1208" s="27"/>
      <c r="E1208" s="27"/>
      <c r="F1208" s="26"/>
      <c r="G1208" s="28" t="str">
        <f t="shared" si="27"/>
        <v/>
      </c>
      <c r="H1208" s="31"/>
    </row>
    <row r="1209" spans="2:8">
      <c r="B1209" s="27"/>
      <c r="C1209" s="27"/>
      <c r="D1209" s="27"/>
      <c r="E1209" s="27"/>
      <c r="F1209" s="26"/>
      <c r="G1209" s="28" t="str">
        <f t="shared" si="27"/>
        <v/>
      </c>
      <c r="H1209" s="31"/>
    </row>
    <row r="1210" spans="2:8">
      <c r="B1210" s="27"/>
      <c r="C1210" s="27"/>
      <c r="D1210" s="27"/>
      <c r="E1210" s="27"/>
      <c r="F1210" s="26"/>
      <c r="G1210" s="28" t="str">
        <f t="shared" si="27"/>
        <v/>
      </c>
      <c r="H1210" s="31"/>
    </row>
    <row r="1211" spans="2:8">
      <c r="B1211" s="27"/>
      <c r="C1211" s="27"/>
      <c r="D1211" s="27"/>
      <c r="E1211" s="27"/>
      <c r="F1211" s="26"/>
      <c r="G1211" s="28" t="str">
        <f t="shared" si="27"/>
        <v/>
      </c>
      <c r="H1211" s="31"/>
    </row>
    <row r="1212" spans="2:8">
      <c r="B1212" s="27"/>
      <c r="C1212" s="27"/>
      <c r="D1212" s="27"/>
      <c r="E1212" s="27"/>
      <c r="F1212" s="26"/>
      <c r="G1212" s="28" t="str">
        <f t="shared" si="27"/>
        <v/>
      </c>
      <c r="H1212" s="31"/>
    </row>
    <row r="1213" spans="2:8">
      <c r="B1213" s="27"/>
      <c r="C1213" s="27"/>
      <c r="D1213" s="27"/>
      <c r="E1213" s="27"/>
      <c r="F1213" s="26"/>
      <c r="G1213" s="28" t="str">
        <f t="shared" si="27"/>
        <v/>
      </c>
      <c r="H1213" s="31"/>
    </row>
    <row r="1214" spans="2:8">
      <c r="B1214" s="27"/>
      <c r="C1214" s="27"/>
      <c r="D1214" s="27"/>
      <c r="E1214" s="27"/>
      <c r="F1214" s="26"/>
      <c r="G1214" s="28" t="str">
        <f t="shared" si="27"/>
        <v/>
      </c>
      <c r="H1214" s="31"/>
    </row>
    <row r="1215" spans="2:8">
      <c r="B1215" s="27"/>
      <c r="C1215" s="27"/>
      <c r="D1215" s="27"/>
      <c r="E1215" s="27"/>
      <c r="F1215" s="26"/>
      <c r="G1215" s="28" t="str">
        <f t="shared" si="27"/>
        <v/>
      </c>
      <c r="H1215" s="31"/>
    </row>
    <row r="1216" spans="2:8">
      <c r="B1216" s="27"/>
      <c r="C1216" s="27"/>
      <c r="D1216" s="27"/>
      <c r="E1216" s="27"/>
      <c r="F1216" s="26"/>
      <c r="G1216" s="28" t="str">
        <f t="shared" si="27"/>
        <v/>
      </c>
      <c r="H1216" s="31"/>
    </row>
    <row r="1217" spans="2:8">
      <c r="B1217" s="27"/>
      <c r="C1217" s="27"/>
      <c r="D1217" s="27"/>
      <c r="E1217" s="27"/>
      <c r="F1217" s="26"/>
      <c r="G1217" s="28" t="str">
        <f t="shared" si="27"/>
        <v/>
      </c>
      <c r="H1217" s="31"/>
    </row>
    <row r="1218" spans="2:8">
      <c r="B1218" s="27"/>
      <c r="C1218" s="27"/>
      <c r="D1218" s="27"/>
      <c r="E1218" s="27"/>
      <c r="F1218" s="26"/>
      <c r="G1218" s="28" t="str">
        <f t="shared" si="27"/>
        <v/>
      </c>
      <c r="H1218" s="31"/>
    </row>
    <row r="1219" spans="2:8">
      <c r="B1219" s="27"/>
      <c r="C1219" s="27"/>
      <c r="D1219" s="27"/>
      <c r="E1219" s="27"/>
      <c r="F1219" s="26"/>
      <c r="G1219" s="28" t="str">
        <f t="shared" si="27"/>
        <v/>
      </c>
      <c r="H1219" s="31"/>
    </row>
    <row r="1220" spans="2:8">
      <c r="B1220" s="27"/>
      <c r="C1220" s="27"/>
      <c r="D1220" s="27"/>
      <c r="E1220" s="27"/>
      <c r="F1220" s="26"/>
      <c r="G1220" s="28" t="str">
        <f t="shared" si="27"/>
        <v/>
      </c>
      <c r="H1220" s="31"/>
    </row>
    <row r="1221" spans="2:8">
      <c r="B1221" s="27"/>
      <c r="C1221" s="27"/>
      <c r="D1221" s="27"/>
      <c r="E1221" s="27"/>
      <c r="F1221" s="26"/>
      <c r="G1221" s="28" t="str">
        <f t="shared" si="27"/>
        <v/>
      </c>
      <c r="H1221" s="31"/>
    </row>
    <row r="1222" spans="2:8">
      <c r="B1222" s="27"/>
      <c r="C1222" s="27"/>
      <c r="D1222" s="27"/>
      <c r="E1222" s="27"/>
      <c r="F1222" s="26"/>
      <c r="G1222" s="28" t="str">
        <f t="shared" si="27"/>
        <v/>
      </c>
      <c r="H1222" s="31"/>
    </row>
    <row r="1223" spans="2:8">
      <c r="B1223" s="27"/>
      <c r="C1223" s="27"/>
      <c r="D1223" s="27"/>
      <c r="E1223" s="27"/>
      <c r="F1223" s="26"/>
      <c r="G1223" s="28" t="str">
        <f t="shared" si="27"/>
        <v/>
      </c>
      <c r="H1223" s="31"/>
    </row>
    <row r="1224" spans="2:8">
      <c r="B1224" s="27"/>
      <c r="C1224" s="27"/>
      <c r="D1224" s="27"/>
      <c r="E1224" s="27"/>
      <c r="F1224" s="26"/>
      <c r="G1224" s="28" t="str">
        <f t="shared" si="27"/>
        <v/>
      </c>
      <c r="H1224" s="31"/>
    </row>
    <row r="1225" spans="2:8">
      <c r="B1225" s="27"/>
      <c r="C1225" s="27"/>
      <c r="D1225" s="27"/>
      <c r="E1225" s="27"/>
      <c r="F1225" s="26"/>
      <c r="G1225" s="28" t="str">
        <f t="shared" si="27"/>
        <v/>
      </c>
      <c r="H1225" s="31"/>
    </row>
    <row r="1226" spans="2:8">
      <c r="B1226" s="27"/>
      <c r="C1226" s="27"/>
      <c r="D1226" s="27"/>
      <c r="E1226" s="27"/>
      <c r="F1226" s="26"/>
      <c r="G1226" s="28" t="str">
        <f t="shared" si="27"/>
        <v/>
      </c>
      <c r="H1226" s="31"/>
    </row>
    <row r="1227" spans="2:8">
      <c r="B1227" s="27"/>
      <c r="C1227" s="27"/>
      <c r="D1227" s="27"/>
      <c r="E1227" s="27"/>
      <c r="F1227" s="26"/>
      <c r="G1227" s="28" t="str">
        <f t="shared" si="27"/>
        <v/>
      </c>
      <c r="H1227" s="31"/>
    </row>
    <row r="1228" spans="2:8">
      <c r="B1228" s="27"/>
      <c r="C1228" s="27"/>
      <c r="D1228" s="27"/>
      <c r="E1228" s="27"/>
      <c r="F1228" s="26"/>
      <c r="G1228" s="28" t="str">
        <f t="shared" si="27"/>
        <v/>
      </c>
      <c r="H1228" s="31"/>
    </row>
    <row r="1229" spans="2:8">
      <c r="B1229" s="27"/>
      <c r="C1229" s="27"/>
      <c r="D1229" s="27"/>
      <c r="E1229" s="27"/>
      <c r="F1229" s="26"/>
      <c r="G1229" s="28" t="str">
        <f t="shared" si="27"/>
        <v/>
      </c>
      <c r="H1229" s="31"/>
    </row>
    <row r="1230" spans="2:8">
      <c r="B1230" s="27"/>
      <c r="C1230" s="27"/>
      <c r="D1230" s="27"/>
      <c r="E1230" s="27"/>
      <c r="F1230" s="26"/>
      <c r="G1230" s="28" t="str">
        <f t="shared" si="27"/>
        <v/>
      </c>
      <c r="H1230" s="31"/>
    </row>
    <row r="1231" spans="2:8">
      <c r="B1231" s="27"/>
      <c r="C1231" s="27"/>
      <c r="D1231" s="27"/>
      <c r="E1231" s="27"/>
      <c r="F1231" s="26"/>
      <c r="G1231" s="28" t="str">
        <f t="shared" si="27"/>
        <v/>
      </c>
      <c r="H1231" s="31"/>
    </row>
    <row r="1232" spans="2:8">
      <c r="B1232" s="27"/>
      <c r="C1232" s="27"/>
      <c r="D1232" s="27"/>
      <c r="E1232" s="27"/>
      <c r="F1232" s="26"/>
      <c r="G1232" s="28" t="str">
        <f t="shared" si="27"/>
        <v/>
      </c>
      <c r="H1232" s="31"/>
    </row>
    <row r="1233" spans="2:8">
      <c r="B1233" s="27"/>
      <c r="C1233" s="27"/>
      <c r="D1233" s="27"/>
      <c r="E1233" s="27"/>
      <c r="F1233" s="26"/>
      <c r="G1233" s="28" t="str">
        <f t="shared" si="27"/>
        <v/>
      </c>
      <c r="H1233" s="31"/>
    </row>
    <row r="1234" spans="2:8">
      <c r="B1234" s="27"/>
      <c r="C1234" s="27"/>
      <c r="D1234" s="27"/>
      <c r="E1234" s="27"/>
      <c r="F1234" s="26"/>
      <c r="G1234" s="28" t="str">
        <f t="shared" si="27"/>
        <v/>
      </c>
      <c r="H1234" s="31"/>
    </row>
    <row r="1235" spans="2:8">
      <c r="B1235" s="27"/>
      <c r="C1235" s="27"/>
      <c r="D1235" s="27"/>
      <c r="E1235" s="27"/>
      <c r="F1235" s="26"/>
      <c r="G1235" s="28" t="str">
        <f t="shared" si="27"/>
        <v/>
      </c>
      <c r="H1235" s="31"/>
    </row>
    <row r="1236" spans="2:8">
      <c r="B1236" s="27"/>
      <c r="C1236" s="27"/>
      <c r="D1236" s="27"/>
      <c r="E1236" s="27"/>
      <c r="F1236" s="26"/>
      <c r="G1236" s="28" t="str">
        <f t="shared" si="27"/>
        <v/>
      </c>
      <c r="H1236" s="31"/>
    </row>
    <row r="1237" spans="2:8">
      <c r="B1237" s="27"/>
      <c r="C1237" s="27"/>
      <c r="D1237" s="27"/>
      <c r="E1237" s="27"/>
      <c r="F1237" s="26"/>
      <c r="G1237" s="28" t="str">
        <f t="shared" si="27"/>
        <v/>
      </c>
      <c r="H1237" s="31"/>
    </row>
    <row r="1238" spans="2:8">
      <c r="B1238" s="27"/>
      <c r="C1238" s="27"/>
      <c r="D1238" s="27"/>
      <c r="E1238" s="27"/>
      <c r="F1238" s="26"/>
      <c r="G1238" s="28" t="str">
        <f t="shared" si="27"/>
        <v/>
      </c>
      <c r="H1238" s="31"/>
    </row>
    <row r="1239" spans="2:8">
      <c r="B1239" s="27"/>
      <c r="C1239" s="27"/>
      <c r="D1239" s="27"/>
      <c r="E1239" s="27"/>
      <c r="F1239" s="26"/>
      <c r="G1239" s="28" t="str">
        <f t="shared" si="27"/>
        <v/>
      </c>
      <c r="H1239" s="31"/>
    </row>
    <row r="1240" spans="2:8">
      <c r="B1240" s="27"/>
      <c r="C1240" s="27"/>
      <c r="D1240" s="27"/>
      <c r="E1240" s="27"/>
      <c r="F1240" s="26"/>
      <c r="G1240" s="28" t="str">
        <f t="shared" si="27"/>
        <v/>
      </c>
      <c r="H1240" s="31"/>
    </row>
    <row r="1241" spans="2:8">
      <c r="B1241" s="27"/>
      <c r="C1241" s="27"/>
      <c r="D1241" s="27"/>
      <c r="E1241" s="27"/>
      <c r="F1241" s="26"/>
      <c r="G1241" s="28" t="str">
        <f t="shared" si="27"/>
        <v/>
      </c>
      <c r="H1241" s="31"/>
    </row>
    <row r="1242" spans="2:8">
      <c r="B1242" s="27"/>
      <c r="C1242" s="27"/>
      <c r="D1242" s="27"/>
      <c r="E1242" s="27"/>
      <c r="F1242" s="26"/>
      <c r="G1242" s="28" t="str">
        <f t="shared" si="27"/>
        <v/>
      </c>
      <c r="H1242" s="31"/>
    </row>
    <row r="1243" spans="2:8">
      <c r="B1243" s="27"/>
      <c r="C1243" s="27"/>
      <c r="D1243" s="27"/>
      <c r="E1243" s="27"/>
      <c r="F1243" s="26"/>
      <c r="G1243" s="28" t="str">
        <f t="shared" si="27"/>
        <v/>
      </c>
      <c r="H1243" s="31"/>
    </row>
    <row r="1244" spans="2:8">
      <c r="B1244" s="27"/>
      <c r="C1244" s="27"/>
      <c r="D1244" s="27"/>
      <c r="E1244" s="27"/>
      <c r="F1244" s="26"/>
      <c r="G1244" s="28" t="str">
        <f t="shared" si="27"/>
        <v/>
      </c>
      <c r="H1244" s="31"/>
    </row>
    <row r="1245" spans="2:8">
      <c r="B1245" s="27"/>
      <c r="C1245" s="27"/>
      <c r="D1245" s="27"/>
      <c r="E1245" s="27"/>
      <c r="F1245" s="26"/>
      <c r="G1245" s="28" t="str">
        <f t="shared" si="27"/>
        <v/>
      </c>
      <c r="H1245" s="31"/>
    </row>
    <row r="1246" spans="2:8">
      <c r="B1246" s="27"/>
      <c r="C1246" s="27"/>
      <c r="D1246" s="27"/>
      <c r="E1246" s="27"/>
      <c r="F1246" s="26"/>
      <c r="G1246" s="28" t="str">
        <f t="shared" si="27"/>
        <v/>
      </c>
      <c r="H1246" s="31"/>
    </row>
    <row r="1247" spans="2:8">
      <c r="B1247" s="27"/>
      <c r="C1247" s="27"/>
      <c r="D1247" s="27"/>
      <c r="E1247" s="27"/>
      <c r="F1247" s="26"/>
      <c r="G1247" s="28" t="str">
        <f t="shared" si="27"/>
        <v/>
      </c>
      <c r="H1247" s="31"/>
    </row>
    <row r="1248" spans="2:8">
      <c r="B1248" s="27"/>
      <c r="C1248" s="27"/>
      <c r="D1248" s="27"/>
      <c r="E1248" s="27"/>
      <c r="F1248" s="26"/>
      <c r="G1248" s="28" t="str">
        <f t="shared" si="27"/>
        <v/>
      </c>
      <c r="H1248" s="31"/>
    </row>
    <row r="1249" spans="2:8">
      <c r="B1249" s="27"/>
      <c r="C1249" s="27"/>
      <c r="D1249" s="27"/>
      <c r="E1249" s="27"/>
      <c r="F1249" s="26"/>
      <c r="G1249" s="28" t="str">
        <f t="shared" si="27"/>
        <v/>
      </c>
      <c r="H1249" s="31"/>
    </row>
    <row r="1250" spans="2:8">
      <c r="B1250" s="27"/>
      <c r="C1250" s="27"/>
      <c r="D1250" s="27"/>
      <c r="E1250" s="27"/>
      <c r="F1250" s="26"/>
      <c r="G1250" s="28" t="str">
        <f t="shared" si="27"/>
        <v/>
      </c>
      <c r="H1250" s="31"/>
    </row>
    <row r="1251" spans="2:8">
      <c r="B1251" s="27"/>
      <c r="C1251" s="27"/>
      <c r="D1251" s="27"/>
      <c r="E1251" s="27"/>
      <c r="F1251" s="26"/>
      <c r="G1251" s="28" t="str">
        <f t="shared" si="27"/>
        <v/>
      </c>
      <c r="H1251" s="31"/>
    </row>
    <row r="1252" spans="2:8">
      <c r="B1252" s="27"/>
      <c r="C1252" s="27"/>
      <c r="D1252" s="27"/>
      <c r="E1252" s="27"/>
      <c r="F1252" s="26"/>
      <c r="G1252" s="28" t="str">
        <f t="shared" si="27"/>
        <v/>
      </c>
      <c r="H1252" s="31"/>
    </row>
    <row r="1253" spans="2:8">
      <c r="B1253" s="27"/>
      <c r="C1253" s="27"/>
      <c r="D1253" s="27"/>
      <c r="E1253" s="27"/>
      <c r="F1253" s="26"/>
      <c r="G1253" s="28" t="str">
        <f t="shared" si="27"/>
        <v/>
      </c>
      <c r="H1253" s="31"/>
    </row>
    <row r="1254" spans="2:8">
      <c r="B1254" s="27"/>
      <c r="C1254" s="27"/>
      <c r="D1254" s="27"/>
      <c r="E1254" s="27"/>
      <c r="F1254" s="26"/>
      <c r="G1254" s="28" t="str">
        <f t="shared" si="27"/>
        <v/>
      </c>
      <c r="H1254" s="31"/>
    </row>
    <row r="1255" spans="2:8">
      <c r="B1255" s="27"/>
      <c r="C1255" s="27"/>
      <c r="D1255" s="27"/>
      <c r="E1255" s="27"/>
      <c r="F1255" s="26"/>
      <c r="G1255" s="28" t="str">
        <f t="shared" si="27"/>
        <v/>
      </c>
      <c r="H1255" s="31"/>
    </row>
    <row r="1256" spans="2:8">
      <c r="B1256" s="27"/>
      <c r="C1256" s="27"/>
      <c r="D1256" s="27"/>
      <c r="E1256" s="27"/>
      <c r="F1256" s="26"/>
      <c r="G1256" s="28" t="str">
        <f t="shared" si="27"/>
        <v/>
      </c>
      <c r="H1256" s="31"/>
    </row>
    <row r="1257" spans="2:8">
      <c r="B1257" s="27"/>
      <c r="C1257" s="27"/>
      <c r="D1257" s="27"/>
      <c r="E1257" s="27"/>
      <c r="F1257" s="26"/>
      <c r="G1257" s="28" t="str">
        <f t="shared" ref="G1257:G1320" si="28">IF(F1257="","",IF(F1257="EI",4,IF(F1257="EO",5.2,IF(F1257="EQ",3.9,IF(F1257="ILF",7.5,IF(F1257="EIF",5.4))))))</f>
        <v/>
      </c>
      <c r="H1257" s="31"/>
    </row>
    <row r="1258" spans="2:8">
      <c r="B1258" s="27"/>
      <c r="C1258" s="27"/>
      <c r="D1258" s="27"/>
      <c r="E1258" s="27"/>
      <c r="F1258" s="26"/>
      <c r="G1258" s="28" t="str">
        <f t="shared" si="28"/>
        <v/>
      </c>
      <c r="H1258" s="31"/>
    </row>
    <row r="1259" spans="2:8">
      <c r="B1259" s="27"/>
      <c r="C1259" s="27"/>
      <c r="D1259" s="27"/>
      <c r="E1259" s="27"/>
      <c r="F1259" s="26"/>
      <c r="G1259" s="28" t="str">
        <f t="shared" si="28"/>
        <v/>
      </c>
      <c r="H1259" s="31"/>
    </row>
    <row r="1260" spans="2:8">
      <c r="B1260" s="27"/>
      <c r="C1260" s="27"/>
      <c r="D1260" s="27"/>
      <c r="E1260" s="27"/>
      <c r="F1260" s="26"/>
      <c r="G1260" s="28" t="str">
        <f t="shared" si="28"/>
        <v/>
      </c>
      <c r="H1260" s="31"/>
    </row>
    <row r="1261" spans="2:8">
      <c r="B1261" s="27"/>
      <c r="C1261" s="27"/>
      <c r="D1261" s="27"/>
      <c r="E1261" s="27"/>
      <c r="F1261" s="26"/>
      <c r="G1261" s="28" t="str">
        <f t="shared" si="28"/>
        <v/>
      </c>
      <c r="H1261" s="31"/>
    </row>
    <row r="1262" spans="2:8">
      <c r="B1262" s="27"/>
      <c r="C1262" s="27"/>
      <c r="D1262" s="27"/>
      <c r="E1262" s="27"/>
      <c r="F1262" s="26"/>
      <c r="G1262" s="28" t="str">
        <f t="shared" si="28"/>
        <v/>
      </c>
      <c r="H1262" s="31"/>
    </row>
    <row r="1263" spans="2:8">
      <c r="B1263" s="27"/>
      <c r="C1263" s="27"/>
      <c r="D1263" s="27"/>
      <c r="E1263" s="27"/>
      <c r="F1263" s="26"/>
      <c r="G1263" s="28" t="str">
        <f t="shared" si="28"/>
        <v/>
      </c>
      <c r="H1263" s="31"/>
    </row>
    <row r="1264" spans="2:8">
      <c r="B1264" s="27"/>
      <c r="C1264" s="27"/>
      <c r="D1264" s="27"/>
      <c r="E1264" s="27"/>
      <c r="F1264" s="26"/>
      <c r="G1264" s="28" t="str">
        <f t="shared" si="28"/>
        <v/>
      </c>
      <c r="H1264" s="31"/>
    </row>
    <row r="1265" spans="2:8">
      <c r="B1265" s="27"/>
      <c r="C1265" s="27"/>
      <c r="D1265" s="27"/>
      <c r="E1265" s="27"/>
      <c r="F1265" s="26"/>
      <c r="G1265" s="28" t="str">
        <f t="shared" si="28"/>
        <v/>
      </c>
      <c r="H1265" s="31"/>
    </row>
    <row r="1266" spans="2:8">
      <c r="B1266" s="27"/>
      <c r="C1266" s="27"/>
      <c r="D1266" s="27"/>
      <c r="E1266" s="27"/>
      <c r="F1266" s="26"/>
      <c r="G1266" s="28" t="str">
        <f t="shared" si="28"/>
        <v/>
      </c>
      <c r="H1266" s="31"/>
    </row>
    <row r="1267" spans="2:8">
      <c r="B1267" s="27"/>
      <c r="C1267" s="27"/>
      <c r="D1267" s="27"/>
      <c r="E1267" s="27"/>
      <c r="F1267" s="26"/>
      <c r="G1267" s="28" t="str">
        <f t="shared" si="28"/>
        <v/>
      </c>
      <c r="H1267" s="31"/>
    </row>
    <row r="1268" spans="2:8">
      <c r="B1268" s="27"/>
      <c r="C1268" s="27"/>
      <c r="D1268" s="27"/>
      <c r="E1268" s="27"/>
      <c r="F1268" s="26"/>
      <c r="G1268" s="28" t="str">
        <f t="shared" si="28"/>
        <v/>
      </c>
      <c r="H1268" s="31"/>
    </row>
    <row r="1269" spans="2:8">
      <c r="B1269" s="27"/>
      <c r="C1269" s="27"/>
      <c r="D1269" s="27"/>
      <c r="E1269" s="27"/>
      <c r="F1269" s="26"/>
      <c r="G1269" s="28" t="str">
        <f t="shared" si="28"/>
        <v/>
      </c>
      <c r="H1269" s="31"/>
    </row>
    <row r="1270" spans="2:8">
      <c r="B1270" s="27"/>
      <c r="C1270" s="27"/>
      <c r="D1270" s="27"/>
      <c r="E1270" s="27"/>
      <c r="F1270" s="26"/>
      <c r="G1270" s="28" t="str">
        <f t="shared" si="28"/>
        <v/>
      </c>
      <c r="H1270" s="31"/>
    </row>
    <row r="1271" spans="2:8">
      <c r="B1271" s="27"/>
      <c r="C1271" s="27"/>
      <c r="D1271" s="27"/>
      <c r="E1271" s="27"/>
      <c r="F1271" s="26"/>
      <c r="G1271" s="28" t="str">
        <f t="shared" si="28"/>
        <v/>
      </c>
      <c r="H1271" s="31"/>
    </row>
    <row r="1272" spans="2:8">
      <c r="B1272" s="27"/>
      <c r="C1272" s="27"/>
      <c r="D1272" s="27"/>
      <c r="E1272" s="27"/>
      <c r="F1272" s="26"/>
      <c r="G1272" s="28" t="str">
        <f t="shared" si="28"/>
        <v/>
      </c>
      <c r="H1272" s="31"/>
    </row>
    <row r="1273" spans="2:8">
      <c r="B1273" s="27"/>
      <c r="C1273" s="27"/>
      <c r="D1273" s="27"/>
      <c r="E1273" s="27"/>
      <c r="F1273" s="26"/>
      <c r="G1273" s="28" t="str">
        <f t="shared" si="28"/>
        <v/>
      </c>
      <c r="H1273" s="31"/>
    </row>
    <row r="1274" spans="2:8">
      <c r="B1274" s="27"/>
      <c r="C1274" s="27"/>
      <c r="D1274" s="27"/>
      <c r="E1274" s="27"/>
      <c r="F1274" s="26"/>
      <c r="G1274" s="28" t="str">
        <f t="shared" si="28"/>
        <v/>
      </c>
      <c r="H1274" s="31"/>
    </row>
    <row r="1275" spans="2:8">
      <c r="B1275" s="27"/>
      <c r="C1275" s="27"/>
      <c r="D1275" s="27"/>
      <c r="E1275" s="27"/>
      <c r="F1275" s="26"/>
      <c r="G1275" s="28" t="str">
        <f t="shared" si="28"/>
        <v/>
      </c>
      <c r="H1275" s="31"/>
    </row>
    <row r="1276" spans="2:8">
      <c r="B1276" s="27"/>
      <c r="C1276" s="27"/>
      <c r="D1276" s="27"/>
      <c r="E1276" s="27"/>
      <c r="F1276" s="26"/>
      <c r="G1276" s="28" t="str">
        <f t="shared" si="28"/>
        <v/>
      </c>
      <c r="H1276" s="31"/>
    </row>
    <row r="1277" spans="2:8">
      <c r="B1277" s="27"/>
      <c r="C1277" s="27"/>
      <c r="D1277" s="27"/>
      <c r="E1277" s="27"/>
      <c r="F1277" s="26"/>
      <c r="G1277" s="28" t="str">
        <f t="shared" si="28"/>
        <v/>
      </c>
      <c r="H1277" s="31"/>
    </row>
    <row r="1278" spans="2:8">
      <c r="B1278" s="27"/>
      <c r="C1278" s="27"/>
      <c r="D1278" s="27"/>
      <c r="E1278" s="27"/>
      <c r="F1278" s="26"/>
      <c r="G1278" s="28" t="str">
        <f t="shared" si="28"/>
        <v/>
      </c>
      <c r="H1278" s="31"/>
    </row>
    <row r="1279" spans="2:8">
      <c r="B1279" s="27"/>
      <c r="C1279" s="27"/>
      <c r="D1279" s="27"/>
      <c r="E1279" s="27"/>
      <c r="F1279" s="26"/>
      <c r="G1279" s="28" t="str">
        <f t="shared" si="28"/>
        <v/>
      </c>
      <c r="H1279" s="31"/>
    </row>
    <row r="1280" spans="2:8">
      <c r="B1280" s="27"/>
      <c r="C1280" s="27"/>
      <c r="D1280" s="27"/>
      <c r="E1280" s="27"/>
      <c r="F1280" s="26"/>
      <c r="G1280" s="28" t="str">
        <f t="shared" si="28"/>
        <v/>
      </c>
      <c r="H1280" s="31"/>
    </row>
    <row r="1281" spans="2:8">
      <c r="B1281" s="27"/>
      <c r="C1281" s="27"/>
      <c r="D1281" s="27"/>
      <c r="E1281" s="27"/>
      <c r="F1281" s="26"/>
      <c r="G1281" s="28" t="str">
        <f t="shared" si="28"/>
        <v/>
      </c>
      <c r="H1281" s="31"/>
    </row>
    <row r="1282" spans="2:8">
      <c r="B1282" s="27"/>
      <c r="C1282" s="27"/>
      <c r="D1282" s="27"/>
      <c r="E1282" s="27"/>
      <c r="F1282" s="26"/>
      <c r="G1282" s="28" t="str">
        <f t="shared" si="28"/>
        <v/>
      </c>
      <c r="H1282" s="31"/>
    </row>
    <row r="1283" spans="2:8">
      <c r="B1283" s="27"/>
      <c r="C1283" s="27"/>
      <c r="D1283" s="27"/>
      <c r="E1283" s="27"/>
      <c r="F1283" s="26"/>
      <c r="G1283" s="28" t="str">
        <f t="shared" si="28"/>
        <v/>
      </c>
      <c r="H1283" s="31"/>
    </row>
    <row r="1284" spans="2:8">
      <c r="B1284" s="27"/>
      <c r="C1284" s="27"/>
      <c r="D1284" s="27"/>
      <c r="E1284" s="27"/>
      <c r="F1284" s="26"/>
      <c r="G1284" s="28" t="str">
        <f t="shared" si="28"/>
        <v/>
      </c>
      <c r="H1284" s="31"/>
    </row>
    <row r="1285" spans="2:8">
      <c r="B1285" s="27"/>
      <c r="C1285" s="27"/>
      <c r="D1285" s="27"/>
      <c r="E1285" s="27"/>
      <c r="F1285" s="26"/>
      <c r="G1285" s="28" t="str">
        <f t="shared" si="28"/>
        <v/>
      </c>
      <c r="H1285" s="31"/>
    </row>
    <row r="1286" spans="2:8">
      <c r="B1286" s="27"/>
      <c r="C1286" s="27"/>
      <c r="D1286" s="27"/>
      <c r="E1286" s="27"/>
      <c r="F1286" s="26"/>
      <c r="G1286" s="28" t="str">
        <f t="shared" si="28"/>
        <v/>
      </c>
      <c r="H1286" s="31"/>
    </row>
    <row r="1287" spans="2:8">
      <c r="B1287" s="27"/>
      <c r="C1287" s="27"/>
      <c r="D1287" s="27"/>
      <c r="E1287" s="27"/>
      <c r="F1287" s="26"/>
      <c r="G1287" s="28" t="str">
        <f t="shared" si="28"/>
        <v/>
      </c>
      <c r="H1287" s="31"/>
    </row>
    <row r="1288" spans="2:8">
      <c r="B1288" s="27"/>
      <c r="C1288" s="27"/>
      <c r="D1288" s="27"/>
      <c r="E1288" s="27"/>
      <c r="F1288" s="26"/>
      <c r="G1288" s="28" t="str">
        <f t="shared" si="28"/>
        <v/>
      </c>
      <c r="H1288" s="31"/>
    </row>
    <row r="1289" spans="2:8">
      <c r="B1289" s="27"/>
      <c r="C1289" s="27"/>
      <c r="D1289" s="27"/>
      <c r="E1289" s="27"/>
      <c r="F1289" s="26"/>
      <c r="G1289" s="28" t="str">
        <f t="shared" si="28"/>
        <v/>
      </c>
      <c r="H1289" s="31"/>
    </row>
    <row r="1290" spans="2:8">
      <c r="B1290" s="27"/>
      <c r="C1290" s="27"/>
      <c r="D1290" s="27"/>
      <c r="E1290" s="27"/>
      <c r="F1290" s="26"/>
      <c r="G1290" s="28" t="str">
        <f t="shared" si="28"/>
        <v/>
      </c>
      <c r="H1290" s="31"/>
    </row>
    <row r="1291" spans="2:8">
      <c r="B1291" s="27"/>
      <c r="C1291" s="27"/>
      <c r="D1291" s="27"/>
      <c r="E1291" s="27"/>
      <c r="F1291" s="26"/>
      <c r="G1291" s="28" t="str">
        <f t="shared" si="28"/>
        <v/>
      </c>
      <c r="H1291" s="31"/>
    </row>
    <row r="1292" spans="2:8">
      <c r="B1292" s="27"/>
      <c r="C1292" s="27"/>
      <c r="D1292" s="27"/>
      <c r="E1292" s="27"/>
      <c r="F1292" s="26"/>
      <c r="G1292" s="28" t="str">
        <f t="shared" si="28"/>
        <v/>
      </c>
      <c r="H1292" s="31"/>
    </row>
    <row r="1293" spans="2:8">
      <c r="B1293" s="27"/>
      <c r="C1293" s="27"/>
      <c r="D1293" s="27"/>
      <c r="E1293" s="27"/>
      <c r="F1293" s="26"/>
      <c r="G1293" s="28" t="str">
        <f t="shared" si="28"/>
        <v/>
      </c>
      <c r="H1293" s="31"/>
    </row>
    <row r="1294" spans="2:8">
      <c r="B1294" s="27"/>
      <c r="C1294" s="27"/>
      <c r="D1294" s="27"/>
      <c r="E1294" s="27"/>
      <c r="F1294" s="26"/>
      <c r="G1294" s="28" t="str">
        <f t="shared" si="28"/>
        <v/>
      </c>
      <c r="H1294" s="31"/>
    </row>
    <row r="1295" spans="2:8">
      <c r="B1295" s="27"/>
      <c r="C1295" s="27"/>
      <c r="D1295" s="27"/>
      <c r="E1295" s="27"/>
      <c r="F1295" s="26"/>
      <c r="G1295" s="28" t="str">
        <f t="shared" si="28"/>
        <v/>
      </c>
      <c r="H1295" s="31"/>
    </row>
    <row r="1296" spans="2:8">
      <c r="B1296" s="27"/>
      <c r="C1296" s="27"/>
      <c r="D1296" s="27"/>
      <c r="E1296" s="27"/>
      <c r="F1296" s="26"/>
      <c r="G1296" s="28" t="str">
        <f t="shared" si="28"/>
        <v/>
      </c>
      <c r="H1296" s="31"/>
    </row>
    <row r="1297" spans="2:8">
      <c r="B1297" s="27"/>
      <c r="C1297" s="27"/>
      <c r="D1297" s="27"/>
      <c r="E1297" s="27"/>
      <c r="F1297" s="26"/>
      <c r="G1297" s="28" t="str">
        <f t="shared" si="28"/>
        <v/>
      </c>
      <c r="H1297" s="31"/>
    </row>
    <row r="1298" spans="2:8">
      <c r="B1298" s="27"/>
      <c r="C1298" s="27"/>
      <c r="D1298" s="27"/>
      <c r="E1298" s="27"/>
      <c r="F1298" s="26"/>
      <c r="G1298" s="28" t="str">
        <f t="shared" si="28"/>
        <v/>
      </c>
      <c r="H1298" s="31"/>
    </row>
    <row r="1299" spans="2:8">
      <c r="B1299" s="27"/>
      <c r="C1299" s="27"/>
      <c r="D1299" s="27"/>
      <c r="E1299" s="27"/>
      <c r="F1299" s="26"/>
      <c r="G1299" s="28" t="str">
        <f t="shared" si="28"/>
        <v/>
      </c>
      <c r="H1299" s="31"/>
    </row>
    <row r="1300" spans="2:8">
      <c r="B1300" s="27"/>
      <c r="C1300" s="27"/>
      <c r="D1300" s="27"/>
      <c r="E1300" s="27"/>
      <c r="F1300" s="26"/>
      <c r="G1300" s="28" t="str">
        <f t="shared" si="28"/>
        <v/>
      </c>
      <c r="H1300" s="31"/>
    </row>
    <row r="1301" spans="2:8">
      <c r="B1301" s="27"/>
      <c r="C1301" s="27"/>
      <c r="D1301" s="27"/>
      <c r="E1301" s="27"/>
      <c r="F1301" s="26"/>
      <c r="G1301" s="28" t="str">
        <f t="shared" si="28"/>
        <v/>
      </c>
      <c r="H1301" s="31"/>
    </row>
    <row r="1302" spans="2:8">
      <c r="B1302" s="27"/>
      <c r="C1302" s="27"/>
      <c r="D1302" s="27"/>
      <c r="E1302" s="27"/>
      <c r="F1302" s="26"/>
      <c r="G1302" s="28" t="str">
        <f t="shared" si="28"/>
        <v/>
      </c>
      <c r="H1302" s="31"/>
    </row>
    <row r="1303" spans="2:8">
      <c r="B1303" s="27"/>
      <c r="C1303" s="27"/>
      <c r="D1303" s="27"/>
      <c r="E1303" s="27"/>
      <c r="F1303" s="26"/>
      <c r="G1303" s="28" t="str">
        <f t="shared" si="28"/>
        <v/>
      </c>
      <c r="H1303" s="31"/>
    </row>
    <row r="1304" spans="2:8">
      <c r="B1304" s="27"/>
      <c r="C1304" s="27"/>
      <c r="D1304" s="27"/>
      <c r="E1304" s="27"/>
      <c r="F1304" s="26"/>
      <c r="G1304" s="28" t="str">
        <f t="shared" si="28"/>
        <v/>
      </c>
      <c r="H1304" s="31"/>
    </row>
    <row r="1305" spans="2:8">
      <c r="B1305" s="27"/>
      <c r="C1305" s="27"/>
      <c r="D1305" s="27"/>
      <c r="E1305" s="27"/>
      <c r="F1305" s="26"/>
      <c r="G1305" s="28" t="str">
        <f t="shared" si="28"/>
        <v/>
      </c>
      <c r="H1305" s="31"/>
    </row>
    <row r="1306" spans="2:8">
      <c r="B1306" s="27"/>
      <c r="C1306" s="27"/>
      <c r="D1306" s="27"/>
      <c r="E1306" s="27"/>
      <c r="F1306" s="26"/>
      <c r="G1306" s="28" t="str">
        <f t="shared" si="28"/>
        <v/>
      </c>
      <c r="H1306" s="31"/>
    </row>
    <row r="1307" spans="2:8">
      <c r="B1307" s="27"/>
      <c r="C1307" s="27"/>
      <c r="D1307" s="27"/>
      <c r="E1307" s="27"/>
      <c r="F1307" s="26"/>
      <c r="G1307" s="28" t="str">
        <f t="shared" si="28"/>
        <v/>
      </c>
      <c r="H1307" s="31"/>
    </row>
    <row r="1308" spans="2:8">
      <c r="B1308" s="27"/>
      <c r="C1308" s="27"/>
      <c r="D1308" s="27"/>
      <c r="E1308" s="27"/>
      <c r="F1308" s="26"/>
      <c r="G1308" s="28" t="str">
        <f t="shared" si="28"/>
        <v/>
      </c>
      <c r="H1308" s="31"/>
    </row>
    <row r="1309" spans="2:8">
      <c r="B1309" s="27"/>
      <c r="C1309" s="27"/>
      <c r="D1309" s="27"/>
      <c r="E1309" s="27"/>
      <c r="F1309" s="26"/>
      <c r="G1309" s="28" t="str">
        <f t="shared" si="28"/>
        <v/>
      </c>
      <c r="H1309" s="31"/>
    </row>
    <row r="1310" spans="2:8">
      <c r="B1310" s="27"/>
      <c r="C1310" s="27"/>
      <c r="D1310" s="27"/>
      <c r="E1310" s="27"/>
      <c r="F1310" s="26"/>
      <c r="G1310" s="28" t="str">
        <f t="shared" si="28"/>
        <v/>
      </c>
      <c r="H1310" s="31"/>
    </row>
    <row r="1311" spans="2:8">
      <c r="B1311" s="27"/>
      <c r="C1311" s="27"/>
      <c r="D1311" s="27"/>
      <c r="E1311" s="27"/>
      <c r="F1311" s="26"/>
      <c r="G1311" s="28" t="str">
        <f t="shared" si="28"/>
        <v/>
      </c>
      <c r="H1311" s="31"/>
    </row>
    <row r="1312" spans="2:8">
      <c r="B1312" s="27"/>
      <c r="C1312" s="27"/>
      <c r="D1312" s="27"/>
      <c r="E1312" s="27"/>
      <c r="F1312" s="26"/>
      <c r="G1312" s="28" t="str">
        <f t="shared" si="28"/>
        <v/>
      </c>
      <c r="H1312" s="31"/>
    </row>
    <row r="1313" spans="2:8">
      <c r="B1313" s="27"/>
      <c r="C1313" s="27"/>
      <c r="D1313" s="27"/>
      <c r="E1313" s="27"/>
      <c r="F1313" s="26"/>
      <c r="G1313" s="28" t="str">
        <f t="shared" si="28"/>
        <v/>
      </c>
      <c r="H1313" s="31"/>
    </row>
    <row r="1314" spans="2:8">
      <c r="B1314" s="27"/>
      <c r="C1314" s="27"/>
      <c r="D1314" s="27"/>
      <c r="E1314" s="27"/>
      <c r="F1314" s="26"/>
      <c r="G1314" s="28" t="str">
        <f t="shared" si="28"/>
        <v/>
      </c>
      <c r="H1314" s="31"/>
    </row>
    <row r="1315" spans="2:8">
      <c r="B1315" s="27"/>
      <c r="C1315" s="27"/>
      <c r="D1315" s="27"/>
      <c r="E1315" s="27"/>
      <c r="F1315" s="26"/>
      <c r="G1315" s="28" t="str">
        <f t="shared" si="28"/>
        <v/>
      </c>
      <c r="H1315" s="31"/>
    </row>
    <row r="1316" spans="2:8">
      <c r="B1316" s="27"/>
      <c r="C1316" s="27"/>
      <c r="D1316" s="27"/>
      <c r="E1316" s="27"/>
      <c r="F1316" s="26"/>
      <c r="G1316" s="28" t="str">
        <f t="shared" si="28"/>
        <v/>
      </c>
      <c r="H1316" s="31"/>
    </row>
    <row r="1317" spans="2:8">
      <c r="B1317" s="27"/>
      <c r="C1317" s="27"/>
      <c r="D1317" s="27"/>
      <c r="E1317" s="27"/>
      <c r="F1317" s="26"/>
      <c r="G1317" s="28" t="str">
        <f t="shared" si="28"/>
        <v/>
      </c>
      <c r="H1317" s="31"/>
    </row>
    <row r="1318" spans="2:8">
      <c r="B1318" s="27"/>
      <c r="C1318" s="27"/>
      <c r="D1318" s="27"/>
      <c r="E1318" s="27"/>
      <c r="F1318" s="26"/>
      <c r="G1318" s="28" t="str">
        <f t="shared" si="28"/>
        <v/>
      </c>
      <c r="H1318" s="31"/>
    </row>
    <row r="1319" spans="2:8">
      <c r="B1319" s="27"/>
      <c r="C1319" s="27"/>
      <c r="D1319" s="27"/>
      <c r="E1319" s="27"/>
      <c r="F1319" s="26"/>
      <c r="G1319" s="28" t="str">
        <f t="shared" si="28"/>
        <v/>
      </c>
      <c r="H1319" s="31"/>
    </row>
    <row r="1320" spans="2:8">
      <c r="B1320" s="27"/>
      <c r="C1320" s="27"/>
      <c r="D1320" s="27"/>
      <c r="E1320" s="27"/>
      <c r="F1320" s="26"/>
      <c r="G1320" s="28" t="str">
        <f t="shared" si="28"/>
        <v/>
      </c>
      <c r="H1320" s="31"/>
    </row>
    <row r="1321" spans="2:8">
      <c r="B1321" s="27"/>
      <c r="C1321" s="27"/>
      <c r="D1321" s="27"/>
      <c r="E1321" s="27"/>
      <c r="F1321" s="26"/>
      <c r="G1321" s="28" t="str">
        <f t="shared" ref="G1321:G1384" si="29">IF(F1321="","",IF(F1321="EI",4,IF(F1321="EO",5.2,IF(F1321="EQ",3.9,IF(F1321="ILF",7.5,IF(F1321="EIF",5.4))))))</f>
        <v/>
      </c>
      <c r="H1321" s="31"/>
    </row>
    <row r="1322" spans="2:8">
      <c r="B1322" s="27"/>
      <c r="C1322" s="27"/>
      <c r="D1322" s="27"/>
      <c r="E1322" s="27"/>
      <c r="F1322" s="26"/>
      <c r="G1322" s="28" t="str">
        <f t="shared" si="29"/>
        <v/>
      </c>
      <c r="H1322" s="31"/>
    </row>
    <row r="1323" spans="2:8">
      <c r="B1323" s="27"/>
      <c r="C1323" s="27"/>
      <c r="D1323" s="27"/>
      <c r="E1323" s="27"/>
      <c r="F1323" s="26"/>
      <c r="G1323" s="28" t="str">
        <f t="shared" si="29"/>
        <v/>
      </c>
      <c r="H1323" s="31"/>
    </row>
    <row r="1324" spans="2:8">
      <c r="B1324" s="27"/>
      <c r="C1324" s="27"/>
      <c r="D1324" s="27"/>
      <c r="E1324" s="27"/>
      <c r="F1324" s="26"/>
      <c r="G1324" s="28" t="str">
        <f t="shared" si="29"/>
        <v/>
      </c>
      <c r="H1324" s="31"/>
    </row>
    <row r="1325" spans="2:8">
      <c r="B1325" s="27"/>
      <c r="C1325" s="27"/>
      <c r="D1325" s="27"/>
      <c r="E1325" s="27"/>
      <c r="F1325" s="26"/>
      <c r="G1325" s="28" t="str">
        <f t="shared" si="29"/>
        <v/>
      </c>
      <c r="H1325" s="31"/>
    </row>
    <row r="1326" spans="2:8">
      <c r="B1326" s="27"/>
      <c r="C1326" s="27"/>
      <c r="D1326" s="27"/>
      <c r="E1326" s="27"/>
      <c r="F1326" s="26"/>
      <c r="G1326" s="28" t="str">
        <f t="shared" si="29"/>
        <v/>
      </c>
      <c r="H1326" s="31"/>
    </row>
    <row r="1327" spans="2:8">
      <c r="B1327" s="27"/>
      <c r="C1327" s="27"/>
      <c r="D1327" s="27"/>
      <c r="E1327" s="27"/>
      <c r="F1327" s="26"/>
      <c r="G1327" s="28" t="str">
        <f t="shared" si="29"/>
        <v/>
      </c>
      <c r="H1327" s="31"/>
    </row>
    <row r="1328" spans="2:8">
      <c r="B1328" s="27"/>
      <c r="C1328" s="27"/>
      <c r="D1328" s="27"/>
      <c r="E1328" s="27"/>
      <c r="F1328" s="26"/>
      <c r="G1328" s="28" t="str">
        <f t="shared" si="29"/>
        <v/>
      </c>
      <c r="H1328" s="31"/>
    </row>
    <row r="1329" spans="2:8">
      <c r="B1329" s="27"/>
      <c r="C1329" s="27"/>
      <c r="D1329" s="27"/>
      <c r="E1329" s="27"/>
      <c r="F1329" s="26"/>
      <c r="G1329" s="28" t="str">
        <f t="shared" si="29"/>
        <v/>
      </c>
      <c r="H1329" s="31"/>
    </row>
    <row r="1330" spans="2:8">
      <c r="B1330" s="27"/>
      <c r="C1330" s="27"/>
      <c r="D1330" s="27"/>
      <c r="E1330" s="27"/>
      <c r="F1330" s="26"/>
      <c r="G1330" s="28" t="str">
        <f t="shared" si="29"/>
        <v/>
      </c>
      <c r="H1330" s="31"/>
    </row>
    <row r="1331" spans="2:8">
      <c r="B1331" s="27"/>
      <c r="C1331" s="27"/>
      <c r="D1331" s="27"/>
      <c r="E1331" s="27"/>
      <c r="F1331" s="26"/>
      <c r="G1331" s="28" t="str">
        <f t="shared" si="29"/>
        <v/>
      </c>
      <c r="H1331" s="31"/>
    </row>
    <row r="1332" spans="2:8">
      <c r="B1332" s="27"/>
      <c r="C1332" s="27"/>
      <c r="D1332" s="27"/>
      <c r="E1332" s="27"/>
      <c r="F1332" s="26"/>
      <c r="G1332" s="28" t="str">
        <f t="shared" si="29"/>
        <v/>
      </c>
      <c r="H1332" s="31"/>
    </row>
    <row r="1333" spans="2:8">
      <c r="B1333" s="27"/>
      <c r="C1333" s="27"/>
      <c r="D1333" s="27"/>
      <c r="E1333" s="27"/>
      <c r="F1333" s="26"/>
      <c r="G1333" s="28" t="str">
        <f t="shared" si="29"/>
        <v/>
      </c>
      <c r="H1333" s="31"/>
    </row>
    <row r="1334" spans="2:8">
      <c r="B1334" s="27"/>
      <c r="C1334" s="27"/>
      <c r="D1334" s="27"/>
      <c r="E1334" s="27"/>
      <c r="F1334" s="26"/>
      <c r="G1334" s="28" t="str">
        <f t="shared" si="29"/>
        <v/>
      </c>
      <c r="H1334" s="31"/>
    </row>
    <row r="1335" spans="2:8">
      <c r="B1335" s="27"/>
      <c r="C1335" s="27"/>
      <c r="D1335" s="27"/>
      <c r="E1335" s="27"/>
      <c r="F1335" s="26"/>
      <c r="G1335" s="28" t="str">
        <f t="shared" si="29"/>
        <v/>
      </c>
      <c r="H1335" s="31"/>
    </row>
    <row r="1336" spans="2:8">
      <c r="B1336" s="27"/>
      <c r="C1336" s="27"/>
      <c r="D1336" s="27"/>
      <c r="E1336" s="27"/>
      <c r="F1336" s="26"/>
      <c r="G1336" s="28" t="str">
        <f t="shared" si="29"/>
        <v/>
      </c>
      <c r="H1336" s="31"/>
    </row>
    <row r="1337" spans="2:8">
      <c r="B1337" s="27"/>
      <c r="C1337" s="27"/>
      <c r="D1337" s="27"/>
      <c r="E1337" s="27"/>
      <c r="F1337" s="26"/>
      <c r="G1337" s="28" t="str">
        <f t="shared" si="29"/>
        <v/>
      </c>
      <c r="H1337" s="31"/>
    </row>
    <row r="1338" spans="2:8">
      <c r="B1338" s="27"/>
      <c r="C1338" s="27"/>
      <c r="D1338" s="27"/>
      <c r="E1338" s="27"/>
      <c r="F1338" s="26"/>
      <c r="G1338" s="28" t="str">
        <f t="shared" si="29"/>
        <v/>
      </c>
      <c r="H1338" s="31"/>
    </row>
    <row r="1339" spans="2:8">
      <c r="B1339" s="27"/>
      <c r="C1339" s="27"/>
      <c r="D1339" s="27"/>
      <c r="E1339" s="27"/>
      <c r="F1339" s="26"/>
      <c r="G1339" s="28" t="str">
        <f t="shared" si="29"/>
        <v/>
      </c>
      <c r="H1339" s="31"/>
    </row>
    <row r="1340" spans="2:8">
      <c r="B1340" s="27"/>
      <c r="C1340" s="27"/>
      <c r="D1340" s="27"/>
      <c r="E1340" s="27"/>
      <c r="F1340" s="26"/>
      <c r="G1340" s="28" t="str">
        <f t="shared" si="29"/>
        <v/>
      </c>
      <c r="H1340" s="31"/>
    </row>
    <row r="1341" spans="2:8">
      <c r="B1341" s="27"/>
      <c r="C1341" s="27"/>
      <c r="D1341" s="27"/>
      <c r="E1341" s="27"/>
      <c r="F1341" s="26"/>
      <c r="G1341" s="28" t="str">
        <f t="shared" si="29"/>
        <v/>
      </c>
      <c r="H1341" s="31"/>
    </row>
    <row r="1342" spans="2:8">
      <c r="B1342" s="27"/>
      <c r="C1342" s="27"/>
      <c r="D1342" s="27"/>
      <c r="E1342" s="27"/>
      <c r="F1342" s="26"/>
      <c r="G1342" s="28" t="str">
        <f t="shared" si="29"/>
        <v/>
      </c>
      <c r="H1342" s="31"/>
    </row>
    <row r="1343" spans="2:8">
      <c r="B1343" s="27"/>
      <c r="C1343" s="27"/>
      <c r="D1343" s="27"/>
      <c r="E1343" s="27"/>
      <c r="F1343" s="26"/>
      <c r="G1343" s="28" t="str">
        <f t="shared" si="29"/>
        <v/>
      </c>
      <c r="H1343" s="31"/>
    </row>
    <row r="1344" spans="2:8">
      <c r="B1344" s="27"/>
      <c r="C1344" s="27"/>
      <c r="D1344" s="27"/>
      <c r="E1344" s="27"/>
      <c r="F1344" s="26"/>
      <c r="G1344" s="28" t="str">
        <f t="shared" si="29"/>
        <v/>
      </c>
      <c r="H1344" s="31"/>
    </row>
    <row r="1345" spans="2:8">
      <c r="B1345" s="27"/>
      <c r="C1345" s="27"/>
      <c r="D1345" s="27"/>
      <c r="E1345" s="27"/>
      <c r="F1345" s="26"/>
      <c r="G1345" s="28" t="str">
        <f t="shared" si="29"/>
        <v/>
      </c>
      <c r="H1345" s="31"/>
    </row>
    <row r="1346" spans="2:8">
      <c r="B1346" s="27"/>
      <c r="C1346" s="27"/>
      <c r="D1346" s="27"/>
      <c r="E1346" s="27"/>
      <c r="F1346" s="26"/>
      <c r="G1346" s="28" t="str">
        <f t="shared" si="29"/>
        <v/>
      </c>
      <c r="H1346" s="31"/>
    </row>
    <row r="1347" spans="2:8">
      <c r="B1347" s="27"/>
      <c r="C1347" s="27"/>
      <c r="D1347" s="27"/>
      <c r="E1347" s="27"/>
      <c r="F1347" s="26"/>
      <c r="G1347" s="28" t="str">
        <f t="shared" si="29"/>
        <v/>
      </c>
      <c r="H1347" s="31"/>
    </row>
    <row r="1348" spans="2:8">
      <c r="B1348" s="27"/>
      <c r="C1348" s="27"/>
      <c r="D1348" s="27"/>
      <c r="E1348" s="27"/>
      <c r="F1348" s="26"/>
      <c r="G1348" s="28" t="str">
        <f t="shared" si="29"/>
        <v/>
      </c>
      <c r="H1348" s="31"/>
    </row>
    <row r="1349" spans="2:8">
      <c r="B1349" s="27"/>
      <c r="C1349" s="27"/>
      <c r="D1349" s="27"/>
      <c r="E1349" s="27"/>
      <c r="F1349" s="26"/>
      <c r="G1349" s="28" t="str">
        <f t="shared" si="29"/>
        <v/>
      </c>
      <c r="H1349" s="31"/>
    </row>
    <row r="1350" spans="2:8">
      <c r="B1350" s="27"/>
      <c r="C1350" s="27"/>
      <c r="D1350" s="27"/>
      <c r="E1350" s="27"/>
      <c r="F1350" s="26"/>
      <c r="G1350" s="28" t="str">
        <f t="shared" si="29"/>
        <v/>
      </c>
      <c r="H1350" s="31"/>
    </row>
    <row r="1351" spans="2:8">
      <c r="B1351" s="27"/>
      <c r="C1351" s="27"/>
      <c r="D1351" s="27"/>
      <c r="E1351" s="27"/>
      <c r="F1351" s="26"/>
      <c r="G1351" s="28" t="str">
        <f t="shared" si="29"/>
        <v/>
      </c>
      <c r="H1351" s="31"/>
    </row>
    <row r="1352" spans="2:8">
      <c r="B1352" s="27"/>
      <c r="C1352" s="27"/>
      <c r="D1352" s="27"/>
      <c r="E1352" s="27"/>
      <c r="F1352" s="26"/>
      <c r="G1352" s="28" t="str">
        <f t="shared" si="29"/>
        <v/>
      </c>
      <c r="H1352" s="31"/>
    </row>
    <row r="1353" spans="2:8">
      <c r="B1353" s="27"/>
      <c r="C1353" s="27"/>
      <c r="D1353" s="27"/>
      <c r="E1353" s="27"/>
      <c r="F1353" s="26"/>
      <c r="G1353" s="28" t="str">
        <f t="shared" si="29"/>
        <v/>
      </c>
      <c r="H1353" s="31"/>
    </row>
    <row r="1354" spans="2:8">
      <c r="B1354" s="27"/>
      <c r="C1354" s="27"/>
      <c r="D1354" s="27"/>
      <c r="E1354" s="27"/>
      <c r="F1354" s="26"/>
      <c r="G1354" s="28" t="str">
        <f t="shared" si="29"/>
        <v/>
      </c>
      <c r="H1354" s="31"/>
    </row>
    <row r="1355" spans="2:8">
      <c r="B1355" s="27"/>
      <c r="C1355" s="27"/>
      <c r="D1355" s="27"/>
      <c r="E1355" s="27"/>
      <c r="F1355" s="26"/>
      <c r="G1355" s="28" t="str">
        <f t="shared" si="29"/>
        <v/>
      </c>
      <c r="H1355" s="31"/>
    </row>
    <row r="1356" spans="2:8">
      <c r="B1356" s="27"/>
      <c r="C1356" s="27"/>
      <c r="D1356" s="27"/>
      <c r="E1356" s="27"/>
      <c r="F1356" s="26"/>
      <c r="G1356" s="28" t="str">
        <f t="shared" si="29"/>
        <v/>
      </c>
      <c r="H1356" s="31"/>
    </row>
    <row r="1357" spans="2:8">
      <c r="B1357" s="27"/>
      <c r="C1357" s="27"/>
      <c r="D1357" s="27"/>
      <c r="E1357" s="27"/>
      <c r="F1357" s="26"/>
      <c r="G1357" s="28" t="str">
        <f t="shared" si="29"/>
        <v/>
      </c>
      <c r="H1357" s="31"/>
    </row>
    <row r="1358" spans="2:8">
      <c r="B1358" s="27"/>
      <c r="C1358" s="27"/>
      <c r="D1358" s="27"/>
      <c r="E1358" s="27"/>
      <c r="F1358" s="26"/>
      <c r="G1358" s="28" t="str">
        <f t="shared" si="29"/>
        <v/>
      </c>
      <c r="H1358" s="31"/>
    </row>
    <row r="1359" spans="2:8">
      <c r="B1359" s="27"/>
      <c r="C1359" s="27"/>
      <c r="D1359" s="27"/>
      <c r="E1359" s="27"/>
      <c r="F1359" s="26"/>
      <c r="G1359" s="28" t="str">
        <f t="shared" si="29"/>
        <v/>
      </c>
      <c r="H1359" s="31"/>
    </row>
    <row r="1360" spans="2:8">
      <c r="B1360" s="27"/>
      <c r="C1360" s="27"/>
      <c r="D1360" s="27"/>
      <c r="E1360" s="27"/>
      <c r="F1360" s="26"/>
      <c r="G1360" s="28" t="str">
        <f t="shared" si="29"/>
        <v/>
      </c>
      <c r="H1360" s="31"/>
    </row>
    <row r="1361" spans="2:8">
      <c r="B1361" s="27"/>
      <c r="C1361" s="27"/>
      <c r="D1361" s="27"/>
      <c r="E1361" s="27"/>
      <c r="F1361" s="26"/>
      <c r="G1361" s="28" t="str">
        <f t="shared" si="29"/>
        <v/>
      </c>
      <c r="H1361" s="31"/>
    </row>
    <row r="1362" spans="2:8">
      <c r="B1362" s="27"/>
      <c r="C1362" s="27"/>
      <c r="D1362" s="27"/>
      <c r="E1362" s="27"/>
      <c r="F1362" s="26"/>
      <c r="G1362" s="28" t="str">
        <f t="shared" si="29"/>
        <v/>
      </c>
      <c r="H1362" s="31"/>
    </row>
    <row r="1363" spans="2:8">
      <c r="B1363" s="27"/>
      <c r="C1363" s="27"/>
      <c r="D1363" s="27"/>
      <c r="E1363" s="27"/>
      <c r="F1363" s="26"/>
      <c r="G1363" s="28" t="str">
        <f t="shared" si="29"/>
        <v/>
      </c>
      <c r="H1363" s="31"/>
    </row>
    <row r="1364" spans="2:8">
      <c r="B1364" s="27"/>
      <c r="C1364" s="27"/>
      <c r="D1364" s="27"/>
      <c r="E1364" s="27"/>
      <c r="F1364" s="26"/>
      <c r="G1364" s="28" t="str">
        <f t="shared" si="29"/>
        <v/>
      </c>
      <c r="H1364" s="31"/>
    </row>
    <row r="1365" spans="2:8">
      <c r="B1365" s="27"/>
      <c r="C1365" s="27"/>
      <c r="D1365" s="27"/>
      <c r="E1365" s="27"/>
      <c r="F1365" s="26"/>
      <c r="G1365" s="28" t="str">
        <f t="shared" si="29"/>
        <v/>
      </c>
      <c r="H1365" s="31"/>
    </row>
    <row r="1366" spans="2:8">
      <c r="B1366" s="27"/>
      <c r="C1366" s="27"/>
      <c r="D1366" s="27"/>
      <c r="E1366" s="27"/>
      <c r="F1366" s="26"/>
      <c r="G1366" s="28" t="str">
        <f t="shared" si="29"/>
        <v/>
      </c>
      <c r="H1366" s="31"/>
    </row>
    <row r="1367" spans="2:8">
      <c r="B1367" s="27"/>
      <c r="C1367" s="27"/>
      <c r="D1367" s="27"/>
      <c r="E1367" s="27"/>
      <c r="F1367" s="26"/>
      <c r="G1367" s="28" t="str">
        <f t="shared" si="29"/>
        <v/>
      </c>
      <c r="H1367" s="31"/>
    </row>
    <row r="1368" spans="2:8">
      <c r="B1368" s="27"/>
      <c r="C1368" s="27"/>
      <c r="D1368" s="27"/>
      <c r="E1368" s="27"/>
      <c r="F1368" s="26"/>
      <c r="G1368" s="28" t="str">
        <f t="shared" si="29"/>
        <v/>
      </c>
      <c r="H1368" s="31"/>
    </row>
    <row r="1369" spans="2:8">
      <c r="B1369" s="27"/>
      <c r="C1369" s="27"/>
      <c r="D1369" s="27"/>
      <c r="E1369" s="27"/>
      <c r="F1369" s="26"/>
      <c r="G1369" s="28" t="str">
        <f t="shared" si="29"/>
        <v/>
      </c>
      <c r="H1369" s="31"/>
    </row>
    <row r="1370" spans="2:8">
      <c r="B1370" s="27"/>
      <c r="C1370" s="27"/>
      <c r="D1370" s="27"/>
      <c r="E1370" s="27"/>
      <c r="F1370" s="26"/>
      <c r="G1370" s="28" t="str">
        <f t="shared" si="29"/>
        <v/>
      </c>
      <c r="H1370" s="31"/>
    </row>
    <row r="1371" spans="2:8">
      <c r="B1371" s="27"/>
      <c r="C1371" s="27"/>
      <c r="D1371" s="27"/>
      <c r="E1371" s="27"/>
      <c r="F1371" s="26"/>
      <c r="G1371" s="28" t="str">
        <f t="shared" si="29"/>
        <v/>
      </c>
      <c r="H1371" s="31"/>
    </row>
    <row r="1372" spans="2:8">
      <c r="B1372" s="27"/>
      <c r="C1372" s="27"/>
      <c r="D1372" s="27"/>
      <c r="E1372" s="27"/>
      <c r="F1372" s="26"/>
      <c r="G1372" s="28" t="str">
        <f t="shared" si="29"/>
        <v/>
      </c>
      <c r="H1372" s="31"/>
    </row>
    <row r="1373" spans="2:8">
      <c r="B1373" s="27"/>
      <c r="C1373" s="27"/>
      <c r="D1373" s="27"/>
      <c r="E1373" s="27"/>
      <c r="F1373" s="26"/>
      <c r="G1373" s="28" t="str">
        <f t="shared" si="29"/>
        <v/>
      </c>
      <c r="H1373" s="31"/>
    </row>
    <row r="1374" spans="2:8">
      <c r="B1374" s="27"/>
      <c r="C1374" s="27"/>
      <c r="D1374" s="27"/>
      <c r="E1374" s="27"/>
      <c r="F1374" s="26"/>
      <c r="G1374" s="28" t="str">
        <f t="shared" si="29"/>
        <v/>
      </c>
      <c r="H1374" s="31"/>
    </row>
    <row r="1375" spans="2:8">
      <c r="B1375" s="27"/>
      <c r="C1375" s="27"/>
      <c r="D1375" s="27"/>
      <c r="E1375" s="27"/>
      <c r="F1375" s="26"/>
      <c r="G1375" s="28" t="str">
        <f t="shared" si="29"/>
        <v/>
      </c>
      <c r="H1375" s="31"/>
    </row>
    <row r="1376" spans="2:8">
      <c r="B1376" s="27"/>
      <c r="C1376" s="27"/>
      <c r="D1376" s="27"/>
      <c r="E1376" s="27"/>
      <c r="F1376" s="26"/>
      <c r="G1376" s="28" t="str">
        <f t="shared" si="29"/>
        <v/>
      </c>
      <c r="H1376" s="31"/>
    </row>
    <row r="1377" spans="2:8">
      <c r="B1377" s="27"/>
      <c r="C1377" s="27"/>
      <c r="D1377" s="27"/>
      <c r="E1377" s="27"/>
      <c r="F1377" s="26"/>
      <c r="G1377" s="28" t="str">
        <f t="shared" si="29"/>
        <v/>
      </c>
      <c r="H1377" s="31"/>
    </row>
    <row r="1378" spans="2:8">
      <c r="B1378" s="27"/>
      <c r="C1378" s="27"/>
      <c r="D1378" s="27"/>
      <c r="E1378" s="27"/>
      <c r="F1378" s="26"/>
      <c r="G1378" s="28" t="str">
        <f t="shared" si="29"/>
        <v/>
      </c>
      <c r="H1378" s="31"/>
    </row>
    <row r="1379" spans="2:8">
      <c r="B1379" s="27"/>
      <c r="C1379" s="27"/>
      <c r="D1379" s="27"/>
      <c r="E1379" s="27"/>
      <c r="F1379" s="26"/>
      <c r="G1379" s="28" t="str">
        <f t="shared" si="29"/>
        <v/>
      </c>
      <c r="H1379" s="31"/>
    </row>
    <row r="1380" spans="2:8">
      <c r="B1380" s="27"/>
      <c r="C1380" s="27"/>
      <c r="D1380" s="27"/>
      <c r="E1380" s="27"/>
      <c r="F1380" s="26"/>
      <c r="G1380" s="28" t="str">
        <f t="shared" si="29"/>
        <v/>
      </c>
      <c r="H1380" s="31"/>
    </row>
    <row r="1381" spans="2:8">
      <c r="B1381" s="27"/>
      <c r="C1381" s="27"/>
      <c r="D1381" s="27"/>
      <c r="E1381" s="27"/>
      <c r="F1381" s="26"/>
      <c r="G1381" s="28" t="str">
        <f t="shared" si="29"/>
        <v/>
      </c>
      <c r="H1381" s="31"/>
    </row>
    <row r="1382" spans="2:8">
      <c r="B1382" s="27"/>
      <c r="C1382" s="27"/>
      <c r="D1382" s="27"/>
      <c r="E1382" s="27"/>
      <c r="F1382" s="26"/>
      <c r="G1382" s="28" t="str">
        <f t="shared" si="29"/>
        <v/>
      </c>
      <c r="H1382" s="31"/>
    </row>
    <row r="1383" spans="2:8">
      <c r="B1383" s="27"/>
      <c r="C1383" s="27"/>
      <c r="D1383" s="27"/>
      <c r="E1383" s="27"/>
      <c r="F1383" s="26"/>
      <c r="G1383" s="28" t="str">
        <f t="shared" si="29"/>
        <v/>
      </c>
      <c r="H1383" s="31"/>
    </row>
    <row r="1384" spans="2:8">
      <c r="B1384" s="27"/>
      <c r="C1384" s="27"/>
      <c r="D1384" s="27"/>
      <c r="E1384" s="27"/>
      <c r="F1384" s="26"/>
      <c r="G1384" s="28" t="str">
        <f t="shared" si="29"/>
        <v/>
      </c>
      <c r="H1384" s="31"/>
    </row>
    <row r="1385" spans="2:8">
      <c r="B1385" s="27"/>
      <c r="C1385" s="27"/>
      <c r="D1385" s="27"/>
      <c r="E1385" s="27"/>
      <c r="F1385" s="26"/>
      <c r="G1385" s="28" t="str">
        <f t="shared" ref="G1385:G1448" si="30">IF(F1385="","",IF(F1385="EI",4,IF(F1385="EO",5.2,IF(F1385="EQ",3.9,IF(F1385="ILF",7.5,IF(F1385="EIF",5.4))))))</f>
        <v/>
      </c>
      <c r="H1385" s="31"/>
    </row>
    <row r="1386" spans="2:8">
      <c r="B1386" s="27"/>
      <c r="C1386" s="27"/>
      <c r="D1386" s="27"/>
      <c r="E1386" s="27"/>
      <c r="F1386" s="26"/>
      <c r="G1386" s="28" t="str">
        <f t="shared" si="30"/>
        <v/>
      </c>
      <c r="H1386" s="31"/>
    </row>
    <row r="1387" spans="2:8">
      <c r="B1387" s="27"/>
      <c r="C1387" s="27"/>
      <c r="D1387" s="27"/>
      <c r="E1387" s="27"/>
      <c r="F1387" s="26"/>
      <c r="G1387" s="28" t="str">
        <f t="shared" si="30"/>
        <v/>
      </c>
      <c r="H1387" s="31"/>
    </row>
    <row r="1388" spans="2:8">
      <c r="B1388" s="27"/>
      <c r="C1388" s="27"/>
      <c r="D1388" s="27"/>
      <c r="E1388" s="27"/>
      <c r="F1388" s="26"/>
      <c r="G1388" s="28" t="str">
        <f t="shared" si="30"/>
        <v/>
      </c>
      <c r="H1388" s="31"/>
    </row>
    <row r="1389" spans="2:8">
      <c r="B1389" s="27"/>
      <c r="C1389" s="27"/>
      <c r="D1389" s="27"/>
      <c r="E1389" s="27"/>
      <c r="F1389" s="26"/>
      <c r="G1389" s="28" t="str">
        <f t="shared" si="30"/>
        <v/>
      </c>
      <c r="H1389" s="31"/>
    </row>
    <row r="1390" spans="2:8">
      <c r="B1390" s="27"/>
      <c r="C1390" s="27"/>
      <c r="D1390" s="27"/>
      <c r="E1390" s="27"/>
      <c r="F1390" s="26"/>
      <c r="G1390" s="28" t="str">
        <f t="shared" si="30"/>
        <v/>
      </c>
      <c r="H1390" s="31"/>
    </row>
    <row r="1391" spans="2:8">
      <c r="B1391" s="27"/>
      <c r="C1391" s="27"/>
      <c r="D1391" s="27"/>
      <c r="E1391" s="27"/>
      <c r="F1391" s="26"/>
      <c r="G1391" s="28" t="str">
        <f t="shared" si="30"/>
        <v/>
      </c>
      <c r="H1391" s="31"/>
    </row>
    <row r="1392" spans="2:8">
      <c r="B1392" s="27"/>
      <c r="C1392" s="27"/>
      <c r="D1392" s="27"/>
      <c r="E1392" s="27"/>
      <c r="F1392" s="26"/>
      <c r="G1392" s="28" t="str">
        <f t="shared" si="30"/>
        <v/>
      </c>
      <c r="H1392" s="31"/>
    </row>
    <row r="1393" spans="2:8">
      <c r="B1393" s="27"/>
      <c r="C1393" s="27"/>
      <c r="D1393" s="27"/>
      <c r="E1393" s="27"/>
      <c r="F1393" s="26"/>
      <c r="G1393" s="28" t="str">
        <f t="shared" si="30"/>
        <v/>
      </c>
      <c r="H1393" s="31"/>
    </row>
    <row r="1394" spans="2:8">
      <c r="B1394" s="27"/>
      <c r="C1394" s="27"/>
      <c r="D1394" s="27"/>
      <c r="E1394" s="27"/>
      <c r="F1394" s="26"/>
      <c r="G1394" s="28" t="str">
        <f t="shared" si="30"/>
        <v/>
      </c>
      <c r="H1394" s="31"/>
    </row>
    <row r="1395" spans="2:8">
      <c r="B1395" s="27"/>
      <c r="C1395" s="27"/>
      <c r="D1395" s="27"/>
      <c r="E1395" s="27"/>
      <c r="F1395" s="26"/>
      <c r="G1395" s="28" t="str">
        <f t="shared" si="30"/>
        <v/>
      </c>
      <c r="H1395" s="31"/>
    </row>
    <row r="1396" spans="2:8">
      <c r="B1396" s="27"/>
      <c r="C1396" s="27"/>
      <c r="D1396" s="27"/>
      <c r="E1396" s="27"/>
      <c r="F1396" s="26"/>
      <c r="G1396" s="28" t="str">
        <f t="shared" si="30"/>
        <v/>
      </c>
      <c r="H1396" s="31"/>
    </row>
    <row r="1397" spans="2:8">
      <c r="B1397" s="27"/>
      <c r="C1397" s="27"/>
      <c r="D1397" s="27"/>
      <c r="E1397" s="27"/>
      <c r="F1397" s="26"/>
      <c r="G1397" s="28" t="str">
        <f t="shared" si="30"/>
        <v/>
      </c>
      <c r="H1397" s="31"/>
    </row>
    <row r="1398" spans="2:8">
      <c r="B1398" s="27"/>
      <c r="C1398" s="27"/>
      <c r="D1398" s="27"/>
      <c r="E1398" s="27"/>
      <c r="F1398" s="26"/>
      <c r="G1398" s="28" t="str">
        <f t="shared" si="30"/>
        <v/>
      </c>
      <c r="H1398" s="31"/>
    </row>
    <row r="1399" spans="2:8">
      <c r="B1399" s="27"/>
      <c r="C1399" s="27"/>
      <c r="D1399" s="27"/>
      <c r="E1399" s="27"/>
      <c r="F1399" s="26"/>
      <c r="G1399" s="28" t="str">
        <f t="shared" si="30"/>
        <v/>
      </c>
      <c r="H1399" s="31"/>
    </row>
    <row r="1400" spans="2:8">
      <c r="B1400" s="27"/>
      <c r="C1400" s="27"/>
      <c r="D1400" s="27"/>
      <c r="E1400" s="27"/>
      <c r="F1400" s="26"/>
      <c r="G1400" s="28" t="str">
        <f t="shared" si="30"/>
        <v/>
      </c>
      <c r="H1400" s="31"/>
    </row>
    <row r="1401" spans="2:8">
      <c r="B1401" s="27"/>
      <c r="C1401" s="27"/>
      <c r="D1401" s="27"/>
      <c r="E1401" s="27"/>
      <c r="F1401" s="26"/>
      <c r="G1401" s="28" t="str">
        <f t="shared" si="30"/>
        <v/>
      </c>
      <c r="H1401" s="31"/>
    </row>
    <row r="1402" spans="2:8">
      <c r="B1402" s="27"/>
      <c r="C1402" s="27"/>
      <c r="D1402" s="27"/>
      <c r="E1402" s="27"/>
      <c r="F1402" s="26"/>
      <c r="G1402" s="28" t="str">
        <f t="shared" si="30"/>
        <v/>
      </c>
      <c r="H1402" s="31"/>
    </row>
    <row r="1403" spans="2:8">
      <c r="B1403" s="27"/>
      <c r="C1403" s="27"/>
      <c r="D1403" s="27"/>
      <c r="E1403" s="27"/>
      <c r="F1403" s="26"/>
      <c r="G1403" s="28" t="str">
        <f t="shared" si="30"/>
        <v/>
      </c>
      <c r="H1403" s="31"/>
    </row>
    <row r="1404" spans="2:8">
      <c r="B1404" s="27"/>
      <c r="C1404" s="27"/>
      <c r="D1404" s="27"/>
      <c r="E1404" s="27"/>
      <c r="F1404" s="26"/>
      <c r="G1404" s="28" t="str">
        <f t="shared" si="30"/>
        <v/>
      </c>
      <c r="H1404" s="31"/>
    </row>
    <row r="1405" spans="2:8">
      <c r="B1405" s="27"/>
      <c r="C1405" s="27"/>
      <c r="D1405" s="27"/>
      <c r="E1405" s="27"/>
      <c r="F1405" s="26"/>
      <c r="G1405" s="28" t="str">
        <f t="shared" si="30"/>
        <v/>
      </c>
      <c r="H1405" s="31"/>
    </row>
    <row r="1406" spans="2:8">
      <c r="B1406" s="27"/>
      <c r="C1406" s="27"/>
      <c r="D1406" s="27"/>
      <c r="E1406" s="27"/>
      <c r="F1406" s="26"/>
      <c r="G1406" s="28" t="str">
        <f t="shared" si="30"/>
        <v/>
      </c>
      <c r="H1406" s="31"/>
    </row>
    <row r="1407" spans="2:8">
      <c r="B1407" s="27"/>
      <c r="C1407" s="27"/>
      <c r="D1407" s="27"/>
      <c r="E1407" s="27"/>
      <c r="F1407" s="26"/>
      <c r="G1407" s="28" t="str">
        <f t="shared" si="30"/>
        <v/>
      </c>
      <c r="H1407" s="31"/>
    </row>
    <row r="1408" spans="2:8">
      <c r="B1408" s="27"/>
      <c r="C1408" s="27"/>
      <c r="D1408" s="27"/>
      <c r="E1408" s="27"/>
      <c r="F1408" s="26"/>
      <c r="G1408" s="28" t="str">
        <f t="shared" si="30"/>
        <v/>
      </c>
      <c r="H1408" s="31"/>
    </row>
    <row r="1409" spans="2:8">
      <c r="B1409" s="27"/>
      <c r="C1409" s="27"/>
      <c r="D1409" s="27"/>
      <c r="E1409" s="27"/>
      <c r="F1409" s="26"/>
      <c r="G1409" s="28" t="str">
        <f t="shared" si="30"/>
        <v/>
      </c>
      <c r="H1409" s="31"/>
    </row>
    <row r="1410" spans="2:8">
      <c r="B1410" s="27"/>
      <c r="C1410" s="27"/>
      <c r="D1410" s="27"/>
      <c r="E1410" s="27"/>
      <c r="F1410" s="26"/>
      <c r="G1410" s="28" t="str">
        <f t="shared" si="30"/>
        <v/>
      </c>
      <c r="H1410" s="31"/>
    </row>
    <row r="1411" spans="2:8">
      <c r="B1411" s="27"/>
      <c r="C1411" s="27"/>
      <c r="D1411" s="27"/>
      <c r="E1411" s="27"/>
      <c r="F1411" s="26"/>
      <c r="G1411" s="28" t="str">
        <f t="shared" si="30"/>
        <v/>
      </c>
      <c r="H1411" s="31"/>
    </row>
    <row r="1412" spans="2:8">
      <c r="B1412" s="27"/>
      <c r="C1412" s="27"/>
      <c r="D1412" s="27"/>
      <c r="E1412" s="27"/>
      <c r="F1412" s="26"/>
      <c r="G1412" s="28" t="str">
        <f t="shared" si="30"/>
        <v/>
      </c>
      <c r="H1412" s="31"/>
    </row>
    <row r="1413" spans="2:8">
      <c r="B1413" s="27"/>
      <c r="C1413" s="27"/>
      <c r="D1413" s="27"/>
      <c r="E1413" s="27"/>
      <c r="F1413" s="26"/>
      <c r="G1413" s="28" t="str">
        <f t="shared" si="30"/>
        <v/>
      </c>
      <c r="H1413" s="31"/>
    </row>
    <row r="1414" spans="2:8">
      <c r="B1414" s="27"/>
      <c r="C1414" s="27"/>
      <c r="D1414" s="27"/>
      <c r="E1414" s="27"/>
      <c r="F1414" s="26"/>
      <c r="G1414" s="28" t="str">
        <f t="shared" si="30"/>
        <v/>
      </c>
      <c r="H1414" s="31"/>
    </row>
    <row r="1415" spans="2:8">
      <c r="B1415" s="27"/>
      <c r="C1415" s="27"/>
      <c r="D1415" s="27"/>
      <c r="E1415" s="27"/>
      <c r="F1415" s="26"/>
      <c r="G1415" s="28" t="str">
        <f t="shared" si="30"/>
        <v/>
      </c>
      <c r="H1415" s="31"/>
    </row>
    <row r="1416" spans="2:8">
      <c r="B1416" s="27"/>
      <c r="C1416" s="27"/>
      <c r="D1416" s="27"/>
      <c r="E1416" s="27"/>
      <c r="F1416" s="26"/>
      <c r="G1416" s="28" t="str">
        <f t="shared" si="30"/>
        <v/>
      </c>
      <c r="H1416" s="31"/>
    </row>
    <row r="1417" spans="2:8">
      <c r="B1417" s="27"/>
      <c r="C1417" s="27"/>
      <c r="D1417" s="27"/>
      <c r="E1417" s="27"/>
      <c r="F1417" s="26"/>
      <c r="G1417" s="28" t="str">
        <f t="shared" si="30"/>
        <v/>
      </c>
      <c r="H1417" s="31"/>
    </row>
    <row r="1418" spans="2:8">
      <c r="B1418" s="27"/>
      <c r="C1418" s="27"/>
      <c r="D1418" s="27"/>
      <c r="E1418" s="27"/>
      <c r="F1418" s="26"/>
      <c r="G1418" s="28" t="str">
        <f t="shared" si="30"/>
        <v/>
      </c>
      <c r="H1418" s="31"/>
    </row>
    <row r="1419" spans="2:8">
      <c r="B1419" s="27"/>
      <c r="C1419" s="27"/>
      <c r="D1419" s="27"/>
      <c r="E1419" s="27"/>
      <c r="F1419" s="26"/>
      <c r="G1419" s="28" t="str">
        <f t="shared" si="30"/>
        <v/>
      </c>
      <c r="H1419" s="31"/>
    </row>
    <row r="1420" spans="2:8">
      <c r="B1420" s="27"/>
      <c r="C1420" s="27"/>
      <c r="D1420" s="27"/>
      <c r="E1420" s="27"/>
      <c r="F1420" s="26"/>
      <c r="G1420" s="28" t="str">
        <f t="shared" si="30"/>
        <v/>
      </c>
      <c r="H1420" s="31"/>
    </row>
    <row r="1421" spans="2:8">
      <c r="B1421" s="27"/>
      <c r="C1421" s="27"/>
      <c r="D1421" s="27"/>
      <c r="E1421" s="27"/>
      <c r="F1421" s="26"/>
      <c r="G1421" s="28" t="str">
        <f t="shared" si="30"/>
        <v/>
      </c>
      <c r="H1421" s="31"/>
    </row>
    <row r="1422" spans="2:8">
      <c r="B1422" s="27"/>
      <c r="C1422" s="27"/>
      <c r="D1422" s="27"/>
      <c r="E1422" s="27"/>
      <c r="F1422" s="26"/>
      <c r="G1422" s="28" t="str">
        <f t="shared" si="30"/>
        <v/>
      </c>
      <c r="H1422" s="31"/>
    </row>
    <row r="1423" spans="2:8">
      <c r="B1423" s="27"/>
      <c r="C1423" s="27"/>
      <c r="D1423" s="27"/>
      <c r="E1423" s="27"/>
      <c r="F1423" s="26"/>
      <c r="G1423" s="28" t="str">
        <f t="shared" si="30"/>
        <v/>
      </c>
      <c r="H1423" s="31"/>
    </row>
    <row r="1424" spans="2:8">
      <c r="B1424" s="27"/>
      <c r="C1424" s="27"/>
      <c r="D1424" s="27"/>
      <c r="E1424" s="27"/>
      <c r="F1424" s="26"/>
      <c r="G1424" s="28" t="str">
        <f t="shared" si="30"/>
        <v/>
      </c>
      <c r="H1424" s="31"/>
    </row>
    <row r="1425" spans="2:8">
      <c r="B1425" s="27"/>
      <c r="C1425" s="27"/>
      <c r="D1425" s="27"/>
      <c r="E1425" s="27"/>
      <c r="F1425" s="26"/>
      <c r="G1425" s="28" t="str">
        <f t="shared" si="30"/>
        <v/>
      </c>
      <c r="H1425" s="31"/>
    </row>
    <row r="1426" spans="2:8">
      <c r="B1426" s="27"/>
      <c r="C1426" s="27"/>
      <c r="D1426" s="27"/>
      <c r="E1426" s="27"/>
      <c r="F1426" s="26"/>
      <c r="G1426" s="28" t="str">
        <f t="shared" si="30"/>
        <v/>
      </c>
      <c r="H1426" s="31"/>
    </row>
    <row r="1427" spans="2:8">
      <c r="B1427" s="27"/>
      <c r="C1427" s="27"/>
      <c r="D1427" s="27"/>
      <c r="E1427" s="27"/>
      <c r="F1427" s="26"/>
      <c r="G1427" s="28" t="str">
        <f t="shared" si="30"/>
        <v/>
      </c>
      <c r="H1427" s="31"/>
    </row>
    <row r="1428" spans="2:8">
      <c r="B1428" s="27"/>
      <c r="C1428" s="27"/>
      <c r="D1428" s="27"/>
      <c r="E1428" s="27"/>
      <c r="F1428" s="26"/>
      <c r="G1428" s="28" t="str">
        <f t="shared" si="30"/>
        <v/>
      </c>
      <c r="H1428" s="31"/>
    </row>
    <row r="1429" spans="2:8">
      <c r="B1429" s="27"/>
      <c r="C1429" s="27"/>
      <c r="D1429" s="27"/>
      <c r="E1429" s="27"/>
      <c r="F1429" s="26"/>
      <c r="G1429" s="28" t="str">
        <f t="shared" si="30"/>
        <v/>
      </c>
      <c r="H1429" s="31"/>
    </row>
    <row r="1430" spans="2:8">
      <c r="B1430" s="27"/>
      <c r="C1430" s="27"/>
      <c r="D1430" s="27"/>
      <c r="E1430" s="27"/>
      <c r="F1430" s="26"/>
      <c r="G1430" s="28" t="str">
        <f t="shared" si="30"/>
        <v/>
      </c>
      <c r="H1430" s="31"/>
    </row>
    <row r="1431" spans="2:8">
      <c r="B1431" s="27"/>
      <c r="C1431" s="27"/>
      <c r="D1431" s="27"/>
      <c r="E1431" s="27"/>
      <c r="F1431" s="26"/>
      <c r="G1431" s="28" t="str">
        <f t="shared" si="30"/>
        <v/>
      </c>
      <c r="H1431" s="31"/>
    </row>
    <row r="1432" spans="2:8">
      <c r="B1432" s="27"/>
      <c r="C1432" s="27"/>
      <c r="D1432" s="27"/>
      <c r="E1432" s="27"/>
      <c r="F1432" s="26"/>
      <c r="G1432" s="28" t="str">
        <f t="shared" si="30"/>
        <v/>
      </c>
      <c r="H1432" s="31"/>
    </row>
    <row r="1433" spans="2:8">
      <c r="B1433" s="27"/>
      <c r="C1433" s="27"/>
      <c r="D1433" s="27"/>
      <c r="E1433" s="27"/>
      <c r="F1433" s="26"/>
      <c r="G1433" s="28" t="str">
        <f t="shared" si="30"/>
        <v/>
      </c>
      <c r="H1433" s="31"/>
    </row>
    <row r="1434" spans="2:8">
      <c r="B1434" s="27"/>
      <c r="C1434" s="27"/>
      <c r="D1434" s="27"/>
      <c r="E1434" s="27"/>
      <c r="F1434" s="26"/>
      <c r="G1434" s="28" t="str">
        <f t="shared" si="30"/>
        <v/>
      </c>
      <c r="H1434" s="31"/>
    </row>
    <row r="1435" spans="2:8">
      <c r="B1435" s="27"/>
      <c r="C1435" s="27"/>
      <c r="D1435" s="27"/>
      <c r="E1435" s="27"/>
      <c r="F1435" s="26"/>
      <c r="G1435" s="28" t="str">
        <f t="shared" si="30"/>
        <v/>
      </c>
      <c r="H1435" s="31"/>
    </row>
    <row r="1436" spans="2:8">
      <c r="B1436" s="27"/>
      <c r="C1436" s="27"/>
      <c r="D1436" s="27"/>
      <c r="E1436" s="27"/>
      <c r="F1436" s="26"/>
      <c r="G1436" s="28" t="str">
        <f t="shared" si="30"/>
        <v/>
      </c>
      <c r="H1436" s="31"/>
    </row>
    <row r="1437" spans="2:8">
      <c r="B1437" s="27"/>
      <c r="C1437" s="27"/>
      <c r="D1437" s="27"/>
      <c r="E1437" s="27"/>
      <c r="F1437" s="26"/>
      <c r="G1437" s="28" t="str">
        <f t="shared" si="30"/>
        <v/>
      </c>
      <c r="H1437" s="31"/>
    </row>
    <row r="1438" spans="2:8">
      <c r="B1438" s="27"/>
      <c r="C1438" s="27"/>
      <c r="D1438" s="27"/>
      <c r="E1438" s="27"/>
      <c r="F1438" s="26"/>
      <c r="G1438" s="28" t="str">
        <f t="shared" si="30"/>
        <v/>
      </c>
      <c r="H1438" s="31"/>
    </row>
    <row r="1439" spans="2:8">
      <c r="B1439" s="27"/>
      <c r="C1439" s="27"/>
      <c r="D1439" s="27"/>
      <c r="E1439" s="27"/>
      <c r="F1439" s="26"/>
      <c r="G1439" s="28" t="str">
        <f t="shared" si="30"/>
        <v/>
      </c>
      <c r="H1439" s="31"/>
    </row>
    <row r="1440" spans="2:8">
      <c r="B1440" s="27"/>
      <c r="C1440" s="27"/>
      <c r="D1440" s="27"/>
      <c r="E1440" s="27"/>
      <c r="F1440" s="26"/>
      <c r="G1440" s="28" t="str">
        <f t="shared" si="30"/>
        <v/>
      </c>
      <c r="H1440" s="31"/>
    </row>
    <row r="1441" spans="2:8">
      <c r="B1441" s="27"/>
      <c r="C1441" s="27"/>
      <c r="D1441" s="27"/>
      <c r="E1441" s="27"/>
      <c r="F1441" s="26"/>
      <c r="G1441" s="28" t="str">
        <f t="shared" si="30"/>
        <v/>
      </c>
      <c r="H1441" s="31"/>
    </row>
    <row r="1442" spans="2:8">
      <c r="B1442" s="27"/>
      <c r="C1442" s="27"/>
      <c r="D1442" s="27"/>
      <c r="E1442" s="27"/>
      <c r="F1442" s="26"/>
      <c r="G1442" s="28" t="str">
        <f t="shared" si="30"/>
        <v/>
      </c>
      <c r="H1442" s="31"/>
    </row>
    <row r="1443" spans="2:8">
      <c r="B1443" s="27"/>
      <c r="C1443" s="27"/>
      <c r="D1443" s="27"/>
      <c r="E1443" s="27"/>
      <c r="F1443" s="26"/>
      <c r="G1443" s="28" t="str">
        <f t="shared" si="30"/>
        <v/>
      </c>
      <c r="H1443" s="31"/>
    </row>
    <row r="1444" spans="2:8">
      <c r="B1444" s="27"/>
      <c r="C1444" s="27"/>
      <c r="D1444" s="27"/>
      <c r="E1444" s="27"/>
      <c r="F1444" s="26"/>
      <c r="G1444" s="28" t="str">
        <f t="shared" si="30"/>
        <v/>
      </c>
      <c r="H1444" s="31"/>
    </row>
    <row r="1445" spans="2:8">
      <c r="B1445" s="27"/>
      <c r="C1445" s="27"/>
      <c r="D1445" s="27"/>
      <c r="E1445" s="27"/>
      <c r="F1445" s="26"/>
      <c r="G1445" s="28" t="str">
        <f t="shared" si="30"/>
        <v/>
      </c>
      <c r="H1445" s="31"/>
    </row>
    <row r="1446" spans="2:8">
      <c r="B1446" s="27"/>
      <c r="C1446" s="27"/>
      <c r="D1446" s="27"/>
      <c r="E1446" s="27"/>
      <c r="F1446" s="26"/>
      <c r="G1446" s="28" t="str">
        <f t="shared" si="30"/>
        <v/>
      </c>
      <c r="H1446" s="31"/>
    </row>
    <row r="1447" spans="2:8">
      <c r="B1447" s="27"/>
      <c r="C1447" s="27"/>
      <c r="D1447" s="27"/>
      <c r="E1447" s="27"/>
      <c r="F1447" s="26"/>
      <c r="G1447" s="28" t="str">
        <f t="shared" si="30"/>
        <v/>
      </c>
      <c r="H1447" s="31"/>
    </row>
    <row r="1448" spans="2:8">
      <c r="B1448" s="27"/>
      <c r="C1448" s="27"/>
      <c r="D1448" s="27"/>
      <c r="E1448" s="27"/>
      <c r="F1448" s="26"/>
      <c r="G1448" s="28" t="str">
        <f t="shared" si="30"/>
        <v/>
      </c>
      <c r="H1448" s="31"/>
    </row>
    <row r="1449" spans="2:8">
      <c r="B1449" s="27"/>
      <c r="C1449" s="27"/>
      <c r="D1449" s="27"/>
      <c r="E1449" s="27"/>
      <c r="F1449" s="26"/>
      <c r="G1449" s="28" t="str">
        <f t="shared" ref="G1449:G1512" si="31">IF(F1449="","",IF(F1449="EI",4,IF(F1449="EO",5.2,IF(F1449="EQ",3.9,IF(F1449="ILF",7.5,IF(F1449="EIF",5.4))))))</f>
        <v/>
      </c>
      <c r="H1449" s="31"/>
    </row>
    <row r="1450" spans="2:8">
      <c r="B1450" s="27"/>
      <c r="C1450" s="27"/>
      <c r="D1450" s="27"/>
      <c r="E1450" s="27"/>
      <c r="F1450" s="26"/>
      <c r="G1450" s="28" t="str">
        <f t="shared" si="31"/>
        <v/>
      </c>
      <c r="H1450" s="31"/>
    </row>
    <row r="1451" spans="2:8">
      <c r="B1451" s="27"/>
      <c r="C1451" s="27"/>
      <c r="D1451" s="27"/>
      <c r="E1451" s="27"/>
      <c r="F1451" s="26"/>
      <c r="G1451" s="28" t="str">
        <f t="shared" si="31"/>
        <v/>
      </c>
      <c r="H1451" s="31"/>
    </row>
    <row r="1452" spans="2:8">
      <c r="B1452" s="27"/>
      <c r="C1452" s="27"/>
      <c r="D1452" s="27"/>
      <c r="E1452" s="27"/>
      <c r="F1452" s="26"/>
      <c r="G1452" s="28" t="str">
        <f t="shared" si="31"/>
        <v/>
      </c>
      <c r="H1452" s="31"/>
    </row>
    <row r="1453" spans="2:8">
      <c r="B1453" s="27"/>
      <c r="C1453" s="27"/>
      <c r="D1453" s="27"/>
      <c r="E1453" s="27"/>
      <c r="F1453" s="26"/>
      <c r="G1453" s="28" t="str">
        <f t="shared" si="31"/>
        <v/>
      </c>
      <c r="H1453" s="31"/>
    </row>
    <row r="1454" spans="2:8">
      <c r="B1454" s="27"/>
      <c r="C1454" s="27"/>
      <c r="D1454" s="27"/>
      <c r="E1454" s="27"/>
      <c r="F1454" s="26"/>
      <c r="G1454" s="28" t="str">
        <f t="shared" si="31"/>
        <v/>
      </c>
      <c r="H1454" s="31"/>
    </row>
    <row r="1455" spans="2:8">
      <c r="B1455" s="27"/>
      <c r="C1455" s="27"/>
      <c r="D1455" s="27"/>
      <c r="E1455" s="27"/>
      <c r="F1455" s="26"/>
      <c r="G1455" s="28" t="str">
        <f t="shared" si="31"/>
        <v/>
      </c>
      <c r="H1455" s="31"/>
    </row>
    <row r="1456" spans="2:8">
      <c r="B1456" s="27"/>
      <c r="C1456" s="27"/>
      <c r="D1456" s="27"/>
      <c r="E1456" s="27"/>
      <c r="F1456" s="26"/>
      <c r="G1456" s="28" t="str">
        <f t="shared" si="31"/>
        <v/>
      </c>
      <c r="H1456" s="31"/>
    </row>
    <row r="1457" spans="2:8">
      <c r="B1457" s="27"/>
      <c r="C1457" s="27"/>
      <c r="D1457" s="27"/>
      <c r="E1457" s="27"/>
      <c r="F1457" s="26"/>
      <c r="G1457" s="28" t="str">
        <f t="shared" si="31"/>
        <v/>
      </c>
      <c r="H1457" s="31"/>
    </row>
    <row r="1458" spans="2:8">
      <c r="B1458" s="27"/>
      <c r="C1458" s="27"/>
      <c r="D1458" s="27"/>
      <c r="E1458" s="27"/>
      <c r="F1458" s="26"/>
      <c r="G1458" s="28" t="str">
        <f t="shared" si="31"/>
        <v/>
      </c>
      <c r="H1458" s="31"/>
    </row>
    <row r="1459" spans="2:8">
      <c r="B1459" s="27"/>
      <c r="C1459" s="27"/>
      <c r="D1459" s="27"/>
      <c r="E1459" s="27"/>
      <c r="F1459" s="26"/>
      <c r="G1459" s="28" t="str">
        <f t="shared" si="31"/>
        <v/>
      </c>
      <c r="H1459" s="31"/>
    </row>
    <row r="1460" spans="2:8">
      <c r="B1460" s="27"/>
      <c r="C1460" s="27"/>
      <c r="D1460" s="27"/>
      <c r="E1460" s="27"/>
      <c r="F1460" s="26"/>
      <c r="G1460" s="28" t="str">
        <f t="shared" si="31"/>
        <v/>
      </c>
      <c r="H1460" s="31"/>
    </row>
    <row r="1461" spans="2:8">
      <c r="B1461" s="27"/>
      <c r="C1461" s="27"/>
      <c r="D1461" s="27"/>
      <c r="E1461" s="27"/>
      <c r="F1461" s="26"/>
      <c r="G1461" s="28" t="str">
        <f t="shared" si="31"/>
        <v/>
      </c>
      <c r="H1461" s="31"/>
    </row>
    <row r="1462" spans="2:8">
      <c r="B1462" s="27"/>
      <c r="C1462" s="27"/>
      <c r="D1462" s="27"/>
      <c r="E1462" s="27"/>
      <c r="F1462" s="26"/>
      <c r="G1462" s="28" t="str">
        <f t="shared" si="31"/>
        <v/>
      </c>
      <c r="H1462" s="31"/>
    </row>
    <row r="1463" spans="2:8">
      <c r="B1463" s="27"/>
      <c r="C1463" s="27"/>
      <c r="D1463" s="27"/>
      <c r="E1463" s="27"/>
      <c r="F1463" s="26"/>
      <c r="G1463" s="28" t="str">
        <f t="shared" si="31"/>
        <v/>
      </c>
      <c r="H1463" s="31"/>
    </row>
    <row r="1464" spans="2:8">
      <c r="B1464" s="27"/>
      <c r="C1464" s="27"/>
      <c r="D1464" s="27"/>
      <c r="E1464" s="27"/>
      <c r="F1464" s="26"/>
      <c r="G1464" s="28" t="str">
        <f t="shared" si="31"/>
        <v/>
      </c>
      <c r="H1464" s="31"/>
    </row>
    <row r="1465" spans="2:8">
      <c r="B1465" s="27"/>
      <c r="C1465" s="27"/>
      <c r="D1465" s="27"/>
      <c r="E1465" s="27"/>
      <c r="F1465" s="26"/>
      <c r="G1465" s="28" t="str">
        <f t="shared" si="31"/>
        <v/>
      </c>
      <c r="H1465" s="31"/>
    </row>
    <row r="1466" spans="2:8">
      <c r="B1466" s="27"/>
      <c r="C1466" s="27"/>
      <c r="D1466" s="27"/>
      <c r="E1466" s="27"/>
      <c r="F1466" s="26"/>
      <c r="G1466" s="28" t="str">
        <f t="shared" si="31"/>
        <v/>
      </c>
      <c r="H1466" s="31"/>
    </row>
    <row r="1467" spans="2:8">
      <c r="B1467" s="27"/>
      <c r="C1467" s="27"/>
      <c r="D1467" s="27"/>
      <c r="E1467" s="27"/>
      <c r="F1467" s="26"/>
      <c r="G1467" s="28" t="str">
        <f t="shared" si="31"/>
        <v/>
      </c>
      <c r="H1467" s="31"/>
    </row>
    <row r="1468" spans="2:8">
      <c r="B1468" s="27"/>
      <c r="C1468" s="27"/>
      <c r="D1468" s="27"/>
      <c r="E1468" s="27"/>
      <c r="F1468" s="26"/>
      <c r="G1468" s="28" t="str">
        <f t="shared" si="31"/>
        <v/>
      </c>
      <c r="H1468" s="31"/>
    </row>
    <row r="1469" spans="2:8">
      <c r="B1469" s="27"/>
      <c r="C1469" s="27"/>
      <c r="D1469" s="27"/>
      <c r="E1469" s="27"/>
      <c r="F1469" s="26"/>
      <c r="G1469" s="28" t="str">
        <f t="shared" si="31"/>
        <v/>
      </c>
      <c r="H1469" s="31"/>
    </row>
    <row r="1470" spans="2:8">
      <c r="B1470" s="27"/>
      <c r="C1470" s="27"/>
      <c r="D1470" s="27"/>
      <c r="E1470" s="27"/>
      <c r="F1470" s="26"/>
      <c r="G1470" s="28" t="str">
        <f t="shared" si="31"/>
        <v/>
      </c>
      <c r="H1470" s="31"/>
    </row>
    <row r="1471" spans="2:8">
      <c r="B1471" s="27"/>
      <c r="C1471" s="27"/>
      <c r="D1471" s="27"/>
      <c r="E1471" s="27"/>
      <c r="F1471" s="26"/>
      <c r="G1471" s="28" t="str">
        <f t="shared" si="31"/>
        <v/>
      </c>
      <c r="H1471" s="31"/>
    </row>
    <row r="1472" spans="2:8">
      <c r="B1472" s="27"/>
      <c r="C1472" s="27"/>
      <c r="D1472" s="27"/>
      <c r="E1472" s="27"/>
      <c r="F1472" s="26"/>
      <c r="G1472" s="28" t="str">
        <f t="shared" si="31"/>
        <v/>
      </c>
      <c r="H1472" s="31"/>
    </row>
    <row r="1473" spans="2:8">
      <c r="B1473" s="27"/>
      <c r="C1473" s="27"/>
      <c r="D1473" s="27"/>
      <c r="E1473" s="27"/>
      <c r="F1473" s="26"/>
      <c r="G1473" s="28" t="str">
        <f t="shared" si="31"/>
        <v/>
      </c>
      <c r="H1473" s="31"/>
    </row>
    <row r="1474" spans="2:8">
      <c r="B1474" s="27"/>
      <c r="C1474" s="27"/>
      <c r="D1474" s="27"/>
      <c r="E1474" s="27"/>
      <c r="F1474" s="26"/>
      <c r="G1474" s="28" t="str">
        <f t="shared" si="31"/>
        <v/>
      </c>
      <c r="H1474" s="31"/>
    </row>
    <row r="1475" spans="2:8">
      <c r="B1475" s="27"/>
      <c r="C1475" s="27"/>
      <c r="D1475" s="27"/>
      <c r="E1475" s="27"/>
      <c r="F1475" s="26"/>
      <c r="G1475" s="28" t="str">
        <f t="shared" si="31"/>
        <v/>
      </c>
      <c r="H1475" s="31"/>
    </row>
    <row r="1476" spans="2:8">
      <c r="B1476" s="27"/>
      <c r="C1476" s="27"/>
      <c r="D1476" s="27"/>
      <c r="E1476" s="27"/>
      <c r="F1476" s="26"/>
      <c r="G1476" s="28" t="str">
        <f t="shared" si="31"/>
        <v/>
      </c>
      <c r="H1476" s="31"/>
    </row>
    <row r="1477" spans="2:8">
      <c r="B1477" s="27"/>
      <c r="C1477" s="27"/>
      <c r="D1477" s="27"/>
      <c r="E1477" s="27"/>
      <c r="F1477" s="26"/>
      <c r="G1477" s="28" t="str">
        <f t="shared" si="31"/>
        <v/>
      </c>
      <c r="H1477" s="31"/>
    </row>
    <row r="1478" spans="2:8">
      <c r="B1478" s="27"/>
      <c r="C1478" s="27"/>
      <c r="D1478" s="27"/>
      <c r="E1478" s="27"/>
      <c r="F1478" s="26"/>
      <c r="G1478" s="28" t="str">
        <f t="shared" si="31"/>
        <v/>
      </c>
      <c r="H1478" s="31"/>
    </row>
    <row r="1479" spans="2:8">
      <c r="B1479" s="27"/>
      <c r="C1479" s="27"/>
      <c r="D1479" s="27"/>
      <c r="E1479" s="27"/>
      <c r="F1479" s="26"/>
      <c r="G1479" s="28" t="str">
        <f t="shared" si="31"/>
        <v/>
      </c>
      <c r="H1479" s="31"/>
    </row>
    <row r="1480" spans="2:8">
      <c r="B1480" s="27"/>
      <c r="C1480" s="27"/>
      <c r="D1480" s="27"/>
      <c r="E1480" s="27"/>
      <c r="F1480" s="26"/>
      <c r="G1480" s="28" t="str">
        <f t="shared" si="31"/>
        <v/>
      </c>
      <c r="H1480" s="31"/>
    </row>
    <row r="1481" spans="2:8">
      <c r="B1481" s="27"/>
      <c r="C1481" s="27"/>
      <c r="D1481" s="27"/>
      <c r="E1481" s="27"/>
      <c r="F1481" s="26"/>
      <c r="G1481" s="28" t="str">
        <f t="shared" si="31"/>
        <v/>
      </c>
      <c r="H1481" s="31"/>
    </row>
    <row r="1482" spans="2:8">
      <c r="B1482" s="27"/>
      <c r="C1482" s="27"/>
      <c r="D1482" s="27"/>
      <c r="E1482" s="27"/>
      <c r="F1482" s="26"/>
      <c r="G1482" s="28" t="str">
        <f t="shared" si="31"/>
        <v/>
      </c>
      <c r="H1482" s="31"/>
    </row>
    <row r="1483" spans="2:8">
      <c r="B1483" s="27"/>
      <c r="C1483" s="27"/>
      <c r="D1483" s="27"/>
      <c r="E1483" s="27"/>
      <c r="F1483" s="26"/>
      <c r="G1483" s="28" t="str">
        <f t="shared" si="31"/>
        <v/>
      </c>
      <c r="H1483" s="31"/>
    </row>
    <row r="1484" spans="2:8">
      <c r="B1484" s="27"/>
      <c r="C1484" s="27"/>
      <c r="D1484" s="27"/>
      <c r="E1484" s="27"/>
      <c r="F1484" s="26"/>
      <c r="G1484" s="28" t="str">
        <f t="shared" si="31"/>
        <v/>
      </c>
      <c r="H1484" s="31"/>
    </row>
    <row r="1485" spans="2:8">
      <c r="B1485" s="27"/>
      <c r="C1485" s="27"/>
      <c r="D1485" s="27"/>
      <c r="E1485" s="27"/>
      <c r="F1485" s="26"/>
      <c r="G1485" s="28" t="str">
        <f t="shared" si="31"/>
        <v/>
      </c>
      <c r="H1485" s="31"/>
    </row>
    <row r="1486" spans="2:8">
      <c r="B1486" s="27"/>
      <c r="C1486" s="27"/>
      <c r="D1486" s="27"/>
      <c r="E1486" s="27"/>
      <c r="F1486" s="26"/>
      <c r="G1486" s="28" t="str">
        <f t="shared" si="31"/>
        <v/>
      </c>
      <c r="H1486" s="31"/>
    </row>
    <row r="1487" spans="2:8">
      <c r="B1487" s="27"/>
      <c r="C1487" s="27"/>
      <c r="D1487" s="27"/>
      <c r="E1487" s="27"/>
      <c r="F1487" s="26"/>
      <c r="G1487" s="28" t="str">
        <f t="shared" si="31"/>
        <v/>
      </c>
      <c r="H1487" s="31"/>
    </row>
    <row r="1488" spans="2:8">
      <c r="B1488" s="27"/>
      <c r="C1488" s="27"/>
      <c r="D1488" s="27"/>
      <c r="E1488" s="27"/>
      <c r="F1488" s="26"/>
      <c r="G1488" s="28" t="str">
        <f t="shared" si="31"/>
        <v/>
      </c>
      <c r="H1488" s="31"/>
    </row>
    <row r="1489" spans="2:8">
      <c r="B1489" s="27"/>
      <c r="C1489" s="27"/>
      <c r="D1489" s="27"/>
      <c r="E1489" s="27"/>
      <c r="F1489" s="26"/>
      <c r="G1489" s="28" t="str">
        <f t="shared" si="31"/>
        <v/>
      </c>
      <c r="H1489" s="31"/>
    </row>
    <row r="1490" spans="2:8">
      <c r="B1490" s="27"/>
      <c r="C1490" s="27"/>
      <c r="D1490" s="27"/>
      <c r="E1490" s="27"/>
      <c r="F1490" s="26"/>
      <c r="G1490" s="28" t="str">
        <f t="shared" si="31"/>
        <v/>
      </c>
      <c r="H1490" s="31"/>
    </row>
    <row r="1491" spans="2:8">
      <c r="B1491" s="27"/>
      <c r="C1491" s="27"/>
      <c r="D1491" s="27"/>
      <c r="E1491" s="27"/>
      <c r="F1491" s="26"/>
      <c r="G1491" s="28" t="str">
        <f t="shared" si="31"/>
        <v/>
      </c>
      <c r="H1491" s="31"/>
    </row>
    <row r="1492" spans="2:8">
      <c r="B1492" s="27"/>
      <c r="C1492" s="27"/>
      <c r="D1492" s="27"/>
      <c r="E1492" s="27"/>
      <c r="F1492" s="26"/>
      <c r="G1492" s="28" t="str">
        <f t="shared" si="31"/>
        <v/>
      </c>
      <c r="H1492" s="31"/>
    </row>
    <row r="1493" spans="2:8">
      <c r="B1493" s="27"/>
      <c r="C1493" s="27"/>
      <c r="D1493" s="27"/>
      <c r="E1493" s="27"/>
      <c r="F1493" s="26"/>
      <c r="G1493" s="28" t="str">
        <f t="shared" si="31"/>
        <v/>
      </c>
      <c r="H1493" s="31"/>
    </row>
    <row r="1494" spans="2:8">
      <c r="B1494" s="27"/>
      <c r="C1494" s="27"/>
      <c r="D1494" s="27"/>
      <c r="E1494" s="27"/>
      <c r="F1494" s="26"/>
      <c r="G1494" s="28" t="str">
        <f t="shared" si="31"/>
        <v/>
      </c>
      <c r="H1494" s="31"/>
    </row>
    <row r="1495" spans="2:8">
      <c r="B1495" s="27"/>
      <c r="C1495" s="27"/>
      <c r="D1495" s="27"/>
      <c r="E1495" s="27"/>
      <c r="F1495" s="26"/>
      <c r="G1495" s="28" t="str">
        <f t="shared" si="31"/>
        <v/>
      </c>
      <c r="H1495" s="31"/>
    </row>
    <row r="1496" spans="2:8">
      <c r="B1496" s="27"/>
      <c r="C1496" s="27"/>
      <c r="D1496" s="27"/>
      <c r="E1496" s="27"/>
      <c r="F1496" s="26"/>
      <c r="G1496" s="28" t="str">
        <f t="shared" si="31"/>
        <v/>
      </c>
      <c r="H1496" s="31"/>
    </row>
    <row r="1497" spans="2:8">
      <c r="B1497" s="27"/>
      <c r="C1497" s="27"/>
      <c r="D1497" s="27"/>
      <c r="E1497" s="27"/>
      <c r="F1497" s="26"/>
      <c r="G1497" s="28" t="str">
        <f t="shared" si="31"/>
        <v/>
      </c>
      <c r="H1497" s="31"/>
    </row>
    <row r="1498" spans="2:8">
      <c r="B1498" s="27"/>
      <c r="C1498" s="27"/>
      <c r="D1498" s="27"/>
      <c r="E1498" s="27"/>
      <c r="F1498" s="26"/>
      <c r="G1498" s="28" t="str">
        <f t="shared" si="31"/>
        <v/>
      </c>
      <c r="H1498" s="31"/>
    </row>
    <row r="1499" spans="2:8">
      <c r="B1499" s="27"/>
      <c r="C1499" s="27"/>
      <c r="D1499" s="27"/>
      <c r="E1499" s="27"/>
      <c r="F1499" s="26"/>
      <c r="G1499" s="28" t="str">
        <f t="shared" si="31"/>
        <v/>
      </c>
      <c r="H1499" s="31"/>
    </row>
    <row r="1500" spans="2:8">
      <c r="B1500" s="27"/>
      <c r="C1500" s="27"/>
      <c r="D1500" s="27"/>
      <c r="E1500" s="27"/>
      <c r="F1500" s="26"/>
      <c r="G1500" s="28" t="str">
        <f t="shared" si="31"/>
        <v/>
      </c>
      <c r="H1500" s="31"/>
    </row>
    <row r="1501" spans="2:8">
      <c r="B1501" s="27"/>
      <c r="C1501" s="27"/>
      <c r="D1501" s="27"/>
      <c r="E1501" s="27"/>
      <c r="F1501" s="26"/>
      <c r="G1501" s="28" t="str">
        <f t="shared" si="31"/>
        <v/>
      </c>
      <c r="H1501" s="31"/>
    </row>
    <row r="1502" spans="2:8">
      <c r="B1502" s="27"/>
      <c r="C1502" s="27"/>
      <c r="D1502" s="27"/>
      <c r="E1502" s="27"/>
      <c r="F1502" s="26"/>
      <c r="G1502" s="28" t="str">
        <f t="shared" si="31"/>
        <v/>
      </c>
      <c r="H1502" s="31"/>
    </row>
    <row r="1503" spans="2:8">
      <c r="B1503" s="27"/>
      <c r="C1503" s="27"/>
      <c r="D1503" s="27"/>
      <c r="E1503" s="27"/>
      <c r="F1503" s="26"/>
      <c r="G1503" s="28" t="str">
        <f t="shared" si="31"/>
        <v/>
      </c>
      <c r="H1503" s="31"/>
    </row>
    <row r="1504" spans="2:8">
      <c r="B1504" s="27"/>
      <c r="C1504" s="27"/>
      <c r="D1504" s="27"/>
      <c r="E1504" s="27"/>
      <c r="F1504" s="26"/>
      <c r="G1504" s="28" t="str">
        <f t="shared" si="31"/>
        <v/>
      </c>
      <c r="H1504" s="31"/>
    </row>
    <row r="1505" spans="2:8">
      <c r="B1505" s="27"/>
      <c r="C1505" s="27"/>
      <c r="D1505" s="27"/>
      <c r="E1505" s="27"/>
      <c r="F1505" s="26"/>
      <c r="G1505" s="28" t="str">
        <f t="shared" si="31"/>
        <v/>
      </c>
      <c r="H1505" s="31"/>
    </row>
    <row r="1506" spans="2:8">
      <c r="B1506" s="27"/>
      <c r="C1506" s="27"/>
      <c r="D1506" s="27"/>
      <c r="E1506" s="27"/>
      <c r="F1506" s="26"/>
      <c r="G1506" s="28" t="str">
        <f t="shared" si="31"/>
        <v/>
      </c>
      <c r="H1506" s="31"/>
    </row>
    <row r="1507" spans="2:8">
      <c r="B1507" s="27"/>
      <c r="C1507" s="27"/>
      <c r="D1507" s="27"/>
      <c r="E1507" s="27"/>
      <c r="F1507" s="26"/>
      <c r="G1507" s="28" t="str">
        <f t="shared" si="31"/>
        <v/>
      </c>
      <c r="H1507" s="31"/>
    </row>
    <row r="1508" spans="2:8">
      <c r="B1508" s="27"/>
      <c r="C1508" s="27"/>
      <c r="D1508" s="27"/>
      <c r="E1508" s="27"/>
      <c r="F1508" s="26"/>
      <c r="G1508" s="28" t="str">
        <f t="shared" si="31"/>
        <v/>
      </c>
      <c r="H1508" s="31"/>
    </row>
    <row r="1509" spans="2:8">
      <c r="B1509" s="27"/>
      <c r="C1509" s="27"/>
      <c r="D1509" s="27"/>
      <c r="E1509" s="27"/>
      <c r="F1509" s="26"/>
      <c r="G1509" s="28" t="str">
        <f t="shared" si="31"/>
        <v/>
      </c>
      <c r="H1509" s="31"/>
    </row>
    <row r="1510" spans="2:8">
      <c r="B1510" s="27"/>
      <c r="C1510" s="27"/>
      <c r="D1510" s="27"/>
      <c r="E1510" s="27"/>
      <c r="F1510" s="26"/>
      <c r="G1510" s="28" t="str">
        <f t="shared" si="31"/>
        <v/>
      </c>
      <c r="H1510" s="31"/>
    </row>
    <row r="1511" spans="2:8">
      <c r="B1511" s="27"/>
      <c r="C1511" s="27"/>
      <c r="D1511" s="27"/>
      <c r="E1511" s="27"/>
      <c r="F1511" s="26"/>
      <c r="G1511" s="28" t="str">
        <f t="shared" si="31"/>
        <v/>
      </c>
      <c r="H1511" s="31"/>
    </row>
    <row r="1512" spans="2:8">
      <c r="B1512" s="27"/>
      <c r="C1512" s="27"/>
      <c r="D1512" s="27"/>
      <c r="E1512" s="27"/>
      <c r="F1512" s="26"/>
      <c r="G1512" s="28" t="str">
        <f t="shared" si="31"/>
        <v/>
      </c>
      <c r="H1512" s="31"/>
    </row>
    <row r="1513" spans="2:8">
      <c r="B1513" s="27"/>
      <c r="C1513" s="27"/>
      <c r="D1513" s="27"/>
      <c r="E1513" s="27"/>
      <c r="F1513" s="26"/>
      <c r="G1513" s="28" t="str">
        <f t="shared" ref="G1513:G1576" si="32">IF(F1513="","",IF(F1513="EI",4,IF(F1513="EO",5.2,IF(F1513="EQ",3.9,IF(F1513="ILF",7.5,IF(F1513="EIF",5.4))))))</f>
        <v/>
      </c>
      <c r="H1513" s="31"/>
    </row>
    <row r="1514" spans="2:8">
      <c r="B1514" s="27"/>
      <c r="C1514" s="27"/>
      <c r="D1514" s="27"/>
      <c r="E1514" s="27"/>
      <c r="F1514" s="26"/>
      <c r="G1514" s="28" t="str">
        <f t="shared" si="32"/>
        <v/>
      </c>
      <c r="H1514" s="31"/>
    </row>
    <row r="1515" spans="2:8">
      <c r="B1515" s="27"/>
      <c r="C1515" s="27"/>
      <c r="D1515" s="27"/>
      <c r="E1515" s="27"/>
      <c r="F1515" s="26"/>
      <c r="G1515" s="28" t="str">
        <f t="shared" si="32"/>
        <v/>
      </c>
      <c r="H1515" s="31"/>
    </row>
    <row r="1516" spans="2:8">
      <c r="B1516" s="27"/>
      <c r="C1516" s="27"/>
      <c r="D1516" s="27"/>
      <c r="E1516" s="27"/>
      <c r="F1516" s="26"/>
      <c r="G1516" s="28" t="str">
        <f t="shared" si="32"/>
        <v/>
      </c>
      <c r="H1516" s="31"/>
    </row>
    <row r="1517" spans="2:8">
      <c r="B1517" s="27"/>
      <c r="C1517" s="27"/>
      <c r="D1517" s="27"/>
      <c r="E1517" s="27"/>
      <c r="F1517" s="26"/>
      <c r="G1517" s="28" t="str">
        <f t="shared" si="32"/>
        <v/>
      </c>
      <c r="H1517" s="31"/>
    </row>
    <row r="1518" spans="2:8">
      <c r="B1518" s="27"/>
      <c r="C1518" s="27"/>
      <c r="D1518" s="27"/>
      <c r="E1518" s="27"/>
      <c r="F1518" s="26"/>
      <c r="G1518" s="28" t="str">
        <f t="shared" si="32"/>
        <v/>
      </c>
      <c r="H1518" s="31"/>
    </row>
    <row r="1519" spans="2:8">
      <c r="B1519" s="27"/>
      <c r="C1519" s="27"/>
      <c r="D1519" s="27"/>
      <c r="E1519" s="27"/>
      <c r="F1519" s="26"/>
      <c r="G1519" s="28" t="str">
        <f t="shared" si="32"/>
        <v/>
      </c>
      <c r="H1519" s="31"/>
    </row>
    <row r="1520" spans="2:8">
      <c r="B1520" s="27"/>
      <c r="C1520" s="27"/>
      <c r="D1520" s="27"/>
      <c r="E1520" s="27"/>
      <c r="F1520" s="26"/>
      <c r="G1520" s="28" t="str">
        <f t="shared" si="32"/>
        <v/>
      </c>
      <c r="H1520" s="31"/>
    </row>
    <row r="1521" spans="2:8">
      <c r="B1521" s="27"/>
      <c r="C1521" s="27"/>
      <c r="D1521" s="27"/>
      <c r="E1521" s="27"/>
      <c r="F1521" s="26"/>
      <c r="G1521" s="28" t="str">
        <f t="shared" si="32"/>
        <v/>
      </c>
      <c r="H1521" s="31"/>
    </row>
    <row r="1522" spans="2:8">
      <c r="B1522" s="27"/>
      <c r="C1522" s="27"/>
      <c r="D1522" s="27"/>
      <c r="E1522" s="27"/>
      <c r="F1522" s="26"/>
      <c r="G1522" s="28" t="str">
        <f t="shared" si="32"/>
        <v/>
      </c>
      <c r="H1522" s="31"/>
    </row>
    <row r="1523" spans="2:8">
      <c r="B1523" s="27"/>
      <c r="C1523" s="27"/>
      <c r="D1523" s="27"/>
      <c r="E1523" s="27"/>
      <c r="F1523" s="26"/>
      <c r="G1523" s="28" t="str">
        <f t="shared" si="32"/>
        <v/>
      </c>
      <c r="H1523" s="31"/>
    </row>
    <row r="1524" spans="2:8">
      <c r="B1524" s="27"/>
      <c r="C1524" s="27"/>
      <c r="D1524" s="27"/>
      <c r="E1524" s="27"/>
      <c r="F1524" s="26"/>
      <c r="G1524" s="28" t="str">
        <f t="shared" si="32"/>
        <v/>
      </c>
      <c r="H1524" s="31"/>
    </row>
    <row r="1525" spans="2:8">
      <c r="B1525" s="27"/>
      <c r="C1525" s="27"/>
      <c r="D1525" s="27"/>
      <c r="E1525" s="27"/>
      <c r="F1525" s="26"/>
      <c r="G1525" s="28" t="str">
        <f t="shared" si="32"/>
        <v/>
      </c>
      <c r="H1525" s="31"/>
    </row>
    <row r="1526" spans="2:8">
      <c r="B1526" s="27"/>
      <c r="C1526" s="27"/>
      <c r="D1526" s="27"/>
      <c r="E1526" s="27"/>
      <c r="F1526" s="26"/>
      <c r="G1526" s="28" t="str">
        <f t="shared" si="32"/>
        <v/>
      </c>
      <c r="H1526" s="31"/>
    </row>
    <row r="1527" spans="2:8">
      <c r="B1527" s="27"/>
      <c r="C1527" s="27"/>
      <c r="D1527" s="27"/>
      <c r="E1527" s="27"/>
      <c r="F1527" s="26"/>
      <c r="G1527" s="28" t="str">
        <f t="shared" si="32"/>
        <v/>
      </c>
      <c r="H1527" s="31"/>
    </row>
    <row r="1528" spans="2:8">
      <c r="B1528" s="27"/>
      <c r="C1528" s="27"/>
      <c r="D1528" s="27"/>
      <c r="E1528" s="27"/>
      <c r="F1528" s="26"/>
      <c r="G1528" s="28" t="str">
        <f t="shared" si="32"/>
        <v/>
      </c>
      <c r="H1528" s="31"/>
    </row>
    <row r="1529" spans="2:8">
      <c r="B1529" s="27"/>
      <c r="C1529" s="27"/>
      <c r="D1529" s="27"/>
      <c r="E1529" s="27"/>
      <c r="F1529" s="26"/>
      <c r="G1529" s="28" t="str">
        <f t="shared" si="32"/>
        <v/>
      </c>
      <c r="H1529" s="31"/>
    </row>
    <row r="1530" spans="2:8">
      <c r="B1530" s="27"/>
      <c r="C1530" s="27"/>
      <c r="D1530" s="27"/>
      <c r="E1530" s="27"/>
      <c r="F1530" s="26"/>
      <c r="G1530" s="28" t="str">
        <f t="shared" si="32"/>
        <v/>
      </c>
      <c r="H1530" s="31"/>
    </row>
    <row r="1531" spans="2:8">
      <c r="B1531" s="27"/>
      <c r="C1531" s="27"/>
      <c r="D1531" s="27"/>
      <c r="E1531" s="27"/>
      <c r="F1531" s="26"/>
      <c r="G1531" s="28" t="str">
        <f t="shared" si="32"/>
        <v/>
      </c>
      <c r="H1531" s="31"/>
    </row>
    <row r="1532" spans="2:8">
      <c r="B1532" s="27"/>
      <c r="C1532" s="27"/>
      <c r="D1532" s="27"/>
      <c r="E1532" s="27"/>
      <c r="F1532" s="26"/>
      <c r="G1532" s="28" t="str">
        <f t="shared" si="32"/>
        <v/>
      </c>
      <c r="H1532" s="31"/>
    </row>
    <row r="1533" spans="2:8">
      <c r="B1533" s="27"/>
      <c r="C1533" s="27"/>
      <c r="D1533" s="27"/>
      <c r="E1533" s="27"/>
      <c r="F1533" s="26"/>
      <c r="G1533" s="28" t="str">
        <f t="shared" si="32"/>
        <v/>
      </c>
      <c r="H1533" s="31"/>
    </row>
    <row r="1534" spans="2:8">
      <c r="B1534" s="27"/>
      <c r="C1534" s="27"/>
      <c r="D1534" s="27"/>
      <c r="E1534" s="27"/>
      <c r="F1534" s="26"/>
      <c r="G1534" s="28" t="str">
        <f t="shared" si="32"/>
        <v/>
      </c>
      <c r="H1534" s="31"/>
    </row>
    <row r="1535" spans="2:8">
      <c r="B1535" s="27"/>
      <c r="C1535" s="27"/>
      <c r="D1535" s="27"/>
      <c r="E1535" s="27"/>
      <c r="F1535" s="26"/>
      <c r="G1535" s="28" t="str">
        <f t="shared" si="32"/>
        <v/>
      </c>
      <c r="H1535" s="31"/>
    </row>
    <row r="1536" spans="2:8">
      <c r="B1536" s="27"/>
      <c r="C1536" s="27"/>
      <c r="D1536" s="27"/>
      <c r="E1536" s="27"/>
      <c r="F1536" s="26"/>
      <c r="G1536" s="28" t="str">
        <f t="shared" si="32"/>
        <v/>
      </c>
      <c r="H1536" s="31"/>
    </row>
    <row r="1537" spans="2:8">
      <c r="B1537" s="27"/>
      <c r="C1537" s="27"/>
      <c r="D1537" s="27"/>
      <c r="E1537" s="27"/>
      <c r="F1537" s="26"/>
      <c r="G1537" s="28" t="str">
        <f t="shared" si="32"/>
        <v/>
      </c>
      <c r="H1537" s="31"/>
    </row>
    <row r="1538" spans="2:8">
      <c r="B1538" s="27"/>
      <c r="C1538" s="27"/>
      <c r="D1538" s="27"/>
      <c r="E1538" s="27"/>
      <c r="F1538" s="26"/>
      <c r="G1538" s="28" t="str">
        <f t="shared" si="32"/>
        <v/>
      </c>
      <c r="H1538" s="31"/>
    </row>
    <row r="1539" spans="2:8">
      <c r="B1539" s="27"/>
      <c r="C1539" s="27"/>
      <c r="D1539" s="27"/>
      <c r="E1539" s="27"/>
      <c r="F1539" s="26"/>
      <c r="G1539" s="28" t="str">
        <f t="shared" si="32"/>
        <v/>
      </c>
      <c r="H1539" s="31"/>
    </row>
    <row r="1540" spans="2:8">
      <c r="B1540" s="27"/>
      <c r="C1540" s="27"/>
      <c r="D1540" s="27"/>
      <c r="E1540" s="27"/>
      <c r="F1540" s="26"/>
      <c r="G1540" s="28" t="str">
        <f t="shared" si="32"/>
        <v/>
      </c>
      <c r="H1540" s="31"/>
    </row>
    <row r="1541" spans="2:8">
      <c r="B1541" s="27"/>
      <c r="C1541" s="27"/>
      <c r="D1541" s="27"/>
      <c r="E1541" s="27"/>
      <c r="F1541" s="26"/>
      <c r="G1541" s="28" t="str">
        <f t="shared" si="32"/>
        <v/>
      </c>
      <c r="H1541" s="31"/>
    </row>
    <row r="1542" spans="2:8">
      <c r="B1542" s="27"/>
      <c r="C1542" s="27"/>
      <c r="D1542" s="27"/>
      <c r="E1542" s="27"/>
      <c r="F1542" s="26"/>
      <c r="G1542" s="28" t="str">
        <f t="shared" si="32"/>
        <v/>
      </c>
      <c r="H1542" s="31"/>
    </row>
    <row r="1543" spans="2:8">
      <c r="B1543" s="27"/>
      <c r="C1543" s="27"/>
      <c r="D1543" s="27"/>
      <c r="E1543" s="27"/>
      <c r="F1543" s="26"/>
      <c r="G1543" s="28" t="str">
        <f t="shared" si="32"/>
        <v/>
      </c>
      <c r="H1543" s="31"/>
    </row>
    <row r="1544" spans="2:8">
      <c r="B1544" s="27"/>
      <c r="C1544" s="27"/>
      <c r="D1544" s="27"/>
      <c r="E1544" s="27"/>
      <c r="F1544" s="26"/>
      <c r="G1544" s="28" t="str">
        <f t="shared" si="32"/>
        <v/>
      </c>
      <c r="H1544" s="31"/>
    </row>
    <row r="1545" spans="2:8">
      <c r="B1545" s="27"/>
      <c r="C1545" s="27"/>
      <c r="D1545" s="27"/>
      <c r="E1545" s="27"/>
      <c r="F1545" s="26"/>
      <c r="G1545" s="28" t="str">
        <f t="shared" si="32"/>
        <v/>
      </c>
      <c r="H1545" s="31"/>
    </row>
    <row r="1546" spans="2:8">
      <c r="B1546" s="27"/>
      <c r="C1546" s="27"/>
      <c r="D1546" s="27"/>
      <c r="E1546" s="27"/>
      <c r="F1546" s="26"/>
      <c r="G1546" s="28" t="str">
        <f t="shared" si="32"/>
        <v/>
      </c>
      <c r="H1546" s="31"/>
    </row>
    <row r="1547" spans="2:8">
      <c r="B1547" s="27"/>
      <c r="C1547" s="27"/>
      <c r="D1547" s="27"/>
      <c r="E1547" s="27"/>
      <c r="F1547" s="26"/>
      <c r="G1547" s="28" t="str">
        <f t="shared" si="32"/>
        <v/>
      </c>
      <c r="H1547" s="31"/>
    </row>
    <row r="1548" spans="2:8">
      <c r="B1548" s="27"/>
      <c r="C1548" s="27"/>
      <c r="D1548" s="27"/>
      <c r="E1548" s="27"/>
      <c r="F1548" s="26"/>
      <c r="G1548" s="28" t="str">
        <f t="shared" si="32"/>
        <v/>
      </c>
      <c r="H1548" s="31"/>
    </row>
    <row r="1549" spans="2:8">
      <c r="B1549" s="27"/>
      <c r="C1549" s="27"/>
      <c r="D1549" s="27"/>
      <c r="E1549" s="27"/>
      <c r="F1549" s="26"/>
      <c r="G1549" s="28" t="str">
        <f t="shared" si="32"/>
        <v/>
      </c>
      <c r="H1549" s="31"/>
    </row>
    <row r="1550" spans="2:8">
      <c r="B1550" s="27"/>
      <c r="C1550" s="27"/>
      <c r="D1550" s="27"/>
      <c r="E1550" s="27"/>
      <c r="F1550" s="26"/>
      <c r="G1550" s="28" t="str">
        <f t="shared" si="32"/>
        <v/>
      </c>
      <c r="H1550" s="31"/>
    </row>
    <row r="1551" spans="2:8">
      <c r="B1551" s="27"/>
      <c r="C1551" s="27"/>
      <c r="D1551" s="27"/>
      <c r="E1551" s="27"/>
      <c r="F1551" s="26"/>
      <c r="G1551" s="28" t="str">
        <f t="shared" si="32"/>
        <v/>
      </c>
      <c r="H1551" s="31"/>
    </row>
    <row r="1552" spans="2:8">
      <c r="B1552" s="27"/>
      <c r="C1552" s="27"/>
      <c r="D1552" s="27"/>
      <c r="E1552" s="27"/>
      <c r="F1552" s="26"/>
      <c r="G1552" s="28" t="str">
        <f t="shared" si="32"/>
        <v/>
      </c>
      <c r="H1552" s="31"/>
    </row>
    <row r="1553" spans="2:8">
      <c r="B1553" s="27"/>
      <c r="C1553" s="27"/>
      <c r="D1553" s="27"/>
      <c r="E1553" s="27"/>
      <c r="F1553" s="26"/>
      <c r="G1553" s="28" t="str">
        <f t="shared" si="32"/>
        <v/>
      </c>
      <c r="H1553" s="31"/>
    </row>
    <row r="1554" spans="2:8">
      <c r="B1554" s="27"/>
      <c r="C1554" s="27"/>
      <c r="D1554" s="27"/>
      <c r="E1554" s="27"/>
      <c r="F1554" s="26"/>
      <c r="G1554" s="28" t="str">
        <f t="shared" si="32"/>
        <v/>
      </c>
      <c r="H1554" s="31"/>
    </row>
    <row r="1555" spans="2:8">
      <c r="B1555" s="27"/>
      <c r="C1555" s="27"/>
      <c r="D1555" s="27"/>
      <c r="E1555" s="27"/>
      <c r="F1555" s="26"/>
      <c r="G1555" s="28" t="str">
        <f t="shared" si="32"/>
        <v/>
      </c>
      <c r="H1555" s="31"/>
    </row>
    <row r="1556" spans="2:8">
      <c r="B1556" s="27"/>
      <c r="C1556" s="27"/>
      <c r="D1556" s="27"/>
      <c r="E1556" s="27"/>
      <c r="F1556" s="26"/>
      <c r="G1556" s="28" t="str">
        <f t="shared" si="32"/>
        <v/>
      </c>
      <c r="H1556" s="31"/>
    </row>
    <row r="1557" spans="2:8">
      <c r="B1557" s="27"/>
      <c r="C1557" s="27"/>
      <c r="D1557" s="27"/>
      <c r="E1557" s="27"/>
      <c r="F1557" s="26"/>
      <c r="G1557" s="28" t="str">
        <f t="shared" si="32"/>
        <v/>
      </c>
      <c r="H1557" s="31"/>
    </row>
    <row r="1558" spans="2:8">
      <c r="B1558" s="27"/>
      <c r="C1558" s="27"/>
      <c r="D1558" s="27"/>
      <c r="E1558" s="27"/>
      <c r="F1558" s="26"/>
      <c r="G1558" s="28" t="str">
        <f t="shared" si="32"/>
        <v/>
      </c>
      <c r="H1558" s="31"/>
    </row>
    <row r="1559" spans="2:8">
      <c r="B1559" s="27"/>
      <c r="C1559" s="27"/>
      <c r="D1559" s="27"/>
      <c r="E1559" s="27"/>
      <c r="F1559" s="26"/>
      <c r="G1559" s="28" t="str">
        <f t="shared" si="32"/>
        <v/>
      </c>
      <c r="H1559" s="31"/>
    </row>
    <row r="1560" spans="2:8">
      <c r="B1560" s="27"/>
      <c r="C1560" s="27"/>
      <c r="D1560" s="27"/>
      <c r="E1560" s="27"/>
      <c r="F1560" s="26"/>
      <c r="G1560" s="28" t="str">
        <f t="shared" si="32"/>
        <v/>
      </c>
      <c r="H1560" s="31"/>
    </row>
    <row r="1561" spans="2:8">
      <c r="B1561" s="27"/>
      <c r="C1561" s="27"/>
      <c r="D1561" s="27"/>
      <c r="E1561" s="27"/>
      <c r="F1561" s="26"/>
      <c r="G1561" s="28" t="str">
        <f t="shared" si="32"/>
        <v/>
      </c>
      <c r="H1561" s="31"/>
    </row>
    <row r="1562" spans="2:8">
      <c r="B1562" s="27"/>
      <c r="C1562" s="27"/>
      <c r="D1562" s="27"/>
      <c r="E1562" s="27"/>
      <c r="F1562" s="26"/>
      <c r="G1562" s="28" t="str">
        <f t="shared" si="32"/>
        <v/>
      </c>
      <c r="H1562" s="31"/>
    </row>
    <row r="1563" spans="2:8">
      <c r="B1563" s="27"/>
      <c r="C1563" s="27"/>
      <c r="D1563" s="27"/>
      <c r="E1563" s="27"/>
      <c r="F1563" s="26"/>
      <c r="G1563" s="28" t="str">
        <f t="shared" si="32"/>
        <v/>
      </c>
      <c r="H1563" s="31"/>
    </row>
    <row r="1564" spans="2:8">
      <c r="B1564" s="27"/>
      <c r="C1564" s="27"/>
      <c r="D1564" s="27"/>
      <c r="E1564" s="27"/>
      <c r="F1564" s="26"/>
      <c r="G1564" s="28" t="str">
        <f t="shared" si="32"/>
        <v/>
      </c>
      <c r="H1564" s="31"/>
    </row>
    <row r="1565" spans="2:8">
      <c r="B1565" s="27"/>
      <c r="C1565" s="27"/>
      <c r="D1565" s="27"/>
      <c r="E1565" s="27"/>
      <c r="F1565" s="26"/>
      <c r="G1565" s="28" t="str">
        <f t="shared" si="32"/>
        <v/>
      </c>
      <c r="H1565" s="31"/>
    </row>
    <row r="1566" spans="2:8">
      <c r="B1566" s="27"/>
      <c r="C1566" s="27"/>
      <c r="D1566" s="27"/>
      <c r="E1566" s="27"/>
      <c r="F1566" s="26"/>
      <c r="G1566" s="28" t="str">
        <f t="shared" si="32"/>
        <v/>
      </c>
      <c r="H1566" s="31"/>
    </row>
    <row r="1567" spans="2:8">
      <c r="B1567" s="27"/>
      <c r="C1567" s="27"/>
      <c r="D1567" s="27"/>
      <c r="E1567" s="27"/>
      <c r="F1567" s="26"/>
      <c r="G1567" s="28" t="str">
        <f t="shared" si="32"/>
        <v/>
      </c>
      <c r="H1567" s="31"/>
    </row>
    <row r="1568" spans="2:8">
      <c r="B1568" s="27"/>
      <c r="C1568" s="27"/>
      <c r="D1568" s="27"/>
      <c r="E1568" s="27"/>
      <c r="F1568" s="26"/>
      <c r="G1568" s="28" t="str">
        <f t="shared" si="32"/>
        <v/>
      </c>
      <c r="H1568" s="31"/>
    </row>
    <row r="1569" spans="2:8">
      <c r="B1569" s="27"/>
      <c r="C1569" s="27"/>
      <c r="D1569" s="27"/>
      <c r="E1569" s="27"/>
      <c r="F1569" s="26"/>
      <c r="G1569" s="28" t="str">
        <f t="shared" si="32"/>
        <v/>
      </c>
      <c r="H1569" s="31"/>
    </row>
    <row r="1570" spans="2:8">
      <c r="B1570" s="27"/>
      <c r="C1570" s="27"/>
      <c r="D1570" s="27"/>
      <c r="E1570" s="27"/>
      <c r="F1570" s="26"/>
      <c r="G1570" s="28" t="str">
        <f t="shared" si="32"/>
        <v/>
      </c>
      <c r="H1570" s="31"/>
    </row>
    <row r="1571" spans="2:8">
      <c r="B1571" s="27"/>
      <c r="C1571" s="27"/>
      <c r="D1571" s="27"/>
      <c r="E1571" s="27"/>
      <c r="F1571" s="26"/>
      <c r="G1571" s="28" t="str">
        <f t="shared" si="32"/>
        <v/>
      </c>
      <c r="H1571" s="31"/>
    </row>
    <row r="1572" spans="2:8">
      <c r="B1572" s="27"/>
      <c r="C1572" s="27"/>
      <c r="D1572" s="27"/>
      <c r="E1572" s="27"/>
      <c r="F1572" s="26"/>
      <c r="G1572" s="28" t="str">
        <f t="shared" si="32"/>
        <v/>
      </c>
      <c r="H1572" s="31"/>
    </row>
    <row r="1573" spans="2:8">
      <c r="B1573" s="27"/>
      <c r="C1573" s="27"/>
      <c r="D1573" s="27"/>
      <c r="E1573" s="27"/>
      <c r="F1573" s="26"/>
      <c r="G1573" s="28" t="str">
        <f t="shared" si="32"/>
        <v/>
      </c>
      <c r="H1573" s="31"/>
    </row>
    <row r="1574" spans="2:8">
      <c r="B1574" s="27"/>
      <c r="C1574" s="27"/>
      <c r="D1574" s="27"/>
      <c r="E1574" s="27"/>
      <c r="F1574" s="26"/>
      <c r="G1574" s="28" t="str">
        <f t="shared" si="32"/>
        <v/>
      </c>
      <c r="H1574" s="31"/>
    </row>
    <row r="1575" spans="2:8">
      <c r="B1575" s="27"/>
      <c r="C1575" s="27"/>
      <c r="D1575" s="27"/>
      <c r="E1575" s="27"/>
      <c r="F1575" s="26"/>
      <c r="G1575" s="28" t="str">
        <f t="shared" si="32"/>
        <v/>
      </c>
      <c r="H1575" s="31"/>
    </row>
    <row r="1576" spans="2:8">
      <c r="B1576" s="27"/>
      <c r="C1576" s="27"/>
      <c r="D1576" s="27"/>
      <c r="E1576" s="27"/>
      <c r="F1576" s="26"/>
      <c r="G1576" s="28" t="str">
        <f t="shared" si="32"/>
        <v/>
      </c>
      <c r="H1576" s="31"/>
    </row>
    <row r="1577" spans="2:8">
      <c r="B1577" s="27"/>
      <c r="C1577" s="27"/>
      <c r="D1577" s="27"/>
      <c r="E1577" s="27"/>
      <c r="F1577" s="26"/>
      <c r="G1577" s="28" t="str">
        <f t="shared" ref="G1577:G1640" si="33">IF(F1577="","",IF(F1577="EI",4,IF(F1577="EO",5.2,IF(F1577="EQ",3.9,IF(F1577="ILF",7.5,IF(F1577="EIF",5.4))))))</f>
        <v/>
      </c>
      <c r="H1577" s="31"/>
    </row>
    <row r="1578" spans="2:8">
      <c r="B1578" s="27"/>
      <c r="C1578" s="27"/>
      <c r="D1578" s="27"/>
      <c r="E1578" s="27"/>
      <c r="F1578" s="26"/>
      <c r="G1578" s="28" t="str">
        <f t="shared" si="33"/>
        <v/>
      </c>
      <c r="H1578" s="31"/>
    </row>
    <row r="1579" spans="2:8">
      <c r="B1579" s="27"/>
      <c r="C1579" s="27"/>
      <c r="D1579" s="27"/>
      <c r="E1579" s="27"/>
      <c r="F1579" s="26"/>
      <c r="G1579" s="28" t="str">
        <f t="shared" si="33"/>
        <v/>
      </c>
      <c r="H1579" s="31"/>
    </row>
    <row r="1580" spans="2:8">
      <c r="B1580" s="27"/>
      <c r="C1580" s="27"/>
      <c r="D1580" s="27"/>
      <c r="E1580" s="27"/>
      <c r="F1580" s="26"/>
      <c r="G1580" s="28" t="str">
        <f t="shared" si="33"/>
        <v/>
      </c>
      <c r="H1580" s="31"/>
    </row>
    <row r="1581" spans="2:8">
      <c r="B1581" s="27"/>
      <c r="C1581" s="27"/>
      <c r="D1581" s="27"/>
      <c r="E1581" s="27"/>
      <c r="F1581" s="26"/>
      <c r="G1581" s="28" t="str">
        <f t="shared" si="33"/>
        <v/>
      </c>
      <c r="H1581" s="31"/>
    </row>
    <row r="1582" spans="2:8">
      <c r="B1582" s="27"/>
      <c r="C1582" s="27"/>
      <c r="D1582" s="27"/>
      <c r="E1582" s="27"/>
      <c r="F1582" s="26"/>
      <c r="G1582" s="28" t="str">
        <f t="shared" si="33"/>
        <v/>
      </c>
      <c r="H1582" s="31"/>
    </row>
    <row r="1583" spans="2:8">
      <c r="B1583" s="27"/>
      <c r="C1583" s="27"/>
      <c r="D1583" s="27"/>
      <c r="E1583" s="27"/>
      <c r="F1583" s="26"/>
      <c r="G1583" s="28" t="str">
        <f t="shared" si="33"/>
        <v/>
      </c>
      <c r="H1583" s="31"/>
    </row>
    <row r="1584" spans="2:8">
      <c r="B1584" s="27"/>
      <c r="C1584" s="27"/>
      <c r="D1584" s="27"/>
      <c r="E1584" s="27"/>
      <c r="F1584" s="26"/>
      <c r="G1584" s="28" t="str">
        <f t="shared" si="33"/>
        <v/>
      </c>
      <c r="H1584" s="31"/>
    </row>
    <row r="1585" spans="2:8">
      <c r="B1585" s="27"/>
      <c r="C1585" s="27"/>
      <c r="D1585" s="27"/>
      <c r="E1585" s="27"/>
      <c r="F1585" s="26"/>
      <c r="G1585" s="28" t="str">
        <f t="shared" si="33"/>
        <v/>
      </c>
      <c r="H1585" s="31"/>
    </row>
    <row r="1586" spans="2:8">
      <c r="B1586" s="27"/>
      <c r="C1586" s="27"/>
      <c r="D1586" s="27"/>
      <c r="E1586" s="27"/>
      <c r="F1586" s="26"/>
      <c r="G1586" s="28" t="str">
        <f t="shared" si="33"/>
        <v/>
      </c>
      <c r="H1586" s="31"/>
    </row>
    <row r="1587" spans="2:8">
      <c r="B1587" s="27"/>
      <c r="C1587" s="27"/>
      <c r="D1587" s="27"/>
      <c r="E1587" s="27"/>
      <c r="F1587" s="26"/>
      <c r="G1587" s="28" t="str">
        <f t="shared" si="33"/>
        <v/>
      </c>
      <c r="H1587" s="31"/>
    </row>
    <row r="1588" spans="2:8">
      <c r="B1588" s="27"/>
      <c r="C1588" s="27"/>
      <c r="D1588" s="27"/>
      <c r="E1588" s="27"/>
      <c r="F1588" s="26"/>
      <c r="G1588" s="28" t="str">
        <f t="shared" si="33"/>
        <v/>
      </c>
      <c r="H1588" s="31"/>
    </row>
    <row r="1589" spans="2:8">
      <c r="B1589" s="27"/>
      <c r="C1589" s="27"/>
      <c r="D1589" s="27"/>
      <c r="E1589" s="27"/>
      <c r="F1589" s="26"/>
      <c r="G1589" s="28" t="str">
        <f t="shared" si="33"/>
        <v/>
      </c>
      <c r="H1589" s="31"/>
    </row>
    <row r="1590" spans="2:8">
      <c r="B1590" s="27"/>
      <c r="C1590" s="27"/>
      <c r="D1590" s="27"/>
      <c r="E1590" s="27"/>
      <c r="F1590" s="26"/>
      <c r="G1590" s="28" t="str">
        <f t="shared" si="33"/>
        <v/>
      </c>
      <c r="H1590" s="31"/>
    </row>
    <row r="1591" spans="2:8">
      <c r="B1591" s="27"/>
      <c r="C1591" s="27"/>
      <c r="D1591" s="27"/>
      <c r="E1591" s="27"/>
      <c r="F1591" s="26"/>
      <c r="G1591" s="28" t="str">
        <f t="shared" si="33"/>
        <v/>
      </c>
      <c r="H1591" s="31"/>
    </row>
    <row r="1592" spans="2:8">
      <c r="B1592" s="27"/>
      <c r="C1592" s="27"/>
      <c r="D1592" s="27"/>
      <c r="E1592" s="27"/>
      <c r="F1592" s="26"/>
      <c r="G1592" s="28" t="str">
        <f t="shared" si="33"/>
        <v/>
      </c>
      <c r="H1592" s="31"/>
    </row>
    <row r="1593" spans="2:8">
      <c r="B1593" s="27"/>
      <c r="C1593" s="27"/>
      <c r="D1593" s="27"/>
      <c r="E1593" s="27"/>
      <c r="F1593" s="26"/>
      <c r="G1593" s="28" t="str">
        <f t="shared" si="33"/>
        <v/>
      </c>
      <c r="H1593" s="31"/>
    </row>
    <row r="1594" spans="2:8">
      <c r="B1594" s="27"/>
      <c r="C1594" s="27"/>
      <c r="D1594" s="27"/>
      <c r="E1594" s="27"/>
      <c r="F1594" s="26"/>
      <c r="G1594" s="28" t="str">
        <f t="shared" si="33"/>
        <v/>
      </c>
      <c r="H1594" s="31"/>
    </row>
    <row r="1595" spans="2:8">
      <c r="B1595" s="27"/>
      <c r="C1595" s="27"/>
      <c r="D1595" s="27"/>
      <c r="E1595" s="27"/>
      <c r="F1595" s="26"/>
      <c r="G1595" s="28" t="str">
        <f t="shared" si="33"/>
        <v/>
      </c>
      <c r="H1595" s="31"/>
    </row>
    <row r="1596" spans="2:8">
      <c r="B1596" s="27"/>
      <c r="C1596" s="27"/>
      <c r="D1596" s="27"/>
      <c r="E1596" s="27"/>
      <c r="F1596" s="26"/>
      <c r="G1596" s="28" t="str">
        <f t="shared" si="33"/>
        <v/>
      </c>
      <c r="H1596" s="31"/>
    </row>
    <row r="1597" spans="2:8">
      <c r="B1597" s="27"/>
      <c r="C1597" s="27"/>
      <c r="D1597" s="27"/>
      <c r="E1597" s="27"/>
      <c r="F1597" s="26"/>
      <c r="G1597" s="28" t="str">
        <f t="shared" si="33"/>
        <v/>
      </c>
      <c r="H1597" s="31"/>
    </row>
    <row r="1598" spans="2:8">
      <c r="B1598" s="27"/>
      <c r="C1598" s="27"/>
      <c r="D1598" s="27"/>
      <c r="E1598" s="27"/>
      <c r="F1598" s="26"/>
      <c r="G1598" s="28" t="str">
        <f t="shared" si="33"/>
        <v/>
      </c>
      <c r="H1598" s="31"/>
    </row>
    <row r="1599" spans="2:8">
      <c r="B1599" s="27"/>
      <c r="C1599" s="27"/>
      <c r="D1599" s="27"/>
      <c r="E1599" s="27"/>
      <c r="F1599" s="26"/>
      <c r="G1599" s="28" t="str">
        <f t="shared" si="33"/>
        <v/>
      </c>
      <c r="H1599" s="31"/>
    </row>
    <row r="1600" spans="2:8">
      <c r="B1600" s="27"/>
      <c r="C1600" s="27"/>
      <c r="D1600" s="27"/>
      <c r="E1600" s="27"/>
      <c r="F1600" s="26"/>
      <c r="G1600" s="28" t="str">
        <f t="shared" si="33"/>
        <v/>
      </c>
      <c r="H1600" s="31"/>
    </row>
    <row r="1601" spans="2:8">
      <c r="B1601" s="27"/>
      <c r="C1601" s="27"/>
      <c r="D1601" s="27"/>
      <c r="E1601" s="27"/>
      <c r="F1601" s="26"/>
      <c r="G1601" s="28" t="str">
        <f t="shared" si="33"/>
        <v/>
      </c>
      <c r="H1601" s="31"/>
    </row>
    <row r="1602" spans="2:8">
      <c r="B1602" s="27"/>
      <c r="C1602" s="27"/>
      <c r="D1602" s="27"/>
      <c r="E1602" s="27"/>
      <c r="F1602" s="26"/>
      <c r="G1602" s="28" t="str">
        <f t="shared" si="33"/>
        <v/>
      </c>
      <c r="H1602" s="31"/>
    </row>
    <row r="1603" spans="2:8">
      <c r="B1603" s="27"/>
      <c r="C1603" s="27"/>
      <c r="D1603" s="27"/>
      <c r="E1603" s="27"/>
      <c r="F1603" s="26"/>
      <c r="G1603" s="28" t="str">
        <f t="shared" si="33"/>
        <v/>
      </c>
      <c r="H1603" s="31"/>
    </row>
    <row r="1604" spans="2:8">
      <c r="B1604" s="27"/>
      <c r="C1604" s="27"/>
      <c r="D1604" s="27"/>
      <c r="E1604" s="27"/>
      <c r="F1604" s="26"/>
      <c r="G1604" s="28" t="str">
        <f t="shared" si="33"/>
        <v/>
      </c>
      <c r="H1604" s="31"/>
    </row>
    <row r="1605" spans="2:8">
      <c r="B1605" s="27"/>
      <c r="C1605" s="27"/>
      <c r="D1605" s="27"/>
      <c r="E1605" s="27"/>
      <c r="F1605" s="26"/>
      <c r="G1605" s="28" t="str">
        <f t="shared" si="33"/>
        <v/>
      </c>
      <c r="H1605" s="31"/>
    </row>
    <row r="1606" spans="2:8">
      <c r="B1606" s="27"/>
      <c r="C1606" s="27"/>
      <c r="D1606" s="27"/>
      <c r="E1606" s="27"/>
      <c r="F1606" s="26"/>
      <c r="G1606" s="28" t="str">
        <f t="shared" si="33"/>
        <v/>
      </c>
      <c r="H1606" s="31"/>
    </row>
    <row r="1607" spans="2:8">
      <c r="B1607" s="27"/>
      <c r="C1607" s="27"/>
      <c r="D1607" s="27"/>
      <c r="E1607" s="27"/>
      <c r="F1607" s="26"/>
      <c r="G1607" s="28" t="str">
        <f t="shared" si="33"/>
        <v/>
      </c>
      <c r="H1607" s="31"/>
    </row>
    <row r="1608" spans="2:8">
      <c r="B1608" s="27"/>
      <c r="C1608" s="27"/>
      <c r="D1608" s="27"/>
      <c r="E1608" s="27"/>
      <c r="F1608" s="26"/>
      <c r="G1608" s="28" t="str">
        <f t="shared" si="33"/>
        <v/>
      </c>
      <c r="H1608" s="31"/>
    </row>
    <row r="1609" spans="2:8">
      <c r="B1609" s="27"/>
      <c r="C1609" s="27"/>
      <c r="D1609" s="27"/>
      <c r="E1609" s="27"/>
      <c r="F1609" s="26"/>
      <c r="G1609" s="28" t="str">
        <f t="shared" si="33"/>
        <v/>
      </c>
      <c r="H1609" s="31"/>
    </row>
    <row r="1610" spans="2:8">
      <c r="B1610" s="27"/>
      <c r="C1610" s="27"/>
      <c r="D1610" s="27"/>
      <c r="E1610" s="27"/>
      <c r="F1610" s="26"/>
      <c r="G1610" s="28" t="str">
        <f t="shared" si="33"/>
        <v/>
      </c>
      <c r="H1610" s="31"/>
    </row>
    <row r="1611" spans="2:8">
      <c r="B1611" s="27"/>
      <c r="C1611" s="27"/>
      <c r="D1611" s="27"/>
      <c r="E1611" s="27"/>
      <c r="F1611" s="26"/>
      <c r="G1611" s="28" t="str">
        <f t="shared" si="33"/>
        <v/>
      </c>
      <c r="H1611" s="31"/>
    </row>
    <row r="1612" spans="2:8">
      <c r="B1612" s="27"/>
      <c r="C1612" s="27"/>
      <c r="D1612" s="27"/>
      <c r="E1612" s="27"/>
      <c r="F1612" s="26"/>
      <c r="G1612" s="28" t="str">
        <f t="shared" si="33"/>
        <v/>
      </c>
      <c r="H1612" s="31"/>
    </row>
    <row r="1613" spans="2:8">
      <c r="B1613" s="27"/>
      <c r="C1613" s="27"/>
      <c r="D1613" s="27"/>
      <c r="E1613" s="27"/>
      <c r="F1613" s="26"/>
      <c r="G1613" s="28" t="str">
        <f t="shared" si="33"/>
        <v/>
      </c>
      <c r="H1613" s="31"/>
    </row>
    <row r="1614" spans="2:8">
      <c r="B1614" s="27"/>
      <c r="C1614" s="27"/>
      <c r="D1614" s="27"/>
      <c r="E1614" s="27"/>
      <c r="F1614" s="26"/>
      <c r="G1614" s="28" t="str">
        <f t="shared" si="33"/>
        <v/>
      </c>
      <c r="H1614" s="31"/>
    </row>
    <row r="1615" spans="2:8">
      <c r="B1615" s="27"/>
      <c r="C1615" s="27"/>
      <c r="D1615" s="27"/>
      <c r="E1615" s="27"/>
      <c r="F1615" s="26"/>
      <c r="G1615" s="28" t="str">
        <f t="shared" si="33"/>
        <v/>
      </c>
      <c r="H1615" s="31"/>
    </row>
    <row r="1616" spans="2:8">
      <c r="B1616" s="27"/>
      <c r="C1616" s="27"/>
      <c r="D1616" s="27"/>
      <c r="E1616" s="27"/>
      <c r="F1616" s="26"/>
      <c r="G1616" s="28" t="str">
        <f t="shared" si="33"/>
        <v/>
      </c>
      <c r="H1616" s="31"/>
    </row>
    <row r="1617" spans="2:8">
      <c r="B1617" s="27"/>
      <c r="C1617" s="27"/>
      <c r="D1617" s="27"/>
      <c r="E1617" s="27"/>
      <c r="F1617" s="26"/>
      <c r="G1617" s="28" t="str">
        <f t="shared" si="33"/>
        <v/>
      </c>
      <c r="H1617" s="31"/>
    </row>
    <row r="1618" spans="2:8">
      <c r="B1618" s="27"/>
      <c r="C1618" s="27"/>
      <c r="D1618" s="27"/>
      <c r="E1618" s="27"/>
      <c r="F1618" s="26"/>
      <c r="G1618" s="28" t="str">
        <f t="shared" si="33"/>
        <v/>
      </c>
      <c r="H1618" s="31"/>
    </row>
    <row r="1619" spans="2:8">
      <c r="B1619" s="27"/>
      <c r="C1619" s="27"/>
      <c r="D1619" s="27"/>
      <c r="E1619" s="27"/>
      <c r="F1619" s="26"/>
      <c r="G1619" s="28" t="str">
        <f t="shared" si="33"/>
        <v/>
      </c>
      <c r="H1619" s="31"/>
    </row>
    <row r="1620" spans="2:8">
      <c r="B1620" s="27"/>
      <c r="C1620" s="27"/>
      <c r="D1620" s="27"/>
      <c r="E1620" s="27"/>
      <c r="F1620" s="26"/>
      <c r="G1620" s="28" t="str">
        <f t="shared" si="33"/>
        <v/>
      </c>
      <c r="H1620" s="31"/>
    </row>
    <row r="1621" spans="2:8">
      <c r="B1621" s="27"/>
      <c r="C1621" s="27"/>
      <c r="D1621" s="27"/>
      <c r="E1621" s="27"/>
      <c r="F1621" s="26"/>
      <c r="G1621" s="28" t="str">
        <f t="shared" si="33"/>
        <v/>
      </c>
      <c r="H1621" s="31"/>
    </row>
    <row r="1622" spans="2:8">
      <c r="B1622" s="27"/>
      <c r="C1622" s="27"/>
      <c r="D1622" s="27"/>
      <c r="E1622" s="27"/>
      <c r="F1622" s="26"/>
      <c r="G1622" s="28" t="str">
        <f t="shared" si="33"/>
        <v/>
      </c>
      <c r="H1622" s="31"/>
    </row>
    <row r="1623" spans="2:8">
      <c r="B1623" s="27"/>
      <c r="C1623" s="27"/>
      <c r="D1623" s="27"/>
      <c r="E1623" s="27"/>
      <c r="F1623" s="26"/>
      <c r="G1623" s="28" t="str">
        <f t="shared" si="33"/>
        <v/>
      </c>
      <c r="H1623" s="31"/>
    </row>
    <row r="1624" spans="2:8">
      <c r="B1624" s="27"/>
      <c r="C1624" s="27"/>
      <c r="D1624" s="27"/>
      <c r="E1624" s="27"/>
      <c r="F1624" s="26"/>
      <c r="G1624" s="28" t="str">
        <f t="shared" si="33"/>
        <v/>
      </c>
      <c r="H1624" s="31"/>
    </row>
    <row r="1625" spans="2:8">
      <c r="B1625" s="27"/>
      <c r="C1625" s="27"/>
      <c r="D1625" s="27"/>
      <c r="E1625" s="27"/>
      <c r="F1625" s="26"/>
      <c r="G1625" s="28" t="str">
        <f t="shared" si="33"/>
        <v/>
      </c>
      <c r="H1625" s="31"/>
    </row>
    <row r="1626" spans="2:8">
      <c r="B1626" s="27"/>
      <c r="C1626" s="27"/>
      <c r="D1626" s="27"/>
      <c r="E1626" s="27"/>
      <c r="F1626" s="26"/>
      <c r="G1626" s="28" t="str">
        <f t="shared" si="33"/>
        <v/>
      </c>
      <c r="H1626" s="31"/>
    </row>
    <row r="1627" spans="2:8">
      <c r="B1627" s="27"/>
      <c r="C1627" s="27"/>
      <c r="D1627" s="27"/>
      <c r="E1627" s="27"/>
      <c r="F1627" s="26"/>
      <c r="G1627" s="28" t="str">
        <f t="shared" si="33"/>
        <v/>
      </c>
      <c r="H1627" s="31"/>
    </row>
    <row r="1628" spans="2:8">
      <c r="B1628" s="27"/>
      <c r="C1628" s="27"/>
      <c r="D1628" s="27"/>
      <c r="E1628" s="27"/>
      <c r="F1628" s="26"/>
      <c r="G1628" s="28" t="str">
        <f t="shared" si="33"/>
        <v/>
      </c>
      <c r="H1628" s="31"/>
    </row>
    <row r="1629" spans="2:8">
      <c r="B1629" s="27"/>
      <c r="C1629" s="27"/>
      <c r="D1629" s="27"/>
      <c r="E1629" s="27"/>
      <c r="F1629" s="26"/>
      <c r="G1629" s="28" t="str">
        <f t="shared" si="33"/>
        <v/>
      </c>
      <c r="H1629" s="31"/>
    </row>
    <row r="1630" spans="2:8">
      <c r="B1630" s="27"/>
      <c r="C1630" s="27"/>
      <c r="D1630" s="27"/>
      <c r="E1630" s="27"/>
      <c r="F1630" s="26"/>
      <c r="G1630" s="28" t="str">
        <f t="shared" si="33"/>
        <v/>
      </c>
      <c r="H1630" s="31"/>
    </row>
    <row r="1631" spans="2:8">
      <c r="B1631" s="27"/>
      <c r="C1631" s="27"/>
      <c r="D1631" s="27"/>
      <c r="E1631" s="27"/>
      <c r="F1631" s="26"/>
      <c r="G1631" s="28" t="str">
        <f t="shared" si="33"/>
        <v/>
      </c>
      <c r="H1631" s="31"/>
    </row>
    <row r="1632" spans="2:8">
      <c r="B1632" s="27"/>
      <c r="C1632" s="27"/>
      <c r="D1632" s="27"/>
      <c r="E1632" s="27"/>
      <c r="F1632" s="26"/>
      <c r="G1632" s="28" t="str">
        <f t="shared" si="33"/>
        <v/>
      </c>
      <c r="H1632" s="31"/>
    </row>
    <row r="1633" spans="2:8">
      <c r="B1633" s="27"/>
      <c r="C1633" s="27"/>
      <c r="D1633" s="27"/>
      <c r="E1633" s="27"/>
      <c r="F1633" s="26"/>
      <c r="G1633" s="28" t="str">
        <f t="shared" si="33"/>
        <v/>
      </c>
      <c r="H1633" s="31"/>
    </row>
    <row r="1634" spans="2:8">
      <c r="B1634" s="27"/>
      <c r="C1634" s="27"/>
      <c r="D1634" s="27"/>
      <c r="E1634" s="27"/>
      <c r="F1634" s="26"/>
      <c r="G1634" s="28" t="str">
        <f t="shared" si="33"/>
        <v/>
      </c>
      <c r="H1634" s="31"/>
    </row>
    <row r="1635" spans="2:8">
      <c r="B1635" s="27"/>
      <c r="C1635" s="27"/>
      <c r="D1635" s="27"/>
      <c r="E1635" s="27"/>
      <c r="F1635" s="26"/>
      <c r="G1635" s="28" t="str">
        <f t="shared" si="33"/>
        <v/>
      </c>
      <c r="H1635" s="31"/>
    </row>
    <row r="1636" spans="2:8">
      <c r="B1636" s="27"/>
      <c r="C1636" s="27"/>
      <c r="D1636" s="27"/>
      <c r="E1636" s="27"/>
      <c r="F1636" s="26"/>
      <c r="G1636" s="28" t="str">
        <f t="shared" si="33"/>
        <v/>
      </c>
      <c r="H1636" s="31"/>
    </row>
    <row r="1637" spans="2:8">
      <c r="B1637" s="27"/>
      <c r="C1637" s="27"/>
      <c r="D1637" s="27"/>
      <c r="E1637" s="27"/>
      <c r="F1637" s="26"/>
      <c r="G1637" s="28" t="str">
        <f t="shared" si="33"/>
        <v/>
      </c>
      <c r="H1637" s="31"/>
    </row>
    <row r="1638" spans="2:8">
      <c r="B1638" s="27"/>
      <c r="C1638" s="27"/>
      <c r="D1638" s="27"/>
      <c r="E1638" s="27"/>
      <c r="F1638" s="26"/>
      <c r="G1638" s="28" t="str">
        <f t="shared" si="33"/>
        <v/>
      </c>
      <c r="H1638" s="31"/>
    </row>
    <row r="1639" spans="2:8">
      <c r="B1639" s="27"/>
      <c r="C1639" s="27"/>
      <c r="D1639" s="27"/>
      <c r="E1639" s="27"/>
      <c r="F1639" s="26"/>
      <c r="G1639" s="28" t="str">
        <f t="shared" si="33"/>
        <v/>
      </c>
      <c r="H1639" s="31"/>
    </row>
    <row r="1640" spans="2:8">
      <c r="B1640" s="27"/>
      <c r="C1640" s="27"/>
      <c r="D1640" s="27"/>
      <c r="E1640" s="27"/>
      <c r="F1640" s="26"/>
      <c r="G1640" s="28" t="str">
        <f t="shared" si="33"/>
        <v/>
      </c>
      <c r="H1640" s="31"/>
    </row>
    <row r="1641" spans="2:8">
      <c r="B1641" s="27"/>
      <c r="C1641" s="27"/>
      <c r="D1641" s="27"/>
      <c r="E1641" s="27"/>
      <c r="F1641" s="26"/>
      <c r="G1641" s="28" t="str">
        <f t="shared" ref="G1641:G1704" si="34">IF(F1641="","",IF(F1641="EI",4,IF(F1641="EO",5.2,IF(F1641="EQ",3.9,IF(F1641="ILF",7.5,IF(F1641="EIF",5.4))))))</f>
        <v/>
      </c>
      <c r="H1641" s="31"/>
    </row>
    <row r="1642" spans="2:8">
      <c r="B1642" s="27"/>
      <c r="C1642" s="27"/>
      <c r="D1642" s="27"/>
      <c r="E1642" s="27"/>
      <c r="F1642" s="26"/>
      <c r="G1642" s="28" t="str">
        <f t="shared" si="34"/>
        <v/>
      </c>
      <c r="H1642" s="31"/>
    </row>
    <row r="1643" spans="2:8">
      <c r="B1643" s="27"/>
      <c r="C1643" s="27"/>
      <c r="D1643" s="27"/>
      <c r="E1643" s="27"/>
      <c r="F1643" s="26"/>
      <c r="G1643" s="28" t="str">
        <f t="shared" si="34"/>
        <v/>
      </c>
      <c r="H1643" s="31"/>
    </row>
    <row r="1644" spans="2:8">
      <c r="B1644" s="27"/>
      <c r="C1644" s="27"/>
      <c r="D1644" s="27"/>
      <c r="E1644" s="27"/>
      <c r="F1644" s="26"/>
      <c r="G1644" s="28" t="str">
        <f t="shared" si="34"/>
        <v/>
      </c>
      <c r="H1644" s="31"/>
    </row>
    <row r="1645" spans="2:8">
      <c r="B1645" s="27"/>
      <c r="C1645" s="27"/>
      <c r="D1645" s="27"/>
      <c r="E1645" s="27"/>
      <c r="F1645" s="26"/>
      <c r="G1645" s="28" t="str">
        <f t="shared" si="34"/>
        <v/>
      </c>
      <c r="H1645" s="31"/>
    </row>
    <row r="1646" spans="2:8">
      <c r="B1646" s="27"/>
      <c r="C1646" s="27"/>
      <c r="D1646" s="27"/>
      <c r="E1646" s="27"/>
      <c r="F1646" s="26"/>
      <c r="G1646" s="28" t="str">
        <f t="shared" si="34"/>
        <v/>
      </c>
      <c r="H1646" s="31"/>
    </row>
    <row r="1647" spans="2:8">
      <c r="B1647" s="27"/>
      <c r="C1647" s="27"/>
      <c r="D1647" s="27"/>
      <c r="E1647" s="27"/>
      <c r="F1647" s="26"/>
      <c r="G1647" s="28" t="str">
        <f t="shared" si="34"/>
        <v/>
      </c>
      <c r="H1647" s="31"/>
    </row>
    <row r="1648" spans="2:8">
      <c r="B1648" s="27"/>
      <c r="C1648" s="27"/>
      <c r="D1648" s="27"/>
      <c r="E1648" s="27"/>
      <c r="F1648" s="26"/>
      <c r="G1648" s="28" t="str">
        <f t="shared" si="34"/>
        <v/>
      </c>
      <c r="H1648" s="31"/>
    </row>
    <row r="1649" spans="2:8">
      <c r="B1649" s="27"/>
      <c r="C1649" s="27"/>
      <c r="D1649" s="27"/>
      <c r="E1649" s="27"/>
      <c r="F1649" s="26"/>
      <c r="G1649" s="28" t="str">
        <f t="shared" si="34"/>
        <v/>
      </c>
      <c r="H1649" s="31"/>
    </row>
    <row r="1650" spans="2:8">
      <c r="B1650" s="27"/>
      <c r="C1650" s="27"/>
      <c r="D1650" s="27"/>
      <c r="E1650" s="27"/>
      <c r="F1650" s="26"/>
      <c r="G1650" s="28" t="str">
        <f t="shared" si="34"/>
        <v/>
      </c>
      <c r="H1650" s="31"/>
    </row>
    <row r="1651" spans="2:8">
      <c r="B1651" s="27"/>
      <c r="C1651" s="27"/>
      <c r="D1651" s="27"/>
      <c r="E1651" s="27"/>
      <c r="F1651" s="26"/>
      <c r="G1651" s="28" t="str">
        <f t="shared" si="34"/>
        <v/>
      </c>
      <c r="H1651" s="31"/>
    </row>
    <row r="1652" spans="2:8">
      <c r="B1652" s="27"/>
      <c r="C1652" s="27"/>
      <c r="D1652" s="27"/>
      <c r="E1652" s="27"/>
      <c r="F1652" s="26"/>
      <c r="G1652" s="28" t="str">
        <f t="shared" si="34"/>
        <v/>
      </c>
      <c r="H1652" s="31"/>
    </row>
    <row r="1653" spans="2:8">
      <c r="B1653" s="27"/>
      <c r="C1653" s="27"/>
      <c r="D1653" s="27"/>
      <c r="E1653" s="27"/>
      <c r="F1653" s="26"/>
      <c r="G1653" s="28" t="str">
        <f t="shared" si="34"/>
        <v/>
      </c>
      <c r="H1653" s="31"/>
    </row>
    <row r="1654" spans="2:8">
      <c r="B1654" s="27"/>
      <c r="C1654" s="27"/>
      <c r="D1654" s="27"/>
      <c r="E1654" s="27"/>
      <c r="F1654" s="26"/>
      <c r="G1654" s="28" t="str">
        <f t="shared" si="34"/>
        <v/>
      </c>
      <c r="H1654" s="31"/>
    </row>
    <row r="1655" spans="2:8">
      <c r="B1655" s="27"/>
      <c r="C1655" s="27"/>
      <c r="D1655" s="27"/>
      <c r="E1655" s="27"/>
      <c r="F1655" s="26"/>
      <c r="G1655" s="28" t="str">
        <f t="shared" si="34"/>
        <v/>
      </c>
      <c r="H1655" s="31"/>
    </row>
    <row r="1656" spans="2:8">
      <c r="B1656" s="27"/>
      <c r="C1656" s="27"/>
      <c r="D1656" s="27"/>
      <c r="E1656" s="27"/>
      <c r="F1656" s="26"/>
      <c r="G1656" s="28" t="str">
        <f t="shared" si="34"/>
        <v/>
      </c>
      <c r="H1656" s="31"/>
    </row>
    <row r="1657" spans="2:8">
      <c r="B1657" s="27"/>
      <c r="C1657" s="27"/>
      <c r="D1657" s="27"/>
      <c r="E1657" s="27"/>
      <c r="F1657" s="26"/>
      <c r="G1657" s="28" t="str">
        <f t="shared" si="34"/>
        <v/>
      </c>
      <c r="H1657" s="31"/>
    </row>
    <row r="1658" spans="2:8">
      <c r="B1658" s="27"/>
      <c r="C1658" s="27"/>
      <c r="D1658" s="27"/>
      <c r="E1658" s="27"/>
      <c r="F1658" s="26"/>
      <c r="G1658" s="28" t="str">
        <f t="shared" si="34"/>
        <v/>
      </c>
      <c r="H1658" s="31"/>
    </row>
    <row r="1659" spans="2:8">
      <c r="B1659" s="27"/>
      <c r="C1659" s="27"/>
      <c r="D1659" s="27"/>
      <c r="E1659" s="27"/>
      <c r="F1659" s="26"/>
      <c r="G1659" s="28" t="str">
        <f t="shared" si="34"/>
        <v/>
      </c>
      <c r="H1659" s="31"/>
    </row>
    <row r="1660" spans="2:8">
      <c r="B1660" s="27"/>
      <c r="C1660" s="27"/>
      <c r="D1660" s="27"/>
      <c r="E1660" s="27"/>
      <c r="F1660" s="26"/>
      <c r="G1660" s="28" t="str">
        <f t="shared" si="34"/>
        <v/>
      </c>
      <c r="H1660" s="31"/>
    </row>
    <row r="1661" spans="2:8">
      <c r="B1661" s="27"/>
      <c r="C1661" s="27"/>
      <c r="D1661" s="27"/>
      <c r="E1661" s="27"/>
      <c r="F1661" s="26"/>
      <c r="G1661" s="28" t="str">
        <f t="shared" si="34"/>
        <v/>
      </c>
      <c r="H1661" s="31"/>
    </row>
    <row r="1662" spans="2:8">
      <c r="B1662" s="27"/>
      <c r="C1662" s="27"/>
      <c r="D1662" s="27"/>
      <c r="E1662" s="27"/>
      <c r="F1662" s="26"/>
      <c r="G1662" s="28" t="str">
        <f t="shared" si="34"/>
        <v/>
      </c>
      <c r="H1662" s="31"/>
    </row>
    <row r="1663" spans="2:8">
      <c r="B1663" s="27"/>
      <c r="C1663" s="27"/>
      <c r="D1663" s="27"/>
      <c r="E1663" s="27"/>
      <c r="F1663" s="26"/>
      <c r="G1663" s="28" t="str">
        <f t="shared" si="34"/>
        <v/>
      </c>
      <c r="H1663" s="31"/>
    </row>
    <row r="1664" spans="2:8">
      <c r="B1664" s="27"/>
      <c r="C1664" s="27"/>
      <c r="D1664" s="27"/>
      <c r="E1664" s="27"/>
      <c r="F1664" s="26"/>
      <c r="G1664" s="28" t="str">
        <f t="shared" si="34"/>
        <v/>
      </c>
      <c r="H1664" s="31"/>
    </row>
    <row r="1665" spans="2:8">
      <c r="B1665" s="27"/>
      <c r="C1665" s="27"/>
      <c r="D1665" s="27"/>
      <c r="E1665" s="27"/>
      <c r="F1665" s="26"/>
      <c r="G1665" s="28" t="str">
        <f t="shared" si="34"/>
        <v/>
      </c>
      <c r="H1665" s="31"/>
    </row>
    <row r="1666" spans="2:8">
      <c r="B1666" s="27"/>
      <c r="C1666" s="27"/>
      <c r="D1666" s="27"/>
      <c r="E1666" s="27"/>
      <c r="F1666" s="26"/>
      <c r="G1666" s="28" t="str">
        <f t="shared" si="34"/>
        <v/>
      </c>
      <c r="H1666" s="31"/>
    </row>
    <row r="1667" spans="2:8">
      <c r="B1667" s="27"/>
      <c r="C1667" s="27"/>
      <c r="D1667" s="27"/>
      <c r="E1667" s="27"/>
      <c r="F1667" s="26"/>
      <c r="G1667" s="28" t="str">
        <f t="shared" si="34"/>
        <v/>
      </c>
      <c r="H1667" s="31"/>
    </row>
    <row r="1668" spans="2:8">
      <c r="B1668" s="27"/>
      <c r="C1668" s="27"/>
      <c r="D1668" s="27"/>
      <c r="E1668" s="27"/>
      <c r="F1668" s="26"/>
      <c r="G1668" s="28" t="str">
        <f t="shared" si="34"/>
        <v/>
      </c>
      <c r="H1668" s="31"/>
    </row>
    <row r="1669" spans="2:8">
      <c r="B1669" s="27"/>
      <c r="C1669" s="27"/>
      <c r="D1669" s="27"/>
      <c r="E1669" s="27"/>
      <c r="F1669" s="26"/>
      <c r="G1669" s="28" t="str">
        <f t="shared" si="34"/>
        <v/>
      </c>
      <c r="H1669" s="31"/>
    </row>
    <row r="1670" spans="2:8">
      <c r="B1670" s="27"/>
      <c r="C1670" s="27"/>
      <c r="D1670" s="27"/>
      <c r="E1670" s="27"/>
      <c r="F1670" s="26"/>
      <c r="G1670" s="28" t="str">
        <f t="shared" si="34"/>
        <v/>
      </c>
      <c r="H1670" s="31"/>
    </row>
    <row r="1671" spans="2:8">
      <c r="B1671" s="27"/>
      <c r="C1671" s="27"/>
      <c r="D1671" s="27"/>
      <c r="E1671" s="27"/>
      <c r="F1671" s="26"/>
      <c r="G1671" s="28" t="str">
        <f t="shared" si="34"/>
        <v/>
      </c>
      <c r="H1671" s="31"/>
    </row>
    <row r="1672" spans="2:8">
      <c r="B1672" s="27"/>
      <c r="C1672" s="27"/>
      <c r="D1672" s="27"/>
      <c r="E1672" s="27"/>
      <c r="F1672" s="26"/>
      <c r="G1672" s="28" t="str">
        <f t="shared" si="34"/>
        <v/>
      </c>
      <c r="H1672" s="31"/>
    </row>
    <row r="1673" spans="2:8">
      <c r="B1673" s="27"/>
      <c r="C1673" s="27"/>
      <c r="D1673" s="27"/>
      <c r="E1673" s="27"/>
      <c r="F1673" s="26"/>
      <c r="G1673" s="28" t="str">
        <f t="shared" si="34"/>
        <v/>
      </c>
      <c r="H1673" s="31"/>
    </row>
    <row r="1674" spans="2:8">
      <c r="B1674" s="27"/>
      <c r="C1674" s="27"/>
      <c r="D1674" s="27"/>
      <c r="E1674" s="27"/>
      <c r="F1674" s="26"/>
      <c r="G1674" s="28" t="str">
        <f t="shared" si="34"/>
        <v/>
      </c>
      <c r="H1674" s="31"/>
    </row>
    <row r="1675" spans="2:8">
      <c r="B1675" s="27"/>
      <c r="C1675" s="27"/>
      <c r="D1675" s="27"/>
      <c r="E1675" s="27"/>
      <c r="F1675" s="26"/>
      <c r="G1675" s="28" t="str">
        <f t="shared" si="34"/>
        <v/>
      </c>
      <c r="H1675" s="31"/>
    </row>
    <row r="1676" spans="2:8">
      <c r="B1676" s="27"/>
      <c r="C1676" s="27"/>
      <c r="D1676" s="27"/>
      <c r="E1676" s="27"/>
      <c r="F1676" s="26"/>
      <c r="G1676" s="28" t="str">
        <f t="shared" si="34"/>
        <v/>
      </c>
      <c r="H1676" s="31"/>
    </row>
    <row r="1677" spans="2:8">
      <c r="B1677" s="27"/>
      <c r="C1677" s="27"/>
      <c r="D1677" s="27"/>
      <c r="E1677" s="27"/>
      <c r="F1677" s="26"/>
      <c r="G1677" s="28" t="str">
        <f t="shared" si="34"/>
        <v/>
      </c>
      <c r="H1677" s="31"/>
    </row>
    <row r="1678" spans="2:8">
      <c r="B1678" s="27"/>
      <c r="C1678" s="27"/>
      <c r="D1678" s="27"/>
      <c r="E1678" s="27"/>
      <c r="F1678" s="26"/>
      <c r="G1678" s="28" t="str">
        <f t="shared" si="34"/>
        <v/>
      </c>
      <c r="H1678" s="31"/>
    </row>
    <row r="1679" spans="2:8">
      <c r="B1679" s="27"/>
      <c r="C1679" s="27"/>
      <c r="D1679" s="27"/>
      <c r="E1679" s="27"/>
      <c r="F1679" s="26"/>
      <c r="G1679" s="28" t="str">
        <f t="shared" si="34"/>
        <v/>
      </c>
      <c r="H1679" s="31"/>
    </row>
    <row r="1680" spans="2:8">
      <c r="B1680" s="27"/>
      <c r="C1680" s="27"/>
      <c r="D1680" s="27"/>
      <c r="E1680" s="27"/>
      <c r="F1680" s="26"/>
      <c r="G1680" s="28" t="str">
        <f t="shared" si="34"/>
        <v/>
      </c>
      <c r="H1680" s="31"/>
    </row>
    <row r="1681" spans="2:8">
      <c r="B1681" s="27"/>
      <c r="C1681" s="27"/>
      <c r="D1681" s="27"/>
      <c r="E1681" s="27"/>
      <c r="F1681" s="26"/>
      <c r="G1681" s="28" t="str">
        <f t="shared" si="34"/>
        <v/>
      </c>
      <c r="H1681" s="31"/>
    </row>
    <row r="1682" spans="2:8">
      <c r="B1682" s="27"/>
      <c r="C1682" s="27"/>
      <c r="D1682" s="27"/>
      <c r="E1682" s="27"/>
      <c r="F1682" s="26"/>
      <c r="G1682" s="28" t="str">
        <f t="shared" si="34"/>
        <v/>
      </c>
      <c r="H1682" s="31"/>
    </row>
    <row r="1683" spans="2:8">
      <c r="B1683" s="27"/>
      <c r="C1683" s="27"/>
      <c r="D1683" s="27"/>
      <c r="E1683" s="27"/>
      <c r="F1683" s="26"/>
      <c r="G1683" s="28" t="str">
        <f t="shared" si="34"/>
        <v/>
      </c>
      <c r="H1683" s="31"/>
    </row>
    <row r="1684" spans="2:8">
      <c r="B1684" s="27"/>
      <c r="C1684" s="27"/>
      <c r="D1684" s="27"/>
      <c r="E1684" s="27"/>
      <c r="F1684" s="26"/>
      <c r="G1684" s="28" t="str">
        <f t="shared" si="34"/>
        <v/>
      </c>
      <c r="H1684" s="31"/>
    </row>
    <row r="1685" spans="2:8">
      <c r="B1685" s="27"/>
      <c r="C1685" s="27"/>
      <c r="D1685" s="27"/>
      <c r="E1685" s="27"/>
      <c r="F1685" s="26"/>
      <c r="G1685" s="28" t="str">
        <f t="shared" si="34"/>
        <v/>
      </c>
      <c r="H1685" s="31"/>
    </row>
    <row r="1686" spans="2:8">
      <c r="B1686" s="27"/>
      <c r="C1686" s="27"/>
      <c r="D1686" s="27"/>
      <c r="E1686" s="27"/>
      <c r="F1686" s="26"/>
      <c r="G1686" s="28" t="str">
        <f t="shared" si="34"/>
        <v/>
      </c>
      <c r="H1686" s="31"/>
    </row>
    <row r="1687" spans="2:8">
      <c r="B1687" s="27"/>
      <c r="C1687" s="27"/>
      <c r="D1687" s="27"/>
      <c r="E1687" s="27"/>
      <c r="F1687" s="26"/>
      <c r="G1687" s="28" t="str">
        <f t="shared" si="34"/>
        <v/>
      </c>
      <c r="H1687" s="31"/>
    </row>
    <row r="1688" spans="2:8">
      <c r="B1688" s="27"/>
      <c r="C1688" s="27"/>
      <c r="D1688" s="27"/>
      <c r="E1688" s="27"/>
      <c r="F1688" s="26"/>
      <c r="G1688" s="28" t="str">
        <f t="shared" si="34"/>
        <v/>
      </c>
      <c r="H1688" s="31"/>
    </row>
    <row r="1689" spans="2:8">
      <c r="B1689" s="27"/>
      <c r="C1689" s="27"/>
      <c r="D1689" s="27"/>
      <c r="E1689" s="27"/>
      <c r="F1689" s="26"/>
      <c r="G1689" s="28" t="str">
        <f t="shared" si="34"/>
        <v/>
      </c>
      <c r="H1689" s="31"/>
    </row>
    <row r="1690" spans="2:8">
      <c r="B1690" s="27"/>
      <c r="C1690" s="27"/>
      <c r="D1690" s="27"/>
      <c r="E1690" s="27"/>
      <c r="F1690" s="26"/>
      <c r="G1690" s="28" t="str">
        <f t="shared" si="34"/>
        <v/>
      </c>
      <c r="H1690" s="31"/>
    </row>
    <row r="1691" spans="2:8">
      <c r="B1691" s="27"/>
      <c r="C1691" s="27"/>
      <c r="D1691" s="27"/>
      <c r="E1691" s="27"/>
      <c r="F1691" s="26"/>
      <c r="G1691" s="28" t="str">
        <f t="shared" si="34"/>
        <v/>
      </c>
      <c r="H1691" s="31"/>
    </row>
    <row r="1692" spans="2:8">
      <c r="B1692" s="27"/>
      <c r="C1692" s="27"/>
      <c r="D1692" s="27"/>
      <c r="E1692" s="27"/>
      <c r="F1692" s="26"/>
      <c r="G1692" s="28" t="str">
        <f t="shared" si="34"/>
        <v/>
      </c>
      <c r="H1692" s="31"/>
    </row>
    <row r="1693" spans="2:8">
      <c r="B1693" s="27"/>
      <c r="C1693" s="27"/>
      <c r="D1693" s="27"/>
      <c r="E1693" s="27"/>
      <c r="F1693" s="26"/>
      <c r="G1693" s="28" t="str">
        <f t="shared" si="34"/>
        <v/>
      </c>
      <c r="H1693" s="31"/>
    </row>
    <row r="1694" spans="2:8">
      <c r="B1694" s="27"/>
      <c r="C1694" s="27"/>
      <c r="D1694" s="27"/>
      <c r="E1694" s="27"/>
      <c r="F1694" s="26"/>
      <c r="G1694" s="28" t="str">
        <f t="shared" si="34"/>
        <v/>
      </c>
      <c r="H1694" s="31"/>
    </row>
    <row r="1695" spans="2:8">
      <c r="B1695" s="27"/>
      <c r="C1695" s="27"/>
      <c r="D1695" s="27"/>
      <c r="E1695" s="27"/>
      <c r="F1695" s="26"/>
      <c r="G1695" s="28" t="str">
        <f t="shared" si="34"/>
        <v/>
      </c>
      <c r="H1695" s="31"/>
    </row>
    <row r="1696" spans="2:8">
      <c r="B1696" s="27"/>
      <c r="C1696" s="27"/>
      <c r="D1696" s="27"/>
      <c r="E1696" s="27"/>
      <c r="F1696" s="26"/>
      <c r="G1696" s="28" t="str">
        <f t="shared" si="34"/>
        <v/>
      </c>
      <c r="H1696" s="31"/>
    </row>
    <row r="1697" spans="2:8">
      <c r="B1697" s="27"/>
      <c r="C1697" s="27"/>
      <c r="D1697" s="27"/>
      <c r="E1697" s="27"/>
      <c r="F1697" s="26"/>
      <c r="G1697" s="28" t="str">
        <f t="shared" si="34"/>
        <v/>
      </c>
      <c r="H1697" s="31"/>
    </row>
    <row r="1698" spans="2:8">
      <c r="B1698" s="27"/>
      <c r="C1698" s="27"/>
      <c r="D1698" s="27"/>
      <c r="E1698" s="27"/>
      <c r="F1698" s="26"/>
      <c r="G1698" s="28" t="str">
        <f t="shared" si="34"/>
        <v/>
      </c>
      <c r="H1698" s="31"/>
    </row>
    <row r="1699" spans="2:8">
      <c r="B1699" s="27"/>
      <c r="C1699" s="27"/>
      <c r="D1699" s="27"/>
      <c r="E1699" s="27"/>
      <c r="F1699" s="26"/>
      <c r="G1699" s="28" t="str">
        <f t="shared" si="34"/>
        <v/>
      </c>
      <c r="H1699" s="31"/>
    </row>
    <row r="1700" spans="2:8">
      <c r="B1700" s="27"/>
      <c r="C1700" s="27"/>
      <c r="D1700" s="27"/>
      <c r="E1700" s="27"/>
      <c r="F1700" s="26"/>
      <c r="G1700" s="28" t="str">
        <f t="shared" si="34"/>
        <v/>
      </c>
      <c r="H1700" s="31"/>
    </row>
    <row r="1701" spans="2:8">
      <c r="B1701" s="27"/>
      <c r="C1701" s="27"/>
      <c r="D1701" s="27"/>
      <c r="E1701" s="27"/>
      <c r="F1701" s="26"/>
      <c r="G1701" s="28" t="str">
        <f t="shared" si="34"/>
        <v/>
      </c>
      <c r="H1701" s="31"/>
    </row>
    <row r="1702" spans="2:8">
      <c r="B1702" s="27"/>
      <c r="C1702" s="27"/>
      <c r="D1702" s="27"/>
      <c r="E1702" s="27"/>
      <c r="F1702" s="26"/>
      <c r="G1702" s="28" t="str">
        <f t="shared" si="34"/>
        <v/>
      </c>
      <c r="H1702" s="31"/>
    </row>
    <row r="1703" spans="2:8">
      <c r="B1703" s="27"/>
      <c r="C1703" s="27"/>
      <c r="D1703" s="27"/>
      <c r="E1703" s="27"/>
      <c r="F1703" s="26"/>
      <c r="G1703" s="28" t="str">
        <f t="shared" si="34"/>
        <v/>
      </c>
      <c r="H1703" s="31"/>
    </row>
    <row r="1704" spans="2:8">
      <c r="B1704" s="27"/>
      <c r="C1704" s="27"/>
      <c r="D1704" s="27"/>
      <c r="E1704" s="27"/>
      <c r="F1704" s="26"/>
      <c r="G1704" s="28" t="str">
        <f t="shared" si="34"/>
        <v/>
      </c>
      <c r="H1704" s="31"/>
    </row>
    <row r="1705" spans="2:8">
      <c r="B1705" s="27"/>
      <c r="C1705" s="27"/>
      <c r="D1705" s="27"/>
      <c r="E1705" s="27"/>
      <c r="F1705" s="26"/>
      <c r="G1705" s="28" t="str">
        <f t="shared" ref="G1705:G1768" si="35">IF(F1705="","",IF(F1705="EI",4,IF(F1705="EO",5.2,IF(F1705="EQ",3.9,IF(F1705="ILF",7.5,IF(F1705="EIF",5.4))))))</f>
        <v/>
      </c>
      <c r="H1705" s="31"/>
    </row>
    <row r="1706" spans="2:8">
      <c r="B1706" s="27"/>
      <c r="C1706" s="27"/>
      <c r="D1706" s="27"/>
      <c r="E1706" s="27"/>
      <c r="F1706" s="26"/>
      <c r="G1706" s="28" t="str">
        <f t="shared" si="35"/>
        <v/>
      </c>
      <c r="H1706" s="31"/>
    </row>
    <row r="1707" spans="2:8">
      <c r="B1707" s="27"/>
      <c r="C1707" s="27"/>
      <c r="D1707" s="27"/>
      <c r="E1707" s="27"/>
      <c r="F1707" s="26"/>
      <c r="G1707" s="28" t="str">
        <f t="shared" si="35"/>
        <v/>
      </c>
      <c r="H1707" s="31"/>
    </row>
    <row r="1708" spans="2:8">
      <c r="B1708" s="27"/>
      <c r="C1708" s="27"/>
      <c r="D1708" s="27"/>
      <c r="E1708" s="27"/>
      <c r="F1708" s="26"/>
      <c r="G1708" s="28" t="str">
        <f t="shared" si="35"/>
        <v/>
      </c>
      <c r="H1708" s="31"/>
    </row>
    <row r="1709" spans="2:8">
      <c r="B1709" s="27"/>
      <c r="C1709" s="27"/>
      <c r="D1709" s="27"/>
      <c r="E1709" s="27"/>
      <c r="F1709" s="26"/>
      <c r="G1709" s="28" t="str">
        <f t="shared" si="35"/>
        <v/>
      </c>
      <c r="H1709" s="31"/>
    </row>
    <row r="1710" spans="2:8">
      <c r="B1710" s="27"/>
      <c r="C1710" s="27"/>
      <c r="D1710" s="27"/>
      <c r="E1710" s="27"/>
      <c r="F1710" s="26"/>
      <c r="G1710" s="28" t="str">
        <f t="shared" si="35"/>
        <v/>
      </c>
      <c r="H1710" s="31"/>
    </row>
    <row r="1711" spans="2:8">
      <c r="B1711" s="27"/>
      <c r="C1711" s="27"/>
      <c r="D1711" s="27"/>
      <c r="E1711" s="27"/>
      <c r="F1711" s="26"/>
      <c r="G1711" s="28" t="str">
        <f t="shared" si="35"/>
        <v/>
      </c>
      <c r="H1711" s="31"/>
    </row>
    <row r="1712" spans="2:8">
      <c r="B1712" s="27"/>
      <c r="C1712" s="27"/>
      <c r="D1712" s="27"/>
      <c r="E1712" s="27"/>
      <c r="F1712" s="26"/>
      <c r="G1712" s="28" t="str">
        <f t="shared" si="35"/>
        <v/>
      </c>
      <c r="H1712" s="31"/>
    </row>
    <row r="1713" spans="2:8">
      <c r="B1713" s="27"/>
      <c r="C1713" s="27"/>
      <c r="D1713" s="27"/>
      <c r="E1713" s="27"/>
      <c r="F1713" s="26"/>
      <c r="G1713" s="28" t="str">
        <f t="shared" si="35"/>
        <v/>
      </c>
      <c r="H1713" s="31"/>
    </row>
    <row r="1714" spans="2:8">
      <c r="B1714" s="27"/>
      <c r="C1714" s="27"/>
      <c r="D1714" s="27"/>
      <c r="E1714" s="27"/>
      <c r="F1714" s="26"/>
      <c r="G1714" s="28" t="str">
        <f t="shared" si="35"/>
        <v/>
      </c>
      <c r="H1714" s="31"/>
    </row>
    <row r="1715" spans="2:8">
      <c r="B1715" s="27"/>
      <c r="C1715" s="27"/>
      <c r="D1715" s="27"/>
      <c r="E1715" s="27"/>
      <c r="F1715" s="26"/>
      <c r="G1715" s="28" t="str">
        <f t="shared" si="35"/>
        <v/>
      </c>
      <c r="H1715" s="31"/>
    </row>
    <row r="1716" spans="2:8">
      <c r="B1716" s="27"/>
      <c r="C1716" s="27"/>
      <c r="D1716" s="27"/>
      <c r="E1716" s="27"/>
      <c r="F1716" s="26"/>
      <c r="G1716" s="28" t="str">
        <f t="shared" si="35"/>
        <v/>
      </c>
      <c r="H1716" s="31"/>
    </row>
    <row r="1717" spans="2:8">
      <c r="B1717" s="27"/>
      <c r="C1717" s="27"/>
      <c r="D1717" s="27"/>
      <c r="E1717" s="27"/>
      <c r="F1717" s="26"/>
      <c r="G1717" s="28" t="str">
        <f t="shared" si="35"/>
        <v/>
      </c>
      <c r="H1717" s="31"/>
    </row>
    <row r="1718" spans="2:8">
      <c r="B1718" s="27"/>
      <c r="C1718" s="27"/>
      <c r="D1718" s="27"/>
      <c r="E1718" s="27"/>
      <c r="F1718" s="26"/>
      <c r="G1718" s="28" t="str">
        <f t="shared" si="35"/>
        <v/>
      </c>
      <c r="H1718" s="31"/>
    </row>
    <row r="1719" spans="2:8">
      <c r="B1719" s="27"/>
      <c r="C1719" s="27"/>
      <c r="D1719" s="27"/>
      <c r="E1719" s="27"/>
      <c r="F1719" s="26"/>
      <c r="G1719" s="28" t="str">
        <f t="shared" si="35"/>
        <v/>
      </c>
      <c r="H1719" s="31"/>
    </row>
    <row r="1720" spans="2:8">
      <c r="B1720" s="27"/>
      <c r="C1720" s="27"/>
      <c r="D1720" s="27"/>
      <c r="E1720" s="27"/>
      <c r="F1720" s="26"/>
      <c r="G1720" s="28" t="str">
        <f t="shared" si="35"/>
        <v/>
      </c>
      <c r="H1720" s="31"/>
    </row>
    <row r="1721" spans="2:8">
      <c r="B1721" s="27"/>
      <c r="C1721" s="27"/>
      <c r="D1721" s="27"/>
      <c r="E1721" s="27"/>
      <c r="F1721" s="26"/>
      <c r="G1721" s="28" t="str">
        <f t="shared" si="35"/>
        <v/>
      </c>
      <c r="H1721" s="31"/>
    </row>
    <row r="1722" spans="2:8">
      <c r="B1722" s="27"/>
      <c r="C1722" s="27"/>
      <c r="D1722" s="27"/>
      <c r="E1722" s="27"/>
      <c r="F1722" s="26"/>
      <c r="G1722" s="28" t="str">
        <f t="shared" si="35"/>
        <v/>
      </c>
      <c r="H1722" s="31"/>
    </row>
    <row r="1723" spans="2:8">
      <c r="B1723" s="27"/>
      <c r="C1723" s="27"/>
      <c r="D1723" s="27"/>
      <c r="E1723" s="27"/>
      <c r="F1723" s="26"/>
      <c r="G1723" s="28" t="str">
        <f t="shared" si="35"/>
        <v/>
      </c>
      <c r="H1723" s="31"/>
    </row>
    <row r="1724" spans="2:8">
      <c r="B1724" s="27"/>
      <c r="C1724" s="27"/>
      <c r="D1724" s="27"/>
      <c r="E1724" s="27"/>
      <c r="F1724" s="26"/>
      <c r="G1724" s="28" t="str">
        <f t="shared" si="35"/>
        <v/>
      </c>
      <c r="H1724" s="31"/>
    </row>
    <row r="1725" spans="2:8">
      <c r="B1725" s="27"/>
      <c r="C1725" s="27"/>
      <c r="D1725" s="27"/>
      <c r="E1725" s="27"/>
      <c r="F1725" s="26"/>
      <c r="G1725" s="28" t="str">
        <f t="shared" si="35"/>
        <v/>
      </c>
      <c r="H1725" s="31"/>
    </row>
    <row r="1726" spans="2:8">
      <c r="B1726" s="27"/>
      <c r="C1726" s="27"/>
      <c r="D1726" s="27"/>
      <c r="E1726" s="27"/>
      <c r="F1726" s="26"/>
      <c r="G1726" s="28" t="str">
        <f t="shared" si="35"/>
        <v/>
      </c>
      <c r="H1726" s="31"/>
    </row>
    <row r="1727" spans="2:8">
      <c r="B1727" s="27"/>
      <c r="C1727" s="27"/>
      <c r="D1727" s="27"/>
      <c r="E1727" s="27"/>
      <c r="F1727" s="26"/>
      <c r="G1727" s="28" t="str">
        <f t="shared" si="35"/>
        <v/>
      </c>
      <c r="H1727" s="31"/>
    </row>
    <row r="1728" spans="2:8">
      <c r="B1728" s="27"/>
      <c r="C1728" s="27"/>
      <c r="D1728" s="27"/>
      <c r="E1728" s="27"/>
      <c r="F1728" s="26"/>
      <c r="G1728" s="28" t="str">
        <f t="shared" si="35"/>
        <v/>
      </c>
      <c r="H1728" s="31"/>
    </row>
    <row r="1729" spans="2:8">
      <c r="B1729" s="27"/>
      <c r="C1729" s="27"/>
      <c r="D1729" s="27"/>
      <c r="E1729" s="27"/>
      <c r="F1729" s="26"/>
      <c r="G1729" s="28" t="str">
        <f t="shared" si="35"/>
        <v/>
      </c>
      <c r="H1729" s="31"/>
    </row>
    <row r="1730" spans="2:8">
      <c r="B1730" s="27"/>
      <c r="C1730" s="27"/>
      <c r="D1730" s="27"/>
      <c r="E1730" s="27"/>
      <c r="F1730" s="26"/>
      <c r="G1730" s="28" t="str">
        <f t="shared" si="35"/>
        <v/>
      </c>
      <c r="H1730" s="31"/>
    </row>
    <row r="1731" spans="2:8">
      <c r="B1731" s="27"/>
      <c r="C1731" s="27"/>
      <c r="D1731" s="27"/>
      <c r="E1731" s="27"/>
      <c r="F1731" s="26"/>
      <c r="G1731" s="28" t="str">
        <f t="shared" si="35"/>
        <v/>
      </c>
      <c r="H1731" s="31"/>
    </row>
    <row r="1732" spans="2:8">
      <c r="B1732" s="27"/>
      <c r="C1732" s="27"/>
      <c r="D1732" s="27"/>
      <c r="E1732" s="27"/>
      <c r="F1732" s="26"/>
      <c r="G1732" s="28" t="str">
        <f t="shared" si="35"/>
        <v/>
      </c>
      <c r="H1732" s="31"/>
    </row>
    <row r="1733" spans="2:8">
      <c r="B1733" s="27"/>
      <c r="C1733" s="27"/>
      <c r="D1733" s="27"/>
      <c r="E1733" s="27"/>
      <c r="F1733" s="26"/>
      <c r="G1733" s="28" t="str">
        <f t="shared" si="35"/>
        <v/>
      </c>
      <c r="H1733" s="31"/>
    </row>
    <row r="1734" spans="2:8">
      <c r="B1734" s="27"/>
      <c r="C1734" s="27"/>
      <c r="D1734" s="27"/>
      <c r="E1734" s="27"/>
      <c r="F1734" s="26"/>
      <c r="G1734" s="28" t="str">
        <f t="shared" si="35"/>
        <v/>
      </c>
      <c r="H1734" s="31"/>
    </row>
    <row r="1735" spans="2:8">
      <c r="B1735" s="27"/>
      <c r="C1735" s="27"/>
      <c r="D1735" s="27"/>
      <c r="E1735" s="27"/>
      <c r="F1735" s="26"/>
      <c r="G1735" s="28" t="str">
        <f t="shared" si="35"/>
        <v/>
      </c>
      <c r="H1735" s="31"/>
    </row>
    <row r="1736" spans="2:8">
      <c r="B1736" s="27"/>
      <c r="C1736" s="27"/>
      <c r="D1736" s="27"/>
      <c r="E1736" s="27"/>
      <c r="F1736" s="26"/>
      <c r="G1736" s="28" t="str">
        <f t="shared" si="35"/>
        <v/>
      </c>
      <c r="H1736" s="31"/>
    </row>
    <row r="1737" spans="2:8">
      <c r="B1737" s="27"/>
      <c r="C1737" s="27"/>
      <c r="D1737" s="27"/>
      <c r="E1737" s="27"/>
      <c r="F1737" s="26"/>
      <c r="G1737" s="28" t="str">
        <f t="shared" si="35"/>
        <v/>
      </c>
      <c r="H1737" s="31"/>
    </row>
    <row r="1738" spans="2:8">
      <c r="B1738" s="27"/>
      <c r="C1738" s="27"/>
      <c r="D1738" s="27"/>
      <c r="E1738" s="27"/>
      <c r="F1738" s="26"/>
      <c r="G1738" s="28" t="str">
        <f t="shared" si="35"/>
        <v/>
      </c>
      <c r="H1738" s="31"/>
    </row>
    <row r="1739" spans="2:8">
      <c r="B1739" s="27"/>
      <c r="C1739" s="27"/>
      <c r="D1739" s="27"/>
      <c r="E1739" s="27"/>
      <c r="F1739" s="26"/>
      <c r="G1739" s="28" t="str">
        <f t="shared" si="35"/>
        <v/>
      </c>
      <c r="H1739" s="31"/>
    </row>
    <row r="1740" spans="2:8">
      <c r="B1740" s="27"/>
      <c r="C1740" s="27"/>
      <c r="D1740" s="27"/>
      <c r="E1740" s="27"/>
      <c r="F1740" s="26"/>
      <c r="G1740" s="28" t="str">
        <f t="shared" si="35"/>
        <v/>
      </c>
      <c r="H1740" s="31"/>
    </row>
    <row r="1741" spans="2:8">
      <c r="B1741" s="27"/>
      <c r="C1741" s="27"/>
      <c r="D1741" s="27"/>
      <c r="E1741" s="27"/>
      <c r="F1741" s="26"/>
      <c r="G1741" s="28" t="str">
        <f t="shared" si="35"/>
        <v/>
      </c>
      <c r="H1741" s="31"/>
    </row>
    <row r="1742" spans="2:8">
      <c r="B1742" s="27"/>
      <c r="C1742" s="27"/>
      <c r="D1742" s="27"/>
      <c r="E1742" s="27"/>
      <c r="F1742" s="26"/>
      <c r="G1742" s="28" t="str">
        <f t="shared" si="35"/>
        <v/>
      </c>
      <c r="H1742" s="31"/>
    </row>
    <row r="1743" spans="2:8">
      <c r="B1743" s="27"/>
      <c r="C1743" s="27"/>
      <c r="D1743" s="27"/>
      <c r="E1743" s="27"/>
      <c r="F1743" s="26"/>
      <c r="G1743" s="28" t="str">
        <f t="shared" si="35"/>
        <v/>
      </c>
      <c r="H1743" s="31"/>
    </row>
    <row r="1744" spans="2:8">
      <c r="B1744" s="27"/>
      <c r="C1744" s="27"/>
      <c r="D1744" s="27"/>
      <c r="E1744" s="27"/>
      <c r="F1744" s="26"/>
      <c r="G1744" s="28" t="str">
        <f t="shared" si="35"/>
        <v/>
      </c>
      <c r="H1744" s="31"/>
    </row>
    <row r="1745" spans="2:8">
      <c r="B1745" s="27"/>
      <c r="C1745" s="27"/>
      <c r="D1745" s="27"/>
      <c r="E1745" s="27"/>
      <c r="F1745" s="26"/>
      <c r="G1745" s="28" t="str">
        <f t="shared" si="35"/>
        <v/>
      </c>
      <c r="H1745" s="31"/>
    </row>
    <row r="1746" spans="2:8">
      <c r="B1746" s="27"/>
      <c r="C1746" s="27"/>
      <c r="D1746" s="27"/>
      <c r="E1746" s="27"/>
      <c r="F1746" s="26"/>
      <c r="G1746" s="28" t="str">
        <f t="shared" si="35"/>
        <v/>
      </c>
      <c r="H1746" s="31"/>
    </row>
    <row r="1747" spans="2:8">
      <c r="B1747" s="27"/>
      <c r="C1747" s="27"/>
      <c r="D1747" s="27"/>
      <c r="E1747" s="27"/>
      <c r="F1747" s="26"/>
      <c r="G1747" s="28" t="str">
        <f t="shared" si="35"/>
        <v/>
      </c>
      <c r="H1747" s="31"/>
    </row>
    <row r="1748" spans="2:8">
      <c r="B1748" s="27"/>
      <c r="C1748" s="27"/>
      <c r="D1748" s="27"/>
      <c r="E1748" s="27"/>
      <c r="F1748" s="26"/>
      <c r="G1748" s="28" t="str">
        <f t="shared" si="35"/>
        <v/>
      </c>
      <c r="H1748" s="31"/>
    </row>
    <row r="1749" spans="2:8">
      <c r="B1749" s="27"/>
      <c r="C1749" s="27"/>
      <c r="D1749" s="27"/>
      <c r="E1749" s="27"/>
      <c r="F1749" s="26"/>
      <c r="G1749" s="28" t="str">
        <f t="shared" si="35"/>
        <v/>
      </c>
      <c r="H1749" s="31"/>
    </row>
    <row r="1750" spans="2:8">
      <c r="B1750" s="27"/>
      <c r="C1750" s="27"/>
      <c r="D1750" s="27"/>
      <c r="E1750" s="27"/>
      <c r="F1750" s="26"/>
      <c r="G1750" s="28" t="str">
        <f t="shared" si="35"/>
        <v/>
      </c>
      <c r="H1750" s="31"/>
    </row>
    <row r="1751" spans="2:8">
      <c r="B1751" s="27"/>
      <c r="C1751" s="27"/>
      <c r="D1751" s="27"/>
      <c r="E1751" s="27"/>
      <c r="F1751" s="26"/>
      <c r="G1751" s="28" t="str">
        <f t="shared" si="35"/>
        <v/>
      </c>
      <c r="H1751" s="31"/>
    </row>
    <row r="1752" spans="2:8">
      <c r="B1752" s="27"/>
      <c r="C1752" s="27"/>
      <c r="D1752" s="27"/>
      <c r="E1752" s="27"/>
      <c r="F1752" s="26"/>
      <c r="G1752" s="28" t="str">
        <f t="shared" si="35"/>
        <v/>
      </c>
      <c r="H1752" s="31"/>
    </row>
    <row r="1753" spans="2:8">
      <c r="B1753" s="27"/>
      <c r="C1753" s="27"/>
      <c r="D1753" s="27"/>
      <c r="E1753" s="27"/>
      <c r="F1753" s="26"/>
      <c r="G1753" s="28" t="str">
        <f t="shared" si="35"/>
        <v/>
      </c>
      <c r="H1753" s="31"/>
    </row>
    <row r="1754" spans="2:8">
      <c r="B1754" s="27"/>
      <c r="C1754" s="27"/>
      <c r="D1754" s="27"/>
      <c r="E1754" s="27"/>
      <c r="F1754" s="26"/>
      <c r="G1754" s="28" t="str">
        <f t="shared" si="35"/>
        <v/>
      </c>
      <c r="H1754" s="31"/>
    </row>
    <row r="1755" spans="2:8">
      <c r="B1755" s="27"/>
      <c r="C1755" s="27"/>
      <c r="D1755" s="27"/>
      <c r="E1755" s="27"/>
      <c r="F1755" s="26"/>
      <c r="G1755" s="28" t="str">
        <f t="shared" si="35"/>
        <v/>
      </c>
      <c r="H1755" s="31"/>
    </row>
    <row r="1756" spans="2:8">
      <c r="B1756" s="27"/>
      <c r="C1756" s="27"/>
      <c r="D1756" s="27"/>
      <c r="E1756" s="27"/>
      <c r="F1756" s="26"/>
      <c r="G1756" s="28" t="str">
        <f t="shared" si="35"/>
        <v/>
      </c>
      <c r="H1756" s="31"/>
    </row>
    <row r="1757" spans="2:8">
      <c r="B1757" s="27"/>
      <c r="C1757" s="27"/>
      <c r="D1757" s="27"/>
      <c r="E1757" s="27"/>
      <c r="F1757" s="26"/>
      <c r="G1757" s="28" t="str">
        <f t="shared" si="35"/>
        <v/>
      </c>
      <c r="H1757" s="31"/>
    </row>
    <row r="1758" spans="2:8">
      <c r="B1758" s="27"/>
      <c r="C1758" s="27"/>
      <c r="D1758" s="27"/>
      <c r="E1758" s="27"/>
      <c r="F1758" s="26"/>
      <c r="G1758" s="28" t="str">
        <f t="shared" si="35"/>
        <v/>
      </c>
      <c r="H1758" s="31"/>
    </row>
    <row r="1759" spans="2:8">
      <c r="B1759" s="27"/>
      <c r="C1759" s="27"/>
      <c r="D1759" s="27"/>
      <c r="E1759" s="27"/>
      <c r="F1759" s="26"/>
      <c r="G1759" s="28" t="str">
        <f t="shared" si="35"/>
        <v/>
      </c>
      <c r="H1759" s="31"/>
    </row>
    <row r="1760" spans="2:8">
      <c r="B1760" s="27"/>
      <c r="C1760" s="27"/>
      <c r="D1760" s="27"/>
      <c r="E1760" s="27"/>
      <c r="F1760" s="26"/>
      <c r="G1760" s="28" t="str">
        <f t="shared" si="35"/>
        <v/>
      </c>
      <c r="H1760" s="31"/>
    </row>
    <row r="1761" spans="2:8">
      <c r="B1761" s="27"/>
      <c r="C1761" s="27"/>
      <c r="D1761" s="27"/>
      <c r="E1761" s="27"/>
      <c r="F1761" s="26"/>
      <c r="G1761" s="28" t="str">
        <f t="shared" si="35"/>
        <v/>
      </c>
      <c r="H1761" s="31"/>
    </row>
    <row r="1762" spans="2:8">
      <c r="B1762" s="27"/>
      <c r="C1762" s="27"/>
      <c r="D1762" s="27"/>
      <c r="E1762" s="27"/>
      <c r="F1762" s="26"/>
      <c r="G1762" s="28" t="str">
        <f t="shared" si="35"/>
        <v/>
      </c>
      <c r="H1762" s="31"/>
    </row>
    <row r="1763" spans="2:8">
      <c r="B1763" s="27"/>
      <c r="C1763" s="27"/>
      <c r="D1763" s="27"/>
      <c r="E1763" s="27"/>
      <c r="F1763" s="26"/>
      <c r="G1763" s="28" t="str">
        <f t="shared" si="35"/>
        <v/>
      </c>
      <c r="H1763" s="31"/>
    </row>
    <row r="1764" spans="2:8">
      <c r="B1764" s="27"/>
      <c r="C1764" s="27"/>
      <c r="D1764" s="27"/>
      <c r="E1764" s="27"/>
      <c r="F1764" s="26"/>
      <c r="G1764" s="28" t="str">
        <f t="shared" si="35"/>
        <v/>
      </c>
      <c r="H1764" s="31"/>
    </row>
    <row r="1765" spans="2:8">
      <c r="B1765" s="27"/>
      <c r="C1765" s="27"/>
      <c r="D1765" s="27"/>
      <c r="E1765" s="27"/>
      <c r="F1765" s="26"/>
      <c r="G1765" s="28" t="str">
        <f t="shared" si="35"/>
        <v/>
      </c>
      <c r="H1765" s="31"/>
    </row>
    <row r="1766" spans="2:8">
      <c r="B1766" s="27"/>
      <c r="C1766" s="27"/>
      <c r="D1766" s="27"/>
      <c r="E1766" s="27"/>
      <c r="F1766" s="26"/>
      <c r="G1766" s="28" t="str">
        <f t="shared" si="35"/>
        <v/>
      </c>
      <c r="H1766" s="31"/>
    </row>
    <row r="1767" spans="2:8">
      <c r="B1767" s="27"/>
      <c r="C1767" s="27"/>
      <c r="D1767" s="27"/>
      <c r="E1767" s="27"/>
      <c r="F1767" s="26"/>
      <c r="G1767" s="28" t="str">
        <f t="shared" si="35"/>
        <v/>
      </c>
      <c r="H1767" s="31"/>
    </row>
    <row r="1768" spans="2:8">
      <c r="B1768" s="27"/>
      <c r="C1768" s="27"/>
      <c r="D1768" s="27"/>
      <c r="E1768" s="27"/>
      <c r="F1768" s="26"/>
      <c r="G1768" s="28" t="str">
        <f t="shared" si="35"/>
        <v/>
      </c>
      <c r="H1768" s="31"/>
    </row>
    <row r="1769" spans="2:8">
      <c r="B1769" s="27"/>
      <c r="C1769" s="27"/>
      <c r="D1769" s="27"/>
      <c r="E1769" s="27"/>
      <c r="F1769" s="26"/>
      <c r="G1769" s="28" t="str">
        <f t="shared" ref="G1769:G1832" si="36">IF(F1769="","",IF(F1769="EI",4,IF(F1769="EO",5.2,IF(F1769="EQ",3.9,IF(F1769="ILF",7.5,IF(F1769="EIF",5.4))))))</f>
        <v/>
      </c>
      <c r="H1769" s="31"/>
    </row>
    <row r="1770" spans="2:8">
      <c r="B1770" s="27"/>
      <c r="C1770" s="27"/>
      <c r="D1770" s="27"/>
      <c r="E1770" s="27"/>
      <c r="F1770" s="26"/>
      <c r="G1770" s="28" t="str">
        <f t="shared" si="36"/>
        <v/>
      </c>
      <c r="H1770" s="31"/>
    </row>
    <row r="1771" spans="2:8">
      <c r="B1771" s="27"/>
      <c r="C1771" s="27"/>
      <c r="D1771" s="27"/>
      <c r="E1771" s="27"/>
      <c r="F1771" s="26"/>
      <c r="G1771" s="28" t="str">
        <f t="shared" si="36"/>
        <v/>
      </c>
      <c r="H1771" s="31"/>
    </row>
    <row r="1772" spans="2:8">
      <c r="B1772" s="27"/>
      <c r="C1772" s="27"/>
      <c r="D1772" s="27"/>
      <c r="E1772" s="27"/>
      <c r="F1772" s="26"/>
      <c r="G1772" s="28" t="str">
        <f t="shared" si="36"/>
        <v/>
      </c>
      <c r="H1772" s="31"/>
    </row>
    <row r="1773" spans="2:8">
      <c r="B1773" s="27"/>
      <c r="C1773" s="27"/>
      <c r="D1773" s="27"/>
      <c r="E1773" s="27"/>
      <c r="F1773" s="26"/>
      <c r="G1773" s="28" t="str">
        <f t="shared" si="36"/>
        <v/>
      </c>
      <c r="H1773" s="31"/>
    </row>
    <row r="1774" spans="2:8">
      <c r="B1774" s="27"/>
      <c r="C1774" s="27"/>
      <c r="D1774" s="27"/>
      <c r="E1774" s="27"/>
      <c r="F1774" s="26"/>
      <c r="G1774" s="28" t="str">
        <f t="shared" si="36"/>
        <v/>
      </c>
      <c r="H1774" s="31"/>
    </row>
    <row r="1775" spans="2:8">
      <c r="B1775" s="27"/>
      <c r="C1775" s="27"/>
      <c r="D1775" s="27"/>
      <c r="E1775" s="27"/>
      <c r="F1775" s="26"/>
      <c r="G1775" s="28" t="str">
        <f t="shared" si="36"/>
        <v/>
      </c>
      <c r="H1775" s="31"/>
    </row>
    <row r="1776" spans="2:8">
      <c r="B1776" s="27"/>
      <c r="C1776" s="27"/>
      <c r="D1776" s="27"/>
      <c r="E1776" s="27"/>
      <c r="F1776" s="26"/>
      <c r="G1776" s="28" t="str">
        <f t="shared" si="36"/>
        <v/>
      </c>
      <c r="H1776" s="31"/>
    </row>
    <row r="1777" spans="2:8">
      <c r="B1777" s="27"/>
      <c r="C1777" s="27"/>
      <c r="D1777" s="27"/>
      <c r="E1777" s="27"/>
      <c r="F1777" s="26"/>
      <c r="G1777" s="28" t="str">
        <f t="shared" si="36"/>
        <v/>
      </c>
      <c r="H1777" s="31"/>
    </row>
    <row r="1778" spans="2:8">
      <c r="B1778" s="27"/>
      <c r="C1778" s="27"/>
      <c r="D1778" s="27"/>
      <c r="E1778" s="27"/>
      <c r="F1778" s="26"/>
      <c r="G1778" s="28" t="str">
        <f t="shared" si="36"/>
        <v/>
      </c>
      <c r="H1778" s="31"/>
    </row>
    <row r="1779" spans="2:8">
      <c r="B1779" s="27"/>
      <c r="C1779" s="27"/>
      <c r="D1779" s="27"/>
      <c r="E1779" s="27"/>
      <c r="F1779" s="26"/>
      <c r="G1779" s="28" t="str">
        <f t="shared" si="36"/>
        <v/>
      </c>
      <c r="H1779" s="31"/>
    </row>
    <row r="1780" spans="2:8">
      <c r="B1780" s="27"/>
      <c r="C1780" s="27"/>
      <c r="D1780" s="27"/>
      <c r="E1780" s="27"/>
      <c r="F1780" s="26"/>
      <c r="G1780" s="28" t="str">
        <f t="shared" si="36"/>
        <v/>
      </c>
      <c r="H1780" s="31"/>
    </row>
    <row r="1781" spans="2:8">
      <c r="B1781" s="27"/>
      <c r="C1781" s="27"/>
      <c r="D1781" s="27"/>
      <c r="E1781" s="27"/>
      <c r="F1781" s="26"/>
      <c r="G1781" s="28" t="str">
        <f t="shared" si="36"/>
        <v/>
      </c>
      <c r="H1781" s="31"/>
    </row>
    <row r="1782" spans="2:8">
      <c r="B1782" s="27"/>
      <c r="C1782" s="27"/>
      <c r="D1782" s="27"/>
      <c r="E1782" s="27"/>
      <c r="F1782" s="26"/>
      <c r="G1782" s="28" t="str">
        <f t="shared" si="36"/>
        <v/>
      </c>
      <c r="H1782" s="31"/>
    </row>
    <row r="1783" spans="2:8">
      <c r="B1783" s="27"/>
      <c r="C1783" s="27"/>
      <c r="D1783" s="27"/>
      <c r="E1783" s="27"/>
      <c r="F1783" s="26"/>
      <c r="G1783" s="28" t="str">
        <f t="shared" si="36"/>
        <v/>
      </c>
      <c r="H1783" s="31"/>
    </row>
    <row r="1784" spans="2:8">
      <c r="B1784" s="27"/>
      <c r="C1784" s="27"/>
      <c r="D1784" s="27"/>
      <c r="E1784" s="27"/>
      <c r="F1784" s="26"/>
      <c r="G1784" s="28" t="str">
        <f t="shared" si="36"/>
        <v/>
      </c>
      <c r="H1784" s="31"/>
    </row>
    <row r="1785" spans="2:8">
      <c r="B1785" s="27"/>
      <c r="C1785" s="27"/>
      <c r="D1785" s="27"/>
      <c r="E1785" s="27"/>
      <c r="F1785" s="26"/>
      <c r="G1785" s="28" t="str">
        <f t="shared" si="36"/>
        <v/>
      </c>
      <c r="H1785" s="31"/>
    </row>
    <row r="1786" spans="2:8">
      <c r="B1786" s="27"/>
      <c r="C1786" s="27"/>
      <c r="D1786" s="27"/>
      <c r="E1786" s="27"/>
      <c r="F1786" s="26"/>
      <c r="G1786" s="28" t="str">
        <f t="shared" si="36"/>
        <v/>
      </c>
      <c r="H1786" s="31"/>
    </row>
    <row r="1787" spans="2:8">
      <c r="B1787" s="27"/>
      <c r="C1787" s="27"/>
      <c r="D1787" s="27"/>
      <c r="E1787" s="27"/>
      <c r="F1787" s="26"/>
      <c r="G1787" s="28" t="str">
        <f t="shared" si="36"/>
        <v/>
      </c>
      <c r="H1787" s="31"/>
    </row>
    <row r="1788" spans="2:8">
      <c r="B1788" s="27"/>
      <c r="C1788" s="27"/>
      <c r="D1788" s="27"/>
      <c r="E1788" s="27"/>
      <c r="F1788" s="26"/>
      <c r="G1788" s="28" t="str">
        <f t="shared" si="36"/>
        <v/>
      </c>
      <c r="H1788" s="31"/>
    </row>
    <row r="1789" spans="2:8">
      <c r="B1789" s="27"/>
      <c r="C1789" s="27"/>
      <c r="D1789" s="27"/>
      <c r="E1789" s="27"/>
      <c r="F1789" s="26"/>
      <c r="G1789" s="28" t="str">
        <f t="shared" si="36"/>
        <v/>
      </c>
      <c r="H1789" s="31"/>
    </row>
    <row r="1790" spans="2:8">
      <c r="B1790" s="27"/>
      <c r="C1790" s="27"/>
      <c r="D1790" s="27"/>
      <c r="E1790" s="27"/>
      <c r="F1790" s="26"/>
      <c r="G1790" s="28" t="str">
        <f t="shared" si="36"/>
        <v/>
      </c>
      <c r="H1790" s="31"/>
    </row>
    <row r="1791" spans="2:8">
      <c r="B1791" s="27"/>
      <c r="C1791" s="27"/>
      <c r="D1791" s="27"/>
      <c r="E1791" s="27"/>
      <c r="F1791" s="26"/>
      <c r="G1791" s="28" t="str">
        <f t="shared" si="36"/>
        <v/>
      </c>
      <c r="H1791" s="31"/>
    </row>
    <row r="1792" spans="2:8">
      <c r="B1792" s="27"/>
      <c r="C1792" s="27"/>
      <c r="D1792" s="27"/>
      <c r="E1792" s="27"/>
      <c r="F1792" s="26"/>
      <c r="G1792" s="28" t="str">
        <f t="shared" si="36"/>
        <v/>
      </c>
      <c r="H1792" s="31"/>
    </row>
    <row r="1793" spans="2:8">
      <c r="B1793" s="27"/>
      <c r="C1793" s="27"/>
      <c r="D1793" s="27"/>
      <c r="E1793" s="27"/>
      <c r="F1793" s="26"/>
      <c r="G1793" s="28" t="str">
        <f t="shared" si="36"/>
        <v/>
      </c>
      <c r="H1793" s="31"/>
    </row>
    <row r="1794" spans="2:8">
      <c r="B1794" s="27"/>
      <c r="C1794" s="27"/>
      <c r="D1794" s="27"/>
      <c r="E1794" s="27"/>
      <c r="F1794" s="26"/>
      <c r="G1794" s="28" t="str">
        <f t="shared" si="36"/>
        <v/>
      </c>
      <c r="H1794" s="31"/>
    </row>
    <row r="1795" spans="2:8">
      <c r="B1795" s="27"/>
      <c r="C1795" s="27"/>
      <c r="D1795" s="27"/>
      <c r="E1795" s="27"/>
      <c r="F1795" s="26"/>
      <c r="G1795" s="28" t="str">
        <f t="shared" si="36"/>
        <v/>
      </c>
      <c r="H1795" s="31"/>
    </row>
    <row r="1796" spans="2:8">
      <c r="B1796" s="27"/>
      <c r="C1796" s="27"/>
      <c r="D1796" s="27"/>
      <c r="E1796" s="27"/>
      <c r="F1796" s="26"/>
      <c r="G1796" s="28" t="str">
        <f t="shared" si="36"/>
        <v/>
      </c>
      <c r="H1796" s="31"/>
    </row>
    <row r="1797" spans="2:8">
      <c r="B1797" s="27"/>
      <c r="C1797" s="27"/>
      <c r="D1797" s="27"/>
      <c r="E1797" s="27"/>
      <c r="F1797" s="26"/>
      <c r="G1797" s="28" t="str">
        <f t="shared" si="36"/>
        <v/>
      </c>
      <c r="H1797" s="31"/>
    </row>
    <row r="1798" spans="2:8">
      <c r="B1798" s="27"/>
      <c r="C1798" s="27"/>
      <c r="D1798" s="27"/>
      <c r="E1798" s="27"/>
      <c r="F1798" s="26"/>
      <c r="G1798" s="28" t="str">
        <f t="shared" si="36"/>
        <v/>
      </c>
      <c r="H1798" s="31"/>
    </row>
    <row r="1799" spans="2:8">
      <c r="B1799" s="27"/>
      <c r="C1799" s="27"/>
      <c r="D1799" s="27"/>
      <c r="E1799" s="27"/>
      <c r="F1799" s="26"/>
      <c r="G1799" s="28" t="str">
        <f t="shared" si="36"/>
        <v/>
      </c>
      <c r="H1799" s="31"/>
    </row>
    <row r="1800" spans="2:8">
      <c r="B1800" s="27"/>
      <c r="C1800" s="27"/>
      <c r="D1800" s="27"/>
      <c r="E1800" s="27"/>
      <c r="F1800" s="26"/>
      <c r="G1800" s="28" t="str">
        <f t="shared" si="36"/>
        <v/>
      </c>
      <c r="H1800" s="31"/>
    </row>
    <row r="1801" spans="2:8">
      <c r="B1801" s="27"/>
      <c r="C1801" s="27"/>
      <c r="D1801" s="27"/>
      <c r="E1801" s="27"/>
      <c r="F1801" s="26"/>
      <c r="G1801" s="28" t="str">
        <f t="shared" si="36"/>
        <v/>
      </c>
      <c r="H1801" s="31"/>
    </row>
    <row r="1802" spans="2:8">
      <c r="B1802" s="27"/>
      <c r="C1802" s="27"/>
      <c r="D1802" s="27"/>
      <c r="E1802" s="27"/>
      <c r="F1802" s="26"/>
      <c r="G1802" s="28" t="str">
        <f t="shared" si="36"/>
        <v/>
      </c>
      <c r="H1802" s="31"/>
    </row>
    <row r="1803" spans="2:8">
      <c r="B1803" s="27"/>
      <c r="C1803" s="27"/>
      <c r="D1803" s="27"/>
      <c r="E1803" s="27"/>
      <c r="F1803" s="26"/>
      <c r="G1803" s="28" t="str">
        <f t="shared" si="36"/>
        <v/>
      </c>
      <c r="H1803" s="31"/>
    </row>
    <row r="1804" spans="2:8">
      <c r="B1804" s="27"/>
      <c r="C1804" s="27"/>
      <c r="D1804" s="27"/>
      <c r="E1804" s="27"/>
      <c r="F1804" s="26"/>
      <c r="G1804" s="28" t="str">
        <f t="shared" si="36"/>
        <v/>
      </c>
      <c r="H1804" s="31"/>
    </row>
    <row r="1805" spans="2:8">
      <c r="B1805" s="27"/>
      <c r="C1805" s="27"/>
      <c r="D1805" s="27"/>
      <c r="E1805" s="27"/>
      <c r="F1805" s="26"/>
      <c r="G1805" s="28" t="str">
        <f t="shared" si="36"/>
        <v/>
      </c>
      <c r="H1805" s="31"/>
    </row>
    <row r="1806" spans="2:8">
      <c r="B1806" s="27"/>
      <c r="C1806" s="27"/>
      <c r="D1806" s="27"/>
      <c r="E1806" s="27"/>
      <c r="F1806" s="26"/>
      <c r="G1806" s="28" t="str">
        <f t="shared" si="36"/>
        <v/>
      </c>
      <c r="H1806" s="31"/>
    </row>
    <row r="1807" spans="2:8">
      <c r="B1807" s="27"/>
      <c r="C1807" s="27"/>
      <c r="D1807" s="27"/>
      <c r="E1807" s="27"/>
      <c r="F1807" s="26"/>
      <c r="G1807" s="28" t="str">
        <f t="shared" si="36"/>
        <v/>
      </c>
      <c r="H1807" s="31"/>
    </row>
    <row r="1808" spans="2:8">
      <c r="B1808" s="27"/>
      <c r="C1808" s="27"/>
      <c r="D1808" s="27"/>
      <c r="E1808" s="27"/>
      <c r="F1808" s="26"/>
      <c r="G1808" s="28" t="str">
        <f t="shared" si="36"/>
        <v/>
      </c>
      <c r="H1808" s="31"/>
    </row>
    <row r="1809" spans="2:8">
      <c r="B1809" s="27"/>
      <c r="C1809" s="27"/>
      <c r="D1809" s="27"/>
      <c r="E1809" s="27"/>
      <c r="F1809" s="26"/>
      <c r="G1809" s="28" t="str">
        <f t="shared" si="36"/>
        <v/>
      </c>
      <c r="H1809" s="31"/>
    </row>
    <row r="1810" spans="2:8">
      <c r="B1810" s="27"/>
      <c r="C1810" s="27"/>
      <c r="D1810" s="27"/>
      <c r="E1810" s="27"/>
      <c r="F1810" s="26"/>
      <c r="G1810" s="28" t="str">
        <f t="shared" si="36"/>
        <v/>
      </c>
      <c r="H1810" s="31"/>
    </row>
    <row r="1811" spans="2:8">
      <c r="B1811" s="27"/>
      <c r="C1811" s="27"/>
      <c r="D1811" s="27"/>
      <c r="E1811" s="27"/>
      <c r="F1811" s="26"/>
      <c r="G1811" s="28" t="str">
        <f t="shared" si="36"/>
        <v/>
      </c>
      <c r="H1811" s="31"/>
    </row>
    <row r="1812" spans="2:8">
      <c r="B1812" s="27"/>
      <c r="C1812" s="27"/>
      <c r="D1812" s="27"/>
      <c r="E1812" s="27"/>
      <c r="F1812" s="26"/>
      <c r="G1812" s="28" t="str">
        <f t="shared" si="36"/>
        <v/>
      </c>
      <c r="H1812" s="31"/>
    </row>
    <row r="1813" spans="2:8">
      <c r="B1813" s="27"/>
      <c r="C1813" s="27"/>
      <c r="D1813" s="27"/>
      <c r="E1813" s="27"/>
      <c r="F1813" s="26"/>
      <c r="G1813" s="28" t="str">
        <f t="shared" si="36"/>
        <v/>
      </c>
      <c r="H1813" s="31"/>
    </row>
    <row r="1814" spans="2:8">
      <c r="B1814" s="27"/>
      <c r="C1814" s="27"/>
      <c r="D1814" s="27"/>
      <c r="E1814" s="27"/>
      <c r="F1814" s="26"/>
      <c r="G1814" s="28" t="str">
        <f t="shared" si="36"/>
        <v/>
      </c>
      <c r="H1814" s="31"/>
    </row>
    <row r="1815" spans="2:8">
      <c r="B1815" s="27"/>
      <c r="C1815" s="27"/>
      <c r="D1815" s="27"/>
      <c r="E1815" s="27"/>
      <c r="F1815" s="26"/>
      <c r="G1815" s="28" t="str">
        <f t="shared" si="36"/>
        <v/>
      </c>
      <c r="H1815" s="31"/>
    </row>
    <row r="1816" spans="2:8">
      <c r="B1816" s="27"/>
      <c r="C1816" s="27"/>
      <c r="D1816" s="27"/>
      <c r="E1816" s="27"/>
      <c r="F1816" s="26"/>
      <c r="G1816" s="28" t="str">
        <f t="shared" si="36"/>
        <v/>
      </c>
      <c r="H1816" s="31"/>
    </row>
    <row r="1817" spans="2:8">
      <c r="B1817" s="27"/>
      <c r="C1817" s="27"/>
      <c r="D1817" s="27"/>
      <c r="E1817" s="27"/>
      <c r="F1817" s="26"/>
      <c r="G1817" s="28" t="str">
        <f t="shared" si="36"/>
        <v/>
      </c>
      <c r="H1817" s="31"/>
    </row>
    <row r="1818" spans="2:8">
      <c r="B1818" s="27"/>
      <c r="C1818" s="27"/>
      <c r="D1818" s="27"/>
      <c r="E1818" s="27"/>
      <c r="F1818" s="26"/>
      <c r="G1818" s="28" t="str">
        <f t="shared" si="36"/>
        <v/>
      </c>
      <c r="H1818" s="31"/>
    </row>
    <row r="1819" spans="2:8">
      <c r="B1819" s="27"/>
      <c r="C1819" s="27"/>
      <c r="D1819" s="27"/>
      <c r="E1819" s="27"/>
      <c r="F1819" s="26"/>
      <c r="G1819" s="28" t="str">
        <f t="shared" si="36"/>
        <v/>
      </c>
      <c r="H1819" s="31"/>
    </row>
    <row r="1820" spans="2:8">
      <c r="B1820" s="27"/>
      <c r="C1820" s="27"/>
      <c r="D1820" s="27"/>
      <c r="E1820" s="27"/>
      <c r="F1820" s="26"/>
      <c r="G1820" s="28" t="str">
        <f t="shared" si="36"/>
        <v/>
      </c>
      <c r="H1820" s="31"/>
    </row>
    <row r="1821" spans="2:8">
      <c r="B1821" s="27"/>
      <c r="C1821" s="27"/>
      <c r="D1821" s="27"/>
      <c r="E1821" s="27"/>
      <c r="F1821" s="26"/>
      <c r="G1821" s="28" t="str">
        <f t="shared" si="36"/>
        <v/>
      </c>
      <c r="H1821" s="31"/>
    </row>
    <row r="1822" spans="2:8">
      <c r="B1822" s="27"/>
      <c r="C1822" s="27"/>
      <c r="D1822" s="27"/>
      <c r="E1822" s="27"/>
      <c r="F1822" s="26"/>
      <c r="G1822" s="28" t="str">
        <f t="shared" si="36"/>
        <v/>
      </c>
      <c r="H1822" s="31"/>
    </row>
    <row r="1823" spans="2:8">
      <c r="B1823" s="27"/>
      <c r="C1823" s="27"/>
      <c r="D1823" s="27"/>
      <c r="E1823" s="27"/>
      <c r="F1823" s="26"/>
      <c r="G1823" s="28" t="str">
        <f t="shared" si="36"/>
        <v/>
      </c>
      <c r="H1823" s="31"/>
    </row>
    <row r="1824" spans="2:8">
      <c r="B1824" s="27"/>
      <c r="C1824" s="27"/>
      <c r="D1824" s="27"/>
      <c r="E1824" s="27"/>
      <c r="F1824" s="26"/>
      <c r="G1824" s="28" t="str">
        <f t="shared" si="36"/>
        <v/>
      </c>
      <c r="H1824" s="31"/>
    </row>
    <row r="1825" spans="2:8">
      <c r="B1825" s="27"/>
      <c r="C1825" s="27"/>
      <c r="D1825" s="27"/>
      <c r="E1825" s="27"/>
      <c r="F1825" s="26"/>
      <c r="G1825" s="28" t="str">
        <f t="shared" si="36"/>
        <v/>
      </c>
      <c r="H1825" s="31"/>
    </row>
    <row r="1826" spans="2:8">
      <c r="B1826" s="27"/>
      <c r="C1826" s="27"/>
      <c r="D1826" s="27"/>
      <c r="E1826" s="27"/>
      <c r="F1826" s="26"/>
      <c r="G1826" s="28" t="str">
        <f t="shared" si="36"/>
        <v/>
      </c>
      <c r="H1826" s="31"/>
    </row>
    <row r="1827" spans="2:8">
      <c r="B1827" s="27"/>
      <c r="C1827" s="27"/>
      <c r="D1827" s="27"/>
      <c r="E1827" s="27"/>
      <c r="F1827" s="26"/>
      <c r="G1827" s="28" t="str">
        <f t="shared" si="36"/>
        <v/>
      </c>
      <c r="H1827" s="31"/>
    </row>
    <row r="1828" spans="2:8">
      <c r="B1828" s="27"/>
      <c r="C1828" s="27"/>
      <c r="D1828" s="27"/>
      <c r="E1828" s="27"/>
      <c r="F1828" s="26"/>
      <c r="G1828" s="28" t="str">
        <f t="shared" si="36"/>
        <v/>
      </c>
      <c r="H1828" s="31"/>
    </row>
    <row r="1829" spans="2:8">
      <c r="B1829" s="27"/>
      <c r="C1829" s="27"/>
      <c r="D1829" s="27"/>
      <c r="E1829" s="27"/>
      <c r="F1829" s="26"/>
      <c r="G1829" s="28" t="str">
        <f t="shared" si="36"/>
        <v/>
      </c>
      <c r="H1829" s="31"/>
    </row>
    <row r="1830" spans="2:8">
      <c r="B1830" s="27"/>
      <c r="C1830" s="27"/>
      <c r="D1830" s="27"/>
      <c r="E1830" s="27"/>
      <c r="F1830" s="26"/>
      <c r="G1830" s="28" t="str">
        <f t="shared" si="36"/>
        <v/>
      </c>
      <c r="H1830" s="31"/>
    </row>
    <row r="1831" spans="2:8">
      <c r="B1831" s="27"/>
      <c r="C1831" s="27"/>
      <c r="D1831" s="27"/>
      <c r="E1831" s="27"/>
      <c r="F1831" s="26"/>
      <c r="G1831" s="28" t="str">
        <f t="shared" si="36"/>
        <v/>
      </c>
      <c r="H1831" s="31"/>
    </row>
    <row r="1832" spans="2:8">
      <c r="B1832" s="27"/>
      <c r="C1832" s="27"/>
      <c r="D1832" s="27"/>
      <c r="E1832" s="27"/>
      <c r="F1832" s="26"/>
      <c r="G1832" s="28" t="str">
        <f t="shared" si="36"/>
        <v/>
      </c>
      <c r="H1832" s="31"/>
    </row>
    <row r="1833" spans="2:8">
      <c r="B1833" s="27"/>
      <c r="C1833" s="27"/>
      <c r="D1833" s="27"/>
      <c r="E1833" s="27"/>
      <c r="F1833" s="26"/>
      <c r="G1833" s="28" t="str">
        <f t="shared" ref="G1833:G1896" si="37">IF(F1833="","",IF(F1833="EI",4,IF(F1833="EO",5.2,IF(F1833="EQ",3.9,IF(F1833="ILF",7.5,IF(F1833="EIF",5.4))))))</f>
        <v/>
      </c>
      <c r="H1833" s="31"/>
    </row>
    <row r="1834" spans="2:8">
      <c r="B1834" s="27"/>
      <c r="C1834" s="27"/>
      <c r="D1834" s="27"/>
      <c r="E1834" s="27"/>
      <c r="F1834" s="26"/>
      <c r="G1834" s="28" t="str">
        <f t="shared" si="37"/>
        <v/>
      </c>
      <c r="H1834" s="31"/>
    </row>
    <row r="1835" spans="2:8">
      <c r="B1835" s="27"/>
      <c r="C1835" s="27"/>
      <c r="D1835" s="27"/>
      <c r="E1835" s="27"/>
      <c r="F1835" s="26"/>
      <c r="G1835" s="28" t="str">
        <f t="shared" si="37"/>
        <v/>
      </c>
      <c r="H1835" s="31"/>
    </row>
    <row r="1836" spans="2:8">
      <c r="B1836" s="27"/>
      <c r="C1836" s="27"/>
      <c r="D1836" s="27"/>
      <c r="E1836" s="27"/>
      <c r="F1836" s="26"/>
      <c r="G1836" s="28" t="str">
        <f t="shared" si="37"/>
        <v/>
      </c>
      <c r="H1836" s="31"/>
    </row>
    <row r="1837" spans="2:8">
      <c r="B1837" s="27"/>
      <c r="C1837" s="27"/>
      <c r="D1837" s="27"/>
      <c r="E1837" s="27"/>
      <c r="F1837" s="26"/>
      <c r="G1837" s="28" t="str">
        <f t="shared" si="37"/>
        <v/>
      </c>
      <c r="H1837" s="31"/>
    </row>
    <row r="1838" spans="2:8">
      <c r="B1838" s="27"/>
      <c r="C1838" s="27"/>
      <c r="D1838" s="27"/>
      <c r="E1838" s="27"/>
      <c r="F1838" s="26"/>
      <c r="G1838" s="28" t="str">
        <f t="shared" si="37"/>
        <v/>
      </c>
      <c r="H1838" s="31"/>
    </row>
    <row r="1839" spans="2:8">
      <c r="B1839" s="27"/>
      <c r="C1839" s="27"/>
      <c r="D1839" s="27"/>
      <c r="E1839" s="27"/>
      <c r="F1839" s="26"/>
      <c r="G1839" s="28" t="str">
        <f t="shared" si="37"/>
        <v/>
      </c>
      <c r="H1839" s="31"/>
    </row>
    <row r="1840" spans="2:8">
      <c r="B1840" s="27"/>
      <c r="C1840" s="27"/>
      <c r="D1840" s="27"/>
      <c r="E1840" s="27"/>
      <c r="F1840" s="26"/>
      <c r="G1840" s="28" t="str">
        <f t="shared" si="37"/>
        <v/>
      </c>
      <c r="H1840" s="31"/>
    </row>
    <row r="1841" spans="2:8">
      <c r="B1841" s="27"/>
      <c r="C1841" s="27"/>
      <c r="D1841" s="27"/>
      <c r="E1841" s="27"/>
      <c r="F1841" s="26"/>
      <c r="G1841" s="28" t="str">
        <f t="shared" si="37"/>
        <v/>
      </c>
      <c r="H1841" s="31"/>
    </row>
    <row r="1842" spans="2:8">
      <c r="B1842" s="27"/>
      <c r="C1842" s="27"/>
      <c r="D1842" s="27"/>
      <c r="E1842" s="27"/>
      <c r="F1842" s="26"/>
      <c r="G1842" s="28" t="str">
        <f t="shared" si="37"/>
        <v/>
      </c>
      <c r="H1842" s="31"/>
    </row>
    <row r="1843" spans="2:8">
      <c r="B1843" s="27"/>
      <c r="C1843" s="27"/>
      <c r="D1843" s="27"/>
      <c r="E1843" s="27"/>
      <c r="F1843" s="26"/>
      <c r="G1843" s="28" t="str">
        <f t="shared" si="37"/>
        <v/>
      </c>
      <c r="H1843" s="31"/>
    </row>
    <row r="1844" spans="2:8">
      <c r="B1844" s="27"/>
      <c r="C1844" s="27"/>
      <c r="D1844" s="27"/>
      <c r="E1844" s="27"/>
      <c r="F1844" s="26"/>
      <c r="G1844" s="28" t="str">
        <f t="shared" si="37"/>
        <v/>
      </c>
      <c r="H1844" s="31"/>
    </row>
    <row r="1845" spans="2:8">
      <c r="B1845" s="27"/>
      <c r="C1845" s="27"/>
      <c r="D1845" s="27"/>
      <c r="E1845" s="27"/>
      <c r="F1845" s="26"/>
      <c r="G1845" s="28" t="str">
        <f t="shared" si="37"/>
        <v/>
      </c>
      <c r="H1845" s="31"/>
    </row>
    <row r="1846" spans="2:8">
      <c r="B1846" s="27"/>
      <c r="C1846" s="27"/>
      <c r="D1846" s="27"/>
      <c r="E1846" s="27"/>
      <c r="F1846" s="26"/>
      <c r="G1846" s="28" t="str">
        <f t="shared" si="37"/>
        <v/>
      </c>
      <c r="H1846" s="31"/>
    </row>
    <row r="1847" spans="2:8">
      <c r="B1847" s="27"/>
      <c r="C1847" s="27"/>
      <c r="D1847" s="27"/>
      <c r="E1847" s="27"/>
      <c r="F1847" s="26"/>
      <c r="G1847" s="28" t="str">
        <f t="shared" si="37"/>
        <v/>
      </c>
      <c r="H1847" s="31"/>
    </row>
    <row r="1848" spans="2:8">
      <c r="B1848" s="27"/>
      <c r="C1848" s="27"/>
      <c r="D1848" s="27"/>
      <c r="E1848" s="27"/>
      <c r="F1848" s="26"/>
      <c r="G1848" s="28" t="str">
        <f t="shared" si="37"/>
        <v/>
      </c>
      <c r="H1848" s="31"/>
    </row>
    <row r="1849" spans="2:8">
      <c r="B1849" s="27"/>
      <c r="C1849" s="27"/>
      <c r="D1849" s="27"/>
      <c r="E1849" s="27"/>
      <c r="F1849" s="26"/>
      <c r="G1849" s="28" t="str">
        <f t="shared" si="37"/>
        <v/>
      </c>
      <c r="H1849" s="31"/>
    </row>
    <row r="1850" spans="2:8">
      <c r="B1850" s="27"/>
      <c r="C1850" s="27"/>
      <c r="D1850" s="27"/>
      <c r="E1850" s="27"/>
      <c r="F1850" s="26"/>
      <c r="G1850" s="28" t="str">
        <f t="shared" si="37"/>
        <v/>
      </c>
      <c r="H1850" s="31"/>
    </row>
    <row r="1851" spans="2:8">
      <c r="B1851" s="27"/>
      <c r="C1851" s="27"/>
      <c r="D1851" s="27"/>
      <c r="E1851" s="27"/>
      <c r="F1851" s="26"/>
      <c r="G1851" s="28" t="str">
        <f t="shared" si="37"/>
        <v/>
      </c>
      <c r="H1851" s="31"/>
    </row>
    <row r="1852" spans="2:8">
      <c r="B1852" s="27"/>
      <c r="C1852" s="27"/>
      <c r="D1852" s="27"/>
      <c r="E1852" s="27"/>
      <c r="F1852" s="26"/>
      <c r="G1852" s="28" t="str">
        <f t="shared" si="37"/>
        <v/>
      </c>
      <c r="H1852" s="31"/>
    </row>
    <row r="1853" spans="2:8">
      <c r="B1853" s="27"/>
      <c r="C1853" s="27"/>
      <c r="D1853" s="27"/>
      <c r="E1853" s="27"/>
      <c r="F1853" s="26"/>
      <c r="G1853" s="28" t="str">
        <f t="shared" si="37"/>
        <v/>
      </c>
      <c r="H1853" s="31"/>
    </row>
    <row r="1854" spans="2:8">
      <c r="B1854" s="27"/>
      <c r="C1854" s="27"/>
      <c r="D1854" s="27"/>
      <c r="E1854" s="27"/>
      <c r="F1854" s="26"/>
      <c r="G1854" s="28" t="str">
        <f t="shared" si="37"/>
        <v/>
      </c>
      <c r="H1854" s="31"/>
    </row>
    <row r="1855" spans="2:8">
      <c r="B1855" s="27"/>
      <c r="C1855" s="27"/>
      <c r="D1855" s="27"/>
      <c r="E1855" s="27"/>
      <c r="F1855" s="26"/>
      <c r="G1855" s="28" t="str">
        <f t="shared" si="37"/>
        <v/>
      </c>
      <c r="H1855" s="31"/>
    </row>
    <row r="1856" spans="2:8">
      <c r="B1856" s="27"/>
      <c r="C1856" s="27"/>
      <c r="D1856" s="27"/>
      <c r="E1856" s="27"/>
      <c r="F1856" s="26"/>
      <c r="G1856" s="28" t="str">
        <f t="shared" si="37"/>
        <v/>
      </c>
      <c r="H1856" s="31"/>
    </row>
    <row r="1857" spans="2:8">
      <c r="B1857" s="27"/>
      <c r="C1857" s="27"/>
      <c r="D1857" s="27"/>
      <c r="E1857" s="27"/>
      <c r="F1857" s="26"/>
      <c r="G1857" s="28" t="str">
        <f t="shared" si="37"/>
        <v/>
      </c>
      <c r="H1857" s="31"/>
    </row>
    <row r="1858" spans="2:8">
      <c r="B1858" s="27"/>
      <c r="C1858" s="27"/>
      <c r="D1858" s="27"/>
      <c r="E1858" s="27"/>
      <c r="F1858" s="26"/>
      <c r="G1858" s="28" t="str">
        <f t="shared" si="37"/>
        <v/>
      </c>
      <c r="H1858" s="31"/>
    </row>
    <row r="1859" spans="2:8">
      <c r="B1859" s="27"/>
      <c r="C1859" s="27"/>
      <c r="D1859" s="27"/>
      <c r="E1859" s="27"/>
      <c r="F1859" s="26"/>
      <c r="G1859" s="28" t="str">
        <f t="shared" si="37"/>
        <v/>
      </c>
      <c r="H1859" s="31"/>
    </row>
    <row r="1860" spans="2:8">
      <c r="B1860" s="27"/>
      <c r="C1860" s="27"/>
      <c r="D1860" s="27"/>
      <c r="E1860" s="27"/>
      <c r="F1860" s="26"/>
      <c r="G1860" s="28" t="str">
        <f t="shared" si="37"/>
        <v/>
      </c>
      <c r="H1860" s="31"/>
    </row>
    <row r="1861" spans="2:8">
      <c r="B1861" s="27"/>
      <c r="C1861" s="27"/>
      <c r="D1861" s="27"/>
      <c r="E1861" s="27"/>
      <c r="F1861" s="26"/>
      <c r="G1861" s="28" t="str">
        <f t="shared" si="37"/>
        <v/>
      </c>
      <c r="H1861" s="31"/>
    </row>
    <row r="1862" spans="2:8">
      <c r="B1862" s="27"/>
      <c r="C1862" s="27"/>
      <c r="D1862" s="27"/>
      <c r="E1862" s="27"/>
      <c r="F1862" s="26"/>
      <c r="G1862" s="28" t="str">
        <f t="shared" si="37"/>
        <v/>
      </c>
      <c r="H1862" s="31"/>
    </row>
    <row r="1863" spans="2:8">
      <c r="B1863" s="27"/>
      <c r="C1863" s="27"/>
      <c r="D1863" s="27"/>
      <c r="E1863" s="27"/>
      <c r="F1863" s="26"/>
      <c r="G1863" s="28" t="str">
        <f t="shared" si="37"/>
        <v/>
      </c>
      <c r="H1863" s="31"/>
    </row>
    <row r="1864" spans="2:8">
      <c r="B1864" s="27"/>
      <c r="C1864" s="27"/>
      <c r="D1864" s="27"/>
      <c r="E1864" s="27"/>
      <c r="F1864" s="26"/>
      <c r="G1864" s="28" t="str">
        <f t="shared" si="37"/>
        <v/>
      </c>
      <c r="H1864" s="31"/>
    </row>
    <row r="1865" spans="2:8">
      <c r="B1865" s="27"/>
      <c r="C1865" s="27"/>
      <c r="D1865" s="27"/>
      <c r="E1865" s="27"/>
      <c r="F1865" s="26"/>
      <c r="G1865" s="28" t="str">
        <f t="shared" si="37"/>
        <v/>
      </c>
      <c r="H1865" s="31"/>
    </row>
    <row r="1866" spans="2:8">
      <c r="B1866" s="27"/>
      <c r="C1866" s="27"/>
      <c r="D1866" s="27"/>
      <c r="E1866" s="27"/>
      <c r="F1866" s="26"/>
      <c r="G1866" s="28" t="str">
        <f t="shared" si="37"/>
        <v/>
      </c>
      <c r="H1866" s="31"/>
    </row>
    <row r="1867" spans="2:8">
      <c r="B1867" s="27"/>
      <c r="C1867" s="27"/>
      <c r="D1867" s="27"/>
      <c r="E1867" s="27"/>
      <c r="F1867" s="26"/>
      <c r="G1867" s="28" t="str">
        <f t="shared" si="37"/>
        <v/>
      </c>
      <c r="H1867" s="31"/>
    </row>
    <row r="1868" spans="2:8">
      <c r="B1868" s="27"/>
      <c r="C1868" s="27"/>
      <c r="D1868" s="27"/>
      <c r="E1868" s="27"/>
      <c r="F1868" s="26"/>
      <c r="G1868" s="28" t="str">
        <f t="shared" si="37"/>
        <v/>
      </c>
      <c r="H1868" s="31"/>
    </row>
    <row r="1869" spans="2:8">
      <c r="B1869" s="27"/>
      <c r="C1869" s="27"/>
      <c r="D1869" s="27"/>
      <c r="E1869" s="27"/>
      <c r="F1869" s="26"/>
      <c r="G1869" s="28" t="str">
        <f t="shared" si="37"/>
        <v/>
      </c>
      <c r="H1869" s="31"/>
    </row>
    <row r="1870" spans="2:8">
      <c r="B1870" s="27"/>
      <c r="C1870" s="27"/>
      <c r="D1870" s="27"/>
      <c r="E1870" s="27"/>
      <c r="F1870" s="26"/>
      <c r="G1870" s="28" t="str">
        <f t="shared" si="37"/>
        <v/>
      </c>
      <c r="H1870" s="31"/>
    </row>
    <row r="1871" spans="2:8">
      <c r="B1871" s="27"/>
      <c r="C1871" s="27"/>
      <c r="D1871" s="27"/>
      <c r="E1871" s="27"/>
      <c r="F1871" s="26"/>
      <c r="G1871" s="28" t="str">
        <f t="shared" si="37"/>
        <v/>
      </c>
      <c r="H1871" s="31"/>
    </row>
    <row r="1872" spans="2:8">
      <c r="B1872" s="27"/>
      <c r="C1872" s="27"/>
      <c r="D1872" s="27"/>
      <c r="E1872" s="27"/>
      <c r="F1872" s="26"/>
      <c r="G1872" s="28" t="str">
        <f t="shared" si="37"/>
        <v/>
      </c>
      <c r="H1872" s="31"/>
    </row>
    <row r="1873" spans="2:8">
      <c r="B1873" s="27"/>
      <c r="C1873" s="27"/>
      <c r="D1873" s="27"/>
      <c r="E1873" s="27"/>
      <c r="F1873" s="26"/>
      <c r="G1873" s="28" t="str">
        <f t="shared" si="37"/>
        <v/>
      </c>
      <c r="H1873" s="31"/>
    </row>
    <row r="1874" spans="2:8">
      <c r="B1874" s="27"/>
      <c r="C1874" s="27"/>
      <c r="D1874" s="27"/>
      <c r="E1874" s="27"/>
      <c r="F1874" s="26"/>
      <c r="G1874" s="28" t="str">
        <f t="shared" si="37"/>
        <v/>
      </c>
      <c r="H1874" s="31"/>
    </row>
    <row r="1875" spans="2:8">
      <c r="B1875" s="27"/>
      <c r="C1875" s="27"/>
      <c r="D1875" s="27"/>
      <c r="E1875" s="27"/>
      <c r="F1875" s="26"/>
      <c r="G1875" s="28" t="str">
        <f t="shared" si="37"/>
        <v/>
      </c>
      <c r="H1875" s="31"/>
    </row>
    <row r="1876" spans="2:8">
      <c r="B1876" s="27"/>
      <c r="C1876" s="27"/>
      <c r="D1876" s="27"/>
      <c r="E1876" s="27"/>
      <c r="F1876" s="26"/>
      <c r="G1876" s="28" t="str">
        <f t="shared" si="37"/>
        <v/>
      </c>
      <c r="H1876" s="31"/>
    </row>
    <row r="1877" spans="2:8">
      <c r="B1877" s="27"/>
      <c r="C1877" s="27"/>
      <c r="D1877" s="27"/>
      <c r="E1877" s="27"/>
      <c r="F1877" s="26"/>
      <c r="G1877" s="28" t="str">
        <f t="shared" si="37"/>
        <v/>
      </c>
      <c r="H1877" s="31"/>
    </row>
    <row r="1878" spans="2:8">
      <c r="B1878" s="27"/>
      <c r="C1878" s="27"/>
      <c r="D1878" s="27"/>
      <c r="E1878" s="27"/>
      <c r="F1878" s="26"/>
      <c r="G1878" s="28" t="str">
        <f t="shared" si="37"/>
        <v/>
      </c>
      <c r="H1878" s="31"/>
    </row>
    <row r="1879" spans="2:8">
      <c r="B1879" s="27"/>
      <c r="C1879" s="27"/>
      <c r="D1879" s="27"/>
      <c r="E1879" s="27"/>
      <c r="F1879" s="26"/>
      <c r="G1879" s="28" t="str">
        <f t="shared" si="37"/>
        <v/>
      </c>
      <c r="H1879" s="31"/>
    </row>
    <row r="1880" spans="2:8">
      <c r="B1880" s="27"/>
      <c r="C1880" s="27"/>
      <c r="D1880" s="27"/>
      <c r="E1880" s="27"/>
      <c r="F1880" s="26"/>
      <c r="G1880" s="28" t="str">
        <f t="shared" si="37"/>
        <v/>
      </c>
      <c r="H1880" s="31"/>
    </row>
    <row r="1881" spans="2:8">
      <c r="B1881" s="27"/>
      <c r="C1881" s="27"/>
      <c r="D1881" s="27"/>
      <c r="E1881" s="27"/>
      <c r="F1881" s="26"/>
      <c r="G1881" s="28" t="str">
        <f t="shared" si="37"/>
        <v/>
      </c>
      <c r="H1881" s="31"/>
    </row>
    <row r="1882" spans="2:8">
      <c r="B1882" s="27"/>
      <c r="C1882" s="27"/>
      <c r="D1882" s="27"/>
      <c r="E1882" s="27"/>
      <c r="F1882" s="26"/>
      <c r="G1882" s="28" t="str">
        <f t="shared" si="37"/>
        <v/>
      </c>
      <c r="H1882" s="31"/>
    </row>
    <row r="1883" spans="2:8">
      <c r="B1883" s="27"/>
      <c r="C1883" s="27"/>
      <c r="D1883" s="27"/>
      <c r="E1883" s="27"/>
      <c r="F1883" s="26"/>
      <c r="G1883" s="28" t="str">
        <f t="shared" si="37"/>
        <v/>
      </c>
      <c r="H1883" s="31"/>
    </row>
    <row r="1884" spans="2:8">
      <c r="B1884" s="27"/>
      <c r="C1884" s="27"/>
      <c r="D1884" s="27"/>
      <c r="E1884" s="27"/>
      <c r="F1884" s="26"/>
      <c r="G1884" s="28" t="str">
        <f t="shared" si="37"/>
        <v/>
      </c>
      <c r="H1884" s="31"/>
    </row>
    <row r="1885" spans="2:8">
      <c r="B1885" s="27"/>
      <c r="C1885" s="27"/>
      <c r="D1885" s="27"/>
      <c r="E1885" s="27"/>
      <c r="F1885" s="26"/>
      <c r="G1885" s="28" t="str">
        <f t="shared" si="37"/>
        <v/>
      </c>
      <c r="H1885" s="31"/>
    </row>
    <row r="1886" spans="2:8">
      <c r="B1886" s="27"/>
      <c r="C1886" s="27"/>
      <c r="D1886" s="27"/>
      <c r="E1886" s="27"/>
      <c r="F1886" s="26"/>
      <c r="G1886" s="28" t="str">
        <f t="shared" si="37"/>
        <v/>
      </c>
      <c r="H1886" s="31"/>
    </row>
    <row r="1887" spans="2:8">
      <c r="B1887" s="27"/>
      <c r="C1887" s="27"/>
      <c r="D1887" s="27"/>
      <c r="E1887" s="27"/>
      <c r="F1887" s="26"/>
      <c r="G1887" s="28" t="str">
        <f t="shared" si="37"/>
        <v/>
      </c>
      <c r="H1887" s="31"/>
    </row>
    <row r="1888" spans="2:8">
      <c r="B1888" s="27"/>
      <c r="C1888" s="27"/>
      <c r="D1888" s="27"/>
      <c r="E1888" s="27"/>
      <c r="F1888" s="26"/>
      <c r="G1888" s="28" t="str">
        <f t="shared" si="37"/>
        <v/>
      </c>
      <c r="H1888" s="31"/>
    </row>
    <row r="1889" spans="2:8">
      <c r="B1889" s="27"/>
      <c r="C1889" s="27"/>
      <c r="D1889" s="27"/>
      <c r="E1889" s="27"/>
      <c r="F1889" s="26"/>
      <c r="G1889" s="28" t="str">
        <f t="shared" si="37"/>
        <v/>
      </c>
      <c r="H1889" s="31"/>
    </row>
    <row r="1890" spans="2:8">
      <c r="B1890" s="27"/>
      <c r="C1890" s="27"/>
      <c r="D1890" s="27"/>
      <c r="E1890" s="27"/>
      <c r="F1890" s="26"/>
      <c r="G1890" s="28" t="str">
        <f t="shared" si="37"/>
        <v/>
      </c>
      <c r="H1890" s="31"/>
    </row>
    <row r="1891" spans="2:8">
      <c r="B1891" s="27"/>
      <c r="C1891" s="27"/>
      <c r="D1891" s="27"/>
      <c r="E1891" s="27"/>
      <c r="F1891" s="26"/>
      <c r="G1891" s="28" t="str">
        <f t="shared" si="37"/>
        <v/>
      </c>
      <c r="H1891" s="31"/>
    </row>
    <row r="1892" spans="2:8">
      <c r="B1892" s="27"/>
      <c r="C1892" s="27"/>
      <c r="D1892" s="27"/>
      <c r="E1892" s="27"/>
      <c r="F1892" s="26"/>
      <c r="G1892" s="28" t="str">
        <f t="shared" si="37"/>
        <v/>
      </c>
      <c r="H1892" s="31"/>
    </row>
    <row r="1893" spans="2:8">
      <c r="B1893" s="27"/>
      <c r="C1893" s="27"/>
      <c r="D1893" s="27"/>
      <c r="E1893" s="27"/>
      <c r="F1893" s="26"/>
      <c r="G1893" s="28" t="str">
        <f t="shared" si="37"/>
        <v/>
      </c>
      <c r="H1893" s="31"/>
    </row>
    <row r="1894" spans="2:8">
      <c r="B1894" s="27"/>
      <c r="C1894" s="27"/>
      <c r="D1894" s="27"/>
      <c r="E1894" s="27"/>
      <c r="F1894" s="26"/>
      <c r="G1894" s="28" t="str">
        <f t="shared" si="37"/>
        <v/>
      </c>
      <c r="H1894" s="31"/>
    </row>
    <row r="1895" spans="2:8">
      <c r="B1895" s="27"/>
      <c r="C1895" s="27"/>
      <c r="D1895" s="27"/>
      <c r="E1895" s="27"/>
      <c r="F1895" s="26"/>
      <c r="G1895" s="28" t="str">
        <f t="shared" si="37"/>
        <v/>
      </c>
      <c r="H1895" s="31"/>
    </row>
    <row r="1896" spans="2:8">
      <c r="B1896" s="27"/>
      <c r="C1896" s="27"/>
      <c r="D1896" s="27"/>
      <c r="E1896" s="27"/>
      <c r="F1896" s="26"/>
      <c r="G1896" s="28" t="str">
        <f t="shared" si="37"/>
        <v/>
      </c>
      <c r="H1896" s="31"/>
    </row>
    <row r="1897" spans="2:8">
      <c r="B1897" s="27"/>
      <c r="C1897" s="27"/>
      <c r="D1897" s="27"/>
      <c r="E1897" s="27"/>
      <c r="F1897" s="26"/>
      <c r="G1897" s="28" t="str">
        <f t="shared" ref="G1897:G1960" si="38">IF(F1897="","",IF(F1897="EI",4,IF(F1897="EO",5.2,IF(F1897="EQ",3.9,IF(F1897="ILF",7.5,IF(F1897="EIF",5.4))))))</f>
        <v/>
      </c>
      <c r="H1897" s="31"/>
    </row>
    <row r="1898" spans="2:8">
      <c r="B1898" s="27"/>
      <c r="C1898" s="27"/>
      <c r="D1898" s="27"/>
      <c r="E1898" s="27"/>
      <c r="F1898" s="26"/>
      <c r="G1898" s="28" t="str">
        <f t="shared" si="38"/>
        <v/>
      </c>
      <c r="H1898" s="31"/>
    </row>
    <row r="1899" spans="2:8">
      <c r="B1899" s="27"/>
      <c r="C1899" s="27"/>
      <c r="D1899" s="27"/>
      <c r="E1899" s="27"/>
      <c r="F1899" s="26"/>
      <c r="G1899" s="28" t="str">
        <f t="shared" si="38"/>
        <v/>
      </c>
      <c r="H1899" s="31"/>
    </row>
    <row r="1900" spans="2:8">
      <c r="B1900" s="27"/>
      <c r="C1900" s="27"/>
      <c r="D1900" s="27"/>
      <c r="E1900" s="27"/>
      <c r="F1900" s="26"/>
      <c r="G1900" s="28" t="str">
        <f t="shared" si="38"/>
        <v/>
      </c>
      <c r="H1900" s="31"/>
    </row>
    <row r="1901" spans="2:8">
      <c r="B1901" s="27"/>
      <c r="C1901" s="27"/>
      <c r="D1901" s="27"/>
      <c r="E1901" s="27"/>
      <c r="F1901" s="26"/>
      <c r="G1901" s="28" t="str">
        <f t="shared" si="38"/>
        <v/>
      </c>
      <c r="H1901" s="31"/>
    </row>
    <row r="1902" spans="2:8">
      <c r="B1902" s="27"/>
      <c r="C1902" s="27"/>
      <c r="D1902" s="27"/>
      <c r="E1902" s="27"/>
      <c r="F1902" s="26"/>
      <c r="G1902" s="28" t="str">
        <f t="shared" si="38"/>
        <v/>
      </c>
      <c r="H1902" s="31"/>
    </row>
    <row r="1903" spans="2:8">
      <c r="B1903" s="27"/>
      <c r="C1903" s="27"/>
      <c r="D1903" s="27"/>
      <c r="E1903" s="27"/>
      <c r="F1903" s="26"/>
      <c r="G1903" s="28" t="str">
        <f t="shared" si="38"/>
        <v/>
      </c>
      <c r="H1903" s="31"/>
    </row>
    <row r="1904" spans="2:8">
      <c r="B1904" s="27"/>
      <c r="C1904" s="27"/>
      <c r="D1904" s="27"/>
      <c r="E1904" s="27"/>
      <c r="F1904" s="26"/>
      <c r="G1904" s="28" t="str">
        <f t="shared" si="38"/>
        <v/>
      </c>
      <c r="H1904" s="31"/>
    </row>
    <row r="1905" spans="2:8">
      <c r="B1905" s="27"/>
      <c r="C1905" s="27"/>
      <c r="D1905" s="27"/>
      <c r="E1905" s="27"/>
      <c r="F1905" s="26"/>
      <c r="G1905" s="28" t="str">
        <f t="shared" si="38"/>
        <v/>
      </c>
      <c r="H1905" s="31"/>
    </row>
    <row r="1906" spans="2:8">
      <c r="B1906" s="27"/>
      <c r="C1906" s="27"/>
      <c r="D1906" s="27"/>
      <c r="E1906" s="27"/>
      <c r="F1906" s="26"/>
      <c r="G1906" s="28" t="str">
        <f t="shared" si="38"/>
        <v/>
      </c>
      <c r="H1906" s="31"/>
    </row>
    <row r="1907" spans="2:8">
      <c r="B1907" s="27"/>
      <c r="C1907" s="27"/>
      <c r="D1907" s="27"/>
      <c r="E1907" s="27"/>
      <c r="F1907" s="26"/>
      <c r="G1907" s="28" t="str">
        <f t="shared" si="38"/>
        <v/>
      </c>
      <c r="H1907" s="31"/>
    </row>
    <row r="1908" spans="2:8">
      <c r="B1908" s="27"/>
      <c r="C1908" s="27"/>
      <c r="D1908" s="27"/>
      <c r="E1908" s="27"/>
      <c r="F1908" s="26"/>
      <c r="G1908" s="28" t="str">
        <f t="shared" si="38"/>
        <v/>
      </c>
      <c r="H1908" s="31"/>
    </row>
    <row r="1909" spans="2:8">
      <c r="B1909" s="27"/>
      <c r="C1909" s="27"/>
      <c r="D1909" s="27"/>
      <c r="E1909" s="27"/>
      <c r="F1909" s="26"/>
      <c r="G1909" s="28" t="str">
        <f t="shared" si="38"/>
        <v/>
      </c>
      <c r="H1909" s="31"/>
    </row>
    <row r="1910" spans="2:8">
      <c r="B1910" s="27"/>
      <c r="C1910" s="27"/>
      <c r="D1910" s="27"/>
      <c r="E1910" s="27"/>
      <c r="F1910" s="26"/>
      <c r="G1910" s="28" t="str">
        <f t="shared" si="38"/>
        <v/>
      </c>
      <c r="H1910" s="31"/>
    </row>
    <row r="1911" spans="2:8">
      <c r="B1911" s="27"/>
      <c r="C1911" s="27"/>
      <c r="D1911" s="27"/>
      <c r="E1911" s="27"/>
      <c r="F1911" s="26"/>
      <c r="G1911" s="28" t="str">
        <f t="shared" si="38"/>
        <v/>
      </c>
      <c r="H1911" s="31"/>
    </row>
    <row r="1912" spans="2:8">
      <c r="B1912" s="27"/>
      <c r="C1912" s="27"/>
      <c r="D1912" s="27"/>
      <c r="E1912" s="27"/>
      <c r="F1912" s="26"/>
      <c r="G1912" s="28" t="str">
        <f t="shared" si="38"/>
        <v/>
      </c>
      <c r="H1912" s="31"/>
    </row>
    <row r="1913" spans="2:8">
      <c r="B1913" s="27"/>
      <c r="C1913" s="27"/>
      <c r="D1913" s="27"/>
      <c r="E1913" s="27"/>
      <c r="F1913" s="26"/>
      <c r="G1913" s="28" t="str">
        <f t="shared" si="38"/>
        <v/>
      </c>
      <c r="H1913" s="31"/>
    </row>
    <row r="1914" spans="2:8">
      <c r="B1914" s="27"/>
      <c r="C1914" s="27"/>
      <c r="D1914" s="27"/>
      <c r="E1914" s="27"/>
      <c r="F1914" s="26"/>
      <c r="G1914" s="28" t="str">
        <f t="shared" si="38"/>
        <v/>
      </c>
      <c r="H1914" s="31"/>
    </row>
    <row r="1915" spans="2:8">
      <c r="B1915" s="27"/>
      <c r="C1915" s="27"/>
      <c r="D1915" s="27"/>
      <c r="E1915" s="27"/>
      <c r="F1915" s="26"/>
      <c r="G1915" s="28" t="str">
        <f t="shared" si="38"/>
        <v/>
      </c>
      <c r="H1915" s="31"/>
    </row>
    <row r="1916" spans="2:8">
      <c r="B1916" s="27"/>
      <c r="C1916" s="27"/>
      <c r="D1916" s="27"/>
      <c r="E1916" s="27"/>
      <c r="F1916" s="26"/>
      <c r="G1916" s="28" t="str">
        <f t="shared" si="38"/>
        <v/>
      </c>
      <c r="H1916" s="31"/>
    </row>
    <row r="1917" spans="2:8">
      <c r="B1917" s="27"/>
      <c r="C1917" s="27"/>
      <c r="D1917" s="27"/>
      <c r="E1917" s="27"/>
      <c r="F1917" s="26"/>
      <c r="G1917" s="28" t="str">
        <f t="shared" si="38"/>
        <v/>
      </c>
      <c r="H1917" s="31"/>
    </row>
    <row r="1918" spans="2:8">
      <c r="B1918" s="27"/>
      <c r="C1918" s="27"/>
      <c r="D1918" s="27"/>
      <c r="E1918" s="27"/>
      <c r="F1918" s="26"/>
      <c r="G1918" s="28" t="str">
        <f t="shared" si="38"/>
        <v/>
      </c>
      <c r="H1918" s="31"/>
    </row>
    <row r="1919" spans="2:8">
      <c r="B1919" s="27"/>
      <c r="C1919" s="27"/>
      <c r="D1919" s="27"/>
      <c r="E1919" s="27"/>
      <c r="F1919" s="26"/>
      <c r="G1919" s="28" t="str">
        <f t="shared" si="38"/>
        <v/>
      </c>
      <c r="H1919" s="31"/>
    </row>
    <row r="1920" spans="2:8">
      <c r="B1920" s="27"/>
      <c r="C1920" s="27"/>
      <c r="D1920" s="27"/>
      <c r="E1920" s="27"/>
      <c r="F1920" s="26"/>
      <c r="G1920" s="28" t="str">
        <f t="shared" si="38"/>
        <v/>
      </c>
      <c r="H1920" s="31"/>
    </row>
    <row r="1921" spans="2:8">
      <c r="B1921" s="27"/>
      <c r="C1921" s="27"/>
      <c r="D1921" s="27"/>
      <c r="E1921" s="27"/>
      <c r="F1921" s="26"/>
      <c r="G1921" s="28" t="str">
        <f t="shared" si="38"/>
        <v/>
      </c>
      <c r="H1921" s="31"/>
    </row>
    <row r="1922" spans="2:8">
      <c r="B1922" s="27"/>
      <c r="C1922" s="27"/>
      <c r="D1922" s="27"/>
      <c r="E1922" s="27"/>
      <c r="F1922" s="26"/>
      <c r="G1922" s="28" t="str">
        <f t="shared" si="38"/>
        <v/>
      </c>
      <c r="H1922" s="31"/>
    </row>
    <row r="1923" spans="2:8">
      <c r="B1923" s="27"/>
      <c r="C1923" s="27"/>
      <c r="D1923" s="27"/>
      <c r="E1923" s="27"/>
      <c r="F1923" s="26"/>
      <c r="G1923" s="28" t="str">
        <f t="shared" si="38"/>
        <v/>
      </c>
      <c r="H1923" s="31"/>
    </row>
    <row r="1924" spans="2:8">
      <c r="B1924" s="27"/>
      <c r="C1924" s="27"/>
      <c r="D1924" s="27"/>
      <c r="E1924" s="27"/>
      <c r="F1924" s="26"/>
      <c r="G1924" s="28" t="str">
        <f t="shared" si="38"/>
        <v/>
      </c>
      <c r="H1924" s="31"/>
    </row>
    <row r="1925" spans="2:8">
      <c r="B1925" s="27"/>
      <c r="C1925" s="27"/>
      <c r="D1925" s="27"/>
      <c r="E1925" s="27"/>
      <c r="F1925" s="26"/>
      <c r="G1925" s="28" t="str">
        <f t="shared" si="38"/>
        <v/>
      </c>
      <c r="H1925" s="31"/>
    </row>
    <row r="1926" spans="2:8">
      <c r="B1926" s="27"/>
      <c r="C1926" s="27"/>
      <c r="D1926" s="27"/>
      <c r="E1926" s="27"/>
      <c r="F1926" s="26"/>
      <c r="G1926" s="28" t="str">
        <f t="shared" si="38"/>
        <v/>
      </c>
      <c r="H1926" s="31"/>
    </row>
    <row r="1927" spans="2:8">
      <c r="B1927" s="27"/>
      <c r="C1927" s="27"/>
      <c r="D1927" s="27"/>
      <c r="E1927" s="27"/>
      <c r="F1927" s="26"/>
      <c r="G1927" s="28" t="str">
        <f t="shared" si="38"/>
        <v/>
      </c>
      <c r="H1927" s="31"/>
    </row>
    <row r="1928" spans="2:8">
      <c r="B1928" s="27"/>
      <c r="C1928" s="27"/>
      <c r="D1928" s="27"/>
      <c r="E1928" s="27"/>
      <c r="F1928" s="26"/>
      <c r="G1928" s="28" t="str">
        <f t="shared" si="38"/>
        <v/>
      </c>
      <c r="H1928" s="31"/>
    </row>
    <row r="1929" spans="2:8">
      <c r="B1929" s="27"/>
      <c r="C1929" s="27"/>
      <c r="D1929" s="27"/>
      <c r="E1929" s="27"/>
      <c r="F1929" s="26"/>
      <c r="G1929" s="28" t="str">
        <f t="shared" si="38"/>
        <v/>
      </c>
      <c r="H1929" s="31"/>
    </row>
    <row r="1930" spans="2:8">
      <c r="B1930" s="27"/>
      <c r="C1930" s="27"/>
      <c r="D1930" s="27"/>
      <c r="E1930" s="27"/>
      <c r="F1930" s="26"/>
      <c r="G1930" s="28" t="str">
        <f t="shared" si="38"/>
        <v/>
      </c>
      <c r="H1930" s="31"/>
    </row>
    <row r="1931" spans="2:8">
      <c r="B1931" s="27"/>
      <c r="C1931" s="27"/>
      <c r="D1931" s="27"/>
      <c r="E1931" s="27"/>
      <c r="F1931" s="26"/>
      <c r="G1931" s="28" t="str">
        <f t="shared" si="38"/>
        <v/>
      </c>
      <c r="H1931" s="31"/>
    </row>
    <row r="1932" spans="2:8">
      <c r="B1932" s="27"/>
      <c r="C1932" s="27"/>
      <c r="D1932" s="27"/>
      <c r="E1932" s="27"/>
      <c r="F1932" s="26"/>
      <c r="G1932" s="28" t="str">
        <f t="shared" si="38"/>
        <v/>
      </c>
      <c r="H1932" s="31"/>
    </row>
    <row r="1933" spans="2:8">
      <c r="B1933" s="27"/>
      <c r="C1933" s="27"/>
      <c r="D1933" s="27"/>
      <c r="E1933" s="27"/>
      <c r="F1933" s="26"/>
      <c r="G1933" s="28" t="str">
        <f t="shared" si="38"/>
        <v/>
      </c>
      <c r="H1933" s="31"/>
    </row>
    <row r="1934" spans="2:8">
      <c r="B1934" s="27"/>
      <c r="C1934" s="27"/>
      <c r="D1934" s="27"/>
      <c r="E1934" s="27"/>
      <c r="F1934" s="26"/>
      <c r="G1934" s="28" t="str">
        <f t="shared" si="38"/>
        <v/>
      </c>
      <c r="H1934" s="31"/>
    </row>
    <row r="1935" spans="2:8">
      <c r="B1935" s="27"/>
      <c r="C1935" s="27"/>
      <c r="D1935" s="27"/>
      <c r="E1935" s="27"/>
      <c r="F1935" s="26"/>
      <c r="G1935" s="28" t="str">
        <f t="shared" si="38"/>
        <v/>
      </c>
      <c r="H1935" s="31"/>
    </row>
    <row r="1936" spans="2:8">
      <c r="B1936" s="27"/>
      <c r="C1936" s="27"/>
      <c r="D1936" s="27"/>
      <c r="E1936" s="27"/>
      <c r="F1936" s="26"/>
      <c r="G1936" s="28" t="str">
        <f t="shared" si="38"/>
        <v/>
      </c>
      <c r="H1936" s="31"/>
    </row>
    <row r="1937" spans="2:8">
      <c r="B1937" s="27"/>
      <c r="C1937" s="27"/>
      <c r="D1937" s="27"/>
      <c r="E1937" s="27"/>
      <c r="F1937" s="26"/>
      <c r="G1937" s="28" t="str">
        <f t="shared" si="38"/>
        <v/>
      </c>
      <c r="H1937" s="31"/>
    </row>
    <row r="1938" spans="2:8">
      <c r="B1938" s="27"/>
      <c r="C1938" s="27"/>
      <c r="D1938" s="27"/>
      <c r="E1938" s="27"/>
      <c r="F1938" s="26"/>
      <c r="G1938" s="28" t="str">
        <f t="shared" si="38"/>
        <v/>
      </c>
      <c r="H1938" s="31"/>
    </row>
    <row r="1939" spans="2:8">
      <c r="B1939" s="27"/>
      <c r="C1939" s="27"/>
      <c r="D1939" s="27"/>
      <c r="E1939" s="27"/>
      <c r="F1939" s="26"/>
      <c r="G1939" s="28" t="str">
        <f t="shared" si="38"/>
        <v/>
      </c>
      <c r="H1939" s="31"/>
    </row>
    <row r="1940" spans="2:8">
      <c r="B1940" s="27"/>
      <c r="C1940" s="27"/>
      <c r="D1940" s="27"/>
      <c r="E1940" s="27"/>
      <c r="F1940" s="26"/>
      <c r="G1940" s="28" t="str">
        <f t="shared" si="38"/>
        <v/>
      </c>
      <c r="H1940" s="31"/>
    </row>
    <row r="1941" spans="2:8">
      <c r="B1941" s="27"/>
      <c r="C1941" s="27"/>
      <c r="D1941" s="27"/>
      <c r="E1941" s="27"/>
      <c r="F1941" s="26"/>
      <c r="G1941" s="28" t="str">
        <f t="shared" si="38"/>
        <v/>
      </c>
      <c r="H1941" s="31"/>
    </row>
    <row r="1942" spans="2:8">
      <c r="B1942" s="27"/>
      <c r="C1942" s="27"/>
      <c r="D1942" s="27"/>
      <c r="E1942" s="27"/>
      <c r="F1942" s="26"/>
      <c r="G1942" s="28" t="str">
        <f t="shared" si="38"/>
        <v/>
      </c>
      <c r="H1942" s="31"/>
    </row>
    <row r="1943" spans="2:8">
      <c r="B1943" s="27"/>
      <c r="C1943" s="27"/>
      <c r="D1943" s="27"/>
      <c r="E1943" s="27"/>
      <c r="F1943" s="26"/>
      <c r="G1943" s="28" t="str">
        <f t="shared" si="38"/>
        <v/>
      </c>
      <c r="H1943" s="31"/>
    </row>
    <row r="1944" spans="2:8">
      <c r="B1944" s="27"/>
      <c r="C1944" s="27"/>
      <c r="D1944" s="27"/>
      <c r="E1944" s="27"/>
      <c r="F1944" s="26"/>
      <c r="G1944" s="28" t="str">
        <f t="shared" si="38"/>
        <v/>
      </c>
      <c r="H1944" s="31"/>
    </row>
    <row r="1945" spans="2:8">
      <c r="B1945" s="27"/>
      <c r="C1945" s="27"/>
      <c r="D1945" s="27"/>
      <c r="E1945" s="27"/>
      <c r="F1945" s="26"/>
      <c r="G1945" s="28" t="str">
        <f t="shared" si="38"/>
        <v/>
      </c>
      <c r="H1945" s="31"/>
    </row>
    <row r="1946" spans="2:8">
      <c r="B1946" s="27"/>
      <c r="C1946" s="27"/>
      <c r="D1946" s="27"/>
      <c r="E1946" s="27"/>
      <c r="F1946" s="26"/>
      <c r="G1946" s="28" t="str">
        <f t="shared" si="38"/>
        <v/>
      </c>
      <c r="H1946" s="31"/>
    </row>
    <row r="1947" spans="2:8">
      <c r="B1947" s="27"/>
      <c r="C1947" s="27"/>
      <c r="D1947" s="27"/>
      <c r="E1947" s="27"/>
      <c r="F1947" s="26"/>
      <c r="G1947" s="28" t="str">
        <f t="shared" si="38"/>
        <v/>
      </c>
      <c r="H1947" s="31"/>
    </row>
    <row r="1948" spans="2:8">
      <c r="B1948" s="27"/>
      <c r="C1948" s="27"/>
      <c r="D1948" s="27"/>
      <c r="E1948" s="27"/>
      <c r="F1948" s="26"/>
      <c r="G1948" s="28" t="str">
        <f t="shared" si="38"/>
        <v/>
      </c>
      <c r="H1948" s="31"/>
    </row>
    <row r="1949" spans="2:8">
      <c r="B1949" s="27"/>
      <c r="C1949" s="27"/>
      <c r="D1949" s="27"/>
      <c r="E1949" s="27"/>
      <c r="F1949" s="26"/>
      <c r="G1949" s="28" t="str">
        <f t="shared" si="38"/>
        <v/>
      </c>
      <c r="H1949" s="31"/>
    </row>
    <row r="1950" spans="2:8">
      <c r="B1950" s="27"/>
      <c r="C1950" s="27"/>
      <c r="D1950" s="27"/>
      <c r="E1950" s="27"/>
      <c r="F1950" s="26"/>
      <c r="G1950" s="28" t="str">
        <f t="shared" si="38"/>
        <v/>
      </c>
      <c r="H1950" s="31"/>
    </row>
    <row r="1951" spans="2:8">
      <c r="B1951" s="27"/>
      <c r="C1951" s="27"/>
      <c r="D1951" s="27"/>
      <c r="E1951" s="27"/>
      <c r="F1951" s="26"/>
      <c r="G1951" s="28" t="str">
        <f t="shared" si="38"/>
        <v/>
      </c>
      <c r="H1951" s="31"/>
    </row>
    <row r="1952" spans="2:8">
      <c r="B1952" s="27"/>
      <c r="C1952" s="27"/>
      <c r="D1952" s="27"/>
      <c r="E1952" s="27"/>
      <c r="F1952" s="26"/>
      <c r="G1952" s="28" t="str">
        <f t="shared" si="38"/>
        <v/>
      </c>
      <c r="H1952" s="31"/>
    </row>
    <row r="1953" spans="2:8">
      <c r="B1953" s="27"/>
      <c r="C1953" s="27"/>
      <c r="D1953" s="27"/>
      <c r="E1953" s="27"/>
      <c r="F1953" s="26"/>
      <c r="G1953" s="28" t="str">
        <f t="shared" si="38"/>
        <v/>
      </c>
      <c r="H1953" s="31"/>
    </row>
    <row r="1954" spans="2:8">
      <c r="B1954" s="27"/>
      <c r="C1954" s="27"/>
      <c r="D1954" s="27"/>
      <c r="E1954" s="27"/>
      <c r="F1954" s="26"/>
      <c r="G1954" s="28" t="str">
        <f t="shared" si="38"/>
        <v/>
      </c>
      <c r="H1954" s="31"/>
    </row>
    <row r="1955" spans="2:8">
      <c r="B1955" s="27"/>
      <c r="C1955" s="27"/>
      <c r="D1955" s="27"/>
      <c r="E1955" s="27"/>
      <c r="F1955" s="26"/>
      <c r="G1955" s="28" t="str">
        <f t="shared" si="38"/>
        <v/>
      </c>
      <c r="H1955" s="31"/>
    </row>
    <row r="1956" spans="2:8">
      <c r="B1956" s="27"/>
      <c r="C1956" s="27"/>
      <c r="D1956" s="27"/>
      <c r="E1956" s="27"/>
      <c r="F1956" s="26"/>
      <c r="G1956" s="28" t="str">
        <f t="shared" si="38"/>
        <v/>
      </c>
      <c r="H1956" s="31"/>
    </row>
    <row r="1957" spans="2:8">
      <c r="B1957" s="27"/>
      <c r="C1957" s="27"/>
      <c r="D1957" s="27"/>
      <c r="E1957" s="27"/>
      <c r="F1957" s="26"/>
      <c r="G1957" s="28" t="str">
        <f t="shared" si="38"/>
        <v/>
      </c>
      <c r="H1957" s="31"/>
    </row>
    <row r="1958" spans="2:8">
      <c r="B1958" s="27"/>
      <c r="C1958" s="27"/>
      <c r="D1958" s="27"/>
      <c r="E1958" s="27"/>
      <c r="F1958" s="26"/>
      <c r="G1958" s="28" t="str">
        <f t="shared" si="38"/>
        <v/>
      </c>
      <c r="H1958" s="31"/>
    </row>
    <row r="1959" spans="2:8">
      <c r="B1959" s="27"/>
      <c r="C1959" s="27"/>
      <c r="D1959" s="27"/>
      <c r="E1959" s="27"/>
      <c r="F1959" s="26"/>
      <c r="G1959" s="28" t="str">
        <f t="shared" si="38"/>
        <v/>
      </c>
      <c r="H1959" s="31"/>
    </row>
    <row r="1960" spans="2:8">
      <c r="B1960" s="27"/>
      <c r="C1960" s="27"/>
      <c r="D1960" s="27"/>
      <c r="E1960" s="27"/>
      <c r="F1960" s="26"/>
      <c r="G1960" s="28" t="str">
        <f t="shared" si="38"/>
        <v/>
      </c>
      <c r="H1960" s="31"/>
    </row>
    <row r="1961" spans="2:8">
      <c r="B1961" s="27"/>
      <c r="C1961" s="27"/>
      <c r="D1961" s="27"/>
      <c r="E1961" s="27"/>
      <c r="F1961" s="26"/>
      <c r="G1961" s="28" t="str">
        <f t="shared" ref="G1961:G2024" si="39">IF(F1961="","",IF(F1961="EI",4,IF(F1961="EO",5.2,IF(F1961="EQ",3.9,IF(F1961="ILF",7.5,IF(F1961="EIF",5.4))))))</f>
        <v/>
      </c>
      <c r="H1961" s="31"/>
    </row>
    <row r="1962" spans="2:8">
      <c r="B1962" s="27"/>
      <c r="C1962" s="27"/>
      <c r="D1962" s="27"/>
      <c r="E1962" s="27"/>
      <c r="F1962" s="26"/>
      <c r="G1962" s="28" t="str">
        <f t="shared" si="39"/>
        <v/>
      </c>
      <c r="H1962" s="31"/>
    </row>
    <row r="1963" spans="2:8">
      <c r="B1963" s="27"/>
      <c r="C1963" s="27"/>
      <c r="D1963" s="27"/>
      <c r="E1963" s="27"/>
      <c r="F1963" s="26"/>
      <c r="G1963" s="28" t="str">
        <f t="shared" si="39"/>
        <v/>
      </c>
      <c r="H1963" s="31"/>
    </row>
    <row r="1964" spans="2:8">
      <c r="B1964" s="27"/>
      <c r="C1964" s="27"/>
      <c r="D1964" s="27"/>
      <c r="E1964" s="27"/>
      <c r="F1964" s="26"/>
      <c r="G1964" s="28" t="str">
        <f t="shared" si="39"/>
        <v/>
      </c>
      <c r="H1964" s="31"/>
    </row>
    <row r="1965" spans="2:8">
      <c r="B1965" s="27"/>
      <c r="C1965" s="27"/>
      <c r="D1965" s="27"/>
      <c r="E1965" s="27"/>
      <c r="F1965" s="26"/>
      <c r="G1965" s="28" t="str">
        <f t="shared" si="39"/>
        <v/>
      </c>
      <c r="H1965" s="31"/>
    </row>
    <row r="1966" spans="2:8">
      <c r="B1966" s="27"/>
      <c r="C1966" s="27"/>
      <c r="D1966" s="27"/>
      <c r="E1966" s="27"/>
      <c r="F1966" s="26"/>
      <c r="G1966" s="28" t="str">
        <f t="shared" si="39"/>
        <v/>
      </c>
      <c r="H1966" s="31"/>
    </row>
    <row r="1967" spans="2:8">
      <c r="B1967" s="27"/>
      <c r="C1967" s="27"/>
      <c r="D1967" s="27"/>
      <c r="E1967" s="27"/>
      <c r="F1967" s="26"/>
      <c r="G1967" s="28" t="str">
        <f t="shared" si="39"/>
        <v/>
      </c>
      <c r="H1967" s="31"/>
    </row>
    <row r="1968" spans="2:8">
      <c r="B1968" s="27"/>
      <c r="C1968" s="27"/>
      <c r="D1968" s="27"/>
      <c r="E1968" s="27"/>
      <c r="F1968" s="26"/>
      <c r="G1968" s="28" t="str">
        <f t="shared" si="39"/>
        <v/>
      </c>
      <c r="H1968" s="31"/>
    </row>
    <row r="1969" spans="2:8">
      <c r="B1969" s="27"/>
      <c r="C1969" s="27"/>
      <c r="D1969" s="27"/>
      <c r="E1969" s="27"/>
      <c r="F1969" s="26"/>
      <c r="G1969" s="28" t="str">
        <f t="shared" si="39"/>
        <v/>
      </c>
      <c r="H1969" s="31"/>
    </row>
    <row r="1970" spans="2:8">
      <c r="B1970" s="27"/>
      <c r="C1970" s="27"/>
      <c r="D1970" s="27"/>
      <c r="E1970" s="27"/>
      <c r="F1970" s="26"/>
      <c r="G1970" s="28" t="str">
        <f t="shared" si="39"/>
        <v/>
      </c>
      <c r="H1970" s="31"/>
    </row>
    <row r="1971" spans="2:8">
      <c r="B1971" s="27"/>
      <c r="C1971" s="27"/>
      <c r="D1971" s="27"/>
      <c r="E1971" s="27"/>
      <c r="F1971" s="26"/>
      <c r="G1971" s="28" t="str">
        <f t="shared" si="39"/>
        <v/>
      </c>
      <c r="H1971" s="31"/>
    </row>
    <row r="1972" spans="2:8">
      <c r="B1972" s="27"/>
      <c r="C1972" s="27"/>
      <c r="D1972" s="27"/>
      <c r="E1972" s="27"/>
      <c r="F1972" s="26"/>
      <c r="G1972" s="28" t="str">
        <f t="shared" si="39"/>
        <v/>
      </c>
      <c r="H1972" s="31"/>
    </row>
    <row r="1973" spans="2:8">
      <c r="B1973" s="27"/>
      <c r="C1973" s="27"/>
      <c r="D1973" s="27"/>
      <c r="E1973" s="27"/>
      <c r="F1973" s="26"/>
      <c r="G1973" s="28" t="str">
        <f t="shared" si="39"/>
        <v/>
      </c>
      <c r="H1973" s="31"/>
    </row>
    <row r="1974" spans="2:8">
      <c r="B1974" s="27"/>
      <c r="C1974" s="27"/>
      <c r="D1974" s="27"/>
      <c r="E1974" s="27"/>
      <c r="F1974" s="26"/>
      <c r="G1974" s="28" t="str">
        <f t="shared" si="39"/>
        <v/>
      </c>
      <c r="H1974" s="31"/>
    </row>
    <row r="1975" spans="2:8">
      <c r="B1975" s="27"/>
      <c r="C1975" s="27"/>
      <c r="D1975" s="27"/>
      <c r="E1975" s="27"/>
      <c r="F1975" s="26"/>
      <c r="G1975" s="28" t="str">
        <f t="shared" si="39"/>
        <v/>
      </c>
      <c r="H1975" s="31"/>
    </row>
    <row r="1976" spans="2:8">
      <c r="B1976" s="27"/>
      <c r="C1976" s="27"/>
      <c r="D1976" s="27"/>
      <c r="E1976" s="27"/>
      <c r="F1976" s="26"/>
      <c r="G1976" s="28" t="str">
        <f t="shared" si="39"/>
        <v/>
      </c>
      <c r="H1976" s="31"/>
    </row>
    <row r="1977" spans="2:8">
      <c r="B1977" s="27"/>
      <c r="C1977" s="27"/>
      <c r="D1977" s="27"/>
      <c r="E1977" s="27"/>
      <c r="F1977" s="26"/>
      <c r="G1977" s="28" t="str">
        <f t="shared" si="39"/>
        <v/>
      </c>
      <c r="H1977" s="31"/>
    </row>
    <row r="1978" spans="2:8">
      <c r="B1978" s="27"/>
      <c r="C1978" s="27"/>
      <c r="D1978" s="27"/>
      <c r="E1978" s="27"/>
      <c r="F1978" s="26"/>
      <c r="G1978" s="28" t="str">
        <f t="shared" si="39"/>
        <v/>
      </c>
      <c r="H1978" s="31"/>
    </row>
    <row r="1979" spans="2:8">
      <c r="B1979" s="27"/>
      <c r="C1979" s="27"/>
      <c r="D1979" s="27"/>
      <c r="E1979" s="27"/>
      <c r="F1979" s="26"/>
      <c r="G1979" s="28" t="str">
        <f t="shared" si="39"/>
        <v/>
      </c>
      <c r="H1979" s="31"/>
    </row>
    <row r="1980" spans="2:8">
      <c r="B1980" s="27"/>
      <c r="C1980" s="27"/>
      <c r="D1980" s="27"/>
      <c r="E1980" s="27"/>
      <c r="F1980" s="26"/>
      <c r="G1980" s="28" t="str">
        <f t="shared" si="39"/>
        <v/>
      </c>
      <c r="H1980" s="31"/>
    </row>
    <row r="1981" spans="2:8">
      <c r="B1981" s="27"/>
      <c r="C1981" s="27"/>
      <c r="D1981" s="27"/>
      <c r="E1981" s="27"/>
      <c r="F1981" s="26"/>
      <c r="G1981" s="28" t="str">
        <f t="shared" si="39"/>
        <v/>
      </c>
      <c r="H1981" s="31"/>
    </row>
    <row r="1982" spans="2:8">
      <c r="B1982" s="27"/>
      <c r="C1982" s="27"/>
      <c r="D1982" s="27"/>
      <c r="E1982" s="27"/>
      <c r="F1982" s="26"/>
      <c r="G1982" s="28" t="str">
        <f t="shared" si="39"/>
        <v/>
      </c>
      <c r="H1982" s="31"/>
    </row>
    <row r="1983" spans="2:8">
      <c r="B1983" s="27"/>
      <c r="C1983" s="27"/>
      <c r="D1983" s="27"/>
      <c r="E1983" s="27"/>
      <c r="F1983" s="26"/>
      <c r="G1983" s="28" t="str">
        <f t="shared" si="39"/>
        <v/>
      </c>
      <c r="H1983" s="31"/>
    </row>
    <row r="1984" spans="2:8">
      <c r="B1984" s="27"/>
      <c r="C1984" s="27"/>
      <c r="D1984" s="27"/>
      <c r="E1984" s="27"/>
      <c r="F1984" s="26"/>
      <c r="G1984" s="28" t="str">
        <f t="shared" si="39"/>
        <v/>
      </c>
      <c r="H1984" s="31"/>
    </row>
    <row r="1985" spans="2:8">
      <c r="B1985" s="27"/>
      <c r="C1985" s="27"/>
      <c r="D1985" s="27"/>
      <c r="E1985" s="27"/>
      <c r="F1985" s="26"/>
      <c r="G1985" s="28" t="str">
        <f t="shared" si="39"/>
        <v/>
      </c>
      <c r="H1985" s="31"/>
    </row>
    <row r="1986" spans="2:8">
      <c r="B1986" s="27"/>
      <c r="C1986" s="27"/>
      <c r="D1986" s="27"/>
      <c r="E1986" s="27"/>
      <c r="F1986" s="26"/>
      <c r="G1986" s="28" t="str">
        <f t="shared" si="39"/>
        <v/>
      </c>
      <c r="H1986" s="31"/>
    </row>
    <row r="1987" spans="2:8">
      <c r="B1987" s="27"/>
      <c r="C1987" s="27"/>
      <c r="D1987" s="27"/>
      <c r="E1987" s="27"/>
      <c r="F1987" s="26"/>
      <c r="G1987" s="28" t="str">
        <f t="shared" si="39"/>
        <v/>
      </c>
      <c r="H1987" s="31"/>
    </row>
    <row r="1988" spans="2:8">
      <c r="B1988" s="27"/>
      <c r="C1988" s="27"/>
      <c r="D1988" s="27"/>
      <c r="E1988" s="27"/>
      <c r="F1988" s="26"/>
      <c r="G1988" s="28" t="str">
        <f t="shared" si="39"/>
        <v/>
      </c>
      <c r="H1988" s="31"/>
    </row>
    <row r="1989" spans="2:8">
      <c r="B1989" s="27"/>
      <c r="C1989" s="27"/>
      <c r="D1989" s="27"/>
      <c r="E1989" s="27"/>
      <c r="F1989" s="26"/>
      <c r="G1989" s="28" t="str">
        <f t="shared" si="39"/>
        <v/>
      </c>
      <c r="H1989" s="31"/>
    </row>
    <row r="1990" spans="2:8">
      <c r="B1990" s="27"/>
      <c r="C1990" s="27"/>
      <c r="D1990" s="27"/>
      <c r="E1990" s="27"/>
      <c r="F1990" s="26"/>
      <c r="G1990" s="28" t="str">
        <f t="shared" si="39"/>
        <v/>
      </c>
      <c r="H1990" s="31"/>
    </row>
    <row r="1991" spans="2:8">
      <c r="B1991" s="27"/>
      <c r="C1991" s="27"/>
      <c r="D1991" s="27"/>
      <c r="E1991" s="27"/>
      <c r="F1991" s="26"/>
      <c r="G1991" s="28" t="str">
        <f t="shared" si="39"/>
        <v/>
      </c>
      <c r="H1991" s="31"/>
    </row>
    <row r="1992" spans="2:8">
      <c r="B1992" s="27"/>
      <c r="C1992" s="27"/>
      <c r="D1992" s="27"/>
      <c r="E1992" s="27"/>
      <c r="F1992" s="26"/>
      <c r="G1992" s="28" t="str">
        <f t="shared" si="39"/>
        <v/>
      </c>
      <c r="H1992" s="31"/>
    </row>
    <row r="1993" spans="2:8">
      <c r="B1993" s="27"/>
      <c r="C1993" s="27"/>
      <c r="D1993" s="27"/>
      <c r="E1993" s="27"/>
      <c r="F1993" s="26"/>
      <c r="G1993" s="28" t="str">
        <f t="shared" si="39"/>
        <v/>
      </c>
      <c r="H1993" s="31"/>
    </row>
    <row r="1994" spans="2:8">
      <c r="B1994" s="27"/>
      <c r="C1994" s="27"/>
      <c r="D1994" s="27"/>
      <c r="E1994" s="27"/>
      <c r="F1994" s="26"/>
      <c r="G1994" s="28" t="str">
        <f t="shared" si="39"/>
        <v/>
      </c>
      <c r="H1994" s="31"/>
    </row>
    <row r="1995" spans="2:8">
      <c r="B1995" s="27"/>
      <c r="C1995" s="27"/>
      <c r="D1995" s="27"/>
      <c r="E1995" s="27"/>
      <c r="F1995" s="26"/>
      <c r="G1995" s="28" t="str">
        <f t="shared" si="39"/>
        <v/>
      </c>
      <c r="H1995" s="31"/>
    </row>
    <row r="1996" spans="2:8">
      <c r="B1996" s="27"/>
      <c r="C1996" s="27"/>
      <c r="D1996" s="27"/>
      <c r="E1996" s="27"/>
      <c r="F1996" s="26"/>
      <c r="G1996" s="28" t="str">
        <f t="shared" si="39"/>
        <v/>
      </c>
      <c r="H1996" s="31"/>
    </row>
    <row r="1997" spans="2:8">
      <c r="B1997" s="27"/>
      <c r="C1997" s="27"/>
      <c r="D1997" s="27"/>
      <c r="E1997" s="27"/>
      <c r="F1997" s="26"/>
      <c r="G1997" s="28" t="str">
        <f t="shared" si="39"/>
        <v/>
      </c>
      <c r="H1997" s="31"/>
    </row>
    <row r="1998" spans="2:8">
      <c r="B1998" s="27"/>
      <c r="C1998" s="27"/>
      <c r="D1998" s="27"/>
      <c r="E1998" s="27"/>
      <c r="F1998" s="26"/>
      <c r="G1998" s="28" t="str">
        <f t="shared" si="39"/>
        <v/>
      </c>
      <c r="H1998" s="31"/>
    </row>
    <row r="1999" spans="2:8">
      <c r="B1999" s="27"/>
      <c r="C1999" s="27"/>
      <c r="D1999" s="27"/>
      <c r="E1999" s="27"/>
      <c r="F1999" s="26"/>
      <c r="G1999" s="28" t="str">
        <f t="shared" si="39"/>
        <v/>
      </c>
      <c r="H1999" s="31"/>
    </row>
    <row r="2000" spans="2:8">
      <c r="B2000" s="27"/>
      <c r="C2000" s="27"/>
      <c r="D2000" s="27"/>
      <c r="E2000" s="27"/>
      <c r="F2000" s="26"/>
      <c r="G2000" s="28" t="str">
        <f t="shared" si="39"/>
        <v/>
      </c>
      <c r="H2000" s="31"/>
    </row>
    <row r="2001" spans="2:8">
      <c r="B2001" s="27"/>
      <c r="C2001" s="27"/>
      <c r="D2001" s="27"/>
      <c r="E2001" s="27"/>
      <c r="F2001" s="26"/>
      <c r="G2001" s="28" t="str">
        <f t="shared" si="39"/>
        <v/>
      </c>
      <c r="H2001" s="31"/>
    </row>
    <row r="2002" spans="2:8">
      <c r="B2002" s="27"/>
      <c r="C2002" s="27"/>
      <c r="D2002" s="27"/>
      <c r="E2002" s="27"/>
      <c r="F2002" s="26"/>
      <c r="G2002" s="28" t="str">
        <f t="shared" si="39"/>
        <v/>
      </c>
      <c r="H2002" s="31"/>
    </row>
    <row r="2003" spans="2:8">
      <c r="B2003" s="27"/>
      <c r="C2003" s="27"/>
      <c r="D2003" s="27"/>
      <c r="E2003" s="27"/>
      <c r="F2003" s="26"/>
      <c r="G2003" s="28" t="str">
        <f t="shared" si="39"/>
        <v/>
      </c>
      <c r="H2003" s="31"/>
    </row>
    <row r="2004" spans="2:8">
      <c r="B2004" s="27"/>
      <c r="C2004" s="27"/>
      <c r="D2004" s="27"/>
      <c r="E2004" s="27"/>
      <c r="F2004" s="26"/>
      <c r="G2004" s="28" t="str">
        <f t="shared" si="39"/>
        <v/>
      </c>
      <c r="H2004" s="31"/>
    </row>
    <row r="2005" spans="2:8">
      <c r="B2005" s="27"/>
      <c r="C2005" s="27"/>
      <c r="D2005" s="27"/>
      <c r="E2005" s="27"/>
      <c r="F2005" s="26"/>
      <c r="G2005" s="28" t="str">
        <f t="shared" si="39"/>
        <v/>
      </c>
      <c r="H2005" s="31"/>
    </row>
    <row r="2006" spans="2:8">
      <c r="B2006" s="27"/>
      <c r="C2006" s="27"/>
      <c r="D2006" s="27"/>
      <c r="E2006" s="27"/>
      <c r="F2006" s="26"/>
      <c r="G2006" s="28" t="str">
        <f t="shared" si="39"/>
        <v/>
      </c>
      <c r="H2006" s="31"/>
    </row>
    <row r="2007" spans="2:8">
      <c r="B2007" s="27"/>
      <c r="C2007" s="27"/>
      <c r="D2007" s="27"/>
      <c r="E2007" s="27"/>
      <c r="F2007" s="26"/>
      <c r="G2007" s="28" t="str">
        <f t="shared" si="39"/>
        <v/>
      </c>
      <c r="H2007" s="31"/>
    </row>
    <row r="2008" spans="2:8">
      <c r="B2008" s="27"/>
      <c r="C2008" s="27"/>
      <c r="D2008" s="27"/>
      <c r="E2008" s="27"/>
      <c r="F2008" s="26"/>
      <c r="G2008" s="28" t="str">
        <f t="shared" si="39"/>
        <v/>
      </c>
      <c r="H2008" s="31"/>
    </row>
    <row r="2009" spans="2:8">
      <c r="B2009" s="27"/>
      <c r="C2009" s="27"/>
      <c r="D2009" s="27"/>
      <c r="E2009" s="27"/>
      <c r="F2009" s="26"/>
      <c r="G2009" s="28" t="str">
        <f t="shared" si="39"/>
        <v/>
      </c>
      <c r="H2009" s="31"/>
    </row>
    <row r="2010" spans="2:8">
      <c r="B2010" s="27"/>
      <c r="C2010" s="27"/>
      <c r="D2010" s="27"/>
      <c r="E2010" s="27"/>
      <c r="F2010" s="26"/>
      <c r="G2010" s="28" t="str">
        <f t="shared" si="39"/>
        <v/>
      </c>
      <c r="H2010" s="31"/>
    </row>
    <row r="2011" spans="2:8">
      <c r="B2011" s="27"/>
      <c r="C2011" s="27"/>
      <c r="D2011" s="27"/>
      <c r="E2011" s="27"/>
      <c r="F2011" s="26"/>
      <c r="G2011" s="28" t="str">
        <f t="shared" si="39"/>
        <v/>
      </c>
      <c r="H2011" s="31"/>
    </row>
    <row r="2012" spans="2:8">
      <c r="B2012" s="27"/>
      <c r="C2012" s="27"/>
      <c r="D2012" s="27"/>
      <c r="E2012" s="27"/>
      <c r="F2012" s="26"/>
      <c r="G2012" s="28" t="str">
        <f t="shared" si="39"/>
        <v/>
      </c>
      <c r="H2012" s="31"/>
    </row>
    <row r="2013" spans="2:8">
      <c r="B2013" s="27"/>
      <c r="C2013" s="27"/>
      <c r="D2013" s="27"/>
      <c r="E2013" s="27"/>
      <c r="F2013" s="26"/>
      <c r="G2013" s="28" t="str">
        <f t="shared" si="39"/>
        <v/>
      </c>
      <c r="H2013" s="31"/>
    </row>
    <row r="2014" spans="2:8">
      <c r="B2014" s="27"/>
      <c r="C2014" s="27"/>
      <c r="D2014" s="27"/>
      <c r="E2014" s="27"/>
      <c r="F2014" s="26"/>
      <c r="G2014" s="28" t="str">
        <f t="shared" si="39"/>
        <v/>
      </c>
      <c r="H2014" s="31"/>
    </row>
    <row r="2015" spans="2:8">
      <c r="B2015" s="27"/>
      <c r="C2015" s="27"/>
      <c r="D2015" s="27"/>
      <c r="E2015" s="27"/>
      <c r="F2015" s="26"/>
      <c r="G2015" s="28" t="str">
        <f t="shared" si="39"/>
        <v/>
      </c>
      <c r="H2015" s="31"/>
    </row>
    <row r="2016" spans="2:8">
      <c r="B2016" s="27"/>
      <c r="C2016" s="27"/>
      <c r="D2016" s="27"/>
      <c r="E2016" s="27"/>
      <c r="F2016" s="26"/>
      <c r="G2016" s="28" t="str">
        <f t="shared" si="39"/>
        <v/>
      </c>
      <c r="H2016" s="31"/>
    </row>
    <row r="2017" spans="2:8">
      <c r="B2017" s="27"/>
      <c r="C2017" s="27"/>
      <c r="D2017" s="27"/>
      <c r="E2017" s="27"/>
      <c r="F2017" s="26"/>
      <c r="G2017" s="28" t="str">
        <f t="shared" si="39"/>
        <v/>
      </c>
      <c r="H2017" s="31"/>
    </row>
    <row r="2018" spans="2:8">
      <c r="B2018" s="27"/>
      <c r="C2018" s="27"/>
      <c r="D2018" s="27"/>
      <c r="E2018" s="27"/>
      <c r="F2018" s="26"/>
      <c r="G2018" s="28" t="str">
        <f t="shared" si="39"/>
        <v/>
      </c>
      <c r="H2018" s="31"/>
    </row>
    <row r="2019" spans="2:8">
      <c r="B2019" s="27"/>
      <c r="C2019" s="27"/>
      <c r="D2019" s="27"/>
      <c r="E2019" s="27"/>
      <c r="F2019" s="26"/>
      <c r="G2019" s="28" t="str">
        <f t="shared" si="39"/>
        <v/>
      </c>
      <c r="H2019" s="31"/>
    </row>
    <row r="2020" spans="2:8">
      <c r="B2020" s="27"/>
      <c r="C2020" s="27"/>
      <c r="D2020" s="27"/>
      <c r="E2020" s="27"/>
      <c r="F2020" s="26"/>
      <c r="G2020" s="28" t="str">
        <f t="shared" si="39"/>
        <v/>
      </c>
      <c r="H2020" s="31"/>
    </row>
    <row r="2021" spans="2:8">
      <c r="B2021" s="27"/>
      <c r="C2021" s="27"/>
      <c r="D2021" s="27"/>
      <c r="E2021" s="27"/>
      <c r="F2021" s="26"/>
      <c r="G2021" s="28" t="str">
        <f t="shared" si="39"/>
        <v/>
      </c>
      <c r="H2021" s="31"/>
    </row>
    <row r="2022" spans="2:8">
      <c r="B2022" s="27"/>
      <c r="C2022" s="27"/>
      <c r="D2022" s="27"/>
      <c r="E2022" s="27"/>
      <c r="F2022" s="26"/>
      <c r="G2022" s="28" t="str">
        <f t="shared" si="39"/>
        <v/>
      </c>
      <c r="H2022" s="31"/>
    </row>
    <row r="2023" spans="2:8">
      <c r="B2023" s="27"/>
      <c r="C2023" s="27"/>
      <c r="D2023" s="27"/>
      <c r="E2023" s="27"/>
      <c r="F2023" s="26"/>
      <c r="G2023" s="28" t="str">
        <f t="shared" si="39"/>
        <v/>
      </c>
      <c r="H2023" s="31"/>
    </row>
    <row r="2024" spans="2:8">
      <c r="B2024" s="27"/>
      <c r="C2024" s="27"/>
      <c r="D2024" s="27"/>
      <c r="E2024" s="27"/>
      <c r="F2024" s="26"/>
      <c r="G2024" s="28" t="str">
        <f t="shared" si="39"/>
        <v/>
      </c>
      <c r="H2024" s="31"/>
    </row>
    <row r="2025" spans="2:8">
      <c r="B2025" s="27"/>
      <c r="C2025" s="27"/>
      <c r="D2025" s="27"/>
      <c r="E2025" s="27"/>
      <c r="F2025" s="26"/>
      <c r="G2025" s="28" t="str">
        <f t="shared" ref="G2025:G2088" si="40">IF(F2025="","",IF(F2025="EI",4,IF(F2025="EO",5.2,IF(F2025="EQ",3.9,IF(F2025="ILF",7.5,IF(F2025="EIF",5.4))))))</f>
        <v/>
      </c>
      <c r="H2025" s="31"/>
    </row>
    <row r="2026" spans="2:8">
      <c r="B2026" s="27"/>
      <c r="C2026" s="27"/>
      <c r="D2026" s="27"/>
      <c r="E2026" s="27"/>
      <c r="F2026" s="26"/>
      <c r="G2026" s="28" t="str">
        <f t="shared" si="40"/>
        <v/>
      </c>
      <c r="H2026" s="31"/>
    </row>
    <row r="2027" spans="2:8">
      <c r="B2027" s="27"/>
      <c r="C2027" s="27"/>
      <c r="D2027" s="27"/>
      <c r="E2027" s="27"/>
      <c r="F2027" s="26"/>
      <c r="G2027" s="28" t="str">
        <f t="shared" si="40"/>
        <v/>
      </c>
      <c r="H2027" s="31"/>
    </row>
    <row r="2028" spans="2:8">
      <c r="B2028" s="27"/>
      <c r="C2028" s="27"/>
      <c r="D2028" s="27"/>
      <c r="E2028" s="27"/>
      <c r="F2028" s="26"/>
      <c r="G2028" s="28" t="str">
        <f t="shared" si="40"/>
        <v/>
      </c>
      <c r="H2028" s="31"/>
    </row>
    <row r="2029" spans="2:8">
      <c r="B2029" s="27"/>
      <c r="C2029" s="27"/>
      <c r="D2029" s="27"/>
      <c r="E2029" s="27"/>
      <c r="F2029" s="26"/>
      <c r="G2029" s="28" t="str">
        <f t="shared" si="40"/>
        <v/>
      </c>
      <c r="H2029" s="31"/>
    </row>
    <row r="2030" spans="2:8">
      <c r="B2030" s="27"/>
      <c r="C2030" s="27"/>
      <c r="D2030" s="27"/>
      <c r="E2030" s="27"/>
      <c r="F2030" s="26"/>
      <c r="G2030" s="28" t="str">
        <f t="shared" si="40"/>
        <v/>
      </c>
      <c r="H2030" s="31"/>
    </row>
    <row r="2031" spans="2:8">
      <c r="B2031" s="27"/>
      <c r="C2031" s="27"/>
      <c r="D2031" s="27"/>
      <c r="E2031" s="27"/>
      <c r="F2031" s="26"/>
      <c r="G2031" s="28" t="str">
        <f t="shared" si="40"/>
        <v/>
      </c>
      <c r="H2031" s="31"/>
    </row>
    <row r="2032" spans="2:8">
      <c r="B2032" s="27"/>
      <c r="C2032" s="27"/>
      <c r="D2032" s="27"/>
      <c r="E2032" s="27"/>
      <c r="F2032" s="26"/>
      <c r="G2032" s="28" t="str">
        <f t="shared" si="40"/>
        <v/>
      </c>
      <c r="H2032" s="31"/>
    </row>
    <row r="2033" spans="2:8">
      <c r="B2033" s="27"/>
      <c r="C2033" s="27"/>
      <c r="D2033" s="27"/>
      <c r="E2033" s="27"/>
      <c r="F2033" s="26"/>
      <c r="G2033" s="28" t="str">
        <f t="shared" si="40"/>
        <v/>
      </c>
      <c r="H2033" s="31"/>
    </row>
    <row r="2034" spans="2:8">
      <c r="B2034" s="27"/>
      <c r="C2034" s="27"/>
      <c r="D2034" s="27"/>
      <c r="E2034" s="27"/>
      <c r="F2034" s="26"/>
      <c r="G2034" s="28" t="str">
        <f t="shared" si="40"/>
        <v/>
      </c>
      <c r="H2034" s="31"/>
    </row>
    <row r="2035" spans="2:8">
      <c r="B2035" s="27"/>
      <c r="C2035" s="27"/>
      <c r="D2035" s="27"/>
      <c r="E2035" s="27"/>
      <c r="F2035" s="26"/>
      <c r="G2035" s="28" t="str">
        <f t="shared" si="40"/>
        <v/>
      </c>
      <c r="H2035" s="31"/>
    </row>
    <row r="2036" spans="2:8">
      <c r="B2036" s="27"/>
      <c r="C2036" s="27"/>
      <c r="D2036" s="27"/>
      <c r="E2036" s="27"/>
      <c r="F2036" s="26"/>
      <c r="G2036" s="28" t="str">
        <f t="shared" si="40"/>
        <v/>
      </c>
      <c r="H2036" s="31"/>
    </row>
    <row r="2037" spans="2:8">
      <c r="B2037" s="27"/>
      <c r="C2037" s="27"/>
      <c r="D2037" s="27"/>
      <c r="E2037" s="27"/>
      <c r="F2037" s="26"/>
      <c r="G2037" s="28" t="str">
        <f t="shared" si="40"/>
        <v/>
      </c>
      <c r="H2037" s="31"/>
    </row>
    <row r="2038" spans="2:8">
      <c r="B2038" s="27"/>
      <c r="C2038" s="27"/>
      <c r="D2038" s="27"/>
      <c r="E2038" s="27"/>
      <c r="F2038" s="26"/>
      <c r="G2038" s="28" t="str">
        <f t="shared" si="40"/>
        <v/>
      </c>
      <c r="H2038" s="31"/>
    </row>
    <row r="2039" spans="2:8">
      <c r="B2039" s="27"/>
      <c r="C2039" s="27"/>
      <c r="D2039" s="27"/>
      <c r="E2039" s="27"/>
      <c r="F2039" s="26"/>
      <c r="G2039" s="28" t="str">
        <f t="shared" si="40"/>
        <v/>
      </c>
      <c r="H2039" s="31"/>
    </row>
    <row r="2040" spans="2:8">
      <c r="B2040" s="27"/>
      <c r="C2040" s="27"/>
      <c r="D2040" s="27"/>
      <c r="E2040" s="27"/>
      <c r="F2040" s="26"/>
      <c r="G2040" s="28" t="str">
        <f t="shared" si="40"/>
        <v/>
      </c>
      <c r="H2040" s="31"/>
    </row>
    <row r="2041" spans="2:8">
      <c r="B2041" s="27"/>
      <c r="C2041" s="27"/>
      <c r="D2041" s="27"/>
      <c r="E2041" s="27"/>
      <c r="F2041" s="26"/>
      <c r="G2041" s="28" t="str">
        <f t="shared" si="40"/>
        <v/>
      </c>
      <c r="H2041" s="31"/>
    </row>
    <row r="2042" spans="2:8">
      <c r="B2042" s="27"/>
      <c r="C2042" s="27"/>
      <c r="D2042" s="27"/>
      <c r="E2042" s="27"/>
      <c r="F2042" s="26"/>
      <c r="G2042" s="28" t="str">
        <f t="shared" si="40"/>
        <v/>
      </c>
      <c r="H2042" s="31"/>
    </row>
    <row r="2043" spans="2:8">
      <c r="B2043" s="27"/>
      <c r="C2043" s="27"/>
      <c r="D2043" s="27"/>
      <c r="E2043" s="27"/>
      <c r="F2043" s="26"/>
      <c r="G2043" s="28" t="str">
        <f t="shared" si="40"/>
        <v/>
      </c>
      <c r="H2043" s="31"/>
    </row>
    <row r="2044" spans="2:8">
      <c r="B2044" s="27"/>
      <c r="C2044" s="27"/>
      <c r="D2044" s="27"/>
      <c r="E2044" s="27"/>
      <c r="F2044" s="26"/>
      <c r="G2044" s="28" t="str">
        <f t="shared" si="40"/>
        <v/>
      </c>
      <c r="H2044" s="31"/>
    </row>
    <row r="2045" spans="2:8">
      <c r="B2045" s="27"/>
      <c r="C2045" s="27"/>
      <c r="D2045" s="27"/>
      <c r="E2045" s="27"/>
      <c r="F2045" s="26"/>
      <c r="G2045" s="28" t="str">
        <f t="shared" si="40"/>
        <v/>
      </c>
      <c r="H2045" s="31"/>
    </row>
    <row r="2046" spans="2:8">
      <c r="B2046" s="27"/>
      <c r="C2046" s="27"/>
      <c r="D2046" s="27"/>
      <c r="E2046" s="27"/>
      <c r="F2046" s="26"/>
      <c r="G2046" s="28" t="str">
        <f t="shared" si="40"/>
        <v/>
      </c>
      <c r="H2046" s="31"/>
    </row>
    <row r="2047" spans="2:8">
      <c r="B2047" s="27"/>
      <c r="C2047" s="27"/>
      <c r="D2047" s="27"/>
      <c r="E2047" s="27"/>
      <c r="F2047" s="26"/>
      <c r="G2047" s="28" t="str">
        <f t="shared" si="40"/>
        <v/>
      </c>
      <c r="H2047" s="31"/>
    </row>
    <row r="2048" spans="2:8">
      <c r="B2048" s="27"/>
      <c r="C2048" s="27"/>
      <c r="D2048" s="27"/>
      <c r="E2048" s="27"/>
      <c r="F2048" s="26"/>
      <c r="G2048" s="28" t="str">
        <f t="shared" si="40"/>
        <v/>
      </c>
      <c r="H2048" s="31"/>
    </row>
    <row r="2049" spans="2:8">
      <c r="B2049" s="27"/>
      <c r="C2049" s="27"/>
      <c r="D2049" s="27"/>
      <c r="E2049" s="27"/>
      <c r="F2049" s="26"/>
      <c r="G2049" s="28" t="str">
        <f t="shared" si="40"/>
        <v/>
      </c>
      <c r="H2049" s="31"/>
    </row>
    <row r="2050" spans="2:8">
      <c r="B2050" s="27"/>
      <c r="C2050" s="27"/>
      <c r="D2050" s="27"/>
      <c r="E2050" s="27"/>
      <c r="F2050" s="26"/>
      <c r="G2050" s="28" t="str">
        <f t="shared" si="40"/>
        <v/>
      </c>
      <c r="H2050" s="31"/>
    </row>
    <row r="2051" spans="2:8">
      <c r="B2051" s="27"/>
      <c r="C2051" s="27"/>
      <c r="D2051" s="27"/>
      <c r="E2051" s="27"/>
      <c r="F2051" s="26"/>
      <c r="G2051" s="28" t="str">
        <f t="shared" si="40"/>
        <v/>
      </c>
      <c r="H2051" s="31"/>
    </row>
    <row r="2052" spans="2:8">
      <c r="B2052" s="27"/>
      <c r="C2052" s="27"/>
      <c r="D2052" s="27"/>
      <c r="E2052" s="27"/>
      <c r="F2052" s="26"/>
      <c r="G2052" s="28" t="str">
        <f t="shared" si="40"/>
        <v/>
      </c>
      <c r="H2052" s="31"/>
    </row>
    <row r="2053" spans="2:8">
      <c r="B2053" s="27"/>
      <c r="C2053" s="27"/>
      <c r="D2053" s="27"/>
      <c r="E2053" s="27"/>
      <c r="F2053" s="26"/>
      <c r="G2053" s="28" t="str">
        <f t="shared" si="40"/>
        <v/>
      </c>
      <c r="H2053" s="31"/>
    </row>
    <row r="2054" spans="2:8">
      <c r="B2054" s="27"/>
      <c r="C2054" s="27"/>
      <c r="D2054" s="27"/>
      <c r="E2054" s="27"/>
      <c r="F2054" s="26"/>
      <c r="G2054" s="28" t="str">
        <f t="shared" si="40"/>
        <v/>
      </c>
      <c r="H2054" s="31"/>
    </row>
    <row r="2055" spans="2:8">
      <c r="B2055" s="27"/>
      <c r="C2055" s="27"/>
      <c r="D2055" s="27"/>
      <c r="E2055" s="27"/>
      <c r="F2055" s="26"/>
      <c r="G2055" s="28" t="str">
        <f t="shared" si="40"/>
        <v/>
      </c>
      <c r="H2055" s="31"/>
    </row>
    <row r="2056" spans="2:8">
      <c r="B2056" s="27"/>
      <c r="C2056" s="27"/>
      <c r="D2056" s="27"/>
      <c r="E2056" s="27"/>
      <c r="F2056" s="26"/>
      <c r="G2056" s="28" t="str">
        <f t="shared" si="40"/>
        <v/>
      </c>
      <c r="H2056" s="31"/>
    </row>
    <row r="2057" spans="2:8">
      <c r="B2057" s="27"/>
      <c r="C2057" s="27"/>
      <c r="D2057" s="27"/>
      <c r="E2057" s="27"/>
      <c r="F2057" s="26"/>
      <c r="G2057" s="28" t="str">
        <f t="shared" si="40"/>
        <v/>
      </c>
      <c r="H2057" s="31"/>
    </row>
    <row r="2058" spans="2:8">
      <c r="B2058" s="27"/>
      <c r="C2058" s="27"/>
      <c r="D2058" s="27"/>
      <c r="E2058" s="27"/>
      <c r="F2058" s="26"/>
      <c r="G2058" s="28" t="str">
        <f t="shared" si="40"/>
        <v/>
      </c>
      <c r="H2058" s="31"/>
    </row>
    <row r="2059" spans="2:8">
      <c r="B2059" s="27"/>
      <c r="C2059" s="27"/>
      <c r="D2059" s="27"/>
      <c r="E2059" s="27"/>
      <c r="F2059" s="26"/>
      <c r="G2059" s="28" t="str">
        <f t="shared" si="40"/>
        <v/>
      </c>
      <c r="H2059" s="31"/>
    </row>
    <row r="2060" spans="2:8">
      <c r="B2060" s="27"/>
      <c r="C2060" s="27"/>
      <c r="D2060" s="27"/>
      <c r="E2060" s="27"/>
      <c r="F2060" s="26"/>
      <c r="G2060" s="28" t="str">
        <f t="shared" si="40"/>
        <v/>
      </c>
      <c r="H2060" s="31"/>
    </row>
    <row r="2061" spans="2:8">
      <c r="B2061" s="27"/>
      <c r="C2061" s="27"/>
      <c r="D2061" s="27"/>
      <c r="E2061" s="27"/>
      <c r="F2061" s="26"/>
      <c r="G2061" s="28" t="str">
        <f t="shared" si="40"/>
        <v/>
      </c>
      <c r="H2061" s="31"/>
    </row>
    <row r="2062" spans="2:8">
      <c r="B2062" s="27"/>
      <c r="C2062" s="27"/>
      <c r="D2062" s="27"/>
      <c r="E2062" s="27"/>
      <c r="F2062" s="26"/>
      <c r="G2062" s="28" t="str">
        <f t="shared" si="40"/>
        <v/>
      </c>
      <c r="H2062" s="31"/>
    </row>
    <row r="2063" spans="2:8">
      <c r="B2063" s="27"/>
      <c r="C2063" s="27"/>
      <c r="D2063" s="27"/>
      <c r="E2063" s="27"/>
      <c r="F2063" s="26"/>
      <c r="G2063" s="28" t="str">
        <f t="shared" si="40"/>
        <v/>
      </c>
      <c r="H2063" s="31"/>
    </row>
    <row r="2064" spans="2:8">
      <c r="B2064" s="27"/>
      <c r="C2064" s="27"/>
      <c r="D2064" s="27"/>
      <c r="E2064" s="27"/>
      <c r="F2064" s="26"/>
      <c r="G2064" s="28" t="str">
        <f t="shared" si="40"/>
        <v/>
      </c>
      <c r="H2064" s="31"/>
    </row>
    <row r="2065" spans="2:8">
      <c r="B2065" s="27"/>
      <c r="C2065" s="27"/>
      <c r="D2065" s="27"/>
      <c r="E2065" s="27"/>
      <c r="F2065" s="26"/>
      <c r="G2065" s="28" t="str">
        <f t="shared" si="40"/>
        <v/>
      </c>
      <c r="H2065" s="31"/>
    </row>
    <row r="2066" spans="2:8">
      <c r="B2066" s="27"/>
      <c r="C2066" s="27"/>
      <c r="D2066" s="27"/>
      <c r="E2066" s="27"/>
      <c r="F2066" s="26"/>
      <c r="G2066" s="28" t="str">
        <f t="shared" si="40"/>
        <v/>
      </c>
      <c r="H2066" s="31"/>
    </row>
    <row r="2067" spans="2:8">
      <c r="B2067" s="27"/>
      <c r="C2067" s="27"/>
      <c r="D2067" s="27"/>
      <c r="E2067" s="27"/>
      <c r="F2067" s="26"/>
      <c r="G2067" s="28" t="str">
        <f t="shared" si="40"/>
        <v/>
      </c>
      <c r="H2067" s="31"/>
    </row>
    <row r="2068" spans="2:8">
      <c r="B2068" s="27"/>
      <c r="C2068" s="27"/>
      <c r="D2068" s="27"/>
      <c r="E2068" s="27"/>
      <c r="F2068" s="26"/>
      <c r="G2068" s="28" t="str">
        <f t="shared" si="40"/>
        <v/>
      </c>
      <c r="H2068" s="31"/>
    </row>
    <row r="2069" spans="2:8">
      <c r="B2069" s="27"/>
      <c r="C2069" s="27"/>
      <c r="D2069" s="27"/>
      <c r="E2069" s="27"/>
      <c r="F2069" s="26"/>
      <c r="G2069" s="28" t="str">
        <f t="shared" si="40"/>
        <v/>
      </c>
      <c r="H2069" s="31"/>
    </row>
    <row r="2070" spans="2:8">
      <c r="B2070" s="27"/>
      <c r="C2070" s="27"/>
      <c r="D2070" s="27"/>
      <c r="E2070" s="27"/>
      <c r="F2070" s="26"/>
      <c r="G2070" s="28" t="str">
        <f t="shared" si="40"/>
        <v/>
      </c>
      <c r="H2070" s="31"/>
    </row>
    <row r="2071" spans="2:8">
      <c r="B2071" s="27"/>
      <c r="C2071" s="27"/>
      <c r="D2071" s="27"/>
      <c r="E2071" s="27"/>
      <c r="F2071" s="26"/>
      <c r="G2071" s="28" t="str">
        <f t="shared" si="40"/>
        <v/>
      </c>
      <c r="H2071" s="31"/>
    </row>
    <row r="2072" spans="2:8">
      <c r="B2072" s="27"/>
      <c r="C2072" s="27"/>
      <c r="D2072" s="27"/>
      <c r="E2072" s="27"/>
      <c r="F2072" s="26"/>
      <c r="G2072" s="28" t="str">
        <f t="shared" si="40"/>
        <v/>
      </c>
      <c r="H2072" s="31"/>
    </row>
    <row r="2073" spans="2:8">
      <c r="B2073" s="27"/>
      <c r="C2073" s="27"/>
      <c r="D2073" s="27"/>
      <c r="E2073" s="27"/>
      <c r="F2073" s="26"/>
      <c r="G2073" s="28" t="str">
        <f t="shared" si="40"/>
        <v/>
      </c>
      <c r="H2073" s="31"/>
    </row>
    <row r="2074" spans="2:8">
      <c r="B2074" s="27"/>
      <c r="C2074" s="27"/>
      <c r="D2074" s="27"/>
      <c r="E2074" s="27"/>
      <c r="F2074" s="26"/>
      <c r="G2074" s="28" t="str">
        <f t="shared" si="40"/>
        <v/>
      </c>
      <c r="H2074" s="31"/>
    </row>
    <row r="2075" spans="2:8">
      <c r="B2075" s="27"/>
      <c r="C2075" s="27"/>
      <c r="D2075" s="27"/>
      <c r="E2075" s="27"/>
      <c r="F2075" s="26"/>
      <c r="G2075" s="28" t="str">
        <f t="shared" si="40"/>
        <v/>
      </c>
      <c r="H2075" s="31"/>
    </row>
    <row r="2076" spans="2:8">
      <c r="B2076" s="27"/>
      <c r="C2076" s="27"/>
      <c r="D2076" s="27"/>
      <c r="E2076" s="27"/>
      <c r="F2076" s="26"/>
      <c r="G2076" s="28" t="str">
        <f t="shared" si="40"/>
        <v/>
      </c>
      <c r="H2076" s="31"/>
    </row>
    <row r="2077" spans="2:8">
      <c r="B2077" s="27"/>
      <c r="C2077" s="27"/>
      <c r="D2077" s="27"/>
      <c r="E2077" s="27"/>
      <c r="F2077" s="26"/>
      <c r="G2077" s="28" t="str">
        <f t="shared" si="40"/>
        <v/>
      </c>
      <c r="H2077" s="31"/>
    </row>
    <row r="2078" spans="2:8">
      <c r="B2078" s="27"/>
      <c r="C2078" s="27"/>
      <c r="D2078" s="27"/>
      <c r="E2078" s="27"/>
      <c r="F2078" s="26"/>
      <c r="G2078" s="28" t="str">
        <f t="shared" si="40"/>
        <v/>
      </c>
      <c r="H2078" s="31"/>
    </row>
    <row r="2079" spans="2:8">
      <c r="B2079" s="27"/>
      <c r="C2079" s="27"/>
      <c r="D2079" s="27"/>
      <c r="E2079" s="27"/>
      <c r="F2079" s="26"/>
      <c r="G2079" s="28" t="str">
        <f t="shared" si="40"/>
        <v/>
      </c>
      <c r="H2079" s="31"/>
    </row>
    <row r="2080" spans="2:8">
      <c r="B2080" s="27"/>
      <c r="C2080" s="27"/>
      <c r="D2080" s="27"/>
      <c r="E2080" s="27"/>
      <c r="F2080" s="26"/>
      <c r="G2080" s="28" t="str">
        <f t="shared" si="40"/>
        <v/>
      </c>
      <c r="H2080" s="31"/>
    </row>
    <row r="2081" spans="2:8">
      <c r="B2081" s="27"/>
      <c r="C2081" s="27"/>
      <c r="D2081" s="27"/>
      <c r="E2081" s="27"/>
      <c r="F2081" s="26"/>
      <c r="G2081" s="28" t="str">
        <f t="shared" si="40"/>
        <v/>
      </c>
      <c r="H2081" s="31"/>
    </row>
    <row r="2082" spans="2:8">
      <c r="B2082" s="27"/>
      <c r="C2082" s="27"/>
      <c r="D2082" s="27"/>
      <c r="E2082" s="27"/>
      <c r="F2082" s="26"/>
      <c r="G2082" s="28" t="str">
        <f t="shared" si="40"/>
        <v/>
      </c>
      <c r="H2082" s="31"/>
    </row>
    <row r="2083" spans="2:8">
      <c r="B2083" s="27"/>
      <c r="C2083" s="27"/>
      <c r="D2083" s="27"/>
      <c r="E2083" s="27"/>
      <c r="F2083" s="26"/>
      <c r="G2083" s="28" t="str">
        <f t="shared" si="40"/>
        <v/>
      </c>
      <c r="H2083" s="31"/>
    </row>
    <row r="2084" spans="2:8">
      <c r="B2084" s="27"/>
      <c r="C2084" s="27"/>
      <c r="D2084" s="27"/>
      <c r="E2084" s="27"/>
      <c r="F2084" s="26"/>
      <c r="G2084" s="28" t="str">
        <f t="shared" si="40"/>
        <v/>
      </c>
      <c r="H2084" s="31"/>
    </row>
    <row r="2085" spans="2:8">
      <c r="B2085" s="27"/>
      <c r="C2085" s="27"/>
      <c r="D2085" s="27"/>
      <c r="E2085" s="27"/>
      <c r="F2085" s="26"/>
      <c r="G2085" s="28" t="str">
        <f t="shared" si="40"/>
        <v/>
      </c>
      <c r="H2085" s="31"/>
    </row>
    <row r="2086" spans="2:8">
      <c r="B2086" s="27"/>
      <c r="C2086" s="27"/>
      <c r="D2086" s="27"/>
      <c r="E2086" s="27"/>
      <c r="F2086" s="26"/>
      <c r="G2086" s="28" t="str">
        <f t="shared" si="40"/>
        <v/>
      </c>
      <c r="H2086" s="31"/>
    </row>
    <row r="2087" spans="2:8">
      <c r="B2087" s="27"/>
      <c r="C2087" s="27"/>
      <c r="D2087" s="27"/>
      <c r="E2087" s="27"/>
      <c r="F2087" s="26"/>
      <c r="G2087" s="28" t="str">
        <f t="shared" si="40"/>
        <v/>
      </c>
      <c r="H2087" s="31"/>
    </row>
    <row r="2088" spans="2:8">
      <c r="B2088" s="27"/>
      <c r="C2088" s="27"/>
      <c r="D2088" s="27"/>
      <c r="E2088" s="27"/>
      <c r="F2088" s="26"/>
      <c r="G2088" s="28" t="str">
        <f t="shared" si="40"/>
        <v/>
      </c>
      <c r="H2088" s="31"/>
    </row>
    <row r="2089" spans="2:8">
      <c r="B2089" s="27"/>
      <c r="C2089" s="27"/>
      <c r="D2089" s="27"/>
      <c r="E2089" s="27"/>
      <c r="F2089" s="26"/>
      <c r="G2089" s="28" t="str">
        <f t="shared" ref="G2089:G2152" si="41">IF(F2089="","",IF(F2089="EI",4,IF(F2089="EO",5.2,IF(F2089="EQ",3.9,IF(F2089="ILF",7.5,IF(F2089="EIF",5.4))))))</f>
        <v/>
      </c>
      <c r="H2089" s="31"/>
    </row>
    <row r="2090" spans="2:8">
      <c r="B2090" s="27"/>
      <c r="C2090" s="27"/>
      <c r="D2090" s="27"/>
      <c r="E2090" s="27"/>
      <c r="F2090" s="26"/>
      <c r="G2090" s="28" t="str">
        <f t="shared" si="41"/>
        <v/>
      </c>
      <c r="H2090" s="31"/>
    </row>
    <row r="2091" spans="2:8">
      <c r="B2091" s="27"/>
      <c r="C2091" s="27"/>
      <c r="D2091" s="27"/>
      <c r="E2091" s="27"/>
      <c r="F2091" s="26"/>
      <c r="G2091" s="28" t="str">
        <f t="shared" si="41"/>
        <v/>
      </c>
      <c r="H2091" s="31"/>
    </row>
    <row r="2092" spans="2:8">
      <c r="B2092" s="27"/>
      <c r="C2092" s="27"/>
      <c r="D2092" s="27"/>
      <c r="E2092" s="27"/>
      <c r="F2092" s="26"/>
      <c r="G2092" s="28" t="str">
        <f t="shared" si="41"/>
        <v/>
      </c>
      <c r="H2092" s="31"/>
    </row>
    <row r="2093" spans="2:8">
      <c r="B2093" s="27"/>
      <c r="C2093" s="27"/>
      <c r="D2093" s="27"/>
      <c r="E2093" s="27"/>
      <c r="F2093" s="26"/>
      <c r="G2093" s="28" t="str">
        <f t="shared" si="41"/>
        <v/>
      </c>
      <c r="H2093" s="31"/>
    </row>
    <row r="2094" spans="2:8">
      <c r="B2094" s="27"/>
      <c r="C2094" s="27"/>
      <c r="D2094" s="27"/>
      <c r="E2094" s="27"/>
      <c r="F2094" s="26"/>
      <c r="G2094" s="28" t="str">
        <f t="shared" si="41"/>
        <v/>
      </c>
      <c r="H2094" s="31"/>
    </row>
    <row r="2095" spans="2:8">
      <c r="B2095" s="27"/>
      <c r="C2095" s="27"/>
      <c r="D2095" s="27"/>
      <c r="E2095" s="27"/>
      <c r="F2095" s="26"/>
      <c r="G2095" s="28" t="str">
        <f t="shared" si="41"/>
        <v/>
      </c>
      <c r="H2095" s="31"/>
    </row>
    <row r="2096" spans="2:8">
      <c r="B2096" s="27"/>
      <c r="C2096" s="27"/>
      <c r="D2096" s="27"/>
      <c r="E2096" s="27"/>
      <c r="F2096" s="26"/>
      <c r="G2096" s="28" t="str">
        <f t="shared" si="41"/>
        <v/>
      </c>
      <c r="H2096" s="31"/>
    </row>
    <row r="2097" spans="2:8">
      <c r="B2097" s="27"/>
      <c r="C2097" s="27"/>
      <c r="D2097" s="27"/>
      <c r="E2097" s="27"/>
      <c r="F2097" s="26"/>
      <c r="G2097" s="28" t="str">
        <f t="shared" si="41"/>
        <v/>
      </c>
      <c r="H2097" s="31"/>
    </row>
    <row r="2098" spans="2:8">
      <c r="B2098" s="27"/>
      <c r="C2098" s="27"/>
      <c r="D2098" s="27"/>
      <c r="E2098" s="27"/>
      <c r="F2098" s="26"/>
      <c r="G2098" s="28" t="str">
        <f t="shared" si="41"/>
        <v/>
      </c>
      <c r="H2098" s="31"/>
    </row>
    <row r="2099" spans="2:8">
      <c r="B2099" s="27"/>
      <c r="C2099" s="27"/>
      <c r="D2099" s="27"/>
      <c r="E2099" s="27"/>
      <c r="F2099" s="26"/>
      <c r="G2099" s="28" t="str">
        <f t="shared" si="41"/>
        <v/>
      </c>
      <c r="H2099" s="31"/>
    </row>
    <row r="2100" spans="2:8">
      <c r="B2100" s="27"/>
      <c r="C2100" s="27"/>
      <c r="D2100" s="27"/>
      <c r="E2100" s="27"/>
      <c r="F2100" s="26"/>
      <c r="G2100" s="28" t="str">
        <f t="shared" si="41"/>
        <v/>
      </c>
      <c r="H2100" s="31"/>
    </row>
    <row r="2101" spans="2:8">
      <c r="B2101" s="27"/>
      <c r="C2101" s="27"/>
      <c r="D2101" s="27"/>
      <c r="E2101" s="27"/>
      <c r="F2101" s="26"/>
      <c r="G2101" s="28" t="str">
        <f t="shared" si="41"/>
        <v/>
      </c>
      <c r="H2101" s="31"/>
    </row>
    <row r="2102" spans="2:8">
      <c r="B2102" s="27"/>
      <c r="C2102" s="27"/>
      <c r="D2102" s="27"/>
      <c r="E2102" s="27"/>
      <c r="F2102" s="26"/>
      <c r="G2102" s="28" t="str">
        <f t="shared" si="41"/>
        <v/>
      </c>
      <c r="H2102" s="31"/>
    </row>
    <row r="2103" spans="2:8">
      <c r="B2103" s="27"/>
      <c r="C2103" s="27"/>
      <c r="D2103" s="27"/>
      <c r="E2103" s="27"/>
      <c r="F2103" s="26"/>
      <c r="G2103" s="28" t="str">
        <f t="shared" si="41"/>
        <v/>
      </c>
      <c r="H2103" s="31"/>
    </row>
    <row r="2104" spans="2:8">
      <c r="B2104" s="27"/>
      <c r="C2104" s="27"/>
      <c r="D2104" s="27"/>
      <c r="E2104" s="27"/>
      <c r="F2104" s="26"/>
      <c r="G2104" s="28" t="str">
        <f t="shared" si="41"/>
        <v/>
      </c>
      <c r="H2104" s="31"/>
    </row>
    <row r="2105" spans="2:8">
      <c r="B2105" s="27"/>
      <c r="C2105" s="27"/>
      <c r="D2105" s="27"/>
      <c r="E2105" s="27"/>
      <c r="F2105" s="26"/>
      <c r="G2105" s="28" t="str">
        <f t="shared" si="41"/>
        <v/>
      </c>
      <c r="H2105" s="31"/>
    </row>
    <row r="2106" spans="2:8">
      <c r="B2106" s="27"/>
      <c r="C2106" s="27"/>
      <c r="D2106" s="27"/>
      <c r="E2106" s="27"/>
      <c r="F2106" s="26"/>
      <c r="G2106" s="28" t="str">
        <f t="shared" si="41"/>
        <v/>
      </c>
      <c r="H2106" s="31"/>
    </row>
    <row r="2107" spans="2:8">
      <c r="B2107" s="27"/>
      <c r="C2107" s="27"/>
      <c r="D2107" s="27"/>
      <c r="E2107" s="27"/>
      <c r="F2107" s="26"/>
      <c r="G2107" s="28" t="str">
        <f t="shared" si="41"/>
        <v/>
      </c>
      <c r="H2107" s="31"/>
    </row>
    <row r="2108" spans="2:8">
      <c r="B2108" s="27"/>
      <c r="C2108" s="27"/>
      <c r="D2108" s="27"/>
      <c r="E2108" s="27"/>
      <c r="F2108" s="26"/>
      <c r="G2108" s="28" t="str">
        <f t="shared" si="41"/>
        <v/>
      </c>
      <c r="H2108" s="31"/>
    </row>
    <row r="2109" spans="2:8">
      <c r="B2109" s="27"/>
      <c r="C2109" s="27"/>
      <c r="D2109" s="27"/>
      <c r="E2109" s="27"/>
      <c r="F2109" s="26"/>
      <c r="G2109" s="28" t="str">
        <f t="shared" si="41"/>
        <v/>
      </c>
      <c r="H2109" s="31"/>
    </row>
    <row r="2110" spans="2:8">
      <c r="B2110" s="27"/>
      <c r="C2110" s="27"/>
      <c r="D2110" s="27"/>
      <c r="E2110" s="27"/>
      <c r="F2110" s="26"/>
      <c r="G2110" s="28" t="str">
        <f t="shared" si="41"/>
        <v/>
      </c>
      <c r="H2110" s="31"/>
    </row>
    <row r="2111" spans="2:8">
      <c r="B2111" s="27"/>
      <c r="C2111" s="27"/>
      <c r="D2111" s="27"/>
      <c r="E2111" s="27"/>
      <c r="F2111" s="26"/>
      <c r="G2111" s="28" t="str">
        <f t="shared" si="41"/>
        <v/>
      </c>
      <c r="H2111" s="31"/>
    </row>
    <row r="2112" spans="2:8">
      <c r="B2112" s="27"/>
      <c r="C2112" s="27"/>
      <c r="D2112" s="27"/>
      <c r="E2112" s="27"/>
      <c r="F2112" s="26"/>
      <c r="G2112" s="28" t="str">
        <f t="shared" si="41"/>
        <v/>
      </c>
      <c r="H2112" s="31"/>
    </row>
    <row r="2113" spans="2:8">
      <c r="B2113" s="27"/>
      <c r="C2113" s="27"/>
      <c r="D2113" s="27"/>
      <c r="E2113" s="27"/>
      <c r="F2113" s="26"/>
      <c r="G2113" s="28" t="str">
        <f t="shared" si="41"/>
        <v/>
      </c>
      <c r="H2113" s="31"/>
    </row>
    <row r="2114" spans="2:8">
      <c r="B2114" s="27"/>
      <c r="C2114" s="27"/>
      <c r="D2114" s="27"/>
      <c r="E2114" s="27"/>
      <c r="F2114" s="26"/>
      <c r="G2114" s="28" t="str">
        <f t="shared" si="41"/>
        <v/>
      </c>
      <c r="H2114" s="31"/>
    </row>
    <row r="2115" spans="2:8">
      <c r="B2115" s="27"/>
      <c r="C2115" s="27"/>
      <c r="D2115" s="27"/>
      <c r="E2115" s="27"/>
      <c r="F2115" s="26"/>
      <c r="G2115" s="28" t="str">
        <f t="shared" si="41"/>
        <v/>
      </c>
      <c r="H2115" s="31"/>
    </row>
    <row r="2116" spans="2:8">
      <c r="B2116" s="27"/>
      <c r="C2116" s="27"/>
      <c r="D2116" s="27"/>
      <c r="E2116" s="27"/>
      <c r="F2116" s="26"/>
      <c r="G2116" s="28" t="str">
        <f t="shared" si="41"/>
        <v/>
      </c>
      <c r="H2116" s="31"/>
    </row>
    <row r="2117" spans="2:8">
      <c r="B2117" s="27"/>
      <c r="C2117" s="27"/>
      <c r="D2117" s="27"/>
      <c r="E2117" s="27"/>
      <c r="F2117" s="26"/>
      <c r="G2117" s="28" t="str">
        <f t="shared" si="41"/>
        <v/>
      </c>
      <c r="H2117" s="31"/>
    </row>
    <row r="2118" spans="2:8">
      <c r="B2118" s="27"/>
      <c r="C2118" s="27"/>
      <c r="D2118" s="27"/>
      <c r="E2118" s="27"/>
      <c r="F2118" s="26"/>
      <c r="G2118" s="28" t="str">
        <f t="shared" si="41"/>
        <v/>
      </c>
      <c r="H2118" s="31"/>
    </row>
    <row r="2119" spans="2:8">
      <c r="B2119" s="27"/>
      <c r="C2119" s="27"/>
      <c r="D2119" s="27"/>
      <c r="E2119" s="27"/>
      <c r="F2119" s="26"/>
      <c r="G2119" s="28" t="str">
        <f t="shared" si="41"/>
        <v/>
      </c>
      <c r="H2119" s="31"/>
    </row>
    <row r="2120" spans="2:8">
      <c r="B2120" s="27"/>
      <c r="C2120" s="27"/>
      <c r="D2120" s="27"/>
      <c r="E2120" s="27"/>
      <c r="F2120" s="26"/>
      <c r="G2120" s="28" t="str">
        <f t="shared" si="41"/>
        <v/>
      </c>
      <c r="H2120" s="31"/>
    </row>
    <row r="2121" spans="2:8">
      <c r="B2121" s="27"/>
      <c r="C2121" s="27"/>
      <c r="D2121" s="27"/>
      <c r="E2121" s="27"/>
      <c r="F2121" s="26"/>
      <c r="G2121" s="28" t="str">
        <f t="shared" si="41"/>
        <v/>
      </c>
      <c r="H2121" s="31"/>
    </row>
    <row r="2122" spans="2:8">
      <c r="B2122" s="27"/>
      <c r="C2122" s="27"/>
      <c r="D2122" s="27"/>
      <c r="E2122" s="27"/>
      <c r="F2122" s="26"/>
      <c r="G2122" s="28" t="str">
        <f t="shared" si="41"/>
        <v/>
      </c>
      <c r="H2122" s="31"/>
    </row>
    <row r="2123" spans="2:8">
      <c r="B2123" s="27"/>
      <c r="C2123" s="27"/>
      <c r="D2123" s="27"/>
      <c r="E2123" s="27"/>
      <c r="F2123" s="26"/>
      <c r="G2123" s="28" t="str">
        <f t="shared" si="41"/>
        <v/>
      </c>
      <c r="H2123" s="31"/>
    </row>
    <row r="2124" spans="2:8">
      <c r="B2124" s="27"/>
      <c r="C2124" s="27"/>
      <c r="D2124" s="27"/>
      <c r="E2124" s="27"/>
      <c r="F2124" s="26"/>
      <c r="G2124" s="28" t="str">
        <f t="shared" si="41"/>
        <v/>
      </c>
      <c r="H2124" s="31"/>
    </row>
    <row r="2125" spans="2:8">
      <c r="B2125" s="27"/>
      <c r="C2125" s="27"/>
      <c r="D2125" s="27"/>
      <c r="E2125" s="27"/>
      <c r="F2125" s="26"/>
      <c r="G2125" s="28" t="str">
        <f t="shared" si="41"/>
        <v/>
      </c>
      <c r="H2125" s="31"/>
    </row>
    <row r="2126" spans="2:8">
      <c r="B2126" s="27"/>
      <c r="C2126" s="27"/>
      <c r="D2126" s="27"/>
      <c r="E2126" s="27"/>
      <c r="F2126" s="26"/>
      <c r="G2126" s="28" t="str">
        <f t="shared" si="41"/>
        <v/>
      </c>
      <c r="H2126" s="31"/>
    </row>
    <row r="2127" spans="2:8">
      <c r="B2127" s="27"/>
      <c r="C2127" s="27"/>
      <c r="D2127" s="27"/>
      <c r="E2127" s="27"/>
      <c r="F2127" s="26"/>
      <c r="G2127" s="28" t="str">
        <f t="shared" si="41"/>
        <v/>
      </c>
      <c r="H2127" s="31"/>
    </row>
    <row r="2128" spans="2:8">
      <c r="B2128" s="27"/>
      <c r="C2128" s="27"/>
      <c r="D2128" s="27"/>
      <c r="E2128" s="27"/>
      <c r="F2128" s="26"/>
      <c r="G2128" s="28" t="str">
        <f t="shared" si="41"/>
        <v/>
      </c>
      <c r="H2128" s="31"/>
    </row>
    <row r="2129" spans="2:8">
      <c r="B2129" s="27"/>
      <c r="C2129" s="27"/>
      <c r="D2129" s="27"/>
      <c r="E2129" s="27"/>
      <c r="F2129" s="26"/>
      <c r="G2129" s="28" t="str">
        <f t="shared" si="41"/>
        <v/>
      </c>
      <c r="H2129" s="31"/>
    </row>
    <row r="2130" spans="2:8">
      <c r="B2130" s="27"/>
      <c r="C2130" s="27"/>
      <c r="D2130" s="27"/>
      <c r="E2130" s="27"/>
      <c r="F2130" s="26"/>
      <c r="G2130" s="28" t="str">
        <f t="shared" si="41"/>
        <v/>
      </c>
      <c r="H2130" s="31"/>
    </row>
    <row r="2131" spans="2:8">
      <c r="B2131" s="27"/>
      <c r="C2131" s="27"/>
      <c r="D2131" s="27"/>
      <c r="E2131" s="27"/>
      <c r="F2131" s="26"/>
      <c r="G2131" s="28" t="str">
        <f t="shared" si="41"/>
        <v/>
      </c>
      <c r="H2131" s="31"/>
    </row>
    <row r="2132" spans="2:8">
      <c r="B2132" s="27"/>
      <c r="C2132" s="27"/>
      <c r="D2132" s="27"/>
      <c r="E2132" s="27"/>
      <c r="F2132" s="26"/>
      <c r="G2132" s="28" t="str">
        <f t="shared" si="41"/>
        <v/>
      </c>
      <c r="H2132" s="31"/>
    </row>
    <row r="2133" spans="2:8">
      <c r="B2133" s="27"/>
      <c r="C2133" s="27"/>
      <c r="D2133" s="27"/>
      <c r="E2133" s="27"/>
      <c r="F2133" s="26"/>
      <c r="G2133" s="28" t="str">
        <f t="shared" si="41"/>
        <v/>
      </c>
      <c r="H2133" s="31"/>
    </row>
    <row r="2134" spans="2:8">
      <c r="B2134" s="27"/>
      <c r="C2134" s="27"/>
      <c r="D2134" s="27"/>
      <c r="E2134" s="27"/>
      <c r="F2134" s="26"/>
      <c r="G2134" s="28" t="str">
        <f t="shared" si="41"/>
        <v/>
      </c>
      <c r="H2134" s="31"/>
    </row>
    <row r="2135" spans="2:8">
      <c r="B2135" s="27"/>
      <c r="C2135" s="27"/>
      <c r="D2135" s="27"/>
      <c r="E2135" s="27"/>
      <c r="F2135" s="26"/>
      <c r="G2135" s="28" t="str">
        <f t="shared" si="41"/>
        <v/>
      </c>
      <c r="H2135" s="31"/>
    </row>
    <row r="2136" spans="2:8">
      <c r="B2136" s="27"/>
      <c r="C2136" s="27"/>
      <c r="D2136" s="27"/>
      <c r="E2136" s="27"/>
      <c r="F2136" s="26"/>
      <c r="G2136" s="28" t="str">
        <f t="shared" si="41"/>
        <v/>
      </c>
      <c r="H2136" s="31"/>
    </row>
    <row r="2137" spans="2:8">
      <c r="B2137" s="27"/>
      <c r="C2137" s="27"/>
      <c r="D2137" s="27"/>
      <c r="E2137" s="27"/>
      <c r="F2137" s="26"/>
      <c r="G2137" s="28" t="str">
        <f t="shared" si="41"/>
        <v/>
      </c>
      <c r="H2137" s="31"/>
    </row>
    <row r="2138" spans="2:8">
      <c r="B2138" s="27"/>
      <c r="C2138" s="27"/>
      <c r="D2138" s="27"/>
      <c r="E2138" s="27"/>
      <c r="F2138" s="26"/>
      <c r="G2138" s="28" t="str">
        <f t="shared" si="41"/>
        <v/>
      </c>
      <c r="H2138" s="31"/>
    </row>
    <row r="2139" spans="2:8">
      <c r="B2139" s="27"/>
      <c r="C2139" s="27"/>
      <c r="D2139" s="27"/>
      <c r="E2139" s="27"/>
      <c r="F2139" s="26"/>
      <c r="G2139" s="28" t="str">
        <f t="shared" si="41"/>
        <v/>
      </c>
      <c r="H2139" s="31"/>
    </row>
    <row r="2140" spans="2:8">
      <c r="B2140" s="27"/>
      <c r="C2140" s="27"/>
      <c r="D2140" s="27"/>
      <c r="E2140" s="27"/>
      <c r="F2140" s="26"/>
      <c r="G2140" s="28" t="str">
        <f t="shared" si="41"/>
        <v/>
      </c>
      <c r="H2140" s="31"/>
    </row>
    <row r="2141" spans="2:8">
      <c r="B2141" s="27"/>
      <c r="C2141" s="27"/>
      <c r="D2141" s="27"/>
      <c r="E2141" s="27"/>
      <c r="F2141" s="26"/>
      <c r="G2141" s="28" t="str">
        <f t="shared" si="41"/>
        <v/>
      </c>
      <c r="H2141" s="31"/>
    </row>
    <row r="2142" spans="2:8">
      <c r="B2142" s="27"/>
      <c r="C2142" s="27"/>
      <c r="D2142" s="27"/>
      <c r="E2142" s="27"/>
      <c r="F2142" s="26"/>
      <c r="G2142" s="28" t="str">
        <f t="shared" si="41"/>
        <v/>
      </c>
      <c r="H2142" s="31"/>
    </row>
    <row r="2143" spans="2:8">
      <c r="B2143" s="27"/>
      <c r="C2143" s="27"/>
      <c r="D2143" s="27"/>
      <c r="E2143" s="27"/>
      <c r="F2143" s="26"/>
      <c r="G2143" s="28" t="str">
        <f t="shared" si="41"/>
        <v/>
      </c>
      <c r="H2143" s="31"/>
    </row>
    <row r="2144" spans="2:8">
      <c r="B2144" s="27"/>
      <c r="C2144" s="27"/>
      <c r="D2144" s="27"/>
      <c r="E2144" s="27"/>
      <c r="F2144" s="26"/>
      <c r="G2144" s="28" t="str">
        <f t="shared" si="41"/>
        <v/>
      </c>
      <c r="H2144" s="31"/>
    </row>
    <row r="2145" spans="2:8">
      <c r="B2145" s="27"/>
      <c r="C2145" s="27"/>
      <c r="D2145" s="27"/>
      <c r="E2145" s="27"/>
      <c r="F2145" s="26"/>
      <c r="G2145" s="28" t="str">
        <f t="shared" si="41"/>
        <v/>
      </c>
      <c r="H2145" s="31"/>
    </row>
    <row r="2146" spans="2:8">
      <c r="B2146" s="27"/>
      <c r="C2146" s="27"/>
      <c r="D2146" s="27"/>
      <c r="E2146" s="27"/>
      <c r="F2146" s="26"/>
      <c r="G2146" s="28" t="str">
        <f t="shared" si="41"/>
        <v/>
      </c>
      <c r="H2146" s="31"/>
    </row>
    <row r="2147" spans="2:8">
      <c r="B2147" s="27"/>
      <c r="C2147" s="27"/>
      <c r="D2147" s="27"/>
      <c r="E2147" s="27"/>
      <c r="F2147" s="26"/>
      <c r="G2147" s="28" t="str">
        <f t="shared" si="41"/>
        <v/>
      </c>
      <c r="H2147" s="31"/>
    </row>
    <row r="2148" spans="2:8">
      <c r="B2148" s="27"/>
      <c r="C2148" s="27"/>
      <c r="D2148" s="27"/>
      <c r="E2148" s="27"/>
      <c r="F2148" s="26"/>
      <c r="G2148" s="28" t="str">
        <f t="shared" si="41"/>
        <v/>
      </c>
      <c r="H2148" s="31"/>
    </row>
    <row r="2149" spans="2:8">
      <c r="B2149" s="27"/>
      <c r="C2149" s="27"/>
      <c r="D2149" s="27"/>
      <c r="E2149" s="27"/>
      <c r="F2149" s="26"/>
      <c r="G2149" s="28" t="str">
        <f t="shared" si="41"/>
        <v/>
      </c>
      <c r="H2149" s="31"/>
    </row>
    <row r="2150" spans="2:8">
      <c r="B2150" s="27"/>
      <c r="C2150" s="27"/>
      <c r="D2150" s="27"/>
      <c r="E2150" s="27"/>
      <c r="F2150" s="26"/>
      <c r="G2150" s="28" t="str">
        <f t="shared" si="41"/>
        <v/>
      </c>
      <c r="H2150" s="31"/>
    </row>
    <row r="2151" spans="2:8">
      <c r="B2151" s="27"/>
      <c r="C2151" s="27"/>
      <c r="D2151" s="27"/>
      <c r="E2151" s="27"/>
      <c r="F2151" s="26"/>
      <c r="G2151" s="28" t="str">
        <f t="shared" si="41"/>
        <v/>
      </c>
      <c r="H2151" s="31"/>
    </row>
    <row r="2152" spans="2:8">
      <c r="B2152" s="27"/>
      <c r="C2152" s="27"/>
      <c r="D2152" s="27"/>
      <c r="E2152" s="27"/>
      <c r="F2152" s="26"/>
      <c r="G2152" s="28" t="str">
        <f t="shared" si="41"/>
        <v/>
      </c>
      <c r="H2152" s="31"/>
    </row>
    <row r="2153" spans="2:8">
      <c r="B2153" s="27"/>
      <c r="C2153" s="27"/>
      <c r="D2153" s="27"/>
      <c r="E2153" s="27"/>
      <c r="F2153" s="26"/>
      <c r="G2153" s="28" t="str">
        <f t="shared" ref="G2153:G2216" si="42">IF(F2153="","",IF(F2153="EI",4,IF(F2153="EO",5.2,IF(F2153="EQ",3.9,IF(F2153="ILF",7.5,IF(F2153="EIF",5.4))))))</f>
        <v/>
      </c>
      <c r="H2153" s="31"/>
    </row>
    <row r="2154" spans="2:8">
      <c r="B2154" s="27"/>
      <c r="C2154" s="27"/>
      <c r="D2154" s="27"/>
      <c r="E2154" s="27"/>
      <c r="F2154" s="26"/>
      <c r="G2154" s="28" t="str">
        <f t="shared" si="42"/>
        <v/>
      </c>
      <c r="H2154" s="31"/>
    </row>
    <row r="2155" spans="2:8">
      <c r="B2155" s="27"/>
      <c r="C2155" s="27"/>
      <c r="D2155" s="27"/>
      <c r="E2155" s="27"/>
      <c r="F2155" s="26"/>
      <c r="G2155" s="28" t="str">
        <f t="shared" si="42"/>
        <v/>
      </c>
      <c r="H2155" s="31"/>
    </row>
    <row r="2156" spans="2:8">
      <c r="B2156" s="27"/>
      <c r="C2156" s="27"/>
      <c r="D2156" s="27"/>
      <c r="E2156" s="27"/>
      <c r="F2156" s="26"/>
      <c r="G2156" s="28" t="str">
        <f t="shared" si="42"/>
        <v/>
      </c>
      <c r="H2156" s="31"/>
    </row>
    <row r="2157" spans="2:8">
      <c r="B2157" s="27"/>
      <c r="C2157" s="27"/>
      <c r="D2157" s="27"/>
      <c r="E2157" s="27"/>
      <c r="F2157" s="26"/>
      <c r="G2157" s="28" t="str">
        <f t="shared" si="42"/>
        <v/>
      </c>
      <c r="H2157" s="31"/>
    </row>
    <row r="2158" spans="2:8">
      <c r="B2158" s="27"/>
      <c r="C2158" s="27"/>
      <c r="D2158" s="27"/>
      <c r="E2158" s="27"/>
      <c r="F2158" s="26"/>
      <c r="G2158" s="28" t="str">
        <f t="shared" si="42"/>
        <v/>
      </c>
      <c r="H2158" s="31"/>
    </row>
    <row r="2159" spans="2:8">
      <c r="B2159" s="27"/>
      <c r="C2159" s="27"/>
      <c r="D2159" s="27"/>
      <c r="E2159" s="27"/>
      <c r="F2159" s="26"/>
      <c r="G2159" s="28" t="str">
        <f t="shared" si="42"/>
        <v/>
      </c>
      <c r="H2159" s="31"/>
    </row>
    <row r="2160" spans="2:8">
      <c r="B2160" s="27"/>
      <c r="C2160" s="27"/>
      <c r="D2160" s="27"/>
      <c r="E2160" s="27"/>
      <c r="F2160" s="26"/>
      <c r="G2160" s="28" t="str">
        <f t="shared" si="42"/>
        <v/>
      </c>
      <c r="H2160" s="31"/>
    </row>
    <row r="2161" spans="2:8">
      <c r="B2161" s="27"/>
      <c r="C2161" s="27"/>
      <c r="D2161" s="27"/>
      <c r="E2161" s="27"/>
      <c r="F2161" s="26"/>
      <c r="G2161" s="28" t="str">
        <f t="shared" si="42"/>
        <v/>
      </c>
      <c r="H2161" s="31"/>
    </row>
    <row r="2162" spans="2:8">
      <c r="B2162" s="27"/>
      <c r="C2162" s="27"/>
      <c r="D2162" s="27"/>
      <c r="E2162" s="27"/>
      <c r="F2162" s="26"/>
      <c r="G2162" s="28" t="str">
        <f t="shared" si="42"/>
        <v/>
      </c>
      <c r="H2162" s="31"/>
    </row>
    <row r="2163" spans="2:8">
      <c r="B2163" s="27"/>
      <c r="C2163" s="27"/>
      <c r="D2163" s="27"/>
      <c r="E2163" s="27"/>
      <c r="F2163" s="26"/>
      <c r="G2163" s="28" t="str">
        <f t="shared" si="42"/>
        <v/>
      </c>
      <c r="H2163" s="31"/>
    </row>
    <row r="2164" spans="2:8">
      <c r="B2164" s="27"/>
      <c r="C2164" s="27"/>
      <c r="D2164" s="27"/>
      <c r="E2164" s="27"/>
      <c r="F2164" s="26"/>
      <c r="G2164" s="28" t="str">
        <f t="shared" si="42"/>
        <v/>
      </c>
      <c r="H2164" s="31"/>
    </row>
    <row r="2165" spans="2:8">
      <c r="B2165" s="27"/>
      <c r="C2165" s="27"/>
      <c r="D2165" s="27"/>
      <c r="E2165" s="27"/>
      <c r="F2165" s="26"/>
      <c r="G2165" s="28" t="str">
        <f t="shared" si="42"/>
        <v/>
      </c>
      <c r="H2165" s="31"/>
    </row>
    <row r="2166" spans="2:8">
      <c r="B2166" s="27"/>
      <c r="C2166" s="27"/>
      <c r="D2166" s="27"/>
      <c r="E2166" s="27"/>
      <c r="F2166" s="26"/>
      <c r="G2166" s="28" t="str">
        <f t="shared" si="42"/>
        <v/>
      </c>
      <c r="H2166" s="31"/>
    </row>
    <row r="2167" spans="2:8">
      <c r="B2167" s="27"/>
      <c r="C2167" s="27"/>
      <c r="D2167" s="27"/>
      <c r="E2167" s="27"/>
      <c r="F2167" s="26"/>
      <c r="G2167" s="28" t="str">
        <f t="shared" si="42"/>
        <v/>
      </c>
      <c r="H2167" s="31"/>
    </row>
    <row r="2168" spans="2:8">
      <c r="B2168" s="27"/>
      <c r="C2168" s="27"/>
      <c r="D2168" s="27"/>
      <c r="E2168" s="27"/>
      <c r="F2168" s="26"/>
      <c r="G2168" s="28" t="str">
        <f t="shared" si="42"/>
        <v/>
      </c>
      <c r="H2168" s="31"/>
    </row>
    <row r="2169" spans="2:8">
      <c r="B2169" s="27"/>
      <c r="C2169" s="27"/>
      <c r="D2169" s="27"/>
      <c r="E2169" s="27"/>
      <c r="F2169" s="26"/>
      <c r="G2169" s="28" t="str">
        <f t="shared" si="42"/>
        <v/>
      </c>
      <c r="H2169" s="31"/>
    </row>
    <row r="2170" spans="2:8">
      <c r="B2170" s="27"/>
      <c r="C2170" s="27"/>
      <c r="D2170" s="27"/>
      <c r="E2170" s="27"/>
      <c r="F2170" s="26"/>
      <c r="G2170" s="28" t="str">
        <f t="shared" si="42"/>
        <v/>
      </c>
      <c r="H2170" s="31"/>
    </row>
    <row r="2171" spans="2:8">
      <c r="B2171" s="27"/>
      <c r="C2171" s="27"/>
      <c r="D2171" s="27"/>
      <c r="E2171" s="27"/>
      <c r="F2171" s="26"/>
      <c r="G2171" s="28" t="str">
        <f t="shared" si="42"/>
        <v/>
      </c>
      <c r="H2171" s="31"/>
    </row>
    <row r="2172" spans="2:8">
      <c r="B2172" s="27"/>
      <c r="C2172" s="27"/>
      <c r="D2172" s="27"/>
      <c r="E2172" s="27"/>
      <c r="F2172" s="26"/>
      <c r="G2172" s="28" t="str">
        <f t="shared" si="42"/>
        <v/>
      </c>
      <c r="H2172" s="31"/>
    </row>
    <row r="2173" spans="2:8">
      <c r="B2173" s="27"/>
      <c r="C2173" s="27"/>
      <c r="D2173" s="27"/>
      <c r="E2173" s="27"/>
      <c r="F2173" s="26"/>
      <c r="G2173" s="28" t="str">
        <f t="shared" si="42"/>
        <v/>
      </c>
      <c r="H2173" s="31"/>
    </row>
    <row r="2174" spans="2:8">
      <c r="B2174" s="27"/>
      <c r="C2174" s="27"/>
      <c r="D2174" s="27"/>
      <c r="E2174" s="27"/>
      <c r="F2174" s="26"/>
      <c r="G2174" s="28" t="str">
        <f t="shared" si="42"/>
        <v/>
      </c>
      <c r="H2174" s="31"/>
    </row>
    <row r="2175" spans="2:8">
      <c r="B2175" s="27"/>
      <c r="C2175" s="27"/>
      <c r="D2175" s="27"/>
      <c r="E2175" s="27"/>
      <c r="F2175" s="26"/>
      <c r="G2175" s="28" t="str">
        <f t="shared" si="42"/>
        <v/>
      </c>
      <c r="H2175" s="31"/>
    </row>
    <row r="2176" spans="2:8">
      <c r="B2176" s="27"/>
      <c r="C2176" s="27"/>
      <c r="D2176" s="27"/>
      <c r="E2176" s="27"/>
      <c r="F2176" s="26"/>
      <c r="G2176" s="28" t="str">
        <f t="shared" si="42"/>
        <v/>
      </c>
      <c r="H2176" s="31"/>
    </row>
    <row r="2177" spans="2:8">
      <c r="B2177" s="27"/>
      <c r="C2177" s="27"/>
      <c r="D2177" s="27"/>
      <c r="E2177" s="27"/>
      <c r="F2177" s="26"/>
      <c r="G2177" s="28" t="str">
        <f t="shared" si="42"/>
        <v/>
      </c>
      <c r="H2177" s="31"/>
    </row>
    <row r="2178" spans="2:8">
      <c r="B2178" s="27"/>
      <c r="C2178" s="27"/>
      <c r="D2178" s="27"/>
      <c r="E2178" s="27"/>
      <c r="F2178" s="26"/>
      <c r="G2178" s="28" t="str">
        <f t="shared" si="42"/>
        <v/>
      </c>
      <c r="H2178" s="31"/>
    </row>
    <row r="2179" spans="2:8">
      <c r="B2179" s="27"/>
      <c r="C2179" s="27"/>
      <c r="D2179" s="27"/>
      <c r="E2179" s="27"/>
      <c r="F2179" s="26"/>
      <c r="G2179" s="28" t="str">
        <f t="shared" si="42"/>
        <v/>
      </c>
      <c r="H2179" s="31"/>
    </row>
    <row r="2180" spans="2:8">
      <c r="B2180" s="27"/>
      <c r="C2180" s="27"/>
      <c r="D2180" s="27"/>
      <c r="E2180" s="27"/>
      <c r="F2180" s="26"/>
      <c r="G2180" s="28" t="str">
        <f t="shared" si="42"/>
        <v/>
      </c>
      <c r="H2180" s="31"/>
    </row>
    <row r="2181" spans="2:8">
      <c r="B2181" s="27"/>
      <c r="C2181" s="27"/>
      <c r="D2181" s="27"/>
      <c r="E2181" s="27"/>
      <c r="F2181" s="26"/>
      <c r="G2181" s="28" t="str">
        <f t="shared" si="42"/>
        <v/>
      </c>
      <c r="H2181" s="31"/>
    </row>
    <row r="2182" spans="2:8">
      <c r="B2182" s="27"/>
      <c r="C2182" s="27"/>
      <c r="D2182" s="27"/>
      <c r="E2182" s="27"/>
      <c r="F2182" s="26"/>
      <c r="G2182" s="28" t="str">
        <f t="shared" si="42"/>
        <v/>
      </c>
      <c r="H2182" s="31"/>
    </row>
    <row r="2183" spans="2:8">
      <c r="B2183" s="27"/>
      <c r="C2183" s="27"/>
      <c r="D2183" s="27"/>
      <c r="E2183" s="27"/>
      <c r="F2183" s="26"/>
      <c r="G2183" s="28" t="str">
        <f t="shared" si="42"/>
        <v/>
      </c>
      <c r="H2183" s="31"/>
    </row>
    <row r="2184" spans="2:8">
      <c r="B2184" s="27"/>
      <c r="C2184" s="27"/>
      <c r="D2184" s="27"/>
      <c r="E2184" s="27"/>
      <c r="F2184" s="26"/>
      <c r="G2184" s="28" t="str">
        <f t="shared" si="42"/>
        <v/>
      </c>
      <c r="H2184" s="31"/>
    </row>
    <row r="2185" spans="2:8">
      <c r="B2185" s="27"/>
      <c r="C2185" s="27"/>
      <c r="D2185" s="27"/>
      <c r="E2185" s="27"/>
      <c r="F2185" s="26"/>
      <c r="G2185" s="28" t="str">
        <f t="shared" si="42"/>
        <v/>
      </c>
      <c r="H2185" s="31"/>
    </row>
    <row r="2186" spans="2:8">
      <c r="B2186" s="27"/>
      <c r="C2186" s="27"/>
      <c r="D2186" s="27"/>
      <c r="E2186" s="27"/>
      <c r="F2186" s="26"/>
      <c r="G2186" s="28" t="str">
        <f t="shared" si="42"/>
        <v/>
      </c>
      <c r="H2186" s="31"/>
    </row>
    <row r="2187" spans="2:8">
      <c r="B2187" s="27"/>
      <c r="C2187" s="27"/>
      <c r="D2187" s="27"/>
      <c r="E2187" s="27"/>
      <c r="F2187" s="26"/>
      <c r="G2187" s="28" t="str">
        <f t="shared" si="42"/>
        <v/>
      </c>
      <c r="H2187" s="31"/>
    </row>
    <row r="2188" spans="2:8">
      <c r="B2188" s="27"/>
      <c r="C2188" s="27"/>
      <c r="D2188" s="27"/>
      <c r="E2188" s="27"/>
      <c r="F2188" s="26"/>
      <c r="G2188" s="28" t="str">
        <f t="shared" si="42"/>
        <v/>
      </c>
      <c r="H2188" s="31"/>
    </row>
    <row r="2189" spans="2:8">
      <c r="B2189" s="27"/>
      <c r="C2189" s="27"/>
      <c r="D2189" s="27"/>
      <c r="E2189" s="27"/>
      <c r="F2189" s="26"/>
      <c r="G2189" s="28" t="str">
        <f t="shared" si="42"/>
        <v/>
      </c>
      <c r="H2189" s="31"/>
    </row>
    <row r="2190" spans="2:8">
      <c r="B2190" s="27"/>
      <c r="C2190" s="27"/>
      <c r="D2190" s="27"/>
      <c r="E2190" s="27"/>
      <c r="F2190" s="26"/>
      <c r="G2190" s="28" t="str">
        <f t="shared" si="42"/>
        <v/>
      </c>
      <c r="H2190" s="31"/>
    </row>
    <row r="2191" spans="2:8">
      <c r="B2191" s="27"/>
      <c r="C2191" s="27"/>
      <c r="D2191" s="27"/>
      <c r="E2191" s="27"/>
      <c r="F2191" s="26"/>
      <c r="G2191" s="28" t="str">
        <f t="shared" si="42"/>
        <v/>
      </c>
      <c r="H2191" s="31"/>
    </row>
    <row r="2192" spans="2:8">
      <c r="B2192" s="27"/>
      <c r="C2192" s="27"/>
      <c r="D2192" s="27"/>
      <c r="E2192" s="27"/>
      <c r="F2192" s="26"/>
      <c r="G2192" s="28" t="str">
        <f t="shared" si="42"/>
        <v/>
      </c>
      <c r="H2192" s="31"/>
    </row>
    <row r="2193" spans="2:8">
      <c r="B2193" s="27"/>
      <c r="C2193" s="27"/>
      <c r="D2193" s="27"/>
      <c r="E2193" s="27"/>
      <c r="F2193" s="26"/>
      <c r="G2193" s="28" t="str">
        <f t="shared" si="42"/>
        <v/>
      </c>
      <c r="H2193" s="31"/>
    </row>
    <row r="2194" spans="2:8">
      <c r="B2194" s="27"/>
      <c r="C2194" s="27"/>
      <c r="D2194" s="27"/>
      <c r="E2194" s="27"/>
      <c r="F2194" s="26"/>
      <c r="G2194" s="28" t="str">
        <f t="shared" si="42"/>
        <v/>
      </c>
      <c r="H2194" s="31"/>
    </row>
    <row r="2195" spans="2:8">
      <c r="B2195" s="27"/>
      <c r="C2195" s="27"/>
      <c r="D2195" s="27"/>
      <c r="E2195" s="27"/>
      <c r="F2195" s="26"/>
      <c r="G2195" s="28" t="str">
        <f t="shared" si="42"/>
        <v/>
      </c>
      <c r="H2195" s="31"/>
    </row>
    <row r="2196" spans="2:8">
      <c r="B2196" s="27"/>
      <c r="C2196" s="27"/>
      <c r="D2196" s="27"/>
      <c r="E2196" s="27"/>
      <c r="F2196" s="26"/>
      <c r="G2196" s="28" t="str">
        <f t="shared" si="42"/>
        <v/>
      </c>
      <c r="H2196" s="31"/>
    </row>
    <row r="2197" spans="2:8">
      <c r="B2197" s="27"/>
      <c r="C2197" s="27"/>
      <c r="D2197" s="27"/>
      <c r="E2197" s="27"/>
      <c r="F2197" s="26"/>
      <c r="G2197" s="28" t="str">
        <f t="shared" si="42"/>
        <v/>
      </c>
      <c r="H2197" s="31"/>
    </row>
    <row r="2198" spans="2:8">
      <c r="B2198" s="27"/>
      <c r="C2198" s="27"/>
      <c r="D2198" s="27"/>
      <c r="E2198" s="27"/>
      <c r="F2198" s="26"/>
      <c r="G2198" s="28" t="str">
        <f t="shared" si="42"/>
        <v/>
      </c>
      <c r="H2198" s="31"/>
    </row>
    <row r="2199" spans="2:8">
      <c r="B2199" s="27"/>
      <c r="C2199" s="27"/>
      <c r="D2199" s="27"/>
      <c r="E2199" s="27"/>
      <c r="F2199" s="26"/>
      <c r="G2199" s="28" t="str">
        <f t="shared" si="42"/>
        <v/>
      </c>
      <c r="H2199" s="31"/>
    </row>
    <row r="2200" spans="2:8">
      <c r="B2200" s="27"/>
      <c r="C2200" s="27"/>
      <c r="D2200" s="27"/>
      <c r="E2200" s="27"/>
      <c r="F2200" s="26"/>
      <c r="G2200" s="28" t="str">
        <f t="shared" si="42"/>
        <v/>
      </c>
      <c r="H2200" s="31"/>
    </row>
    <row r="2201" spans="2:8">
      <c r="B2201" s="27"/>
      <c r="C2201" s="27"/>
      <c r="D2201" s="27"/>
      <c r="E2201" s="27"/>
      <c r="F2201" s="26"/>
      <c r="G2201" s="28" t="str">
        <f t="shared" si="42"/>
        <v/>
      </c>
      <c r="H2201" s="31"/>
    </row>
    <row r="2202" spans="2:8">
      <c r="B2202" s="27"/>
      <c r="C2202" s="27"/>
      <c r="D2202" s="27"/>
      <c r="E2202" s="27"/>
      <c r="F2202" s="26"/>
      <c r="G2202" s="28" t="str">
        <f t="shared" si="42"/>
        <v/>
      </c>
      <c r="H2202" s="31"/>
    </row>
    <row r="2203" spans="2:8">
      <c r="B2203" s="27"/>
      <c r="C2203" s="27"/>
      <c r="D2203" s="27"/>
      <c r="E2203" s="27"/>
      <c r="F2203" s="26"/>
      <c r="G2203" s="28" t="str">
        <f t="shared" si="42"/>
        <v/>
      </c>
      <c r="H2203" s="31"/>
    </row>
    <row r="2204" spans="2:8">
      <c r="B2204" s="27"/>
      <c r="C2204" s="27"/>
      <c r="D2204" s="27"/>
      <c r="E2204" s="27"/>
      <c r="F2204" s="26"/>
      <c r="G2204" s="28" t="str">
        <f t="shared" si="42"/>
        <v/>
      </c>
      <c r="H2204" s="31"/>
    </row>
    <row r="2205" spans="2:8">
      <c r="B2205" s="27"/>
      <c r="C2205" s="27"/>
      <c r="D2205" s="27"/>
      <c r="E2205" s="27"/>
      <c r="F2205" s="26"/>
      <c r="G2205" s="28" t="str">
        <f t="shared" si="42"/>
        <v/>
      </c>
      <c r="H2205" s="31"/>
    </row>
    <row r="2206" spans="2:8">
      <c r="B2206" s="27"/>
      <c r="C2206" s="27"/>
      <c r="D2206" s="27"/>
      <c r="E2206" s="27"/>
      <c r="F2206" s="26"/>
      <c r="G2206" s="28" t="str">
        <f t="shared" si="42"/>
        <v/>
      </c>
      <c r="H2206" s="31"/>
    </row>
    <row r="2207" spans="2:8">
      <c r="B2207" s="27"/>
      <c r="C2207" s="27"/>
      <c r="D2207" s="27"/>
      <c r="E2207" s="27"/>
      <c r="F2207" s="26"/>
      <c r="G2207" s="28" t="str">
        <f t="shared" si="42"/>
        <v/>
      </c>
      <c r="H2207" s="31"/>
    </row>
    <row r="2208" spans="2:8">
      <c r="B2208" s="27"/>
      <c r="C2208" s="27"/>
      <c r="D2208" s="27"/>
      <c r="E2208" s="27"/>
      <c r="F2208" s="26"/>
      <c r="G2208" s="28" t="str">
        <f t="shared" si="42"/>
        <v/>
      </c>
      <c r="H2208" s="31"/>
    </row>
    <row r="2209" spans="2:8">
      <c r="B2209" s="27"/>
      <c r="C2209" s="27"/>
      <c r="D2209" s="27"/>
      <c r="E2209" s="27"/>
      <c r="F2209" s="26"/>
      <c r="G2209" s="28" t="str">
        <f t="shared" si="42"/>
        <v/>
      </c>
      <c r="H2209" s="31"/>
    </row>
    <row r="2210" spans="2:8">
      <c r="B2210" s="27"/>
      <c r="C2210" s="27"/>
      <c r="D2210" s="27"/>
      <c r="E2210" s="27"/>
      <c r="F2210" s="26"/>
      <c r="G2210" s="28" t="str">
        <f t="shared" si="42"/>
        <v/>
      </c>
      <c r="H2210" s="31"/>
    </row>
    <row r="2211" spans="2:8">
      <c r="B2211" s="27"/>
      <c r="C2211" s="27"/>
      <c r="D2211" s="27"/>
      <c r="E2211" s="27"/>
      <c r="F2211" s="26"/>
      <c r="G2211" s="28" t="str">
        <f t="shared" si="42"/>
        <v/>
      </c>
      <c r="H2211" s="31"/>
    </row>
    <row r="2212" spans="2:8">
      <c r="B2212" s="27"/>
      <c r="C2212" s="27"/>
      <c r="D2212" s="27"/>
      <c r="E2212" s="27"/>
      <c r="F2212" s="26"/>
      <c r="G2212" s="28" t="str">
        <f t="shared" si="42"/>
        <v/>
      </c>
      <c r="H2212" s="31"/>
    </row>
    <row r="2213" spans="2:8">
      <c r="B2213" s="27"/>
      <c r="C2213" s="27"/>
      <c r="D2213" s="27"/>
      <c r="E2213" s="27"/>
      <c r="F2213" s="26"/>
      <c r="G2213" s="28" t="str">
        <f t="shared" si="42"/>
        <v/>
      </c>
      <c r="H2213" s="31"/>
    </row>
    <row r="2214" spans="2:8">
      <c r="B2214" s="27"/>
      <c r="C2214" s="27"/>
      <c r="D2214" s="27"/>
      <c r="E2214" s="27"/>
      <c r="F2214" s="26"/>
      <c r="G2214" s="28" t="str">
        <f t="shared" si="42"/>
        <v/>
      </c>
      <c r="H2214" s="31"/>
    </row>
    <row r="2215" spans="2:8">
      <c r="B2215" s="27"/>
      <c r="C2215" s="27"/>
      <c r="D2215" s="27"/>
      <c r="E2215" s="27"/>
      <c r="F2215" s="26"/>
      <c r="G2215" s="28" t="str">
        <f t="shared" si="42"/>
        <v/>
      </c>
      <c r="H2215" s="31"/>
    </row>
    <row r="2216" spans="2:8">
      <c r="B2216" s="27"/>
      <c r="C2216" s="27"/>
      <c r="D2216" s="27"/>
      <c r="E2216" s="27"/>
      <c r="F2216" s="26"/>
      <c r="G2216" s="28" t="str">
        <f t="shared" si="42"/>
        <v/>
      </c>
      <c r="H2216" s="31"/>
    </row>
    <row r="2217" spans="2:8">
      <c r="B2217" s="27"/>
      <c r="C2217" s="27"/>
      <c r="D2217" s="27"/>
      <c r="E2217" s="27"/>
      <c r="F2217" s="26"/>
      <c r="G2217" s="28" t="str">
        <f t="shared" ref="G2217:G2280" si="43">IF(F2217="","",IF(F2217="EI",4,IF(F2217="EO",5.2,IF(F2217="EQ",3.9,IF(F2217="ILF",7.5,IF(F2217="EIF",5.4))))))</f>
        <v/>
      </c>
      <c r="H2217" s="31"/>
    </row>
    <row r="2218" spans="2:8">
      <c r="B2218" s="27"/>
      <c r="C2218" s="27"/>
      <c r="D2218" s="27"/>
      <c r="E2218" s="27"/>
      <c r="F2218" s="26"/>
      <c r="G2218" s="28" t="str">
        <f t="shared" si="43"/>
        <v/>
      </c>
      <c r="H2218" s="31"/>
    </row>
    <row r="2219" spans="2:8">
      <c r="B2219" s="27"/>
      <c r="C2219" s="27"/>
      <c r="D2219" s="27"/>
      <c r="E2219" s="27"/>
      <c r="F2219" s="26"/>
      <c r="G2219" s="28" t="str">
        <f t="shared" si="43"/>
        <v/>
      </c>
      <c r="H2219" s="31"/>
    </row>
    <row r="2220" spans="2:8">
      <c r="B2220" s="27"/>
      <c r="C2220" s="27"/>
      <c r="D2220" s="27"/>
      <c r="E2220" s="27"/>
      <c r="F2220" s="26"/>
      <c r="G2220" s="28" t="str">
        <f t="shared" si="43"/>
        <v/>
      </c>
      <c r="H2220" s="31"/>
    </row>
    <row r="2221" spans="2:8">
      <c r="B2221" s="27"/>
      <c r="C2221" s="27"/>
      <c r="D2221" s="27"/>
      <c r="E2221" s="27"/>
      <c r="F2221" s="26"/>
      <c r="G2221" s="28" t="str">
        <f t="shared" si="43"/>
        <v/>
      </c>
      <c r="H2221" s="31"/>
    </row>
    <row r="2222" spans="2:8">
      <c r="B2222" s="27"/>
      <c r="C2222" s="27"/>
      <c r="D2222" s="27"/>
      <c r="E2222" s="27"/>
      <c r="F2222" s="26"/>
      <c r="G2222" s="28" t="str">
        <f t="shared" si="43"/>
        <v/>
      </c>
      <c r="H2222" s="31"/>
    </row>
    <row r="2223" spans="2:8">
      <c r="B2223" s="27"/>
      <c r="C2223" s="27"/>
      <c r="D2223" s="27"/>
      <c r="E2223" s="27"/>
      <c r="F2223" s="26"/>
      <c r="G2223" s="28" t="str">
        <f t="shared" si="43"/>
        <v/>
      </c>
      <c r="H2223" s="31"/>
    </row>
    <row r="2224" spans="2:8">
      <c r="B2224" s="27"/>
      <c r="C2224" s="27"/>
      <c r="D2224" s="27"/>
      <c r="E2224" s="27"/>
      <c r="F2224" s="26"/>
      <c r="G2224" s="28" t="str">
        <f t="shared" si="43"/>
        <v/>
      </c>
      <c r="H2224" s="31"/>
    </row>
    <row r="2225" spans="2:8">
      <c r="B2225" s="27"/>
      <c r="C2225" s="27"/>
      <c r="D2225" s="27"/>
      <c r="E2225" s="27"/>
      <c r="F2225" s="26"/>
      <c r="G2225" s="28" t="str">
        <f t="shared" si="43"/>
        <v/>
      </c>
      <c r="H2225" s="31"/>
    </row>
    <row r="2226" spans="2:8">
      <c r="B2226" s="27"/>
      <c r="C2226" s="27"/>
      <c r="D2226" s="27"/>
      <c r="E2226" s="27"/>
      <c r="F2226" s="26"/>
      <c r="G2226" s="28" t="str">
        <f t="shared" si="43"/>
        <v/>
      </c>
      <c r="H2226" s="31"/>
    </row>
    <row r="2227" spans="2:8">
      <c r="B2227" s="27"/>
      <c r="C2227" s="27"/>
      <c r="D2227" s="27"/>
      <c r="E2227" s="27"/>
      <c r="F2227" s="26"/>
      <c r="G2227" s="28" t="str">
        <f t="shared" si="43"/>
        <v/>
      </c>
      <c r="H2227" s="31"/>
    </row>
    <row r="2228" spans="2:8">
      <c r="B2228" s="27"/>
      <c r="C2228" s="27"/>
      <c r="D2228" s="27"/>
      <c r="E2228" s="27"/>
      <c r="F2228" s="26"/>
      <c r="G2228" s="28" t="str">
        <f t="shared" si="43"/>
        <v/>
      </c>
      <c r="H2228" s="31"/>
    </row>
    <row r="2229" spans="2:8">
      <c r="B2229" s="27"/>
      <c r="C2229" s="27"/>
      <c r="D2229" s="27"/>
      <c r="E2229" s="27"/>
      <c r="F2229" s="26"/>
      <c r="G2229" s="28" t="str">
        <f t="shared" si="43"/>
        <v/>
      </c>
      <c r="H2229" s="31"/>
    </row>
    <row r="2230" spans="2:8">
      <c r="B2230" s="27"/>
      <c r="C2230" s="27"/>
      <c r="D2230" s="27"/>
      <c r="E2230" s="27"/>
      <c r="F2230" s="26"/>
      <c r="G2230" s="28" t="str">
        <f t="shared" si="43"/>
        <v/>
      </c>
      <c r="H2230" s="31"/>
    </row>
    <row r="2231" spans="2:8">
      <c r="B2231" s="27"/>
      <c r="C2231" s="27"/>
      <c r="D2231" s="27"/>
      <c r="E2231" s="27"/>
      <c r="F2231" s="26"/>
      <c r="G2231" s="28" t="str">
        <f t="shared" si="43"/>
        <v/>
      </c>
      <c r="H2231" s="31"/>
    </row>
    <row r="2232" spans="2:8">
      <c r="B2232" s="27"/>
      <c r="C2232" s="27"/>
      <c r="D2232" s="27"/>
      <c r="E2232" s="27"/>
      <c r="F2232" s="26"/>
      <c r="G2232" s="28" t="str">
        <f t="shared" si="43"/>
        <v/>
      </c>
      <c r="H2232" s="31"/>
    </row>
    <row r="2233" spans="2:8">
      <c r="B2233" s="27"/>
      <c r="C2233" s="27"/>
      <c r="D2233" s="27"/>
      <c r="E2233" s="27"/>
      <c r="F2233" s="26"/>
      <c r="G2233" s="28" t="str">
        <f t="shared" si="43"/>
        <v/>
      </c>
      <c r="H2233" s="31"/>
    </row>
    <row r="2234" spans="2:8">
      <c r="B2234" s="27"/>
      <c r="C2234" s="27"/>
      <c r="D2234" s="27"/>
      <c r="E2234" s="27"/>
      <c r="F2234" s="26"/>
      <c r="G2234" s="28" t="str">
        <f t="shared" si="43"/>
        <v/>
      </c>
      <c r="H2234" s="31"/>
    </row>
    <row r="2235" spans="2:8">
      <c r="B2235" s="27"/>
      <c r="C2235" s="27"/>
      <c r="D2235" s="27"/>
      <c r="E2235" s="27"/>
      <c r="F2235" s="26"/>
      <c r="G2235" s="28" t="str">
        <f t="shared" si="43"/>
        <v/>
      </c>
      <c r="H2235" s="31"/>
    </row>
    <row r="2236" spans="2:8">
      <c r="B2236" s="27"/>
      <c r="C2236" s="27"/>
      <c r="D2236" s="27"/>
      <c r="E2236" s="27"/>
      <c r="F2236" s="26"/>
      <c r="G2236" s="28" t="str">
        <f t="shared" si="43"/>
        <v/>
      </c>
      <c r="H2236" s="31"/>
    </row>
    <row r="2237" spans="2:8">
      <c r="B2237" s="27"/>
      <c r="C2237" s="27"/>
      <c r="D2237" s="27"/>
      <c r="E2237" s="27"/>
      <c r="F2237" s="26"/>
      <c r="G2237" s="28" t="str">
        <f t="shared" si="43"/>
        <v/>
      </c>
      <c r="H2237" s="31"/>
    </row>
    <row r="2238" spans="2:8">
      <c r="B2238" s="27"/>
      <c r="C2238" s="27"/>
      <c r="D2238" s="27"/>
      <c r="E2238" s="27"/>
      <c r="F2238" s="26"/>
      <c r="G2238" s="28" t="str">
        <f t="shared" si="43"/>
        <v/>
      </c>
      <c r="H2238" s="31"/>
    </row>
    <row r="2239" spans="2:8">
      <c r="B2239" s="27"/>
      <c r="C2239" s="27"/>
      <c r="D2239" s="27"/>
      <c r="E2239" s="27"/>
      <c r="F2239" s="26"/>
      <c r="G2239" s="28" t="str">
        <f t="shared" si="43"/>
        <v/>
      </c>
      <c r="H2239" s="31"/>
    </row>
    <row r="2240" spans="2:8">
      <c r="B2240" s="27"/>
      <c r="C2240" s="27"/>
      <c r="D2240" s="27"/>
      <c r="E2240" s="27"/>
      <c r="F2240" s="26"/>
      <c r="G2240" s="28" t="str">
        <f t="shared" si="43"/>
        <v/>
      </c>
      <c r="H2240" s="31"/>
    </row>
    <row r="2241" spans="2:8">
      <c r="B2241" s="27"/>
      <c r="C2241" s="27"/>
      <c r="D2241" s="27"/>
      <c r="E2241" s="27"/>
      <c r="F2241" s="26"/>
      <c r="G2241" s="28" t="str">
        <f t="shared" si="43"/>
        <v/>
      </c>
      <c r="H2241" s="31"/>
    </row>
    <row r="2242" spans="2:8">
      <c r="B2242" s="27"/>
      <c r="C2242" s="27"/>
      <c r="D2242" s="27"/>
      <c r="E2242" s="27"/>
      <c r="F2242" s="26"/>
      <c r="G2242" s="28" t="str">
        <f t="shared" si="43"/>
        <v/>
      </c>
      <c r="H2242" s="31"/>
    </row>
    <row r="2243" spans="2:8">
      <c r="B2243" s="27"/>
      <c r="C2243" s="27"/>
      <c r="D2243" s="27"/>
      <c r="E2243" s="27"/>
      <c r="F2243" s="26"/>
      <c r="G2243" s="28" t="str">
        <f t="shared" si="43"/>
        <v/>
      </c>
      <c r="H2243" s="31"/>
    </row>
    <row r="2244" spans="2:8">
      <c r="B2244" s="27"/>
      <c r="C2244" s="27"/>
      <c r="D2244" s="27"/>
      <c r="E2244" s="27"/>
      <c r="F2244" s="26"/>
      <c r="G2244" s="28" t="str">
        <f t="shared" si="43"/>
        <v/>
      </c>
      <c r="H2244" s="31"/>
    </row>
    <row r="2245" spans="2:8">
      <c r="B2245" s="27"/>
      <c r="C2245" s="27"/>
      <c r="D2245" s="27"/>
      <c r="E2245" s="27"/>
      <c r="F2245" s="26"/>
      <c r="G2245" s="28" t="str">
        <f t="shared" si="43"/>
        <v/>
      </c>
      <c r="H2245" s="31"/>
    </row>
    <row r="2246" spans="2:8">
      <c r="B2246" s="27"/>
      <c r="C2246" s="27"/>
      <c r="D2246" s="27"/>
      <c r="E2246" s="27"/>
      <c r="F2246" s="26"/>
      <c r="G2246" s="28" t="str">
        <f t="shared" si="43"/>
        <v/>
      </c>
      <c r="H2246" s="31"/>
    </row>
    <row r="2247" spans="2:8">
      <c r="B2247" s="27"/>
      <c r="C2247" s="27"/>
      <c r="D2247" s="27"/>
      <c r="E2247" s="27"/>
      <c r="F2247" s="26"/>
      <c r="G2247" s="28" t="str">
        <f t="shared" si="43"/>
        <v/>
      </c>
      <c r="H2247" s="31"/>
    </row>
    <row r="2248" spans="2:8">
      <c r="B2248" s="27"/>
      <c r="C2248" s="27"/>
      <c r="D2248" s="27"/>
      <c r="E2248" s="27"/>
      <c r="F2248" s="26"/>
      <c r="G2248" s="28" t="str">
        <f t="shared" si="43"/>
        <v/>
      </c>
      <c r="H2248" s="31"/>
    </row>
    <row r="2249" spans="2:8">
      <c r="B2249" s="27"/>
      <c r="C2249" s="27"/>
      <c r="D2249" s="27"/>
      <c r="E2249" s="27"/>
      <c r="F2249" s="26"/>
      <c r="G2249" s="28" t="str">
        <f t="shared" si="43"/>
        <v/>
      </c>
      <c r="H2249" s="31"/>
    </row>
    <row r="2250" spans="2:8">
      <c r="B2250" s="27"/>
      <c r="C2250" s="27"/>
      <c r="D2250" s="27"/>
      <c r="E2250" s="27"/>
      <c r="F2250" s="26"/>
      <c r="G2250" s="28" t="str">
        <f t="shared" si="43"/>
        <v/>
      </c>
      <c r="H2250" s="31"/>
    </row>
    <row r="2251" spans="2:8">
      <c r="B2251" s="27"/>
      <c r="C2251" s="27"/>
      <c r="D2251" s="27"/>
      <c r="E2251" s="27"/>
      <c r="F2251" s="26"/>
      <c r="G2251" s="28" t="str">
        <f t="shared" si="43"/>
        <v/>
      </c>
      <c r="H2251" s="31"/>
    </row>
    <row r="2252" spans="2:8">
      <c r="B2252" s="27"/>
      <c r="C2252" s="27"/>
      <c r="D2252" s="27"/>
      <c r="E2252" s="27"/>
      <c r="F2252" s="26"/>
      <c r="G2252" s="28" t="str">
        <f t="shared" si="43"/>
        <v/>
      </c>
      <c r="H2252" s="31"/>
    </row>
    <row r="2253" spans="2:8">
      <c r="B2253" s="27"/>
      <c r="C2253" s="27"/>
      <c r="D2253" s="27"/>
      <c r="E2253" s="27"/>
      <c r="F2253" s="26"/>
      <c r="G2253" s="28" t="str">
        <f t="shared" si="43"/>
        <v/>
      </c>
      <c r="H2253" s="31"/>
    </row>
    <row r="2254" spans="2:8">
      <c r="B2254" s="27"/>
      <c r="C2254" s="27"/>
      <c r="D2254" s="27"/>
      <c r="E2254" s="27"/>
      <c r="F2254" s="26"/>
      <c r="G2254" s="28" t="str">
        <f t="shared" si="43"/>
        <v/>
      </c>
      <c r="H2254" s="31"/>
    </row>
    <row r="2255" spans="2:8">
      <c r="B2255" s="27"/>
      <c r="C2255" s="27"/>
      <c r="D2255" s="27"/>
      <c r="E2255" s="27"/>
      <c r="F2255" s="26"/>
      <c r="G2255" s="28" t="str">
        <f t="shared" si="43"/>
        <v/>
      </c>
      <c r="H2255" s="31"/>
    </row>
    <row r="2256" spans="2:8">
      <c r="B2256" s="27"/>
      <c r="C2256" s="27"/>
      <c r="D2256" s="27"/>
      <c r="E2256" s="27"/>
      <c r="F2256" s="26"/>
      <c r="G2256" s="28" t="str">
        <f t="shared" si="43"/>
        <v/>
      </c>
      <c r="H2256" s="31"/>
    </row>
    <row r="2257" spans="2:8">
      <c r="B2257" s="27"/>
      <c r="C2257" s="27"/>
      <c r="D2257" s="27"/>
      <c r="E2257" s="27"/>
      <c r="F2257" s="26"/>
      <c r="G2257" s="28" t="str">
        <f t="shared" si="43"/>
        <v/>
      </c>
      <c r="H2257" s="31"/>
    </row>
    <row r="2258" spans="2:8">
      <c r="B2258" s="27"/>
      <c r="C2258" s="27"/>
      <c r="D2258" s="27"/>
      <c r="E2258" s="27"/>
      <c r="F2258" s="26"/>
      <c r="G2258" s="28" t="str">
        <f t="shared" si="43"/>
        <v/>
      </c>
      <c r="H2258" s="31"/>
    </row>
    <row r="2259" spans="2:8">
      <c r="B2259" s="27"/>
      <c r="C2259" s="27"/>
      <c r="D2259" s="27"/>
      <c r="E2259" s="27"/>
      <c r="F2259" s="26"/>
      <c r="G2259" s="28" t="str">
        <f t="shared" si="43"/>
        <v/>
      </c>
      <c r="H2259" s="31"/>
    </row>
    <row r="2260" spans="2:8">
      <c r="B2260" s="27"/>
      <c r="C2260" s="27"/>
      <c r="D2260" s="27"/>
      <c r="E2260" s="27"/>
      <c r="F2260" s="26"/>
      <c r="G2260" s="28" t="str">
        <f t="shared" si="43"/>
        <v/>
      </c>
      <c r="H2260" s="31"/>
    </row>
    <row r="2261" spans="2:8">
      <c r="B2261" s="27"/>
      <c r="C2261" s="27"/>
      <c r="D2261" s="27"/>
      <c r="E2261" s="27"/>
      <c r="F2261" s="26"/>
      <c r="G2261" s="28" t="str">
        <f t="shared" si="43"/>
        <v/>
      </c>
      <c r="H2261" s="31"/>
    </row>
    <row r="2262" spans="2:8">
      <c r="B2262" s="27"/>
      <c r="C2262" s="27"/>
      <c r="D2262" s="27"/>
      <c r="E2262" s="27"/>
      <c r="F2262" s="26"/>
      <c r="G2262" s="28" t="str">
        <f t="shared" si="43"/>
        <v/>
      </c>
      <c r="H2262" s="31"/>
    </row>
    <row r="2263" spans="2:8">
      <c r="B2263" s="27"/>
      <c r="C2263" s="27"/>
      <c r="D2263" s="27"/>
      <c r="E2263" s="27"/>
      <c r="F2263" s="26"/>
      <c r="G2263" s="28" t="str">
        <f t="shared" si="43"/>
        <v/>
      </c>
      <c r="H2263" s="31"/>
    </row>
    <row r="2264" spans="2:8">
      <c r="B2264" s="27"/>
      <c r="C2264" s="27"/>
      <c r="D2264" s="27"/>
      <c r="E2264" s="27"/>
      <c r="F2264" s="26"/>
      <c r="G2264" s="28" t="str">
        <f t="shared" si="43"/>
        <v/>
      </c>
      <c r="H2264" s="31"/>
    </row>
    <row r="2265" spans="2:8">
      <c r="B2265" s="27"/>
      <c r="C2265" s="27"/>
      <c r="D2265" s="27"/>
      <c r="E2265" s="27"/>
      <c r="F2265" s="26"/>
      <c r="G2265" s="28" t="str">
        <f t="shared" si="43"/>
        <v/>
      </c>
      <c r="H2265" s="31"/>
    </row>
    <row r="2266" spans="2:8">
      <c r="B2266" s="27"/>
      <c r="C2266" s="27"/>
      <c r="D2266" s="27"/>
      <c r="E2266" s="27"/>
      <c r="F2266" s="26"/>
      <c r="G2266" s="28" t="str">
        <f t="shared" si="43"/>
        <v/>
      </c>
      <c r="H2266" s="31"/>
    </row>
    <row r="2267" spans="2:8">
      <c r="B2267" s="27"/>
      <c r="C2267" s="27"/>
      <c r="D2267" s="27"/>
      <c r="E2267" s="27"/>
      <c r="F2267" s="26"/>
      <c r="G2267" s="28" t="str">
        <f t="shared" si="43"/>
        <v/>
      </c>
      <c r="H2267" s="31"/>
    </row>
    <row r="2268" spans="2:8">
      <c r="B2268" s="27"/>
      <c r="C2268" s="27"/>
      <c r="D2268" s="27"/>
      <c r="E2268" s="27"/>
      <c r="F2268" s="26"/>
      <c r="G2268" s="28" t="str">
        <f t="shared" si="43"/>
        <v/>
      </c>
      <c r="H2268" s="31"/>
    </row>
    <row r="2269" spans="2:8">
      <c r="B2269" s="27"/>
      <c r="C2269" s="27"/>
      <c r="D2269" s="27"/>
      <c r="E2269" s="27"/>
      <c r="F2269" s="26"/>
      <c r="G2269" s="28" t="str">
        <f t="shared" si="43"/>
        <v/>
      </c>
      <c r="H2269" s="31"/>
    </row>
    <row r="2270" spans="2:8">
      <c r="B2270" s="27"/>
      <c r="C2270" s="27"/>
      <c r="D2270" s="27"/>
      <c r="E2270" s="27"/>
      <c r="F2270" s="26"/>
      <c r="G2270" s="28" t="str">
        <f t="shared" si="43"/>
        <v/>
      </c>
      <c r="H2270" s="31"/>
    </row>
    <row r="2271" spans="2:8">
      <c r="B2271" s="27"/>
      <c r="C2271" s="27"/>
      <c r="D2271" s="27"/>
      <c r="E2271" s="27"/>
      <c r="F2271" s="26"/>
      <c r="G2271" s="28" t="str">
        <f t="shared" si="43"/>
        <v/>
      </c>
      <c r="H2271" s="31"/>
    </row>
    <row r="2272" spans="2:8">
      <c r="B2272" s="27"/>
      <c r="C2272" s="27"/>
      <c r="D2272" s="27"/>
      <c r="E2272" s="27"/>
      <c r="F2272" s="26"/>
      <c r="G2272" s="28" t="str">
        <f t="shared" si="43"/>
        <v/>
      </c>
      <c r="H2272" s="31"/>
    </row>
    <row r="2273" spans="2:8">
      <c r="B2273" s="27"/>
      <c r="C2273" s="27"/>
      <c r="D2273" s="27"/>
      <c r="E2273" s="27"/>
      <c r="F2273" s="26"/>
      <c r="G2273" s="28" t="str">
        <f t="shared" si="43"/>
        <v/>
      </c>
      <c r="H2273" s="31"/>
    </row>
    <row r="2274" spans="2:8">
      <c r="B2274" s="27"/>
      <c r="C2274" s="27"/>
      <c r="D2274" s="27"/>
      <c r="E2274" s="27"/>
      <c r="F2274" s="26"/>
      <c r="G2274" s="28" t="str">
        <f t="shared" si="43"/>
        <v/>
      </c>
      <c r="H2274" s="31"/>
    </row>
    <row r="2275" spans="2:8">
      <c r="B2275" s="27"/>
      <c r="C2275" s="27"/>
      <c r="D2275" s="27"/>
      <c r="E2275" s="27"/>
      <c r="F2275" s="26"/>
      <c r="G2275" s="28" t="str">
        <f t="shared" si="43"/>
        <v/>
      </c>
      <c r="H2275" s="31"/>
    </row>
    <row r="2276" spans="2:8">
      <c r="B2276" s="27"/>
      <c r="C2276" s="27"/>
      <c r="D2276" s="27"/>
      <c r="E2276" s="27"/>
      <c r="F2276" s="26"/>
      <c r="G2276" s="28" t="str">
        <f t="shared" si="43"/>
        <v/>
      </c>
      <c r="H2276" s="31"/>
    </row>
    <row r="2277" spans="2:8">
      <c r="B2277" s="27"/>
      <c r="C2277" s="27"/>
      <c r="D2277" s="27"/>
      <c r="E2277" s="27"/>
      <c r="F2277" s="26"/>
      <c r="G2277" s="28" t="str">
        <f t="shared" si="43"/>
        <v/>
      </c>
      <c r="H2277" s="31"/>
    </row>
    <row r="2278" spans="2:8">
      <c r="B2278" s="27"/>
      <c r="C2278" s="27"/>
      <c r="D2278" s="27"/>
      <c r="E2278" s="27"/>
      <c r="F2278" s="26"/>
      <c r="G2278" s="28" t="str">
        <f t="shared" si="43"/>
        <v/>
      </c>
      <c r="H2278" s="31"/>
    </row>
    <row r="2279" spans="2:8">
      <c r="B2279" s="27"/>
      <c r="C2279" s="27"/>
      <c r="D2279" s="27"/>
      <c r="E2279" s="27"/>
      <c r="F2279" s="26"/>
      <c r="G2279" s="28" t="str">
        <f t="shared" si="43"/>
        <v/>
      </c>
      <c r="H2279" s="31"/>
    </row>
    <row r="2280" spans="2:8">
      <c r="B2280" s="27"/>
      <c r="C2280" s="27"/>
      <c r="D2280" s="27"/>
      <c r="E2280" s="27"/>
      <c r="F2280" s="26"/>
      <c r="G2280" s="28" t="str">
        <f t="shared" si="43"/>
        <v/>
      </c>
      <c r="H2280" s="31"/>
    </row>
    <row r="2281" spans="2:8">
      <c r="B2281" s="27"/>
      <c r="C2281" s="27"/>
      <c r="D2281" s="27"/>
      <c r="E2281" s="27"/>
      <c r="F2281" s="26"/>
      <c r="G2281" s="28" t="str">
        <f t="shared" ref="G2281:G2344" si="44">IF(F2281="","",IF(F2281="EI",4,IF(F2281="EO",5.2,IF(F2281="EQ",3.9,IF(F2281="ILF",7.5,IF(F2281="EIF",5.4))))))</f>
        <v/>
      </c>
      <c r="H2281" s="31"/>
    </row>
    <row r="2282" spans="2:8">
      <c r="B2282" s="27"/>
      <c r="C2282" s="27"/>
      <c r="D2282" s="27"/>
      <c r="E2282" s="27"/>
      <c r="F2282" s="26"/>
      <c r="G2282" s="28" t="str">
        <f t="shared" si="44"/>
        <v/>
      </c>
      <c r="H2282" s="31"/>
    </row>
    <row r="2283" spans="2:8">
      <c r="B2283" s="27"/>
      <c r="C2283" s="27"/>
      <c r="D2283" s="27"/>
      <c r="E2283" s="27"/>
      <c r="F2283" s="26"/>
      <c r="G2283" s="28" t="str">
        <f t="shared" si="44"/>
        <v/>
      </c>
      <c r="H2283" s="31"/>
    </row>
    <row r="2284" spans="2:8">
      <c r="B2284" s="27"/>
      <c r="C2284" s="27"/>
      <c r="D2284" s="27"/>
      <c r="E2284" s="27"/>
      <c r="F2284" s="26"/>
      <c r="G2284" s="28" t="str">
        <f t="shared" si="44"/>
        <v/>
      </c>
      <c r="H2284" s="31"/>
    </row>
    <row r="2285" spans="2:8">
      <c r="B2285" s="27"/>
      <c r="C2285" s="27"/>
      <c r="D2285" s="27"/>
      <c r="E2285" s="27"/>
      <c r="F2285" s="26"/>
      <c r="G2285" s="28" t="str">
        <f t="shared" si="44"/>
        <v/>
      </c>
      <c r="H2285" s="31"/>
    </row>
    <row r="2286" spans="2:8">
      <c r="B2286" s="27"/>
      <c r="C2286" s="27"/>
      <c r="D2286" s="27"/>
      <c r="E2286" s="27"/>
      <c r="F2286" s="26"/>
      <c r="G2286" s="28" t="str">
        <f t="shared" si="44"/>
        <v/>
      </c>
      <c r="H2286" s="31"/>
    </row>
    <row r="2287" spans="2:8">
      <c r="B2287" s="27"/>
      <c r="C2287" s="27"/>
      <c r="D2287" s="27"/>
      <c r="E2287" s="27"/>
      <c r="F2287" s="26"/>
      <c r="G2287" s="28" t="str">
        <f t="shared" si="44"/>
        <v/>
      </c>
      <c r="H2287" s="31"/>
    </row>
    <row r="2288" spans="2:8">
      <c r="B2288" s="27"/>
      <c r="C2288" s="27"/>
      <c r="D2288" s="27"/>
      <c r="E2288" s="27"/>
      <c r="F2288" s="26"/>
      <c r="G2288" s="28" t="str">
        <f t="shared" si="44"/>
        <v/>
      </c>
      <c r="H2288" s="31"/>
    </row>
    <row r="2289" spans="2:8">
      <c r="B2289" s="27"/>
      <c r="C2289" s="27"/>
      <c r="D2289" s="27"/>
      <c r="E2289" s="27"/>
      <c r="F2289" s="26"/>
      <c r="G2289" s="28" t="str">
        <f t="shared" si="44"/>
        <v/>
      </c>
      <c r="H2289" s="31"/>
    </row>
    <row r="2290" spans="2:8">
      <c r="B2290" s="27"/>
      <c r="C2290" s="27"/>
      <c r="D2290" s="27"/>
      <c r="E2290" s="27"/>
      <c r="F2290" s="26"/>
      <c r="G2290" s="28" t="str">
        <f t="shared" si="44"/>
        <v/>
      </c>
      <c r="H2290" s="31"/>
    </row>
    <row r="2291" spans="2:8">
      <c r="B2291" s="27"/>
      <c r="C2291" s="27"/>
      <c r="D2291" s="27"/>
      <c r="E2291" s="27"/>
      <c r="F2291" s="26"/>
      <c r="G2291" s="28" t="str">
        <f t="shared" si="44"/>
        <v/>
      </c>
      <c r="H2291" s="31"/>
    </row>
    <row r="2292" spans="2:8">
      <c r="B2292" s="27"/>
      <c r="C2292" s="27"/>
      <c r="D2292" s="27"/>
      <c r="E2292" s="27"/>
      <c r="F2292" s="26"/>
      <c r="G2292" s="28" t="str">
        <f t="shared" si="44"/>
        <v/>
      </c>
      <c r="H2292" s="31"/>
    </row>
    <row r="2293" spans="2:8">
      <c r="B2293" s="27"/>
      <c r="C2293" s="27"/>
      <c r="D2293" s="27"/>
      <c r="E2293" s="27"/>
      <c r="F2293" s="26"/>
      <c r="G2293" s="28" t="str">
        <f t="shared" si="44"/>
        <v/>
      </c>
      <c r="H2293" s="31"/>
    </row>
    <row r="2294" spans="2:8">
      <c r="B2294" s="27"/>
      <c r="C2294" s="27"/>
      <c r="D2294" s="27"/>
      <c r="E2294" s="27"/>
      <c r="F2294" s="26"/>
      <c r="G2294" s="28" t="str">
        <f t="shared" si="44"/>
        <v/>
      </c>
      <c r="H2294" s="31"/>
    </row>
    <row r="2295" spans="2:8">
      <c r="B2295" s="27"/>
      <c r="C2295" s="27"/>
      <c r="D2295" s="27"/>
      <c r="E2295" s="27"/>
      <c r="F2295" s="26"/>
      <c r="G2295" s="28" t="str">
        <f t="shared" si="44"/>
        <v/>
      </c>
      <c r="H2295" s="31"/>
    </row>
    <row r="2296" spans="2:8">
      <c r="B2296" s="27"/>
      <c r="C2296" s="27"/>
      <c r="D2296" s="27"/>
      <c r="E2296" s="27"/>
      <c r="F2296" s="26"/>
      <c r="G2296" s="28" t="str">
        <f t="shared" si="44"/>
        <v/>
      </c>
      <c r="H2296" s="31"/>
    </row>
    <row r="2297" spans="2:8">
      <c r="B2297" s="27"/>
      <c r="C2297" s="27"/>
      <c r="D2297" s="27"/>
      <c r="E2297" s="27"/>
      <c r="F2297" s="26"/>
      <c r="G2297" s="28" t="str">
        <f t="shared" si="44"/>
        <v/>
      </c>
      <c r="H2297" s="31"/>
    </row>
    <row r="2298" spans="2:8">
      <c r="B2298" s="27"/>
      <c r="C2298" s="27"/>
      <c r="D2298" s="27"/>
      <c r="E2298" s="27"/>
      <c r="F2298" s="26"/>
      <c r="G2298" s="28" t="str">
        <f t="shared" si="44"/>
        <v/>
      </c>
      <c r="H2298" s="31"/>
    </row>
    <row r="2299" spans="2:8">
      <c r="B2299" s="27"/>
      <c r="C2299" s="27"/>
      <c r="D2299" s="27"/>
      <c r="E2299" s="27"/>
      <c r="F2299" s="26"/>
      <c r="G2299" s="28" t="str">
        <f t="shared" si="44"/>
        <v/>
      </c>
      <c r="H2299" s="31"/>
    </row>
    <row r="2300" spans="2:8">
      <c r="B2300" s="27"/>
      <c r="C2300" s="27"/>
      <c r="D2300" s="27"/>
      <c r="E2300" s="27"/>
      <c r="F2300" s="26"/>
      <c r="G2300" s="28" t="str">
        <f t="shared" si="44"/>
        <v/>
      </c>
      <c r="H2300" s="31"/>
    </row>
    <row r="2301" spans="2:8">
      <c r="B2301" s="27"/>
      <c r="C2301" s="27"/>
      <c r="D2301" s="27"/>
      <c r="E2301" s="27"/>
      <c r="F2301" s="26"/>
      <c r="G2301" s="28" t="str">
        <f t="shared" si="44"/>
        <v/>
      </c>
      <c r="H2301" s="31"/>
    </row>
    <row r="2302" spans="2:8">
      <c r="B2302" s="27"/>
      <c r="C2302" s="27"/>
      <c r="D2302" s="27"/>
      <c r="E2302" s="27"/>
      <c r="F2302" s="26"/>
      <c r="G2302" s="28" t="str">
        <f t="shared" si="44"/>
        <v/>
      </c>
      <c r="H2302" s="31"/>
    </row>
    <row r="2303" spans="2:8">
      <c r="B2303" s="27"/>
      <c r="C2303" s="27"/>
      <c r="D2303" s="27"/>
      <c r="E2303" s="27"/>
      <c r="F2303" s="26"/>
      <c r="G2303" s="28" t="str">
        <f t="shared" si="44"/>
        <v/>
      </c>
      <c r="H2303" s="31"/>
    </row>
    <row r="2304" spans="2:8">
      <c r="B2304" s="27"/>
      <c r="C2304" s="27"/>
      <c r="D2304" s="27"/>
      <c r="E2304" s="27"/>
      <c r="F2304" s="26"/>
      <c r="G2304" s="28" t="str">
        <f t="shared" si="44"/>
        <v/>
      </c>
      <c r="H2304" s="31"/>
    </row>
    <row r="2305" spans="2:8">
      <c r="B2305" s="27"/>
      <c r="C2305" s="27"/>
      <c r="D2305" s="27"/>
      <c r="E2305" s="27"/>
      <c r="F2305" s="26"/>
      <c r="G2305" s="28" t="str">
        <f t="shared" si="44"/>
        <v/>
      </c>
      <c r="H2305" s="31"/>
    </row>
    <row r="2306" spans="2:8">
      <c r="B2306" s="27"/>
      <c r="C2306" s="27"/>
      <c r="D2306" s="27"/>
      <c r="E2306" s="27"/>
      <c r="F2306" s="26"/>
      <c r="G2306" s="28" t="str">
        <f t="shared" si="44"/>
        <v/>
      </c>
      <c r="H2306" s="31"/>
    </row>
    <row r="2307" spans="2:8">
      <c r="B2307" s="27"/>
      <c r="C2307" s="27"/>
      <c r="D2307" s="27"/>
      <c r="E2307" s="27"/>
      <c r="F2307" s="26"/>
      <c r="G2307" s="28" t="str">
        <f t="shared" si="44"/>
        <v/>
      </c>
      <c r="H2307" s="31"/>
    </row>
    <row r="2308" spans="2:8">
      <c r="B2308" s="27"/>
      <c r="C2308" s="27"/>
      <c r="D2308" s="27"/>
      <c r="E2308" s="27"/>
      <c r="F2308" s="26"/>
      <c r="G2308" s="28" t="str">
        <f t="shared" si="44"/>
        <v/>
      </c>
      <c r="H2308" s="31"/>
    </row>
    <row r="2309" spans="2:8">
      <c r="B2309" s="27"/>
      <c r="C2309" s="27"/>
      <c r="D2309" s="27"/>
      <c r="E2309" s="27"/>
      <c r="F2309" s="26"/>
      <c r="G2309" s="28" t="str">
        <f t="shared" si="44"/>
        <v/>
      </c>
      <c r="H2309" s="31"/>
    </row>
    <row r="2310" spans="2:8">
      <c r="B2310" s="27"/>
      <c r="C2310" s="27"/>
      <c r="D2310" s="27"/>
      <c r="E2310" s="27"/>
      <c r="F2310" s="26"/>
      <c r="G2310" s="28" t="str">
        <f t="shared" si="44"/>
        <v/>
      </c>
      <c r="H2310" s="31"/>
    </row>
    <row r="2311" spans="2:8">
      <c r="B2311" s="27"/>
      <c r="C2311" s="27"/>
      <c r="D2311" s="27"/>
      <c r="E2311" s="27"/>
      <c r="F2311" s="26"/>
      <c r="G2311" s="28" t="str">
        <f t="shared" si="44"/>
        <v/>
      </c>
      <c r="H2311" s="31"/>
    </row>
    <row r="2312" spans="2:8">
      <c r="B2312" s="27"/>
      <c r="C2312" s="27"/>
      <c r="D2312" s="27"/>
      <c r="E2312" s="27"/>
      <c r="F2312" s="26"/>
      <c r="G2312" s="28" t="str">
        <f t="shared" si="44"/>
        <v/>
      </c>
      <c r="H2312" s="31"/>
    </row>
    <row r="2313" spans="2:8">
      <c r="B2313" s="27"/>
      <c r="C2313" s="27"/>
      <c r="D2313" s="27"/>
      <c r="E2313" s="27"/>
      <c r="F2313" s="26"/>
      <c r="G2313" s="28" t="str">
        <f t="shared" si="44"/>
        <v/>
      </c>
      <c r="H2313" s="31"/>
    </row>
    <row r="2314" spans="2:8">
      <c r="B2314" s="27"/>
      <c r="C2314" s="27"/>
      <c r="D2314" s="27"/>
      <c r="E2314" s="27"/>
      <c r="F2314" s="26"/>
      <c r="G2314" s="28" t="str">
        <f t="shared" si="44"/>
        <v/>
      </c>
      <c r="H2314" s="31"/>
    </row>
    <row r="2315" spans="2:8">
      <c r="B2315" s="27"/>
      <c r="C2315" s="27"/>
      <c r="D2315" s="27"/>
      <c r="E2315" s="27"/>
      <c r="F2315" s="26"/>
      <c r="G2315" s="28" t="str">
        <f t="shared" si="44"/>
        <v/>
      </c>
      <c r="H2315" s="31"/>
    </row>
    <row r="2316" spans="2:8">
      <c r="B2316" s="27"/>
      <c r="C2316" s="27"/>
      <c r="D2316" s="27"/>
      <c r="E2316" s="27"/>
      <c r="F2316" s="26"/>
      <c r="G2316" s="28" t="str">
        <f t="shared" si="44"/>
        <v/>
      </c>
      <c r="H2316" s="31"/>
    </row>
    <row r="2317" spans="2:8">
      <c r="B2317" s="27"/>
      <c r="C2317" s="27"/>
      <c r="D2317" s="27"/>
      <c r="E2317" s="27"/>
      <c r="F2317" s="26"/>
      <c r="G2317" s="28" t="str">
        <f t="shared" si="44"/>
        <v/>
      </c>
      <c r="H2317" s="31"/>
    </row>
    <row r="2318" spans="2:8">
      <c r="B2318" s="27"/>
      <c r="C2318" s="27"/>
      <c r="D2318" s="27"/>
      <c r="E2318" s="27"/>
      <c r="F2318" s="26"/>
      <c r="G2318" s="28" t="str">
        <f t="shared" si="44"/>
        <v/>
      </c>
      <c r="H2318" s="31"/>
    </row>
    <row r="2319" spans="2:8">
      <c r="B2319" s="27"/>
      <c r="C2319" s="27"/>
      <c r="D2319" s="27"/>
      <c r="E2319" s="27"/>
      <c r="F2319" s="26"/>
      <c r="G2319" s="28" t="str">
        <f t="shared" si="44"/>
        <v/>
      </c>
      <c r="H2319" s="31"/>
    </row>
    <row r="2320" spans="2:8">
      <c r="B2320" s="27"/>
      <c r="C2320" s="27"/>
      <c r="D2320" s="27"/>
      <c r="E2320" s="27"/>
      <c r="F2320" s="26"/>
      <c r="G2320" s="28" t="str">
        <f t="shared" si="44"/>
        <v/>
      </c>
      <c r="H2320" s="31"/>
    </row>
    <row r="2321" spans="2:8">
      <c r="B2321" s="27"/>
      <c r="C2321" s="27"/>
      <c r="D2321" s="27"/>
      <c r="E2321" s="27"/>
      <c r="F2321" s="26"/>
      <c r="G2321" s="28" t="str">
        <f t="shared" si="44"/>
        <v/>
      </c>
      <c r="H2321" s="31"/>
    </row>
    <row r="2322" spans="2:8">
      <c r="B2322" s="27"/>
      <c r="C2322" s="27"/>
      <c r="D2322" s="27"/>
      <c r="E2322" s="27"/>
      <c r="F2322" s="26"/>
      <c r="G2322" s="28" t="str">
        <f t="shared" si="44"/>
        <v/>
      </c>
      <c r="H2322" s="31"/>
    </row>
    <row r="2323" spans="2:8">
      <c r="B2323" s="27"/>
      <c r="C2323" s="27"/>
      <c r="D2323" s="27"/>
      <c r="E2323" s="27"/>
      <c r="F2323" s="26"/>
      <c r="G2323" s="28" t="str">
        <f t="shared" si="44"/>
        <v/>
      </c>
      <c r="H2323" s="31"/>
    </row>
    <row r="2324" spans="2:8">
      <c r="B2324" s="27"/>
      <c r="C2324" s="27"/>
      <c r="D2324" s="27"/>
      <c r="E2324" s="27"/>
      <c r="F2324" s="26"/>
      <c r="G2324" s="28" t="str">
        <f t="shared" si="44"/>
        <v/>
      </c>
      <c r="H2324" s="31"/>
    </row>
    <row r="2325" spans="2:8">
      <c r="B2325" s="27"/>
      <c r="C2325" s="27"/>
      <c r="D2325" s="27"/>
      <c r="E2325" s="27"/>
      <c r="F2325" s="26"/>
      <c r="G2325" s="28" t="str">
        <f t="shared" si="44"/>
        <v/>
      </c>
      <c r="H2325" s="31"/>
    </row>
    <row r="2326" spans="2:8">
      <c r="B2326" s="27"/>
      <c r="C2326" s="27"/>
      <c r="D2326" s="27"/>
      <c r="E2326" s="27"/>
      <c r="F2326" s="26"/>
      <c r="G2326" s="28" t="str">
        <f t="shared" si="44"/>
        <v/>
      </c>
      <c r="H2326" s="31"/>
    </row>
    <row r="2327" spans="2:8">
      <c r="B2327" s="27"/>
      <c r="C2327" s="27"/>
      <c r="D2327" s="27"/>
      <c r="E2327" s="27"/>
      <c r="F2327" s="26"/>
      <c r="G2327" s="28" t="str">
        <f t="shared" si="44"/>
        <v/>
      </c>
      <c r="H2327" s="31"/>
    </row>
    <row r="2328" spans="2:8">
      <c r="B2328" s="27"/>
      <c r="C2328" s="27"/>
      <c r="D2328" s="27"/>
      <c r="E2328" s="27"/>
      <c r="F2328" s="26"/>
      <c r="G2328" s="28" t="str">
        <f t="shared" si="44"/>
        <v/>
      </c>
      <c r="H2328" s="31"/>
    </row>
    <row r="2329" spans="2:8">
      <c r="B2329" s="27"/>
      <c r="C2329" s="27"/>
      <c r="D2329" s="27"/>
      <c r="E2329" s="27"/>
      <c r="F2329" s="26"/>
      <c r="G2329" s="28" t="str">
        <f t="shared" si="44"/>
        <v/>
      </c>
      <c r="H2329" s="31"/>
    </row>
    <row r="2330" spans="2:8">
      <c r="B2330" s="27"/>
      <c r="C2330" s="27"/>
      <c r="D2330" s="27"/>
      <c r="E2330" s="27"/>
      <c r="F2330" s="26"/>
      <c r="G2330" s="28" t="str">
        <f t="shared" si="44"/>
        <v/>
      </c>
      <c r="H2330" s="31"/>
    </row>
    <row r="2331" spans="2:8">
      <c r="B2331" s="27"/>
      <c r="C2331" s="27"/>
      <c r="D2331" s="27"/>
      <c r="E2331" s="27"/>
      <c r="F2331" s="26"/>
      <c r="G2331" s="28" t="str">
        <f t="shared" si="44"/>
        <v/>
      </c>
      <c r="H2331" s="31"/>
    </row>
    <row r="2332" spans="2:8">
      <c r="B2332" s="27"/>
      <c r="C2332" s="27"/>
      <c r="D2332" s="27"/>
      <c r="E2332" s="27"/>
      <c r="F2332" s="26"/>
      <c r="G2332" s="28" t="str">
        <f t="shared" si="44"/>
        <v/>
      </c>
      <c r="H2332" s="31"/>
    </row>
    <row r="2333" spans="2:8">
      <c r="B2333" s="27"/>
      <c r="C2333" s="27"/>
      <c r="D2333" s="27"/>
      <c r="E2333" s="27"/>
      <c r="F2333" s="26"/>
      <c r="G2333" s="28" t="str">
        <f t="shared" si="44"/>
        <v/>
      </c>
      <c r="H2333" s="31"/>
    </row>
    <row r="2334" spans="2:8">
      <c r="B2334" s="27"/>
      <c r="C2334" s="27"/>
      <c r="D2334" s="27"/>
      <c r="E2334" s="27"/>
      <c r="F2334" s="26"/>
      <c r="G2334" s="28" t="str">
        <f t="shared" si="44"/>
        <v/>
      </c>
      <c r="H2334" s="31"/>
    </row>
    <row r="2335" spans="2:8">
      <c r="B2335" s="27"/>
      <c r="C2335" s="27"/>
      <c r="D2335" s="27"/>
      <c r="E2335" s="27"/>
      <c r="F2335" s="26"/>
      <c r="G2335" s="28" t="str">
        <f t="shared" si="44"/>
        <v/>
      </c>
      <c r="H2335" s="31"/>
    </row>
    <row r="2336" spans="2:8">
      <c r="B2336" s="27"/>
      <c r="C2336" s="27"/>
      <c r="D2336" s="27"/>
      <c r="E2336" s="27"/>
      <c r="F2336" s="26"/>
      <c r="G2336" s="28" t="str">
        <f t="shared" si="44"/>
        <v/>
      </c>
      <c r="H2336" s="31"/>
    </row>
    <row r="2337" spans="2:8">
      <c r="B2337" s="27"/>
      <c r="C2337" s="27"/>
      <c r="D2337" s="27"/>
      <c r="E2337" s="27"/>
      <c r="F2337" s="26"/>
      <c r="G2337" s="28" t="str">
        <f t="shared" si="44"/>
        <v/>
      </c>
      <c r="H2337" s="31"/>
    </row>
    <row r="2338" spans="2:8">
      <c r="B2338" s="27"/>
      <c r="C2338" s="27"/>
      <c r="D2338" s="27"/>
      <c r="E2338" s="27"/>
      <c r="F2338" s="26"/>
      <c r="G2338" s="28" t="str">
        <f t="shared" si="44"/>
        <v/>
      </c>
      <c r="H2338" s="31"/>
    </row>
    <row r="2339" spans="2:8">
      <c r="B2339" s="27"/>
      <c r="C2339" s="27"/>
      <c r="D2339" s="27"/>
      <c r="E2339" s="27"/>
      <c r="F2339" s="26"/>
      <c r="G2339" s="28" t="str">
        <f t="shared" si="44"/>
        <v/>
      </c>
      <c r="H2339" s="31"/>
    </row>
    <row r="2340" spans="2:8">
      <c r="B2340" s="27"/>
      <c r="C2340" s="27"/>
      <c r="D2340" s="27"/>
      <c r="E2340" s="27"/>
      <c r="F2340" s="26"/>
      <c r="G2340" s="28" t="str">
        <f t="shared" si="44"/>
        <v/>
      </c>
      <c r="H2340" s="31"/>
    </row>
    <row r="2341" spans="2:8">
      <c r="B2341" s="27"/>
      <c r="C2341" s="27"/>
      <c r="D2341" s="27"/>
      <c r="E2341" s="27"/>
      <c r="F2341" s="26"/>
      <c r="G2341" s="28" t="str">
        <f t="shared" si="44"/>
        <v/>
      </c>
      <c r="H2341" s="31"/>
    </row>
    <row r="2342" spans="2:8">
      <c r="B2342" s="27"/>
      <c r="C2342" s="27"/>
      <c r="D2342" s="27"/>
      <c r="E2342" s="27"/>
      <c r="F2342" s="26"/>
      <c r="G2342" s="28" t="str">
        <f t="shared" si="44"/>
        <v/>
      </c>
      <c r="H2342" s="31"/>
    </row>
    <row r="2343" spans="2:8">
      <c r="B2343" s="27"/>
      <c r="C2343" s="27"/>
      <c r="D2343" s="27"/>
      <c r="E2343" s="27"/>
      <c r="F2343" s="26"/>
      <c r="G2343" s="28" t="str">
        <f t="shared" si="44"/>
        <v/>
      </c>
      <c r="H2343" s="31"/>
    </row>
    <row r="2344" spans="2:8">
      <c r="B2344" s="27"/>
      <c r="C2344" s="27"/>
      <c r="D2344" s="27"/>
      <c r="E2344" s="27"/>
      <c r="F2344" s="26"/>
      <c r="G2344" s="28" t="str">
        <f t="shared" si="44"/>
        <v/>
      </c>
      <c r="H2344" s="31"/>
    </row>
    <row r="2345" spans="2:8">
      <c r="B2345" s="27"/>
      <c r="C2345" s="27"/>
      <c r="D2345" s="27"/>
      <c r="E2345" s="27"/>
      <c r="F2345" s="26"/>
      <c r="G2345" s="28" t="str">
        <f t="shared" ref="G2345:G2408" si="45">IF(F2345="","",IF(F2345="EI",4,IF(F2345="EO",5.2,IF(F2345="EQ",3.9,IF(F2345="ILF",7.5,IF(F2345="EIF",5.4))))))</f>
        <v/>
      </c>
      <c r="H2345" s="31"/>
    </row>
    <row r="2346" spans="2:8">
      <c r="B2346" s="27"/>
      <c r="C2346" s="27"/>
      <c r="D2346" s="27"/>
      <c r="E2346" s="27"/>
      <c r="F2346" s="26"/>
      <c r="G2346" s="28" t="str">
        <f t="shared" si="45"/>
        <v/>
      </c>
      <c r="H2346" s="31"/>
    </row>
    <row r="2347" spans="2:8">
      <c r="B2347" s="27"/>
      <c r="C2347" s="27"/>
      <c r="D2347" s="27"/>
      <c r="E2347" s="27"/>
      <c r="F2347" s="26"/>
      <c r="G2347" s="28" t="str">
        <f t="shared" si="45"/>
        <v/>
      </c>
      <c r="H2347" s="31"/>
    </row>
    <row r="2348" spans="2:8">
      <c r="B2348" s="27"/>
      <c r="C2348" s="27"/>
      <c r="D2348" s="27"/>
      <c r="E2348" s="27"/>
      <c r="F2348" s="26"/>
      <c r="G2348" s="28" t="str">
        <f t="shared" si="45"/>
        <v/>
      </c>
      <c r="H2348" s="31"/>
    </row>
    <row r="2349" spans="2:8">
      <c r="B2349" s="27"/>
      <c r="C2349" s="27"/>
      <c r="D2349" s="27"/>
      <c r="E2349" s="27"/>
      <c r="F2349" s="26"/>
      <c r="G2349" s="28" t="str">
        <f t="shared" si="45"/>
        <v/>
      </c>
      <c r="H2349" s="31"/>
    </row>
    <row r="2350" spans="2:8">
      <c r="B2350" s="27"/>
      <c r="C2350" s="27"/>
      <c r="D2350" s="27"/>
      <c r="E2350" s="27"/>
      <c r="F2350" s="26"/>
      <c r="G2350" s="28" t="str">
        <f t="shared" si="45"/>
        <v/>
      </c>
      <c r="H2350" s="31"/>
    </row>
    <row r="2351" spans="2:8">
      <c r="B2351" s="27"/>
      <c r="C2351" s="27"/>
      <c r="D2351" s="27"/>
      <c r="E2351" s="27"/>
      <c r="F2351" s="26"/>
      <c r="G2351" s="28" t="str">
        <f t="shared" si="45"/>
        <v/>
      </c>
      <c r="H2351" s="31"/>
    </row>
    <row r="2352" spans="2:8">
      <c r="B2352" s="27"/>
      <c r="C2352" s="27"/>
      <c r="D2352" s="27"/>
      <c r="E2352" s="27"/>
      <c r="F2352" s="26"/>
      <c r="G2352" s="28" t="str">
        <f t="shared" si="45"/>
        <v/>
      </c>
      <c r="H2352" s="31"/>
    </row>
    <row r="2353" spans="2:8">
      <c r="B2353" s="27"/>
      <c r="C2353" s="27"/>
      <c r="D2353" s="27"/>
      <c r="E2353" s="27"/>
      <c r="F2353" s="26"/>
      <c r="G2353" s="28" t="str">
        <f t="shared" si="45"/>
        <v/>
      </c>
      <c r="H2353" s="31"/>
    </row>
    <row r="2354" spans="2:8">
      <c r="B2354" s="27"/>
      <c r="C2354" s="27"/>
      <c r="D2354" s="27"/>
      <c r="E2354" s="27"/>
      <c r="F2354" s="26"/>
      <c r="G2354" s="28" t="str">
        <f t="shared" si="45"/>
        <v/>
      </c>
      <c r="H2354" s="31"/>
    </row>
    <row r="2355" spans="2:8">
      <c r="B2355" s="27"/>
      <c r="C2355" s="27"/>
      <c r="D2355" s="27"/>
      <c r="E2355" s="27"/>
      <c r="F2355" s="26"/>
      <c r="G2355" s="28" t="str">
        <f t="shared" si="45"/>
        <v/>
      </c>
      <c r="H2355" s="31"/>
    </row>
    <row r="2356" spans="2:8">
      <c r="B2356" s="27"/>
      <c r="C2356" s="27"/>
      <c r="D2356" s="27"/>
      <c r="E2356" s="27"/>
      <c r="F2356" s="26"/>
      <c r="G2356" s="28" t="str">
        <f t="shared" si="45"/>
        <v/>
      </c>
      <c r="H2356" s="31"/>
    </row>
    <row r="2357" spans="2:8">
      <c r="B2357" s="27"/>
      <c r="C2357" s="27"/>
      <c r="D2357" s="27"/>
      <c r="E2357" s="27"/>
      <c r="F2357" s="26"/>
      <c r="G2357" s="28" t="str">
        <f t="shared" si="45"/>
        <v/>
      </c>
      <c r="H2357" s="31"/>
    </row>
    <row r="2358" spans="2:8">
      <c r="B2358" s="27"/>
      <c r="C2358" s="27"/>
      <c r="D2358" s="27"/>
      <c r="E2358" s="27"/>
      <c r="F2358" s="26"/>
      <c r="G2358" s="28" t="str">
        <f t="shared" si="45"/>
        <v/>
      </c>
      <c r="H2358" s="31"/>
    </row>
    <row r="2359" spans="2:8">
      <c r="B2359" s="27"/>
      <c r="C2359" s="27"/>
      <c r="D2359" s="27"/>
      <c r="E2359" s="27"/>
      <c r="F2359" s="26"/>
      <c r="G2359" s="28" t="str">
        <f t="shared" si="45"/>
        <v/>
      </c>
      <c r="H2359" s="31"/>
    </row>
    <row r="2360" spans="2:8">
      <c r="B2360" s="27"/>
      <c r="C2360" s="27"/>
      <c r="D2360" s="27"/>
      <c r="E2360" s="27"/>
      <c r="F2360" s="26"/>
      <c r="G2360" s="28" t="str">
        <f t="shared" si="45"/>
        <v/>
      </c>
      <c r="H2360" s="31"/>
    </row>
    <row r="2361" spans="2:8">
      <c r="B2361" s="27"/>
      <c r="C2361" s="27"/>
      <c r="D2361" s="27"/>
      <c r="E2361" s="27"/>
      <c r="F2361" s="26"/>
      <c r="G2361" s="28" t="str">
        <f t="shared" si="45"/>
        <v/>
      </c>
      <c r="H2361" s="31"/>
    </row>
    <row r="2362" spans="2:8">
      <c r="B2362" s="27"/>
      <c r="C2362" s="27"/>
      <c r="D2362" s="27"/>
      <c r="E2362" s="27"/>
      <c r="F2362" s="26"/>
      <c r="G2362" s="28" t="str">
        <f t="shared" si="45"/>
        <v/>
      </c>
      <c r="H2362" s="31"/>
    </row>
    <row r="2363" spans="2:8">
      <c r="B2363" s="27"/>
      <c r="C2363" s="27"/>
      <c r="D2363" s="27"/>
      <c r="E2363" s="27"/>
      <c r="F2363" s="26"/>
      <c r="G2363" s="28" t="str">
        <f t="shared" si="45"/>
        <v/>
      </c>
      <c r="H2363" s="31"/>
    </row>
    <row r="2364" spans="2:8">
      <c r="B2364" s="27"/>
      <c r="C2364" s="27"/>
      <c r="D2364" s="27"/>
      <c r="E2364" s="27"/>
      <c r="F2364" s="26"/>
      <c r="G2364" s="28" t="str">
        <f t="shared" si="45"/>
        <v/>
      </c>
      <c r="H2364" s="31"/>
    </row>
    <row r="2365" spans="2:8">
      <c r="B2365" s="27"/>
      <c r="C2365" s="27"/>
      <c r="D2365" s="27"/>
      <c r="E2365" s="27"/>
      <c r="F2365" s="26"/>
      <c r="G2365" s="28" t="str">
        <f t="shared" si="45"/>
        <v/>
      </c>
      <c r="H2365" s="31"/>
    </row>
    <row r="2366" spans="2:8">
      <c r="B2366" s="27"/>
      <c r="C2366" s="27"/>
      <c r="D2366" s="27"/>
      <c r="E2366" s="27"/>
      <c r="F2366" s="26"/>
      <c r="G2366" s="28" t="str">
        <f t="shared" si="45"/>
        <v/>
      </c>
      <c r="H2366" s="31"/>
    </row>
    <row r="2367" spans="2:8">
      <c r="B2367" s="27"/>
      <c r="C2367" s="27"/>
      <c r="D2367" s="27"/>
      <c r="E2367" s="27"/>
      <c r="F2367" s="26"/>
      <c r="G2367" s="28" t="str">
        <f t="shared" si="45"/>
        <v/>
      </c>
      <c r="H2367" s="31"/>
    </row>
    <row r="2368" spans="2:8">
      <c r="B2368" s="27"/>
      <c r="C2368" s="27"/>
      <c r="D2368" s="27"/>
      <c r="E2368" s="27"/>
      <c r="F2368" s="26"/>
      <c r="G2368" s="28" t="str">
        <f t="shared" si="45"/>
        <v/>
      </c>
      <c r="H2368" s="31"/>
    </row>
    <row r="2369" spans="2:8">
      <c r="B2369" s="27"/>
      <c r="C2369" s="27"/>
      <c r="D2369" s="27"/>
      <c r="E2369" s="27"/>
      <c r="F2369" s="26"/>
      <c r="G2369" s="28" t="str">
        <f t="shared" si="45"/>
        <v/>
      </c>
      <c r="H2369" s="31"/>
    </row>
    <row r="2370" spans="2:8">
      <c r="B2370" s="27"/>
      <c r="C2370" s="27"/>
      <c r="D2370" s="27"/>
      <c r="E2370" s="27"/>
      <c r="F2370" s="26"/>
      <c r="G2370" s="28" t="str">
        <f t="shared" si="45"/>
        <v/>
      </c>
      <c r="H2370" s="31"/>
    </row>
    <row r="2371" spans="2:8">
      <c r="B2371" s="27"/>
      <c r="C2371" s="27"/>
      <c r="D2371" s="27"/>
      <c r="E2371" s="27"/>
      <c r="F2371" s="26"/>
      <c r="G2371" s="28" t="str">
        <f t="shared" si="45"/>
        <v/>
      </c>
      <c r="H2371" s="31"/>
    </row>
    <row r="2372" spans="2:8">
      <c r="B2372" s="27"/>
      <c r="C2372" s="27"/>
      <c r="D2372" s="27"/>
      <c r="E2372" s="27"/>
      <c r="F2372" s="26"/>
      <c r="G2372" s="28" t="str">
        <f t="shared" si="45"/>
        <v/>
      </c>
      <c r="H2372" s="31"/>
    </row>
    <row r="2373" spans="2:8">
      <c r="B2373" s="27"/>
      <c r="C2373" s="27"/>
      <c r="D2373" s="27"/>
      <c r="E2373" s="27"/>
      <c r="F2373" s="26"/>
      <c r="G2373" s="28" t="str">
        <f t="shared" si="45"/>
        <v/>
      </c>
      <c r="H2373" s="31"/>
    </row>
    <row r="2374" spans="2:8">
      <c r="B2374" s="27"/>
      <c r="C2374" s="27"/>
      <c r="D2374" s="27"/>
      <c r="E2374" s="27"/>
      <c r="F2374" s="26"/>
      <c r="G2374" s="28" t="str">
        <f t="shared" si="45"/>
        <v/>
      </c>
      <c r="H2374" s="31"/>
    </row>
    <row r="2375" spans="2:8">
      <c r="B2375" s="27"/>
      <c r="C2375" s="27"/>
      <c r="D2375" s="27"/>
      <c r="E2375" s="27"/>
      <c r="F2375" s="26"/>
      <c r="G2375" s="28" t="str">
        <f t="shared" si="45"/>
        <v/>
      </c>
      <c r="H2375" s="31"/>
    </row>
    <row r="2376" spans="2:8">
      <c r="B2376" s="27"/>
      <c r="C2376" s="27"/>
      <c r="D2376" s="27"/>
      <c r="E2376" s="27"/>
      <c r="F2376" s="26"/>
      <c r="G2376" s="28" t="str">
        <f t="shared" si="45"/>
        <v/>
      </c>
      <c r="H2376" s="31"/>
    </row>
    <row r="2377" spans="2:8">
      <c r="B2377" s="27"/>
      <c r="C2377" s="27"/>
      <c r="D2377" s="27"/>
      <c r="E2377" s="27"/>
      <c r="F2377" s="26"/>
      <c r="G2377" s="28" t="str">
        <f t="shared" si="45"/>
        <v/>
      </c>
      <c r="H2377" s="31"/>
    </row>
    <row r="2378" spans="2:8">
      <c r="B2378" s="27"/>
      <c r="C2378" s="27"/>
      <c r="D2378" s="27"/>
      <c r="E2378" s="27"/>
      <c r="F2378" s="26"/>
      <c r="G2378" s="28" t="str">
        <f t="shared" si="45"/>
        <v/>
      </c>
      <c r="H2378" s="31"/>
    </row>
    <row r="2379" spans="2:8">
      <c r="B2379" s="27"/>
      <c r="C2379" s="27"/>
      <c r="D2379" s="27"/>
      <c r="E2379" s="27"/>
      <c r="F2379" s="26"/>
      <c r="G2379" s="28" t="str">
        <f t="shared" si="45"/>
        <v/>
      </c>
      <c r="H2379" s="31"/>
    </row>
    <row r="2380" spans="2:8">
      <c r="B2380" s="27"/>
      <c r="C2380" s="27"/>
      <c r="D2380" s="27"/>
      <c r="E2380" s="27"/>
      <c r="F2380" s="26"/>
      <c r="G2380" s="28" t="str">
        <f t="shared" si="45"/>
        <v/>
      </c>
      <c r="H2380" s="31"/>
    </row>
    <row r="2381" spans="2:8">
      <c r="B2381" s="27"/>
      <c r="C2381" s="27"/>
      <c r="D2381" s="27"/>
      <c r="E2381" s="27"/>
      <c r="F2381" s="26"/>
      <c r="G2381" s="28" t="str">
        <f t="shared" si="45"/>
        <v/>
      </c>
      <c r="H2381" s="31"/>
    </row>
    <row r="2382" spans="2:8">
      <c r="B2382" s="27"/>
      <c r="C2382" s="27"/>
      <c r="D2382" s="27"/>
      <c r="E2382" s="27"/>
      <c r="F2382" s="26"/>
      <c r="G2382" s="28" t="str">
        <f t="shared" si="45"/>
        <v/>
      </c>
      <c r="H2382" s="31"/>
    </row>
    <row r="2383" spans="2:8">
      <c r="B2383" s="27"/>
      <c r="C2383" s="27"/>
      <c r="D2383" s="27"/>
      <c r="E2383" s="27"/>
      <c r="F2383" s="26"/>
      <c r="G2383" s="28" t="str">
        <f t="shared" si="45"/>
        <v/>
      </c>
      <c r="H2383" s="31"/>
    </row>
    <row r="2384" spans="2:8">
      <c r="B2384" s="27"/>
      <c r="C2384" s="27"/>
      <c r="D2384" s="27"/>
      <c r="E2384" s="27"/>
      <c r="F2384" s="26"/>
      <c r="G2384" s="28" t="str">
        <f t="shared" si="45"/>
        <v/>
      </c>
      <c r="H2384" s="31"/>
    </row>
    <row r="2385" spans="2:8">
      <c r="B2385" s="27"/>
      <c r="C2385" s="27"/>
      <c r="D2385" s="27"/>
      <c r="E2385" s="27"/>
      <c r="F2385" s="26"/>
      <c r="G2385" s="28" t="str">
        <f t="shared" si="45"/>
        <v/>
      </c>
      <c r="H2385" s="31"/>
    </row>
    <row r="2386" spans="2:8">
      <c r="B2386" s="27"/>
      <c r="C2386" s="27"/>
      <c r="D2386" s="27"/>
      <c r="E2386" s="27"/>
      <c r="F2386" s="26"/>
      <c r="G2386" s="28" t="str">
        <f t="shared" si="45"/>
        <v/>
      </c>
      <c r="H2386" s="31"/>
    </row>
    <row r="2387" spans="2:8">
      <c r="B2387" s="27"/>
      <c r="C2387" s="27"/>
      <c r="D2387" s="27"/>
      <c r="E2387" s="27"/>
      <c r="F2387" s="26"/>
      <c r="G2387" s="28" t="str">
        <f t="shared" si="45"/>
        <v/>
      </c>
      <c r="H2387" s="31"/>
    </row>
    <row r="2388" spans="2:8">
      <c r="B2388" s="27"/>
      <c r="C2388" s="27"/>
      <c r="D2388" s="27"/>
      <c r="E2388" s="27"/>
      <c r="F2388" s="26"/>
      <c r="G2388" s="28" t="str">
        <f t="shared" si="45"/>
        <v/>
      </c>
      <c r="H2388" s="31"/>
    </row>
    <row r="2389" spans="2:8">
      <c r="B2389" s="27"/>
      <c r="C2389" s="27"/>
      <c r="D2389" s="27"/>
      <c r="E2389" s="27"/>
      <c r="F2389" s="26"/>
      <c r="G2389" s="28" t="str">
        <f t="shared" si="45"/>
        <v/>
      </c>
      <c r="H2389" s="31"/>
    </row>
    <row r="2390" spans="2:8">
      <c r="B2390" s="27"/>
      <c r="C2390" s="27"/>
      <c r="D2390" s="27"/>
      <c r="E2390" s="27"/>
      <c r="F2390" s="26"/>
      <c r="G2390" s="28" t="str">
        <f t="shared" si="45"/>
        <v/>
      </c>
      <c r="H2390" s="31"/>
    </row>
    <row r="2391" spans="2:8">
      <c r="B2391" s="27"/>
      <c r="C2391" s="27"/>
      <c r="D2391" s="27"/>
      <c r="E2391" s="27"/>
      <c r="F2391" s="26"/>
      <c r="G2391" s="28" t="str">
        <f t="shared" si="45"/>
        <v/>
      </c>
      <c r="H2391" s="31"/>
    </row>
    <row r="2392" spans="2:8">
      <c r="B2392" s="27"/>
      <c r="C2392" s="27"/>
      <c r="D2392" s="27"/>
      <c r="E2392" s="27"/>
      <c r="F2392" s="26"/>
      <c r="G2392" s="28" t="str">
        <f t="shared" si="45"/>
        <v/>
      </c>
      <c r="H2392" s="31"/>
    </row>
    <row r="2393" spans="2:8">
      <c r="B2393" s="27"/>
      <c r="C2393" s="27"/>
      <c r="D2393" s="27"/>
      <c r="E2393" s="27"/>
      <c r="F2393" s="26"/>
      <c r="G2393" s="28" t="str">
        <f t="shared" si="45"/>
        <v/>
      </c>
      <c r="H2393" s="31"/>
    </row>
    <row r="2394" spans="2:8">
      <c r="B2394" s="27"/>
      <c r="C2394" s="27"/>
      <c r="D2394" s="27"/>
      <c r="E2394" s="27"/>
      <c r="F2394" s="26"/>
      <c r="G2394" s="28" t="str">
        <f t="shared" si="45"/>
        <v/>
      </c>
      <c r="H2394" s="31"/>
    </row>
    <row r="2395" spans="2:8">
      <c r="B2395" s="27"/>
      <c r="C2395" s="27"/>
      <c r="D2395" s="27"/>
      <c r="E2395" s="27"/>
      <c r="F2395" s="26"/>
      <c r="G2395" s="28" t="str">
        <f t="shared" si="45"/>
        <v/>
      </c>
      <c r="H2395" s="31"/>
    </row>
    <row r="2396" spans="2:8">
      <c r="B2396" s="27"/>
      <c r="C2396" s="27"/>
      <c r="D2396" s="27"/>
      <c r="E2396" s="27"/>
      <c r="F2396" s="26"/>
      <c r="G2396" s="28" t="str">
        <f t="shared" si="45"/>
        <v/>
      </c>
      <c r="H2396" s="31"/>
    </row>
    <row r="2397" spans="2:8">
      <c r="B2397" s="27"/>
      <c r="C2397" s="27"/>
      <c r="D2397" s="27"/>
      <c r="E2397" s="27"/>
      <c r="F2397" s="26"/>
      <c r="G2397" s="28" t="str">
        <f t="shared" si="45"/>
        <v/>
      </c>
      <c r="H2397" s="31"/>
    </row>
    <row r="2398" spans="2:8">
      <c r="B2398" s="27"/>
      <c r="C2398" s="27"/>
      <c r="D2398" s="27"/>
      <c r="E2398" s="27"/>
      <c r="F2398" s="26"/>
      <c r="G2398" s="28" t="str">
        <f t="shared" si="45"/>
        <v/>
      </c>
      <c r="H2398" s="31"/>
    </row>
    <row r="2399" spans="2:8">
      <c r="B2399" s="27"/>
      <c r="C2399" s="27"/>
      <c r="D2399" s="27"/>
      <c r="E2399" s="27"/>
      <c r="F2399" s="26"/>
      <c r="G2399" s="28" t="str">
        <f t="shared" si="45"/>
        <v/>
      </c>
      <c r="H2399" s="31"/>
    </row>
    <row r="2400" spans="2:8">
      <c r="B2400" s="27"/>
      <c r="C2400" s="27"/>
      <c r="D2400" s="27"/>
      <c r="E2400" s="27"/>
      <c r="F2400" s="26"/>
      <c r="G2400" s="28" t="str">
        <f t="shared" si="45"/>
        <v/>
      </c>
      <c r="H2400" s="31"/>
    </row>
    <row r="2401" spans="2:8">
      <c r="B2401" s="27"/>
      <c r="C2401" s="27"/>
      <c r="D2401" s="27"/>
      <c r="E2401" s="27"/>
      <c r="F2401" s="26"/>
      <c r="G2401" s="28" t="str">
        <f t="shared" si="45"/>
        <v/>
      </c>
      <c r="H2401" s="31"/>
    </row>
    <row r="2402" spans="2:8">
      <c r="B2402" s="27"/>
      <c r="C2402" s="27"/>
      <c r="D2402" s="27"/>
      <c r="E2402" s="27"/>
      <c r="F2402" s="26"/>
      <c r="G2402" s="28" t="str">
        <f t="shared" si="45"/>
        <v/>
      </c>
      <c r="H2402" s="31"/>
    </row>
    <row r="2403" spans="2:8">
      <c r="B2403" s="27"/>
      <c r="C2403" s="27"/>
      <c r="D2403" s="27"/>
      <c r="E2403" s="27"/>
      <c r="F2403" s="26"/>
      <c r="G2403" s="28" t="str">
        <f t="shared" si="45"/>
        <v/>
      </c>
      <c r="H2403" s="31"/>
    </row>
    <row r="2404" spans="2:8">
      <c r="B2404" s="27"/>
      <c r="C2404" s="27"/>
      <c r="D2404" s="27"/>
      <c r="E2404" s="27"/>
      <c r="F2404" s="26"/>
      <c r="G2404" s="28" t="str">
        <f t="shared" si="45"/>
        <v/>
      </c>
      <c r="H2404" s="31"/>
    </row>
    <row r="2405" spans="2:8">
      <c r="B2405" s="27"/>
      <c r="C2405" s="27"/>
      <c r="D2405" s="27"/>
      <c r="E2405" s="27"/>
      <c r="F2405" s="26"/>
      <c r="G2405" s="28" t="str">
        <f t="shared" si="45"/>
        <v/>
      </c>
      <c r="H2405" s="31"/>
    </row>
    <row r="2406" spans="2:8">
      <c r="B2406" s="27"/>
      <c r="C2406" s="27"/>
      <c r="D2406" s="27"/>
      <c r="E2406" s="27"/>
      <c r="F2406" s="26"/>
      <c r="G2406" s="28" t="str">
        <f t="shared" si="45"/>
        <v/>
      </c>
      <c r="H2406" s="31"/>
    </row>
    <row r="2407" spans="2:8">
      <c r="B2407" s="27"/>
      <c r="C2407" s="27"/>
      <c r="D2407" s="27"/>
      <c r="E2407" s="27"/>
      <c r="F2407" s="26"/>
      <c r="G2407" s="28" t="str">
        <f t="shared" si="45"/>
        <v/>
      </c>
      <c r="H2407" s="31"/>
    </row>
    <row r="2408" spans="2:8">
      <c r="B2408" s="27"/>
      <c r="C2408" s="27"/>
      <c r="D2408" s="27"/>
      <c r="E2408" s="27"/>
      <c r="F2408" s="26"/>
      <c r="G2408" s="28" t="str">
        <f t="shared" si="45"/>
        <v/>
      </c>
      <c r="H2408" s="31"/>
    </row>
    <row r="2409" spans="2:8">
      <c r="B2409" s="27"/>
      <c r="C2409" s="27"/>
      <c r="D2409" s="27"/>
      <c r="E2409" s="27"/>
      <c r="F2409" s="26"/>
      <c r="G2409" s="28" t="str">
        <f t="shared" ref="G2409:G2472" si="46">IF(F2409="","",IF(F2409="EI",4,IF(F2409="EO",5.2,IF(F2409="EQ",3.9,IF(F2409="ILF",7.5,IF(F2409="EIF",5.4))))))</f>
        <v/>
      </c>
      <c r="H2409" s="31"/>
    </row>
    <row r="2410" spans="2:8">
      <c r="B2410" s="27"/>
      <c r="C2410" s="27"/>
      <c r="D2410" s="27"/>
      <c r="E2410" s="27"/>
      <c r="F2410" s="26"/>
      <c r="G2410" s="28" t="str">
        <f t="shared" si="46"/>
        <v/>
      </c>
      <c r="H2410" s="31"/>
    </row>
    <row r="2411" spans="2:8">
      <c r="B2411" s="27"/>
      <c r="C2411" s="27"/>
      <c r="D2411" s="27"/>
      <c r="E2411" s="27"/>
      <c r="F2411" s="26"/>
      <c r="G2411" s="28" t="str">
        <f t="shared" si="46"/>
        <v/>
      </c>
      <c r="H2411" s="31"/>
    </row>
    <row r="2412" spans="2:8">
      <c r="B2412" s="27"/>
      <c r="C2412" s="27"/>
      <c r="D2412" s="27"/>
      <c r="E2412" s="27"/>
      <c r="F2412" s="26"/>
      <c r="G2412" s="28" t="str">
        <f t="shared" si="46"/>
        <v/>
      </c>
      <c r="H2412" s="31"/>
    </row>
    <row r="2413" spans="2:8">
      <c r="B2413" s="27"/>
      <c r="C2413" s="27"/>
      <c r="D2413" s="27"/>
      <c r="E2413" s="27"/>
      <c r="F2413" s="26"/>
      <c r="G2413" s="28" t="str">
        <f t="shared" si="46"/>
        <v/>
      </c>
      <c r="H2413" s="31"/>
    </row>
    <row r="2414" spans="2:8">
      <c r="B2414" s="27"/>
      <c r="C2414" s="27"/>
      <c r="D2414" s="27"/>
      <c r="E2414" s="27"/>
      <c r="F2414" s="26"/>
      <c r="G2414" s="28" t="str">
        <f t="shared" si="46"/>
        <v/>
      </c>
      <c r="H2414" s="31"/>
    </row>
    <row r="2415" spans="2:8">
      <c r="B2415" s="27"/>
      <c r="C2415" s="27"/>
      <c r="D2415" s="27"/>
      <c r="E2415" s="27"/>
      <c r="F2415" s="26"/>
      <c r="G2415" s="28" t="str">
        <f t="shared" si="46"/>
        <v/>
      </c>
      <c r="H2415" s="31"/>
    </row>
    <row r="2416" spans="2:8">
      <c r="B2416" s="27"/>
      <c r="C2416" s="27"/>
      <c r="D2416" s="27"/>
      <c r="E2416" s="27"/>
      <c r="F2416" s="26"/>
      <c r="G2416" s="28" t="str">
        <f t="shared" si="46"/>
        <v/>
      </c>
      <c r="H2416" s="31"/>
    </row>
    <row r="2417" spans="2:8">
      <c r="B2417" s="27"/>
      <c r="C2417" s="27"/>
      <c r="D2417" s="27"/>
      <c r="E2417" s="27"/>
      <c r="F2417" s="26"/>
      <c r="G2417" s="28" t="str">
        <f t="shared" si="46"/>
        <v/>
      </c>
      <c r="H2417" s="31"/>
    </row>
    <row r="2418" spans="2:8">
      <c r="B2418" s="27"/>
      <c r="C2418" s="27"/>
      <c r="D2418" s="27"/>
      <c r="E2418" s="27"/>
      <c r="F2418" s="26"/>
      <c r="G2418" s="28" t="str">
        <f t="shared" si="46"/>
        <v/>
      </c>
      <c r="H2418" s="31"/>
    </row>
    <row r="2419" spans="2:8">
      <c r="B2419" s="27"/>
      <c r="C2419" s="27"/>
      <c r="D2419" s="27"/>
      <c r="E2419" s="27"/>
      <c r="F2419" s="26"/>
      <c r="G2419" s="28" t="str">
        <f t="shared" si="46"/>
        <v/>
      </c>
      <c r="H2419" s="31"/>
    </row>
    <row r="2420" spans="2:8">
      <c r="B2420" s="27"/>
      <c r="C2420" s="27"/>
      <c r="D2420" s="27"/>
      <c r="E2420" s="27"/>
      <c r="F2420" s="26"/>
      <c r="G2420" s="28" t="str">
        <f t="shared" si="46"/>
        <v/>
      </c>
      <c r="H2420" s="31"/>
    </row>
    <row r="2421" spans="2:8">
      <c r="B2421" s="27"/>
      <c r="C2421" s="27"/>
      <c r="D2421" s="27"/>
      <c r="E2421" s="27"/>
      <c r="F2421" s="26"/>
      <c r="G2421" s="28" t="str">
        <f t="shared" si="46"/>
        <v/>
      </c>
      <c r="H2421" s="31"/>
    </row>
    <row r="2422" spans="2:8">
      <c r="B2422" s="27"/>
      <c r="C2422" s="27"/>
      <c r="D2422" s="27"/>
      <c r="E2422" s="27"/>
      <c r="F2422" s="26"/>
      <c r="G2422" s="28" t="str">
        <f t="shared" si="46"/>
        <v/>
      </c>
      <c r="H2422" s="31"/>
    </row>
    <row r="2423" spans="2:8">
      <c r="B2423" s="27"/>
      <c r="C2423" s="27"/>
      <c r="D2423" s="27"/>
      <c r="E2423" s="27"/>
      <c r="F2423" s="26"/>
      <c r="G2423" s="28" t="str">
        <f t="shared" si="46"/>
        <v/>
      </c>
      <c r="H2423" s="31"/>
    </row>
    <row r="2424" spans="2:8">
      <c r="B2424" s="27"/>
      <c r="C2424" s="27"/>
      <c r="D2424" s="27"/>
      <c r="E2424" s="27"/>
      <c r="F2424" s="26"/>
      <c r="G2424" s="28" t="str">
        <f t="shared" si="46"/>
        <v/>
      </c>
      <c r="H2424" s="31"/>
    </row>
    <row r="2425" spans="2:8">
      <c r="B2425" s="27"/>
      <c r="C2425" s="27"/>
      <c r="D2425" s="27"/>
      <c r="E2425" s="27"/>
      <c r="F2425" s="26"/>
      <c r="G2425" s="28" t="str">
        <f t="shared" si="46"/>
        <v/>
      </c>
      <c r="H2425" s="31"/>
    </row>
    <row r="2426" spans="2:8">
      <c r="B2426" s="27"/>
      <c r="C2426" s="27"/>
      <c r="D2426" s="27"/>
      <c r="E2426" s="27"/>
      <c r="F2426" s="26"/>
      <c r="G2426" s="28" t="str">
        <f t="shared" si="46"/>
        <v/>
      </c>
      <c r="H2426" s="31"/>
    </row>
    <row r="2427" spans="2:8">
      <c r="B2427" s="27"/>
      <c r="C2427" s="27"/>
      <c r="D2427" s="27"/>
      <c r="E2427" s="27"/>
      <c r="F2427" s="26"/>
      <c r="G2427" s="28" t="str">
        <f t="shared" si="46"/>
        <v/>
      </c>
      <c r="H2427" s="31"/>
    </row>
    <row r="2428" spans="2:8">
      <c r="B2428" s="27"/>
      <c r="C2428" s="27"/>
      <c r="D2428" s="27"/>
      <c r="E2428" s="27"/>
      <c r="F2428" s="26"/>
      <c r="G2428" s="28" t="str">
        <f t="shared" si="46"/>
        <v/>
      </c>
      <c r="H2428" s="31"/>
    </row>
    <row r="2429" spans="2:8">
      <c r="B2429" s="27"/>
      <c r="C2429" s="27"/>
      <c r="D2429" s="27"/>
      <c r="E2429" s="27"/>
      <c r="F2429" s="26"/>
      <c r="G2429" s="28" t="str">
        <f t="shared" si="46"/>
        <v/>
      </c>
      <c r="H2429" s="31"/>
    </row>
    <row r="2430" spans="2:8">
      <c r="B2430" s="27"/>
      <c r="C2430" s="27"/>
      <c r="D2430" s="27"/>
      <c r="E2430" s="27"/>
      <c r="F2430" s="26"/>
      <c r="G2430" s="28" t="str">
        <f t="shared" si="46"/>
        <v/>
      </c>
      <c r="H2430" s="31"/>
    </row>
    <row r="2431" spans="2:8">
      <c r="B2431" s="27"/>
      <c r="C2431" s="27"/>
      <c r="D2431" s="27"/>
      <c r="E2431" s="27"/>
      <c r="F2431" s="26"/>
      <c r="G2431" s="28" t="str">
        <f t="shared" si="46"/>
        <v/>
      </c>
      <c r="H2431" s="31"/>
    </row>
    <row r="2432" spans="2:8">
      <c r="B2432" s="27"/>
      <c r="C2432" s="27"/>
      <c r="D2432" s="27"/>
      <c r="E2432" s="27"/>
      <c r="F2432" s="26"/>
      <c r="G2432" s="28" t="str">
        <f t="shared" si="46"/>
        <v/>
      </c>
      <c r="H2432" s="31"/>
    </row>
    <row r="2433" spans="2:8">
      <c r="B2433" s="27"/>
      <c r="C2433" s="27"/>
      <c r="D2433" s="27"/>
      <c r="E2433" s="27"/>
      <c r="F2433" s="26"/>
      <c r="G2433" s="28" t="str">
        <f t="shared" si="46"/>
        <v/>
      </c>
      <c r="H2433" s="31"/>
    </row>
    <row r="2434" spans="2:8">
      <c r="B2434" s="27"/>
      <c r="C2434" s="27"/>
      <c r="D2434" s="27"/>
      <c r="E2434" s="27"/>
      <c r="F2434" s="26"/>
      <c r="G2434" s="28" t="str">
        <f t="shared" si="46"/>
        <v/>
      </c>
      <c r="H2434" s="31"/>
    </row>
    <row r="2435" spans="2:8">
      <c r="B2435" s="27"/>
      <c r="C2435" s="27"/>
      <c r="D2435" s="27"/>
      <c r="E2435" s="27"/>
      <c r="F2435" s="26"/>
      <c r="G2435" s="28" t="str">
        <f t="shared" si="46"/>
        <v/>
      </c>
      <c r="H2435" s="31"/>
    </row>
    <row r="2436" spans="2:8">
      <c r="B2436" s="27"/>
      <c r="C2436" s="27"/>
      <c r="D2436" s="27"/>
      <c r="E2436" s="27"/>
      <c r="F2436" s="26"/>
      <c r="G2436" s="28" t="str">
        <f t="shared" si="46"/>
        <v/>
      </c>
      <c r="H2436" s="31"/>
    </row>
    <row r="2437" spans="2:8">
      <c r="B2437" s="27"/>
      <c r="C2437" s="27"/>
      <c r="D2437" s="27"/>
      <c r="E2437" s="27"/>
      <c r="F2437" s="26"/>
      <c r="G2437" s="28" t="str">
        <f t="shared" si="46"/>
        <v/>
      </c>
      <c r="H2437" s="31"/>
    </row>
    <row r="2438" spans="2:8">
      <c r="B2438" s="27"/>
      <c r="C2438" s="27"/>
      <c r="D2438" s="27"/>
      <c r="E2438" s="27"/>
      <c r="F2438" s="26"/>
      <c r="G2438" s="28" t="str">
        <f t="shared" si="46"/>
        <v/>
      </c>
      <c r="H2438" s="31"/>
    </row>
    <row r="2439" spans="2:8">
      <c r="B2439" s="27"/>
      <c r="C2439" s="27"/>
      <c r="D2439" s="27"/>
      <c r="E2439" s="27"/>
      <c r="F2439" s="26"/>
      <c r="G2439" s="28" t="str">
        <f t="shared" si="46"/>
        <v/>
      </c>
      <c r="H2439" s="31"/>
    </row>
    <row r="2440" spans="2:8">
      <c r="B2440" s="27"/>
      <c r="C2440" s="27"/>
      <c r="D2440" s="27"/>
      <c r="E2440" s="27"/>
      <c r="F2440" s="26"/>
      <c r="G2440" s="28" t="str">
        <f t="shared" si="46"/>
        <v/>
      </c>
      <c r="H2440" s="31"/>
    </row>
    <row r="2441" spans="2:8">
      <c r="B2441" s="27"/>
      <c r="C2441" s="27"/>
      <c r="D2441" s="27"/>
      <c r="E2441" s="27"/>
      <c r="F2441" s="26"/>
      <c r="G2441" s="28" t="str">
        <f t="shared" si="46"/>
        <v/>
      </c>
      <c r="H2441" s="31"/>
    </row>
    <row r="2442" spans="2:8">
      <c r="B2442" s="27"/>
      <c r="C2442" s="27"/>
      <c r="D2442" s="27"/>
      <c r="E2442" s="27"/>
      <c r="F2442" s="26"/>
      <c r="G2442" s="28" t="str">
        <f t="shared" si="46"/>
        <v/>
      </c>
      <c r="H2442" s="31"/>
    </row>
    <row r="2443" spans="2:8">
      <c r="B2443" s="27"/>
      <c r="C2443" s="27"/>
      <c r="D2443" s="27"/>
      <c r="E2443" s="27"/>
      <c r="F2443" s="26"/>
      <c r="G2443" s="28" t="str">
        <f t="shared" si="46"/>
        <v/>
      </c>
      <c r="H2443" s="31"/>
    </row>
    <row r="2444" spans="2:8">
      <c r="B2444" s="27"/>
      <c r="C2444" s="27"/>
      <c r="D2444" s="27"/>
      <c r="E2444" s="27"/>
      <c r="F2444" s="26"/>
      <c r="G2444" s="28" t="str">
        <f t="shared" si="46"/>
        <v/>
      </c>
      <c r="H2444" s="31"/>
    </row>
    <row r="2445" spans="2:8">
      <c r="B2445" s="27"/>
      <c r="C2445" s="27"/>
      <c r="D2445" s="27"/>
      <c r="E2445" s="27"/>
      <c r="F2445" s="26"/>
      <c r="G2445" s="28" t="str">
        <f t="shared" si="46"/>
        <v/>
      </c>
      <c r="H2445" s="31"/>
    </row>
    <row r="2446" spans="2:8">
      <c r="B2446" s="27"/>
      <c r="C2446" s="27"/>
      <c r="D2446" s="27"/>
      <c r="E2446" s="27"/>
      <c r="F2446" s="26"/>
      <c r="G2446" s="28" t="str">
        <f t="shared" si="46"/>
        <v/>
      </c>
      <c r="H2446" s="31"/>
    </row>
    <row r="2447" spans="2:8">
      <c r="B2447" s="27"/>
      <c r="C2447" s="27"/>
      <c r="D2447" s="27"/>
      <c r="E2447" s="27"/>
      <c r="F2447" s="26"/>
      <c r="G2447" s="28" t="str">
        <f t="shared" si="46"/>
        <v/>
      </c>
      <c r="H2447" s="31"/>
    </row>
    <row r="2448" spans="2:8">
      <c r="B2448" s="27"/>
      <c r="C2448" s="27"/>
      <c r="D2448" s="27"/>
      <c r="E2448" s="27"/>
      <c r="F2448" s="26"/>
      <c r="G2448" s="28" t="str">
        <f t="shared" si="46"/>
        <v/>
      </c>
      <c r="H2448" s="31"/>
    </row>
    <row r="2449" spans="2:8">
      <c r="B2449" s="27"/>
      <c r="C2449" s="27"/>
      <c r="D2449" s="27"/>
      <c r="E2449" s="27"/>
      <c r="F2449" s="26"/>
      <c r="G2449" s="28" t="str">
        <f t="shared" si="46"/>
        <v/>
      </c>
      <c r="H2449" s="31"/>
    </row>
    <row r="2450" spans="2:8">
      <c r="B2450" s="27"/>
      <c r="C2450" s="27"/>
      <c r="D2450" s="27"/>
      <c r="E2450" s="27"/>
      <c r="F2450" s="26"/>
      <c r="G2450" s="28" t="str">
        <f t="shared" si="46"/>
        <v/>
      </c>
      <c r="H2450" s="31"/>
    </row>
    <row r="2451" spans="2:8">
      <c r="B2451" s="27"/>
      <c r="C2451" s="27"/>
      <c r="D2451" s="27"/>
      <c r="E2451" s="27"/>
      <c r="F2451" s="26"/>
      <c r="G2451" s="28" t="str">
        <f t="shared" si="46"/>
        <v/>
      </c>
      <c r="H2451" s="31"/>
    </row>
    <row r="2452" spans="2:8">
      <c r="B2452" s="27"/>
      <c r="C2452" s="27"/>
      <c r="D2452" s="27"/>
      <c r="E2452" s="27"/>
      <c r="F2452" s="26"/>
      <c r="G2452" s="28" t="str">
        <f t="shared" si="46"/>
        <v/>
      </c>
      <c r="H2452" s="31"/>
    </row>
    <row r="2453" spans="2:8">
      <c r="B2453" s="27"/>
      <c r="C2453" s="27"/>
      <c r="D2453" s="27"/>
      <c r="E2453" s="27"/>
      <c r="F2453" s="26"/>
      <c r="G2453" s="28" t="str">
        <f t="shared" si="46"/>
        <v/>
      </c>
      <c r="H2453" s="31"/>
    </row>
    <row r="2454" spans="2:8">
      <c r="B2454" s="27"/>
      <c r="C2454" s="27"/>
      <c r="D2454" s="27"/>
      <c r="E2454" s="27"/>
      <c r="F2454" s="26"/>
      <c r="G2454" s="28" t="str">
        <f t="shared" si="46"/>
        <v/>
      </c>
      <c r="H2454" s="31"/>
    </row>
    <row r="2455" spans="2:8">
      <c r="B2455" s="27"/>
      <c r="C2455" s="27"/>
      <c r="D2455" s="27"/>
      <c r="E2455" s="27"/>
      <c r="F2455" s="26"/>
      <c r="G2455" s="28" t="str">
        <f t="shared" si="46"/>
        <v/>
      </c>
      <c r="H2455" s="31"/>
    </row>
    <row r="2456" spans="2:8">
      <c r="B2456" s="27"/>
      <c r="C2456" s="27"/>
      <c r="D2456" s="27"/>
      <c r="E2456" s="27"/>
      <c r="F2456" s="26"/>
      <c r="G2456" s="28" t="str">
        <f t="shared" si="46"/>
        <v/>
      </c>
      <c r="H2456" s="31"/>
    </row>
    <row r="2457" spans="2:8">
      <c r="B2457" s="27"/>
      <c r="C2457" s="27"/>
      <c r="D2457" s="27"/>
      <c r="E2457" s="27"/>
      <c r="F2457" s="26"/>
      <c r="G2457" s="28" t="str">
        <f t="shared" si="46"/>
        <v/>
      </c>
      <c r="H2457" s="31"/>
    </row>
    <row r="2458" spans="2:8">
      <c r="B2458" s="27"/>
      <c r="C2458" s="27"/>
      <c r="D2458" s="27"/>
      <c r="E2458" s="27"/>
      <c r="F2458" s="26"/>
      <c r="G2458" s="28" t="str">
        <f t="shared" si="46"/>
        <v/>
      </c>
      <c r="H2458" s="31"/>
    </row>
    <row r="2459" spans="2:8">
      <c r="B2459" s="27"/>
      <c r="C2459" s="27"/>
      <c r="D2459" s="27"/>
      <c r="E2459" s="27"/>
      <c r="F2459" s="26"/>
      <c r="G2459" s="28" t="str">
        <f t="shared" si="46"/>
        <v/>
      </c>
      <c r="H2459" s="31"/>
    </row>
    <row r="2460" spans="2:8">
      <c r="B2460" s="27"/>
      <c r="C2460" s="27"/>
      <c r="D2460" s="27"/>
      <c r="E2460" s="27"/>
      <c r="F2460" s="26"/>
      <c r="G2460" s="28" t="str">
        <f t="shared" si="46"/>
        <v/>
      </c>
      <c r="H2460" s="31"/>
    </row>
    <row r="2461" spans="2:8">
      <c r="B2461" s="27"/>
      <c r="C2461" s="27"/>
      <c r="D2461" s="27"/>
      <c r="E2461" s="27"/>
      <c r="F2461" s="26"/>
      <c r="G2461" s="28" t="str">
        <f t="shared" si="46"/>
        <v/>
      </c>
      <c r="H2461" s="31"/>
    </row>
    <row r="2462" spans="2:8">
      <c r="B2462" s="27"/>
      <c r="C2462" s="27"/>
      <c r="D2462" s="27"/>
      <c r="E2462" s="27"/>
      <c r="F2462" s="26"/>
      <c r="G2462" s="28" t="str">
        <f t="shared" si="46"/>
        <v/>
      </c>
      <c r="H2462" s="31"/>
    </row>
    <row r="2463" spans="2:8">
      <c r="B2463" s="27"/>
      <c r="C2463" s="27"/>
      <c r="D2463" s="27"/>
      <c r="E2463" s="27"/>
      <c r="F2463" s="26"/>
      <c r="G2463" s="28" t="str">
        <f t="shared" si="46"/>
        <v/>
      </c>
      <c r="H2463" s="31"/>
    </row>
    <row r="2464" spans="2:8">
      <c r="B2464" s="27"/>
      <c r="C2464" s="27"/>
      <c r="D2464" s="27"/>
      <c r="E2464" s="27"/>
      <c r="F2464" s="26"/>
      <c r="G2464" s="28" t="str">
        <f t="shared" si="46"/>
        <v/>
      </c>
      <c r="H2464" s="31"/>
    </row>
    <row r="2465" spans="2:8">
      <c r="B2465" s="27"/>
      <c r="C2465" s="27"/>
      <c r="D2465" s="27"/>
      <c r="E2465" s="27"/>
      <c r="F2465" s="26"/>
      <c r="G2465" s="28" t="str">
        <f t="shared" si="46"/>
        <v/>
      </c>
      <c r="H2465" s="31"/>
    </row>
    <row r="2466" spans="2:8">
      <c r="B2466" s="27"/>
      <c r="C2466" s="27"/>
      <c r="D2466" s="27"/>
      <c r="E2466" s="27"/>
      <c r="F2466" s="26"/>
      <c r="G2466" s="28" t="str">
        <f t="shared" si="46"/>
        <v/>
      </c>
      <c r="H2466" s="31"/>
    </row>
    <row r="2467" spans="2:8">
      <c r="B2467" s="27"/>
      <c r="C2467" s="27"/>
      <c r="D2467" s="27"/>
      <c r="E2467" s="27"/>
      <c r="F2467" s="26"/>
      <c r="G2467" s="28" t="str">
        <f t="shared" si="46"/>
        <v/>
      </c>
      <c r="H2467" s="31"/>
    </row>
    <row r="2468" spans="2:8">
      <c r="B2468" s="27"/>
      <c r="C2468" s="27"/>
      <c r="D2468" s="27"/>
      <c r="E2468" s="27"/>
      <c r="F2468" s="26"/>
      <c r="G2468" s="28" t="str">
        <f t="shared" si="46"/>
        <v/>
      </c>
      <c r="H2468" s="31"/>
    </row>
    <row r="2469" spans="2:8">
      <c r="B2469" s="27"/>
      <c r="C2469" s="27"/>
      <c r="D2469" s="27"/>
      <c r="E2469" s="27"/>
      <c r="F2469" s="26"/>
      <c r="G2469" s="28" t="str">
        <f t="shared" si="46"/>
        <v/>
      </c>
      <c r="H2469" s="31"/>
    </row>
    <row r="2470" spans="2:8">
      <c r="B2470" s="27"/>
      <c r="C2470" s="27"/>
      <c r="D2470" s="27"/>
      <c r="E2470" s="27"/>
      <c r="F2470" s="26"/>
      <c r="G2470" s="28" t="str">
        <f t="shared" si="46"/>
        <v/>
      </c>
      <c r="H2470" s="31"/>
    </row>
    <row r="2471" spans="2:8">
      <c r="B2471" s="27"/>
      <c r="C2471" s="27"/>
      <c r="D2471" s="27"/>
      <c r="E2471" s="27"/>
      <c r="F2471" s="26"/>
      <c r="G2471" s="28" t="str">
        <f t="shared" si="46"/>
        <v/>
      </c>
      <c r="H2471" s="31"/>
    </row>
    <row r="2472" spans="2:8">
      <c r="B2472" s="27"/>
      <c r="C2472" s="27"/>
      <c r="D2472" s="27"/>
      <c r="E2472" s="27"/>
      <c r="F2472" s="26"/>
      <c r="G2472" s="28" t="str">
        <f t="shared" si="46"/>
        <v/>
      </c>
      <c r="H2472" s="31"/>
    </row>
    <row r="2473" spans="2:8">
      <c r="B2473" s="27"/>
      <c r="C2473" s="27"/>
      <c r="D2473" s="27"/>
      <c r="E2473" s="27"/>
      <c r="F2473" s="26"/>
      <c r="G2473" s="28" t="str">
        <f t="shared" ref="G2473:G2536" si="47">IF(F2473="","",IF(F2473="EI",4,IF(F2473="EO",5.2,IF(F2473="EQ",3.9,IF(F2473="ILF",7.5,IF(F2473="EIF",5.4))))))</f>
        <v/>
      </c>
      <c r="H2473" s="31"/>
    </row>
    <row r="2474" spans="2:8">
      <c r="B2474" s="27"/>
      <c r="C2474" s="27"/>
      <c r="D2474" s="27"/>
      <c r="E2474" s="27"/>
      <c r="F2474" s="26"/>
      <c r="G2474" s="28" t="str">
        <f t="shared" si="47"/>
        <v/>
      </c>
      <c r="H2474" s="31"/>
    </row>
    <row r="2475" spans="2:8">
      <c r="B2475" s="27"/>
      <c r="C2475" s="27"/>
      <c r="D2475" s="27"/>
      <c r="E2475" s="27"/>
      <c r="F2475" s="26"/>
      <c r="G2475" s="28" t="str">
        <f t="shared" si="47"/>
        <v/>
      </c>
      <c r="H2475" s="31"/>
    </row>
    <row r="2476" spans="2:8">
      <c r="B2476" s="27"/>
      <c r="C2476" s="27"/>
      <c r="D2476" s="27"/>
      <c r="E2476" s="27"/>
      <c r="F2476" s="26"/>
      <c r="G2476" s="28" t="str">
        <f t="shared" si="47"/>
        <v/>
      </c>
      <c r="H2476" s="31"/>
    </row>
    <row r="2477" spans="2:8">
      <c r="B2477" s="27"/>
      <c r="C2477" s="27"/>
      <c r="D2477" s="27"/>
      <c r="E2477" s="27"/>
      <c r="F2477" s="26"/>
      <c r="G2477" s="28" t="str">
        <f t="shared" si="47"/>
        <v/>
      </c>
      <c r="H2477" s="31"/>
    </row>
    <row r="2478" spans="2:8">
      <c r="B2478" s="27"/>
      <c r="C2478" s="27"/>
      <c r="D2478" s="27"/>
      <c r="E2478" s="27"/>
      <c r="F2478" s="26"/>
      <c r="G2478" s="28" t="str">
        <f t="shared" si="47"/>
        <v/>
      </c>
      <c r="H2478" s="31"/>
    </row>
    <row r="2479" spans="2:8">
      <c r="B2479" s="27"/>
      <c r="C2479" s="27"/>
      <c r="D2479" s="27"/>
      <c r="E2479" s="27"/>
      <c r="F2479" s="26"/>
      <c r="G2479" s="28" t="str">
        <f t="shared" si="47"/>
        <v/>
      </c>
      <c r="H2479" s="31"/>
    </row>
    <row r="2480" spans="2:8">
      <c r="B2480" s="27"/>
      <c r="C2480" s="27"/>
      <c r="D2480" s="27"/>
      <c r="E2480" s="27"/>
      <c r="F2480" s="26"/>
      <c r="G2480" s="28" t="str">
        <f t="shared" si="47"/>
        <v/>
      </c>
      <c r="H2480" s="31"/>
    </row>
    <row r="2481" spans="2:8">
      <c r="B2481" s="27"/>
      <c r="C2481" s="27"/>
      <c r="D2481" s="27"/>
      <c r="E2481" s="27"/>
      <c r="F2481" s="26"/>
      <c r="G2481" s="28" t="str">
        <f t="shared" si="47"/>
        <v/>
      </c>
      <c r="H2481" s="31"/>
    </row>
    <row r="2482" spans="2:8">
      <c r="B2482" s="27"/>
      <c r="C2482" s="27"/>
      <c r="D2482" s="27"/>
      <c r="E2482" s="27"/>
      <c r="F2482" s="26"/>
      <c r="G2482" s="28" t="str">
        <f t="shared" si="47"/>
        <v/>
      </c>
      <c r="H2482" s="31"/>
    </row>
    <row r="2483" spans="2:8">
      <c r="B2483" s="27"/>
      <c r="C2483" s="27"/>
      <c r="D2483" s="27"/>
      <c r="E2483" s="27"/>
      <c r="F2483" s="26"/>
      <c r="G2483" s="28" t="str">
        <f t="shared" si="47"/>
        <v/>
      </c>
      <c r="H2483" s="31"/>
    </row>
    <row r="2484" spans="2:8">
      <c r="B2484" s="27"/>
      <c r="C2484" s="27"/>
      <c r="D2484" s="27"/>
      <c r="E2484" s="27"/>
      <c r="F2484" s="26"/>
      <c r="G2484" s="28" t="str">
        <f t="shared" si="47"/>
        <v/>
      </c>
      <c r="H2484" s="31"/>
    </row>
    <row r="2485" spans="2:8">
      <c r="B2485" s="27"/>
      <c r="C2485" s="27"/>
      <c r="D2485" s="27"/>
      <c r="E2485" s="27"/>
      <c r="F2485" s="26"/>
      <c r="G2485" s="28" t="str">
        <f t="shared" si="47"/>
        <v/>
      </c>
      <c r="H2485" s="31"/>
    </row>
    <row r="2486" spans="2:8">
      <c r="B2486" s="27"/>
      <c r="C2486" s="27"/>
      <c r="D2486" s="27"/>
      <c r="E2486" s="27"/>
      <c r="F2486" s="26"/>
      <c r="G2486" s="28" t="str">
        <f t="shared" si="47"/>
        <v/>
      </c>
      <c r="H2486" s="31"/>
    </row>
    <row r="2487" spans="2:8">
      <c r="B2487" s="27"/>
      <c r="C2487" s="27"/>
      <c r="D2487" s="27"/>
      <c r="E2487" s="27"/>
      <c r="F2487" s="26"/>
      <c r="G2487" s="28" t="str">
        <f t="shared" si="47"/>
        <v/>
      </c>
      <c r="H2487" s="31"/>
    </row>
    <row r="2488" spans="2:8">
      <c r="B2488" s="27"/>
      <c r="C2488" s="27"/>
      <c r="D2488" s="27"/>
      <c r="E2488" s="27"/>
      <c r="F2488" s="26"/>
      <c r="G2488" s="28" t="str">
        <f t="shared" si="47"/>
        <v/>
      </c>
      <c r="H2488" s="31"/>
    </row>
    <row r="2489" spans="2:8">
      <c r="B2489" s="27"/>
      <c r="C2489" s="27"/>
      <c r="D2489" s="27"/>
      <c r="E2489" s="27"/>
      <c r="F2489" s="26"/>
      <c r="G2489" s="28" t="str">
        <f t="shared" si="47"/>
        <v/>
      </c>
      <c r="H2489" s="31"/>
    </row>
    <row r="2490" spans="2:8">
      <c r="B2490" s="27"/>
      <c r="C2490" s="27"/>
      <c r="D2490" s="27"/>
      <c r="E2490" s="27"/>
      <c r="F2490" s="26"/>
      <c r="G2490" s="28" t="str">
        <f t="shared" si="47"/>
        <v/>
      </c>
      <c r="H2490" s="31"/>
    </row>
    <row r="2491" spans="2:8">
      <c r="B2491" s="27"/>
      <c r="C2491" s="27"/>
      <c r="D2491" s="27"/>
      <c r="E2491" s="27"/>
      <c r="F2491" s="26"/>
      <c r="G2491" s="28" t="str">
        <f t="shared" si="47"/>
        <v/>
      </c>
      <c r="H2491" s="31"/>
    </row>
    <row r="2492" spans="2:8">
      <c r="B2492" s="27"/>
      <c r="C2492" s="27"/>
      <c r="D2492" s="27"/>
      <c r="E2492" s="27"/>
      <c r="F2492" s="26"/>
      <c r="G2492" s="28" t="str">
        <f t="shared" si="47"/>
        <v/>
      </c>
      <c r="H2492" s="31"/>
    </row>
    <row r="2493" spans="2:8">
      <c r="B2493" s="27"/>
      <c r="C2493" s="27"/>
      <c r="D2493" s="27"/>
      <c r="E2493" s="27"/>
      <c r="F2493" s="26"/>
      <c r="G2493" s="28" t="str">
        <f t="shared" si="47"/>
        <v/>
      </c>
      <c r="H2493" s="31"/>
    </row>
    <row r="2494" spans="2:8">
      <c r="B2494" s="27"/>
      <c r="C2494" s="27"/>
      <c r="D2494" s="27"/>
      <c r="E2494" s="27"/>
      <c r="F2494" s="26"/>
      <c r="G2494" s="28" t="str">
        <f t="shared" si="47"/>
        <v/>
      </c>
      <c r="H2494" s="31"/>
    </row>
    <row r="2495" spans="2:8">
      <c r="B2495" s="27"/>
      <c r="C2495" s="27"/>
      <c r="D2495" s="27"/>
      <c r="E2495" s="27"/>
      <c r="F2495" s="26"/>
      <c r="G2495" s="28" t="str">
        <f t="shared" si="47"/>
        <v/>
      </c>
      <c r="H2495" s="31"/>
    </row>
    <row r="2496" spans="2:8">
      <c r="B2496" s="27"/>
      <c r="C2496" s="27"/>
      <c r="D2496" s="27"/>
      <c r="E2496" s="27"/>
      <c r="F2496" s="26"/>
      <c r="G2496" s="28" t="str">
        <f t="shared" si="47"/>
        <v/>
      </c>
      <c r="H2496" s="31"/>
    </row>
    <row r="2497" spans="2:8">
      <c r="B2497" s="27"/>
      <c r="C2497" s="27"/>
      <c r="D2497" s="27"/>
      <c r="E2497" s="27"/>
      <c r="F2497" s="26"/>
      <c r="G2497" s="28" t="str">
        <f t="shared" si="47"/>
        <v/>
      </c>
      <c r="H2497" s="31"/>
    </row>
    <row r="2498" spans="2:8">
      <c r="B2498" s="27"/>
      <c r="C2498" s="27"/>
      <c r="D2498" s="27"/>
      <c r="E2498" s="27"/>
      <c r="F2498" s="26"/>
      <c r="G2498" s="28" t="str">
        <f t="shared" si="47"/>
        <v/>
      </c>
      <c r="H2498" s="31"/>
    </row>
    <row r="2499" spans="2:8">
      <c r="B2499" s="27"/>
      <c r="C2499" s="27"/>
      <c r="D2499" s="27"/>
      <c r="E2499" s="27"/>
      <c r="F2499" s="26"/>
      <c r="G2499" s="28" t="str">
        <f t="shared" si="47"/>
        <v/>
      </c>
      <c r="H2499" s="31"/>
    </row>
    <row r="2500" spans="2:8">
      <c r="B2500" s="27"/>
      <c r="C2500" s="27"/>
      <c r="D2500" s="27"/>
      <c r="E2500" s="27"/>
      <c r="F2500" s="26"/>
      <c r="G2500" s="28" t="str">
        <f t="shared" si="47"/>
        <v/>
      </c>
      <c r="H2500" s="31"/>
    </row>
    <row r="2501" spans="2:8">
      <c r="B2501" s="27"/>
      <c r="C2501" s="27"/>
      <c r="D2501" s="27"/>
      <c r="E2501" s="27"/>
      <c r="F2501" s="26"/>
      <c r="G2501" s="28" t="str">
        <f t="shared" si="47"/>
        <v/>
      </c>
      <c r="H2501" s="31"/>
    </row>
    <row r="2502" spans="2:8">
      <c r="B2502" s="27"/>
      <c r="C2502" s="27"/>
      <c r="D2502" s="27"/>
      <c r="E2502" s="27"/>
      <c r="F2502" s="26"/>
      <c r="G2502" s="28" t="str">
        <f t="shared" si="47"/>
        <v/>
      </c>
      <c r="H2502" s="31"/>
    </row>
    <row r="2503" spans="2:8">
      <c r="B2503" s="27"/>
      <c r="C2503" s="27"/>
      <c r="D2503" s="27"/>
      <c r="E2503" s="27"/>
      <c r="F2503" s="26"/>
      <c r="G2503" s="28" t="str">
        <f t="shared" si="47"/>
        <v/>
      </c>
      <c r="H2503" s="31"/>
    </row>
    <row r="2504" spans="2:8">
      <c r="B2504" s="27"/>
      <c r="C2504" s="27"/>
      <c r="D2504" s="27"/>
      <c r="E2504" s="27"/>
      <c r="F2504" s="26"/>
      <c r="G2504" s="28" t="str">
        <f t="shared" si="47"/>
        <v/>
      </c>
      <c r="H2504" s="31"/>
    </row>
    <row r="2505" spans="2:8">
      <c r="B2505" s="27"/>
      <c r="C2505" s="27"/>
      <c r="D2505" s="27"/>
      <c r="E2505" s="27"/>
      <c r="F2505" s="26"/>
      <c r="G2505" s="28" t="str">
        <f t="shared" si="47"/>
        <v/>
      </c>
      <c r="H2505" s="31"/>
    </row>
    <row r="2506" spans="2:8">
      <c r="B2506" s="27"/>
      <c r="C2506" s="27"/>
      <c r="D2506" s="27"/>
      <c r="E2506" s="27"/>
      <c r="F2506" s="26"/>
      <c r="G2506" s="28" t="str">
        <f t="shared" si="47"/>
        <v/>
      </c>
      <c r="H2506" s="31"/>
    </row>
    <row r="2507" spans="2:8">
      <c r="B2507" s="27"/>
      <c r="C2507" s="27"/>
      <c r="D2507" s="27"/>
      <c r="E2507" s="27"/>
      <c r="F2507" s="26"/>
      <c r="G2507" s="28" t="str">
        <f t="shared" si="47"/>
        <v/>
      </c>
      <c r="H2507" s="31"/>
    </row>
    <row r="2508" spans="2:8">
      <c r="B2508" s="27"/>
      <c r="C2508" s="27"/>
      <c r="D2508" s="27"/>
      <c r="E2508" s="27"/>
      <c r="F2508" s="26"/>
      <c r="G2508" s="28" t="str">
        <f t="shared" si="47"/>
        <v/>
      </c>
      <c r="H2508" s="31"/>
    </row>
    <row r="2509" spans="2:8">
      <c r="B2509" s="27"/>
      <c r="C2509" s="27"/>
      <c r="D2509" s="27"/>
      <c r="E2509" s="27"/>
      <c r="F2509" s="26"/>
      <c r="G2509" s="28" t="str">
        <f t="shared" si="47"/>
        <v/>
      </c>
      <c r="H2509" s="31"/>
    </row>
    <row r="2510" spans="2:8">
      <c r="B2510" s="27"/>
      <c r="C2510" s="27"/>
      <c r="D2510" s="27"/>
      <c r="E2510" s="27"/>
      <c r="F2510" s="26"/>
      <c r="G2510" s="28" t="str">
        <f t="shared" si="47"/>
        <v/>
      </c>
      <c r="H2510" s="31"/>
    </row>
    <row r="2511" spans="2:8">
      <c r="B2511" s="27"/>
      <c r="C2511" s="27"/>
      <c r="D2511" s="27"/>
      <c r="E2511" s="27"/>
      <c r="F2511" s="26"/>
      <c r="G2511" s="28" t="str">
        <f t="shared" si="47"/>
        <v/>
      </c>
      <c r="H2511" s="31"/>
    </row>
    <row r="2512" spans="2:8">
      <c r="B2512" s="27"/>
      <c r="C2512" s="27"/>
      <c r="D2512" s="27"/>
      <c r="E2512" s="27"/>
      <c r="F2512" s="26"/>
      <c r="G2512" s="28" t="str">
        <f t="shared" si="47"/>
        <v/>
      </c>
      <c r="H2512" s="31"/>
    </row>
    <row r="2513" spans="2:8">
      <c r="B2513" s="27"/>
      <c r="C2513" s="27"/>
      <c r="D2513" s="27"/>
      <c r="E2513" s="27"/>
      <c r="F2513" s="26"/>
      <c r="G2513" s="28" t="str">
        <f t="shared" si="47"/>
        <v/>
      </c>
      <c r="H2513" s="31"/>
    </row>
    <row r="2514" spans="2:8">
      <c r="B2514" s="27"/>
      <c r="C2514" s="27"/>
      <c r="D2514" s="27"/>
      <c r="E2514" s="27"/>
      <c r="F2514" s="26"/>
      <c r="G2514" s="28" t="str">
        <f t="shared" si="47"/>
        <v/>
      </c>
      <c r="H2514" s="31"/>
    </row>
    <row r="2515" spans="2:8">
      <c r="B2515" s="27"/>
      <c r="C2515" s="27"/>
      <c r="D2515" s="27"/>
      <c r="E2515" s="27"/>
      <c r="F2515" s="26"/>
      <c r="G2515" s="28" t="str">
        <f t="shared" si="47"/>
        <v/>
      </c>
      <c r="H2515" s="31"/>
    </row>
    <row r="2516" spans="2:8">
      <c r="B2516" s="27"/>
      <c r="C2516" s="27"/>
      <c r="D2516" s="27"/>
      <c r="E2516" s="27"/>
      <c r="F2516" s="26"/>
      <c r="G2516" s="28" t="str">
        <f t="shared" si="47"/>
        <v/>
      </c>
      <c r="H2516" s="31"/>
    </row>
    <row r="2517" spans="2:8">
      <c r="B2517" s="27"/>
      <c r="C2517" s="27"/>
      <c r="D2517" s="27"/>
      <c r="E2517" s="27"/>
      <c r="F2517" s="26"/>
      <c r="G2517" s="28" t="str">
        <f t="shared" si="47"/>
        <v/>
      </c>
      <c r="H2517" s="31"/>
    </row>
    <row r="2518" spans="2:8">
      <c r="B2518" s="27"/>
      <c r="C2518" s="27"/>
      <c r="D2518" s="27"/>
      <c r="E2518" s="27"/>
      <c r="F2518" s="26"/>
      <c r="G2518" s="28" t="str">
        <f t="shared" si="47"/>
        <v/>
      </c>
      <c r="H2518" s="31"/>
    </row>
    <row r="2519" spans="2:8">
      <c r="B2519" s="27"/>
      <c r="C2519" s="27"/>
      <c r="D2519" s="27"/>
      <c r="E2519" s="27"/>
      <c r="F2519" s="26"/>
      <c r="G2519" s="28" t="str">
        <f t="shared" si="47"/>
        <v/>
      </c>
      <c r="H2519" s="31"/>
    </row>
    <row r="2520" spans="2:8">
      <c r="B2520" s="27"/>
      <c r="C2520" s="27"/>
      <c r="D2520" s="27"/>
      <c r="E2520" s="27"/>
      <c r="F2520" s="26"/>
      <c r="G2520" s="28" t="str">
        <f t="shared" si="47"/>
        <v/>
      </c>
      <c r="H2520" s="31"/>
    </row>
    <row r="2521" spans="2:8">
      <c r="B2521" s="27"/>
      <c r="C2521" s="27"/>
      <c r="D2521" s="27"/>
      <c r="E2521" s="27"/>
      <c r="F2521" s="26"/>
      <c r="G2521" s="28" t="str">
        <f t="shared" si="47"/>
        <v/>
      </c>
      <c r="H2521" s="31"/>
    </row>
    <row r="2522" spans="2:8">
      <c r="B2522" s="27"/>
      <c r="C2522" s="27"/>
      <c r="D2522" s="27"/>
      <c r="E2522" s="27"/>
      <c r="F2522" s="26"/>
      <c r="G2522" s="28" t="str">
        <f t="shared" si="47"/>
        <v/>
      </c>
      <c r="H2522" s="31"/>
    </row>
    <row r="2523" spans="2:8">
      <c r="B2523" s="27"/>
      <c r="C2523" s="27"/>
      <c r="D2523" s="27"/>
      <c r="E2523" s="27"/>
      <c r="F2523" s="26"/>
      <c r="G2523" s="28" t="str">
        <f t="shared" si="47"/>
        <v/>
      </c>
      <c r="H2523" s="31"/>
    </row>
    <row r="2524" spans="2:8">
      <c r="B2524" s="27"/>
      <c r="C2524" s="27"/>
      <c r="D2524" s="27"/>
      <c r="E2524" s="27"/>
      <c r="F2524" s="26"/>
      <c r="G2524" s="28" t="str">
        <f t="shared" si="47"/>
        <v/>
      </c>
      <c r="H2524" s="31"/>
    </row>
    <row r="2525" spans="2:8">
      <c r="B2525" s="27"/>
      <c r="C2525" s="27"/>
      <c r="D2525" s="27"/>
      <c r="E2525" s="27"/>
      <c r="F2525" s="26"/>
      <c r="G2525" s="28" t="str">
        <f t="shared" si="47"/>
        <v/>
      </c>
      <c r="H2525" s="31"/>
    </row>
    <row r="2526" spans="2:8">
      <c r="B2526" s="27"/>
      <c r="C2526" s="27"/>
      <c r="D2526" s="27"/>
      <c r="E2526" s="27"/>
      <c r="F2526" s="26"/>
      <c r="G2526" s="28" t="str">
        <f t="shared" si="47"/>
        <v/>
      </c>
      <c r="H2526" s="31"/>
    </row>
    <row r="2527" spans="2:8">
      <c r="B2527" s="27"/>
      <c r="C2527" s="27"/>
      <c r="D2527" s="27"/>
      <c r="E2527" s="27"/>
      <c r="F2527" s="26"/>
      <c r="G2527" s="28" t="str">
        <f t="shared" si="47"/>
        <v/>
      </c>
      <c r="H2527" s="31"/>
    </row>
    <row r="2528" spans="2:8">
      <c r="B2528" s="27"/>
      <c r="C2528" s="27"/>
      <c r="D2528" s="27"/>
      <c r="E2528" s="27"/>
      <c r="F2528" s="26"/>
      <c r="G2528" s="28" t="str">
        <f t="shared" si="47"/>
        <v/>
      </c>
      <c r="H2528" s="31"/>
    </row>
    <row r="2529" spans="2:8">
      <c r="B2529" s="27"/>
      <c r="C2529" s="27"/>
      <c r="D2529" s="27"/>
      <c r="E2529" s="27"/>
      <c r="F2529" s="26"/>
      <c r="G2529" s="28" t="str">
        <f t="shared" si="47"/>
        <v/>
      </c>
      <c r="H2529" s="31"/>
    </row>
    <row r="2530" spans="2:8">
      <c r="B2530" s="27"/>
      <c r="C2530" s="27"/>
      <c r="D2530" s="27"/>
      <c r="E2530" s="27"/>
      <c r="F2530" s="26"/>
      <c r="G2530" s="28" t="str">
        <f t="shared" si="47"/>
        <v/>
      </c>
      <c r="H2530" s="31"/>
    </row>
    <row r="2531" spans="2:8">
      <c r="B2531" s="27"/>
      <c r="C2531" s="27"/>
      <c r="D2531" s="27"/>
      <c r="E2531" s="27"/>
      <c r="F2531" s="26"/>
      <c r="G2531" s="28" t="str">
        <f t="shared" si="47"/>
        <v/>
      </c>
      <c r="H2531" s="31"/>
    </row>
    <row r="2532" spans="2:8">
      <c r="B2532" s="27"/>
      <c r="C2532" s="27"/>
      <c r="D2532" s="27"/>
      <c r="E2532" s="27"/>
      <c r="F2532" s="26"/>
      <c r="G2532" s="28" t="str">
        <f t="shared" si="47"/>
        <v/>
      </c>
      <c r="H2532" s="31"/>
    </row>
    <row r="2533" spans="2:8">
      <c r="B2533" s="27"/>
      <c r="C2533" s="27"/>
      <c r="D2533" s="27"/>
      <c r="E2533" s="27"/>
      <c r="F2533" s="26"/>
      <c r="G2533" s="28" t="str">
        <f t="shared" si="47"/>
        <v/>
      </c>
      <c r="H2533" s="31"/>
    </row>
    <row r="2534" spans="2:8">
      <c r="B2534" s="27"/>
      <c r="C2534" s="27"/>
      <c r="D2534" s="27"/>
      <c r="E2534" s="27"/>
      <c r="F2534" s="26"/>
      <c r="G2534" s="28" t="str">
        <f t="shared" si="47"/>
        <v/>
      </c>
      <c r="H2534" s="31"/>
    </row>
    <row r="2535" spans="2:8">
      <c r="B2535" s="27"/>
      <c r="C2535" s="27"/>
      <c r="D2535" s="27"/>
      <c r="E2535" s="27"/>
      <c r="F2535" s="26"/>
      <c r="G2535" s="28" t="str">
        <f t="shared" si="47"/>
        <v/>
      </c>
      <c r="H2535" s="31"/>
    </row>
    <row r="2536" spans="2:8">
      <c r="B2536" s="27"/>
      <c r="C2536" s="27"/>
      <c r="D2536" s="27"/>
      <c r="E2536" s="27"/>
      <c r="F2536" s="26"/>
      <c r="G2536" s="28" t="str">
        <f t="shared" si="47"/>
        <v/>
      </c>
      <c r="H2536" s="31"/>
    </row>
    <row r="2537" spans="2:8">
      <c r="B2537" s="27"/>
      <c r="C2537" s="27"/>
      <c r="D2537" s="27"/>
      <c r="E2537" s="27"/>
      <c r="F2537" s="26"/>
      <c r="G2537" s="28" t="str">
        <f t="shared" ref="G2537:G2600" si="48">IF(F2537="","",IF(F2537="EI",4,IF(F2537="EO",5.2,IF(F2537="EQ",3.9,IF(F2537="ILF",7.5,IF(F2537="EIF",5.4))))))</f>
        <v/>
      </c>
      <c r="H2537" s="31"/>
    </row>
    <row r="2538" spans="2:8">
      <c r="B2538" s="27"/>
      <c r="C2538" s="27"/>
      <c r="D2538" s="27"/>
      <c r="E2538" s="27"/>
      <c r="F2538" s="26"/>
      <c r="G2538" s="28" t="str">
        <f t="shared" si="48"/>
        <v/>
      </c>
      <c r="H2538" s="31"/>
    </row>
    <row r="2539" spans="2:8">
      <c r="B2539" s="27"/>
      <c r="C2539" s="27"/>
      <c r="D2539" s="27"/>
      <c r="E2539" s="27"/>
      <c r="F2539" s="26"/>
      <c r="G2539" s="28" t="str">
        <f t="shared" si="48"/>
        <v/>
      </c>
      <c r="H2539" s="31"/>
    </row>
    <row r="2540" spans="2:8">
      <c r="B2540" s="27"/>
      <c r="C2540" s="27"/>
      <c r="D2540" s="27"/>
      <c r="E2540" s="27"/>
      <c r="F2540" s="26"/>
      <c r="G2540" s="28" t="str">
        <f t="shared" si="48"/>
        <v/>
      </c>
      <c r="H2540" s="31"/>
    </row>
    <row r="2541" spans="2:8">
      <c r="B2541" s="27"/>
      <c r="C2541" s="27"/>
      <c r="D2541" s="27"/>
      <c r="E2541" s="27"/>
      <c r="F2541" s="26"/>
      <c r="G2541" s="28" t="str">
        <f t="shared" si="48"/>
        <v/>
      </c>
      <c r="H2541" s="31"/>
    </row>
    <row r="2542" spans="2:8">
      <c r="B2542" s="27"/>
      <c r="C2542" s="27"/>
      <c r="D2542" s="27"/>
      <c r="E2542" s="27"/>
      <c r="F2542" s="26"/>
      <c r="G2542" s="28" t="str">
        <f t="shared" si="48"/>
        <v/>
      </c>
      <c r="H2542" s="31"/>
    </row>
    <row r="2543" spans="2:8">
      <c r="B2543" s="27"/>
      <c r="C2543" s="27"/>
      <c r="D2543" s="27"/>
      <c r="E2543" s="27"/>
      <c r="F2543" s="26"/>
      <c r="G2543" s="28" t="str">
        <f t="shared" si="48"/>
        <v/>
      </c>
      <c r="H2543" s="31"/>
    </row>
    <row r="2544" spans="2:8">
      <c r="B2544" s="27"/>
      <c r="C2544" s="27"/>
      <c r="D2544" s="27"/>
      <c r="E2544" s="27"/>
      <c r="F2544" s="26"/>
      <c r="G2544" s="28" t="str">
        <f t="shared" si="48"/>
        <v/>
      </c>
      <c r="H2544" s="31"/>
    </row>
    <row r="2545" spans="2:8">
      <c r="B2545" s="27"/>
      <c r="C2545" s="27"/>
      <c r="D2545" s="27"/>
      <c r="E2545" s="27"/>
      <c r="F2545" s="26"/>
      <c r="G2545" s="28" t="str">
        <f t="shared" si="48"/>
        <v/>
      </c>
      <c r="H2545" s="31"/>
    </row>
    <row r="2546" spans="2:8">
      <c r="B2546" s="27"/>
      <c r="C2546" s="27"/>
      <c r="D2546" s="27"/>
      <c r="E2546" s="27"/>
      <c r="F2546" s="26"/>
      <c r="G2546" s="28" t="str">
        <f t="shared" si="48"/>
        <v/>
      </c>
      <c r="H2546" s="31"/>
    </row>
    <row r="2547" spans="2:8">
      <c r="B2547" s="27"/>
      <c r="C2547" s="27"/>
      <c r="D2547" s="27"/>
      <c r="E2547" s="27"/>
      <c r="F2547" s="26"/>
      <c r="G2547" s="28" t="str">
        <f t="shared" si="48"/>
        <v/>
      </c>
      <c r="H2547" s="31"/>
    </row>
    <row r="2548" spans="2:8">
      <c r="B2548" s="27"/>
      <c r="C2548" s="27"/>
      <c r="D2548" s="27"/>
      <c r="E2548" s="27"/>
      <c r="F2548" s="26"/>
      <c r="G2548" s="28" t="str">
        <f t="shared" si="48"/>
        <v/>
      </c>
      <c r="H2548" s="31"/>
    </row>
    <row r="2549" spans="2:8">
      <c r="B2549" s="27"/>
      <c r="C2549" s="27"/>
      <c r="D2549" s="27"/>
      <c r="E2549" s="27"/>
      <c r="F2549" s="26"/>
      <c r="G2549" s="28" t="str">
        <f t="shared" si="48"/>
        <v/>
      </c>
      <c r="H2549" s="31"/>
    </row>
    <row r="2550" spans="2:8">
      <c r="B2550" s="27"/>
      <c r="C2550" s="27"/>
      <c r="D2550" s="27"/>
      <c r="E2550" s="27"/>
      <c r="F2550" s="26"/>
      <c r="G2550" s="28" t="str">
        <f t="shared" si="48"/>
        <v/>
      </c>
      <c r="H2550" s="31"/>
    </row>
    <row r="2551" spans="2:8">
      <c r="B2551" s="27"/>
      <c r="C2551" s="27"/>
      <c r="D2551" s="27"/>
      <c r="E2551" s="27"/>
      <c r="F2551" s="26"/>
      <c r="G2551" s="28" t="str">
        <f t="shared" si="48"/>
        <v/>
      </c>
      <c r="H2551" s="31"/>
    </row>
    <row r="2552" spans="2:8">
      <c r="B2552" s="27"/>
      <c r="C2552" s="27"/>
      <c r="D2552" s="27"/>
      <c r="E2552" s="27"/>
      <c r="F2552" s="26"/>
      <c r="G2552" s="28" t="str">
        <f t="shared" si="48"/>
        <v/>
      </c>
      <c r="H2552" s="31"/>
    </row>
    <row r="2553" spans="2:8">
      <c r="B2553" s="27"/>
      <c r="C2553" s="27"/>
      <c r="D2553" s="27"/>
      <c r="E2553" s="27"/>
      <c r="F2553" s="26"/>
      <c r="G2553" s="28" t="str">
        <f t="shared" si="48"/>
        <v/>
      </c>
      <c r="H2553" s="31"/>
    </row>
    <row r="2554" spans="2:8">
      <c r="B2554" s="27"/>
      <c r="C2554" s="27"/>
      <c r="D2554" s="27"/>
      <c r="E2554" s="27"/>
      <c r="F2554" s="26"/>
      <c r="G2554" s="28" t="str">
        <f t="shared" si="48"/>
        <v/>
      </c>
      <c r="H2554" s="31"/>
    </row>
    <row r="2555" spans="2:8">
      <c r="B2555" s="27"/>
      <c r="C2555" s="27"/>
      <c r="D2555" s="27"/>
      <c r="E2555" s="27"/>
      <c r="F2555" s="26"/>
      <c r="G2555" s="28" t="str">
        <f t="shared" si="48"/>
        <v/>
      </c>
      <c r="H2555" s="31"/>
    </row>
    <row r="2556" spans="2:8">
      <c r="B2556" s="27"/>
      <c r="C2556" s="27"/>
      <c r="D2556" s="27"/>
      <c r="E2556" s="27"/>
      <c r="F2556" s="26"/>
      <c r="G2556" s="28" t="str">
        <f t="shared" si="48"/>
        <v/>
      </c>
      <c r="H2556" s="31"/>
    </row>
    <row r="2557" spans="2:8">
      <c r="B2557" s="27"/>
      <c r="C2557" s="27"/>
      <c r="D2557" s="27"/>
      <c r="E2557" s="27"/>
      <c r="F2557" s="26"/>
      <c r="G2557" s="28" t="str">
        <f t="shared" si="48"/>
        <v/>
      </c>
      <c r="H2557" s="31"/>
    </row>
    <row r="2558" spans="2:8">
      <c r="B2558" s="27"/>
      <c r="C2558" s="27"/>
      <c r="D2558" s="27"/>
      <c r="E2558" s="27"/>
      <c r="F2558" s="26"/>
      <c r="G2558" s="28" t="str">
        <f t="shared" si="48"/>
        <v/>
      </c>
      <c r="H2558" s="31"/>
    </row>
    <row r="2559" spans="2:8">
      <c r="B2559" s="27"/>
      <c r="C2559" s="27"/>
      <c r="D2559" s="27"/>
      <c r="E2559" s="27"/>
      <c r="F2559" s="26"/>
      <c r="G2559" s="28" t="str">
        <f t="shared" si="48"/>
        <v/>
      </c>
      <c r="H2559" s="31"/>
    </row>
    <row r="2560" spans="2:8">
      <c r="B2560" s="27"/>
      <c r="C2560" s="27"/>
      <c r="D2560" s="27"/>
      <c r="E2560" s="27"/>
      <c r="F2560" s="26"/>
      <c r="G2560" s="28" t="str">
        <f t="shared" si="48"/>
        <v/>
      </c>
      <c r="H2560" s="31"/>
    </row>
    <row r="2561" spans="2:8">
      <c r="B2561" s="27"/>
      <c r="C2561" s="27"/>
      <c r="D2561" s="27"/>
      <c r="E2561" s="27"/>
      <c r="F2561" s="26"/>
      <c r="G2561" s="28" t="str">
        <f t="shared" si="48"/>
        <v/>
      </c>
      <c r="H2561" s="31"/>
    </row>
    <row r="2562" spans="2:8">
      <c r="B2562" s="27"/>
      <c r="C2562" s="27"/>
      <c r="D2562" s="27"/>
      <c r="E2562" s="27"/>
      <c r="F2562" s="26"/>
      <c r="G2562" s="28" t="str">
        <f t="shared" si="48"/>
        <v/>
      </c>
      <c r="H2562" s="31"/>
    </row>
    <row r="2563" spans="2:8">
      <c r="B2563" s="27"/>
      <c r="C2563" s="27"/>
      <c r="D2563" s="27"/>
      <c r="E2563" s="27"/>
      <c r="F2563" s="26"/>
      <c r="G2563" s="28" t="str">
        <f t="shared" si="48"/>
        <v/>
      </c>
      <c r="H2563" s="31"/>
    </row>
    <row r="2564" spans="2:8">
      <c r="B2564" s="27"/>
      <c r="C2564" s="27"/>
      <c r="D2564" s="27"/>
      <c r="E2564" s="27"/>
      <c r="F2564" s="26"/>
      <c r="G2564" s="28" t="str">
        <f t="shared" si="48"/>
        <v/>
      </c>
      <c r="H2564" s="31"/>
    </row>
    <row r="2565" spans="2:8">
      <c r="B2565" s="27"/>
      <c r="C2565" s="27"/>
      <c r="D2565" s="27"/>
      <c r="E2565" s="27"/>
      <c r="F2565" s="26"/>
      <c r="G2565" s="28" t="str">
        <f t="shared" si="48"/>
        <v/>
      </c>
      <c r="H2565" s="31"/>
    </row>
    <row r="2566" spans="2:8">
      <c r="B2566" s="27"/>
      <c r="C2566" s="27"/>
      <c r="D2566" s="27"/>
      <c r="E2566" s="27"/>
      <c r="F2566" s="26"/>
      <c r="G2566" s="28" t="str">
        <f t="shared" si="48"/>
        <v/>
      </c>
      <c r="H2566" s="31"/>
    </row>
    <row r="2567" spans="2:8">
      <c r="B2567" s="27"/>
      <c r="C2567" s="27"/>
      <c r="D2567" s="27"/>
      <c r="E2567" s="27"/>
      <c r="F2567" s="26"/>
      <c r="G2567" s="28" t="str">
        <f t="shared" si="48"/>
        <v/>
      </c>
      <c r="H2567" s="31"/>
    </row>
    <row r="2568" spans="2:8">
      <c r="B2568" s="27"/>
      <c r="C2568" s="27"/>
      <c r="D2568" s="27"/>
      <c r="E2568" s="27"/>
      <c r="F2568" s="26"/>
      <c r="G2568" s="28" t="str">
        <f t="shared" si="48"/>
        <v/>
      </c>
      <c r="H2568" s="31"/>
    </row>
    <row r="2569" spans="2:8">
      <c r="B2569" s="27"/>
      <c r="C2569" s="27"/>
      <c r="D2569" s="27"/>
      <c r="E2569" s="27"/>
      <c r="F2569" s="26"/>
      <c r="G2569" s="28" t="str">
        <f t="shared" si="48"/>
        <v/>
      </c>
      <c r="H2569" s="31"/>
    </row>
    <row r="2570" spans="2:8">
      <c r="B2570" s="27"/>
      <c r="C2570" s="27"/>
      <c r="D2570" s="27"/>
      <c r="E2570" s="27"/>
      <c r="F2570" s="26"/>
      <c r="G2570" s="28" t="str">
        <f t="shared" si="48"/>
        <v/>
      </c>
      <c r="H2570" s="31"/>
    </row>
    <row r="2571" spans="2:8">
      <c r="B2571" s="27"/>
      <c r="C2571" s="27"/>
      <c r="D2571" s="27"/>
      <c r="E2571" s="27"/>
      <c r="F2571" s="26"/>
      <c r="G2571" s="28" t="str">
        <f t="shared" si="48"/>
        <v/>
      </c>
      <c r="H2571" s="31"/>
    </row>
    <row r="2572" spans="2:8">
      <c r="B2572" s="27"/>
      <c r="C2572" s="27"/>
      <c r="D2572" s="27"/>
      <c r="E2572" s="27"/>
      <c r="F2572" s="26"/>
      <c r="G2572" s="28" t="str">
        <f t="shared" si="48"/>
        <v/>
      </c>
      <c r="H2572" s="31"/>
    </row>
    <row r="2573" spans="2:8">
      <c r="B2573" s="27"/>
      <c r="C2573" s="27"/>
      <c r="D2573" s="27"/>
      <c r="E2573" s="27"/>
      <c r="F2573" s="26"/>
      <c r="G2573" s="28" t="str">
        <f t="shared" si="48"/>
        <v/>
      </c>
      <c r="H2573" s="31"/>
    </row>
    <row r="2574" spans="2:8">
      <c r="B2574" s="27"/>
      <c r="C2574" s="27"/>
      <c r="D2574" s="27"/>
      <c r="E2574" s="27"/>
      <c r="F2574" s="26"/>
      <c r="G2574" s="28" t="str">
        <f t="shared" si="48"/>
        <v/>
      </c>
      <c r="H2574" s="31"/>
    </row>
    <row r="2575" spans="2:8">
      <c r="B2575" s="27"/>
      <c r="C2575" s="27"/>
      <c r="D2575" s="27"/>
      <c r="E2575" s="27"/>
      <c r="F2575" s="26"/>
      <c r="G2575" s="28" t="str">
        <f t="shared" si="48"/>
        <v/>
      </c>
      <c r="H2575" s="31"/>
    </row>
    <row r="2576" spans="2:8">
      <c r="B2576" s="27"/>
      <c r="C2576" s="27"/>
      <c r="D2576" s="27"/>
      <c r="E2576" s="27"/>
      <c r="F2576" s="26"/>
      <c r="G2576" s="28" t="str">
        <f t="shared" si="48"/>
        <v/>
      </c>
      <c r="H2576" s="31"/>
    </row>
    <row r="2577" spans="2:8">
      <c r="B2577" s="27"/>
      <c r="C2577" s="27"/>
      <c r="D2577" s="27"/>
      <c r="E2577" s="27"/>
      <c r="F2577" s="26"/>
      <c r="G2577" s="28" t="str">
        <f t="shared" si="48"/>
        <v/>
      </c>
      <c r="H2577" s="31"/>
    </row>
    <row r="2578" spans="2:8">
      <c r="B2578" s="27"/>
      <c r="C2578" s="27"/>
      <c r="D2578" s="27"/>
      <c r="E2578" s="27"/>
      <c r="F2578" s="26"/>
      <c r="G2578" s="28" t="str">
        <f t="shared" si="48"/>
        <v/>
      </c>
      <c r="H2578" s="31"/>
    </row>
    <row r="2579" spans="2:8">
      <c r="B2579" s="27"/>
      <c r="C2579" s="27"/>
      <c r="D2579" s="27"/>
      <c r="E2579" s="27"/>
      <c r="F2579" s="26"/>
      <c r="G2579" s="28" t="str">
        <f t="shared" si="48"/>
        <v/>
      </c>
      <c r="H2579" s="31"/>
    </row>
    <row r="2580" spans="2:8">
      <c r="B2580" s="27"/>
      <c r="C2580" s="27"/>
      <c r="D2580" s="27"/>
      <c r="E2580" s="27"/>
      <c r="F2580" s="26"/>
      <c r="G2580" s="28" t="str">
        <f t="shared" si="48"/>
        <v/>
      </c>
      <c r="H2580" s="31"/>
    </row>
    <row r="2581" spans="2:8">
      <c r="B2581" s="27"/>
      <c r="C2581" s="27"/>
      <c r="D2581" s="27"/>
      <c r="E2581" s="27"/>
      <c r="F2581" s="26"/>
      <c r="G2581" s="28" t="str">
        <f t="shared" si="48"/>
        <v/>
      </c>
      <c r="H2581" s="31"/>
    </row>
    <row r="2582" spans="2:8">
      <c r="B2582" s="27"/>
      <c r="C2582" s="27"/>
      <c r="D2582" s="27"/>
      <c r="E2582" s="27"/>
      <c r="F2582" s="26"/>
      <c r="G2582" s="28" t="str">
        <f t="shared" si="48"/>
        <v/>
      </c>
      <c r="H2582" s="31"/>
    </row>
    <row r="2583" spans="2:8">
      <c r="B2583" s="27"/>
      <c r="C2583" s="27"/>
      <c r="D2583" s="27"/>
      <c r="E2583" s="27"/>
      <c r="F2583" s="26"/>
      <c r="G2583" s="28" t="str">
        <f t="shared" si="48"/>
        <v/>
      </c>
      <c r="H2583" s="31"/>
    </row>
    <row r="2584" spans="2:8">
      <c r="B2584" s="27"/>
      <c r="C2584" s="27"/>
      <c r="D2584" s="27"/>
      <c r="E2584" s="27"/>
      <c r="F2584" s="26"/>
      <c r="G2584" s="28" t="str">
        <f t="shared" si="48"/>
        <v/>
      </c>
      <c r="H2584" s="31"/>
    </row>
    <row r="2585" spans="2:8">
      <c r="B2585" s="27"/>
      <c r="C2585" s="27"/>
      <c r="D2585" s="27"/>
      <c r="E2585" s="27"/>
      <c r="F2585" s="26"/>
      <c r="G2585" s="28" t="str">
        <f t="shared" si="48"/>
        <v/>
      </c>
      <c r="H2585" s="31"/>
    </row>
    <row r="2586" spans="2:8">
      <c r="B2586" s="27"/>
      <c r="C2586" s="27"/>
      <c r="D2586" s="27"/>
      <c r="E2586" s="27"/>
      <c r="F2586" s="26"/>
      <c r="G2586" s="28" t="str">
        <f t="shared" si="48"/>
        <v/>
      </c>
      <c r="H2586" s="31"/>
    </row>
    <row r="2587" spans="2:8">
      <c r="B2587" s="27"/>
      <c r="C2587" s="27"/>
      <c r="D2587" s="27"/>
      <c r="E2587" s="27"/>
      <c r="F2587" s="26"/>
      <c r="G2587" s="28" t="str">
        <f t="shared" si="48"/>
        <v/>
      </c>
      <c r="H2587" s="31"/>
    </row>
    <row r="2588" spans="2:8">
      <c r="B2588" s="27"/>
      <c r="C2588" s="27"/>
      <c r="D2588" s="27"/>
      <c r="E2588" s="27"/>
      <c r="F2588" s="26"/>
      <c r="G2588" s="28" t="str">
        <f t="shared" si="48"/>
        <v/>
      </c>
      <c r="H2588" s="31"/>
    </row>
    <row r="2589" spans="2:8">
      <c r="B2589" s="27"/>
      <c r="C2589" s="27"/>
      <c r="D2589" s="27"/>
      <c r="E2589" s="27"/>
      <c r="F2589" s="26"/>
      <c r="G2589" s="28" t="str">
        <f t="shared" si="48"/>
        <v/>
      </c>
      <c r="H2589" s="31"/>
    </row>
    <row r="2590" spans="2:8">
      <c r="B2590" s="27"/>
      <c r="C2590" s="27"/>
      <c r="D2590" s="27"/>
      <c r="E2590" s="27"/>
      <c r="F2590" s="26"/>
      <c r="G2590" s="28" t="str">
        <f t="shared" si="48"/>
        <v/>
      </c>
      <c r="H2590" s="31"/>
    </row>
    <row r="2591" spans="2:8">
      <c r="B2591" s="27"/>
      <c r="C2591" s="27"/>
      <c r="D2591" s="27"/>
      <c r="E2591" s="27"/>
      <c r="F2591" s="26"/>
      <c r="G2591" s="28" t="str">
        <f t="shared" si="48"/>
        <v/>
      </c>
      <c r="H2591" s="31"/>
    </row>
    <row r="2592" spans="2:8">
      <c r="B2592" s="27"/>
      <c r="C2592" s="27"/>
      <c r="D2592" s="27"/>
      <c r="E2592" s="27"/>
      <c r="F2592" s="26"/>
      <c r="G2592" s="28" t="str">
        <f t="shared" si="48"/>
        <v/>
      </c>
      <c r="H2592" s="31"/>
    </row>
    <row r="2593" spans="2:8">
      <c r="B2593" s="27"/>
      <c r="C2593" s="27"/>
      <c r="D2593" s="27"/>
      <c r="E2593" s="27"/>
      <c r="F2593" s="26"/>
      <c r="G2593" s="28" t="str">
        <f t="shared" si="48"/>
        <v/>
      </c>
      <c r="H2593" s="31"/>
    </row>
    <row r="2594" spans="2:8">
      <c r="B2594" s="27"/>
      <c r="C2594" s="27"/>
      <c r="D2594" s="27"/>
      <c r="E2594" s="27"/>
      <c r="F2594" s="26"/>
      <c r="G2594" s="28" t="str">
        <f t="shared" si="48"/>
        <v/>
      </c>
      <c r="H2594" s="31"/>
    </row>
    <row r="2595" spans="2:8">
      <c r="B2595" s="27"/>
      <c r="C2595" s="27"/>
      <c r="D2595" s="27"/>
      <c r="E2595" s="27"/>
      <c r="F2595" s="26"/>
      <c r="G2595" s="28" t="str">
        <f t="shared" si="48"/>
        <v/>
      </c>
      <c r="H2595" s="31"/>
    </row>
    <row r="2596" spans="2:8">
      <c r="B2596" s="27"/>
      <c r="C2596" s="27"/>
      <c r="D2596" s="27"/>
      <c r="E2596" s="27"/>
      <c r="F2596" s="26"/>
      <c r="G2596" s="28" t="str">
        <f t="shared" si="48"/>
        <v/>
      </c>
      <c r="H2596" s="31"/>
    </row>
    <row r="2597" spans="2:8">
      <c r="B2597" s="27"/>
      <c r="C2597" s="27"/>
      <c r="D2597" s="27"/>
      <c r="E2597" s="27"/>
      <c r="F2597" s="26"/>
      <c r="G2597" s="28" t="str">
        <f t="shared" si="48"/>
        <v/>
      </c>
      <c r="H2597" s="31"/>
    </row>
    <row r="2598" spans="2:8">
      <c r="B2598" s="27"/>
      <c r="C2598" s="27"/>
      <c r="D2598" s="27"/>
      <c r="E2598" s="27"/>
      <c r="F2598" s="26"/>
      <c r="G2598" s="28" t="str">
        <f t="shared" si="48"/>
        <v/>
      </c>
      <c r="H2598" s="31"/>
    </row>
    <row r="2599" spans="2:8">
      <c r="B2599" s="27"/>
      <c r="C2599" s="27"/>
      <c r="D2599" s="27"/>
      <c r="E2599" s="27"/>
      <c r="F2599" s="26"/>
      <c r="G2599" s="28" t="str">
        <f t="shared" si="48"/>
        <v/>
      </c>
      <c r="H2599" s="31"/>
    </row>
    <row r="2600" spans="2:8">
      <c r="B2600" s="27"/>
      <c r="C2600" s="27"/>
      <c r="D2600" s="27"/>
      <c r="E2600" s="27"/>
      <c r="F2600" s="26"/>
      <c r="G2600" s="28" t="str">
        <f t="shared" si="48"/>
        <v/>
      </c>
      <c r="H2600" s="31"/>
    </row>
    <row r="2601" spans="2:8">
      <c r="B2601" s="27"/>
      <c r="C2601" s="27"/>
      <c r="D2601" s="27"/>
      <c r="E2601" s="27"/>
      <c r="F2601" s="26"/>
      <c r="G2601" s="28" t="str">
        <f t="shared" ref="G2601:G2664" si="49">IF(F2601="","",IF(F2601="EI",4,IF(F2601="EO",5.2,IF(F2601="EQ",3.9,IF(F2601="ILF",7.5,IF(F2601="EIF",5.4))))))</f>
        <v/>
      </c>
      <c r="H2601" s="31"/>
    </row>
    <row r="2602" spans="2:8">
      <c r="B2602" s="27"/>
      <c r="C2602" s="27"/>
      <c r="D2602" s="27"/>
      <c r="E2602" s="27"/>
      <c r="F2602" s="26"/>
      <c r="G2602" s="28" t="str">
        <f t="shared" si="49"/>
        <v/>
      </c>
      <c r="H2602" s="31"/>
    </row>
    <row r="2603" spans="2:8">
      <c r="B2603" s="27"/>
      <c r="C2603" s="27"/>
      <c r="D2603" s="27"/>
      <c r="E2603" s="27"/>
      <c r="F2603" s="26"/>
      <c r="G2603" s="28" t="str">
        <f t="shared" si="49"/>
        <v/>
      </c>
      <c r="H2603" s="31"/>
    </row>
    <row r="2604" spans="2:8">
      <c r="B2604" s="27"/>
      <c r="C2604" s="27"/>
      <c r="D2604" s="27"/>
      <c r="E2604" s="27"/>
      <c r="F2604" s="26"/>
      <c r="G2604" s="28" t="str">
        <f t="shared" si="49"/>
        <v/>
      </c>
      <c r="H2604" s="31"/>
    </row>
    <row r="2605" spans="2:8">
      <c r="B2605" s="27"/>
      <c r="C2605" s="27"/>
      <c r="D2605" s="27"/>
      <c r="E2605" s="27"/>
      <c r="F2605" s="26"/>
      <c r="G2605" s="28" t="str">
        <f t="shared" si="49"/>
        <v/>
      </c>
      <c r="H2605" s="31"/>
    </row>
    <row r="2606" spans="2:8">
      <c r="B2606" s="27"/>
      <c r="C2606" s="27"/>
      <c r="D2606" s="27"/>
      <c r="E2606" s="27"/>
      <c r="F2606" s="26"/>
      <c r="G2606" s="28" t="str">
        <f t="shared" si="49"/>
        <v/>
      </c>
      <c r="H2606" s="31"/>
    </row>
    <row r="2607" spans="2:8">
      <c r="B2607" s="27"/>
      <c r="C2607" s="27"/>
      <c r="D2607" s="27"/>
      <c r="E2607" s="27"/>
      <c r="F2607" s="26"/>
      <c r="G2607" s="28" t="str">
        <f t="shared" si="49"/>
        <v/>
      </c>
      <c r="H2607" s="31"/>
    </row>
    <row r="2608" spans="2:8">
      <c r="B2608" s="27"/>
      <c r="C2608" s="27"/>
      <c r="D2608" s="27"/>
      <c r="E2608" s="27"/>
      <c r="F2608" s="26"/>
      <c r="G2608" s="28" t="str">
        <f t="shared" si="49"/>
        <v/>
      </c>
      <c r="H2608" s="31"/>
    </row>
    <row r="2609" spans="2:8">
      <c r="B2609" s="27"/>
      <c r="C2609" s="27"/>
      <c r="D2609" s="27"/>
      <c r="E2609" s="27"/>
      <c r="F2609" s="26"/>
      <c r="G2609" s="28" t="str">
        <f t="shared" si="49"/>
        <v/>
      </c>
      <c r="H2609" s="31"/>
    </row>
    <row r="2610" spans="2:8">
      <c r="B2610" s="27"/>
      <c r="C2610" s="27"/>
      <c r="D2610" s="27"/>
      <c r="E2610" s="27"/>
      <c r="F2610" s="26"/>
      <c r="G2610" s="28" t="str">
        <f t="shared" si="49"/>
        <v/>
      </c>
      <c r="H2610" s="31"/>
    </row>
    <row r="2611" spans="2:8">
      <c r="B2611" s="27"/>
      <c r="C2611" s="27"/>
      <c r="D2611" s="27"/>
      <c r="E2611" s="27"/>
      <c r="F2611" s="26"/>
      <c r="G2611" s="28" t="str">
        <f t="shared" si="49"/>
        <v/>
      </c>
      <c r="H2611" s="31"/>
    </row>
    <row r="2612" spans="2:8">
      <c r="B2612" s="27"/>
      <c r="C2612" s="27"/>
      <c r="D2612" s="27"/>
      <c r="E2612" s="27"/>
      <c r="F2612" s="26"/>
      <c r="G2612" s="28" t="str">
        <f t="shared" si="49"/>
        <v/>
      </c>
      <c r="H2612" s="31"/>
    </row>
    <row r="2613" spans="2:8">
      <c r="B2613" s="27"/>
      <c r="C2613" s="27"/>
      <c r="D2613" s="27"/>
      <c r="E2613" s="27"/>
      <c r="F2613" s="26"/>
      <c r="G2613" s="28" t="str">
        <f t="shared" si="49"/>
        <v/>
      </c>
      <c r="H2613" s="31"/>
    </row>
    <row r="2614" spans="2:8">
      <c r="B2614" s="27"/>
      <c r="C2614" s="27"/>
      <c r="D2614" s="27"/>
      <c r="E2614" s="27"/>
      <c r="F2614" s="26"/>
      <c r="G2614" s="28" t="str">
        <f t="shared" si="49"/>
        <v/>
      </c>
      <c r="H2614" s="31"/>
    </row>
    <row r="2615" spans="2:8">
      <c r="B2615" s="27"/>
      <c r="C2615" s="27"/>
      <c r="D2615" s="27"/>
      <c r="E2615" s="27"/>
      <c r="F2615" s="26"/>
      <c r="G2615" s="28" t="str">
        <f t="shared" si="49"/>
        <v/>
      </c>
      <c r="H2615" s="31"/>
    </row>
    <row r="2616" spans="2:8">
      <c r="B2616" s="27"/>
      <c r="C2616" s="27"/>
      <c r="D2616" s="27"/>
      <c r="E2616" s="27"/>
      <c r="F2616" s="26"/>
      <c r="G2616" s="28" t="str">
        <f t="shared" si="49"/>
        <v/>
      </c>
      <c r="H2616" s="31"/>
    </row>
    <row r="2617" spans="2:8">
      <c r="B2617" s="27"/>
      <c r="C2617" s="27"/>
      <c r="D2617" s="27"/>
      <c r="E2617" s="27"/>
      <c r="F2617" s="26"/>
      <c r="G2617" s="28" t="str">
        <f t="shared" si="49"/>
        <v/>
      </c>
      <c r="H2617" s="31"/>
    </row>
    <row r="2618" spans="2:8">
      <c r="B2618" s="27"/>
      <c r="C2618" s="27"/>
      <c r="D2618" s="27"/>
      <c r="E2618" s="27"/>
      <c r="F2618" s="26"/>
      <c r="G2618" s="28" t="str">
        <f t="shared" si="49"/>
        <v/>
      </c>
      <c r="H2618" s="31"/>
    </row>
    <row r="2619" spans="2:8">
      <c r="B2619" s="27"/>
      <c r="C2619" s="27"/>
      <c r="D2619" s="27"/>
      <c r="E2619" s="27"/>
      <c r="F2619" s="26"/>
      <c r="G2619" s="28" t="str">
        <f t="shared" si="49"/>
        <v/>
      </c>
      <c r="H2619" s="31"/>
    </row>
    <row r="2620" spans="2:8">
      <c r="B2620" s="27"/>
      <c r="C2620" s="27"/>
      <c r="D2620" s="27"/>
      <c r="E2620" s="27"/>
      <c r="F2620" s="26"/>
      <c r="G2620" s="28" t="str">
        <f t="shared" si="49"/>
        <v/>
      </c>
      <c r="H2620" s="31"/>
    </row>
    <row r="2621" spans="2:8">
      <c r="B2621" s="27"/>
      <c r="C2621" s="27"/>
      <c r="D2621" s="27"/>
      <c r="E2621" s="27"/>
      <c r="F2621" s="26"/>
      <c r="G2621" s="28" t="str">
        <f t="shared" si="49"/>
        <v/>
      </c>
      <c r="H2621" s="31"/>
    </row>
    <row r="2622" spans="2:8">
      <c r="B2622" s="27"/>
      <c r="C2622" s="27"/>
      <c r="D2622" s="27"/>
      <c r="E2622" s="27"/>
      <c r="F2622" s="26"/>
      <c r="G2622" s="28" t="str">
        <f t="shared" si="49"/>
        <v/>
      </c>
      <c r="H2622" s="31"/>
    </row>
    <row r="2623" spans="2:8">
      <c r="B2623" s="27"/>
      <c r="C2623" s="27"/>
      <c r="D2623" s="27"/>
      <c r="E2623" s="27"/>
      <c r="F2623" s="26"/>
      <c r="G2623" s="28" t="str">
        <f t="shared" si="49"/>
        <v/>
      </c>
      <c r="H2623" s="31"/>
    </row>
    <row r="2624" spans="2:8">
      <c r="B2624" s="27"/>
      <c r="C2624" s="27"/>
      <c r="D2624" s="27"/>
      <c r="E2624" s="27"/>
      <c r="F2624" s="26"/>
      <c r="G2624" s="28" t="str">
        <f t="shared" si="49"/>
        <v/>
      </c>
      <c r="H2624" s="31"/>
    </row>
    <row r="2625" spans="2:8">
      <c r="B2625" s="27"/>
      <c r="C2625" s="27"/>
      <c r="D2625" s="27"/>
      <c r="E2625" s="27"/>
      <c r="F2625" s="26"/>
      <c r="G2625" s="28" t="str">
        <f t="shared" si="49"/>
        <v/>
      </c>
      <c r="H2625" s="31"/>
    </row>
    <row r="2626" spans="2:8">
      <c r="B2626" s="27"/>
      <c r="C2626" s="27"/>
      <c r="D2626" s="27"/>
      <c r="E2626" s="27"/>
      <c r="F2626" s="26"/>
      <c r="G2626" s="28" t="str">
        <f t="shared" si="49"/>
        <v/>
      </c>
      <c r="H2626" s="31"/>
    </row>
    <row r="2627" spans="2:8">
      <c r="B2627" s="27"/>
      <c r="C2627" s="27"/>
      <c r="D2627" s="27"/>
      <c r="E2627" s="27"/>
      <c r="F2627" s="26"/>
      <c r="G2627" s="28" t="str">
        <f t="shared" si="49"/>
        <v/>
      </c>
      <c r="H2627" s="31"/>
    </row>
    <row r="2628" spans="2:8">
      <c r="B2628" s="27"/>
      <c r="C2628" s="27"/>
      <c r="D2628" s="27"/>
      <c r="E2628" s="27"/>
      <c r="F2628" s="26"/>
      <c r="G2628" s="28" t="str">
        <f t="shared" si="49"/>
        <v/>
      </c>
      <c r="H2628" s="31"/>
    </row>
    <row r="2629" spans="2:8">
      <c r="B2629" s="27"/>
      <c r="C2629" s="27"/>
      <c r="D2629" s="27"/>
      <c r="E2629" s="27"/>
      <c r="F2629" s="26"/>
      <c r="G2629" s="28" t="str">
        <f t="shared" si="49"/>
        <v/>
      </c>
      <c r="H2629" s="31"/>
    </row>
    <row r="2630" spans="2:8">
      <c r="B2630" s="27"/>
      <c r="C2630" s="27"/>
      <c r="D2630" s="27"/>
      <c r="E2630" s="27"/>
      <c r="F2630" s="26"/>
      <c r="G2630" s="28" t="str">
        <f t="shared" si="49"/>
        <v/>
      </c>
      <c r="H2630" s="31"/>
    </row>
    <row r="2631" spans="2:8">
      <c r="B2631" s="27"/>
      <c r="C2631" s="27"/>
      <c r="D2631" s="27"/>
      <c r="E2631" s="27"/>
      <c r="F2631" s="26"/>
      <c r="G2631" s="28" t="str">
        <f t="shared" si="49"/>
        <v/>
      </c>
      <c r="H2631" s="31"/>
    </row>
    <row r="2632" spans="2:8">
      <c r="B2632" s="27"/>
      <c r="C2632" s="27"/>
      <c r="D2632" s="27"/>
      <c r="E2632" s="27"/>
      <c r="F2632" s="26"/>
      <c r="G2632" s="28" t="str">
        <f t="shared" si="49"/>
        <v/>
      </c>
      <c r="H2632" s="31"/>
    </row>
    <row r="2633" spans="2:8">
      <c r="B2633" s="27"/>
      <c r="C2633" s="27"/>
      <c r="D2633" s="27"/>
      <c r="E2633" s="27"/>
      <c r="F2633" s="26"/>
      <c r="G2633" s="28" t="str">
        <f t="shared" si="49"/>
        <v/>
      </c>
      <c r="H2633" s="31"/>
    </row>
    <row r="2634" spans="2:8">
      <c r="B2634" s="27"/>
      <c r="C2634" s="27"/>
      <c r="D2634" s="27"/>
      <c r="E2634" s="27"/>
      <c r="F2634" s="26"/>
      <c r="G2634" s="28" t="str">
        <f t="shared" si="49"/>
        <v/>
      </c>
      <c r="H2634" s="31"/>
    </row>
    <row r="2635" spans="2:8">
      <c r="B2635" s="27"/>
      <c r="C2635" s="27"/>
      <c r="D2635" s="27"/>
      <c r="E2635" s="27"/>
      <c r="F2635" s="26"/>
      <c r="G2635" s="28" t="str">
        <f t="shared" si="49"/>
        <v/>
      </c>
      <c r="H2635" s="31"/>
    </row>
    <row r="2636" spans="2:8">
      <c r="B2636" s="27"/>
      <c r="C2636" s="27"/>
      <c r="D2636" s="27"/>
      <c r="E2636" s="27"/>
      <c r="F2636" s="26"/>
      <c r="G2636" s="28" t="str">
        <f t="shared" si="49"/>
        <v/>
      </c>
      <c r="H2636" s="31"/>
    </row>
    <row r="2637" spans="2:8">
      <c r="B2637" s="27"/>
      <c r="C2637" s="27"/>
      <c r="D2637" s="27"/>
      <c r="E2637" s="27"/>
      <c r="F2637" s="26"/>
      <c r="G2637" s="28" t="str">
        <f t="shared" si="49"/>
        <v/>
      </c>
      <c r="H2637" s="31"/>
    </row>
    <row r="2638" spans="2:8">
      <c r="B2638" s="27"/>
      <c r="C2638" s="27"/>
      <c r="D2638" s="27"/>
      <c r="E2638" s="27"/>
      <c r="F2638" s="26"/>
      <c r="G2638" s="28" t="str">
        <f t="shared" si="49"/>
        <v/>
      </c>
      <c r="H2638" s="31"/>
    </row>
    <row r="2639" spans="2:8">
      <c r="B2639" s="27"/>
      <c r="C2639" s="27"/>
      <c r="D2639" s="27"/>
      <c r="E2639" s="27"/>
      <c r="F2639" s="26"/>
      <c r="G2639" s="28" t="str">
        <f t="shared" si="49"/>
        <v/>
      </c>
      <c r="H2639" s="31"/>
    </row>
    <row r="2640" spans="2:8">
      <c r="B2640" s="27"/>
      <c r="C2640" s="27"/>
      <c r="D2640" s="27"/>
      <c r="E2640" s="27"/>
      <c r="F2640" s="26"/>
      <c r="G2640" s="28" t="str">
        <f t="shared" si="49"/>
        <v/>
      </c>
      <c r="H2640" s="31"/>
    </row>
    <row r="2641" spans="2:8">
      <c r="B2641" s="27"/>
      <c r="C2641" s="27"/>
      <c r="D2641" s="27"/>
      <c r="E2641" s="27"/>
      <c r="F2641" s="26"/>
      <c r="G2641" s="28" t="str">
        <f t="shared" si="49"/>
        <v/>
      </c>
      <c r="H2641" s="31"/>
    </row>
    <row r="2642" spans="2:8">
      <c r="B2642" s="27"/>
      <c r="C2642" s="27"/>
      <c r="D2642" s="27"/>
      <c r="E2642" s="27"/>
      <c r="F2642" s="26"/>
      <c r="G2642" s="28" t="str">
        <f t="shared" si="49"/>
        <v/>
      </c>
      <c r="H2642" s="31"/>
    </row>
    <row r="2643" spans="2:8">
      <c r="B2643" s="27"/>
      <c r="C2643" s="27"/>
      <c r="D2643" s="27"/>
      <c r="E2643" s="27"/>
      <c r="F2643" s="26"/>
      <c r="G2643" s="28" t="str">
        <f t="shared" si="49"/>
        <v/>
      </c>
      <c r="H2643" s="31"/>
    </row>
    <row r="2644" spans="2:8">
      <c r="B2644" s="27"/>
      <c r="C2644" s="27"/>
      <c r="D2644" s="27"/>
      <c r="E2644" s="27"/>
      <c r="F2644" s="26"/>
      <c r="G2644" s="28" t="str">
        <f t="shared" si="49"/>
        <v/>
      </c>
      <c r="H2644" s="31"/>
    </row>
    <row r="2645" spans="2:8">
      <c r="B2645" s="27"/>
      <c r="C2645" s="27"/>
      <c r="D2645" s="27"/>
      <c r="E2645" s="27"/>
      <c r="F2645" s="26"/>
      <c r="G2645" s="28" t="str">
        <f t="shared" si="49"/>
        <v/>
      </c>
      <c r="H2645" s="31"/>
    </row>
    <row r="2646" spans="2:8">
      <c r="B2646" s="27"/>
      <c r="C2646" s="27"/>
      <c r="D2646" s="27"/>
      <c r="E2646" s="27"/>
      <c r="F2646" s="26"/>
      <c r="G2646" s="28" t="str">
        <f t="shared" si="49"/>
        <v/>
      </c>
      <c r="H2646" s="31"/>
    </row>
    <row r="2647" spans="2:8">
      <c r="B2647" s="27"/>
      <c r="C2647" s="27"/>
      <c r="D2647" s="27"/>
      <c r="E2647" s="27"/>
      <c r="F2647" s="26"/>
      <c r="G2647" s="28" t="str">
        <f t="shared" si="49"/>
        <v/>
      </c>
      <c r="H2647" s="31"/>
    </row>
    <row r="2648" spans="2:8">
      <c r="B2648" s="27"/>
      <c r="C2648" s="27"/>
      <c r="D2648" s="27"/>
      <c r="E2648" s="27"/>
      <c r="F2648" s="26"/>
      <c r="G2648" s="28" t="str">
        <f t="shared" si="49"/>
        <v/>
      </c>
      <c r="H2648" s="31"/>
    </row>
    <row r="2649" spans="2:8">
      <c r="B2649" s="27"/>
      <c r="C2649" s="27"/>
      <c r="D2649" s="27"/>
      <c r="E2649" s="27"/>
      <c r="F2649" s="26"/>
      <c r="G2649" s="28" t="str">
        <f t="shared" si="49"/>
        <v/>
      </c>
      <c r="H2649" s="31"/>
    </row>
    <row r="2650" spans="2:8">
      <c r="B2650" s="27"/>
      <c r="C2650" s="27"/>
      <c r="D2650" s="27"/>
      <c r="E2650" s="27"/>
      <c r="F2650" s="26"/>
      <c r="G2650" s="28" t="str">
        <f t="shared" si="49"/>
        <v/>
      </c>
      <c r="H2650" s="31"/>
    </row>
    <row r="2651" spans="2:8">
      <c r="B2651" s="27"/>
      <c r="C2651" s="27"/>
      <c r="D2651" s="27"/>
      <c r="E2651" s="27"/>
      <c r="F2651" s="26"/>
      <c r="G2651" s="28" t="str">
        <f t="shared" si="49"/>
        <v/>
      </c>
      <c r="H2651" s="31"/>
    </row>
    <row r="2652" spans="2:8">
      <c r="B2652" s="27"/>
      <c r="C2652" s="27"/>
      <c r="D2652" s="27"/>
      <c r="E2652" s="27"/>
      <c r="F2652" s="26"/>
      <c r="G2652" s="28" t="str">
        <f t="shared" si="49"/>
        <v/>
      </c>
      <c r="H2652" s="31"/>
    </row>
    <row r="2653" spans="2:8">
      <c r="B2653" s="27"/>
      <c r="C2653" s="27"/>
      <c r="D2653" s="27"/>
      <c r="E2653" s="27"/>
      <c r="F2653" s="26"/>
      <c r="G2653" s="28" t="str">
        <f t="shared" si="49"/>
        <v/>
      </c>
      <c r="H2653" s="31"/>
    </row>
    <row r="2654" spans="2:8">
      <c r="B2654" s="27"/>
      <c r="C2654" s="27"/>
      <c r="D2654" s="27"/>
      <c r="E2654" s="27"/>
      <c r="F2654" s="26"/>
      <c r="G2654" s="28" t="str">
        <f t="shared" si="49"/>
        <v/>
      </c>
      <c r="H2654" s="31"/>
    </row>
    <row r="2655" spans="2:8">
      <c r="B2655" s="27"/>
      <c r="C2655" s="27"/>
      <c r="D2655" s="27"/>
      <c r="E2655" s="27"/>
      <c r="F2655" s="26"/>
      <c r="G2655" s="28" t="str">
        <f t="shared" si="49"/>
        <v/>
      </c>
      <c r="H2655" s="31"/>
    </row>
    <row r="2656" spans="2:8">
      <c r="B2656" s="27"/>
      <c r="C2656" s="27"/>
      <c r="D2656" s="27"/>
      <c r="E2656" s="27"/>
      <c r="F2656" s="26"/>
      <c r="G2656" s="28" t="str">
        <f t="shared" si="49"/>
        <v/>
      </c>
      <c r="H2656" s="31"/>
    </row>
    <row r="2657" spans="2:8">
      <c r="B2657" s="27"/>
      <c r="C2657" s="27"/>
      <c r="D2657" s="27"/>
      <c r="E2657" s="27"/>
      <c r="F2657" s="26"/>
      <c r="G2657" s="28" t="str">
        <f t="shared" si="49"/>
        <v/>
      </c>
      <c r="H2657" s="31"/>
    </row>
    <row r="2658" spans="2:8">
      <c r="B2658" s="27"/>
      <c r="C2658" s="27"/>
      <c r="D2658" s="27"/>
      <c r="E2658" s="27"/>
      <c r="F2658" s="26"/>
      <c r="G2658" s="28" t="str">
        <f t="shared" si="49"/>
        <v/>
      </c>
      <c r="H2658" s="31"/>
    </row>
    <row r="2659" spans="2:8">
      <c r="B2659" s="27"/>
      <c r="C2659" s="27"/>
      <c r="D2659" s="27"/>
      <c r="E2659" s="27"/>
      <c r="F2659" s="26"/>
      <c r="G2659" s="28" t="str">
        <f t="shared" si="49"/>
        <v/>
      </c>
      <c r="H2659" s="31"/>
    </row>
    <row r="2660" spans="2:8">
      <c r="B2660" s="27"/>
      <c r="C2660" s="27"/>
      <c r="D2660" s="27"/>
      <c r="E2660" s="27"/>
      <c r="F2660" s="26"/>
      <c r="G2660" s="28" t="str">
        <f t="shared" si="49"/>
        <v/>
      </c>
      <c r="H2660" s="31"/>
    </row>
    <row r="2661" spans="2:8">
      <c r="B2661" s="27"/>
      <c r="C2661" s="27"/>
      <c r="D2661" s="27"/>
      <c r="E2661" s="27"/>
      <c r="F2661" s="26"/>
      <c r="G2661" s="28" t="str">
        <f t="shared" si="49"/>
        <v/>
      </c>
      <c r="H2661" s="31"/>
    </row>
    <row r="2662" spans="2:8">
      <c r="B2662" s="27"/>
      <c r="C2662" s="27"/>
      <c r="D2662" s="27"/>
      <c r="E2662" s="27"/>
      <c r="F2662" s="26"/>
      <c r="G2662" s="28" t="str">
        <f t="shared" si="49"/>
        <v/>
      </c>
      <c r="H2662" s="31"/>
    </row>
    <row r="2663" spans="2:8">
      <c r="B2663" s="27"/>
      <c r="C2663" s="27"/>
      <c r="D2663" s="27"/>
      <c r="E2663" s="27"/>
      <c r="F2663" s="26"/>
      <c r="G2663" s="28" t="str">
        <f t="shared" si="49"/>
        <v/>
      </c>
      <c r="H2663" s="31"/>
    </row>
    <row r="2664" spans="2:8">
      <c r="B2664" s="27"/>
      <c r="C2664" s="27"/>
      <c r="D2664" s="27"/>
      <c r="E2664" s="27"/>
      <c r="F2664" s="26"/>
      <c r="G2664" s="28" t="str">
        <f t="shared" si="49"/>
        <v/>
      </c>
      <c r="H2664" s="31"/>
    </row>
    <row r="2665" spans="2:8">
      <c r="B2665" s="27"/>
      <c r="C2665" s="27"/>
      <c r="D2665" s="27"/>
      <c r="E2665" s="27"/>
      <c r="F2665" s="26"/>
      <c r="G2665" s="28" t="str">
        <f t="shared" ref="G2665:G2728" si="50">IF(F2665="","",IF(F2665="EI",4,IF(F2665="EO",5.2,IF(F2665="EQ",3.9,IF(F2665="ILF",7.5,IF(F2665="EIF",5.4))))))</f>
        <v/>
      </c>
      <c r="H2665" s="31"/>
    </row>
    <row r="2666" spans="2:8">
      <c r="B2666" s="27"/>
      <c r="C2666" s="27"/>
      <c r="D2666" s="27"/>
      <c r="E2666" s="27"/>
      <c r="F2666" s="26"/>
      <c r="G2666" s="28" t="str">
        <f t="shared" si="50"/>
        <v/>
      </c>
      <c r="H2666" s="31"/>
    </row>
    <row r="2667" spans="2:8">
      <c r="B2667" s="27"/>
      <c r="C2667" s="27"/>
      <c r="D2667" s="27"/>
      <c r="E2667" s="27"/>
      <c r="F2667" s="26"/>
      <c r="G2667" s="28" t="str">
        <f t="shared" si="50"/>
        <v/>
      </c>
      <c r="H2667" s="31"/>
    </row>
    <row r="2668" spans="2:8">
      <c r="B2668" s="27"/>
      <c r="C2668" s="27"/>
      <c r="D2668" s="27"/>
      <c r="E2668" s="27"/>
      <c r="F2668" s="26"/>
      <c r="G2668" s="28" t="str">
        <f t="shared" si="50"/>
        <v/>
      </c>
      <c r="H2668" s="31"/>
    </row>
    <row r="2669" spans="2:8">
      <c r="B2669" s="27"/>
      <c r="C2669" s="27"/>
      <c r="D2669" s="27"/>
      <c r="E2669" s="27"/>
      <c r="F2669" s="26"/>
      <c r="G2669" s="28" t="str">
        <f t="shared" si="50"/>
        <v/>
      </c>
      <c r="H2669" s="31"/>
    </row>
    <row r="2670" spans="2:8">
      <c r="B2670" s="27"/>
      <c r="C2670" s="27"/>
      <c r="D2670" s="27"/>
      <c r="E2670" s="27"/>
      <c r="F2670" s="26"/>
      <c r="G2670" s="28" t="str">
        <f t="shared" si="50"/>
        <v/>
      </c>
      <c r="H2670" s="31"/>
    </row>
    <row r="2671" spans="2:8">
      <c r="B2671" s="27"/>
      <c r="C2671" s="27"/>
      <c r="D2671" s="27"/>
      <c r="E2671" s="27"/>
      <c r="F2671" s="26"/>
      <c r="G2671" s="28" t="str">
        <f t="shared" si="50"/>
        <v/>
      </c>
      <c r="H2671" s="31"/>
    </row>
    <row r="2672" spans="2:8">
      <c r="B2672" s="27"/>
      <c r="C2672" s="27"/>
      <c r="D2672" s="27"/>
      <c r="E2672" s="27"/>
      <c r="F2672" s="26"/>
      <c r="G2672" s="28" t="str">
        <f t="shared" si="50"/>
        <v/>
      </c>
      <c r="H2672" s="31"/>
    </row>
    <row r="2673" spans="2:8">
      <c r="B2673" s="27"/>
      <c r="C2673" s="27"/>
      <c r="D2673" s="27"/>
      <c r="E2673" s="27"/>
      <c r="F2673" s="26"/>
      <c r="G2673" s="28" t="str">
        <f t="shared" si="50"/>
        <v/>
      </c>
      <c r="H2673" s="31"/>
    </row>
    <row r="2674" spans="2:8">
      <c r="B2674" s="27"/>
      <c r="C2674" s="27"/>
      <c r="D2674" s="27"/>
      <c r="E2674" s="27"/>
      <c r="F2674" s="26"/>
      <c r="G2674" s="28" t="str">
        <f t="shared" si="50"/>
        <v/>
      </c>
      <c r="H2674" s="31"/>
    </row>
    <row r="2675" spans="2:8">
      <c r="B2675" s="27"/>
      <c r="C2675" s="27"/>
      <c r="D2675" s="27"/>
      <c r="E2675" s="27"/>
      <c r="F2675" s="26"/>
      <c r="G2675" s="28" t="str">
        <f t="shared" si="50"/>
        <v/>
      </c>
      <c r="H2675" s="31"/>
    </row>
    <row r="2676" spans="2:8">
      <c r="B2676" s="27"/>
      <c r="C2676" s="27"/>
      <c r="D2676" s="27"/>
      <c r="E2676" s="27"/>
      <c r="F2676" s="26"/>
      <c r="G2676" s="28" t="str">
        <f t="shared" si="50"/>
        <v/>
      </c>
      <c r="H2676" s="31"/>
    </row>
    <row r="2677" spans="2:8">
      <c r="B2677" s="27"/>
      <c r="C2677" s="27"/>
      <c r="D2677" s="27"/>
      <c r="E2677" s="27"/>
      <c r="F2677" s="26"/>
      <c r="G2677" s="28" t="str">
        <f t="shared" si="50"/>
        <v/>
      </c>
      <c r="H2677" s="31"/>
    </row>
    <row r="2678" spans="2:8">
      <c r="B2678" s="27"/>
      <c r="C2678" s="27"/>
      <c r="D2678" s="27"/>
      <c r="E2678" s="27"/>
      <c r="F2678" s="26"/>
      <c r="G2678" s="28" t="str">
        <f t="shared" si="50"/>
        <v/>
      </c>
      <c r="H2678" s="31"/>
    </row>
    <row r="2679" spans="2:8">
      <c r="B2679" s="27"/>
      <c r="C2679" s="27"/>
      <c r="D2679" s="27"/>
      <c r="E2679" s="27"/>
      <c r="F2679" s="26"/>
      <c r="G2679" s="28" t="str">
        <f t="shared" si="50"/>
        <v/>
      </c>
      <c r="H2679" s="31"/>
    </row>
    <row r="2680" spans="2:8">
      <c r="B2680" s="27"/>
      <c r="C2680" s="27"/>
      <c r="D2680" s="27"/>
      <c r="E2680" s="27"/>
      <c r="F2680" s="26"/>
      <c r="G2680" s="28" t="str">
        <f t="shared" si="50"/>
        <v/>
      </c>
      <c r="H2680" s="31"/>
    </row>
    <row r="2681" spans="2:8">
      <c r="B2681" s="27"/>
      <c r="C2681" s="27"/>
      <c r="D2681" s="27"/>
      <c r="E2681" s="27"/>
      <c r="F2681" s="26"/>
      <c r="G2681" s="28" t="str">
        <f t="shared" si="50"/>
        <v/>
      </c>
      <c r="H2681" s="31"/>
    </row>
    <row r="2682" spans="2:8">
      <c r="B2682" s="27"/>
      <c r="C2682" s="27"/>
      <c r="D2682" s="27"/>
      <c r="E2682" s="27"/>
      <c r="F2682" s="26"/>
      <c r="G2682" s="28" t="str">
        <f t="shared" si="50"/>
        <v/>
      </c>
      <c r="H2682" s="31"/>
    </row>
    <row r="2683" spans="2:8">
      <c r="B2683" s="27"/>
      <c r="C2683" s="27"/>
      <c r="D2683" s="27"/>
      <c r="E2683" s="27"/>
      <c r="F2683" s="26"/>
      <c r="G2683" s="28" t="str">
        <f t="shared" si="50"/>
        <v/>
      </c>
      <c r="H2683" s="31"/>
    </row>
    <row r="2684" spans="2:8">
      <c r="B2684" s="27"/>
      <c r="C2684" s="27"/>
      <c r="D2684" s="27"/>
      <c r="E2684" s="27"/>
      <c r="F2684" s="26"/>
      <c r="G2684" s="28" t="str">
        <f t="shared" si="50"/>
        <v/>
      </c>
      <c r="H2684" s="31"/>
    </row>
    <row r="2685" spans="2:8">
      <c r="B2685" s="27"/>
      <c r="C2685" s="27"/>
      <c r="D2685" s="27"/>
      <c r="E2685" s="27"/>
      <c r="F2685" s="26"/>
      <c r="G2685" s="28" t="str">
        <f t="shared" si="50"/>
        <v/>
      </c>
      <c r="H2685" s="31"/>
    </row>
    <row r="2686" spans="2:8">
      <c r="B2686" s="27"/>
      <c r="C2686" s="27"/>
      <c r="D2686" s="27"/>
      <c r="E2686" s="27"/>
      <c r="F2686" s="26"/>
      <c r="G2686" s="28" t="str">
        <f t="shared" si="50"/>
        <v/>
      </c>
      <c r="H2686" s="31"/>
    </row>
    <row r="2687" spans="2:8">
      <c r="B2687" s="27"/>
      <c r="C2687" s="27"/>
      <c r="D2687" s="27"/>
      <c r="E2687" s="27"/>
      <c r="F2687" s="26"/>
      <c r="G2687" s="28" t="str">
        <f t="shared" si="50"/>
        <v/>
      </c>
      <c r="H2687" s="31"/>
    </row>
    <row r="2688" spans="2:8">
      <c r="B2688" s="27"/>
      <c r="C2688" s="27"/>
      <c r="D2688" s="27"/>
      <c r="E2688" s="27"/>
      <c r="F2688" s="26"/>
      <c r="G2688" s="28" t="str">
        <f t="shared" si="50"/>
        <v/>
      </c>
      <c r="H2688" s="31"/>
    </row>
    <row r="2689" spans="2:8">
      <c r="B2689" s="27"/>
      <c r="C2689" s="27"/>
      <c r="D2689" s="27"/>
      <c r="E2689" s="27"/>
      <c r="F2689" s="26"/>
      <c r="G2689" s="28" t="str">
        <f t="shared" si="50"/>
        <v/>
      </c>
      <c r="H2689" s="31"/>
    </row>
    <row r="2690" spans="2:8">
      <c r="B2690" s="27"/>
      <c r="C2690" s="27"/>
      <c r="D2690" s="27"/>
      <c r="E2690" s="27"/>
      <c r="F2690" s="26"/>
      <c r="G2690" s="28" t="str">
        <f t="shared" si="50"/>
        <v/>
      </c>
      <c r="H2690" s="31"/>
    </row>
    <row r="2691" spans="2:8">
      <c r="B2691" s="27"/>
      <c r="C2691" s="27"/>
      <c r="D2691" s="27"/>
      <c r="E2691" s="27"/>
      <c r="F2691" s="26"/>
      <c r="G2691" s="28" t="str">
        <f t="shared" si="50"/>
        <v/>
      </c>
      <c r="H2691" s="31"/>
    </row>
    <row r="2692" spans="2:8">
      <c r="B2692" s="27"/>
      <c r="C2692" s="27"/>
      <c r="D2692" s="27"/>
      <c r="E2692" s="27"/>
      <c r="F2692" s="26"/>
      <c r="G2692" s="28" t="str">
        <f t="shared" si="50"/>
        <v/>
      </c>
      <c r="H2692" s="31"/>
    </row>
    <row r="2693" spans="2:8">
      <c r="B2693" s="27"/>
      <c r="C2693" s="27"/>
      <c r="D2693" s="27"/>
      <c r="E2693" s="27"/>
      <c r="F2693" s="26"/>
      <c r="G2693" s="28" t="str">
        <f t="shared" si="50"/>
        <v/>
      </c>
      <c r="H2693" s="31"/>
    </row>
    <row r="2694" spans="2:8">
      <c r="B2694" s="27"/>
      <c r="C2694" s="27"/>
      <c r="D2694" s="27"/>
      <c r="E2694" s="27"/>
      <c r="F2694" s="26"/>
      <c r="G2694" s="28" t="str">
        <f t="shared" si="50"/>
        <v/>
      </c>
      <c r="H2694" s="31"/>
    </row>
    <row r="2695" spans="2:8">
      <c r="B2695" s="27"/>
      <c r="C2695" s="27"/>
      <c r="D2695" s="27"/>
      <c r="E2695" s="27"/>
      <c r="F2695" s="26"/>
      <c r="G2695" s="28" t="str">
        <f t="shared" si="50"/>
        <v/>
      </c>
      <c r="H2695" s="31"/>
    </row>
    <row r="2696" spans="2:8">
      <c r="B2696" s="27"/>
      <c r="C2696" s="27"/>
      <c r="D2696" s="27"/>
      <c r="E2696" s="27"/>
      <c r="F2696" s="26"/>
      <c r="G2696" s="28" t="str">
        <f t="shared" si="50"/>
        <v/>
      </c>
      <c r="H2696" s="31"/>
    </row>
    <row r="2697" spans="2:8">
      <c r="B2697" s="27"/>
      <c r="C2697" s="27"/>
      <c r="D2697" s="27"/>
      <c r="E2697" s="27"/>
      <c r="F2697" s="26"/>
      <c r="G2697" s="28" t="str">
        <f t="shared" si="50"/>
        <v/>
      </c>
      <c r="H2697" s="31"/>
    </row>
    <row r="2698" spans="2:8">
      <c r="B2698" s="27"/>
      <c r="C2698" s="27"/>
      <c r="D2698" s="27"/>
      <c r="E2698" s="27"/>
      <c r="F2698" s="26"/>
      <c r="G2698" s="28" t="str">
        <f t="shared" si="50"/>
        <v/>
      </c>
      <c r="H2698" s="31"/>
    </row>
    <row r="2699" spans="2:8">
      <c r="B2699" s="27"/>
      <c r="C2699" s="27"/>
      <c r="D2699" s="27"/>
      <c r="E2699" s="27"/>
      <c r="F2699" s="26"/>
      <c r="G2699" s="28" t="str">
        <f t="shared" si="50"/>
        <v/>
      </c>
      <c r="H2699" s="31"/>
    </row>
    <row r="2700" spans="2:8">
      <c r="B2700" s="27"/>
      <c r="C2700" s="27"/>
      <c r="D2700" s="27"/>
      <c r="E2700" s="27"/>
      <c r="F2700" s="26"/>
      <c r="G2700" s="28" t="str">
        <f t="shared" si="50"/>
        <v/>
      </c>
      <c r="H2700" s="31"/>
    </row>
    <row r="2701" spans="2:8">
      <c r="B2701" s="27"/>
      <c r="C2701" s="27"/>
      <c r="D2701" s="27"/>
      <c r="E2701" s="27"/>
      <c r="F2701" s="26"/>
      <c r="G2701" s="28" t="str">
        <f t="shared" si="50"/>
        <v/>
      </c>
      <c r="H2701" s="31"/>
    </row>
    <row r="2702" spans="2:8">
      <c r="B2702" s="27"/>
      <c r="C2702" s="27"/>
      <c r="D2702" s="27"/>
      <c r="E2702" s="27"/>
      <c r="F2702" s="26"/>
      <c r="G2702" s="28" t="str">
        <f t="shared" si="50"/>
        <v/>
      </c>
      <c r="H2702" s="31"/>
    </row>
    <row r="2703" spans="2:8">
      <c r="B2703" s="27"/>
      <c r="C2703" s="27"/>
      <c r="D2703" s="27"/>
      <c r="E2703" s="27"/>
      <c r="F2703" s="26"/>
      <c r="G2703" s="28" t="str">
        <f t="shared" si="50"/>
        <v/>
      </c>
      <c r="H2703" s="31"/>
    </row>
    <row r="2704" spans="2:8">
      <c r="B2704" s="27"/>
      <c r="C2704" s="27"/>
      <c r="D2704" s="27"/>
      <c r="E2704" s="27"/>
      <c r="F2704" s="26"/>
      <c r="G2704" s="28" t="str">
        <f t="shared" si="50"/>
        <v/>
      </c>
      <c r="H2704" s="31"/>
    </row>
    <row r="2705" spans="2:8">
      <c r="B2705" s="27"/>
      <c r="C2705" s="27"/>
      <c r="D2705" s="27"/>
      <c r="E2705" s="27"/>
      <c r="F2705" s="26"/>
      <c r="G2705" s="28" t="str">
        <f t="shared" si="50"/>
        <v/>
      </c>
      <c r="H2705" s="31"/>
    </row>
    <row r="2706" spans="2:8">
      <c r="B2706" s="27"/>
      <c r="C2706" s="27"/>
      <c r="D2706" s="27"/>
      <c r="E2706" s="27"/>
      <c r="F2706" s="26"/>
      <c r="G2706" s="28" t="str">
        <f t="shared" si="50"/>
        <v/>
      </c>
      <c r="H2706" s="31"/>
    </row>
    <row r="2707" spans="2:8">
      <c r="B2707" s="27"/>
      <c r="C2707" s="27"/>
      <c r="D2707" s="27"/>
      <c r="E2707" s="27"/>
      <c r="F2707" s="26"/>
      <c r="G2707" s="28" t="str">
        <f t="shared" si="50"/>
        <v/>
      </c>
      <c r="H2707" s="31"/>
    </row>
    <row r="2708" spans="2:8">
      <c r="B2708" s="27"/>
      <c r="C2708" s="27"/>
      <c r="D2708" s="27"/>
      <c r="E2708" s="27"/>
      <c r="F2708" s="26"/>
      <c r="G2708" s="28" t="str">
        <f t="shared" si="50"/>
        <v/>
      </c>
      <c r="H2708" s="31"/>
    </row>
    <row r="2709" spans="2:8">
      <c r="B2709" s="27"/>
      <c r="C2709" s="27"/>
      <c r="D2709" s="27"/>
      <c r="E2709" s="27"/>
      <c r="F2709" s="26"/>
      <c r="G2709" s="28" t="str">
        <f t="shared" si="50"/>
        <v/>
      </c>
      <c r="H2709" s="31"/>
    </row>
    <row r="2710" spans="2:8">
      <c r="B2710" s="27"/>
      <c r="C2710" s="27"/>
      <c r="D2710" s="27"/>
      <c r="E2710" s="27"/>
      <c r="F2710" s="26"/>
      <c r="G2710" s="28" t="str">
        <f t="shared" si="50"/>
        <v/>
      </c>
      <c r="H2710" s="31"/>
    </row>
    <row r="2711" spans="2:8">
      <c r="B2711" s="27"/>
      <c r="C2711" s="27"/>
      <c r="D2711" s="27"/>
      <c r="E2711" s="27"/>
      <c r="F2711" s="26"/>
      <c r="G2711" s="28" t="str">
        <f t="shared" si="50"/>
        <v/>
      </c>
      <c r="H2711" s="31"/>
    </row>
    <row r="2712" spans="2:8">
      <c r="B2712" s="27"/>
      <c r="C2712" s="27"/>
      <c r="D2712" s="27"/>
      <c r="E2712" s="27"/>
      <c r="F2712" s="26"/>
      <c r="G2712" s="28" t="str">
        <f t="shared" si="50"/>
        <v/>
      </c>
      <c r="H2712" s="31"/>
    </row>
    <row r="2713" spans="2:8">
      <c r="B2713" s="27"/>
      <c r="C2713" s="27"/>
      <c r="D2713" s="27"/>
      <c r="E2713" s="27"/>
      <c r="F2713" s="26"/>
      <c r="G2713" s="28" t="str">
        <f t="shared" si="50"/>
        <v/>
      </c>
      <c r="H2713" s="31"/>
    </row>
    <row r="2714" spans="2:8">
      <c r="B2714" s="27"/>
      <c r="C2714" s="27"/>
      <c r="D2714" s="27"/>
      <c r="E2714" s="27"/>
      <c r="F2714" s="26"/>
      <c r="G2714" s="28" t="str">
        <f t="shared" si="50"/>
        <v/>
      </c>
      <c r="H2714" s="31"/>
    </row>
    <row r="2715" spans="2:8">
      <c r="B2715" s="27"/>
      <c r="C2715" s="27"/>
      <c r="D2715" s="27"/>
      <c r="E2715" s="27"/>
      <c r="F2715" s="26"/>
      <c r="G2715" s="28" t="str">
        <f t="shared" si="50"/>
        <v/>
      </c>
      <c r="H2715" s="31"/>
    </row>
    <row r="2716" spans="2:8">
      <c r="B2716" s="27"/>
      <c r="C2716" s="27"/>
      <c r="D2716" s="27"/>
      <c r="E2716" s="27"/>
      <c r="F2716" s="26"/>
      <c r="G2716" s="28" t="str">
        <f t="shared" si="50"/>
        <v/>
      </c>
      <c r="H2716" s="31"/>
    </row>
    <row r="2717" spans="2:8">
      <c r="B2717" s="27"/>
      <c r="C2717" s="27"/>
      <c r="D2717" s="27"/>
      <c r="E2717" s="27"/>
      <c r="F2717" s="26"/>
      <c r="G2717" s="28" t="str">
        <f t="shared" si="50"/>
        <v/>
      </c>
      <c r="H2717" s="31"/>
    </row>
    <row r="2718" spans="2:8">
      <c r="B2718" s="27"/>
      <c r="C2718" s="27"/>
      <c r="D2718" s="27"/>
      <c r="E2718" s="27"/>
      <c r="F2718" s="26"/>
      <c r="G2718" s="28" t="str">
        <f t="shared" si="50"/>
        <v/>
      </c>
      <c r="H2718" s="31"/>
    </row>
    <row r="2719" spans="2:8">
      <c r="B2719" s="27"/>
      <c r="C2719" s="27"/>
      <c r="D2719" s="27"/>
      <c r="E2719" s="27"/>
      <c r="F2719" s="26"/>
      <c r="G2719" s="28" t="str">
        <f t="shared" si="50"/>
        <v/>
      </c>
      <c r="H2719" s="31"/>
    </row>
    <row r="2720" spans="2:8">
      <c r="B2720" s="27"/>
      <c r="C2720" s="27"/>
      <c r="D2720" s="27"/>
      <c r="E2720" s="27"/>
      <c r="F2720" s="26"/>
      <c r="G2720" s="28" t="str">
        <f t="shared" si="50"/>
        <v/>
      </c>
      <c r="H2720" s="31"/>
    </row>
    <row r="2721" spans="2:8">
      <c r="B2721" s="27"/>
      <c r="C2721" s="27"/>
      <c r="D2721" s="27"/>
      <c r="E2721" s="27"/>
      <c r="F2721" s="26"/>
      <c r="G2721" s="28" t="str">
        <f t="shared" si="50"/>
        <v/>
      </c>
      <c r="H2721" s="31"/>
    </row>
    <row r="2722" spans="2:8">
      <c r="B2722" s="27"/>
      <c r="C2722" s="27"/>
      <c r="D2722" s="27"/>
      <c r="E2722" s="27"/>
      <c r="F2722" s="26"/>
      <c r="G2722" s="28" t="str">
        <f t="shared" si="50"/>
        <v/>
      </c>
      <c r="H2722" s="31"/>
    </row>
    <row r="2723" spans="2:8">
      <c r="B2723" s="27"/>
      <c r="C2723" s="27"/>
      <c r="D2723" s="27"/>
      <c r="E2723" s="27"/>
      <c r="F2723" s="26"/>
      <c r="G2723" s="28" t="str">
        <f t="shared" si="50"/>
        <v/>
      </c>
      <c r="H2723" s="31"/>
    </row>
    <row r="2724" spans="2:8">
      <c r="B2724" s="27"/>
      <c r="C2724" s="27"/>
      <c r="D2724" s="27"/>
      <c r="E2724" s="27"/>
      <c r="F2724" s="26"/>
      <c r="G2724" s="28" t="str">
        <f t="shared" si="50"/>
        <v/>
      </c>
      <c r="H2724" s="31"/>
    </row>
    <row r="2725" spans="2:8">
      <c r="B2725" s="27"/>
      <c r="C2725" s="27"/>
      <c r="D2725" s="27"/>
      <c r="E2725" s="27"/>
      <c r="F2725" s="26"/>
      <c r="G2725" s="28" t="str">
        <f t="shared" si="50"/>
        <v/>
      </c>
      <c r="H2725" s="31"/>
    </row>
    <row r="2726" spans="2:8">
      <c r="B2726" s="27"/>
      <c r="C2726" s="27"/>
      <c r="D2726" s="27"/>
      <c r="E2726" s="27"/>
      <c r="F2726" s="26"/>
      <c r="G2726" s="28" t="str">
        <f t="shared" si="50"/>
        <v/>
      </c>
      <c r="H2726" s="31"/>
    </row>
    <row r="2727" spans="2:8">
      <c r="B2727" s="27"/>
      <c r="C2727" s="27"/>
      <c r="D2727" s="27"/>
      <c r="E2727" s="27"/>
      <c r="F2727" s="26"/>
      <c r="G2727" s="28" t="str">
        <f t="shared" si="50"/>
        <v/>
      </c>
      <c r="H2727" s="31"/>
    </row>
    <row r="2728" spans="2:8">
      <c r="B2728" s="27"/>
      <c r="C2728" s="27"/>
      <c r="D2728" s="27"/>
      <c r="E2728" s="27"/>
      <c r="F2728" s="26"/>
      <c r="G2728" s="28" t="str">
        <f t="shared" si="50"/>
        <v/>
      </c>
      <c r="H2728" s="31"/>
    </row>
    <row r="2729" spans="2:8">
      <c r="B2729" s="27"/>
      <c r="C2729" s="27"/>
      <c r="D2729" s="27"/>
      <c r="E2729" s="27"/>
      <c r="F2729" s="26"/>
      <c r="G2729" s="28" t="str">
        <f t="shared" ref="G2729:G2792" si="51">IF(F2729="","",IF(F2729="EI",4,IF(F2729="EO",5.2,IF(F2729="EQ",3.9,IF(F2729="ILF",7.5,IF(F2729="EIF",5.4))))))</f>
        <v/>
      </c>
      <c r="H2729" s="31"/>
    </row>
    <row r="2730" spans="2:8">
      <c r="B2730" s="27"/>
      <c r="C2730" s="27"/>
      <c r="D2730" s="27"/>
      <c r="E2730" s="27"/>
      <c r="F2730" s="26"/>
      <c r="G2730" s="28" t="str">
        <f t="shared" si="51"/>
        <v/>
      </c>
      <c r="H2730" s="31"/>
    </row>
    <row r="2731" spans="2:8">
      <c r="B2731" s="27"/>
      <c r="C2731" s="27"/>
      <c r="D2731" s="27"/>
      <c r="E2731" s="27"/>
      <c r="F2731" s="26"/>
      <c r="G2731" s="28" t="str">
        <f t="shared" si="51"/>
        <v/>
      </c>
      <c r="H2731" s="31"/>
    </row>
    <row r="2732" spans="2:8">
      <c r="B2732" s="27"/>
      <c r="C2732" s="27"/>
      <c r="D2732" s="27"/>
      <c r="E2732" s="27"/>
      <c r="F2732" s="26"/>
      <c r="G2732" s="28" t="str">
        <f t="shared" si="51"/>
        <v/>
      </c>
      <c r="H2732" s="31"/>
    </row>
    <row r="2733" spans="2:8">
      <c r="B2733" s="27"/>
      <c r="C2733" s="27"/>
      <c r="D2733" s="27"/>
      <c r="E2733" s="27"/>
      <c r="F2733" s="26"/>
      <c r="G2733" s="28" t="str">
        <f t="shared" si="51"/>
        <v/>
      </c>
      <c r="H2733" s="31"/>
    </row>
    <row r="2734" spans="2:8">
      <c r="B2734" s="27"/>
      <c r="C2734" s="27"/>
      <c r="D2734" s="27"/>
      <c r="E2734" s="27"/>
      <c r="F2734" s="26"/>
      <c r="G2734" s="28" t="str">
        <f t="shared" si="51"/>
        <v/>
      </c>
      <c r="H2734" s="31"/>
    </row>
    <row r="2735" spans="2:8">
      <c r="B2735" s="27"/>
      <c r="C2735" s="27"/>
      <c r="D2735" s="27"/>
      <c r="E2735" s="27"/>
      <c r="F2735" s="26"/>
      <c r="G2735" s="28" t="str">
        <f t="shared" si="51"/>
        <v/>
      </c>
      <c r="H2735" s="31"/>
    </row>
    <row r="2736" spans="2:8">
      <c r="B2736" s="27"/>
      <c r="C2736" s="27"/>
      <c r="D2736" s="27"/>
      <c r="E2736" s="27"/>
      <c r="F2736" s="26"/>
      <c r="G2736" s="28" t="str">
        <f t="shared" si="51"/>
        <v/>
      </c>
      <c r="H2736" s="31"/>
    </row>
    <row r="2737" spans="2:8">
      <c r="B2737" s="27"/>
      <c r="C2737" s="27"/>
      <c r="D2737" s="27"/>
      <c r="E2737" s="27"/>
      <c r="F2737" s="26"/>
      <c r="G2737" s="28" t="str">
        <f t="shared" si="51"/>
        <v/>
      </c>
      <c r="H2737" s="31"/>
    </row>
    <row r="2738" spans="2:8">
      <c r="B2738" s="27"/>
      <c r="C2738" s="27"/>
      <c r="D2738" s="27"/>
      <c r="E2738" s="27"/>
      <c r="F2738" s="26"/>
      <c r="G2738" s="28" t="str">
        <f t="shared" si="51"/>
        <v/>
      </c>
      <c r="H2738" s="31"/>
    </row>
    <row r="2739" spans="2:8">
      <c r="B2739" s="27"/>
      <c r="C2739" s="27"/>
      <c r="D2739" s="27"/>
      <c r="E2739" s="27"/>
      <c r="F2739" s="26"/>
      <c r="G2739" s="28" t="str">
        <f t="shared" si="51"/>
        <v/>
      </c>
      <c r="H2739" s="31"/>
    </row>
    <row r="2740" spans="2:8">
      <c r="B2740" s="27"/>
      <c r="C2740" s="27"/>
      <c r="D2740" s="27"/>
      <c r="E2740" s="27"/>
      <c r="F2740" s="26"/>
      <c r="G2740" s="28" t="str">
        <f t="shared" si="51"/>
        <v/>
      </c>
      <c r="H2740" s="31"/>
    </row>
    <row r="2741" spans="2:8">
      <c r="B2741" s="27"/>
      <c r="C2741" s="27"/>
      <c r="D2741" s="27"/>
      <c r="E2741" s="27"/>
      <c r="F2741" s="26"/>
      <c r="G2741" s="28" t="str">
        <f t="shared" si="51"/>
        <v/>
      </c>
      <c r="H2741" s="31"/>
    </row>
    <row r="2742" spans="2:8">
      <c r="B2742" s="27"/>
      <c r="C2742" s="27"/>
      <c r="D2742" s="27"/>
      <c r="E2742" s="27"/>
      <c r="F2742" s="26"/>
      <c r="G2742" s="28" t="str">
        <f t="shared" si="51"/>
        <v/>
      </c>
      <c r="H2742" s="31"/>
    </row>
    <row r="2743" spans="2:8">
      <c r="B2743" s="27"/>
      <c r="C2743" s="27"/>
      <c r="D2743" s="27"/>
      <c r="E2743" s="27"/>
      <c r="F2743" s="26"/>
      <c r="G2743" s="28" t="str">
        <f t="shared" si="51"/>
        <v/>
      </c>
      <c r="H2743" s="31"/>
    </row>
    <row r="2744" spans="2:8">
      <c r="B2744" s="27"/>
      <c r="C2744" s="27"/>
      <c r="D2744" s="27"/>
      <c r="E2744" s="27"/>
      <c r="F2744" s="26"/>
      <c r="G2744" s="28" t="str">
        <f t="shared" si="51"/>
        <v/>
      </c>
      <c r="H2744" s="31"/>
    </row>
    <row r="2745" spans="2:8">
      <c r="B2745" s="27"/>
      <c r="C2745" s="27"/>
      <c r="D2745" s="27"/>
      <c r="E2745" s="27"/>
      <c r="F2745" s="26"/>
      <c r="G2745" s="28" t="str">
        <f t="shared" si="51"/>
        <v/>
      </c>
      <c r="H2745" s="31"/>
    </row>
    <row r="2746" spans="2:8">
      <c r="B2746" s="27"/>
      <c r="C2746" s="27"/>
      <c r="D2746" s="27"/>
      <c r="E2746" s="27"/>
      <c r="F2746" s="26"/>
      <c r="G2746" s="28" t="str">
        <f t="shared" si="51"/>
        <v/>
      </c>
      <c r="H2746" s="31"/>
    </row>
    <row r="2747" spans="2:8">
      <c r="B2747" s="27"/>
      <c r="C2747" s="27"/>
      <c r="D2747" s="27"/>
      <c r="E2747" s="27"/>
      <c r="F2747" s="26"/>
      <c r="G2747" s="28" t="str">
        <f t="shared" si="51"/>
        <v/>
      </c>
      <c r="H2747" s="31"/>
    </row>
    <row r="2748" spans="2:8">
      <c r="B2748" s="27"/>
      <c r="C2748" s="27"/>
      <c r="D2748" s="27"/>
      <c r="E2748" s="27"/>
      <c r="F2748" s="26"/>
      <c r="G2748" s="28" t="str">
        <f t="shared" si="51"/>
        <v/>
      </c>
      <c r="H2748" s="31"/>
    </row>
    <row r="2749" spans="2:8">
      <c r="B2749" s="27"/>
      <c r="C2749" s="27"/>
      <c r="D2749" s="27"/>
      <c r="E2749" s="27"/>
      <c r="F2749" s="26"/>
      <c r="G2749" s="28" t="str">
        <f t="shared" si="51"/>
        <v/>
      </c>
      <c r="H2749" s="31"/>
    </row>
    <row r="2750" spans="2:8">
      <c r="B2750" s="27"/>
      <c r="C2750" s="27"/>
      <c r="D2750" s="27"/>
      <c r="E2750" s="27"/>
      <c r="F2750" s="26"/>
      <c r="G2750" s="28" t="str">
        <f t="shared" si="51"/>
        <v/>
      </c>
      <c r="H2750" s="31"/>
    </row>
    <row r="2751" spans="2:8">
      <c r="B2751" s="27"/>
      <c r="C2751" s="27"/>
      <c r="D2751" s="27"/>
      <c r="E2751" s="27"/>
      <c r="F2751" s="26"/>
      <c r="G2751" s="28" t="str">
        <f t="shared" si="51"/>
        <v/>
      </c>
      <c r="H2751" s="31"/>
    </row>
    <row r="2752" spans="2:8">
      <c r="B2752" s="27"/>
      <c r="C2752" s="27"/>
      <c r="D2752" s="27"/>
      <c r="E2752" s="27"/>
      <c r="F2752" s="26"/>
      <c r="G2752" s="28" t="str">
        <f t="shared" si="51"/>
        <v/>
      </c>
      <c r="H2752" s="31"/>
    </row>
    <row r="2753" spans="2:8">
      <c r="B2753" s="27"/>
      <c r="C2753" s="27"/>
      <c r="D2753" s="27"/>
      <c r="E2753" s="27"/>
      <c r="F2753" s="26"/>
      <c r="G2753" s="28" t="str">
        <f t="shared" si="51"/>
        <v/>
      </c>
      <c r="H2753" s="31"/>
    </row>
    <row r="2754" spans="2:8">
      <c r="B2754" s="27"/>
      <c r="C2754" s="27"/>
      <c r="D2754" s="27"/>
      <c r="E2754" s="27"/>
      <c r="F2754" s="26"/>
      <c r="G2754" s="28" t="str">
        <f t="shared" si="51"/>
        <v/>
      </c>
      <c r="H2754" s="31"/>
    </row>
    <row r="2755" spans="2:8">
      <c r="B2755" s="27"/>
      <c r="C2755" s="27"/>
      <c r="D2755" s="27"/>
      <c r="E2755" s="27"/>
      <c r="F2755" s="26"/>
      <c r="G2755" s="28" t="str">
        <f t="shared" si="51"/>
        <v/>
      </c>
      <c r="H2755" s="31"/>
    </row>
    <row r="2756" spans="2:8">
      <c r="B2756" s="27"/>
      <c r="C2756" s="27"/>
      <c r="D2756" s="27"/>
      <c r="E2756" s="27"/>
      <c r="F2756" s="26"/>
      <c r="G2756" s="28" t="str">
        <f t="shared" si="51"/>
        <v/>
      </c>
      <c r="H2756" s="31"/>
    </row>
    <row r="2757" spans="2:8">
      <c r="B2757" s="27"/>
      <c r="C2757" s="27"/>
      <c r="D2757" s="27"/>
      <c r="E2757" s="27"/>
      <c r="F2757" s="26"/>
      <c r="G2757" s="28" t="str">
        <f t="shared" si="51"/>
        <v/>
      </c>
      <c r="H2757" s="31"/>
    </row>
    <row r="2758" spans="2:8">
      <c r="B2758" s="27"/>
      <c r="C2758" s="27"/>
      <c r="D2758" s="27"/>
      <c r="E2758" s="27"/>
      <c r="F2758" s="26"/>
      <c r="G2758" s="28" t="str">
        <f t="shared" si="51"/>
        <v/>
      </c>
      <c r="H2758" s="31"/>
    </row>
    <row r="2759" spans="2:8">
      <c r="B2759" s="27"/>
      <c r="C2759" s="27"/>
      <c r="D2759" s="27"/>
      <c r="E2759" s="27"/>
      <c r="F2759" s="26"/>
      <c r="G2759" s="28" t="str">
        <f t="shared" si="51"/>
        <v/>
      </c>
      <c r="H2759" s="31"/>
    </row>
    <row r="2760" spans="2:8">
      <c r="B2760" s="27"/>
      <c r="C2760" s="27"/>
      <c r="D2760" s="27"/>
      <c r="E2760" s="27"/>
      <c r="F2760" s="26"/>
      <c r="G2760" s="28" t="str">
        <f t="shared" si="51"/>
        <v/>
      </c>
      <c r="H2760" s="31"/>
    </row>
    <row r="2761" spans="2:8">
      <c r="B2761" s="27"/>
      <c r="C2761" s="27"/>
      <c r="D2761" s="27"/>
      <c r="E2761" s="27"/>
      <c r="F2761" s="26"/>
      <c r="G2761" s="28" t="str">
        <f t="shared" si="51"/>
        <v/>
      </c>
      <c r="H2761" s="31"/>
    </row>
    <row r="2762" spans="2:8">
      <c r="B2762" s="27"/>
      <c r="C2762" s="27"/>
      <c r="D2762" s="27"/>
      <c r="E2762" s="27"/>
      <c r="F2762" s="26"/>
      <c r="G2762" s="28" t="str">
        <f t="shared" si="51"/>
        <v/>
      </c>
      <c r="H2762" s="31"/>
    </row>
    <row r="2763" spans="2:8">
      <c r="B2763" s="27"/>
      <c r="C2763" s="27"/>
      <c r="D2763" s="27"/>
      <c r="E2763" s="27"/>
      <c r="F2763" s="26"/>
      <c r="G2763" s="28" t="str">
        <f t="shared" si="51"/>
        <v/>
      </c>
      <c r="H2763" s="31"/>
    </row>
    <row r="2764" spans="2:8">
      <c r="B2764" s="27"/>
      <c r="C2764" s="27"/>
      <c r="D2764" s="27"/>
      <c r="E2764" s="27"/>
      <c r="F2764" s="26"/>
      <c r="G2764" s="28" t="str">
        <f t="shared" si="51"/>
        <v/>
      </c>
      <c r="H2764" s="31"/>
    </row>
    <row r="2765" spans="2:8">
      <c r="B2765" s="27"/>
      <c r="C2765" s="27"/>
      <c r="D2765" s="27"/>
      <c r="E2765" s="27"/>
      <c r="F2765" s="26"/>
      <c r="G2765" s="28" t="str">
        <f t="shared" si="51"/>
        <v/>
      </c>
      <c r="H2765" s="31"/>
    </row>
    <row r="2766" spans="2:8">
      <c r="B2766" s="27"/>
      <c r="C2766" s="27"/>
      <c r="D2766" s="27"/>
      <c r="E2766" s="27"/>
      <c r="F2766" s="26"/>
      <c r="G2766" s="28" t="str">
        <f t="shared" si="51"/>
        <v/>
      </c>
      <c r="H2766" s="31"/>
    </row>
    <row r="2767" spans="2:8">
      <c r="B2767" s="27"/>
      <c r="C2767" s="27"/>
      <c r="D2767" s="27"/>
      <c r="E2767" s="27"/>
      <c r="F2767" s="26"/>
      <c r="G2767" s="28" t="str">
        <f t="shared" si="51"/>
        <v/>
      </c>
      <c r="H2767" s="31"/>
    </row>
    <row r="2768" spans="2:8">
      <c r="B2768" s="27"/>
      <c r="C2768" s="27"/>
      <c r="D2768" s="27"/>
      <c r="E2768" s="27"/>
      <c r="F2768" s="26"/>
      <c r="G2768" s="28" t="str">
        <f t="shared" si="51"/>
        <v/>
      </c>
      <c r="H2768" s="31"/>
    </row>
    <row r="2769" spans="2:8">
      <c r="B2769" s="27"/>
      <c r="C2769" s="27"/>
      <c r="D2769" s="27"/>
      <c r="E2769" s="27"/>
      <c r="F2769" s="26"/>
      <c r="G2769" s="28" t="str">
        <f t="shared" si="51"/>
        <v/>
      </c>
      <c r="H2769" s="31"/>
    </row>
    <row r="2770" spans="2:8">
      <c r="B2770" s="27"/>
      <c r="C2770" s="27"/>
      <c r="D2770" s="27"/>
      <c r="E2770" s="27"/>
      <c r="F2770" s="26"/>
      <c r="G2770" s="28" t="str">
        <f t="shared" si="51"/>
        <v/>
      </c>
      <c r="H2770" s="31"/>
    </row>
    <row r="2771" spans="2:8">
      <c r="B2771" s="27"/>
      <c r="C2771" s="27"/>
      <c r="D2771" s="27"/>
      <c r="E2771" s="27"/>
      <c r="F2771" s="26"/>
      <c r="G2771" s="28" t="str">
        <f t="shared" si="51"/>
        <v/>
      </c>
      <c r="H2771" s="31"/>
    </row>
    <row r="2772" spans="2:8">
      <c r="B2772" s="27"/>
      <c r="C2772" s="27"/>
      <c r="D2772" s="27"/>
      <c r="E2772" s="27"/>
      <c r="F2772" s="26"/>
      <c r="G2772" s="28" t="str">
        <f t="shared" si="51"/>
        <v/>
      </c>
      <c r="H2772" s="31"/>
    </row>
    <row r="2773" spans="2:8">
      <c r="B2773" s="27"/>
      <c r="C2773" s="27"/>
      <c r="D2773" s="27"/>
      <c r="E2773" s="27"/>
      <c r="F2773" s="26"/>
      <c r="G2773" s="28" t="str">
        <f t="shared" si="51"/>
        <v/>
      </c>
      <c r="H2773" s="31"/>
    </row>
    <row r="2774" spans="2:8">
      <c r="B2774" s="27"/>
      <c r="C2774" s="27"/>
      <c r="D2774" s="27"/>
      <c r="E2774" s="27"/>
      <c r="F2774" s="26"/>
      <c r="G2774" s="28" t="str">
        <f t="shared" si="51"/>
        <v/>
      </c>
      <c r="H2774" s="31"/>
    </row>
    <row r="2775" spans="2:8">
      <c r="B2775" s="27"/>
      <c r="C2775" s="27"/>
      <c r="D2775" s="27"/>
      <c r="E2775" s="27"/>
      <c r="F2775" s="26"/>
      <c r="G2775" s="28" t="str">
        <f t="shared" si="51"/>
        <v/>
      </c>
      <c r="H2775" s="31"/>
    </row>
    <row r="2776" spans="2:8">
      <c r="B2776" s="27"/>
      <c r="C2776" s="27"/>
      <c r="D2776" s="27"/>
      <c r="E2776" s="27"/>
      <c r="F2776" s="26"/>
      <c r="G2776" s="28" t="str">
        <f t="shared" si="51"/>
        <v/>
      </c>
      <c r="H2776" s="31"/>
    </row>
    <row r="2777" spans="2:8">
      <c r="B2777" s="27"/>
      <c r="C2777" s="27"/>
      <c r="D2777" s="27"/>
      <c r="E2777" s="27"/>
      <c r="F2777" s="26"/>
      <c r="G2777" s="28" t="str">
        <f t="shared" si="51"/>
        <v/>
      </c>
      <c r="H2777" s="31"/>
    </row>
    <row r="2778" spans="2:8">
      <c r="B2778" s="27"/>
      <c r="C2778" s="27"/>
      <c r="D2778" s="27"/>
      <c r="E2778" s="27"/>
      <c r="F2778" s="26"/>
      <c r="G2778" s="28" t="str">
        <f t="shared" si="51"/>
        <v/>
      </c>
      <c r="H2778" s="31"/>
    </row>
    <row r="2779" spans="2:8">
      <c r="B2779" s="27"/>
      <c r="C2779" s="27"/>
      <c r="D2779" s="27"/>
      <c r="E2779" s="27"/>
      <c r="F2779" s="26"/>
      <c r="G2779" s="28" t="str">
        <f t="shared" si="51"/>
        <v/>
      </c>
      <c r="H2779" s="31"/>
    </row>
    <row r="2780" spans="2:8">
      <c r="B2780" s="27"/>
      <c r="C2780" s="27"/>
      <c r="D2780" s="27"/>
      <c r="E2780" s="27"/>
      <c r="F2780" s="26"/>
      <c r="G2780" s="28" t="str">
        <f t="shared" si="51"/>
        <v/>
      </c>
      <c r="H2780" s="31"/>
    </row>
    <row r="2781" spans="2:8">
      <c r="B2781" s="27"/>
      <c r="C2781" s="27"/>
      <c r="D2781" s="27"/>
      <c r="E2781" s="27"/>
      <c r="F2781" s="26"/>
      <c r="G2781" s="28" t="str">
        <f t="shared" si="51"/>
        <v/>
      </c>
      <c r="H2781" s="31"/>
    </row>
    <row r="2782" spans="2:8">
      <c r="B2782" s="27"/>
      <c r="C2782" s="27"/>
      <c r="D2782" s="27"/>
      <c r="E2782" s="27"/>
      <c r="F2782" s="26"/>
      <c r="G2782" s="28" t="str">
        <f t="shared" si="51"/>
        <v/>
      </c>
      <c r="H2782" s="31"/>
    </row>
    <row r="2783" spans="2:8">
      <c r="B2783" s="27"/>
      <c r="C2783" s="27"/>
      <c r="D2783" s="27"/>
      <c r="E2783" s="27"/>
      <c r="F2783" s="26"/>
      <c r="G2783" s="28" t="str">
        <f t="shared" si="51"/>
        <v/>
      </c>
      <c r="H2783" s="31"/>
    </row>
    <row r="2784" spans="2:8">
      <c r="B2784" s="27"/>
      <c r="C2784" s="27"/>
      <c r="D2784" s="27"/>
      <c r="E2784" s="27"/>
      <c r="F2784" s="26"/>
      <c r="G2784" s="28" t="str">
        <f t="shared" si="51"/>
        <v/>
      </c>
      <c r="H2784" s="31"/>
    </row>
    <row r="2785" spans="2:8">
      <c r="B2785" s="27"/>
      <c r="C2785" s="27"/>
      <c r="D2785" s="27"/>
      <c r="E2785" s="27"/>
      <c r="F2785" s="26"/>
      <c r="G2785" s="28" t="str">
        <f t="shared" si="51"/>
        <v/>
      </c>
      <c r="H2785" s="31"/>
    </row>
    <row r="2786" spans="2:8">
      <c r="B2786" s="27"/>
      <c r="C2786" s="27"/>
      <c r="D2786" s="27"/>
      <c r="E2786" s="27"/>
      <c r="F2786" s="26"/>
      <c r="G2786" s="28" t="str">
        <f t="shared" si="51"/>
        <v/>
      </c>
      <c r="H2786" s="31"/>
    </row>
    <row r="2787" spans="2:8">
      <c r="B2787" s="27"/>
      <c r="C2787" s="27"/>
      <c r="D2787" s="27"/>
      <c r="E2787" s="27"/>
      <c r="F2787" s="26"/>
      <c r="G2787" s="28" t="str">
        <f t="shared" si="51"/>
        <v/>
      </c>
      <c r="H2787" s="31"/>
    </row>
    <row r="2788" spans="2:8">
      <c r="B2788" s="27"/>
      <c r="C2788" s="27"/>
      <c r="D2788" s="27"/>
      <c r="E2788" s="27"/>
      <c r="F2788" s="26"/>
      <c r="G2788" s="28" t="str">
        <f t="shared" si="51"/>
        <v/>
      </c>
      <c r="H2788" s="31"/>
    </row>
    <row r="2789" spans="2:8">
      <c r="B2789" s="27"/>
      <c r="C2789" s="27"/>
      <c r="D2789" s="27"/>
      <c r="E2789" s="27"/>
      <c r="F2789" s="26"/>
      <c r="G2789" s="28" t="str">
        <f t="shared" si="51"/>
        <v/>
      </c>
      <c r="H2789" s="31"/>
    </row>
    <row r="2790" spans="2:8">
      <c r="B2790" s="27"/>
      <c r="C2790" s="27"/>
      <c r="D2790" s="27"/>
      <c r="E2790" s="27"/>
      <c r="F2790" s="26"/>
      <c r="G2790" s="28" t="str">
        <f t="shared" si="51"/>
        <v/>
      </c>
      <c r="H2790" s="31"/>
    </row>
    <row r="2791" spans="2:8">
      <c r="B2791" s="27"/>
      <c r="C2791" s="27"/>
      <c r="D2791" s="27"/>
      <c r="E2791" s="27"/>
      <c r="F2791" s="26"/>
      <c r="G2791" s="28" t="str">
        <f t="shared" si="51"/>
        <v/>
      </c>
      <c r="H2791" s="31"/>
    </row>
    <row r="2792" spans="2:8">
      <c r="B2792" s="27"/>
      <c r="C2792" s="27"/>
      <c r="D2792" s="27"/>
      <c r="E2792" s="27"/>
      <c r="F2792" s="26"/>
      <c r="G2792" s="28" t="str">
        <f t="shared" si="51"/>
        <v/>
      </c>
      <c r="H2792" s="31"/>
    </row>
    <row r="2793" spans="2:8">
      <c r="B2793" s="27"/>
      <c r="C2793" s="27"/>
      <c r="D2793" s="27"/>
      <c r="E2793" s="27"/>
      <c r="F2793" s="26"/>
      <c r="G2793" s="28" t="str">
        <f t="shared" ref="G2793:G2856" si="52">IF(F2793="","",IF(F2793="EI",4,IF(F2793="EO",5.2,IF(F2793="EQ",3.9,IF(F2793="ILF",7.5,IF(F2793="EIF",5.4))))))</f>
        <v/>
      </c>
      <c r="H2793" s="31"/>
    </row>
    <row r="2794" spans="2:8">
      <c r="B2794" s="27"/>
      <c r="C2794" s="27"/>
      <c r="D2794" s="27"/>
      <c r="E2794" s="27"/>
      <c r="F2794" s="26"/>
      <c r="G2794" s="28" t="str">
        <f t="shared" si="52"/>
        <v/>
      </c>
      <c r="H2794" s="31"/>
    </row>
    <row r="2795" spans="2:8">
      <c r="B2795" s="27"/>
      <c r="C2795" s="27"/>
      <c r="D2795" s="27"/>
      <c r="E2795" s="27"/>
      <c r="F2795" s="26"/>
      <c r="G2795" s="28" t="str">
        <f t="shared" si="52"/>
        <v/>
      </c>
      <c r="H2795" s="31"/>
    </row>
    <row r="2796" spans="2:8">
      <c r="B2796" s="27"/>
      <c r="C2796" s="27"/>
      <c r="D2796" s="27"/>
      <c r="E2796" s="27"/>
      <c r="F2796" s="26"/>
      <c r="G2796" s="28" t="str">
        <f t="shared" si="52"/>
        <v/>
      </c>
      <c r="H2796" s="31"/>
    </row>
    <row r="2797" spans="2:8">
      <c r="B2797" s="27"/>
      <c r="C2797" s="27"/>
      <c r="D2797" s="27"/>
      <c r="E2797" s="27"/>
      <c r="F2797" s="26"/>
      <c r="G2797" s="28" t="str">
        <f t="shared" si="52"/>
        <v/>
      </c>
      <c r="H2797" s="31"/>
    </row>
    <row r="2798" spans="2:8">
      <c r="B2798" s="27"/>
      <c r="C2798" s="27"/>
      <c r="D2798" s="27"/>
      <c r="E2798" s="27"/>
      <c r="F2798" s="26"/>
      <c r="G2798" s="28" t="str">
        <f t="shared" si="52"/>
        <v/>
      </c>
      <c r="H2798" s="31"/>
    </row>
    <row r="2799" spans="2:8">
      <c r="B2799" s="27"/>
      <c r="C2799" s="27"/>
      <c r="D2799" s="27"/>
      <c r="E2799" s="27"/>
      <c r="F2799" s="26"/>
      <c r="G2799" s="28" t="str">
        <f t="shared" si="52"/>
        <v/>
      </c>
      <c r="H2799" s="31"/>
    </row>
    <row r="2800" spans="2:8">
      <c r="B2800" s="27"/>
      <c r="C2800" s="27"/>
      <c r="D2800" s="27"/>
      <c r="E2800" s="27"/>
      <c r="F2800" s="26"/>
      <c r="G2800" s="28" t="str">
        <f t="shared" si="52"/>
        <v/>
      </c>
      <c r="H2800" s="31"/>
    </row>
    <row r="2801" spans="2:8">
      <c r="B2801" s="27"/>
      <c r="C2801" s="27"/>
      <c r="D2801" s="27"/>
      <c r="E2801" s="27"/>
      <c r="F2801" s="26"/>
      <c r="G2801" s="28" t="str">
        <f t="shared" si="52"/>
        <v/>
      </c>
      <c r="H2801" s="31"/>
    </row>
    <row r="2802" spans="2:8">
      <c r="B2802" s="27"/>
      <c r="C2802" s="27"/>
      <c r="D2802" s="27"/>
      <c r="E2802" s="27"/>
      <c r="F2802" s="26"/>
      <c r="G2802" s="28" t="str">
        <f t="shared" si="52"/>
        <v/>
      </c>
      <c r="H2802" s="31"/>
    </row>
    <row r="2803" spans="2:8">
      <c r="B2803" s="27"/>
      <c r="C2803" s="27"/>
      <c r="D2803" s="27"/>
      <c r="E2803" s="27"/>
      <c r="F2803" s="26"/>
      <c r="G2803" s="28" t="str">
        <f t="shared" si="52"/>
        <v/>
      </c>
      <c r="H2803" s="31"/>
    </row>
    <row r="2804" spans="2:8">
      <c r="B2804" s="27"/>
      <c r="C2804" s="27"/>
      <c r="D2804" s="27"/>
      <c r="E2804" s="27"/>
      <c r="F2804" s="26"/>
      <c r="G2804" s="28" t="str">
        <f t="shared" si="52"/>
        <v/>
      </c>
      <c r="H2804" s="31"/>
    </row>
    <row r="2805" spans="2:8">
      <c r="B2805" s="27"/>
      <c r="C2805" s="27"/>
      <c r="D2805" s="27"/>
      <c r="E2805" s="27"/>
      <c r="F2805" s="26"/>
      <c r="G2805" s="28" t="str">
        <f t="shared" si="52"/>
        <v/>
      </c>
      <c r="H2805" s="31"/>
    </row>
    <row r="2806" spans="2:8">
      <c r="B2806" s="27"/>
      <c r="C2806" s="27"/>
      <c r="D2806" s="27"/>
      <c r="E2806" s="27"/>
      <c r="F2806" s="26"/>
      <c r="G2806" s="28" t="str">
        <f t="shared" si="52"/>
        <v/>
      </c>
      <c r="H2806" s="31"/>
    </row>
    <row r="2807" spans="2:8">
      <c r="B2807" s="27"/>
      <c r="C2807" s="27"/>
      <c r="D2807" s="27"/>
      <c r="E2807" s="27"/>
      <c r="F2807" s="26"/>
      <c r="G2807" s="28" t="str">
        <f t="shared" si="52"/>
        <v/>
      </c>
      <c r="H2807" s="31"/>
    </row>
    <row r="2808" spans="2:8">
      <c r="B2808" s="27"/>
      <c r="C2808" s="27"/>
      <c r="D2808" s="27"/>
      <c r="E2808" s="27"/>
      <c r="F2808" s="26"/>
      <c r="G2808" s="28" t="str">
        <f t="shared" si="52"/>
        <v/>
      </c>
      <c r="H2808" s="31"/>
    </row>
    <row r="2809" spans="2:8">
      <c r="B2809" s="27"/>
      <c r="C2809" s="27"/>
      <c r="D2809" s="27"/>
      <c r="E2809" s="27"/>
      <c r="F2809" s="26"/>
      <c r="G2809" s="28" t="str">
        <f t="shared" si="52"/>
        <v/>
      </c>
      <c r="H2809" s="31"/>
    </row>
    <row r="2810" spans="2:8">
      <c r="B2810" s="27"/>
      <c r="C2810" s="27"/>
      <c r="D2810" s="27"/>
      <c r="E2810" s="27"/>
      <c r="F2810" s="26"/>
      <c r="G2810" s="28" t="str">
        <f t="shared" si="52"/>
        <v/>
      </c>
      <c r="H2810" s="31"/>
    </row>
    <row r="2811" spans="2:8">
      <c r="B2811" s="27"/>
      <c r="C2811" s="27"/>
      <c r="D2811" s="27"/>
      <c r="E2811" s="27"/>
      <c r="F2811" s="26"/>
      <c r="G2811" s="28" t="str">
        <f t="shared" si="52"/>
        <v/>
      </c>
      <c r="H2811" s="31"/>
    </row>
    <row r="2812" spans="2:8">
      <c r="B2812" s="27"/>
      <c r="C2812" s="27"/>
      <c r="D2812" s="27"/>
      <c r="E2812" s="27"/>
      <c r="F2812" s="26"/>
      <c r="G2812" s="28" t="str">
        <f t="shared" si="52"/>
        <v/>
      </c>
      <c r="H2812" s="31"/>
    </row>
    <row r="2813" spans="2:8">
      <c r="B2813" s="27"/>
      <c r="C2813" s="27"/>
      <c r="D2813" s="27"/>
      <c r="E2813" s="27"/>
      <c r="F2813" s="26"/>
      <c r="G2813" s="28" t="str">
        <f t="shared" si="52"/>
        <v/>
      </c>
      <c r="H2813" s="31"/>
    </row>
    <row r="2814" spans="2:8">
      <c r="B2814" s="27"/>
      <c r="C2814" s="27"/>
      <c r="D2814" s="27"/>
      <c r="E2814" s="27"/>
      <c r="F2814" s="26"/>
      <c r="G2814" s="28" t="str">
        <f t="shared" si="52"/>
        <v/>
      </c>
      <c r="H2814" s="31"/>
    </row>
    <row r="2815" spans="2:8">
      <c r="B2815" s="27"/>
      <c r="C2815" s="27"/>
      <c r="D2815" s="27"/>
      <c r="E2815" s="27"/>
      <c r="F2815" s="26"/>
      <c r="G2815" s="28" t="str">
        <f t="shared" si="52"/>
        <v/>
      </c>
      <c r="H2815" s="31"/>
    </row>
    <row r="2816" spans="2:8">
      <c r="B2816" s="27"/>
      <c r="C2816" s="27"/>
      <c r="D2816" s="27"/>
      <c r="E2816" s="27"/>
      <c r="F2816" s="26"/>
      <c r="G2816" s="28" t="str">
        <f t="shared" si="52"/>
        <v/>
      </c>
      <c r="H2816" s="31"/>
    </row>
    <row r="2817" spans="2:8">
      <c r="B2817" s="27"/>
      <c r="C2817" s="27"/>
      <c r="D2817" s="27"/>
      <c r="E2817" s="27"/>
      <c r="F2817" s="26"/>
      <c r="G2817" s="28" t="str">
        <f t="shared" si="52"/>
        <v/>
      </c>
      <c r="H2817" s="31"/>
    </row>
    <row r="2818" spans="2:8">
      <c r="B2818" s="27"/>
      <c r="C2818" s="27"/>
      <c r="D2818" s="27"/>
      <c r="E2818" s="27"/>
      <c r="F2818" s="26"/>
      <c r="G2818" s="28" t="str">
        <f t="shared" si="52"/>
        <v/>
      </c>
      <c r="H2818" s="31"/>
    </row>
    <row r="2819" spans="2:8">
      <c r="B2819" s="27"/>
      <c r="C2819" s="27"/>
      <c r="D2819" s="27"/>
      <c r="E2819" s="27"/>
      <c r="F2819" s="26"/>
      <c r="G2819" s="28" t="str">
        <f t="shared" si="52"/>
        <v/>
      </c>
      <c r="H2819" s="31"/>
    </row>
    <row r="2820" spans="2:8">
      <c r="B2820" s="27"/>
      <c r="C2820" s="27"/>
      <c r="D2820" s="27"/>
      <c r="E2820" s="27"/>
      <c r="F2820" s="26"/>
      <c r="G2820" s="28" t="str">
        <f t="shared" si="52"/>
        <v/>
      </c>
      <c r="H2820" s="31"/>
    </row>
    <row r="2821" spans="2:8">
      <c r="B2821" s="27"/>
      <c r="C2821" s="27"/>
      <c r="D2821" s="27"/>
      <c r="E2821" s="27"/>
      <c r="F2821" s="26"/>
      <c r="G2821" s="28" t="str">
        <f t="shared" si="52"/>
        <v/>
      </c>
      <c r="H2821" s="31"/>
    </row>
    <row r="2822" spans="2:8">
      <c r="B2822" s="27"/>
      <c r="C2822" s="27"/>
      <c r="D2822" s="27"/>
      <c r="E2822" s="27"/>
      <c r="F2822" s="26"/>
      <c r="G2822" s="28" t="str">
        <f t="shared" si="52"/>
        <v/>
      </c>
      <c r="H2822" s="31"/>
    </row>
    <row r="2823" spans="2:8">
      <c r="B2823" s="27"/>
      <c r="C2823" s="27"/>
      <c r="D2823" s="27"/>
      <c r="E2823" s="27"/>
      <c r="F2823" s="26"/>
      <c r="G2823" s="28" t="str">
        <f t="shared" si="52"/>
        <v/>
      </c>
      <c r="H2823" s="31"/>
    </row>
    <row r="2824" spans="2:8">
      <c r="B2824" s="27"/>
      <c r="C2824" s="27"/>
      <c r="D2824" s="27"/>
      <c r="E2824" s="27"/>
      <c r="F2824" s="26"/>
      <c r="G2824" s="28" t="str">
        <f t="shared" si="52"/>
        <v/>
      </c>
      <c r="H2824" s="31"/>
    </row>
    <row r="2825" spans="2:8">
      <c r="B2825" s="27"/>
      <c r="C2825" s="27"/>
      <c r="D2825" s="27"/>
      <c r="E2825" s="27"/>
      <c r="F2825" s="26"/>
      <c r="G2825" s="28" t="str">
        <f t="shared" si="52"/>
        <v/>
      </c>
      <c r="H2825" s="31"/>
    </row>
    <row r="2826" spans="2:8">
      <c r="B2826" s="27"/>
      <c r="C2826" s="27"/>
      <c r="D2826" s="27"/>
      <c r="E2826" s="27"/>
      <c r="F2826" s="26"/>
      <c r="G2826" s="28" t="str">
        <f t="shared" si="52"/>
        <v/>
      </c>
      <c r="H2826" s="31"/>
    </row>
    <row r="2827" spans="2:8">
      <c r="B2827" s="27"/>
      <c r="C2827" s="27"/>
      <c r="D2827" s="27"/>
      <c r="E2827" s="27"/>
      <c r="F2827" s="26"/>
      <c r="G2827" s="28" t="str">
        <f t="shared" si="52"/>
        <v/>
      </c>
      <c r="H2827" s="31"/>
    </row>
    <row r="2828" spans="2:8">
      <c r="B2828" s="27"/>
      <c r="C2828" s="27"/>
      <c r="D2828" s="27"/>
      <c r="E2828" s="27"/>
      <c r="F2828" s="26"/>
      <c r="G2828" s="28" t="str">
        <f t="shared" si="52"/>
        <v/>
      </c>
      <c r="H2828" s="31"/>
    </row>
    <row r="2829" spans="2:8">
      <c r="B2829" s="27"/>
      <c r="C2829" s="27"/>
      <c r="D2829" s="27"/>
      <c r="E2829" s="27"/>
      <c r="F2829" s="26"/>
      <c r="G2829" s="28" t="str">
        <f t="shared" si="52"/>
        <v/>
      </c>
      <c r="H2829" s="31"/>
    </row>
    <row r="2830" spans="2:8">
      <c r="B2830" s="27"/>
      <c r="C2830" s="27"/>
      <c r="D2830" s="27"/>
      <c r="E2830" s="27"/>
      <c r="F2830" s="26"/>
      <c r="G2830" s="28" t="str">
        <f t="shared" si="52"/>
        <v/>
      </c>
      <c r="H2830" s="31"/>
    </row>
    <row r="2831" spans="2:8">
      <c r="B2831" s="27"/>
      <c r="C2831" s="27"/>
      <c r="D2831" s="27"/>
      <c r="E2831" s="27"/>
      <c r="F2831" s="26"/>
      <c r="G2831" s="28" t="str">
        <f t="shared" si="52"/>
        <v/>
      </c>
      <c r="H2831" s="31"/>
    </row>
    <row r="2832" spans="2:8">
      <c r="B2832" s="27"/>
      <c r="C2832" s="27"/>
      <c r="D2832" s="27"/>
      <c r="E2832" s="27"/>
      <c r="F2832" s="26"/>
      <c r="G2832" s="28" t="str">
        <f t="shared" si="52"/>
        <v/>
      </c>
      <c r="H2832" s="31"/>
    </row>
    <row r="2833" spans="2:8">
      <c r="B2833" s="27"/>
      <c r="C2833" s="27"/>
      <c r="D2833" s="27"/>
      <c r="E2833" s="27"/>
      <c r="F2833" s="26"/>
      <c r="G2833" s="28" t="str">
        <f t="shared" si="52"/>
        <v/>
      </c>
      <c r="H2833" s="31"/>
    </row>
    <row r="2834" spans="2:8">
      <c r="B2834" s="27"/>
      <c r="C2834" s="27"/>
      <c r="D2834" s="27"/>
      <c r="E2834" s="27"/>
      <c r="F2834" s="26"/>
      <c r="G2834" s="28" t="str">
        <f t="shared" si="52"/>
        <v/>
      </c>
      <c r="H2834" s="31"/>
    </row>
    <row r="2835" spans="2:8">
      <c r="B2835" s="27"/>
      <c r="C2835" s="27"/>
      <c r="D2835" s="27"/>
      <c r="E2835" s="27"/>
      <c r="F2835" s="26"/>
      <c r="G2835" s="28" t="str">
        <f t="shared" si="52"/>
        <v/>
      </c>
      <c r="H2835" s="31"/>
    </row>
    <row r="2836" spans="2:8">
      <c r="B2836" s="27"/>
      <c r="C2836" s="27"/>
      <c r="D2836" s="27"/>
      <c r="E2836" s="27"/>
      <c r="F2836" s="26"/>
      <c r="G2836" s="28" t="str">
        <f t="shared" si="52"/>
        <v/>
      </c>
      <c r="H2836" s="31"/>
    </row>
    <row r="2837" spans="2:8">
      <c r="B2837" s="27"/>
      <c r="C2837" s="27"/>
      <c r="D2837" s="27"/>
      <c r="E2837" s="27"/>
      <c r="F2837" s="26"/>
      <c r="G2837" s="28" t="str">
        <f t="shared" si="52"/>
        <v/>
      </c>
      <c r="H2837" s="31"/>
    </row>
    <row r="2838" spans="2:8">
      <c r="B2838" s="27"/>
      <c r="C2838" s="27"/>
      <c r="D2838" s="27"/>
      <c r="E2838" s="27"/>
      <c r="F2838" s="26"/>
      <c r="G2838" s="28" t="str">
        <f t="shared" si="52"/>
        <v/>
      </c>
      <c r="H2838" s="31"/>
    </row>
    <row r="2839" spans="2:8">
      <c r="B2839" s="27"/>
      <c r="C2839" s="27"/>
      <c r="D2839" s="27"/>
      <c r="E2839" s="27"/>
      <c r="F2839" s="26"/>
      <c r="G2839" s="28" t="str">
        <f t="shared" si="52"/>
        <v/>
      </c>
      <c r="H2839" s="31"/>
    </row>
    <row r="2840" spans="2:8">
      <c r="B2840" s="27"/>
      <c r="C2840" s="27"/>
      <c r="D2840" s="27"/>
      <c r="E2840" s="27"/>
      <c r="F2840" s="26"/>
      <c r="G2840" s="28" t="str">
        <f t="shared" si="52"/>
        <v/>
      </c>
      <c r="H2840" s="31"/>
    </row>
    <row r="2841" spans="2:8">
      <c r="B2841" s="27"/>
      <c r="C2841" s="27"/>
      <c r="D2841" s="27"/>
      <c r="E2841" s="27"/>
      <c r="F2841" s="26"/>
      <c r="G2841" s="28" t="str">
        <f t="shared" si="52"/>
        <v/>
      </c>
      <c r="H2841" s="31"/>
    </row>
    <row r="2842" spans="2:8">
      <c r="B2842" s="27"/>
      <c r="C2842" s="27"/>
      <c r="D2842" s="27"/>
      <c r="E2842" s="27"/>
      <c r="F2842" s="26"/>
      <c r="G2842" s="28" t="str">
        <f t="shared" si="52"/>
        <v/>
      </c>
      <c r="H2842" s="31"/>
    </row>
    <row r="2843" spans="2:8">
      <c r="B2843" s="27"/>
      <c r="C2843" s="27"/>
      <c r="D2843" s="27"/>
      <c r="E2843" s="27"/>
      <c r="F2843" s="26"/>
      <c r="G2843" s="28" t="str">
        <f t="shared" si="52"/>
        <v/>
      </c>
      <c r="H2843" s="31"/>
    </row>
    <row r="2844" spans="2:8">
      <c r="B2844" s="27"/>
      <c r="C2844" s="27"/>
      <c r="D2844" s="27"/>
      <c r="E2844" s="27"/>
      <c r="F2844" s="26"/>
      <c r="G2844" s="28" t="str">
        <f t="shared" si="52"/>
        <v/>
      </c>
      <c r="H2844" s="31"/>
    </row>
    <row r="2845" spans="2:8">
      <c r="B2845" s="27"/>
      <c r="C2845" s="27"/>
      <c r="D2845" s="27"/>
      <c r="E2845" s="27"/>
      <c r="F2845" s="26"/>
      <c r="G2845" s="28" t="str">
        <f t="shared" si="52"/>
        <v/>
      </c>
      <c r="H2845" s="31"/>
    </row>
    <row r="2846" spans="2:8">
      <c r="B2846" s="27"/>
      <c r="C2846" s="27"/>
      <c r="D2846" s="27"/>
      <c r="E2846" s="27"/>
      <c r="F2846" s="26"/>
      <c r="G2846" s="28" t="str">
        <f t="shared" si="52"/>
        <v/>
      </c>
      <c r="H2846" s="31"/>
    </row>
    <row r="2847" spans="2:8">
      <c r="B2847" s="27"/>
      <c r="C2847" s="27"/>
      <c r="D2847" s="27"/>
      <c r="E2847" s="27"/>
      <c r="F2847" s="26"/>
      <c r="G2847" s="28" t="str">
        <f t="shared" si="52"/>
        <v/>
      </c>
      <c r="H2847" s="31"/>
    </row>
    <row r="2848" spans="2:8">
      <c r="B2848" s="27"/>
      <c r="C2848" s="27"/>
      <c r="D2848" s="27"/>
      <c r="E2848" s="27"/>
      <c r="F2848" s="26"/>
      <c r="G2848" s="28" t="str">
        <f t="shared" si="52"/>
        <v/>
      </c>
      <c r="H2848" s="31"/>
    </row>
    <row r="2849" spans="2:8">
      <c r="B2849" s="27"/>
      <c r="C2849" s="27"/>
      <c r="D2849" s="27"/>
      <c r="E2849" s="27"/>
      <c r="F2849" s="26"/>
      <c r="G2849" s="28" t="str">
        <f t="shared" si="52"/>
        <v/>
      </c>
      <c r="H2849" s="31"/>
    </row>
    <row r="2850" spans="2:8">
      <c r="B2850" s="27"/>
      <c r="C2850" s="27"/>
      <c r="D2850" s="27"/>
      <c r="E2850" s="27"/>
      <c r="F2850" s="26"/>
      <c r="G2850" s="28" t="str">
        <f t="shared" si="52"/>
        <v/>
      </c>
      <c r="H2850" s="31"/>
    </row>
    <row r="2851" spans="2:8">
      <c r="B2851" s="27"/>
      <c r="C2851" s="27"/>
      <c r="D2851" s="27"/>
      <c r="E2851" s="27"/>
      <c r="F2851" s="26"/>
      <c r="G2851" s="28" t="str">
        <f t="shared" si="52"/>
        <v/>
      </c>
      <c r="H2851" s="31"/>
    </row>
    <row r="2852" spans="2:8">
      <c r="B2852" s="27"/>
      <c r="C2852" s="27"/>
      <c r="D2852" s="27"/>
      <c r="E2852" s="27"/>
      <c r="F2852" s="26"/>
      <c r="G2852" s="28" t="str">
        <f t="shared" si="52"/>
        <v/>
      </c>
      <c r="H2852" s="31"/>
    </row>
    <row r="2853" spans="2:8">
      <c r="B2853" s="27"/>
      <c r="C2853" s="27"/>
      <c r="D2853" s="27"/>
      <c r="E2853" s="27"/>
      <c r="F2853" s="26"/>
      <c r="G2853" s="28" t="str">
        <f t="shared" si="52"/>
        <v/>
      </c>
      <c r="H2853" s="31"/>
    </row>
    <row r="2854" spans="2:8">
      <c r="B2854" s="27"/>
      <c r="C2854" s="27"/>
      <c r="D2854" s="27"/>
      <c r="E2854" s="27"/>
      <c r="F2854" s="26"/>
      <c r="G2854" s="28" t="str">
        <f t="shared" si="52"/>
        <v/>
      </c>
      <c r="H2854" s="31"/>
    </row>
    <row r="2855" spans="2:8">
      <c r="B2855" s="27"/>
      <c r="C2855" s="27"/>
      <c r="D2855" s="27"/>
      <c r="E2855" s="27"/>
      <c r="F2855" s="26"/>
      <c r="G2855" s="28" t="str">
        <f t="shared" si="52"/>
        <v/>
      </c>
      <c r="H2855" s="31"/>
    </row>
    <row r="2856" spans="2:8">
      <c r="B2856" s="27"/>
      <c r="C2856" s="27"/>
      <c r="D2856" s="27"/>
      <c r="E2856" s="27"/>
      <c r="F2856" s="26"/>
      <c r="G2856" s="28" t="str">
        <f t="shared" si="52"/>
        <v/>
      </c>
      <c r="H2856" s="31"/>
    </row>
    <row r="2857" spans="2:8">
      <c r="B2857" s="27"/>
      <c r="C2857" s="27"/>
      <c r="D2857" s="27"/>
      <c r="E2857" s="27"/>
      <c r="F2857" s="26"/>
      <c r="G2857" s="28" t="str">
        <f t="shared" ref="G2857:G2920" si="53">IF(F2857="","",IF(F2857="EI",4,IF(F2857="EO",5.2,IF(F2857="EQ",3.9,IF(F2857="ILF",7.5,IF(F2857="EIF",5.4))))))</f>
        <v/>
      </c>
      <c r="H2857" s="31"/>
    </row>
    <row r="2858" spans="2:8">
      <c r="B2858" s="27"/>
      <c r="C2858" s="27"/>
      <c r="D2858" s="27"/>
      <c r="E2858" s="27"/>
      <c r="F2858" s="26"/>
      <c r="G2858" s="28" t="str">
        <f t="shared" si="53"/>
        <v/>
      </c>
      <c r="H2858" s="31"/>
    </row>
    <row r="2859" spans="2:8">
      <c r="B2859" s="27"/>
      <c r="C2859" s="27"/>
      <c r="D2859" s="27"/>
      <c r="E2859" s="27"/>
      <c r="F2859" s="26"/>
      <c r="G2859" s="28" t="str">
        <f t="shared" si="53"/>
        <v/>
      </c>
      <c r="H2859" s="31"/>
    </row>
    <row r="2860" spans="2:8">
      <c r="B2860" s="27"/>
      <c r="C2860" s="27"/>
      <c r="D2860" s="27"/>
      <c r="E2860" s="27"/>
      <c r="F2860" s="26"/>
      <c r="G2860" s="28" t="str">
        <f t="shared" si="53"/>
        <v/>
      </c>
      <c r="H2860" s="31"/>
    </row>
    <row r="2861" spans="2:8">
      <c r="B2861" s="27"/>
      <c r="C2861" s="27"/>
      <c r="D2861" s="27"/>
      <c r="E2861" s="27"/>
      <c r="F2861" s="26"/>
      <c r="G2861" s="28" t="str">
        <f t="shared" si="53"/>
        <v/>
      </c>
      <c r="H2861" s="31"/>
    </row>
    <row r="2862" spans="2:8">
      <c r="B2862" s="27"/>
      <c r="C2862" s="27"/>
      <c r="D2862" s="27"/>
      <c r="E2862" s="27"/>
      <c r="F2862" s="26"/>
      <c r="G2862" s="28" t="str">
        <f t="shared" si="53"/>
        <v/>
      </c>
      <c r="H2862" s="31"/>
    </row>
    <row r="2863" spans="2:8">
      <c r="B2863" s="27"/>
      <c r="C2863" s="27"/>
      <c r="D2863" s="27"/>
      <c r="E2863" s="27"/>
      <c r="F2863" s="26"/>
      <c r="G2863" s="28" t="str">
        <f t="shared" si="53"/>
        <v/>
      </c>
      <c r="H2863" s="31"/>
    </row>
    <row r="2864" spans="2:8">
      <c r="B2864" s="27"/>
      <c r="C2864" s="27"/>
      <c r="D2864" s="27"/>
      <c r="E2864" s="27"/>
      <c r="F2864" s="26"/>
      <c r="G2864" s="28" t="str">
        <f t="shared" si="53"/>
        <v/>
      </c>
      <c r="H2864" s="31"/>
    </row>
    <row r="2865" spans="2:8">
      <c r="B2865" s="27"/>
      <c r="C2865" s="27"/>
      <c r="D2865" s="27"/>
      <c r="E2865" s="27"/>
      <c r="F2865" s="26"/>
      <c r="G2865" s="28" t="str">
        <f t="shared" si="53"/>
        <v/>
      </c>
      <c r="H2865" s="31"/>
    </row>
    <row r="2866" spans="2:8">
      <c r="B2866" s="27"/>
      <c r="C2866" s="27"/>
      <c r="D2866" s="27"/>
      <c r="E2866" s="27"/>
      <c r="F2866" s="26"/>
      <c r="G2866" s="28" t="str">
        <f t="shared" si="53"/>
        <v/>
      </c>
      <c r="H2866" s="31"/>
    </row>
    <row r="2867" spans="2:8">
      <c r="B2867" s="27"/>
      <c r="C2867" s="27"/>
      <c r="D2867" s="27"/>
      <c r="E2867" s="27"/>
      <c r="F2867" s="26"/>
      <c r="G2867" s="28" t="str">
        <f t="shared" si="53"/>
        <v/>
      </c>
      <c r="H2867" s="31"/>
    </row>
    <row r="2868" spans="2:8">
      <c r="B2868" s="27"/>
      <c r="C2868" s="27"/>
      <c r="D2868" s="27"/>
      <c r="E2868" s="27"/>
      <c r="F2868" s="26"/>
      <c r="G2868" s="28" t="str">
        <f t="shared" si="53"/>
        <v/>
      </c>
      <c r="H2868" s="31"/>
    </row>
    <row r="2869" spans="2:8">
      <c r="B2869" s="27"/>
      <c r="C2869" s="27"/>
      <c r="D2869" s="27"/>
      <c r="E2869" s="27"/>
      <c r="F2869" s="26"/>
      <c r="G2869" s="28" t="str">
        <f t="shared" si="53"/>
        <v/>
      </c>
      <c r="H2869" s="31"/>
    </row>
    <row r="2870" spans="2:8">
      <c r="B2870" s="27"/>
      <c r="C2870" s="27"/>
      <c r="D2870" s="27"/>
      <c r="E2870" s="27"/>
      <c r="F2870" s="26"/>
      <c r="G2870" s="28" t="str">
        <f t="shared" si="53"/>
        <v/>
      </c>
      <c r="H2870" s="31"/>
    </row>
    <row r="2871" spans="2:8">
      <c r="B2871" s="27"/>
      <c r="C2871" s="27"/>
      <c r="D2871" s="27"/>
      <c r="E2871" s="27"/>
      <c r="F2871" s="26"/>
      <c r="G2871" s="28" t="str">
        <f t="shared" si="53"/>
        <v/>
      </c>
      <c r="H2871" s="31"/>
    </row>
    <row r="2872" spans="2:8">
      <c r="B2872" s="27"/>
      <c r="C2872" s="27"/>
      <c r="D2872" s="27"/>
      <c r="E2872" s="27"/>
      <c r="F2872" s="26"/>
      <c r="G2872" s="28" t="str">
        <f t="shared" si="53"/>
        <v/>
      </c>
      <c r="H2872" s="31"/>
    </row>
    <row r="2873" spans="2:8">
      <c r="B2873" s="27"/>
      <c r="C2873" s="27"/>
      <c r="D2873" s="27"/>
      <c r="E2873" s="27"/>
      <c r="F2873" s="26"/>
      <c r="G2873" s="28" t="str">
        <f t="shared" si="53"/>
        <v/>
      </c>
      <c r="H2873" s="31"/>
    </row>
    <row r="2874" spans="2:8">
      <c r="B2874" s="27"/>
      <c r="C2874" s="27"/>
      <c r="D2874" s="27"/>
      <c r="E2874" s="27"/>
      <c r="F2874" s="26"/>
      <c r="G2874" s="28" t="str">
        <f t="shared" si="53"/>
        <v/>
      </c>
      <c r="H2874" s="31"/>
    </row>
    <row r="2875" spans="2:8">
      <c r="B2875" s="27"/>
      <c r="C2875" s="27"/>
      <c r="D2875" s="27"/>
      <c r="E2875" s="27"/>
      <c r="F2875" s="26"/>
      <c r="G2875" s="28" t="str">
        <f t="shared" si="53"/>
        <v/>
      </c>
      <c r="H2875" s="31"/>
    </row>
    <row r="2876" spans="2:8">
      <c r="B2876" s="27"/>
      <c r="C2876" s="27"/>
      <c r="D2876" s="27"/>
      <c r="E2876" s="27"/>
      <c r="F2876" s="26"/>
      <c r="G2876" s="28" t="str">
        <f t="shared" si="53"/>
        <v/>
      </c>
      <c r="H2876" s="31"/>
    </row>
    <row r="2877" spans="2:8">
      <c r="B2877" s="27"/>
      <c r="C2877" s="27"/>
      <c r="D2877" s="27"/>
      <c r="E2877" s="27"/>
      <c r="F2877" s="26"/>
      <c r="G2877" s="28" t="str">
        <f t="shared" si="53"/>
        <v/>
      </c>
      <c r="H2877" s="31"/>
    </row>
    <row r="2878" spans="2:8">
      <c r="B2878" s="27"/>
      <c r="C2878" s="27"/>
      <c r="D2878" s="27"/>
      <c r="E2878" s="27"/>
      <c r="F2878" s="26"/>
      <c r="G2878" s="28" t="str">
        <f t="shared" si="53"/>
        <v/>
      </c>
      <c r="H2878" s="31"/>
    </row>
    <row r="2879" spans="2:8">
      <c r="B2879" s="27"/>
      <c r="C2879" s="27"/>
      <c r="D2879" s="27"/>
      <c r="E2879" s="27"/>
      <c r="F2879" s="26"/>
      <c r="G2879" s="28" t="str">
        <f t="shared" si="53"/>
        <v/>
      </c>
      <c r="H2879" s="31"/>
    </row>
    <row r="2880" spans="2:8">
      <c r="B2880" s="27"/>
      <c r="C2880" s="27"/>
      <c r="D2880" s="27"/>
      <c r="E2880" s="27"/>
      <c r="F2880" s="26"/>
      <c r="G2880" s="28" t="str">
        <f t="shared" si="53"/>
        <v/>
      </c>
      <c r="H2880" s="31"/>
    </row>
    <row r="2881" spans="2:8">
      <c r="B2881" s="27"/>
      <c r="C2881" s="27"/>
      <c r="D2881" s="27"/>
      <c r="E2881" s="27"/>
      <c r="F2881" s="26"/>
      <c r="G2881" s="28" t="str">
        <f t="shared" si="53"/>
        <v/>
      </c>
      <c r="H2881" s="31"/>
    </row>
    <row r="2882" spans="2:8">
      <c r="B2882" s="27"/>
      <c r="C2882" s="27"/>
      <c r="D2882" s="27"/>
      <c r="E2882" s="27"/>
      <c r="F2882" s="26"/>
      <c r="G2882" s="28" t="str">
        <f t="shared" si="53"/>
        <v/>
      </c>
      <c r="H2882" s="31"/>
    </row>
    <row r="2883" spans="2:8">
      <c r="B2883" s="27"/>
      <c r="C2883" s="27"/>
      <c r="D2883" s="27"/>
      <c r="E2883" s="27"/>
      <c r="F2883" s="26"/>
      <c r="G2883" s="28" t="str">
        <f t="shared" si="53"/>
        <v/>
      </c>
      <c r="H2883" s="31"/>
    </row>
    <row r="2884" spans="2:8">
      <c r="B2884" s="27"/>
      <c r="C2884" s="27"/>
      <c r="D2884" s="27"/>
      <c r="E2884" s="27"/>
      <c r="F2884" s="26"/>
      <c r="G2884" s="28" t="str">
        <f t="shared" si="53"/>
        <v/>
      </c>
      <c r="H2884" s="31"/>
    </row>
    <row r="2885" spans="2:8">
      <c r="B2885" s="27"/>
      <c r="C2885" s="27"/>
      <c r="D2885" s="27"/>
      <c r="E2885" s="27"/>
      <c r="F2885" s="26"/>
      <c r="G2885" s="28" t="str">
        <f t="shared" si="53"/>
        <v/>
      </c>
      <c r="H2885" s="31"/>
    </row>
    <row r="2886" spans="2:8">
      <c r="B2886" s="27"/>
      <c r="C2886" s="27"/>
      <c r="D2886" s="27"/>
      <c r="E2886" s="27"/>
      <c r="F2886" s="26"/>
      <c r="G2886" s="28" t="str">
        <f t="shared" si="53"/>
        <v/>
      </c>
      <c r="H2886" s="31"/>
    </row>
    <row r="2887" spans="2:8">
      <c r="B2887" s="27"/>
      <c r="C2887" s="27"/>
      <c r="D2887" s="27"/>
      <c r="E2887" s="27"/>
      <c r="F2887" s="26"/>
      <c r="G2887" s="28" t="str">
        <f t="shared" si="53"/>
        <v/>
      </c>
      <c r="H2887" s="31"/>
    </row>
    <row r="2888" spans="2:8">
      <c r="B2888" s="27"/>
      <c r="C2888" s="27"/>
      <c r="D2888" s="27"/>
      <c r="E2888" s="27"/>
      <c r="F2888" s="26"/>
      <c r="G2888" s="28" t="str">
        <f t="shared" si="53"/>
        <v/>
      </c>
      <c r="H2888" s="31"/>
    </row>
    <row r="2889" spans="2:8">
      <c r="B2889" s="27"/>
      <c r="C2889" s="27"/>
      <c r="D2889" s="27"/>
      <c r="E2889" s="27"/>
      <c r="F2889" s="26"/>
      <c r="G2889" s="28" t="str">
        <f t="shared" si="53"/>
        <v/>
      </c>
      <c r="H2889" s="31"/>
    </row>
    <row r="2890" spans="2:8">
      <c r="B2890" s="27"/>
      <c r="C2890" s="27"/>
      <c r="D2890" s="27"/>
      <c r="E2890" s="27"/>
      <c r="F2890" s="26"/>
      <c r="G2890" s="28" t="str">
        <f t="shared" si="53"/>
        <v/>
      </c>
      <c r="H2890" s="31"/>
    </row>
    <row r="2891" spans="2:8">
      <c r="B2891" s="27"/>
      <c r="C2891" s="27"/>
      <c r="D2891" s="27"/>
      <c r="E2891" s="27"/>
      <c r="F2891" s="26"/>
      <c r="G2891" s="28" t="str">
        <f t="shared" si="53"/>
        <v/>
      </c>
      <c r="H2891" s="31"/>
    </row>
    <row r="2892" spans="2:8">
      <c r="B2892" s="27"/>
      <c r="C2892" s="27"/>
      <c r="D2892" s="27"/>
      <c r="E2892" s="27"/>
      <c r="F2892" s="26"/>
      <c r="G2892" s="28" t="str">
        <f t="shared" si="53"/>
        <v/>
      </c>
      <c r="H2892" s="31"/>
    </row>
    <row r="2893" spans="2:8">
      <c r="B2893" s="27"/>
      <c r="C2893" s="27"/>
      <c r="D2893" s="27"/>
      <c r="E2893" s="27"/>
      <c r="F2893" s="26"/>
      <c r="G2893" s="28" t="str">
        <f t="shared" si="53"/>
        <v/>
      </c>
      <c r="H2893" s="31"/>
    </row>
    <row r="2894" spans="2:8">
      <c r="B2894" s="27"/>
      <c r="C2894" s="27"/>
      <c r="D2894" s="27"/>
      <c r="E2894" s="27"/>
      <c r="F2894" s="26"/>
      <c r="G2894" s="28" t="str">
        <f t="shared" si="53"/>
        <v/>
      </c>
      <c r="H2894" s="31"/>
    </row>
    <row r="2895" spans="2:8">
      <c r="B2895" s="27"/>
      <c r="C2895" s="27"/>
      <c r="D2895" s="27"/>
      <c r="E2895" s="27"/>
      <c r="F2895" s="26"/>
      <c r="G2895" s="28" t="str">
        <f t="shared" si="53"/>
        <v/>
      </c>
      <c r="H2895" s="31"/>
    </row>
    <row r="2896" spans="2:8">
      <c r="B2896" s="27"/>
      <c r="C2896" s="27"/>
      <c r="D2896" s="27"/>
      <c r="E2896" s="27"/>
      <c r="F2896" s="26"/>
      <c r="G2896" s="28" t="str">
        <f t="shared" si="53"/>
        <v/>
      </c>
      <c r="H2896" s="31"/>
    </row>
    <row r="2897" spans="2:8">
      <c r="B2897" s="27"/>
      <c r="C2897" s="27"/>
      <c r="D2897" s="27"/>
      <c r="E2897" s="27"/>
      <c r="F2897" s="26"/>
      <c r="G2897" s="28" t="str">
        <f t="shared" si="53"/>
        <v/>
      </c>
      <c r="H2897" s="31"/>
    </row>
    <row r="2898" spans="2:8">
      <c r="B2898" s="27"/>
      <c r="C2898" s="27"/>
      <c r="D2898" s="27"/>
      <c r="E2898" s="27"/>
      <c r="F2898" s="26"/>
      <c r="G2898" s="28" t="str">
        <f t="shared" si="53"/>
        <v/>
      </c>
      <c r="H2898" s="31"/>
    </row>
    <row r="2899" spans="2:8">
      <c r="B2899" s="27"/>
      <c r="C2899" s="27"/>
      <c r="D2899" s="27"/>
      <c r="E2899" s="27"/>
      <c r="F2899" s="26"/>
      <c r="G2899" s="28" t="str">
        <f t="shared" si="53"/>
        <v/>
      </c>
      <c r="H2899" s="31"/>
    </row>
    <row r="2900" spans="2:8">
      <c r="B2900" s="27"/>
      <c r="C2900" s="27"/>
      <c r="D2900" s="27"/>
      <c r="E2900" s="27"/>
      <c r="F2900" s="26"/>
      <c r="G2900" s="28" t="str">
        <f t="shared" si="53"/>
        <v/>
      </c>
      <c r="H2900" s="31"/>
    </row>
    <row r="2901" spans="2:8">
      <c r="B2901" s="27"/>
      <c r="C2901" s="27"/>
      <c r="D2901" s="27"/>
      <c r="E2901" s="27"/>
      <c r="F2901" s="26"/>
      <c r="G2901" s="28" t="str">
        <f t="shared" si="53"/>
        <v/>
      </c>
      <c r="H2901" s="31"/>
    </row>
    <row r="2902" spans="2:8">
      <c r="B2902" s="27"/>
      <c r="C2902" s="27"/>
      <c r="D2902" s="27"/>
      <c r="E2902" s="27"/>
      <c r="F2902" s="26"/>
      <c r="G2902" s="28" t="str">
        <f t="shared" si="53"/>
        <v/>
      </c>
      <c r="H2902" s="31"/>
    </row>
    <row r="2903" spans="2:8">
      <c r="B2903" s="27"/>
      <c r="C2903" s="27"/>
      <c r="D2903" s="27"/>
      <c r="E2903" s="27"/>
      <c r="F2903" s="26"/>
      <c r="G2903" s="28" t="str">
        <f t="shared" si="53"/>
        <v/>
      </c>
      <c r="H2903" s="31"/>
    </row>
    <row r="2904" spans="2:8">
      <c r="B2904" s="27"/>
      <c r="C2904" s="27"/>
      <c r="D2904" s="27"/>
      <c r="E2904" s="27"/>
      <c r="F2904" s="26"/>
      <c r="G2904" s="28" t="str">
        <f t="shared" si="53"/>
        <v/>
      </c>
      <c r="H2904" s="31"/>
    </row>
    <row r="2905" spans="2:8">
      <c r="B2905" s="27"/>
      <c r="C2905" s="27"/>
      <c r="D2905" s="27"/>
      <c r="E2905" s="27"/>
      <c r="F2905" s="26"/>
      <c r="G2905" s="28" t="str">
        <f t="shared" si="53"/>
        <v/>
      </c>
      <c r="H2905" s="31"/>
    </row>
    <row r="2906" spans="2:8">
      <c r="B2906" s="27"/>
      <c r="C2906" s="27"/>
      <c r="D2906" s="27"/>
      <c r="E2906" s="27"/>
      <c r="F2906" s="26"/>
      <c r="G2906" s="28" t="str">
        <f t="shared" si="53"/>
        <v/>
      </c>
      <c r="H2906" s="31"/>
    </row>
    <row r="2907" spans="2:8">
      <c r="B2907" s="27"/>
      <c r="C2907" s="27"/>
      <c r="D2907" s="27"/>
      <c r="E2907" s="27"/>
      <c r="F2907" s="26"/>
      <c r="G2907" s="28" t="str">
        <f t="shared" si="53"/>
        <v/>
      </c>
      <c r="H2907" s="31"/>
    </row>
    <row r="2908" spans="2:8">
      <c r="B2908" s="27"/>
      <c r="C2908" s="27"/>
      <c r="D2908" s="27"/>
      <c r="E2908" s="27"/>
      <c r="F2908" s="26"/>
      <c r="G2908" s="28" t="str">
        <f t="shared" si="53"/>
        <v/>
      </c>
      <c r="H2908" s="31"/>
    </row>
    <row r="2909" spans="2:8">
      <c r="B2909" s="27"/>
      <c r="C2909" s="27"/>
      <c r="D2909" s="27"/>
      <c r="E2909" s="27"/>
      <c r="F2909" s="26"/>
      <c r="G2909" s="28" t="str">
        <f t="shared" si="53"/>
        <v/>
      </c>
      <c r="H2909" s="31"/>
    </row>
    <row r="2910" spans="2:8">
      <c r="B2910" s="27"/>
      <c r="C2910" s="27"/>
      <c r="D2910" s="27"/>
      <c r="E2910" s="27"/>
      <c r="F2910" s="26"/>
      <c r="G2910" s="28" t="str">
        <f t="shared" si="53"/>
        <v/>
      </c>
      <c r="H2910" s="31"/>
    </row>
    <row r="2911" spans="2:8">
      <c r="B2911" s="27"/>
      <c r="C2911" s="27"/>
      <c r="D2911" s="27"/>
      <c r="E2911" s="27"/>
      <c r="F2911" s="26"/>
      <c r="G2911" s="28" t="str">
        <f t="shared" si="53"/>
        <v/>
      </c>
      <c r="H2911" s="31"/>
    </row>
    <row r="2912" spans="2:8">
      <c r="B2912" s="27"/>
      <c r="C2912" s="27"/>
      <c r="D2912" s="27"/>
      <c r="E2912" s="27"/>
      <c r="F2912" s="26"/>
      <c r="G2912" s="28" t="str">
        <f t="shared" si="53"/>
        <v/>
      </c>
      <c r="H2912" s="31"/>
    </row>
    <row r="2913" spans="2:8">
      <c r="B2913" s="27"/>
      <c r="C2913" s="27"/>
      <c r="D2913" s="27"/>
      <c r="E2913" s="27"/>
      <c r="F2913" s="26"/>
      <c r="G2913" s="28" t="str">
        <f t="shared" si="53"/>
        <v/>
      </c>
      <c r="H2913" s="31"/>
    </row>
    <row r="2914" spans="2:8">
      <c r="B2914" s="27"/>
      <c r="C2914" s="27"/>
      <c r="D2914" s="27"/>
      <c r="E2914" s="27"/>
      <c r="F2914" s="26"/>
      <c r="G2914" s="28" t="str">
        <f t="shared" si="53"/>
        <v/>
      </c>
      <c r="H2914" s="31"/>
    </row>
    <row r="2915" spans="2:8">
      <c r="B2915" s="27"/>
      <c r="C2915" s="27"/>
      <c r="D2915" s="27"/>
      <c r="E2915" s="27"/>
      <c r="F2915" s="26"/>
      <c r="G2915" s="28" t="str">
        <f t="shared" si="53"/>
        <v/>
      </c>
      <c r="H2915" s="31"/>
    </row>
    <row r="2916" spans="2:8">
      <c r="B2916" s="27"/>
      <c r="C2916" s="27"/>
      <c r="D2916" s="27"/>
      <c r="E2916" s="27"/>
      <c r="F2916" s="26"/>
      <c r="G2916" s="28" t="str">
        <f t="shared" si="53"/>
        <v/>
      </c>
      <c r="H2916" s="31"/>
    </row>
    <row r="2917" spans="2:8">
      <c r="B2917" s="27"/>
      <c r="C2917" s="27"/>
      <c r="D2917" s="27"/>
      <c r="E2917" s="27"/>
      <c r="F2917" s="26"/>
      <c r="G2917" s="28" t="str">
        <f t="shared" si="53"/>
        <v/>
      </c>
      <c r="H2917" s="31"/>
    </row>
    <row r="2918" spans="2:8">
      <c r="B2918" s="27"/>
      <c r="C2918" s="27"/>
      <c r="D2918" s="27"/>
      <c r="E2918" s="27"/>
      <c r="F2918" s="26"/>
      <c r="G2918" s="28" t="str">
        <f t="shared" si="53"/>
        <v/>
      </c>
      <c r="H2918" s="31"/>
    </row>
    <row r="2919" spans="2:8">
      <c r="B2919" s="27"/>
      <c r="C2919" s="27"/>
      <c r="D2919" s="27"/>
      <c r="E2919" s="27"/>
      <c r="F2919" s="26"/>
      <c r="G2919" s="28" t="str">
        <f t="shared" si="53"/>
        <v/>
      </c>
      <c r="H2919" s="31"/>
    </row>
    <row r="2920" spans="2:8">
      <c r="B2920" s="27"/>
      <c r="C2920" s="27"/>
      <c r="D2920" s="27"/>
      <c r="E2920" s="27"/>
      <c r="F2920" s="26"/>
      <c r="G2920" s="28" t="str">
        <f t="shared" si="53"/>
        <v/>
      </c>
      <c r="H2920" s="31"/>
    </row>
    <row r="2921" spans="2:8">
      <c r="B2921" s="27"/>
      <c r="C2921" s="27"/>
      <c r="D2921" s="27"/>
      <c r="E2921" s="27"/>
      <c r="F2921" s="26"/>
      <c r="G2921" s="28" t="str">
        <f t="shared" ref="G2921:G2984" si="54">IF(F2921="","",IF(F2921="EI",4,IF(F2921="EO",5.2,IF(F2921="EQ",3.9,IF(F2921="ILF",7.5,IF(F2921="EIF",5.4))))))</f>
        <v/>
      </c>
      <c r="H2921" s="31"/>
    </row>
    <row r="2922" spans="2:8">
      <c r="B2922" s="27"/>
      <c r="C2922" s="27"/>
      <c r="D2922" s="27"/>
      <c r="E2922" s="27"/>
      <c r="F2922" s="26"/>
      <c r="G2922" s="28" t="str">
        <f t="shared" si="54"/>
        <v/>
      </c>
      <c r="H2922" s="31"/>
    </row>
    <row r="2923" spans="2:8">
      <c r="B2923" s="27"/>
      <c r="C2923" s="27"/>
      <c r="D2923" s="27"/>
      <c r="E2923" s="27"/>
      <c r="F2923" s="26"/>
      <c r="G2923" s="28" t="str">
        <f t="shared" si="54"/>
        <v/>
      </c>
      <c r="H2923" s="31"/>
    </row>
    <row r="2924" spans="2:8">
      <c r="B2924" s="27"/>
      <c r="C2924" s="27"/>
      <c r="D2924" s="27"/>
      <c r="E2924" s="27"/>
      <c r="F2924" s="26"/>
      <c r="G2924" s="28" t="str">
        <f t="shared" si="54"/>
        <v/>
      </c>
      <c r="H2924" s="31"/>
    </row>
    <row r="2925" spans="2:8">
      <c r="B2925" s="27"/>
      <c r="C2925" s="27"/>
      <c r="D2925" s="27"/>
      <c r="E2925" s="27"/>
      <c r="F2925" s="26"/>
      <c r="G2925" s="28" t="str">
        <f t="shared" si="54"/>
        <v/>
      </c>
      <c r="H2925" s="31"/>
    </row>
    <row r="2926" spans="2:8">
      <c r="B2926" s="27"/>
      <c r="C2926" s="27"/>
      <c r="D2926" s="27"/>
      <c r="E2926" s="27"/>
      <c r="F2926" s="26"/>
      <c r="G2926" s="28" t="str">
        <f t="shared" si="54"/>
        <v/>
      </c>
      <c r="H2926" s="31"/>
    </row>
    <row r="2927" spans="2:8">
      <c r="B2927" s="27"/>
      <c r="C2927" s="27"/>
      <c r="D2927" s="27"/>
      <c r="E2927" s="27"/>
      <c r="F2927" s="26"/>
      <c r="G2927" s="28" t="str">
        <f t="shared" si="54"/>
        <v/>
      </c>
      <c r="H2927" s="31"/>
    </row>
    <row r="2928" spans="2:8">
      <c r="B2928" s="27"/>
      <c r="C2928" s="27"/>
      <c r="D2928" s="27"/>
      <c r="E2928" s="27"/>
      <c r="F2928" s="26"/>
      <c r="G2928" s="28" t="str">
        <f t="shared" si="54"/>
        <v/>
      </c>
      <c r="H2928" s="31"/>
    </row>
    <row r="2929" spans="2:8">
      <c r="B2929" s="27"/>
      <c r="C2929" s="27"/>
      <c r="D2929" s="27"/>
      <c r="E2929" s="27"/>
      <c r="F2929" s="26"/>
      <c r="G2929" s="28" t="str">
        <f t="shared" si="54"/>
        <v/>
      </c>
      <c r="H2929" s="31"/>
    </row>
    <row r="2930" spans="2:8">
      <c r="B2930" s="27"/>
      <c r="C2930" s="27"/>
      <c r="D2930" s="27"/>
      <c r="E2930" s="27"/>
      <c r="F2930" s="26"/>
      <c r="G2930" s="28" t="str">
        <f t="shared" si="54"/>
        <v/>
      </c>
      <c r="H2930" s="31"/>
    </row>
    <row r="2931" spans="2:8">
      <c r="B2931" s="27"/>
      <c r="C2931" s="27"/>
      <c r="D2931" s="27"/>
      <c r="E2931" s="27"/>
      <c r="F2931" s="26"/>
      <c r="G2931" s="28" t="str">
        <f t="shared" si="54"/>
        <v/>
      </c>
      <c r="H2931" s="31"/>
    </row>
    <row r="2932" spans="2:8">
      <c r="B2932" s="27"/>
      <c r="C2932" s="27"/>
      <c r="D2932" s="27"/>
      <c r="E2932" s="27"/>
      <c r="F2932" s="26"/>
      <c r="G2932" s="28" t="str">
        <f t="shared" si="54"/>
        <v/>
      </c>
      <c r="H2932" s="31"/>
    </row>
    <row r="2933" spans="2:8">
      <c r="B2933" s="27"/>
      <c r="C2933" s="27"/>
      <c r="D2933" s="27"/>
      <c r="E2933" s="27"/>
      <c r="F2933" s="26"/>
      <c r="G2933" s="28" t="str">
        <f t="shared" si="54"/>
        <v/>
      </c>
      <c r="H2933" s="31"/>
    </row>
    <row r="2934" spans="2:8">
      <c r="B2934" s="27"/>
      <c r="C2934" s="27"/>
      <c r="D2934" s="27"/>
      <c r="E2934" s="27"/>
      <c r="F2934" s="26"/>
      <c r="G2934" s="28" t="str">
        <f t="shared" si="54"/>
        <v/>
      </c>
      <c r="H2934" s="31"/>
    </row>
    <row r="2935" spans="2:8">
      <c r="B2935" s="27"/>
      <c r="C2935" s="27"/>
      <c r="D2935" s="27"/>
      <c r="E2935" s="27"/>
      <c r="F2935" s="26"/>
      <c r="G2935" s="28" t="str">
        <f t="shared" si="54"/>
        <v/>
      </c>
      <c r="H2935" s="31"/>
    </row>
    <row r="2936" spans="2:8">
      <c r="B2936" s="27"/>
      <c r="C2936" s="27"/>
      <c r="D2936" s="27"/>
      <c r="E2936" s="27"/>
      <c r="F2936" s="26"/>
      <c r="G2936" s="28" t="str">
        <f t="shared" si="54"/>
        <v/>
      </c>
      <c r="H2936" s="31"/>
    </row>
    <row r="2937" spans="2:8">
      <c r="B2937" s="27"/>
      <c r="C2937" s="27"/>
      <c r="D2937" s="27"/>
      <c r="E2937" s="27"/>
      <c r="F2937" s="26"/>
      <c r="G2937" s="28" t="str">
        <f t="shared" si="54"/>
        <v/>
      </c>
      <c r="H2937" s="31"/>
    </row>
    <row r="2938" spans="2:8">
      <c r="B2938" s="27"/>
      <c r="C2938" s="27"/>
      <c r="D2938" s="27"/>
      <c r="E2938" s="27"/>
      <c r="F2938" s="26"/>
      <c r="G2938" s="28" t="str">
        <f t="shared" si="54"/>
        <v/>
      </c>
      <c r="H2938" s="31"/>
    </row>
    <row r="2939" spans="2:8">
      <c r="B2939" s="27"/>
      <c r="C2939" s="27"/>
      <c r="D2939" s="27"/>
      <c r="E2939" s="27"/>
      <c r="F2939" s="26"/>
      <c r="G2939" s="28" t="str">
        <f t="shared" si="54"/>
        <v/>
      </c>
      <c r="H2939" s="31"/>
    </row>
    <row r="2940" spans="2:8">
      <c r="B2940" s="27"/>
      <c r="C2940" s="27"/>
      <c r="D2940" s="27"/>
      <c r="E2940" s="27"/>
      <c r="F2940" s="26"/>
      <c r="G2940" s="28" t="str">
        <f t="shared" si="54"/>
        <v/>
      </c>
      <c r="H2940" s="31"/>
    </row>
    <row r="2941" spans="2:8">
      <c r="B2941" s="27"/>
      <c r="C2941" s="27"/>
      <c r="D2941" s="27"/>
      <c r="E2941" s="27"/>
      <c r="F2941" s="26"/>
      <c r="G2941" s="28" t="str">
        <f t="shared" si="54"/>
        <v/>
      </c>
      <c r="H2941" s="31"/>
    </row>
    <row r="2942" spans="2:8">
      <c r="B2942" s="27"/>
      <c r="C2942" s="27"/>
      <c r="D2942" s="27"/>
      <c r="E2942" s="27"/>
      <c r="F2942" s="26"/>
      <c r="G2942" s="28" t="str">
        <f t="shared" si="54"/>
        <v/>
      </c>
      <c r="H2942" s="31"/>
    </row>
    <row r="2943" spans="2:8">
      <c r="B2943" s="27"/>
      <c r="C2943" s="27"/>
      <c r="D2943" s="27"/>
      <c r="E2943" s="27"/>
      <c r="F2943" s="26"/>
      <c r="G2943" s="28" t="str">
        <f t="shared" si="54"/>
        <v/>
      </c>
      <c r="H2943" s="31"/>
    </row>
    <row r="2944" spans="2:8">
      <c r="B2944" s="27"/>
      <c r="C2944" s="27"/>
      <c r="D2944" s="27"/>
      <c r="E2944" s="27"/>
      <c r="F2944" s="26"/>
      <c r="G2944" s="28" t="str">
        <f t="shared" si="54"/>
        <v/>
      </c>
      <c r="H2944" s="31"/>
    </row>
    <row r="2945" spans="2:8">
      <c r="B2945" s="27"/>
      <c r="C2945" s="27"/>
      <c r="D2945" s="27"/>
      <c r="E2945" s="27"/>
      <c r="F2945" s="26"/>
      <c r="G2945" s="28" t="str">
        <f t="shared" si="54"/>
        <v/>
      </c>
      <c r="H2945" s="31"/>
    </row>
    <row r="2946" spans="2:8">
      <c r="B2946" s="27"/>
      <c r="C2946" s="27"/>
      <c r="D2946" s="27"/>
      <c r="E2946" s="27"/>
      <c r="F2946" s="26"/>
      <c r="G2946" s="28" t="str">
        <f t="shared" si="54"/>
        <v/>
      </c>
      <c r="H2946" s="31"/>
    </row>
    <row r="2947" spans="2:8">
      <c r="B2947" s="27"/>
      <c r="C2947" s="27"/>
      <c r="D2947" s="27"/>
      <c r="E2947" s="27"/>
      <c r="F2947" s="26"/>
      <c r="G2947" s="28" t="str">
        <f t="shared" si="54"/>
        <v/>
      </c>
      <c r="H2947" s="31"/>
    </row>
    <row r="2948" spans="2:8">
      <c r="B2948" s="27"/>
      <c r="C2948" s="27"/>
      <c r="D2948" s="27"/>
      <c r="E2948" s="27"/>
      <c r="F2948" s="26"/>
      <c r="G2948" s="28" t="str">
        <f t="shared" si="54"/>
        <v/>
      </c>
      <c r="H2948" s="31"/>
    </row>
    <row r="2949" spans="2:8">
      <c r="B2949" s="27"/>
      <c r="C2949" s="27"/>
      <c r="D2949" s="27"/>
      <c r="E2949" s="27"/>
      <c r="F2949" s="26"/>
      <c r="G2949" s="28" t="str">
        <f t="shared" si="54"/>
        <v/>
      </c>
      <c r="H2949" s="31"/>
    </row>
    <row r="2950" spans="2:8">
      <c r="B2950" s="27"/>
      <c r="C2950" s="27"/>
      <c r="D2950" s="27"/>
      <c r="E2950" s="27"/>
      <c r="F2950" s="26"/>
      <c r="G2950" s="28" t="str">
        <f t="shared" si="54"/>
        <v/>
      </c>
      <c r="H2950" s="31"/>
    </row>
    <row r="2951" spans="2:8">
      <c r="B2951" s="27"/>
      <c r="C2951" s="27"/>
      <c r="D2951" s="27"/>
      <c r="E2951" s="27"/>
      <c r="F2951" s="26"/>
      <c r="G2951" s="28" t="str">
        <f t="shared" si="54"/>
        <v/>
      </c>
      <c r="H2951" s="31"/>
    </row>
    <row r="2952" spans="2:8">
      <c r="B2952" s="27"/>
      <c r="C2952" s="27"/>
      <c r="D2952" s="27"/>
      <c r="E2952" s="27"/>
      <c r="F2952" s="26"/>
      <c r="G2952" s="28" t="str">
        <f t="shared" si="54"/>
        <v/>
      </c>
      <c r="H2952" s="31"/>
    </row>
    <row r="2953" spans="2:8">
      <c r="B2953" s="27"/>
      <c r="C2953" s="27"/>
      <c r="D2953" s="27"/>
      <c r="E2953" s="27"/>
      <c r="F2953" s="26"/>
      <c r="G2953" s="28" t="str">
        <f t="shared" si="54"/>
        <v/>
      </c>
      <c r="H2953" s="31"/>
    </row>
    <row r="2954" spans="2:8">
      <c r="B2954" s="27"/>
      <c r="C2954" s="27"/>
      <c r="D2954" s="27"/>
      <c r="E2954" s="27"/>
      <c r="F2954" s="26"/>
      <c r="G2954" s="28" t="str">
        <f t="shared" si="54"/>
        <v/>
      </c>
      <c r="H2954" s="31"/>
    </row>
    <row r="2955" spans="2:8">
      <c r="B2955" s="27"/>
      <c r="C2955" s="27"/>
      <c r="D2955" s="27"/>
      <c r="E2955" s="27"/>
      <c r="F2955" s="26"/>
      <c r="G2955" s="28" t="str">
        <f t="shared" si="54"/>
        <v/>
      </c>
      <c r="H2955" s="31"/>
    </row>
    <row r="2956" spans="2:8">
      <c r="B2956" s="27"/>
      <c r="C2956" s="27"/>
      <c r="D2956" s="27"/>
      <c r="E2956" s="27"/>
      <c r="F2956" s="26"/>
      <c r="G2956" s="28" t="str">
        <f t="shared" si="54"/>
        <v/>
      </c>
      <c r="H2956" s="31"/>
    </row>
    <row r="2957" spans="2:8">
      <c r="B2957" s="27"/>
      <c r="C2957" s="27"/>
      <c r="D2957" s="27"/>
      <c r="E2957" s="27"/>
      <c r="F2957" s="26"/>
      <c r="G2957" s="28" t="str">
        <f t="shared" si="54"/>
        <v/>
      </c>
      <c r="H2957" s="31"/>
    </row>
    <row r="2958" spans="2:8">
      <c r="B2958" s="27"/>
      <c r="C2958" s="27"/>
      <c r="D2958" s="27"/>
      <c r="E2958" s="27"/>
      <c r="F2958" s="26"/>
      <c r="G2958" s="28" t="str">
        <f t="shared" si="54"/>
        <v/>
      </c>
      <c r="H2958" s="31"/>
    </row>
    <row r="2959" spans="2:8">
      <c r="B2959" s="27"/>
      <c r="C2959" s="27"/>
      <c r="D2959" s="27"/>
      <c r="E2959" s="27"/>
      <c r="F2959" s="26"/>
      <c r="G2959" s="28" t="str">
        <f t="shared" si="54"/>
        <v/>
      </c>
      <c r="H2959" s="31"/>
    </row>
    <row r="2960" spans="2:8">
      <c r="B2960" s="27"/>
      <c r="C2960" s="27"/>
      <c r="D2960" s="27"/>
      <c r="E2960" s="27"/>
      <c r="F2960" s="26"/>
      <c r="G2960" s="28" t="str">
        <f t="shared" si="54"/>
        <v/>
      </c>
      <c r="H2960" s="31"/>
    </row>
    <row r="2961" spans="2:8">
      <c r="B2961" s="27"/>
      <c r="C2961" s="27"/>
      <c r="D2961" s="27"/>
      <c r="E2961" s="27"/>
      <c r="F2961" s="26"/>
      <c r="G2961" s="28" t="str">
        <f t="shared" si="54"/>
        <v/>
      </c>
      <c r="H2961" s="31"/>
    </row>
    <row r="2962" spans="2:8">
      <c r="B2962" s="27"/>
      <c r="C2962" s="27"/>
      <c r="D2962" s="27"/>
      <c r="E2962" s="27"/>
      <c r="F2962" s="26"/>
      <c r="G2962" s="28" t="str">
        <f t="shared" si="54"/>
        <v/>
      </c>
      <c r="H2962" s="31"/>
    </row>
    <row r="2963" spans="2:8">
      <c r="B2963" s="27"/>
      <c r="C2963" s="27"/>
      <c r="D2963" s="27"/>
      <c r="E2963" s="27"/>
      <c r="F2963" s="26"/>
      <c r="G2963" s="28" t="str">
        <f t="shared" si="54"/>
        <v/>
      </c>
      <c r="H2963" s="31"/>
    </row>
    <row r="2964" spans="2:8">
      <c r="B2964" s="27"/>
      <c r="C2964" s="27"/>
      <c r="D2964" s="27"/>
      <c r="E2964" s="27"/>
      <c r="F2964" s="26"/>
      <c r="G2964" s="28" t="str">
        <f t="shared" si="54"/>
        <v/>
      </c>
      <c r="H2964" s="31"/>
    </row>
    <row r="2965" spans="2:8">
      <c r="B2965" s="27"/>
      <c r="C2965" s="27"/>
      <c r="D2965" s="27"/>
      <c r="E2965" s="27"/>
      <c r="F2965" s="26"/>
      <c r="G2965" s="28" t="str">
        <f t="shared" si="54"/>
        <v/>
      </c>
      <c r="H2965" s="31"/>
    </row>
    <row r="2966" spans="2:8">
      <c r="B2966" s="27"/>
      <c r="C2966" s="27"/>
      <c r="D2966" s="27"/>
      <c r="E2966" s="27"/>
      <c r="F2966" s="26"/>
      <c r="G2966" s="28" t="str">
        <f t="shared" si="54"/>
        <v/>
      </c>
      <c r="H2966" s="31"/>
    </row>
    <row r="2967" spans="2:8">
      <c r="B2967" s="27"/>
      <c r="C2967" s="27"/>
      <c r="D2967" s="27"/>
      <c r="E2967" s="27"/>
      <c r="F2967" s="26"/>
      <c r="G2967" s="28" t="str">
        <f t="shared" si="54"/>
        <v/>
      </c>
      <c r="H2967" s="31"/>
    </row>
    <row r="2968" spans="2:8">
      <c r="B2968" s="27"/>
      <c r="C2968" s="27"/>
      <c r="D2968" s="27"/>
      <c r="E2968" s="27"/>
      <c r="F2968" s="26"/>
      <c r="G2968" s="28" t="str">
        <f t="shared" si="54"/>
        <v/>
      </c>
      <c r="H2968" s="31"/>
    </row>
    <row r="2969" spans="2:8">
      <c r="B2969" s="27"/>
      <c r="C2969" s="27"/>
      <c r="D2969" s="27"/>
      <c r="E2969" s="27"/>
      <c r="F2969" s="26"/>
      <c r="G2969" s="28" t="str">
        <f t="shared" si="54"/>
        <v/>
      </c>
      <c r="H2969" s="31"/>
    </row>
    <row r="2970" spans="2:8">
      <c r="B2970" s="27"/>
      <c r="C2970" s="27"/>
      <c r="D2970" s="27"/>
      <c r="E2970" s="27"/>
      <c r="F2970" s="26"/>
      <c r="G2970" s="28" t="str">
        <f t="shared" si="54"/>
        <v/>
      </c>
      <c r="H2970" s="31"/>
    </row>
    <row r="2971" spans="2:8">
      <c r="B2971" s="27"/>
      <c r="C2971" s="27"/>
      <c r="D2971" s="27"/>
      <c r="E2971" s="27"/>
      <c r="F2971" s="26"/>
      <c r="G2971" s="28" t="str">
        <f t="shared" si="54"/>
        <v/>
      </c>
      <c r="H2971" s="31"/>
    </row>
    <row r="2972" spans="2:8">
      <c r="B2972" s="27"/>
      <c r="C2972" s="27"/>
      <c r="D2972" s="27"/>
      <c r="E2972" s="27"/>
      <c r="F2972" s="26"/>
      <c r="G2972" s="28" t="str">
        <f t="shared" si="54"/>
        <v/>
      </c>
      <c r="H2972" s="31"/>
    </row>
    <row r="2973" spans="2:8">
      <c r="B2973" s="27"/>
      <c r="C2973" s="27"/>
      <c r="D2973" s="27"/>
      <c r="E2973" s="27"/>
      <c r="F2973" s="26"/>
      <c r="G2973" s="28" t="str">
        <f t="shared" si="54"/>
        <v/>
      </c>
      <c r="H2973" s="31"/>
    </row>
    <row r="2974" spans="2:8">
      <c r="B2974" s="27"/>
      <c r="C2974" s="27"/>
      <c r="D2974" s="27"/>
      <c r="E2974" s="27"/>
      <c r="F2974" s="26"/>
      <c r="G2974" s="28" t="str">
        <f t="shared" si="54"/>
        <v/>
      </c>
      <c r="H2974" s="31"/>
    </row>
    <row r="2975" spans="2:8">
      <c r="B2975" s="27"/>
      <c r="C2975" s="27"/>
      <c r="D2975" s="27"/>
      <c r="E2975" s="27"/>
      <c r="F2975" s="26"/>
      <c r="G2975" s="28" t="str">
        <f t="shared" si="54"/>
        <v/>
      </c>
      <c r="H2975" s="31"/>
    </row>
    <row r="2976" spans="2:8">
      <c r="B2976" s="27"/>
      <c r="C2976" s="27"/>
      <c r="D2976" s="27"/>
      <c r="E2976" s="27"/>
      <c r="F2976" s="26"/>
      <c r="G2976" s="28" t="str">
        <f t="shared" si="54"/>
        <v/>
      </c>
      <c r="H2976" s="31"/>
    </row>
    <row r="2977" spans="2:8">
      <c r="B2977" s="27"/>
      <c r="C2977" s="27"/>
      <c r="D2977" s="27"/>
      <c r="E2977" s="27"/>
      <c r="F2977" s="26"/>
      <c r="G2977" s="28" t="str">
        <f t="shared" si="54"/>
        <v/>
      </c>
      <c r="H2977" s="31"/>
    </row>
    <row r="2978" spans="2:8">
      <c r="B2978" s="27"/>
      <c r="C2978" s="27"/>
      <c r="D2978" s="27"/>
      <c r="E2978" s="27"/>
      <c r="F2978" s="26"/>
      <c r="G2978" s="28" t="str">
        <f t="shared" si="54"/>
        <v/>
      </c>
      <c r="H2978" s="31"/>
    </row>
    <row r="2979" spans="2:8">
      <c r="B2979" s="27"/>
      <c r="C2979" s="27"/>
      <c r="D2979" s="27"/>
      <c r="E2979" s="27"/>
      <c r="F2979" s="26"/>
      <c r="G2979" s="28" t="str">
        <f t="shared" si="54"/>
        <v/>
      </c>
      <c r="H2979" s="31"/>
    </row>
    <row r="2980" spans="2:8">
      <c r="B2980" s="27"/>
      <c r="C2980" s="27"/>
      <c r="D2980" s="27"/>
      <c r="E2980" s="27"/>
      <c r="F2980" s="26"/>
      <c r="G2980" s="28" t="str">
        <f t="shared" si="54"/>
        <v/>
      </c>
      <c r="H2980" s="31"/>
    </row>
    <row r="2981" spans="2:8">
      <c r="B2981" s="27"/>
      <c r="C2981" s="27"/>
      <c r="D2981" s="27"/>
      <c r="E2981" s="27"/>
      <c r="F2981" s="26"/>
      <c r="G2981" s="28" t="str">
        <f t="shared" si="54"/>
        <v/>
      </c>
      <c r="H2981" s="31"/>
    </row>
    <row r="2982" spans="2:8">
      <c r="B2982" s="27"/>
      <c r="C2982" s="27"/>
      <c r="D2982" s="27"/>
      <c r="E2982" s="27"/>
      <c r="F2982" s="26"/>
      <c r="G2982" s="28" t="str">
        <f t="shared" si="54"/>
        <v/>
      </c>
      <c r="H2982" s="31"/>
    </row>
    <row r="2983" spans="2:8">
      <c r="B2983" s="27"/>
      <c r="C2983" s="27"/>
      <c r="D2983" s="27"/>
      <c r="E2983" s="27"/>
      <c r="F2983" s="26"/>
      <c r="G2983" s="28" t="str">
        <f t="shared" si="54"/>
        <v/>
      </c>
      <c r="H2983" s="31"/>
    </row>
    <row r="2984" spans="2:8">
      <c r="B2984" s="27"/>
      <c r="C2984" s="27"/>
      <c r="D2984" s="27"/>
      <c r="E2984" s="27"/>
      <c r="F2984" s="26"/>
      <c r="G2984" s="28" t="str">
        <f t="shared" si="54"/>
        <v/>
      </c>
      <c r="H2984" s="31"/>
    </row>
    <row r="2985" spans="2:8">
      <c r="B2985" s="27"/>
      <c r="C2985" s="27"/>
      <c r="D2985" s="27"/>
      <c r="E2985" s="27"/>
      <c r="F2985" s="26"/>
      <c r="G2985" s="28" t="str">
        <f t="shared" ref="G2985:G3048" si="55">IF(F2985="","",IF(F2985="EI",4,IF(F2985="EO",5.2,IF(F2985="EQ",3.9,IF(F2985="ILF",7.5,IF(F2985="EIF",5.4))))))</f>
        <v/>
      </c>
      <c r="H2985" s="31"/>
    </row>
    <row r="2986" spans="2:8">
      <c r="B2986" s="27"/>
      <c r="C2986" s="27"/>
      <c r="D2986" s="27"/>
      <c r="E2986" s="27"/>
      <c r="F2986" s="26"/>
      <c r="G2986" s="28" t="str">
        <f t="shared" si="55"/>
        <v/>
      </c>
      <c r="H2986" s="31"/>
    </row>
    <row r="2987" spans="2:8">
      <c r="B2987" s="27"/>
      <c r="C2987" s="27"/>
      <c r="D2987" s="27"/>
      <c r="E2987" s="27"/>
      <c r="F2987" s="26"/>
      <c r="G2987" s="28" t="str">
        <f t="shared" si="55"/>
        <v/>
      </c>
      <c r="H2987" s="31"/>
    </row>
    <row r="2988" spans="2:8">
      <c r="B2988" s="27"/>
      <c r="C2988" s="27"/>
      <c r="D2988" s="27"/>
      <c r="E2988" s="27"/>
      <c r="F2988" s="26"/>
      <c r="G2988" s="28" t="str">
        <f t="shared" si="55"/>
        <v/>
      </c>
      <c r="H2988" s="31"/>
    </row>
    <row r="2989" spans="2:8">
      <c r="B2989" s="27"/>
      <c r="C2989" s="27"/>
      <c r="D2989" s="27"/>
      <c r="E2989" s="27"/>
      <c r="F2989" s="26"/>
      <c r="G2989" s="28" t="str">
        <f t="shared" si="55"/>
        <v/>
      </c>
      <c r="H2989" s="31"/>
    </row>
    <row r="2990" spans="2:8">
      <c r="B2990" s="27"/>
      <c r="C2990" s="27"/>
      <c r="D2990" s="27"/>
      <c r="E2990" s="27"/>
      <c r="F2990" s="26"/>
      <c r="G2990" s="28" t="str">
        <f t="shared" si="55"/>
        <v/>
      </c>
      <c r="H2990" s="31"/>
    </row>
    <row r="2991" spans="2:8">
      <c r="B2991" s="27"/>
      <c r="C2991" s="27"/>
      <c r="D2991" s="27"/>
      <c r="E2991" s="27"/>
      <c r="F2991" s="26"/>
      <c r="G2991" s="28" t="str">
        <f t="shared" si="55"/>
        <v/>
      </c>
      <c r="H2991" s="31"/>
    </row>
    <row r="2992" spans="2:8">
      <c r="B2992" s="27"/>
      <c r="C2992" s="27"/>
      <c r="D2992" s="27"/>
      <c r="E2992" s="27"/>
      <c r="F2992" s="26"/>
      <c r="G2992" s="28" t="str">
        <f t="shared" si="55"/>
        <v/>
      </c>
      <c r="H2992" s="31"/>
    </row>
    <row r="2993" spans="2:8">
      <c r="B2993" s="27"/>
      <c r="C2993" s="27"/>
      <c r="D2993" s="27"/>
      <c r="E2993" s="27"/>
      <c r="F2993" s="26"/>
      <c r="G2993" s="28" t="str">
        <f t="shared" si="55"/>
        <v/>
      </c>
      <c r="H2993" s="31"/>
    </row>
    <row r="2994" spans="2:8">
      <c r="B2994" s="27"/>
      <c r="C2994" s="27"/>
      <c r="D2994" s="27"/>
      <c r="E2994" s="27"/>
      <c r="F2994" s="26"/>
      <c r="G2994" s="28" t="str">
        <f t="shared" si="55"/>
        <v/>
      </c>
      <c r="H2994" s="31"/>
    </row>
    <row r="2995" spans="2:8">
      <c r="B2995" s="27"/>
      <c r="C2995" s="27"/>
      <c r="D2995" s="27"/>
      <c r="E2995" s="27"/>
      <c r="F2995" s="26"/>
      <c r="G2995" s="28" t="str">
        <f t="shared" si="55"/>
        <v/>
      </c>
      <c r="H2995" s="31"/>
    </row>
    <row r="2996" spans="2:8">
      <c r="B2996" s="27"/>
      <c r="C2996" s="27"/>
      <c r="D2996" s="27"/>
      <c r="E2996" s="27"/>
      <c r="F2996" s="26"/>
      <c r="G2996" s="28" t="str">
        <f t="shared" si="55"/>
        <v/>
      </c>
      <c r="H2996" s="31"/>
    </row>
    <row r="2997" spans="2:8">
      <c r="B2997" s="27"/>
      <c r="C2997" s="27"/>
      <c r="D2997" s="27"/>
      <c r="E2997" s="27"/>
      <c r="F2997" s="26"/>
      <c r="G2997" s="28" t="str">
        <f t="shared" si="55"/>
        <v/>
      </c>
      <c r="H2997" s="31"/>
    </row>
    <row r="2998" spans="2:8">
      <c r="B2998" s="27"/>
      <c r="C2998" s="27"/>
      <c r="D2998" s="27"/>
      <c r="E2998" s="27"/>
      <c r="F2998" s="26"/>
      <c r="G2998" s="28" t="str">
        <f t="shared" si="55"/>
        <v/>
      </c>
      <c r="H2998" s="31"/>
    </row>
    <row r="2999" spans="2:8">
      <c r="B2999" s="27"/>
      <c r="C2999" s="27"/>
      <c r="D2999" s="27"/>
      <c r="E2999" s="27"/>
      <c r="F2999" s="26"/>
      <c r="G2999" s="28" t="str">
        <f t="shared" si="55"/>
        <v/>
      </c>
      <c r="H2999" s="31"/>
    </row>
    <row r="3000" spans="2:8">
      <c r="B3000" s="27"/>
      <c r="C3000" s="27"/>
      <c r="D3000" s="27"/>
      <c r="E3000" s="27"/>
      <c r="F3000" s="26"/>
      <c r="G3000" s="28" t="str">
        <f t="shared" si="55"/>
        <v/>
      </c>
      <c r="H3000" s="31"/>
    </row>
    <row r="3001" spans="2:8">
      <c r="B3001" s="27"/>
      <c r="C3001" s="27"/>
      <c r="D3001" s="27"/>
      <c r="E3001" s="27"/>
      <c r="F3001" s="26"/>
      <c r="G3001" s="28" t="str">
        <f t="shared" si="55"/>
        <v/>
      </c>
      <c r="H3001" s="31"/>
    </row>
    <row r="3002" spans="2:8">
      <c r="B3002" s="27"/>
      <c r="C3002" s="27"/>
      <c r="D3002" s="27"/>
      <c r="E3002" s="27"/>
      <c r="F3002" s="26"/>
      <c r="G3002" s="28" t="str">
        <f t="shared" si="55"/>
        <v/>
      </c>
      <c r="H3002" s="31"/>
    </row>
    <row r="3003" spans="2:8">
      <c r="B3003" s="27"/>
      <c r="C3003" s="27"/>
      <c r="D3003" s="27"/>
      <c r="E3003" s="27"/>
      <c r="F3003" s="26"/>
      <c r="G3003" s="28" t="str">
        <f t="shared" si="55"/>
        <v/>
      </c>
      <c r="H3003" s="31"/>
    </row>
    <row r="3004" spans="2:8">
      <c r="B3004" s="27"/>
      <c r="C3004" s="27"/>
      <c r="D3004" s="27"/>
      <c r="E3004" s="27"/>
      <c r="F3004" s="26"/>
      <c r="G3004" s="28" t="str">
        <f t="shared" si="55"/>
        <v/>
      </c>
      <c r="H3004" s="31"/>
    </row>
    <row r="3005" spans="2:8">
      <c r="B3005" s="27"/>
      <c r="C3005" s="27"/>
      <c r="D3005" s="27"/>
      <c r="E3005" s="27"/>
      <c r="F3005" s="26"/>
      <c r="G3005" s="28" t="str">
        <f t="shared" si="55"/>
        <v/>
      </c>
      <c r="H3005" s="31"/>
    </row>
    <row r="3006" spans="2:8">
      <c r="B3006" s="27"/>
      <c r="C3006" s="27"/>
      <c r="D3006" s="27"/>
      <c r="E3006" s="27"/>
      <c r="F3006" s="26"/>
      <c r="G3006" s="28" t="str">
        <f t="shared" si="55"/>
        <v/>
      </c>
      <c r="H3006" s="31"/>
    </row>
    <row r="3007" spans="2:8">
      <c r="B3007" s="27"/>
      <c r="C3007" s="27"/>
      <c r="D3007" s="27"/>
      <c r="E3007" s="27"/>
      <c r="F3007" s="26"/>
      <c r="G3007" s="28" t="str">
        <f t="shared" si="55"/>
        <v/>
      </c>
      <c r="H3007" s="31"/>
    </row>
    <row r="3008" spans="2:8">
      <c r="B3008" s="27"/>
      <c r="C3008" s="27"/>
      <c r="D3008" s="27"/>
      <c r="E3008" s="27"/>
      <c r="F3008" s="26"/>
      <c r="G3008" s="28" t="str">
        <f t="shared" si="55"/>
        <v/>
      </c>
      <c r="H3008" s="31"/>
    </row>
    <row r="3009" spans="2:8">
      <c r="B3009" s="27"/>
      <c r="C3009" s="27"/>
      <c r="D3009" s="27"/>
      <c r="E3009" s="27"/>
      <c r="F3009" s="26"/>
      <c r="G3009" s="28" t="str">
        <f t="shared" si="55"/>
        <v/>
      </c>
      <c r="H3009" s="31"/>
    </row>
    <row r="3010" spans="2:8">
      <c r="B3010" s="27"/>
      <c r="C3010" s="27"/>
      <c r="D3010" s="27"/>
      <c r="E3010" s="27"/>
      <c r="F3010" s="26"/>
      <c r="G3010" s="28" t="str">
        <f t="shared" si="55"/>
        <v/>
      </c>
      <c r="H3010" s="31"/>
    </row>
    <row r="3011" spans="2:8">
      <c r="B3011" s="27"/>
      <c r="C3011" s="27"/>
      <c r="D3011" s="27"/>
      <c r="E3011" s="27"/>
      <c r="F3011" s="26"/>
      <c r="G3011" s="28" t="str">
        <f t="shared" si="55"/>
        <v/>
      </c>
      <c r="H3011" s="31"/>
    </row>
    <row r="3012" spans="2:8">
      <c r="B3012" s="27"/>
      <c r="C3012" s="27"/>
      <c r="D3012" s="27"/>
      <c r="E3012" s="27"/>
      <c r="F3012" s="26"/>
      <c r="G3012" s="28" t="str">
        <f t="shared" si="55"/>
        <v/>
      </c>
      <c r="H3012" s="31"/>
    </row>
    <row r="3013" spans="2:8">
      <c r="B3013" s="27"/>
      <c r="C3013" s="27"/>
      <c r="D3013" s="27"/>
      <c r="E3013" s="27"/>
      <c r="F3013" s="26"/>
      <c r="G3013" s="28" t="str">
        <f t="shared" si="55"/>
        <v/>
      </c>
      <c r="H3013" s="31"/>
    </row>
    <row r="3014" spans="2:8">
      <c r="B3014" s="27"/>
      <c r="C3014" s="27"/>
      <c r="D3014" s="27"/>
      <c r="E3014" s="27"/>
      <c r="F3014" s="26"/>
      <c r="G3014" s="28" t="str">
        <f t="shared" si="55"/>
        <v/>
      </c>
      <c r="H3014" s="31"/>
    </row>
    <row r="3015" spans="2:8">
      <c r="B3015" s="27"/>
      <c r="C3015" s="27"/>
      <c r="D3015" s="27"/>
      <c r="E3015" s="27"/>
      <c r="F3015" s="26"/>
      <c r="G3015" s="28" t="str">
        <f t="shared" si="55"/>
        <v/>
      </c>
      <c r="H3015" s="31"/>
    </row>
    <row r="3016" spans="2:8">
      <c r="B3016" s="27"/>
      <c r="C3016" s="27"/>
      <c r="D3016" s="27"/>
      <c r="E3016" s="27"/>
      <c r="F3016" s="26"/>
      <c r="G3016" s="28" t="str">
        <f t="shared" si="55"/>
        <v/>
      </c>
      <c r="H3016" s="31"/>
    </row>
    <row r="3017" spans="2:8">
      <c r="B3017" s="27"/>
      <c r="C3017" s="27"/>
      <c r="D3017" s="27"/>
      <c r="E3017" s="27"/>
      <c r="F3017" s="26"/>
      <c r="G3017" s="28" t="str">
        <f t="shared" si="55"/>
        <v/>
      </c>
      <c r="H3017" s="31"/>
    </row>
    <row r="3018" spans="2:8">
      <c r="B3018" s="27"/>
      <c r="C3018" s="27"/>
      <c r="D3018" s="27"/>
      <c r="E3018" s="27"/>
      <c r="F3018" s="26"/>
      <c r="G3018" s="28" t="str">
        <f t="shared" si="55"/>
        <v/>
      </c>
      <c r="H3018" s="31"/>
    </row>
    <row r="3019" spans="2:8">
      <c r="B3019" s="27"/>
      <c r="C3019" s="27"/>
      <c r="D3019" s="27"/>
      <c r="E3019" s="27"/>
      <c r="F3019" s="26"/>
      <c r="G3019" s="28" t="str">
        <f t="shared" si="55"/>
        <v/>
      </c>
      <c r="H3019" s="31"/>
    </row>
    <row r="3020" spans="2:8">
      <c r="B3020" s="27"/>
      <c r="C3020" s="27"/>
      <c r="D3020" s="27"/>
      <c r="E3020" s="27"/>
      <c r="F3020" s="26"/>
      <c r="G3020" s="28" t="str">
        <f t="shared" si="55"/>
        <v/>
      </c>
      <c r="H3020" s="31"/>
    </row>
    <row r="3021" spans="2:8">
      <c r="B3021" s="27"/>
      <c r="C3021" s="27"/>
      <c r="D3021" s="27"/>
      <c r="E3021" s="27"/>
      <c r="F3021" s="26"/>
      <c r="G3021" s="28" t="str">
        <f t="shared" si="55"/>
        <v/>
      </c>
      <c r="H3021" s="31"/>
    </row>
    <row r="3022" spans="2:8">
      <c r="B3022" s="27"/>
      <c r="C3022" s="27"/>
      <c r="D3022" s="27"/>
      <c r="E3022" s="27"/>
      <c r="F3022" s="26"/>
      <c r="G3022" s="28" t="str">
        <f t="shared" si="55"/>
        <v/>
      </c>
      <c r="H3022" s="31"/>
    </row>
    <row r="3023" spans="2:8">
      <c r="B3023" s="27"/>
      <c r="C3023" s="27"/>
      <c r="D3023" s="27"/>
      <c r="E3023" s="27"/>
      <c r="F3023" s="26"/>
      <c r="G3023" s="28" t="str">
        <f t="shared" si="55"/>
        <v/>
      </c>
      <c r="H3023" s="31"/>
    </row>
    <row r="3024" spans="2:8">
      <c r="B3024" s="27"/>
      <c r="C3024" s="27"/>
      <c r="D3024" s="27"/>
      <c r="E3024" s="27"/>
      <c r="F3024" s="26"/>
      <c r="G3024" s="28" t="str">
        <f t="shared" si="55"/>
        <v/>
      </c>
      <c r="H3024" s="31"/>
    </row>
    <row r="3025" spans="2:8">
      <c r="B3025" s="27"/>
      <c r="C3025" s="27"/>
      <c r="D3025" s="27"/>
      <c r="E3025" s="27"/>
      <c r="F3025" s="26"/>
      <c r="G3025" s="28" t="str">
        <f t="shared" si="55"/>
        <v/>
      </c>
      <c r="H3025" s="31"/>
    </row>
    <row r="3026" spans="2:8">
      <c r="B3026" s="27"/>
      <c r="C3026" s="27"/>
      <c r="D3026" s="27"/>
      <c r="E3026" s="27"/>
      <c r="F3026" s="26"/>
      <c r="G3026" s="28" t="str">
        <f t="shared" si="55"/>
        <v/>
      </c>
      <c r="H3026" s="31"/>
    </row>
    <row r="3027" spans="2:8">
      <c r="B3027" s="27"/>
      <c r="C3027" s="27"/>
      <c r="D3027" s="27"/>
      <c r="E3027" s="27"/>
      <c r="F3027" s="26"/>
      <c r="G3027" s="28" t="str">
        <f t="shared" si="55"/>
        <v/>
      </c>
      <c r="H3027" s="31"/>
    </row>
    <row r="3028" spans="2:8">
      <c r="B3028" s="27"/>
      <c r="C3028" s="27"/>
      <c r="D3028" s="27"/>
      <c r="E3028" s="27"/>
      <c r="F3028" s="26"/>
      <c r="G3028" s="28" t="str">
        <f t="shared" si="55"/>
        <v/>
      </c>
      <c r="H3028" s="31"/>
    </row>
    <row r="3029" spans="2:8">
      <c r="B3029" s="27"/>
      <c r="C3029" s="27"/>
      <c r="D3029" s="27"/>
      <c r="E3029" s="27"/>
      <c r="F3029" s="26"/>
      <c r="G3029" s="28" t="str">
        <f t="shared" si="55"/>
        <v/>
      </c>
      <c r="H3029" s="31"/>
    </row>
    <row r="3030" spans="2:8">
      <c r="B3030" s="27"/>
      <c r="C3030" s="27"/>
      <c r="D3030" s="27"/>
      <c r="E3030" s="27"/>
      <c r="F3030" s="26"/>
      <c r="G3030" s="28" t="str">
        <f t="shared" si="55"/>
        <v/>
      </c>
      <c r="H3030" s="31"/>
    </row>
    <row r="3031" spans="2:8">
      <c r="B3031" s="27"/>
      <c r="C3031" s="27"/>
      <c r="D3031" s="27"/>
      <c r="E3031" s="27"/>
      <c r="F3031" s="26"/>
      <c r="G3031" s="28" t="str">
        <f t="shared" si="55"/>
        <v/>
      </c>
      <c r="H3031" s="31"/>
    </row>
    <row r="3032" spans="2:8">
      <c r="B3032" s="27"/>
      <c r="C3032" s="27"/>
      <c r="D3032" s="27"/>
      <c r="E3032" s="27"/>
      <c r="F3032" s="26"/>
      <c r="G3032" s="28" t="str">
        <f t="shared" si="55"/>
        <v/>
      </c>
      <c r="H3032" s="31"/>
    </row>
    <row r="3033" spans="2:8">
      <c r="B3033" s="27"/>
      <c r="C3033" s="27"/>
      <c r="D3033" s="27"/>
      <c r="E3033" s="27"/>
      <c r="F3033" s="26"/>
      <c r="G3033" s="28" t="str">
        <f t="shared" si="55"/>
        <v/>
      </c>
      <c r="H3033" s="31"/>
    </row>
    <row r="3034" spans="2:8">
      <c r="B3034" s="27"/>
      <c r="C3034" s="27"/>
      <c r="D3034" s="27"/>
      <c r="E3034" s="27"/>
      <c r="F3034" s="26"/>
      <c r="G3034" s="28" t="str">
        <f t="shared" si="55"/>
        <v/>
      </c>
      <c r="H3034" s="31"/>
    </row>
    <row r="3035" spans="2:8">
      <c r="B3035" s="27"/>
      <c r="C3035" s="27"/>
      <c r="D3035" s="27"/>
      <c r="E3035" s="27"/>
      <c r="F3035" s="26"/>
      <c r="G3035" s="28" t="str">
        <f t="shared" si="55"/>
        <v/>
      </c>
      <c r="H3035" s="31"/>
    </row>
    <row r="3036" spans="2:8">
      <c r="B3036" s="27"/>
      <c r="C3036" s="27"/>
      <c r="D3036" s="27"/>
      <c r="E3036" s="27"/>
      <c r="F3036" s="26"/>
      <c r="G3036" s="28" t="str">
        <f t="shared" si="55"/>
        <v/>
      </c>
      <c r="H3036" s="31"/>
    </row>
    <row r="3037" spans="2:8">
      <c r="B3037" s="27"/>
      <c r="C3037" s="27"/>
      <c r="D3037" s="27"/>
      <c r="E3037" s="27"/>
      <c r="F3037" s="26"/>
      <c r="G3037" s="28" t="str">
        <f t="shared" si="55"/>
        <v/>
      </c>
      <c r="H3037" s="31"/>
    </row>
    <row r="3038" spans="2:8">
      <c r="B3038" s="27"/>
      <c r="C3038" s="27"/>
      <c r="D3038" s="27"/>
      <c r="E3038" s="27"/>
      <c r="F3038" s="26"/>
      <c r="G3038" s="28" t="str">
        <f t="shared" si="55"/>
        <v/>
      </c>
      <c r="H3038" s="31"/>
    </row>
    <row r="3039" spans="2:8">
      <c r="B3039" s="27"/>
      <c r="C3039" s="27"/>
      <c r="D3039" s="27"/>
      <c r="E3039" s="27"/>
      <c r="F3039" s="26"/>
      <c r="G3039" s="28" t="str">
        <f t="shared" si="55"/>
        <v/>
      </c>
      <c r="H3039" s="31"/>
    </row>
    <row r="3040" spans="2:8">
      <c r="B3040" s="27"/>
      <c r="C3040" s="27"/>
      <c r="D3040" s="27"/>
      <c r="E3040" s="27"/>
      <c r="F3040" s="26"/>
      <c r="G3040" s="28" t="str">
        <f t="shared" si="55"/>
        <v/>
      </c>
      <c r="H3040" s="31"/>
    </row>
    <row r="3041" spans="2:8">
      <c r="B3041" s="27"/>
      <c r="C3041" s="27"/>
      <c r="D3041" s="27"/>
      <c r="E3041" s="27"/>
      <c r="F3041" s="26"/>
      <c r="G3041" s="28" t="str">
        <f t="shared" si="55"/>
        <v/>
      </c>
      <c r="H3041" s="31"/>
    </row>
    <row r="3042" spans="2:8">
      <c r="B3042" s="27"/>
      <c r="C3042" s="27"/>
      <c r="D3042" s="27"/>
      <c r="E3042" s="27"/>
      <c r="F3042" s="26"/>
      <c r="G3042" s="28" t="str">
        <f t="shared" si="55"/>
        <v/>
      </c>
      <c r="H3042" s="31"/>
    </row>
    <row r="3043" spans="2:8">
      <c r="B3043" s="27"/>
      <c r="C3043" s="27"/>
      <c r="D3043" s="27"/>
      <c r="E3043" s="27"/>
      <c r="F3043" s="26"/>
      <c r="G3043" s="28" t="str">
        <f t="shared" si="55"/>
        <v/>
      </c>
      <c r="H3043" s="31"/>
    </row>
    <row r="3044" spans="2:8">
      <c r="B3044" s="27"/>
      <c r="C3044" s="27"/>
      <c r="D3044" s="27"/>
      <c r="E3044" s="27"/>
      <c r="F3044" s="26"/>
      <c r="G3044" s="28" t="str">
        <f t="shared" si="55"/>
        <v/>
      </c>
      <c r="H3044" s="31"/>
    </row>
    <row r="3045" spans="2:8">
      <c r="B3045" s="27"/>
      <c r="C3045" s="27"/>
      <c r="D3045" s="27"/>
      <c r="E3045" s="27"/>
      <c r="F3045" s="26"/>
      <c r="G3045" s="28" t="str">
        <f t="shared" si="55"/>
        <v/>
      </c>
      <c r="H3045" s="31"/>
    </row>
    <row r="3046" spans="2:8">
      <c r="B3046" s="27"/>
      <c r="C3046" s="27"/>
      <c r="D3046" s="27"/>
      <c r="E3046" s="27"/>
      <c r="F3046" s="26"/>
      <c r="G3046" s="28" t="str">
        <f t="shared" si="55"/>
        <v/>
      </c>
      <c r="H3046" s="31"/>
    </row>
    <row r="3047" spans="2:8">
      <c r="B3047" s="27"/>
      <c r="C3047" s="27"/>
      <c r="D3047" s="27"/>
      <c r="E3047" s="27"/>
      <c r="F3047" s="26"/>
      <c r="G3047" s="28" t="str">
        <f t="shared" si="55"/>
        <v/>
      </c>
      <c r="H3047" s="31"/>
    </row>
    <row r="3048" spans="2:8">
      <c r="B3048" s="27"/>
      <c r="C3048" s="27"/>
      <c r="D3048" s="27"/>
      <c r="E3048" s="27"/>
      <c r="F3048" s="26"/>
      <c r="G3048" s="28" t="str">
        <f t="shared" si="55"/>
        <v/>
      </c>
      <c r="H3048" s="31"/>
    </row>
    <row r="3049" spans="2:8">
      <c r="B3049" s="27"/>
      <c r="C3049" s="27"/>
      <c r="D3049" s="27"/>
      <c r="E3049" s="27"/>
      <c r="F3049" s="26"/>
      <c r="G3049" s="28" t="str">
        <f t="shared" ref="G3049:G3112" si="56">IF(F3049="","",IF(F3049="EI",4,IF(F3049="EO",5.2,IF(F3049="EQ",3.9,IF(F3049="ILF",7.5,IF(F3049="EIF",5.4))))))</f>
        <v/>
      </c>
      <c r="H3049" s="31"/>
    </row>
    <row r="3050" spans="2:8">
      <c r="B3050" s="27"/>
      <c r="C3050" s="27"/>
      <c r="D3050" s="27"/>
      <c r="E3050" s="27"/>
      <c r="F3050" s="26"/>
      <c r="G3050" s="28" t="str">
        <f t="shared" si="56"/>
        <v/>
      </c>
      <c r="H3050" s="31"/>
    </row>
    <row r="3051" spans="2:8">
      <c r="B3051" s="27"/>
      <c r="C3051" s="27"/>
      <c r="D3051" s="27"/>
      <c r="E3051" s="27"/>
      <c r="F3051" s="26"/>
      <c r="G3051" s="28" t="str">
        <f t="shared" si="56"/>
        <v/>
      </c>
      <c r="H3051" s="31"/>
    </row>
    <row r="3052" spans="2:8">
      <c r="B3052" s="27"/>
      <c r="C3052" s="27"/>
      <c r="D3052" s="27"/>
      <c r="E3052" s="27"/>
      <c r="F3052" s="26"/>
      <c r="G3052" s="28" t="str">
        <f t="shared" si="56"/>
        <v/>
      </c>
      <c r="H3052" s="31"/>
    </row>
    <row r="3053" spans="2:8">
      <c r="B3053" s="27"/>
      <c r="C3053" s="27"/>
      <c r="D3053" s="27"/>
      <c r="E3053" s="27"/>
      <c r="F3053" s="26"/>
      <c r="G3053" s="28" t="str">
        <f t="shared" si="56"/>
        <v/>
      </c>
      <c r="H3053" s="31"/>
    </row>
    <row r="3054" spans="2:8">
      <c r="B3054" s="27"/>
      <c r="C3054" s="27"/>
      <c r="D3054" s="27"/>
      <c r="E3054" s="27"/>
      <c r="F3054" s="26"/>
      <c r="G3054" s="28" t="str">
        <f t="shared" si="56"/>
        <v/>
      </c>
      <c r="H3054" s="31"/>
    </row>
    <row r="3055" spans="2:8">
      <c r="B3055" s="27"/>
      <c r="C3055" s="27"/>
      <c r="D3055" s="27"/>
      <c r="E3055" s="27"/>
      <c r="F3055" s="26"/>
      <c r="G3055" s="28" t="str">
        <f t="shared" si="56"/>
        <v/>
      </c>
      <c r="H3055" s="31"/>
    </row>
    <row r="3056" spans="2:8">
      <c r="B3056" s="27"/>
      <c r="C3056" s="27"/>
      <c r="D3056" s="27"/>
      <c r="E3056" s="27"/>
      <c r="F3056" s="26"/>
      <c r="G3056" s="28" t="str">
        <f t="shared" si="56"/>
        <v/>
      </c>
      <c r="H3056" s="31"/>
    </row>
    <row r="3057" spans="2:8">
      <c r="B3057" s="27"/>
      <c r="C3057" s="27"/>
      <c r="D3057" s="27"/>
      <c r="E3057" s="27"/>
      <c r="F3057" s="26"/>
      <c r="G3057" s="28" t="str">
        <f t="shared" si="56"/>
        <v/>
      </c>
      <c r="H3057" s="31"/>
    </row>
    <row r="3058" spans="2:8">
      <c r="B3058" s="27"/>
      <c r="C3058" s="27"/>
      <c r="D3058" s="27"/>
      <c r="E3058" s="27"/>
      <c r="F3058" s="26"/>
      <c r="G3058" s="28" t="str">
        <f t="shared" si="56"/>
        <v/>
      </c>
      <c r="H3058" s="31"/>
    </row>
    <row r="3059" spans="2:8">
      <c r="B3059" s="27"/>
      <c r="C3059" s="27"/>
      <c r="D3059" s="27"/>
      <c r="E3059" s="27"/>
      <c r="F3059" s="26"/>
      <c r="G3059" s="28" t="str">
        <f t="shared" si="56"/>
        <v/>
      </c>
      <c r="H3059" s="31"/>
    </row>
    <row r="3060" spans="2:8">
      <c r="B3060" s="27"/>
      <c r="C3060" s="27"/>
      <c r="D3060" s="27"/>
      <c r="E3060" s="27"/>
      <c r="F3060" s="26"/>
      <c r="G3060" s="28" t="str">
        <f t="shared" si="56"/>
        <v/>
      </c>
      <c r="H3060" s="31"/>
    </row>
    <row r="3061" spans="2:8">
      <c r="B3061" s="27"/>
      <c r="C3061" s="27"/>
      <c r="D3061" s="27"/>
      <c r="E3061" s="27"/>
      <c r="F3061" s="26"/>
      <c r="G3061" s="28" t="str">
        <f t="shared" si="56"/>
        <v/>
      </c>
      <c r="H3061" s="31"/>
    </row>
    <row r="3062" spans="2:8">
      <c r="B3062" s="27"/>
      <c r="C3062" s="27"/>
      <c r="D3062" s="27"/>
      <c r="E3062" s="27"/>
      <c r="F3062" s="26"/>
      <c r="G3062" s="28" t="str">
        <f t="shared" si="56"/>
        <v/>
      </c>
      <c r="H3062" s="31"/>
    </row>
    <row r="3063" spans="2:8">
      <c r="B3063" s="27"/>
      <c r="C3063" s="27"/>
      <c r="D3063" s="27"/>
      <c r="E3063" s="27"/>
      <c r="F3063" s="26"/>
      <c r="G3063" s="28" t="str">
        <f t="shared" si="56"/>
        <v/>
      </c>
      <c r="H3063" s="31"/>
    </row>
    <row r="3064" spans="2:8">
      <c r="B3064" s="27"/>
      <c r="C3064" s="27"/>
      <c r="D3064" s="27"/>
      <c r="E3064" s="27"/>
      <c r="F3064" s="26"/>
      <c r="G3064" s="28" t="str">
        <f t="shared" si="56"/>
        <v/>
      </c>
      <c r="H3064" s="31"/>
    </row>
    <row r="3065" spans="2:8">
      <c r="B3065" s="27"/>
      <c r="C3065" s="27"/>
      <c r="D3065" s="27"/>
      <c r="E3065" s="27"/>
      <c r="F3065" s="26"/>
      <c r="G3065" s="28" t="str">
        <f t="shared" si="56"/>
        <v/>
      </c>
      <c r="H3065" s="31"/>
    </row>
    <row r="3066" spans="2:8">
      <c r="B3066" s="27"/>
      <c r="C3066" s="27"/>
      <c r="D3066" s="27"/>
      <c r="E3066" s="27"/>
      <c r="F3066" s="26"/>
      <c r="G3066" s="28" t="str">
        <f t="shared" si="56"/>
        <v/>
      </c>
      <c r="H3066" s="31"/>
    </row>
    <row r="3067" spans="2:8">
      <c r="B3067" s="27"/>
      <c r="C3067" s="27"/>
      <c r="D3067" s="27"/>
      <c r="E3067" s="27"/>
      <c r="F3067" s="26"/>
      <c r="G3067" s="28" t="str">
        <f t="shared" si="56"/>
        <v/>
      </c>
      <c r="H3067" s="31"/>
    </row>
    <row r="3068" spans="2:8">
      <c r="B3068" s="27"/>
      <c r="C3068" s="27"/>
      <c r="D3068" s="27"/>
      <c r="E3068" s="27"/>
      <c r="F3068" s="26"/>
      <c r="G3068" s="28" t="str">
        <f t="shared" si="56"/>
        <v/>
      </c>
      <c r="H3068" s="31"/>
    </row>
    <row r="3069" spans="2:8">
      <c r="B3069" s="27"/>
      <c r="C3069" s="27"/>
      <c r="D3069" s="27"/>
      <c r="E3069" s="27"/>
      <c r="F3069" s="26"/>
      <c r="G3069" s="28" t="str">
        <f t="shared" si="56"/>
        <v/>
      </c>
      <c r="H3069" s="31"/>
    </row>
    <row r="3070" spans="2:8">
      <c r="B3070" s="27"/>
      <c r="C3070" s="27"/>
      <c r="D3070" s="27"/>
      <c r="E3070" s="27"/>
      <c r="F3070" s="26"/>
      <c r="G3070" s="28" t="str">
        <f t="shared" si="56"/>
        <v/>
      </c>
      <c r="H3070" s="31"/>
    </row>
    <row r="3071" spans="2:8">
      <c r="B3071" s="27"/>
      <c r="C3071" s="27"/>
      <c r="D3071" s="27"/>
      <c r="E3071" s="27"/>
      <c r="F3071" s="26"/>
      <c r="G3071" s="28" t="str">
        <f t="shared" si="56"/>
        <v/>
      </c>
      <c r="H3071" s="31"/>
    </row>
    <row r="3072" spans="2:8">
      <c r="B3072" s="27"/>
      <c r="C3072" s="27"/>
      <c r="D3072" s="27"/>
      <c r="E3072" s="27"/>
      <c r="F3072" s="26"/>
      <c r="G3072" s="28" t="str">
        <f t="shared" si="56"/>
        <v/>
      </c>
      <c r="H3072" s="31"/>
    </row>
    <row r="3073" spans="2:8">
      <c r="B3073" s="27"/>
      <c r="C3073" s="27"/>
      <c r="D3073" s="27"/>
      <c r="E3073" s="27"/>
      <c r="F3073" s="26"/>
      <c r="G3073" s="28" t="str">
        <f t="shared" si="56"/>
        <v/>
      </c>
      <c r="H3073" s="31"/>
    </row>
    <row r="3074" spans="2:8">
      <c r="B3074" s="27"/>
      <c r="C3074" s="27"/>
      <c r="D3074" s="27"/>
      <c r="E3074" s="27"/>
      <c r="F3074" s="26"/>
      <c r="G3074" s="28" t="str">
        <f t="shared" si="56"/>
        <v/>
      </c>
      <c r="H3074" s="31"/>
    </row>
    <row r="3075" spans="2:8">
      <c r="B3075" s="27"/>
      <c r="C3075" s="27"/>
      <c r="D3075" s="27"/>
      <c r="E3075" s="27"/>
      <c r="F3075" s="26"/>
      <c r="G3075" s="28" t="str">
        <f t="shared" si="56"/>
        <v/>
      </c>
      <c r="H3075" s="31"/>
    </row>
    <row r="3076" spans="2:8">
      <c r="B3076" s="27"/>
      <c r="C3076" s="27"/>
      <c r="D3076" s="27"/>
      <c r="E3076" s="27"/>
      <c r="F3076" s="26"/>
      <c r="G3076" s="28" t="str">
        <f t="shared" si="56"/>
        <v/>
      </c>
      <c r="H3076" s="31"/>
    </row>
    <row r="3077" spans="2:8">
      <c r="B3077" s="27"/>
      <c r="C3077" s="27"/>
      <c r="D3077" s="27"/>
      <c r="E3077" s="27"/>
      <c r="F3077" s="26"/>
      <c r="G3077" s="28" t="str">
        <f t="shared" si="56"/>
        <v/>
      </c>
      <c r="H3077" s="31"/>
    </row>
    <row r="3078" spans="2:8">
      <c r="B3078" s="27"/>
      <c r="C3078" s="27"/>
      <c r="D3078" s="27"/>
      <c r="E3078" s="27"/>
      <c r="F3078" s="26"/>
      <c r="G3078" s="28" t="str">
        <f t="shared" si="56"/>
        <v/>
      </c>
      <c r="H3078" s="31"/>
    </row>
    <row r="3079" spans="2:8">
      <c r="B3079" s="27"/>
      <c r="C3079" s="27"/>
      <c r="D3079" s="27"/>
      <c r="E3079" s="27"/>
      <c r="F3079" s="26"/>
      <c r="G3079" s="28" t="str">
        <f t="shared" si="56"/>
        <v/>
      </c>
      <c r="H3079" s="31"/>
    </row>
    <row r="3080" spans="2:8">
      <c r="B3080" s="27"/>
      <c r="C3080" s="27"/>
      <c r="D3080" s="27"/>
      <c r="E3080" s="27"/>
      <c r="F3080" s="26"/>
      <c r="G3080" s="28" t="str">
        <f t="shared" si="56"/>
        <v/>
      </c>
      <c r="H3080" s="31"/>
    </row>
    <row r="3081" spans="2:8">
      <c r="B3081" s="27"/>
      <c r="C3081" s="27"/>
      <c r="D3081" s="27"/>
      <c r="E3081" s="27"/>
      <c r="F3081" s="26"/>
      <c r="G3081" s="28" t="str">
        <f t="shared" si="56"/>
        <v/>
      </c>
      <c r="H3081" s="31"/>
    </row>
    <row r="3082" spans="2:8">
      <c r="B3082" s="27"/>
      <c r="C3082" s="27"/>
      <c r="D3082" s="27"/>
      <c r="E3082" s="27"/>
      <c r="F3082" s="26"/>
      <c r="G3082" s="28" t="str">
        <f t="shared" si="56"/>
        <v/>
      </c>
      <c r="H3082" s="31"/>
    </row>
    <row r="3083" spans="2:8">
      <c r="B3083" s="27"/>
      <c r="C3083" s="27"/>
      <c r="D3083" s="27"/>
      <c r="E3083" s="27"/>
      <c r="F3083" s="26"/>
      <c r="G3083" s="28" t="str">
        <f t="shared" si="56"/>
        <v/>
      </c>
      <c r="H3083" s="31"/>
    </row>
    <row r="3084" spans="2:8">
      <c r="B3084" s="27"/>
      <c r="C3084" s="27"/>
      <c r="D3084" s="27"/>
      <c r="E3084" s="27"/>
      <c r="F3084" s="26"/>
      <c r="G3084" s="28" t="str">
        <f t="shared" si="56"/>
        <v/>
      </c>
      <c r="H3084" s="31"/>
    </row>
    <row r="3085" spans="2:8">
      <c r="B3085" s="27"/>
      <c r="C3085" s="27"/>
      <c r="D3085" s="27"/>
      <c r="E3085" s="27"/>
      <c r="F3085" s="26"/>
      <c r="G3085" s="28" t="str">
        <f t="shared" si="56"/>
        <v/>
      </c>
      <c r="H3085" s="31"/>
    </row>
    <row r="3086" spans="2:8">
      <c r="B3086" s="27"/>
      <c r="C3086" s="27"/>
      <c r="D3086" s="27"/>
      <c r="E3086" s="27"/>
      <c r="F3086" s="26"/>
      <c r="G3086" s="28" t="str">
        <f t="shared" si="56"/>
        <v/>
      </c>
      <c r="H3086" s="31"/>
    </row>
    <row r="3087" spans="2:8">
      <c r="B3087" s="27"/>
      <c r="C3087" s="27"/>
      <c r="D3087" s="27"/>
      <c r="E3087" s="27"/>
      <c r="F3087" s="26"/>
      <c r="G3087" s="28" t="str">
        <f t="shared" si="56"/>
        <v/>
      </c>
      <c r="H3087" s="31"/>
    </row>
    <row r="3088" spans="2:8">
      <c r="B3088" s="27"/>
      <c r="C3088" s="27"/>
      <c r="D3088" s="27"/>
      <c r="E3088" s="27"/>
      <c r="F3088" s="26"/>
      <c r="G3088" s="28" t="str">
        <f t="shared" si="56"/>
        <v/>
      </c>
      <c r="H3088" s="31"/>
    </row>
    <row r="3089" spans="2:8">
      <c r="B3089" s="27"/>
      <c r="C3089" s="27"/>
      <c r="D3089" s="27"/>
      <c r="E3089" s="27"/>
      <c r="F3089" s="26"/>
      <c r="G3089" s="28" t="str">
        <f t="shared" si="56"/>
        <v/>
      </c>
      <c r="H3089" s="31"/>
    </row>
    <row r="3090" spans="2:8">
      <c r="B3090" s="27"/>
      <c r="C3090" s="27"/>
      <c r="D3090" s="27"/>
      <c r="E3090" s="27"/>
      <c r="F3090" s="26"/>
      <c r="G3090" s="28" t="str">
        <f t="shared" si="56"/>
        <v/>
      </c>
      <c r="H3090" s="31"/>
    </row>
    <row r="3091" spans="2:8">
      <c r="B3091" s="27"/>
      <c r="C3091" s="27"/>
      <c r="D3091" s="27"/>
      <c r="E3091" s="27"/>
      <c r="F3091" s="26"/>
      <c r="G3091" s="28" t="str">
        <f t="shared" si="56"/>
        <v/>
      </c>
      <c r="H3091" s="31"/>
    </row>
    <row r="3092" spans="2:8">
      <c r="B3092" s="27"/>
      <c r="C3092" s="27"/>
      <c r="D3092" s="27"/>
      <c r="E3092" s="27"/>
      <c r="F3092" s="26"/>
      <c r="G3092" s="28" t="str">
        <f t="shared" si="56"/>
        <v/>
      </c>
      <c r="H3092" s="31"/>
    </row>
    <row r="3093" spans="2:8">
      <c r="B3093" s="27"/>
      <c r="C3093" s="27"/>
      <c r="D3093" s="27"/>
      <c r="E3093" s="27"/>
      <c r="F3093" s="26"/>
      <c r="G3093" s="28" t="str">
        <f t="shared" si="56"/>
        <v/>
      </c>
      <c r="H3093" s="31"/>
    </row>
    <row r="3094" spans="2:8">
      <c r="B3094" s="27"/>
      <c r="C3094" s="27"/>
      <c r="D3094" s="27"/>
      <c r="E3094" s="27"/>
      <c r="F3094" s="26"/>
      <c r="G3094" s="28" t="str">
        <f t="shared" si="56"/>
        <v/>
      </c>
      <c r="H3094" s="31"/>
    </row>
    <row r="3095" spans="2:8">
      <c r="B3095" s="27"/>
      <c r="C3095" s="27"/>
      <c r="D3095" s="27"/>
      <c r="E3095" s="27"/>
      <c r="F3095" s="26"/>
      <c r="G3095" s="28" t="str">
        <f t="shared" si="56"/>
        <v/>
      </c>
      <c r="H3095" s="31"/>
    </row>
    <row r="3096" spans="2:8">
      <c r="B3096" s="27"/>
      <c r="C3096" s="27"/>
      <c r="D3096" s="27"/>
      <c r="E3096" s="27"/>
      <c r="F3096" s="26"/>
      <c r="G3096" s="28" t="str">
        <f t="shared" si="56"/>
        <v/>
      </c>
      <c r="H3096" s="31"/>
    </row>
    <row r="3097" spans="2:8">
      <c r="B3097" s="27"/>
      <c r="C3097" s="27"/>
      <c r="D3097" s="27"/>
      <c r="E3097" s="27"/>
      <c r="F3097" s="26"/>
      <c r="G3097" s="28" t="str">
        <f t="shared" si="56"/>
        <v/>
      </c>
      <c r="H3097" s="31"/>
    </row>
    <row r="3098" spans="2:8">
      <c r="B3098" s="27"/>
      <c r="C3098" s="27"/>
      <c r="D3098" s="27"/>
      <c r="E3098" s="27"/>
      <c r="F3098" s="26"/>
      <c r="G3098" s="28" t="str">
        <f t="shared" si="56"/>
        <v/>
      </c>
      <c r="H3098" s="31"/>
    </row>
    <row r="3099" spans="2:8">
      <c r="B3099" s="27"/>
      <c r="C3099" s="27"/>
      <c r="D3099" s="27"/>
      <c r="E3099" s="27"/>
      <c r="F3099" s="26"/>
      <c r="G3099" s="28" t="str">
        <f t="shared" si="56"/>
        <v/>
      </c>
      <c r="H3099" s="31"/>
    </row>
    <row r="3100" spans="2:8">
      <c r="B3100" s="27"/>
      <c r="C3100" s="27"/>
      <c r="D3100" s="27"/>
      <c r="E3100" s="27"/>
      <c r="F3100" s="26"/>
      <c r="G3100" s="28" t="str">
        <f t="shared" si="56"/>
        <v/>
      </c>
      <c r="H3100" s="31"/>
    </row>
    <row r="3101" spans="2:8">
      <c r="B3101" s="27"/>
      <c r="C3101" s="27"/>
      <c r="D3101" s="27"/>
      <c r="E3101" s="27"/>
      <c r="F3101" s="26"/>
      <c r="G3101" s="28" t="str">
        <f t="shared" si="56"/>
        <v/>
      </c>
      <c r="H3101" s="31"/>
    </row>
    <row r="3102" spans="2:8">
      <c r="B3102" s="27"/>
      <c r="C3102" s="27"/>
      <c r="D3102" s="27"/>
      <c r="E3102" s="27"/>
      <c r="F3102" s="26"/>
      <c r="G3102" s="28" t="str">
        <f t="shared" si="56"/>
        <v/>
      </c>
      <c r="H3102" s="31"/>
    </row>
    <row r="3103" spans="2:8">
      <c r="B3103" s="27"/>
      <c r="C3103" s="27"/>
      <c r="D3103" s="27"/>
      <c r="E3103" s="27"/>
      <c r="F3103" s="26"/>
      <c r="G3103" s="28" t="str">
        <f t="shared" si="56"/>
        <v/>
      </c>
      <c r="H3103" s="31"/>
    </row>
    <row r="3104" spans="2:8">
      <c r="B3104" s="27"/>
      <c r="C3104" s="27"/>
      <c r="D3104" s="27"/>
      <c r="E3104" s="27"/>
      <c r="F3104" s="26"/>
      <c r="G3104" s="28" t="str">
        <f t="shared" si="56"/>
        <v/>
      </c>
      <c r="H3104" s="31"/>
    </row>
    <row r="3105" spans="2:8">
      <c r="B3105" s="27"/>
      <c r="C3105" s="27"/>
      <c r="D3105" s="27"/>
      <c r="E3105" s="27"/>
      <c r="F3105" s="26"/>
      <c r="G3105" s="28" t="str">
        <f t="shared" si="56"/>
        <v/>
      </c>
      <c r="H3105" s="31"/>
    </row>
    <row r="3106" spans="2:8">
      <c r="B3106" s="27"/>
      <c r="C3106" s="27"/>
      <c r="D3106" s="27"/>
      <c r="E3106" s="27"/>
      <c r="F3106" s="26"/>
      <c r="G3106" s="28" t="str">
        <f t="shared" si="56"/>
        <v/>
      </c>
      <c r="H3106" s="31"/>
    </row>
    <row r="3107" spans="2:8">
      <c r="B3107" s="27"/>
      <c r="C3107" s="27"/>
      <c r="D3107" s="27"/>
      <c r="E3107" s="27"/>
      <c r="F3107" s="26"/>
      <c r="G3107" s="28" t="str">
        <f t="shared" si="56"/>
        <v/>
      </c>
      <c r="H3107" s="31"/>
    </row>
    <row r="3108" spans="2:8">
      <c r="B3108" s="27"/>
      <c r="C3108" s="27"/>
      <c r="D3108" s="27"/>
      <c r="E3108" s="27"/>
      <c r="F3108" s="26"/>
      <c r="G3108" s="28" t="str">
        <f t="shared" si="56"/>
        <v/>
      </c>
      <c r="H3108" s="31"/>
    </row>
    <row r="3109" spans="2:8">
      <c r="B3109" s="27"/>
      <c r="C3109" s="27"/>
      <c r="D3109" s="27"/>
      <c r="E3109" s="27"/>
      <c r="F3109" s="26"/>
      <c r="G3109" s="28" t="str">
        <f t="shared" si="56"/>
        <v/>
      </c>
      <c r="H3109" s="31"/>
    </row>
    <row r="3110" spans="2:8">
      <c r="B3110" s="27"/>
      <c r="C3110" s="27"/>
      <c r="D3110" s="27"/>
      <c r="E3110" s="27"/>
      <c r="F3110" s="26"/>
      <c r="G3110" s="28" t="str">
        <f t="shared" si="56"/>
        <v/>
      </c>
      <c r="H3110" s="31"/>
    </row>
    <row r="3111" spans="2:8">
      <c r="B3111" s="27"/>
      <c r="C3111" s="27"/>
      <c r="D3111" s="27"/>
      <c r="E3111" s="27"/>
      <c r="F3111" s="26"/>
      <c r="G3111" s="28" t="str">
        <f t="shared" si="56"/>
        <v/>
      </c>
      <c r="H3111" s="31"/>
    </row>
    <row r="3112" spans="2:8">
      <c r="B3112" s="27"/>
      <c r="C3112" s="27"/>
      <c r="D3112" s="27"/>
      <c r="E3112" s="27"/>
      <c r="F3112" s="26"/>
      <c r="G3112" s="28" t="str">
        <f t="shared" si="56"/>
        <v/>
      </c>
      <c r="H3112" s="31"/>
    </row>
    <row r="3113" spans="2:8">
      <c r="B3113" s="27"/>
      <c r="C3113" s="27"/>
      <c r="D3113" s="27"/>
      <c r="E3113" s="27"/>
      <c r="F3113" s="26"/>
      <c r="G3113" s="28" t="str">
        <f t="shared" ref="G3113:G3176" si="57">IF(F3113="","",IF(F3113="EI",4,IF(F3113="EO",5.2,IF(F3113="EQ",3.9,IF(F3113="ILF",7.5,IF(F3113="EIF",5.4))))))</f>
        <v/>
      </c>
      <c r="H3113" s="31"/>
    </row>
    <row r="3114" spans="2:8">
      <c r="B3114" s="27"/>
      <c r="C3114" s="27"/>
      <c r="D3114" s="27"/>
      <c r="E3114" s="27"/>
      <c r="F3114" s="26"/>
      <c r="G3114" s="28" t="str">
        <f t="shared" si="57"/>
        <v/>
      </c>
      <c r="H3114" s="31"/>
    </row>
    <row r="3115" spans="2:8">
      <c r="B3115" s="27"/>
      <c r="C3115" s="27"/>
      <c r="D3115" s="27"/>
      <c r="E3115" s="27"/>
      <c r="F3115" s="26"/>
      <c r="G3115" s="28" t="str">
        <f t="shared" si="57"/>
        <v/>
      </c>
      <c r="H3115" s="31"/>
    </row>
    <row r="3116" spans="2:8">
      <c r="B3116" s="27"/>
      <c r="C3116" s="27"/>
      <c r="D3116" s="27"/>
      <c r="E3116" s="27"/>
      <c r="F3116" s="26"/>
      <c r="G3116" s="28" t="str">
        <f t="shared" si="57"/>
        <v/>
      </c>
      <c r="H3116" s="31"/>
    </row>
    <row r="3117" spans="2:8">
      <c r="B3117" s="27"/>
      <c r="C3117" s="27"/>
      <c r="D3117" s="27"/>
      <c r="E3117" s="27"/>
      <c r="F3117" s="26"/>
      <c r="G3117" s="28" t="str">
        <f t="shared" si="57"/>
        <v/>
      </c>
      <c r="H3117" s="31"/>
    </row>
    <row r="3118" spans="2:8">
      <c r="B3118" s="27"/>
      <c r="C3118" s="27"/>
      <c r="D3118" s="27"/>
      <c r="E3118" s="27"/>
      <c r="F3118" s="26"/>
      <c r="G3118" s="28" t="str">
        <f t="shared" si="57"/>
        <v/>
      </c>
      <c r="H3118" s="31"/>
    </row>
    <row r="3119" spans="2:8">
      <c r="B3119" s="27"/>
      <c r="C3119" s="27"/>
      <c r="D3119" s="27"/>
      <c r="E3119" s="27"/>
      <c r="F3119" s="26"/>
      <c r="G3119" s="28" t="str">
        <f t="shared" si="57"/>
        <v/>
      </c>
      <c r="H3119" s="31"/>
    </row>
    <row r="3120" spans="2:8">
      <c r="B3120" s="27"/>
      <c r="C3120" s="27"/>
      <c r="D3120" s="27"/>
      <c r="E3120" s="27"/>
      <c r="F3120" s="26"/>
      <c r="G3120" s="28" t="str">
        <f t="shared" si="57"/>
        <v/>
      </c>
      <c r="H3120" s="31"/>
    </row>
    <row r="3121" spans="2:8">
      <c r="B3121" s="27"/>
      <c r="C3121" s="27"/>
      <c r="D3121" s="27"/>
      <c r="E3121" s="27"/>
      <c r="F3121" s="26"/>
      <c r="G3121" s="28" t="str">
        <f t="shared" si="57"/>
        <v/>
      </c>
      <c r="H3121" s="31"/>
    </row>
    <row r="3122" spans="2:8">
      <c r="B3122" s="27"/>
      <c r="C3122" s="27"/>
      <c r="D3122" s="27"/>
      <c r="E3122" s="27"/>
      <c r="F3122" s="26"/>
      <c r="G3122" s="28" t="str">
        <f t="shared" si="57"/>
        <v/>
      </c>
      <c r="H3122" s="31"/>
    </row>
    <row r="3123" spans="2:8">
      <c r="B3123" s="27"/>
      <c r="C3123" s="27"/>
      <c r="D3123" s="27"/>
      <c r="E3123" s="27"/>
      <c r="F3123" s="26"/>
      <c r="G3123" s="28" t="str">
        <f t="shared" si="57"/>
        <v/>
      </c>
      <c r="H3123" s="31"/>
    </row>
    <row r="3124" spans="2:8">
      <c r="B3124" s="27"/>
      <c r="C3124" s="27"/>
      <c r="D3124" s="27"/>
      <c r="E3124" s="27"/>
      <c r="F3124" s="26"/>
      <c r="G3124" s="28" t="str">
        <f t="shared" si="57"/>
        <v/>
      </c>
      <c r="H3124" s="31"/>
    </row>
    <row r="3125" spans="2:8">
      <c r="B3125" s="27"/>
      <c r="C3125" s="27"/>
      <c r="D3125" s="27"/>
      <c r="E3125" s="27"/>
      <c r="F3125" s="26"/>
      <c r="G3125" s="28" t="str">
        <f t="shared" si="57"/>
        <v/>
      </c>
      <c r="H3125" s="31"/>
    </row>
    <row r="3126" spans="2:8">
      <c r="B3126" s="27"/>
      <c r="C3126" s="27"/>
      <c r="D3126" s="27"/>
      <c r="E3126" s="27"/>
      <c r="F3126" s="26"/>
      <c r="G3126" s="28" t="str">
        <f t="shared" si="57"/>
        <v/>
      </c>
      <c r="H3126" s="31"/>
    </row>
    <row r="3127" spans="2:8">
      <c r="B3127" s="27"/>
      <c r="C3127" s="27"/>
      <c r="D3127" s="27"/>
      <c r="E3127" s="27"/>
      <c r="F3127" s="26"/>
      <c r="G3127" s="28" t="str">
        <f t="shared" si="57"/>
        <v/>
      </c>
      <c r="H3127" s="31"/>
    </row>
    <row r="3128" spans="2:8">
      <c r="B3128" s="27"/>
      <c r="C3128" s="27"/>
      <c r="D3128" s="27"/>
      <c r="E3128" s="27"/>
      <c r="F3128" s="26"/>
      <c r="G3128" s="28" t="str">
        <f t="shared" si="57"/>
        <v/>
      </c>
      <c r="H3128" s="31"/>
    </row>
    <row r="3129" spans="2:8">
      <c r="B3129" s="27"/>
      <c r="C3129" s="27"/>
      <c r="D3129" s="27"/>
      <c r="E3129" s="27"/>
      <c r="F3129" s="26"/>
      <c r="G3129" s="28" t="str">
        <f t="shared" si="57"/>
        <v/>
      </c>
      <c r="H3129" s="31"/>
    </row>
    <row r="3130" spans="2:8">
      <c r="B3130" s="27"/>
      <c r="C3130" s="27"/>
      <c r="D3130" s="27"/>
      <c r="E3130" s="27"/>
      <c r="F3130" s="26"/>
      <c r="G3130" s="28" t="str">
        <f t="shared" si="57"/>
        <v/>
      </c>
      <c r="H3130" s="31"/>
    </row>
    <row r="3131" spans="2:8">
      <c r="B3131" s="27"/>
      <c r="C3131" s="27"/>
      <c r="D3131" s="27"/>
      <c r="E3131" s="27"/>
      <c r="F3131" s="26"/>
      <c r="G3131" s="28" t="str">
        <f t="shared" si="57"/>
        <v/>
      </c>
      <c r="H3131" s="31"/>
    </row>
    <row r="3132" spans="2:8">
      <c r="B3132" s="27"/>
      <c r="C3132" s="27"/>
      <c r="D3132" s="27"/>
      <c r="E3132" s="27"/>
      <c r="F3132" s="26"/>
      <c r="G3132" s="28" t="str">
        <f t="shared" si="57"/>
        <v/>
      </c>
      <c r="H3132" s="31"/>
    </row>
    <row r="3133" spans="2:8">
      <c r="B3133" s="27"/>
      <c r="C3133" s="27"/>
      <c r="D3133" s="27"/>
      <c r="E3133" s="27"/>
      <c r="F3133" s="26"/>
      <c r="G3133" s="28" t="str">
        <f t="shared" si="57"/>
        <v/>
      </c>
      <c r="H3133" s="31"/>
    </row>
    <row r="3134" spans="2:8">
      <c r="B3134" s="27"/>
      <c r="C3134" s="27"/>
      <c r="D3134" s="27"/>
      <c r="E3134" s="27"/>
      <c r="F3134" s="26"/>
      <c r="G3134" s="28" t="str">
        <f t="shared" si="57"/>
        <v/>
      </c>
      <c r="H3134" s="31"/>
    </row>
    <row r="3135" spans="2:8">
      <c r="B3135" s="27"/>
      <c r="C3135" s="27"/>
      <c r="D3135" s="27"/>
      <c r="E3135" s="27"/>
      <c r="F3135" s="26"/>
      <c r="G3135" s="28" t="str">
        <f t="shared" si="57"/>
        <v/>
      </c>
      <c r="H3135" s="31"/>
    </row>
    <row r="3136" spans="2:8">
      <c r="B3136" s="27"/>
      <c r="C3136" s="27"/>
      <c r="D3136" s="27"/>
      <c r="E3136" s="27"/>
      <c r="F3136" s="26"/>
      <c r="G3136" s="28" t="str">
        <f t="shared" si="57"/>
        <v/>
      </c>
      <c r="H3136" s="31"/>
    </row>
    <row r="3137" spans="2:8">
      <c r="B3137" s="27"/>
      <c r="C3137" s="27"/>
      <c r="D3137" s="27"/>
      <c r="E3137" s="27"/>
      <c r="F3137" s="26"/>
      <c r="G3137" s="28" t="str">
        <f t="shared" si="57"/>
        <v/>
      </c>
      <c r="H3137" s="31"/>
    </row>
    <row r="3138" spans="2:8">
      <c r="B3138" s="27"/>
      <c r="C3138" s="27"/>
      <c r="D3138" s="27"/>
      <c r="E3138" s="27"/>
      <c r="F3138" s="26"/>
      <c r="G3138" s="28" t="str">
        <f t="shared" si="57"/>
        <v/>
      </c>
      <c r="H3138" s="31"/>
    </row>
    <row r="3139" spans="2:8">
      <c r="B3139" s="27"/>
      <c r="C3139" s="27"/>
      <c r="D3139" s="27"/>
      <c r="E3139" s="27"/>
      <c r="F3139" s="26"/>
      <c r="G3139" s="28" t="str">
        <f t="shared" si="57"/>
        <v/>
      </c>
      <c r="H3139" s="31"/>
    </row>
    <row r="3140" spans="2:8">
      <c r="B3140" s="27"/>
      <c r="C3140" s="27"/>
      <c r="D3140" s="27"/>
      <c r="E3140" s="27"/>
      <c r="F3140" s="26"/>
      <c r="G3140" s="28" t="str">
        <f t="shared" si="57"/>
        <v/>
      </c>
      <c r="H3140" s="31"/>
    </row>
    <row r="3141" spans="2:8">
      <c r="B3141" s="27"/>
      <c r="C3141" s="27"/>
      <c r="D3141" s="27"/>
      <c r="E3141" s="27"/>
      <c r="F3141" s="26"/>
      <c r="G3141" s="28" t="str">
        <f t="shared" si="57"/>
        <v/>
      </c>
      <c r="H3141" s="31"/>
    </row>
    <row r="3142" spans="2:8">
      <c r="B3142" s="27"/>
      <c r="C3142" s="27"/>
      <c r="D3142" s="27"/>
      <c r="E3142" s="27"/>
      <c r="F3142" s="26"/>
      <c r="G3142" s="28" t="str">
        <f t="shared" si="57"/>
        <v/>
      </c>
      <c r="H3142" s="31"/>
    </row>
    <row r="3143" spans="2:8">
      <c r="B3143" s="27"/>
      <c r="C3143" s="27"/>
      <c r="D3143" s="27"/>
      <c r="E3143" s="27"/>
      <c r="F3143" s="26"/>
      <c r="G3143" s="28" t="str">
        <f t="shared" si="57"/>
        <v/>
      </c>
      <c r="H3143" s="31"/>
    </row>
    <row r="3144" spans="2:8">
      <c r="B3144" s="27"/>
      <c r="C3144" s="27"/>
      <c r="D3144" s="27"/>
      <c r="E3144" s="27"/>
      <c r="F3144" s="26"/>
      <c r="G3144" s="28" t="str">
        <f t="shared" si="57"/>
        <v/>
      </c>
      <c r="H3144" s="31"/>
    </row>
    <row r="3145" spans="2:8">
      <c r="B3145" s="27"/>
      <c r="C3145" s="27"/>
      <c r="D3145" s="27"/>
      <c r="E3145" s="27"/>
      <c r="F3145" s="26"/>
      <c r="G3145" s="28" t="str">
        <f t="shared" si="57"/>
        <v/>
      </c>
      <c r="H3145" s="31"/>
    </row>
    <row r="3146" spans="2:8">
      <c r="B3146" s="27"/>
      <c r="C3146" s="27"/>
      <c r="D3146" s="27"/>
      <c r="E3146" s="27"/>
      <c r="F3146" s="26"/>
      <c r="G3146" s="28" t="str">
        <f t="shared" si="57"/>
        <v/>
      </c>
      <c r="H3146" s="31"/>
    </row>
    <row r="3147" spans="2:8">
      <c r="B3147" s="27"/>
      <c r="C3147" s="27"/>
      <c r="D3147" s="27"/>
      <c r="E3147" s="27"/>
      <c r="F3147" s="26"/>
      <c r="G3147" s="28" t="str">
        <f t="shared" si="57"/>
        <v/>
      </c>
      <c r="H3147" s="31"/>
    </row>
    <row r="3148" spans="2:8">
      <c r="B3148" s="27"/>
      <c r="C3148" s="27"/>
      <c r="D3148" s="27"/>
      <c r="E3148" s="27"/>
      <c r="F3148" s="26"/>
      <c r="G3148" s="28" t="str">
        <f t="shared" si="57"/>
        <v/>
      </c>
      <c r="H3148" s="31"/>
    </row>
    <row r="3149" spans="2:8">
      <c r="B3149" s="27"/>
      <c r="C3149" s="27"/>
      <c r="D3149" s="27"/>
      <c r="E3149" s="27"/>
      <c r="F3149" s="26"/>
      <c r="G3149" s="28" t="str">
        <f t="shared" si="57"/>
        <v/>
      </c>
      <c r="H3149" s="31"/>
    </row>
    <row r="3150" spans="2:8">
      <c r="B3150" s="27"/>
      <c r="C3150" s="27"/>
      <c r="D3150" s="27"/>
      <c r="E3150" s="27"/>
      <c r="F3150" s="26"/>
      <c r="G3150" s="28" t="str">
        <f t="shared" si="57"/>
        <v/>
      </c>
      <c r="H3150" s="31"/>
    </row>
    <row r="3151" spans="2:8">
      <c r="B3151" s="27"/>
      <c r="C3151" s="27"/>
      <c r="D3151" s="27"/>
      <c r="E3151" s="27"/>
      <c r="F3151" s="26"/>
      <c r="G3151" s="28" t="str">
        <f t="shared" si="57"/>
        <v/>
      </c>
      <c r="H3151" s="31"/>
    </row>
    <row r="3152" spans="2:8">
      <c r="B3152" s="27"/>
      <c r="C3152" s="27"/>
      <c r="D3152" s="27"/>
      <c r="E3152" s="27"/>
      <c r="F3152" s="26"/>
      <c r="G3152" s="28" t="str">
        <f t="shared" si="57"/>
        <v/>
      </c>
      <c r="H3152" s="31"/>
    </row>
    <row r="3153" spans="2:8">
      <c r="B3153" s="27"/>
      <c r="C3153" s="27"/>
      <c r="D3153" s="27"/>
      <c r="E3153" s="27"/>
      <c r="F3153" s="26"/>
      <c r="G3153" s="28" t="str">
        <f t="shared" si="57"/>
        <v/>
      </c>
      <c r="H3153" s="31"/>
    </row>
    <row r="3154" spans="2:8">
      <c r="B3154" s="27"/>
      <c r="C3154" s="27"/>
      <c r="D3154" s="27"/>
      <c r="E3154" s="27"/>
      <c r="F3154" s="26"/>
      <c r="G3154" s="28" t="str">
        <f t="shared" si="57"/>
        <v/>
      </c>
      <c r="H3154" s="31"/>
    </row>
    <row r="3155" spans="2:8">
      <c r="B3155" s="27"/>
      <c r="C3155" s="27"/>
      <c r="D3155" s="27"/>
      <c r="E3155" s="27"/>
      <c r="F3155" s="26"/>
      <c r="G3155" s="28" t="str">
        <f t="shared" si="57"/>
        <v/>
      </c>
      <c r="H3155" s="31"/>
    </row>
    <row r="3156" spans="2:8">
      <c r="B3156" s="27"/>
      <c r="C3156" s="27"/>
      <c r="D3156" s="27"/>
      <c r="E3156" s="27"/>
      <c r="F3156" s="26"/>
      <c r="G3156" s="28" t="str">
        <f t="shared" si="57"/>
        <v/>
      </c>
      <c r="H3156" s="31"/>
    </row>
    <row r="3157" spans="2:8">
      <c r="B3157" s="27"/>
      <c r="C3157" s="27"/>
      <c r="D3157" s="27"/>
      <c r="E3157" s="27"/>
      <c r="F3157" s="26"/>
      <c r="G3157" s="28" t="str">
        <f t="shared" si="57"/>
        <v/>
      </c>
      <c r="H3157" s="31"/>
    </row>
    <row r="3158" spans="2:8">
      <c r="B3158" s="27"/>
      <c r="C3158" s="27"/>
      <c r="D3158" s="27"/>
      <c r="E3158" s="27"/>
      <c r="F3158" s="26"/>
      <c r="G3158" s="28" t="str">
        <f t="shared" si="57"/>
        <v/>
      </c>
      <c r="H3158" s="31"/>
    </row>
    <row r="3159" spans="2:8">
      <c r="B3159" s="27"/>
      <c r="C3159" s="27"/>
      <c r="D3159" s="27"/>
      <c r="E3159" s="27"/>
      <c r="F3159" s="26"/>
      <c r="G3159" s="28" t="str">
        <f t="shared" si="57"/>
        <v/>
      </c>
      <c r="H3159" s="31"/>
    </row>
    <row r="3160" spans="2:8">
      <c r="B3160" s="27"/>
      <c r="C3160" s="27"/>
      <c r="D3160" s="27"/>
      <c r="E3160" s="27"/>
      <c r="F3160" s="26"/>
      <c r="G3160" s="28" t="str">
        <f t="shared" si="57"/>
        <v/>
      </c>
      <c r="H3160" s="31"/>
    </row>
    <row r="3161" spans="2:8">
      <c r="B3161" s="27"/>
      <c r="C3161" s="27"/>
      <c r="D3161" s="27"/>
      <c r="E3161" s="27"/>
      <c r="F3161" s="26"/>
      <c r="G3161" s="28" t="str">
        <f t="shared" si="57"/>
        <v/>
      </c>
      <c r="H3161" s="31"/>
    </row>
    <row r="3162" spans="2:8">
      <c r="B3162" s="27"/>
      <c r="C3162" s="27"/>
      <c r="D3162" s="27"/>
      <c r="E3162" s="27"/>
      <c r="F3162" s="26"/>
      <c r="G3162" s="28" t="str">
        <f t="shared" si="57"/>
        <v/>
      </c>
      <c r="H3162" s="31"/>
    </row>
    <row r="3163" spans="2:8">
      <c r="B3163" s="27"/>
      <c r="C3163" s="27"/>
      <c r="D3163" s="27"/>
      <c r="E3163" s="27"/>
      <c r="F3163" s="26"/>
      <c r="G3163" s="28" t="str">
        <f t="shared" si="57"/>
        <v/>
      </c>
      <c r="H3163" s="31"/>
    </row>
    <row r="3164" spans="2:8">
      <c r="B3164" s="27"/>
      <c r="C3164" s="27"/>
      <c r="D3164" s="27"/>
      <c r="E3164" s="27"/>
      <c r="F3164" s="26"/>
      <c r="G3164" s="28" t="str">
        <f t="shared" si="57"/>
        <v/>
      </c>
      <c r="H3164" s="31"/>
    </row>
    <row r="3165" spans="2:8">
      <c r="B3165" s="27"/>
      <c r="C3165" s="27"/>
      <c r="D3165" s="27"/>
      <c r="E3165" s="27"/>
      <c r="F3165" s="26"/>
      <c r="G3165" s="28" t="str">
        <f t="shared" si="57"/>
        <v/>
      </c>
      <c r="H3165" s="31"/>
    </row>
    <row r="3166" spans="2:8">
      <c r="B3166" s="27"/>
      <c r="C3166" s="27"/>
      <c r="D3166" s="27"/>
      <c r="E3166" s="27"/>
      <c r="F3166" s="26"/>
      <c r="G3166" s="28" t="str">
        <f t="shared" si="57"/>
        <v/>
      </c>
      <c r="H3166" s="31"/>
    </row>
    <row r="3167" spans="2:8">
      <c r="B3167" s="27"/>
      <c r="C3167" s="27"/>
      <c r="D3167" s="27"/>
      <c r="E3167" s="27"/>
      <c r="F3167" s="26"/>
      <c r="G3167" s="28" t="str">
        <f t="shared" si="57"/>
        <v/>
      </c>
      <c r="H3167" s="31"/>
    </row>
    <row r="3168" spans="2:8">
      <c r="B3168" s="27"/>
      <c r="C3168" s="27"/>
      <c r="D3168" s="27"/>
      <c r="E3168" s="27"/>
      <c r="F3168" s="26"/>
      <c r="G3168" s="28" t="str">
        <f t="shared" si="57"/>
        <v/>
      </c>
      <c r="H3168" s="31"/>
    </row>
    <row r="3169" spans="2:8">
      <c r="B3169" s="27"/>
      <c r="C3169" s="27"/>
      <c r="D3169" s="27"/>
      <c r="E3169" s="27"/>
      <c r="F3169" s="26"/>
      <c r="G3169" s="28" t="str">
        <f t="shared" si="57"/>
        <v/>
      </c>
      <c r="H3169" s="31"/>
    </row>
    <row r="3170" spans="2:8">
      <c r="B3170" s="27"/>
      <c r="C3170" s="27"/>
      <c r="D3170" s="27"/>
      <c r="E3170" s="27"/>
      <c r="F3170" s="26"/>
      <c r="G3170" s="28" t="str">
        <f t="shared" si="57"/>
        <v/>
      </c>
      <c r="H3170" s="31"/>
    </row>
    <row r="3171" spans="2:8">
      <c r="B3171" s="27"/>
      <c r="C3171" s="27"/>
      <c r="D3171" s="27"/>
      <c r="E3171" s="27"/>
      <c r="F3171" s="26"/>
      <c r="G3171" s="28" t="str">
        <f t="shared" si="57"/>
        <v/>
      </c>
      <c r="H3171" s="31"/>
    </row>
    <row r="3172" spans="2:8">
      <c r="B3172" s="27"/>
      <c r="C3172" s="27"/>
      <c r="D3172" s="27"/>
      <c r="E3172" s="27"/>
      <c r="F3172" s="26"/>
      <c r="G3172" s="28" t="str">
        <f t="shared" si="57"/>
        <v/>
      </c>
      <c r="H3172" s="31"/>
    </row>
    <row r="3173" spans="2:8">
      <c r="B3173" s="27"/>
      <c r="C3173" s="27"/>
      <c r="D3173" s="27"/>
      <c r="E3173" s="27"/>
      <c r="F3173" s="26"/>
      <c r="G3173" s="28" t="str">
        <f t="shared" si="57"/>
        <v/>
      </c>
      <c r="H3173" s="31"/>
    </row>
    <row r="3174" spans="2:8">
      <c r="B3174" s="27"/>
      <c r="C3174" s="27"/>
      <c r="D3174" s="27"/>
      <c r="E3174" s="27"/>
      <c r="F3174" s="26"/>
      <c r="G3174" s="28" t="str">
        <f t="shared" si="57"/>
        <v/>
      </c>
      <c r="H3174" s="31"/>
    </row>
    <row r="3175" spans="2:8">
      <c r="B3175" s="27"/>
      <c r="C3175" s="27"/>
      <c r="D3175" s="27"/>
      <c r="E3175" s="27"/>
      <c r="F3175" s="26"/>
      <c r="G3175" s="28" t="str">
        <f t="shared" si="57"/>
        <v/>
      </c>
      <c r="H3175" s="31"/>
    </row>
    <row r="3176" spans="2:8">
      <c r="B3176" s="27"/>
      <c r="C3176" s="27"/>
      <c r="D3176" s="27"/>
      <c r="E3176" s="27"/>
      <c r="F3176" s="26"/>
      <c r="G3176" s="28" t="str">
        <f t="shared" si="57"/>
        <v/>
      </c>
      <c r="H3176" s="31"/>
    </row>
    <row r="3177" spans="2:8">
      <c r="B3177" s="27"/>
      <c r="C3177" s="27"/>
      <c r="D3177" s="27"/>
      <c r="E3177" s="27"/>
      <c r="F3177" s="26"/>
      <c r="G3177" s="28" t="str">
        <f t="shared" ref="G3177:G3240" si="58">IF(F3177="","",IF(F3177="EI",4,IF(F3177="EO",5.2,IF(F3177="EQ",3.9,IF(F3177="ILF",7.5,IF(F3177="EIF",5.4))))))</f>
        <v/>
      </c>
      <c r="H3177" s="31"/>
    </row>
    <row r="3178" spans="2:8">
      <c r="B3178" s="27"/>
      <c r="C3178" s="27"/>
      <c r="D3178" s="27"/>
      <c r="E3178" s="27"/>
      <c r="F3178" s="26"/>
      <c r="G3178" s="28" t="str">
        <f t="shared" si="58"/>
        <v/>
      </c>
      <c r="H3178" s="31"/>
    </row>
    <row r="3179" spans="2:8">
      <c r="B3179" s="27"/>
      <c r="C3179" s="27"/>
      <c r="D3179" s="27"/>
      <c r="E3179" s="27"/>
      <c r="F3179" s="26"/>
      <c r="G3179" s="28" t="str">
        <f t="shared" si="58"/>
        <v/>
      </c>
      <c r="H3179" s="31"/>
    </row>
    <row r="3180" spans="2:8">
      <c r="B3180" s="27"/>
      <c r="C3180" s="27"/>
      <c r="D3180" s="27"/>
      <c r="E3180" s="27"/>
      <c r="F3180" s="26"/>
      <c r="G3180" s="28" t="str">
        <f t="shared" si="58"/>
        <v/>
      </c>
      <c r="H3180" s="31"/>
    </row>
    <row r="3181" spans="2:8">
      <c r="B3181" s="27"/>
      <c r="C3181" s="27"/>
      <c r="D3181" s="27"/>
      <c r="E3181" s="27"/>
      <c r="F3181" s="26"/>
      <c r="G3181" s="28" t="str">
        <f t="shared" si="58"/>
        <v/>
      </c>
      <c r="H3181" s="31"/>
    </row>
    <row r="3182" spans="2:8">
      <c r="B3182" s="27"/>
      <c r="C3182" s="27"/>
      <c r="D3182" s="27"/>
      <c r="E3182" s="27"/>
      <c r="F3182" s="26"/>
      <c r="G3182" s="28" t="str">
        <f t="shared" si="58"/>
        <v/>
      </c>
      <c r="H3182" s="31"/>
    </row>
    <row r="3183" spans="2:8">
      <c r="B3183" s="27"/>
      <c r="C3183" s="27"/>
      <c r="D3183" s="27"/>
      <c r="E3183" s="27"/>
      <c r="F3183" s="26"/>
      <c r="G3183" s="28" t="str">
        <f t="shared" si="58"/>
        <v/>
      </c>
      <c r="H3183" s="31"/>
    </row>
    <row r="3184" spans="2:8">
      <c r="B3184" s="27"/>
      <c r="C3184" s="27"/>
      <c r="D3184" s="27"/>
      <c r="E3184" s="27"/>
      <c r="F3184" s="26"/>
      <c r="G3184" s="28" t="str">
        <f t="shared" si="58"/>
        <v/>
      </c>
      <c r="H3184" s="31"/>
    </row>
    <row r="3185" spans="2:8">
      <c r="B3185" s="27"/>
      <c r="C3185" s="27"/>
      <c r="D3185" s="27"/>
      <c r="E3185" s="27"/>
      <c r="F3185" s="26"/>
      <c r="G3185" s="28" t="str">
        <f t="shared" si="58"/>
        <v/>
      </c>
      <c r="H3185" s="31"/>
    </row>
    <row r="3186" spans="2:8">
      <c r="B3186" s="27"/>
      <c r="C3186" s="27"/>
      <c r="D3186" s="27"/>
      <c r="E3186" s="27"/>
      <c r="F3186" s="26"/>
      <c r="G3186" s="28" t="str">
        <f t="shared" si="58"/>
        <v/>
      </c>
      <c r="H3186" s="31"/>
    </row>
    <row r="3187" spans="2:8">
      <c r="B3187" s="27"/>
      <c r="C3187" s="27"/>
      <c r="D3187" s="27"/>
      <c r="E3187" s="27"/>
      <c r="F3187" s="26"/>
      <c r="G3187" s="28" t="str">
        <f t="shared" si="58"/>
        <v/>
      </c>
      <c r="H3187" s="31"/>
    </row>
    <row r="3188" spans="2:8">
      <c r="B3188" s="27"/>
      <c r="C3188" s="27"/>
      <c r="D3188" s="27"/>
      <c r="E3188" s="27"/>
      <c r="F3188" s="26"/>
      <c r="G3188" s="28" t="str">
        <f t="shared" si="58"/>
        <v/>
      </c>
      <c r="H3188" s="31"/>
    </row>
    <row r="3189" spans="2:8">
      <c r="B3189" s="27"/>
      <c r="C3189" s="27"/>
      <c r="D3189" s="27"/>
      <c r="E3189" s="27"/>
      <c r="F3189" s="26"/>
      <c r="G3189" s="28" t="str">
        <f t="shared" si="58"/>
        <v/>
      </c>
      <c r="H3189" s="31"/>
    </row>
    <row r="3190" spans="2:8">
      <c r="B3190" s="27"/>
      <c r="C3190" s="27"/>
      <c r="D3190" s="27"/>
      <c r="E3190" s="27"/>
      <c r="F3190" s="26"/>
      <c r="G3190" s="28" t="str">
        <f t="shared" si="58"/>
        <v/>
      </c>
      <c r="H3190" s="31"/>
    </row>
    <row r="3191" spans="2:8">
      <c r="B3191" s="27"/>
      <c r="C3191" s="27"/>
      <c r="D3191" s="27"/>
      <c r="E3191" s="27"/>
      <c r="F3191" s="26"/>
      <c r="G3191" s="28" t="str">
        <f t="shared" si="58"/>
        <v/>
      </c>
      <c r="H3191" s="31"/>
    </row>
    <row r="3192" spans="2:8">
      <c r="B3192" s="27"/>
      <c r="C3192" s="27"/>
      <c r="D3192" s="27"/>
      <c r="E3192" s="27"/>
      <c r="F3192" s="26"/>
      <c r="G3192" s="28" t="str">
        <f t="shared" si="58"/>
        <v/>
      </c>
      <c r="H3192" s="31"/>
    </row>
    <row r="3193" spans="2:8">
      <c r="B3193" s="27"/>
      <c r="C3193" s="27"/>
      <c r="D3193" s="27"/>
      <c r="E3193" s="27"/>
      <c r="F3193" s="26"/>
      <c r="G3193" s="28" t="str">
        <f t="shared" si="58"/>
        <v/>
      </c>
      <c r="H3193" s="31"/>
    </row>
    <row r="3194" spans="2:8">
      <c r="B3194" s="27"/>
      <c r="C3194" s="27"/>
      <c r="D3194" s="27"/>
      <c r="E3194" s="27"/>
      <c r="F3194" s="26"/>
      <c r="G3194" s="28" t="str">
        <f t="shared" si="58"/>
        <v/>
      </c>
      <c r="H3194" s="31"/>
    </row>
    <row r="3195" spans="2:8">
      <c r="B3195" s="27"/>
      <c r="C3195" s="27"/>
      <c r="D3195" s="27"/>
      <c r="E3195" s="27"/>
      <c r="F3195" s="26"/>
      <c r="G3195" s="28" t="str">
        <f t="shared" si="58"/>
        <v/>
      </c>
      <c r="H3195" s="31"/>
    </row>
    <row r="3196" spans="2:8">
      <c r="B3196" s="27"/>
      <c r="C3196" s="27"/>
      <c r="D3196" s="27"/>
      <c r="E3196" s="27"/>
      <c r="F3196" s="26"/>
      <c r="G3196" s="28" t="str">
        <f t="shared" si="58"/>
        <v/>
      </c>
      <c r="H3196" s="31"/>
    </row>
    <row r="3197" spans="2:8">
      <c r="B3197" s="27"/>
      <c r="C3197" s="27"/>
      <c r="D3197" s="27"/>
      <c r="E3197" s="27"/>
      <c r="F3197" s="26"/>
      <c r="G3197" s="28" t="str">
        <f t="shared" si="58"/>
        <v/>
      </c>
      <c r="H3197" s="31"/>
    </row>
    <row r="3198" spans="2:8">
      <c r="B3198" s="27"/>
      <c r="C3198" s="27"/>
      <c r="D3198" s="27"/>
      <c r="E3198" s="27"/>
      <c r="F3198" s="26"/>
      <c r="G3198" s="28" t="str">
        <f t="shared" si="58"/>
        <v/>
      </c>
      <c r="H3198" s="31"/>
    </row>
    <row r="3199" spans="2:8">
      <c r="B3199" s="27"/>
      <c r="C3199" s="27"/>
      <c r="D3199" s="27"/>
      <c r="E3199" s="27"/>
      <c r="F3199" s="26"/>
      <c r="G3199" s="28" t="str">
        <f t="shared" si="58"/>
        <v/>
      </c>
      <c r="H3199" s="31"/>
    </row>
    <row r="3200" spans="2:8">
      <c r="B3200" s="27"/>
      <c r="C3200" s="27"/>
      <c r="D3200" s="27"/>
      <c r="E3200" s="27"/>
      <c r="F3200" s="26"/>
      <c r="G3200" s="28" t="str">
        <f t="shared" si="58"/>
        <v/>
      </c>
      <c r="H3200" s="31"/>
    </row>
    <row r="3201" spans="2:8">
      <c r="B3201" s="27"/>
      <c r="C3201" s="27"/>
      <c r="D3201" s="27"/>
      <c r="E3201" s="27"/>
      <c r="F3201" s="26"/>
      <c r="G3201" s="28" t="str">
        <f t="shared" si="58"/>
        <v/>
      </c>
      <c r="H3201" s="31"/>
    </row>
    <row r="3202" spans="2:8">
      <c r="B3202" s="27"/>
      <c r="C3202" s="27"/>
      <c r="D3202" s="27"/>
      <c r="E3202" s="27"/>
      <c r="F3202" s="26"/>
      <c r="G3202" s="28" t="str">
        <f t="shared" si="58"/>
        <v/>
      </c>
      <c r="H3202" s="31"/>
    </row>
    <row r="3203" spans="2:8">
      <c r="B3203" s="27"/>
      <c r="C3203" s="27"/>
      <c r="D3203" s="27"/>
      <c r="E3203" s="27"/>
      <c r="F3203" s="26"/>
      <c r="G3203" s="28" t="str">
        <f t="shared" si="58"/>
        <v/>
      </c>
      <c r="H3203" s="31"/>
    </row>
    <row r="3204" spans="2:8">
      <c r="B3204" s="27"/>
      <c r="C3204" s="27"/>
      <c r="D3204" s="27"/>
      <c r="E3204" s="27"/>
      <c r="F3204" s="26"/>
      <c r="G3204" s="28" t="str">
        <f t="shared" si="58"/>
        <v/>
      </c>
      <c r="H3204" s="31"/>
    </row>
    <row r="3205" spans="2:8">
      <c r="B3205" s="27"/>
      <c r="C3205" s="27"/>
      <c r="D3205" s="27"/>
      <c r="E3205" s="27"/>
      <c r="F3205" s="26"/>
      <c r="G3205" s="28" t="str">
        <f t="shared" si="58"/>
        <v/>
      </c>
      <c r="H3205" s="31"/>
    </row>
    <row r="3206" spans="2:8">
      <c r="B3206" s="27"/>
      <c r="C3206" s="27"/>
      <c r="D3206" s="27"/>
      <c r="E3206" s="27"/>
      <c r="F3206" s="26"/>
      <c r="G3206" s="28" t="str">
        <f t="shared" si="58"/>
        <v/>
      </c>
      <c r="H3206" s="31"/>
    </row>
    <row r="3207" spans="2:8">
      <c r="B3207" s="27"/>
      <c r="C3207" s="27"/>
      <c r="D3207" s="27"/>
      <c r="E3207" s="27"/>
      <c r="F3207" s="26"/>
      <c r="G3207" s="28" t="str">
        <f t="shared" si="58"/>
        <v/>
      </c>
      <c r="H3207" s="31"/>
    </row>
    <row r="3208" spans="2:8">
      <c r="B3208" s="27"/>
      <c r="C3208" s="27"/>
      <c r="D3208" s="27"/>
      <c r="E3208" s="27"/>
      <c r="F3208" s="26"/>
      <c r="G3208" s="28" t="str">
        <f t="shared" si="58"/>
        <v/>
      </c>
      <c r="H3208" s="31"/>
    </row>
    <row r="3209" spans="2:8">
      <c r="B3209" s="27"/>
      <c r="C3209" s="27"/>
      <c r="D3209" s="27"/>
      <c r="E3209" s="27"/>
      <c r="F3209" s="26"/>
      <c r="G3209" s="28" t="str">
        <f t="shared" si="58"/>
        <v/>
      </c>
      <c r="H3209" s="31"/>
    </row>
    <row r="3210" spans="2:8">
      <c r="B3210" s="27"/>
      <c r="C3210" s="27"/>
      <c r="D3210" s="27"/>
      <c r="E3210" s="27"/>
      <c r="F3210" s="26"/>
      <c r="G3210" s="28" t="str">
        <f t="shared" si="58"/>
        <v/>
      </c>
      <c r="H3210" s="31"/>
    </row>
    <row r="3211" spans="2:8">
      <c r="B3211" s="27"/>
      <c r="C3211" s="27"/>
      <c r="D3211" s="27"/>
      <c r="E3211" s="27"/>
      <c r="F3211" s="26"/>
      <c r="G3211" s="28" t="str">
        <f t="shared" si="58"/>
        <v/>
      </c>
      <c r="H3211" s="31"/>
    </row>
    <row r="3212" spans="2:8">
      <c r="B3212" s="27"/>
      <c r="C3212" s="27"/>
      <c r="D3212" s="27"/>
      <c r="E3212" s="27"/>
      <c r="F3212" s="26"/>
      <c r="G3212" s="28" t="str">
        <f t="shared" si="58"/>
        <v/>
      </c>
      <c r="H3212" s="31"/>
    </row>
    <row r="3213" spans="2:8">
      <c r="B3213" s="27"/>
      <c r="C3213" s="27"/>
      <c r="D3213" s="27"/>
      <c r="E3213" s="27"/>
      <c r="F3213" s="26"/>
      <c r="G3213" s="28" t="str">
        <f t="shared" si="58"/>
        <v/>
      </c>
      <c r="H3213" s="31"/>
    </row>
    <row r="3214" spans="2:8">
      <c r="B3214" s="27"/>
      <c r="C3214" s="27"/>
      <c r="D3214" s="27"/>
      <c r="E3214" s="27"/>
      <c r="F3214" s="26"/>
      <c r="G3214" s="28" t="str">
        <f t="shared" si="58"/>
        <v/>
      </c>
      <c r="H3214" s="31"/>
    </row>
    <row r="3215" spans="2:8">
      <c r="B3215" s="27"/>
      <c r="C3215" s="27"/>
      <c r="D3215" s="27"/>
      <c r="E3215" s="27"/>
      <c r="F3215" s="26"/>
      <c r="G3215" s="28" t="str">
        <f t="shared" si="58"/>
        <v/>
      </c>
      <c r="H3215" s="31"/>
    </row>
    <row r="3216" spans="2:8">
      <c r="B3216" s="27"/>
      <c r="C3216" s="27"/>
      <c r="D3216" s="27"/>
      <c r="E3216" s="27"/>
      <c r="F3216" s="26"/>
      <c r="G3216" s="28" t="str">
        <f t="shared" si="58"/>
        <v/>
      </c>
      <c r="H3216" s="31"/>
    </row>
    <row r="3217" spans="2:8">
      <c r="B3217" s="27"/>
      <c r="C3217" s="27"/>
      <c r="D3217" s="27"/>
      <c r="E3217" s="27"/>
      <c r="F3217" s="26"/>
      <c r="G3217" s="28" t="str">
        <f t="shared" si="58"/>
        <v/>
      </c>
      <c r="H3217" s="31"/>
    </row>
    <row r="3218" spans="2:8">
      <c r="B3218" s="27"/>
      <c r="C3218" s="27"/>
      <c r="D3218" s="27"/>
      <c r="E3218" s="27"/>
      <c r="F3218" s="26"/>
      <c r="G3218" s="28" t="str">
        <f t="shared" si="58"/>
        <v/>
      </c>
      <c r="H3218" s="31"/>
    </row>
    <row r="3219" spans="2:8">
      <c r="B3219" s="27"/>
      <c r="C3219" s="27"/>
      <c r="D3219" s="27"/>
      <c r="E3219" s="27"/>
      <c r="F3219" s="26"/>
      <c r="G3219" s="28" t="str">
        <f t="shared" si="58"/>
        <v/>
      </c>
      <c r="H3219" s="31"/>
    </row>
    <row r="3220" spans="2:8">
      <c r="B3220" s="27"/>
      <c r="C3220" s="27"/>
      <c r="D3220" s="27"/>
      <c r="E3220" s="27"/>
      <c r="F3220" s="26"/>
      <c r="G3220" s="28" t="str">
        <f t="shared" si="58"/>
        <v/>
      </c>
      <c r="H3220" s="31"/>
    </row>
    <row r="3221" spans="2:8">
      <c r="B3221" s="27"/>
      <c r="C3221" s="27"/>
      <c r="D3221" s="27"/>
      <c r="E3221" s="27"/>
      <c r="F3221" s="26"/>
      <c r="G3221" s="28" t="str">
        <f t="shared" si="58"/>
        <v/>
      </c>
      <c r="H3221" s="31"/>
    </row>
    <row r="3222" spans="2:8">
      <c r="B3222" s="27"/>
      <c r="C3222" s="27"/>
      <c r="D3222" s="27"/>
      <c r="E3222" s="27"/>
      <c r="F3222" s="26"/>
      <c r="G3222" s="28" t="str">
        <f t="shared" si="58"/>
        <v/>
      </c>
      <c r="H3222" s="31"/>
    </row>
    <row r="3223" spans="2:8">
      <c r="B3223" s="27"/>
      <c r="C3223" s="27"/>
      <c r="D3223" s="27"/>
      <c r="E3223" s="27"/>
      <c r="F3223" s="26"/>
      <c r="G3223" s="28" t="str">
        <f t="shared" si="58"/>
        <v/>
      </c>
      <c r="H3223" s="31"/>
    </row>
    <row r="3224" spans="2:8">
      <c r="B3224" s="27"/>
      <c r="C3224" s="27"/>
      <c r="D3224" s="27"/>
      <c r="E3224" s="27"/>
      <c r="F3224" s="26"/>
      <c r="G3224" s="28" t="str">
        <f t="shared" si="58"/>
        <v/>
      </c>
      <c r="H3224" s="31"/>
    </row>
    <row r="3225" spans="2:8">
      <c r="B3225" s="27"/>
      <c r="C3225" s="27"/>
      <c r="D3225" s="27"/>
      <c r="E3225" s="27"/>
      <c r="F3225" s="26"/>
      <c r="G3225" s="28" t="str">
        <f t="shared" si="58"/>
        <v/>
      </c>
      <c r="H3225" s="31"/>
    </row>
    <row r="3226" spans="2:8">
      <c r="B3226" s="27"/>
      <c r="C3226" s="27"/>
      <c r="D3226" s="27"/>
      <c r="E3226" s="27"/>
      <c r="F3226" s="26"/>
      <c r="G3226" s="28" t="str">
        <f t="shared" si="58"/>
        <v/>
      </c>
      <c r="H3226" s="31"/>
    </row>
    <row r="3227" spans="2:8">
      <c r="B3227" s="27"/>
      <c r="C3227" s="27"/>
      <c r="D3227" s="27"/>
      <c r="E3227" s="27"/>
      <c r="F3227" s="26"/>
      <c r="G3227" s="28" t="str">
        <f t="shared" si="58"/>
        <v/>
      </c>
      <c r="H3227" s="31"/>
    </row>
    <row r="3228" spans="2:8">
      <c r="B3228" s="27"/>
      <c r="C3228" s="27"/>
      <c r="D3228" s="27"/>
      <c r="E3228" s="27"/>
      <c r="F3228" s="26"/>
      <c r="G3228" s="28" t="str">
        <f t="shared" si="58"/>
        <v/>
      </c>
      <c r="H3228" s="31"/>
    </row>
    <row r="3229" spans="2:8">
      <c r="B3229" s="27"/>
      <c r="C3229" s="27"/>
      <c r="D3229" s="27"/>
      <c r="E3229" s="27"/>
      <c r="F3229" s="26"/>
      <c r="G3229" s="28" t="str">
        <f t="shared" si="58"/>
        <v/>
      </c>
      <c r="H3229" s="31"/>
    </row>
    <row r="3230" spans="2:8">
      <c r="B3230" s="27"/>
      <c r="C3230" s="27"/>
      <c r="D3230" s="27"/>
      <c r="E3230" s="27"/>
      <c r="F3230" s="26"/>
      <c r="G3230" s="28" t="str">
        <f t="shared" si="58"/>
        <v/>
      </c>
      <c r="H3230" s="31"/>
    </row>
    <row r="3231" spans="2:8">
      <c r="B3231" s="27"/>
      <c r="C3231" s="27"/>
      <c r="D3231" s="27"/>
      <c r="E3231" s="27"/>
      <c r="F3231" s="26"/>
      <c r="G3231" s="28" t="str">
        <f t="shared" si="58"/>
        <v/>
      </c>
      <c r="H3231" s="31"/>
    </row>
    <row r="3232" spans="2:8">
      <c r="B3232" s="27"/>
      <c r="C3232" s="27"/>
      <c r="D3232" s="27"/>
      <c r="E3232" s="27"/>
      <c r="F3232" s="26"/>
      <c r="G3232" s="28" t="str">
        <f t="shared" si="58"/>
        <v/>
      </c>
      <c r="H3232" s="31"/>
    </row>
    <row r="3233" spans="2:8">
      <c r="B3233" s="27"/>
      <c r="C3233" s="27"/>
      <c r="D3233" s="27"/>
      <c r="E3233" s="27"/>
      <c r="F3233" s="26"/>
      <c r="G3233" s="28" t="str">
        <f t="shared" si="58"/>
        <v/>
      </c>
      <c r="H3233" s="31"/>
    </row>
    <row r="3234" spans="2:8">
      <c r="B3234" s="27"/>
      <c r="C3234" s="27"/>
      <c r="D3234" s="27"/>
      <c r="E3234" s="27"/>
      <c r="F3234" s="26"/>
      <c r="G3234" s="28" t="str">
        <f t="shared" si="58"/>
        <v/>
      </c>
      <c r="H3234" s="31"/>
    </row>
    <row r="3235" spans="2:8">
      <c r="B3235" s="27"/>
      <c r="C3235" s="27"/>
      <c r="D3235" s="27"/>
      <c r="E3235" s="27"/>
      <c r="F3235" s="26"/>
      <c r="G3235" s="28" t="str">
        <f t="shared" si="58"/>
        <v/>
      </c>
      <c r="H3235" s="31"/>
    </row>
    <row r="3236" spans="2:8">
      <c r="B3236" s="27"/>
      <c r="C3236" s="27"/>
      <c r="D3236" s="27"/>
      <c r="E3236" s="27"/>
      <c r="F3236" s="26"/>
      <c r="G3236" s="28" t="str">
        <f t="shared" si="58"/>
        <v/>
      </c>
      <c r="H3236" s="31"/>
    </row>
    <row r="3237" spans="2:8">
      <c r="B3237" s="27"/>
      <c r="C3237" s="27"/>
      <c r="D3237" s="27"/>
      <c r="E3237" s="27"/>
      <c r="F3237" s="26"/>
      <c r="G3237" s="28" t="str">
        <f t="shared" si="58"/>
        <v/>
      </c>
      <c r="H3237" s="31"/>
    </row>
    <row r="3238" spans="2:8">
      <c r="B3238" s="27"/>
      <c r="C3238" s="27"/>
      <c r="D3238" s="27"/>
      <c r="E3238" s="27"/>
      <c r="F3238" s="26"/>
      <c r="G3238" s="28" t="str">
        <f t="shared" si="58"/>
        <v/>
      </c>
      <c r="H3238" s="31"/>
    </row>
    <row r="3239" spans="2:8">
      <c r="B3239" s="27"/>
      <c r="C3239" s="27"/>
      <c r="D3239" s="27"/>
      <c r="E3239" s="27"/>
      <c r="F3239" s="26"/>
      <c r="G3239" s="28" t="str">
        <f t="shared" si="58"/>
        <v/>
      </c>
      <c r="H3239" s="31"/>
    </row>
    <row r="3240" spans="2:8">
      <c r="B3240" s="27"/>
      <c r="C3240" s="27"/>
      <c r="D3240" s="27"/>
      <c r="E3240" s="27"/>
      <c r="F3240" s="26"/>
      <c r="G3240" s="28" t="str">
        <f t="shared" si="58"/>
        <v/>
      </c>
      <c r="H3240" s="31"/>
    </row>
    <row r="3241" spans="2:8">
      <c r="B3241" s="27"/>
      <c r="C3241" s="27"/>
      <c r="D3241" s="27"/>
      <c r="E3241" s="27"/>
      <c r="F3241" s="26"/>
      <c r="G3241" s="28" t="str">
        <f t="shared" ref="G3241:G3304" si="59">IF(F3241="","",IF(F3241="EI",4,IF(F3241="EO",5.2,IF(F3241="EQ",3.9,IF(F3241="ILF",7.5,IF(F3241="EIF",5.4))))))</f>
        <v/>
      </c>
      <c r="H3241" s="31"/>
    </row>
    <row r="3242" spans="2:8">
      <c r="B3242" s="27"/>
      <c r="C3242" s="27"/>
      <c r="D3242" s="27"/>
      <c r="E3242" s="27"/>
      <c r="F3242" s="26"/>
      <c r="G3242" s="28" t="str">
        <f t="shared" si="59"/>
        <v/>
      </c>
      <c r="H3242" s="31"/>
    </row>
    <row r="3243" spans="2:8">
      <c r="B3243" s="27"/>
      <c r="C3243" s="27"/>
      <c r="D3243" s="27"/>
      <c r="E3243" s="27"/>
      <c r="F3243" s="26"/>
      <c r="G3243" s="28" t="str">
        <f t="shared" si="59"/>
        <v/>
      </c>
      <c r="H3243" s="31"/>
    </row>
    <row r="3244" spans="2:8">
      <c r="B3244" s="27"/>
      <c r="C3244" s="27"/>
      <c r="D3244" s="27"/>
      <c r="E3244" s="27"/>
      <c r="F3244" s="26"/>
      <c r="G3244" s="28" t="str">
        <f t="shared" si="59"/>
        <v/>
      </c>
      <c r="H3244" s="31"/>
    </row>
    <row r="3245" spans="2:8">
      <c r="B3245" s="27"/>
      <c r="C3245" s="27"/>
      <c r="D3245" s="27"/>
      <c r="E3245" s="27"/>
      <c r="F3245" s="26"/>
      <c r="G3245" s="28" t="str">
        <f t="shared" si="59"/>
        <v/>
      </c>
      <c r="H3245" s="31"/>
    </row>
    <row r="3246" spans="2:8">
      <c r="B3246" s="27"/>
      <c r="C3246" s="27"/>
      <c r="D3246" s="27"/>
      <c r="E3246" s="27"/>
      <c r="F3246" s="26"/>
      <c r="G3246" s="28" t="str">
        <f t="shared" si="59"/>
        <v/>
      </c>
      <c r="H3246" s="31"/>
    </row>
    <row r="3247" spans="2:8">
      <c r="B3247" s="27"/>
      <c r="C3247" s="27"/>
      <c r="D3247" s="27"/>
      <c r="E3247" s="27"/>
      <c r="F3247" s="26"/>
      <c r="G3247" s="28" t="str">
        <f t="shared" si="59"/>
        <v/>
      </c>
      <c r="H3247" s="31"/>
    </row>
    <row r="3248" spans="2:8">
      <c r="B3248" s="27"/>
      <c r="C3248" s="27"/>
      <c r="D3248" s="27"/>
      <c r="E3248" s="27"/>
      <c r="F3248" s="26"/>
      <c r="G3248" s="28" t="str">
        <f t="shared" si="59"/>
        <v/>
      </c>
      <c r="H3248" s="31"/>
    </row>
    <row r="3249" spans="2:8">
      <c r="B3249" s="27"/>
      <c r="C3249" s="27"/>
      <c r="D3249" s="27"/>
      <c r="E3249" s="27"/>
      <c r="F3249" s="26"/>
      <c r="G3249" s="28" t="str">
        <f t="shared" si="59"/>
        <v/>
      </c>
      <c r="H3249" s="31"/>
    </row>
    <row r="3250" spans="2:8">
      <c r="B3250" s="27"/>
      <c r="C3250" s="27"/>
      <c r="D3250" s="27"/>
      <c r="E3250" s="27"/>
      <c r="F3250" s="26"/>
      <c r="G3250" s="28" t="str">
        <f t="shared" si="59"/>
        <v/>
      </c>
      <c r="H3250" s="31"/>
    </row>
    <row r="3251" spans="2:8">
      <c r="B3251" s="27"/>
      <c r="C3251" s="27"/>
      <c r="D3251" s="27"/>
      <c r="E3251" s="27"/>
      <c r="F3251" s="26"/>
      <c r="G3251" s="28" t="str">
        <f t="shared" si="59"/>
        <v/>
      </c>
      <c r="H3251" s="31"/>
    </row>
    <row r="3252" spans="2:8">
      <c r="B3252" s="27"/>
      <c r="C3252" s="27"/>
      <c r="D3252" s="27"/>
      <c r="E3252" s="27"/>
      <c r="F3252" s="26"/>
      <c r="G3252" s="28" t="str">
        <f t="shared" si="59"/>
        <v/>
      </c>
      <c r="H3252" s="31"/>
    </row>
    <row r="3253" spans="2:8">
      <c r="B3253" s="27"/>
      <c r="C3253" s="27"/>
      <c r="D3253" s="27"/>
      <c r="E3253" s="27"/>
      <c r="F3253" s="26"/>
      <c r="G3253" s="28" t="str">
        <f t="shared" si="59"/>
        <v/>
      </c>
      <c r="H3253" s="31"/>
    </row>
    <row r="3254" spans="2:8">
      <c r="B3254" s="27"/>
      <c r="C3254" s="27"/>
      <c r="D3254" s="27"/>
      <c r="E3254" s="27"/>
      <c r="F3254" s="26"/>
      <c r="G3254" s="28" t="str">
        <f t="shared" si="59"/>
        <v/>
      </c>
      <c r="H3254" s="31"/>
    </row>
    <row r="3255" spans="2:8">
      <c r="B3255" s="27"/>
      <c r="C3255" s="27"/>
      <c r="D3255" s="27"/>
      <c r="E3255" s="27"/>
      <c r="F3255" s="26"/>
      <c r="G3255" s="28" t="str">
        <f t="shared" si="59"/>
        <v/>
      </c>
      <c r="H3255" s="31"/>
    </row>
    <row r="3256" spans="2:8">
      <c r="B3256" s="27"/>
      <c r="C3256" s="27"/>
      <c r="D3256" s="27"/>
      <c r="E3256" s="27"/>
      <c r="F3256" s="26"/>
      <c r="G3256" s="28" t="str">
        <f t="shared" si="59"/>
        <v/>
      </c>
      <c r="H3256" s="31"/>
    </row>
    <row r="3257" spans="2:8">
      <c r="B3257" s="27"/>
      <c r="C3257" s="27"/>
      <c r="D3257" s="27"/>
      <c r="E3257" s="27"/>
      <c r="F3257" s="26"/>
      <c r="G3257" s="28" t="str">
        <f t="shared" si="59"/>
        <v/>
      </c>
      <c r="H3257" s="31"/>
    </row>
    <row r="3258" spans="2:8">
      <c r="B3258" s="27"/>
      <c r="C3258" s="27"/>
      <c r="D3258" s="27"/>
      <c r="E3258" s="27"/>
      <c r="F3258" s="26"/>
      <c r="G3258" s="28" t="str">
        <f t="shared" si="59"/>
        <v/>
      </c>
      <c r="H3258" s="31"/>
    </row>
    <row r="3259" spans="2:8">
      <c r="B3259" s="27"/>
      <c r="C3259" s="27"/>
      <c r="D3259" s="27"/>
      <c r="E3259" s="27"/>
      <c r="F3259" s="26"/>
      <c r="G3259" s="28" t="str">
        <f t="shared" si="59"/>
        <v/>
      </c>
      <c r="H3259" s="31"/>
    </row>
    <row r="3260" spans="2:8">
      <c r="B3260" s="27"/>
      <c r="C3260" s="27"/>
      <c r="D3260" s="27"/>
      <c r="E3260" s="27"/>
      <c r="F3260" s="26"/>
      <c r="G3260" s="28" t="str">
        <f t="shared" si="59"/>
        <v/>
      </c>
      <c r="H3260" s="31"/>
    </row>
    <row r="3261" spans="2:8">
      <c r="B3261" s="27"/>
      <c r="C3261" s="27"/>
      <c r="D3261" s="27"/>
      <c r="E3261" s="27"/>
      <c r="F3261" s="26"/>
      <c r="G3261" s="28" t="str">
        <f t="shared" si="59"/>
        <v/>
      </c>
      <c r="H3261" s="31"/>
    </row>
    <row r="3262" spans="2:8">
      <c r="B3262" s="27"/>
      <c r="C3262" s="27"/>
      <c r="D3262" s="27"/>
      <c r="E3262" s="27"/>
      <c r="F3262" s="26"/>
      <c r="G3262" s="28" t="str">
        <f t="shared" si="59"/>
        <v/>
      </c>
      <c r="H3262" s="31"/>
    </row>
    <row r="3263" spans="2:8">
      <c r="B3263" s="27"/>
      <c r="C3263" s="27"/>
      <c r="D3263" s="27"/>
      <c r="E3263" s="27"/>
      <c r="F3263" s="26"/>
      <c r="G3263" s="28" t="str">
        <f t="shared" si="59"/>
        <v/>
      </c>
      <c r="H3263" s="31"/>
    </row>
    <row r="3264" spans="2:8">
      <c r="B3264" s="27"/>
      <c r="C3264" s="27"/>
      <c r="D3264" s="27"/>
      <c r="E3264" s="27"/>
      <c r="F3264" s="26"/>
      <c r="G3264" s="28" t="str">
        <f t="shared" si="59"/>
        <v/>
      </c>
      <c r="H3264" s="31"/>
    </row>
    <row r="3265" spans="2:8">
      <c r="B3265" s="27"/>
      <c r="C3265" s="27"/>
      <c r="D3265" s="27"/>
      <c r="E3265" s="27"/>
      <c r="F3265" s="26"/>
      <c r="G3265" s="28" t="str">
        <f t="shared" si="59"/>
        <v/>
      </c>
      <c r="H3265" s="31"/>
    </row>
    <row r="3266" spans="2:8">
      <c r="B3266" s="27"/>
      <c r="C3266" s="27"/>
      <c r="D3266" s="27"/>
      <c r="E3266" s="27"/>
      <c r="F3266" s="26"/>
      <c r="G3266" s="28" t="str">
        <f t="shared" si="59"/>
        <v/>
      </c>
      <c r="H3266" s="31"/>
    </row>
    <row r="3267" spans="2:8">
      <c r="B3267" s="27"/>
      <c r="C3267" s="27"/>
      <c r="D3267" s="27"/>
      <c r="E3267" s="27"/>
      <c r="F3267" s="26"/>
      <c r="G3267" s="28" t="str">
        <f t="shared" si="59"/>
        <v/>
      </c>
      <c r="H3267" s="31"/>
    </row>
    <row r="3268" spans="2:8">
      <c r="B3268" s="27"/>
      <c r="C3268" s="27"/>
      <c r="D3268" s="27"/>
      <c r="E3268" s="27"/>
      <c r="F3268" s="26"/>
      <c r="G3268" s="28" t="str">
        <f t="shared" si="59"/>
        <v/>
      </c>
      <c r="H3268" s="31"/>
    </row>
    <row r="3269" spans="2:8">
      <c r="B3269" s="27"/>
      <c r="C3269" s="27"/>
      <c r="D3269" s="27"/>
      <c r="E3269" s="27"/>
      <c r="F3269" s="26"/>
      <c r="G3269" s="28" t="str">
        <f t="shared" si="59"/>
        <v/>
      </c>
      <c r="H3269" s="31"/>
    </row>
    <row r="3270" spans="2:8">
      <c r="B3270" s="27"/>
      <c r="C3270" s="27"/>
      <c r="D3270" s="27"/>
      <c r="E3270" s="27"/>
      <c r="F3270" s="26"/>
      <c r="G3270" s="28" t="str">
        <f t="shared" si="59"/>
        <v/>
      </c>
      <c r="H3270" s="31"/>
    </row>
    <row r="3271" spans="2:8">
      <c r="B3271" s="27"/>
      <c r="C3271" s="27"/>
      <c r="D3271" s="27"/>
      <c r="E3271" s="27"/>
      <c r="F3271" s="26"/>
      <c r="G3271" s="28" t="str">
        <f t="shared" si="59"/>
        <v/>
      </c>
      <c r="H3271" s="31"/>
    </row>
    <row r="3272" spans="2:8">
      <c r="B3272" s="27"/>
      <c r="C3272" s="27"/>
      <c r="D3272" s="27"/>
      <c r="E3272" s="27"/>
      <c r="F3272" s="26"/>
      <c r="G3272" s="28" t="str">
        <f t="shared" si="59"/>
        <v/>
      </c>
      <c r="H3272" s="31"/>
    </row>
    <row r="3273" spans="2:8">
      <c r="B3273" s="27"/>
      <c r="C3273" s="27"/>
      <c r="D3273" s="27"/>
      <c r="E3273" s="27"/>
      <c r="F3273" s="26"/>
      <c r="G3273" s="28" t="str">
        <f t="shared" si="59"/>
        <v/>
      </c>
      <c r="H3273" s="31"/>
    </row>
    <row r="3274" spans="2:8">
      <c r="B3274" s="27"/>
      <c r="C3274" s="27"/>
      <c r="D3274" s="27"/>
      <c r="E3274" s="27"/>
      <c r="F3274" s="26"/>
      <c r="G3274" s="28" t="str">
        <f t="shared" si="59"/>
        <v/>
      </c>
      <c r="H3274" s="31"/>
    </row>
    <row r="3275" spans="2:8">
      <c r="B3275" s="27"/>
      <c r="C3275" s="27"/>
      <c r="D3275" s="27"/>
      <c r="E3275" s="27"/>
      <c r="F3275" s="26"/>
      <c r="G3275" s="28" t="str">
        <f t="shared" si="59"/>
        <v/>
      </c>
      <c r="H3275" s="31"/>
    </row>
    <row r="3276" spans="2:8">
      <c r="B3276" s="27"/>
      <c r="C3276" s="27"/>
      <c r="D3276" s="27"/>
      <c r="E3276" s="27"/>
      <c r="F3276" s="26"/>
      <c r="G3276" s="28" t="str">
        <f t="shared" si="59"/>
        <v/>
      </c>
      <c r="H3276" s="31"/>
    </row>
    <row r="3277" spans="2:8">
      <c r="B3277" s="27"/>
      <c r="C3277" s="27"/>
      <c r="D3277" s="27"/>
      <c r="E3277" s="27"/>
      <c r="F3277" s="26"/>
      <c r="G3277" s="28" t="str">
        <f t="shared" si="59"/>
        <v/>
      </c>
      <c r="H3277" s="31"/>
    </row>
    <row r="3278" spans="2:8">
      <c r="B3278" s="27"/>
      <c r="C3278" s="27"/>
      <c r="D3278" s="27"/>
      <c r="E3278" s="27"/>
      <c r="F3278" s="26"/>
      <c r="G3278" s="28" t="str">
        <f t="shared" si="59"/>
        <v/>
      </c>
      <c r="H3278" s="31"/>
    </row>
    <row r="3279" spans="2:8">
      <c r="B3279" s="27"/>
      <c r="C3279" s="27"/>
      <c r="D3279" s="27"/>
      <c r="E3279" s="27"/>
      <c r="F3279" s="26"/>
      <c r="G3279" s="28" t="str">
        <f t="shared" si="59"/>
        <v/>
      </c>
      <c r="H3279" s="31"/>
    </row>
    <row r="3280" spans="2:8">
      <c r="B3280" s="27"/>
      <c r="C3280" s="27"/>
      <c r="D3280" s="27"/>
      <c r="E3280" s="27"/>
      <c r="F3280" s="26"/>
      <c r="G3280" s="28" t="str">
        <f t="shared" si="59"/>
        <v/>
      </c>
      <c r="H3280" s="31"/>
    </row>
    <row r="3281" spans="2:8">
      <c r="B3281" s="27"/>
      <c r="C3281" s="27"/>
      <c r="D3281" s="27"/>
      <c r="E3281" s="27"/>
      <c r="F3281" s="26"/>
      <c r="G3281" s="28" t="str">
        <f t="shared" si="59"/>
        <v/>
      </c>
      <c r="H3281" s="31"/>
    </row>
    <row r="3282" spans="2:8">
      <c r="B3282" s="27"/>
      <c r="C3282" s="27"/>
      <c r="D3282" s="27"/>
      <c r="E3282" s="27"/>
      <c r="F3282" s="26"/>
      <c r="G3282" s="28" t="str">
        <f t="shared" si="59"/>
        <v/>
      </c>
      <c r="H3282" s="31"/>
    </row>
    <row r="3283" spans="2:8">
      <c r="B3283" s="27"/>
      <c r="C3283" s="27"/>
      <c r="D3283" s="27"/>
      <c r="E3283" s="27"/>
      <c r="F3283" s="26"/>
      <c r="G3283" s="28" t="str">
        <f t="shared" si="59"/>
        <v/>
      </c>
      <c r="H3283" s="31"/>
    </row>
    <row r="3284" spans="2:8">
      <c r="B3284" s="27"/>
      <c r="C3284" s="27"/>
      <c r="D3284" s="27"/>
      <c r="E3284" s="27"/>
      <c r="F3284" s="26"/>
      <c r="G3284" s="28" t="str">
        <f t="shared" si="59"/>
        <v/>
      </c>
      <c r="H3284" s="31"/>
    </row>
    <row r="3285" spans="2:8">
      <c r="B3285" s="27"/>
      <c r="C3285" s="27"/>
      <c r="D3285" s="27"/>
      <c r="E3285" s="27"/>
      <c r="F3285" s="26"/>
      <c r="G3285" s="28" t="str">
        <f t="shared" si="59"/>
        <v/>
      </c>
      <c r="H3285" s="31"/>
    </row>
    <row r="3286" spans="2:8">
      <c r="B3286" s="27"/>
      <c r="C3286" s="27"/>
      <c r="D3286" s="27"/>
      <c r="E3286" s="27"/>
      <c r="F3286" s="26"/>
      <c r="G3286" s="28" t="str">
        <f t="shared" si="59"/>
        <v/>
      </c>
      <c r="H3286" s="31"/>
    </row>
    <row r="3287" spans="2:8">
      <c r="B3287" s="27"/>
      <c r="C3287" s="27"/>
      <c r="D3287" s="27"/>
      <c r="E3287" s="27"/>
      <c r="F3287" s="26"/>
      <c r="G3287" s="28" t="str">
        <f t="shared" si="59"/>
        <v/>
      </c>
      <c r="H3287" s="31"/>
    </row>
    <row r="3288" spans="2:8">
      <c r="B3288" s="27"/>
      <c r="C3288" s="27"/>
      <c r="D3288" s="27"/>
      <c r="E3288" s="27"/>
      <c r="F3288" s="26"/>
      <c r="G3288" s="28" t="str">
        <f t="shared" si="59"/>
        <v/>
      </c>
      <c r="H3288" s="31"/>
    </row>
    <row r="3289" spans="2:8">
      <c r="B3289" s="27"/>
      <c r="C3289" s="27"/>
      <c r="D3289" s="27"/>
      <c r="E3289" s="27"/>
      <c r="F3289" s="26"/>
      <c r="G3289" s="28" t="str">
        <f t="shared" si="59"/>
        <v/>
      </c>
      <c r="H3289" s="31"/>
    </row>
    <row r="3290" spans="2:8">
      <c r="B3290" s="27"/>
      <c r="C3290" s="27"/>
      <c r="D3290" s="27"/>
      <c r="E3290" s="27"/>
      <c r="F3290" s="26"/>
      <c r="G3290" s="28" t="str">
        <f t="shared" si="59"/>
        <v/>
      </c>
      <c r="H3290" s="31"/>
    </row>
    <row r="3291" spans="2:8">
      <c r="B3291" s="27"/>
      <c r="C3291" s="27"/>
      <c r="D3291" s="27"/>
      <c r="E3291" s="27"/>
      <c r="F3291" s="26"/>
      <c r="G3291" s="28" t="str">
        <f t="shared" si="59"/>
        <v/>
      </c>
      <c r="H3291" s="31"/>
    </row>
    <row r="3292" spans="2:8">
      <c r="B3292" s="27"/>
      <c r="C3292" s="27"/>
      <c r="D3292" s="27"/>
      <c r="E3292" s="27"/>
      <c r="F3292" s="26"/>
      <c r="G3292" s="28" t="str">
        <f t="shared" si="59"/>
        <v/>
      </c>
      <c r="H3292" s="31"/>
    </row>
    <row r="3293" spans="2:8">
      <c r="B3293" s="27"/>
      <c r="C3293" s="27"/>
      <c r="D3293" s="27"/>
      <c r="E3293" s="27"/>
      <c r="F3293" s="26"/>
      <c r="G3293" s="28" t="str">
        <f t="shared" si="59"/>
        <v/>
      </c>
      <c r="H3293" s="31"/>
    </row>
    <row r="3294" spans="2:8">
      <c r="B3294" s="27"/>
      <c r="C3294" s="27"/>
      <c r="D3294" s="27"/>
      <c r="E3294" s="27"/>
      <c r="F3294" s="26"/>
      <c r="G3294" s="28" t="str">
        <f t="shared" si="59"/>
        <v/>
      </c>
      <c r="H3294" s="31"/>
    </row>
    <row r="3295" spans="2:8">
      <c r="B3295" s="27"/>
      <c r="C3295" s="27"/>
      <c r="D3295" s="27"/>
      <c r="E3295" s="27"/>
      <c r="F3295" s="26"/>
      <c r="G3295" s="28" t="str">
        <f t="shared" si="59"/>
        <v/>
      </c>
      <c r="H3295" s="31"/>
    </row>
    <row r="3296" spans="2:8">
      <c r="B3296" s="27"/>
      <c r="C3296" s="27"/>
      <c r="D3296" s="27"/>
      <c r="E3296" s="27"/>
      <c r="F3296" s="26"/>
      <c r="G3296" s="28" t="str">
        <f t="shared" si="59"/>
        <v/>
      </c>
      <c r="H3296" s="31"/>
    </row>
    <row r="3297" spans="2:8">
      <c r="B3297" s="27"/>
      <c r="C3297" s="27"/>
      <c r="D3297" s="27"/>
      <c r="E3297" s="27"/>
      <c r="F3297" s="26"/>
      <c r="G3297" s="28" t="str">
        <f t="shared" si="59"/>
        <v/>
      </c>
      <c r="H3297" s="31"/>
    </row>
    <row r="3298" spans="2:8">
      <c r="B3298" s="27"/>
      <c r="C3298" s="27"/>
      <c r="D3298" s="27"/>
      <c r="E3298" s="27"/>
      <c r="F3298" s="26"/>
      <c r="G3298" s="28" t="str">
        <f t="shared" si="59"/>
        <v/>
      </c>
      <c r="H3298" s="31"/>
    </row>
    <row r="3299" spans="2:8">
      <c r="B3299" s="27"/>
      <c r="C3299" s="27"/>
      <c r="D3299" s="27"/>
      <c r="E3299" s="27"/>
      <c r="F3299" s="26"/>
      <c r="G3299" s="28" t="str">
        <f t="shared" si="59"/>
        <v/>
      </c>
      <c r="H3299" s="31"/>
    </row>
    <row r="3300" spans="2:8">
      <c r="B3300" s="27"/>
      <c r="C3300" s="27"/>
      <c r="D3300" s="27"/>
      <c r="E3300" s="27"/>
      <c r="F3300" s="26"/>
      <c r="G3300" s="28" t="str">
        <f t="shared" si="59"/>
        <v/>
      </c>
      <c r="H3300" s="31"/>
    </row>
    <row r="3301" spans="2:8">
      <c r="B3301" s="27"/>
      <c r="C3301" s="27"/>
      <c r="D3301" s="27"/>
      <c r="E3301" s="27"/>
      <c r="F3301" s="26"/>
      <c r="G3301" s="28" t="str">
        <f t="shared" si="59"/>
        <v/>
      </c>
      <c r="H3301" s="31"/>
    </row>
    <row r="3302" spans="2:8">
      <c r="B3302" s="27"/>
      <c r="C3302" s="27"/>
      <c r="D3302" s="27"/>
      <c r="E3302" s="27"/>
      <c r="F3302" s="26"/>
      <c r="G3302" s="28" t="str">
        <f t="shared" si="59"/>
        <v/>
      </c>
      <c r="H3302" s="31"/>
    </row>
    <row r="3303" spans="2:8">
      <c r="B3303" s="27"/>
      <c r="C3303" s="27"/>
      <c r="D3303" s="27"/>
      <c r="E3303" s="27"/>
      <c r="F3303" s="26"/>
      <c r="G3303" s="28" t="str">
        <f t="shared" si="59"/>
        <v/>
      </c>
      <c r="H3303" s="31"/>
    </row>
    <row r="3304" spans="2:8">
      <c r="B3304" s="27"/>
      <c r="C3304" s="27"/>
      <c r="D3304" s="27"/>
      <c r="E3304" s="27"/>
      <c r="F3304" s="26"/>
      <c r="G3304" s="28" t="str">
        <f t="shared" si="59"/>
        <v/>
      </c>
      <c r="H3304" s="31"/>
    </row>
    <row r="3305" spans="2:8">
      <c r="B3305" s="27"/>
      <c r="C3305" s="27"/>
      <c r="D3305" s="27"/>
      <c r="E3305" s="27"/>
      <c r="F3305" s="26"/>
      <c r="G3305" s="28" t="str">
        <f t="shared" ref="G3305:G3368" si="60">IF(F3305="","",IF(F3305="EI",4,IF(F3305="EO",5.2,IF(F3305="EQ",3.9,IF(F3305="ILF",7.5,IF(F3305="EIF",5.4))))))</f>
        <v/>
      </c>
      <c r="H3305" s="31"/>
    </row>
    <row r="3306" spans="2:8">
      <c r="B3306" s="27"/>
      <c r="C3306" s="27"/>
      <c r="D3306" s="27"/>
      <c r="E3306" s="27"/>
      <c r="F3306" s="26"/>
      <c r="G3306" s="28" t="str">
        <f t="shared" si="60"/>
        <v/>
      </c>
      <c r="H3306" s="31"/>
    </row>
    <row r="3307" spans="2:8">
      <c r="B3307" s="27"/>
      <c r="C3307" s="27"/>
      <c r="D3307" s="27"/>
      <c r="E3307" s="27"/>
      <c r="F3307" s="26"/>
      <c r="G3307" s="28" t="str">
        <f t="shared" si="60"/>
        <v/>
      </c>
      <c r="H3307" s="31"/>
    </row>
    <row r="3308" spans="2:8">
      <c r="B3308" s="27"/>
      <c r="C3308" s="27"/>
      <c r="D3308" s="27"/>
      <c r="E3308" s="27"/>
      <c r="F3308" s="26"/>
      <c r="G3308" s="28" t="str">
        <f t="shared" si="60"/>
        <v/>
      </c>
      <c r="H3308" s="31"/>
    </row>
    <row r="3309" spans="2:8">
      <c r="B3309" s="27"/>
      <c r="C3309" s="27"/>
      <c r="D3309" s="27"/>
      <c r="E3309" s="27"/>
      <c r="F3309" s="26"/>
      <c r="G3309" s="28" t="str">
        <f t="shared" si="60"/>
        <v/>
      </c>
      <c r="H3309" s="31"/>
    </row>
    <row r="3310" spans="2:8">
      <c r="B3310" s="27"/>
      <c r="C3310" s="27"/>
      <c r="D3310" s="27"/>
      <c r="E3310" s="27"/>
      <c r="F3310" s="26"/>
      <c r="G3310" s="28" t="str">
        <f t="shared" si="60"/>
        <v/>
      </c>
      <c r="H3310" s="31"/>
    </row>
    <row r="3311" spans="2:8">
      <c r="B3311" s="27"/>
      <c r="C3311" s="27"/>
      <c r="D3311" s="27"/>
      <c r="E3311" s="27"/>
      <c r="F3311" s="26"/>
      <c r="G3311" s="28" t="str">
        <f t="shared" si="60"/>
        <v/>
      </c>
      <c r="H3311" s="31"/>
    </row>
    <row r="3312" spans="2:8">
      <c r="B3312" s="27"/>
      <c r="C3312" s="27"/>
      <c r="D3312" s="27"/>
      <c r="E3312" s="27"/>
      <c r="F3312" s="26"/>
      <c r="G3312" s="28" t="str">
        <f t="shared" si="60"/>
        <v/>
      </c>
      <c r="H3312" s="31"/>
    </row>
    <row r="3313" spans="2:8">
      <c r="B3313" s="27"/>
      <c r="C3313" s="27"/>
      <c r="D3313" s="27"/>
      <c r="E3313" s="27"/>
      <c r="F3313" s="26"/>
      <c r="G3313" s="28" t="str">
        <f t="shared" si="60"/>
        <v/>
      </c>
      <c r="H3313" s="31"/>
    </row>
    <row r="3314" spans="2:8">
      <c r="B3314" s="27"/>
      <c r="C3314" s="27"/>
      <c r="D3314" s="27"/>
      <c r="E3314" s="27"/>
      <c r="F3314" s="26"/>
      <c r="G3314" s="28" t="str">
        <f t="shared" si="60"/>
        <v/>
      </c>
      <c r="H3314" s="31"/>
    </row>
    <row r="3315" spans="2:8">
      <c r="B3315" s="27"/>
      <c r="C3315" s="27"/>
      <c r="D3315" s="27"/>
      <c r="E3315" s="27"/>
      <c r="F3315" s="26"/>
      <c r="G3315" s="28" t="str">
        <f t="shared" si="60"/>
        <v/>
      </c>
      <c r="H3315" s="31"/>
    </row>
    <row r="3316" spans="2:8">
      <c r="B3316" s="27"/>
      <c r="C3316" s="27"/>
      <c r="D3316" s="27"/>
      <c r="E3316" s="27"/>
      <c r="F3316" s="26"/>
      <c r="G3316" s="28" t="str">
        <f t="shared" si="60"/>
        <v/>
      </c>
      <c r="H3316" s="31"/>
    </row>
    <row r="3317" spans="2:8">
      <c r="B3317" s="27"/>
      <c r="C3317" s="27"/>
      <c r="D3317" s="27"/>
      <c r="E3317" s="27"/>
      <c r="F3317" s="26"/>
      <c r="G3317" s="28" t="str">
        <f t="shared" si="60"/>
        <v/>
      </c>
      <c r="H3317" s="31"/>
    </row>
    <row r="3318" spans="2:8">
      <c r="B3318" s="27"/>
      <c r="C3318" s="27"/>
      <c r="D3318" s="27"/>
      <c r="E3318" s="27"/>
      <c r="F3318" s="26"/>
      <c r="G3318" s="28" t="str">
        <f t="shared" si="60"/>
        <v/>
      </c>
      <c r="H3318" s="31"/>
    </row>
    <row r="3319" spans="2:8">
      <c r="B3319" s="27"/>
      <c r="C3319" s="27"/>
      <c r="D3319" s="27"/>
      <c r="E3319" s="27"/>
      <c r="F3319" s="26"/>
      <c r="G3319" s="28" t="str">
        <f t="shared" si="60"/>
        <v/>
      </c>
      <c r="H3319" s="31"/>
    </row>
    <row r="3320" spans="2:8">
      <c r="B3320" s="27"/>
      <c r="C3320" s="27"/>
      <c r="D3320" s="27"/>
      <c r="E3320" s="27"/>
      <c r="F3320" s="26"/>
      <c r="G3320" s="28" t="str">
        <f t="shared" si="60"/>
        <v/>
      </c>
      <c r="H3320" s="31"/>
    </row>
    <row r="3321" spans="2:8">
      <c r="B3321" s="27"/>
      <c r="C3321" s="27"/>
      <c r="D3321" s="27"/>
      <c r="E3321" s="27"/>
      <c r="F3321" s="26"/>
      <c r="G3321" s="28" t="str">
        <f t="shared" si="60"/>
        <v/>
      </c>
      <c r="H3321" s="31"/>
    </row>
    <row r="3322" spans="2:8">
      <c r="B3322" s="27"/>
      <c r="C3322" s="27"/>
      <c r="D3322" s="27"/>
      <c r="E3322" s="27"/>
      <c r="F3322" s="26"/>
      <c r="G3322" s="28" t="str">
        <f t="shared" si="60"/>
        <v/>
      </c>
      <c r="H3322" s="31"/>
    </row>
    <row r="3323" spans="2:8">
      <c r="B3323" s="27"/>
      <c r="C3323" s="27"/>
      <c r="D3323" s="27"/>
      <c r="E3323" s="27"/>
      <c r="F3323" s="26"/>
      <c r="G3323" s="28" t="str">
        <f t="shared" si="60"/>
        <v/>
      </c>
      <c r="H3323" s="31"/>
    </row>
    <row r="3324" spans="2:8">
      <c r="B3324" s="27"/>
      <c r="C3324" s="27"/>
      <c r="D3324" s="27"/>
      <c r="E3324" s="27"/>
      <c r="F3324" s="26"/>
      <c r="G3324" s="28" t="str">
        <f t="shared" si="60"/>
        <v/>
      </c>
      <c r="H3324" s="31"/>
    </row>
    <row r="3325" spans="2:8">
      <c r="B3325" s="27"/>
      <c r="C3325" s="27"/>
      <c r="D3325" s="27"/>
      <c r="E3325" s="27"/>
      <c r="F3325" s="26"/>
      <c r="G3325" s="28" t="str">
        <f t="shared" si="60"/>
        <v/>
      </c>
      <c r="H3325" s="31"/>
    </row>
    <row r="3326" spans="2:8">
      <c r="B3326" s="27"/>
      <c r="C3326" s="27"/>
      <c r="D3326" s="27"/>
      <c r="E3326" s="27"/>
      <c r="F3326" s="26"/>
      <c r="G3326" s="28" t="str">
        <f t="shared" si="60"/>
        <v/>
      </c>
      <c r="H3326" s="31"/>
    </row>
    <row r="3327" spans="2:8">
      <c r="B3327" s="27"/>
      <c r="C3327" s="27"/>
      <c r="D3327" s="27"/>
      <c r="E3327" s="27"/>
      <c r="F3327" s="26"/>
      <c r="G3327" s="28" t="str">
        <f t="shared" si="60"/>
        <v/>
      </c>
      <c r="H3327" s="31"/>
    </row>
    <row r="3328" spans="2:8">
      <c r="B3328" s="27"/>
      <c r="C3328" s="27"/>
      <c r="D3328" s="27"/>
      <c r="E3328" s="27"/>
      <c r="F3328" s="26"/>
      <c r="G3328" s="28" t="str">
        <f t="shared" si="60"/>
        <v/>
      </c>
      <c r="H3328" s="31"/>
    </row>
    <row r="3329" spans="2:8">
      <c r="B3329" s="27"/>
      <c r="C3329" s="27"/>
      <c r="D3329" s="27"/>
      <c r="E3329" s="27"/>
      <c r="F3329" s="26"/>
      <c r="G3329" s="28" t="str">
        <f t="shared" si="60"/>
        <v/>
      </c>
      <c r="H3329" s="31"/>
    </row>
    <row r="3330" spans="2:8">
      <c r="B3330" s="27"/>
      <c r="C3330" s="27"/>
      <c r="D3330" s="27"/>
      <c r="E3330" s="27"/>
      <c r="F3330" s="26"/>
      <c r="G3330" s="28" t="str">
        <f t="shared" si="60"/>
        <v/>
      </c>
      <c r="H3330" s="31"/>
    </row>
    <row r="3331" spans="2:8">
      <c r="B3331" s="27"/>
      <c r="C3331" s="27"/>
      <c r="D3331" s="27"/>
      <c r="E3331" s="27"/>
      <c r="F3331" s="26"/>
      <c r="G3331" s="28" t="str">
        <f t="shared" si="60"/>
        <v/>
      </c>
      <c r="H3331" s="31"/>
    </row>
    <row r="3332" spans="2:8">
      <c r="B3332" s="27"/>
      <c r="C3332" s="27"/>
      <c r="D3332" s="27"/>
      <c r="E3332" s="27"/>
      <c r="F3332" s="26"/>
      <c r="G3332" s="28" t="str">
        <f t="shared" si="60"/>
        <v/>
      </c>
      <c r="H3332" s="31"/>
    </row>
    <row r="3333" spans="2:8">
      <c r="B3333" s="27"/>
      <c r="C3333" s="27"/>
      <c r="D3333" s="27"/>
      <c r="E3333" s="27"/>
      <c r="F3333" s="26"/>
      <c r="G3333" s="28" t="str">
        <f t="shared" si="60"/>
        <v/>
      </c>
      <c r="H3333" s="31"/>
    </row>
    <row r="3334" spans="2:8">
      <c r="B3334" s="27"/>
      <c r="C3334" s="27"/>
      <c r="D3334" s="27"/>
      <c r="E3334" s="27"/>
      <c r="F3334" s="26"/>
      <c r="G3334" s="28" t="str">
        <f t="shared" si="60"/>
        <v/>
      </c>
      <c r="H3334" s="31"/>
    </row>
    <row r="3335" spans="2:8">
      <c r="B3335" s="27"/>
      <c r="C3335" s="27"/>
      <c r="D3335" s="27"/>
      <c r="E3335" s="27"/>
      <c r="F3335" s="26"/>
      <c r="G3335" s="28" t="str">
        <f t="shared" si="60"/>
        <v/>
      </c>
      <c r="H3335" s="31"/>
    </row>
    <row r="3336" spans="2:8">
      <c r="B3336" s="27"/>
      <c r="C3336" s="27"/>
      <c r="D3336" s="27"/>
      <c r="E3336" s="27"/>
      <c r="F3336" s="26"/>
      <c r="G3336" s="28" t="str">
        <f t="shared" si="60"/>
        <v/>
      </c>
      <c r="H3336" s="31"/>
    </row>
    <row r="3337" spans="2:8">
      <c r="B3337" s="27"/>
      <c r="C3337" s="27"/>
      <c r="D3337" s="27"/>
      <c r="E3337" s="27"/>
      <c r="F3337" s="26"/>
      <c r="G3337" s="28" t="str">
        <f t="shared" si="60"/>
        <v/>
      </c>
      <c r="H3337" s="31"/>
    </row>
    <row r="3338" spans="2:8">
      <c r="B3338" s="27"/>
      <c r="C3338" s="27"/>
      <c r="D3338" s="27"/>
      <c r="E3338" s="27"/>
      <c r="F3338" s="26"/>
      <c r="G3338" s="28" t="str">
        <f t="shared" si="60"/>
        <v/>
      </c>
      <c r="H3338" s="31"/>
    </row>
    <row r="3339" spans="2:8">
      <c r="B3339" s="27"/>
      <c r="C3339" s="27"/>
      <c r="D3339" s="27"/>
      <c r="E3339" s="27"/>
      <c r="F3339" s="26"/>
      <c r="G3339" s="28" t="str">
        <f t="shared" si="60"/>
        <v/>
      </c>
      <c r="H3339" s="31"/>
    </row>
    <row r="3340" spans="2:8">
      <c r="B3340" s="27"/>
      <c r="C3340" s="27"/>
      <c r="D3340" s="27"/>
      <c r="E3340" s="27"/>
      <c r="F3340" s="26"/>
      <c r="G3340" s="28" t="str">
        <f t="shared" si="60"/>
        <v/>
      </c>
      <c r="H3340" s="31"/>
    </row>
    <row r="3341" spans="2:8">
      <c r="B3341" s="27"/>
      <c r="C3341" s="27"/>
      <c r="D3341" s="27"/>
      <c r="E3341" s="27"/>
      <c r="F3341" s="26"/>
      <c r="G3341" s="28" t="str">
        <f t="shared" si="60"/>
        <v/>
      </c>
      <c r="H3341" s="31"/>
    </row>
    <row r="3342" spans="2:8">
      <c r="B3342" s="27"/>
      <c r="C3342" s="27"/>
      <c r="D3342" s="27"/>
      <c r="E3342" s="27"/>
      <c r="F3342" s="26"/>
      <c r="G3342" s="28" t="str">
        <f t="shared" si="60"/>
        <v/>
      </c>
      <c r="H3342" s="31"/>
    </row>
    <row r="3343" spans="2:8">
      <c r="B3343" s="27"/>
      <c r="C3343" s="27"/>
      <c r="D3343" s="27"/>
      <c r="E3343" s="27"/>
      <c r="F3343" s="26"/>
      <c r="G3343" s="28" t="str">
        <f t="shared" si="60"/>
        <v/>
      </c>
      <c r="H3343" s="31"/>
    </row>
    <row r="3344" spans="2:8">
      <c r="B3344" s="27"/>
      <c r="C3344" s="27"/>
      <c r="D3344" s="27"/>
      <c r="E3344" s="27"/>
      <c r="F3344" s="26"/>
      <c r="G3344" s="28" t="str">
        <f t="shared" si="60"/>
        <v/>
      </c>
      <c r="H3344" s="31"/>
    </row>
    <row r="3345" spans="2:8">
      <c r="B3345" s="27"/>
      <c r="C3345" s="27"/>
      <c r="D3345" s="27"/>
      <c r="E3345" s="27"/>
      <c r="F3345" s="26"/>
      <c r="G3345" s="28" t="str">
        <f t="shared" si="60"/>
        <v/>
      </c>
      <c r="H3345" s="31"/>
    </row>
    <row r="3346" spans="2:8">
      <c r="B3346" s="27"/>
      <c r="C3346" s="27"/>
      <c r="D3346" s="27"/>
      <c r="E3346" s="27"/>
      <c r="F3346" s="26"/>
      <c r="G3346" s="28" t="str">
        <f t="shared" si="60"/>
        <v/>
      </c>
      <c r="H3346" s="31"/>
    </row>
    <row r="3347" spans="2:8">
      <c r="B3347" s="27"/>
      <c r="C3347" s="27"/>
      <c r="D3347" s="27"/>
      <c r="E3347" s="27"/>
      <c r="F3347" s="26"/>
      <c r="G3347" s="28" t="str">
        <f t="shared" si="60"/>
        <v/>
      </c>
      <c r="H3347" s="31"/>
    </row>
    <row r="3348" spans="2:8">
      <c r="B3348" s="27"/>
      <c r="C3348" s="27"/>
      <c r="D3348" s="27"/>
      <c r="E3348" s="27"/>
      <c r="F3348" s="26"/>
      <c r="G3348" s="28" t="str">
        <f t="shared" si="60"/>
        <v/>
      </c>
      <c r="H3348" s="31"/>
    </row>
    <row r="3349" spans="2:8">
      <c r="B3349" s="27"/>
      <c r="C3349" s="27"/>
      <c r="D3349" s="27"/>
      <c r="E3349" s="27"/>
      <c r="F3349" s="26"/>
      <c r="G3349" s="28" t="str">
        <f t="shared" si="60"/>
        <v/>
      </c>
      <c r="H3349" s="31"/>
    </row>
    <row r="3350" spans="2:8">
      <c r="B3350" s="27"/>
      <c r="C3350" s="27"/>
      <c r="D3350" s="27"/>
      <c r="E3350" s="27"/>
      <c r="F3350" s="26"/>
      <c r="G3350" s="28" t="str">
        <f t="shared" si="60"/>
        <v/>
      </c>
      <c r="H3350" s="31"/>
    </row>
    <row r="3351" spans="2:8">
      <c r="B3351" s="27"/>
      <c r="C3351" s="27"/>
      <c r="D3351" s="27"/>
      <c r="E3351" s="27"/>
      <c r="F3351" s="26"/>
      <c r="G3351" s="28" t="str">
        <f t="shared" si="60"/>
        <v/>
      </c>
      <c r="H3351" s="31"/>
    </row>
    <row r="3352" spans="2:8">
      <c r="B3352" s="27"/>
      <c r="C3352" s="27"/>
      <c r="D3352" s="27"/>
      <c r="E3352" s="27"/>
      <c r="F3352" s="26"/>
      <c r="G3352" s="28" t="str">
        <f t="shared" si="60"/>
        <v/>
      </c>
      <c r="H3352" s="31"/>
    </row>
    <row r="3353" spans="2:8">
      <c r="B3353" s="27"/>
      <c r="C3353" s="27"/>
      <c r="D3353" s="27"/>
      <c r="E3353" s="27"/>
      <c r="F3353" s="26"/>
      <c r="G3353" s="28" t="str">
        <f t="shared" si="60"/>
        <v/>
      </c>
      <c r="H3353" s="31"/>
    </row>
    <row r="3354" spans="2:8">
      <c r="B3354" s="27"/>
      <c r="C3354" s="27"/>
      <c r="D3354" s="27"/>
      <c r="E3354" s="27"/>
      <c r="F3354" s="26"/>
      <c r="G3354" s="28" t="str">
        <f t="shared" si="60"/>
        <v/>
      </c>
      <c r="H3354" s="31"/>
    </row>
    <row r="3355" spans="2:8">
      <c r="B3355" s="27"/>
      <c r="C3355" s="27"/>
      <c r="D3355" s="27"/>
      <c r="E3355" s="27"/>
      <c r="F3355" s="26"/>
      <c r="G3355" s="28" t="str">
        <f t="shared" si="60"/>
        <v/>
      </c>
      <c r="H3355" s="31"/>
    </row>
    <row r="3356" spans="2:8">
      <c r="B3356" s="27"/>
      <c r="C3356" s="27"/>
      <c r="D3356" s="27"/>
      <c r="E3356" s="27"/>
      <c r="F3356" s="26"/>
      <c r="G3356" s="28" t="str">
        <f t="shared" si="60"/>
        <v/>
      </c>
      <c r="H3356" s="31"/>
    </row>
    <row r="3357" spans="2:8">
      <c r="B3357" s="27"/>
      <c r="C3357" s="27"/>
      <c r="D3357" s="27"/>
      <c r="E3357" s="27"/>
      <c r="F3357" s="26"/>
      <c r="G3357" s="28" t="str">
        <f t="shared" si="60"/>
        <v/>
      </c>
      <c r="H3357" s="31"/>
    </row>
    <row r="3358" spans="2:8">
      <c r="B3358" s="27"/>
      <c r="C3358" s="27"/>
      <c r="D3358" s="27"/>
      <c r="E3358" s="27"/>
      <c r="F3358" s="26"/>
      <c r="G3358" s="28" t="str">
        <f t="shared" si="60"/>
        <v/>
      </c>
      <c r="H3358" s="31"/>
    </row>
    <row r="3359" spans="2:8">
      <c r="B3359" s="27"/>
      <c r="C3359" s="27"/>
      <c r="D3359" s="27"/>
      <c r="E3359" s="27"/>
      <c r="F3359" s="26"/>
      <c r="G3359" s="28" t="str">
        <f t="shared" si="60"/>
        <v/>
      </c>
      <c r="H3359" s="31"/>
    </row>
    <row r="3360" spans="2:8">
      <c r="B3360" s="27"/>
      <c r="C3360" s="27"/>
      <c r="D3360" s="27"/>
      <c r="E3360" s="27"/>
      <c r="F3360" s="26"/>
      <c r="G3360" s="28" t="str">
        <f t="shared" si="60"/>
        <v/>
      </c>
      <c r="H3360" s="31"/>
    </row>
    <row r="3361" spans="2:8">
      <c r="B3361" s="27"/>
      <c r="C3361" s="27"/>
      <c r="D3361" s="27"/>
      <c r="E3361" s="27"/>
      <c r="F3361" s="26"/>
      <c r="G3361" s="28" t="str">
        <f t="shared" si="60"/>
        <v/>
      </c>
      <c r="H3361" s="31"/>
    </row>
    <row r="3362" spans="2:8">
      <c r="B3362" s="27"/>
      <c r="C3362" s="27"/>
      <c r="D3362" s="27"/>
      <c r="E3362" s="27"/>
      <c r="F3362" s="26"/>
      <c r="G3362" s="28" t="str">
        <f t="shared" si="60"/>
        <v/>
      </c>
      <c r="H3362" s="31"/>
    </row>
    <row r="3363" spans="2:8">
      <c r="B3363" s="27"/>
      <c r="C3363" s="27"/>
      <c r="D3363" s="27"/>
      <c r="E3363" s="27"/>
      <c r="F3363" s="26"/>
      <c r="G3363" s="28" t="str">
        <f t="shared" si="60"/>
        <v/>
      </c>
      <c r="H3363" s="31"/>
    </row>
    <row r="3364" spans="2:8">
      <c r="B3364" s="27"/>
      <c r="C3364" s="27"/>
      <c r="D3364" s="27"/>
      <c r="E3364" s="27"/>
      <c r="F3364" s="26"/>
      <c r="G3364" s="28" t="str">
        <f t="shared" si="60"/>
        <v/>
      </c>
      <c r="H3364" s="31"/>
    </row>
    <row r="3365" spans="2:8">
      <c r="B3365" s="27"/>
      <c r="C3365" s="27"/>
      <c r="D3365" s="27"/>
      <c r="E3365" s="27"/>
      <c r="F3365" s="26"/>
      <c r="G3365" s="28" t="str">
        <f t="shared" si="60"/>
        <v/>
      </c>
      <c r="H3365" s="31"/>
    </row>
    <row r="3366" spans="2:8">
      <c r="B3366" s="27"/>
      <c r="C3366" s="27"/>
      <c r="D3366" s="27"/>
      <c r="E3366" s="27"/>
      <c r="F3366" s="26"/>
      <c r="G3366" s="28" t="str">
        <f t="shared" si="60"/>
        <v/>
      </c>
      <c r="H3366" s="31"/>
    </row>
    <row r="3367" spans="2:8">
      <c r="B3367" s="27"/>
      <c r="C3367" s="27"/>
      <c r="D3367" s="27"/>
      <c r="E3367" s="27"/>
      <c r="F3367" s="26"/>
      <c r="G3367" s="28" t="str">
        <f t="shared" si="60"/>
        <v/>
      </c>
      <c r="H3367" s="31"/>
    </row>
    <row r="3368" spans="2:8">
      <c r="B3368" s="27"/>
      <c r="C3368" s="27"/>
      <c r="D3368" s="27"/>
      <c r="E3368" s="27"/>
      <c r="F3368" s="26"/>
      <c r="G3368" s="28" t="str">
        <f t="shared" si="60"/>
        <v/>
      </c>
      <c r="H3368" s="31"/>
    </row>
    <row r="3369" spans="2:8">
      <c r="B3369" s="27"/>
      <c r="C3369" s="27"/>
      <c r="D3369" s="27"/>
      <c r="E3369" s="27"/>
      <c r="F3369" s="26"/>
      <c r="G3369" s="28" t="str">
        <f t="shared" ref="G3369:G3432" si="61">IF(F3369="","",IF(F3369="EI",4,IF(F3369="EO",5.2,IF(F3369="EQ",3.9,IF(F3369="ILF",7.5,IF(F3369="EIF",5.4))))))</f>
        <v/>
      </c>
      <c r="H3369" s="31"/>
    </row>
    <row r="3370" spans="2:8">
      <c r="B3370" s="27"/>
      <c r="C3370" s="27"/>
      <c r="D3370" s="27"/>
      <c r="E3370" s="27"/>
      <c r="F3370" s="26"/>
      <c r="G3370" s="28" t="str">
        <f t="shared" si="61"/>
        <v/>
      </c>
      <c r="H3370" s="31"/>
    </row>
    <row r="3371" spans="2:8">
      <c r="B3371" s="27"/>
      <c r="C3371" s="27"/>
      <c r="D3371" s="27"/>
      <c r="E3371" s="27"/>
      <c r="F3371" s="26"/>
      <c r="G3371" s="28" t="str">
        <f t="shared" si="61"/>
        <v/>
      </c>
      <c r="H3371" s="31"/>
    </row>
    <row r="3372" spans="2:8">
      <c r="B3372" s="27"/>
      <c r="C3372" s="27"/>
      <c r="D3372" s="27"/>
      <c r="E3372" s="27"/>
      <c r="F3372" s="26"/>
      <c r="G3372" s="28" t="str">
        <f t="shared" si="61"/>
        <v/>
      </c>
      <c r="H3372" s="31"/>
    </row>
    <row r="3373" spans="2:8">
      <c r="B3373" s="27"/>
      <c r="C3373" s="27"/>
      <c r="D3373" s="27"/>
      <c r="E3373" s="27"/>
      <c r="F3373" s="26"/>
      <c r="G3373" s="28" t="str">
        <f t="shared" si="61"/>
        <v/>
      </c>
      <c r="H3373" s="31"/>
    </row>
    <row r="3374" spans="2:8">
      <c r="B3374" s="27"/>
      <c r="C3374" s="27"/>
      <c r="D3374" s="27"/>
      <c r="E3374" s="27"/>
      <c r="F3374" s="26"/>
      <c r="G3374" s="28" t="str">
        <f t="shared" si="61"/>
        <v/>
      </c>
      <c r="H3374" s="31"/>
    </row>
    <row r="3375" spans="2:8">
      <c r="B3375" s="27"/>
      <c r="C3375" s="27"/>
      <c r="D3375" s="27"/>
      <c r="E3375" s="27"/>
      <c r="F3375" s="26"/>
      <c r="G3375" s="28" t="str">
        <f t="shared" si="61"/>
        <v/>
      </c>
      <c r="H3375" s="31"/>
    </row>
    <row r="3376" spans="2:8">
      <c r="B3376" s="27"/>
      <c r="C3376" s="27"/>
      <c r="D3376" s="27"/>
      <c r="E3376" s="27"/>
      <c r="F3376" s="26"/>
      <c r="G3376" s="28" t="str">
        <f t="shared" si="61"/>
        <v/>
      </c>
      <c r="H3376" s="31"/>
    </row>
    <row r="3377" spans="2:8">
      <c r="B3377" s="27"/>
      <c r="C3377" s="27"/>
      <c r="D3377" s="27"/>
      <c r="E3377" s="27"/>
      <c r="F3377" s="26"/>
      <c r="G3377" s="28" t="str">
        <f t="shared" si="61"/>
        <v/>
      </c>
      <c r="H3377" s="31"/>
    </row>
    <row r="3378" spans="2:8">
      <c r="B3378" s="27"/>
      <c r="C3378" s="27"/>
      <c r="D3378" s="27"/>
      <c r="E3378" s="27"/>
      <c r="F3378" s="26"/>
      <c r="G3378" s="28" t="str">
        <f t="shared" si="61"/>
        <v/>
      </c>
      <c r="H3378" s="31"/>
    </row>
    <row r="3379" spans="2:8">
      <c r="B3379" s="27"/>
      <c r="C3379" s="27"/>
      <c r="D3379" s="27"/>
      <c r="E3379" s="27"/>
      <c r="F3379" s="26"/>
      <c r="G3379" s="28" t="str">
        <f t="shared" si="61"/>
        <v/>
      </c>
      <c r="H3379" s="31"/>
    </row>
    <row r="3380" spans="2:8">
      <c r="B3380" s="27"/>
      <c r="C3380" s="27"/>
      <c r="D3380" s="27"/>
      <c r="E3380" s="27"/>
      <c r="F3380" s="26"/>
      <c r="G3380" s="28" t="str">
        <f t="shared" si="61"/>
        <v/>
      </c>
      <c r="H3380" s="31"/>
    </row>
    <row r="3381" spans="2:8">
      <c r="B3381" s="27"/>
      <c r="C3381" s="27"/>
      <c r="D3381" s="27"/>
      <c r="E3381" s="27"/>
      <c r="F3381" s="26"/>
      <c r="G3381" s="28" t="str">
        <f t="shared" si="61"/>
        <v/>
      </c>
      <c r="H3381" s="31"/>
    </row>
    <row r="3382" spans="2:8">
      <c r="B3382" s="27"/>
      <c r="C3382" s="27"/>
      <c r="D3382" s="27"/>
      <c r="E3382" s="27"/>
      <c r="F3382" s="26"/>
      <c r="G3382" s="28" t="str">
        <f t="shared" si="61"/>
        <v/>
      </c>
      <c r="H3382" s="31"/>
    </row>
    <row r="3383" spans="2:8">
      <c r="B3383" s="27"/>
      <c r="C3383" s="27"/>
      <c r="D3383" s="27"/>
      <c r="E3383" s="27"/>
      <c r="F3383" s="26"/>
      <c r="G3383" s="28" t="str">
        <f t="shared" si="61"/>
        <v/>
      </c>
      <c r="H3383" s="31"/>
    </row>
    <row r="3384" spans="2:8">
      <c r="B3384" s="27"/>
      <c r="C3384" s="27"/>
      <c r="D3384" s="27"/>
      <c r="E3384" s="27"/>
      <c r="F3384" s="26"/>
      <c r="G3384" s="28" t="str">
        <f t="shared" si="61"/>
        <v/>
      </c>
      <c r="H3384" s="31"/>
    </row>
    <row r="3385" spans="2:8">
      <c r="B3385" s="27"/>
      <c r="C3385" s="27"/>
      <c r="D3385" s="27"/>
      <c r="E3385" s="27"/>
      <c r="F3385" s="26"/>
      <c r="G3385" s="28" t="str">
        <f t="shared" si="61"/>
        <v/>
      </c>
      <c r="H3385" s="31"/>
    </row>
    <row r="3386" spans="2:8">
      <c r="B3386" s="27"/>
      <c r="C3386" s="27"/>
      <c r="D3386" s="27"/>
      <c r="E3386" s="27"/>
      <c r="F3386" s="26"/>
      <c r="G3386" s="28" t="str">
        <f t="shared" si="61"/>
        <v/>
      </c>
      <c r="H3386" s="31"/>
    </row>
    <row r="3387" spans="2:8">
      <c r="B3387" s="27"/>
      <c r="C3387" s="27"/>
      <c r="D3387" s="27"/>
      <c r="E3387" s="27"/>
      <c r="F3387" s="26"/>
      <c r="G3387" s="28" t="str">
        <f t="shared" si="61"/>
        <v/>
      </c>
      <c r="H3387" s="31"/>
    </row>
    <row r="3388" spans="2:8">
      <c r="B3388" s="27"/>
      <c r="C3388" s="27"/>
      <c r="D3388" s="27"/>
      <c r="E3388" s="27"/>
      <c r="F3388" s="26"/>
      <c r="G3388" s="28" t="str">
        <f t="shared" si="61"/>
        <v/>
      </c>
      <c r="H3388" s="31"/>
    </row>
    <row r="3389" spans="2:8">
      <c r="B3389" s="27"/>
      <c r="C3389" s="27"/>
      <c r="D3389" s="27"/>
      <c r="E3389" s="27"/>
      <c r="F3389" s="26"/>
      <c r="G3389" s="28" t="str">
        <f t="shared" si="61"/>
        <v/>
      </c>
      <c r="H3389" s="31"/>
    </row>
    <row r="3390" spans="2:8">
      <c r="B3390" s="27"/>
      <c r="C3390" s="27"/>
      <c r="D3390" s="27"/>
      <c r="E3390" s="27"/>
      <c r="F3390" s="26"/>
      <c r="G3390" s="28" t="str">
        <f t="shared" si="61"/>
        <v/>
      </c>
      <c r="H3390" s="31"/>
    </row>
    <row r="3391" spans="2:8">
      <c r="B3391" s="27"/>
      <c r="C3391" s="27"/>
      <c r="D3391" s="27"/>
      <c r="E3391" s="27"/>
      <c r="F3391" s="26"/>
      <c r="G3391" s="28" t="str">
        <f t="shared" si="61"/>
        <v/>
      </c>
      <c r="H3391" s="31"/>
    </row>
    <row r="3392" spans="2:8">
      <c r="B3392" s="27"/>
      <c r="C3392" s="27"/>
      <c r="D3392" s="27"/>
      <c r="E3392" s="27"/>
      <c r="F3392" s="26"/>
      <c r="G3392" s="28" t="str">
        <f t="shared" si="61"/>
        <v/>
      </c>
      <c r="H3392" s="31"/>
    </row>
    <row r="3393" spans="2:8">
      <c r="B3393" s="27"/>
      <c r="C3393" s="27"/>
      <c r="D3393" s="27"/>
      <c r="E3393" s="27"/>
      <c r="F3393" s="26"/>
      <c r="G3393" s="28" t="str">
        <f t="shared" si="61"/>
        <v/>
      </c>
      <c r="H3393" s="31"/>
    </row>
    <row r="3394" spans="2:8">
      <c r="B3394" s="27"/>
      <c r="C3394" s="27"/>
      <c r="D3394" s="27"/>
      <c r="E3394" s="27"/>
      <c r="F3394" s="26"/>
      <c r="G3394" s="28" t="str">
        <f t="shared" si="61"/>
        <v/>
      </c>
      <c r="H3394" s="31"/>
    </row>
    <row r="3395" spans="2:8">
      <c r="B3395" s="27"/>
      <c r="C3395" s="27"/>
      <c r="D3395" s="27"/>
      <c r="E3395" s="27"/>
      <c r="F3395" s="26"/>
      <c r="G3395" s="28" t="str">
        <f t="shared" si="61"/>
        <v/>
      </c>
      <c r="H3395" s="31"/>
    </row>
    <row r="3396" spans="2:8">
      <c r="B3396" s="27"/>
      <c r="C3396" s="27"/>
      <c r="D3396" s="27"/>
      <c r="E3396" s="27"/>
      <c r="F3396" s="26"/>
      <c r="G3396" s="28" t="str">
        <f t="shared" si="61"/>
        <v/>
      </c>
      <c r="H3396" s="31"/>
    </row>
    <row r="3397" spans="2:8">
      <c r="B3397" s="27"/>
      <c r="C3397" s="27"/>
      <c r="D3397" s="27"/>
      <c r="E3397" s="27"/>
      <c r="F3397" s="26"/>
      <c r="G3397" s="28" t="str">
        <f t="shared" si="61"/>
        <v/>
      </c>
      <c r="H3397" s="31"/>
    </row>
    <row r="3398" spans="2:8">
      <c r="B3398" s="27"/>
      <c r="C3398" s="27"/>
      <c r="D3398" s="27"/>
      <c r="E3398" s="27"/>
      <c r="F3398" s="26"/>
      <c r="G3398" s="28" t="str">
        <f t="shared" si="61"/>
        <v/>
      </c>
      <c r="H3398" s="31"/>
    </row>
    <row r="3399" spans="2:8">
      <c r="B3399" s="27"/>
      <c r="C3399" s="27"/>
      <c r="D3399" s="27"/>
      <c r="E3399" s="27"/>
      <c r="F3399" s="26"/>
      <c r="G3399" s="28" t="str">
        <f t="shared" si="61"/>
        <v/>
      </c>
      <c r="H3399" s="31"/>
    </row>
    <row r="3400" spans="2:8">
      <c r="B3400" s="27"/>
      <c r="C3400" s="27"/>
      <c r="D3400" s="27"/>
      <c r="E3400" s="27"/>
      <c r="F3400" s="26"/>
      <c r="G3400" s="28" t="str">
        <f t="shared" si="61"/>
        <v/>
      </c>
      <c r="H3400" s="31"/>
    </row>
    <row r="3401" spans="2:8">
      <c r="B3401" s="27"/>
      <c r="C3401" s="27"/>
      <c r="D3401" s="27"/>
      <c r="E3401" s="27"/>
      <c r="F3401" s="26"/>
      <c r="G3401" s="28" t="str">
        <f t="shared" si="61"/>
        <v/>
      </c>
      <c r="H3401" s="31"/>
    </row>
    <row r="3402" spans="2:8">
      <c r="B3402" s="27"/>
      <c r="C3402" s="27"/>
      <c r="D3402" s="27"/>
      <c r="E3402" s="27"/>
      <c r="F3402" s="26"/>
      <c r="G3402" s="28" t="str">
        <f t="shared" si="61"/>
        <v/>
      </c>
      <c r="H3402" s="31"/>
    </row>
    <row r="3403" spans="2:8">
      <c r="B3403" s="27"/>
      <c r="C3403" s="27"/>
      <c r="D3403" s="27"/>
      <c r="E3403" s="27"/>
      <c r="F3403" s="26"/>
      <c r="G3403" s="28" t="str">
        <f t="shared" si="61"/>
        <v/>
      </c>
      <c r="H3403" s="31"/>
    </row>
    <row r="3404" spans="2:8">
      <c r="B3404" s="27"/>
      <c r="C3404" s="27"/>
      <c r="D3404" s="27"/>
      <c r="E3404" s="27"/>
      <c r="F3404" s="26"/>
      <c r="G3404" s="28" t="str">
        <f t="shared" si="61"/>
        <v/>
      </c>
      <c r="H3404" s="31"/>
    </row>
    <row r="3405" spans="2:8">
      <c r="B3405" s="27"/>
      <c r="C3405" s="27"/>
      <c r="D3405" s="27"/>
      <c r="E3405" s="27"/>
      <c r="F3405" s="26"/>
      <c r="G3405" s="28" t="str">
        <f t="shared" si="61"/>
        <v/>
      </c>
      <c r="H3405" s="31"/>
    </row>
    <row r="3406" spans="2:8">
      <c r="B3406" s="27"/>
      <c r="C3406" s="27"/>
      <c r="D3406" s="27"/>
      <c r="E3406" s="27"/>
      <c r="F3406" s="26"/>
      <c r="G3406" s="28" t="str">
        <f t="shared" si="61"/>
        <v/>
      </c>
      <c r="H3406" s="31"/>
    </row>
    <row r="3407" spans="2:8">
      <c r="B3407" s="27"/>
      <c r="C3407" s="27"/>
      <c r="D3407" s="27"/>
      <c r="E3407" s="27"/>
      <c r="F3407" s="26"/>
      <c r="G3407" s="28" t="str">
        <f t="shared" si="61"/>
        <v/>
      </c>
      <c r="H3407" s="31"/>
    </row>
    <row r="3408" spans="2:8">
      <c r="B3408" s="27"/>
      <c r="C3408" s="27"/>
      <c r="D3408" s="27"/>
      <c r="E3408" s="27"/>
      <c r="F3408" s="26"/>
      <c r="G3408" s="28" t="str">
        <f t="shared" si="61"/>
        <v/>
      </c>
      <c r="H3408" s="31"/>
    </row>
    <row r="3409" spans="2:8">
      <c r="B3409" s="27"/>
      <c r="C3409" s="27"/>
      <c r="D3409" s="27"/>
      <c r="E3409" s="27"/>
      <c r="F3409" s="26"/>
      <c r="G3409" s="28" t="str">
        <f t="shared" si="61"/>
        <v/>
      </c>
      <c r="H3409" s="31"/>
    </row>
    <row r="3410" spans="2:8">
      <c r="B3410" s="27"/>
      <c r="C3410" s="27"/>
      <c r="D3410" s="27"/>
      <c r="E3410" s="27"/>
      <c r="F3410" s="26"/>
      <c r="G3410" s="28" t="str">
        <f t="shared" si="61"/>
        <v/>
      </c>
      <c r="H3410" s="31"/>
    </row>
    <row r="3411" spans="2:8">
      <c r="B3411" s="27"/>
      <c r="C3411" s="27"/>
      <c r="D3411" s="27"/>
      <c r="E3411" s="27"/>
      <c r="F3411" s="26"/>
      <c r="G3411" s="28" t="str">
        <f t="shared" si="61"/>
        <v/>
      </c>
      <c r="H3411" s="31"/>
    </row>
    <row r="3412" spans="2:8">
      <c r="B3412" s="27"/>
      <c r="C3412" s="27"/>
      <c r="D3412" s="27"/>
      <c r="E3412" s="27"/>
      <c r="F3412" s="26"/>
      <c r="G3412" s="28" t="str">
        <f t="shared" si="61"/>
        <v/>
      </c>
      <c r="H3412" s="31"/>
    </row>
    <row r="3413" spans="2:8">
      <c r="B3413" s="27"/>
      <c r="C3413" s="27"/>
      <c r="D3413" s="27"/>
      <c r="E3413" s="27"/>
      <c r="F3413" s="26"/>
      <c r="G3413" s="28" t="str">
        <f t="shared" si="61"/>
        <v/>
      </c>
      <c r="H3413" s="31"/>
    </row>
    <row r="3414" spans="2:8">
      <c r="B3414" s="27"/>
      <c r="C3414" s="27"/>
      <c r="D3414" s="27"/>
      <c r="E3414" s="27"/>
      <c r="F3414" s="26"/>
      <c r="G3414" s="28" t="str">
        <f t="shared" si="61"/>
        <v/>
      </c>
      <c r="H3414" s="31"/>
    </row>
    <row r="3415" spans="2:8">
      <c r="B3415" s="27"/>
      <c r="C3415" s="27"/>
      <c r="D3415" s="27"/>
      <c r="E3415" s="27"/>
      <c r="F3415" s="26"/>
      <c r="G3415" s="28" t="str">
        <f t="shared" si="61"/>
        <v/>
      </c>
      <c r="H3415" s="31"/>
    </row>
    <row r="3416" spans="2:8">
      <c r="B3416" s="27"/>
      <c r="C3416" s="27"/>
      <c r="D3416" s="27"/>
      <c r="E3416" s="27"/>
      <c r="F3416" s="26"/>
      <c r="G3416" s="28" t="str">
        <f t="shared" si="61"/>
        <v/>
      </c>
      <c r="H3416" s="31"/>
    </row>
    <row r="3417" spans="2:8">
      <c r="B3417" s="27"/>
      <c r="C3417" s="27"/>
      <c r="D3417" s="27"/>
      <c r="E3417" s="27"/>
      <c r="F3417" s="26"/>
      <c r="G3417" s="28" t="str">
        <f t="shared" si="61"/>
        <v/>
      </c>
      <c r="H3417" s="31"/>
    </row>
    <row r="3418" spans="2:8">
      <c r="B3418" s="27"/>
      <c r="C3418" s="27"/>
      <c r="D3418" s="27"/>
      <c r="E3418" s="27"/>
      <c r="F3418" s="26"/>
      <c r="G3418" s="28" t="str">
        <f t="shared" si="61"/>
        <v/>
      </c>
      <c r="H3418" s="31"/>
    </row>
    <row r="3419" spans="2:8">
      <c r="B3419" s="27"/>
      <c r="C3419" s="27"/>
      <c r="D3419" s="27"/>
      <c r="E3419" s="27"/>
      <c r="F3419" s="26"/>
      <c r="G3419" s="28" t="str">
        <f t="shared" si="61"/>
        <v/>
      </c>
      <c r="H3419" s="31"/>
    </row>
    <row r="3420" spans="2:8">
      <c r="B3420" s="27"/>
      <c r="C3420" s="27"/>
      <c r="D3420" s="27"/>
      <c r="E3420" s="27"/>
      <c r="F3420" s="26"/>
      <c r="G3420" s="28" t="str">
        <f t="shared" si="61"/>
        <v/>
      </c>
      <c r="H3420" s="31"/>
    </row>
    <row r="3421" spans="2:8">
      <c r="B3421" s="27"/>
      <c r="C3421" s="27"/>
      <c r="D3421" s="27"/>
      <c r="E3421" s="27"/>
      <c r="F3421" s="26"/>
      <c r="G3421" s="28" t="str">
        <f t="shared" si="61"/>
        <v/>
      </c>
      <c r="H3421" s="31"/>
    </row>
    <row r="3422" spans="2:8">
      <c r="B3422" s="27"/>
      <c r="C3422" s="27"/>
      <c r="D3422" s="27"/>
      <c r="E3422" s="27"/>
      <c r="F3422" s="26"/>
      <c r="G3422" s="28" t="str">
        <f t="shared" si="61"/>
        <v/>
      </c>
      <c r="H3422" s="31"/>
    </row>
    <row r="3423" spans="2:8">
      <c r="B3423" s="27"/>
      <c r="C3423" s="27"/>
      <c r="D3423" s="27"/>
      <c r="E3423" s="27"/>
      <c r="F3423" s="26"/>
      <c r="G3423" s="28" t="str">
        <f t="shared" si="61"/>
        <v/>
      </c>
      <c r="H3423" s="31"/>
    </row>
    <row r="3424" spans="2:8">
      <c r="B3424" s="27"/>
      <c r="C3424" s="27"/>
      <c r="D3424" s="27"/>
      <c r="E3424" s="27"/>
      <c r="F3424" s="26"/>
      <c r="G3424" s="28" t="str">
        <f t="shared" si="61"/>
        <v/>
      </c>
      <c r="H3424" s="31"/>
    </row>
    <row r="3425" spans="2:8">
      <c r="B3425" s="27"/>
      <c r="C3425" s="27"/>
      <c r="D3425" s="27"/>
      <c r="E3425" s="27"/>
      <c r="F3425" s="26"/>
      <c r="G3425" s="28" t="str">
        <f t="shared" si="61"/>
        <v/>
      </c>
      <c r="H3425" s="31"/>
    </row>
    <row r="3426" spans="2:8">
      <c r="B3426" s="27"/>
      <c r="C3426" s="27"/>
      <c r="D3426" s="27"/>
      <c r="E3426" s="27"/>
      <c r="F3426" s="26"/>
      <c r="G3426" s="28" t="str">
        <f t="shared" si="61"/>
        <v/>
      </c>
      <c r="H3426" s="31"/>
    </row>
    <row r="3427" spans="2:8">
      <c r="B3427" s="27"/>
      <c r="C3427" s="27"/>
      <c r="D3427" s="27"/>
      <c r="E3427" s="27"/>
      <c r="F3427" s="26"/>
      <c r="G3427" s="28" t="str">
        <f t="shared" si="61"/>
        <v/>
      </c>
      <c r="H3427" s="31"/>
    </row>
    <row r="3428" spans="2:8">
      <c r="B3428" s="27"/>
      <c r="C3428" s="27"/>
      <c r="D3428" s="27"/>
      <c r="E3428" s="27"/>
      <c r="F3428" s="26"/>
      <c r="G3428" s="28" t="str">
        <f t="shared" si="61"/>
        <v/>
      </c>
      <c r="H3428" s="31"/>
    </row>
    <row r="3429" spans="2:8">
      <c r="B3429" s="27"/>
      <c r="C3429" s="27"/>
      <c r="D3429" s="27"/>
      <c r="E3429" s="27"/>
      <c r="F3429" s="26"/>
      <c r="G3429" s="28" t="str">
        <f t="shared" si="61"/>
        <v/>
      </c>
      <c r="H3429" s="31"/>
    </row>
    <row r="3430" spans="2:8">
      <c r="B3430" s="27"/>
      <c r="C3430" s="27"/>
      <c r="D3430" s="27"/>
      <c r="E3430" s="27"/>
      <c r="F3430" s="26"/>
      <c r="G3430" s="28" t="str">
        <f t="shared" si="61"/>
        <v/>
      </c>
      <c r="H3430" s="31"/>
    </row>
    <row r="3431" spans="2:8">
      <c r="B3431" s="27"/>
      <c r="C3431" s="27"/>
      <c r="D3431" s="27"/>
      <c r="E3431" s="27"/>
      <c r="F3431" s="26"/>
      <c r="G3431" s="28" t="str">
        <f t="shared" si="61"/>
        <v/>
      </c>
      <c r="H3431" s="31"/>
    </row>
    <row r="3432" spans="2:8">
      <c r="B3432" s="27"/>
      <c r="C3432" s="27"/>
      <c r="D3432" s="27"/>
      <c r="E3432" s="27"/>
      <c r="F3432" s="26"/>
      <c r="G3432" s="28" t="str">
        <f t="shared" si="61"/>
        <v/>
      </c>
      <c r="H3432" s="31"/>
    </row>
    <row r="3433" spans="2:8">
      <c r="B3433" s="27"/>
      <c r="C3433" s="27"/>
      <c r="D3433" s="27"/>
      <c r="E3433" s="27"/>
      <c r="F3433" s="26"/>
      <c r="G3433" s="28" t="str">
        <f t="shared" ref="G3433:G3496" si="62">IF(F3433="","",IF(F3433="EI",4,IF(F3433="EO",5.2,IF(F3433="EQ",3.9,IF(F3433="ILF",7.5,IF(F3433="EIF",5.4))))))</f>
        <v/>
      </c>
      <c r="H3433" s="31"/>
    </row>
    <row r="3434" spans="2:8">
      <c r="B3434" s="27"/>
      <c r="C3434" s="27"/>
      <c r="D3434" s="27"/>
      <c r="E3434" s="27"/>
      <c r="F3434" s="26"/>
      <c r="G3434" s="28" t="str">
        <f t="shared" si="62"/>
        <v/>
      </c>
      <c r="H3434" s="31"/>
    </row>
    <row r="3435" spans="2:8">
      <c r="B3435" s="27"/>
      <c r="C3435" s="27"/>
      <c r="D3435" s="27"/>
      <c r="E3435" s="27"/>
      <c r="F3435" s="26"/>
      <c r="G3435" s="28" t="str">
        <f t="shared" si="62"/>
        <v/>
      </c>
      <c r="H3435" s="31"/>
    </row>
    <row r="3436" spans="2:8">
      <c r="B3436" s="27"/>
      <c r="C3436" s="27"/>
      <c r="D3436" s="27"/>
      <c r="E3436" s="27"/>
      <c r="F3436" s="26"/>
      <c r="G3436" s="28" t="str">
        <f t="shared" si="62"/>
        <v/>
      </c>
      <c r="H3436" s="31"/>
    </row>
    <row r="3437" spans="2:8">
      <c r="B3437" s="27"/>
      <c r="C3437" s="27"/>
      <c r="D3437" s="27"/>
      <c r="E3437" s="27"/>
      <c r="F3437" s="26"/>
      <c r="G3437" s="28" t="str">
        <f t="shared" si="62"/>
        <v/>
      </c>
      <c r="H3437" s="31"/>
    </row>
    <row r="3438" spans="2:8">
      <c r="B3438" s="27"/>
      <c r="C3438" s="27"/>
      <c r="D3438" s="27"/>
      <c r="E3438" s="27"/>
      <c r="F3438" s="26"/>
      <c r="G3438" s="28" t="str">
        <f t="shared" si="62"/>
        <v/>
      </c>
      <c r="H3438" s="31"/>
    </row>
    <row r="3439" spans="2:8">
      <c r="B3439" s="27"/>
      <c r="C3439" s="27"/>
      <c r="D3439" s="27"/>
      <c r="E3439" s="27"/>
      <c r="F3439" s="26"/>
      <c r="G3439" s="28" t="str">
        <f t="shared" si="62"/>
        <v/>
      </c>
      <c r="H3439" s="31"/>
    </row>
    <row r="3440" spans="2:8">
      <c r="B3440" s="27"/>
      <c r="C3440" s="27"/>
      <c r="D3440" s="27"/>
      <c r="E3440" s="27"/>
      <c r="F3440" s="26"/>
      <c r="G3440" s="28" t="str">
        <f t="shared" si="62"/>
        <v/>
      </c>
      <c r="H3440" s="31"/>
    </row>
    <row r="3441" spans="2:8">
      <c r="B3441" s="27"/>
      <c r="C3441" s="27"/>
      <c r="D3441" s="27"/>
      <c r="E3441" s="27"/>
      <c r="F3441" s="26"/>
      <c r="G3441" s="28" t="str">
        <f t="shared" si="62"/>
        <v/>
      </c>
      <c r="H3441" s="31"/>
    </row>
    <row r="3442" spans="2:8">
      <c r="B3442" s="27"/>
      <c r="C3442" s="27"/>
      <c r="D3442" s="27"/>
      <c r="E3442" s="27"/>
      <c r="F3442" s="26"/>
      <c r="G3442" s="28" t="str">
        <f t="shared" si="62"/>
        <v/>
      </c>
      <c r="H3442" s="31"/>
    </row>
    <row r="3443" spans="2:8">
      <c r="B3443" s="27"/>
      <c r="C3443" s="27"/>
      <c r="D3443" s="27"/>
      <c r="E3443" s="27"/>
      <c r="F3443" s="26"/>
      <c r="G3443" s="28" t="str">
        <f t="shared" si="62"/>
        <v/>
      </c>
      <c r="H3443" s="31"/>
    </row>
    <row r="3444" spans="2:8">
      <c r="B3444" s="27"/>
      <c r="C3444" s="27"/>
      <c r="D3444" s="27"/>
      <c r="E3444" s="27"/>
      <c r="F3444" s="26"/>
      <c r="G3444" s="28" t="str">
        <f t="shared" si="62"/>
        <v/>
      </c>
      <c r="H3444" s="31"/>
    </row>
    <row r="3445" spans="2:8">
      <c r="B3445" s="27"/>
      <c r="C3445" s="27"/>
      <c r="D3445" s="27"/>
      <c r="E3445" s="27"/>
      <c r="F3445" s="26"/>
      <c r="G3445" s="28" t="str">
        <f t="shared" si="62"/>
        <v/>
      </c>
      <c r="H3445" s="31"/>
    </row>
    <row r="3446" spans="2:8">
      <c r="B3446" s="27"/>
      <c r="C3446" s="27"/>
      <c r="D3446" s="27"/>
      <c r="E3446" s="27"/>
      <c r="F3446" s="26"/>
      <c r="G3446" s="28" t="str">
        <f t="shared" si="62"/>
        <v/>
      </c>
      <c r="H3446" s="31"/>
    </row>
    <row r="3447" spans="2:8">
      <c r="B3447" s="27"/>
      <c r="C3447" s="27"/>
      <c r="D3447" s="27"/>
      <c r="E3447" s="27"/>
      <c r="F3447" s="26"/>
      <c r="G3447" s="28" t="str">
        <f t="shared" si="62"/>
        <v/>
      </c>
      <c r="H3447" s="31"/>
    </row>
    <row r="3448" spans="2:8">
      <c r="B3448" s="27"/>
      <c r="C3448" s="27"/>
      <c r="D3448" s="27"/>
      <c r="E3448" s="27"/>
      <c r="F3448" s="26"/>
      <c r="G3448" s="28" t="str">
        <f t="shared" si="62"/>
        <v/>
      </c>
      <c r="H3448" s="31"/>
    </row>
    <row r="3449" spans="2:8">
      <c r="B3449" s="27"/>
      <c r="C3449" s="27"/>
      <c r="D3449" s="27"/>
      <c r="E3449" s="27"/>
      <c r="F3449" s="26"/>
      <c r="G3449" s="28" t="str">
        <f t="shared" si="62"/>
        <v/>
      </c>
      <c r="H3449" s="31"/>
    </row>
    <row r="3450" spans="2:8">
      <c r="B3450" s="27"/>
      <c r="C3450" s="27"/>
      <c r="D3450" s="27"/>
      <c r="E3450" s="27"/>
      <c r="F3450" s="26"/>
      <c r="G3450" s="28" t="str">
        <f t="shared" si="62"/>
        <v/>
      </c>
      <c r="H3450" s="31"/>
    </row>
    <row r="3451" spans="2:8">
      <c r="B3451" s="27"/>
      <c r="C3451" s="27"/>
      <c r="D3451" s="27"/>
      <c r="E3451" s="27"/>
      <c r="F3451" s="26"/>
      <c r="G3451" s="28" t="str">
        <f t="shared" si="62"/>
        <v/>
      </c>
      <c r="H3451" s="31"/>
    </row>
    <row r="3452" spans="2:8">
      <c r="B3452" s="27"/>
      <c r="C3452" s="27"/>
      <c r="D3452" s="27"/>
      <c r="E3452" s="27"/>
      <c r="F3452" s="26"/>
      <c r="G3452" s="28" t="str">
        <f t="shared" si="62"/>
        <v/>
      </c>
      <c r="H3452" s="31"/>
    </row>
    <row r="3453" spans="2:8">
      <c r="B3453" s="27"/>
      <c r="C3453" s="27"/>
      <c r="D3453" s="27"/>
      <c r="E3453" s="27"/>
      <c r="F3453" s="26"/>
      <c r="G3453" s="28" t="str">
        <f t="shared" si="62"/>
        <v/>
      </c>
      <c r="H3453" s="31"/>
    </row>
    <row r="3454" spans="2:8">
      <c r="B3454" s="27"/>
      <c r="C3454" s="27"/>
      <c r="D3454" s="27"/>
      <c r="E3454" s="27"/>
      <c r="F3454" s="26"/>
      <c r="G3454" s="28" t="str">
        <f t="shared" si="62"/>
        <v/>
      </c>
      <c r="H3454" s="31"/>
    </row>
    <row r="3455" spans="2:8">
      <c r="B3455" s="27"/>
      <c r="C3455" s="27"/>
      <c r="D3455" s="27"/>
      <c r="E3455" s="27"/>
      <c r="F3455" s="26"/>
      <c r="G3455" s="28" t="str">
        <f t="shared" si="62"/>
        <v/>
      </c>
      <c r="H3455" s="31"/>
    </row>
    <row r="3456" spans="2:8">
      <c r="B3456" s="27"/>
      <c r="C3456" s="27"/>
      <c r="D3456" s="27"/>
      <c r="E3456" s="27"/>
      <c r="F3456" s="26"/>
      <c r="G3456" s="28" t="str">
        <f t="shared" si="62"/>
        <v/>
      </c>
      <c r="H3456" s="31"/>
    </row>
    <row r="3457" spans="2:8">
      <c r="B3457" s="27"/>
      <c r="C3457" s="27"/>
      <c r="D3457" s="27"/>
      <c r="E3457" s="27"/>
      <c r="F3457" s="26"/>
      <c r="G3457" s="28" t="str">
        <f t="shared" si="62"/>
        <v/>
      </c>
      <c r="H3457" s="31"/>
    </row>
    <row r="3458" spans="2:8">
      <c r="B3458" s="27"/>
      <c r="C3458" s="27"/>
      <c r="D3458" s="27"/>
      <c r="E3458" s="27"/>
      <c r="F3458" s="26"/>
      <c r="G3458" s="28" t="str">
        <f t="shared" si="62"/>
        <v/>
      </c>
      <c r="H3458" s="31"/>
    </row>
    <row r="3459" spans="2:8">
      <c r="B3459" s="27"/>
      <c r="C3459" s="27"/>
      <c r="D3459" s="27"/>
      <c r="E3459" s="27"/>
      <c r="F3459" s="26"/>
      <c r="G3459" s="28" t="str">
        <f t="shared" si="62"/>
        <v/>
      </c>
      <c r="H3459" s="31"/>
    </row>
    <row r="3460" spans="2:8">
      <c r="B3460" s="27"/>
      <c r="C3460" s="27"/>
      <c r="D3460" s="27"/>
      <c r="E3460" s="27"/>
      <c r="F3460" s="26"/>
      <c r="G3460" s="28" t="str">
        <f t="shared" si="62"/>
        <v/>
      </c>
      <c r="H3460" s="31"/>
    </row>
    <row r="3461" spans="2:8">
      <c r="B3461" s="27"/>
      <c r="C3461" s="27"/>
      <c r="D3461" s="27"/>
      <c r="E3461" s="27"/>
      <c r="F3461" s="26"/>
      <c r="G3461" s="28" t="str">
        <f t="shared" si="62"/>
        <v/>
      </c>
      <c r="H3461" s="31"/>
    </row>
    <row r="3462" spans="2:8">
      <c r="B3462" s="27"/>
      <c r="C3462" s="27"/>
      <c r="D3462" s="27"/>
      <c r="E3462" s="27"/>
      <c r="F3462" s="26"/>
      <c r="G3462" s="28" t="str">
        <f t="shared" si="62"/>
        <v/>
      </c>
      <c r="H3462" s="31"/>
    </row>
    <row r="3463" spans="2:8">
      <c r="B3463" s="27"/>
      <c r="C3463" s="27"/>
      <c r="D3463" s="27"/>
      <c r="E3463" s="27"/>
      <c r="F3463" s="26"/>
      <c r="G3463" s="28" t="str">
        <f t="shared" si="62"/>
        <v/>
      </c>
      <c r="H3463" s="31"/>
    </row>
    <row r="3464" spans="2:8">
      <c r="B3464" s="27"/>
      <c r="C3464" s="27"/>
      <c r="D3464" s="27"/>
      <c r="E3464" s="27"/>
      <c r="F3464" s="26"/>
      <c r="G3464" s="28" t="str">
        <f t="shared" si="62"/>
        <v/>
      </c>
      <c r="H3464" s="31"/>
    </row>
    <row r="3465" spans="2:8">
      <c r="B3465" s="27"/>
      <c r="C3465" s="27"/>
      <c r="D3465" s="27"/>
      <c r="E3465" s="27"/>
      <c r="F3465" s="26"/>
      <c r="G3465" s="28" t="str">
        <f t="shared" si="62"/>
        <v/>
      </c>
      <c r="H3465" s="31"/>
    </row>
    <row r="3466" spans="2:8">
      <c r="B3466" s="27"/>
      <c r="C3466" s="27"/>
      <c r="D3466" s="27"/>
      <c r="E3466" s="27"/>
      <c r="F3466" s="26"/>
      <c r="G3466" s="28" t="str">
        <f t="shared" si="62"/>
        <v/>
      </c>
      <c r="H3466" s="31"/>
    </row>
    <row r="3467" spans="2:8">
      <c r="B3467" s="27"/>
      <c r="C3467" s="27"/>
      <c r="D3467" s="27"/>
      <c r="E3467" s="27"/>
      <c r="F3467" s="26"/>
      <c r="G3467" s="28" t="str">
        <f t="shared" si="62"/>
        <v/>
      </c>
      <c r="H3467" s="31"/>
    </row>
    <row r="3468" spans="2:8">
      <c r="B3468" s="27"/>
      <c r="C3468" s="27"/>
      <c r="D3468" s="27"/>
      <c r="E3468" s="27"/>
      <c r="F3468" s="26"/>
      <c r="G3468" s="28" t="str">
        <f t="shared" si="62"/>
        <v/>
      </c>
      <c r="H3468" s="31"/>
    </row>
    <row r="3469" spans="2:8">
      <c r="B3469" s="27"/>
      <c r="C3469" s="27"/>
      <c r="D3469" s="27"/>
      <c r="E3469" s="27"/>
      <c r="F3469" s="26"/>
      <c r="G3469" s="28" t="str">
        <f t="shared" si="62"/>
        <v/>
      </c>
      <c r="H3469" s="31"/>
    </row>
    <row r="3470" spans="2:8">
      <c r="B3470" s="27"/>
      <c r="C3470" s="27"/>
      <c r="D3470" s="27"/>
      <c r="E3470" s="27"/>
      <c r="F3470" s="26"/>
      <c r="G3470" s="28" t="str">
        <f t="shared" si="62"/>
        <v/>
      </c>
      <c r="H3470" s="31"/>
    </row>
    <row r="3471" spans="2:8">
      <c r="B3471" s="27"/>
      <c r="C3471" s="27"/>
      <c r="D3471" s="27"/>
      <c r="E3471" s="27"/>
      <c r="F3471" s="26"/>
      <c r="G3471" s="28" t="str">
        <f t="shared" si="62"/>
        <v/>
      </c>
      <c r="H3471" s="31"/>
    </row>
    <row r="3472" spans="2:8">
      <c r="B3472" s="27"/>
      <c r="C3472" s="27"/>
      <c r="D3472" s="27"/>
      <c r="E3472" s="27"/>
      <c r="F3472" s="26"/>
      <c r="G3472" s="28" t="str">
        <f t="shared" si="62"/>
        <v/>
      </c>
      <c r="H3472" s="31"/>
    </row>
    <row r="3473" spans="2:8">
      <c r="B3473" s="27"/>
      <c r="C3473" s="27"/>
      <c r="D3473" s="27"/>
      <c r="E3473" s="27"/>
      <c r="F3473" s="26"/>
      <c r="G3473" s="28" t="str">
        <f t="shared" si="62"/>
        <v/>
      </c>
      <c r="H3473" s="31"/>
    </row>
    <row r="3474" spans="2:8">
      <c r="B3474" s="27"/>
      <c r="C3474" s="27"/>
      <c r="D3474" s="27"/>
      <c r="E3474" s="27"/>
      <c r="F3474" s="26"/>
      <c r="G3474" s="28" t="str">
        <f t="shared" si="62"/>
        <v/>
      </c>
      <c r="H3474" s="31"/>
    </row>
    <row r="3475" spans="2:8">
      <c r="B3475" s="27"/>
      <c r="C3475" s="27"/>
      <c r="D3475" s="27"/>
      <c r="E3475" s="27"/>
      <c r="F3475" s="26"/>
      <c r="G3475" s="28" t="str">
        <f t="shared" si="62"/>
        <v/>
      </c>
      <c r="H3475" s="31"/>
    </row>
    <row r="3476" spans="2:8">
      <c r="B3476" s="27"/>
      <c r="C3476" s="27"/>
      <c r="D3476" s="27"/>
      <c r="E3476" s="27"/>
      <c r="F3476" s="26"/>
      <c r="G3476" s="28" t="str">
        <f t="shared" si="62"/>
        <v/>
      </c>
      <c r="H3476" s="31"/>
    </row>
    <row r="3477" spans="2:8">
      <c r="B3477" s="27"/>
      <c r="C3477" s="27"/>
      <c r="D3477" s="27"/>
      <c r="E3477" s="27"/>
      <c r="F3477" s="26"/>
      <c r="G3477" s="28" t="str">
        <f t="shared" si="62"/>
        <v/>
      </c>
      <c r="H3477" s="31"/>
    </row>
    <row r="3478" spans="2:8">
      <c r="B3478" s="27"/>
      <c r="C3478" s="27"/>
      <c r="D3478" s="27"/>
      <c r="E3478" s="27"/>
      <c r="F3478" s="26"/>
      <c r="G3478" s="28" t="str">
        <f t="shared" si="62"/>
        <v/>
      </c>
      <c r="H3478" s="31"/>
    </row>
    <row r="3479" spans="2:8">
      <c r="B3479" s="27"/>
      <c r="C3479" s="27"/>
      <c r="D3479" s="27"/>
      <c r="E3479" s="27"/>
      <c r="F3479" s="26"/>
      <c r="G3479" s="28" t="str">
        <f t="shared" si="62"/>
        <v/>
      </c>
      <c r="H3479" s="31"/>
    </row>
    <row r="3480" spans="2:8">
      <c r="B3480" s="27"/>
      <c r="C3480" s="27"/>
      <c r="D3480" s="27"/>
      <c r="E3480" s="27"/>
      <c r="F3480" s="26"/>
      <c r="G3480" s="28" t="str">
        <f t="shared" si="62"/>
        <v/>
      </c>
      <c r="H3480" s="31"/>
    </row>
    <row r="3481" spans="2:8">
      <c r="B3481" s="27"/>
      <c r="C3481" s="27"/>
      <c r="D3481" s="27"/>
      <c r="E3481" s="27"/>
      <c r="F3481" s="26"/>
      <c r="G3481" s="28" t="str">
        <f t="shared" si="62"/>
        <v/>
      </c>
      <c r="H3481" s="31"/>
    </row>
    <row r="3482" spans="2:8">
      <c r="B3482" s="27"/>
      <c r="C3482" s="27"/>
      <c r="D3482" s="27"/>
      <c r="E3482" s="27"/>
      <c r="F3482" s="26"/>
      <c r="G3482" s="28" t="str">
        <f t="shared" si="62"/>
        <v/>
      </c>
      <c r="H3482" s="31"/>
    </row>
    <row r="3483" spans="2:8">
      <c r="B3483" s="27"/>
      <c r="C3483" s="27"/>
      <c r="D3483" s="27"/>
      <c r="E3483" s="27"/>
      <c r="F3483" s="26"/>
      <c r="G3483" s="28" t="str">
        <f t="shared" si="62"/>
        <v/>
      </c>
      <c r="H3483" s="31"/>
    </row>
    <row r="3484" spans="2:8">
      <c r="B3484" s="27"/>
      <c r="C3484" s="27"/>
      <c r="D3484" s="27"/>
      <c r="E3484" s="27"/>
      <c r="F3484" s="26"/>
      <c r="G3484" s="28" t="str">
        <f t="shared" si="62"/>
        <v/>
      </c>
      <c r="H3484" s="31"/>
    </row>
    <row r="3485" spans="2:8">
      <c r="B3485" s="27"/>
      <c r="C3485" s="27"/>
      <c r="D3485" s="27"/>
      <c r="E3485" s="27"/>
      <c r="F3485" s="26"/>
      <c r="G3485" s="28" t="str">
        <f t="shared" si="62"/>
        <v/>
      </c>
      <c r="H3485" s="31"/>
    </row>
    <row r="3486" spans="2:8">
      <c r="B3486" s="27"/>
      <c r="C3486" s="27"/>
      <c r="D3486" s="27"/>
      <c r="E3486" s="27"/>
      <c r="F3486" s="26"/>
      <c r="G3486" s="28" t="str">
        <f t="shared" si="62"/>
        <v/>
      </c>
      <c r="H3486" s="31"/>
    </row>
    <row r="3487" spans="2:8">
      <c r="B3487" s="27"/>
      <c r="C3487" s="27"/>
      <c r="D3487" s="27"/>
      <c r="E3487" s="27"/>
      <c r="F3487" s="26"/>
      <c r="G3487" s="28" t="str">
        <f t="shared" si="62"/>
        <v/>
      </c>
      <c r="H3487" s="31"/>
    </row>
    <row r="3488" spans="2:8">
      <c r="B3488" s="27"/>
      <c r="C3488" s="27"/>
      <c r="D3488" s="27"/>
      <c r="E3488" s="27"/>
      <c r="F3488" s="26"/>
      <c r="G3488" s="28" t="str">
        <f t="shared" si="62"/>
        <v/>
      </c>
      <c r="H3488" s="31"/>
    </row>
    <row r="3489" spans="2:8">
      <c r="B3489" s="27"/>
      <c r="C3489" s="27"/>
      <c r="D3489" s="27"/>
      <c r="E3489" s="27"/>
      <c r="F3489" s="26"/>
      <c r="G3489" s="28" t="str">
        <f t="shared" si="62"/>
        <v/>
      </c>
      <c r="H3489" s="31"/>
    </row>
    <row r="3490" spans="2:8">
      <c r="B3490" s="27"/>
      <c r="C3490" s="27"/>
      <c r="D3490" s="27"/>
      <c r="E3490" s="27"/>
      <c r="F3490" s="26"/>
      <c r="G3490" s="28" t="str">
        <f t="shared" si="62"/>
        <v/>
      </c>
      <c r="H3490" s="31"/>
    </row>
    <row r="3491" spans="2:8">
      <c r="B3491" s="27"/>
      <c r="C3491" s="27"/>
      <c r="D3491" s="27"/>
      <c r="E3491" s="27"/>
      <c r="F3491" s="26"/>
      <c r="G3491" s="28" t="str">
        <f t="shared" si="62"/>
        <v/>
      </c>
      <c r="H3491" s="31"/>
    </row>
    <row r="3492" spans="2:8">
      <c r="B3492" s="27"/>
      <c r="C3492" s="27"/>
      <c r="D3492" s="27"/>
      <c r="E3492" s="27"/>
      <c r="F3492" s="26"/>
      <c r="G3492" s="28" t="str">
        <f t="shared" si="62"/>
        <v/>
      </c>
      <c r="H3492" s="31"/>
    </row>
    <row r="3493" spans="2:8">
      <c r="B3493" s="27"/>
      <c r="C3493" s="27"/>
      <c r="D3493" s="27"/>
      <c r="E3493" s="27"/>
      <c r="F3493" s="26"/>
      <c r="G3493" s="28" t="str">
        <f t="shared" si="62"/>
        <v/>
      </c>
      <c r="H3493" s="31"/>
    </row>
    <row r="3494" spans="2:8">
      <c r="B3494" s="27"/>
      <c r="C3494" s="27"/>
      <c r="D3494" s="27"/>
      <c r="E3494" s="27"/>
      <c r="F3494" s="26"/>
      <c r="G3494" s="28" t="str">
        <f t="shared" si="62"/>
        <v/>
      </c>
      <c r="H3494" s="31"/>
    </row>
    <row r="3495" spans="2:8">
      <c r="B3495" s="27"/>
      <c r="C3495" s="27"/>
      <c r="D3495" s="27"/>
      <c r="E3495" s="27"/>
      <c r="F3495" s="26"/>
      <c r="G3495" s="28" t="str">
        <f t="shared" si="62"/>
        <v/>
      </c>
      <c r="H3495" s="31"/>
    </row>
    <row r="3496" spans="2:8">
      <c r="B3496" s="27"/>
      <c r="C3496" s="27"/>
      <c r="D3496" s="27"/>
      <c r="E3496" s="27"/>
      <c r="F3496" s="26"/>
      <c r="G3496" s="28" t="str">
        <f t="shared" si="62"/>
        <v/>
      </c>
      <c r="H3496" s="31"/>
    </row>
    <row r="3497" spans="2:8">
      <c r="B3497" s="27"/>
      <c r="C3497" s="27"/>
      <c r="D3497" s="27"/>
      <c r="E3497" s="27"/>
      <c r="F3497" s="26"/>
      <c r="G3497" s="28" t="str">
        <f t="shared" ref="G3497:G3560" si="63">IF(F3497="","",IF(F3497="EI",4,IF(F3497="EO",5.2,IF(F3497="EQ",3.9,IF(F3497="ILF",7.5,IF(F3497="EIF",5.4))))))</f>
        <v/>
      </c>
      <c r="H3497" s="31"/>
    </row>
    <row r="3498" spans="2:8">
      <c r="B3498" s="27"/>
      <c r="C3498" s="27"/>
      <c r="D3498" s="27"/>
      <c r="E3498" s="27"/>
      <c r="F3498" s="26"/>
      <c r="G3498" s="28" t="str">
        <f t="shared" si="63"/>
        <v/>
      </c>
      <c r="H3498" s="31"/>
    </row>
    <row r="3499" spans="2:8">
      <c r="B3499" s="27"/>
      <c r="C3499" s="27"/>
      <c r="D3499" s="27"/>
      <c r="E3499" s="27"/>
      <c r="F3499" s="26"/>
      <c r="G3499" s="28" t="str">
        <f t="shared" si="63"/>
        <v/>
      </c>
      <c r="H3499" s="31"/>
    </row>
    <row r="3500" spans="2:8">
      <c r="B3500" s="27"/>
      <c r="C3500" s="27"/>
      <c r="D3500" s="27"/>
      <c r="E3500" s="27"/>
      <c r="F3500" s="26"/>
      <c r="G3500" s="28" t="str">
        <f t="shared" si="63"/>
        <v/>
      </c>
      <c r="H3500" s="31"/>
    </row>
    <row r="3501" spans="2:8">
      <c r="B3501" s="27"/>
      <c r="C3501" s="27"/>
      <c r="D3501" s="27"/>
      <c r="E3501" s="27"/>
      <c r="F3501" s="26"/>
      <c r="G3501" s="28" t="str">
        <f t="shared" si="63"/>
        <v/>
      </c>
      <c r="H3501" s="31"/>
    </row>
    <row r="3502" spans="2:8">
      <c r="B3502" s="27"/>
      <c r="C3502" s="27"/>
      <c r="D3502" s="27"/>
      <c r="E3502" s="27"/>
      <c r="F3502" s="26"/>
      <c r="G3502" s="28" t="str">
        <f t="shared" si="63"/>
        <v/>
      </c>
      <c r="H3502" s="31"/>
    </row>
    <row r="3503" spans="2:8">
      <c r="B3503" s="27"/>
      <c r="C3503" s="27"/>
      <c r="D3503" s="27"/>
      <c r="E3503" s="27"/>
      <c r="F3503" s="26"/>
      <c r="G3503" s="28" t="str">
        <f t="shared" si="63"/>
        <v/>
      </c>
      <c r="H3503" s="31"/>
    </row>
    <row r="3504" spans="2:8">
      <c r="B3504" s="27"/>
      <c r="C3504" s="27"/>
      <c r="D3504" s="27"/>
      <c r="E3504" s="27"/>
      <c r="F3504" s="26"/>
      <c r="G3504" s="28" t="str">
        <f t="shared" si="63"/>
        <v/>
      </c>
      <c r="H3504" s="31"/>
    </row>
    <row r="3505" spans="2:8">
      <c r="B3505" s="27"/>
      <c r="C3505" s="27"/>
      <c r="D3505" s="27"/>
      <c r="E3505" s="27"/>
      <c r="F3505" s="26"/>
      <c r="G3505" s="28" t="str">
        <f t="shared" si="63"/>
        <v/>
      </c>
      <c r="H3505" s="31"/>
    </row>
    <row r="3506" spans="2:8">
      <c r="B3506" s="27"/>
      <c r="C3506" s="27"/>
      <c r="D3506" s="27"/>
      <c r="E3506" s="27"/>
      <c r="F3506" s="26"/>
      <c r="G3506" s="28" t="str">
        <f t="shared" si="63"/>
        <v/>
      </c>
      <c r="H3506" s="31"/>
    </row>
    <row r="3507" spans="2:8">
      <c r="B3507" s="27"/>
      <c r="C3507" s="27"/>
      <c r="D3507" s="27"/>
      <c r="E3507" s="27"/>
      <c r="F3507" s="26"/>
      <c r="G3507" s="28" t="str">
        <f t="shared" si="63"/>
        <v/>
      </c>
      <c r="H3507" s="31"/>
    </row>
    <row r="3508" spans="2:8">
      <c r="B3508" s="27"/>
      <c r="C3508" s="27"/>
      <c r="D3508" s="27"/>
      <c r="E3508" s="27"/>
      <c r="F3508" s="26"/>
      <c r="G3508" s="28" t="str">
        <f t="shared" si="63"/>
        <v/>
      </c>
      <c r="H3508" s="31"/>
    </row>
    <row r="3509" spans="2:8">
      <c r="B3509" s="27"/>
      <c r="C3509" s="27"/>
      <c r="D3509" s="27"/>
      <c r="E3509" s="27"/>
      <c r="F3509" s="26"/>
      <c r="G3509" s="28" t="str">
        <f t="shared" si="63"/>
        <v/>
      </c>
      <c r="H3509" s="31"/>
    </row>
    <row r="3510" spans="2:8">
      <c r="B3510" s="27"/>
      <c r="C3510" s="27"/>
      <c r="D3510" s="27"/>
      <c r="E3510" s="27"/>
      <c r="F3510" s="26"/>
      <c r="G3510" s="28" t="str">
        <f t="shared" si="63"/>
        <v/>
      </c>
      <c r="H3510" s="31"/>
    </row>
    <row r="3511" spans="2:8">
      <c r="B3511" s="27"/>
      <c r="C3511" s="27"/>
      <c r="D3511" s="27"/>
      <c r="E3511" s="27"/>
      <c r="F3511" s="26"/>
      <c r="G3511" s="28" t="str">
        <f t="shared" si="63"/>
        <v/>
      </c>
      <c r="H3511" s="31"/>
    </row>
    <row r="3512" spans="2:8">
      <c r="B3512" s="27"/>
      <c r="C3512" s="27"/>
      <c r="D3512" s="27"/>
      <c r="E3512" s="27"/>
      <c r="F3512" s="26"/>
      <c r="G3512" s="28" t="str">
        <f t="shared" si="63"/>
        <v/>
      </c>
      <c r="H3512" s="31"/>
    </row>
    <row r="3513" spans="2:8">
      <c r="B3513" s="27"/>
      <c r="C3513" s="27"/>
      <c r="D3513" s="27"/>
      <c r="E3513" s="27"/>
      <c r="F3513" s="26"/>
      <c r="G3513" s="28" t="str">
        <f t="shared" si="63"/>
        <v/>
      </c>
      <c r="H3513" s="31"/>
    </row>
    <row r="3514" spans="2:8">
      <c r="B3514" s="27"/>
      <c r="C3514" s="27"/>
      <c r="D3514" s="27"/>
      <c r="E3514" s="27"/>
      <c r="F3514" s="26"/>
      <c r="G3514" s="28" t="str">
        <f t="shared" si="63"/>
        <v/>
      </c>
      <c r="H3514" s="31"/>
    </row>
    <row r="3515" spans="2:8">
      <c r="B3515" s="27"/>
      <c r="C3515" s="27"/>
      <c r="D3515" s="27"/>
      <c r="E3515" s="27"/>
      <c r="F3515" s="26"/>
      <c r="G3515" s="28" t="str">
        <f t="shared" si="63"/>
        <v/>
      </c>
      <c r="H3515" s="31"/>
    </row>
    <row r="3516" spans="2:8">
      <c r="B3516" s="27"/>
      <c r="C3516" s="27"/>
      <c r="D3516" s="27"/>
      <c r="E3516" s="27"/>
      <c r="F3516" s="26"/>
      <c r="G3516" s="28" t="str">
        <f t="shared" si="63"/>
        <v/>
      </c>
      <c r="H3516" s="31"/>
    </row>
    <row r="3517" spans="2:8">
      <c r="B3517" s="27"/>
      <c r="C3517" s="27"/>
      <c r="D3517" s="27"/>
      <c r="E3517" s="27"/>
      <c r="F3517" s="26"/>
      <c r="G3517" s="28" t="str">
        <f t="shared" si="63"/>
        <v/>
      </c>
      <c r="H3517" s="31"/>
    </row>
    <row r="3518" spans="2:8">
      <c r="B3518" s="27"/>
      <c r="C3518" s="27"/>
      <c r="D3518" s="27"/>
      <c r="E3518" s="27"/>
      <c r="F3518" s="26"/>
      <c r="G3518" s="28" t="str">
        <f t="shared" si="63"/>
        <v/>
      </c>
      <c r="H3518" s="31"/>
    </row>
    <row r="3519" spans="2:8">
      <c r="B3519" s="27"/>
      <c r="C3519" s="27"/>
      <c r="D3519" s="27"/>
      <c r="E3519" s="27"/>
      <c r="F3519" s="26"/>
      <c r="G3519" s="28" t="str">
        <f t="shared" si="63"/>
        <v/>
      </c>
      <c r="H3519" s="31"/>
    </row>
    <row r="3520" spans="2:8">
      <c r="B3520" s="27"/>
      <c r="C3520" s="27"/>
      <c r="D3520" s="27"/>
      <c r="E3520" s="27"/>
      <c r="F3520" s="26"/>
      <c r="G3520" s="28" t="str">
        <f t="shared" si="63"/>
        <v/>
      </c>
      <c r="H3520" s="31"/>
    </row>
    <row r="3521" spans="2:8">
      <c r="B3521" s="27"/>
      <c r="C3521" s="27"/>
      <c r="D3521" s="27"/>
      <c r="E3521" s="27"/>
      <c r="F3521" s="26"/>
      <c r="G3521" s="28" t="str">
        <f t="shared" si="63"/>
        <v/>
      </c>
      <c r="H3521" s="31"/>
    </row>
    <row r="3522" spans="2:8">
      <c r="B3522" s="27"/>
      <c r="C3522" s="27"/>
      <c r="D3522" s="27"/>
      <c r="E3522" s="27"/>
      <c r="F3522" s="26"/>
      <c r="G3522" s="28" t="str">
        <f t="shared" si="63"/>
        <v/>
      </c>
      <c r="H3522" s="31"/>
    </row>
    <row r="3523" spans="2:8">
      <c r="B3523" s="27"/>
      <c r="C3523" s="27"/>
      <c r="D3523" s="27"/>
      <c r="E3523" s="27"/>
      <c r="F3523" s="26"/>
      <c r="G3523" s="28" t="str">
        <f t="shared" si="63"/>
        <v/>
      </c>
      <c r="H3523" s="31"/>
    </row>
    <row r="3524" spans="2:8">
      <c r="B3524" s="27"/>
      <c r="C3524" s="27"/>
      <c r="D3524" s="27"/>
      <c r="E3524" s="27"/>
      <c r="F3524" s="26"/>
      <c r="G3524" s="28" t="str">
        <f t="shared" si="63"/>
        <v/>
      </c>
      <c r="H3524" s="31"/>
    </row>
    <row r="3525" spans="2:8">
      <c r="B3525" s="27"/>
      <c r="C3525" s="27"/>
      <c r="D3525" s="27"/>
      <c r="E3525" s="27"/>
      <c r="F3525" s="26"/>
      <c r="G3525" s="28" t="str">
        <f t="shared" si="63"/>
        <v/>
      </c>
      <c r="H3525" s="31"/>
    </row>
    <row r="3526" spans="2:8">
      <c r="B3526" s="27"/>
      <c r="C3526" s="27"/>
      <c r="D3526" s="27"/>
      <c r="E3526" s="27"/>
      <c r="F3526" s="26"/>
      <c r="G3526" s="28" t="str">
        <f t="shared" si="63"/>
        <v/>
      </c>
      <c r="H3526" s="31"/>
    </row>
    <row r="3527" spans="2:8">
      <c r="B3527" s="27"/>
      <c r="C3527" s="27"/>
      <c r="D3527" s="27"/>
      <c r="E3527" s="27"/>
      <c r="F3527" s="26"/>
      <c r="G3527" s="28" t="str">
        <f t="shared" si="63"/>
        <v/>
      </c>
      <c r="H3527" s="31"/>
    </row>
    <row r="3528" spans="2:8">
      <c r="B3528" s="27"/>
      <c r="C3528" s="27"/>
      <c r="D3528" s="27"/>
      <c r="E3528" s="27"/>
      <c r="F3528" s="26"/>
      <c r="G3528" s="28" t="str">
        <f t="shared" si="63"/>
        <v/>
      </c>
      <c r="H3528" s="31"/>
    </row>
    <row r="3529" spans="2:8">
      <c r="B3529" s="27"/>
      <c r="C3529" s="27"/>
      <c r="D3529" s="27"/>
      <c r="E3529" s="27"/>
      <c r="F3529" s="26"/>
      <c r="G3529" s="28" t="str">
        <f t="shared" si="63"/>
        <v/>
      </c>
      <c r="H3529" s="31"/>
    </row>
    <row r="3530" spans="2:8">
      <c r="B3530" s="27"/>
      <c r="C3530" s="27"/>
      <c r="D3530" s="27"/>
      <c r="E3530" s="27"/>
      <c r="F3530" s="26"/>
      <c r="G3530" s="28" t="str">
        <f t="shared" si="63"/>
        <v/>
      </c>
      <c r="H3530" s="31"/>
    </row>
    <row r="3531" spans="2:8">
      <c r="B3531" s="27"/>
      <c r="C3531" s="27"/>
      <c r="D3531" s="27"/>
      <c r="E3531" s="27"/>
      <c r="F3531" s="26"/>
      <c r="G3531" s="28" t="str">
        <f t="shared" si="63"/>
        <v/>
      </c>
      <c r="H3531" s="31"/>
    </row>
    <row r="3532" spans="2:8">
      <c r="B3532" s="27"/>
      <c r="C3532" s="27"/>
      <c r="D3532" s="27"/>
      <c r="E3532" s="27"/>
      <c r="F3532" s="26"/>
      <c r="G3532" s="28" t="str">
        <f t="shared" si="63"/>
        <v/>
      </c>
      <c r="H3532" s="31"/>
    </row>
    <row r="3533" spans="2:8">
      <c r="B3533" s="27"/>
      <c r="C3533" s="27"/>
      <c r="D3533" s="27"/>
      <c r="E3533" s="27"/>
      <c r="F3533" s="26"/>
      <c r="G3533" s="28" t="str">
        <f t="shared" si="63"/>
        <v/>
      </c>
      <c r="H3533" s="31"/>
    </row>
    <row r="3534" spans="2:8">
      <c r="B3534" s="27"/>
      <c r="C3534" s="27"/>
      <c r="D3534" s="27"/>
      <c r="E3534" s="27"/>
      <c r="F3534" s="26"/>
      <c r="G3534" s="28" t="str">
        <f t="shared" si="63"/>
        <v/>
      </c>
      <c r="H3534" s="31"/>
    </row>
    <row r="3535" spans="2:8">
      <c r="B3535" s="27"/>
      <c r="C3535" s="27"/>
      <c r="D3535" s="27"/>
      <c r="E3535" s="27"/>
      <c r="F3535" s="26"/>
      <c r="G3535" s="28" t="str">
        <f t="shared" si="63"/>
        <v/>
      </c>
      <c r="H3535" s="31"/>
    </row>
    <row r="3536" spans="2:8">
      <c r="B3536" s="27"/>
      <c r="C3536" s="27"/>
      <c r="D3536" s="27"/>
      <c r="E3536" s="27"/>
      <c r="F3536" s="26"/>
      <c r="G3536" s="28" t="str">
        <f t="shared" si="63"/>
        <v/>
      </c>
      <c r="H3536" s="31"/>
    </row>
    <row r="3537" spans="2:8">
      <c r="B3537" s="27"/>
      <c r="C3537" s="27"/>
      <c r="D3537" s="27"/>
      <c r="E3537" s="27"/>
      <c r="F3537" s="26"/>
      <c r="G3537" s="28" t="str">
        <f t="shared" si="63"/>
        <v/>
      </c>
      <c r="H3537" s="31"/>
    </row>
    <row r="3538" spans="2:8">
      <c r="B3538" s="27"/>
      <c r="C3538" s="27"/>
      <c r="D3538" s="27"/>
      <c r="E3538" s="27"/>
      <c r="F3538" s="26"/>
      <c r="G3538" s="28" t="str">
        <f t="shared" si="63"/>
        <v/>
      </c>
      <c r="H3538" s="31"/>
    </row>
    <row r="3539" spans="2:8">
      <c r="B3539" s="27"/>
      <c r="C3539" s="27"/>
      <c r="D3539" s="27"/>
      <c r="E3539" s="27"/>
      <c r="F3539" s="26"/>
      <c r="G3539" s="28" t="str">
        <f t="shared" si="63"/>
        <v/>
      </c>
      <c r="H3539" s="31"/>
    </row>
    <row r="3540" spans="2:8">
      <c r="B3540" s="27"/>
      <c r="C3540" s="27"/>
      <c r="D3540" s="27"/>
      <c r="E3540" s="27"/>
      <c r="F3540" s="26"/>
      <c r="G3540" s="28" t="str">
        <f t="shared" si="63"/>
        <v/>
      </c>
      <c r="H3540" s="31"/>
    </row>
    <row r="3541" spans="2:8">
      <c r="B3541" s="27"/>
      <c r="C3541" s="27"/>
      <c r="D3541" s="27"/>
      <c r="E3541" s="27"/>
      <c r="F3541" s="26"/>
      <c r="G3541" s="28" t="str">
        <f t="shared" si="63"/>
        <v/>
      </c>
      <c r="H3541" s="31"/>
    </row>
    <row r="3542" spans="2:8">
      <c r="B3542" s="27"/>
      <c r="C3542" s="27"/>
      <c r="D3542" s="27"/>
      <c r="E3542" s="27"/>
      <c r="F3542" s="26"/>
      <c r="G3542" s="28" t="str">
        <f t="shared" si="63"/>
        <v/>
      </c>
      <c r="H3542" s="31"/>
    </row>
    <row r="3543" spans="2:8">
      <c r="B3543" s="27"/>
      <c r="C3543" s="27"/>
      <c r="D3543" s="27"/>
      <c r="E3543" s="27"/>
      <c r="F3543" s="26"/>
      <c r="G3543" s="28" t="str">
        <f t="shared" si="63"/>
        <v/>
      </c>
      <c r="H3543" s="31"/>
    </row>
    <row r="3544" spans="2:8">
      <c r="B3544" s="27"/>
      <c r="C3544" s="27"/>
      <c r="D3544" s="27"/>
      <c r="E3544" s="27"/>
      <c r="F3544" s="26"/>
      <c r="G3544" s="28" t="str">
        <f t="shared" si="63"/>
        <v/>
      </c>
      <c r="H3544" s="31"/>
    </row>
    <row r="3545" spans="2:8">
      <c r="B3545" s="27"/>
      <c r="C3545" s="27"/>
      <c r="D3545" s="27"/>
      <c r="E3545" s="27"/>
      <c r="F3545" s="26"/>
      <c r="G3545" s="28" t="str">
        <f t="shared" si="63"/>
        <v/>
      </c>
      <c r="H3545" s="31"/>
    </row>
    <row r="3546" spans="2:8">
      <c r="B3546" s="27"/>
      <c r="C3546" s="27"/>
      <c r="D3546" s="27"/>
      <c r="E3546" s="27"/>
      <c r="F3546" s="26"/>
      <c r="G3546" s="28" t="str">
        <f t="shared" si="63"/>
        <v/>
      </c>
      <c r="H3546" s="31"/>
    </row>
    <row r="3547" spans="2:8">
      <c r="B3547" s="27"/>
      <c r="C3547" s="27"/>
      <c r="D3547" s="27"/>
      <c r="E3547" s="27"/>
      <c r="F3547" s="26"/>
      <c r="G3547" s="28" t="str">
        <f t="shared" si="63"/>
        <v/>
      </c>
      <c r="H3547" s="31"/>
    </row>
    <row r="3548" spans="2:8">
      <c r="B3548" s="27"/>
      <c r="C3548" s="27"/>
      <c r="D3548" s="27"/>
      <c r="E3548" s="27"/>
      <c r="F3548" s="26"/>
      <c r="G3548" s="28" t="str">
        <f t="shared" si="63"/>
        <v/>
      </c>
      <c r="H3548" s="31"/>
    </row>
    <row r="3549" spans="2:8">
      <c r="B3549" s="27"/>
      <c r="C3549" s="27"/>
      <c r="D3549" s="27"/>
      <c r="E3549" s="27"/>
      <c r="F3549" s="26"/>
      <c r="G3549" s="28" t="str">
        <f t="shared" si="63"/>
        <v/>
      </c>
      <c r="H3549" s="31"/>
    </row>
    <row r="3550" spans="2:8">
      <c r="B3550" s="27"/>
      <c r="C3550" s="27"/>
      <c r="D3550" s="27"/>
      <c r="E3550" s="27"/>
      <c r="F3550" s="26"/>
      <c r="G3550" s="28" t="str">
        <f t="shared" si="63"/>
        <v/>
      </c>
      <c r="H3550" s="31"/>
    </row>
    <row r="3551" spans="2:8">
      <c r="B3551" s="27"/>
      <c r="C3551" s="27"/>
      <c r="D3551" s="27"/>
      <c r="E3551" s="27"/>
      <c r="F3551" s="26"/>
      <c r="G3551" s="28" t="str">
        <f t="shared" si="63"/>
        <v/>
      </c>
      <c r="H3551" s="31"/>
    </row>
    <row r="3552" spans="2:8">
      <c r="B3552" s="27"/>
      <c r="C3552" s="27"/>
      <c r="D3552" s="27"/>
      <c r="E3552" s="27"/>
      <c r="F3552" s="26"/>
      <c r="G3552" s="28" t="str">
        <f t="shared" si="63"/>
        <v/>
      </c>
      <c r="H3552" s="31"/>
    </row>
    <row r="3553" spans="2:8">
      <c r="B3553" s="27"/>
      <c r="C3553" s="27"/>
      <c r="D3553" s="27"/>
      <c r="E3553" s="27"/>
      <c r="F3553" s="26"/>
      <c r="G3553" s="28" t="str">
        <f t="shared" si="63"/>
        <v/>
      </c>
      <c r="H3553" s="31"/>
    </row>
    <row r="3554" spans="2:8">
      <c r="B3554" s="27"/>
      <c r="C3554" s="27"/>
      <c r="D3554" s="27"/>
      <c r="E3554" s="27"/>
      <c r="F3554" s="26"/>
      <c r="G3554" s="28" t="str">
        <f t="shared" si="63"/>
        <v/>
      </c>
      <c r="H3554" s="31"/>
    </row>
    <row r="3555" spans="2:8">
      <c r="B3555" s="27"/>
      <c r="C3555" s="27"/>
      <c r="D3555" s="27"/>
      <c r="E3555" s="27"/>
      <c r="F3555" s="26"/>
      <c r="G3555" s="28" t="str">
        <f t="shared" si="63"/>
        <v/>
      </c>
      <c r="H3555" s="31"/>
    </row>
    <row r="3556" spans="2:8">
      <c r="B3556" s="27"/>
      <c r="C3556" s="27"/>
      <c r="D3556" s="27"/>
      <c r="E3556" s="27"/>
      <c r="F3556" s="26"/>
      <c r="G3556" s="28" t="str">
        <f t="shared" si="63"/>
        <v/>
      </c>
      <c r="H3556" s="31"/>
    </row>
    <row r="3557" spans="2:8">
      <c r="B3557" s="27"/>
      <c r="C3557" s="27"/>
      <c r="D3557" s="27"/>
      <c r="E3557" s="27"/>
      <c r="F3557" s="26"/>
      <c r="G3557" s="28" t="str">
        <f t="shared" si="63"/>
        <v/>
      </c>
      <c r="H3557" s="31"/>
    </row>
    <row r="3558" spans="2:8">
      <c r="B3558" s="27"/>
      <c r="C3558" s="27"/>
      <c r="D3558" s="27"/>
      <c r="E3558" s="27"/>
      <c r="F3558" s="26"/>
      <c r="G3558" s="28" t="str">
        <f t="shared" si="63"/>
        <v/>
      </c>
      <c r="H3558" s="31"/>
    </row>
    <row r="3559" spans="2:8">
      <c r="B3559" s="27"/>
      <c r="C3559" s="27"/>
      <c r="D3559" s="27"/>
      <c r="E3559" s="27"/>
      <c r="F3559" s="26"/>
      <c r="G3559" s="28" t="str">
        <f t="shared" si="63"/>
        <v/>
      </c>
      <c r="H3559" s="31"/>
    </row>
    <row r="3560" spans="2:8">
      <c r="B3560" s="27"/>
      <c r="C3560" s="27"/>
      <c r="D3560" s="27"/>
      <c r="E3560" s="27"/>
      <c r="F3560" s="26"/>
      <c r="G3560" s="28" t="str">
        <f t="shared" si="63"/>
        <v/>
      </c>
      <c r="H3560" s="31"/>
    </row>
    <row r="3561" spans="2:8">
      <c r="B3561" s="27"/>
      <c r="C3561" s="27"/>
      <c r="D3561" s="27"/>
      <c r="E3561" s="27"/>
      <c r="F3561" s="26"/>
      <c r="G3561" s="28" t="str">
        <f t="shared" ref="G3561:G3624" si="64">IF(F3561="","",IF(F3561="EI",4,IF(F3561="EO",5.2,IF(F3561="EQ",3.9,IF(F3561="ILF",7.5,IF(F3561="EIF",5.4))))))</f>
        <v/>
      </c>
      <c r="H3561" s="31"/>
    </row>
    <row r="3562" spans="2:8">
      <c r="B3562" s="27"/>
      <c r="C3562" s="27"/>
      <c r="D3562" s="27"/>
      <c r="E3562" s="27"/>
      <c r="F3562" s="26"/>
      <c r="G3562" s="28" t="str">
        <f t="shared" si="64"/>
        <v/>
      </c>
      <c r="H3562" s="31"/>
    </row>
    <row r="3563" spans="2:8">
      <c r="B3563" s="27"/>
      <c r="C3563" s="27"/>
      <c r="D3563" s="27"/>
      <c r="E3563" s="27"/>
      <c r="F3563" s="26"/>
      <c r="G3563" s="28" t="str">
        <f t="shared" si="64"/>
        <v/>
      </c>
      <c r="H3563" s="31"/>
    </row>
    <row r="3564" spans="2:8">
      <c r="B3564" s="27"/>
      <c r="C3564" s="27"/>
      <c r="D3564" s="27"/>
      <c r="E3564" s="27"/>
      <c r="F3564" s="26"/>
      <c r="G3564" s="28" t="str">
        <f t="shared" si="64"/>
        <v/>
      </c>
      <c r="H3564" s="31"/>
    </row>
    <row r="3565" spans="2:8">
      <c r="B3565" s="27"/>
      <c r="C3565" s="27"/>
      <c r="D3565" s="27"/>
      <c r="E3565" s="27"/>
      <c r="F3565" s="26"/>
      <c r="G3565" s="28" t="str">
        <f t="shared" si="64"/>
        <v/>
      </c>
      <c r="H3565" s="31"/>
    </row>
    <row r="3566" spans="2:8">
      <c r="B3566" s="27"/>
      <c r="C3566" s="27"/>
      <c r="D3566" s="27"/>
      <c r="E3566" s="27"/>
      <c r="F3566" s="26"/>
      <c r="G3566" s="28" t="str">
        <f t="shared" si="64"/>
        <v/>
      </c>
      <c r="H3566" s="31"/>
    </row>
    <row r="3567" spans="2:8">
      <c r="B3567" s="27"/>
      <c r="C3567" s="27"/>
      <c r="D3567" s="27"/>
      <c r="E3567" s="27"/>
      <c r="F3567" s="26"/>
      <c r="G3567" s="28" t="str">
        <f t="shared" si="64"/>
        <v/>
      </c>
      <c r="H3567" s="31"/>
    </row>
    <row r="3568" spans="2:8">
      <c r="B3568" s="27"/>
      <c r="C3568" s="27"/>
      <c r="D3568" s="27"/>
      <c r="E3568" s="27"/>
      <c r="F3568" s="26"/>
      <c r="G3568" s="28" t="str">
        <f t="shared" si="64"/>
        <v/>
      </c>
      <c r="H3568" s="31"/>
    </row>
    <row r="3569" spans="2:8">
      <c r="B3569" s="27"/>
      <c r="C3569" s="27"/>
      <c r="D3569" s="27"/>
      <c r="E3569" s="27"/>
      <c r="F3569" s="26"/>
      <c r="G3569" s="28" t="str">
        <f t="shared" si="64"/>
        <v/>
      </c>
      <c r="H3569" s="31"/>
    </row>
    <row r="3570" spans="2:8">
      <c r="B3570" s="27"/>
      <c r="C3570" s="27"/>
      <c r="D3570" s="27"/>
      <c r="E3570" s="27"/>
      <c r="F3570" s="26"/>
      <c r="G3570" s="28" t="str">
        <f t="shared" si="64"/>
        <v/>
      </c>
      <c r="H3570" s="31"/>
    </row>
    <row r="3571" spans="2:8">
      <c r="B3571" s="27"/>
      <c r="C3571" s="27"/>
      <c r="D3571" s="27"/>
      <c r="E3571" s="27"/>
      <c r="F3571" s="26"/>
      <c r="G3571" s="28" t="str">
        <f t="shared" si="64"/>
        <v/>
      </c>
      <c r="H3571" s="31"/>
    </row>
    <row r="3572" spans="2:8">
      <c r="B3572" s="27"/>
      <c r="C3572" s="27"/>
      <c r="D3572" s="27"/>
      <c r="E3572" s="27"/>
      <c r="F3572" s="26"/>
      <c r="G3572" s="28" t="str">
        <f t="shared" si="64"/>
        <v/>
      </c>
      <c r="H3572" s="31"/>
    </row>
    <row r="3573" spans="2:8">
      <c r="B3573" s="27"/>
      <c r="C3573" s="27"/>
      <c r="D3573" s="27"/>
      <c r="E3573" s="27"/>
      <c r="F3573" s="26"/>
      <c r="G3573" s="28" t="str">
        <f t="shared" si="64"/>
        <v/>
      </c>
      <c r="H3573" s="31"/>
    </row>
    <row r="3574" spans="2:8">
      <c r="B3574" s="27"/>
      <c r="C3574" s="27"/>
      <c r="D3574" s="27"/>
      <c r="E3574" s="27"/>
      <c r="F3574" s="26"/>
      <c r="G3574" s="28" t="str">
        <f t="shared" si="64"/>
        <v/>
      </c>
      <c r="H3574" s="31"/>
    </row>
    <row r="3575" spans="2:8">
      <c r="B3575" s="27"/>
      <c r="C3575" s="27"/>
      <c r="D3575" s="27"/>
      <c r="E3575" s="27"/>
      <c r="F3575" s="26"/>
      <c r="G3575" s="28" t="str">
        <f t="shared" si="64"/>
        <v/>
      </c>
      <c r="H3575" s="31"/>
    </row>
    <row r="3576" spans="2:8">
      <c r="B3576" s="27"/>
      <c r="C3576" s="27"/>
      <c r="D3576" s="27"/>
      <c r="E3576" s="27"/>
      <c r="F3576" s="26"/>
      <c r="G3576" s="28" t="str">
        <f t="shared" si="64"/>
        <v/>
      </c>
      <c r="H3576" s="31"/>
    </row>
    <row r="3577" spans="2:8">
      <c r="B3577" s="27"/>
      <c r="C3577" s="27"/>
      <c r="D3577" s="27"/>
      <c r="E3577" s="27"/>
      <c r="F3577" s="26"/>
      <c r="G3577" s="28" t="str">
        <f t="shared" si="64"/>
        <v/>
      </c>
      <c r="H3577" s="31"/>
    </row>
    <row r="3578" spans="2:8">
      <c r="B3578" s="27"/>
      <c r="C3578" s="27"/>
      <c r="D3578" s="27"/>
      <c r="E3578" s="27"/>
      <c r="F3578" s="26"/>
      <c r="G3578" s="28" t="str">
        <f t="shared" si="64"/>
        <v/>
      </c>
      <c r="H3578" s="31"/>
    </row>
    <row r="3579" spans="2:8">
      <c r="B3579" s="27"/>
      <c r="C3579" s="27"/>
      <c r="D3579" s="27"/>
      <c r="E3579" s="27"/>
      <c r="F3579" s="26"/>
      <c r="G3579" s="28" t="str">
        <f t="shared" si="64"/>
        <v/>
      </c>
      <c r="H3579" s="31"/>
    </row>
    <row r="3580" spans="2:8">
      <c r="B3580" s="27"/>
      <c r="C3580" s="27"/>
      <c r="D3580" s="27"/>
      <c r="E3580" s="27"/>
      <c r="F3580" s="26"/>
      <c r="G3580" s="28" t="str">
        <f t="shared" si="64"/>
        <v/>
      </c>
      <c r="H3580" s="31"/>
    </row>
    <row r="3581" spans="2:8">
      <c r="B3581" s="27"/>
      <c r="C3581" s="27"/>
      <c r="D3581" s="27"/>
      <c r="E3581" s="27"/>
      <c r="F3581" s="26"/>
      <c r="G3581" s="28" t="str">
        <f t="shared" si="64"/>
        <v/>
      </c>
      <c r="H3581" s="31"/>
    </row>
    <row r="3582" spans="2:8">
      <c r="B3582" s="27"/>
      <c r="C3582" s="27"/>
      <c r="D3582" s="27"/>
      <c r="E3582" s="27"/>
      <c r="F3582" s="26"/>
      <c r="G3582" s="28" t="str">
        <f t="shared" si="64"/>
        <v/>
      </c>
      <c r="H3582" s="31"/>
    </row>
    <row r="3583" spans="2:8">
      <c r="B3583" s="27"/>
      <c r="C3583" s="27"/>
      <c r="D3583" s="27"/>
      <c r="E3583" s="27"/>
      <c r="F3583" s="26"/>
      <c r="G3583" s="28" t="str">
        <f t="shared" si="64"/>
        <v/>
      </c>
      <c r="H3583" s="31"/>
    </row>
    <row r="3584" spans="2:8">
      <c r="B3584" s="27"/>
      <c r="C3584" s="27"/>
      <c r="D3584" s="27"/>
      <c r="E3584" s="27"/>
      <c r="F3584" s="26"/>
      <c r="G3584" s="28" t="str">
        <f t="shared" si="64"/>
        <v/>
      </c>
      <c r="H3584" s="31"/>
    </row>
    <row r="3585" spans="2:8">
      <c r="B3585" s="27"/>
      <c r="C3585" s="27"/>
      <c r="D3585" s="27"/>
      <c r="E3585" s="27"/>
      <c r="F3585" s="26"/>
      <c r="G3585" s="28" t="str">
        <f t="shared" si="64"/>
        <v/>
      </c>
      <c r="H3585" s="31"/>
    </row>
    <row r="3586" spans="2:8">
      <c r="B3586" s="27"/>
      <c r="C3586" s="27"/>
      <c r="D3586" s="27"/>
      <c r="E3586" s="27"/>
      <c r="F3586" s="26"/>
      <c r="G3586" s="28" t="str">
        <f t="shared" si="64"/>
        <v/>
      </c>
      <c r="H3586" s="31"/>
    </row>
    <row r="3587" spans="2:8">
      <c r="B3587" s="27"/>
      <c r="C3587" s="27"/>
      <c r="D3587" s="27"/>
      <c r="E3587" s="27"/>
      <c r="F3587" s="26"/>
      <c r="G3587" s="28" t="str">
        <f t="shared" si="64"/>
        <v/>
      </c>
      <c r="H3587" s="31"/>
    </row>
    <row r="3588" spans="2:8">
      <c r="B3588" s="27"/>
      <c r="C3588" s="27"/>
      <c r="D3588" s="27"/>
      <c r="E3588" s="27"/>
      <c r="F3588" s="26"/>
      <c r="G3588" s="28" t="str">
        <f t="shared" si="64"/>
        <v/>
      </c>
      <c r="H3588" s="31"/>
    </row>
    <row r="3589" spans="2:8">
      <c r="B3589" s="27"/>
      <c r="C3589" s="27"/>
      <c r="D3589" s="27"/>
      <c r="E3589" s="27"/>
      <c r="F3589" s="26"/>
      <c r="G3589" s="28" t="str">
        <f t="shared" si="64"/>
        <v/>
      </c>
      <c r="H3589" s="31"/>
    </row>
    <row r="3590" spans="2:8">
      <c r="B3590" s="27"/>
      <c r="C3590" s="27"/>
      <c r="D3590" s="27"/>
      <c r="E3590" s="27"/>
      <c r="F3590" s="26"/>
      <c r="G3590" s="28" t="str">
        <f t="shared" si="64"/>
        <v/>
      </c>
      <c r="H3590" s="31"/>
    </row>
    <row r="3591" spans="2:8">
      <c r="B3591" s="27"/>
      <c r="C3591" s="27"/>
      <c r="D3591" s="27"/>
      <c r="E3591" s="27"/>
      <c r="F3591" s="26"/>
      <c r="G3591" s="28" t="str">
        <f t="shared" si="64"/>
        <v/>
      </c>
      <c r="H3591" s="31"/>
    </row>
    <row r="3592" spans="2:8">
      <c r="B3592" s="27"/>
      <c r="C3592" s="27"/>
      <c r="D3592" s="27"/>
      <c r="E3592" s="27"/>
      <c r="F3592" s="26"/>
      <c r="G3592" s="28" t="str">
        <f t="shared" si="64"/>
        <v/>
      </c>
      <c r="H3592" s="31"/>
    </row>
    <row r="3593" spans="2:8">
      <c r="B3593" s="27"/>
      <c r="C3593" s="27"/>
      <c r="D3593" s="27"/>
      <c r="E3593" s="27"/>
      <c r="F3593" s="26"/>
      <c r="G3593" s="28" t="str">
        <f t="shared" si="64"/>
        <v/>
      </c>
      <c r="H3593" s="31"/>
    </row>
    <row r="3594" spans="2:8">
      <c r="B3594" s="27"/>
      <c r="C3594" s="27"/>
      <c r="D3594" s="27"/>
      <c r="E3594" s="27"/>
      <c r="F3594" s="26"/>
      <c r="G3594" s="28" t="str">
        <f t="shared" si="64"/>
        <v/>
      </c>
      <c r="H3594" s="31"/>
    </row>
    <row r="3595" spans="2:8">
      <c r="B3595" s="27"/>
      <c r="C3595" s="27"/>
      <c r="D3595" s="27"/>
      <c r="E3595" s="27"/>
      <c r="F3595" s="26"/>
      <c r="G3595" s="28" t="str">
        <f t="shared" si="64"/>
        <v/>
      </c>
      <c r="H3595" s="31"/>
    </row>
    <row r="3596" spans="2:8">
      <c r="B3596" s="27"/>
      <c r="C3596" s="27"/>
      <c r="D3596" s="27"/>
      <c r="E3596" s="27"/>
      <c r="F3596" s="26"/>
      <c r="G3596" s="28" t="str">
        <f t="shared" si="64"/>
        <v/>
      </c>
      <c r="H3596" s="31"/>
    </row>
    <row r="3597" spans="2:8">
      <c r="B3597" s="27"/>
      <c r="C3597" s="27"/>
      <c r="D3597" s="27"/>
      <c r="E3597" s="27"/>
      <c r="F3597" s="26"/>
      <c r="G3597" s="28" t="str">
        <f t="shared" si="64"/>
        <v/>
      </c>
      <c r="H3597" s="31"/>
    </row>
    <row r="3598" spans="2:8">
      <c r="B3598" s="27"/>
      <c r="C3598" s="27"/>
      <c r="D3598" s="27"/>
      <c r="E3598" s="27"/>
      <c r="F3598" s="26"/>
      <c r="G3598" s="28" t="str">
        <f t="shared" si="64"/>
        <v/>
      </c>
      <c r="H3598" s="31"/>
    </row>
    <row r="3599" spans="2:8">
      <c r="B3599" s="27"/>
      <c r="C3599" s="27"/>
      <c r="D3599" s="27"/>
      <c r="E3599" s="27"/>
      <c r="F3599" s="26"/>
      <c r="G3599" s="28" t="str">
        <f t="shared" si="64"/>
        <v/>
      </c>
      <c r="H3599" s="31"/>
    </row>
    <row r="3600" spans="2:8">
      <c r="B3600" s="27"/>
      <c r="C3600" s="27"/>
      <c r="D3600" s="27"/>
      <c r="E3600" s="27"/>
      <c r="F3600" s="26"/>
      <c r="G3600" s="28" t="str">
        <f t="shared" si="64"/>
        <v/>
      </c>
      <c r="H3600" s="31"/>
    </row>
    <row r="3601" spans="2:8">
      <c r="B3601" s="27"/>
      <c r="C3601" s="27"/>
      <c r="D3601" s="27"/>
      <c r="E3601" s="27"/>
      <c r="F3601" s="26"/>
      <c r="G3601" s="28" t="str">
        <f t="shared" si="64"/>
        <v/>
      </c>
      <c r="H3601" s="31"/>
    </row>
    <row r="3602" spans="2:8">
      <c r="B3602" s="27"/>
      <c r="C3602" s="27"/>
      <c r="D3602" s="27"/>
      <c r="E3602" s="27"/>
      <c r="F3602" s="26"/>
      <c r="G3602" s="28" t="str">
        <f t="shared" si="64"/>
        <v/>
      </c>
      <c r="H3602" s="31"/>
    </row>
    <row r="3603" spans="2:8">
      <c r="B3603" s="27"/>
      <c r="C3603" s="27"/>
      <c r="D3603" s="27"/>
      <c r="E3603" s="27"/>
      <c r="F3603" s="26"/>
      <c r="G3603" s="28" t="str">
        <f t="shared" si="64"/>
        <v/>
      </c>
      <c r="H3603" s="31"/>
    </row>
    <row r="3604" spans="2:8">
      <c r="B3604" s="27"/>
      <c r="C3604" s="27"/>
      <c r="D3604" s="27"/>
      <c r="E3604" s="27"/>
      <c r="F3604" s="26"/>
      <c r="G3604" s="28" t="str">
        <f t="shared" si="64"/>
        <v/>
      </c>
      <c r="H3604" s="31"/>
    </row>
    <row r="3605" spans="2:8">
      <c r="B3605" s="27"/>
      <c r="C3605" s="27"/>
      <c r="D3605" s="27"/>
      <c r="E3605" s="27"/>
      <c r="F3605" s="26"/>
      <c r="G3605" s="28" t="str">
        <f t="shared" si="64"/>
        <v/>
      </c>
      <c r="H3605" s="31"/>
    </row>
    <row r="3606" spans="2:8">
      <c r="B3606" s="27"/>
      <c r="C3606" s="27"/>
      <c r="D3606" s="27"/>
      <c r="E3606" s="27"/>
      <c r="F3606" s="26"/>
      <c r="G3606" s="28" t="str">
        <f t="shared" si="64"/>
        <v/>
      </c>
      <c r="H3606" s="31"/>
    </row>
    <row r="3607" spans="2:8">
      <c r="B3607" s="27"/>
      <c r="C3607" s="27"/>
      <c r="D3607" s="27"/>
      <c r="E3607" s="27"/>
      <c r="F3607" s="26"/>
      <c r="G3607" s="28" t="str">
        <f t="shared" si="64"/>
        <v/>
      </c>
      <c r="H3607" s="31"/>
    </row>
    <row r="3608" spans="2:8">
      <c r="B3608" s="27"/>
      <c r="C3608" s="27"/>
      <c r="D3608" s="27"/>
      <c r="E3608" s="27"/>
      <c r="F3608" s="26"/>
      <c r="G3608" s="28" t="str">
        <f t="shared" si="64"/>
        <v/>
      </c>
      <c r="H3608" s="31"/>
    </row>
    <row r="3609" spans="2:8">
      <c r="B3609" s="27"/>
      <c r="C3609" s="27"/>
      <c r="D3609" s="27"/>
      <c r="E3609" s="27"/>
      <c r="F3609" s="26"/>
      <c r="G3609" s="28" t="str">
        <f t="shared" si="64"/>
        <v/>
      </c>
      <c r="H3609" s="31"/>
    </row>
    <row r="3610" spans="2:8">
      <c r="B3610" s="27"/>
      <c r="C3610" s="27"/>
      <c r="D3610" s="27"/>
      <c r="E3610" s="27"/>
      <c r="F3610" s="26"/>
      <c r="G3610" s="28" t="str">
        <f t="shared" si="64"/>
        <v/>
      </c>
      <c r="H3610" s="31"/>
    </row>
    <row r="3611" spans="2:8">
      <c r="B3611" s="27"/>
      <c r="C3611" s="27"/>
      <c r="D3611" s="27"/>
      <c r="E3611" s="27"/>
      <c r="F3611" s="26"/>
      <c r="G3611" s="28" t="str">
        <f t="shared" si="64"/>
        <v/>
      </c>
      <c r="H3611" s="31"/>
    </row>
    <row r="3612" spans="2:8">
      <c r="B3612" s="27"/>
      <c r="C3612" s="27"/>
      <c r="D3612" s="27"/>
      <c r="E3612" s="27"/>
      <c r="F3612" s="26"/>
      <c r="G3612" s="28" t="str">
        <f t="shared" si="64"/>
        <v/>
      </c>
      <c r="H3612" s="31"/>
    </row>
    <row r="3613" spans="2:8">
      <c r="B3613" s="27"/>
      <c r="C3613" s="27"/>
      <c r="D3613" s="27"/>
      <c r="E3613" s="27"/>
      <c r="F3613" s="26"/>
      <c r="G3613" s="28" t="str">
        <f t="shared" si="64"/>
        <v/>
      </c>
      <c r="H3613" s="31"/>
    </row>
    <row r="3614" spans="2:8">
      <c r="B3614" s="27"/>
      <c r="C3614" s="27"/>
      <c r="D3614" s="27"/>
      <c r="E3614" s="27"/>
      <c r="F3614" s="26"/>
      <c r="G3614" s="28" t="str">
        <f t="shared" si="64"/>
        <v/>
      </c>
      <c r="H3614" s="31"/>
    </row>
    <row r="3615" spans="2:8">
      <c r="B3615" s="27"/>
      <c r="C3615" s="27"/>
      <c r="D3615" s="27"/>
      <c r="E3615" s="27"/>
      <c r="F3615" s="26"/>
      <c r="G3615" s="28" t="str">
        <f t="shared" si="64"/>
        <v/>
      </c>
      <c r="H3615" s="31"/>
    </row>
    <row r="3616" spans="2:8">
      <c r="B3616" s="27"/>
      <c r="C3616" s="27"/>
      <c r="D3616" s="27"/>
      <c r="E3616" s="27"/>
      <c r="F3616" s="26"/>
      <c r="G3616" s="28" t="str">
        <f t="shared" si="64"/>
        <v/>
      </c>
      <c r="H3616" s="31"/>
    </row>
    <row r="3617" spans="2:8">
      <c r="B3617" s="27"/>
      <c r="C3617" s="27"/>
      <c r="D3617" s="27"/>
      <c r="E3617" s="27"/>
      <c r="F3617" s="26"/>
      <c r="G3617" s="28" t="str">
        <f t="shared" si="64"/>
        <v/>
      </c>
      <c r="H3617" s="31"/>
    </row>
    <row r="3618" spans="2:8">
      <c r="B3618" s="27"/>
      <c r="C3618" s="27"/>
      <c r="D3618" s="27"/>
      <c r="E3618" s="27"/>
      <c r="F3618" s="26"/>
      <c r="G3618" s="28" t="str">
        <f t="shared" si="64"/>
        <v/>
      </c>
      <c r="H3618" s="31"/>
    </row>
    <row r="3619" spans="2:8">
      <c r="B3619" s="27"/>
      <c r="C3619" s="27"/>
      <c r="D3619" s="27"/>
      <c r="E3619" s="27"/>
      <c r="F3619" s="26"/>
      <c r="G3619" s="28" t="str">
        <f t="shared" si="64"/>
        <v/>
      </c>
      <c r="H3619" s="31"/>
    </row>
    <row r="3620" spans="2:8">
      <c r="B3620" s="27"/>
      <c r="C3620" s="27"/>
      <c r="D3620" s="27"/>
      <c r="E3620" s="27"/>
      <c r="F3620" s="26"/>
      <c r="G3620" s="28" t="str">
        <f t="shared" si="64"/>
        <v/>
      </c>
      <c r="H3620" s="31"/>
    </row>
    <row r="3621" spans="2:8">
      <c r="B3621" s="27"/>
      <c r="C3621" s="27"/>
      <c r="D3621" s="27"/>
      <c r="E3621" s="27"/>
      <c r="F3621" s="26"/>
      <c r="G3621" s="28" t="str">
        <f t="shared" si="64"/>
        <v/>
      </c>
      <c r="H3621" s="31"/>
    </row>
    <row r="3622" spans="2:8">
      <c r="B3622" s="27"/>
      <c r="C3622" s="27"/>
      <c r="D3622" s="27"/>
      <c r="E3622" s="27"/>
      <c r="F3622" s="26"/>
      <c r="G3622" s="28" t="str">
        <f t="shared" si="64"/>
        <v/>
      </c>
      <c r="H3622" s="31"/>
    </row>
    <row r="3623" spans="2:8">
      <c r="B3623" s="27"/>
      <c r="C3623" s="27"/>
      <c r="D3623" s="27"/>
      <c r="E3623" s="27"/>
      <c r="F3623" s="26"/>
      <c r="G3623" s="28" t="str">
        <f t="shared" si="64"/>
        <v/>
      </c>
      <c r="H3623" s="31"/>
    </row>
    <row r="3624" spans="2:8">
      <c r="B3624" s="27"/>
      <c r="C3624" s="27"/>
      <c r="D3624" s="27"/>
      <c r="E3624" s="27"/>
      <c r="F3624" s="26"/>
      <c r="G3624" s="28" t="str">
        <f t="shared" si="64"/>
        <v/>
      </c>
      <c r="H3624" s="31"/>
    </row>
    <row r="3625" spans="2:8">
      <c r="B3625" s="27"/>
      <c r="C3625" s="27"/>
      <c r="D3625" s="27"/>
      <c r="E3625" s="27"/>
      <c r="F3625" s="26"/>
      <c r="G3625" s="28" t="str">
        <f t="shared" ref="G3625:G3688" si="65">IF(F3625="","",IF(F3625="EI",4,IF(F3625="EO",5.2,IF(F3625="EQ",3.9,IF(F3625="ILF",7.5,IF(F3625="EIF",5.4))))))</f>
        <v/>
      </c>
      <c r="H3625" s="31"/>
    </row>
    <row r="3626" spans="2:8">
      <c r="B3626" s="27"/>
      <c r="C3626" s="27"/>
      <c r="D3626" s="27"/>
      <c r="E3626" s="27"/>
      <c r="F3626" s="26"/>
      <c r="G3626" s="28" t="str">
        <f t="shared" si="65"/>
        <v/>
      </c>
      <c r="H3626" s="31"/>
    </row>
    <row r="3627" spans="2:8">
      <c r="B3627" s="27"/>
      <c r="C3627" s="27"/>
      <c r="D3627" s="27"/>
      <c r="E3627" s="27"/>
      <c r="F3627" s="26"/>
      <c r="G3627" s="28" t="str">
        <f t="shared" si="65"/>
        <v/>
      </c>
      <c r="H3627" s="31"/>
    </row>
    <row r="3628" spans="2:8">
      <c r="B3628" s="27"/>
      <c r="C3628" s="27"/>
      <c r="D3628" s="27"/>
      <c r="E3628" s="27"/>
      <c r="F3628" s="26"/>
      <c r="G3628" s="28" t="str">
        <f t="shared" si="65"/>
        <v/>
      </c>
      <c r="H3628" s="31"/>
    </row>
    <row r="3629" spans="2:8">
      <c r="B3629" s="27"/>
      <c r="C3629" s="27"/>
      <c r="D3629" s="27"/>
      <c r="E3629" s="27"/>
      <c r="F3629" s="26"/>
      <c r="G3629" s="28" t="str">
        <f t="shared" si="65"/>
        <v/>
      </c>
      <c r="H3629" s="31"/>
    </row>
    <row r="3630" spans="2:8">
      <c r="B3630" s="27"/>
      <c r="C3630" s="27"/>
      <c r="D3630" s="27"/>
      <c r="E3630" s="27"/>
      <c r="F3630" s="26"/>
      <c r="G3630" s="28" t="str">
        <f t="shared" si="65"/>
        <v/>
      </c>
      <c r="H3630" s="31"/>
    </row>
    <row r="3631" spans="2:8">
      <c r="B3631" s="27"/>
      <c r="C3631" s="27"/>
      <c r="D3631" s="27"/>
      <c r="E3631" s="27"/>
      <c r="F3631" s="26"/>
      <c r="G3631" s="28" t="str">
        <f t="shared" si="65"/>
        <v/>
      </c>
      <c r="H3631" s="31"/>
    </row>
    <row r="3632" spans="2:8">
      <c r="B3632" s="27"/>
      <c r="C3632" s="27"/>
      <c r="D3632" s="27"/>
      <c r="E3632" s="27"/>
      <c r="F3632" s="26"/>
      <c r="G3632" s="28" t="str">
        <f t="shared" si="65"/>
        <v/>
      </c>
      <c r="H3632" s="31"/>
    </row>
    <row r="3633" spans="2:8">
      <c r="B3633" s="27"/>
      <c r="C3633" s="27"/>
      <c r="D3633" s="27"/>
      <c r="E3633" s="27"/>
      <c r="F3633" s="26"/>
      <c r="G3633" s="28" t="str">
        <f t="shared" si="65"/>
        <v/>
      </c>
      <c r="H3633" s="31"/>
    </row>
    <row r="3634" spans="2:8">
      <c r="B3634" s="27"/>
      <c r="C3634" s="27"/>
      <c r="D3634" s="27"/>
      <c r="E3634" s="27"/>
      <c r="F3634" s="26"/>
      <c r="G3634" s="28" t="str">
        <f t="shared" si="65"/>
        <v/>
      </c>
      <c r="H3634" s="31"/>
    </row>
    <row r="3635" spans="2:8">
      <c r="B3635" s="27"/>
      <c r="C3635" s="27"/>
      <c r="D3635" s="27"/>
      <c r="E3635" s="27"/>
      <c r="F3635" s="26"/>
      <c r="G3635" s="28" t="str">
        <f t="shared" si="65"/>
        <v/>
      </c>
      <c r="H3635" s="31"/>
    </row>
    <row r="3636" spans="2:8">
      <c r="B3636" s="27"/>
      <c r="C3636" s="27"/>
      <c r="D3636" s="27"/>
      <c r="E3636" s="27"/>
      <c r="F3636" s="26"/>
      <c r="G3636" s="28" t="str">
        <f t="shared" si="65"/>
        <v/>
      </c>
      <c r="H3636" s="31"/>
    </row>
    <row r="3637" spans="2:8">
      <c r="B3637" s="27"/>
      <c r="C3637" s="27"/>
      <c r="D3637" s="27"/>
      <c r="E3637" s="27"/>
      <c r="F3637" s="26"/>
      <c r="G3637" s="28" t="str">
        <f t="shared" si="65"/>
        <v/>
      </c>
      <c r="H3637" s="31"/>
    </row>
    <row r="3638" spans="2:8">
      <c r="B3638" s="27"/>
      <c r="C3638" s="27"/>
      <c r="D3638" s="27"/>
      <c r="E3638" s="27"/>
      <c r="F3638" s="26"/>
      <c r="G3638" s="28" t="str">
        <f t="shared" si="65"/>
        <v/>
      </c>
      <c r="H3638" s="31"/>
    </row>
    <row r="3639" spans="2:8">
      <c r="B3639" s="27"/>
      <c r="C3639" s="27"/>
      <c r="D3639" s="27"/>
      <c r="E3639" s="27"/>
      <c r="F3639" s="26"/>
      <c r="G3639" s="28" t="str">
        <f t="shared" si="65"/>
        <v/>
      </c>
      <c r="H3639" s="31"/>
    </row>
    <row r="3640" spans="2:8">
      <c r="B3640" s="27"/>
      <c r="C3640" s="27"/>
      <c r="D3640" s="27"/>
      <c r="E3640" s="27"/>
      <c r="F3640" s="26"/>
      <c r="G3640" s="28" t="str">
        <f t="shared" si="65"/>
        <v/>
      </c>
      <c r="H3640" s="31"/>
    </row>
    <row r="3641" spans="2:8">
      <c r="B3641" s="27"/>
      <c r="C3641" s="27"/>
      <c r="D3641" s="27"/>
      <c r="E3641" s="27"/>
      <c r="F3641" s="26"/>
      <c r="G3641" s="28" t="str">
        <f t="shared" si="65"/>
        <v/>
      </c>
      <c r="H3641" s="31"/>
    </row>
    <row r="3642" spans="2:8">
      <c r="B3642" s="27"/>
      <c r="C3642" s="27"/>
      <c r="D3642" s="27"/>
      <c r="E3642" s="27"/>
      <c r="F3642" s="26"/>
      <c r="G3642" s="28" t="str">
        <f t="shared" si="65"/>
        <v/>
      </c>
      <c r="H3642" s="31"/>
    </row>
    <row r="3643" spans="2:8">
      <c r="B3643" s="27"/>
      <c r="C3643" s="27"/>
      <c r="D3643" s="27"/>
      <c r="E3643" s="27"/>
      <c r="F3643" s="26"/>
      <c r="G3643" s="28" t="str">
        <f t="shared" si="65"/>
        <v/>
      </c>
      <c r="H3643" s="31"/>
    </row>
    <row r="3644" spans="2:8">
      <c r="B3644" s="27"/>
      <c r="C3644" s="27"/>
      <c r="D3644" s="27"/>
      <c r="E3644" s="27"/>
      <c r="F3644" s="26"/>
      <c r="G3644" s="28" t="str">
        <f t="shared" si="65"/>
        <v/>
      </c>
      <c r="H3644" s="31"/>
    </row>
    <row r="3645" spans="2:8">
      <c r="B3645" s="27"/>
      <c r="C3645" s="27"/>
      <c r="D3645" s="27"/>
      <c r="E3645" s="27"/>
      <c r="F3645" s="26"/>
      <c r="G3645" s="28" t="str">
        <f t="shared" si="65"/>
        <v/>
      </c>
      <c r="H3645" s="31"/>
    </row>
    <row r="3646" spans="2:8">
      <c r="B3646" s="27"/>
      <c r="C3646" s="27"/>
      <c r="D3646" s="27"/>
      <c r="E3646" s="27"/>
      <c r="F3646" s="26"/>
      <c r="G3646" s="28" t="str">
        <f t="shared" si="65"/>
        <v/>
      </c>
      <c r="H3646" s="31"/>
    </row>
    <row r="3647" spans="2:8">
      <c r="B3647" s="27"/>
      <c r="C3647" s="27"/>
      <c r="D3647" s="27"/>
      <c r="E3647" s="27"/>
      <c r="F3647" s="26"/>
      <c r="G3647" s="28" t="str">
        <f t="shared" si="65"/>
        <v/>
      </c>
      <c r="H3647" s="31"/>
    </row>
    <row r="3648" spans="2:8">
      <c r="B3648" s="27"/>
      <c r="C3648" s="27"/>
      <c r="D3648" s="27"/>
      <c r="E3648" s="27"/>
      <c r="F3648" s="26"/>
      <c r="G3648" s="28" t="str">
        <f t="shared" si="65"/>
        <v/>
      </c>
      <c r="H3648" s="31"/>
    </row>
    <row r="3649" spans="2:8">
      <c r="B3649" s="27"/>
      <c r="C3649" s="27"/>
      <c r="D3649" s="27"/>
      <c r="E3649" s="27"/>
      <c r="F3649" s="26"/>
      <c r="G3649" s="28" t="str">
        <f t="shared" si="65"/>
        <v/>
      </c>
      <c r="H3649" s="31"/>
    </row>
    <row r="3650" spans="2:8">
      <c r="B3650" s="27"/>
      <c r="C3650" s="27"/>
      <c r="D3650" s="27"/>
      <c r="E3650" s="27"/>
      <c r="F3650" s="26"/>
      <c r="G3650" s="28" t="str">
        <f t="shared" si="65"/>
        <v/>
      </c>
      <c r="H3650" s="31"/>
    </row>
    <row r="3651" spans="2:8">
      <c r="B3651" s="27"/>
      <c r="C3651" s="27"/>
      <c r="D3651" s="27"/>
      <c r="E3651" s="27"/>
      <c r="F3651" s="26"/>
      <c r="G3651" s="28" t="str">
        <f t="shared" si="65"/>
        <v/>
      </c>
      <c r="H3651" s="31"/>
    </row>
    <row r="3652" spans="2:8">
      <c r="B3652" s="27"/>
      <c r="C3652" s="27"/>
      <c r="D3652" s="27"/>
      <c r="E3652" s="27"/>
      <c r="F3652" s="26"/>
      <c r="G3652" s="28" t="str">
        <f t="shared" si="65"/>
        <v/>
      </c>
      <c r="H3652" s="31"/>
    </row>
    <row r="3653" spans="2:8">
      <c r="B3653" s="27"/>
      <c r="C3653" s="27"/>
      <c r="D3653" s="27"/>
      <c r="E3653" s="27"/>
      <c r="F3653" s="26"/>
      <c r="G3653" s="28" t="str">
        <f t="shared" si="65"/>
        <v/>
      </c>
      <c r="H3653" s="31"/>
    </row>
    <row r="3654" spans="2:8">
      <c r="B3654" s="27"/>
      <c r="C3654" s="27"/>
      <c r="D3654" s="27"/>
      <c r="E3654" s="27"/>
      <c r="F3654" s="26"/>
      <c r="G3654" s="28" t="str">
        <f t="shared" si="65"/>
        <v/>
      </c>
      <c r="H3654" s="31"/>
    </row>
    <row r="3655" spans="2:8">
      <c r="B3655" s="27"/>
      <c r="C3655" s="27"/>
      <c r="D3655" s="27"/>
      <c r="E3655" s="27"/>
      <c r="F3655" s="26"/>
      <c r="G3655" s="28" t="str">
        <f t="shared" si="65"/>
        <v/>
      </c>
      <c r="H3655" s="31"/>
    </row>
    <row r="3656" spans="2:8">
      <c r="B3656" s="27"/>
      <c r="C3656" s="27"/>
      <c r="D3656" s="27"/>
      <c r="E3656" s="27"/>
      <c r="F3656" s="26"/>
      <c r="G3656" s="28" t="str">
        <f t="shared" si="65"/>
        <v/>
      </c>
      <c r="H3656" s="31"/>
    </row>
    <row r="3657" spans="2:8">
      <c r="B3657" s="27"/>
      <c r="C3657" s="27"/>
      <c r="D3657" s="27"/>
      <c r="E3657" s="27"/>
      <c r="F3657" s="26"/>
      <c r="G3657" s="28" t="str">
        <f t="shared" si="65"/>
        <v/>
      </c>
      <c r="H3657" s="31"/>
    </row>
    <row r="3658" spans="2:8">
      <c r="B3658" s="27"/>
      <c r="C3658" s="27"/>
      <c r="D3658" s="27"/>
      <c r="E3658" s="27"/>
      <c r="F3658" s="26"/>
      <c r="G3658" s="28" t="str">
        <f t="shared" si="65"/>
        <v/>
      </c>
      <c r="H3658" s="31"/>
    </row>
    <row r="3659" spans="2:8">
      <c r="B3659" s="27"/>
      <c r="C3659" s="27"/>
      <c r="D3659" s="27"/>
      <c r="E3659" s="27"/>
      <c r="F3659" s="26"/>
      <c r="G3659" s="28" t="str">
        <f t="shared" si="65"/>
        <v/>
      </c>
      <c r="H3659" s="31"/>
    </row>
    <row r="3660" spans="2:8">
      <c r="B3660" s="27"/>
      <c r="C3660" s="27"/>
      <c r="D3660" s="27"/>
      <c r="E3660" s="27"/>
      <c r="F3660" s="26"/>
      <c r="G3660" s="28" t="str">
        <f t="shared" si="65"/>
        <v/>
      </c>
      <c r="H3660" s="31"/>
    </row>
    <row r="3661" spans="2:8">
      <c r="B3661" s="27"/>
      <c r="C3661" s="27"/>
      <c r="D3661" s="27"/>
      <c r="E3661" s="27"/>
      <c r="F3661" s="26"/>
      <c r="G3661" s="28" t="str">
        <f t="shared" si="65"/>
        <v/>
      </c>
      <c r="H3661" s="31"/>
    </row>
    <row r="3662" spans="2:8">
      <c r="B3662" s="27"/>
      <c r="C3662" s="27"/>
      <c r="D3662" s="27"/>
      <c r="E3662" s="27"/>
      <c r="F3662" s="26"/>
      <c r="G3662" s="28" t="str">
        <f t="shared" si="65"/>
        <v/>
      </c>
      <c r="H3662" s="31"/>
    </row>
    <row r="3663" spans="2:8">
      <c r="B3663" s="27"/>
      <c r="C3663" s="27"/>
      <c r="D3663" s="27"/>
      <c r="E3663" s="27"/>
      <c r="F3663" s="26"/>
      <c r="G3663" s="28" t="str">
        <f t="shared" si="65"/>
        <v/>
      </c>
      <c r="H3663" s="31"/>
    </row>
    <row r="3664" spans="2:8">
      <c r="B3664" s="27"/>
      <c r="C3664" s="27"/>
      <c r="D3664" s="27"/>
      <c r="E3664" s="27"/>
      <c r="F3664" s="26"/>
      <c r="G3664" s="28" t="str">
        <f t="shared" si="65"/>
        <v/>
      </c>
      <c r="H3664" s="31"/>
    </row>
    <row r="3665" spans="2:8">
      <c r="B3665" s="27"/>
      <c r="C3665" s="27"/>
      <c r="D3665" s="27"/>
      <c r="E3665" s="27"/>
      <c r="F3665" s="26"/>
      <c r="G3665" s="28" t="str">
        <f t="shared" si="65"/>
        <v/>
      </c>
      <c r="H3665" s="31"/>
    </row>
    <row r="3666" spans="2:8">
      <c r="B3666" s="27"/>
      <c r="C3666" s="27"/>
      <c r="D3666" s="27"/>
      <c r="E3666" s="27"/>
      <c r="F3666" s="26"/>
      <c r="G3666" s="28" t="str">
        <f t="shared" si="65"/>
        <v/>
      </c>
      <c r="H3666" s="31"/>
    </row>
    <row r="3667" spans="2:8">
      <c r="B3667" s="27"/>
      <c r="C3667" s="27"/>
      <c r="D3667" s="27"/>
      <c r="E3667" s="27"/>
      <c r="F3667" s="26"/>
      <c r="G3667" s="28" t="str">
        <f t="shared" si="65"/>
        <v/>
      </c>
      <c r="H3667" s="31"/>
    </row>
    <row r="3668" spans="2:8">
      <c r="B3668" s="27"/>
      <c r="C3668" s="27"/>
      <c r="D3668" s="27"/>
      <c r="E3668" s="27"/>
      <c r="F3668" s="26"/>
      <c r="G3668" s="28" t="str">
        <f t="shared" si="65"/>
        <v/>
      </c>
      <c r="H3668" s="31"/>
    </row>
    <row r="3669" spans="2:8">
      <c r="B3669" s="27"/>
      <c r="C3669" s="27"/>
      <c r="D3669" s="27"/>
      <c r="E3669" s="27"/>
      <c r="F3669" s="26"/>
      <c r="G3669" s="28" t="str">
        <f t="shared" si="65"/>
        <v/>
      </c>
      <c r="H3669" s="31"/>
    </row>
    <row r="3670" spans="2:8">
      <c r="B3670" s="27"/>
      <c r="C3670" s="27"/>
      <c r="D3670" s="27"/>
      <c r="E3670" s="27"/>
      <c r="F3670" s="26"/>
      <c r="G3670" s="28" t="str">
        <f t="shared" si="65"/>
        <v/>
      </c>
      <c r="H3670" s="31"/>
    </row>
    <row r="3671" spans="2:8">
      <c r="B3671" s="27"/>
      <c r="C3671" s="27"/>
      <c r="D3671" s="27"/>
      <c r="E3671" s="27"/>
      <c r="F3671" s="26"/>
      <c r="G3671" s="28" t="str">
        <f t="shared" si="65"/>
        <v/>
      </c>
      <c r="H3671" s="31"/>
    </row>
    <row r="3672" spans="2:8">
      <c r="B3672" s="27"/>
      <c r="C3672" s="27"/>
      <c r="D3672" s="27"/>
      <c r="E3672" s="27"/>
      <c r="F3672" s="26"/>
      <c r="G3672" s="28" t="str">
        <f t="shared" si="65"/>
        <v/>
      </c>
      <c r="H3672" s="31"/>
    </row>
    <row r="3673" spans="2:8">
      <c r="B3673" s="27"/>
      <c r="C3673" s="27"/>
      <c r="D3673" s="27"/>
      <c r="E3673" s="27"/>
      <c r="F3673" s="26"/>
      <c r="G3673" s="28" t="str">
        <f t="shared" si="65"/>
        <v/>
      </c>
      <c r="H3673" s="31"/>
    </row>
    <row r="3674" spans="2:8">
      <c r="B3674" s="27"/>
      <c r="C3674" s="27"/>
      <c r="D3674" s="27"/>
      <c r="E3674" s="27"/>
      <c r="F3674" s="26"/>
      <c r="G3674" s="28" t="str">
        <f t="shared" si="65"/>
        <v/>
      </c>
      <c r="H3674" s="31"/>
    </row>
    <row r="3675" spans="2:8">
      <c r="B3675" s="27"/>
      <c r="C3675" s="27"/>
      <c r="D3675" s="27"/>
      <c r="E3675" s="27"/>
      <c r="F3675" s="26"/>
      <c r="G3675" s="28" t="str">
        <f t="shared" si="65"/>
        <v/>
      </c>
      <c r="H3675" s="31"/>
    </row>
    <row r="3676" spans="2:8">
      <c r="B3676" s="27"/>
      <c r="C3676" s="27"/>
      <c r="D3676" s="27"/>
      <c r="E3676" s="27"/>
      <c r="F3676" s="26"/>
      <c r="G3676" s="28" t="str">
        <f t="shared" si="65"/>
        <v/>
      </c>
      <c r="H3676" s="31"/>
    </row>
    <row r="3677" spans="2:8">
      <c r="B3677" s="27"/>
      <c r="C3677" s="27"/>
      <c r="D3677" s="27"/>
      <c r="E3677" s="27"/>
      <c r="F3677" s="26"/>
      <c r="G3677" s="28" t="str">
        <f t="shared" si="65"/>
        <v/>
      </c>
      <c r="H3677" s="31"/>
    </row>
    <row r="3678" spans="2:8">
      <c r="B3678" s="27"/>
      <c r="C3678" s="27"/>
      <c r="D3678" s="27"/>
      <c r="E3678" s="27"/>
      <c r="F3678" s="26"/>
      <c r="G3678" s="28" t="str">
        <f t="shared" si="65"/>
        <v/>
      </c>
      <c r="H3678" s="31"/>
    </row>
    <row r="3679" spans="2:8">
      <c r="B3679" s="27"/>
      <c r="C3679" s="27"/>
      <c r="D3679" s="27"/>
      <c r="E3679" s="27"/>
      <c r="F3679" s="26"/>
      <c r="G3679" s="28" t="str">
        <f t="shared" si="65"/>
        <v/>
      </c>
      <c r="H3679" s="31"/>
    </row>
    <row r="3680" spans="2:8">
      <c r="B3680" s="27"/>
      <c r="C3680" s="27"/>
      <c r="D3680" s="27"/>
      <c r="E3680" s="27"/>
      <c r="F3680" s="26"/>
      <c r="G3680" s="28" t="str">
        <f t="shared" si="65"/>
        <v/>
      </c>
      <c r="H3680" s="31"/>
    </row>
    <row r="3681" spans="2:8">
      <c r="B3681" s="27"/>
      <c r="C3681" s="27"/>
      <c r="D3681" s="27"/>
      <c r="E3681" s="27"/>
      <c r="F3681" s="26"/>
      <c r="G3681" s="28" t="str">
        <f t="shared" si="65"/>
        <v/>
      </c>
      <c r="H3681" s="31"/>
    </row>
    <row r="3682" spans="2:8">
      <c r="B3682" s="27"/>
      <c r="C3682" s="27"/>
      <c r="D3682" s="27"/>
      <c r="E3682" s="27"/>
      <c r="F3682" s="26"/>
      <c r="G3682" s="28" t="str">
        <f t="shared" si="65"/>
        <v/>
      </c>
      <c r="H3682" s="31"/>
    </row>
    <row r="3683" spans="2:8">
      <c r="B3683" s="27"/>
      <c r="C3683" s="27"/>
      <c r="D3683" s="27"/>
      <c r="E3683" s="27"/>
      <c r="F3683" s="26"/>
      <c r="G3683" s="28" t="str">
        <f t="shared" si="65"/>
        <v/>
      </c>
      <c r="H3683" s="31"/>
    </row>
    <row r="3684" spans="2:8">
      <c r="B3684" s="27"/>
      <c r="C3684" s="27"/>
      <c r="D3684" s="27"/>
      <c r="E3684" s="27"/>
      <c r="F3684" s="26"/>
      <c r="G3684" s="28" t="str">
        <f t="shared" si="65"/>
        <v/>
      </c>
      <c r="H3684" s="31"/>
    </row>
    <row r="3685" spans="2:8">
      <c r="B3685" s="27"/>
      <c r="C3685" s="27"/>
      <c r="D3685" s="27"/>
      <c r="E3685" s="27"/>
      <c r="F3685" s="26"/>
      <c r="G3685" s="28" t="str">
        <f t="shared" si="65"/>
        <v/>
      </c>
      <c r="H3685" s="31"/>
    </row>
    <row r="3686" spans="2:8">
      <c r="B3686" s="27"/>
      <c r="C3686" s="27"/>
      <c r="D3686" s="27"/>
      <c r="E3686" s="27"/>
      <c r="F3686" s="26"/>
      <c r="G3686" s="28" t="str">
        <f t="shared" si="65"/>
        <v/>
      </c>
      <c r="H3686" s="31"/>
    </row>
    <row r="3687" spans="2:8">
      <c r="B3687" s="27"/>
      <c r="C3687" s="27"/>
      <c r="D3687" s="27"/>
      <c r="E3687" s="27"/>
      <c r="F3687" s="26"/>
      <c r="G3687" s="28" t="str">
        <f t="shared" si="65"/>
        <v/>
      </c>
      <c r="H3687" s="31"/>
    </row>
    <row r="3688" spans="2:8">
      <c r="B3688" s="27"/>
      <c r="C3688" s="27"/>
      <c r="D3688" s="27"/>
      <c r="E3688" s="27"/>
      <c r="F3688" s="26"/>
      <c r="G3688" s="28" t="str">
        <f t="shared" si="65"/>
        <v/>
      </c>
      <c r="H3688" s="31"/>
    </row>
    <row r="3689" spans="2:8">
      <c r="B3689" s="27"/>
      <c r="C3689" s="27"/>
      <c r="D3689" s="27"/>
      <c r="E3689" s="27"/>
      <c r="F3689" s="26"/>
      <c r="G3689" s="28" t="str">
        <f t="shared" ref="G3689:G3752" si="66">IF(F3689="","",IF(F3689="EI",4,IF(F3689="EO",5.2,IF(F3689="EQ",3.9,IF(F3689="ILF",7.5,IF(F3689="EIF",5.4))))))</f>
        <v/>
      </c>
      <c r="H3689" s="31"/>
    </row>
    <row r="3690" spans="2:8">
      <c r="B3690" s="27"/>
      <c r="C3690" s="27"/>
      <c r="D3690" s="27"/>
      <c r="E3690" s="27"/>
      <c r="F3690" s="26"/>
      <c r="G3690" s="28" t="str">
        <f t="shared" si="66"/>
        <v/>
      </c>
      <c r="H3690" s="31"/>
    </row>
    <row r="3691" spans="2:8">
      <c r="B3691" s="27"/>
      <c r="C3691" s="27"/>
      <c r="D3691" s="27"/>
      <c r="E3691" s="27"/>
      <c r="F3691" s="26"/>
      <c r="G3691" s="28" t="str">
        <f t="shared" si="66"/>
        <v/>
      </c>
      <c r="H3691" s="31"/>
    </row>
    <row r="3692" spans="2:8">
      <c r="B3692" s="27"/>
      <c r="C3692" s="27"/>
      <c r="D3692" s="27"/>
      <c r="E3692" s="27"/>
      <c r="F3692" s="26"/>
      <c r="G3692" s="28" t="str">
        <f t="shared" si="66"/>
        <v/>
      </c>
      <c r="H3692" s="31"/>
    </row>
    <row r="3693" spans="2:8">
      <c r="B3693" s="27"/>
      <c r="C3693" s="27"/>
      <c r="D3693" s="27"/>
      <c r="E3693" s="27"/>
      <c r="F3693" s="26"/>
      <c r="G3693" s="28" t="str">
        <f t="shared" si="66"/>
        <v/>
      </c>
      <c r="H3693" s="31"/>
    </row>
    <row r="3694" spans="2:8">
      <c r="B3694" s="27"/>
      <c r="C3694" s="27"/>
      <c r="D3694" s="27"/>
      <c r="E3694" s="27"/>
      <c r="F3694" s="26"/>
      <c r="G3694" s="28" t="str">
        <f t="shared" si="66"/>
        <v/>
      </c>
      <c r="H3694" s="31"/>
    </row>
    <row r="3695" spans="2:8">
      <c r="B3695" s="27"/>
      <c r="C3695" s="27"/>
      <c r="D3695" s="27"/>
      <c r="E3695" s="27"/>
      <c r="F3695" s="26"/>
      <c r="G3695" s="28" t="str">
        <f t="shared" si="66"/>
        <v/>
      </c>
      <c r="H3695" s="31"/>
    </row>
    <row r="3696" spans="2:8">
      <c r="B3696" s="27"/>
      <c r="C3696" s="27"/>
      <c r="D3696" s="27"/>
      <c r="E3696" s="27"/>
      <c r="F3696" s="26"/>
      <c r="G3696" s="28" t="str">
        <f t="shared" si="66"/>
        <v/>
      </c>
      <c r="H3696" s="31"/>
    </row>
    <row r="3697" spans="2:8">
      <c r="B3697" s="27"/>
      <c r="C3697" s="27"/>
      <c r="D3697" s="27"/>
      <c r="E3697" s="27"/>
      <c r="F3697" s="26"/>
      <c r="G3697" s="28" t="str">
        <f t="shared" si="66"/>
        <v/>
      </c>
      <c r="H3697" s="31"/>
    </row>
    <row r="3698" spans="2:8">
      <c r="B3698" s="27"/>
      <c r="C3698" s="27"/>
      <c r="D3698" s="27"/>
      <c r="E3698" s="27"/>
      <c r="F3698" s="26"/>
      <c r="G3698" s="28" t="str">
        <f t="shared" si="66"/>
        <v/>
      </c>
      <c r="H3698" s="31"/>
    </row>
    <row r="3699" spans="2:8">
      <c r="B3699" s="27"/>
      <c r="C3699" s="27"/>
      <c r="D3699" s="27"/>
      <c r="E3699" s="27"/>
      <c r="F3699" s="26"/>
      <c r="G3699" s="28" t="str">
        <f t="shared" si="66"/>
        <v/>
      </c>
      <c r="H3699" s="31"/>
    </row>
    <row r="3700" spans="2:8">
      <c r="B3700" s="27"/>
      <c r="C3700" s="27"/>
      <c r="D3700" s="27"/>
      <c r="E3700" s="27"/>
      <c r="F3700" s="26"/>
      <c r="G3700" s="28" t="str">
        <f t="shared" si="66"/>
        <v/>
      </c>
      <c r="H3700" s="31"/>
    </row>
    <row r="3701" spans="2:8">
      <c r="B3701" s="27"/>
      <c r="C3701" s="27"/>
      <c r="D3701" s="27"/>
      <c r="E3701" s="27"/>
      <c r="F3701" s="26"/>
      <c r="G3701" s="28" t="str">
        <f t="shared" si="66"/>
        <v/>
      </c>
      <c r="H3701" s="31"/>
    </row>
    <row r="3702" spans="2:8">
      <c r="B3702" s="27"/>
      <c r="C3702" s="27"/>
      <c r="D3702" s="27"/>
      <c r="E3702" s="27"/>
      <c r="F3702" s="26"/>
      <c r="G3702" s="28" t="str">
        <f t="shared" si="66"/>
        <v/>
      </c>
      <c r="H3702" s="31"/>
    </row>
    <row r="3703" spans="2:8">
      <c r="B3703" s="27"/>
      <c r="C3703" s="27"/>
      <c r="D3703" s="27"/>
      <c r="E3703" s="27"/>
      <c r="F3703" s="26"/>
      <c r="G3703" s="28" t="str">
        <f t="shared" si="66"/>
        <v/>
      </c>
      <c r="H3703" s="31"/>
    </row>
    <row r="3704" spans="2:8">
      <c r="B3704" s="27"/>
      <c r="C3704" s="27"/>
      <c r="D3704" s="27"/>
      <c r="E3704" s="27"/>
      <c r="F3704" s="26"/>
      <c r="G3704" s="28" t="str">
        <f t="shared" si="66"/>
        <v/>
      </c>
      <c r="H3704" s="31"/>
    </row>
    <row r="3705" spans="2:8">
      <c r="B3705" s="27"/>
      <c r="C3705" s="27"/>
      <c r="D3705" s="27"/>
      <c r="E3705" s="27"/>
      <c r="F3705" s="26"/>
      <c r="G3705" s="28" t="str">
        <f t="shared" si="66"/>
        <v/>
      </c>
      <c r="H3705" s="31"/>
    </row>
    <row r="3706" spans="2:8">
      <c r="B3706" s="27"/>
      <c r="C3706" s="27"/>
      <c r="D3706" s="27"/>
      <c r="E3706" s="27"/>
      <c r="F3706" s="26"/>
      <c r="G3706" s="28" t="str">
        <f t="shared" si="66"/>
        <v/>
      </c>
      <c r="H3706" s="31"/>
    </row>
    <row r="3707" spans="2:8">
      <c r="B3707" s="27"/>
      <c r="C3707" s="27"/>
      <c r="D3707" s="27"/>
      <c r="E3707" s="27"/>
      <c r="F3707" s="26"/>
      <c r="G3707" s="28" t="str">
        <f t="shared" si="66"/>
        <v/>
      </c>
      <c r="H3707" s="31"/>
    </row>
    <row r="3708" spans="2:8">
      <c r="B3708" s="27"/>
      <c r="C3708" s="27"/>
      <c r="D3708" s="27"/>
      <c r="E3708" s="27"/>
      <c r="F3708" s="26"/>
      <c r="G3708" s="28" t="str">
        <f t="shared" si="66"/>
        <v/>
      </c>
      <c r="H3708" s="31"/>
    </row>
    <row r="3709" spans="2:8">
      <c r="B3709" s="27"/>
      <c r="C3709" s="27"/>
      <c r="D3709" s="27"/>
      <c r="E3709" s="27"/>
      <c r="F3709" s="26"/>
      <c r="G3709" s="28" t="str">
        <f t="shared" si="66"/>
        <v/>
      </c>
      <c r="H3709" s="31"/>
    </row>
    <row r="3710" spans="2:8">
      <c r="B3710" s="27"/>
      <c r="C3710" s="27"/>
      <c r="D3710" s="27"/>
      <c r="E3710" s="27"/>
      <c r="F3710" s="26"/>
      <c r="G3710" s="28" t="str">
        <f t="shared" si="66"/>
        <v/>
      </c>
      <c r="H3710" s="31"/>
    </row>
    <row r="3711" spans="2:8">
      <c r="B3711" s="27"/>
      <c r="C3711" s="27"/>
      <c r="D3711" s="27"/>
      <c r="E3711" s="27"/>
      <c r="F3711" s="26"/>
      <c r="G3711" s="28" t="str">
        <f t="shared" si="66"/>
        <v/>
      </c>
      <c r="H3711" s="31"/>
    </row>
    <row r="3712" spans="2:8">
      <c r="B3712" s="27"/>
      <c r="C3712" s="27"/>
      <c r="D3712" s="27"/>
      <c r="E3712" s="27"/>
      <c r="F3712" s="26"/>
      <c r="G3712" s="28" t="str">
        <f t="shared" si="66"/>
        <v/>
      </c>
      <c r="H3712" s="31"/>
    </row>
    <row r="3713" spans="2:8">
      <c r="B3713" s="27"/>
      <c r="C3713" s="27"/>
      <c r="D3713" s="27"/>
      <c r="E3713" s="27"/>
      <c r="F3713" s="26"/>
      <c r="G3713" s="28" t="str">
        <f t="shared" si="66"/>
        <v/>
      </c>
      <c r="H3713" s="31"/>
    </row>
    <row r="3714" spans="2:8">
      <c r="B3714" s="27"/>
      <c r="C3714" s="27"/>
      <c r="D3714" s="27"/>
      <c r="E3714" s="27"/>
      <c r="F3714" s="26"/>
      <c r="G3714" s="28" t="str">
        <f t="shared" si="66"/>
        <v/>
      </c>
      <c r="H3714" s="31"/>
    </row>
    <row r="3715" spans="2:8">
      <c r="B3715" s="27"/>
      <c r="C3715" s="27"/>
      <c r="D3715" s="27"/>
      <c r="E3715" s="27"/>
      <c r="F3715" s="26"/>
      <c r="G3715" s="28" t="str">
        <f t="shared" si="66"/>
        <v/>
      </c>
      <c r="H3715" s="31"/>
    </row>
    <row r="3716" spans="2:8">
      <c r="B3716" s="27"/>
      <c r="C3716" s="27"/>
      <c r="D3716" s="27"/>
      <c r="E3716" s="27"/>
      <c r="F3716" s="26"/>
      <c r="G3716" s="28" t="str">
        <f t="shared" si="66"/>
        <v/>
      </c>
      <c r="H3716" s="31"/>
    </row>
    <row r="3717" spans="2:8">
      <c r="B3717" s="27"/>
      <c r="C3717" s="27"/>
      <c r="D3717" s="27"/>
      <c r="E3717" s="27"/>
      <c r="F3717" s="26"/>
      <c r="G3717" s="28" t="str">
        <f t="shared" si="66"/>
        <v/>
      </c>
      <c r="H3717" s="31"/>
    </row>
    <row r="3718" spans="2:8">
      <c r="B3718" s="27"/>
      <c r="C3718" s="27"/>
      <c r="D3718" s="27"/>
      <c r="E3718" s="27"/>
      <c r="F3718" s="26"/>
      <c r="G3718" s="28" t="str">
        <f t="shared" si="66"/>
        <v/>
      </c>
      <c r="H3718" s="31"/>
    </row>
    <row r="3719" spans="2:8">
      <c r="B3719" s="27"/>
      <c r="C3719" s="27"/>
      <c r="D3719" s="27"/>
      <c r="E3719" s="27"/>
      <c r="F3719" s="26"/>
      <c r="G3719" s="28" t="str">
        <f t="shared" si="66"/>
        <v/>
      </c>
      <c r="H3719" s="31"/>
    </row>
    <row r="3720" spans="2:8">
      <c r="B3720" s="27"/>
      <c r="C3720" s="27"/>
      <c r="D3720" s="27"/>
      <c r="E3720" s="27"/>
      <c r="F3720" s="26"/>
      <c r="G3720" s="28" t="str">
        <f t="shared" si="66"/>
        <v/>
      </c>
      <c r="H3720" s="31"/>
    </row>
    <row r="3721" spans="2:8">
      <c r="B3721" s="27"/>
      <c r="C3721" s="27"/>
      <c r="D3721" s="27"/>
      <c r="E3721" s="27"/>
      <c r="F3721" s="26"/>
      <c r="G3721" s="28" t="str">
        <f t="shared" si="66"/>
        <v/>
      </c>
      <c r="H3721" s="31"/>
    </row>
    <row r="3722" spans="2:8">
      <c r="B3722" s="27"/>
      <c r="C3722" s="27"/>
      <c r="D3722" s="27"/>
      <c r="E3722" s="27"/>
      <c r="F3722" s="26"/>
      <c r="G3722" s="28" t="str">
        <f t="shared" si="66"/>
        <v/>
      </c>
      <c r="H3722" s="31"/>
    </row>
    <row r="3723" spans="2:8">
      <c r="B3723" s="27"/>
      <c r="C3723" s="27"/>
      <c r="D3723" s="27"/>
      <c r="E3723" s="27"/>
      <c r="F3723" s="26"/>
      <c r="G3723" s="28" t="str">
        <f t="shared" si="66"/>
        <v/>
      </c>
      <c r="H3723" s="31"/>
    </row>
    <row r="3724" spans="2:8">
      <c r="B3724" s="27"/>
      <c r="C3724" s="27"/>
      <c r="D3724" s="27"/>
      <c r="E3724" s="27"/>
      <c r="F3724" s="26"/>
      <c r="G3724" s="28" t="str">
        <f t="shared" si="66"/>
        <v/>
      </c>
      <c r="H3724" s="31"/>
    </row>
    <row r="3725" spans="2:8">
      <c r="B3725" s="27"/>
      <c r="C3725" s="27"/>
      <c r="D3725" s="27"/>
      <c r="E3725" s="27"/>
      <c r="F3725" s="26"/>
      <c r="G3725" s="28" t="str">
        <f t="shared" si="66"/>
        <v/>
      </c>
      <c r="H3725" s="31"/>
    </row>
    <row r="3726" spans="2:8">
      <c r="B3726" s="27"/>
      <c r="C3726" s="27"/>
      <c r="D3726" s="27"/>
      <c r="E3726" s="27"/>
      <c r="F3726" s="26"/>
      <c r="G3726" s="28" t="str">
        <f t="shared" si="66"/>
        <v/>
      </c>
      <c r="H3726" s="31"/>
    </row>
    <row r="3727" spans="2:8">
      <c r="B3727" s="27"/>
      <c r="C3727" s="27"/>
      <c r="D3727" s="27"/>
      <c r="E3727" s="27"/>
      <c r="F3727" s="26"/>
      <c r="G3727" s="28" t="str">
        <f t="shared" si="66"/>
        <v/>
      </c>
      <c r="H3727" s="31"/>
    </row>
    <row r="3728" spans="2:8">
      <c r="B3728" s="27"/>
      <c r="C3728" s="27"/>
      <c r="D3728" s="27"/>
      <c r="E3728" s="27"/>
      <c r="F3728" s="26"/>
      <c r="G3728" s="28" t="str">
        <f t="shared" si="66"/>
        <v/>
      </c>
      <c r="H3728" s="31"/>
    </row>
    <row r="3729" spans="2:8">
      <c r="B3729" s="27"/>
      <c r="C3729" s="27"/>
      <c r="D3729" s="27"/>
      <c r="E3729" s="27"/>
      <c r="F3729" s="26"/>
      <c r="G3729" s="28" t="str">
        <f t="shared" si="66"/>
        <v/>
      </c>
      <c r="H3729" s="31"/>
    </row>
    <row r="3730" spans="2:8">
      <c r="B3730" s="27"/>
      <c r="C3730" s="27"/>
      <c r="D3730" s="27"/>
      <c r="E3730" s="27"/>
      <c r="F3730" s="26"/>
      <c r="G3730" s="28" t="str">
        <f t="shared" si="66"/>
        <v/>
      </c>
      <c r="H3730" s="31"/>
    </row>
    <row r="3731" spans="2:8">
      <c r="B3731" s="27"/>
      <c r="C3731" s="27"/>
      <c r="D3731" s="27"/>
      <c r="E3731" s="27"/>
      <c r="F3731" s="26"/>
      <c r="G3731" s="28" t="str">
        <f t="shared" si="66"/>
        <v/>
      </c>
      <c r="H3731" s="31"/>
    </row>
    <row r="3732" spans="2:8">
      <c r="B3732" s="27"/>
      <c r="C3732" s="27"/>
      <c r="D3732" s="27"/>
      <c r="E3732" s="27"/>
      <c r="F3732" s="26"/>
      <c r="G3732" s="28" t="str">
        <f t="shared" si="66"/>
        <v/>
      </c>
      <c r="H3732" s="31"/>
    </row>
    <row r="3733" spans="2:8">
      <c r="B3733" s="27"/>
      <c r="C3733" s="27"/>
      <c r="D3733" s="27"/>
      <c r="E3733" s="27"/>
      <c r="F3733" s="26"/>
      <c r="G3733" s="28" t="str">
        <f t="shared" si="66"/>
        <v/>
      </c>
      <c r="H3733" s="31"/>
    </row>
    <row r="3734" spans="2:8">
      <c r="B3734" s="27"/>
      <c r="C3734" s="27"/>
      <c r="D3734" s="27"/>
      <c r="E3734" s="27"/>
      <c r="F3734" s="26"/>
      <c r="G3734" s="28" t="str">
        <f t="shared" si="66"/>
        <v/>
      </c>
      <c r="H3734" s="31"/>
    </row>
    <row r="3735" spans="2:8">
      <c r="B3735" s="27"/>
      <c r="C3735" s="27"/>
      <c r="D3735" s="27"/>
      <c r="E3735" s="27"/>
      <c r="F3735" s="26"/>
      <c r="G3735" s="28" t="str">
        <f t="shared" si="66"/>
        <v/>
      </c>
      <c r="H3735" s="31"/>
    </row>
    <row r="3736" spans="2:8">
      <c r="B3736" s="27"/>
      <c r="C3736" s="27"/>
      <c r="D3736" s="27"/>
      <c r="E3736" s="27"/>
      <c r="F3736" s="26"/>
      <c r="G3736" s="28" t="str">
        <f t="shared" si="66"/>
        <v/>
      </c>
      <c r="H3736" s="31"/>
    </row>
    <row r="3737" spans="2:8">
      <c r="B3737" s="27"/>
      <c r="C3737" s="27"/>
      <c r="D3737" s="27"/>
      <c r="E3737" s="27"/>
      <c r="F3737" s="26"/>
      <c r="G3737" s="28" t="str">
        <f t="shared" si="66"/>
        <v/>
      </c>
      <c r="H3737" s="31"/>
    </row>
    <row r="3738" spans="2:8">
      <c r="B3738" s="27"/>
      <c r="C3738" s="27"/>
      <c r="D3738" s="27"/>
      <c r="E3738" s="27"/>
      <c r="F3738" s="26"/>
      <c r="G3738" s="28" t="str">
        <f t="shared" si="66"/>
        <v/>
      </c>
      <c r="H3738" s="31"/>
    </row>
    <row r="3739" spans="2:8">
      <c r="B3739" s="27"/>
      <c r="C3739" s="27"/>
      <c r="D3739" s="27"/>
      <c r="E3739" s="27"/>
      <c r="F3739" s="26"/>
      <c r="G3739" s="28" t="str">
        <f t="shared" si="66"/>
        <v/>
      </c>
      <c r="H3739" s="31"/>
    </row>
    <row r="3740" spans="2:8">
      <c r="B3740" s="27"/>
      <c r="C3740" s="27"/>
      <c r="D3740" s="27"/>
      <c r="E3740" s="27"/>
      <c r="F3740" s="26"/>
      <c r="G3740" s="28" t="str">
        <f t="shared" si="66"/>
        <v/>
      </c>
      <c r="H3740" s="31"/>
    </row>
    <row r="3741" spans="2:8">
      <c r="B3741" s="27"/>
      <c r="C3741" s="27"/>
      <c r="D3741" s="27"/>
      <c r="E3741" s="27"/>
      <c r="F3741" s="26"/>
      <c r="G3741" s="28" t="str">
        <f t="shared" si="66"/>
        <v/>
      </c>
      <c r="H3741" s="31"/>
    </row>
    <row r="3742" spans="2:8">
      <c r="B3742" s="27"/>
      <c r="C3742" s="27"/>
      <c r="D3742" s="27"/>
      <c r="E3742" s="27"/>
      <c r="F3742" s="26"/>
      <c r="G3742" s="28" t="str">
        <f t="shared" si="66"/>
        <v/>
      </c>
      <c r="H3742" s="31"/>
    </row>
    <row r="3743" spans="2:8">
      <c r="B3743" s="27"/>
      <c r="C3743" s="27"/>
      <c r="D3743" s="27"/>
      <c r="E3743" s="27"/>
      <c r="F3743" s="26"/>
      <c r="G3743" s="28" t="str">
        <f t="shared" si="66"/>
        <v/>
      </c>
      <c r="H3743" s="31"/>
    </row>
    <row r="3744" spans="2:8">
      <c r="B3744" s="27"/>
      <c r="C3744" s="27"/>
      <c r="D3744" s="27"/>
      <c r="E3744" s="27"/>
      <c r="F3744" s="26"/>
      <c r="G3744" s="28" t="str">
        <f t="shared" si="66"/>
        <v/>
      </c>
      <c r="H3744" s="31"/>
    </row>
    <row r="3745" spans="2:8">
      <c r="B3745" s="27"/>
      <c r="C3745" s="27"/>
      <c r="D3745" s="27"/>
      <c r="E3745" s="27"/>
      <c r="F3745" s="26"/>
      <c r="G3745" s="28" t="str">
        <f t="shared" si="66"/>
        <v/>
      </c>
      <c r="H3745" s="31"/>
    </row>
    <row r="3746" spans="2:8">
      <c r="B3746" s="27"/>
      <c r="C3746" s="27"/>
      <c r="D3746" s="27"/>
      <c r="E3746" s="27"/>
      <c r="F3746" s="26"/>
      <c r="G3746" s="28" t="str">
        <f t="shared" si="66"/>
        <v/>
      </c>
      <c r="H3746" s="31"/>
    </row>
    <row r="3747" spans="2:8">
      <c r="B3747" s="27"/>
      <c r="C3747" s="27"/>
      <c r="D3747" s="27"/>
      <c r="E3747" s="27"/>
      <c r="F3747" s="26"/>
      <c r="G3747" s="28" t="str">
        <f t="shared" si="66"/>
        <v/>
      </c>
      <c r="H3747" s="31"/>
    </row>
    <row r="3748" spans="2:8">
      <c r="B3748" s="27"/>
      <c r="C3748" s="27"/>
      <c r="D3748" s="27"/>
      <c r="E3748" s="27"/>
      <c r="F3748" s="26"/>
      <c r="G3748" s="28" t="str">
        <f t="shared" si="66"/>
        <v/>
      </c>
      <c r="H3748" s="31"/>
    </row>
    <row r="3749" spans="2:8">
      <c r="B3749" s="27"/>
      <c r="C3749" s="27"/>
      <c r="D3749" s="27"/>
      <c r="E3749" s="27"/>
      <c r="F3749" s="26"/>
      <c r="G3749" s="28" t="str">
        <f t="shared" si="66"/>
        <v/>
      </c>
      <c r="H3749" s="31"/>
    </row>
    <row r="3750" spans="2:8">
      <c r="B3750" s="27"/>
      <c r="C3750" s="27"/>
      <c r="D3750" s="27"/>
      <c r="E3750" s="27"/>
      <c r="F3750" s="26"/>
      <c r="G3750" s="28" t="str">
        <f t="shared" si="66"/>
        <v/>
      </c>
      <c r="H3750" s="31"/>
    </row>
    <row r="3751" spans="2:8">
      <c r="B3751" s="27"/>
      <c r="C3751" s="27"/>
      <c r="D3751" s="27"/>
      <c r="E3751" s="27"/>
      <c r="F3751" s="26"/>
      <c r="G3751" s="28" t="str">
        <f t="shared" si="66"/>
        <v/>
      </c>
      <c r="H3751" s="31"/>
    </row>
    <row r="3752" spans="2:8">
      <c r="B3752" s="27"/>
      <c r="C3752" s="27"/>
      <c r="D3752" s="27"/>
      <c r="E3752" s="27"/>
      <c r="F3752" s="26"/>
      <c r="G3752" s="28" t="str">
        <f t="shared" si="66"/>
        <v/>
      </c>
      <c r="H3752" s="31"/>
    </row>
    <row r="3753" spans="2:8">
      <c r="B3753" s="27"/>
      <c r="C3753" s="27"/>
      <c r="D3753" s="27"/>
      <c r="E3753" s="27"/>
      <c r="F3753" s="26"/>
      <c r="G3753" s="28" t="str">
        <f t="shared" ref="G3753:G3816" si="67">IF(F3753="","",IF(F3753="EI",4,IF(F3753="EO",5.2,IF(F3753="EQ",3.9,IF(F3753="ILF",7.5,IF(F3753="EIF",5.4))))))</f>
        <v/>
      </c>
      <c r="H3753" s="31"/>
    </row>
    <row r="3754" spans="2:8">
      <c r="B3754" s="27"/>
      <c r="C3754" s="27"/>
      <c r="D3754" s="27"/>
      <c r="E3754" s="27"/>
      <c r="F3754" s="26"/>
      <c r="G3754" s="28" t="str">
        <f t="shared" si="67"/>
        <v/>
      </c>
      <c r="H3754" s="31"/>
    </row>
    <row r="3755" spans="2:8">
      <c r="B3755" s="27"/>
      <c r="C3755" s="27"/>
      <c r="D3755" s="27"/>
      <c r="E3755" s="27"/>
      <c r="F3755" s="26"/>
      <c r="G3755" s="28" t="str">
        <f t="shared" si="67"/>
        <v/>
      </c>
      <c r="H3755" s="31"/>
    </row>
    <row r="3756" spans="2:8">
      <c r="B3756" s="27"/>
      <c r="C3756" s="27"/>
      <c r="D3756" s="27"/>
      <c r="E3756" s="27"/>
      <c r="F3756" s="26"/>
      <c r="G3756" s="28" t="str">
        <f t="shared" si="67"/>
        <v/>
      </c>
      <c r="H3756" s="31"/>
    </row>
    <row r="3757" spans="2:8">
      <c r="B3757" s="27"/>
      <c r="C3757" s="27"/>
      <c r="D3757" s="27"/>
      <c r="E3757" s="27"/>
      <c r="F3757" s="26"/>
      <c r="G3757" s="28" t="str">
        <f t="shared" si="67"/>
        <v/>
      </c>
      <c r="H3757" s="31"/>
    </row>
    <row r="3758" spans="2:8">
      <c r="B3758" s="27"/>
      <c r="C3758" s="27"/>
      <c r="D3758" s="27"/>
      <c r="E3758" s="27"/>
      <c r="F3758" s="26"/>
      <c r="G3758" s="28" t="str">
        <f t="shared" si="67"/>
        <v/>
      </c>
      <c r="H3758" s="31"/>
    </row>
    <row r="3759" spans="2:8">
      <c r="B3759" s="27"/>
      <c r="C3759" s="27"/>
      <c r="D3759" s="27"/>
      <c r="E3759" s="27"/>
      <c r="F3759" s="26"/>
      <c r="G3759" s="28" t="str">
        <f t="shared" si="67"/>
        <v/>
      </c>
      <c r="H3759" s="31"/>
    </row>
    <row r="3760" spans="2:8">
      <c r="B3760" s="27"/>
      <c r="C3760" s="27"/>
      <c r="D3760" s="27"/>
      <c r="E3760" s="27"/>
      <c r="F3760" s="26"/>
      <c r="G3760" s="28" t="str">
        <f t="shared" si="67"/>
        <v/>
      </c>
      <c r="H3760" s="31"/>
    </row>
    <row r="3761" spans="2:8">
      <c r="B3761" s="27"/>
      <c r="C3761" s="27"/>
      <c r="D3761" s="27"/>
      <c r="E3761" s="27"/>
      <c r="F3761" s="26"/>
      <c r="G3761" s="28" t="str">
        <f t="shared" si="67"/>
        <v/>
      </c>
      <c r="H3761" s="31"/>
    </row>
    <row r="3762" spans="2:8">
      <c r="B3762" s="27"/>
      <c r="C3762" s="27"/>
      <c r="D3762" s="27"/>
      <c r="E3762" s="27"/>
      <c r="F3762" s="26"/>
      <c r="G3762" s="28" t="str">
        <f t="shared" si="67"/>
        <v/>
      </c>
      <c r="H3762" s="31"/>
    </row>
    <row r="3763" spans="2:8">
      <c r="B3763" s="27"/>
      <c r="C3763" s="27"/>
      <c r="D3763" s="27"/>
      <c r="E3763" s="27"/>
      <c r="F3763" s="26"/>
      <c r="G3763" s="28" t="str">
        <f t="shared" si="67"/>
        <v/>
      </c>
      <c r="H3763" s="31"/>
    </row>
    <row r="3764" spans="2:8">
      <c r="B3764" s="27"/>
      <c r="C3764" s="27"/>
      <c r="D3764" s="27"/>
      <c r="E3764" s="27"/>
      <c r="F3764" s="26"/>
      <c r="G3764" s="28" t="str">
        <f t="shared" si="67"/>
        <v/>
      </c>
      <c r="H3764" s="31"/>
    </row>
    <row r="3765" spans="2:8">
      <c r="B3765" s="27"/>
      <c r="C3765" s="27"/>
      <c r="D3765" s="27"/>
      <c r="E3765" s="27"/>
      <c r="F3765" s="26"/>
      <c r="G3765" s="28" t="str">
        <f t="shared" si="67"/>
        <v/>
      </c>
      <c r="H3765" s="31"/>
    </row>
    <row r="3766" spans="2:8">
      <c r="B3766" s="27"/>
      <c r="C3766" s="27"/>
      <c r="D3766" s="27"/>
      <c r="E3766" s="27"/>
      <c r="F3766" s="26"/>
      <c r="G3766" s="28" t="str">
        <f t="shared" si="67"/>
        <v/>
      </c>
      <c r="H3766" s="31"/>
    </row>
    <row r="3767" spans="2:8">
      <c r="B3767" s="27"/>
      <c r="C3767" s="27"/>
      <c r="D3767" s="27"/>
      <c r="E3767" s="27"/>
      <c r="F3767" s="26"/>
      <c r="G3767" s="28" t="str">
        <f t="shared" si="67"/>
        <v/>
      </c>
      <c r="H3767" s="31"/>
    </row>
    <row r="3768" spans="2:8">
      <c r="B3768" s="27"/>
      <c r="C3768" s="27"/>
      <c r="D3768" s="27"/>
      <c r="E3768" s="27"/>
      <c r="F3768" s="26"/>
      <c r="G3768" s="28" t="str">
        <f t="shared" si="67"/>
        <v/>
      </c>
      <c r="H3768" s="31"/>
    </row>
    <row r="3769" spans="2:8">
      <c r="B3769" s="27"/>
      <c r="C3769" s="27"/>
      <c r="D3769" s="27"/>
      <c r="E3769" s="27"/>
      <c r="F3769" s="26"/>
      <c r="G3769" s="28" t="str">
        <f t="shared" si="67"/>
        <v/>
      </c>
      <c r="H3769" s="31"/>
    </row>
    <row r="3770" spans="2:8">
      <c r="B3770" s="27"/>
      <c r="C3770" s="27"/>
      <c r="D3770" s="27"/>
      <c r="E3770" s="27"/>
      <c r="F3770" s="26"/>
      <c r="G3770" s="28" t="str">
        <f t="shared" si="67"/>
        <v/>
      </c>
      <c r="H3770" s="31"/>
    </row>
    <row r="3771" spans="2:8">
      <c r="B3771" s="27"/>
      <c r="C3771" s="27"/>
      <c r="D3771" s="27"/>
      <c r="E3771" s="27"/>
      <c r="F3771" s="26"/>
      <c r="G3771" s="28" t="str">
        <f t="shared" si="67"/>
        <v/>
      </c>
      <c r="H3771" s="31"/>
    </row>
    <row r="3772" spans="2:8">
      <c r="B3772" s="27"/>
      <c r="C3772" s="27"/>
      <c r="D3772" s="27"/>
      <c r="E3772" s="27"/>
      <c r="F3772" s="26"/>
      <c r="G3772" s="28" t="str">
        <f t="shared" si="67"/>
        <v/>
      </c>
      <c r="H3772" s="31"/>
    </row>
    <row r="3773" spans="2:8">
      <c r="B3773" s="27"/>
      <c r="C3773" s="27"/>
      <c r="D3773" s="27"/>
      <c r="E3773" s="27"/>
      <c r="F3773" s="26"/>
      <c r="G3773" s="28" t="str">
        <f t="shared" si="67"/>
        <v/>
      </c>
      <c r="H3773" s="31"/>
    </row>
    <row r="3774" spans="2:8">
      <c r="B3774" s="27"/>
      <c r="C3774" s="27"/>
      <c r="D3774" s="27"/>
      <c r="E3774" s="27"/>
      <c r="F3774" s="26"/>
      <c r="G3774" s="28" t="str">
        <f t="shared" si="67"/>
        <v/>
      </c>
      <c r="H3774" s="31"/>
    </row>
    <row r="3775" spans="2:8">
      <c r="B3775" s="27"/>
      <c r="C3775" s="27"/>
      <c r="D3775" s="27"/>
      <c r="E3775" s="27"/>
      <c r="F3775" s="26"/>
      <c r="G3775" s="28" t="str">
        <f t="shared" si="67"/>
        <v/>
      </c>
      <c r="H3775" s="31"/>
    </row>
    <row r="3776" spans="2:8">
      <c r="B3776" s="27"/>
      <c r="C3776" s="27"/>
      <c r="D3776" s="27"/>
      <c r="E3776" s="27"/>
      <c r="F3776" s="26"/>
      <c r="G3776" s="28" t="str">
        <f t="shared" si="67"/>
        <v/>
      </c>
      <c r="H3776" s="31"/>
    </row>
    <row r="3777" spans="2:8">
      <c r="B3777" s="27"/>
      <c r="C3777" s="27"/>
      <c r="D3777" s="27"/>
      <c r="E3777" s="27"/>
      <c r="F3777" s="26"/>
      <c r="G3777" s="28" t="str">
        <f t="shared" si="67"/>
        <v/>
      </c>
      <c r="H3777" s="31"/>
    </row>
    <row r="3778" spans="2:8">
      <c r="B3778" s="27"/>
      <c r="C3778" s="27"/>
      <c r="D3778" s="27"/>
      <c r="E3778" s="27"/>
      <c r="F3778" s="26"/>
      <c r="G3778" s="28" t="str">
        <f t="shared" si="67"/>
        <v/>
      </c>
      <c r="H3778" s="31"/>
    </row>
    <row r="3779" spans="2:8">
      <c r="B3779" s="27"/>
      <c r="C3779" s="27"/>
      <c r="D3779" s="27"/>
      <c r="E3779" s="27"/>
      <c r="F3779" s="26"/>
      <c r="G3779" s="28" t="str">
        <f t="shared" si="67"/>
        <v/>
      </c>
      <c r="H3779" s="31"/>
    </row>
    <row r="3780" spans="2:8">
      <c r="B3780" s="27"/>
      <c r="C3780" s="27"/>
      <c r="D3780" s="27"/>
      <c r="E3780" s="27"/>
      <c r="F3780" s="26"/>
      <c r="G3780" s="28" t="str">
        <f t="shared" si="67"/>
        <v/>
      </c>
      <c r="H3780" s="31"/>
    </row>
    <row r="3781" spans="2:8">
      <c r="B3781" s="27"/>
      <c r="C3781" s="27"/>
      <c r="D3781" s="27"/>
      <c r="E3781" s="27"/>
      <c r="F3781" s="26"/>
      <c r="G3781" s="28" t="str">
        <f t="shared" si="67"/>
        <v/>
      </c>
      <c r="H3781" s="31"/>
    </row>
    <row r="3782" spans="2:8">
      <c r="B3782" s="27"/>
      <c r="C3782" s="27"/>
      <c r="D3782" s="27"/>
      <c r="E3782" s="27"/>
      <c r="F3782" s="26"/>
      <c r="G3782" s="28" t="str">
        <f t="shared" si="67"/>
        <v/>
      </c>
      <c r="H3782" s="31"/>
    </row>
    <row r="3783" spans="2:8">
      <c r="B3783" s="27"/>
      <c r="C3783" s="27"/>
      <c r="D3783" s="27"/>
      <c r="E3783" s="27"/>
      <c r="F3783" s="26"/>
      <c r="G3783" s="28" t="str">
        <f t="shared" si="67"/>
        <v/>
      </c>
      <c r="H3783" s="31"/>
    </row>
    <row r="3784" spans="2:8">
      <c r="B3784" s="27"/>
      <c r="C3784" s="27"/>
      <c r="D3784" s="27"/>
      <c r="E3784" s="27"/>
      <c r="F3784" s="26"/>
      <c r="G3784" s="28" t="str">
        <f t="shared" si="67"/>
        <v/>
      </c>
      <c r="H3784" s="31"/>
    </row>
    <row r="3785" spans="2:8">
      <c r="B3785" s="27"/>
      <c r="C3785" s="27"/>
      <c r="D3785" s="27"/>
      <c r="E3785" s="27"/>
      <c r="F3785" s="26"/>
      <c r="G3785" s="28" t="str">
        <f t="shared" si="67"/>
        <v/>
      </c>
      <c r="H3785" s="31"/>
    </row>
    <row r="3786" spans="2:8">
      <c r="B3786" s="27"/>
      <c r="C3786" s="27"/>
      <c r="D3786" s="27"/>
      <c r="E3786" s="27"/>
      <c r="F3786" s="26"/>
      <c r="G3786" s="28" t="str">
        <f t="shared" si="67"/>
        <v/>
      </c>
      <c r="H3786" s="31"/>
    </row>
    <row r="3787" spans="2:8">
      <c r="B3787" s="27"/>
      <c r="C3787" s="27"/>
      <c r="D3787" s="27"/>
      <c r="E3787" s="27"/>
      <c r="F3787" s="26"/>
      <c r="G3787" s="28" t="str">
        <f t="shared" si="67"/>
        <v/>
      </c>
      <c r="H3787" s="31"/>
    </row>
    <row r="3788" spans="2:8">
      <c r="B3788" s="27"/>
      <c r="C3788" s="27"/>
      <c r="D3788" s="27"/>
      <c r="E3788" s="27"/>
      <c r="F3788" s="26"/>
      <c r="G3788" s="28" t="str">
        <f t="shared" si="67"/>
        <v/>
      </c>
      <c r="H3788" s="31"/>
    </row>
    <row r="3789" spans="2:8">
      <c r="B3789" s="27"/>
      <c r="C3789" s="27"/>
      <c r="D3789" s="27"/>
      <c r="E3789" s="27"/>
      <c r="F3789" s="26"/>
      <c r="G3789" s="28" t="str">
        <f t="shared" si="67"/>
        <v/>
      </c>
      <c r="H3789" s="31"/>
    </row>
    <row r="3790" spans="2:8">
      <c r="B3790" s="27"/>
      <c r="C3790" s="27"/>
      <c r="D3790" s="27"/>
      <c r="E3790" s="27"/>
      <c r="F3790" s="26"/>
      <c r="G3790" s="28" t="str">
        <f t="shared" si="67"/>
        <v/>
      </c>
      <c r="H3790" s="31"/>
    </row>
    <row r="3791" spans="2:8">
      <c r="B3791" s="27"/>
      <c r="C3791" s="27"/>
      <c r="D3791" s="27"/>
      <c r="E3791" s="27"/>
      <c r="F3791" s="26"/>
      <c r="G3791" s="28" t="str">
        <f t="shared" si="67"/>
        <v/>
      </c>
      <c r="H3791" s="31"/>
    </row>
    <row r="3792" spans="2:8">
      <c r="B3792" s="27"/>
      <c r="C3792" s="27"/>
      <c r="D3792" s="27"/>
      <c r="E3792" s="27"/>
      <c r="F3792" s="26"/>
      <c r="G3792" s="28" t="str">
        <f t="shared" si="67"/>
        <v/>
      </c>
      <c r="H3792" s="31"/>
    </row>
    <row r="3793" spans="2:8">
      <c r="B3793" s="27"/>
      <c r="C3793" s="27"/>
      <c r="D3793" s="27"/>
      <c r="E3793" s="27"/>
      <c r="F3793" s="26"/>
      <c r="G3793" s="28" t="str">
        <f t="shared" si="67"/>
        <v/>
      </c>
      <c r="H3793" s="31"/>
    </row>
    <row r="3794" spans="2:8">
      <c r="B3794" s="27"/>
      <c r="C3794" s="27"/>
      <c r="D3794" s="27"/>
      <c r="E3794" s="27"/>
      <c r="F3794" s="26"/>
      <c r="G3794" s="28" t="str">
        <f t="shared" si="67"/>
        <v/>
      </c>
      <c r="H3794" s="31"/>
    </row>
    <row r="3795" spans="2:8">
      <c r="B3795" s="27"/>
      <c r="C3795" s="27"/>
      <c r="D3795" s="27"/>
      <c r="E3795" s="27"/>
      <c r="F3795" s="26"/>
      <c r="G3795" s="28" t="str">
        <f t="shared" si="67"/>
        <v/>
      </c>
      <c r="H3795" s="31"/>
    </row>
    <row r="3796" spans="2:8">
      <c r="B3796" s="27"/>
      <c r="C3796" s="27"/>
      <c r="D3796" s="27"/>
      <c r="E3796" s="27"/>
      <c r="F3796" s="26"/>
      <c r="G3796" s="28" t="str">
        <f t="shared" si="67"/>
        <v/>
      </c>
      <c r="H3796" s="31"/>
    </row>
    <row r="3797" spans="2:8">
      <c r="B3797" s="27"/>
      <c r="C3797" s="27"/>
      <c r="D3797" s="27"/>
      <c r="E3797" s="27"/>
      <c r="F3797" s="26"/>
      <c r="G3797" s="28" t="str">
        <f t="shared" si="67"/>
        <v/>
      </c>
      <c r="H3797" s="31"/>
    </row>
    <row r="3798" spans="2:8">
      <c r="B3798" s="27"/>
      <c r="C3798" s="27"/>
      <c r="D3798" s="27"/>
      <c r="E3798" s="27"/>
      <c r="F3798" s="26"/>
      <c r="G3798" s="28" t="str">
        <f t="shared" si="67"/>
        <v/>
      </c>
      <c r="H3798" s="31"/>
    </row>
    <row r="3799" spans="2:8">
      <c r="B3799" s="27"/>
      <c r="C3799" s="27"/>
      <c r="D3799" s="27"/>
      <c r="E3799" s="27"/>
      <c r="F3799" s="26"/>
      <c r="G3799" s="28" t="str">
        <f t="shared" si="67"/>
        <v/>
      </c>
      <c r="H3799" s="31"/>
    </row>
    <row r="3800" spans="2:8">
      <c r="B3800" s="27"/>
      <c r="C3800" s="27"/>
      <c r="D3800" s="27"/>
      <c r="E3800" s="27"/>
      <c r="F3800" s="26"/>
      <c r="G3800" s="28" t="str">
        <f t="shared" si="67"/>
        <v/>
      </c>
      <c r="H3800" s="31"/>
    </row>
    <row r="3801" spans="2:8">
      <c r="B3801" s="27"/>
      <c r="C3801" s="27"/>
      <c r="D3801" s="27"/>
      <c r="E3801" s="27"/>
      <c r="F3801" s="26"/>
      <c r="G3801" s="28" t="str">
        <f t="shared" si="67"/>
        <v/>
      </c>
      <c r="H3801" s="31"/>
    </row>
    <row r="3802" spans="2:8">
      <c r="B3802" s="27"/>
      <c r="C3802" s="27"/>
      <c r="D3802" s="27"/>
      <c r="E3802" s="27"/>
      <c r="F3802" s="26"/>
      <c r="G3802" s="28" t="str">
        <f t="shared" si="67"/>
        <v/>
      </c>
      <c r="H3802" s="31"/>
    </row>
    <row r="3803" spans="2:8">
      <c r="B3803" s="27"/>
      <c r="C3803" s="27"/>
      <c r="D3803" s="27"/>
      <c r="E3803" s="27"/>
      <c r="F3803" s="26"/>
      <c r="G3803" s="28" t="str">
        <f t="shared" si="67"/>
        <v/>
      </c>
      <c r="H3803" s="31"/>
    </row>
    <row r="3804" spans="2:8">
      <c r="B3804" s="27"/>
      <c r="C3804" s="27"/>
      <c r="D3804" s="27"/>
      <c r="E3804" s="27"/>
      <c r="F3804" s="26"/>
      <c r="G3804" s="28" t="str">
        <f t="shared" si="67"/>
        <v/>
      </c>
      <c r="H3804" s="31"/>
    </row>
    <row r="3805" spans="2:8">
      <c r="B3805" s="27"/>
      <c r="C3805" s="27"/>
      <c r="D3805" s="27"/>
      <c r="E3805" s="27"/>
      <c r="F3805" s="26"/>
      <c r="G3805" s="28" t="str">
        <f t="shared" si="67"/>
        <v/>
      </c>
      <c r="H3805" s="31"/>
    </row>
    <row r="3806" spans="2:8">
      <c r="B3806" s="27"/>
      <c r="C3806" s="27"/>
      <c r="D3806" s="27"/>
      <c r="E3806" s="27"/>
      <c r="F3806" s="26"/>
      <c r="G3806" s="28" t="str">
        <f t="shared" si="67"/>
        <v/>
      </c>
      <c r="H3806" s="31"/>
    </row>
    <row r="3807" spans="2:8">
      <c r="B3807" s="27"/>
      <c r="C3807" s="27"/>
      <c r="D3807" s="27"/>
      <c r="E3807" s="27"/>
      <c r="F3807" s="26"/>
      <c r="G3807" s="28" t="str">
        <f t="shared" si="67"/>
        <v/>
      </c>
      <c r="H3807" s="31"/>
    </row>
    <row r="3808" spans="2:8">
      <c r="B3808" s="27"/>
      <c r="C3808" s="27"/>
      <c r="D3808" s="27"/>
      <c r="E3808" s="27"/>
      <c r="F3808" s="26"/>
      <c r="G3808" s="28" t="str">
        <f t="shared" si="67"/>
        <v/>
      </c>
      <c r="H3808" s="31"/>
    </row>
    <row r="3809" spans="2:8">
      <c r="B3809" s="27"/>
      <c r="C3809" s="27"/>
      <c r="D3809" s="27"/>
      <c r="E3809" s="27"/>
      <c r="F3809" s="26"/>
      <c r="G3809" s="28" t="str">
        <f t="shared" si="67"/>
        <v/>
      </c>
      <c r="H3809" s="31"/>
    </row>
    <row r="3810" spans="2:8">
      <c r="B3810" s="27"/>
      <c r="C3810" s="27"/>
      <c r="D3810" s="27"/>
      <c r="E3810" s="27"/>
      <c r="F3810" s="26"/>
      <c r="G3810" s="28" t="str">
        <f t="shared" si="67"/>
        <v/>
      </c>
      <c r="H3810" s="31"/>
    </row>
    <row r="3811" spans="2:8">
      <c r="B3811" s="27"/>
      <c r="C3811" s="27"/>
      <c r="D3811" s="27"/>
      <c r="E3811" s="27"/>
      <c r="F3811" s="26"/>
      <c r="G3811" s="28" t="str">
        <f t="shared" si="67"/>
        <v/>
      </c>
      <c r="H3811" s="31"/>
    </row>
    <row r="3812" spans="2:8">
      <c r="B3812" s="27"/>
      <c r="C3812" s="27"/>
      <c r="D3812" s="27"/>
      <c r="E3812" s="27"/>
      <c r="F3812" s="26"/>
      <c r="G3812" s="28" t="str">
        <f t="shared" si="67"/>
        <v/>
      </c>
      <c r="H3812" s="31"/>
    </row>
    <row r="3813" spans="2:8">
      <c r="B3813" s="27"/>
      <c r="C3813" s="27"/>
      <c r="D3813" s="27"/>
      <c r="E3813" s="27"/>
      <c r="F3813" s="26"/>
      <c r="G3813" s="28" t="str">
        <f t="shared" si="67"/>
        <v/>
      </c>
      <c r="H3813" s="31"/>
    </row>
    <row r="3814" spans="2:8">
      <c r="B3814" s="27"/>
      <c r="C3814" s="27"/>
      <c r="D3814" s="27"/>
      <c r="E3814" s="27"/>
      <c r="F3814" s="26"/>
      <c r="G3814" s="28" t="str">
        <f t="shared" si="67"/>
        <v/>
      </c>
      <c r="H3814" s="31"/>
    </row>
    <row r="3815" spans="2:8">
      <c r="B3815" s="27"/>
      <c r="C3815" s="27"/>
      <c r="D3815" s="27"/>
      <c r="E3815" s="27"/>
      <c r="F3815" s="26"/>
      <c r="G3815" s="28" t="str">
        <f t="shared" si="67"/>
        <v/>
      </c>
      <c r="H3815" s="31"/>
    </row>
    <row r="3816" spans="2:8">
      <c r="B3816" s="27"/>
      <c r="C3816" s="27"/>
      <c r="D3816" s="27"/>
      <c r="E3816" s="27"/>
      <c r="F3816" s="26"/>
      <c r="G3816" s="28" t="str">
        <f t="shared" si="67"/>
        <v/>
      </c>
      <c r="H3816" s="31"/>
    </row>
    <row r="3817" spans="2:8">
      <c r="B3817" s="27"/>
      <c r="C3817" s="27"/>
      <c r="D3817" s="27"/>
      <c r="E3817" s="27"/>
      <c r="F3817" s="26"/>
      <c r="G3817" s="28" t="str">
        <f t="shared" ref="G3817:G3880" si="68">IF(F3817="","",IF(F3817="EI",4,IF(F3817="EO",5.2,IF(F3817="EQ",3.9,IF(F3817="ILF",7.5,IF(F3817="EIF",5.4))))))</f>
        <v/>
      </c>
      <c r="H3817" s="31"/>
    </row>
    <row r="3818" spans="2:8">
      <c r="B3818" s="27"/>
      <c r="C3818" s="27"/>
      <c r="D3818" s="27"/>
      <c r="E3818" s="27"/>
      <c r="F3818" s="26"/>
      <c r="G3818" s="28" t="str">
        <f t="shared" si="68"/>
        <v/>
      </c>
      <c r="H3818" s="31"/>
    </row>
    <row r="3819" spans="2:8">
      <c r="B3819" s="27"/>
      <c r="C3819" s="27"/>
      <c r="D3819" s="27"/>
      <c r="E3819" s="27"/>
      <c r="F3819" s="26"/>
      <c r="G3819" s="28" t="str">
        <f t="shared" si="68"/>
        <v/>
      </c>
      <c r="H3819" s="31"/>
    </row>
    <row r="3820" spans="2:8">
      <c r="B3820" s="27"/>
      <c r="C3820" s="27"/>
      <c r="D3820" s="27"/>
      <c r="E3820" s="27"/>
      <c r="F3820" s="26"/>
      <c r="G3820" s="28" t="str">
        <f t="shared" si="68"/>
        <v/>
      </c>
      <c r="H3820" s="31"/>
    </row>
    <row r="3821" spans="2:8">
      <c r="B3821" s="27"/>
      <c r="C3821" s="27"/>
      <c r="D3821" s="27"/>
      <c r="E3821" s="27"/>
      <c r="F3821" s="26"/>
      <c r="G3821" s="28" t="str">
        <f t="shared" si="68"/>
        <v/>
      </c>
      <c r="H3821" s="31"/>
    </row>
    <row r="3822" spans="2:8">
      <c r="B3822" s="27"/>
      <c r="C3822" s="27"/>
      <c r="D3822" s="27"/>
      <c r="E3822" s="27"/>
      <c r="F3822" s="26"/>
      <c r="G3822" s="28" t="str">
        <f t="shared" si="68"/>
        <v/>
      </c>
      <c r="H3822" s="31"/>
    </row>
    <row r="3823" spans="2:8">
      <c r="B3823" s="27"/>
      <c r="C3823" s="27"/>
      <c r="D3823" s="27"/>
      <c r="E3823" s="27"/>
      <c r="F3823" s="26"/>
      <c r="G3823" s="28" t="str">
        <f t="shared" si="68"/>
        <v/>
      </c>
      <c r="H3823" s="31"/>
    </row>
    <row r="3824" spans="2:8">
      <c r="B3824" s="27"/>
      <c r="C3824" s="27"/>
      <c r="D3824" s="27"/>
      <c r="E3824" s="27"/>
      <c r="F3824" s="26"/>
      <c r="G3824" s="28" t="str">
        <f t="shared" si="68"/>
        <v/>
      </c>
      <c r="H3824" s="31"/>
    </row>
    <row r="3825" spans="2:8">
      <c r="B3825" s="27"/>
      <c r="C3825" s="27"/>
      <c r="D3825" s="27"/>
      <c r="E3825" s="27"/>
      <c r="F3825" s="26"/>
      <c r="G3825" s="28" t="str">
        <f t="shared" si="68"/>
        <v/>
      </c>
      <c r="H3825" s="31"/>
    </row>
    <row r="3826" spans="2:8">
      <c r="B3826" s="27"/>
      <c r="C3826" s="27"/>
      <c r="D3826" s="27"/>
      <c r="E3826" s="27"/>
      <c r="F3826" s="26"/>
      <c r="G3826" s="28" t="str">
        <f t="shared" si="68"/>
        <v/>
      </c>
      <c r="H3826" s="31"/>
    </row>
    <row r="3827" spans="2:8">
      <c r="B3827" s="27"/>
      <c r="C3827" s="27"/>
      <c r="D3827" s="27"/>
      <c r="E3827" s="27"/>
      <c r="F3827" s="26"/>
      <c r="G3827" s="28" t="str">
        <f t="shared" si="68"/>
        <v/>
      </c>
      <c r="H3827" s="31"/>
    </row>
    <row r="3828" spans="2:8">
      <c r="B3828" s="27"/>
      <c r="C3828" s="27"/>
      <c r="D3828" s="27"/>
      <c r="E3828" s="27"/>
      <c r="F3828" s="26"/>
      <c r="G3828" s="28" t="str">
        <f t="shared" si="68"/>
        <v/>
      </c>
      <c r="H3828" s="31"/>
    </row>
    <row r="3829" spans="2:8">
      <c r="B3829" s="27"/>
      <c r="C3829" s="27"/>
      <c r="D3829" s="27"/>
      <c r="E3829" s="27"/>
      <c r="F3829" s="26"/>
      <c r="G3829" s="28" t="str">
        <f t="shared" si="68"/>
        <v/>
      </c>
      <c r="H3829" s="31"/>
    </row>
    <row r="3830" spans="2:8">
      <c r="B3830" s="27"/>
      <c r="C3830" s="27"/>
      <c r="D3830" s="27"/>
      <c r="E3830" s="27"/>
      <c r="F3830" s="26"/>
      <c r="G3830" s="28" t="str">
        <f t="shared" si="68"/>
        <v/>
      </c>
      <c r="H3830" s="31"/>
    </row>
    <row r="3831" spans="2:8">
      <c r="B3831" s="27"/>
      <c r="C3831" s="27"/>
      <c r="D3831" s="27"/>
      <c r="E3831" s="27"/>
      <c r="F3831" s="26"/>
      <c r="G3831" s="28" t="str">
        <f t="shared" si="68"/>
        <v/>
      </c>
      <c r="H3831" s="31"/>
    </row>
    <row r="3832" spans="2:8">
      <c r="B3832" s="27"/>
      <c r="C3832" s="27"/>
      <c r="D3832" s="27"/>
      <c r="E3832" s="27"/>
      <c r="F3832" s="26"/>
      <c r="G3832" s="28" t="str">
        <f t="shared" si="68"/>
        <v/>
      </c>
      <c r="H3832" s="31"/>
    </row>
    <row r="3833" spans="2:8">
      <c r="B3833" s="27"/>
      <c r="C3833" s="27"/>
      <c r="D3833" s="27"/>
      <c r="E3833" s="27"/>
      <c r="F3833" s="26"/>
      <c r="G3833" s="28" t="str">
        <f t="shared" si="68"/>
        <v/>
      </c>
      <c r="H3833" s="31"/>
    </row>
    <row r="3834" spans="2:8">
      <c r="B3834" s="27"/>
      <c r="C3834" s="27"/>
      <c r="D3834" s="27"/>
      <c r="E3834" s="27"/>
      <c r="F3834" s="26"/>
      <c r="G3834" s="28" t="str">
        <f t="shared" si="68"/>
        <v/>
      </c>
      <c r="H3834" s="31"/>
    </row>
    <row r="3835" spans="2:8">
      <c r="B3835" s="27"/>
      <c r="C3835" s="27"/>
      <c r="D3835" s="27"/>
      <c r="E3835" s="27"/>
      <c r="F3835" s="26"/>
      <c r="G3835" s="28" t="str">
        <f t="shared" si="68"/>
        <v/>
      </c>
      <c r="H3835" s="31"/>
    </row>
    <row r="3836" spans="2:8">
      <c r="B3836" s="27"/>
      <c r="C3836" s="27"/>
      <c r="D3836" s="27"/>
      <c r="E3836" s="27"/>
      <c r="F3836" s="26"/>
      <c r="G3836" s="28" t="str">
        <f t="shared" si="68"/>
        <v/>
      </c>
      <c r="H3836" s="31"/>
    </row>
    <row r="3837" spans="2:8">
      <c r="B3837" s="27"/>
      <c r="C3837" s="27"/>
      <c r="D3837" s="27"/>
      <c r="E3837" s="27"/>
      <c r="F3837" s="26"/>
      <c r="G3837" s="28" t="str">
        <f t="shared" si="68"/>
        <v/>
      </c>
      <c r="H3837" s="31"/>
    </row>
    <row r="3838" spans="2:8">
      <c r="B3838" s="27"/>
      <c r="C3838" s="27"/>
      <c r="D3838" s="27"/>
      <c r="E3838" s="27"/>
      <c r="F3838" s="26"/>
      <c r="G3838" s="28" t="str">
        <f t="shared" si="68"/>
        <v/>
      </c>
      <c r="H3838" s="31"/>
    </row>
    <row r="3839" spans="2:8">
      <c r="B3839" s="27"/>
      <c r="C3839" s="27"/>
      <c r="D3839" s="27"/>
      <c r="E3839" s="27"/>
      <c r="F3839" s="26"/>
      <c r="G3839" s="28" t="str">
        <f t="shared" si="68"/>
        <v/>
      </c>
      <c r="H3839" s="31"/>
    </row>
    <row r="3840" spans="2:8">
      <c r="B3840" s="27"/>
      <c r="C3840" s="27"/>
      <c r="D3840" s="27"/>
      <c r="E3840" s="27"/>
      <c r="F3840" s="26"/>
      <c r="G3840" s="28" t="str">
        <f t="shared" si="68"/>
        <v/>
      </c>
      <c r="H3840" s="31"/>
    </row>
    <row r="3841" spans="2:8">
      <c r="B3841" s="27"/>
      <c r="C3841" s="27"/>
      <c r="D3841" s="27"/>
      <c r="E3841" s="27"/>
      <c r="F3841" s="26"/>
      <c r="G3841" s="28" t="str">
        <f t="shared" si="68"/>
        <v/>
      </c>
      <c r="H3841" s="31"/>
    </row>
    <row r="3842" spans="2:8">
      <c r="B3842" s="27"/>
      <c r="C3842" s="27"/>
      <c r="D3842" s="27"/>
      <c r="E3842" s="27"/>
      <c r="F3842" s="26"/>
      <c r="G3842" s="28" t="str">
        <f t="shared" si="68"/>
        <v/>
      </c>
      <c r="H3842" s="31"/>
    </row>
    <row r="3843" spans="2:8">
      <c r="B3843" s="27"/>
      <c r="C3843" s="27"/>
      <c r="D3843" s="27"/>
      <c r="E3843" s="27"/>
      <c r="F3843" s="26"/>
      <c r="G3843" s="28" t="str">
        <f t="shared" si="68"/>
        <v/>
      </c>
      <c r="H3843" s="31"/>
    </row>
    <row r="3844" spans="2:8">
      <c r="B3844" s="27"/>
      <c r="C3844" s="27"/>
      <c r="D3844" s="27"/>
      <c r="E3844" s="27"/>
      <c r="F3844" s="26"/>
      <c r="G3844" s="28" t="str">
        <f t="shared" si="68"/>
        <v/>
      </c>
      <c r="H3844" s="31"/>
    </row>
    <row r="3845" spans="2:8">
      <c r="B3845" s="27"/>
      <c r="C3845" s="27"/>
      <c r="D3845" s="27"/>
      <c r="E3845" s="27"/>
      <c r="F3845" s="26"/>
      <c r="G3845" s="28" t="str">
        <f t="shared" si="68"/>
        <v/>
      </c>
      <c r="H3845" s="31"/>
    </row>
    <row r="3846" spans="2:8">
      <c r="B3846" s="27"/>
      <c r="C3846" s="27"/>
      <c r="D3846" s="27"/>
      <c r="E3846" s="27"/>
      <c r="F3846" s="26"/>
      <c r="G3846" s="28" t="str">
        <f t="shared" si="68"/>
        <v/>
      </c>
      <c r="H3846" s="31"/>
    </row>
    <row r="3847" spans="2:8">
      <c r="B3847" s="27"/>
      <c r="C3847" s="27"/>
      <c r="D3847" s="27"/>
      <c r="E3847" s="27"/>
      <c r="F3847" s="26"/>
      <c r="G3847" s="28" t="str">
        <f t="shared" si="68"/>
        <v/>
      </c>
      <c r="H3847" s="31"/>
    </row>
    <row r="3848" spans="2:8">
      <c r="B3848" s="27"/>
      <c r="C3848" s="27"/>
      <c r="D3848" s="27"/>
      <c r="E3848" s="27"/>
      <c r="F3848" s="26"/>
      <c r="G3848" s="28" t="str">
        <f t="shared" si="68"/>
        <v/>
      </c>
      <c r="H3848" s="31"/>
    </row>
    <row r="3849" spans="2:8">
      <c r="B3849" s="27"/>
      <c r="C3849" s="27"/>
      <c r="D3849" s="27"/>
      <c r="E3849" s="27"/>
      <c r="F3849" s="26"/>
      <c r="G3849" s="28" t="str">
        <f t="shared" si="68"/>
        <v/>
      </c>
      <c r="H3849" s="31"/>
    </row>
    <row r="3850" spans="2:8">
      <c r="B3850" s="27"/>
      <c r="C3850" s="27"/>
      <c r="D3850" s="27"/>
      <c r="E3850" s="27"/>
      <c r="F3850" s="26"/>
      <c r="G3850" s="28" t="str">
        <f t="shared" si="68"/>
        <v/>
      </c>
      <c r="H3850" s="31"/>
    </row>
    <row r="3851" spans="2:8">
      <c r="B3851" s="27"/>
      <c r="C3851" s="27"/>
      <c r="D3851" s="27"/>
      <c r="E3851" s="27"/>
      <c r="F3851" s="26"/>
      <c r="G3851" s="28" t="str">
        <f t="shared" si="68"/>
        <v/>
      </c>
      <c r="H3851" s="31"/>
    </row>
    <row r="3852" spans="2:8">
      <c r="B3852" s="27"/>
      <c r="C3852" s="27"/>
      <c r="D3852" s="27"/>
      <c r="E3852" s="27"/>
      <c r="F3852" s="26"/>
      <c r="G3852" s="28" t="str">
        <f t="shared" si="68"/>
        <v/>
      </c>
      <c r="H3852" s="31"/>
    </row>
    <row r="3853" spans="2:8">
      <c r="B3853" s="27"/>
      <c r="C3853" s="27"/>
      <c r="D3853" s="27"/>
      <c r="E3853" s="27"/>
      <c r="F3853" s="26"/>
      <c r="G3853" s="28" t="str">
        <f t="shared" si="68"/>
        <v/>
      </c>
      <c r="H3853" s="31"/>
    </row>
    <row r="3854" spans="2:8">
      <c r="B3854" s="27"/>
      <c r="C3854" s="27"/>
      <c r="D3854" s="27"/>
      <c r="E3854" s="27"/>
      <c r="F3854" s="26"/>
      <c r="G3854" s="28" t="str">
        <f t="shared" si="68"/>
        <v/>
      </c>
      <c r="H3854" s="31"/>
    </row>
    <row r="3855" spans="2:8">
      <c r="B3855" s="27"/>
      <c r="C3855" s="27"/>
      <c r="D3855" s="27"/>
      <c r="E3855" s="27"/>
      <c r="F3855" s="26"/>
      <c r="G3855" s="28" t="str">
        <f t="shared" si="68"/>
        <v/>
      </c>
      <c r="H3855" s="31"/>
    </row>
    <row r="3856" spans="2:8">
      <c r="B3856" s="27"/>
      <c r="C3856" s="27"/>
      <c r="D3856" s="27"/>
      <c r="E3856" s="27"/>
      <c r="F3856" s="26"/>
      <c r="G3856" s="28" t="str">
        <f t="shared" si="68"/>
        <v/>
      </c>
      <c r="H3856" s="31"/>
    </row>
    <row r="3857" spans="2:8">
      <c r="B3857" s="27"/>
      <c r="C3857" s="27"/>
      <c r="D3857" s="27"/>
      <c r="E3857" s="27"/>
      <c r="F3857" s="26"/>
      <c r="G3857" s="28" t="str">
        <f t="shared" si="68"/>
        <v/>
      </c>
      <c r="H3857" s="31"/>
    </row>
    <row r="3858" spans="2:8">
      <c r="B3858" s="27"/>
      <c r="C3858" s="27"/>
      <c r="D3858" s="27"/>
      <c r="E3858" s="27"/>
      <c r="F3858" s="26"/>
      <c r="G3858" s="28" t="str">
        <f t="shared" si="68"/>
        <v/>
      </c>
      <c r="H3858" s="31"/>
    </row>
    <row r="3859" spans="2:8">
      <c r="B3859" s="27"/>
      <c r="C3859" s="27"/>
      <c r="D3859" s="27"/>
      <c r="E3859" s="27"/>
      <c r="F3859" s="26"/>
      <c r="G3859" s="28" t="str">
        <f t="shared" si="68"/>
        <v/>
      </c>
      <c r="H3859" s="31"/>
    </row>
    <row r="3860" spans="2:8">
      <c r="B3860" s="27"/>
      <c r="C3860" s="27"/>
      <c r="D3860" s="27"/>
      <c r="E3860" s="27"/>
      <c r="F3860" s="26"/>
      <c r="G3860" s="28" t="str">
        <f t="shared" si="68"/>
        <v/>
      </c>
      <c r="H3860" s="31"/>
    </row>
    <row r="3861" spans="2:8">
      <c r="B3861" s="27"/>
      <c r="C3861" s="27"/>
      <c r="D3861" s="27"/>
      <c r="E3861" s="27"/>
      <c r="F3861" s="26"/>
      <c r="G3861" s="28" t="str">
        <f t="shared" si="68"/>
        <v/>
      </c>
      <c r="H3861" s="31"/>
    </row>
    <row r="3862" spans="2:8">
      <c r="B3862" s="27"/>
      <c r="C3862" s="27"/>
      <c r="D3862" s="27"/>
      <c r="E3862" s="27"/>
      <c r="F3862" s="26"/>
      <c r="G3862" s="28" t="str">
        <f t="shared" si="68"/>
        <v/>
      </c>
      <c r="H3862" s="31"/>
    </row>
    <row r="3863" spans="2:8">
      <c r="B3863" s="27"/>
      <c r="C3863" s="27"/>
      <c r="D3863" s="27"/>
      <c r="E3863" s="27"/>
      <c r="F3863" s="26"/>
      <c r="G3863" s="28" t="str">
        <f t="shared" si="68"/>
        <v/>
      </c>
      <c r="H3863" s="31"/>
    </row>
    <row r="3864" spans="2:8">
      <c r="B3864" s="27"/>
      <c r="C3864" s="27"/>
      <c r="D3864" s="27"/>
      <c r="E3864" s="27"/>
      <c r="F3864" s="26"/>
      <c r="G3864" s="28" t="str">
        <f t="shared" si="68"/>
        <v/>
      </c>
      <c r="H3864" s="31"/>
    </row>
    <row r="3865" spans="2:8">
      <c r="B3865" s="27"/>
      <c r="C3865" s="27"/>
      <c r="D3865" s="27"/>
      <c r="E3865" s="27"/>
      <c r="F3865" s="26"/>
      <c r="G3865" s="28" t="str">
        <f t="shared" si="68"/>
        <v/>
      </c>
      <c r="H3865" s="31"/>
    </row>
    <row r="3866" spans="2:8">
      <c r="B3866" s="27"/>
      <c r="C3866" s="27"/>
      <c r="D3866" s="27"/>
      <c r="E3866" s="27"/>
      <c r="F3866" s="26"/>
      <c r="G3866" s="28" t="str">
        <f t="shared" si="68"/>
        <v/>
      </c>
      <c r="H3866" s="31"/>
    </row>
    <row r="3867" spans="2:8">
      <c r="B3867" s="27"/>
      <c r="C3867" s="27"/>
      <c r="D3867" s="27"/>
      <c r="E3867" s="27"/>
      <c r="F3867" s="26"/>
      <c r="G3867" s="28" t="str">
        <f t="shared" si="68"/>
        <v/>
      </c>
      <c r="H3867" s="31"/>
    </row>
    <row r="3868" spans="2:8">
      <c r="B3868" s="27"/>
      <c r="C3868" s="27"/>
      <c r="D3868" s="27"/>
      <c r="E3868" s="27"/>
      <c r="F3868" s="26"/>
      <c r="G3868" s="28" t="str">
        <f t="shared" si="68"/>
        <v/>
      </c>
      <c r="H3868" s="31"/>
    </row>
    <row r="3869" spans="2:8">
      <c r="B3869" s="27"/>
      <c r="C3869" s="27"/>
      <c r="D3869" s="27"/>
      <c r="E3869" s="27"/>
      <c r="F3869" s="26"/>
      <c r="G3869" s="28" t="str">
        <f t="shared" si="68"/>
        <v/>
      </c>
      <c r="H3869" s="31"/>
    </row>
    <row r="3870" spans="2:8">
      <c r="B3870" s="27"/>
      <c r="C3870" s="27"/>
      <c r="D3870" s="27"/>
      <c r="E3870" s="27"/>
      <c r="F3870" s="26"/>
      <c r="G3870" s="28" t="str">
        <f t="shared" si="68"/>
        <v/>
      </c>
      <c r="H3870" s="31"/>
    </row>
    <row r="3871" spans="2:8">
      <c r="B3871" s="27"/>
      <c r="C3871" s="27"/>
      <c r="D3871" s="27"/>
      <c r="E3871" s="27"/>
      <c r="F3871" s="26"/>
      <c r="G3871" s="28" t="str">
        <f t="shared" si="68"/>
        <v/>
      </c>
      <c r="H3871" s="31"/>
    </row>
    <row r="3872" spans="2:8">
      <c r="B3872" s="27"/>
      <c r="C3872" s="27"/>
      <c r="D3872" s="27"/>
      <c r="E3872" s="27"/>
      <c r="F3872" s="26"/>
      <c r="G3872" s="28" t="str">
        <f t="shared" si="68"/>
        <v/>
      </c>
      <c r="H3872" s="31"/>
    </row>
    <row r="3873" spans="2:8">
      <c r="B3873" s="27"/>
      <c r="C3873" s="27"/>
      <c r="D3873" s="27"/>
      <c r="E3873" s="27"/>
      <c r="F3873" s="26"/>
      <c r="G3873" s="28" t="str">
        <f t="shared" si="68"/>
        <v/>
      </c>
      <c r="H3873" s="31"/>
    </row>
    <row r="3874" spans="2:8">
      <c r="B3874" s="27"/>
      <c r="C3874" s="27"/>
      <c r="D3874" s="27"/>
      <c r="E3874" s="27"/>
      <c r="F3874" s="26"/>
      <c r="G3874" s="28" t="str">
        <f t="shared" si="68"/>
        <v/>
      </c>
      <c r="H3874" s="31"/>
    </row>
    <row r="3875" spans="2:8">
      <c r="B3875" s="27"/>
      <c r="C3875" s="27"/>
      <c r="D3875" s="27"/>
      <c r="E3875" s="27"/>
      <c r="F3875" s="26"/>
      <c r="G3875" s="28" t="str">
        <f t="shared" si="68"/>
        <v/>
      </c>
      <c r="H3875" s="31"/>
    </row>
    <row r="3876" spans="2:8">
      <c r="B3876" s="27"/>
      <c r="C3876" s="27"/>
      <c r="D3876" s="27"/>
      <c r="E3876" s="27"/>
      <c r="F3876" s="26"/>
      <c r="G3876" s="28" t="str">
        <f t="shared" si="68"/>
        <v/>
      </c>
      <c r="H3876" s="31"/>
    </row>
    <row r="3877" spans="2:8">
      <c r="B3877" s="27"/>
      <c r="C3877" s="27"/>
      <c r="D3877" s="27"/>
      <c r="E3877" s="27"/>
      <c r="F3877" s="26"/>
      <c r="G3877" s="28" t="str">
        <f t="shared" si="68"/>
        <v/>
      </c>
      <c r="H3877" s="31"/>
    </row>
    <row r="3878" spans="2:8">
      <c r="B3878" s="27"/>
      <c r="C3878" s="27"/>
      <c r="D3878" s="27"/>
      <c r="E3878" s="27"/>
      <c r="F3878" s="26"/>
      <c r="G3878" s="28" t="str">
        <f t="shared" si="68"/>
        <v/>
      </c>
      <c r="H3878" s="31"/>
    </row>
    <row r="3879" spans="2:8">
      <c r="B3879" s="27"/>
      <c r="C3879" s="27"/>
      <c r="D3879" s="27"/>
      <c r="E3879" s="27"/>
      <c r="F3879" s="26"/>
      <c r="G3879" s="28" t="str">
        <f t="shared" si="68"/>
        <v/>
      </c>
      <c r="H3879" s="31"/>
    </row>
    <row r="3880" spans="2:8">
      <c r="B3880" s="27"/>
      <c r="C3880" s="27"/>
      <c r="D3880" s="27"/>
      <c r="E3880" s="27"/>
      <c r="F3880" s="26"/>
      <c r="G3880" s="28" t="str">
        <f t="shared" si="68"/>
        <v/>
      </c>
      <c r="H3880" s="31"/>
    </row>
    <row r="3881" spans="2:8">
      <c r="B3881" s="27"/>
      <c r="C3881" s="27"/>
      <c r="D3881" s="27"/>
      <c r="E3881" s="27"/>
      <c r="F3881" s="26"/>
      <c r="G3881" s="28" t="str">
        <f t="shared" ref="G3881:G3944" si="69">IF(F3881="","",IF(F3881="EI",4,IF(F3881="EO",5.2,IF(F3881="EQ",3.9,IF(F3881="ILF",7.5,IF(F3881="EIF",5.4))))))</f>
        <v/>
      </c>
      <c r="H3881" s="31"/>
    </row>
    <row r="3882" spans="2:8">
      <c r="B3882" s="27"/>
      <c r="C3882" s="27"/>
      <c r="D3882" s="27"/>
      <c r="E3882" s="27"/>
      <c r="F3882" s="26"/>
      <c r="G3882" s="28" t="str">
        <f t="shared" si="69"/>
        <v/>
      </c>
      <c r="H3882" s="31"/>
    </row>
    <row r="3883" spans="2:8">
      <c r="B3883" s="27"/>
      <c r="C3883" s="27"/>
      <c r="D3883" s="27"/>
      <c r="E3883" s="27"/>
      <c r="F3883" s="26"/>
      <c r="G3883" s="28" t="str">
        <f t="shared" si="69"/>
        <v/>
      </c>
      <c r="H3883" s="31"/>
    </row>
    <row r="3884" spans="2:8">
      <c r="B3884" s="27"/>
      <c r="C3884" s="27"/>
      <c r="D3884" s="27"/>
      <c r="E3884" s="27"/>
      <c r="F3884" s="26"/>
      <c r="G3884" s="28" t="str">
        <f t="shared" si="69"/>
        <v/>
      </c>
      <c r="H3884" s="31"/>
    </row>
    <row r="3885" spans="2:8">
      <c r="B3885" s="27"/>
      <c r="C3885" s="27"/>
      <c r="D3885" s="27"/>
      <c r="E3885" s="27"/>
      <c r="F3885" s="26"/>
      <c r="G3885" s="28" t="str">
        <f t="shared" si="69"/>
        <v/>
      </c>
      <c r="H3885" s="31"/>
    </row>
    <row r="3886" spans="2:8">
      <c r="B3886" s="27"/>
      <c r="C3886" s="27"/>
      <c r="D3886" s="27"/>
      <c r="E3886" s="27"/>
      <c r="F3886" s="26"/>
      <c r="G3886" s="28" t="str">
        <f t="shared" si="69"/>
        <v/>
      </c>
      <c r="H3886" s="31"/>
    </row>
    <row r="3887" spans="2:8">
      <c r="B3887" s="27"/>
      <c r="C3887" s="27"/>
      <c r="D3887" s="27"/>
      <c r="E3887" s="27"/>
      <c r="F3887" s="26"/>
      <c r="G3887" s="28" t="str">
        <f t="shared" si="69"/>
        <v/>
      </c>
      <c r="H3887" s="31"/>
    </row>
    <row r="3888" spans="2:8">
      <c r="B3888" s="27"/>
      <c r="C3888" s="27"/>
      <c r="D3888" s="27"/>
      <c r="E3888" s="27"/>
      <c r="F3888" s="26"/>
      <c r="G3888" s="28" t="str">
        <f t="shared" si="69"/>
        <v/>
      </c>
      <c r="H3888" s="31"/>
    </row>
    <row r="3889" spans="2:8">
      <c r="B3889" s="27"/>
      <c r="C3889" s="27"/>
      <c r="D3889" s="27"/>
      <c r="E3889" s="27"/>
      <c r="F3889" s="26"/>
      <c r="G3889" s="28" t="str">
        <f t="shared" si="69"/>
        <v/>
      </c>
      <c r="H3889" s="31"/>
    </row>
    <row r="3890" spans="2:8">
      <c r="B3890" s="27"/>
      <c r="C3890" s="27"/>
      <c r="D3890" s="27"/>
      <c r="E3890" s="27"/>
      <c r="F3890" s="26"/>
      <c r="G3890" s="28" t="str">
        <f t="shared" si="69"/>
        <v/>
      </c>
      <c r="H3890" s="31"/>
    </row>
    <row r="3891" spans="2:8">
      <c r="B3891" s="27"/>
      <c r="C3891" s="27"/>
      <c r="D3891" s="27"/>
      <c r="E3891" s="27"/>
      <c r="F3891" s="26"/>
      <c r="G3891" s="28" t="str">
        <f t="shared" si="69"/>
        <v/>
      </c>
      <c r="H3891" s="31"/>
    </row>
    <row r="3892" spans="2:8">
      <c r="B3892" s="27"/>
      <c r="C3892" s="27"/>
      <c r="D3892" s="27"/>
      <c r="E3892" s="27"/>
      <c r="F3892" s="26"/>
      <c r="G3892" s="28" t="str">
        <f t="shared" si="69"/>
        <v/>
      </c>
      <c r="H3892" s="31"/>
    </row>
    <row r="3893" spans="2:8">
      <c r="B3893" s="27"/>
      <c r="C3893" s="27"/>
      <c r="D3893" s="27"/>
      <c r="E3893" s="27"/>
      <c r="F3893" s="26"/>
      <c r="G3893" s="28" t="str">
        <f t="shared" si="69"/>
        <v/>
      </c>
      <c r="H3893" s="31"/>
    </row>
    <row r="3894" spans="2:8">
      <c r="B3894" s="27"/>
      <c r="C3894" s="27"/>
      <c r="D3894" s="27"/>
      <c r="E3894" s="27"/>
      <c r="F3894" s="26"/>
      <c r="G3894" s="28" t="str">
        <f t="shared" si="69"/>
        <v/>
      </c>
      <c r="H3894" s="31"/>
    </row>
    <row r="3895" spans="2:8">
      <c r="B3895" s="27"/>
      <c r="C3895" s="27"/>
      <c r="D3895" s="27"/>
      <c r="E3895" s="27"/>
      <c r="F3895" s="26"/>
      <c r="G3895" s="28" t="str">
        <f t="shared" si="69"/>
        <v/>
      </c>
      <c r="H3895" s="31"/>
    </row>
    <row r="3896" spans="2:8">
      <c r="B3896" s="27"/>
      <c r="C3896" s="27"/>
      <c r="D3896" s="27"/>
      <c r="E3896" s="27"/>
      <c r="F3896" s="26"/>
      <c r="G3896" s="28" t="str">
        <f t="shared" si="69"/>
        <v/>
      </c>
      <c r="H3896" s="31"/>
    </row>
    <row r="3897" spans="2:8">
      <c r="B3897" s="27"/>
      <c r="C3897" s="27"/>
      <c r="D3897" s="27"/>
      <c r="E3897" s="27"/>
      <c r="F3897" s="26"/>
      <c r="G3897" s="28" t="str">
        <f t="shared" si="69"/>
        <v/>
      </c>
      <c r="H3897" s="31"/>
    </row>
    <row r="3898" spans="2:8">
      <c r="B3898" s="27"/>
      <c r="C3898" s="27"/>
      <c r="D3898" s="27"/>
      <c r="E3898" s="27"/>
      <c r="F3898" s="26"/>
      <c r="G3898" s="28" t="str">
        <f t="shared" si="69"/>
        <v/>
      </c>
      <c r="H3898" s="31"/>
    </row>
    <row r="3899" spans="2:8">
      <c r="B3899" s="27"/>
      <c r="C3899" s="27"/>
      <c r="D3899" s="27"/>
      <c r="E3899" s="27"/>
      <c r="F3899" s="26"/>
      <c r="G3899" s="28" t="str">
        <f t="shared" si="69"/>
        <v/>
      </c>
      <c r="H3899" s="31"/>
    </row>
    <row r="3900" spans="2:8">
      <c r="B3900" s="27"/>
      <c r="C3900" s="27"/>
      <c r="D3900" s="27"/>
      <c r="E3900" s="27"/>
      <c r="F3900" s="26"/>
      <c r="G3900" s="28" t="str">
        <f t="shared" si="69"/>
        <v/>
      </c>
      <c r="H3900" s="31"/>
    </row>
    <row r="3901" spans="2:8">
      <c r="B3901" s="27"/>
      <c r="C3901" s="27"/>
      <c r="D3901" s="27"/>
      <c r="E3901" s="27"/>
      <c r="F3901" s="26"/>
      <c r="G3901" s="28" t="str">
        <f t="shared" si="69"/>
        <v/>
      </c>
      <c r="H3901" s="31"/>
    </row>
    <row r="3902" spans="2:8">
      <c r="B3902" s="27"/>
      <c r="C3902" s="27"/>
      <c r="D3902" s="27"/>
      <c r="E3902" s="27"/>
      <c r="F3902" s="26"/>
      <c r="G3902" s="28" t="str">
        <f t="shared" si="69"/>
        <v/>
      </c>
      <c r="H3902" s="31"/>
    </row>
    <row r="3903" spans="2:8">
      <c r="B3903" s="27"/>
      <c r="C3903" s="27"/>
      <c r="D3903" s="27"/>
      <c r="E3903" s="27"/>
      <c r="F3903" s="26"/>
      <c r="G3903" s="28" t="str">
        <f t="shared" si="69"/>
        <v/>
      </c>
      <c r="H3903" s="31"/>
    </row>
    <row r="3904" spans="2:8">
      <c r="B3904" s="27"/>
      <c r="C3904" s="27"/>
      <c r="D3904" s="27"/>
      <c r="E3904" s="27"/>
      <c r="F3904" s="26"/>
      <c r="G3904" s="28" t="str">
        <f t="shared" si="69"/>
        <v/>
      </c>
      <c r="H3904" s="31"/>
    </row>
    <row r="3905" spans="2:8">
      <c r="B3905" s="27"/>
      <c r="C3905" s="27"/>
      <c r="D3905" s="27"/>
      <c r="E3905" s="27"/>
      <c r="F3905" s="26"/>
      <c r="G3905" s="28" t="str">
        <f t="shared" si="69"/>
        <v/>
      </c>
      <c r="H3905" s="31"/>
    </row>
    <row r="3906" spans="2:8">
      <c r="B3906" s="27"/>
      <c r="C3906" s="27"/>
      <c r="D3906" s="27"/>
      <c r="E3906" s="27"/>
      <c r="F3906" s="26"/>
      <c r="G3906" s="28" t="str">
        <f t="shared" si="69"/>
        <v/>
      </c>
      <c r="H3906" s="31"/>
    </row>
    <row r="3907" spans="2:8">
      <c r="B3907" s="27"/>
      <c r="C3907" s="27"/>
      <c r="D3907" s="27"/>
      <c r="E3907" s="27"/>
      <c r="F3907" s="26"/>
      <c r="G3907" s="28" t="str">
        <f t="shared" si="69"/>
        <v/>
      </c>
      <c r="H3907" s="31"/>
    </row>
    <row r="3908" spans="2:8">
      <c r="B3908" s="27"/>
      <c r="C3908" s="27"/>
      <c r="D3908" s="27"/>
      <c r="E3908" s="27"/>
      <c r="F3908" s="26"/>
      <c r="G3908" s="28" t="str">
        <f t="shared" si="69"/>
        <v/>
      </c>
      <c r="H3908" s="31"/>
    </row>
    <row r="3909" spans="2:8">
      <c r="B3909" s="27"/>
      <c r="C3909" s="27"/>
      <c r="D3909" s="27"/>
      <c r="E3909" s="27"/>
      <c r="F3909" s="26"/>
      <c r="G3909" s="28" t="str">
        <f t="shared" si="69"/>
        <v/>
      </c>
      <c r="H3909" s="31"/>
    </row>
    <row r="3910" spans="2:8">
      <c r="B3910" s="27"/>
      <c r="C3910" s="27"/>
      <c r="D3910" s="27"/>
      <c r="E3910" s="27"/>
      <c r="F3910" s="26"/>
      <c r="G3910" s="28" t="str">
        <f t="shared" si="69"/>
        <v/>
      </c>
      <c r="H3910" s="31"/>
    </row>
    <row r="3911" spans="2:8">
      <c r="B3911" s="27"/>
      <c r="C3911" s="27"/>
      <c r="D3911" s="27"/>
      <c r="E3911" s="27"/>
      <c r="F3911" s="26"/>
      <c r="G3911" s="28" t="str">
        <f t="shared" si="69"/>
        <v/>
      </c>
      <c r="H3911" s="31"/>
    </row>
    <row r="3912" spans="2:8">
      <c r="B3912" s="27"/>
      <c r="C3912" s="27"/>
      <c r="D3912" s="27"/>
      <c r="E3912" s="27"/>
      <c r="F3912" s="26"/>
      <c r="G3912" s="28" t="str">
        <f t="shared" si="69"/>
        <v/>
      </c>
      <c r="H3912" s="31"/>
    </row>
    <row r="3913" spans="2:8">
      <c r="B3913" s="27"/>
      <c r="C3913" s="27"/>
      <c r="D3913" s="27"/>
      <c r="E3913" s="27"/>
      <c r="F3913" s="26"/>
      <c r="G3913" s="28" t="str">
        <f t="shared" si="69"/>
        <v/>
      </c>
      <c r="H3913" s="31"/>
    </row>
    <row r="3914" spans="2:8">
      <c r="B3914" s="27"/>
      <c r="C3914" s="27"/>
      <c r="D3914" s="27"/>
      <c r="E3914" s="27"/>
      <c r="F3914" s="26"/>
      <c r="G3914" s="28" t="str">
        <f t="shared" si="69"/>
        <v/>
      </c>
      <c r="H3914" s="31"/>
    </row>
    <row r="3915" spans="2:8">
      <c r="B3915" s="27"/>
      <c r="C3915" s="27"/>
      <c r="D3915" s="27"/>
      <c r="E3915" s="27"/>
      <c r="F3915" s="26"/>
      <c r="G3915" s="28" t="str">
        <f t="shared" si="69"/>
        <v/>
      </c>
      <c r="H3915" s="31"/>
    </row>
    <row r="3916" spans="2:8">
      <c r="B3916" s="27"/>
      <c r="C3916" s="27"/>
      <c r="D3916" s="27"/>
      <c r="E3916" s="27"/>
      <c r="F3916" s="26"/>
      <c r="G3916" s="28" t="str">
        <f t="shared" si="69"/>
        <v/>
      </c>
      <c r="H3916" s="31"/>
    </row>
    <row r="3917" spans="2:8">
      <c r="B3917" s="27"/>
      <c r="C3917" s="27"/>
      <c r="D3917" s="27"/>
      <c r="E3917" s="27"/>
      <c r="F3917" s="26"/>
      <c r="G3917" s="28" t="str">
        <f t="shared" si="69"/>
        <v/>
      </c>
      <c r="H3917" s="31"/>
    </row>
    <row r="3918" spans="2:8">
      <c r="B3918" s="27"/>
      <c r="C3918" s="27"/>
      <c r="D3918" s="27"/>
      <c r="E3918" s="27"/>
      <c r="F3918" s="26"/>
      <c r="G3918" s="28" t="str">
        <f t="shared" si="69"/>
        <v/>
      </c>
      <c r="H3918" s="31"/>
    </row>
    <row r="3919" spans="2:8">
      <c r="B3919" s="27"/>
      <c r="C3919" s="27"/>
      <c r="D3919" s="27"/>
      <c r="E3919" s="27"/>
      <c r="F3919" s="26"/>
      <c r="G3919" s="28" t="str">
        <f t="shared" si="69"/>
        <v/>
      </c>
      <c r="H3919" s="31"/>
    </row>
    <row r="3920" spans="2:8">
      <c r="B3920" s="27"/>
      <c r="C3920" s="27"/>
      <c r="D3920" s="27"/>
      <c r="E3920" s="27"/>
      <c r="F3920" s="26"/>
      <c r="G3920" s="28" t="str">
        <f t="shared" si="69"/>
        <v/>
      </c>
      <c r="H3920" s="31"/>
    </row>
    <row r="3921" spans="2:8">
      <c r="B3921" s="27"/>
      <c r="C3921" s="27"/>
      <c r="D3921" s="27"/>
      <c r="E3921" s="27"/>
      <c r="F3921" s="26"/>
      <c r="G3921" s="28" t="str">
        <f t="shared" si="69"/>
        <v/>
      </c>
      <c r="H3921" s="31"/>
    </row>
    <row r="3922" spans="2:8">
      <c r="B3922" s="27"/>
      <c r="C3922" s="27"/>
      <c r="D3922" s="27"/>
      <c r="E3922" s="27"/>
      <c r="F3922" s="26"/>
      <c r="G3922" s="28" t="str">
        <f t="shared" si="69"/>
        <v/>
      </c>
      <c r="H3922" s="31"/>
    </row>
    <row r="3923" spans="2:8">
      <c r="B3923" s="27"/>
      <c r="C3923" s="27"/>
      <c r="D3923" s="27"/>
      <c r="E3923" s="27"/>
      <c r="F3923" s="26"/>
      <c r="G3923" s="28" t="str">
        <f t="shared" si="69"/>
        <v/>
      </c>
      <c r="H3923" s="31"/>
    </row>
    <row r="3924" spans="2:8">
      <c r="B3924" s="27"/>
      <c r="C3924" s="27"/>
      <c r="D3924" s="27"/>
      <c r="E3924" s="27"/>
      <c r="F3924" s="26"/>
      <c r="G3924" s="28" t="str">
        <f t="shared" si="69"/>
        <v/>
      </c>
      <c r="H3924" s="31"/>
    </row>
    <row r="3925" spans="2:8">
      <c r="B3925" s="27"/>
      <c r="C3925" s="27"/>
      <c r="D3925" s="27"/>
      <c r="E3925" s="27"/>
      <c r="F3925" s="26"/>
      <c r="G3925" s="28" t="str">
        <f t="shared" si="69"/>
        <v/>
      </c>
      <c r="H3925" s="31"/>
    </row>
    <row r="3926" spans="2:8">
      <c r="B3926" s="27"/>
      <c r="C3926" s="27"/>
      <c r="D3926" s="27"/>
      <c r="E3926" s="27"/>
      <c r="F3926" s="26"/>
      <c r="G3926" s="28" t="str">
        <f t="shared" si="69"/>
        <v/>
      </c>
      <c r="H3926" s="31"/>
    </row>
    <row r="3927" spans="2:8">
      <c r="B3927" s="27"/>
      <c r="C3927" s="27"/>
      <c r="D3927" s="27"/>
      <c r="E3927" s="27"/>
      <c r="F3927" s="26"/>
      <c r="G3927" s="28" t="str">
        <f t="shared" si="69"/>
        <v/>
      </c>
      <c r="H3927" s="31"/>
    </row>
    <row r="3928" spans="2:8">
      <c r="B3928" s="27"/>
      <c r="C3928" s="27"/>
      <c r="D3928" s="27"/>
      <c r="E3928" s="27"/>
      <c r="F3928" s="26"/>
      <c r="G3928" s="28" t="str">
        <f t="shared" si="69"/>
        <v/>
      </c>
      <c r="H3928" s="31"/>
    </row>
    <row r="3929" spans="2:8">
      <c r="B3929" s="27"/>
      <c r="C3929" s="27"/>
      <c r="D3929" s="27"/>
      <c r="E3929" s="27"/>
      <c r="F3929" s="26"/>
      <c r="G3929" s="28" t="str">
        <f t="shared" si="69"/>
        <v/>
      </c>
      <c r="H3929" s="31"/>
    </row>
    <row r="3930" spans="2:8">
      <c r="B3930" s="27"/>
      <c r="C3930" s="27"/>
      <c r="D3930" s="27"/>
      <c r="E3930" s="27"/>
      <c r="F3930" s="26"/>
      <c r="G3930" s="28" t="str">
        <f t="shared" si="69"/>
        <v/>
      </c>
      <c r="H3930" s="31"/>
    </row>
    <row r="3931" spans="2:8">
      <c r="B3931" s="27"/>
      <c r="C3931" s="27"/>
      <c r="D3931" s="27"/>
      <c r="E3931" s="27"/>
      <c r="F3931" s="26"/>
      <c r="G3931" s="28" t="str">
        <f t="shared" si="69"/>
        <v/>
      </c>
      <c r="H3931" s="31"/>
    </row>
    <row r="3932" spans="2:8">
      <c r="B3932" s="27"/>
      <c r="C3932" s="27"/>
      <c r="D3932" s="27"/>
      <c r="E3932" s="27"/>
      <c r="F3932" s="26"/>
      <c r="G3932" s="28" t="str">
        <f t="shared" si="69"/>
        <v/>
      </c>
      <c r="H3932" s="31"/>
    </row>
    <row r="3933" spans="2:8">
      <c r="B3933" s="27"/>
      <c r="C3933" s="27"/>
      <c r="D3933" s="27"/>
      <c r="E3933" s="27"/>
      <c r="F3933" s="26"/>
      <c r="G3933" s="28" t="str">
        <f t="shared" si="69"/>
        <v/>
      </c>
      <c r="H3933" s="31"/>
    </row>
    <row r="3934" spans="2:8">
      <c r="B3934" s="27"/>
      <c r="C3934" s="27"/>
      <c r="D3934" s="27"/>
      <c r="E3934" s="27"/>
      <c r="F3934" s="26"/>
      <c r="G3934" s="28" t="str">
        <f t="shared" si="69"/>
        <v/>
      </c>
      <c r="H3934" s="31"/>
    </row>
    <row r="3935" spans="2:8">
      <c r="B3935" s="27"/>
      <c r="C3935" s="27"/>
      <c r="D3935" s="27"/>
      <c r="E3935" s="27"/>
      <c r="F3935" s="26"/>
      <c r="G3935" s="28" t="str">
        <f t="shared" si="69"/>
        <v/>
      </c>
      <c r="H3935" s="31"/>
    </row>
    <row r="3936" spans="2:8">
      <c r="B3936" s="27"/>
      <c r="C3936" s="27"/>
      <c r="D3936" s="27"/>
      <c r="E3936" s="27"/>
      <c r="F3936" s="26"/>
      <c r="G3936" s="28" t="str">
        <f t="shared" si="69"/>
        <v/>
      </c>
      <c r="H3936" s="31"/>
    </row>
    <row r="3937" spans="2:8">
      <c r="B3937" s="27"/>
      <c r="C3937" s="27"/>
      <c r="D3937" s="27"/>
      <c r="E3937" s="27"/>
      <c r="F3937" s="26"/>
      <c r="G3937" s="28" t="str">
        <f t="shared" si="69"/>
        <v/>
      </c>
      <c r="H3937" s="31"/>
    </row>
    <row r="3938" spans="2:8">
      <c r="B3938" s="27"/>
      <c r="C3938" s="27"/>
      <c r="D3938" s="27"/>
      <c r="E3938" s="27"/>
      <c r="F3938" s="26"/>
      <c r="G3938" s="28" t="str">
        <f t="shared" si="69"/>
        <v/>
      </c>
      <c r="H3938" s="31"/>
    </row>
    <row r="3939" spans="2:8">
      <c r="B3939" s="27"/>
      <c r="C3939" s="27"/>
      <c r="D3939" s="27"/>
      <c r="E3939" s="27"/>
      <c r="F3939" s="26"/>
      <c r="G3939" s="28" t="str">
        <f t="shared" si="69"/>
        <v/>
      </c>
      <c r="H3939" s="31"/>
    </row>
    <row r="3940" spans="2:8">
      <c r="B3940" s="27"/>
      <c r="C3940" s="27"/>
      <c r="D3940" s="27"/>
      <c r="E3940" s="27"/>
      <c r="F3940" s="26"/>
      <c r="G3940" s="28" t="str">
        <f t="shared" si="69"/>
        <v/>
      </c>
      <c r="H3940" s="31"/>
    </row>
    <row r="3941" spans="2:8">
      <c r="B3941" s="27"/>
      <c r="C3941" s="27"/>
      <c r="D3941" s="27"/>
      <c r="E3941" s="27"/>
      <c r="F3941" s="26"/>
      <c r="G3941" s="28" t="str">
        <f t="shared" si="69"/>
        <v/>
      </c>
      <c r="H3941" s="31"/>
    </row>
    <row r="3942" spans="2:8">
      <c r="B3942" s="27"/>
      <c r="C3942" s="27"/>
      <c r="D3942" s="27"/>
      <c r="E3942" s="27"/>
      <c r="F3942" s="26"/>
      <c r="G3942" s="28" t="str">
        <f t="shared" si="69"/>
        <v/>
      </c>
      <c r="H3942" s="31"/>
    </row>
    <row r="3943" spans="2:8">
      <c r="B3943" s="27"/>
      <c r="C3943" s="27"/>
      <c r="D3943" s="27"/>
      <c r="E3943" s="27"/>
      <c r="F3943" s="26"/>
      <c r="G3943" s="28" t="str">
        <f t="shared" si="69"/>
        <v/>
      </c>
      <c r="H3943" s="31"/>
    </row>
    <row r="3944" spans="2:8">
      <c r="B3944" s="27"/>
      <c r="C3944" s="27"/>
      <c r="D3944" s="27"/>
      <c r="E3944" s="27"/>
      <c r="F3944" s="26"/>
      <c r="G3944" s="28" t="str">
        <f t="shared" si="69"/>
        <v/>
      </c>
      <c r="H3944" s="31"/>
    </row>
    <row r="3945" spans="2:8">
      <c r="B3945" s="27"/>
      <c r="C3945" s="27"/>
      <c r="D3945" s="27"/>
      <c r="E3945" s="27"/>
      <c r="F3945" s="26"/>
      <c r="G3945" s="28" t="str">
        <f t="shared" ref="G3945:G4008" si="70">IF(F3945="","",IF(F3945="EI",4,IF(F3945="EO",5.2,IF(F3945="EQ",3.9,IF(F3945="ILF",7.5,IF(F3945="EIF",5.4))))))</f>
        <v/>
      </c>
      <c r="H3945" s="31"/>
    </row>
    <row r="3946" spans="2:8">
      <c r="B3946" s="27"/>
      <c r="C3946" s="27"/>
      <c r="D3946" s="27"/>
      <c r="E3946" s="27"/>
      <c r="F3946" s="26"/>
      <c r="G3946" s="28" t="str">
        <f t="shared" si="70"/>
        <v/>
      </c>
      <c r="H3946" s="31"/>
    </row>
    <row r="3947" spans="2:8">
      <c r="B3947" s="27"/>
      <c r="C3947" s="27"/>
      <c r="D3947" s="27"/>
      <c r="E3947" s="27"/>
      <c r="F3947" s="26"/>
      <c r="G3947" s="28" t="str">
        <f t="shared" si="70"/>
        <v/>
      </c>
      <c r="H3947" s="31"/>
    </row>
    <row r="3948" spans="2:8">
      <c r="B3948" s="27"/>
      <c r="C3948" s="27"/>
      <c r="D3948" s="27"/>
      <c r="E3948" s="27"/>
      <c r="F3948" s="26"/>
      <c r="G3948" s="28" t="str">
        <f t="shared" si="70"/>
        <v/>
      </c>
      <c r="H3948" s="31"/>
    </row>
    <row r="3949" spans="2:8">
      <c r="B3949" s="27"/>
      <c r="C3949" s="27"/>
      <c r="D3949" s="27"/>
      <c r="E3949" s="27"/>
      <c r="F3949" s="26"/>
      <c r="G3949" s="28" t="str">
        <f t="shared" si="70"/>
        <v/>
      </c>
      <c r="H3949" s="31"/>
    </row>
    <row r="3950" spans="2:8">
      <c r="B3950" s="27"/>
      <c r="C3950" s="27"/>
      <c r="D3950" s="27"/>
      <c r="E3950" s="27"/>
      <c r="F3950" s="26"/>
      <c r="G3950" s="28" t="str">
        <f t="shared" si="70"/>
        <v/>
      </c>
      <c r="H3950" s="31"/>
    </row>
    <row r="3951" spans="2:8">
      <c r="B3951" s="27"/>
      <c r="C3951" s="27"/>
      <c r="D3951" s="27"/>
      <c r="E3951" s="27"/>
      <c r="F3951" s="26"/>
      <c r="G3951" s="28" t="str">
        <f t="shared" si="70"/>
        <v/>
      </c>
      <c r="H3951" s="31"/>
    </row>
    <row r="3952" spans="2:8">
      <c r="B3952" s="27"/>
      <c r="C3952" s="27"/>
      <c r="D3952" s="27"/>
      <c r="E3952" s="27"/>
      <c r="F3952" s="26"/>
      <c r="G3952" s="28" t="str">
        <f t="shared" si="70"/>
        <v/>
      </c>
      <c r="H3952" s="31"/>
    </row>
    <row r="3953" spans="2:8">
      <c r="B3953" s="27"/>
      <c r="C3953" s="27"/>
      <c r="D3953" s="27"/>
      <c r="E3953" s="27"/>
      <c r="F3953" s="26"/>
      <c r="G3953" s="28" t="str">
        <f t="shared" si="70"/>
        <v/>
      </c>
      <c r="H3953" s="31"/>
    </row>
    <row r="3954" spans="2:8">
      <c r="B3954" s="27"/>
      <c r="C3954" s="27"/>
      <c r="D3954" s="27"/>
      <c r="E3954" s="27"/>
      <c r="F3954" s="26"/>
      <c r="G3954" s="28" t="str">
        <f t="shared" si="70"/>
        <v/>
      </c>
      <c r="H3954" s="31"/>
    </row>
    <row r="3955" spans="2:8">
      <c r="B3955" s="27"/>
      <c r="C3955" s="27"/>
      <c r="D3955" s="27"/>
      <c r="E3955" s="27"/>
      <c r="F3955" s="26"/>
      <c r="G3955" s="28" t="str">
        <f t="shared" si="70"/>
        <v/>
      </c>
      <c r="H3955" s="31"/>
    </row>
    <row r="3956" spans="2:8">
      <c r="B3956" s="27"/>
      <c r="C3956" s="27"/>
      <c r="D3956" s="27"/>
      <c r="E3956" s="27"/>
      <c r="F3956" s="26"/>
      <c r="G3956" s="28" t="str">
        <f t="shared" si="70"/>
        <v/>
      </c>
      <c r="H3956" s="31"/>
    </row>
    <row r="3957" spans="2:8">
      <c r="B3957" s="27"/>
      <c r="C3957" s="27"/>
      <c r="D3957" s="27"/>
      <c r="E3957" s="27"/>
      <c r="F3957" s="26"/>
      <c r="G3957" s="28" t="str">
        <f t="shared" si="70"/>
        <v/>
      </c>
      <c r="H3957" s="31"/>
    </row>
    <row r="3958" spans="2:8">
      <c r="B3958" s="27"/>
      <c r="C3958" s="27"/>
      <c r="D3958" s="27"/>
      <c r="E3958" s="27"/>
      <c r="F3958" s="26"/>
      <c r="G3958" s="28" t="str">
        <f t="shared" si="70"/>
        <v/>
      </c>
      <c r="H3958" s="31"/>
    </row>
    <row r="3959" spans="2:8">
      <c r="B3959" s="27"/>
      <c r="C3959" s="27"/>
      <c r="D3959" s="27"/>
      <c r="E3959" s="27"/>
      <c r="F3959" s="26"/>
      <c r="G3959" s="28" t="str">
        <f t="shared" si="70"/>
        <v/>
      </c>
      <c r="H3959" s="31"/>
    </row>
    <row r="3960" spans="2:8">
      <c r="B3960" s="27"/>
      <c r="C3960" s="27"/>
      <c r="D3960" s="27"/>
      <c r="E3960" s="27"/>
      <c r="F3960" s="26"/>
      <c r="G3960" s="28" t="str">
        <f t="shared" si="70"/>
        <v/>
      </c>
      <c r="H3960" s="31"/>
    </row>
    <row r="3961" spans="2:8">
      <c r="B3961" s="27"/>
      <c r="C3961" s="27"/>
      <c r="D3961" s="27"/>
      <c r="E3961" s="27"/>
      <c r="F3961" s="26"/>
      <c r="G3961" s="28" t="str">
        <f t="shared" si="70"/>
        <v/>
      </c>
      <c r="H3961" s="31"/>
    </row>
    <row r="3962" spans="2:8">
      <c r="B3962" s="27"/>
      <c r="C3962" s="27"/>
      <c r="D3962" s="27"/>
      <c r="E3962" s="27"/>
      <c r="F3962" s="26"/>
      <c r="G3962" s="28" t="str">
        <f t="shared" si="70"/>
        <v/>
      </c>
      <c r="H3962" s="31"/>
    </row>
    <row r="3963" spans="2:8">
      <c r="B3963" s="27"/>
      <c r="C3963" s="27"/>
      <c r="D3963" s="27"/>
      <c r="E3963" s="27"/>
      <c r="F3963" s="26"/>
      <c r="G3963" s="28" t="str">
        <f t="shared" si="70"/>
        <v/>
      </c>
      <c r="H3963" s="31"/>
    </row>
    <row r="3964" spans="2:8">
      <c r="B3964" s="27"/>
      <c r="C3964" s="27"/>
      <c r="D3964" s="27"/>
      <c r="E3964" s="27"/>
      <c r="F3964" s="26"/>
      <c r="G3964" s="28" t="str">
        <f t="shared" si="70"/>
        <v/>
      </c>
      <c r="H3964" s="31"/>
    </row>
    <row r="3965" spans="2:8">
      <c r="B3965" s="27"/>
      <c r="C3965" s="27"/>
      <c r="D3965" s="27"/>
      <c r="E3965" s="27"/>
      <c r="F3965" s="26"/>
      <c r="G3965" s="28" t="str">
        <f t="shared" si="70"/>
        <v/>
      </c>
      <c r="H3965" s="31"/>
    </row>
    <row r="3966" spans="2:8">
      <c r="B3966" s="27"/>
      <c r="C3966" s="27"/>
      <c r="D3966" s="27"/>
      <c r="E3966" s="27"/>
      <c r="F3966" s="26"/>
      <c r="G3966" s="28" t="str">
        <f t="shared" si="70"/>
        <v/>
      </c>
      <c r="H3966" s="31"/>
    </row>
    <row r="3967" spans="2:8">
      <c r="B3967" s="27"/>
      <c r="C3967" s="27"/>
      <c r="D3967" s="27"/>
      <c r="E3967" s="27"/>
      <c r="F3967" s="26"/>
      <c r="G3967" s="28" t="str">
        <f t="shared" si="70"/>
        <v/>
      </c>
      <c r="H3967" s="31"/>
    </row>
    <row r="3968" spans="2:8">
      <c r="B3968" s="27"/>
      <c r="C3968" s="27"/>
      <c r="D3968" s="27"/>
      <c r="E3968" s="27"/>
      <c r="F3968" s="26"/>
      <c r="G3968" s="28" t="str">
        <f t="shared" si="70"/>
        <v/>
      </c>
      <c r="H3968" s="31"/>
    </row>
    <row r="3969" spans="2:8">
      <c r="B3969" s="27"/>
      <c r="C3969" s="27"/>
      <c r="D3969" s="27"/>
      <c r="E3969" s="27"/>
      <c r="F3969" s="26"/>
      <c r="G3969" s="28" t="str">
        <f t="shared" si="70"/>
        <v/>
      </c>
      <c r="H3969" s="31"/>
    </row>
    <row r="3970" spans="2:8">
      <c r="B3970" s="27"/>
      <c r="C3970" s="27"/>
      <c r="D3970" s="27"/>
      <c r="E3970" s="27"/>
      <c r="F3970" s="26"/>
      <c r="G3970" s="28" t="str">
        <f t="shared" si="70"/>
        <v/>
      </c>
      <c r="H3970" s="31"/>
    </row>
    <row r="3971" spans="2:8">
      <c r="B3971" s="27"/>
      <c r="C3971" s="27"/>
      <c r="D3971" s="27"/>
      <c r="E3971" s="27"/>
      <c r="F3971" s="26"/>
      <c r="G3971" s="28" t="str">
        <f t="shared" si="70"/>
        <v/>
      </c>
      <c r="H3971" s="31"/>
    </row>
    <row r="3972" spans="2:8">
      <c r="B3972" s="27"/>
      <c r="C3972" s="27"/>
      <c r="D3972" s="27"/>
      <c r="E3972" s="27"/>
      <c r="F3972" s="26"/>
      <c r="G3972" s="28" t="str">
        <f t="shared" si="70"/>
        <v/>
      </c>
      <c r="H3972" s="31"/>
    </row>
    <row r="3973" spans="2:8">
      <c r="B3973" s="27"/>
      <c r="C3973" s="27"/>
      <c r="D3973" s="27"/>
      <c r="E3973" s="27"/>
      <c r="F3973" s="26"/>
      <c r="G3973" s="28" t="str">
        <f t="shared" si="70"/>
        <v/>
      </c>
      <c r="H3973" s="31"/>
    </row>
    <row r="3974" spans="2:8">
      <c r="B3974" s="27"/>
      <c r="C3974" s="27"/>
      <c r="D3974" s="27"/>
      <c r="E3974" s="27"/>
      <c r="F3974" s="26"/>
      <c r="G3974" s="28" t="str">
        <f t="shared" si="70"/>
        <v/>
      </c>
      <c r="H3974" s="31"/>
    </row>
    <row r="3975" spans="2:8">
      <c r="B3975" s="27"/>
      <c r="C3975" s="27"/>
      <c r="D3975" s="27"/>
      <c r="E3975" s="27"/>
      <c r="F3975" s="26"/>
      <c r="G3975" s="28" t="str">
        <f t="shared" si="70"/>
        <v/>
      </c>
      <c r="H3975" s="31"/>
    </row>
    <row r="3976" spans="2:8">
      <c r="B3976" s="27"/>
      <c r="C3976" s="27"/>
      <c r="D3976" s="27"/>
      <c r="E3976" s="27"/>
      <c r="F3976" s="26"/>
      <c r="G3976" s="28" t="str">
        <f t="shared" si="70"/>
        <v/>
      </c>
      <c r="H3976" s="31"/>
    </row>
    <row r="3977" spans="2:8">
      <c r="B3977" s="27"/>
      <c r="C3977" s="27"/>
      <c r="D3977" s="27"/>
      <c r="E3977" s="27"/>
      <c r="F3977" s="26"/>
      <c r="G3977" s="28" t="str">
        <f t="shared" si="70"/>
        <v/>
      </c>
      <c r="H3977" s="31"/>
    </row>
    <row r="3978" spans="2:8">
      <c r="B3978" s="27"/>
      <c r="C3978" s="27"/>
      <c r="D3978" s="27"/>
      <c r="E3978" s="27"/>
      <c r="F3978" s="26"/>
      <c r="G3978" s="28" t="str">
        <f t="shared" si="70"/>
        <v/>
      </c>
      <c r="H3978" s="31"/>
    </row>
    <row r="3979" spans="2:8">
      <c r="B3979" s="27"/>
      <c r="C3979" s="27"/>
      <c r="D3979" s="27"/>
      <c r="E3979" s="27"/>
      <c r="F3979" s="26"/>
      <c r="G3979" s="28" t="str">
        <f t="shared" si="70"/>
        <v/>
      </c>
      <c r="H3979" s="31"/>
    </row>
    <row r="3980" spans="2:8">
      <c r="B3980" s="27"/>
      <c r="C3980" s="27"/>
      <c r="D3980" s="27"/>
      <c r="E3980" s="27"/>
      <c r="F3980" s="26"/>
      <c r="G3980" s="28" t="str">
        <f t="shared" si="70"/>
        <v/>
      </c>
      <c r="H3980" s="31"/>
    </row>
    <row r="3981" spans="2:8">
      <c r="B3981" s="27"/>
      <c r="C3981" s="27"/>
      <c r="D3981" s="27"/>
      <c r="E3981" s="27"/>
      <c r="F3981" s="26"/>
      <c r="G3981" s="28" t="str">
        <f t="shared" si="70"/>
        <v/>
      </c>
      <c r="H3981" s="31"/>
    </row>
    <row r="3982" spans="2:8">
      <c r="B3982" s="27"/>
      <c r="C3982" s="27"/>
      <c r="D3982" s="27"/>
      <c r="E3982" s="27"/>
      <c r="F3982" s="26"/>
      <c r="G3982" s="28" t="str">
        <f t="shared" si="70"/>
        <v/>
      </c>
      <c r="H3982" s="31"/>
    </row>
    <row r="3983" spans="2:8">
      <c r="B3983" s="27"/>
      <c r="C3983" s="27"/>
      <c r="D3983" s="27"/>
      <c r="E3983" s="27"/>
      <c r="F3983" s="26"/>
      <c r="G3983" s="28" t="str">
        <f t="shared" si="70"/>
        <v/>
      </c>
      <c r="H3983" s="31"/>
    </row>
    <row r="3984" spans="2:8">
      <c r="B3984" s="27"/>
      <c r="C3984" s="27"/>
      <c r="D3984" s="27"/>
      <c r="E3984" s="27"/>
      <c r="F3984" s="26"/>
      <c r="G3984" s="28" t="str">
        <f t="shared" si="70"/>
        <v/>
      </c>
      <c r="H3984" s="31"/>
    </row>
    <row r="3985" spans="2:8">
      <c r="B3985" s="27"/>
      <c r="C3985" s="27"/>
      <c r="D3985" s="27"/>
      <c r="E3985" s="27"/>
      <c r="F3985" s="26"/>
      <c r="G3985" s="28" t="str">
        <f t="shared" si="70"/>
        <v/>
      </c>
      <c r="H3985" s="31"/>
    </row>
    <row r="3986" spans="2:8">
      <c r="B3986" s="27"/>
      <c r="C3986" s="27"/>
      <c r="D3986" s="27"/>
      <c r="E3986" s="27"/>
      <c r="F3986" s="26"/>
      <c r="G3986" s="28" t="str">
        <f t="shared" si="70"/>
        <v/>
      </c>
      <c r="H3986" s="31"/>
    </row>
    <row r="3987" spans="2:8">
      <c r="B3987" s="27"/>
      <c r="C3987" s="27"/>
      <c r="D3987" s="27"/>
      <c r="E3987" s="27"/>
      <c r="F3987" s="26"/>
      <c r="G3987" s="28" t="str">
        <f t="shared" si="70"/>
        <v/>
      </c>
      <c r="H3987" s="31"/>
    </row>
    <row r="3988" spans="2:8">
      <c r="B3988" s="27"/>
      <c r="C3988" s="27"/>
      <c r="D3988" s="27"/>
      <c r="E3988" s="27"/>
      <c r="F3988" s="26"/>
      <c r="G3988" s="28" t="str">
        <f t="shared" si="70"/>
        <v/>
      </c>
      <c r="H3988" s="31"/>
    </row>
    <row r="3989" spans="2:8">
      <c r="B3989" s="27"/>
      <c r="C3989" s="27"/>
      <c r="D3989" s="27"/>
      <c r="E3989" s="27"/>
      <c r="F3989" s="26"/>
      <c r="G3989" s="28" t="str">
        <f t="shared" si="70"/>
        <v/>
      </c>
      <c r="H3989" s="31"/>
    </row>
    <row r="3990" spans="2:8">
      <c r="B3990" s="27"/>
      <c r="C3990" s="27"/>
      <c r="D3990" s="27"/>
      <c r="E3990" s="27"/>
      <c r="F3990" s="26"/>
      <c r="G3990" s="28" t="str">
        <f t="shared" si="70"/>
        <v/>
      </c>
      <c r="H3990" s="31"/>
    </row>
    <row r="3991" spans="2:8">
      <c r="B3991" s="27"/>
      <c r="C3991" s="27"/>
      <c r="D3991" s="27"/>
      <c r="E3991" s="27"/>
      <c r="F3991" s="26"/>
      <c r="G3991" s="28" t="str">
        <f t="shared" si="70"/>
        <v/>
      </c>
      <c r="H3991" s="31"/>
    </row>
    <row r="3992" spans="2:8">
      <c r="B3992" s="27"/>
      <c r="C3992" s="27"/>
      <c r="D3992" s="27"/>
      <c r="E3992" s="27"/>
      <c r="F3992" s="26"/>
      <c r="G3992" s="28" t="str">
        <f t="shared" si="70"/>
        <v/>
      </c>
      <c r="H3992" s="31"/>
    </row>
    <row r="3993" spans="2:8">
      <c r="B3993" s="27"/>
      <c r="C3993" s="27"/>
      <c r="D3993" s="27"/>
      <c r="E3993" s="27"/>
      <c r="F3993" s="26"/>
      <c r="G3993" s="28" t="str">
        <f t="shared" si="70"/>
        <v/>
      </c>
      <c r="H3993" s="31"/>
    </row>
    <row r="3994" spans="2:8">
      <c r="B3994" s="27"/>
      <c r="C3994" s="27"/>
      <c r="D3994" s="27"/>
      <c r="E3994" s="27"/>
      <c r="F3994" s="26"/>
      <c r="G3994" s="28" t="str">
        <f t="shared" si="70"/>
        <v/>
      </c>
      <c r="H3994" s="31"/>
    </row>
    <row r="3995" spans="2:8">
      <c r="B3995" s="27"/>
      <c r="C3995" s="27"/>
      <c r="D3995" s="27"/>
      <c r="E3995" s="27"/>
      <c r="F3995" s="26"/>
      <c r="G3995" s="28" t="str">
        <f t="shared" si="70"/>
        <v/>
      </c>
      <c r="H3995" s="31"/>
    </row>
    <row r="3996" spans="2:8">
      <c r="B3996" s="27"/>
      <c r="C3996" s="27"/>
      <c r="D3996" s="27"/>
      <c r="E3996" s="27"/>
      <c r="F3996" s="26"/>
      <c r="G3996" s="28" t="str">
        <f t="shared" si="70"/>
        <v/>
      </c>
      <c r="H3996" s="31"/>
    </row>
    <row r="3997" spans="2:8">
      <c r="B3997" s="27"/>
      <c r="C3997" s="27"/>
      <c r="D3997" s="27"/>
      <c r="E3997" s="27"/>
      <c r="F3997" s="26"/>
      <c r="G3997" s="28" t="str">
        <f t="shared" si="70"/>
        <v/>
      </c>
      <c r="H3997" s="31"/>
    </row>
    <row r="3998" spans="2:8">
      <c r="B3998" s="27"/>
      <c r="C3998" s="27"/>
      <c r="D3998" s="27"/>
      <c r="E3998" s="27"/>
      <c r="F3998" s="26"/>
      <c r="G3998" s="28" t="str">
        <f t="shared" si="70"/>
        <v/>
      </c>
      <c r="H3998" s="31"/>
    </row>
    <row r="3999" spans="2:8">
      <c r="B3999" s="27"/>
      <c r="C3999" s="27"/>
      <c r="D3999" s="27"/>
      <c r="E3999" s="27"/>
      <c r="F3999" s="26"/>
      <c r="G3999" s="28" t="str">
        <f t="shared" si="70"/>
        <v/>
      </c>
      <c r="H3999" s="31"/>
    </row>
    <row r="4000" spans="2:8">
      <c r="B4000" s="27"/>
      <c r="C4000" s="27"/>
      <c r="D4000" s="27"/>
      <c r="E4000" s="27"/>
      <c r="F4000" s="26"/>
      <c r="G4000" s="28" t="str">
        <f t="shared" si="70"/>
        <v/>
      </c>
      <c r="H4000" s="31"/>
    </row>
    <row r="4001" spans="2:8">
      <c r="B4001" s="27"/>
      <c r="C4001" s="27"/>
      <c r="D4001" s="27"/>
      <c r="E4001" s="27"/>
      <c r="F4001" s="26"/>
      <c r="G4001" s="28" t="str">
        <f t="shared" si="70"/>
        <v/>
      </c>
      <c r="H4001" s="31"/>
    </row>
    <row r="4002" spans="2:8">
      <c r="B4002" s="27"/>
      <c r="C4002" s="27"/>
      <c r="D4002" s="27"/>
      <c r="E4002" s="27"/>
      <c r="F4002" s="26"/>
      <c r="G4002" s="28" t="str">
        <f t="shared" si="70"/>
        <v/>
      </c>
      <c r="H4002" s="31"/>
    </row>
    <row r="4003" spans="2:8">
      <c r="B4003" s="27"/>
      <c r="C4003" s="27"/>
      <c r="D4003" s="27"/>
      <c r="E4003" s="27"/>
      <c r="F4003" s="26"/>
      <c r="G4003" s="28" t="str">
        <f t="shared" si="70"/>
        <v/>
      </c>
      <c r="H4003" s="31"/>
    </row>
    <row r="4004" spans="2:8">
      <c r="B4004" s="27"/>
      <c r="C4004" s="27"/>
      <c r="D4004" s="27"/>
      <c r="E4004" s="27"/>
      <c r="F4004" s="26"/>
      <c r="G4004" s="28" t="str">
        <f t="shared" si="70"/>
        <v/>
      </c>
      <c r="H4004" s="31"/>
    </row>
    <row r="4005" spans="2:8">
      <c r="B4005" s="27"/>
      <c r="C4005" s="27"/>
      <c r="D4005" s="27"/>
      <c r="E4005" s="27"/>
      <c r="F4005" s="26"/>
      <c r="G4005" s="28" t="str">
        <f t="shared" si="70"/>
        <v/>
      </c>
      <c r="H4005" s="31"/>
    </row>
    <row r="4006" spans="2:8">
      <c r="B4006" s="27"/>
      <c r="C4006" s="27"/>
      <c r="D4006" s="27"/>
      <c r="E4006" s="27"/>
      <c r="F4006" s="26"/>
      <c r="G4006" s="28" t="str">
        <f t="shared" si="70"/>
        <v/>
      </c>
      <c r="H4006" s="31"/>
    </row>
    <row r="4007" spans="2:8">
      <c r="B4007" s="27"/>
      <c r="C4007" s="27"/>
      <c r="D4007" s="27"/>
      <c r="E4007" s="27"/>
      <c r="F4007" s="26"/>
      <c r="G4007" s="28" t="str">
        <f t="shared" si="70"/>
        <v/>
      </c>
      <c r="H4007" s="31"/>
    </row>
    <row r="4008" spans="2:8">
      <c r="B4008" s="27"/>
      <c r="C4008" s="27"/>
      <c r="D4008" s="27"/>
      <c r="E4008" s="27"/>
      <c r="F4008" s="26"/>
      <c r="G4008" s="28" t="str">
        <f t="shared" si="70"/>
        <v/>
      </c>
      <c r="H4008" s="31"/>
    </row>
    <row r="4009" spans="2:8">
      <c r="B4009" s="27"/>
      <c r="C4009" s="27"/>
      <c r="D4009" s="27"/>
      <c r="E4009" s="27"/>
      <c r="F4009" s="26"/>
      <c r="G4009" s="28" t="str">
        <f t="shared" ref="G4009:G4072" si="71">IF(F4009="","",IF(F4009="EI",4,IF(F4009="EO",5.2,IF(F4009="EQ",3.9,IF(F4009="ILF",7.5,IF(F4009="EIF",5.4))))))</f>
        <v/>
      </c>
      <c r="H4009" s="31"/>
    </row>
    <row r="4010" spans="2:8">
      <c r="B4010" s="27"/>
      <c r="C4010" s="27"/>
      <c r="D4010" s="27"/>
      <c r="E4010" s="27"/>
      <c r="F4010" s="26"/>
      <c r="G4010" s="28" t="str">
        <f t="shared" si="71"/>
        <v/>
      </c>
      <c r="H4010" s="31"/>
    </row>
    <row r="4011" spans="2:8">
      <c r="B4011" s="27"/>
      <c r="C4011" s="27"/>
      <c r="D4011" s="27"/>
      <c r="E4011" s="27"/>
      <c r="F4011" s="26"/>
      <c r="G4011" s="28" t="str">
        <f t="shared" si="71"/>
        <v/>
      </c>
      <c r="H4011" s="31"/>
    </row>
    <row r="4012" spans="2:8">
      <c r="B4012" s="27"/>
      <c r="C4012" s="27"/>
      <c r="D4012" s="27"/>
      <c r="E4012" s="27"/>
      <c r="F4012" s="26"/>
      <c r="G4012" s="28" t="str">
        <f t="shared" si="71"/>
        <v/>
      </c>
      <c r="H4012" s="31"/>
    </row>
    <row r="4013" spans="2:8">
      <c r="B4013" s="27"/>
      <c r="C4013" s="27"/>
      <c r="D4013" s="27"/>
      <c r="E4013" s="27"/>
      <c r="F4013" s="26"/>
      <c r="G4013" s="28" t="str">
        <f t="shared" si="71"/>
        <v/>
      </c>
      <c r="H4013" s="31"/>
    </row>
    <row r="4014" spans="2:8">
      <c r="B4014" s="27"/>
      <c r="C4014" s="27"/>
      <c r="D4014" s="27"/>
      <c r="E4014" s="27"/>
      <c r="F4014" s="26"/>
      <c r="G4014" s="28" t="str">
        <f t="shared" si="71"/>
        <v/>
      </c>
      <c r="H4014" s="31"/>
    </row>
    <row r="4015" spans="2:8">
      <c r="B4015" s="27"/>
      <c r="C4015" s="27"/>
      <c r="D4015" s="27"/>
      <c r="E4015" s="27"/>
      <c r="F4015" s="26"/>
      <c r="G4015" s="28" t="str">
        <f t="shared" si="71"/>
        <v/>
      </c>
      <c r="H4015" s="31"/>
    </row>
    <row r="4016" spans="2:8">
      <c r="B4016" s="27"/>
      <c r="C4016" s="27"/>
      <c r="D4016" s="27"/>
      <c r="E4016" s="27"/>
      <c r="F4016" s="26"/>
      <c r="G4016" s="28" t="str">
        <f t="shared" si="71"/>
        <v/>
      </c>
      <c r="H4016" s="31"/>
    </row>
    <row r="4017" spans="2:8">
      <c r="B4017" s="27"/>
      <c r="C4017" s="27"/>
      <c r="D4017" s="27"/>
      <c r="E4017" s="27"/>
      <c r="F4017" s="26"/>
      <c r="G4017" s="28" t="str">
        <f t="shared" si="71"/>
        <v/>
      </c>
      <c r="H4017" s="31"/>
    </row>
    <row r="4018" spans="2:8">
      <c r="B4018" s="27"/>
      <c r="C4018" s="27"/>
      <c r="D4018" s="27"/>
      <c r="E4018" s="27"/>
      <c r="F4018" s="26"/>
      <c r="G4018" s="28" t="str">
        <f t="shared" si="71"/>
        <v/>
      </c>
      <c r="H4018" s="31"/>
    </row>
    <row r="4019" spans="2:8">
      <c r="B4019" s="27"/>
      <c r="C4019" s="27"/>
      <c r="D4019" s="27"/>
      <c r="E4019" s="27"/>
      <c r="F4019" s="26"/>
      <c r="G4019" s="28" t="str">
        <f t="shared" si="71"/>
        <v/>
      </c>
      <c r="H4019" s="31"/>
    </row>
    <row r="4020" spans="2:8">
      <c r="B4020" s="27"/>
      <c r="C4020" s="27"/>
      <c r="D4020" s="27"/>
      <c r="E4020" s="27"/>
      <c r="F4020" s="26"/>
      <c r="G4020" s="28" t="str">
        <f t="shared" si="71"/>
        <v/>
      </c>
      <c r="H4020" s="31"/>
    </row>
    <row r="4021" spans="2:8">
      <c r="B4021" s="27"/>
      <c r="C4021" s="27"/>
      <c r="D4021" s="27"/>
      <c r="E4021" s="27"/>
      <c r="F4021" s="26"/>
      <c r="G4021" s="28" t="str">
        <f t="shared" si="71"/>
        <v/>
      </c>
      <c r="H4021" s="31"/>
    </row>
    <row r="4022" spans="2:8">
      <c r="B4022" s="27"/>
      <c r="C4022" s="27"/>
      <c r="D4022" s="27"/>
      <c r="E4022" s="27"/>
      <c r="F4022" s="26"/>
      <c r="G4022" s="28" t="str">
        <f t="shared" si="71"/>
        <v/>
      </c>
      <c r="H4022" s="31"/>
    </row>
    <row r="4023" spans="2:8">
      <c r="B4023" s="27"/>
      <c r="C4023" s="27"/>
      <c r="D4023" s="27"/>
      <c r="E4023" s="27"/>
      <c r="F4023" s="26"/>
      <c r="G4023" s="28" t="str">
        <f t="shared" si="71"/>
        <v/>
      </c>
      <c r="H4023" s="31"/>
    </row>
    <row r="4024" spans="2:8">
      <c r="B4024" s="27"/>
      <c r="C4024" s="27"/>
      <c r="D4024" s="27"/>
      <c r="E4024" s="27"/>
      <c r="F4024" s="26"/>
      <c r="G4024" s="28" t="str">
        <f t="shared" si="71"/>
        <v/>
      </c>
      <c r="H4024" s="31"/>
    </row>
    <row r="4025" spans="2:8">
      <c r="B4025" s="27"/>
      <c r="C4025" s="27"/>
      <c r="D4025" s="27"/>
      <c r="E4025" s="27"/>
      <c r="F4025" s="26"/>
      <c r="G4025" s="28" t="str">
        <f t="shared" si="71"/>
        <v/>
      </c>
      <c r="H4025" s="31"/>
    </row>
    <row r="4026" spans="2:8">
      <c r="B4026" s="27"/>
      <c r="C4026" s="27"/>
      <c r="D4026" s="27"/>
      <c r="E4026" s="27"/>
      <c r="F4026" s="26"/>
      <c r="G4026" s="28" t="str">
        <f t="shared" si="71"/>
        <v/>
      </c>
      <c r="H4026" s="31"/>
    </row>
    <row r="4027" spans="2:8">
      <c r="B4027" s="27"/>
      <c r="C4027" s="27"/>
      <c r="D4027" s="27"/>
      <c r="E4027" s="27"/>
      <c r="F4027" s="26"/>
      <c r="G4027" s="28" t="str">
        <f t="shared" si="71"/>
        <v/>
      </c>
      <c r="H4027" s="31"/>
    </row>
    <row r="4028" spans="2:8">
      <c r="B4028" s="27"/>
      <c r="C4028" s="27"/>
      <c r="D4028" s="27"/>
      <c r="E4028" s="27"/>
      <c r="F4028" s="26"/>
      <c r="G4028" s="28" t="str">
        <f t="shared" si="71"/>
        <v/>
      </c>
      <c r="H4028" s="31"/>
    </row>
    <row r="4029" spans="2:8">
      <c r="B4029" s="27"/>
      <c r="C4029" s="27"/>
      <c r="D4029" s="27"/>
      <c r="E4029" s="27"/>
      <c r="F4029" s="26"/>
      <c r="G4029" s="28" t="str">
        <f t="shared" si="71"/>
        <v/>
      </c>
      <c r="H4029" s="31"/>
    </row>
    <row r="4030" spans="2:8">
      <c r="B4030" s="27"/>
      <c r="C4030" s="27"/>
      <c r="D4030" s="27"/>
      <c r="E4030" s="27"/>
      <c r="F4030" s="26"/>
      <c r="G4030" s="28" t="str">
        <f t="shared" si="71"/>
        <v/>
      </c>
      <c r="H4030" s="31"/>
    </row>
    <row r="4031" spans="2:8">
      <c r="B4031" s="27"/>
      <c r="C4031" s="27"/>
      <c r="D4031" s="27"/>
      <c r="E4031" s="27"/>
      <c r="F4031" s="26"/>
      <c r="G4031" s="28" t="str">
        <f t="shared" si="71"/>
        <v/>
      </c>
      <c r="H4031" s="31"/>
    </row>
    <row r="4032" spans="2:8">
      <c r="B4032" s="27"/>
      <c r="C4032" s="27"/>
      <c r="D4032" s="27"/>
      <c r="E4032" s="27"/>
      <c r="F4032" s="26"/>
      <c r="G4032" s="28" t="str">
        <f t="shared" si="71"/>
        <v/>
      </c>
      <c r="H4032" s="31"/>
    </row>
    <row r="4033" spans="2:8">
      <c r="B4033" s="27"/>
      <c r="C4033" s="27"/>
      <c r="D4033" s="27"/>
      <c r="E4033" s="27"/>
      <c r="F4033" s="26"/>
      <c r="G4033" s="28" t="str">
        <f t="shared" si="71"/>
        <v/>
      </c>
      <c r="H4033" s="31"/>
    </row>
    <row r="4034" spans="2:8">
      <c r="B4034" s="27"/>
      <c r="C4034" s="27"/>
      <c r="D4034" s="27"/>
      <c r="E4034" s="27"/>
      <c r="F4034" s="26"/>
      <c r="G4034" s="28" t="str">
        <f t="shared" si="71"/>
        <v/>
      </c>
      <c r="H4034" s="31"/>
    </row>
    <row r="4035" spans="2:8">
      <c r="B4035" s="27"/>
      <c r="C4035" s="27"/>
      <c r="D4035" s="27"/>
      <c r="E4035" s="27"/>
      <c r="F4035" s="26"/>
      <c r="G4035" s="28" t="str">
        <f t="shared" si="71"/>
        <v/>
      </c>
      <c r="H4035" s="31"/>
    </row>
    <row r="4036" spans="2:8">
      <c r="B4036" s="27"/>
      <c r="C4036" s="27"/>
      <c r="D4036" s="27"/>
      <c r="E4036" s="27"/>
      <c r="F4036" s="26"/>
      <c r="G4036" s="28" t="str">
        <f t="shared" si="71"/>
        <v/>
      </c>
      <c r="H4036" s="31"/>
    </row>
    <row r="4037" spans="2:8">
      <c r="B4037" s="27"/>
      <c r="C4037" s="27"/>
      <c r="D4037" s="27"/>
      <c r="E4037" s="27"/>
      <c r="F4037" s="26"/>
      <c r="G4037" s="28" t="str">
        <f t="shared" si="71"/>
        <v/>
      </c>
      <c r="H4037" s="31"/>
    </row>
    <row r="4038" spans="2:8">
      <c r="B4038" s="27"/>
      <c r="C4038" s="27"/>
      <c r="D4038" s="27"/>
      <c r="E4038" s="27"/>
      <c r="F4038" s="26"/>
      <c r="G4038" s="28" t="str">
        <f t="shared" si="71"/>
        <v/>
      </c>
      <c r="H4038" s="31"/>
    </row>
    <row r="4039" spans="2:8">
      <c r="B4039" s="27"/>
      <c r="C4039" s="27"/>
      <c r="D4039" s="27"/>
      <c r="E4039" s="27"/>
      <c r="F4039" s="26"/>
      <c r="G4039" s="28" t="str">
        <f t="shared" si="71"/>
        <v/>
      </c>
      <c r="H4039" s="31"/>
    </row>
    <row r="4040" spans="2:8">
      <c r="B4040" s="27"/>
      <c r="C4040" s="27"/>
      <c r="D4040" s="27"/>
      <c r="E4040" s="27"/>
      <c r="F4040" s="26"/>
      <c r="G4040" s="28" t="str">
        <f t="shared" si="71"/>
        <v/>
      </c>
      <c r="H4040" s="31"/>
    </row>
    <row r="4041" spans="2:8">
      <c r="B4041" s="27"/>
      <c r="C4041" s="27"/>
      <c r="D4041" s="27"/>
      <c r="E4041" s="27"/>
      <c r="F4041" s="26"/>
      <c r="G4041" s="28" t="str">
        <f t="shared" si="71"/>
        <v/>
      </c>
      <c r="H4041" s="31"/>
    </row>
    <row r="4042" spans="2:8">
      <c r="B4042" s="27"/>
      <c r="C4042" s="27"/>
      <c r="D4042" s="27"/>
      <c r="E4042" s="27"/>
      <c r="F4042" s="26"/>
      <c r="G4042" s="28" t="str">
        <f t="shared" si="71"/>
        <v/>
      </c>
      <c r="H4042" s="31"/>
    </row>
    <row r="4043" spans="2:8">
      <c r="B4043" s="27"/>
      <c r="C4043" s="27"/>
      <c r="D4043" s="27"/>
      <c r="E4043" s="27"/>
      <c r="F4043" s="26"/>
      <c r="G4043" s="28" t="str">
        <f t="shared" si="71"/>
        <v/>
      </c>
      <c r="H4043" s="31"/>
    </row>
    <row r="4044" spans="2:8">
      <c r="B4044" s="27"/>
      <c r="C4044" s="27"/>
      <c r="D4044" s="27"/>
      <c r="E4044" s="27"/>
      <c r="F4044" s="26"/>
      <c r="G4044" s="28" t="str">
        <f t="shared" si="71"/>
        <v/>
      </c>
      <c r="H4044" s="31"/>
    </row>
    <row r="4045" spans="2:8">
      <c r="B4045" s="27"/>
      <c r="C4045" s="27"/>
      <c r="D4045" s="27"/>
      <c r="E4045" s="27"/>
      <c r="F4045" s="26"/>
      <c r="G4045" s="28" t="str">
        <f t="shared" si="71"/>
        <v/>
      </c>
      <c r="H4045" s="31"/>
    </row>
    <row r="4046" spans="2:8">
      <c r="B4046" s="27"/>
      <c r="C4046" s="27"/>
      <c r="D4046" s="27"/>
      <c r="E4046" s="27"/>
      <c r="F4046" s="26"/>
      <c r="G4046" s="28" t="str">
        <f t="shared" si="71"/>
        <v/>
      </c>
      <c r="H4046" s="31"/>
    </row>
    <row r="4047" spans="2:8">
      <c r="B4047" s="27"/>
      <c r="C4047" s="27"/>
      <c r="D4047" s="27"/>
      <c r="E4047" s="27"/>
      <c r="F4047" s="26"/>
      <c r="G4047" s="28" t="str">
        <f t="shared" si="71"/>
        <v/>
      </c>
      <c r="H4047" s="31"/>
    </row>
    <row r="4048" spans="2:8">
      <c r="B4048" s="27"/>
      <c r="C4048" s="27"/>
      <c r="D4048" s="27"/>
      <c r="E4048" s="27"/>
      <c r="F4048" s="26"/>
      <c r="G4048" s="28" t="str">
        <f t="shared" si="71"/>
        <v/>
      </c>
      <c r="H4048" s="31"/>
    </row>
    <row r="4049" spans="2:8">
      <c r="B4049" s="27"/>
      <c r="C4049" s="27"/>
      <c r="D4049" s="27"/>
      <c r="E4049" s="27"/>
      <c r="F4049" s="26"/>
      <c r="G4049" s="28" t="str">
        <f t="shared" si="71"/>
        <v/>
      </c>
      <c r="H4049" s="31"/>
    </row>
    <row r="4050" spans="2:8">
      <c r="B4050" s="27"/>
      <c r="C4050" s="27"/>
      <c r="D4050" s="27"/>
      <c r="E4050" s="27"/>
      <c r="F4050" s="26"/>
      <c r="G4050" s="28" t="str">
        <f t="shared" si="71"/>
        <v/>
      </c>
      <c r="H4050" s="31"/>
    </row>
    <row r="4051" spans="2:8">
      <c r="B4051" s="27"/>
      <c r="C4051" s="27"/>
      <c r="D4051" s="27"/>
      <c r="E4051" s="27"/>
      <c r="F4051" s="26"/>
      <c r="G4051" s="28" t="str">
        <f t="shared" si="71"/>
        <v/>
      </c>
      <c r="H4051" s="31"/>
    </row>
    <row r="4052" spans="2:8">
      <c r="B4052" s="27"/>
      <c r="C4052" s="27"/>
      <c r="D4052" s="27"/>
      <c r="E4052" s="27"/>
      <c r="F4052" s="26"/>
      <c r="G4052" s="28" t="str">
        <f t="shared" si="71"/>
        <v/>
      </c>
      <c r="H4052" s="31"/>
    </row>
    <row r="4053" spans="2:8">
      <c r="B4053" s="27"/>
      <c r="C4053" s="27"/>
      <c r="D4053" s="27"/>
      <c r="E4053" s="27"/>
      <c r="F4053" s="26"/>
      <c r="G4053" s="28" t="str">
        <f t="shared" si="71"/>
        <v/>
      </c>
      <c r="H4053" s="31"/>
    </row>
    <row r="4054" spans="2:8">
      <c r="B4054" s="27"/>
      <c r="C4054" s="27"/>
      <c r="D4054" s="27"/>
      <c r="E4054" s="27"/>
      <c r="F4054" s="26"/>
      <c r="G4054" s="28" t="str">
        <f t="shared" si="71"/>
        <v/>
      </c>
      <c r="H4054" s="31"/>
    </row>
    <row r="4055" spans="2:8">
      <c r="B4055" s="27"/>
      <c r="C4055" s="27"/>
      <c r="D4055" s="27"/>
      <c r="E4055" s="27"/>
      <c r="F4055" s="26"/>
      <c r="G4055" s="28" t="str">
        <f t="shared" si="71"/>
        <v/>
      </c>
      <c r="H4055" s="31"/>
    </row>
    <row r="4056" spans="2:8">
      <c r="B4056" s="27"/>
      <c r="C4056" s="27"/>
      <c r="D4056" s="27"/>
      <c r="E4056" s="27"/>
      <c r="F4056" s="26"/>
      <c r="G4056" s="28" t="str">
        <f t="shared" si="71"/>
        <v/>
      </c>
      <c r="H4056" s="31"/>
    </row>
    <row r="4057" spans="2:8">
      <c r="B4057" s="27"/>
      <c r="C4057" s="27"/>
      <c r="D4057" s="27"/>
      <c r="E4057" s="27"/>
      <c r="F4057" s="26"/>
      <c r="G4057" s="28" t="str">
        <f t="shared" si="71"/>
        <v/>
      </c>
      <c r="H4057" s="31"/>
    </row>
    <row r="4058" spans="2:8">
      <c r="B4058" s="27"/>
      <c r="C4058" s="27"/>
      <c r="D4058" s="27"/>
      <c r="E4058" s="27"/>
      <c r="F4058" s="26"/>
      <c r="G4058" s="28" t="str">
        <f t="shared" si="71"/>
        <v/>
      </c>
      <c r="H4058" s="31"/>
    </row>
    <row r="4059" spans="2:8">
      <c r="B4059" s="27"/>
      <c r="C4059" s="27"/>
      <c r="D4059" s="27"/>
      <c r="E4059" s="27"/>
      <c r="F4059" s="26"/>
      <c r="G4059" s="28" t="str">
        <f t="shared" si="71"/>
        <v/>
      </c>
      <c r="H4059" s="31"/>
    </row>
    <row r="4060" spans="2:8">
      <c r="B4060" s="27"/>
      <c r="C4060" s="27"/>
      <c r="D4060" s="27"/>
      <c r="E4060" s="27"/>
      <c r="F4060" s="26"/>
      <c r="G4060" s="28" t="str">
        <f t="shared" si="71"/>
        <v/>
      </c>
      <c r="H4060" s="31"/>
    </row>
    <row r="4061" spans="2:8">
      <c r="B4061" s="27"/>
      <c r="C4061" s="27"/>
      <c r="D4061" s="27"/>
      <c r="E4061" s="27"/>
      <c r="F4061" s="26"/>
      <c r="G4061" s="28" t="str">
        <f t="shared" si="71"/>
        <v/>
      </c>
      <c r="H4061" s="31"/>
    </row>
    <row r="4062" spans="2:8">
      <c r="B4062" s="27"/>
      <c r="C4062" s="27"/>
      <c r="D4062" s="27"/>
      <c r="E4062" s="27"/>
      <c r="F4062" s="26"/>
      <c r="G4062" s="28" t="str">
        <f t="shared" si="71"/>
        <v/>
      </c>
      <c r="H4062" s="31"/>
    </row>
    <row r="4063" spans="2:8">
      <c r="B4063" s="27"/>
      <c r="C4063" s="27"/>
      <c r="D4063" s="27"/>
      <c r="E4063" s="27"/>
      <c r="F4063" s="26"/>
      <c r="G4063" s="28" t="str">
        <f t="shared" si="71"/>
        <v/>
      </c>
      <c r="H4063" s="31"/>
    </row>
    <row r="4064" spans="2:8">
      <c r="B4064" s="27"/>
      <c r="C4064" s="27"/>
      <c r="D4064" s="27"/>
      <c r="E4064" s="27"/>
      <c r="F4064" s="26"/>
      <c r="G4064" s="28" t="str">
        <f t="shared" si="71"/>
        <v/>
      </c>
      <c r="H4064" s="31"/>
    </row>
    <row r="4065" spans="2:8">
      <c r="B4065" s="27"/>
      <c r="C4065" s="27"/>
      <c r="D4065" s="27"/>
      <c r="E4065" s="27"/>
      <c r="F4065" s="26"/>
      <c r="G4065" s="28" t="str">
        <f t="shared" si="71"/>
        <v/>
      </c>
      <c r="H4065" s="31"/>
    </row>
    <row r="4066" spans="2:8">
      <c r="B4066" s="27"/>
      <c r="C4066" s="27"/>
      <c r="D4066" s="27"/>
      <c r="E4066" s="27"/>
      <c r="F4066" s="26"/>
      <c r="G4066" s="28" t="str">
        <f t="shared" si="71"/>
        <v/>
      </c>
      <c r="H4066" s="31"/>
    </row>
    <row r="4067" spans="2:8">
      <c r="B4067" s="27"/>
      <c r="C4067" s="27"/>
      <c r="D4067" s="27"/>
      <c r="E4067" s="27"/>
      <c r="F4067" s="26"/>
      <c r="G4067" s="28" t="str">
        <f t="shared" si="71"/>
        <v/>
      </c>
      <c r="H4067" s="31"/>
    </row>
    <row r="4068" spans="2:8">
      <c r="B4068" s="27"/>
      <c r="C4068" s="27"/>
      <c r="D4068" s="27"/>
      <c r="E4068" s="27"/>
      <c r="F4068" s="26"/>
      <c r="G4068" s="28" t="str">
        <f t="shared" si="71"/>
        <v/>
      </c>
      <c r="H4068" s="31"/>
    </row>
    <row r="4069" spans="2:8">
      <c r="B4069" s="27"/>
      <c r="C4069" s="27"/>
      <c r="D4069" s="27"/>
      <c r="E4069" s="27"/>
      <c r="F4069" s="26"/>
      <c r="G4069" s="28" t="str">
        <f t="shared" si="71"/>
        <v/>
      </c>
      <c r="H4069" s="31"/>
    </row>
    <row r="4070" spans="2:8">
      <c r="B4070" s="27"/>
      <c r="C4070" s="27"/>
      <c r="D4070" s="27"/>
      <c r="E4070" s="27"/>
      <c r="F4070" s="26"/>
      <c r="G4070" s="28" t="str">
        <f t="shared" si="71"/>
        <v/>
      </c>
      <c r="H4070" s="31"/>
    </row>
    <row r="4071" spans="2:8">
      <c r="B4071" s="27"/>
      <c r="C4071" s="27"/>
      <c r="D4071" s="27"/>
      <c r="E4071" s="27"/>
      <c r="F4071" s="26"/>
      <c r="G4071" s="28" t="str">
        <f t="shared" si="71"/>
        <v/>
      </c>
      <c r="H4071" s="31"/>
    </row>
    <row r="4072" spans="2:8">
      <c r="B4072" s="27"/>
      <c r="C4072" s="27"/>
      <c r="D4072" s="27"/>
      <c r="E4072" s="27"/>
      <c r="F4072" s="26"/>
      <c r="G4072" s="28" t="str">
        <f t="shared" si="71"/>
        <v/>
      </c>
      <c r="H4072" s="31"/>
    </row>
    <row r="4073" spans="2:8">
      <c r="B4073" s="27"/>
      <c r="C4073" s="27"/>
      <c r="D4073" s="27"/>
      <c r="E4073" s="27"/>
      <c r="F4073" s="26"/>
      <c r="G4073" s="28" t="str">
        <f t="shared" ref="G4073:G4136" si="72">IF(F4073="","",IF(F4073="EI",4,IF(F4073="EO",5.2,IF(F4073="EQ",3.9,IF(F4073="ILF",7.5,IF(F4073="EIF",5.4))))))</f>
        <v/>
      </c>
      <c r="H4073" s="31"/>
    </row>
    <row r="4074" spans="2:8">
      <c r="B4074" s="27"/>
      <c r="C4074" s="27"/>
      <c r="D4074" s="27"/>
      <c r="E4074" s="27"/>
      <c r="F4074" s="26"/>
      <c r="G4074" s="28" t="str">
        <f t="shared" si="72"/>
        <v/>
      </c>
      <c r="H4074" s="31"/>
    </row>
    <row r="4075" spans="2:8">
      <c r="B4075" s="27"/>
      <c r="C4075" s="27"/>
      <c r="D4075" s="27"/>
      <c r="E4075" s="27"/>
      <c r="F4075" s="26"/>
      <c r="G4075" s="28" t="str">
        <f t="shared" si="72"/>
        <v/>
      </c>
      <c r="H4075" s="31"/>
    </row>
    <row r="4076" spans="2:8">
      <c r="B4076" s="27"/>
      <c r="C4076" s="27"/>
      <c r="D4076" s="27"/>
      <c r="E4076" s="27"/>
      <c r="F4076" s="26"/>
      <c r="G4076" s="28" t="str">
        <f t="shared" si="72"/>
        <v/>
      </c>
      <c r="H4076" s="31"/>
    </row>
    <row r="4077" spans="2:8">
      <c r="B4077" s="27"/>
      <c r="C4077" s="27"/>
      <c r="D4077" s="27"/>
      <c r="E4077" s="27"/>
      <c r="F4077" s="26"/>
      <c r="G4077" s="28" t="str">
        <f t="shared" si="72"/>
        <v/>
      </c>
      <c r="H4077" s="31"/>
    </row>
    <row r="4078" spans="2:8">
      <c r="B4078" s="27"/>
      <c r="C4078" s="27"/>
      <c r="D4078" s="27"/>
      <c r="E4078" s="27"/>
      <c r="F4078" s="26"/>
      <c r="G4078" s="28" t="str">
        <f t="shared" si="72"/>
        <v/>
      </c>
      <c r="H4078" s="31"/>
    </row>
    <row r="4079" spans="2:8">
      <c r="B4079" s="27"/>
      <c r="C4079" s="27"/>
      <c r="D4079" s="27"/>
      <c r="E4079" s="27"/>
      <c r="F4079" s="26"/>
      <c r="G4079" s="28" t="str">
        <f t="shared" si="72"/>
        <v/>
      </c>
      <c r="H4079" s="31"/>
    </row>
    <row r="4080" spans="2:8">
      <c r="B4080" s="27"/>
      <c r="C4080" s="27"/>
      <c r="D4080" s="27"/>
      <c r="E4080" s="27"/>
      <c r="F4080" s="26"/>
      <c r="G4080" s="28" t="str">
        <f t="shared" si="72"/>
        <v/>
      </c>
      <c r="H4080" s="31"/>
    </row>
    <row r="4081" spans="2:8">
      <c r="B4081" s="27"/>
      <c r="C4081" s="27"/>
      <c r="D4081" s="27"/>
      <c r="E4081" s="27"/>
      <c r="F4081" s="26"/>
      <c r="G4081" s="28" t="str">
        <f t="shared" si="72"/>
        <v/>
      </c>
      <c r="H4081" s="31"/>
    </row>
    <row r="4082" spans="2:8">
      <c r="B4082" s="27"/>
      <c r="C4082" s="27"/>
      <c r="D4082" s="27"/>
      <c r="E4082" s="27"/>
      <c r="F4082" s="26"/>
      <c r="G4082" s="28" t="str">
        <f t="shared" si="72"/>
        <v/>
      </c>
      <c r="H4082" s="31"/>
    </row>
    <row r="4083" spans="2:8">
      <c r="B4083" s="27"/>
      <c r="C4083" s="27"/>
      <c r="D4083" s="27"/>
      <c r="E4083" s="27"/>
      <c r="F4083" s="26"/>
      <c r="G4083" s="28" t="str">
        <f t="shared" si="72"/>
        <v/>
      </c>
      <c r="H4083" s="31"/>
    </row>
    <row r="4084" spans="2:8">
      <c r="B4084" s="27"/>
      <c r="C4084" s="27"/>
      <c r="D4084" s="27"/>
      <c r="E4084" s="27"/>
      <c r="F4084" s="26"/>
      <c r="G4084" s="28" t="str">
        <f t="shared" si="72"/>
        <v/>
      </c>
      <c r="H4084" s="31"/>
    </row>
    <row r="4085" spans="2:8">
      <c r="B4085" s="27"/>
      <c r="C4085" s="27"/>
      <c r="D4085" s="27"/>
      <c r="E4085" s="27"/>
      <c r="F4085" s="26"/>
      <c r="G4085" s="28" t="str">
        <f t="shared" si="72"/>
        <v/>
      </c>
      <c r="H4085" s="31"/>
    </row>
    <row r="4086" spans="2:8">
      <c r="B4086" s="27"/>
      <c r="C4086" s="27"/>
      <c r="D4086" s="27"/>
      <c r="E4086" s="27"/>
      <c r="F4086" s="26"/>
      <c r="G4086" s="28" t="str">
        <f t="shared" si="72"/>
        <v/>
      </c>
      <c r="H4086" s="31"/>
    </row>
    <row r="4087" spans="2:8">
      <c r="B4087" s="27"/>
      <c r="C4087" s="27"/>
      <c r="D4087" s="27"/>
      <c r="E4087" s="27"/>
      <c r="F4087" s="26"/>
      <c r="G4087" s="28" t="str">
        <f t="shared" si="72"/>
        <v/>
      </c>
      <c r="H4087" s="31"/>
    </row>
    <row r="4088" spans="2:8">
      <c r="B4088" s="27"/>
      <c r="C4088" s="27"/>
      <c r="D4088" s="27"/>
      <c r="E4088" s="27"/>
      <c r="F4088" s="26"/>
      <c r="G4088" s="28" t="str">
        <f t="shared" si="72"/>
        <v/>
      </c>
      <c r="H4088" s="31"/>
    </row>
    <row r="4089" spans="2:8">
      <c r="B4089" s="27"/>
      <c r="C4089" s="27"/>
      <c r="D4089" s="27"/>
      <c r="E4089" s="27"/>
      <c r="F4089" s="26"/>
      <c r="G4089" s="28" t="str">
        <f t="shared" si="72"/>
        <v/>
      </c>
      <c r="H4089" s="31"/>
    </row>
    <row r="4090" spans="2:8">
      <c r="B4090" s="27"/>
      <c r="C4090" s="27"/>
      <c r="D4090" s="27"/>
      <c r="E4090" s="27"/>
      <c r="F4090" s="26"/>
      <c r="G4090" s="28" t="str">
        <f t="shared" si="72"/>
        <v/>
      </c>
      <c r="H4090" s="31"/>
    </row>
    <row r="4091" spans="2:8">
      <c r="B4091" s="27"/>
      <c r="C4091" s="27"/>
      <c r="D4091" s="27"/>
      <c r="E4091" s="27"/>
      <c r="F4091" s="26"/>
      <c r="G4091" s="28" t="str">
        <f t="shared" si="72"/>
        <v/>
      </c>
      <c r="H4091" s="31"/>
    </row>
    <row r="4092" spans="2:8">
      <c r="B4092" s="27"/>
      <c r="C4092" s="27"/>
      <c r="D4092" s="27"/>
      <c r="E4092" s="27"/>
      <c r="F4092" s="26"/>
      <c r="G4092" s="28" t="str">
        <f t="shared" si="72"/>
        <v/>
      </c>
      <c r="H4092" s="31"/>
    </row>
    <row r="4093" spans="2:8">
      <c r="B4093" s="27"/>
      <c r="C4093" s="27"/>
      <c r="D4093" s="27"/>
      <c r="E4093" s="27"/>
      <c r="F4093" s="26"/>
      <c r="G4093" s="28" t="str">
        <f t="shared" si="72"/>
        <v/>
      </c>
      <c r="H4093" s="31"/>
    </row>
    <row r="4094" spans="2:8">
      <c r="B4094" s="27"/>
      <c r="C4094" s="27"/>
      <c r="D4094" s="27"/>
      <c r="E4094" s="27"/>
      <c r="F4094" s="26"/>
      <c r="G4094" s="28" t="str">
        <f t="shared" si="72"/>
        <v/>
      </c>
      <c r="H4094" s="31"/>
    </row>
    <row r="4095" spans="2:8">
      <c r="B4095" s="27"/>
      <c r="C4095" s="27"/>
      <c r="D4095" s="27"/>
      <c r="E4095" s="27"/>
      <c r="F4095" s="26"/>
      <c r="G4095" s="28" t="str">
        <f t="shared" si="72"/>
        <v/>
      </c>
      <c r="H4095" s="31"/>
    </row>
    <row r="4096" spans="2:8">
      <c r="B4096" s="27"/>
      <c r="C4096" s="27"/>
      <c r="D4096" s="27"/>
      <c r="E4096" s="27"/>
      <c r="F4096" s="26"/>
      <c r="G4096" s="28" t="str">
        <f t="shared" si="72"/>
        <v/>
      </c>
      <c r="H4096" s="31"/>
    </row>
    <row r="4097" spans="2:8">
      <c r="B4097" s="27"/>
      <c r="C4097" s="27"/>
      <c r="D4097" s="27"/>
      <c r="E4097" s="27"/>
      <c r="F4097" s="26"/>
      <c r="G4097" s="28" t="str">
        <f t="shared" si="72"/>
        <v/>
      </c>
      <c r="H4097" s="31"/>
    </row>
    <row r="4098" spans="2:8">
      <c r="B4098" s="27"/>
      <c r="C4098" s="27"/>
      <c r="D4098" s="27"/>
      <c r="E4098" s="27"/>
      <c r="F4098" s="26"/>
      <c r="G4098" s="28" t="str">
        <f t="shared" si="72"/>
        <v/>
      </c>
      <c r="H4098" s="31"/>
    </row>
    <row r="4099" spans="2:8">
      <c r="B4099" s="27"/>
      <c r="C4099" s="27"/>
      <c r="D4099" s="27"/>
      <c r="E4099" s="27"/>
      <c r="F4099" s="26"/>
      <c r="G4099" s="28" t="str">
        <f t="shared" si="72"/>
        <v/>
      </c>
      <c r="H4099" s="31"/>
    </row>
    <row r="4100" spans="2:8">
      <c r="B4100" s="27"/>
      <c r="C4100" s="27"/>
      <c r="D4100" s="27"/>
      <c r="E4100" s="27"/>
      <c r="F4100" s="26"/>
      <c r="G4100" s="28" t="str">
        <f t="shared" si="72"/>
        <v/>
      </c>
      <c r="H4100" s="31"/>
    </row>
    <row r="4101" spans="2:8">
      <c r="B4101" s="27"/>
      <c r="C4101" s="27"/>
      <c r="D4101" s="27"/>
      <c r="E4101" s="27"/>
      <c r="F4101" s="26"/>
      <c r="G4101" s="28" t="str">
        <f t="shared" si="72"/>
        <v/>
      </c>
      <c r="H4101" s="31"/>
    </row>
    <row r="4102" spans="2:8">
      <c r="B4102" s="27"/>
      <c r="C4102" s="27"/>
      <c r="D4102" s="27"/>
      <c r="E4102" s="27"/>
      <c r="F4102" s="26"/>
      <c r="G4102" s="28" t="str">
        <f t="shared" si="72"/>
        <v/>
      </c>
      <c r="H4102" s="31"/>
    </row>
    <row r="4103" spans="2:8">
      <c r="B4103" s="27"/>
      <c r="C4103" s="27"/>
      <c r="D4103" s="27"/>
      <c r="E4103" s="27"/>
      <c r="F4103" s="26"/>
      <c r="G4103" s="28" t="str">
        <f t="shared" si="72"/>
        <v/>
      </c>
      <c r="H4103" s="31"/>
    </row>
    <row r="4104" spans="2:8">
      <c r="B4104" s="27"/>
      <c r="C4104" s="27"/>
      <c r="D4104" s="27"/>
      <c r="E4104" s="27"/>
      <c r="F4104" s="26"/>
      <c r="G4104" s="28" t="str">
        <f t="shared" si="72"/>
        <v/>
      </c>
      <c r="H4104" s="31"/>
    </row>
    <row r="4105" spans="2:8">
      <c r="B4105" s="27"/>
      <c r="C4105" s="27"/>
      <c r="D4105" s="27"/>
      <c r="E4105" s="27"/>
      <c r="F4105" s="26"/>
      <c r="G4105" s="28" t="str">
        <f t="shared" si="72"/>
        <v/>
      </c>
      <c r="H4105" s="31"/>
    </row>
    <row r="4106" spans="2:8">
      <c r="B4106" s="27"/>
      <c r="C4106" s="27"/>
      <c r="D4106" s="27"/>
      <c r="E4106" s="27"/>
      <c r="F4106" s="26"/>
      <c r="G4106" s="28" t="str">
        <f t="shared" si="72"/>
        <v/>
      </c>
      <c r="H4106" s="31"/>
    </row>
    <row r="4107" spans="2:8">
      <c r="B4107" s="27"/>
      <c r="C4107" s="27"/>
      <c r="D4107" s="27"/>
      <c r="E4107" s="27"/>
      <c r="F4107" s="26"/>
      <c r="G4107" s="28" t="str">
        <f t="shared" si="72"/>
        <v/>
      </c>
      <c r="H4107" s="31"/>
    </row>
    <row r="4108" spans="2:8">
      <c r="B4108" s="27"/>
      <c r="C4108" s="27"/>
      <c r="D4108" s="27"/>
      <c r="E4108" s="27"/>
      <c r="F4108" s="26"/>
      <c r="G4108" s="28" t="str">
        <f t="shared" si="72"/>
        <v/>
      </c>
      <c r="H4108" s="31"/>
    </row>
    <row r="4109" spans="2:8">
      <c r="B4109" s="27"/>
      <c r="C4109" s="27"/>
      <c r="D4109" s="27"/>
      <c r="E4109" s="27"/>
      <c r="F4109" s="26"/>
      <c r="G4109" s="28" t="str">
        <f t="shared" si="72"/>
        <v/>
      </c>
      <c r="H4109" s="31"/>
    </row>
    <row r="4110" spans="2:8">
      <c r="B4110" s="27"/>
      <c r="C4110" s="27"/>
      <c r="D4110" s="27"/>
      <c r="E4110" s="27"/>
      <c r="F4110" s="26"/>
      <c r="G4110" s="28" t="str">
        <f t="shared" si="72"/>
        <v/>
      </c>
      <c r="H4110" s="31"/>
    </row>
    <row r="4111" spans="2:8">
      <c r="B4111" s="27"/>
      <c r="C4111" s="27"/>
      <c r="D4111" s="27"/>
      <c r="E4111" s="27"/>
      <c r="F4111" s="26"/>
      <c r="G4111" s="28" t="str">
        <f t="shared" si="72"/>
        <v/>
      </c>
      <c r="H4111" s="31"/>
    </row>
    <row r="4112" spans="2:8">
      <c r="B4112" s="27"/>
      <c r="C4112" s="27"/>
      <c r="D4112" s="27"/>
      <c r="E4112" s="27"/>
      <c r="F4112" s="26"/>
      <c r="G4112" s="28" t="str">
        <f t="shared" si="72"/>
        <v/>
      </c>
      <c r="H4112" s="31"/>
    </row>
    <row r="4113" spans="2:8">
      <c r="B4113" s="27"/>
      <c r="C4113" s="27"/>
      <c r="D4113" s="27"/>
      <c r="E4113" s="27"/>
      <c r="F4113" s="26"/>
      <c r="G4113" s="28" t="str">
        <f t="shared" si="72"/>
        <v/>
      </c>
      <c r="H4113" s="31"/>
    </row>
    <row r="4114" spans="2:8">
      <c r="B4114" s="27"/>
      <c r="C4114" s="27"/>
      <c r="D4114" s="27"/>
      <c r="E4114" s="27"/>
      <c r="F4114" s="26"/>
      <c r="G4114" s="28" t="str">
        <f t="shared" si="72"/>
        <v/>
      </c>
      <c r="H4114" s="31"/>
    </row>
    <row r="4115" spans="2:8">
      <c r="B4115" s="27"/>
      <c r="C4115" s="27"/>
      <c r="D4115" s="27"/>
      <c r="E4115" s="27"/>
      <c r="F4115" s="26"/>
      <c r="G4115" s="28" t="str">
        <f t="shared" si="72"/>
        <v/>
      </c>
      <c r="H4115" s="31"/>
    </row>
    <row r="4116" spans="2:8">
      <c r="B4116" s="27"/>
      <c r="C4116" s="27"/>
      <c r="D4116" s="27"/>
      <c r="E4116" s="27"/>
      <c r="F4116" s="26"/>
      <c r="G4116" s="28" t="str">
        <f t="shared" si="72"/>
        <v/>
      </c>
      <c r="H4116" s="31"/>
    </row>
    <row r="4117" spans="2:8">
      <c r="B4117" s="27"/>
      <c r="C4117" s="27"/>
      <c r="D4117" s="27"/>
      <c r="E4117" s="27"/>
      <c r="F4117" s="26"/>
      <c r="G4117" s="28" t="str">
        <f t="shared" si="72"/>
        <v/>
      </c>
      <c r="H4117" s="31"/>
    </row>
    <row r="4118" spans="2:8">
      <c r="B4118" s="27"/>
      <c r="C4118" s="27"/>
      <c r="D4118" s="27"/>
      <c r="E4118" s="27"/>
      <c r="F4118" s="26"/>
      <c r="G4118" s="28" t="str">
        <f t="shared" si="72"/>
        <v/>
      </c>
      <c r="H4118" s="31"/>
    </row>
    <row r="4119" spans="2:8">
      <c r="B4119" s="27"/>
      <c r="C4119" s="27"/>
      <c r="D4119" s="27"/>
      <c r="E4119" s="27"/>
      <c r="F4119" s="26"/>
      <c r="G4119" s="28" t="str">
        <f t="shared" si="72"/>
        <v/>
      </c>
      <c r="H4119" s="31"/>
    </row>
    <row r="4120" spans="2:8">
      <c r="B4120" s="27"/>
      <c r="C4120" s="27"/>
      <c r="D4120" s="27"/>
      <c r="E4120" s="27"/>
      <c r="F4120" s="26"/>
      <c r="G4120" s="28" t="str">
        <f t="shared" si="72"/>
        <v/>
      </c>
      <c r="H4120" s="31"/>
    </row>
    <row r="4121" spans="2:8">
      <c r="B4121" s="27"/>
      <c r="C4121" s="27"/>
      <c r="D4121" s="27"/>
      <c r="E4121" s="27"/>
      <c r="F4121" s="26"/>
      <c r="G4121" s="28" t="str">
        <f t="shared" si="72"/>
        <v/>
      </c>
      <c r="H4121" s="31"/>
    </row>
    <row r="4122" spans="2:8">
      <c r="B4122" s="27"/>
      <c r="C4122" s="27"/>
      <c r="D4122" s="27"/>
      <c r="E4122" s="27"/>
      <c r="F4122" s="26"/>
      <c r="G4122" s="28" t="str">
        <f t="shared" si="72"/>
        <v/>
      </c>
      <c r="H4122" s="31"/>
    </row>
    <row r="4123" spans="2:8">
      <c r="B4123" s="27"/>
      <c r="C4123" s="27"/>
      <c r="D4123" s="27"/>
      <c r="E4123" s="27"/>
      <c r="F4123" s="26"/>
      <c r="G4123" s="28" t="str">
        <f t="shared" si="72"/>
        <v/>
      </c>
      <c r="H4123" s="31"/>
    </row>
    <row r="4124" spans="2:8">
      <c r="B4124" s="27"/>
      <c r="C4124" s="27"/>
      <c r="D4124" s="27"/>
      <c r="E4124" s="27"/>
      <c r="F4124" s="26"/>
      <c r="G4124" s="28" t="str">
        <f t="shared" si="72"/>
        <v/>
      </c>
      <c r="H4124" s="31"/>
    </row>
    <row r="4125" spans="2:8">
      <c r="B4125" s="27"/>
      <c r="C4125" s="27"/>
      <c r="D4125" s="27"/>
      <c r="E4125" s="27"/>
      <c r="F4125" s="26"/>
      <c r="G4125" s="28" t="str">
        <f t="shared" si="72"/>
        <v/>
      </c>
      <c r="H4125" s="31"/>
    </row>
    <row r="4126" spans="2:8">
      <c r="B4126" s="27"/>
      <c r="C4126" s="27"/>
      <c r="D4126" s="27"/>
      <c r="E4126" s="27"/>
      <c r="F4126" s="26"/>
      <c r="G4126" s="28" t="str">
        <f t="shared" si="72"/>
        <v/>
      </c>
      <c r="H4126" s="31"/>
    </row>
    <row r="4127" spans="2:8">
      <c r="B4127" s="27"/>
      <c r="C4127" s="27"/>
      <c r="D4127" s="27"/>
      <c r="E4127" s="27"/>
      <c r="F4127" s="26"/>
      <c r="G4127" s="28" t="str">
        <f t="shared" si="72"/>
        <v/>
      </c>
      <c r="H4127" s="31"/>
    </row>
    <row r="4128" spans="2:8">
      <c r="B4128" s="27"/>
      <c r="C4128" s="27"/>
      <c r="D4128" s="27"/>
      <c r="E4128" s="27"/>
      <c r="F4128" s="26"/>
      <c r="G4128" s="28" t="str">
        <f t="shared" si="72"/>
        <v/>
      </c>
      <c r="H4128" s="31"/>
    </row>
    <row r="4129" spans="2:8">
      <c r="B4129" s="27"/>
      <c r="C4129" s="27"/>
      <c r="D4129" s="27"/>
      <c r="E4129" s="27"/>
      <c r="F4129" s="26"/>
      <c r="G4129" s="28" t="str">
        <f t="shared" si="72"/>
        <v/>
      </c>
      <c r="H4129" s="31"/>
    </row>
    <row r="4130" spans="2:8">
      <c r="B4130" s="27"/>
      <c r="C4130" s="27"/>
      <c r="D4130" s="27"/>
      <c r="E4130" s="27"/>
      <c r="F4130" s="26"/>
      <c r="G4130" s="28" t="str">
        <f t="shared" si="72"/>
        <v/>
      </c>
      <c r="H4130" s="31"/>
    </row>
    <row r="4131" spans="2:8">
      <c r="B4131" s="27"/>
      <c r="C4131" s="27"/>
      <c r="D4131" s="27"/>
      <c r="E4131" s="27"/>
      <c r="F4131" s="26"/>
      <c r="G4131" s="28" t="str">
        <f t="shared" si="72"/>
        <v/>
      </c>
      <c r="H4131" s="31"/>
    </row>
    <row r="4132" spans="2:8">
      <c r="B4132" s="27"/>
      <c r="C4132" s="27"/>
      <c r="D4132" s="27"/>
      <c r="E4132" s="27"/>
      <c r="F4132" s="26"/>
      <c r="G4132" s="28" t="str">
        <f t="shared" si="72"/>
        <v/>
      </c>
      <c r="H4132" s="31"/>
    </row>
    <row r="4133" spans="2:8">
      <c r="B4133" s="27"/>
      <c r="C4133" s="27"/>
      <c r="D4133" s="27"/>
      <c r="E4133" s="27"/>
      <c r="F4133" s="26"/>
      <c r="G4133" s="28" t="str">
        <f t="shared" si="72"/>
        <v/>
      </c>
      <c r="H4133" s="31"/>
    </row>
    <row r="4134" spans="2:8">
      <c r="B4134" s="27"/>
      <c r="C4134" s="27"/>
      <c r="D4134" s="27"/>
      <c r="E4134" s="27"/>
      <c r="F4134" s="26"/>
      <c r="G4134" s="28" t="str">
        <f t="shared" si="72"/>
        <v/>
      </c>
      <c r="H4134" s="31"/>
    </row>
    <row r="4135" spans="2:8">
      <c r="B4135" s="27"/>
      <c r="C4135" s="27"/>
      <c r="D4135" s="27"/>
      <c r="E4135" s="27"/>
      <c r="F4135" s="26"/>
      <c r="G4135" s="28" t="str">
        <f t="shared" si="72"/>
        <v/>
      </c>
      <c r="H4135" s="31"/>
    </row>
    <row r="4136" spans="2:8">
      <c r="B4136" s="27"/>
      <c r="C4136" s="27"/>
      <c r="D4136" s="27"/>
      <c r="E4136" s="27"/>
      <c r="F4136" s="26"/>
      <c r="G4136" s="28" t="str">
        <f t="shared" si="72"/>
        <v/>
      </c>
      <c r="H4136" s="31"/>
    </row>
    <row r="4137" spans="2:8">
      <c r="B4137" s="27"/>
      <c r="C4137" s="27"/>
      <c r="D4137" s="27"/>
      <c r="E4137" s="27"/>
      <c r="F4137" s="26"/>
      <c r="G4137" s="28" t="str">
        <f t="shared" ref="G4137:G4200" si="73">IF(F4137="","",IF(F4137="EI",4,IF(F4137="EO",5.2,IF(F4137="EQ",3.9,IF(F4137="ILF",7.5,IF(F4137="EIF",5.4))))))</f>
        <v/>
      </c>
      <c r="H4137" s="31"/>
    </row>
    <row r="4138" spans="2:8">
      <c r="B4138" s="27"/>
      <c r="C4138" s="27"/>
      <c r="D4138" s="27"/>
      <c r="E4138" s="27"/>
      <c r="F4138" s="26"/>
      <c r="G4138" s="28" t="str">
        <f t="shared" si="73"/>
        <v/>
      </c>
      <c r="H4138" s="31"/>
    </row>
    <row r="4139" spans="2:8">
      <c r="B4139" s="27"/>
      <c r="C4139" s="27"/>
      <c r="D4139" s="27"/>
      <c r="E4139" s="27"/>
      <c r="F4139" s="26"/>
      <c r="G4139" s="28" t="str">
        <f t="shared" si="73"/>
        <v/>
      </c>
      <c r="H4139" s="31"/>
    </row>
    <row r="4140" spans="2:8">
      <c r="B4140" s="27"/>
      <c r="C4140" s="27"/>
      <c r="D4140" s="27"/>
      <c r="E4140" s="27"/>
      <c r="F4140" s="26"/>
      <c r="G4140" s="28" t="str">
        <f t="shared" si="73"/>
        <v/>
      </c>
      <c r="H4140" s="31"/>
    </row>
    <row r="4141" spans="2:8">
      <c r="B4141" s="27"/>
      <c r="C4141" s="27"/>
      <c r="D4141" s="27"/>
      <c r="E4141" s="27"/>
      <c r="F4141" s="26"/>
      <c r="G4141" s="28" t="str">
        <f t="shared" si="73"/>
        <v/>
      </c>
      <c r="H4141" s="31"/>
    </row>
    <row r="4142" spans="2:8">
      <c r="B4142" s="27"/>
      <c r="C4142" s="27"/>
      <c r="D4142" s="27"/>
      <c r="E4142" s="27"/>
      <c r="F4142" s="26"/>
      <c r="G4142" s="28" t="str">
        <f t="shared" si="73"/>
        <v/>
      </c>
      <c r="H4142" s="31"/>
    </row>
    <row r="4143" spans="2:8">
      <c r="B4143" s="27"/>
      <c r="C4143" s="27"/>
      <c r="D4143" s="27"/>
      <c r="E4143" s="27"/>
      <c r="F4143" s="26"/>
      <c r="G4143" s="28" t="str">
        <f t="shared" si="73"/>
        <v/>
      </c>
      <c r="H4143" s="31"/>
    </row>
    <row r="4144" spans="2:8">
      <c r="B4144" s="27"/>
      <c r="C4144" s="27"/>
      <c r="D4144" s="27"/>
      <c r="E4144" s="27"/>
      <c r="F4144" s="26"/>
      <c r="G4144" s="28" t="str">
        <f t="shared" si="73"/>
        <v/>
      </c>
      <c r="H4144" s="31"/>
    </row>
    <row r="4145" spans="2:8">
      <c r="B4145" s="27"/>
      <c r="C4145" s="27"/>
      <c r="D4145" s="27"/>
      <c r="E4145" s="27"/>
      <c r="F4145" s="26"/>
      <c r="G4145" s="28" t="str">
        <f t="shared" si="73"/>
        <v/>
      </c>
      <c r="H4145" s="31"/>
    </row>
    <row r="4146" spans="2:8">
      <c r="B4146" s="27"/>
      <c r="C4146" s="27"/>
      <c r="D4146" s="27"/>
      <c r="E4146" s="27"/>
      <c r="F4146" s="26"/>
      <c r="G4146" s="28" t="str">
        <f t="shared" si="73"/>
        <v/>
      </c>
      <c r="H4146" s="31"/>
    </row>
    <row r="4147" spans="2:8">
      <c r="B4147" s="27"/>
      <c r="C4147" s="27"/>
      <c r="D4147" s="27"/>
      <c r="E4147" s="27"/>
      <c r="F4147" s="26"/>
      <c r="G4147" s="28" t="str">
        <f t="shared" si="73"/>
        <v/>
      </c>
      <c r="H4147" s="31"/>
    </row>
    <row r="4148" spans="2:8">
      <c r="B4148" s="27"/>
      <c r="C4148" s="27"/>
      <c r="D4148" s="27"/>
      <c r="E4148" s="27"/>
      <c r="F4148" s="26"/>
      <c r="G4148" s="28" t="str">
        <f t="shared" si="73"/>
        <v/>
      </c>
      <c r="H4148" s="31"/>
    </row>
    <row r="4149" spans="2:8">
      <c r="B4149" s="27"/>
      <c r="C4149" s="27"/>
      <c r="D4149" s="27"/>
      <c r="E4149" s="27"/>
      <c r="F4149" s="26"/>
      <c r="G4149" s="28" t="str">
        <f t="shared" si="73"/>
        <v/>
      </c>
      <c r="H4149" s="31"/>
    </row>
    <row r="4150" spans="2:8">
      <c r="B4150" s="27"/>
      <c r="C4150" s="27"/>
      <c r="D4150" s="27"/>
      <c r="E4150" s="27"/>
      <c r="F4150" s="26"/>
      <c r="G4150" s="28" t="str">
        <f t="shared" si="73"/>
        <v/>
      </c>
      <c r="H4150" s="31"/>
    </row>
    <row r="4151" spans="2:8">
      <c r="B4151" s="27"/>
      <c r="C4151" s="27"/>
      <c r="D4151" s="27"/>
      <c r="E4151" s="27"/>
      <c r="F4151" s="26"/>
      <c r="G4151" s="28" t="str">
        <f t="shared" si="73"/>
        <v/>
      </c>
      <c r="H4151" s="31"/>
    </row>
    <row r="4152" spans="2:8">
      <c r="B4152" s="27"/>
      <c r="C4152" s="27"/>
      <c r="D4152" s="27"/>
      <c r="E4152" s="27"/>
      <c r="F4152" s="26"/>
      <c r="G4152" s="28" t="str">
        <f t="shared" si="73"/>
        <v/>
      </c>
      <c r="H4152" s="31"/>
    </row>
    <row r="4153" spans="2:8">
      <c r="B4153" s="27"/>
      <c r="C4153" s="27"/>
      <c r="D4153" s="27"/>
      <c r="E4153" s="27"/>
      <c r="F4153" s="26"/>
      <c r="G4153" s="28" t="str">
        <f t="shared" si="73"/>
        <v/>
      </c>
      <c r="H4153" s="31"/>
    </row>
    <row r="4154" spans="2:8">
      <c r="B4154" s="27"/>
      <c r="C4154" s="27"/>
      <c r="D4154" s="27"/>
      <c r="E4154" s="27"/>
      <c r="F4154" s="26"/>
      <c r="G4154" s="28" t="str">
        <f t="shared" si="73"/>
        <v/>
      </c>
      <c r="H4154" s="31"/>
    </row>
    <row r="4155" spans="2:8">
      <c r="B4155" s="27"/>
      <c r="C4155" s="27"/>
      <c r="D4155" s="27"/>
      <c r="E4155" s="27"/>
      <c r="F4155" s="26"/>
      <c r="G4155" s="28" t="str">
        <f t="shared" si="73"/>
        <v/>
      </c>
      <c r="H4155" s="31"/>
    </row>
    <row r="4156" spans="2:8">
      <c r="B4156" s="27"/>
      <c r="C4156" s="27"/>
      <c r="D4156" s="27"/>
      <c r="E4156" s="27"/>
      <c r="F4156" s="26"/>
      <c r="G4156" s="28" t="str">
        <f t="shared" si="73"/>
        <v/>
      </c>
      <c r="H4156" s="31"/>
    </row>
    <row r="4157" spans="2:8">
      <c r="B4157" s="27"/>
      <c r="C4157" s="27"/>
      <c r="D4157" s="27"/>
      <c r="E4157" s="27"/>
      <c r="F4157" s="26"/>
      <c r="G4157" s="28" t="str">
        <f t="shared" si="73"/>
        <v/>
      </c>
      <c r="H4157" s="31"/>
    </row>
    <row r="4158" spans="2:8">
      <c r="B4158" s="27"/>
      <c r="C4158" s="27"/>
      <c r="D4158" s="27"/>
      <c r="E4158" s="27"/>
      <c r="F4158" s="26"/>
      <c r="G4158" s="28" t="str">
        <f t="shared" si="73"/>
        <v/>
      </c>
      <c r="H4158" s="31"/>
    </row>
    <row r="4159" spans="2:8">
      <c r="B4159" s="27"/>
      <c r="C4159" s="27"/>
      <c r="D4159" s="27"/>
      <c r="E4159" s="27"/>
      <c r="F4159" s="26"/>
      <c r="G4159" s="28" t="str">
        <f t="shared" si="73"/>
        <v/>
      </c>
      <c r="H4159" s="31"/>
    </row>
    <row r="4160" spans="2:8">
      <c r="B4160" s="27"/>
      <c r="C4160" s="27"/>
      <c r="D4160" s="27"/>
      <c r="E4160" s="27"/>
      <c r="F4160" s="26"/>
      <c r="G4160" s="28" t="str">
        <f t="shared" si="73"/>
        <v/>
      </c>
      <c r="H4160" s="31"/>
    </row>
    <row r="4161" spans="2:8">
      <c r="B4161" s="27"/>
      <c r="C4161" s="27"/>
      <c r="D4161" s="27"/>
      <c r="E4161" s="27"/>
      <c r="F4161" s="26"/>
      <c r="G4161" s="28" t="str">
        <f t="shared" si="73"/>
        <v/>
      </c>
      <c r="H4161" s="31"/>
    </row>
    <row r="4162" spans="2:8">
      <c r="B4162" s="27"/>
      <c r="C4162" s="27"/>
      <c r="D4162" s="27"/>
      <c r="E4162" s="27"/>
      <c r="F4162" s="26"/>
      <c r="G4162" s="28" t="str">
        <f t="shared" si="73"/>
        <v/>
      </c>
      <c r="H4162" s="31"/>
    </row>
    <row r="4163" spans="2:8">
      <c r="B4163" s="27"/>
      <c r="C4163" s="27"/>
      <c r="D4163" s="27"/>
      <c r="E4163" s="27"/>
      <c r="F4163" s="26"/>
      <c r="G4163" s="28" t="str">
        <f t="shared" si="73"/>
        <v/>
      </c>
      <c r="H4163" s="31"/>
    </row>
    <row r="4164" spans="2:8">
      <c r="B4164" s="27"/>
      <c r="C4164" s="27"/>
      <c r="D4164" s="27"/>
      <c r="E4164" s="27"/>
      <c r="F4164" s="26"/>
      <c r="G4164" s="28" t="str">
        <f t="shared" si="73"/>
        <v/>
      </c>
      <c r="H4164" s="31"/>
    </row>
    <row r="4165" spans="2:8">
      <c r="B4165" s="27"/>
      <c r="C4165" s="27"/>
      <c r="D4165" s="27"/>
      <c r="E4165" s="27"/>
      <c r="F4165" s="26"/>
      <c r="G4165" s="28" t="str">
        <f t="shared" si="73"/>
        <v/>
      </c>
      <c r="H4165" s="31"/>
    </row>
    <row r="4166" spans="2:8">
      <c r="B4166" s="27"/>
      <c r="C4166" s="27"/>
      <c r="D4166" s="27"/>
      <c r="E4166" s="27"/>
      <c r="F4166" s="26"/>
      <c r="G4166" s="28" t="str">
        <f t="shared" si="73"/>
        <v/>
      </c>
      <c r="H4166" s="31"/>
    </row>
    <row r="4167" spans="2:8">
      <c r="B4167" s="27"/>
      <c r="C4167" s="27"/>
      <c r="D4167" s="27"/>
      <c r="E4167" s="27"/>
      <c r="F4167" s="26"/>
      <c r="G4167" s="28" t="str">
        <f t="shared" si="73"/>
        <v/>
      </c>
      <c r="H4167" s="31"/>
    </row>
    <row r="4168" spans="2:8">
      <c r="B4168" s="27"/>
      <c r="C4168" s="27"/>
      <c r="D4168" s="27"/>
      <c r="E4168" s="27"/>
      <c r="F4168" s="26"/>
      <c r="G4168" s="28" t="str">
        <f t="shared" si="73"/>
        <v/>
      </c>
      <c r="H4168" s="31"/>
    </row>
    <row r="4169" spans="2:8">
      <c r="B4169" s="27"/>
      <c r="C4169" s="27"/>
      <c r="D4169" s="27"/>
      <c r="E4169" s="27"/>
      <c r="F4169" s="26"/>
      <c r="G4169" s="28" t="str">
        <f t="shared" si="73"/>
        <v/>
      </c>
      <c r="H4169" s="31"/>
    </row>
    <row r="4170" spans="2:8">
      <c r="B4170" s="27"/>
      <c r="C4170" s="27"/>
      <c r="D4170" s="27"/>
      <c r="E4170" s="27"/>
      <c r="F4170" s="26"/>
      <c r="G4170" s="28" t="str">
        <f t="shared" si="73"/>
        <v/>
      </c>
      <c r="H4170" s="31"/>
    </row>
    <row r="4171" spans="2:8">
      <c r="B4171" s="27"/>
      <c r="C4171" s="27"/>
      <c r="D4171" s="27"/>
      <c r="E4171" s="27"/>
      <c r="F4171" s="26"/>
      <c r="G4171" s="28" t="str">
        <f t="shared" si="73"/>
        <v/>
      </c>
      <c r="H4171" s="31"/>
    </row>
    <row r="4172" spans="2:8">
      <c r="B4172" s="27"/>
      <c r="C4172" s="27"/>
      <c r="D4172" s="27"/>
      <c r="E4172" s="27"/>
      <c r="F4172" s="26"/>
      <c r="G4172" s="28" t="str">
        <f t="shared" si="73"/>
        <v/>
      </c>
      <c r="H4172" s="31"/>
    </row>
    <row r="4173" spans="2:8">
      <c r="B4173" s="27"/>
      <c r="C4173" s="27"/>
      <c r="D4173" s="27"/>
      <c r="E4173" s="27"/>
      <c r="F4173" s="26"/>
      <c r="G4173" s="28" t="str">
        <f t="shared" si="73"/>
        <v/>
      </c>
      <c r="H4173" s="31"/>
    </row>
    <row r="4174" spans="2:8">
      <c r="B4174" s="27"/>
      <c r="C4174" s="27"/>
      <c r="D4174" s="27"/>
      <c r="E4174" s="27"/>
      <c r="F4174" s="26"/>
      <c r="G4174" s="28" t="str">
        <f t="shared" si="73"/>
        <v/>
      </c>
      <c r="H4174" s="31"/>
    </row>
    <row r="4175" spans="2:8">
      <c r="B4175" s="27"/>
      <c r="C4175" s="27"/>
      <c r="D4175" s="27"/>
      <c r="E4175" s="27"/>
      <c r="F4175" s="26"/>
      <c r="G4175" s="28" t="str">
        <f t="shared" si="73"/>
        <v/>
      </c>
      <c r="H4175" s="31"/>
    </row>
    <row r="4176" spans="2:8">
      <c r="B4176" s="27"/>
      <c r="C4176" s="27"/>
      <c r="D4176" s="27"/>
      <c r="E4176" s="27"/>
      <c r="F4176" s="26"/>
      <c r="G4176" s="28" t="str">
        <f t="shared" si="73"/>
        <v/>
      </c>
      <c r="H4176" s="31"/>
    </row>
    <row r="4177" spans="2:8">
      <c r="B4177" s="27"/>
      <c r="C4177" s="27"/>
      <c r="D4177" s="27"/>
      <c r="E4177" s="27"/>
      <c r="F4177" s="26"/>
      <c r="G4177" s="28" t="str">
        <f t="shared" si="73"/>
        <v/>
      </c>
      <c r="H4177" s="31"/>
    </row>
    <row r="4178" spans="2:8">
      <c r="B4178" s="27"/>
      <c r="C4178" s="27"/>
      <c r="D4178" s="27"/>
      <c r="E4178" s="27"/>
      <c r="F4178" s="26"/>
      <c r="G4178" s="28" t="str">
        <f t="shared" si="73"/>
        <v/>
      </c>
      <c r="H4178" s="31"/>
    </row>
    <row r="4179" spans="2:8">
      <c r="B4179" s="27"/>
      <c r="C4179" s="27"/>
      <c r="D4179" s="27"/>
      <c r="E4179" s="27"/>
      <c r="F4179" s="26"/>
      <c r="G4179" s="28" t="str">
        <f t="shared" si="73"/>
        <v/>
      </c>
      <c r="H4179" s="31"/>
    </row>
    <row r="4180" spans="2:8">
      <c r="B4180" s="27"/>
      <c r="C4180" s="27"/>
      <c r="D4180" s="27"/>
      <c r="E4180" s="27"/>
      <c r="F4180" s="26"/>
      <c r="G4180" s="28" t="str">
        <f t="shared" si="73"/>
        <v/>
      </c>
      <c r="H4180" s="31"/>
    </row>
    <row r="4181" spans="2:8">
      <c r="B4181" s="27"/>
      <c r="C4181" s="27"/>
      <c r="D4181" s="27"/>
      <c r="E4181" s="27"/>
      <c r="F4181" s="26"/>
      <c r="G4181" s="28" t="str">
        <f t="shared" si="73"/>
        <v/>
      </c>
      <c r="H4181" s="31"/>
    </row>
    <row r="4182" spans="2:8">
      <c r="B4182" s="27"/>
      <c r="C4182" s="27"/>
      <c r="D4182" s="27"/>
      <c r="E4182" s="27"/>
      <c r="F4182" s="26"/>
      <c r="G4182" s="28" t="str">
        <f t="shared" si="73"/>
        <v/>
      </c>
      <c r="H4182" s="31"/>
    </row>
    <row r="4183" spans="2:8">
      <c r="B4183" s="27"/>
      <c r="C4183" s="27"/>
      <c r="D4183" s="27"/>
      <c r="E4183" s="27"/>
      <c r="F4183" s="26"/>
      <c r="G4183" s="28" t="str">
        <f t="shared" si="73"/>
        <v/>
      </c>
      <c r="H4183" s="31"/>
    </row>
    <row r="4184" spans="2:8">
      <c r="B4184" s="27"/>
      <c r="C4184" s="27"/>
      <c r="D4184" s="27"/>
      <c r="E4184" s="27"/>
      <c r="F4184" s="26"/>
      <c r="G4184" s="28" t="str">
        <f t="shared" si="73"/>
        <v/>
      </c>
      <c r="H4184" s="31"/>
    </row>
    <row r="4185" spans="2:8">
      <c r="B4185" s="27"/>
      <c r="C4185" s="27"/>
      <c r="D4185" s="27"/>
      <c r="E4185" s="27"/>
      <c r="F4185" s="26"/>
      <c r="G4185" s="28" t="str">
        <f t="shared" si="73"/>
        <v/>
      </c>
      <c r="H4185" s="31"/>
    </row>
    <row r="4186" spans="2:8">
      <c r="B4186" s="27"/>
      <c r="C4186" s="27"/>
      <c r="D4186" s="27"/>
      <c r="E4186" s="27"/>
      <c r="F4186" s="26"/>
      <c r="G4186" s="28" t="str">
        <f t="shared" si="73"/>
        <v/>
      </c>
      <c r="H4186" s="31"/>
    </row>
    <row r="4187" spans="2:8">
      <c r="B4187" s="27"/>
      <c r="C4187" s="27"/>
      <c r="D4187" s="27"/>
      <c r="E4187" s="27"/>
      <c r="F4187" s="26"/>
      <c r="G4187" s="28" t="str">
        <f t="shared" si="73"/>
        <v/>
      </c>
      <c r="H4187" s="31"/>
    </row>
    <row r="4188" spans="2:8">
      <c r="B4188" s="27"/>
      <c r="C4188" s="27"/>
      <c r="D4188" s="27"/>
      <c r="E4188" s="27"/>
      <c r="F4188" s="26"/>
      <c r="G4188" s="28" t="str">
        <f t="shared" si="73"/>
        <v/>
      </c>
      <c r="H4188" s="31"/>
    </row>
    <row r="4189" spans="2:8">
      <c r="B4189" s="27"/>
      <c r="C4189" s="27"/>
      <c r="D4189" s="27"/>
      <c r="E4189" s="27"/>
      <c r="F4189" s="26"/>
      <c r="G4189" s="28" t="str">
        <f t="shared" si="73"/>
        <v/>
      </c>
      <c r="H4189" s="31"/>
    </row>
    <row r="4190" spans="2:8">
      <c r="B4190" s="27"/>
      <c r="C4190" s="27"/>
      <c r="D4190" s="27"/>
      <c r="E4190" s="27"/>
      <c r="F4190" s="26"/>
      <c r="G4190" s="28" t="str">
        <f t="shared" si="73"/>
        <v/>
      </c>
      <c r="H4190" s="31"/>
    </row>
    <row r="4191" spans="2:8">
      <c r="B4191" s="27"/>
      <c r="C4191" s="27"/>
      <c r="D4191" s="27"/>
      <c r="E4191" s="27"/>
      <c r="F4191" s="26"/>
      <c r="G4191" s="28" t="str">
        <f t="shared" si="73"/>
        <v/>
      </c>
      <c r="H4191" s="31"/>
    </row>
    <row r="4192" spans="2:8">
      <c r="B4192" s="27"/>
      <c r="C4192" s="27"/>
      <c r="D4192" s="27"/>
      <c r="E4192" s="27"/>
      <c r="F4192" s="26"/>
      <c r="G4192" s="28" t="str">
        <f t="shared" si="73"/>
        <v/>
      </c>
      <c r="H4192" s="31"/>
    </row>
    <row r="4193" spans="2:8">
      <c r="B4193" s="27"/>
      <c r="C4193" s="27"/>
      <c r="D4193" s="27"/>
      <c r="E4193" s="27"/>
      <c r="F4193" s="26"/>
      <c r="G4193" s="28" t="str">
        <f t="shared" si="73"/>
        <v/>
      </c>
      <c r="H4193" s="31"/>
    </row>
    <row r="4194" spans="2:8">
      <c r="B4194" s="27"/>
      <c r="C4194" s="27"/>
      <c r="D4194" s="27"/>
      <c r="E4194" s="27"/>
      <c r="F4194" s="26"/>
      <c r="G4194" s="28" t="str">
        <f t="shared" si="73"/>
        <v/>
      </c>
      <c r="H4194" s="31"/>
    </row>
    <row r="4195" spans="2:8">
      <c r="B4195" s="27"/>
      <c r="C4195" s="27"/>
      <c r="D4195" s="27"/>
      <c r="E4195" s="27"/>
      <c r="F4195" s="26"/>
      <c r="G4195" s="28" t="str">
        <f t="shared" si="73"/>
        <v/>
      </c>
      <c r="H4195" s="31"/>
    </row>
    <row r="4196" spans="2:8">
      <c r="B4196" s="27"/>
      <c r="C4196" s="27"/>
      <c r="D4196" s="27"/>
      <c r="E4196" s="27"/>
      <c r="F4196" s="26"/>
      <c r="G4196" s="28" t="str">
        <f t="shared" si="73"/>
        <v/>
      </c>
      <c r="H4196" s="31"/>
    </row>
    <row r="4197" spans="2:8">
      <c r="B4197" s="27"/>
      <c r="C4197" s="27"/>
      <c r="D4197" s="27"/>
      <c r="E4197" s="27"/>
      <c r="F4197" s="26"/>
      <c r="G4197" s="28" t="str">
        <f t="shared" si="73"/>
        <v/>
      </c>
      <c r="H4197" s="31"/>
    </row>
    <row r="4198" spans="2:8">
      <c r="B4198" s="27"/>
      <c r="C4198" s="27"/>
      <c r="D4198" s="27"/>
      <c r="E4198" s="27"/>
      <c r="F4198" s="26"/>
      <c r="G4198" s="28" t="str">
        <f t="shared" si="73"/>
        <v/>
      </c>
      <c r="H4198" s="31"/>
    </row>
    <row r="4199" spans="2:8">
      <c r="B4199" s="27"/>
      <c r="C4199" s="27"/>
      <c r="D4199" s="27"/>
      <c r="E4199" s="27"/>
      <c r="F4199" s="26"/>
      <c r="G4199" s="28" t="str">
        <f t="shared" si="73"/>
        <v/>
      </c>
      <c r="H4199" s="31"/>
    </row>
    <row r="4200" spans="2:8">
      <c r="B4200" s="27"/>
      <c r="C4200" s="27"/>
      <c r="D4200" s="27"/>
      <c r="E4200" s="27"/>
      <c r="F4200" s="26"/>
      <c r="G4200" s="28" t="str">
        <f t="shared" si="73"/>
        <v/>
      </c>
      <c r="H4200" s="31"/>
    </row>
    <row r="4201" spans="2:8">
      <c r="B4201" s="27"/>
      <c r="C4201" s="27"/>
      <c r="D4201" s="27"/>
      <c r="E4201" s="27"/>
      <c r="F4201" s="26"/>
      <c r="G4201" s="28" t="str">
        <f t="shared" ref="G4201:G4264" si="74">IF(F4201="","",IF(F4201="EI",4,IF(F4201="EO",5.2,IF(F4201="EQ",3.9,IF(F4201="ILF",7.5,IF(F4201="EIF",5.4))))))</f>
        <v/>
      </c>
      <c r="H4201" s="31"/>
    </row>
    <row r="4202" spans="2:8">
      <c r="B4202" s="27"/>
      <c r="C4202" s="27"/>
      <c r="D4202" s="27"/>
      <c r="E4202" s="27"/>
      <c r="F4202" s="26"/>
      <c r="G4202" s="28" t="str">
        <f t="shared" si="74"/>
        <v/>
      </c>
      <c r="H4202" s="31"/>
    </row>
    <row r="4203" spans="2:8">
      <c r="B4203" s="27"/>
      <c r="C4203" s="27"/>
      <c r="D4203" s="27"/>
      <c r="E4203" s="27"/>
      <c r="F4203" s="26"/>
      <c r="G4203" s="28" t="str">
        <f t="shared" si="74"/>
        <v/>
      </c>
      <c r="H4203" s="31"/>
    </row>
    <row r="4204" spans="2:8">
      <c r="B4204" s="27"/>
      <c r="C4204" s="27"/>
      <c r="D4204" s="27"/>
      <c r="E4204" s="27"/>
      <c r="F4204" s="26"/>
      <c r="G4204" s="28" t="str">
        <f t="shared" si="74"/>
        <v/>
      </c>
      <c r="H4204" s="31"/>
    </row>
    <row r="4205" spans="2:8">
      <c r="B4205" s="27"/>
      <c r="C4205" s="27"/>
      <c r="D4205" s="27"/>
      <c r="E4205" s="27"/>
      <c r="F4205" s="26"/>
      <c r="G4205" s="28" t="str">
        <f t="shared" si="74"/>
        <v/>
      </c>
      <c r="H4205" s="31"/>
    </row>
    <row r="4206" spans="2:8">
      <c r="B4206" s="27"/>
      <c r="C4206" s="27"/>
      <c r="D4206" s="27"/>
      <c r="E4206" s="27"/>
      <c r="F4206" s="26"/>
      <c r="G4206" s="28" t="str">
        <f t="shared" si="74"/>
        <v/>
      </c>
      <c r="H4206" s="31"/>
    </row>
    <row r="4207" spans="2:8">
      <c r="B4207" s="27"/>
      <c r="C4207" s="27"/>
      <c r="D4207" s="27"/>
      <c r="E4207" s="27"/>
      <c r="F4207" s="26"/>
      <c r="G4207" s="28" t="str">
        <f t="shared" si="74"/>
        <v/>
      </c>
      <c r="H4207" s="31"/>
    </row>
    <row r="4208" spans="2:8">
      <c r="B4208" s="27"/>
      <c r="C4208" s="27"/>
      <c r="D4208" s="27"/>
      <c r="E4208" s="27"/>
      <c r="F4208" s="26"/>
      <c r="G4208" s="28" t="str">
        <f t="shared" si="74"/>
        <v/>
      </c>
      <c r="H4208" s="31"/>
    </row>
    <row r="4209" spans="2:8">
      <c r="B4209" s="27"/>
      <c r="C4209" s="27"/>
      <c r="D4209" s="27"/>
      <c r="E4209" s="27"/>
      <c r="F4209" s="26"/>
      <c r="G4209" s="28" t="str">
        <f t="shared" si="74"/>
        <v/>
      </c>
      <c r="H4209" s="31"/>
    </row>
    <row r="4210" spans="2:8">
      <c r="B4210" s="27"/>
      <c r="C4210" s="27"/>
      <c r="D4210" s="27"/>
      <c r="E4210" s="27"/>
      <c r="F4210" s="26"/>
      <c r="G4210" s="28" t="str">
        <f t="shared" si="74"/>
        <v/>
      </c>
      <c r="H4210" s="31"/>
    </row>
    <row r="4211" spans="2:8">
      <c r="B4211" s="27"/>
      <c r="C4211" s="27"/>
      <c r="D4211" s="27"/>
      <c r="E4211" s="27"/>
      <c r="F4211" s="26"/>
      <c r="G4211" s="28" t="str">
        <f t="shared" si="74"/>
        <v/>
      </c>
      <c r="H4211" s="31"/>
    </row>
    <row r="4212" spans="2:8">
      <c r="B4212" s="27"/>
      <c r="C4212" s="27"/>
      <c r="D4212" s="27"/>
      <c r="E4212" s="27"/>
      <c r="F4212" s="26"/>
      <c r="G4212" s="28" t="str">
        <f t="shared" si="74"/>
        <v/>
      </c>
      <c r="H4212" s="31"/>
    </row>
    <row r="4213" spans="2:8">
      <c r="B4213" s="27"/>
      <c r="C4213" s="27"/>
      <c r="D4213" s="27"/>
      <c r="E4213" s="27"/>
      <c r="F4213" s="26"/>
      <c r="G4213" s="28" t="str">
        <f t="shared" si="74"/>
        <v/>
      </c>
      <c r="H4213" s="31"/>
    </row>
    <row r="4214" spans="2:8">
      <c r="B4214" s="27"/>
      <c r="C4214" s="27"/>
      <c r="D4214" s="27"/>
      <c r="E4214" s="27"/>
      <c r="F4214" s="26"/>
      <c r="G4214" s="28" t="str">
        <f t="shared" si="74"/>
        <v/>
      </c>
      <c r="H4214" s="31"/>
    </row>
    <row r="4215" spans="2:8">
      <c r="B4215" s="27"/>
      <c r="C4215" s="27"/>
      <c r="D4215" s="27"/>
      <c r="E4215" s="27"/>
      <c r="F4215" s="26"/>
      <c r="G4215" s="28" t="str">
        <f t="shared" si="74"/>
        <v/>
      </c>
      <c r="H4215" s="31"/>
    </row>
    <row r="4216" spans="2:8">
      <c r="B4216" s="27"/>
      <c r="C4216" s="27"/>
      <c r="D4216" s="27"/>
      <c r="E4216" s="27"/>
      <c r="F4216" s="26"/>
      <c r="G4216" s="28" t="str">
        <f t="shared" si="74"/>
        <v/>
      </c>
      <c r="H4216" s="31"/>
    </row>
    <row r="4217" spans="2:8">
      <c r="B4217" s="27"/>
      <c r="C4217" s="27"/>
      <c r="D4217" s="27"/>
      <c r="E4217" s="27"/>
      <c r="F4217" s="26"/>
      <c r="G4217" s="28" t="str">
        <f t="shared" si="74"/>
        <v/>
      </c>
      <c r="H4217" s="31"/>
    </row>
    <row r="4218" spans="2:8">
      <c r="B4218" s="27"/>
      <c r="C4218" s="27"/>
      <c r="D4218" s="27"/>
      <c r="E4218" s="27"/>
      <c r="F4218" s="26"/>
      <c r="G4218" s="28" t="str">
        <f t="shared" si="74"/>
        <v/>
      </c>
      <c r="H4218" s="31"/>
    </row>
    <row r="4219" spans="2:8">
      <c r="B4219" s="27"/>
      <c r="C4219" s="27"/>
      <c r="D4219" s="27"/>
      <c r="E4219" s="27"/>
      <c r="F4219" s="26"/>
      <c r="G4219" s="28" t="str">
        <f t="shared" si="74"/>
        <v/>
      </c>
      <c r="H4219" s="31"/>
    </row>
    <row r="4220" spans="2:8">
      <c r="B4220" s="27"/>
      <c r="C4220" s="27"/>
      <c r="D4220" s="27"/>
      <c r="E4220" s="27"/>
      <c r="F4220" s="26"/>
      <c r="G4220" s="28" t="str">
        <f t="shared" si="74"/>
        <v/>
      </c>
      <c r="H4220" s="31"/>
    </row>
    <row r="4221" spans="2:8">
      <c r="B4221" s="27"/>
      <c r="C4221" s="27"/>
      <c r="D4221" s="27"/>
      <c r="E4221" s="27"/>
      <c r="F4221" s="26"/>
      <c r="G4221" s="28" t="str">
        <f t="shared" si="74"/>
        <v/>
      </c>
      <c r="H4221" s="31"/>
    </row>
    <row r="4222" spans="2:8">
      <c r="B4222" s="27"/>
      <c r="C4222" s="27"/>
      <c r="D4222" s="27"/>
      <c r="E4222" s="27"/>
      <c r="F4222" s="26"/>
      <c r="G4222" s="28" t="str">
        <f t="shared" si="74"/>
        <v/>
      </c>
      <c r="H4222" s="31"/>
    </row>
    <row r="4223" spans="2:8">
      <c r="B4223" s="27"/>
      <c r="C4223" s="27"/>
      <c r="D4223" s="27"/>
      <c r="E4223" s="27"/>
      <c r="F4223" s="26"/>
      <c r="G4223" s="28" t="str">
        <f t="shared" si="74"/>
        <v/>
      </c>
      <c r="H4223" s="31"/>
    </row>
    <row r="4224" spans="2:8">
      <c r="B4224" s="27"/>
      <c r="C4224" s="27"/>
      <c r="D4224" s="27"/>
      <c r="E4224" s="27"/>
      <c r="F4224" s="26"/>
      <c r="G4224" s="28" t="str">
        <f t="shared" si="74"/>
        <v/>
      </c>
      <c r="H4224" s="31"/>
    </row>
    <row r="4225" spans="2:8">
      <c r="B4225" s="27"/>
      <c r="C4225" s="27"/>
      <c r="D4225" s="27"/>
      <c r="E4225" s="27"/>
      <c r="F4225" s="26"/>
      <c r="G4225" s="28" t="str">
        <f t="shared" si="74"/>
        <v/>
      </c>
      <c r="H4225" s="31"/>
    </row>
    <row r="4226" spans="2:8">
      <c r="B4226" s="27"/>
      <c r="C4226" s="27"/>
      <c r="D4226" s="27"/>
      <c r="E4226" s="27"/>
      <c r="F4226" s="26"/>
      <c r="G4226" s="28" t="str">
        <f t="shared" si="74"/>
        <v/>
      </c>
      <c r="H4226" s="31"/>
    </row>
    <row r="4227" spans="2:8">
      <c r="B4227" s="27"/>
      <c r="C4227" s="27"/>
      <c r="D4227" s="27"/>
      <c r="E4227" s="27"/>
      <c r="F4227" s="26"/>
      <c r="G4227" s="28" t="str">
        <f t="shared" si="74"/>
        <v/>
      </c>
      <c r="H4227" s="31"/>
    </row>
    <row r="4228" spans="2:8">
      <c r="B4228" s="27"/>
      <c r="C4228" s="27"/>
      <c r="D4228" s="27"/>
      <c r="E4228" s="27"/>
      <c r="F4228" s="26"/>
      <c r="G4228" s="28" t="str">
        <f t="shared" si="74"/>
        <v/>
      </c>
      <c r="H4228" s="31"/>
    </row>
    <row r="4229" spans="2:8">
      <c r="B4229" s="27"/>
      <c r="C4229" s="27"/>
      <c r="D4229" s="27"/>
      <c r="E4229" s="27"/>
      <c r="F4229" s="26"/>
      <c r="G4229" s="28" t="str">
        <f t="shared" si="74"/>
        <v/>
      </c>
      <c r="H4229" s="31"/>
    </row>
    <row r="4230" spans="2:8">
      <c r="B4230" s="27"/>
      <c r="C4230" s="27"/>
      <c r="D4230" s="27"/>
      <c r="E4230" s="27"/>
      <c r="F4230" s="26"/>
      <c r="G4230" s="28" t="str">
        <f t="shared" si="74"/>
        <v/>
      </c>
      <c r="H4230" s="31"/>
    </row>
    <row r="4231" spans="2:8">
      <c r="B4231" s="27"/>
      <c r="C4231" s="27"/>
      <c r="D4231" s="27"/>
      <c r="E4231" s="27"/>
      <c r="F4231" s="26"/>
      <c r="G4231" s="28" t="str">
        <f t="shared" si="74"/>
        <v/>
      </c>
      <c r="H4231" s="31"/>
    </row>
    <row r="4232" spans="2:8">
      <c r="B4232" s="27"/>
      <c r="C4232" s="27"/>
      <c r="D4232" s="27"/>
      <c r="E4232" s="27"/>
      <c r="F4232" s="26"/>
      <c r="G4232" s="28" t="str">
        <f t="shared" si="74"/>
        <v/>
      </c>
      <c r="H4232" s="31"/>
    </row>
    <row r="4233" spans="2:8">
      <c r="B4233" s="27"/>
      <c r="C4233" s="27"/>
      <c r="D4233" s="27"/>
      <c r="E4233" s="27"/>
      <c r="F4233" s="26"/>
      <c r="G4233" s="28" t="str">
        <f t="shared" si="74"/>
        <v/>
      </c>
      <c r="H4233" s="31"/>
    </row>
    <row r="4234" spans="2:8">
      <c r="B4234" s="27"/>
      <c r="C4234" s="27"/>
      <c r="D4234" s="27"/>
      <c r="E4234" s="27"/>
      <c r="F4234" s="26"/>
      <c r="G4234" s="28" t="str">
        <f t="shared" si="74"/>
        <v/>
      </c>
      <c r="H4234" s="31"/>
    </row>
    <row r="4235" spans="2:8">
      <c r="B4235" s="27"/>
      <c r="C4235" s="27"/>
      <c r="D4235" s="27"/>
      <c r="E4235" s="27"/>
      <c r="F4235" s="26"/>
      <c r="G4235" s="28" t="str">
        <f t="shared" si="74"/>
        <v/>
      </c>
      <c r="H4235" s="31"/>
    </row>
    <row r="4236" spans="2:8">
      <c r="B4236" s="27"/>
      <c r="C4236" s="27"/>
      <c r="D4236" s="27"/>
      <c r="E4236" s="27"/>
      <c r="F4236" s="26"/>
      <c r="G4236" s="28" t="str">
        <f t="shared" si="74"/>
        <v/>
      </c>
      <c r="H4236" s="31"/>
    </row>
    <row r="4237" spans="2:8">
      <c r="B4237" s="27"/>
      <c r="C4237" s="27"/>
      <c r="D4237" s="27"/>
      <c r="E4237" s="27"/>
      <c r="F4237" s="26"/>
      <c r="G4237" s="28" t="str">
        <f t="shared" si="74"/>
        <v/>
      </c>
      <c r="H4237" s="31"/>
    </row>
    <row r="4238" spans="2:8">
      <c r="B4238" s="27"/>
      <c r="C4238" s="27"/>
      <c r="D4238" s="27"/>
      <c r="E4238" s="27"/>
      <c r="F4238" s="26"/>
      <c r="G4238" s="28" t="str">
        <f t="shared" si="74"/>
        <v/>
      </c>
      <c r="H4238" s="31"/>
    </row>
    <row r="4239" spans="2:8">
      <c r="B4239" s="27"/>
      <c r="C4239" s="27"/>
      <c r="D4239" s="27"/>
      <c r="E4239" s="27"/>
      <c r="F4239" s="26"/>
      <c r="G4239" s="28" t="str">
        <f t="shared" si="74"/>
        <v/>
      </c>
      <c r="H4239" s="31"/>
    </row>
    <row r="4240" spans="2:8">
      <c r="B4240" s="27"/>
      <c r="C4240" s="27"/>
      <c r="D4240" s="27"/>
      <c r="E4240" s="27"/>
      <c r="F4240" s="26"/>
      <c r="G4240" s="28" t="str">
        <f t="shared" si="74"/>
        <v/>
      </c>
      <c r="H4240" s="31"/>
    </row>
    <row r="4241" spans="2:8">
      <c r="B4241" s="27"/>
      <c r="C4241" s="27"/>
      <c r="D4241" s="27"/>
      <c r="E4241" s="27"/>
      <c r="F4241" s="26"/>
      <c r="G4241" s="28" t="str">
        <f t="shared" si="74"/>
        <v/>
      </c>
      <c r="H4241" s="31"/>
    </row>
    <row r="4242" spans="2:8">
      <c r="B4242" s="27"/>
      <c r="C4242" s="27"/>
      <c r="D4242" s="27"/>
      <c r="E4242" s="27"/>
      <c r="F4242" s="26"/>
      <c r="G4242" s="28" t="str">
        <f t="shared" si="74"/>
        <v/>
      </c>
      <c r="H4242" s="31"/>
    </row>
    <row r="4243" spans="2:8">
      <c r="B4243" s="27"/>
      <c r="C4243" s="27"/>
      <c r="D4243" s="27"/>
      <c r="E4243" s="27"/>
      <c r="F4243" s="26"/>
      <c r="G4243" s="28" t="str">
        <f t="shared" si="74"/>
        <v/>
      </c>
      <c r="H4243" s="31"/>
    </row>
    <row r="4244" spans="2:8">
      <c r="B4244" s="27"/>
      <c r="C4244" s="27"/>
      <c r="D4244" s="27"/>
      <c r="E4244" s="27"/>
      <c r="F4244" s="26"/>
      <c r="G4244" s="28" t="str">
        <f t="shared" si="74"/>
        <v/>
      </c>
      <c r="H4244" s="31"/>
    </row>
    <row r="4245" spans="2:8">
      <c r="B4245" s="27"/>
      <c r="C4245" s="27"/>
      <c r="D4245" s="27"/>
      <c r="E4245" s="27"/>
      <c r="F4245" s="26"/>
      <c r="G4245" s="28" t="str">
        <f t="shared" si="74"/>
        <v/>
      </c>
      <c r="H4245" s="31"/>
    </row>
    <row r="4246" spans="2:8">
      <c r="B4246" s="27"/>
      <c r="C4246" s="27"/>
      <c r="D4246" s="27"/>
      <c r="E4246" s="27"/>
      <c r="F4246" s="26"/>
      <c r="G4246" s="28" t="str">
        <f t="shared" si="74"/>
        <v/>
      </c>
      <c r="H4246" s="31"/>
    </row>
    <row r="4247" spans="2:8">
      <c r="B4247" s="27"/>
      <c r="C4247" s="27"/>
      <c r="D4247" s="27"/>
      <c r="E4247" s="27"/>
      <c r="F4247" s="26"/>
      <c r="G4247" s="28" t="str">
        <f t="shared" si="74"/>
        <v/>
      </c>
      <c r="H4247" s="31"/>
    </row>
    <row r="4248" spans="2:8">
      <c r="B4248" s="27"/>
      <c r="C4248" s="27"/>
      <c r="D4248" s="27"/>
      <c r="E4248" s="27"/>
      <c r="F4248" s="26"/>
      <c r="G4248" s="28" t="str">
        <f t="shared" si="74"/>
        <v/>
      </c>
      <c r="H4248" s="31"/>
    </row>
    <row r="4249" spans="2:8">
      <c r="B4249" s="27"/>
      <c r="C4249" s="27"/>
      <c r="D4249" s="27"/>
      <c r="E4249" s="27"/>
      <c r="F4249" s="26"/>
      <c r="G4249" s="28" t="str">
        <f t="shared" si="74"/>
        <v/>
      </c>
      <c r="H4249" s="31"/>
    </row>
    <row r="4250" spans="2:8">
      <c r="B4250" s="27"/>
      <c r="C4250" s="27"/>
      <c r="D4250" s="27"/>
      <c r="E4250" s="27"/>
      <c r="F4250" s="26"/>
      <c r="G4250" s="28" t="str">
        <f t="shared" si="74"/>
        <v/>
      </c>
      <c r="H4250" s="31"/>
    </row>
    <row r="4251" spans="2:8">
      <c r="B4251" s="27"/>
      <c r="C4251" s="27"/>
      <c r="D4251" s="27"/>
      <c r="E4251" s="27"/>
      <c r="F4251" s="26"/>
      <c r="G4251" s="28" t="str">
        <f t="shared" si="74"/>
        <v/>
      </c>
      <c r="H4251" s="31"/>
    </row>
    <row r="4252" spans="2:8">
      <c r="B4252" s="27"/>
      <c r="C4252" s="27"/>
      <c r="D4252" s="27"/>
      <c r="E4252" s="27"/>
      <c r="F4252" s="26"/>
      <c r="G4252" s="28" t="str">
        <f t="shared" si="74"/>
        <v/>
      </c>
      <c r="H4252" s="31"/>
    </row>
    <row r="4253" spans="2:8">
      <c r="B4253" s="27"/>
      <c r="C4253" s="27"/>
      <c r="D4253" s="27"/>
      <c r="E4253" s="27"/>
      <c r="F4253" s="26"/>
      <c r="G4253" s="28" t="str">
        <f t="shared" si="74"/>
        <v/>
      </c>
      <c r="H4253" s="31"/>
    </row>
    <row r="4254" spans="2:8">
      <c r="B4254" s="27"/>
      <c r="C4254" s="27"/>
      <c r="D4254" s="27"/>
      <c r="E4254" s="27"/>
      <c r="F4254" s="26"/>
      <c r="G4254" s="28" t="str">
        <f t="shared" si="74"/>
        <v/>
      </c>
      <c r="H4254" s="31"/>
    </row>
    <row r="4255" spans="2:8">
      <c r="B4255" s="27"/>
      <c r="C4255" s="27"/>
      <c r="D4255" s="27"/>
      <c r="E4255" s="27"/>
      <c r="F4255" s="26"/>
      <c r="G4255" s="28" t="str">
        <f t="shared" si="74"/>
        <v/>
      </c>
      <c r="H4255" s="31"/>
    </row>
    <row r="4256" spans="2:8">
      <c r="B4256" s="27"/>
      <c r="C4256" s="27"/>
      <c r="D4256" s="27"/>
      <c r="E4256" s="27"/>
      <c r="F4256" s="26"/>
      <c r="G4256" s="28" t="str">
        <f t="shared" si="74"/>
        <v/>
      </c>
      <c r="H4256" s="31"/>
    </row>
    <row r="4257" spans="2:8">
      <c r="B4257" s="27"/>
      <c r="C4257" s="27"/>
      <c r="D4257" s="27"/>
      <c r="E4257" s="27"/>
      <c r="F4257" s="26"/>
      <c r="G4257" s="28" t="str">
        <f t="shared" si="74"/>
        <v/>
      </c>
      <c r="H4257" s="31"/>
    </row>
    <row r="4258" spans="2:8">
      <c r="B4258" s="27"/>
      <c r="C4258" s="27"/>
      <c r="D4258" s="27"/>
      <c r="E4258" s="27"/>
      <c r="F4258" s="26"/>
      <c r="G4258" s="28" t="str">
        <f t="shared" si="74"/>
        <v/>
      </c>
      <c r="H4258" s="31"/>
    </row>
    <row r="4259" spans="2:8">
      <c r="B4259" s="27"/>
      <c r="C4259" s="27"/>
      <c r="D4259" s="27"/>
      <c r="E4259" s="27"/>
      <c r="F4259" s="26"/>
      <c r="G4259" s="28" t="str">
        <f t="shared" si="74"/>
        <v/>
      </c>
      <c r="H4259" s="31"/>
    </row>
    <row r="4260" spans="2:8">
      <c r="B4260" s="27"/>
      <c r="C4260" s="27"/>
      <c r="D4260" s="27"/>
      <c r="E4260" s="27"/>
      <c r="F4260" s="26"/>
      <c r="G4260" s="28" t="str">
        <f t="shared" si="74"/>
        <v/>
      </c>
      <c r="H4260" s="31"/>
    </row>
    <row r="4261" spans="2:8">
      <c r="B4261" s="27"/>
      <c r="C4261" s="27"/>
      <c r="D4261" s="27"/>
      <c r="E4261" s="27"/>
      <c r="F4261" s="26"/>
      <c r="G4261" s="28" t="str">
        <f t="shared" si="74"/>
        <v/>
      </c>
      <c r="H4261" s="31"/>
    </row>
    <row r="4262" spans="2:8">
      <c r="B4262" s="27"/>
      <c r="C4262" s="27"/>
      <c r="D4262" s="27"/>
      <c r="E4262" s="27"/>
      <c r="F4262" s="26"/>
      <c r="G4262" s="28" t="str">
        <f t="shared" si="74"/>
        <v/>
      </c>
      <c r="H4262" s="31"/>
    </row>
    <row r="4263" spans="2:8">
      <c r="B4263" s="27"/>
      <c r="C4263" s="27"/>
      <c r="D4263" s="27"/>
      <c r="E4263" s="27"/>
      <c r="F4263" s="26"/>
      <c r="G4263" s="28" t="str">
        <f t="shared" si="74"/>
        <v/>
      </c>
      <c r="H4263" s="31"/>
    </row>
    <row r="4264" spans="2:8">
      <c r="B4264" s="27"/>
      <c r="C4264" s="27"/>
      <c r="D4264" s="27"/>
      <c r="E4264" s="27"/>
      <c r="F4264" s="26"/>
      <c r="G4264" s="28" t="str">
        <f t="shared" si="74"/>
        <v/>
      </c>
      <c r="H4264" s="31"/>
    </row>
    <row r="4265" spans="2:8">
      <c r="B4265" s="27"/>
      <c r="C4265" s="27"/>
      <c r="D4265" s="27"/>
      <c r="E4265" s="27"/>
      <c r="F4265" s="26"/>
      <c r="G4265" s="28" t="str">
        <f t="shared" ref="G4265:G4328" si="75">IF(F4265="","",IF(F4265="EI",4,IF(F4265="EO",5.2,IF(F4265="EQ",3.9,IF(F4265="ILF",7.5,IF(F4265="EIF",5.4))))))</f>
        <v/>
      </c>
      <c r="H4265" s="31"/>
    </row>
    <row r="4266" spans="2:8">
      <c r="B4266" s="27"/>
      <c r="C4266" s="27"/>
      <c r="D4266" s="27"/>
      <c r="E4266" s="27"/>
      <c r="F4266" s="26"/>
      <c r="G4266" s="28" t="str">
        <f t="shared" si="75"/>
        <v/>
      </c>
      <c r="H4266" s="31"/>
    </row>
    <row r="4267" spans="2:8">
      <c r="B4267" s="27"/>
      <c r="C4267" s="27"/>
      <c r="D4267" s="27"/>
      <c r="E4267" s="27"/>
      <c r="F4267" s="26"/>
      <c r="G4267" s="28" t="str">
        <f t="shared" si="75"/>
        <v/>
      </c>
      <c r="H4267" s="31"/>
    </row>
    <row r="4268" spans="2:8">
      <c r="B4268" s="27"/>
      <c r="C4268" s="27"/>
      <c r="D4268" s="27"/>
      <c r="E4268" s="27"/>
      <c r="F4268" s="26"/>
      <c r="G4268" s="28" t="str">
        <f t="shared" si="75"/>
        <v/>
      </c>
      <c r="H4268" s="31"/>
    </row>
    <row r="4269" spans="2:8">
      <c r="B4269" s="27"/>
      <c r="C4269" s="27"/>
      <c r="D4269" s="27"/>
      <c r="E4269" s="27"/>
      <c r="F4269" s="26"/>
      <c r="G4269" s="28" t="str">
        <f t="shared" si="75"/>
        <v/>
      </c>
      <c r="H4269" s="31"/>
    </row>
    <row r="4270" spans="2:8">
      <c r="B4270" s="27"/>
      <c r="C4270" s="27"/>
      <c r="D4270" s="27"/>
      <c r="E4270" s="27"/>
      <c r="F4270" s="26"/>
      <c r="G4270" s="28" t="str">
        <f t="shared" si="75"/>
        <v/>
      </c>
      <c r="H4270" s="31"/>
    </row>
    <row r="4271" spans="2:8">
      <c r="B4271" s="27"/>
      <c r="C4271" s="27"/>
      <c r="D4271" s="27"/>
      <c r="E4271" s="27"/>
      <c r="F4271" s="26"/>
      <c r="G4271" s="28" t="str">
        <f t="shared" si="75"/>
        <v/>
      </c>
      <c r="H4271" s="31"/>
    </row>
    <row r="4272" spans="2:8">
      <c r="B4272" s="27"/>
      <c r="C4272" s="27"/>
      <c r="D4272" s="27"/>
      <c r="E4272" s="27"/>
      <c r="F4272" s="26"/>
      <c r="G4272" s="28" t="str">
        <f t="shared" si="75"/>
        <v/>
      </c>
      <c r="H4272" s="31"/>
    </row>
    <row r="4273" spans="2:8">
      <c r="B4273" s="27"/>
      <c r="C4273" s="27"/>
      <c r="D4273" s="27"/>
      <c r="E4273" s="27"/>
      <c r="F4273" s="26"/>
      <c r="G4273" s="28" t="str">
        <f t="shared" si="75"/>
        <v/>
      </c>
      <c r="H4273" s="31"/>
    </row>
    <row r="4274" spans="2:8">
      <c r="B4274" s="27"/>
      <c r="C4274" s="27"/>
      <c r="D4274" s="27"/>
      <c r="E4274" s="27"/>
      <c r="F4274" s="26"/>
      <c r="G4274" s="28" t="str">
        <f t="shared" si="75"/>
        <v/>
      </c>
      <c r="H4274" s="31"/>
    </row>
    <row r="4275" spans="2:8">
      <c r="B4275" s="27"/>
      <c r="C4275" s="27"/>
      <c r="D4275" s="27"/>
      <c r="E4275" s="27"/>
      <c r="F4275" s="26"/>
      <c r="G4275" s="28" t="str">
        <f t="shared" si="75"/>
        <v/>
      </c>
      <c r="H4275" s="31"/>
    </row>
    <row r="4276" spans="2:8">
      <c r="B4276" s="27"/>
      <c r="C4276" s="27"/>
      <c r="D4276" s="27"/>
      <c r="E4276" s="27"/>
      <c r="F4276" s="26"/>
      <c r="G4276" s="28" t="str">
        <f t="shared" si="75"/>
        <v/>
      </c>
      <c r="H4276" s="31"/>
    </row>
    <row r="4277" spans="2:8">
      <c r="B4277" s="27"/>
      <c r="C4277" s="27"/>
      <c r="D4277" s="27"/>
      <c r="E4277" s="27"/>
      <c r="F4277" s="26"/>
      <c r="G4277" s="28" t="str">
        <f t="shared" si="75"/>
        <v/>
      </c>
      <c r="H4277" s="31"/>
    </row>
    <row r="4278" spans="2:8">
      <c r="B4278" s="27"/>
      <c r="C4278" s="27"/>
      <c r="D4278" s="27"/>
      <c r="E4278" s="27"/>
      <c r="F4278" s="26"/>
      <c r="G4278" s="28" t="str">
        <f t="shared" si="75"/>
        <v/>
      </c>
      <c r="H4278" s="31"/>
    </row>
    <row r="4279" spans="2:8">
      <c r="B4279" s="27"/>
      <c r="C4279" s="27"/>
      <c r="D4279" s="27"/>
      <c r="E4279" s="27"/>
      <c r="F4279" s="26"/>
      <c r="G4279" s="28" t="str">
        <f t="shared" si="75"/>
        <v/>
      </c>
      <c r="H4279" s="31"/>
    </row>
    <row r="4280" spans="2:8">
      <c r="B4280" s="27"/>
      <c r="C4280" s="27"/>
      <c r="D4280" s="27"/>
      <c r="E4280" s="27"/>
      <c r="F4280" s="26"/>
      <c r="G4280" s="28" t="str">
        <f t="shared" si="75"/>
        <v/>
      </c>
      <c r="H4280" s="31"/>
    </row>
    <row r="4281" spans="2:8">
      <c r="B4281" s="27"/>
      <c r="C4281" s="27"/>
      <c r="D4281" s="27"/>
      <c r="E4281" s="27"/>
      <c r="F4281" s="26"/>
      <c r="G4281" s="28" t="str">
        <f t="shared" si="75"/>
        <v/>
      </c>
      <c r="H4281" s="31"/>
    </row>
    <row r="4282" spans="2:8">
      <c r="B4282" s="27"/>
      <c r="C4282" s="27"/>
      <c r="D4282" s="27"/>
      <c r="E4282" s="27"/>
      <c r="F4282" s="26"/>
      <c r="G4282" s="28" t="str">
        <f t="shared" si="75"/>
        <v/>
      </c>
      <c r="H4282" s="31"/>
    </row>
    <row r="4283" spans="2:8">
      <c r="B4283" s="27"/>
      <c r="C4283" s="27"/>
      <c r="D4283" s="27"/>
      <c r="E4283" s="27"/>
      <c r="F4283" s="26"/>
      <c r="G4283" s="28" t="str">
        <f t="shared" si="75"/>
        <v/>
      </c>
      <c r="H4283" s="31"/>
    </row>
    <row r="4284" spans="2:8">
      <c r="B4284" s="27"/>
      <c r="C4284" s="27"/>
      <c r="D4284" s="27"/>
      <c r="E4284" s="27"/>
      <c r="F4284" s="26"/>
      <c r="G4284" s="28" t="str">
        <f t="shared" si="75"/>
        <v/>
      </c>
      <c r="H4284" s="31"/>
    </row>
    <row r="4285" spans="2:8">
      <c r="B4285" s="27"/>
      <c r="C4285" s="27"/>
      <c r="D4285" s="27"/>
      <c r="E4285" s="27"/>
      <c r="F4285" s="26"/>
      <c r="G4285" s="28" t="str">
        <f t="shared" si="75"/>
        <v/>
      </c>
      <c r="H4285" s="31"/>
    </row>
    <row r="4286" spans="2:8">
      <c r="B4286" s="27"/>
      <c r="C4286" s="27"/>
      <c r="D4286" s="27"/>
      <c r="E4286" s="27"/>
      <c r="F4286" s="26"/>
      <c r="G4286" s="28" t="str">
        <f t="shared" si="75"/>
        <v/>
      </c>
      <c r="H4286" s="31"/>
    </row>
    <row r="4287" spans="2:8">
      <c r="B4287" s="27"/>
      <c r="C4287" s="27"/>
      <c r="D4287" s="27"/>
      <c r="E4287" s="27"/>
      <c r="F4287" s="26"/>
      <c r="G4287" s="28" t="str">
        <f t="shared" si="75"/>
        <v/>
      </c>
      <c r="H4287" s="31"/>
    </row>
    <row r="4288" spans="2:8">
      <c r="B4288" s="27"/>
      <c r="C4288" s="27"/>
      <c r="D4288" s="27"/>
      <c r="E4288" s="27"/>
      <c r="F4288" s="26"/>
      <c r="G4288" s="28" t="str">
        <f t="shared" si="75"/>
        <v/>
      </c>
      <c r="H4288" s="31"/>
    </row>
    <row r="4289" spans="2:8">
      <c r="B4289" s="27"/>
      <c r="C4289" s="27"/>
      <c r="D4289" s="27"/>
      <c r="E4289" s="27"/>
      <c r="F4289" s="26"/>
      <c r="G4289" s="28" t="str">
        <f t="shared" si="75"/>
        <v/>
      </c>
      <c r="H4289" s="31"/>
    </row>
    <row r="4290" spans="2:8">
      <c r="B4290" s="27"/>
      <c r="C4290" s="27"/>
      <c r="D4290" s="27"/>
      <c r="E4290" s="27"/>
      <c r="F4290" s="26"/>
      <c r="G4290" s="28" t="str">
        <f t="shared" si="75"/>
        <v/>
      </c>
      <c r="H4290" s="31"/>
    </row>
    <row r="4291" spans="2:8">
      <c r="B4291" s="27"/>
      <c r="C4291" s="27"/>
      <c r="D4291" s="27"/>
      <c r="E4291" s="27"/>
      <c r="F4291" s="26"/>
      <c r="G4291" s="28" t="str">
        <f t="shared" si="75"/>
        <v/>
      </c>
      <c r="H4291" s="31"/>
    </row>
    <row r="4292" spans="2:8">
      <c r="B4292" s="27"/>
      <c r="C4292" s="27"/>
      <c r="D4292" s="27"/>
      <c r="E4292" s="27"/>
      <c r="F4292" s="26"/>
      <c r="G4292" s="28" t="str">
        <f t="shared" si="75"/>
        <v/>
      </c>
      <c r="H4292" s="31"/>
    </row>
    <row r="4293" spans="2:8">
      <c r="B4293" s="27"/>
      <c r="C4293" s="27"/>
      <c r="D4293" s="27"/>
      <c r="E4293" s="27"/>
      <c r="F4293" s="26"/>
      <c r="G4293" s="28" t="str">
        <f t="shared" si="75"/>
        <v/>
      </c>
      <c r="H4293" s="31"/>
    </row>
    <row r="4294" spans="2:8">
      <c r="B4294" s="27"/>
      <c r="C4294" s="27"/>
      <c r="D4294" s="27"/>
      <c r="E4294" s="27"/>
      <c r="F4294" s="26"/>
      <c r="G4294" s="28" t="str">
        <f t="shared" si="75"/>
        <v/>
      </c>
      <c r="H4294" s="31"/>
    </row>
    <row r="4295" spans="2:8">
      <c r="B4295" s="27"/>
      <c r="C4295" s="27"/>
      <c r="D4295" s="27"/>
      <c r="E4295" s="27"/>
      <c r="F4295" s="26"/>
      <c r="G4295" s="28" t="str">
        <f t="shared" si="75"/>
        <v/>
      </c>
      <c r="H4295" s="31"/>
    </row>
    <row r="4296" spans="2:8">
      <c r="B4296" s="27"/>
      <c r="C4296" s="27"/>
      <c r="D4296" s="27"/>
      <c r="E4296" s="27"/>
      <c r="F4296" s="26"/>
      <c r="G4296" s="28" t="str">
        <f t="shared" si="75"/>
        <v/>
      </c>
      <c r="H4296" s="31"/>
    </row>
    <row r="4297" spans="2:8">
      <c r="B4297" s="27"/>
      <c r="C4297" s="27"/>
      <c r="D4297" s="27"/>
      <c r="E4297" s="27"/>
      <c r="F4297" s="26"/>
      <c r="G4297" s="28" t="str">
        <f t="shared" si="75"/>
        <v/>
      </c>
      <c r="H4297" s="31"/>
    </row>
    <row r="4298" spans="2:8">
      <c r="B4298" s="27"/>
      <c r="C4298" s="27"/>
      <c r="D4298" s="27"/>
      <c r="E4298" s="27"/>
      <c r="F4298" s="26"/>
      <c r="G4298" s="28" t="str">
        <f t="shared" si="75"/>
        <v/>
      </c>
      <c r="H4298" s="31"/>
    </row>
    <row r="4299" spans="2:8">
      <c r="B4299" s="27"/>
      <c r="C4299" s="27"/>
      <c r="D4299" s="27"/>
      <c r="E4299" s="27"/>
      <c r="F4299" s="26"/>
      <c r="G4299" s="28" t="str">
        <f t="shared" si="75"/>
        <v/>
      </c>
      <c r="H4299" s="31"/>
    </row>
    <row r="4300" spans="2:8">
      <c r="B4300" s="27"/>
      <c r="C4300" s="27"/>
      <c r="D4300" s="27"/>
      <c r="E4300" s="27"/>
      <c r="F4300" s="26"/>
      <c r="G4300" s="28" t="str">
        <f t="shared" si="75"/>
        <v/>
      </c>
      <c r="H4300" s="31"/>
    </row>
    <row r="4301" spans="2:8">
      <c r="B4301" s="27"/>
      <c r="C4301" s="27"/>
      <c r="D4301" s="27"/>
      <c r="E4301" s="27"/>
      <c r="F4301" s="26"/>
      <c r="G4301" s="28" t="str">
        <f t="shared" si="75"/>
        <v/>
      </c>
      <c r="H4301" s="31"/>
    </row>
    <row r="4302" spans="2:8">
      <c r="B4302" s="27"/>
      <c r="C4302" s="27"/>
      <c r="D4302" s="27"/>
      <c r="E4302" s="27"/>
      <c r="F4302" s="26"/>
      <c r="G4302" s="28" t="str">
        <f t="shared" si="75"/>
        <v/>
      </c>
      <c r="H4302" s="31"/>
    </row>
    <row r="4303" spans="2:8">
      <c r="B4303" s="27"/>
      <c r="C4303" s="27"/>
      <c r="D4303" s="27"/>
      <c r="E4303" s="27"/>
      <c r="F4303" s="26"/>
      <c r="G4303" s="28" t="str">
        <f t="shared" si="75"/>
        <v/>
      </c>
      <c r="H4303" s="31"/>
    </row>
    <row r="4304" spans="2:8">
      <c r="B4304" s="27"/>
      <c r="C4304" s="27"/>
      <c r="D4304" s="27"/>
      <c r="E4304" s="27"/>
      <c r="F4304" s="26"/>
      <c r="G4304" s="28" t="str">
        <f t="shared" si="75"/>
        <v/>
      </c>
      <c r="H4304" s="31"/>
    </row>
    <row r="4305" spans="2:8">
      <c r="B4305" s="27"/>
      <c r="C4305" s="27"/>
      <c r="D4305" s="27"/>
      <c r="E4305" s="27"/>
      <c r="F4305" s="26"/>
      <c r="G4305" s="28" t="str">
        <f t="shared" si="75"/>
        <v/>
      </c>
      <c r="H4305" s="31"/>
    </row>
    <row r="4306" spans="2:8">
      <c r="B4306" s="27"/>
      <c r="C4306" s="27"/>
      <c r="D4306" s="27"/>
      <c r="E4306" s="27"/>
      <c r="F4306" s="26"/>
      <c r="G4306" s="28" t="str">
        <f t="shared" si="75"/>
        <v/>
      </c>
      <c r="H4306" s="31"/>
    </row>
    <row r="4307" spans="2:8">
      <c r="B4307" s="27"/>
      <c r="C4307" s="27"/>
      <c r="D4307" s="27"/>
      <c r="E4307" s="27"/>
      <c r="F4307" s="26"/>
      <c r="G4307" s="28" t="str">
        <f t="shared" si="75"/>
        <v/>
      </c>
      <c r="H4307" s="31"/>
    </row>
    <row r="4308" spans="2:8">
      <c r="B4308" s="27"/>
      <c r="C4308" s="27"/>
      <c r="D4308" s="27"/>
      <c r="E4308" s="27"/>
      <c r="F4308" s="26"/>
      <c r="G4308" s="28" t="str">
        <f t="shared" si="75"/>
        <v/>
      </c>
      <c r="H4308" s="31"/>
    </row>
    <row r="4309" spans="2:8">
      <c r="B4309" s="27"/>
      <c r="C4309" s="27"/>
      <c r="D4309" s="27"/>
      <c r="E4309" s="27"/>
      <c r="F4309" s="26"/>
      <c r="G4309" s="28" t="str">
        <f t="shared" si="75"/>
        <v/>
      </c>
      <c r="H4309" s="31"/>
    </row>
    <row r="4310" spans="2:8">
      <c r="B4310" s="27"/>
      <c r="C4310" s="27"/>
      <c r="D4310" s="27"/>
      <c r="E4310" s="27"/>
      <c r="F4310" s="26"/>
      <c r="G4310" s="28" t="str">
        <f t="shared" si="75"/>
        <v/>
      </c>
      <c r="H4310" s="31"/>
    </row>
    <row r="4311" spans="2:8">
      <c r="B4311" s="27"/>
      <c r="C4311" s="27"/>
      <c r="D4311" s="27"/>
      <c r="E4311" s="27"/>
      <c r="F4311" s="26"/>
      <c r="G4311" s="28" t="str">
        <f t="shared" si="75"/>
        <v/>
      </c>
      <c r="H4311" s="31"/>
    </row>
    <row r="4312" spans="2:8">
      <c r="B4312" s="27"/>
      <c r="C4312" s="27"/>
      <c r="D4312" s="27"/>
      <c r="E4312" s="27"/>
      <c r="F4312" s="26"/>
      <c r="G4312" s="28" t="str">
        <f t="shared" si="75"/>
        <v/>
      </c>
      <c r="H4312" s="31"/>
    </row>
    <row r="4313" spans="2:8">
      <c r="B4313" s="27"/>
      <c r="C4313" s="27"/>
      <c r="D4313" s="27"/>
      <c r="E4313" s="27"/>
      <c r="F4313" s="26"/>
      <c r="G4313" s="28" t="str">
        <f t="shared" si="75"/>
        <v/>
      </c>
      <c r="H4313" s="31"/>
    </row>
    <row r="4314" spans="2:8">
      <c r="B4314" s="27"/>
      <c r="C4314" s="27"/>
      <c r="D4314" s="27"/>
      <c r="E4314" s="27"/>
      <c r="F4314" s="26"/>
      <c r="G4314" s="28" t="str">
        <f t="shared" si="75"/>
        <v/>
      </c>
      <c r="H4314" s="31"/>
    </row>
    <row r="4315" spans="2:8">
      <c r="B4315" s="27"/>
      <c r="C4315" s="27"/>
      <c r="D4315" s="27"/>
      <c r="E4315" s="27"/>
      <c r="F4315" s="26"/>
      <c r="G4315" s="28" t="str">
        <f t="shared" si="75"/>
        <v/>
      </c>
      <c r="H4315" s="31"/>
    </row>
    <row r="4316" spans="2:8">
      <c r="B4316" s="27"/>
      <c r="C4316" s="27"/>
      <c r="D4316" s="27"/>
      <c r="E4316" s="27"/>
      <c r="F4316" s="26"/>
      <c r="G4316" s="28" t="str">
        <f t="shared" si="75"/>
        <v/>
      </c>
      <c r="H4316" s="31"/>
    </row>
    <row r="4317" spans="2:8">
      <c r="B4317" s="27"/>
      <c r="C4317" s="27"/>
      <c r="D4317" s="27"/>
      <c r="E4317" s="27"/>
      <c r="F4317" s="26"/>
      <c r="G4317" s="28" t="str">
        <f t="shared" si="75"/>
        <v/>
      </c>
      <c r="H4317" s="31"/>
    </row>
    <row r="4318" spans="2:8">
      <c r="B4318" s="27"/>
      <c r="C4318" s="27"/>
      <c r="D4318" s="27"/>
      <c r="E4318" s="27"/>
      <c r="F4318" s="26"/>
      <c r="G4318" s="28" t="str">
        <f t="shared" si="75"/>
        <v/>
      </c>
      <c r="H4318" s="31"/>
    </row>
    <row r="4319" spans="2:8">
      <c r="B4319" s="27"/>
      <c r="C4319" s="27"/>
      <c r="D4319" s="27"/>
      <c r="E4319" s="27"/>
      <c r="F4319" s="26"/>
      <c r="G4319" s="28" t="str">
        <f t="shared" si="75"/>
        <v/>
      </c>
      <c r="H4319" s="31"/>
    </row>
    <row r="4320" spans="2:8">
      <c r="B4320" s="27"/>
      <c r="C4320" s="27"/>
      <c r="D4320" s="27"/>
      <c r="E4320" s="27"/>
      <c r="F4320" s="26"/>
      <c r="G4320" s="28" t="str">
        <f t="shared" si="75"/>
        <v/>
      </c>
      <c r="H4320" s="31"/>
    </row>
    <row r="4321" spans="2:8">
      <c r="B4321" s="27"/>
      <c r="C4321" s="27"/>
      <c r="D4321" s="27"/>
      <c r="E4321" s="27"/>
      <c r="F4321" s="26"/>
      <c r="G4321" s="28" t="str">
        <f t="shared" si="75"/>
        <v/>
      </c>
      <c r="H4321" s="31"/>
    </row>
    <row r="4322" spans="2:8">
      <c r="B4322" s="27"/>
      <c r="C4322" s="27"/>
      <c r="D4322" s="27"/>
      <c r="E4322" s="27"/>
      <c r="F4322" s="26"/>
      <c r="G4322" s="28" t="str">
        <f t="shared" si="75"/>
        <v/>
      </c>
      <c r="H4322" s="31"/>
    </row>
    <row r="4323" spans="2:8">
      <c r="B4323" s="27"/>
      <c r="C4323" s="27"/>
      <c r="D4323" s="27"/>
      <c r="E4323" s="27"/>
      <c r="F4323" s="26"/>
      <c r="G4323" s="28" t="str">
        <f t="shared" si="75"/>
        <v/>
      </c>
      <c r="H4323" s="31"/>
    </row>
    <row r="4324" spans="2:8">
      <c r="B4324" s="27"/>
      <c r="C4324" s="27"/>
      <c r="D4324" s="27"/>
      <c r="E4324" s="27"/>
      <c r="F4324" s="26"/>
      <c r="G4324" s="28" t="str">
        <f t="shared" si="75"/>
        <v/>
      </c>
      <c r="H4324" s="31"/>
    </row>
    <row r="4325" spans="2:8">
      <c r="B4325" s="27"/>
      <c r="C4325" s="27"/>
      <c r="D4325" s="27"/>
      <c r="E4325" s="27"/>
      <c r="F4325" s="26"/>
      <c r="G4325" s="28" t="str">
        <f t="shared" si="75"/>
        <v/>
      </c>
      <c r="H4325" s="31"/>
    </row>
    <row r="4326" spans="2:8">
      <c r="B4326" s="27"/>
      <c r="C4326" s="27"/>
      <c r="D4326" s="27"/>
      <c r="E4326" s="27"/>
      <c r="F4326" s="26"/>
      <c r="G4326" s="28" t="str">
        <f t="shared" si="75"/>
        <v/>
      </c>
      <c r="H4326" s="31"/>
    </row>
    <row r="4327" spans="2:8">
      <c r="B4327" s="27"/>
      <c r="C4327" s="27"/>
      <c r="D4327" s="27"/>
      <c r="E4327" s="27"/>
      <c r="F4327" s="26"/>
      <c r="G4327" s="28" t="str">
        <f t="shared" si="75"/>
        <v/>
      </c>
      <c r="H4327" s="31"/>
    </row>
    <row r="4328" spans="2:8">
      <c r="B4328" s="27"/>
      <c r="C4328" s="27"/>
      <c r="D4328" s="27"/>
      <c r="E4328" s="27"/>
      <c r="F4328" s="26"/>
      <c r="G4328" s="28" t="str">
        <f t="shared" si="75"/>
        <v/>
      </c>
      <c r="H4328" s="31"/>
    </row>
    <row r="4329" spans="2:8">
      <c r="B4329" s="27"/>
      <c r="C4329" s="27"/>
      <c r="D4329" s="27"/>
      <c r="E4329" s="27"/>
      <c r="F4329" s="26"/>
      <c r="G4329" s="28" t="str">
        <f t="shared" ref="G4329:G4392" si="76">IF(F4329="","",IF(F4329="EI",4,IF(F4329="EO",5.2,IF(F4329="EQ",3.9,IF(F4329="ILF",7.5,IF(F4329="EIF",5.4))))))</f>
        <v/>
      </c>
      <c r="H4329" s="31"/>
    </row>
    <row r="4330" spans="2:8">
      <c r="B4330" s="27"/>
      <c r="C4330" s="27"/>
      <c r="D4330" s="27"/>
      <c r="E4330" s="27"/>
      <c r="F4330" s="26"/>
      <c r="G4330" s="28" t="str">
        <f t="shared" si="76"/>
        <v/>
      </c>
      <c r="H4330" s="31"/>
    </row>
    <row r="4331" spans="2:8">
      <c r="B4331" s="27"/>
      <c r="C4331" s="27"/>
      <c r="D4331" s="27"/>
      <c r="E4331" s="27"/>
      <c r="F4331" s="26"/>
      <c r="G4331" s="28" t="str">
        <f t="shared" si="76"/>
        <v/>
      </c>
      <c r="H4331" s="31"/>
    </row>
    <row r="4332" spans="2:8">
      <c r="B4332" s="27"/>
      <c r="C4332" s="27"/>
      <c r="D4332" s="27"/>
      <c r="E4332" s="27"/>
      <c r="F4332" s="26"/>
      <c r="G4332" s="28" t="str">
        <f t="shared" si="76"/>
        <v/>
      </c>
      <c r="H4332" s="31"/>
    </row>
    <row r="4333" spans="2:8">
      <c r="B4333" s="27"/>
      <c r="C4333" s="27"/>
      <c r="D4333" s="27"/>
      <c r="E4333" s="27"/>
      <c r="F4333" s="26"/>
      <c r="G4333" s="28" t="str">
        <f t="shared" si="76"/>
        <v/>
      </c>
      <c r="H4333" s="31"/>
    </row>
    <row r="4334" spans="2:8">
      <c r="B4334" s="27"/>
      <c r="C4334" s="27"/>
      <c r="D4334" s="27"/>
      <c r="E4334" s="27"/>
      <c r="F4334" s="26"/>
      <c r="G4334" s="28" t="str">
        <f t="shared" si="76"/>
        <v/>
      </c>
      <c r="H4334" s="31"/>
    </row>
    <row r="4335" spans="2:8">
      <c r="B4335" s="27"/>
      <c r="C4335" s="27"/>
      <c r="D4335" s="27"/>
      <c r="E4335" s="27"/>
      <c r="F4335" s="26"/>
      <c r="G4335" s="28" t="str">
        <f t="shared" si="76"/>
        <v/>
      </c>
      <c r="H4335" s="31"/>
    </row>
    <row r="4336" spans="2:8">
      <c r="B4336" s="27"/>
      <c r="C4336" s="27"/>
      <c r="D4336" s="27"/>
      <c r="E4336" s="27"/>
      <c r="F4336" s="26"/>
      <c r="G4336" s="28" t="str">
        <f t="shared" si="76"/>
        <v/>
      </c>
      <c r="H4336" s="31"/>
    </row>
    <row r="4337" spans="2:8">
      <c r="B4337" s="27"/>
      <c r="C4337" s="27"/>
      <c r="D4337" s="27"/>
      <c r="E4337" s="27"/>
      <c r="F4337" s="26"/>
      <c r="G4337" s="28" t="str">
        <f t="shared" si="76"/>
        <v/>
      </c>
      <c r="H4337" s="31"/>
    </row>
    <row r="4338" spans="2:8">
      <c r="B4338" s="27"/>
      <c r="C4338" s="27"/>
      <c r="D4338" s="27"/>
      <c r="E4338" s="27"/>
      <c r="F4338" s="26"/>
      <c r="G4338" s="28" t="str">
        <f t="shared" si="76"/>
        <v/>
      </c>
      <c r="H4338" s="31"/>
    </row>
    <row r="4339" spans="2:8">
      <c r="B4339" s="27"/>
      <c r="C4339" s="27"/>
      <c r="D4339" s="27"/>
      <c r="E4339" s="27"/>
      <c r="F4339" s="26"/>
      <c r="G4339" s="28" t="str">
        <f t="shared" si="76"/>
        <v/>
      </c>
      <c r="H4339" s="31"/>
    </row>
    <row r="4340" spans="2:8">
      <c r="B4340" s="27"/>
      <c r="C4340" s="27"/>
      <c r="D4340" s="27"/>
      <c r="E4340" s="27"/>
      <c r="F4340" s="26"/>
      <c r="G4340" s="28" t="str">
        <f t="shared" si="76"/>
        <v/>
      </c>
      <c r="H4340" s="31"/>
    </row>
    <row r="4341" spans="2:8">
      <c r="B4341" s="27"/>
      <c r="C4341" s="27"/>
      <c r="D4341" s="27"/>
      <c r="E4341" s="27"/>
      <c r="F4341" s="26"/>
      <c r="G4341" s="28" t="str">
        <f t="shared" si="76"/>
        <v/>
      </c>
      <c r="H4341" s="31"/>
    </row>
    <row r="4342" spans="2:8">
      <c r="B4342" s="27"/>
      <c r="C4342" s="27"/>
      <c r="D4342" s="27"/>
      <c r="E4342" s="27"/>
      <c r="F4342" s="26"/>
      <c r="G4342" s="28" t="str">
        <f t="shared" si="76"/>
        <v/>
      </c>
      <c r="H4342" s="31"/>
    </row>
    <row r="4343" spans="2:8">
      <c r="B4343" s="27"/>
      <c r="C4343" s="27"/>
      <c r="D4343" s="27"/>
      <c r="E4343" s="27"/>
      <c r="F4343" s="26"/>
      <c r="G4343" s="28" t="str">
        <f t="shared" si="76"/>
        <v/>
      </c>
      <c r="H4343" s="31"/>
    </row>
    <row r="4344" spans="2:8">
      <c r="B4344" s="27"/>
      <c r="C4344" s="27"/>
      <c r="D4344" s="27"/>
      <c r="E4344" s="27"/>
      <c r="F4344" s="26"/>
      <c r="G4344" s="28" t="str">
        <f t="shared" si="76"/>
        <v/>
      </c>
      <c r="H4344" s="31"/>
    </row>
    <row r="4345" spans="2:8">
      <c r="B4345" s="27"/>
      <c r="C4345" s="27"/>
      <c r="D4345" s="27"/>
      <c r="E4345" s="27"/>
      <c r="F4345" s="26"/>
      <c r="G4345" s="28" t="str">
        <f t="shared" si="76"/>
        <v/>
      </c>
      <c r="H4345" s="31"/>
    </row>
    <row r="4346" spans="2:8">
      <c r="B4346" s="27"/>
      <c r="C4346" s="27"/>
      <c r="D4346" s="27"/>
      <c r="E4346" s="27"/>
      <c r="F4346" s="26"/>
      <c r="G4346" s="28" t="str">
        <f t="shared" si="76"/>
        <v/>
      </c>
      <c r="H4346" s="31"/>
    </row>
    <row r="4347" spans="2:8">
      <c r="B4347" s="27"/>
      <c r="C4347" s="27"/>
      <c r="D4347" s="27"/>
      <c r="E4347" s="27"/>
      <c r="F4347" s="26"/>
      <c r="G4347" s="28" t="str">
        <f t="shared" si="76"/>
        <v/>
      </c>
      <c r="H4347" s="31"/>
    </row>
    <row r="4348" spans="2:8">
      <c r="B4348" s="27"/>
      <c r="C4348" s="27"/>
      <c r="D4348" s="27"/>
      <c r="E4348" s="27"/>
      <c r="F4348" s="26"/>
      <c r="G4348" s="28" t="str">
        <f t="shared" si="76"/>
        <v/>
      </c>
      <c r="H4348" s="31"/>
    </row>
    <row r="4349" spans="2:8">
      <c r="B4349" s="27"/>
      <c r="C4349" s="27"/>
      <c r="D4349" s="27"/>
      <c r="E4349" s="27"/>
      <c r="F4349" s="26"/>
      <c r="G4349" s="28" t="str">
        <f t="shared" si="76"/>
        <v/>
      </c>
      <c r="H4349" s="31"/>
    </row>
    <row r="4350" spans="2:8">
      <c r="B4350" s="27"/>
      <c r="C4350" s="27"/>
      <c r="D4350" s="27"/>
      <c r="E4350" s="27"/>
      <c r="F4350" s="26"/>
      <c r="G4350" s="28" t="str">
        <f t="shared" si="76"/>
        <v/>
      </c>
      <c r="H4350" s="31"/>
    </row>
    <row r="4351" spans="2:8">
      <c r="B4351" s="27"/>
      <c r="C4351" s="27"/>
      <c r="D4351" s="27"/>
      <c r="E4351" s="27"/>
      <c r="F4351" s="26"/>
      <c r="G4351" s="28" t="str">
        <f t="shared" si="76"/>
        <v/>
      </c>
      <c r="H4351" s="31"/>
    </row>
    <row r="4352" spans="2:8">
      <c r="B4352" s="27"/>
      <c r="C4352" s="27"/>
      <c r="D4352" s="27"/>
      <c r="E4352" s="27"/>
      <c r="F4352" s="26"/>
      <c r="G4352" s="28" t="str">
        <f t="shared" si="76"/>
        <v/>
      </c>
      <c r="H4352" s="31"/>
    </row>
    <row r="4353" spans="2:8">
      <c r="B4353" s="27"/>
      <c r="C4353" s="27"/>
      <c r="D4353" s="27"/>
      <c r="E4353" s="27"/>
      <c r="F4353" s="26"/>
      <c r="G4353" s="28" t="str">
        <f t="shared" si="76"/>
        <v/>
      </c>
      <c r="H4353" s="31"/>
    </row>
    <row r="4354" spans="2:8">
      <c r="B4354" s="27"/>
      <c r="C4354" s="27"/>
      <c r="D4354" s="27"/>
      <c r="E4354" s="27"/>
      <c r="F4354" s="26"/>
      <c r="G4354" s="28" t="str">
        <f t="shared" si="76"/>
        <v/>
      </c>
      <c r="H4354" s="31"/>
    </row>
    <row r="4355" spans="2:8">
      <c r="B4355" s="27"/>
      <c r="C4355" s="27"/>
      <c r="D4355" s="27"/>
      <c r="E4355" s="27"/>
      <c r="F4355" s="26"/>
      <c r="G4355" s="28" t="str">
        <f t="shared" si="76"/>
        <v/>
      </c>
      <c r="H4355" s="31"/>
    </row>
    <row r="4356" spans="2:8">
      <c r="B4356" s="27"/>
      <c r="C4356" s="27"/>
      <c r="D4356" s="27"/>
      <c r="E4356" s="27"/>
      <c r="F4356" s="26"/>
      <c r="G4356" s="28" t="str">
        <f t="shared" si="76"/>
        <v/>
      </c>
      <c r="H4356" s="31"/>
    </row>
    <row r="4357" spans="2:8">
      <c r="B4357" s="27"/>
      <c r="C4357" s="27"/>
      <c r="D4357" s="27"/>
      <c r="E4357" s="27"/>
      <c r="F4357" s="26"/>
      <c r="G4357" s="28" t="str">
        <f t="shared" si="76"/>
        <v/>
      </c>
      <c r="H4357" s="31"/>
    </row>
    <row r="4358" spans="2:8">
      <c r="B4358" s="27"/>
      <c r="C4358" s="27"/>
      <c r="D4358" s="27"/>
      <c r="E4358" s="27"/>
      <c r="F4358" s="26"/>
      <c r="G4358" s="28" t="str">
        <f t="shared" si="76"/>
        <v/>
      </c>
      <c r="H4358" s="31"/>
    </row>
    <row r="4359" spans="2:8">
      <c r="B4359" s="27"/>
      <c r="C4359" s="27"/>
      <c r="D4359" s="27"/>
      <c r="E4359" s="27"/>
      <c r="F4359" s="26"/>
      <c r="G4359" s="28" t="str">
        <f t="shared" si="76"/>
        <v/>
      </c>
      <c r="H4359" s="31"/>
    </row>
    <row r="4360" spans="2:8">
      <c r="B4360" s="27"/>
      <c r="C4360" s="27"/>
      <c r="D4360" s="27"/>
      <c r="E4360" s="27"/>
      <c r="F4360" s="26"/>
      <c r="G4360" s="28" t="str">
        <f t="shared" si="76"/>
        <v/>
      </c>
      <c r="H4360" s="31"/>
    </row>
    <row r="4361" spans="2:8">
      <c r="B4361" s="27"/>
      <c r="C4361" s="27"/>
      <c r="D4361" s="27"/>
      <c r="E4361" s="27"/>
      <c r="F4361" s="26"/>
      <c r="G4361" s="28" t="str">
        <f t="shared" si="76"/>
        <v/>
      </c>
      <c r="H4361" s="31"/>
    </row>
    <row r="4362" spans="2:8">
      <c r="B4362" s="27"/>
      <c r="C4362" s="27"/>
      <c r="D4362" s="27"/>
      <c r="E4362" s="27"/>
      <c r="F4362" s="26"/>
      <c r="G4362" s="28" t="str">
        <f t="shared" si="76"/>
        <v/>
      </c>
      <c r="H4362" s="31"/>
    </row>
    <row r="4363" spans="2:8">
      <c r="B4363" s="27"/>
      <c r="C4363" s="27"/>
      <c r="D4363" s="27"/>
      <c r="E4363" s="27"/>
      <c r="F4363" s="26"/>
      <c r="G4363" s="28" t="str">
        <f t="shared" si="76"/>
        <v/>
      </c>
      <c r="H4363" s="31"/>
    </row>
    <row r="4364" spans="2:8">
      <c r="B4364" s="27"/>
      <c r="C4364" s="27"/>
      <c r="D4364" s="27"/>
      <c r="E4364" s="27"/>
      <c r="F4364" s="26"/>
      <c r="G4364" s="28" t="str">
        <f t="shared" si="76"/>
        <v/>
      </c>
      <c r="H4364" s="31"/>
    </row>
    <row r="4365" spans="2:8">
      <c r="B4365" s="27"/>
      <c r="C4365" s="27"/>
      <c r="D4365" s="27"/>
      <c r="E4365" s="27"/>
      <c r="F4365" s="26"/>
      <c r="G4365" s="28" t="str">
        <f t="shared" si="76"/>
        <v/>
      </c>
      <c r="H4365" s="31"/>
    </row>
    <row r="4366" spans="2:8">
      <c r="B4366" s="27"/>
      <c r="C4366" s="27"/>
      <c r="D4366" s="27"/>
      <c r="E4366" s="27"/>
      <c r="F4366" s="26"/>
      <c r="G4366" s="28" t="str">
        <f t="shared" si="76"/>
        <v/>
      </c>
      <c r="H4366" s="31"/>
    </row>
    <row r="4367" spans="2:8">
      <c r="B4367" s="27"/>
      <c r="C4367" s="27"/>
      <c r="D4367" s="27"/>
      <c r="E4367" s="27"/>
      <c r="F4367" s="26"/>
      <c r="G4367" s="28" t="str">
        <f t="shared" si="76"/>
        <v/>
      </c>
      <c r="H4367" s="31"/>
    </row>
    <row r="4368" spans="2:8">
      <c r="B4368" s="27"/>
      <c r="C4368" s="27"/>
      <c r="D4368" s="27"/>
      <c r="E4368" s="27"/>
      <c r="F4368" s="26"/>
      <c r="G4368" s="28" t="str">
        <f t="shared" si="76"/>
        <v/>
      </c>
      <c r="H4368" s="31"/>
    </row>
    <row r="4369" spans="2:8">
      <c r="B4369" s="27"/>
      <c r="C4369" s="27"/>
      <c r="D4369" s="27"/>
      <c r="E4369" s="27"/>
      <c r="F4369" s="26"/>
      <c r="G4369" s="28" t="str">
        <f t="shared" si="76"/>
        <v/>
      </c>
      <c r="H4369" s="31"/>
    </row>
    <row r="4370" spans="2:8">
      <c r="B4370" s="27"/>
      <c r="C4370" s="27"/>
      <c r="D4370" s="27"/>
      <c r="E4370" s="27"/>
      <c r="F4370" s="26"/>
      <c r="G4370" s="28" t="str">
        <f t="shared" si="76"/>
        <v/>
      </c>
      <c r="H4370" s="31"/>
    </row>
    <row r="4371" spans="2:8">
      <c r="B4371" s="27"/>
      <c r="C4371" s="27"/>
      <c r="D4371" s="27"/>
      <c r="E4371" s="27"/>
      <c r="F4371" s="26"/>
      <c r="G4371" s="28" t="str">
        <f t="shared" si="76"/>
        <v/>
      </c>
      <c r="H4371" s="31"/>
    </row>
    <row r="4372" spans="2:8">
      <c r="B4372" s="27"/>
      <c r="C4372" s="27"/>
      <c r="D4372" s="27"/>
      <c r="E4372" s="27"/>
      <c r="F4372" s="26"/>
      <c r="G4372" s="28" t="str">
        <f t="shared" si="76"/>
        <v/>
      </c>
      <c r="H4372" s="31"/>
    </row>
    <row r="4373" spans="2:8">
      <c r="B4373" s="27"/>
      <c r="C4373" s="27"/>
      <c r="D4373" s="27"/>
      <c r="E4373" s="27"/>
      <c r="F4373" s="26"/>
      <c r="G4373" s="28" t="str">
        <f t="shared" si="76"/>
        <v/>
      </c>
      <c r="H4373" s="31"/>
    </row>
    <row r="4374" spans="2:8">
      <c r="B4374" s="27"/>
      <c r="C4374" s="27"/>
      <c r="D4374" s="27"/>
      <c r="E4374" s="27"/>
      <c r="F4374" s="26"/>
      <c r="G4374" s="28" t="str">
        <f t="shared" si="76"/>
        <v/>
      </c>
      <c r="H4374" s="31"/>
    </row>
    <row r="4375" spans="2:8">
      <c r="B4375" s="27"/>
      <c r="C4375" s="27"/>
      <c r="D4375" s="27"/>
      <c r="E4375" s="27"/>
      <c r="F4375" s="26"/>
      <c r="G4375" s="28" t="str">
        <f t="shared" si="76"/>
        <v/>
      </c>
      <c r="H4375" s="31"/>
    </row>
    <row r="4376" spans="2:8">
      <c r="B4376" s="27"/>
      <c r="C4376" s="27"/>
      <c r="D4376" s="27"/>
      <c r="E4376" s="27"/>
      <c r="F4376" s="26"/>
      <c r="G4376" s="28" t="str">
        <f t="shared" si="76"/>
        <v/>
      </c>
      <c r="H4376" s="31"/>
    </row>
    <row r="4377" spans="2:8">
      <c r="B4377" s="27"/>
      <c r="C4377" s="27"/>
      <c r="D4377" s="27"/>
      <c r="E4377" s="27"/>
      <c r="F4377" s="26"/>
      <c r="G4377" s="28" t="str">
        <f t="shared" si="76"/>
        <v/>
      </c>
      <c r="H4377" s="31"/>
    </row>
    <row r="4378" spans="2:8">
      <c r="B4378" s="27"/>
      <c r="C4378" s="27"/>
      <c r="D4378" s="27"/>
      <c r="E4378" s="27"/>
      <c r="F4378" s="26"/>
      <c r="G4378" s="28" t="str">
        <f t="shared" si="76"/>
        <v/>
      </c>
      <c r="H4378" s="31"/>
    </row>
    <row r="4379" spans="2:8">
      <c r="B4379" s="27"/>
      <c r="C4379" s="27"/>
      <c r="D4379" s="27"/>
      <c r="E4379" s="27"/>
      <c r="F4379" s="26"/>
      <c r="G4379" s="28" t="str">
        <f t="shared" si="76"/>
        <v/>
      </c>
      <c r="H4379" s="31"/>
    </row>
    <row r="4380" spans="2:8">
      <c r="B4380" s="27"/>
      <c r="C4380" s="27"/>
      <c r="D4380" s="27"/>
      <c r="E4380" s="27"/>
      <c r="F4380" s="26"/>
      <c r="G4380" s="28" t="str">
        <f t="shared" si="76"/>
        <v/>
      </c>
      <c r="H4380" s="31"/>
    </row>
    <row r="4381" spans="2:8">
      <c r="B4381" s="27"/>
      <c r="C4381" s="27"/>
      <c r="D4381" s="27"/>
      <c r="E4381" s="27"/>
      <c r="F4381" s="26"/>
      <c r="G4381" s="28" t="str">
        <f t="shared" si="76"/>
        <v/>
      </c>
      <c r="H4381" s="31"/>
    </row>
    <row r="4382" spans="2:8">
      <c r="B4382" s="27"/>
      <c r="C4382" s="27"/>
      <c r="D4382" s="27"/>
      <c r="E4382" s="27"/>
      <c r="F4382" s="26"/>
      <c r="G4382" s="28" t="str">
        <f t="shared" si="76"/>
        <v/>
      </c>
      <c r="H4382" s="31"/>
    </row>
    <row r="4383" spans="2:8">
      <c r="B4383" s="27"/>
      <c r="C4383" s="27"/>
      <c r="D4383" s="27"/>
      <c r="E4383" s="27"/>
      <c r="F4383" s="26"/>
      <c r="G4383" s="28" t="str">
        <f t="shared" si="76"/>
        <v/>
      </c>
      <c r="H4383" s="31"/>
    </row>
    <row r="4384" spans="2:8">
      <c r="B4384" s="27"/>
      <c r="C4384" s="27"/>
      <c r="D4384" s="27"/>
      <c r="E4384" s="27"/>
      <c r="F4384" s="26"/>
      <c r="G4384" s="28" t="str">
        <f t="shared" si="76"/>
        <v/>
      </c>
      <c r="H4384" s="31"/>
    </row>
    <row r="4385" spans="2:8">
      <c r="B4385" s="27"/>
      <c r="C4385" s="27"/>
      <c r="D4385" s="27"/>
      <c r="E4385" s="27"/>
      <c r="F4385" s="26"/>
      <c r="G4385" s="28" t="str">
        <f t="shared" si="76"/>
        <v/>
      </c>
      <c r="H4385" s="31"/>
    </row>
    <row r="4386" spans="2:8">
      <c r="B4386" s="27"/>
      <c r="C4386" s="27"/>
      <c r="D4386" s="27"/>
      <c r="E4386" s="27"/>
      <c r="F4386" s="26"/>
      <c r="G4386" s="28" t="str">
        <f t="shared" si="76"/>
        <v/>
      </c>
      <c r="H4386" s="31"/>
    </row>
    <row r="4387" spans="2:8">
      <c r="B4387" s="27"/>
      <c r="C4387" s="27"/>
      <c r="D4387" s="27"/>
      <c r="E4387" s="27"/>
      <c r="F4387" s="26"/>
      <c r="G4387" s="28" t="str">
        <f t="shared" si="76"/>
        <v/>
      </c>
      <c r="H4387" s="31"/>
    </row>
    <row r="4388" spans="2:8">
      <c r="B4388" s="27"/>
      <c r="C4388" s="27"/>
      <c r="D4388" s="27"/>
      <c r="E4388" s="27"/>
      <c r="F4388" s="26"/>
      <c r="G4388" s="28" t="str">
        <f t="shared" si="76"/>
        <v/>
      </c>
      <c r="H4388" s="31"/>
    </row>
    <row r="4389" spans="2:8">
      <c r="B4389" s="27"/>
      <c r="C4389" s="27"/>
      <c r="D4389" s="27"/>
      <c r="E4389" s="27"/>
      <c r="F4389" s="26"/>
      <c r="G4389" s="28" t="str">
        <f t="shared" si="76"/>
        <v/>
      </c>
      <c r="H4389" s="31"/>
    </row>
    <row r="4390" spans="2:8">
      <c r="B4390" s="27"/>
      <c r="C4390" s="27"/>
      <c r="D4390" s="27"/>
      <c r="E4390" s="27"/>
      <c r="F4390" s="26"/>
      <c r="G4390" s="28" t="str">
        <f t="shared" si="76"/>
        <v/>
      </c>
      <c r="H4390" s="31"/>
    </row>
    <row r="4391" spans="2:8">
      <c r="B4391" s="27"/>
      <c r="C4391" s="27"/>
      <c r="D4391" s="27"/>
      <c r="E4391" s="27"/>
      <c r="F4391" s="26"/>
      <c r="G4391" s="28" t="str">
        <f t="shared" si="76"/>
        <v/>
      </c>
      <c r="H4391" s="31"/>
    </row>
    <row r="4392" spans="2:8">
      <c r="B4392" s="27"/>
      <c r="C4392" s="27"/>
      <c r="D4392" s="27"/>
      <c r="E4392" s="27"/>
      <c r="F4392" s="26"/>
      <c r="G4392" s="28" t="str">
        <f t="shared" si="76"/>
        <v/>
      </c>
      <c r="H4392" s="31"/>
    </row>
    <row r="4393" spans="2:8">
      <c r="B4393" s="27"/>
      <c r="C4393" s="27"/>
      <c r="D4393" s="27"/>
      <c r="E4393" s="27"/>
      <c r="F4393" s="26"/>
      <c r="G4393" s="28" t="str">
        <f t="shared" ref="G4393:G4456" si="77">IF(F4393="","",IF(F4393="EI",4,IF(F4393="EO",5.2,IF(F4393="EQ",3.9,IF(F4393="ILF",7.5,IF(F4393="EIF",5.4))))))</f>
        <v/>
      </c>
      <c r="H4393" s="31"/>
    </row>
    <row r="4394" spans="2:8">
      <c r="B4394" s="27"/>
      <c r="C4394" s="27"/>
      <c r="D4394" s="27"/>
      <c r="E4394" s="27"/>
      <c r="F4394" s="26"/>
      <c r="G4394" s="28" t="str">
        <f t="shared" si="77"/>
        <v/>
      </c>
      <c r="H4394" s="31"/>
    </row>
    <row r="4395" spans="2:8">
      <c r="B4395" s="27"/>
      <c r="C4395" s="27"/>
      <c r="D4395" s="27"/>
      <c r="E4395" s="27"/>
      <c r="F4395" s="26"/>
      <c r="G4395" s="28" t="str">
        <f t="shared" si="77"/>
        <v/>
      </c>
      <c r="H4395" s="31"/>
    </row>
    <row r="4396" spans="2:8">
      <c r="B4396" s="27"/>
      <c r="C4396" s="27"/>
      <c r="D4396" s="27"/>
      <c r="E4396" s="27"/>
      <c r="F4396" s="26"/>
      <c r="G4396" s="28" t="str">
        <f t="shared" si="77"/>
        <v/>
      </c>
      <c r="H4396" s="31"/>
    </row>
    <row r="4397" spans="2:8">
      <c r="B4397" s="27"/>
      <c r="C4397" s="27"/>
      <c r="D4397" s="27"/>
      <c r="E4397" s="27"/>
      <c r="F4397" s="26"/>
      <c r="G4397" s="28" t="str">
        <f t="shared" si="77"/>
        <v/>
      </c>
      <c r="H4397" s="31"/>
    </row>
    <row r="4398" spans="2:8">
      <c r="B4398" s="27"/>
      <c r="C4398" s="27"/>
      <c r="D4398" s="27"/>
      <c r="E4398" s="27"/>
      <c r="F4398" s="26"/>
      <c r="G4398" s="28" t="str">
        <f t="shared" si="77"/>
        <v/>
      </c>
      <c r="H4398" s="31"/>
    </row>
    <row r="4399" spans="2:8">
      <c r="B4399" s="27"/>
      <c r="C4399" s="27"/>
      <c r="D4399" s="27"/>
      <c r="E4399" s="27"/>
      <c r="F4399" s="26"/>
      <c r="G4399" s="28" t="str">
        <f t="shared" si="77"/>
        <v/>
      </c>
      <c r="H4399" s="31"/>
    </row>
    <row r="4400" spans="2:8">
      <c r="B4400" s="27"/>
      <c r="C4400" s="27"/>
      <c r="D4400" s="27"/>
      <c r="E4400" s="27"/>
      <c r="F4400" s="26"/>
      <c r="G4400" s="28" t="str">
        <f t="shared" si="77"/>
        <v/>
      </c>
      <c r="H4400" s="31"/>
    </row>
    <row r="4401" spans="2:8">
      <c r="B4401" s="27"/>
      <c r="C4401" s="27"/>
      <c r="D4401" s="27"/>
      <c r="E4401" s="27"/>
      <c r="F4401" s="26"/>
      <c r="G4401" s="28" t="str">
        <f t="shared" si="77"/>
        <v/>
      </c>
      <c r="H4401" s="31"/>
    </row>
    <row r="4402" spans="2:8">
      <c r="B4402" s="27"/>
      <c r="C4402" s="27"/>
      <c r="D4402" s="27"/>
      <c r="E4402" s="27"/>
      <c r="F4402" s="26"/>
      <c r="G4402" s="28" t="str">
        <f t="shared" si="77"/>
        <v/>
      </c>
      <c r="H4402" s="31"/>
    </row>
    <row r="4403" spans="2:8">
      <c r="B4403" s="27"/>
      <c r="C4403" s="27"/>
      <c r="D4403" s="27"/>
      <c r="E4403" s="27"/>
      <c r="F4403" s="26"/>
      <c r="G4403" s="28" t="str">
        <f t="shared" si="77"/>
        <v/>
      </c>
      <c r="H4403" s="31"/>
    </row>
    <row r="4404" spans="2:8">
      <c r="B4404" s="27"/>
      <c r="C4404" s="27"/>
      <c r="D4404" s="27"/>
      <c r="E4404" s="27"/>
      <c r="F4404" s="26"/>
      <c r="G4404" s="28" t="str">
        <f t="shared" si="77"/>
        <v/>
      </c>
      <c r="H4404" s="31"/>
    </row>
    <row r="4405" spans="2:8">
      <c r="B4405" s="27"/>
      <c r="C4405" s="27"/>
      <c r="D4405" s="27"/>
      <c r="E4405" s="27"/>
      <c r="F4405" s="26"/>
      <c r="G4405" s="28" t="str">
        <f t="shared" si="77"/>
        <v/>
      </c>
      <c r="H4405" s="31"/>
    </row>
    <row r="4406" spans="2:8">
      <c r="B4406" s="27"/>
      <c r="C4406" s="27"/>
      <c r="D4406" s="27"/>
      <c r="E4406" s="27"/>
      <c r="F4406" s="26"/>
      <c r="G4406" s="28" t="str">
        <f t="shared" si="77"/>
        <v/>
      </c>
      <c r="H4406" s="31"/>
    </row>
    <row r="4407" spans="2:8">
      <c r="B4407" s="27"/>
      <c r="C4407" s="27"/>
      <c r="D4407" s="27"/>
      <c r="E4407" s="27"/>
      <c r="F4407" s="26"/>
      <c r="G4407" s="28" t="str">
        <f t="shared" si="77"/>
        <v/>
      </c>
      <c r="H4407" s="31"/>
    </row>
    <row r="4408" spans="2:8">
      <c r="B4408" s="27"/>
      <c r="C4408" s="27"/>
      <c r="D4408" s="27"/>
      <c r="E4408" s="27"/>
      <c r="F4408" s="26"/>
      <c r="G4408" s="28" t="str">
        <f t="shared" si="77"/>
        <v/>
      </c>
      <c r="H4408" s="31"/>
    </row>
    <row r="4409" spans="2:8">
      <c r="B4409" s="27"/>
      <c r="C4409" s="27"/>
      <c r="D4409" s="27"/>
      <c r="E4409" s="27"/>
      <c r="F4409" s="26"/>
      <c r="G4409" s="28" t="str">
        <f t="shared" si="77"/>
        <v/>
      </c>
      <c r="H4409" s="31"/>
    </row>
    <row r="4410" spans="2:8">
      <c r="B4410" s="27"/>
      <c r="C4410" s="27"/>
      <c r="D4410" s="27"/>
      <c r="E4410" s="27"/>
      <c r="F4410" s="26"/>
      <c r="G4410" s="28" t="str">
        <f t="shared" si="77"/>
        <v/>
      </c>
      <c r="H4410" s="31"/>
    </row>
    <row r="4411" spans="2:8">
      <c r="B4411" s="27"/>
      <c r="C4411" s="27"/>
      <c r="D4411" s="27"/>
      <c r="E4411" s="27"/>
      <c r="F4411" s="26"/>
      <c r="G4411" s="28" t="str">
        <f t="shared" si="77"/>
        <v/>
      </c>
      <c r="H4411" s="31"/>
    </row>
    <row r="4412" spans="2:8">
      <c r="B4412" s="27"/>
      <c r="C4412" s="27"/>
      <c r="D4412" s="27"/>
      <c r="E4412" s="27"/>
      <c r="F4412" s="26"/>
      <c r="G4412" s="28" t="str">
        <f t="shared" si="77"/>
        <v/>
      </c>
      <c r="H4412" s="31"/>
    </row>
    <row r="4413" spans="2:8">
      <c r="B4413" s="27"/>
      <c r="C4413" s="27"/>
      <c r="D4413" s="27"/>
      <c r="E4413" s="27"/>
      <c r="F4413" s="26"/>
      <c r="G4413" s="28" t="str">
        <f t="shared" si="77"/>
        <v/>
      </c>
      <c r="H4413" s="31"/>
    </row>
    <row r="4414" spans="2:8">
      <c r="B4414" s="27"/>
      <c r="C4414" s="27"/>
      <c r="D4414" s="27"/>
      <c r="E4414" s="27"/>
      <c r="F4414" s="26"/>
      <c r="G4414" s="28" t="str">
        <f t="shared" si="77"/>
        <v/>
      </c>
      <c r="H4414" s="31"/>
    </row>
    <row r="4415" spans="2:8">
      <c r="B4415" s="27"/>
      <c r="C4415" s="27"/>
      <c r="D4415" s="27"/>
      <c r="E4415" s="27"/>
      <c r="F4415" s="26"/>
      <c r="G4415" s="28" t="str">
        <f t="shared" si="77"/>
        <v/>
      </c>
      <c r="H4415" s="31"/>
    </row>
    <row r="4416" spans="2:8">
      <c r="B4416" s="27"/>
      <c r="C4416" s="27"/>
      <c r="D4416" s="27"/>
      <c r="E4416" s="27"/>
      <c r="F4416" s="26"/>
      <c r="G4416" s="28" t="str">
        <f t="shared" si="77"/>
        <v/>
      </c>
      <c r="H4416" s="31"/>
    </row>
    <row r="4417" spans="2:8">
      <c r="B4417" s="27"/>
      <c r="C4417" s="27"/>
      <c r="D4417" s="27"/>
      <c r="E4417" s="27"/>
      <c r="F4417" s="26"/>
      <c r="G4417" s="28" t="str">
        <f t="shared" si="77"/>
        <v/>
      </c>
      <c r="H4417" s="31"/>
    </row>
    <row r="4418" spans="2:8">
      <c r="B4418" s="27"/>
      <c r="C4418" s="27"/>
      <c r="D4418" s="27"/>
      <c r="E4418" s="27"/>
      <c r="F4418" s="26"/>
      <c r="G4418" s="28" t="str">
        <f t="shared" si="77"/>
        <v/>
      </c>
      <c r="H4418" s="31"/>
    </row>
    <row r="4419" spans="2:8">
      <c r="B4419" s="27"/>
      <c r="C4419" s="27"/>
      <c r="D4419" s="27"/>
      <c r="E4419" s="27"/>
      <c r="F4419" s="26"/>
      <c r="G4419" s="28" t="str">
        <f t="shared" si="77"/>
        <v/>
      </c>
      <c r="H4419" s="31"/>
    </row>
    <row r="4420" spans="2:8">
      <c r="B4420" s="27"/>
      <c r="C4420" s="27"/>
      <c r="D4420" s="27"/>
      <c r="E4420" s="27"/>
      <c r="F4420" s="26"/>
      <c r="G4420" s="28" t="str">
        <f t="shared" si="77"/>
        <v/>
      </c>
      <c r="H4420" s="31"/>
    </row>
    <row r="4421" spans="2:8">
      <c r="B4421" s="27"/>
      <c r="C4421" s="27"/>
      <c r="D4421" s="27"/>
      <c r="E4421" s="27"/>
      <c r="F4421" s="26"/>
      <c r="G4421" s="28" t="str">
        <f t="shared" si="77"/>
        <v/>
      </c>
      <c r="H4421" s="31"/>
    </row>
    <row r="4422" spans="2:8">
      <c r="B4422" s="27"/>
      <c r="C4422" s="27"/>
      <c r="D4422" s="27"/>
      <c r="E4422" s="27"/>
      <c r="F4422" s="26"/>
      <c r="G4422" s="28" t="str">
        <f t="shared" si="77"/>
        <v/>
      </c>
      <c r="H4422" s="31"/>
    </row>
    <row r="4423" spans="2:8">
      <c r="B4423" s="27"/>
      <c r="C4423" s="27"/>
      <c r="D4423" s="27"/>
      <c r="E4423" s="27"/>
      <c r="F4423" s="26"/>
      <c r="G4423" s="28" t="str">
        <f t="shared" si="77"/>
        <v/>
      </c>
      <c r="H4423" s="31"/>
    </row>
    <row r="4424" spans="2:8">
      <c r="B4424" s="27"/>
      <c r="C4424" s="27"/>
      <c r="D4424" s="27"/>
      <c r="E4424" s="27"/>
      <c r="F4424" s="26"/>
      <c r="G4424" s="28" t="str">
        <f t="shared" si="77"/>
        <v/>
      </c>
      <c r="H4424" s="31"/>
    </row>
    <row r="4425" spans="2:8">
      <c r="B4425" s="27"/>
      <c r="C4425" s="27"/>
      <c r="D4425" s="27"/>
      <c r="E4425" s="27"/>
      <c r="F4425" s="26"/>
      <c r="G4425" s="28" t="str">
        <f t="shared" si="77"/>
        <v/>
      </c>
      <c r="H4425" s="31"/>
    </row>
    <row r="4426" spans="2:8">
      <c r="B4426" s="27"/>
      <c r="C4426" s="27"/>
      <c r="D4426" s="27"/>
      <c r="E4426" s="27"/>
      <c r="F4426" s="26"/>
      <c r="G4426" s="28" t="str">
        <f t="shared" si="77"/>
        <v/>
      </c>
      <c r="H4426" s="31"/>
    </row>
    <row r="4427" spans="2:8">
      <c r="B4427" s="27"/>
      <c r="C4427" s="27"/>
      <c r="D4427" s="27"/>
      <c r="E4427" s="27"/>
      <c r="F4427" s="26"/>
      <c r="G4427" s="28" t="str">
        <f t="shared" si="77"/>
        <v/>
      </c>
      <c r="H4427" s="31"/>
    </row>
    <row r="4428" spans="2:8">
      <c r="B4428" s="27"/>
      <c r="C4428" s="27"/>
      <c r="D4428" s="27"/>
      <c r="E4428" s="27"/>
      <c r="F4428" s="26"/>
      <c r="G4428" s="28" t="str">
        <f t="shared" si="77"/>
        <v/>
      </c>
      <c r="H4428" s="31"/>
    </row>
    <row r="4429" spans="2:8">
      <c r="B4429" s="27"/>
      <c r="C4429" s="27"/>
      <c r="D4429" s="27"/>
      <c r="E4429" s="27"/>
      <c r="F4429" s="26"/>
      <c r="G4429" s="28" t="str">
        <f t="shared" si="77"/>
        <v/>
      </c>
      <c r="H4429" s="31"/>
    </row>
    <row r="4430" spans="2:8">
      <c r="B4430" s="27"/>
      <c r="C4430" s="27"/>
      <c r="D4430" s="27"/>
      <c r="E4430" s="27"/>
      <c r="F4430" s="26"/>
      <c r="G4430" s="28" t="str">
        <f t="shared" si="77"/>
        <v/>
      </c>
      <c r="H4430" s="31"/>
    </row>
    <row r="4431" spans="2:8">
      <c r="B4431" s="27"/>
      <c r="C4431" s="27"/>
      <c r="D4431" s="27"/>
      <c r="E4431" s="27"/>
      <c r="F4431" s="26"/>
      <c r="G4431" s="28" t="str">
        <f t="shared" si="77"/>
        <v/>
      </c>
      <c r="H4431" s="31"/>
    </row>
    <row r="4432" spans="2:8">
      <c r="B4432" s="27"/>
      <c r="C4432" s="27"/>
      <c r="D4432" s="27"/>
      <c r="E4432" s="27"/>
      <c r="F4432" s="26"/>
      <c r="G4432" s="28" t="str">
        <f t="shared" si="77"/>
        <v/>
      </c>
      <c r="H4432" s="31"/>
    </row>
    <row r="4433" spans="2:8">
      <c r="B4433" s="27"/>
      <c r="C4433" s="27"/>
      <c r="D4433" s="27"/>
      <c r="E4433" s="27"/>
      <c r="F4433" s="26"/>
      <c r="G4433" s="28" t="str">
        <f t="shared" si="77"/>
        <v/>
      </c>
      <c r="H4433" s="31"/>
    </row>
    <row r="4434" spans="2:8">
      <c r="B4434" s="27"/>
      <c r="C4434" s="27"/>
      <c r="D4434" s="27"/>
      <c r="E4434" s="27"/>
      <c r="F4434" s="26"/>
      <c r="G4434" s="28" t="str">
        <f t="shared" si="77"/>
        <v/>
      </c>
      <c r="H4434" s="31"/>
    </row>
    <row r="4435" spans="2:8">
      <c r="B4435" s="27"/>
      <c r="C4435" s="27"/>
      <c r="D4435" s="27"/>
      <c r="E4435" s="27"/>
      <c r="F4435" s="26"/>
      <c r="G4435" s="28" t="str">
        <f t="shared" si="77"/>
        <v/>
      </c>
      <c r="H4435" s="31"/>
    </row>
    <row r="4436" spans="2:8">
      <c r="B4436" s="27"/>
      <c r="C4436" s="27"/>
      <c r="D4436" s="27"/>
      <c r="E4436" s="27"/>
      <c r="F4436" s="26"/>
      <c r="G4436" s="28" t="str">
        <f t="shared" si="77"/>
        <v/>
      </c>
      <c r="H4436" s="31"/>
    </row>
    <row r="4437" spans="2:8">
      <c r="B4437" s="27"/>
      <c r="C4437" s="27"/>
      <c r="D4437" s="27"/>
      <c r="E4437" s="27"/>
      <c r="F4437" s="26"/>
      <c r="G4437" s="28" t="str">
        <f t="shared" si="77"/>
        <v/>
      </c>
      <c r="H4437" s="31"/>
    </row>
    <row r="4438" spans="2:8">
      <c r="B4438" s="27"/>
      <c r="C4438" s="27"/>
      <c r="D4438" s="27"/>
      <c r="E4438" s="27"/>
      <c r="F4438" s="26"/>
      <c r="G4438" s="28" t="str">
        <f t="shared" si="77"/>
        <v/>
      </c>
      <c r="H4438" s="31"/>
    </row>
    <row r="4439" spans="2:8">
      <c r="B4439" s="27"/>
      <c r="C4439" s="27"/>
      <c r="D4439" s="27"/>
      <c r="E4439" s="27"/>
      <c r="F4439" s="26"/>
      <c r="G4439" s="28" t="str">
        <f t="shared" si="77"/>
        <v/>
      </c>
      <c r="H4439" s="31"/>
    </row>
    <row r="4440" spans="2:8">
      <c r="B4440" s="27"/>
      <c r="C4440" s="27"/>
      <c r="D4440" s="27"/>
      <c r="E4440" s="27"/>
      <c r="F4440" s="26"/>
      <c r="G4440" s="28" t="str">
        <f t="shared" si="77"/>
        <v/>
      </c>
      <c r="H4440" s="31"/>
    </row>
    <row r="4441" spans="2:8">
      <c r="B4441" s="27"/>
      <c r="C4441" s="27"/>
      <c r="D4441" s="27"/>
      <c r="E4441" s="27"/>
      <c r="F4441" s="26"/>
      <c r="G4441" s="28" t="str">
        <f t="shared" si="77"/>
        <v/>
      </c>
      <c r="H4441" s="31"/>
    </row>
    <row r="4442" spans="2:8">
      <c r="B4442" s="27"/>
      <c r="C4442" s="27"/>
      <c r="D4442" s="27"/>
      <c r="E4442" s="27"/>
      <c r="F4442" s="26"/>
      <c r="G4442" s="28" t="str">
        <f t="shared" si="77"/>
        <v/>
      </c>
      <c r="H4442" s="31"/>
    </row>
    <row r="4443" spans="2:8">
      <c r="B4443" s="27"/>
      <c r="C4443" s="27"/>
      <c r="D4443" s="27"/>
      <c r="E4443" s="27"/>
      <c r="F4443" s="26"/>
      <c r="G4443" s="28" t="str">
        <f t="shared" si="77"/>
        <v/>
      </c>
      <c r="H4443" s="31"/>
    </row>
    <row r="4444" spans="2:8">
      <c r="B4444" s="27"/>
      <c r="C4444" s="27"/>
      <c r="D4444" s="27"/>
      <c r="E4444" s="27"/>
      <c r="F4444" s="26"/>
      <c r="G4444" s="28" t="str">
        <f t="shared" si="77"/>
        <v/>
      </c>
      <c r="H4444" s="31"/>
    </row>
    <row r="4445" spans="2:8">
      <c r="B4445" s="27"/>
      <c r="C4445" s="27"/>
      <c r="D4445" s="27"/>
      <c r="E4445" s="27"/>
      <c r="F4445" s="26"/>
      <c r="G4445" s="28" t="str">
        <f t="shared" si="77"/>
        <v/>
      </c>
      <c r="H4445" s="31"/>
    </row>
    <row r="4446" spans="2:8">
      <c r="B4446" s="27"/>
      <c r="C4446" s="27"/>
      <c r="D4446" s="27"/>
      <c r="E4446" s="27"/>
      <c r="F4446" s="26"/>
      <c r="G4446" s="28" t="str">
        <f t="shared" si="77"/>
        <v/>
      </c>
      <c r="H4446" s="31"/>
    </row>
    <row r="4447" spans="2:8">
      <c r="B4447" s="27"/>
      <c r="C4447" s="27"/>
      <c r="D4447" s="27"/>
      <c r="E4447" s="27"/>
      <c r="F4447" s="26"/>
      <c r="G4447" s="28" t="str">
        <f t="shared" si="77"/>
        <v/>
      </c>
      <c r="H4447" s="31"/>
    </row>
    <row r="4448" spans="2:8">
      <c r="B4448" s="27"/>
      <c r="C4448" s="27"/>
      <c r="D4448" s="27"/>
      <c r="E4448" s="27"/>
      <c r="F4448" s="26"/>
      <c r="G4448" s="28" t="str">
        <f t="shared" si="77"/>
        <v/>
      </c>
      <c r="H4448" s="31"/>
    </row>
    <row r="4449" spans="2:8">
      <c r="B4449" s="27"/>
      <c r="C4449" s="27"/>
      <c r="D4449" s="27"/>
      <c r="E4449" s="27"/>
      <c r="F4449" s="26"/>
      <c r="G4449" s="28" t="str">
        <f t="shared" si="77"/>
        <v/>
      </c>
      <c r="H4449" s="31"/>
    </row>
    <row r="4450" spans="2:8">
      <c r="B4450" s="27"/>
      <c r="C4450" s="27"/>
      <c r="D4450" s="27"/>
      <c r="E4450" s="27"/>
      <c r="F4450" s="26"/>
      <c r="G4450" s="28" t="str">
        <f t="shared" si="77"/>
        <v/>
      </c>
      <c r="H4450" s="31"/>
    </row>
    <row r="4451" spans="2:8">
      <c r="B4451" s="27"/>
      <c r="C4451" s="27"/>
      <c r="D4451" s="27"/>
      <c r="E4451" s="27"/>
      <c r="F4451" s="26"/>
      <c r="G4451" s="28" t="str">
        <f t="shared" si="77"/>
        <v/>
      </c>
      <c r="H4451" s="31"/>
    </row>
    <row r="4452" spans="2:8">
      <c r="B4452" s="27"/>
      <c r="C4452" s="27"/>
      <c r="D4452" s="27"/>
      <c r="E4452" s="27"/>
      <c r="F4452" s="26"/>
      <c r="G4452" s="28" t="str">
        <f t="shared" si="77"/>
        <v/>
      </c>
      <c r="H4452" s="31"/>
    </row>
    <row r="4453" spans="2:8">
      <c r="B4453" s="27"/>
      <c r="C4453" s="27"/>
      <c r="D4453" s="27"/>
      <c r="E4453" s="27"/>
      <c r="F4453" s="26"/>
      <c r="G4453" s="28" t="str">
        <f t="shared" si="77"/>
        <v/>
      </c>
      <c r="H4453" s="31"/>
    </row>
    <row r="4454" spans="2:8">
      <c r="B4454" s="27"/>
      <c r="C4454" s="27"/>
      <c r="D4454" s="27"/>
      <c r="E4454" s="27"/>
      <c r="F4454" s="26"/>
      <c r="G4454" s="28" t="str">
        <f t="shared" si="77"/>
        <v/>
      </c>
      <c r="H4454" s="31"/>
    </row>
    <row r="4455" spans="2:8">
      <c r="B4455" s="27"/>
      <c r="C4455" s="27"/>
      <c r="D4455" s="27"/>
      <c r="E4455" s="27"/>
      <c r="F4455" s="26"/>
      <c r="G4455" s="28" t="str">
        <f t="shared" si="77"/>
        <v/>
      </c>
      <c r="H4455" s="31"/>
    </row>
    <row r="4456" spans="2:8">
      <c r="B4456" s="27"/>
      <c r="C4456" s="27"/>
      <c r="D4456" s="27"/>
      <c r="E4456" s="27"/>
      <c r="F4456" s="26"/>
      <c r="G4456" s="28" t="str">
        <f t="shared" si="77"/>
        <v/>
      </c>
      <c r="H4456" s="31"/>
    </row>
    <row r="4457" spans="2:8">
      <c r="B4457" s="27"/>
      <c r="C4457" s="27"/>
      <c r="D4457" s="27"/>
      <c r="E4457" s="27"/>
      <c r="F4457" s="26"/>
      <c r="G4457" s="28" t="str">
        <f t="shared" ref="G4457:G4520" si="78">IF(F4457="","",IF(F4457="EI",4,IF(F4457="EO",5.2,IF(F4457="EQ",3.9,IF(F4457="ILF",7.5,IF(F4457="EIF",5.4))))))</f>
        <v/>
      </c>
      <c r="H4457" s="31"/>
    </row>
    <row r="4458" spans="2:8">
      <c r="B4458" s="27"/>
      <c r="C4458" s="27"/>
      <c r="D4458" s="27"/>
      <c r="E4458" s="27"/>
      <c r="F4458" s="26"/>
      <c r="G4458" s="28" t="str">
        <f t="shared" si="78"/>
        <v/>
      </c>
      <c r="H4458" s="31"/>
    </row>
    <row r="4459" spans="2:8">
      <c r="B4459" s="27"/>
      <c r="C4459" s="27"/>
      <c r="D4459" s="27"/>
      <c r="E4459" s="27"/>
      <c r="F4459" s="26"/>
      <c r="G4459" s="28" t="str">
        <f t="shared" si="78"/>
        <v/>
      </c>
      <c r="H4459" s="31"/>
    </row>
    <row r="4460" spans="2:8">
      <c r="B4460" s="27"/>
      <c r="C4460" s="27"/>
      <c r="D4460" s="27"/>
      <c r="E4460" s="27"/>
      <c r="F4460" s="26"/>
      <c r="G4460" s="28" t="str">
        <f t="shared" si="78"/>
        <v/>
      </c>
      <c r="H4460" s="31"/>
    </row>
    <row r="4461" spans="2:8">
      <c r="B4461" s="27"/>
      <c r="C4461" s="27"/>
      <c r="D4461" s="27"/>
      <c r="E4461" s="27"/>
      <c r="F4461" s="26"/>
      <c r="G4461" s="28" t="str">
        <f t="shared" si="78"/>
        <v/>
      </c>
      <c r="H4461" s="31"/>
    </row>
    <row r="4462" spans="2:8">
      <c r="B4462" s="27"/>
      <c r="C4462" s="27"/>
      <c r="D4462" s="27"/>
      <c r="E4462" s="27"/>
      <c r="F4462" s="26"/>
      <c r="G4462" s="28" t="str">
        <f t="shared" si="78"/>
        <v/>
      </c>
      <c r="H4462" s="31"/>
    </row>
    <row r="4463" spans="2:8">
      <c r="B4463" s="27"/>
      <c r="C4463" s="27"/>
      <c r="D4463" s="27"/>
      <c r="E4463" s="27"/>
      <c r="F4463" s="26"/>
      <c r="G4463" s="28" t="str">
        <f t="shared" si="78"/>
        <v/>
      </c>
      <c r="H4463" s="31"/>
    </row>
    <row r="4464" spans="2:8">
      <c r="B4464" s="27"/>
      <c r="C4464" s="27"/>
      <c r="D4464" s="27"/>
      <c r="E4464" s="27"/>
      <c r="F4464" s="26"/>
      <c r="G4464" s="28" t="str">
        <f t="shared" si="78"/>
        <v/>
      </c>
      <c r="H4464" s="31"/>
    </row>
    <row r="4465" spans="2:8">
      <c r="B4465" s="27"/>
      <c r="C4465" s="27"/>
      <c r="D4465" s="27"/>
      <c r="E4465" s="27"/>
      <c r="F4465" s="26"/>
      <c r="G4465" s="28" t="str">
        <f t="shared" si="78"/>
        <v/>
      </c>
      <c r="H4465" s="31"/>
    </row>
    <row r="4466" spans="2:8">
      <c r="B4466" s="27"/>
      <c r="C4466" s="27"/>
      <c r="D4466" s="27"/>
      <c r="E4466" s="27"/>
      <c r="F4466" s="26"/>
      <c r="G4466" s="28" t="str">
        <f t="shared" si="78"/>
        <v/>
      </c>
      <c r="H4466" s="31"/>
    </row>
    <row r="4467" spans="2:8">
      <c r="B4467" s="27"/>
      <c r="C4467" s="27"/>
      <c r="D4467" s="27"/>
      <c r="E4467" s="27"/>
      <c r="F4467" s="26"/>
      <c r="G4467" s="28" t="str">
        <f t="shared" si="78"/>
        <v/>
      </c>
      <c r="H4467" s="31"/>
    </row>
    <row r="4468" spans="2:8">
      <c r="B4468" s="27"/>
      <c r="C4468" s="27"/>
      <c r="D4468" s="27"/>
      <c r="E4468" s="27"/>
      <c r="F4468" s="26"/>
      <c r="G4468" s="28" t="str">
        <f t="shared" si="78"/>
        <v/>
      </c>
      <c r="H4468" s="31"/>
    </row>
    <row r="4469" spans="2:8">
      <c r="B4469" s="27"/>
      <c r="C4469" s="27"/>
      <c r="D4469" s="27"/>
      <c r="E4469" s="27"/>
      <c r="F4469" s="26"/>
      <c r="G4469" s="28" t="str">
        <f t="shared" si="78"/>
        <v/>
      </c>
      <c r="H4469" s="31"/>
    </row>
    <row r="4470" spans="2:8">
      <c r="B4470" s="27"/>
      <c r="C4470" s="27"/>
      <c r="D4470" s="27"/>
      <c r="E4470" s="27"/>
      <c r="F4470" s="26"/>
      <c r="G4470" s="28" t="str">
        <f t="shared" si="78"/>
        <v/>
      </c>
      <c r="H4470" s="31"/>
    </row>
    <row r="4471" spans="2:8">
      <c r="B4471" s="27"/>
      <c r="C4471" s="27"/>
      <c r="D4471" s="27"/>
      <c r="E4471" s="27"/>
      <c r="F4471" s="26"/>
      <c r="G4471" s="28" t="str">
        <f t="shared" si="78"/>
        <v/>
      </c>
      <c r="H4471" s="31"/>
    </row>
    <row r="4472" spans="2:8">
      <c r="B4472" s="27"/>
      <c r="C4472" s="27"/>
      <c r="D4472" s="27"/>
      <c r="E4472" s="27"/>
      <c r="F4472" s="26"/>
      <c r="G4472" s="28" t="str">
        <f t="shared" si="78"/>
        <v/>
      </c>
      <c r="H4472" s="31"/>
    </row>
    <row r="4473" spans="2:8">
      <c r="B4473" s="27"/>
      <c r="C4473" s="27"/>
      <c r="D4473" s="27"/>
      <c r="E4473" s="27"/>
      <c r="F4473" s="26"/>
      <c r="G4473" s="28" t="str">
        <f t="shared" si="78"/>
        <v/>
      </c>
      <c r="H4473" s="31"/>
    </row>
    <row r="4474" spans="2:8">
      <c r="B4474" s="27"/>
      <c r="C4474" s="27"/>
      <c r="D4474" s="27"/>
      <c r="E4474" s="27"/>
      <c r="F4474" s="26"/>
      <c r="G4474" s="28" t="str">
        <f t="shared" si="78"/>
        <v/>
      </c>
      <c r="H4474" s="31"/>
    </row>
    <row r="4475" spans="2:8">
      <c r="B4475" s="27"/>
      <c r="C4475" s="27"/>
      <c r="D4475" s="27"/>
      <c r="E4475" s="27"/>
      <c r="F4475" s="26"/>
      <c r="G4475" s="28" t="str">
        <f t="shared" si="78"/>
        <v/>
      </c>
      <c r="H4475" s="31"/>
    </row>
    <row r="4476" spans="2:8">
      <c r="B4476" s="27"/>
      <c r="C4476" s="27"/>
      <c r="D4476" s="27"/>
      <c r="E4476" s="27"/>
      <c r="F4476" s="26"/>
      <c r="G4476" s="28" t="str">
        <f t="shared" si="78"/>
        <v/>
      </c>
      <c r="H4476" s="31"/>
    </row>
    <row r="4477" spans="2:8">
      <c r="B4477" s="27"/>
      <c r="C4477" s="27"/>
      <c r="D4477" s="27"/>
      <c r="E4477" s="27"/>
      <c r="F4477" s="26"/>
      <c r="G4477" s="28" t="str">
        <f t="shared" si="78"/>
        <v/>
      </c>
      <c r="H4477" s="31"/>
    </row>
    <row r="4478" spans="2:8">
      <c r="B4478" s="27"/>
      <c r="C4478" s="27"/>
      <c r="D4478" s="27"/>
      <c r="E4478" s="27"/>
      <c r="F4478" s="26"/>
      <c r="G4478" s="28" t="str">
        <f t="shared" si="78"/>
        <v/>
      </c>
      <c r="H4478" s="31"/>
    </row>
    <row r="4479" spans="2:8">
      <c r="B4479" s="27"/>
      <c r="C4479" s="27"/>
      <c r="D4479" s="27"/>
      <c r="E4479" s="27"/>
      <c r="F4479" s="26"/>
      <c r="G4479" s="28" t="str">
        <f t="shared" si="78"/>
        <v/>
      </c>
      <c r="H4479" s="31"/>
    </row>
    <row r="4480" spans="2:8">
      <c r="B4480" s="27"/>
      <c r="C4480" s="27"/>
      <c r="D4480" s="27"/>
      <c r="E4480" s="27"/>
      <c r="F4480" s="26"/>
      <c r="G4480" s="28" t="str">
        <f t="shared" si="78"/>
        <v/>
      </c>
      <c r="H4480" s="31"/>
    </row>
    <row r="4481" spans="2:8">
      <c r="B4481" s="27"/>
      <c r="C4481" s="27"/>
      <c r="D4481" s="27"/>
      <c r="E4481" s="27"/>
      <c r="F4481" s="26"/>
      <c r="G4481" s="28" t="str">
        <f t="shared" si="78"/>
        <v/>
      </c>
      <c r="H4481" s="31"/>
    </row>
    <row r="4482" spans="2:8">
      <c r="B4482" s="27"/>
      <c r="C4482" s="27"/>
      <c r="D4482" s="27"/>
      <c r="E4482" s="27"/>
      <c r="F4482" s="26"/>
      <c r="G4482" s="28" t="str">
        <f t="shared" si="78"/>
        <v/>
      </c>
      <c r="H4482" s="31"/>
    </row>
    <row r="4483" spans="2:8">
      <c r="B4483" s="27"/>
      <c r="C4483" s="27"/>
      <c r="D4483" s="27"/>
      <c r="E4483" s="27"/>
      <c r="F4483" s="26"/>
      <c r="G4483" s="28" t="str">
        <f t="shared" si="78"/>
        <v/>
      </c>
      <c r="H4483" s="31"/>
    </row>
    <row r="4484" spans="2:8">
      <c r="B4484" s="27"/>
      <c r="C4484" s="27"/>
      <c r="D4484" s="27"/>
      <c r="E4484" s="27"/>
      <c r="F4484" s="26"/>
      <c r="G4484" s="28" t="str">
        <f t="shared" si="78"/>
        <v/>
      </c>
      <c r="H4484" s="31"/>
    </row>
    <row r="4485" spans="2:8">
      <c r="B4485" s="27"/>
      <c r="C4485" s="27"/>
      <c r="D4485" s="27"/>
      <c r="E4485" s="27"/>
      <c r="F4485" s="26"/>
      <c r="G4485" s="28" t="str">
        <f t="shared" si="78"/>
        <v/>
      </c>
      <c r="H4485" s="31"/>
    </row>
    <row r="4486" spans="2:8">
      <c r="B4486" s="27"/>
      <c r="C4486" s="27"/>
      <c r="D4486" s="27"/>
      <c r="E4486" s="27"/>
      <c r="F4486" s="26"/>
      <c r="G4486" s="28" t="str">
        <f t="shared" si="78"/>
        <v/>
      </c>
      <c r="H4486" s="31"/>
    </row>
    <row r="4487" spans="2:8">
      <c r="B4487" s="27"/>
      <c r="C4487" s="27"/>
      <c r="D4487" s="27"/>
      <c r="E4487" s="27"/>
      <c r="F4487" s="26"/>
      <c r="G4487" s="28" t="str">
        <f t="shared" si="78"/>
        <v/>
      </c>
      <c r="H4487" s="31"/>
    </row>
    <row r="4488" spans="2:8">
      <c r="B4488" s="27"/>
      <c r="C4488" s="27"/>
      <c r="D4488" s="27"/>
      <c r="E4488" s="27"/>
      <c r="F4488" s="26"/>
      <c r="G4488" s="28" t="str">
        <f t="shared" si="78"/>
        <v/>
      </c>
      <c r="H4488" s="31"/>
    </row>
    <row r="4489" spans="2:8">
      <c r="B4489" s="27"/>
      <c r="C4489" s="27"/>
      <c r="D4489" s="27"/>
      <c r="E4489" s="27"/>
      <c r="F4489" s="26"/>
      <c r="G4489" s="28" t="str">
        <f t="shared" si="78"/>
        <v/>
      </c>
      <c r="H4489" s="31"/>
    </row>
    <row r="4490" spans="2:8">
      <c r="B4490" s="27"/>
      <c r="C4490" s="27"/>
      <c r="D4490" s="27"/>
      <c r="E4490" s="27"/>
      <c r="F4490" s="26"/>
      <c r="G4490" s="28" t="str">
        <f t="shared" si="78"/>
        <v/>
      </c>
      <c r="H4490" s="31"/>
    </row>
    <row r="4491" spans="2:8">
      <c r="B4491" s="27"/>
      <c r="C4491" s="27"/>
      <c r="D4491" s="27"/>
      <c r="E4491" s="27"/>
      <c r="F4491" s="26"/>
      <c r="G4491" s="28" t="str">
        <f t="shared" si="78"/>
        <v/>
      </c>
      <c r="H4491" s="31"/>
    </row>
    <row r="4492" spans="2:8">
      <c r="B4492" s="27"/>
      <c r="C4492" s="27"/>
      <c r="D4492" s="27"/>
      <c r="E4492" s="27"/>
      <c r="F4492" s="26"/>
      <c r="G4492" s="28" t="str">
        <f t="shared" si="78"/>
        <v/>
      </c>
      <c r="H4492" s="31"/>
    </row>
    <row r="4493" spans="2:8">
      <c r="B4493" s="27"/>
      <c r="C4493" s="27"/>
      <c r="D4493" s="27"/>
      <c r="E4493" s="27"/>
      <c r="F4493" s="26"/>
      <c r="G4493" s="28" t="str">
        <f t="shared" si="78"/>
        <v/>
      </c>
      <c r="H4493" s="31"/>
    </row>
    <row r="4494" spans="2:8">
      <c r="B4494" s="27"/>
      <c r="C4494" s="27"/>
      <c r="D4494" s="27"/>
      <c r="E4494" s="27"/>
      <c r="F4494" s="26"/>
      <c r="G4494" s="28" t="str">
        <f t="shared" si="78"/>
        <v/>
      </c>
      <c r="H4494" s="31"/>
    </row>
    <row r="4495" spans="2:8">
      <c r="B4495" s="27"/>
      <c r="C4495" s="27"/>
      <c r="D4495" s="27"/>
      <c r="E4495" s="27"/>
      <c r="F4495" s="26"/>
      <c r="G4495" s="28" t="str">
        <f t="shared" si="78"/>
        <v/>
      </c>
      <c r="H4495" s="31"/>
    </row>
    <row r="4496" spans="2:8">
      <c r="B4496" s="27"/>
      <c r="C4496" s="27"/>
      <c r="D4496" s="27"/>
      <c r="E4496" s="27"/>
      <c r="F4496" s="26"/>
      <c r="G4496" s="28" t="str">
        <f t="shared" si="78"/>
        <v/>
      </c>
      <c r="H4496" s="31"/>
    </row>
    <row r="4497" spans="2:8">
      <c r="B4497" s="27"/>
      <c r="C4497" s="27"/>
      <c r="D4497" s="27"/>
      <c r="E4497" s="27"/>
      <c r="F4497" s="26"/>
      <c r="G4497" s="28" t="str">
        <f t="shared" si="78"/>
        <v/>
      </c>
      <c r="H4497" s="31"/>
    </row>
    <row r="4498" spans="2:8">
      <c r="B4498" s="27"/>
      <c r="C4498" s="27"/>
      <c r="D4498" s="27"/>
      <c r="E4498" s="27"/>
      <c r="F4498" s="26"/>
      <c r="G4498" s="28" t="str">
        <f t="shared" si="78"/>
        <v/>
      </c>
      <c r="H4498" s="31"/>
    </row>
    <row r="4499" spans="2:8">
      <c r="B4499" s="27"/>
      <c r="C4499" s="27"/>
      <c r="D4499" s="27"/>
      <c r="E4499" s="27"/>
      <c r="F4499" s="26"/>
      <c r="G4499" s="28" t="str">
        <f t="shared" si="78"/>
        <v/>
      </c>
      <c r="H4499" s="31"/>
    </row>
    <row r="4500" spans="2:8">
      <c r="B4500" s="27"/>
      <c r="C4500" s="27"/>
      <c r="D4500" s="27"/>
      <c r="E4500" s="27"/>
      <c r="F4500" s="26"/>
      <c r="G4500" s="28" t="str">
        <f t="shared" si="78"/>
        <v/>
      </c>
      <c r="H4500" s="31"/>
    </row>
    <row r="4501" spans="2:8">
      <c r="B4501" s="27"/>
      <c r="C4501" s="27"/>
      <c r="D4501" s="27"/>
      <c r="E4501" s="27"/>
      <c r="F4501" s="26"/>
      <c r="G4501" s="28" t="str">
        <f t="shared" si="78"/>
        <v/>
      </c>
      <c r="H4501" s="31"/>
    </row>
    <row r="4502" spans="2:8">
      <c r="B4502" s="27"/>
      <c r="C4502" s="27"/>
      <c r="D4502" s="27"/>
      <c r="E4502" s="27"/>
      <c r="F4502" s="26"/>
      <c r="G4502" s="28" t="str">
        <f t="shared" si="78"/>
        <v/>
      </c>
      <c r="H4502" s="31"/>
    </row>
    <row r="4503" spans="2:8">
      <c r="B4503" s="27"/>
      <c r="C4503" s="27"/>
      <c r="D4503" s="27"/>
      <c r="E4503" s="27"/>
      <c r="F4503" s="26"/>
      <c r="G4503" s="28" t="str">
        <f t="shared" si="78"/>
        <v/>
      </c>
      <c r="H4503" s="31"/>
    </row>
    <row r="4504" spans="2:8">
      <c r="B4504" s="27"/>
      <c r="C4504" s="27"/>
      <c r="D4504" s="27"/>
      <c r="E4504" s="27"/>
      <c r="F4504" s="26"/>
      <c r="G4504" s="28" t="str">
        <f t="shared" si="78"/>
        <v/>
      </c>
      <c r="H4504" s="31"/>
    </row>
    <row r="4505" spans="2:8">
      <c r="B4505" s="27"/>
      <c r="C4505" s="27"/>
      <c r="D4505" s="27"/>
      <c r="E4505" s="27"/>
      <c r="F4505" s="26"/>
      <c r="G4505" s="28" t="str">
        <f t="shared" si="78"/>
        <v/>
      </c>
      <c r="H4505" s="31"/>
    </row>
    <row r="4506" spans="2:8">
      <c r="B4506" s="27"/>
      <c r="C4506" s="27"/>
      <c r="D4506" s="27"/>
      <c r="E4506" s="27"/>
      <c r="F4506" s="26"/>
      <c r="G4506" s="28" t="str">
        <f t="shared" si="78"/>
        <v/>
      </c>
      <c r="H4506" s="31"/>
    </row>
    <row r="4507" spans="2:8">
      <c r="B4507" s="27"/>
      <c r="C4507" s="27"/>
      <c r="D4507" s="27"/>
      <c r="E4507" s="27"/>
      <c r="F4507" s="26"/>
      <c r="G4507" s="28" t="str">
        <f t="shared" si="78"/>
        <v/>
      </c>
      <c r="H4507" s="31"/>
    </row>
    <row r="4508" spans="2:8">
      <c r="B4508" s="27"/>
      <c r="C4508" s="27"/>
      <c r="D4508" s="27"/>
      <c r="E4508" s="27"/>
      <c r="F4508" s="26"/>
      <c r="G4508" s="28" t="str">
        <f t="shared" si="78"/>
        <v/>
      </c>
      <c r="H4508" s="31"/>
    </row>
    <row r="4509" spans="2:8">
      <c r="B4509" s="27"/>
      <c r="C4509" s="27"/>
      <c r="D4509" s="27"/>
      <c r="E4509" s="27"/>
      <c r="F4509" s="26"/>
      <c r="G4509" s="28" t="str">
        <f t="shared" si="78"/>
        <v/>
      </c>
      <c r="H4509" s="31"/>
    </row>
    <row r="4510" spans="2:8">
      <c r="B4510" s="27"/>
      <c r="C4510" s="27"/>
      <c r="D4510" s="27"/>
      <c r="E4510" s="27"/>
      <c r="F4510" s="26"/>
      <c r="G4510" s="28" t="str">
        <f t="shared" si="78"/>
        <v/>
      </c>
      <c r="H4510" s="31"/>
    </row>
    <row r="4511" spans="2:8">
      <c r="B4511" s="27"/>
      <c r="C4511" s="27"/>
      <c r="D4511" s="27"/>
      <c r="E4511" s="27"/>
      <c r="F4511" s="26"/>
      <c r="G4511" s="28" t="str">
        <f t="shared" si="78"/>
        <v/>
      </c>
      <c r="H4511" s="31"/>
    </row>
    <row r="4512" spans="2:8">
      <c r="B4512" s="27"/>
      <c r="C4512" s="27"/>
      <c r="D4512" s="27"/>
      <c r="E4512" s="27"/>
      <c r="F4512" s="26"/>
      <c r="G4512" s="28" t="str">
        <f t="shared" si="78"/>
        <v/>
      </c>
      <c r="H4512" s="31"/>
    </row>
    <row r="4513" spans="2:8">
      <c r="B4513" s="27"/>
      <c r="C4513" s="27"/>
      <c r="D4513" s="27"/>
      <c r="E4513" s="27"/>
      <c r="F4513" s="26"/>
      <c r="G4513" s="28" t="str">
        <f t="shared" si="78"/>
        <v/>
      </c>
      <c r="H4513" s="31"/>
    </row>
    <row r="4514" spans="2:8">
      <c r="B4514" s="27"/>
      <c r="C4514" s="27"/>
      <c r="D4514" s="27"/>
      <c r="E4514" s="27"/>
      <c r="F4514" s="26"/>
      <c r="G4514" s="28" t="str">
        <f t="shared" si="78"/>
        <v/>
      </c>
      <c r="H4514" s="31"/>
    </row>
    <row r="4515" spans="2:8">
      <c r="B4515" s="27"/>
      <c r="C4515" s="27"/>
      <c r="D4515" s="27"/>
      <c r="E4515" s="27"/>
      <c r="F4515" s="26"/>
      <c r="G4515" s="28" t="str">
        <f t="shared" si="78"/>
        <v/>
      </c>
      <c r="H4515" s="31"/>
    </row>
    <row r="4516" spans="2:8">
      <c r="B4516" s="27"/>
      <c r="C4516" s="27"/>
      <c r="D4516" s="27"/>
      <c r="E4516" s="27"/>
      <c r="F4516" s="26"/>
      <c r="G4516" s="28" t="str">
        <f t="shared" si="78"/>
        <v/>
      </c>
      <c r="H4516" s="31"/>
    </row>
    <row r="4517" spans="2:8">
      <c r="B4517" s="27"/>
      <c r="C4517" s="27"/>
      <c r="D4517" s="27"/>
      <c r="E4517" s="27"/>
      <c r="F4517" s="26"/>
      <c r="G4517" s="28" t="str">
        <f t="shared" si="78"/>
        <v/>
      </c>
      <c r="H4517" s="31"/>
    </row>
    <row r="4518" spans="2:8">
      <c r="B4518" s="27"/>
      <c r="C4518" s="27"/>
      <c r="D4518" s="27"/>
      <c r="E4518" s="27"/>
      <c r="F4518" s="26"/>
      <c r="G4518" s="28" t="str">
        <f t="shared" si="78"/>
        <v/>
      </c>
      <c r="H4518" s="31"/>
    </row>
    <row r="4519" spans="2:8">
      <c r="B4519" s="27"/>
      <c r="C4519" s="27"/>
      <c r="D4519" s="27"/>
      <c r="E4519" s="27"/>
      <c r="F4519" s="26"/>
      <c r="G4519" s="28" t="str">
        <f t="shared" si="78"/>
        <v/>
      </c>
      <c r="H4519" s="31"/>
    </row>
    <row r="4520" spans="2:8">
      <c r="B4520" s="27"/>
      <c r="C4520" s="27"/>
      <c r="D4520" s="27"/>
      <c r="E4520" s="27"/>
      <c r="F4520" s="26"/>
      <c r="G4520" s="28" t="str">
        <f t="shared" si="78"/>
        <v/>
      </c>
      <c r="H4520" s="31"/>
    </row>
    <row r="4521" spans="2:8">
      <c r="B4521" s="27"/>
      <c r="C4521" s="27"/>
      <c r="D4521" s="27"/>
      <c r="E4521" s="27"/>
      <c r="F4521" s="26"/>
      <c r="G4521" s="28" t="str">
        <f t="shared" ref="G4521:G4584" si="79">IF(F4521="","",IF(F4521="EI",4,IF(F4521="EO",5.2,IF(F4521="EQ",3.9,IF(F4521="ILF",7.5,IF(F4521="EIF",5.4))))))</f>
        <v/>
      </c>
      <c r="H4521" s="31"/>
    </row>
    <row r="4522" spans="2:8">
      <c r="B4522" s="27"/>
      <c r="C4522" s="27"/>
      <c r="D4522" s="27"/>
      <c r="E4522" s="27"/>
      <c r="F4522" s="26"/>
      <c r="G4522" s="28" t="str">
        <f t="shared" si="79"/>
        <v/>
      </c>
      <c r="H4522" s="31"/>
    </row>
    <row r="4523" spans="2:8">
      <c r="B4523" s="27"/>
      <c r="C4523" s="27"/>
      <c r="D4523" s="27"/>
      <c r="E4523" s="27"/>
      <c r="F4523" s="26"/>
      <c r="G4523" s="28" t="str">
        <f t="shared" si="79"/>
        <v/>
      </c>
      <c r="H4523" s="31"/>
    </row>
    <row r="4524" spans="2:8">
      <c r="B4524" s="27"/>
      <c r="C4524" s="27"/>
      <c r="D4524" s="27"/>
      <c r="E4524" s="27"/>
      <c r="F4524" s="26"/>
      <c r="G4524" s="28" t="str">
        <f t="shared" si="79"/>
        <v/>
      </c>
      <c r="H4524" s="31"/>
    </row>
    <row r="4525" spans="2:8">
      <c r="B4525" s="27"/>
      <c r="C4525" s="27"/>
      <c r="D4525" s="27"/>
      <c r="E4525" s="27"/>
      <c r="F4525" s="26"/>
      <c r="G4525" s="28" t="str">
        <f t="shared" si="79"/>
        <v/>
      </c>
      <c r="H4525" s="31"/>
    </row>
    <row r="4526" spans="2:8">
      <c r="B4526" s="27"/>
      <c r="C4526" s="27"/>
      <c r="D4526" s="27"/>
      <c r="E4526" s="27"/>
      <c r="F4526" s="26"/>
      <c r="G4526" s="28" t="str">
        <f t="shared" si="79"/>
        <v/>
      </c>
      <c r="H4526" s="31"/>
    </row>
    <row r="4527" spans="2:8">
      <c r="B4527" s="27"/>
      <c r="C4527" s="27"/>
      <c r="D4527" s="27"/>
      <c r="E4527" s="27"/>
      <c r="F4527" s="26"/>
      <c r="G4527" s="28" t="str">
        <f t="shared" si="79"/>
        <v/>
      </c>
      <c r="H4527" s="31"/>
    </row>
    <row r="4528" spans="2:8">
      <c r="B4528" s="27"/>
      <c r="C4528" s="27"/>
      <c r="D4528" s="27"/>
      <c r="E4528" s="27"/>
      <c r="F4528" s="26"/>
      <c r="G4528" s="28" t="str">
        <f t="shared" si="79"/>
        <v/>
      </c>
      <c r="H4528" s="31"/>
    </row>
    <row r="4529" spans="2:8">
      <c r="B4529" s="27"/>
      <c r="C4529" s="27"/>
      <c r="D4529" s="27"/>
      <c r="E4529" s="27"/>
      <c r="F4529" s="26"/>
      <c r="G4529" s="28" t="str">
        <f t="shared" si="79"/>
        <v/>
      </c>
      <c r="H4529" s="31"/>
    </row>
    <row r="4530" spans="2:8">
      <c r="B4530" s="27"/>
      <c r="C4530" s="27"/>
      <c r="D4530" s="27"/>
      <c r="E4530" s="27"/>
      <c r="F4530" s="26"/>
      <c r="G4530" s="28" t="str">
        <f t="shared" si="79"/>
        <v/>
      </c>
      <c r="H4530" s="31"/>
    </row>
    <row r="4531" spans="2:8">
      <c r="B4531" s="27"/>
      <c r="C4531" s="27"/>
      <c r="D4531" s="27"/>
      <c r="E4531" s="27"/>
      <c r="F4531" s="26"/>
      <c r="G4531" s="28" t="str">
        <f t="shared" si="79"/>
        <v/>
      </c>
      <c r="H4531" s="31"/>
    </row>
    <row r="4532" spans="2:8">
      <c r="B4532" s="27"/>
      <c r="C4532" s="27"/>
      <c r="D4532" s="27"/>
      <c r="E4532" s="27"/>
      <c r="F4532" s="26"/>
      <c r="G4532" s="28" t="str">
        <f t="shared" si="79"/>
        <v/>
      </c>
      <c r="H4532" s="31"/>
    </row>
    <row r="4533" spans="2:8">
      <c r="B4533" s="27"/>
      <c r="C4533" s="27"/>
      <c r="D4533" s="27"/>
      <c r="E4533" s="27"/>
      <c r="F4533" s="26"/>
      <c r="G4533" s="28" t="str">
        <f t="shared" si="79"/>
        <v/>
      </c>
      <c r="H4533" s="31"/>
    </row>
    <row r="4534" spans="2:8">
      <c r="B4534" s="27"/>
      <c r="C4534" s="27"/>
      <c r="D4534" s="27"/>
      <c r="E4534" s="27"/>
      <c r="F4534" s="26"/>
      <c r="G4534" s="28" t="str">
        <f t="shared" si="79"/>
        <v/>
      </c>
      <c r="H4534" s="31"/>
    </row>
    <row r="4535" spans="2:8">
      <c r="B4535" s="27"/>
      <c r="C4535" s="27"/>
      <c r="D4535" s="27"/>
      <c r="E4535" s="27"/>
      <c r="F4535" s="26"/>
      <c r="G4535" s="28" t="str">
        <f t="shared" si="79"/>
        <v/>
      </c>
      <c r="H4535" s="31"/>
    </row>
    <row r="4536" spans="2:8">
      <c r="B4536" s="27"/>
      <c r="C4536" s="27"/>
      <c r="D4536" s="27"/>
      <c r="E4536" s="27"/>
      <c r="F4536" s="26"/>
      <c r="G4536" s="28" t="str">
        <f t="shared" si="79"/>
        <v/>
      </c>
      <c r="H4536" s="31"/>
    </row>
    <row r="4537" spans="2:8">
      <c r="B4537" s="27"/>
      <c r="C4537" s="27"/>
      <c r="D4537" s="27"/>
      <c r="E4537" s="27"/>
      <c r="F4537" s="26"/>
      <c r="G4537" s="28" t="str">
        <f t="shared" si="79"/>
        <v/>
      </c>
      <c r="H4537" s="31"/>
    </row>
    <row r="4538" spans="2:8">
      <c r="B4538" s="27"/>
      <c r="C4538" s="27"/>
      <c r="D4538" s="27"/>
      <c r="E4538" s="27"/>
      <c r="F4538" s="26"/>
      <c r="G4538" s="28" t="str">
        <f t="shared" si="79"/>
        <v/>
      </c>
      <c r="H4538" s="31"/>
    </row>
    <row r="4539" spans="2:8">
      <c r="B4539" s="27"/>
      <c r="C4539" s="27"/>
      <c r="D4539" s="27"/>
      <c r="E4539" s="27"/>
      <c r="F4539" s="26"/>
      <c r="G4539" s="28" t="str">
        <f t="shared" si="79"/>
        <v/>
      </c>
      <c r="H4539" s="31"/>
    </row>
    <row r="4540" spans="2:8">
      <c r="B4540" s="27"/>
      <c r="C4540" s="27"/>
      <c r="D4540" s="27"/>
      <c r="E4540" s="27"/>
      <c r="F4540" s="26"/>
      <c r="G4540" s="28" t="str">
        <f t="shared" si="79"/>
        <v/>
      </c>
      <c r="H4540" s="31"/>
    </row>
    <row r="4541" spans="2:8">
      <c r="B4541" s="27"/>
      <c r="C4541" s="27"/>
      <c r="D4541" s="27"/>
      <c r="E4541" s="27"/>
      <c r="F4541" s="26"/>
      <c r="G4541" s="28" t="str">
        <f t="shared" si="79"/>
        <v/>
      </c>
      <c r="H4541" s="31"/>
    </row>
    <row r="4542" spans="2:8">
      <c r="B4542" s="27"/>
      <c r="C4542" s="27"/>
      <c r="D4542" s="27"/>
      <c r="E4542" s="27"/>
      <c r="F4542" s="26"/>
      <c r="G4542" s="28" t="str">
        <f t="shared" si="79"/>
        <v/>
      </c>
      <c r="H4542" s="31"/>
    </row>
    <row r="4543" spans="2:8">
      <c r="B4543" s="27"/>
      <c r="C4543" s="27"/>
      <c r="D4543" s="27"/>
      <c r="E4543" s="27"/>
      <c r="F4543" s="26"/>
      <c r="G4543" s="28" t="str">
        <f t="shared" si="79"/>
        <v/>
      </c>
      <c r="H4543" s="31"/>
    </row>
    <row r="4544" spans="2:8">
      <c r="B4544" s="27"/>
      <c r="C4544" s="27"/>
      <c r="D4544" s="27"/>
      <c r="E4544" s="27"/>
      <c r="F4544" s="26"/>
      <c r="G4544" s="28" t="str">
        <f t="shared" si="79"/>
        <v/>
      </c>
      <c r="H4544" s="31"/>
    </row>
    <row r="4545" spans="2:8">
      <c r="B4545" s="27"/>
      <c r="C4545" s="27"/>
      <c r="D4545" s="27"/>
      <c r="E4545" s="27"/>
      <c r="F4545" s="26"/>
      <c r="G4545" s="28" t="str">
        <f t="shared" si="79"/>
        <v/>
      </c>
      <c r="H4545" s="31"/>
    </row>
    <row r="4546" spans="2:8">
      <c r="B4546" s="27"/>
      <c r="C4546" s="27"/>
      <c r="D4546" s="27"/>
      <c r="E4546" s="27"/>
      <c r="F4546" s="26"/>
      <c r="G4546" s="28" t="str">
        <f t="shared" si="79"/>
        <v/>
      </c>
      <c r="H4546" s="31"/>
    </row>
    <row r="4547" spans="2:8">
      <c r="B4547" s="27"/>
      <c r="C4547" s="27"/>
      <c r="D4547" s="27"/>
      <c r="E4547" s="27"/>
      <c r="F4547" s="26"/>
      <c r="G4547" s="28" t="str">
        <f t="shared" si="79"/>
        <v/>
      </c>
      <c r="H4547" s="31"/>
    </row>
    <row r="4548" spans="2:8">
      <c r="B4548" s="27"/>
      <c r="C4548" s="27"/>
      <c r="D4548" s="27"/>
      <c r="E4548" s="27"/>
      <c r="F4548" s="26"/>
      <c r="G4548" s="28" t="str">
        <f t="shared" si="79"/>
        <v/>
      </c>
      <c r="H4548" s="31"/>
    </row>
    <row r="4549" spans="2:8">
      <c r="B4549" s="27"/>
      <c r="C4549" s="27"/>
      <c r="D4549" s="27"/>
      <c r="E4549" s="27"/>
      <c r="F4549" s="26"/>
      <c r="G4549" s="28" t="str">
        <f t="shared" si="79"/>
        <v/>
      </c>
      <c r="H4549" s="31"/>
    </row>
    <row r="4550" spans="2:8">
      <c r="B4550" s="27"/>
      <c r="C4550" s="27"/>
      <c r="D4550" s="27"/>
      <c r="E4550" s="27"/>
      <c r="F4550" s="26"/>
      <c r="G4550" s="28" t="str">
        <f t="shared" si="79"/>
        <v/>
      </c>
      <c r="H4550" s="31"/>
    </row>
    <row r="4551" spans="2:8">
      <c r="B4551" s="27"/>
      <c r="C4551" s="27"/>
      <c r="D4551" s="27"/>
      <c r="E4551" s="27"/>
      <c r="F4551" s="26"/>
      <c r="G4551" s="28" t="str">
        <f t="shared" si="79"/>
        <v/>
      </c>
      <c r="H4551" s="31"/>
    </row>
    <row r="4552" spans="2:8">
      <c r="B4552" s="27"/>
      <c r="C4552" s="27"/>
      <c r="D4552" s="27"/>
      <c r="E4552" s="27"/>
      <c r="F4552" s="26"/>
      <c r="G4552" s="28" t="str">
        <f t="shared" si="79"/>
        <v/>
      </c>
      <c r="H4552" s="31"/>
    </row>
    <row r="4553" spans="2:8">
      <c r="B4553" s="27"/>
      <c r="C4553" s="27"/>
      <c r="D4553" s="27"/>
      <c r="E4553" s="27"/>
      <c r="F4553" s="26"/>
      <c r="G4553" s="28" t="str">
        <f t="shared" si="79"/>
        <v/>
      </c>
      <c r="H4553" s="31"/>
    </row>
    <row r="4554" spans="2:8">
      <c r="B4554" s="27"/>
      <c r="C4554" s="27"/>
      <c r="D4554" s="27"/>
      <c r="E4554" s="27"/>
      <c r="F4554" s="26"/>
      <c r="G4554" s="28" t="str">
        <f t="shared" si="79"/>
        <v/>
      </c>
      <c r="H4554" s="31"/>
    </row>
    <row r="4555" spans="2:8">
      <c r="B4555" s="27"/>
      <c r="C4555" s="27"/>
      <c r="D4555" s="27"/>
      <c r="E4555" s="27"/>
      <c r="F4555" s="26"/>
      <c r="G4555" s="28" t="str">
        <f t="shared" si="79"/>
        <v/>
      </c>
      <c r="H4555" s="31"/>
    </row>
    <row r="4556" spans="2:8">
      <c r="B4556" s="27"/>
      <c r="C4556" s="27"/>
      <c r="D4556" s="27"/>
      <c r="E4556" s="27"/>
      <c r="F4556" s="26"/>
      <c r="G4556" s="28" t="str">
        <f t="shared" si="79"/>
        <v/>
      </c>
      <c r="H4556" s="31"/>
    </row>
    <row r="4557" spans="2:8">
      <c r="B4557" s="27"/>
      <c r="C4557" s="27"/>
      <c r="D4557" s="27"/>
      <c r="E4557" s="27"/>
      <c r="F4557" s="26"/>
      <c r="G4557" s="28" t="str">
        <f t="shared" si="79"/>
        <v/>
      </c>
      <c r="H4557" s="31"/>
    </row>
    <row r="4558" spans="2:8">
      <c r="B4558" s="27"/>
      <c r="C4558" s="27"/>
      <c r="D4558" s="27"/>
      <c r="E4558" s="27"/>
      <c r="F4558" s="26"/>
      <c r="G4558" s="28" t="str">
        <f t="shared" si="79"/>
        <v/>
      </c>
      <c r="H4558" s="31"/>
    </row>
    <row r="4559" spans="2:8">
      <c r="B4559" s="27"/>
      <c r="C4559" s="27"/>
      <c r="D4559" s="27"/>
      <c r="E4559" s="27"/>
      <c r="F4559" s="26"/>
      <c r="G4559" s="28" t="str">
        <f t="shared" si="79"/>
        <v/>
      </c>
      <c r="H4559" s="31"/>
    </row>
    <row r="4560" spans="2:8">
      <c r="B4560" s="27"/>
      <c r="C4560" s="27"/>
      <c r="D4560" s="27"/>
      <c r="E4560" s="27"/>
      <c r="F4560" s="26"/>
      <c r="G4560" s="28" t="str">
        <f t="shared" si="79"/>
        <v/>
      </c>
      <c r="H4560" s="31"/>
    </row>
    <row r="4561" spans="2:8">
      <c r="B4561" s="27"/>
      <c r="C4561" s="27"/>
      <c r="D4561" s="27"/>
      <c r="E4561" s="27"/>
      <c r="F4561" s="26"/>
      <c r="G4561" s="28" t="str">
        <f t="shared" si="79"/>
        <v/>
      </c>
      <c r="H4561" s="31"/>
    </row>
    <row r="4562" spans="2:8">
      <c r="B4562" s="27"/>
      <c r="C4562" s="27"/>
      <c r="D4562" s="27"/>
      <c r="E4562" s="27"/>
      <c r="F4562" s="26"/>
      <c r="G4562" s="28" t="str">
        <f t="shared" si="79"/>
        <v/>
      </c>
      <c r="H4562" s="31"/>
    </row>
    <row r="4563" spans="2:8">
      <c r="B4563" s="27"/>
      <c r="C4563" s="27"/>
      <c r="D4563" s="27"/>
      <c r="E4563" s="27"/>
      <c r="F4563" s="26"/>
      <c r="G4563" s="28" t="str">
        <f t="shared" si="79"/>
        <v/>
      </c>
      <c r="H4563" s="31"/>
    </row>
    <row r="4564" spans="2:8">
      <c r="B4564" s="27"/>
      <c r="C4564" s="27"/>
      <c r="D4564" s="27"/>
      <c r="E4564" s="27"/>
      <c r="F4564" s="26"/>
      <c r="G4564" s="28" t="str">
        <f t="shared" si="79"/>
        <v/>
      </c>
      <c r="H4564" s="31"/>
    </row>
    <row r="4565" spans="2:8">
      <c r="B4565" s="27"/>
      <c r="C4565" s="27"/>
      <c r="D4565" s="27"/>
      <c r="E4565" s="27"/>
      <c r="F4565" s="26"/>
      <c r="G4565" s="28" t="str">
        <f t="shared" si="79"/>
        <v/>
      </c>
      <c r="H4565" s="31"/>
    </row>
    <row r="4566" spans="2:8">
      <c r="B4566" s="27"/>
      <c r="C4566" s="27"/>
      <c r="D4566" s="27"/>
      <c r="E4566" s="27"/>
      <c r="F4566" s="26"/>
      <c r="G4566" s="28" t="str">
        <f t="shared" si="79"/>
        <v/>
      </c>
      <c r="H4566" s="31"/>
    </row>
    <row r="4567" spans="2:8">
      <c r="B4567" s="27"/>
      <c r="C4567" s="27"/>
      <c r="D4567" s="27"/>
      <c r="E4567" s="27"/>
      <c r="F4567" s="26"/>
      <c r="G4567" s="28" t="str">
        <f t="shared" si="79"/>
        <v/>
      </c>
      <c r="H4567" s="31"/>
    </row>
    <row r="4568" spans="2:8">
      <c r="B4568" s="27"/>
      <c r="C4568" s="27"/>
      <c r="D4568" s="27"/>
      <c r="E4568" s="27"/>
      <c r="F4568" s="26"/>
      <c r="G4568" s="28" t="str">
        <f t="shared" si="79"/>
        <v/>
      </c>
      <c r="H4568" s="31"/>
    </row>
    <row r="4569" spans="2:8">
      <c r="B4569" s="27"/>
      <c r="C4569" s="27"/>
      <c r="D4569" s="27"/>
      <c r="E4569" s="27"/>
      <c r="F4569" s="26"/>
      <c r="G4569" s="28" t="str">
        <f t="shared" si="79"/>
        <v/>
      </c>
      <c r="H4569" s="31"/>
    </row>
    <row r="4570" spans="2:8">
      <c r="B4570" s="27"/>
      <c r="C4570" s="27"/>
      <c r="D4570" s="27"/>
      <c r="E4570" s="27"/>
      <c r="F4570" s="26"/>
      <c r="G4570" s="28" t="str">
        <f t="shared" si="79"/>
        <v/>
      </c>
      <c r="H4570" s="31"/>
    </row>
    <row r="4571" spans="2:8">
      <c r="B4571" s="27"/>
      <c r="C4571" s="27"/>
      <c r="D4571" s="27"/>
      <c r="E4571" s="27"/>
      <c r="F4571" s="26"/>
      <c r="G4571" s="28" t="str">
        <f t="shared" si="79"/>
        <v/>
      </c>
      <c r="H4571" s="31"/>
    </row>
    <row r="4572" spans="2:8">
      <c r="B4572" s="27"/>
      <c r="C4572" s="27"/>
      <c r="D4572" s="27"/>
      <c r="E4572" s="27"/>
      <c r="F4572" s="26"/>
      <c r="G4572" s="28" t="str">
        <f t="shared" si="79"/>
        <v/>
      </c>
      <c r="H4572" s="31"/>
    </row>
    <row r="4573" spans="2:8">
      <c r="B4573" s="27"/>
      <c r="C4573" s="27"/>
      <c r="D4573" s="27"/>
      <c r="E4573" s="27"/>
      <c r="F4573" s="26"/>
      <c r="G4573" s="28" t="str">
        <f t="shared" si="79"/>
        <v/>
      </c>
      <c r="H4573" s="31"/>
    </row>
    <row r="4574" spans="2:8">
      <c r="B4574" s="27"/>
      <c r="C4574" s="27"/>
      <c r="D4574" s="27"/>
      <c r="E4574" s="27"/>
      <c r="F4574" s="26"/>
      <c r="G4574" s="28" t="str">
        <f t="shared" si="79"/>
        <v/>
      </c>
      <c r="H4574" s="31"/>
    </row>
    <row r="4575" spans="2:8">
      <c r="B4575" s="27"/>
      <c r="C4575" s="27"/>
      <c r="D4575" s="27"/>
      <c r="E4575" s="27"/>
      <c r="F4575" s="26"/>
      <c r="G4575" s="28" t="str">
        <f t="shared" si="79"/>
        <v/>
      </c>
      <c r="H4575" s="31"/>
    </row>
    <row r="4576" spans="2:8">
      <c r="B4576" s="27"/>
      <c r="C4576" s="27"/>
      <c r="D4576" s="27"/>
      <c r="E4576" s="27"/>
      <c r="F4576" s="26"/>
      <c r="G4576" s="28" t="str">
        <f t="shared" si="79"/>
        <v/>
      </c>
      <c r="H4576" s="31"/>
    </row>
    <row r="4577" spans="2:8">
      <c r="B4577" s="27"/>
      <c r="C4577" s="27"/>
      <c r="D4577" s="27"/>
      <c r="E4577" s="27"/>
      <c r="F4577" s="26"/>
      <c r="G4577" s="28" t="str">
        <f t="shared" si="79"/>
        <v/>
      </c>
      <c r="H4577" s="31"/>
    </row>
    <row r="4578" spans="2:8">
      <c r="B4578" s="27"/>
      <c r="C4578" s="27"/>
      <c r="D4578" s="27"/>
      <c r="E4578" s="27"/>
      <c r="F4578" s="26"/>
      <c r="G4578" s="28" t="str">
        <f t="shared" si="79"/>
        <v/>
      </c>
      <c r="H4578" s="31"/>
    </row>
    <row r="4579" spans="2:8">
      <c r="B4579" s="27"/>
      <c r="C4579" s="27"/>
      <c r="D4579" s="27"/>
      <c r="E4579" s="27"/>
      <c r="F4579" s="26"/>
      <c r="G4579" s="28" t="str">
        <f t="shared" si="79"/>
        <v/>
      </c>
      <c r="H4579" s="31"/>
    </row>
    <row r="4580" spans="2:8">
      <c r="B4580" s="27"/>
      <c r="C4580" s="27"/>
      <c r="D4580" s="27"/>
      <c r="E4580" s="27"/>
      <c r="F4580" s="26"/>
      <c r="G4580" s="28" t="str">
        <f t="shared" si="79"/>
        <v/>
      </c>
      <c r="H4580" s="31"/>
    </row>
    <row r="4581" spans="2:8">
      <c r="B4581" s="27"/>
      <c r="C4581" s="27"/>
      <c r="D4581" s="27"/>
      <c r="E4581" s="27"/>
      <c r="F4581" s="26"/>
      <c r="G4581" s="28" t="str">
        <f t="shared" si="79"/>
        <v/>
      </c>
      <c r="H4581" s="31"/>
    </row>
    <row r="4582" spans="2:8">
      <c r="B4582" s="27"/>
      <c r="C4582" s="27"/>
      <c r="D4582" s="27"/>
      <c r="E4582" s="27"/>
      <c r="F4582" s="26"/>
      <c r="G4582" s="28" t="str">
        <f t="shared" si="79"/>
        <v/>
      </c>
      <c r="H4582" s="31"/>
    </row>
    <row r="4583" spans="2:8">
      <c r="B4583" s="27"/>
      <c r="C4583" s="27"/>
      <c r="D4583" s="27"/>
      <c r="E4583" s="27"/>
      <c r="F4583" s="26"/>
      <c r="G4583" s="28" t="str">
        <f t="shared" si="79"/>
        <v/>
      </c>
      <c r="H4583" s="31"/>
    </row>
    <row r="4584" spans="2:8">
      <c r="B4584" s="27"/>
      <c r="C4584" s="27"/>
      <c r="D4584" s="27"/>
      <c r="E4584" s="27"/>
      <c r="F4584" s="26"/>
      <c r="G4584" s="28" t="str">
        <f t="shared" si="79"/>
        <v/>
      </c>
      <c r="H4584" s="31"/>
    </row>
    <row r="4585" spans="2:8">
      <c r="B4585" s="27"/>
      <c r="C4585" s="27"/>
      <c r="D4585" s="27"/>
      <c r="E4585" s="27"/>
      <c r="F4585" s="26"/>
      <c r="G4585" s="28" t="str">
        <f t="shared" ref="G4585:G4648" si="80">IF(F4585="","",IF(F4585="EI",4,IF(F4585="EO",5.2,IF(F4585="EQ",3.9,IF(F4585="ILF",7.5,IF(F4585="EIF",5.4))))))</f>
        <v/>
      </c>
      <c r="H4585" s="31"/>
    </row>
    <row r="4586" spans="2:8">
      <c r="B4586" s="27"/>
      <c r="C4586" s="27"/>
      <c r="D4586" s="27"/>
      <c r="E4586" s="27"/>
      <c r="F4586" s="26"/>
      <c r="G4586" s="28" t="str">
        <f t="shared" si="80"/>
        <v/>
      </c>
      <c r="H4586" s="31"/>
    </row>
    <row r="4587" spans="2:8">
      <c r="B4587" s="27"/>
      <c r="C4587" s="27"/>
      <c r="D4587" s="27"/>
      <c r="E4587" s="27"/>
      <c r="F4587" s="26"/>
      <c r="G4587" s="28" t="str">
        <f t="shared" si="80"/>
        <v/>
      </c>
      <c r="H4587" s="31"/>
    </row>
    <row r="4588" spans="2:8">
      <c r="B4588" s="27"/>
      <c r="C4588" s="27"/>
      <c r="D4588" s="27"/>
      <c r="E4588" s="27"/>
      <c r="F4588" s="26"/>
      <c r="G4588" s="28" t="str">
        <f t="shared" si="80"/>
        <v/>
      </c>
      <c r="H4588" s="31"/>
    </row>
    <row r="4589" spans="2:8">
      <c r="B4589" s="27"/>
      <c r="C4589" s="27"/>
      <c r="D4589" s="27"/>
      <c r="E4589" s="27"/>
      <c r="F4589" s="26"/>
      <c r="G4589" s="28" t="str">
        <f t="shared" si="80"/>
        <v/>
      </c>
      <c r="H4589" s="31"/>
    </row>
    <row r="4590" spans="2:8">
      <c r="B4590" s="27"/>
      <c r="C4590" s="27"/>
      <c r="D4590" s="27"/>
      <c r="E4590" s="27"/>
      <c r="F4590" s="26"/>
      <c r="G4590" s="28" t="str">
        <f t="shared" si="80"/>
        <v/>
      </c>
      <c r="H4590" s="31"/>
    </row>
    <row r="4591" spans="2:8">
      <c r="B4591" s="27"/>
      <c r="C4591" s="27"/>
      <c r="D4591" s="27"/>
      <c r="E4591" s="27"/>
      <c r="F4591" s="26"/>
      <c r="G4591" s="28" t="str">
        <f t="shared" si="80"/>
        <v/>
      </c>
      <c r="H4591" s="31"/>
    </row>
    <row r="4592" spans="2:8">
      <c r="B4592" s="27"/>
      <c r="C4592" s="27"/>
      <c r="D4592" s="27"/>
      <c r="E4592" s="27"/>
      <c r="F4592" s="26"/>
      <c r="G4592" s="28" t="str">
        <f t="shared" si="80"/>
        <v/>
      </c>
      <c r="H4592" s="31"/>
    </row>
    <row r="4593" spans="2:8">
      <c r="B4593" s="27"/>
      <c r="C4593" s="27"/>
      <c r="D4593" s="27"/>
      <c r="E4593" s="27"/>
      <c r="F4593" s="26"/>
      <c r="G4593" s="28" t="str">
        <f t="shared" si="80"/>
        <v/>
      </c>
      <c r="H4593" s="31"/>
    </row>
    <row r="4594" spans="2:8">
      <c r="B4594" s="27"/>
      <c r="C4594" s="27"/>
      <c r="D4594" s="27"/>
      <c r="E4594" s="27"/>
      <c r="F4594" s="26"/>
      <c r="G4594" s="28" t="str">
        <f t="shared" si="80"/>
        <v/>
      </c>
      <c r="H4594" s="31"/>
    </row>
    <row r="4595" spans="2:8">
      <c r="B4595" s="27"/>
      <c r="C4595" s="27"/>
      <c r="D4595" s="27"/>
      <c r="E4595" s="27"/>
      <c r="F4595" s="26"/>
      <c r="G4595" s="28" t="str">
        <f t="shared" si="80"/>
        <v/>
      </c>
      <c r="H4595" s="31"/>
    </row>
    <row r="4596" spans="2:8">
      <c r="B4596" s="27"/>
      <c r="C4596" s="27"/>
      <c r="D4596" s="27"/>
      <c r="E4596" s="27"/>
      <c r="F4596" s="26"/>
      <c r="G4596" s="28" t="str">
        <f t="shared" si="80"/>
        <v/>
      </c>
      <c r="H4596" s="31"/>
    </row>
    <row r="4597" spans="2:8">
      <c r="B4597" s="27"/>
      <c r="C4597" s="27"/>
      <c r="D4597" s="27"/>
      <c r="E4597" s="27"/>
      <c r="F4597" s="26"/>
      <c r="G4597" s="28" t="str">
        <f t="shared" si="80"/>
        <v/>
      </c>
      <c r="H4597" s="31"/>
    </row>
    <row r="4598" spans="2:8">
      <c r="B4598" s="27"/>
      <c r="C4598" s="27"/>
      <c r="D4598" s="27"/>
      <c r="E4598" s="27"/>
      <c r="F4598" s="26"/>
      <c r="G4598" s="28" t="str">
        <f t="shared" si="80"/>
        <v/>
      </c>
      <c r="H4598" s="31"/>
    </row>
    <row r="4599" spans="2:8">
      <c r="B4599" s="27"/>
      <c r="C4599" s="27"/>
      <c r="D4599" s="27"/>
      <c r="E4599" s="27"/>
      <c r="F4599" s="26"/>
      <c r="G4599" s="28" t="str">
        <f t="shared" si="80"/>
        <v/>
      </c>
      <c r="H4599" s="31"/>
    </row>
    <row r="4600" spans="2:8">
      <c r="B4600" s="27"/>
      <c r="C4600" s="27"/>
      <c r="D4600" s="27"/>
      <c r="E4600" s="27"/>
      <c r="F4600" s="26"/>
      <c r="G4600" s="28" t="str">
        <f t="shared" si="80"/>
        <v/>
      </c>
      <c r="H4600" s="31"/>
    </row>
    <row r="4601" spans="2:8">
      <c r="B4601" s="27"/>
      <c r="C4601" s="27"/>
      <c r="D4601" s="27"/>
      <c r="E4601" s="27"/>
      <c r="F4601" s="26"/>
      <c r="G4601" s="28" t="str">
        <f t="shared" si="80"/>
        <v/>
      </c>
      <c r="H4601" s="31"/>
    </row>
    <row r="4602" spans="2:8">
      <c r="B4602" s="27"/>
      <c r="C4602" s="27"/>
      <c r="D4602" s="27"/>
      <c r="E4602" s="27"/>
      <c r="F4602" s="26"/>
      <c r="G4602" s="28" t="str">
        <f t="shared" si="80"/>
        <v/>
      </c>
      <c r="H4602" s="31"/>
    </row>
    <row r="4603" spans="2:8">
      <c r="B4603" s="27"/>
      <c r="C4603" s="27"/>
      <c r="D4603" s="27"/>
      <c r="E4603" s="27"/>
      <c r="F4603" s="26"/>
      <c r="G4603" s="28" t="str">
        <f t="shared" si="80"/>
        <v/>
      </c>
      <c r="H4603" s="31"/>
    </row>
    <row r="4604" spans="2:8">
      <c r="B4604" s="27"/>
      <c r="C4604" s="27"/>
      <c r="D4604" s="27"/>
      <c r="E4604" s="27"/>
      <c r="F4604" s="26"/>
      <c r="G4604" s="28" t="str">
        <f t="shared" si="80"/>
        <v/>
      </c>
      <c r="H4604" s="31"/>
    </row>
    <row r="4605" spans="2:8">
      <c r="B4605" s="27"/>
      <c r="C4605" s="27"/>
      <c r="D4605" s="27"/>
      <c r="E4605" s="27"/>
      <c r="F4605" s="26"/>
      <c r="G4605" s="28" t="str">
        <f t="shared" si="80"/>
        <v/>
      </c>
      <c r="H4605" s="31"/>
    </row>
    <row r="4606" spans="2:8">
      <c r="B4606" s="27"/>
      <c r="C4606" s="27"/>
      <c r="D4606" s="27"/>
      <c r="E4606" s="27"/>
      <c r="F4606" s="26"/>
      <c r="G4606" s="28" t="str">
        <f t="shared" si="80"/>
        <v/>
      </c>
      <c r="H4606" s="31"/>
    </row>
    <row r="4607" spans="2:8">
      <c r="B4607" s="27"/>
      <c r="C4607" s="27"/>
      <c r="D4607" s="27"/>
      <c r="E4607" s="27"/>
      <c r="F4607" s="26"/>
      <c r="G4607" s="28" t="str">
        <f t="shared" si="80"/>
        <v/>
      </c>
      <c r="H4607" s="31"/>
    </row>
    <row r="4608" spans="2:8">
      <c r="B4608" s="27"/>
      <c r="C4608" s="27"/>
      <c r="D4608" s="27"/>
      <c r="E4608" s="27"/>
      <c r="F4608" s="26"/>
      <c r="G4608" s="28" t="str">
        <f t="shared" si="80"/>
        <v/>
      </c>
      <c r="H4608" s="31"/>
    </row>
    <row r="4609" spans="2:8">
      <c r="B4609" s="27"/>
      <c r="C4609" s="27"/>
      <c r="D4609" s="27"/>
      <c r="E4609" s="27"/>
      <c r="F4609" s="26"/>
      <c r="G4609" s="28" t="str">
        <f t="shared" si="80"/>
        <v/>
      </c>
      <c r="H4609" s="31"/>
    </row>
    <row r="4610" spans="2:8">
      <c r="B4610" s="27"/>
      <c r="C4610" s="27"/>
      <c r="D4610" s="27"/>
      <c r="E4610" s="27"/>
      <c r="F4610" s="26"/>
      <c r="G4610" s="28" t="str">
        <f t="shared" si="80"/>
        <v/>
      </c>
      <c r="H4610" s="31"/>
    </row>
    <row r="4611" spans="2:8">
      <c r="B4611" s="27"/>
      <c r="C4611" s="27"/>
      <c r="D4611" s="27"/>
      <c r="E4611" s="27"/>
      <c r="F4611" s="26"/>
      <c r="G4611" s="28" t="str">
        <f t="shared" si="80"/>
        <v/>
      </c>
      <c r="H4611" s="31"/>
    </row>
    <row r="4612" spans="2:8">
      <c r="B4612" s="27"/>
      <c r="C4612" s="27"/>
      <c r="D4612" s="27"/>
      <c r="E4612" s="27"/>
      <c r="F4612" s="26"/>
      <c r="G4612" s="28" t="str">
        <f t="shared" si="80"/>
        <v/>
      </c>
      <c r="H4612" s="31"/>
    </row>
    <row r="4613" spans="2:8">
      <c r="B4613" s="27"/>
      <c r="C4613" s="27"/>
      <c r="D4613" s="27"/>
      <c r="E4613" s="27"/>
      <c r="F4613" s="26"/>
      <c r="G4613" s="28" t="str">
        <f t="shared" si="80"/>
        <v/>
      </c>
      <c r="H4613" s="31"/>
    </row>
    <row r="4614" spans="2:8">
      <c r="B4614" s="27"/>
      <c r="C4614" s="27"/>
      <c r="D4614" s="27"/>
      <c r="E4614" s="27"/>
      <c r="F4614" s="26"/>
      <c r="G4614" s="28" t="str">
        <f t="shared" si="80"/>
        <v/>
      </c>
      <c r="H4614" s="31"/>
    </row>
    <row r="4615" spans="2:8">
      <c r="B4615" s="27"/>
      <c r="C4615" s="27"/>
      <c r="D4615" s="27"/>
      <c r="E4615" s="27"/>
      <c r="F4615" s="26"/>
      <c r="G4615" s="28" t="str">
        <f t="shared" si="80"/>
        <v/>
      </c>
      <c r="H4615" s="31"/>
    </row>
    <row r="4616" spans="2:8">
      <c r="B4616" s="27"/>
      <c r="C4616" s="27"/>
      <c r="D4616" s="27"/>
      <c r="E4616" s="27"/>
      <c r="F4616" s="26"/>
      <c r="G4616" s="28" t="str">
        <f t="shared" si="80"/>
        <v/>
      </c>
      <c r="H4616" s="31"/>
    </row>
    <row r="4617" spans="2:8">
      <c r="B4617" s="27"/>
      <c r="C4617" s="27"/>
      <c r="D4617" s="27"/>
      <c r="E4617" s="27"/>
      <c r="F4617" s="26"/>
      <c r="G4617" s="28" t="str">
        <f t="shared" si="80"/>
        <v/>
      </c>
      <c r="H4617" s="31"/>
    </row>
    <row r="4618" spans="2:8">
      <c r="B4618" s="27"/>
      <c r="C4618" s="27"/>
      <c r="D4618" s="27"/>
      <c r="E4618" s="27"/>
      <c r="F4618" s="26"/>
      <c r="G4618" s="28" t="str">
        <f t="shared" si="80"/>
        <v/>
      </c>
      <c r="H4618" s="31"/>
    </row>
    <row r="4619" spans="2:8">
      <c r="B4619" s="27"/>
      <c r="C4619" s="27"/>
      <c r="D4619" s="27"/>
      <c r="E4619" s="27"/>
      <c r="F4619" s="26"/>
      <c r="G4619" s="28" t="str">
        <f t="shared" si="80"/>
        <v/>
      </c>
      <c r="H4619" s="31"/>
    </row>
    <row r="4620" spans="2:8">
      <c r="B4620" s="27"/>
      <c r="C4620" s="27"/>
      <c r="D4620" s="27"/>
      <c r="E4620" s="27"/>
      <c r="F4620" s="26"/>
      <c r="G4620" s="28" t="str">
        <f t="shared" si="80"/>
        <v/>
      </c>
      <c r="H4620" s="31"/>
    </row>
    <row r="4621" spans="2:8">
      <c r="B4621" s="27"/>
      <c r="C4621" s="27"/>
      <c r="D4621" s="27"/>
      <c r="E4621" s="27"/>
      <c r="F4621" s="26"/>
      <c r="G4621" s="28" t="str">
        <f t="shared" si="80"/>
        <v/>
      </c>
      <c r="H4621" s="31"/>
    </row>
    <row r="4622" spans="2:8">
      <c r="B4622" s="27"/>
      <c r="C4622" s="27"/>
      <c r="D4622" s="27"/>
      <c r="E4622" s="27"/>
      <c r="F4622" s="26"/>
      <c r="G4622" s="28" t="str">
        <f t="shared" si="80"/>
        <v/>
      </c>
      <c r="H4622" s="31"/>
    </row>
    <row r="4623" spans="2:8">
      <c r="B4623" s="27"/>
      <c r="C4623" s="27"/>
      <c r="D4623" s="27"/>
      <c r="E4623" s="27"/>
      <c r="F4623" s="26"/>
      <c r="G4623" s="28" t="str">
        <f t="shared" si="80"/>
        <v/>
      </c>
      <c r="H4623" s="31"/>
    </row>
    <row r="4624" spans="2:8">
      <c r="B4624" s="27"/>
      <c r="C4624" s="27"/>
      <c r="D4624" s="27"/>
      <c r="E4624" s="27"/>
      <c r="F4624" s="26"/>
      <c r="G4624" s="28" t="str">
        <f t="shared" si="80"/>
        <v/>
      </c>
      <c r="H4624" s="31"/>
    </row>
    <row r="4625" spans="2:8">
      <c r="B4625" s="27"/>
      <c r="C4625" s="27"/>
      <c r="D4625" s="27"/>
      <c r="E4625" s="27"/>
      <c r="F4625" s="26"/>
      <c r="G4625" s="28" t="str">
        <f t="shared" si="80"/>
        <v/>
      </c>
      <c r="H4625" s="31"/>
    </row>
    <row r="4626" spans="2:8">
      <c r="B4626" s="27"/>
      <c r="C4626" s="27"/>
      <c r="D4626" s="27"/>
      <c r="E4626" s="27"/>
      <c r="F4626" s="26"/>
      <c r="G4626" s="28" t="str">
        <f t="shared" si="80"/>
        <v/>
      </c>
      <c r="H4626" s="31"/>
    </row>
    <row r="4627" spans="2:8">
      <c r="B4627" s="27"/>
      <c r="C4627" s="27"/>
      <c r="D4627" s="27"/>
      <c r="E4627" s="27"/>
      <c r="F4627" s="26"/>
      <c r="G4627" s="28" t="str">
        <f t="shared" si="80"/>
        <v/>
      </c>
      <c r="H4627" s="31"/>
    </row>
    <row r="4628" spans="2:8">
      <c r="B4628" s="27"/>
      <c r="C4628" s="27"/>
      <c r="D4628" s="27"/>
      <c r="E4628" s="27"/>
      <c r="F4628" s="26"/>
      <c r="G4628" s="28" t="str">
        <f t="shared" si="80"/>
        <v/>
      </c>
      <c r="H4628" s="31"/>
    </row>
    <row r="4629" spans="2:8">
      <c r="B4629" s="27"/>
      <c r="C4629" s="27"/>
      <c r="D4629" s="27"/>
      <c r="E4629" s="27"/>
      <c r="F4629" s="26"/>
      <c r="G4629" s="28" t="str">
        <f t="shared" si="80"/>
        <v/>
      </c>
      <c r="H4629" s="31"/>
    </row>
    <row r="4630" spans="2:8">
      <c r="B4630" s="27"/>
      <c r="C4630" s="27"/>
      <c r="D4630" s="27"/>
      <c r="E4630" s="27"/>
      <c r="F4630" s="26"/>
      <c r="G4630" s="28" t="str">
        <f t="shared" si="80"/>
        <v/>
      </c>
      <c r="H4630" s="31"/>
    </row>
    <row r="4631" spans="2:8">
      <c r="B4631" s="27"/>
      <c r="C4631" s="27"/>
      <c r="D4631" s="27"/>
      <c r="E4631" s="27"/>
      <c r="F4631" s="26"/>
      <c r="G4631" s="28" t="str">
        <f t="shared" si="80"/>
        <v/>
      </c>
      <c r="H4631" s="31"/>
    </row>
    <row r="4632" spans="2:8">
      <c r="B4632" s="27"/>
      <c r="C4632" s="27"/>
      <c r="D4632" s="27"/>
      <c r="E4632" s="27"/>
      <c r="F4632" s="26"/>
      <c r="G4632" s="28" t="str">
        <f t="shared" si="80"/>
        <v/>
      </c>
      <c r="H4632" s="31"/>
    </row>
    <row r="4633" spans="2:8">
      <c r="B4633" s="27"/>
      <c r="C4633" s="27"/>
      <c r="D4633" s="27"/>
      <c r="E4633" s="27"/>
      <c r="F4633" s="26"/>
      <c r="G4633" s="28" t="str">
        <f t="shared" si="80"/>
        <v/>
      </c>
      <c r="H4633" s="31"/>
    </row>
    <row r="4634" spans="2:8">
      <c r="B4634" s="27"/>
      <c r="C4634" s="27"/>
      <c r="D4634" s="27"/>
      <c r="E4634" s="27"/>
      <c r="F4634" s="26"/>
      <c r="G4634" s="28" t="str">
        <f t="shared" si="80"/>
        <v/>
      </c>
      <c r="H4634" s="31"/>
    </row>
    <row r="4635" spans="2:8">
      <c r="B4635" s="27"/>
      <c r="C4635" s="27"/>
      <c r="D4635" s="27"/>
      <c r="E4635" s="27"/>
      <c r="F4635" s="26"/>
      <c r="G4635" s="28" t="str">
        <f t="shared" si="80"/>
        <v/>
      </c>
      <c r="H4635" s="31"/>
    </row>
    <row r="4636" spans="2:8">
      <c r="B4636" s="27"/>
      <c r="C4636" s="27"/>
      <c r="D4636" s="27"/>
      <c r="E4636" s="27"/>
      <c r="F4636" s="26"/>
      <c r="G4636" s="28" t="str">
        <f t="shared" si="80"/>
        <v/>
      </c>
      <c r="H4636" s="31"/>
    </row>
    <row r="4637" spans="2:8">
      <c r="B4637" s="27"/>
      <c r="C4637" s="27"/>
      <c r="D4637" s="27"/>
      <c r="E4637" s="27"/>
      <c r="F4637" s="26"/>
      <c r="G4637" s="28" t="str">
        <f t="shared" si="80"/>
        <v/>
      </c>
      <c r="H4637" s="31"/>
    </row>
    <row r="4638" spans="2:8">
      <c r="B4638" s="27"/>
      <c r="C4638" s="27"/>
      <c r="D4638" s="27"/>
      <c r="E4638" s="27"/>
      <c r="F4638" s="26"/>
      <c r="G4638" s="28" t="str">
        <f t="shared" si="80"/>
        <v/>
      </c>
      <c r="H4638" s="31"/>
    </row>
    <row r="4639" spans="2:8">
      <c r="B4639" s="27"/>
      <c r="C4639" s="27"/>
      <c r="D4639" s="27"/>
      <c r="E4639" s="27"/>
      <c r="F4639" s="26"/>
      <c r="G4639" s="28" t="str">
        <f t="shared" si="80"/>
        <v/>
      </c>
      <c r="H4639" s="31"/>
    </row>
    <row r="4640" spans="2:8">
      <c r="B4640" s="27"/>
      <c r="C4640" s="27"/>
      <c r="D4640" s="27"/>
      <c r="E4640" s="27"/>
      <c r="F4640" s="26"/>
      <c r="G4640" s="28" t="str">
        <f t="shared" si="80"/>
        <v/>
      </c>
      <c r="H4640" s="31"/>
    </row>
    <row r="4641" spans="2:8">
      <c r="B4641" s="27"/>
      <c r="C4641" s="27"/>
      <c r="D4641" s="27"/>
      <c r="E4641" s="27"/>
      <c r="F4641" s="26"/>
      <c r="G4641" s="28" t="str">
        <f t="shared" si="80"/>
        <v/>
      </c>
      <c r="H4641" s="31"/>
    </row>
    <row r="4642" spans="2:8">
      <c r="B4642" s="27"/>
      <c r="C4642" s="27"/>
      <c r="D4642" s="27"/>
      <c r="E4642" s="27"/>
      <c r="F4642" s="26"/>
      <c r="G4642" s="28" t="str">
        <f t="shared" si="80"/>
        <v/>
      </c>
      <c r="H4642" s="31"/>
    </row>
    <row r="4643" spans="2:8">
      <c r="B4643" s="27"/>
      <c r="C4643" s="27"/>
      <c r="D4643" s="27"/>
      <c r="E4643" s="27"/>
      <c r="F4643" s="26"/>
      <c r="G4643" s="28" t="str">
        <f t="shared" si="80"/>
        <v/>
      </c>
      <c r="H4643" s="31"/>
    </row>
    <row r="4644" spans="2:8">
      <c r="B4644" s="27"/>
      <c r="C4644" s="27"/>
      <c r="D4644" s="27"/>
      <c r="E4644" s="27"/>
      <c r="F4644" s="26"/>
      <c r="G4644" s="28" t="str">
        <f t="shared" si="80"/>
        <v/>
      </c>
      <c r="H4644" s="31"/>
    </row>
    <row r="4645" spans="2:8">
      <c r="B4645" s="27"/>
      <c r="C4645" s="27"/>
      <c r="D4645" s="27"/>
      <c r="E4645" s="27"/>
      <c r="F4645" s="26"/>
      <c r="G4645" s="28" t="str">
        <f t="shared" si="80"/>
        <v/>
      </c>
      <c r="H4645" s="31"/>
    </row>
    <row r="4646" spans="2:8">
      <c r="B4646" s="27"/>
      <c r="C4646" s="27"/>
      <c r="D4646" s="27"/>
      <c r="E4646" s="27"/>
      <c r="F4646" s="26"/>
      <c r="G4646" s="28" t="str">
        <f t="shared" si="80"/>
        <v/>
      </c>
      <c r="H4646" s="31"/>
    </row>
    <row r="4647" spans="2:8">
      <c r="B4647" s="27"/>
      <c r="C4647" s="27"/>
      <c r="D4647" s="27"/>
      <c r="E4647" s="27"/>
      <c r="F4647" s="26"/>
      <c r="G4647" s="28" t="str">
        <f t="shared" si="80"/>
        <v/>
      </c>
      <c r="H4647" s="31"/>
    </row>
    <row r="4648" spans="2:8">
      <c r="B4648" s="27"/>
      <c r="C4648" s="27"/>
      <c r="D4648" s="27"/>
      <c r="E4648" s="27"/>
      <c r="F4648" s="26"/>
      <c r="G4648" s="28" t="str">
        <f t="shared" si="80"/>
        <v/>
      </c>
      <c r="H4648" s="31"/>
    </row>
    <row r="4649" spans="2:8">
      <c r="B4649" s="27"/>
      <c r="C4649" s="27"/>
      <c r="D4649" s="27"/>
      <c r="E4649" s="27"/>
      <c r="F4649" s="26"/>
      <c r="G4649" s="28" t="str">
        <f t="shared" ref="G4649:G4712" si="81">IF(F4649="","",IF(F4649="EI",4,IF(F4649="EO",5.2,IF(F4649="EQ",3.9,IF(F4649="ILF",7.5,IF(F4649="EIF",5.4))))))</f>
        <v/>
      </c>
      <c r="H4649" s="31"/>
    </row>
    <row r="4650" spans="2:8">
      <c r="B4650" s="27"/>
      <c r="C4650" s="27"/>
      <c r="D4650" s="27"/>
      <c r="E4650" s="27"/>
      <c r="F4650" s="26"/>
      <c r="G4650" s="28" t="str">
        <f t="shared" si="81"/>
        <v/>
      </c>
      <c r="H4650" s="31"/>
    </row>
    <row r="4651" spans="2:8">
      <c r="B4651" s="27"/>
      <c r="C4651" s="27"/>
      <c r="D4651" s="27"/>
      <c r="E4651" s="27"/>
      <c r="F4651" s="26"/>
      <c r="G4651" s="28" t="str">
        <f t="shared" si="81"/>
        <v/>
      </c>
      <c r="H4651" s="31"/>
    </row>
    <row r="4652" spans="2:8">
      <c r="B4652" s="27"/>
      <c r="C4652" s="27"/>
      <c r="D4652" s="27"/>
      <c r="E4652" s="27"/>
      <c r="F4652" s="26"/>
      <c r="G4652" s="28" t="str">
        <f t="shared" si="81"/>
        <v/>
      </c>
      <c r="H4652" s="31"/>
    </row>
    <row r="4653" spans="2:8">
      <c r="B4653" s="27"/>
      <c r="C4653" s="27"/>
      <c r="D4653" s="27"/>
      <c r="E4653" s="27"/>
      <c r="F4653" s="26"/>
      <c r="G4653" s="28" t="str">
        <f t="shared" si="81"/>
        <v/>
      </c>
      <c r="H4653" s="31"/>
    </row>
    <row r="4654" spans="2:8">
      <c r="B4654" s="27"/>
      <c r="C4654" s="27"/>
      <c r="D4654" s="27"/>
      <c r="E4654" s="27"/>
      <c r="F4654" s="26"/>
      <c r="G4654" s="28" t="str">
        <f t="shared" si="81"/>
        <v/>
      </c>
      <c r="H4654" s="31"/>
    </row>
    <row r="4655" spans="2:8">
      <c r="B4655" s="27"/>
      <c r="C4655" s="27"/>
      <c r="D4655" s="27"/>
      <c r="E4655" s="27"/>
      <c r="F4655" s="26"/>
      <c r="G4655" s="28" t="str">
        <f t="shared" si="81"/>
        <v/>
      </c>
      <c r="H4655" s="31"/>
    </row>
    <row r="4656" spans="2:8">
      <c r="B4656" s="27"/>
      <c r="C4656" s="27"/>
      <c r="D4656" s="27"/>
      <c r="E4656" s="27"/>
      <c r="F4656" s="26"/>
      <c r="G4656" s="28" t="str">
        <f t="shared" si="81"/>
        <v/>
      </c>
      <c r="H4656" s="31"/>
    </row>
    <row r="4657" spans="2:8">
      <c r="B4657" s="27"/>
      <c r="C4657" s="27"/>
      <c r="D4657" s="27"/>
      <c r="E4657" s="27"/>
      <c r="F4657" s="26"/>
      <c r="G4657" s="28" t="str">
        <f t="shared" si="81"/>
        <v/>
      </c>
      <c r="H4657" s="31"/>
    </row>
    <row r="4658" spans="2:8">
      <c r="B4658" s="27"/>
      <c r="C4658" s="27"/>
      <c r="D4658" s="27"/>
      <c r="E4658" s="27"/>
      <c r="F4658" s="26"/>
      <c r="G4658" s="28" t="str">
        <f t="shared" si="81"/>
        <v/>
      </c>
      <c r="H4658" s="31"/>
    </row>
    <row r="4659" spans="2:8">
      <c r="B4659" s="27"/>
      <c r="C4659" s="27"/>
      <c r="D4659" s="27"/>
      <c r="E4659" s="27"/>
      <c r="F4659" s="26"/>
      <c r="G4659" s="28" t="str">
        <f t="shared" si="81"/>
        <v/>
      </c>
      <c r="H4659" s="31"/>
    </row>
    <row r="4660" spans="2:8">
      <c r="B4660" s="27"/>
      <c r="C4660" s="27"/>
      <c r="D4660" s="27"/>
      <c r="E4660" s="27"/>
      <c r="F4660" s="26"/>
      <c r="G4660" s="28" t="str">
        <f t="shared" si="81"/>
        <v/>
      </c>
      <c r="H4660" s="31"/>
    </row>
    <row r="4661" spans="2:8">
      <c r="B4661" s="27"/>
      <c r="C4661" s="27"/>
      <c r="D4661" s="27"/>
      <c r="E4661" s="27"/>
      <c r="F4661" s="26"/>
      <c r="G4661" s="28" t="str">
        <f t="shared" si="81"/>
        <v/>
      </c>
      <c r="H4661" s="31"/>
    </row>
    <row r="4662" spans="2:8">
      <c r="B4662" s="27"/>
      <c r="C4662" s="27"/>
      <c r="D4662" s="27"/>
      <c r="E4662" s="27"/>
      <c r="F4662" s="26"/>
      <c r="G4662" s="28" t="str">
        <f t="shared" si="81"/>
        <v/>
      </c>
      <c r="H4662" s="31"/>
    </row>
    <row r="4663" spans="2:8">
      <c r="B4663" s="27"/>
      <c r="C4663" s="27"/>
      <c r="D4663" s="27"/>
      <c r="E4663" s="27"/>
      <c r="F4663" s="26"/>
      <c r="G4663" s="28" t="str">
        <f t="shared" si="81"/>
        <v/>
      </c>
      <c r="H4663" s="31"/>
    </row>
    <row r="4664" spans="2:8">
      <c r="B4664" s="27"/>
      <c r="C4664" s="27"/>
      <c r="D4664" s="27"/>
      <c r="E4664" s="27"/>
      <c r="F4664" s="26"/>
      <c r="G4664" s="28" t="str">
        <f t="shared" si="81"/>
        <v/>
      </c>
      <c r="H4664" s="31"/>
    </row>
    <row r="4665" spans="2:8">
      <c r="B4665" s="27"/>
      <c r="C4665" s="27"/>
      <c r="D4665" s="27"/>
      <c r="E4665" s="27"/>
      <c r="F4665" s="26"/>
      <c r="G4665" s="28" t="str">
        <f t="shared" si="81"/>
        <v/>
      </c>
      <c r="H4665" s="31"/>
    </row>
    <row r="4666" spans="2:8">
      <c r="B4666" s="27"/>
      <c r="C4666" s="27"/>
      <c r="D4666" s="27"/>
      <c r="E4666" s="27"/>
      <c r="F4666" s="26"/>
      <c r="G4666" s="28" t="str">
        <f t="shared" si="81"/>
        <v/>
      </c>
      <c r="H4666" s="31"/>
    </row>
    <row r="4667" spans="2:8">
      <c r="B4667" s="27"/>
      <c r="C4667" s="27"/>
      <c r="D4667" s="27"/>
      <c r="E4667" s="27"/>
      <c r="F4667" s="26"/>
      <c r="G4667" s="28" t="str">
        <f t="shared" si="81"/>
        <v/>
      </c>
      <c r="H4667" s="31"/>
    </row>
    <row r="4668" spans="2:8">
      <c r="B4668" s="27"/>
      <c r="C4668" s="27"/>
      <c r="D4668" s="27"/>
      <c r="E4668" s="27"/>
      <c r="F4668" s="26"/>
      <c r="G4668" s="28" t="str">
        <f t="shared" si="81"/>
        <v/>
      </c>
      <c r="H4668" s="31"/>
    </row>
    <row r="4669" spans="2:8">
      <c r="B4669" s="27"/>
      <c r="C4669" s="27"/>
      <c r="D4669" s="27"/>
      <c r="E4669" s="27"/>
      <c r="F4669" s="26"/>
      <c r="G4669" s="28" t="str">
        <f t="shared" si="81"/>
        <v/>
      </c>
      <c r="H4669" s="31"/>
    </row>
    <row r="4670" spans="2:8">
      <c r="B4670" s="27"/>
      <c r="C4670" s="27"/>
      <c r="D4670" s="27"/>
      <c r="E4670" s="27"/>
      <c r="F4670" s="26"/>
      <c r="G4670" s="28" t="str">
        <f t="shared" si="81"/>
        <v/>
      </c>
      <c r="H4670" s="31"/>
    </row>
    <row r="4671" spans="2:8">
      <c r="B4671" s="27"/>
      <c r="C4671" s="27"/>
      <c r="D4671" s="27"/>
      <c r="E4671" s="27"/>
      <c r="F4671" s="26"/>
      <c r="G4671" s="28" t="str">
        <f t="shared" si="81"/>
        <v/>
      </c>
      <c r="H4671" s="31"/>
    </row>
    <row r="4672" spans="2:8">
      <c r="B4672" s="27"/>
      <c r="C4672" s="27"/>
      <c r="D4672" s="27"/>
      <c r="E4672" s="27"/>
      <c r="F4672" s="26"/>
      <c r="G4672" s="28" t="str">
        <f t="shared" si="81"/>
        <v/>
      </c>
      <c r="H4672" s="31"/>
    </row>
    <row r="4673" spans="2:8">
      <c r="B4673" s="27"/>
      <c r="C4673" s="27"/>
      <c r="D4673" s="27"/>
      <c r="E4673" s="27"/>
      <c r="F4673" s="26"/>
      <c r="G4673" s="28" t="str">
        <f t="shared" si="81"/>
        <v/>
      </c>
      <c r="H4673" s="31"/>
    </row>
    <row r="4674" spans="2:8">
      <c r="B4674" s="27"/>
      <c r="C4674" s="27"/>
      <c r="D4674" s="27"/>
      <c r="E4674" s="27"/>
      <c r="F4674" s="26"/>
      <c r="G4674" s="28" t="str">
        <f t="shared" si="81"/>
        <v/>
      </c>
      <c r="H4674" s="31"/>
    </row>
    <row r="4675" spans="2:8">
      <c r="B4675" s="27"/>
      <c r="C4675" s="27"/>
      <c r="D4675" s="27"/>
      <c r="E4675" s="27"/>
      <c r="F4675" s="26"/>
      <c r="G4675" s="28" t="str">
        <f t="shared" si="81"/>
        <v/>
      </c>
      <c r="H4675" s="31"/>
    </row>
    <row r="4676" spans="2:8">
      <c r="B4676" s="27"/>
      <c r="C4676" s="27"/>
      <c r="D4676" s="27"/>
      <c r="E4676" s="27"/>
      <c r="F4676" s="26"/>
      <c r="G4676" s="28" t="str">
        <f t="shared" si="81"/>
        <v/>
      </c>
      <c r="H4676" s="31"/>
    </row>
    <row r="4677" spans="2:8">
      <c r="B4677" s="27"/>
      <c r="C4677" s="27"/>
      <c r="D4677" s="27"/>
      <c r="E4677" s="27"/>
      <c r="F4677" s="26"/>
      <c r="G4677" s="28" t="str">
        <f t="shared" si="81"/>
        <v/>
      </c>
      <c r="H4677" s="31"/>
    </row>
    <row r="4678" spans="2:8">
      <c r="B4678" s="27"/>
      <c r="C4678" s="27"/>
      <c r="D4678" s="27"/>
      <c r="E4678" s="27"/>
      <c r="F4678" s="26"/>
      <c r="G4678" s="28" t="str">
        <f t="shared" si="81"/>
        <v/>
      </c>
      <c r="H4678" s="31"/>
    </row>
    <row r="4679" spans="2:8">
      <c r="B4679" s="27"/>
      <c r="C4679" s="27"/>
      <c r="D4679" s="27"/>
      <c r="E4679" s="27"/>
      <c r="F4679" s="26"/>
      <c r="G4679" s="28" t="str">
        <f t="shared" si="81"/>
        <v/>
      </c>
      <c r="H4679" s="31"/>
    </row>
    <row r="4680" spans="2:8">
      <c r="B4680" s="27"/>
      <c r="C4680" s="27"/>
      <c r="D4680" s="27"/>
      <c r="E4680" s="27"/>
      <c r="F4680" s="26"/>
      <c r="G4680" s="28" t="str">
        <f t="shared" si="81"/>
        <v/>
      </c>
      <c r="H4680" s="31"/>
    </row>
    <row r="4681" spans="2:8">
      <c r="B4681" s="27"/>
      <c r="C4681" s="27"/>
      <c r="D4681" s="27"/>
      <c r="E4681" s="27"/>
      <c r="F4681" s="26"/>
      <c r="G4681" s="28" t="str">
        <f t="shared" si="81"/>
        <v/>
      </c>
      <c r="H4681" s="31"/>
    </row>
    <row r="4682" spans="2:8">
      <c r="B4682" s="27"/>
      <c r="C4682" s="27"/>
      <c r="D4682" s="27"/>
      <c r="E4682" s="27"/>
      <c r="F4682" s="26"/>
      <c r="G4682" s="28" t="str">
        <f t="shared" si="81"/>
        <v/>
      </c>
      <c r="H4682" s="31"/>
    </row>
    <row r="4683" spans="2:8">
      <c r="B4683" s="27"/>
      <c r="C4683" s="27"/>
      <c r="D4683" s="27"/>
      <c r="E4683" s="27"/>
      <c r="F4683" s="26"/>
      <c r="G4683" s="28" t="str">
        <f t="shared" si="81"/>
        <v/>
      </c>
      <c r="H4683" s="31"/>
    </row>
    <row r="4684" spans="2:8">
      <c r="B4684" s="27"/>
      <c r="C4684" s="27"/>
      <c r="D4684" s="27"/>
      <c r="E4684" s="27"/>
      <c r="F4684" s="26"/>
      <c r="G4684" s="28" t="str">
        <f t="shared" si="81"/>
        <v/>
      </c>
      <c r="H4684" s="31"/>
    </row>
    <row r="4685" spans="2:8">
      <c r="B4685" s="27"/>
      <c r="C4685" s="27"/>
      <c r="D4685" s="27"/>
      <c r="E4685" s="27"/>
      <c r="F4685" s="26"/>
      <c r="G4685" s="28" t="str">
        <f t="shared" si="81"/>
        <v/>
      </c>
      <c r="H4685" s="31"/>
    </row>
    <row r="4686" spans="2:8">
      <c r="B4686" s="27"/>
      <c r="C4686" s="27"/>
      <c r="D4686" s="27"/>
      <c r="E4686" s="27"/>
      <c r="F4686" s="26"/>
      <c r="G4686" s="28" t="str">
        <f t="shared" si="81"/>
        <v/>
      </c>
      <c r="H4686" s="31"/>
    </row>
    <row r="4687" spans="2:8">
      <c r="B4687" s="27"/>
      <c r="C4687" s="27"/>
      <c r="D4687" s="27"/>
      <c r="E4687" s="27"/>
      <c r="F4687" s="26"/>
      <c r="G4687" s="28" t="str">
        <f t="shared" si="81"/>
        <v/>
      </c>
      <c r="H4687" s="31"/>
    </row>
    <row r="4688" spans="2:8">
      <c r="B4688" s="27"/>
      <c r="C4688" s="27"/>
      <c r="D4688" s="27"/>
      <c r="E4688" s="27"/>
      <c r="F4688" s="26"/>
      <c r="G4688" s="28" t="str">
        <f t="shared" si="81"/>
        <v/>
      </c>
      <c r="H4688" s="31"/>
    </row>
    <row r="4689" spans="2:8">
      <c r="B4689" s="27"/>
      <c r="C4689" s="27"/>
      <c r="D4689" s="27"/>
      <c r="E4689" s="27"/>
      <c r="F4689" s="26"/>
      <c r="G4689" s="28" t="str">
        <f t="shared" si="81"/>
        <v/>
      </c>
      <c r="H4689" s="31"/>
    </row>
    <row r="4690" spans="2:8">
      <c r="B4690" s="27"/>
      <c r="C4690" s="27"/>
      <c r="D4690" s="27"/>
      <c r="E4690" s="27"/>
      <c r="F4690" s="26"/>
      <c r="G4690" s="28" t="str">
        <f t="shared" si="81"/>
        <v/>
      </c>
      <c r="H4690" s="31"/>
    </row>
    <row r="4691" spans="2:8">
      <c r="B4691" s="27"/>
      <c r="C4691" s="27"/>
      <c r="D4691" s="27"/>
      <c r="E4691" s="27"/>
      <c r="F4691" s="26"/>
      <c r="G4691" s="28" t="str">
        <f t="shared" si="81"/>
        <v/>
      </c>
      <c r="H4691" s="31"/>
    </row>
    <row r="4692" spans="2:8">
      <c r="B4692" s="27"/>
      <c r="C4692" s="27"/>
      <c r="D4692" s="27"/>
      <c r="E4692" s="27"/>
      <c r="F4692" s="26"/>
      <c r="G4692" s="28" t="str">
        <f t="shared" si="81"/>
        <v/>
      </c>
      <c r="H4692" s="31"/>
    </row>
    <row r="4693" spans="2:8">
      <c r="B4693" s="27"/>
      <c r="C4693" s="27"/>
      <c r="D4693" s="27"/>
      <c r="E4693" s="27"/>
      <c r="F4693" s="26"/>
      <c r="G4693" s="28" t="str">
        <f t="shared" si="81"/>
        <v/>
      </c>
      <c r="H4693" s="31"/>
    </row>
    <row r="4694" spans="2:8">
      <c r="B4694" s="27"/>
      <c r="C4694" s="27"/>
      <c r="D4694" s="27"/>
      <c r="E4694" s="27"/>
      <c r="F4694" s="26"/>
      <c r="G4694" s="28" t="str">
        <f t="shared" si="81"/>
        <v/>
      </c>
      <c r="H4694" s="31"/>
    </row>
    <row r="4695" spans="2:8">
      <c r="B4695" s="27"/>
      <c r="C4695" s="27"/>
      <c r="D4695" s="27"/>
      <c r="E4695" s="27"/>
      <c r="F4695" s="26"/>
      <c r="G4695" s="28" t="str">
        <f t="shared" si="81"/>
        <v/>
      </c>
      <c r="H4695" s="31"/>
    </row>
    <row r="4696" spans="2:8">
      <c r="B4696" s="27"/>
      <c r="C4696" s="27"/>
      <c r="D4696" s="27"/>
      <c r="E4696" s="27"/>
      <c r="F4696" s="26"/>
      <c r="G4696" s="28" t="str">
        <f t="shared" si="81"/>
        <v/>
      </c>
      <c r="H4696" s="31"/>
    </row>
    <row r="4697" spans="2:8">
      <c r="B4697" s="27"/>
      <c r="C4697" s="27"/>
      <c r="D4697" s="27"/>
      <c r="E4697" s="27"/>
      <c r="F4697" s="26"/>
      <c r="G4697" s="28" t="str">
        <f t="shared" si="81"/>
        <v/>
      </c>
      <c r="H4697" s="31"/>
    </row>
    <row r="4698" spans="2:8">
      <c r="B4698" s="27"/>
      <c r="C4698" s="27"/>
      <c r="D4698" s="27"/>
      <c r="E4698" s="27"/>
      <c r="F4698" s="26"/>
      <c r="G4698" s="28" t="str">
        <f t="shared" si="81"/>
        <v/>
      </c>
      <c r="H4698" s="31"/>
    </row>
    <row r="4699" spans="2:8">
      <c r="B4699" s="27"/>
      <c r="C4699" s="27"/>
      <c r="D4699" s="27"/>
      <c r="E4699" s="27"/>
      <c r="F4699" s="26"/>
      <c r="G4699" s="28" t="str">
        <f t="shared" si="81"/>
        <v/>
      </c>
      <c r="H4699" s="31"/>
    </row>
    <row r="4700" spans="2:8">
      <c r="B4700" s="27"/>
      <c r="C4700" s="27"/>
      <c r="D4700" s="27"/>
      <c r="E4700" s="27"/>
      <c r="F4700" s="26"/>
      <c r="G4700" s="28" t="str">
        <f t="shared" si="81"/>
        <v/>
      </c>
      <c r="H4700" s="31"/>
    </row>
    <row r="4701" spans="2:8">
      <c r="B4701" s="27"/>
      <c r="C4701" s="27"/>
      <c r="D4701" s="27"/>
      <c r="E4701" s="27"/>
      <c r="F4701" s="26"/>
      <c r="G4701" s="28" t="str">
        <f t="shared" si="81"/>
        <v/>
      </c>
      <c r="H4701" s="31"/>
    </row>
    <row r="4702" spans="2:8">
      <c r="B4702" s="27"/>
      <c r="C4702" s="27"/>
      <c r="D4702" s="27"/>
      <c r="E4702" s="27"/>
      <c r="F4702" s="26"/>
      <c r="G4702" s="28" t="str">
        <f t="shared" si="81"/>
        <v/>
      </c>
      <c r="H4702" s="31"/>
    </row>
    <row r="4703" spans="2:8">
      <c r="B4703" s="27"/>
      <c r="C4703" s="27"/>
      <c r="D4703" s="27"/>
      <c r="E4703" s="27"/>
      <c r="F4703" s="26"/>
      <c r="G4703" s="28" t="str">
        <f t="shared" si="81"/>
        <v/>
      </c>
      <c r="H4703" s="31"/>
    </row>
    <row r="4704" spans="2:8">
      <c r="B4704" s="27"/>
      <c r="C4704" s="27"/>
      <c r="D4704" s="27"/>
      <c r="E4704" s="27"/>
      <c r="F4704" s="26"/>
      <c r="G4704" s="28" t="str">
        <f t="shared" si="81"/>
        <v/>
      </c>
      <c r="H4704" s="31"/>
    </row>
    <row r="4705" spans="2:8">
      <c r="B4705" s="27"/>
      <c r="C4705" s="27"/>
      <c r="D4705" s="27"/>
      <c r="E4705" s="27"/>
      <c r="F4705" s="26"/>
      <c r="G4705" s="28" t="str">
        <f t="shared" si="81"/>
        <v/>
      </c>
      <c r="H4705" s="31"/>
    </row>
    <row r="4706" spans="2:8">
      <c r="B4706" s="27"/>
      <c r="C4706" s="27"/>
      <c r="D4706" s="27"/>
      <c r="E4706" s="27"/>
      <c r="F4706" s="26"/>
      <c r="G4706" s="28" t="str">
        <f t="shared" si="81"/>
        <v/>
      </c>
      <c r="H4706" s="31"/>
    </row>
    <row r="4707" spans="2:8">
      <c r="B4707" s="27"/>
      <c r="C4707" s="27"/>
      <c r="D4707" s="27"/>
      <c r="E4707" s="27"/>
      <c r="F4707" s="26"/>
      <c r="G4707" s="28" t="str">
        <f t="shared" si="81"/>
        <v/>
      </c>
      <c r="H4707" s="31"/>
    </row>
    <row r="4708" spans="2:8">
      <c r="B4708" s="27"/>
      <c r="C4708" s="27"/>
      <c r="D4708" s="27"/>
      <c r="E4708" s="27"/>
      <c r="F4708" s="26"/>
      <c r="G4708" s="28" t="str">
        <f t="shared" si="81"/>
        <v/>
      </c>
      <c r="H4708" s="31"/>
    </row>
    <row r="4709" spans="2:8">
      <c r="B4709" s="27"/>
      <c r="C4709" s="27"/>
      <c r="D4709" s="27"/>
      <c r="E4709" s="27"/>
      <c r="F4709" s="26"/>
      <c r="G4709" s="28" t="str">
        <f t="shared" si="81"/>
        <v/>
      </c>
      <c r="H4709" s="31"/>
    </row>
    <row r="4710" spans="2:8">
      <c r="B4710" s="27"/>
      <c r="C4710" s="27"/>
      <c r="D4710" s="27"/>
      <c r="E4710" s="27"/>
      <c r="F4710" s="26"/>
      <c r="G4710" s="28" t="str">
        <f t="shared" si="81"/>
        <v/>
      </c>
      <c r="H4710" s="31"/>
    </row>
    <row r="4711" spans="2:8">
      <c r="B4711" s="27"/>
      <c r="C4711" s="27"/>
      <c r="D4711" s="27"/>
      <c r="E4711" s="27"/>
      <c r="F4711" s="26"/>
      <c r="G4711" s="28" t="str">
        <f t="shared" si="81"/>
        <v/>
      </c>
      <c r="H4711" s="31"/>
    </row>
    <row r="4712" spans="2:8">
      <c r="B4712" s="27"/>
      <c r="C4712" s="27"/>
      <c r="D4712" s="27"/>
      <c r="E4712" s="27"/>
      <c r="F4712" s="26"/>
      <c r="G4712" s="28" t="str">
        <f t="shared" si="81"/>
        <v/>
      </c>
      <c r="H4712" s="31"/>
    </row>
    <row r="4713" spans="2:8">
      <c r="B4713" s="27"/>
      <c r="C4713" s="27"/>
      <c r="D4713" s="27"/>
      <c r="E4713" s="27"/>
      <c r="F4713" s="26"/>
      <c r="G4713" s="28" t="str">
        <f t="shared" ref="G4713:G4776" si="82">IF(F4713="","",IF(F4713="EI",4,IF(F4713="EO",5.2,IF(F4713="EQ",3.9,IF(F4713="ILF",7.5,IF(F4713="EIF",5.4))))))</f>
        <v/>
      </c>
      <c r="H4713" s="31"/>
    </row>
    <row r="4714" spans="2:8">
      <c r="B4714" s="27"/>
      <c r="C4714" s="27"/>
      <c r="D4714" s="27"/>
      <c r="E4714" s="27"/>
      <c r="F4714" s="26"/>
      <c r="G4714" s="28" t="str">
        <f t="shared" si="82"/>
        <v/>
      </c>
      <c r="H4714" s="31"/>
    </row>
    <row r="4715" spans="2:8">
      <c r="B4715" s="27"/>
      <c r="C4715" s="27"/>
      <c r="D4715" s="27"/>
      <c r="E4715" s="27"/>
      <c r="F4715" s="26"/>
      <c r="G4715" s="28" t="str">
        <f t="shared" si="82"/>
        <v/>
      </c>
      <c r="H4715" s="31"/>
    </row>
    <row r="4716" spans="2:8">
      <c r="B4716" s="27"/>
      <c r="C4716" s="27"/>
      <c r="D4716" s="27"/>
      <c r="E4716" s="27"/>
      <c r="F4716" s="26"/>
      <c r="G4716" s="28" t="str">
        <f t="shared" si="82"/>
        <v/>
      </c>
      <c r="H4716" s="31"/>
    </row>
    <row r="4717" spans="2:8">
      <c r="B4717" s="27"/>
      <c r="C4717" s="27"/>
      <c r="D4717" s="27"/>
      <c r="E4717" s="27"/>
      <c r="F4717" s="26"/>
      <c r="G4717" s="28" t="str">
        <f t="shared" si="82"/>
        <v/>
      </c>
      <c r="H4717" s="31"/>
    </row>
    <row r="4718" spans="2:8">
      <c r="B4718" s="27"/>
      <c r="C4718" s="27"/>
      <c r="D4718" s="27"/>
      <c r="E4718" s="27"/>
      <c r="F4718" s="26"/>
      <c r="G4718" s="28" t="str">
        <f t="shared" si="82"/>
        <v/>
      </c>
      <c r="H4718" s="31"/>
    </row>
    <row r="4719" spans="2:8">
      <c r="B4719" s="27"/>
      <c r="C4719" s="27"/>
      <c r="D4719" s="27"/>
      <c r="E4719" s="27"/>
      <c r="F4719" s="26"/>
      <c r="G4719" s="28" t="str">
        <f t="shared" si="82"/>
        <v/>
      </c>
      <c r="H4719" s="31"/>
    </row>
    <row r="4720" spans="2:8">
      <c r="B4720" s="27"/>
      <c r="C4720" s="27"/>
      <c r="D4720" s="27"/>
      <c r="E4720" s="27"/>
      <c r="F4720" s="26"/>
      <c r="G4720" s="28" t="str">
        <f t="shared" si="82"/>
        <v/>
      </c>
      <c r="H4720" s="31"/>
    </row>
    <row r="4721" spans="2:8">
      <c r="B4721" s="27"/>
      <c r="C4721" s="27"/>
      <c r="D4721" s="27"/>
      <c r="E4721" s="27"/>
      <c r="F4721" s="26"/>
      <c r="G4721" s="28" t="str">
        <f t="shared" si="82"/>
        <v/>
      </c>
      <c r="H4721" s="31"/>
    </row>
    <row r="4722" spans="2:8">
      <c r="B4722" s="27"/>
      <c r="C4722" s="27"/>
      <c r="D4722" s="27"/>
      <c r="E4722" s="27"/>
      <c r="F4722" s="26"/>
      <c r="G4722" s="28" t="str">
        <f t="shared" si="82"/>
        <v/>
      </c>
      <c r="H4722" s="31"/>
    </row>
    <row r="4723" spans="2:8">
      <c r="B4723" s="27"/>
      <c r="C4723" s="27"/>
      <c r="D4723" s="27"/>
      <c r="E4723" s="27"/>
      <c r="F4723" s="26"/>
      <c r="G4723" s="28" t="str">
        <f t="shared" si="82"/>
        <v/>
      </c>
      <c r="H4723" s="31"/>
    </row>
    <row r="4724" spans="2:8">
      <c r="B4724" s="27"/>
      <c r="C4724" s="27"/>
      <c r="D4724" s="27"/>
      <c r="E4724" s="27"/>
      <c r="F4724" s="26"/>
      <c r="G4724" s="28" t="str">
        <f t="shared" si="82"/>
        <v/>
      </c>
      <c r="H4724" s="31"/>
    </row>
    <row r="4725" spans="2:8">
      <c r="B4725" s="27"/>
      <c r="C4725" s="27"/>
      <c r="D4725" s="27"/>
      <c r="E4725" s="27"/>
      <c r="F4725" s="26"/>
      <c r="G4725" s="28" t="str">
        <f t="shared" si="82"/>
        <v/>
      </c>
      <c r="H4725" s="31"/>
    </row>
    <row r="4726" spans="2:8">
      <c r="B4726" s="27"/>
      <c r="C4726" s="27"/>
      <c r="D4726" s="27"/>
      <c r="E4726" s="27"/>
      <c r="F4726" s="26"/>
      <c r="G4726" s="28" t="str">
        <f t="shared" si="82"/>
        <v/>
      </c>
      <c r="H4726" s="31"/>
    </row>
    <row r="4727" spans="2:8">
      <c r="B4727" s="27"/>
      <c r="C4727" s="27"/>
      <c r="D4727" s="27"/>
      <c r="E4727" s="27"/>
      <c r="F4727" s="26"/>
      <c r="G4727" s="28" t="str">
        <f t="shared" si="82"/>
        <v/>
      </c>
      <c r="H4727" s="31"/>
    </row>
    <row r="4728" spans="2:8">
      <c r="B4728" s="27"/>
      <c r="C4728" s="27"/>
      <c r="D4728" s="27"/>
      <c r="E4728" s="27"/>
      <c r="F4728" s="26"/>
      <c r="G4728" s="28" t="str">
        <f t="shared" si="82"/>
        <v/>
      </c>
      <c r="H4728" s="31"/>
    </row>
    <row r="4729" spans="2:8">
      <c r="B4729" s="27"/>
      <c r="C4729" s="27"/>
      <c r="D4729" s="27"/>
      <c r="E4729" s="27"/>
      <c r="F4729" s="26"/>
      <c r="G4729" s="28" t="str">
        <f t="shared" si="82"/>
        <v/>
      </c>
      <c r="H4729" s="31"/>
    </row>
    <row r="4730" spans="2:8">
      <c r="B4730" s="27"/>
      <c r="C4730" s="27"/>
      <c r="D4730" s="27"/>
      <c r="E4730" s="27"/>
      <c r="F4730" s="26"/>
      <c r="G4730" s="28" t="str">
        <f t="shared" si="82"/>
        <v/>
      </c>
      <c r="H4730" s="31"/>
    </row>
    <row r="4731" spans="2:8">
      <c r="B4731" s="27"/>
      <c r="C4731" s="27"/>
      <c r="D4731" s="27"/>
      <c r="E4731" s="27"/>
      <c r="F4731" s="26"/>
      <c r="G4731" s="28" t="str">
        <f t="shared" si="82"/>
        <v/>
      </c>
      <c r="H4731" s="31"/>
    </row>
    <row r="4732" spans="2:8">
      <c r="B4732" s="27"/>
      <c r="C4732" s="27"/>
      <c r="D4732" s="27"/>
      <c r="E4732" s="27"/>
      <c r="F4732" s="26"/>
      <c r="G4732" s="28" t="str">
        <f t="shared" si="82"/>
        <v/>
      </c>
      <c r="H4732" s="31"/>
    </row>
    <row r="4733" spans="2:8">
      <c r="B4733" s="27"/>
      <c r="C4733" s="27"/>
      <c r="D4733" s="27"/>
      <c r="E4733" s="27"/>
      <c r="F4733" s="26"/>
      <c r="G4733" s="28" t="str">
        <f t="shared" si="82"/>
        <v/>
      </c>
      <c r="H4733" s="31"/>
    </row>
    <row r="4734" spans="2:8">
      <c r="B4734" s="27"/>
      <c r="C4734" s="27"/>
      <c r="D4734" s="27"/>
      <c r="E4734" s="27"/>
      <c r="F4734" s="26"/>
      <c r="G4734" s="28" t="str">
        <f t="shared" si="82"/>
        <v/>
      </c>
      <c r="H4734" s="31"/>
    </row>
    <row r="4735" spans="2:8">
      <c r="B4735" s="27"/>
      <c r="C4735" s="27"/>
      <c r="D4735" s="27"/>
      <c r="E4735" s="27"/>
      <c r="F4735" s="26"/>
      <c r="G4735" s="28" t="str">
        <f t="shared" si="82"/>
        <v/>
      </c>
      <c r="H4735" s="31"/>
    </row>
    <row r="4736" spans="2:8">
      <c r="B4736" s="27"/>
      <c r="C4736" s="27"/>
      <c r="D4736" s="27"/>
      <c r="E4736" s="27"/>
      <c r="F4736" s="26"/>
      <c r="G4736" s="28" t="str">
        <f t="shared" si="82"/>
        <v/>
      </c>
      <c r="H4736" s="31"/>
    </row>
    <row r="4737" spans="2:8">
      <c r="B4737" s="27"/>
      <c r="C4737" s="27"/>
      <c r="D4737" s="27"/>
      <c r="E4737" s="27"/>
      <c r="F4737" s="26"/>
      <c r="G4737" s="28" t="str">
        <f t="shared" si="82"/>
        <v/>
      </c>
      <c r="H4737" s="31"/>
    </row>
    <row r="4738" spans="2:8">
      <c r="B4738" s="27"/>
      <c r="C4738" s="27"/>
      <c r="D4738" s="27"/>
      <c r="E4738" s="27"/>
      <c r="F4738" s="26"/>
      <c r="G4738" s="28" t="str">
        <f t="shared" si="82"/>
        <v/>
      </c>
      <c r="H4738" s="31"/>
    </row>
    <row r="4739" spans="2:8">
      <c r="B4739" s="27"/>
      <c r="C4739" s="27"/>
      <c r="D4739" s="27"/>
      <c r="E4739" s="27"/>
      <c r="F4739" s="26"/>
      <c r="G4739" s="28" t="str">
        <f t="shared" si="82"/>
        <v/>
      </c>
      <c r="H4739" s="31"/>
    </row>
    <row r="4740" spans="2:8">
      <c r="B4740" s="27"/>
      <c r="C4740" s="27"/>
      <c r="D4740" s="27"/>
      <c r="E4740" s="27"/>
      <c r="F4740" s="26"/>
      <c r="G4740" s="28" t="str">
        <f t="shared" si="82"/>
        <v/>
      </c>
      <c r="H4740" s="31"/>
    </row>
    <row r="4741" spans="2:8">
      <c r="B4741" s="27"/>
      <c r="C4741" s="27"/>
      <c r="D4741" s="27"/>
      <c r="E4741" s="27"/>
      <c r="F4741" s="26"/>
      <c r="G4741" s="28" t="str">
        <f t="shared" si="82"/>
        <v/>
      </c>
      <c r="H4741" s="31"/>
    </row>
    <row r="4742" spans="2:8">
      <c r="B4742" s="27"/>
      <c r="C4742" s="27"/>
      <c r="D4742" s="27"/>
      <c r="E4742" s="27"/>
      <c r="F4742" s="26"/>
      <c r="G4742" s="28" t="str">
        <f t="shared" si="82"/>
        <v/>
      </c>
      <c r="H4742" s="31"/>
    </row>
    <row r="4743" spans="2:8">
      <c r="B4743" s="27"/>
      <c r="C4743" s="27"/>
      <c r="D4743" s="27"/>
      <c r="E4743" s="27"/>
      <c r="F4743" s="26"/>
      <c r="G4743" s="28" t="str">
        <f t="shared" si="82"/>
        <v/>
      </c>
      <c r="H4743" s="31"/>
    </row>
    <row r="4744" spans="2:8">
      <c r="B4744" s="27"/>
      <c r="C4744" s="27"/>
      <c r="D4744" s="27"/>
      <c r="E4744" s="27"/>
      <c r="F4744" s="26"/>
      <c r="G4744" s="28" t="str">
        <f t="shared" si="82"/>
        <v/>
      </c>
      <c r="H4744" s="31"/>
    </row>
    <row r="4745" spans="2:8">
      <c r="B4745" s="27"/>
      <c r="C4745" s="27"/>
      <c r="D4745" s="27"/>
      <c r="E4745" s="27"/>
      <c r="F4745" s="26"/>
      <c r="G4745" s="28" t="str">
        <f t="shared" si="82"/>
        <v/>
      </c>
      <c r="H4745" s="31"/>
    </row>
    <row r="4746" spans="2:8">
      <c r="B4746" s="27"/>
      <c r="C4746" s="27"/>
      <c r="D4746" s="27"/>
      <c r="E4746" s="27"/>
      <c r="F4746" s="26"/>
      <c r="G4746" s="28" t="str">
        <f t="shared" si="82"/>
        <v/>
      </c>
      <c r="H4746" s="31"/>
    </row>
    <row r="4747" spans="2:8">
      <c r="B4747" s="27"/>
      <c r="C4747" s="27"/>
      <c r="D4747" s="27"/>
      <c r="E4747" s="27"/>
      <c r="F4747" s="26"/>
      <c r="G4747" s="28" t="str">
        <f t="shared" si="82"/>
        <v/>
      </c>
      <c r="H4747" s="31"/>
    </row>
    <row r="4748" spans="2:8">
      <c r="B4748" s="27"/>
      <c r="C4748" s="27"/>
      <c r="D4748" s="27"/>
      <c r="E4748" s="27"/>
      <c r="F4748" s="26"/>
      <c r="G4748" s="28" t="str">
        <f t="shared" si="82"/>
        <v/>
      </c>
      <c r="H4748" s="31"/>
    </row>
    <row r="4749" spans="2:8">
      <c r="B4749" s="27"/>
      <c r="C4749" s="27"/>
      <c r="D4749" s="27"/>
      <c r="E4749" s="27"/>
      <c r="F4749" s="26"/>
      <c r="G4749" s="28" t="str">
        <f t="shared" si="82"/>
        <v/>
      </c>
      <c r="H4749" s="31"/>
    </row>
    <row r="4750" spans="2:8">
      <c r="B4750" s="27"/>
      <c r="C4750" s="27"/>
      <c r="D4750" s="27"/>
      <c r="E4750" s="27"/>
      <c r="F4750" s="26"/>
      <c r="G4750" s="28" t="str">
        <f t="shared" si="82"/>
        <v/>
      </c>
      <c r="H4750" s="31"/>
    </row>
    <row r="4751" spans="2:8">
      <c r="B4751" s="27"/>
      <c r="C4751" s="27"/>
      <c r="D4751" s="27"/>
      <c r="E4751" s="27"/>
      <c r="F4751" s="26"/>
      <c r="G4751" s="28" t="str">
        <f t="shared" si="82"/>
        <v/>
      </c>
      <c r="H4751" s="31"/>
    </row>
    <row r="4752" spans="2:8">
      <c r="B4752" s="27"/>
      <c r="C4752" s="27"/>
      <c r="D4752" s="27"/>
      <c r="E4752" s="27"/>
      <c r="F4752" s="26"/>
      <c r="G4752" s="28" t="str">
        <f t="shared" si="82"/>
        <v/>
      </c>
      <c r="H4752" s="31"/>
    </row>
    <row r="4753" spans="2:8">
      <c r="B4753" s="27"/>
      <c r="C4753" s="27"/>
      <c r="D4753" s="27"/>
      <c r="E4753" s="27"/>
      <c r="F4753" s="26"/>
      <c r="G4753" s="28" t="str">
        <f t="shared" si="82"/>
        <v/>
      </c>
      <c r="H4753" s="31"/>
    </row>
    <row r="4754" spans="2:8">
      <c r="B4754" s="27"/>
      <c r="C4754" s="27"/>
      <c r="D4754" s="27"/>
      <c r="E4754" s="27"/>
      <c r="F4754" s="26"/>
      <c r="G4754" s="28" t="str">
        <f t="shared" si="82"/>
        <v/>
      </c>
      <c r="H4754" s="31"/>
    </row>
    <row r="4755" spans="2:8">
      <c r="B4755" s="27"/>
      <c r="C4755" s="27"/>
      <c r="D4755" s="27"/>
      <c r="E4755" s="27"/>
      <c r="F4755" s="26"/>
      <c r="G4755" s="28" t="str">
        <f t="shared" si="82"/>
        <v/>
      </c>
      <c r="H4755" s="31"/>
    </row>
    <row r="4756" spans="2:8">
      <c r="B4756" s="27"/>
      <c r="C4756" s="27"/>
      <c r="D4756" s="27"/>
      <c r="E4756" s="27"/>
      <c r="F4756" s="26"/>
      <c r="G4756" s="28" t="str">
        <f t="shared" si="82"/>
        <v/>
      </c>
      <c r="H4756" s="31"/>
    </row>
    <row r="4757" spans="2:8">
      <c r="B4757" s="27"/>
      <c r="C4757" s="27"/>
      <c r="D4757" s="27"/>
      <c r="E4757" s="27"/>
      <c r="F4757" s="26"/>
      <c r="G4757" s="28" t="str">
        <f t="shared" si="82"/>
        <v/>
      </c>
      <c r="H4757" s="31"/>
    </row>
    <row r="4758" spans="2:8">
      <c r="B4758" s="27"/>
      <c r="C4758" s="27"/>
      <c r="D4758" s="27"/>
      <c r="E4758" s="27"/>
      <c r="F4758" s="26"/>
      <c r="G4758" s="28" t="str">
        <f t="shared" si="82"/>
        <v/>
      </c>
      <c r="H4758" s="31"/>
    </row>
    <row r="4759" spans="2:8">
      <c r="B4759" s="27"/>
      <c r="C4759" s="27"/>
      <c r="D4759" s="27"/>
      <c r="E4759" s="27"/>
      <c r="F4759" s="26"/>
      <c r="G4759" s="28" t="str">
        <f t="shared" si="82"/>
        <v/>
      </c>
      <c r="H4759" s="31"/>
    </row>
    <row r="4760" spans="2:8">
      <c r="B4760" s="27"/>
      <c r="C4760" s="27"/>
      <c r="D4760" s="27"/>
      <c r="E4760" s="27"/>
      <c r="F4760" s="26"/>
      <c r="G4760" s="28" t="str">
        <f t="shared" si="82"/>
        <v/>
      </c>
      <c r="H4760" s="31"/>
    </row>
    <row r="4761" spans="2:8">
      <c r="B4761" s="27"/>
      <c r="C4761" s="27"/>
      <c r="D4761" s="27"/>
      <c r="E4761" s="27"/>
      <c r="F4761" s="26"/>
      <c r="G4761" s="28" t="str">
        <f t="shared" si="82"/>
        <v/>
      </c>
      <c r="H4761" s="31"/>
    </row>
    <row r="4762" spans="2:8">
      <c r="B4762" s="27"/>
      <c r="C4762" s="27"/>
      <c r="D4762" s="27"/>
      <c r="E4762" s="27"/>
      <c r="F4762" s="26"/>
      <c r="G4762" s="28" t="str">
        <f t="shared" si="82"/>
        <v/>
      </c>
      <c r="H4762" s="31"/>
    </row>
    <row r="4763" spans="2:8">
      <c r="B4763" s="27"/>
      <c r="C4763" s="27"/>
      <c r="D4763" s="27"/>
      <c r="E4763" s="27"/>
      <c r="F4763" s="26"/>
      <c r="G4763" s="28" t="str">
        <f t="shared" si="82"/>
        <v/>
      </c>
      <c r="H4763" s="31"/>
    </row>
    <row r="4764" spans="2:8">
      <c r="B4764" s="27"/>
      <c r="C4764" s="27"/>
      <c r="D4764" s="27"/>
      <c r="E4764" s="27"/>
      <c r="F4764" s="26"/>
      <c r="G4764" s="28" t="str">
        <f t="shared" si="82"/>
        <v/>
      </c>
      <c r="H4764" s="31"/>
    </row>
    <row r="4765" spans="2:8">
      <c r="B4765" s="27"/>
      <c r="C4765" s="27"/>
      <c r="D4765" s="27"/>
      <c r="E4765" s="27"/>
      <c r="F4765" s="26"/>
      <c r="G4765" s="28" t="str">
        <f t="shared" si="82"/>
        <v/>
      </c>
      <c r="H4765" s="31"/>
    </row>
    <row r="4766" spans="2:8">
      <c r="B4766" s="27"/>
      <c r="C4766" s="27"/>
      <c r="D4766" s="27"/>
      <c r="E4766" s="27"/>
      <c r="F4766" s="26"/>
      <c r="G4766" s="28" t="str">
        <f t="shared" si="82"/>
        <v/>
      </c>
      <c r="H4766" s="31"/>
    </row>
    <row r="4767" spans="2:8">
      <c r="B4767" s="27"/>
      <c r="C4767" s="27"/>
      <c r="D4767" s="27"/>
      <c r="E4767" s="27"/>
      <c r="F4767" s="26"/>
      <c r="G4767" s="28" t="str">
        <f t="shared" si="82"/>
        <v/>
      </c>
      <c r="H4767" s="31"/>
    </row>
    <row r="4768" spans="2:8">
      <c r="B4768" s="27"/>
      <c r="C4768" s="27"/>
      <c r="D4768" s="27"/>
      <c r="E4768" s="27"/>
      <c r="F4768" s="26"/>
      <c r="G4768" s="28" t="str">
        <f t="shared" si="82"/>
        <v/>
      </c>
      <c r="H4768" s="31"/>
    </row>
    <row r="4769" spans="2:8">
      <c r="B4769" s="27"/>
      <c r="C4769" s="27"/>
      <c r="D4769" s="27"/>
      <c r="E4769" s="27"/>
      <c r="F4769" s="26"/>
      <c r="G4769" s="28" t="str">
        <f t="shared" si="82"/>
        <v/>
      </c>
      <c r="H4769" s="31"/>
    </row>
    <row r="4770" spans="2:8">
      <c r="B4770" s="27"/>
      <c r="C4770" s="27"/>
      <c r="D4770" s="27"/>
      <c r="E4770" s="27"/>
      <c r="F4770" s="26"/>
      <c r="G4770" s="28" t="str">
        <f t="shared" si="82"/>
        <v/>
      </c>
      <c r="H4770" s="31"/>
    </row>
    <row r="4771" spans="2:8">
      <c r="B4771" s="27"/>
      <c r="C4771" s="27"/>
      <c r="D4771" s="27"/>
      <c r="E4771" s="27"/>
      <c r="F4771" s="26"/>
      <c r="G4771" s="28" t="str">
        <f t="shared" si="82"/>
        <v/>
      </c>
      <c r="H4771" s="31"/>
    </row>
    <row r="4772" spans="2:8">
      <c r="B4772" s="27"/>
      <c r="C4772" s="27"/>
      <c r="D4772" s="27"/>
      <c r="E4772" s="27"/>
      <c r="F4772" s="26"/>
      <c r="G4772" s="28" t="str">
        <f t="shared" si="82"/>
        <v/>
      </c>
      <c r="H4772" s="31"/>
    </row>
    <row r="4773" spans="2:8">
      <c r="B4773" s="27"/>
      <c r="C4773" s="27"/>
      <c r="D4773" s="27"/>
      <c r="E4773" s="27"/>
      <c r="F4773" s="26"/>
      <c r="G4773" s="28" t="str">
        <f t="shared" si="82"/>
        <v/>
      </c>
      <c r="H4773" s="31"/>
    </row>
    <row r="4774" spans="2:8">
      <c r="B4774" s="27"/>
      <c r="C4774" s="27"/>
      <c r="D4774" s="27"/>
      <c r="E4774" s="27"/>
      <c r="F4774" s="26"/>
      <c r="G4774" s="28" t="str">
        <f t="shared" si="82"/>
        <v/>
      </c>
      <c r="H4774" s="31"/>
    </row>
    <row r="4775" spans="2:8">
      <c r="B4775" s="27"/>
      <c r="C4775" s="27"/>
      <c r="D4775" s="27"/>
      <c r="E4775" s="27"/>
      <c r="F4775" s="26"/>
      <c r="G4775" s="28" t="str">
        <f t="shared" si="82"/>
        <v/>
      </c>
      <c r="H4775" s="31"/>
    </row>
    <row r="4776" spans="2:8">
      <c r="B4776" s="27"/>
      <c r="C4776" s="27"/>
      <c r="D4776" s="27"/>
      <c r="E4776" s="27"/>
      <c r="F4776" s="26"/>
      <c r="G4776" s="28" t="str">
        <f t="shared" si="82"/>
        <v/>
      </c>
      <c r="H4776" s="31"/>
    </row>
    <row r="4777" spans="2:8">
      <c r="B4777" s="27"/>
      <c r="C4777" s="27"/>
      <c r="D4777" s="27"/>
      <c r="E4777" s="27"/>
      <c r="F4777" s="26"/>
      <c r="G4777" s="28" t="str">
        <f t="shared" ref="G4777:G4840" si="83">IF(F4777="","",IF(F4777="EI",4,IF(F4777="EO",5.2,IF(F4777="EQ",3.9,IF(F4777="ILF",7.5,IF(F4777="EIF",5.4))))))</f>
        <v/>
      </c>
      <c r="H4777" s="31"/>
    </row>
    <row r="4778" spans="2:8">
      <c r="B4778" s="27"/>
      <c r="C4778" s="27"/>
      <c r="D4778" s="27"/>
      <c r="E4778" s="27"/>
      <c r="F4778" s="26"/>
      <c r="G4778" s="28" t="str">
        <f t="shared" si="83"/>
        <v/>
      </c>
      <c r="H4778" s="31"/>
    </row>
    <row r="4779" spans="2:8">
      <c r="B4779" s="27"/>
      <c r="C4779" s="27"/>
      <c r="D4779" s="27"/>
      <c r="E4779" s="27"/>
      <c r="F4779" s="26"/>
      <c r="G4779" s="28" t="str">
        <f t="shared" si="83"/>
        <v/>
      </c>
      <c r="H4779" s="31"/>
    </row>
    <row r="4780" spans="2:8">
      <c r="B4780" s="27"/>
      <c r="C4780" s="27"/>
      <c r="D4780" s="27"/>
      <c r="E4780" s="27"/>
      <c r="F4780" s="26"/>
      <c r="G4780" s="28" t="str">
        <f t="shared" si="83"/>
        <v/>
      </c>
      <c r="H4780" s="31"/>
    </row>
    <row r="4781" spans="2:8">
      <c r="B4781" s="27"/>
      <c r="C4781" s="27"/>
      <c r="D4781" s="27"/>
      <c r="E4781" s="27"/>
      <c r="F4781" s="26"/>
      <c r="G4781" s="28" t="str">
        <f t="shared" si="83"/>
        <v/>
      </c>
      <c r="H4781" s="31"/>
    </row>
    <row r="4782" spans="2:8">
      <c r="B4782" s="27"/>
      <c r="C4782" s="27"/>
      <c r="D4782" s="27"/>
      <c r="E4782" s="27"/>
      <c r="F4782" s="26"/>
      <c r="G4782" s="28" t="str">
        <f t="shared" si="83"/>
        <v/>
      </c>
      <c r="H4782" s="31"/>
    </row>
    <row r="4783" spans="2:8">
      <c r="B4783" s="27"/>
      <c r="C4783" s="27"/>
      <c r="D4783" s="27"/>
      <c r="E4783" s="27"/>
      <c r="F4783" s="26"/>
      <c r="G4783" s="28" t="str">
        <f t="shared" si="83"/>
        <v/>
      </c>
      <c r="H4783" s="31"/>
    </row>
    <row r="4784" spans="2:8">
      <c r="B4784" s="27"/>
      <c r="C4784" s="27"/>
      <c r="D4784" s="27"/>
      <c r="E4784" s="27"/>
      <c r="F4784" s="26"/>
      <c r="G4784" s="28" t="str">
        <f t="shared" si="83"/>
        <v/>
      </c>
      <c r="H4784" s="31"/>
    </row>
    <row r="4785" spans="2:8">
      <c r="B4785" s="27"/>
      <c r="C4785" s="27"/>
      <c r="D4785" s="27"/>
      <c r="E4785" s="27"/>
      <c r="F4785" s="26"/>
      <c r="G4785" s="28" t="str">
        <f t="shared" si="83"/>
        <v/>
      </c>
      <c r="H4785" s="31"/>
    </row>
    <row r="4786" spans="2:8">
      <c r="B4786" s="27"/>
      <c r="C4786" s="27"/>
      <c r="D4786" s="27"/>
      <c r="E4786" s="27"/>
      <c r="F4786" s="26"/>
      <c r="G4786" s="28" t="str">
        <f t="shared" si="83"/>
        <v/>
      </c>
      <c r="H4786" s="31"/>
    </row>
    <row r="4787" spans="2:8">
      <c r="B4787" s="27"/>
      <c r="C4787" s="27"/>
      <c r="D4787" s="27"/>
      <c r="E4787" s="27"/>
      <c r="F4787" s="26"/>
      <c r="G4787" s="28" t="str">
        <f t="shared" si="83"/>
        <v/>
      </c>
      <c r="H4787" s="31"/>
    </row>
    <row r="4788" spans="2:8">
      <c r="B4788" s="27"/>
      <c r="C4788" s="27"/>
      <c r="D4788" s="27"/>
      <c r="E4788" s="27"/>
      <c r="F4788" s="26"/>
      <c r="G4788" s="28" t="str">
        <f t="shared" si="83"/>
        <v/>
      </c>
      <c r="H4788" s="31"/>
    </row>
    <row r="4789" spans="2:8">
      <c r="B4789" s="27"/>
      <c r="C4789" s="27"/>
      <c r="D4789" s="27"/>
      <c r="E4789" s="27"/>
      <c r="F4789" s="26"/>
      <c r="G4789" s="28" t="str">
        <f t="shared" si="83"/>
        <v/>
      </c>
      <c r="H4789" s="31"/>
    </row>
    <row r="4790" spans="2:8">
      <c r="B4790" s="27"/>
      <c r="C4790" s="27"/>
      <c r="D4790" s="27"/>
      <c r="E4790" s="27"/>
      <c r="F4790" s="26"/>
      <c r="G4790" s="28" t="str">
        <f t="shared" si="83"/>
        <v/>
      </c>
      <c r="H4790" s="31"/>
    </row>
    <row r="4791" spans="2:8">
      <c r="B4791" s="27"/>
      <c r="C4791" s="27"/>
      <c r="D4791" s="27"/>
      <c r="E4791" s="27"/>
      <c r="F4791" s="26"/>
      <c r="G4791" s="28" t="str">
        <f t="shared" si="83"/>
        <v/>
      </c>
      <c r="H4791" s="31"/>
    </row>
    <row r="4792" spans="2:8">
      <c r="B4792" s="27"/>
      <c r="C4792" s="27"/>
      <c r="D4792" s="27"/>
      <c r="E4792" s="27"/>
      <c r="F4792" s="26"/>
      <c r="G4792" s="28" t="str">
        <f t="shared" si="83"/>
        <v/>
      </c>
      <c r="H4792" s="31"/>
    </row>
    <row r="4793" spans="2:8">
      <c r="B4793" s="27"/>
      <c r="C4793" s="27"/>
      <c r="D4793" s="27"/>
      <c r="E4793" s="27"/>
      <c r="F4793" s="26"/>
      <c r="G4793" s="28" t="str">
        <f t="shared" si="83"/>
        <v/>
      </c>
      <c r="H4793" s="31"/>
    </row>
    <row r="4794" spans="2:8">
      <c r="B4794" s="27"/>
      <c r="C4794" s="27"/>
      <c r="D4794" s="27"/>
      <c r="E4794" s="27"/>
      <c r="F4794" s="26"/>
      <c r="G4794" s="28" t="str">
        <f t="shared" si="83"/>
        <v/>
      </c>
      <c r="H4794" s="31"/>
    </row>
    <row r="4795" spans="2:8">
      <c r="B4795" s="27"/>
      <c r="C4795" s="27"/>
      <c r="D4795" s="27"/>
      <c r="E4795" s="27"/>
      <c r="F4795" s="26"/>
      <c r="G4795" s="28" t="str">
        <f t="shared" si="83"/>
        <v/>
      </c>
      <c r="H4795" s="31"/>
    </row>
    <row r="4796" spans="2:8">
      <c r="B4796" s="27"/>
      <c r="C4796" s="27"/>
      <c r="D4796" s="27"/>
      <c r="E4796" s="27"/>
      <c r="F4796" s="26"/>
      <c r="G4796" s="28" t="str">
        <f t="shared" si="83"/>
        <v/>
      </c>
      <c r="H4796" s="31"/>
    </row>
    <row r="4797" spans="2:8">
      <c r="B4797" s="27"/>
      <c r="C4797" s="27"/>
      <c r="D4797" s="27"/>
      <c r="E4797" s="27"/>
      <c r="F4797" s="26"/>
      <c r="G4797" s="28" t="str">
        <f t="shared" si="83"/>
        <v/>
      </c>
      <c r="H4797" s="31"/>
    </row>
    <row r="4798" spans="2:8">
      <c r="B4798" s="27"/>
      <c r="C4798" s="27"/>
      <c r="D4798" s="27"/>
      <c r="E4798" s="27"/>
      <c r="F4798" s="26"/>
      <c r="G4798" s="28" t="str">
        <f t="shared" si="83"/>
        <v/>
      </c>
      <c r="H4798" s="31"/>
    </row>
    <row r="4799" spans="2:8">
      <c r="B4799" s="27"/>
      <c r="C4799" s="27"/>
      <c r="D4799" s="27"/>
      <c r="E4799" s="27"/>
      <c r="F4799" s="26"/>
      <c r="G4799" s="28" t="str">
        <f t="shared" si="83"/>
        <v/>
      </c>
      <c r="H4799" s="31"/>
    </row>
    <row r="4800" spans="2:8">
      <c r="B4800" s="27"/>
      <c r="C4800" s="27"/>
      <c r="D4800" s="27"/>
      <c r="E4800" s="27"/>
      <c r="F4800" s="26"/>
      <c r="G4800" s="28" t="str">
        <f t="shared" si="83"/>
        <v/>
      </c>
      <c r="H4800" s="31"/>
    </row>
    <row r="4801" spans="2:8">
      <c r="B4801" s="27"/>
      <c r="C4801" s="27"/>
      <c r="D4801" s="27"/>
      <c r="E4801" s="27"/>
      <c r="F4801" s="26"/>
      <c r="G4801" s="28" t="str">
        <f t="shared" si="83"/>
        <v/>
      </c>
      <c r="H4801" s="31"/>
    </row>
    <row r="4802" spans="2:8">
      <c r="B4802" s="27"/>
      <c r="C4802" s="27"/>
      <c r="D4802" s="27"/>
      <c r="E4802" s="27"/>
      <c r="F4802" s="26"/>
      <c r="G4802" s="28" t="str">
        <f t="shared" si="83"/>
        <v/>
      </c>
      <c r="H4802" s="31"/>
    </row>
    <row r="4803" spans="2:8">
      <c r="B4803" s="27"/>
      <c r="C4803" s="27"/>
      <c r="D4803" s="27"/>
      <c r="E4803" s="27"/>
      <c r="F4803" s="26"/>
      <c r="G4803" s="28" t="str">
        <f t="shared" si="83"/>
        <v/>
      </c>
      <c r="H4803" s="31"/>
    </row>
    <row r="4804" spans="2:8">
      <c r="B4804" s="27"/>
      <c r="C4804" s="27"/>
      <c r="D4804" s="27"/>
      <c r="E4804" s="27"/>
      <c r="F4804" s="26"/>
      <c r="G4804" s="28" t="str">
        <f t="shared" si="83"/>
        <v/>
      </c>
      <c r="H4804" s="31"/>
    </row>
    <row r="4805" spans="2:8">
      <c r="B4805" s="27"/>
      <c r="C4805" s="27"/>
      <c r="D4805" s="27"/>
      <c r="E4805" s="27"/>
      <c r="F4805" s="26"/>
      <c r="G4805" s="28" t="str">
        <f t="shared" si="83"/>
        <v/>
      </c>
      <c r="H4805" s="31"/>
    </row>
    <row r="4806" spans="2:8">
      <c r="B4806" s="27"/>
      <c r="C4806" s="27"/>
      <c r="D4806" s="27"/>
      <c r="E4806" s="27"/>
      <c r="F4806" s="26"/>
      <c r="G4806" s="28" t="str">
        <f t="shared" si="83"/>
        <v/>
      </c>
      <c r="H4806" s="31"/>
    </row>
    <row r="4807" spans="2:8">
      <c r="B4807" s="27"/>
      <c r="C4807" s="27"/>
      <c r="D4807" s="27"/>
      <c r="E4807" s="27"/>
      <c r="F4807" s="26"/>
      <c r="G4807" s="28" t="str">
        <f t="shared" si="83"/>
        <v/>
      </c>
      <c r="H4807" s="31"/>
    </row>
    <row r="4808" spans="2:8">
      <c r="B4808" s="27"/>
      <c r="C4808" s="27"/>
      <c r="D4808" s="27"/>
      <c r="E4808" s="27"/>
      <c r="F4808" s="26"/>
      <c r="G4808" s="28" t="str">
        <f t="shared" si="83"/>
        <v/>
      </c>
      <c r="H4808" s="31"/>
    </row>
    <row r="4809" spans="2:8">
      <c r="B4809" s="27"/>
      <c r="C4809" s="27"/>
      <c r="D4809" s="27"/>
      <c r="E4809" s="27"/>
      <c r="F4809" s="26"/>
      <c r="G4809" s="28" t="str">
        <f t="shared" si="83"/>
        <v/>
      </c>
      <c r="H4809" s="31"/>
    </row>
    <row r="4810" spans="2:8">
      <c r="B4810" s="27"/>
      <c r="C4810" s="27"/>
      <c r="D4810" s="27"/>
      <c r="E4810" s="27"/>
      <c r="F4810" s="26"/>
      <c r="G4810" s="28" t="str">
        <f t="shared" si="83"/>
        <v/>
      </c>
      <c r="H4810" s="31"/>
    </row>
    <row r="4811" spans="2:8">
      <c r="B4811" s="27"/>
      <c r="C4811" s="27"/>
      <c r="D4811" s="27"/>
      <c r="E4811" s="27"/>
      <c r="F4811" s="26"/>
      <c r="G4811" s="28" t="str">
        <f t="shared" si="83"/>
        <v/>
      </c>
      <c r="H4811" s="31"/>
    </row>
    <row r="4812" spans="2:8">
      <c r="B4812" s="27"/>
      <c r="C4812" s="27"/>
      <c r="D4812" s="27"/>
      <c r="E4812" s="27"/>
      <c r="F4812" s="26"/>
      <c r="G4812" s="28" t="str">
        <f t="shared" si="83"/>
        <v/>
      </c>
      <c r="H4812" s="31"/>
    </row>
    <row r="4813" spans="2:8">
      <c r="B4813" s="27"/>
      <c r="C4813" s="27"/>
      <c r="D4813" s="27"/>
      <c r="E4813" s="27"/>
      <c r="F4813" s="26"/>
      <c r="G4813" s="28" t="str">
        <f t="shared" si="83"/>
        <v/>
      </c>
      <c r="H4813" s="31"/>
    </row>
    <row r="4814" spans="2:8">
      <c r="B4814" s="27"/>
      <c r="C4814" s="27"/>
      <c r="D4814" s="27"/>
      <c r="E4814" s="27"/>
      <c r="F4814" s="26"/>
      <c r="G4814" s="28" t="str">
        <f t="shared" si="83"/>
        <v/>
      </c>
      <c r="H4814" s="31"/>
    </row>
    <row r="4815" spans="2:8">
      <c r="B4815" s="27"/>
      <c r="C4815" s="27"/>
      <c r="D4815" s="27"/>
      <c r="E4815" s="27"/>
      <c r="F4815" s="26"/>
      <c r="G4815" s="28" t="str">
        <f t="shared" si="83"/>
        <v/>
      </c>
      <c r="H4815" s="31"/>
    </row>
    <row r="4816" spans="2:8">
      <c r="B4816" s="27"/>
      <c r="C4816" s="27"/>
      <c r="D4816" s="27"/>
      <c r="E4816" s="27"/>
      <c r="F4816" s="26"/>
      <c r="G4816" s="28" t="str">
        <f t="shared" si="83"/>
        <v/>
      </c>
      <c r="H4816" s="31"/>
    </row>
    <row r="4817" spans="2:8">
      <c r="B4817" s="27"/>
      <c r="C4817" s="27"/>
      <c r="D4817" s="27"/>
      <c r="E4817" s="27"/>
      <c r="F4817" s="26"/>
      <c r="G4817" s="28" t="str">
        <f t="shared" si="83"/>
        <v/>
      </c>
      <c r="H4817" s="31"/>
    </row>
    <row r="4818" spans="2:8">
      <c r="B4818" s="27"/>
      <c r="C4818" s="27"/>
      <c r="D4818" s="27"/>
      <c r="E4818" s="27"/>
      <c r="F4818" s="26"/>
      <c r="G4818" s="28" t="str">
        <f t="shared" si="83"/>
        <v/>
      </c>
      <c r="H4818" s="31"/>
    </row>
    <row r="4819" spans="2:8">
      <c r="B4819" s="27"/>
      <c r="C4819" s="27"/>
      <c r="D4819" s="27"/>
      <c r="E4819" s="27"/>
      <c r="F4819" s="26"/>
      <c r="G4819" s="28" t="str">
        <f t="shared" si="83"/>
        <v/>
      </c>
      <c r="H4819" s="31"/>
    </row>
    <row r="4820" spans="2:8">
      <c r="B4820" s="27"/>
      <c r="C4820" s="27"/>
      <c r="D4820" s="27"/>
      <c r="E4820" s="27"/>
      <c r="F4820" s="26"/>
      <c r="G4820" s="28" t="str">
        <f t="shared" si="83"/>
        <v/>
      </c>
      <c r="H4820" s="31"/>
    </row>
    <row r="4821" spans="2:8">
      <c r="B4821" s="27"/>
      <c r="C4821" s="27"/>
      <c r="D4821" s="27"/>
      <c r="E4821" s="27"/>
      <c r="F4821" s="26"/>
      <c r="G4821" s="28" t="str">
        <f t="shared" si="83"/>
        <v/>
      </c>
      <c r="H4821" s="31"/>
    </row>
    <row r="4822" spans="2:8">
      <c r="B4822" s="27"/>
      <c r="C4822" s="27"/>
      <c r="D4822" s="27"/>
      <c r="E4822" s="27"/>
      <c r="F4822" s="26"/>
      <c r="G4822" s="28" t="str">
        <f t="shared" si="83"/>
        <v/>
      </c>
      <c r="H4822" s="31"/>
    </row>
    <row r="4823" spans="2:8">
      <c r="B4823" s="27"/>
      <c r="C4823" s="27"/>
      <c r="D4823" s="27"/>
      <c r="E4823" s="27"/>
      <c r="F4823" s="26"/>
      <c r="G4823" s="28" t="str">
        <f t="shared" si="83"/>
        <v/>
      </c>
      <c r="H4823" s="31"/>
    </row>
    <row r="4824" spans="2:8">
      <c r="B4824" s="27"/>
      <c r="C4824" s="27"/>
      <c r="D4824" s="27"/>
      <c r="E4824" s="27"/>
      <c r="F4824" s="26"/>
      <c r="G4824" s="28" t="str">
        <f t="shared" si="83"/>
        <v/>
      </c>
      <c r="H4824" s="31"/>
    </row>
    <row r="4825" spans="2:8">
      <c r="B4825" s="27"/>
      <c r="C4825" s="27"/>
      <c r="D4825" s="27"/>
      <c r="E4825" s="27"/>
      <c r="F4825" s="26"/>
      <c r="G4825" s="28" t="str">
        <f t="shared" si="83"/>
        <v/>
      </c>
      <c r="H4825" s="31"/>
    </row>
    <row r="4826" spans="2:8">
      <c r="B4826" s="27"/>
      <c r="C4826" s="27"/>
      <c r="D4826" s="27"/>
      <c r="E4826" s="27"/>
      <c r="F4826" s="26"/>
      <c r="G4826" s="28" t="str">
        <f t="shared" si="83"/>
        <v/>
      </c>
      <c r="H4826" s="31"/>
    </row>
    <row r="4827" spans="2:8">
      <c r="B4827" s="27"/>
      <c r="C4827" s="27"/>
      <c r="D4827" s="27"/>
      <c r="E4827" s="27"/>
      <c r="F4827" s="26"/>
      <c r="G4827" s="28" t="str">
        <f t="shared" si="83"/>
        <v/>
      </c>
      <c r="H4827" s="31"/>
    </row>
    <row r="4828" spans="2:8">
      <c r="B4828" s="27"/>
      <c r="C4828" s="27"/>
      <c r="D4828" s="27"/>
      <c r="E4828" s="27"/>
      <c r="F4828" s="26"/>
      <c r="G4828" s="28" t="str">
        <f t="shared" si="83"/>
        <v/>
      </c>
      <c r="H4828" s="31"/>
    </row>
    <row r="4829" spans="2:8">
      <c r="B4829" s="27"/>
      <c r="C4829" s="27"/>
      <c r="D4829" s="27"/>
      <c r="E4829" s="27"/>
      <c r="F4829" s="26"/>
      <c r="G4829" s="28" t="str">
        <f t="shared" si="83"/>
        <v/>
      </c>
      <c r="H4829" s="31"/>
    </row>
    <row r="4830" spans="2:8">
      <c r="B4830" s="27"/>
      <c r="C4830" s="27"/>
      <c r="D4830" s="27"/>
      <c r="E4830" s="27"/>
      <c r="F4830" s="26"/>
      <c r="G4830" s="28" t="str">
        <f t="shared" si="83"/>
        <v/>
      </c>
      <c r="H4830" s="31"/>
    </row>
    <row r="4831" spans="2:8">
      <c r="B4831" s="27"/>
      <c r="C4831" s="27"/>
      <c r="D4831" s="27"/>
      <c r="E4831" s="27"/>
      <c r="F4831" s="26"/>
      <c r="G4831" s="28" t="str">
        <f t="shared" si="83"/>
        <v/>
      </c>
      <c r="H4831" s="31"/>
    </row>
    <row r="4832" spans="2:8">
      <c r="B4832" s="27"/>
      <c r="C4832" s="27"/>
      <c r="D4832" s="27"/>
      <c r="E4832" s="27"/>
      <c r="F4832" s="26"/>
      <c r="G4832" s="28" t="str">
        <f t="shared" si="83"/>
        <v/>
      </c>
      <c r="H4832" s="31"/>
    </row>
    <row r="4833" spans="2:8">
      <c r="B4833" s="27"/>
      <c r="C4833" s="27"/>
      <c r="D4833" s="27"/>
      <c r="E4833" s="27"/>
      <c r="F4833" s="26"/>
      <c r="G4833" s="28" t="str">
        <f t="shared" si="83"/>
        <v/>
      </c>
      <c r="H4833" s="31"/>
    </row>
    <row r="4834" spans="2:8">
      <c r="B4834" s="27"/>
      <c r="C4834" s="27"/>
      <c r="D4834" s="27"/>
      <c r="E4834" s="27"/>
      <c r="F4834" s="26"/>
      <c r="G4834" s="28" t="str">
        <f t="shared" si="83"/>
        <v/>
      </c>
      <c r="H4834" s="31"/>
    </row>
    <row r="4835" spans="2:8">
      <c r="B4835" s="27"/>
      <c r="C4835" s="27"/>
      <c r="D4835" s="27"/>
      <c r="E4835" s="27"/>
      <c r="F4835" s="26"/>
      <c r="G4835" s="28" t="str">
        <f t="shared" si="83"/>
        <v/>
      </c>
      <c r="H4835" s="31"/>
    </row>
    <row r="4836" spans="2:8">
      <c r="B4836" s="27"/>
      <c r="C4836" s="27"/>
      <c r="D4836" s="27"/>
      <c r="E4836" s="27"/>
      <c r="F4836" s="26"/>
      <c r="G4836" s="28" t="str">
        <f t="shared" si="83"/>
        <v/>
      </c>
      <c r="H4836" s="31"/>
    </row>
    <row r="4837" spans="2:8">
      <c r="B4837" s="27"/>
      <c r="C4837" s="27"/>
      <c r="D4837" s="27"/>
      <c r="E4837" s="27"/>
      <c r="F4837" s="26"/>
      <c r="G4837" s="28" t="str">
        <f t="shared" si="83"/>
        <v/>
      </c>
      <c r="H4837" s="31"/>
    </row>
    <row r="4838" spans="2:8">
      <c r="B4838" s="27"/>
      <c r="C4838" s="27"/>
      <c r="D4838" s="27"/>
      <c r="E4838" s="27"/>
      <c r="F4838" s="26"/>
      <c r="G4838" s="28" t="str">
        <f t="shared" si="83"/>
        <v/>
      </c>
      <c r="H4838" s="31"/>
    </row>
    <row r="4839" spans="2:8">
      <c r="B4839" s="27"/>
      <c r="C4839" s="27"/>
      <c r="D4839" s="27"/>
      <c r="E4839" s="27"/>
      <c r="F4839" s="26"/>
      <c r="G4839" s="28" t="str">
        <f t="shared" si="83"/>
        <v/>
      </c>
      <c r="H4839" s="31"/>
    </row>
    <row r="4840" spans="2:8">
      <c r="B4840" s="27"/>
      <c r="C4840" s="27"/>
      <c r="D4840" s="27"/>
      <c r="E4840" s="27"/>
      <c r="F4840" s="26"/>
      <c r="G4840" s="28" t="str">
        <f t="shared" si="83"/>
        <v/>
      </c>
      <c r="H4840" s="31"/>
    </row>
    <row r="4841" spans="2:8">
      <c r="B4841" s="27"/>
      <c r="C4841" s="27"/>
      <c r="D4841" s="27"/>
      <c r="E4841" s="27"/>
      <c r="F4841" s="26"/>
      <c r="G4841" s="28" t="str">
        <f t="shared" ref="G4841:G4904" si="84">IF(F4841="","",IF(F4841="EI",4,IF(F4841="EO",5.2,IF(F4841="EQ",3.9,IF(F4841="ILF",7.5,IF(F4841="EIF",5.4))))))</f>
        <v/>
      </c>
      <c r="H4841" s="31"/>
    </row>
    <row r="4842" spans="2:8">
      <c r="B4842" s="27"/>
      <c r="C4842" s="27"/>
      <c r="D4842" s="27"/>
      <c r="E4842" s="27"/>
      <c r="F4842" s="26"/>
      <c r="G4842" s="28" t="str">
        <f t="shared" si="84"/>
        <v/>
      </c>
      <c r="H4842" s="31"/>
    </row>
    <row r="4843" spans="2:8">
      <c r="B4843" s="27"/>
      <c r="C4843" s="27"/>
      <c r="D4843" s="27"/>
      <c r="E4843" s="27"/>
      <c r="F4843" s="26"/>
      <c r="G4843" s="28" t="str">
        <f t="shared" si="84"/>
        <v/>
      </c>
      <c r="H4843" s="31"/>
    </row>
    <row r="4844" spans="2:8">
      <c r="B4844" s="27"/>
      <c r="C4844" s="27"/>
      <c r="D4844" s="27"/>
      <c r="E4844" s="27"/>
      <c r="F4844" s="26"/>
      <c r="G4844" s="28" t="str">
        <f t="shared" si="84"/>
        <v/>
      </c>
      <c r="H4844" s="31"/>
    </row>
    <row r="4845" spans="2:8">
      <c r="B4845" s="27"/>
      <c r="C4845" s="27"/>
      <c r="D4845" s="27"/>
      <c r="E4845" s="27"/>
      <c r="F4845" s="26"/>
      <c r="G4845" s="28" t="str">
        <f t="shared" si="84"/>
        <v/>
      </c>
      <c r="H4845" s="31"/>
    </row>
    <row r="4846" spans="2:8">
      <c r="B4846" s="27"/>
      <c r="C4846" s="27"/>
      <c r="D4846" s="27"/>
      <c r="E4846" s="27"/>
      <c r="F4846" s="26"/>
      <c r="G4846" s="28" t="str">
        <f t="shared" si="84"/>
        <v/>
      </c>
      <c r="H4846" s="31"/>
    </row>
    <row r="4847" spans="2:8">
      <c r="B4847" s="27"/>
      <c r="C4847" s="27"/>
      <c r="D4847" s="27"/>
      <c r="E4847" s="27"/>
      <c r="F4847" s="26"/>
      <c r="G4847" s="28" t="str">
        <f t="shared" si="84"/>
        <v/>
      </c>
      <c r="H4847" s="31"/>
    </row>
    <row r="4848" spans="2:8">
      <c r="B4848" s="27"/>
      <c r="C4848" s="27"/>
      <c r="D4848" s="27"/>
      <c r="E4848" s="27"/>
      <c r="F4848" s="26"/>
      <c r="G4848" s="28" t="str">
        <f t="shared" si="84"/>
        <v/>
      </c>
      <c r="H4848" s="31"/>
    </row>
    <row r="4849" spans="2:8">
      <c r="B4849" s="27"/>
      <c r="C4849" s="27"/>
      <c r="D4849" s="27"/>
      <c r="E4849" s="27"/>
      <c r="F4849" s="26"/>
      <c r="G4849" s="28" t="str">
        <f t="shared" si="84"/>
        <v/>
      </c>
      <c r="H4849" s="31"/>
    </row>
    <row r="4850" spans="2:8">
      <c r="B4850" s="27"/>
      <c r="C4850" s="27"/>
      <c r="D4850" s="27"/>
      <c r="E4850" s="27"/>
      <c r="F4850" s="26"/>
      <c r="G4850" s="28" t="str">
        <f t="shared" si="84"/>
        <v/>
      </c>
      <c r="H4850" s="31"/>
    </row>
    <row r="4851" spans="2:8">
      <c r="B4851" s="27"/>
      <c r="C4851" s="27"/>
      <c r="D4851" s="27"/>
      <c r="E4851" s="27"/>
      <c r="F4851" s="26"/>
      <c r="G4851" s="28" t="str">
        <f t="shared" si="84"/>
        <v/>
      </c>
      <c r="H4851" s="31"/>
    </row>
    <row r="4852" spans="2:8">
      <c r="B4852" s="27"/>
      <c r="C4852" s="27"/>
      <c r="D4852" s="27"/>
      <c r="E4852" s="27"/>
      <c r="F4852" s="26"/>
      <c r="G4852" s="28" t="str">
        <f t="shared" si="84"/>
        <v/>
      </c>
      <c r="H4852" s="31"/>
    </row>
    <row r="4853" spans="2:8">
      <c r="B4853" s="27"/>
      <c r="C4853" s="27"/>
      <c r="D4853" s="27"/>
      <c r="E4853" s="27"/>
      <c r="F4853" s="26"/>
      <c r="G4853" s="28" t="str">
        <f t="shared" si="84"/>
        <v/>
      </c>
      <c r="H4853" s="31"/>
    </row>
    <row r="4854" spans="2:8">
      <c r="B4854" s="27"/>
      <c r="C4854" s="27"/>
      <c r="D4854" s="27"/>
      <c r="E4854" s="27"/>
      <c r="F4854" s="26"/>
      <c r="G4854" s="28" t="str">
        <f t="shared" si="84"/>
        <v/>
      </c>
      <c r="H4854" s="31"/>
    </row>
    <row r="4855" spans="2:8">
      <c r="B4855" s="27"/>
      <c r="C4855" s="27"/>
      <c r="D4855" s="27"/>
      <c r="E4855" s="27"/>
      <c r="F4855" s="26"/>
      <c r="G4855" s="28" t="str">
        <f t="shared" si="84"/>
        <v/>
      </c>
      <c r="H4855" s="31"/>
    </row>
    <row r="4856" spans="2:8">
      <c r="B4856" s="27"/>
      <c r="C4856" s="27"/>
      <c r="D4856" s="27"/>
      <c r="E4856" s="27"/>
      <c r="F4856" s="26"/>
      <c r="G4856" s="28" t="str">
        <f t="shared" si="84"/>
        <v/>
      </c>
      <c r="H4856" s="31"/>
    </row>
    <row r="4857" spans="2:8">
      <c r="B4857" s="27"/>
      <c r="C4857" s="27"/>
      <c r="D4857" s="27"/>
      <c r="E4857" s="27"/>
      <c r="F4857" s="26"/>
      <c r="G4857" s="28" t="str">
        <f t="shared" si="84"/>
        <v/>
      </c>
      <c r="H4857" s="31"/>
    </row>
    <row r="4858" spans="2:8">
      <c r="B4858" s="27"/>
      <c r="C4858" s="27"/>
      <c r="D4858" s="27"/>
      <c r="E4858" s="27"/>
      <c r="F4858" s="26"/>
      <c r="G4858" s="28" t="str">
        <f t="shared" si="84"/>
        <v/>
      </c>
      <c r="H4858" s="31"/>
    </row>
    <row r="4859" spans="2:8">
      <c r="B4859" s="27"/>
      <c r="C4859" s="27"/>
      <c r="D4859" s="27"/>
      <c r="E4859" s="27"/>
      <c r="F4859" s="26"/>
      <c r="G4859" s="28" t="str">
        <f t="shared" si="84"/>
        <v/>
      </c>
      <c r="H4859" s="31"/>
    </row>
    <row r="4860" spans="2:8">
      <c r="B4860" s="27"/>
      <c r="C4860" s="27"/>
      <c r="D4860" s="27"/>
      <c r="E4860" s="27"/>
      <c r="F4860" s="26"/>
      <c r="G4860" s="28" t="str">
        <f t="shared" si="84"/>
        <v/>
      </c>
      <c r="H4860" s="31"/>
    </row>
    <row r="4861" spans="2:8">
      <c r="B4861" s="27"/>
      <c r="C4861" s="27"/>
      <c r="D4861" s="27"/>
      <c r="E4861" s="27"/>
      <c r="F4861" s="26"/>
      <c r="G4861" s="28" t="str">
        <f t="shared" si="84"/>
        <v/>
      </c>
      <c r="H4861" s="31"/>
    </row>
    <row r="4862" spans="2:8">
      <c r="B4862" s="27"/>
      <c r="C4862" s="27"/>
      <c r="D4862" s="27"/>
      <c r="E4862" s="27"/>
      <c r="F4862" s="26"/>
      <c r="G4862" s="28" t="str">
        <f t="shared" si="84"/>
        <v/>
      </c>
      <c r="H4862" s="31"/>
    </row>
    <row r="4863" spans="2:8">
      <c r="B4863" s="27"/>
      <c r="C4863" s="27"/>
      <c r="D4863" s="27"/>
      <c r="E4863" s="27"/>
      <c r="F4863" s="26"/>
      <c r="G4863" s="28" t="str">
        <f t="shared" si="84"/>
        <v/>
      </c>
      <c r="H4863" s="31"/>
    </row>
    <row r="4864" spans="2:8">
      <c r="B4864" s="27"/>
      <c r="C4864" s="27"/>
      <c r="D4864" s="27"/>
      <c r="E4864" s="27"/>
      <c r="F4864" s="26"/>
      <c r="G4864" s="28" t="str">
        <f t="shared" si="84"/>
        <v/>
      </c>
      <c r="H4864" s="31"/>
    </row>
    <row r="4865" spans="2:8">
      <c r="B4865" s="27"/>
      <c r="C4865" s="27"/>
      <c r="D4865" s="27"/>
      <c r="E4865" s="27"/>
      <c r="F4865" s="26"/>
      <c r="G4865" s="28" t="str">
        <f t="shared" si="84"/>
        <v/>
      </c>
      <c r="H4865" s="31"/>
    </row>
    <row r="4866" spans="2:8">
      <c r="B4866" s="27"/>
      <c r="C4866" s="27"/>
      <c r="D4866" s="27"/>
      <c r="E4866" s="27"/>
      <c r="F4866" s="26"/>
      <c r="G4866" s="28" t="str">
        <f t="shared" si="84"/>
        <v/>
      </c>
      <c r="H4866" s="31"/>
    </row>
    <row r="4867" spans="2:8">
      <c r="B4867" s="27"/>
      <c r="C4867" s="27"/>
      <c r="D4867" s="27"/>
      <c r="E4867" s="27"/>
      <c r="F4867" s="26"/>
      <c r="G4867" s="28" t="str">
        <f t="shared" si="84"/>
        <v/>
      </c>
      <c r="H4867" s="31"/>
    </row>
    <row r="4868" spans="2:8">
      <c r="B4868" s="27"/>
      <c r="C4868" s="27"/>
      <c r="D4868" s="27"/>
      <c r="E4868" s="27"/>
      <c r="F4868" s="26"/>
      <c r="G4868" s="28" t="str">
        <f t="shared" si="84"/>
        <v/>
      </c>
      <c r="H4868" s="31"/>
    </row>
    <row r="4869" spans="2:8">
      <c r="B4869" s="27"/>
      <c r="C4869" s="27"/>
      <c r="D4869" s="27"/>
      <c r="E4869" s="27"/>
      <c r="F4869" s="26"/>
      <c r="G4869" s="28" t="str">
        <f t="shared" si="84"/>
        <v/>
      </c>
      <c r="H4869" s="31"/>
    </row>
    <row r="4870" spans="2:8">
      <c r="B4870" s="27"/>
      <c r="C4870" s="27"/>
      <c r="D4870" s="27"/>
      <c r="E4870" s="27"/>
      <c r="F4870" s="26"/>
      <c r="G4870" s="28" t="str">
        <f t="shared" si="84"/>
        <v/>
      </c>
      <c r="H4870" s="31"/>
    </row>
    <row r="4871" spans="2:8">
      <c r="B4871" s="27"/>
      <c r="C4871" s="27"/>
      <c r="D4871" s="27"/>
      <c r="E4871" s="27"/>
      <c r="F4871" s="26"/>
      <c r="G4871" s="28" t="str">
        <f t="shared" si="84"/>
        <v/>
      </c>
      <c r="H4871" s="31"/>
    </row>
    <row r="4872" spans="2:8">
      <c r="B4872" s="27"/>
      <c r="C4872" s="27"/>
      <c r="D4872" s="27"/>
      <c r="E4872" s="27"/>
      <c r="F4872" s="26"/>
      <c r="G4872" s="28" t="str">
        <f t="shared" si="84"/>
        <v/>
      </c>
      <c r="H4872" s="31"/>
    </row>
    <row r="4873" spans="2:8">
      <c r="B4873" s="27"/>
      <c r="C4873" s="27"/>
      <c r="D4873" s="27"/>
      <c r="E4873" s="27"/>
      <c r="F4873" s="26"/>
      <c r="G4873" s="28" t="str">
        <f t="shared" si="84"/>
        <v/>
      </c>
      <c r="H4873" s="31"/>
    </row>
    <row r="4874" spans="2:8">
      <c r="B4874" s="27"/>
      <c r="C4874" s="27"/>
      <c r="D4874" s="27"/>
      <c r="E4874" s="27"/>
      <c r="F4874" s="26"/>
      <c r="G4874" s="28" t="str">
        <f t="shared" si="84"/>
        <v/>
      </c>
      <c r="H4874" s="31"/>
    </row>
    <row r="4875" spans="2:8">
      <c r="B4875" s="27"/>
      <c r="C4875" s="27"/>
      <c r="D4875" s="27"/>
      <c r="E4875" s="27"/>
      <c r="F4875" s="26"/>
      <c r="G4875" s="28" t="str">
        <f t="shared" si="84"/>
        <v/>
      </c>
      <c r="H4875" s="31"/>
    </row>
    <row r="4876" spans="2:8">
      <c r="B4876" s="27"/>
      <c r="C4876" s="27"/>
      <c r="D4876" s="27"/>
      <c r="E4876" s="27"/>
      <c r="F4876" s="26"/>
      <c r="G4876" s="28" t="str">
        <f t="shared" si="84"/>
        <v/>
      </c>
      <c r="H4876" s="31"/>
    </row>
    <row r="4877" spans="2:8">
      <c r="B4877" s="27"/>
      <c r="C4877" s="27"/>
      <c r="D4877" s="27"/>
      <c r="E4877" s="27"/>
      <c r="F4877" s="26"/>
      <c r="G4877" s="28" t="str">
        <f t="shared" si="84"/>
        <v/>
      </c>
      <c r="H4877" s="31"/>
    </row>
    <row r="4878" spans="2:8">
      <c r="B4878" s="27"/>
      <c r="C4878" s="27"/>
      <c r="D4878" s="27"/>
      <c r="E4878" s="27"/>
      <c r="F4878" s="26"/>
      <c r="G4878" s="28" t="str">
        <f t="shared" si="84"/>
        <v/>
      </c>
      <c r="H4878" s="31"/>
    </row>
    <row r="4879" spans="2:8">
      <c r="B4879" s="27"/>
      <c r="C4879" s="27"/>
      <c r="D4879" s="27"/>
      <c r="E4879" s="27"/>
      <c r="F4879" s="26"/>
      <c r="G4879" s="28" t="str">
        <f t="shared" si="84"/>
        <v/>
      </c>
      <c r="H4879" s="31"/>
    </row>
    <row r="4880" spans="2:8">
      <c r="B4880" s="27"/>
      <c r="C4880" s="27"/>
      <c r="D4880" s="27"/>
      <c r="E4880" s="27"/>
      <c r="F4880" s="26"/>
      <c r="G4880" s="28" t="str">
        <f t="shared" si="84"/>
        <v/>
      </c>
      <c r="H4880" s="31"/>
    </row>
    <row r="4881" spans="2:8">
      <c r="B4881" s="27"/>
      <c r="C4881" s="27"/>
      <c r="D4881" s="27"/>
      <c r="E4881" s="27"/>
      <c r="F4881" s="26"/>
      <c r="G4881" s="28" t="str">
        <f t="shared" si="84"/>
        <v/>
      </c>
      <c r="H4881" s="31"/>
    </row>
    <row r="4882" spans="2:8">
      <c r="B4882" s="27"/>
      <c r="C4882" s="27"/>
      <c r="D4882" s="27"/>
      <c r="E4882" s="27"/>
      <c r="F4882" s="26"/>
      <c r="G4882" s="28" t="str">
        <f t="shared" si="84"/>
        <v/>
      </c>
      <c r="H4882" s="31"/>
    </row>
    <row r="4883" spans="2:8">
      <c r="B4883" s="27"/>
      <c r="C4883" s="27"/>
      <c r="D4883" s="27"/>
      <c r="E4883" s="27"/>
      <c r="F4883" s="26"/>
      <c r="G4883" s="28" t="str">
        <f t="shared" si="84"/>
        <v/>
      </c>
      <c r="H4883" s="31"/>
    </row>
    <row r="4884" spans="2:8">
      <c r="B4884" s="27"/>
      <c r="C4884" s="27"/>
      <c r="D4884" s="27"/>
      <c r="E4884" s="27"/>
      <c r="F4884" s="26"/>
      <c r="G4884" s="28" t="str">
        <f t="shared" si="84"/>
        <v/>
      </c>
      <c r="H4884" s="31"/>
    </row>
    <row r="4885" spans="2:8">
      <c r="B4885" s="27"/>
      <c r="C4885" s="27"/>
      <c r="D4885" s="27"/>
      <c r="E4885" s="27"/>
      <c r="F4885" s="26"/>
      <c r="G4885" s="28" t="str">
        <f t="shared" si="84"/>
        <v/>
      </c>
      <c r="H4885" s="31"/>
    </row>
    <row r="4886" spans="2:8">
      <c r="B4886" s="27"/>
      <c r="C4886" s="27"/>
      <c r="D4886" s="27"/>
      <c r="E4886" s="27"/>
      <c r="F4886" s="26"/>
      <c r="G4886" s="28" t="str">
        <f t="shared" si="84"/>
        <v/>
      </c>
      <c r="H4886" s="31"/>
    </row>
    <row r="4887" spans="2:8">
      <c r="B4887" s="27"/>
      <c r="C4887" s="27"/>
      <c r="D4887" s="27"/>
      <c r="E4887" s="27"/>
      <c r="F4887" s="26"/>
      <c r="G4887" s="28" t="str">
        <f t="shared" si="84"/>
        <v/>
      </c>
      <c r="H4887" s="31"/>
    </row>
    <row r="4888" spans="2:8">
      <c r="B4888" s="27"/>
      <c r="C4888" s="27"/>
      <c r="D4888" s="27"/>
      <c r="E4888" s="27"/>
      <c r="F4888" s="26"/>
      <c r="G4888" s="28" t="str">
        <f t="shared" si="84"/>
        <v/>
      </c>
      <c r="H4888" s="31"/>
    </row>
    <row r="4889" spans="2:8">
      <c r="B4889" s="27"/>
      <c r="C4889" s="27"/>
      <c r="D4889" s="27"/>
      <c r="E4889" s="27"/>
      <c r="F4889" s="26"/>
      <c r="G4889" s="28" t="str">
        <f t="shared" si="84"/>
        <v/>
      </c>
      <c r="H4889" s="31"/>
    </row>
    <row r="4890" spans="2:8">
      <c r="B4890" s="27"/>
      <c r="C4890" s="27"/>
      <c r="D4890" s="27"/>
      <c r="E4890" s="27"/>
      <c r="F4890" s="26"/>
      <c r="G4890" s="28" t="str">
        <f t="shared" si="84"/>
        <v/>
      </c>
      <c r="H4890" s="31"/>
    </row>
    <row r="4891" spans="2:8">
      <c r="B4891" s="27"/>
      <c r="C4891" s="27"/>
      <c r="D4891" s="27"/>
      <c r="E4891" s="27"/>
      <c r="F4891" s="26"/>
      <c r="G4891" s="28" t="str">
        <f t="shared" si="84"/>
        <v/>
      </c>
      <c r="H4891" s="31"/>
    </row>
    <row r="4892" spans="2:8">
      <c r="B4892" s="27"/>
      <c r="C4892" s="27"/>
      <c r="D4892" s="27"/>
      <c r="E4892" s="27"/>
      <c r="F4892" s="26"/>
      <c r="G4892" s="28" t="str">
        <f t="shared" si="84"/>
        <v/>
      </c>
      <c r="H4892" s="31"/>
    </row>
    <row r="4893" spans="2:8">
      <c r="B4893" s="27"/>
      <c r="C4893" s="27"/>
      <c r="D4893" s="27"/>
      <c r="E4893" s="27"/>
      <c r="F4893" s="26"/>
      <c r="G4893" s="28" t="str">
        <f t="shared" si="84"/>
        <v/>
      </c>
      <c r="H4893" s="31"/>
    </row>
    <row r="4894" spans="2:8">
      <c r="B4894" s="27"/>
      <c r="C4894" s="27"/>
      <c r="D4894" s="27"/>
      <c r="E4894" s="27"/>
      <c r="F4894" s="26"/>
      <c r="G4894" s="28" t="str">
        <f t="shared" si="84"/>
        <v/>
      </c>
      <c r="H4894" s="31"/>
    </row>
    <row r="4895" spans="2:8">
      <c r="B4895" s="27"/>
      <c r="C4895" s="27"/>
      <c r="D4895" s="27"/>
      <c r="E4895" s="27"/>
      <c r="F4895" s="26"/>
      <c r="G4895" s="28" t="str">
        <f t="shared" si="84"/>
        <v/>
      </c>
      <c r="H4895" s="31"/>
    </row>
    <row r="4896" spans="2:8">
      <c r="B4896" s="27"/>
      <c r="C4896" s="27"/>
      <c r="D4896" s="27"/>
      <c r="E4896" s="27"/>
      <c r="F4896" s="26"/>
      <c r="G4896" s="28" t="str">
        <f t="shared" si="84"/>
        <v/>
      </c>
      <c r="H4896" s="31"/>
    </row>
    <row r="4897" spans="2:8">
      <c r="B4897" s="27"/>
      <c r="C4897" s="27"/>
      <c r="D4897" s="27"/>
      <c r="E4897" s="27"/>
      <c r="F4897" s="26"/>
      <c r="G4897" s="28" t="str">
        <f t="shared" si="84"/>
        <v/>
      </c>
      <c r="H4897" s="31"/>
    </row>
    <row r="4898" spans="2:8">
      <c r="B4898" s="27"/>
      <c r="C4898" s="27"/>
      <c r="D4898" s="27"/>
      <c r="E4898" s="27"/>
      <c r="F4898" s="26"/>
      <c r="G4898" s="28" t="str">
        <f t="shared" si="84"/>
        <v/>
      </c>
      <c r="H4898" s="31"/>
    </row>
    <row r="4899" spans="2:8">
      <c r="B4899" s="27"/>
      <c r="C4899" s="27"/>
      <c r="D4899" s="27"/>
      <c r="E4899" s="27"/>
      <c r="F4899" s="26"/>
      <c r="G4899" s="28" t="str">
        <f t="shared" si="84"/>
        <v/>
      </c>
      <c r="H4899" s="31"/>
    </row>
    <row r="4900" spans="2:8">
      <c r="B4900" s="27"/>
      <c r="C4900" s="27"/>
      <c r="D4900" s="27"/>
      <c r="E4900" s="27"/>
      <c r="F4900" s="26"/>
      <c r="G4900" s="28" t="str">
        <f t="shared" si="84"/>
        <v/>
      </c>
      <c r="H4900" s="31"/>
    </row>
    <row r="4901" spans="2:8">
      <c r="B4901" s="27"/>
      <c r="C4901" s="27"/>
      <c r="D4901" s="27"/>
      <c r="E4901" s="27"/>
      <c r="F4901" s="26"/>
      <c r="G4901" s="28" t="str">
        <f t="shared" si="84"/>
        <v/>
      </c>
      <c r="H4901" s="31"/>
    </row>
    <row r="4902" spans="2:8">
      <c r="B4902" s="27"/>
      <c r="C4902" s="27"/>
      <c r="D4902" s="27"/>
      <c r="E4902" s="27"/>
      <c r="F4902" s="26"/>
      <c r="G4902" s="28" t="str">
        <f t="shared" si="84"/>
        <v/>
      </c>
      <c r="H4902" s="31"/>
    </row>
    <row r="4903" spans="2:8">
      <c r="B4903" s="27"/>
      <c r="C4903" s="27"/>
      <c r="D4903" s="27"/>
      <c r="E4903" s="27"/>
      <c r="F4903" s="26"/>
      <c r="G4903" s="28" t="str">
        <f t="shared" si="84"/>
        <v/>
      </c>
      <c r="H4903" s="31"/>
    </row>
    <row r="4904" spans="2:8">
      <c r="B4904" s="27"/>
      <c r="C4904" s="27"/>
      <c r="D4904" s="27"/>
      <c r="E4904" s="27"/>
      <c r="F4904" s="26"/>
      <c r="G4904" s="28" t="str">
        <f t="shared" si="84"/>
        <v/>
      </c>
      <c r="H4904" s="31"/>
    </row>
    <row r="4905" spans="2:8">
      <c r="B4905" s="27"/>
      <c r="C4905" s="27"/>
      <c r="D4905" s="27"/>
      <c r="E4905" s="27"/>
      <c r="F4905" s="26"/>
      <c r="G4905" s="28" t="str">
        <f t="shared" ref="G4905:G4968" si="85">IF(F4905="","",IF(F4905="EI",4,IF(F4905="EO",5.2,IF(F4905="EQ",3.9,IF(F4905="ILF",7.5,IF(F4905="EIF",5.4))))))</f>
        <v/>
      </c>
      <c r="H4905" s="31"/>
    </row>
    <row r="4906" spans="2:8">
      <c r="B4906" s="27"/>
      <c r="C4906" s="27"/>
      <c r="D4906" s="27"/>
      <c r="E4906" s="27"/>
      <c r="F4906" s="26"/>
      <c r="G4906" s="28" t="str">
        <f t="shared" si="85"/>
        <v/>
      </c>
      <c r="H4906" s="31"/>
    </row>
    <row r="4907" spans="2:8">
      <c r="B4907" s="27"/>
      <c r="C4907" s="27"/>
      <c r="D4907" s="27"/>
      <c r="E4907" s="27"/>
      <c r="F4907" s="26"/>
      <c r="G4907" s="28" t="str">
        <f t="shared" si="85"/>
        <v/>
      </c>
      <c r="H4907" s="31"/>
    </row>
    <row r="4908" spans="2:8">
      <c r="B4908" s="27"/>
      <c r="C4908" s="27"/>
      <c r="D4908" s="27"/>
      <c r="E4908" s="27"/>
      <c r="F4908" s="26"/>
      <c r="G4908" s="28" t="str">
        <f t="shared" si="85"/>
        <v/>
      </c>
      <c r="H4908" s="31"/>
    </row>
    <row r="4909" spans="2:8">
      <c r="B4909" s="27"/>
      <c r="C4909" s="27"/>
      <c r="D4909" s="27"/>
      <c r="E4909" s="27"/>
      <c r="F4909" s="26"/>
      <c r="G4909" s="28" t="str">
        <f t="shared" si="85"/>
        <v/>
      </c>
      <c r="H4909" s="31"/>
    </row>
    <row r="4910" spans="2:8">
      <c r="B4910" s="27"/>
      <c r="C4910" s="27"/>
      <c r="D4910" s="27"/>
      <c r="E4910" s="27"/>
      <c r="F4910" s="26"/>
      <c r="G4910" s="28" t="str">
        <f t="shared" si="85"/>
        <v/>
      </c>
      <c r="H4910" s="31"/>
    </row>
    <row r="4911" spans="2:8">
      <c r="B4911" s="27"/>
      <c r="C4911" s="27"/>
      <c r="D4911" s="27"/>
      <c r="E4911" s="27"/>
      <c r="F4911" s="26"/>
      <c r="G4911" s="28" t="str">
        <f t="shared" si="85"/>
        <v/>
      </c>
      <c r="H4911" s="31"/>
    </row>
    <row r="4912" spans="2:8">
      <c r="B4912" s="27"/>
      <c r="C4912" s="27"/>
      <c r="D4912" s="27"/>
      <c r="E4912" s="27"/>
      <c r="F4912" s="26"/>
      <c r="G4912" s="28" t="str">
        <f t="shared" si="85"/>
        <v/>
      </c>
      <c r="H4912" s="31"/>
    </row>
    <row r="4913" spans="2:8">
      <c r="B4913" s="27"/>
      <c r="C4913" s="27"/>
      <c r="D4913" s="27"/>
      <c r="E4913" s="27"/>
      <c r="F4913" s="26"/>
      <c r="G4913" s="28" t="str">
        <f t="shared" si="85"/>
        <v/>
      </c>
      <c r="H4913" s="31"/>
    </row>
    <row r="4914" spans="2:8">
      <c r="B4914" s="27"/>
      <c r="C4914" s="27"/>
      <c r="D4914" s="27"/>
      <c r="E4914" s="27"/>
      <c r="F4914" s="26"/>
      <c r="G4914" s="28" t="str">
        <f t="shared" si="85"/>
        <v/>
      </c>
      <c r="H4914" s="31"/>
    </row>
    <row r="4915" spans="2:8">
      <c r="B4915" s="27"/>
      <c r="C4915" s="27"/>
      <c r="D4915" s="27"/>
      <c r="E4915" s="27"/>
      <c r="F4915" s="26"/>
      <c r="G4915" s="28" t="str">
        <f t="shared" si="85"/>
        <v/>
      </c>
      <c r="H4915" s="31"/>
    </row>
    <row r="4916" spans="2:8">
      <c r="B4916" s="27"/>
      <c r="C4916" s="27"/>
      <c r="D4916" s="27"/>
      <c r="E4916" s="27"/>
      <c r="F4916" s="26"/>
      <c r="G4916" s="28" t="str">
        <f t="shared" si="85"/>
        <v/>
      </c>
      <c r="H4916" s="31"/>
    </row>
    <row r="4917" spans="2:8">
      <c r="B4917" s="27"/>
      <c r="C4917" s="27"/>
      <c r="D4917" s="27"/>
      <c r="E4917" s="27"/>
      <c r="F4917" s="26"/>
      <c r="G4917" s="28" t="str">
        <f t="shared" si="85"/>
        <v/>
      </c>
      <c r="H4917" s="31"/>
    </row>
    <row r="4918" spans="2:8">
      <c r="B4918" s="27"/>
      <c r="C4918" s="27"/>
      <c r="D4918" s="27"/>
      <c r="E4918" s="27"/>
      <c r="F4918" s="26"/>
      <c r="G4918" s="28" t="str">
        <f t="shared" si="85"/>
        <v/>
      </c>
      <c r="H4918" s="31"/>
    </row>
    <row r="4919" spans="2:8">
      <c r="B4919" s="27"/>
      <c r="C4919" s="27"/>
      <c r="D4919" s="27"/>
      <c r="E4919" s="27"/>
      <c r="F4919" s="26"/>
      <c r="G4919" s="28" t="str">
        <f t="shared" si="85"/>
        <v/>
      </c>
      <c r="H4919" s="31"/>
    </row>
    <row r="4920" spans="2:8">
      <c r="B4920" s="27"/>
      <c r="C4920" s="27"/>
      <c r="D4920" s="27"/>
      <c r="E4920" s="27"/>
      <c r="F4920" s="26"/>
      <c r="G4920" s="28" t="str">
        <f t="shared" si="85"/>
        <v/>
      </c>
      <c r="H4920" s="31"/>
    </row>
    <row r="4921" spans="2:8">
      <c r="B4921" s="27"/>
      <c r="C4921" s="27"/>
      <c r="D4921" s="27"/>
      <c r="E4921" s="27"/>
      <c r="F4921" s="26"/>
      <c r="G4921" s="28" t="str">
        <f t="shared" si="85"/>
        <v/>
      </c>
      <c r="H4921" s="31"/>
    </row>
    <row r="4922" spans="2:8">
      <c r="B4922" s="27"/>
      <c r="C4922" s="27"/>
      <c r="D4922" s="27"/>
      <c r="E4922" s="27"/>
      <c r="F4922" s="26"/>
      <c r="G4922" s="28" t="str">
        <f t="shared" si="85"/>
        <v/>
      </c>
      <c r="H4922" s="31"/>
    </row>
    <row r="4923" spans="2:8">
      <c r="B4923" s="27"/>
      <c r="C4923" s="27"/>
      <c r="D4923" s="27"/>
      <c r="E4923" s="27"/>
      <c r="F4923" s="26"/>
      <c r="G4923" s="28" t="str">
        <f t="shared" si="85"/>
        <v/>
      </c>
      <c r="H4923" s="31"/>
    </row>
    <row r="4924" spans="2:8">
      <c r="B4924" s="27"/>
      <c r="C4924" s="27"/>
      <c r="D4924" s="27"/>
      <c r="E4924" s="27"/>
      <c r="F4924" s="26"/>
      <c r="G4924" s="28" t="str">
        <f t="shared" si="85"/>
        <v/>
      </c>
      <c r="H4924" s="31"/>
    </row>
    <row r="4925" spans="2:8">
      <c r="B4925" s="27"/>
      <c r="C4925" s="27"/>
      <c r="D4925" s="27"/>
      <c r="E4925" s="27"/>
      <c r="F4925" s="26"/>
      <c r="G4925" s="28" t="str">
        <f t="shared" si="85"/>
        <v/>
      </c>
      <c r="H4925" s="31"/>
    </row>
    <row r="4926" spans="2:8">
      <c r="B4926" s="27"/>
      <c r="C4926" s="27"/>
      <c r="D4926" s="27"/>
      <c r="E4926" s="27"/>
      <c r="F4926" s="26"/>
      <c r="G4926" s="28" t="str">
        <f t="shared" si="85"/>
        <v/>
      </c>
      <c r="H4926" s="31"/>
    </row>
    <row r="4927" spans="2:8">
      <c r="B4927" s="27"/>
      <c r="C4927" s="27"/>
      <c r="D4927" s="27"/>
      <c r="E4927" s="27"/>
      <c r="F4927" s="26"/>
      <c r="G4927" s="28" t="str">
        <f t="shared" si="85"/>
        <v/>
      </c>
      <c r="H4927" s="31"/>
    </row>
    <row r="4928" spans="2:8">
      <c r="B4928" s="27"/>
      <c r="C4928" s="27"/>
      <c r="D4928" s="27"/>
      <c r="E4928" s="27"/>
      <c r="F4928" s="26"/>
      <c r="G4928" s="28" t="str">
        <f t="shared" si="85"/>
        <v/>
      </c>
      <c r="H4928" s="31"/>
    </row>
    <row r="4929" spans="2:8">
      <c r="B4929" s="27"/>
      <c r="C4929" s="27"/>
      <c r="D4929" s="27"/>
      <c r="E4929" s="27"/>
      <c r="F4929" s="26"/>
      <c r="G4929" s="28" t="str">
        <f t="shared" si="85"/>
        <v/>
      </c>
      <c r="H4929" s="31"/>
    </row>
    <row r="4930" spans="2:8">
      <c r="B4930" s="27"/>
      <c r="C4930" s="27"/>
      <c r="D4930" s="27"/>
      <c r="E4930" s="27"/>
      <c r="F4930" s="26"/>
      <c r="G4930" s="28" t="str">
        <f t="shared" si="85"/>
        <v/>
      </c>
      <c r="H4930" s="31"/>
    </row>
    <row r="4931" spans="2:8">
      <c r="B4931" s="27"/>
      <c r="C4931" s="27"/>
      <c r="D4931" s="27"/>
      <c r="E4931" s="27"/>
      <c r="F4931" s="26"/>
      <c r="G4931" s="28" t="str">
        <f t="shared" si="85"/>
        <v/>
      </c>
      <c r="H4931" s="31"/>
    </row>
    <row r="4932" spans="2:8">
      <c r="B4932" s="27"/>
      <c r="C4932" s="27"/>
      <c r="D4932" s="27"/>
      <c r="E4932" s="27"/>
      <c r="F4932" s="26"/>
      <c r="G4932" s="28" t="str">
        <f t="shared" si="85"/>
        <v/>
      </c>
      <c r="H4932" s="31"/>
    </row>
    <row r="4933" spans="2:8">
      <c r="B4933" s="27"/>
      <c r="C4933" s="27"/>
      <c r="D4933" s="27"/>
      <c r="E4933" s="27"/>
      <c r="F4933" s="26"/>
      <c r="G4933" s="28" t="str">
        <f t="shared" si="85"/>
        <v/>
      </c>
      <c r="H4933" s="31"/>
    </row>
    <row r="4934" spans="2:8">
      <c r="B4934" s="27"/>
      <c r="C4934" s="27"/>
      <c r="D4934" s="27"/>
      <c r="E4934" s="27"/>
      <c r="F4934" s="26"/>
      <c r="G4934" s="28" t="str">
        <f t="shared" si="85"/>
        <v/>
      </c>
      <c r="H4934" s="31"/>
    </row>
    <row r="4935" spans="2:8">
      <c r="B4935" s="27"/>
      <c r="C4935" s="27"/>
      <c r="D4935" s="27"/>
      <c r="E4935" s="27"/>
      <c r="F4935" s="26"/>
      <c r="G4935" s="28" t="str">
        <f t="shared" si="85"/>
        <v/>
      </c>
      <c r="H4935" s="31"/>
    </row>
    <row r="4936" spans="2:8">
      <c r="B4936" s="27"/>
      <c r="C4936" s="27"/>
      <c r="D4936" s="27"/>
      <c r="E4936" s="27"/>
      <c r="F4936" s="26"/>
      <c r="G4936" s="28" t="str">
        <f t="shared" si="85"/>
        <v/>
      </c>
      <c r="H4936" s="31"/>
    </row>
    <row r="4937" spans="2:8">
      <c r="B4937" s="27"/>
      <c r="C4937" s="27"/>
      <c r="D4937" s="27"/>
      <c r="E4937" s="27"/>
      <c r="F4937" s="26"/>
      <c r="G4937" s="28" t="str">
        <f t="shared" si="85"/>
        <v/>
      </c>
      <c r="H4937" s="31"/>
    </row>
    <row r="4938" spans="2:8">
      <c r="B4938" s="27"/>
      <c r="C4938" s="27"/>
      <c r="D4938" s="27"/>
      <c r="E4938" s="27"/>
      <c r="F4938" s="26"/>
      <c r="G4938" s="28" t="str">
        <f t="shared" si="85"/>
        <v/>
      </c>
      <c r="H4938" s="31"/>
    </row>
    <row r="4939" spans="2:8">
      <c r="B4939" s="27"/>
      <c r="C4939" s="27"/>
      <c r="D4939" s="27"/>
      <c r="E4939" s="27"/>
      <c r="F4939" s="26"/>
      <c r="G4939" s="28" t="str">
        <f t="shared" si="85"/>
        <v/>
      </c>
      <c r="H4939" s="31"/>
    </row>
    <row r="4940" spans="2:8">
      <c r="B4940" s="27"/>
      <c r="C4940" s="27"/>
      <c r="D4940" s="27"/>
      <c r="E4940" s="27"/>
      <c r="F4940" s="26"/>
      <c r="G4940" s="28" t="str">
        <f t="shared" si="85"/>
        <v/>
      </c>
      <c r="H4940" s="31"/>
    </row>
    <row r="4941" spans="2:8">
      <c r="B4941" s="27"/>
      <c r="C4941" s="27"/>
      <c r="D4941" s="27"/>
      <c r="E4941" s="27"/>
      <c r="F4941" s="26"/>
      <c r="G4941" s="28" t="str">
        <f t="shared" si="85"/>
        <v/>
      </c>
      <c r="H4941" s="31"/>
    </row>
    <row r="4942" spans="2:8">
      <c r="B4942" s="27"/>
      <c r="C4942" s="27"/>
      <c r="D4942" s="27"/>
      <c r="E4942" s="27"/>
      <c r="F4942" s="26"/>
      <c r="G4942" s="28" t="str">
        <f t="shared" si="85"/>
        <v/>
      </c>
      <c r="H4942" s="31"/>
    </row>
    <row r="4943" spans="2:8">
      <c r="B4943" s="27"/>
      <c r="C4943" s="27"/>
      <c r="D4943" s="27"/>
      <c r="E4943" s="27"/>
      <c r="F4943" s="26"/>
      <c r="G4943" s="28" t="str">
        <f t="shared" si="85"/>
        <v/>
      </c>
      <c r="H4943" s="31"/>
    </row>
    <row r="4944" spans="2:8">
      <c r="B4944" s="27"/>
      <c r="C4944" s="27"/>
      <c r="D4944" s="27"/>
      <c r="E4944" s="27"/>
      <c r="F4944" s="26"/>
      <c r="G4944" s="28" t="str">
        <f t="shared" si="85"/>
        <v/>
      </c>
      <c r="H4944" s="31"/>
    </row>
    <row r="4945" spans="2:8">
      <c r="B4945" s="27"/>
      <c r="C4945" s="27"/>
      <c r="D4945" s="27"/>
      <c r="E4945" s="27"/>
      <c r="F4945" s="26"/>
      <c r="G4945" s="28" t="str">
        <f t="shared" si="85"/>
        <v/>
      </c>
      <c r="H4945" s="31"/>
    </row>
    <row r="4946" spans="2:8">
      <c r="B4946" s="27"/>
      <c r="C4946" s="27"/>
      <c r="D4946" s="27"/>
      <c r="E4946" s="27"/>
      <c r="F4946" s="26"/>
      <c r="G4946" s="28" t="str">
        <f t="shared" si="85"/>
        <v/>
      </c>
      <c r="H4946" s="31"/>
    </row>
    <row r="4947" spans="2:8">
      <c r="B4947" s="27"/>
      <c r="C4947" s="27"/>
      <c r="D4947" s="27"/>
      <c r="E4947" s="27"/>
      <c r="F4947" s="26"/>
      <c r="G4947" s="28" t="str">
        <f t="shared" si="85"/>
        <v/>
      </c>
      <c r="H4947" s="31"/>
    </row>
    <row r="4948" spans="2:8">
      <c r="B4948" s="27"/>
      <c r="C4948" s="27"/>
      <c r="D4948" s="27"/>
      <c r="E4948" s="27"/>
      <c r="F4948" s="26"/>
      <c r="G4948" s="28" t="str">
        <f t="shared" si="85"/>
        <v/>
      </c>
      <c r="H4948" s="31"/>
    </row>
    <row r="4949" spans="2:8">
      <c r="B4949" s="27"/>
      <c r="C4949" s="27"/>
      <c r="D4949" s="27"/>
      <c r="E4949" s="27"/>
      <c r="F4949" s="26"/>
      <c r="G4949" s="28" t="str">
        <f t="shared" si="85"/>
        <v/>
      </c>
      <c r="H4949" s="31"/>
    </row>
    <row r="4950" spans="2:8">
      <c r="B4950" s="27"/>
      <c r="C4950" s="27"/>
      <c r="D4950" s="27"/>
      <c r="E4950" s="27"/>
      <c r="F4950" s="26"/>
      <c r="G4950" s="28" t="str">
        <f t="shared" si="85"/>
        <v/>
      </c>
      <c r="H4950" s="31"/>
    </row>
    <row r="4951" spans="2:8">
      <c r="B4951" s="27"/>
      <c r="C4951" s="27"/>
      <c r="D4951" s="27"/>
      <c r="E4951" s="27"/>
      <c r="F4951" s="26"/>
      <c r="G4951" s="28" t="str">
        <f t="shared" si="85"/>
        <v/>
      </c>
      <c r="H4951" s="31"/>
    </row>
    <row r="4952" spans="2:8">
      <c r="B4952" s="27"/>
      <c r="C4952" s="27"/>
      <c r="D4952" s="27"/>
      <c r="E4952" s="27"/>
      <c r="F4952" s="26"/>
      <c r="G4952" s="28" t="str">
        <f t="shared" si="85"/>
        <v/>
      </c>
      <c r="H4952" s="31"/>
    </row>
    <row r="4953" spans="2:8">
      <c r="B4953" s="27"/>
      <c r="C4953" s="27"/>
      <c r="D4953" s="27"/>
      <c r="E4953" s="27"/>
      <c r="F4953" s="26"/>
      <c r="G4953" s="28" t="str">
        <f t="shared" si="85"/>
        <v/>
      </c>
      <c r="H4953" s="31"/>
    </row>
    <row r="4954" spans="2:8">
      <c r="B4954" s="27"/>
      <c r="C4954" s="27"/>
      <c r="D4954" s="27"/>
      <c r="E4954" s="27"/>
      <c r="F4954" s="26"/>
      <c r="G4954" s="28" t="str">
        <f t="shared" si="85"/>
        <v/>
      </c>
      <c r="H4954" s="31"/>
    </row>
    <row r="4955" spans="2:8">
      <c r="B4955" s="27"/>
      <c r="C4955" s="27"/>
      <c r="D4955" s="27"/>
      <c r="E4955" s="27"/>
      <c r="F4955" s="26"/>
      <c r="G4955" s="28" t="str">
        <f t="shared" si="85"/>
        <v/>
      </c>
      <c r="H4955" s="31"/>
    </row>
    <row r="4956" spans="2:8">
      <c r="B4956" s="27"/>
      <c r="C4956" s="27"/>
      <c r="D4956" s="27"/>
      <c r="E4956" s="27"/>
      <c r="F4956" s="26"/>
      <c r="G4956" s="28" t="str">
        <f t="shared" si="85"/>
        <v/>
      </c>
      <c r="H4956" s="31"/>
    </row>
    <row r="4957" spans="2:8">
      <c r="B4957" s="27"/>
      <c r="C4957" s="27"/>
      <c r="D4957" s="27"/>
      <c r="E4957" s="27"/>
      <c r="F4957" s="26"/>
      <c r="G4957" s="28" t="str">
        <f t="shared" si="85"/>
        <v/>
      </c>
      <c r="H4957" s="31"/>
    </row>
    <row r="4958" spans="2:8">
      <c r="B4958" s="27"/>
      <c r="C4958" s="27"/>
      <c r="D4958" s="27"/>
      <c r="E4958" s="27"/>
      <c r="F4958" s="26"/>
      <c r="G4958" s="28" t="str">
        <f t="shared" si="85"/>
        <v/>
      </c>
      <c r="H4958" s="31"/>
    </row>
    <row r="4959" spans="2:8">
      <c r="B4959" s="27"/>
      <c r="C4959" s="27"/>
      <c r="D4959" s="27"/>
      <c r="E4959" s="27"/>
      <c r="F4959" s="26"/>
      <c r="G4959" s="28" t="str">
        <f t="shared" si="85"/>
        <v/>
      </c>
      <c r="H4959" s="31"/>
    </row>
    <row r="4960" spans="2:8">
      <c r="B4960" s="27"/>
      <c r="C4960" s="27"/>
      <c r="D4960" s="27"/>
      <c r="E4960" s="27"/>
      <c r="F4960" s="26"/>
      <c r="G4960" s="28" t="str">
        <f t="shared" si="85"/>
        <v/>
      </c>
      <c r="H4960" s="31"/>
    </row>
    <row r="4961" spans="2:8">
      <c r="B4961" s="27"/>
      <c r="C4961" s="27"/>
      <c r="D4961" s="27"/>
      <c r="E4961" s="27"/>
      <c r="F4961" s="26"/>
      <c r="G4961" s="28" t="str">
        <f t="shared" si="85"/>
        <v/>
      </c>
      <c r="H4961" s="31"/>
    </row>
    <row r="4962" spans="2:8">
      <c r="B4962" s="27"/>
      <c r="C4962" s="27"/>
      <c r="D4962" s="27"/>
      <c r="E4962" s="27"/>
      <c r="F4962" s="26"/>
      <c r="G4962" s="28" t="str">
        <f t="shared" si="85"/>
        <v/>
      </c>
      <c r="H4962" s="31"/>
    </row>
    <row r="4963" spans="2:8">
      <c r="B4963" s="27"/>
      <c r="C4963" s="27"/>
      <c r="D4963" s="27"/>
      <c r="E4963" s="27"/>
      <c r="F4963" s="26"/>
      <c r="G4963" s="28" t="str">
        <f t="shared" si="85"/>
        <v/>
      </c>
      <c r="H4963" s="31"/>
    </row>
    <row r="4964" spans="2:8">
      <c r="B4964" s="27"/>
      <c r="C4964" s="27"/>
      <c r="D4964" s="27"/>
      <c r="E4964" s="27"/>
      <c r="F4964" s="26"/>
      <c r="G4964" s="28" t="str">
        <f t="shared" si="85"/>
        <v/>
      </c>
      <c r="H4964" s="31"/>
    </row>
    <row r="4965" spans="2:8">
      <c r="B4965" s="27"/>
      <c r="C4965" s="27"/>
      <c r="D4965" s="27"/>
      <c r="E4965" s="27"/>
      <c r="F4965" s="26"/>
      <c r="G4965" s="28" t="str">
        <f t="shared" si="85"/>
        <v/>
      </c>
      <c r="H4965" s="31"/>
    </row>
    <row r="4966" spans="2:8">
      <c r="B4966" s="27"/>
      <c r="C4966" s="27"/>
      <c r="D4966" s="27"/>
      <c r="E4966" s="27"/>
      <c r="F4966" s="26"/>
      <c r="G4966" s="28" t="str">
        <f t="shared" si="85"/>
        <v/>
      </c>
      <c r="H4966" s="31"/>
    </row>
    <row r="4967" spans="2:8">
      <c r="B4967" s="27"/>
      <c r="C4967" s="27"/>
      <c r="D4967" s="27"/>
      <c r="E4967" s="27"/>
      <c r="F4967" s="26"/>
      <c r="G4967" s="28" t="str">
        <f t="shared" si="85"/>
        <v/>
      </c>
      <c r="H4967" s="31"/>
    </row>
    <row r="4968" spans="2:8">
      <c r="B4968" s="27"/>
      <c r="C4968" s="27"/>
      <c r="D4968" s="27"/>
      <c r="E4968" s="27"/>
      <c r="F4968" s="26"/>
      <c r="G4968" s="28" t="str">
        <f t="shared" si="85"/>
        <v/>
      </c>
      <c r="H4968" s="31"/>
    </row>
    <row r="4969" spans="2:8">
      <c r="B4969" s="27"/>
      <c r="C4969" s="27"/>
      <c r="D4969" s="27"/>
      <c r="E4969" s="27"/>
      <c r="F4969" s="26"/>
      <c r="G4969" s="28" t="str">
        <f t="shared" ref="G4969:G5032" si="86">IF(F4969="","",IF(F4969="EI",4,IF(F4969="EO",5.2,IF(F4969="EQ",3.9,IF(F4969="ILF",7.5,IF(F4969="EIF",5.4))))))</f>
        <v/>
      </c>
      <c r="H4969" s="31"/>
    </row>
    <row r="4970" spans="2:8">
      <c r="B4970" s="27"/>
      <c r="C4970" s="27"/>
      <c r="D4970" s="27"/>
      <c r="E4970" s="27"/>
      <c r="F4970" s="26"/>
      <c r="G4970" s="28" t="str">
        <f t="shared" si="86"/>
        <v/>
      </c>
      <c r="H4970" s="31"/>
    </row>
    <row r="4971" spans="2:8">
      <c r="B4971" s="27"/>
      <c r="C4971" s="27"/>
      <c r="D4971" s="27"/>
      <c r="E4971" s="27"/>
      <c r="F4971" s="26"/>
      <c r="G4971" s="28" t="str">
        <f t="shared" si="86"/>
        <v/>
      </c>
      <c r="H4971" s="31"/>
    </row>
    <row r="4972" spans="2:8">
      <c r="B4972" s="27"/>
      <c r="C4972" s="27"/>
      <c r="D4972" s="27"/>
      <c r="E4972" s="27"/>
      <c r="F4972" s="26"/>
      <c r="G4972" s="28" t="str">
        <f t="shared" si="86"/>
        <v/>
      </c>
      <c r="H4972" s="31"/>
    </row>
    <row r="4973" spans="2:8">
      <c r="B4973" s="27"/>
      <c r="C4973" s="27"/>
      <c r="D4973" s="27"/>
      <c r="E4973" s="27"/>
      <c r="F4973" s="26"/>
      <c r="G4973" s="28" t="str">
        <f t="shared" si="86"/>
        <v/>
      </c>
      <c r="H4973" s="31"/>
    </row>
    <row r="4974" spans="2:8">
      <c r="B4974" s="27"/>
      <c r="C4974" s="27"/>
      <c r="D4974" s="27"/>
      <c r="E4974" s="27"/>
      <c r="F4974" s="26"/>
      <c r="G4974" s="28" t="str">
        <f t="shared" si="86"/>
        <v/>
      </c>
      <c r="H4974" s="31"/>
    </row>
    <row r="4975" spans="2:8">
      <c r="B4975" s="27"/>
      <c r="C4975" s="27"/>
      <c r="D4975" s="27"/>
      <c r="E4975" s="27"/>
      <c r="F4975" s="26"/>
      <c r="G4975" s="28" t="str">
        <f t="shared" si="86"/>
        <v/>
      </c>
      <c r="H4975" s="31"/>
    </row>
    <row r="4976" spans="2:8">
      <c r="B4976" s="27"/>
      <c r="C4976" s="27"/>
      <c r="D4976" s="27"/>
      <c r="E4976" s="27"/>
      <c r="F4976" s="26"/>
      <c r="G4976" s="28" t="str">
        <f t="shared" si="86"/>
        <v/>
      </c>
      <c r="H4976" s="31"/>
    </row>
    <row r="4977" spans="2:8">
      <c r="B4977" s="27"/>
      <c r="C4977" s="27"/>
      <c r="D4977" s="27"/>
      <c r="E4977" s="27"/>
      <c r="F4977" s="26"/>
      <c r="G4977" s="28" t="str">
        <f t="shared" si="86"/>
        <v/>
      </c>
      <c r="H4977" s="31"/>
    </row>
    <row r="4978" spans="2:8">
      <c r="B4978" s="27"/>
      <c r="C4978" s="27"/>
      <c r="D4978" s="27"/>
      <c r="E4978" s="27"/>
      <c r="F4978" s="26"/>
      <c r="G4978" s="28" t="str">
        <f t="shared" si="86"/>
        <v/>
      </c>
      <c r="H4978" s="31"/>
    </row>
    <row r="4979" spans="2:8">
      <c r="B4979" s="27"/>
      <c r="C4979" s="27"/>
      <c r="D4979" s="27"/>
      <c r="E4979" s="27"/>
      <c r="F4979" s="26"/>
      <c r="G4979" s="28" t="str">
        <f t="shared" si="86"/>
        <v/>
      </c>
      <c r="H4979" s="31"/>
    </row>
    <row r="4980" spans="2:8">
      <c r="B4980" s="27"/>
      <c r="C4980" s="27"/>
      <c r="D4980" s="27"/>
      <c r="E4980" s="27"/>
      <c r="F4980" s="26"/>
      <c r="G4980" s="28" t="str">
        <f t="shared" si="86"/>
        <v/>
      </c>
      <c r="H4980" s="31"/>
    </row>
    <row r="4981" spans="2:8">
      <c r="B4981" s="27"/>
      <c r="C4981" s="27"/>
      <c r="D4981" s="27"/>
      <c r="E4981" s="27"/>
      <c r="F4981" s="26"/>
      <c r="G4981" s="28" t="str">
        <f t="shared" si="86"/>
        <v/>
      </c>
      <c r="H4981" s="31"/>
    </row>
    <row r="4982" spans="2:8">
      <c r="B4982" s="27"/>
      <c r="C4982" s="27"/>
      <c r="D4982" s="27"/>
      <c r="E4982" s="27"/>
      <c r="F4982" s="26"/>
      <c r="G4982" s="28" t="str">
        <f t="shared" si="86"/>
        <v/>
      </c>
      <c r="H4982" s="31"/>
    </row>
    <row r="4983" spans="2:8">
      <c r="B4983" s="27"/>
      <c r="C4983" s="27"/>
      <c r="D4983" s="27"/>
      <c r="E4983" s="27"/>
      <c r="F4983" s="26"/>
      <c r="G4983" s="28" t="str">
        <f t="shared" si="86"/>
        <v/>
      </c>
      <c r="H4983" s="31"/>
    </row>
    <row r="4984" spans="2:8">
      <c r="B4984" s="27"/>
      <c r="C4984" s="27"/>
      <c r="D4984" s="27"/>
      <c r="E4984" s="27"/>
      <c r="F4984" s="26"/>
      <c r="G4984" s="28" t="str">
        <f t="shared" si="86"/>
        <v/>
      </c>
      <c r="H4984" s="31"/>
    </row>
    <row r="4985" spans="2:8">
      <c r="B4985" s="27"/>
      <c r="C4985" s="27"/>
      <c r="D4985" s="27"/>
      <c r="E4985" s="27"/>
      <c r="F4985" s="26"/>
      <c r="G4985" s="28" t="str">
        <f t="shared" si="86"/>
        <v/>
      </c>
      <c r="H4985" s="31"/>
    </row>
    <row r="4986" spans="2:8">
      <c r="B4986" s="27"/>
      <c r="C4986" s="27"/>
      <c r="D4986" s="27"/>
      <c r="E4986" s="27"/>
      <c r="F4986" s="26"/>
      <c r="G4986" s="28" t="str">
        <f t="shared" si="86"/>
        <v/>
      </c>
      <c r="H4986" s="31"/>
    </row>
    <row r="4987" spans="2:8">
      <c r="B4987" s="27"/>
      <c r="C4987" s="27"/>
      <c r="D4987" s="27"/>
      <c r="E4987" s="27"/>
      <c r="F4987" s="26"/>
      <c r="G4987" s="28" t="str">
        <f t="shared" si="86"/>
        <v/>
      </c>
      <c r="H4987" s="31"/>
    </row>
    <row r="4988" spans="2:8">
      <c r="B4988" s="27"/>
      <c r="C4988" s="27"/>
      <c r="D4988" s="27"/>
      <c r="E4988" s="27"/>
      <c r="F4988" s="26"/>
      <c r="G4988" s="28" t="str">
        <f t="shared" si="86"/>
        <v/>
      </c>
      <c r="H4988" s="31"/>
    </row>
    <row r="4989" spans="2:8">
      <c r="B4989" s="27"/>
      <c r="C4989" s="27"/>
      <c r="D4989" s="27"/>
      <c r="E4989" s="27"/>
      <c r="F4989" s="26"/>
      <c r="G4989" s="28" t="str">
        <f t="shared" si="86"/>
        <v/>
      </c>
      <c r="H4989" s="31"/>
    </row>
    <row r="4990" spans="2:8">
      <c r="B4990" s="27"/>
      <c r="C4990" s="27"/>
      <c r="D4990" s="27"/>
      <c r="E4990" s="27"/>
      <c r="F4990" s="26"/>
      <c r="G4990" s="28" t="str">
        <f t="shared" si="86"/>
        <v/>
      </c>
      <c r="H4990" s="31"/>
    </row>
    <row r="4991" spans="2:8">
      <c r="B4991" s="27"/>
      <c r="C4991" s="27"/>
      <c r="D4991" s="27"/>
      <c r="E4991" s="27"/>
      <c r="F4991" s="26"/>
      <c r="G4991" s="28" t="str">
        <f t="shared" si="86"/>
        <v/>
      </c>
      <c r="H4991" s="31"/>
    </row>
    <row r="4992" spans="2:8">
      <c r="B4992" s="27"/>
      <c r="C4992" s="27"/>
      <c r="D4992" s="27"/>
      <c r="E4992" s="27"/>
      <c r="F4992" s="26"/>
      <c r="G4992" s="28" t="str">
        <f t="shared" si="86"/>
        <v/>
      </c>
      <c r="H4992" s="31"/>
    </row>
    <row r="4993" spans="2:8">
      <c r="B4993" s="27"/>
      <c r="C4993" s="27"/>
      <c r="D4993" s="27"/>
      <c r="E4993" s="27"/>
      <c r="F4993" s="26"/>
      <c r="G4993" s="28" t="str">
        <f t="shared" si="86"/>
        <v/>
      </c>
      <c r="H4993" s="31"/>
    </row>
    <row r="4994" spans="2:8">
      <c r="B4994" s="27"/>
      <c r="C4994" s="27"/>
      <c r="D4994" s="27"/>
      <c r="E4994" s="27"/>
      <c r="F4994" s="26"/>
      <c r="G4994" s="28" t="str">
        <f t="shared" si="86"/>
        <v/>
      </c>
      <c r="H4994" s="31"/>
    </row>
    <row r="4995" spans="2:8">
      <c r="B4995" s="27"/>
      <c r="C4995" s="27"/>
      <c r="D4995" s="27"/>
      <c r="E4995" s="27"/>
      <c r="F4995" s="26"/>
      <c r="G4995" s="28" t="str">
        <f t="shared" si="86"/>
        <v/>
      </c>
      <c r="H4995" s="31"/>
    </row>
    <row r="4996" spans="2:8">
      <c r="B4996" s="27"/>
      <c r="C4996" s="27"/>
      <c r="D4996" s="27"/>
      <c r="E4996" s="27"/>
      <c r="F4996" s="26"/>
      <c r="G4996" s="28" t="str">
        <f t="shared" si="86"/>
        <v/>
      </c>
      <c r="H4996" s="31"/>
    </row>
    <row r="4997" spans="2:8">
      <c r="B4997" s="27"/>
      <c r="C4997" s="27"/>
      <c r="D4997" s="27"/>
      <c r="E4997" s="27"/>
      <c r="F4997" s="26"/>
      <c r="G4997" s="28" t="str">
        <f t="shared" si="86"/>
        <v/>
      </c>
      <c r="H4997" s="31"/>
    </row>
    <row r="4998" spans="2:8">
      <c r="B4998" s="27"/>
      <c r="C4998" s="27"/>
      <c r="D4998" s="27"/>
      <c r="E4998" s="27"/>
      <c r="F4998" s="26"/>
      <c r="G4998" s="28" t="str">
        <f t="shared" si="86"/>
        <v/>
      </c>
      <c r="H4998" s="31"/>
    </row>
    <row r="4999" spans="2:8">
      <c r="B4999" s="27"/>
      <c r="C4999" s="27"/>
      <c r="D4999" s="27"/>
      <c r="E4999" s="27"/>
      <c r="F4999" s="26"/>
      <c r="G4999" s="28" t="str">
        <f t="shared" si="86"/>
        <v/>
      </c>
      <c r="H4999" s="31"/>
    </row>
    <row r="5000" spans="2:8">
      <c r="B5000" s="27"/>
      <c r="C5000" s="27"/>
      <c r="D5000" s="27"/>
      <c r="E5000" s="27"/>
      <c r="F5000" s="26"/>
      <c r="G5000" s="28" t="str">
        <f t="shared" si="86"/>
        <v/>
      </c>
      <c r="H5000" s="31"/>
    </row>
    <row r="5001" spans="2:8">
      <c r="B5001" s="27"/>
      <c r="C5001" s="27"/>
      <c r="D5001" s="27"/>
      <c r="E5001" s="27"/>
      <c r="F5001" s="26"/>
      <c r="G5001" s="28" t="str">
        <f t="shared" si="86"/>
        <v/>
      </c>
      <c r="H5001" s="31"/>
    </row>
    <row r="5002" spans="2:8">
      <c r="B5002" s="27"/>
      <c r="C5002" s="27"/>
      <c r="D5002" s="27"/>
      <c r="E5002" s="27"/>
      <c r="F5002" s="26"/>
      <c r="G5002" s="28" t="str">
        <f t="shared" si="86"/>
        <v/>
      </c>
      <c r="H5002" s="31"/>
    </row>
    <row r="5003" spans="2:8">
      <c r="B5003" s="27"/>
      <c r="C5003" s="27"/>
      <c r="D5003" s="27"/>
      <c r="E5003" s="27"/>
      <c r="F5003" s="26"/>
      <c r="G5003" s="28" t="str">
        <f t="shared" si="86"/>
        <v/>
      </c>
      <c r="H5003" s="31"/>
    </row>
    <row r="5004" spans="2:8">
      <c r="B5004" s="27"/>
      <c r="C5004" s="27"/>
      <c r="D5004" s="27"/>
      <c r="E5004" s="27"/>
      <c r="F5004" s="26"/>
      <c r="G5004" s="28" t="str">
        <f t="shared" si="86"/>
        <v/>
      </c>
      <c r="H5004" s="31"/>
    </row>
    <row r="5005" spans="2:8">
      <c r="B5005" s="27"/>
      <c r="C5005" s="27"/>
      <c r="D5005" s="27"/>
      <c r="E5005" s="27"/>
      <c r="F5005" s="26"/>
      <c r="G5005" s="28" t="str">
        <f t="shared" si="86"/>
        <v/>
      </c>
      <c r="H5005" s="31"/>
    </row>
    <row r="5006" spans="2:8">
      <c r="B5006" s="27"/>
      <c r="C5006" s="27"/>
      <c r="D5006" s="27"/>
      <c r="E5006" s="27"/>
      <c r="F5006" s="26"/>
      <c r="G5006" s="28" t="str">
        <f t="shared" si="86"/>
        <v/>
      </c>
      <c r="H5006" s="31"/>
    </row>
    <row r="5007" spans="2:8">
      <c r="B5007" s="27"/>
      <c r="C5007" s="27"/>
      <c r="D5007" s="27"/>
      <c r="E5007" s="27"/>
      <c r="F5007" s="26"/>
      <c r="G5007" s="28" t="str">
        <f t="shared" si="86"/>
        <v/>
      </c>
      <c r="H5007" s="31"/>
    </row>
    <row r="5008" spans="2:8">
      <c r="B5008" s="27"/>
      <c r="C5008" s="27"/>
      <c r="D5008" s="27"/>
      <c r="E5008" s="27"/>
      <c r="F5008" s="26"/>
      <c r="G5008" s="28" t="str">
        <f t="shared" si="86"/>
        <v/>
      </c>
      <c r="H5008" s="31"/>
    </row>
    <row r="5009" spans="2:8">
      <c r="B5009" s="27"/>
      <c r="C5009" s="27"/>
      <c r="D5009" s="27"/>
      <c r="E5009" s="27"/>
      <c r="F5009" s="26"/>
      <c r="G5009" s="28" t="str">
        <f t="shared" si="86"/>
        <v/>
      </c>
      <c r="H5009" s="31"/>
    </row>
    <row r="5010" spans="2:8">
      <c r="B5010" s="27"/>
      <c r="C5010" s="27"/>
      <c r="D5010" s="27"/>
      <c r="E5010" s="27"/>
      <c r="F5010" s="26"/>
      <c r="G5010" s="28" t="str">
        <f t="shared" si="86"/>
        <v/>
      </c>
      <c r="H5010" s="31"/>
    </row>
    <row r="5011" spans="2:8">
      <c r="B5011" s="27"/>
      <c r="C5011" s="27"/>
      <c r="D5011" s="27"/>
      <c r="E5011" s="27"/>
      <c r="F5011" s="26"/>
      <c r="G5011" s="28" t="str">
        <f t="shared" si="86"/>
        <v/>
      </c>
      <c r="H5011" s="31"/>
    </row>
    <row r="5012" spans="2:8">
      <c r="B5012" s="27"/>
      <c r="C5012" s="27"/>
      <c r="D5012" s="27"/>
      <c r="E5012" s="27"/>
      <c r="F5012" s="26"/>
      <c r="G5012" s="28" t="str">
        <f t="shared" si="86"/>
        <v/>
      </c>
      <c r="H5012" s="31"/>
    </row>
    <row r="5013" spans="2:8">
      <c r="B5013" s="27"/>
      <c r="C5013" s="27"/>
      <c r="D5013" s="27"/>
      <c r="E5013" s="27"/>
      <c r="F5013" s="26"/>
      <c r="G5013" s="28" t="str">
        <f t="shared" si="86"/>
        <v/>
      </c>
      <c r="H5013" s="31"/>
    </row>
    <row r="5014" spans="2:8">
      <c r="B5014" s="27"/>
      <c r="C5014" s="27"/>
      <c r="D5014" s="27"/>
      <c r="E5014" s="27"/>
      <c r="F5014" s="26"/>
      <c r="G5014" s="28" t="str">
        <f t="shared" si="86"/>
        <v/>
      </c>
      <c r="H5014" s="31"/>
    </row>
    <row r="5015" spans="2:8">
      <c r="B5015" s="27"/>
      <c r="C5015" s="27"/>
      <c r="D5015" s="27"/>
      <c r="E5015" s="27"/>
      <c r="F5015" s="26"/>
      <c r="G5015" s="28" t="str">
        <f t="shared" si="86"/>
        <v/>
      </c>
      <c r="H5015" s="31"/>
    </row>
    <row r="5016" spans="2:8">
      <c r="B5016" s="27"/>
      <c r="C5016" s="27"/>
      <c r="D5016" s="27"/>
      <c r="E5016" s="27"/>
      <c r="F5016" s="26"/>
      <c r="G5016" s="28" t="str">
        <f t="shared" si="86"/>
        <v/>
      </c>
      <c r="H5016" s="31"/>
    </row>
    <row r="5017" spans="2:8">
      <c r="B5017" s="27"/>
      <c r="C5017" s="27"/>
      <c r="D5017" s="27"/>
      <c r="E5017" s="27"/>
      <c r="F5017" s="26"/>
      <c r="G5017" s="28" t="str">
        <f t="shared" si="86"/>
        <v/>
      </c>
      <c r="H5017" s="31"/>
    </row>
    <row r="5018" spans="2:8">
      <c r="B5018" s="27"/>
      <c r="C5018" s="27"/>
      <c r="D5018" s="27"/>
      <c r="E5018" s="27"/>
      <c r="F5018" s="26"/>
      <c r="G5018" s="28" t="str">
        <f t="shared" si="86"/>
        <v/>
      </c>
      <c r="H5018" s="31"/>
    </row>
    <row r="5019" spans="2:8">
      <c r="B5019" s="27"/>
      <c r="C5019" s="27"/>
      <c r="D5019" s="27"/>
      <c r="E5019" s="27"/>
      <c r="F5019" s="26"/>
      <c r="G5019" s="28" t="str">
        <f t="shared" si="86"/>
        <v/>
      </c>
      <c r="H5019" s="31"/>
    </row>
    <row r="5020" spans="2:8">
      <c r="B5020" s="27"/>
      <c r="C5020" s="27"/>
      <c r="D5020" s="27"/>
      <c r="E5020" s="27"/>
      <c r="F5020" s="26"/>
      <c r="G5020" s="28" t="str">
        <f t="shared" si="86"/>
        <v/>
      </c>
      <c r="H5020" s="31"/>
    </row>
    <row r="5021" spans="2:8">
      <c r="B5021" s="27"/>
      <c r="C5021" s="27"/>
      <c r="D5021" s="27"/>
      <c r="E5021" s="27"/>
      <c r="F5021" s="26"/>
      <c r="G5021" s="28" t="str">
        <f t="shared" si="86"/>
        <v/>
      </c>
      <c r="H5021" s="31"/>
    </row>
    <row r="5022" spans="2:8">
      <c r="B5022" s="27"/>
      <c r="C5022" s="27"/>
      <c r="D5022" s="27"/>
      <c r="E5022" s="27"/>
      <c r="F5022" s="26"/>
      <c r="G5022" s="28" t="str">
        <f t="shared" si="86"/>
        <v/>
      </c>
      <c r="H5022" s="31"/>
    </row>
    <row r="5023" spans="2:8">
      <c r="B5023" s="27"/>
      <c r="C5023" s="27"/>
      <c r="D5023" s="27"/>
      <c r="E5023" s="27"/>
      <c r="F5023" s="26"/>
      <c r="G5023" s="28" t="str">
        <f t="shared" si="86"/>
        <v/>
      </c>
      <c r="H5023" s="31"/>
    </row>
    <row r="5024" spans="2:8">
      <c r="B5024" s="27"/>
      <c r="C5024" s="27"/>
      <c r="D5024" s="27"/>
      <c r="E5024" s="27"/>
      <c r="F5024" s="26"/>
      <c r="G5024" s="28" t="str">
        <f t="shared" si="86"/>
        <v/>
      </c>
      <c r="H5024" s="31"/>
    </row>
    <row r="5025" spans="2:8">
      <c r="B5025" s="27"/>
      <c r="C5025" s="27"/>
      <c r="D5025" s="27"/>
      <c r="E5025" s="27"/>
      <c r="F5025" s="26"/>
      <c r="G5025" s="28" t="str">
        <f t="shared" si="86"/>
        <v/>
      </c>
      <c r="H5025" s="31"/>
    </row>
    <row r="5026" spans="2:8">
      <c r="B5026" s="27"/>
      <c r="C5026" s="27"/>
      <c r="D5026" s="27"/>
      <c r="E5026" s="27"/>
      <c r="F5026" s="26"/>
      <c r="G5026" s="28" t="str">
        <f t="shared" si="86"/>
        <v/>
      </c>
      <c r="H5026" s="31"/>
    </row>
    <row r="5027" spans="2:8">
      <c r="B5027" s="27"/>
      <c r="C5027" s="27"/>
      <c r="D5027" s="27"/>
      <c r="E5027" s="27"/>
      <c r="F5027" s="26"/>
      <c r="G5027" s="28" t="str">
        <f t="shared" si="86"/>
        <v/>
      </c>
      <c r="H5027" s="31"/>
    </row>
    <row r="5028" spans="2:8">
      <c r="B5028" s="27"/>
      <c r="C5028" s="27"/>
      <c r="D5028" s="27"/>
      <c r="E5028" s="27"/>
      <c r="F5028" s="26"/>
      <c r="G5028" s="28" t="str">
        <f t="shared" si="86"/>
        <v/>
      </c>
      <c r="H5028" s="31"/>
    </row>
    <row r="5029" spans="2:8">
      <c r="B5029" s="27"/>
      <c r="C5029" s="27"/>
      <c r="D5029" s="27"/>
      <c r="E5029" s="27"/>
      <c r="F5029" s="26"/>
      <c r="G5029" s="28" t="str">
        <f t="shared" si="86"/>
        <v/>
      </c>
      <c r="H5029" s="31"/>
    </row>
    <row r="5030" spans="2:8">
      <c r="B5030" s="27"/>
      <c r="C5030" s="27"/>
      <c r="D5030" s="27"/>
      <c r="E5030" s="27"/>
      <c r="F5030" s="26"/>
      <c r="G5030" s="28" t="str">
        <f t="shared" si="86"/>
        <v/>
      </c>
      <c r="H5030" s="31"/>
    </row>
    <row r="5031" spans="2:8">
      <c r="B5031" s="27"/>
      <c r="C5031" s="27"/>
      <c r="D5031" s="27"/>
      <c r="E5031" s="27"/>
      <c r="F5031" s="26"/>
      <c r="G5031" s="28" t="str">
        <f t="shared" si="86"/>
        <v/>
      </c>
      <c r="H5031" s="31"/>
    </row>
    <row r="5032" spans="2:8">
      <c r="B5032" s="27"/>
      <c r="C5032" s="27"/>
      <c r="D5032" s="27"/>
      <c r="E5032" s="27"/>
      <c r="F5032" s="26"/>
      <c r="G5032" s="28" t="str">
        <f t="shared" si="86"/>
        <v/>
      </c>
      <c r="H5032" s="31"/>
    </row>
    <row r="5033" spans="2:8">
      <c r="B5033" s="27"/>
      <c r="C5033" s="27"/>
      <c r="D5033" s="27"/>
      <c r="E5033" s="27"/>
      <c r="F5033" s="26"/>
      <c r="G5033" s="28" t="str">
        <f t="shared" ref="G5033:G5096" si="87">IF(F5033="","",IF(F5033="EI",4,IF(F5033="EO",5.2,IF(F5033="EQ",3.9,IF(F5033="ILF",7.5,IF(F5033="EIF",5.4))))))</f>
        <v/>
      </c>
      <c r="H5033" s="31"/>
    </row>
    <row r="5034" spans="2:8">
      <c r="B5034" s="27"/>
      <c r="C5034" s="27"/>
      <c r="D5034" s="27"/>
      <c r="E5034" s="27"/>
      <c r="F5034" s="26"/>
      <c r="G5034" s="28" t="str">
        <f t="shared" si="87"/>
        <v/>
      </c>
      <c r="H5034" s="31"/>
    </row>
    <row r="5035" spans="2:8">
      <c r="B5035" s="27"/>
      <c r="C5035" s="27"/>
      <c r="D5035" s="27"/>
      <c r="E5035" s="27"/>
      <c r="F5035" s="26"/>
      <c r="G5035" s="28" t="str">
        <f t="shared" si="87"/>
        <v/>
      </c>
      <c r="H5035" s="31"/>
    </row>
    <row r="5036" spans="2:8">
      <c r="B5036" s="27"/>
      <c r="C5036" s="27"/>
      <c r="D5036" s="27"/>
      <c r="E5036" s="27"/>
      <c r="F5036" s="26"/>
      <c r="G5036" s="28" t="str">
        <f t="shared" si="87"/>
        <v/>
      </c>
      <c r="H5036" s="31"/>
    </row>
    <row r="5037" spans="2:8">
      <c r="B5037" s="27"/>
      <c r="C5037" s="27"/>
      <c r="D5037" s="27"/>
      <c r="E5037" s="27"/>
      <c r="F5037" s="26"/>
      <c r="G5037" s="28" t="str">
        <f t="shared" si="87"/>
        <v/>
      </c>
      <c r="H5037" s="31"/>
    </row>
    <row r="5038" spans="2:8">
      <c r="B5038" s="27"/>
      <c r="C5038" s="27"/>
      <c r="D5038" s="27"/>
      <c r="E5038" s="27"/>
      <c r="F5038" s="26"/>
      <c r="G5038" s="28" t="str">
        <f t="shared" si="87"/>
        <v/>
      </c>
      <c r="H5038" s="31"/>
    </row>
    <row r="5039" spans="2:8">
      <c r="B5039" s="27"/>
      <c r="C5039" s="27"/>
      <c r="D5039" s="27"/>
      <c r="E5039" s="27"/>
      <c r="F5039" s="26"/>
      <c r="G5039" s="28" t="str">
        <f t="shared" si="87"/>
        <v/>
      </c>
      <c r="H5039" s="31"/>
    </row>
    <row r="5040" spans="2:8">
      <c r="B5040" s="27"/>
      <c r="C5040" s="27"/>
      <c r="D5040" s="27"/>
      <c r="E5040" s="27"/>
      <c r="F5040" s="26"/>
      <c r="G5040" s="28" t="str">
        <f t="shared" si="87"/>
        <v/>
      </c>
      <c r="H5040" s="31"/>
    </row>
    <row r="5041" spans="2:8">
      <c r="B5041" s="27"/>
      <c r="C5041" s="27"/>
      <c r="D5041" s="27"/>
      <c r="E5041" s="27"/>
      <c r="F5041" s="26"/>
      <c r="G5041" s="28" t="str">
        <f t="shared" si="87"/>
        <v/>
      </c>
      <c r="H5041" s="31"/>
    </row>
    <row r="5042" spans="2:8">
      <c r="B5042" s="27"/>
      <c r="C5042" s="27"/>
      <c r="D5042" s="27"/>
      <c r="E5042" s="27"/>
      <c r="F5042" s="26"/>
      <c r="G5042" s="28" t="str">
        <f t="shared" si="87"/>
        <v/>
      </c>
      <c r="H5042" s="31"/>
    </row>
    <row r="5043" spans="2:8">
      <c r="B5043" s="27"/>
      <c r="C5043" s="27"/>
      <c r="D5043" s="27"/>
      <c r="E5043" s="27"/>
      <c r="F5043" s="26"/>
      <c r="G5043" s="28" t="str">
        <f t="shared" si="87"/>
        <v/>
      </c>
      <c r="H5043" s="31"/>
    </row>
    <row r="5044" spans="2:8">
      <c r="B5044" s="27"/>
      <c r="C5044" s="27"/>
      <c r="D5044" s="27"/>
      <c r="E5044" s="27"/>
      <c r="F5044" s="26"/>
      <c r="G5044" s="28" t="str">
        <f t="shared" si="87"/>
        <v/>
      </c>
      <c r="H5044" s="31"/>
    </row>
    <row r="5045" spans="2:8">
      <c r="B5045" s="27"/>
      <c r="C5045" s="27"/>
      <c r="D5045" s="27"/>
      <c r="E5045" s="27"/>
      <c r="F5045" s="26"/>
      <c r="G5045" s="28" t="str">
        <f t="shared" si="87"/>
        <v/>
      </c>
      <c r="H5045" s="31"/>
    </row>
    <row r="5046" spans="2:8">
      <c r="B5046" s="27"/>
      <c r="C5046" s="27"/>
      <c r="D5046" s="27"/>
      <c r="E5046" s="27"/>
      <c r="F5046" s="26"/>
      <c r="G5046" s="28" t="str">
        <f t="shared" si="87"/>
        <v/>
      </c>
      <c r="H5046" s="31"/>
    </row>
    <row r="5047" spans="2:8">
      <c r="B5047" s="27"/>
      <c r="C5047" s="27"/>
      <c r="D5047" s="27"/>
      <c r="E5047" s="27"/>
      <c r="F5047" s="26"/>
      <c r="G5047" s="28" t="str">
        <f t="shared" si="87"/>
        <v/>
      </c>
      <c r="H5047" s="31"/>
    </row>
    <row r="5048" spans="2:8">
      <c r="B5048" s="27"/>
      <c r="C5048" s="27"/>
      <c r="D5048" s="27"/>
      <c r="E5048" s="27"/>
      <c r="F5048" s="26"/>
      <c r="G5048" s="28" t="str">
        <f t="shared" si="87"/>
        <v/>
      </c>
      <c r="H5048" s="31"/>
    </row>
    <row r="5049" spans="2:8">
      <c r="B5049" s="27"/>
      <c r="C5049" s="27"/>
      <c r="D5049" s="27"/>
      <c r="E5049" s="27"/>
      <c r="F5049" s="26"/>
      <c r="G5049" s="28" t="str">
        <f t="shared" si="87"/>
        <v/>
      </c>
      <c r="H5049" s="31"/>
    </row>
    <row r="5050" spans="2:8">
      <c r="B5050" s="27"/>
      <c r="C5050" s="27"/>
      <c r="D5050" s="27"/>
      <c r="E5050" s="27"/>
      <c r="F5050" s="26"/>
      <c r="G5050" s="28" t="str">
        <f t="shared" si="87"/>
        <v/>
      </c>
      <c r="H5050" s="31"/>
    </row>
    <row r="5051" spans="2:8">
      <c r="B5051" s="27"/>
      <c r="C5051" s="27"/>
      <c r="D5051" s="27"/>
      <c r="E5051" s="27"/>
      <c r="F5051" s="26"/>
      <c r="G5051" s="28" t="str">
        <f t="shared" si="87"/>
        <v/>
      </c>
      <c r="H5051" s="31"/>
    </row>
    <row r="5052" spans="2:8">
      <c r="B5052" s="27"/>
      <c r="C5052" s="27"/>
      <c r="D5052" s="27"/>
      <c r="E5052" s="27"/>
      <c r="F5052" s="26"/>
      <c r="G5052" s="28" t="str">
        <f t="shared" si="87"/>
        <v/>
      </c>
      <c r="H5052" s="31"/>
    </row>
    <row r="5053" spans="2:8">
      <c r="B5053" s="27"/>
      <c r="C5053" s="27"/>
      <c r="D5053" s="27"/>
      <c r="E5053" s="27"/>
      <c r="F5053" s="26"/>
      <c r="G5053" s="28" t="str">
        <f t="shared" si="87"/>
        <v/>
      </c>
      <c r="H5053" s="31"/>
    </row>
    <row r="5054" spans="2:8">
      <c r="B5054" s="27"/>
      <c r="C5054" s="27"/>
      <c r="D5054" s="27"/>
      <c r="E5054" s="27"/>
      <c r="F5054" s="26"/>
      <c r="G5054" s="28" t="str">
        <f t="shared" si="87"/>
        <v/>
      </c>
      <c r="H5054" s="31"/>
    </row>
    <row r="5055" spans="2:8">
      <c r="B5055" s="27"/>
      <c r="C5055" s="27"/>
      <c r="D5055" s="27"/>
      <c r="E5055" s="27"/>
      <c r="F5055" s="26"/>
      <c r="G5055" s="28" t="str">
        <f t="shared" si="87"/>
        <v/>
      </c>
      <c r="H5055" s="31"/>
    </row>
    <row r="5056" spans="2:8">
      <c r="B5056" s="27"/>
      <c r="C5056" s="27"/>
      <c r="D5056" s="27"/>
      <c r="E5056" s="27"/>
      <c r="F5056" s="26"/>
      <c r="G5056" s="28" t="str">
        <f t="shared" si="87"/>
        <v/>
      </c>
      <c r="H5056" s="31"/>
    </row>
    <row r="5057" spans="2:8">
      <c r="B5057" s="27"/>
      <c r="C5057" s="27"/>
      <c r="D5057" s="27"/>
      <c r="E5057" s="27"/>
      <c r="F5057" s="26"/>
      <c r="G5057" s="28" t="str">
        <f t="shared" si="87"/>
        <v/>
      </c>
      <c r="H5057" s="31"/>
    </row>
    <row r="5058" spans="2:8">
      <c r="B5058" s="27"/>
      <c r="C5058" s="27"/>
      <c r="D5058" s="27"/>
      <c r="E5058" s="27"/>
      <c r="F5058" s="26"/>
      <c r="G5058" s="28" t="str">
        <f t="shared" si="87"/>
        <v/>
      </c>
      <c r="H5058" s="31"/>
    </row>
    <row r="5059" spans="2:8">
      <c r="B5059" s="27"/>
      <c r="C5059" s="27"/>
      <c r="D5059" s="27"/>
      <c r="E5059" s="27"/>
      <c r="F5059" s="26"/>
      <c r="G5059" s="28" t="str">
        <f t="shared" si="87"/>
        <v/>
      </c>
      <c r="H5059" s="31"/>
    </row>
    <row r="5060" spans="2:8">
      <c r="B5060" s="27"/>
      <c r="C5060" s="27"/>
      <c r="D5060" s="27"/>
      <c r="E5060" s="27"/>
      <c r="F5060" s="26"/>
      <c r="G5060" s="28" t="str">
        <f t="shared" si="87"/>
        <v/>
      </c>
      <c r="H5060" s="31"/>
    </row>
    <row r="5061" spans="2:8">
      <c r="B5061" s="27"/>
      <c r="C5061" s="27"/>
      <c r="D5061" s="27"/>
      <c r="E5061" s="27"/>
      <c r="F5061" s="26"/>
      <c r="G5061" s="28" t="str">
        <f t="shared" si="87"/>
        <v/>
      </c>
      <c r="H5061" s="31"/>
    </row>
    <row r="5062" spans="2:8">
      <c r="B5062" s="27"/>
      <c r="C5062" s="27"/>
      <c r="D5062" s="27"/>
      <c r="E5062" s="27"/>
      <c r="F5062" s="26"/>
      <c r="G5062" s="28" t="str">
        <f t="shared" si="87"/>
        <v/>
      </c>
      <c r="H5062" s="31"/>
    </row>
    <row r="5063" spans="2:8">
      <c r="B5063" s="27"/>
      <c r="C5063" s="27"/>
      <c r="D5063" s="27"/>
      <c r="E5063" s="27"/>
      <c r="F5063" s="26"/>
      <c r="G5063" s="28" t="str">
        <f t="shared" si="87"/>
        <v/>
      </c>
      <c r="H5063" s="31"/>
    </row>
    <row r="5064" spans="2:8">
      <c r="B5064" s="27"/>
      <c r="C5064" s="27"/>
      <c r="D5064" s="27"/>
      <c r="E5064" s="27"/>
      <c r="F5064" s="26"/>
      <c r="G5064" s="28" t="str">
        <f t="shared" si="87"/>
        <v/>
      </c>
      <c r="H5064" s="31"/>
    </row>
    <row r="5065" spans="2:8">
      <c r="B5065" s="27"/>
      <c r="C5065" s="27"/>
      <c r="D5065" s="27"/>
      <c r="E5065" s="27"/>
      <c r="F5065" s="26"/>
      <c r="G5065" s="28" t="str">
        <f t="shared" si="87"/>
        <v/>
      </c>
      <c r="H5065" s="31"/>
    </row>
    <row r="5066" spans="2:8">
      <c r="B5066" s="27"/>
      <c r="C5066" s="27"/>
      <c r="D5066" s="27"/>
      <c r="E5066" s="27"/>
      <c r="F5066" s="26"/>
      <c r="G5066" s="28" t="str">
        <f t="shared" si="87"/>
        <v/>
      </c>
      <c r="H5066" s="31"/>
    </row>
    <row r="5067" spans="2:8">
      <c r="B5067" s="27"/>
      <c r="C5067" s="27"/>
      <c r="D5067" s="27"/>
      <c r="E5067" s="27"/>
      <c r="F5067" s="26"/>
      <c r="G5067" s="28" t="str">
        <f t="shared" si="87"/>
        <v/>
      </c>
      <c r="H5067" s="31"/>
    </row>
    <row r="5068" spans="2:8">
      <c r="B5068" s="27"/>
      <c r="C5068" s="27"/>
      <c r="D5068" s="27"/>
      <c r="E5068" s="27"/>
      <c r="F5068" s="26"/>
      <c r="G5068" s="28" t="str">
        <f t="shared" si="87"/>
        <v/>
      </c>
      <c r="H5068" s="31"/>
    </row>
    <row r="5069" spans="2:8">
      <c r="B5069" s="27"/>
      <c r="C5069" s="27"/>
      <c r="D5069" s="27"/>
      <c r="E5069" s="27"/>
      <c r="F5069" s="26"/>
      <c r="G5069" s="28" t="str">
        <f t="shared" si="87"/>
        <v/>
      </c>
      <c r="H5069" s="31"/>
    </row>
    <row r="5070" spans="2:8">
      <c r="B5070" s="27"/>
      <c r="C5070" s="27"/>
      <c r="D5070" s="27"/>
      <c r="E5070" s="27"/>
      <c r="F5070" s="26"/>
      <c r="G5070" s="28" t="str">
        <f t="shared" si="87"/>
        <v/>
      </c>
      <c r="H5070" s="31"/>
    </row>
    <row r="5071" spans="2:8">
      <c r="B5071" s="27"/>
      <c r="C5071" s="27"/>
      <c r="D5071" s="27"/>
      <c r="E5071" s="27"/>
      <c r="F5071" s="26"/>
      <c r="G5071" s="28" t="str">
        <f t="shared" si="87"/>
        <v/>
      </c>
      <c r="H5071" s="31"/>
    </row>
    <row r="5072" spans="2:8">
      <c r="B5072" s="27"/>
      <c r="C5072" s="27"/>
      <c r="D5072" s="27"/>
      <c r="E5072" s="27"/>
      <c r="F5072" s="26"/>
      <c r="G5072" s="28" t="str">
        <f t="shared" si="87"/>
        <v/>
      </c>
      <c r="H5072" s="31"/>
    </row>
    <row r="5073" spans="2:8">
      <c r="B5073" s="27"/>
      <c r="C5073" s="27"/>
      <c r="D5073" s="27"/>
      <c r="E5073" s="27"/>
      <c r="F5073" s="26"/>
      <c r="G5073" s="28" t="str">
        <f t="shared" si="87"/>
        <v/>
      </c>
      <c r="H5073" s="31"/>
    </row>
    <row r="5074" spans="2:8">
      <c r="B5074" s="27"/>
      <c r="C5074" s="27"/>
      <c r="D5074" s="27"/>
      <c r="E5074" s="27"/>
      <c r="F5074" s="26"/>
      <c r="G5074" s="28" t="str">
        <f t="shared" si="87"/>
        <v/>
      </c>
      <c r="H5074" s="31"/>
    </row>
    <row r="5075" spans="2:8">
      <c r="B5075" s="27"/>
      <c r="C5075" s="27"/>
      <c r="D5075" s="27"/>
      <c r="E5075" s="27"/>
      <c r="F5075" s="26"/>
      <c r="G5075" s="28" t="str">
        <f t="shared" si="87"/>
        <v/>
      </c>
      <c r="H5075" s="31"/>
    </row>
    <row r="5076" spans="2:8">
      <c r="B5076" s="27"/>
      <c r="C5076" s="27"/>
      <c r="D5076" s="27"/>
      <c r="E5076" s="27"/>
      <c r="F5076" s="26"/>
      <c r="G5076" s="28" t="str">
        <f t="shared" si="87"/>
        <v/>
      </c>
      <c r="H5076" s="31"/>
    </row>
    <row r="5077" spans="2:8">
      <c r="B5077" s="27"/>
      <c r="C5077" s="27"/>
      <c r="D5077" s="27"/>
      <c r="E5077" s="27"/>
      <c r="F5077" s="26"/>
      <c r="G5077" s="28" t="str">
        <f t="shared" si="87"/>
        <v/>
      </c>
      <c r="H5077" s="31"/>
    </row>
    <row r="5078" spans="2:8">
      <c r="B5078" s="27"/>
      <c r="C5078" s="27"/>
      <c r="D5078" s="27"/>
      <c r="E5078" s="27"/>
      <c r="F5078" s="26"/>
      <c r="G5078" s="28" t="str">
        <f t="shared" si="87"/>
        <v/>
      </c>
      <c r="H5078" s="31"/>
    </row>
    <row r="5079" spans="2:8">
      <c r="B5079" s="27"/>
      <c r="C5079" s="27"/>
      <c r="D5079" s="27"/>
      <c r="E5079" s="27"/>
      <c r="F5079" s="26"/>
      <c r="G5079" s="28" t="str">
        <f t="shared" si="87"/>
        <v/>
      </c>
      <c r="H5079" s="31"/>
    </row>
    <row r="5080" spans="2:8">
      <c r="B5080" s="27"/>
      <c r="C5080" s="27"/>
      <c r="D5080" s="27"/>
      <c r="E5080" s="27"/>
      <c r="F5080" s="26"/>
      <c r="G5080" s="28" t="str">
        <f t="shared" si="87"/>
        <v/>
      </c>
      <c r="H5080" s="31"/>
    </row>
    <row r="5081" spans="2:8">
      <c r="B5081" s="27"/>
      <c r="C5081" s="27"/>
      <c r="D5081" s="27"/>
      <c r="E5081" s="27"/>
      <c r="F5081" s="26"/>
      <c r="G5081" s="28" t="str">
        <f t="shared" si="87"/>
        <v/>
      </c>
      <c r="H5081" s="31"/>
    </row>
    <row r="5082" spans="2:8">
      <c r="B5082" s="27"/>
      <c r="C5082" s="27"/>
      <c r="D5082" s="27"/>
      <c r="E5082" s="27"/>
      <c r="F5082" s="26"/>
      <c r="G5082" s="28" t="str">
        <f t="shared" si="87"/>
        <v/>
      </c>
      <c r="H5082" s="31"/>
    </row>
    <row r="5083" spans="2:8">
      <c r="B5083" s="27"/>
      <c r="C5083" s="27"/>
      <c r="D5083" s="27"/>
      <c r="E5083" s="27"/>
      <c r="F5083" s="26"/>
      <c r="G5083" s="28" t="str">
        <f t="shared" si="87"/>
        <v/>
      </c>
      <c r="H5083" s="31"/>
    </row>
    <row r="5084" spans="2:8">
      <c r="B5084" s="27"/>
      <c r="C5084" s="27"/>
      <c r="D5084" s="27"/>
      <c r="E5084" s="27"/>
      <c r="F5084" s="26"/>
      <c r="G5084" s="28" t="str">
        <f t="shared" si="87"/>
        <v/>
      </c>
      <c r="H5084" s="31"/>
    </row>
    <row r="5085" spans="2:8">
      <c r="B5085" s="27"/>
      <c r="C5085" s="27"/>
      <c r="D5085" s="27"/>
      <c r="E5085" s="27"/>
      <c r="F5085" s="26"/>
      <c r="G5085" s="28" t="str">
        <f t="shared" si="87"/>
        <v/>
      </c>
      <c r="H5085" s="31"/>
    </row>
    <row r="5086" spans="2:8">
      <c r="B5086" s="27"/>
      <c r="C5086" s="27"/>
      <c r="D5086" s="27"/>
      <c r="E5086" s="27"/>
      <c r="F5086" s="26"/>
      <c r="G5086" s="28" t="str">
        <f t="shared" si="87"/>
        <v/>
      </c>
      <c r="H5086" s="31"/>
    </row>
    <row r="5087" spans="2:8">
      <c r="B5087" s="27"/>
      <c r="C5087" s="27"/>
      <c r="D5087" s="27"/>
      <c r="E5087" s="27"/>
      <c r="F5087" s="26"/>
      <c r="G5087" s="28" t="str">
        <f t="shared" si="87"/>
        <v/>
      </c>
      <c r="H5087" s="31"/>
    </row>
    <row r="5088" spans="2:8">
      <c r="B5088" s="27"/>
      <c r="C5088" s="27"/>
      <c r="D5088" s="27"/>
      <c r="E5088" s="27"/>
      <c r="F5088" s="26"/>
      <c r="G5088" s="28" t="str">
        <f t="shared" si="87"/>
        <v/>
      </c>
      <c r="H5088" s="31"/>
    </row>
    <row r="5089" spans="2:8">
      <c r="B5089" s="27"/>
      <c r="C5089" s="27"/>
      <c r="D5089" s="27"/>
      <c r="E5089" s="27"/>
      <c r="F5089" s="26"/>
      <c r="G5089" s="28" t="str">
        <f t="shared" si="87"/>
        <v/>
      </c>
      <c r="H5089" s="31"/>
    </row>
    <row r="5090" spans="2:8">
      <c r="B5090" s="27"/>
      <c r="C5090" s="27"/>
      <c r="D5090" s="27"/>
      <c r="E5090" s="27"/>
      <c r="F5090" s="26"/>
      <c r="G5090" s="28" t="str">
        <f t="shared" si="87"/>
        <v/>
      </c>
      <c r="H5090" s="31"/>
    </row>
    <row r="5091" spans="2:8">
      <c r="B5091" s="27"/>
      <c r="C5091" s="27"/>
      <c r="D5091" s="27"/>
      <c r="E5091" s="27"/>
      <c r="F5091" s="26"/>
      <c r="G5091" s="28" t="str">
        <f t="shared" si="87"/>
        <v/>
      </c>
      <c r="H5091" s="31"/>
    </row>
    <row r="5092" spans="2:8">
      <c r="B5092" s="27"/>
      <c r="C5092" s="27"/>
      <c r="D5092" s="27"/>
      <c r="E5092" s="27"/>
      <c r="F5092" s="26"/>
      <c r="G5092" s="28" t="str">
        <f t="shared" si="87"/>
        <v/>
      </c>
      <c r="H5092" s="31"/>
    </row>
    <row r="5093" spans="2:8">
      <c r="B5093" s="27"/>
      <c r="C5093" s="27"/>
      <c r="D5093" s="27"/>
      <c r="E5093" s="27"/>
      <c r="F5093" s="26"/>
      <c r="G5093" s="28" t="str">
        <f t="shared" si="87"/>
        <v/>
      </c>
      <c r="H5093" s="31"/>
    </row>
    <row r="5094" spans="2:8">
      <c r="B5094" s="27"/>
      <c r="C5094" s="27"/>
      <c r="D5094" s="27"/>
      <c r="E5094" s="27"/>
      <c r="F5094" s="26"/>
      <c r="G5094" s="28" t="str">
        <f t="shared" si="87"/>
        <v/>
      </c>
      <c r="H5094" s="31"/>
    </row>
    <row r="5095" spans="2:8">
      <c r="B5095" s="27"/>
      <c r="C5095" s="27"/>
      <c r="D5095" s="27"/>
      <c r="E5095" s="27"/>
      <c r="F5095" s="26"/>
      <c r="G5095" s="28" t="str">
        <f t="shared" si="87"/>
        <v/>
      </c>
      <c r="H5095" s="31"/>
    </row>
    <row r="5096" spans="2:8">
      <c r="B5096" s="27"/>
      <c r="C5096" s="27"/>
      <c r="D5096" s="27"/>
      <c r="E5096" s="27"/>
      <c r="F5096" s="26"/>
      <c r="G5096" s="28" t="str">
        <f t="shared" si="87"/>
        <v/>
      </c>
      <c r="H5096" s="31"/>
    </row>
    <row r="5097" spans="2:8">
      <c r="B5097" s="27"/>
      <c r="C5097" s="27"/>
      <c r="D5097" s="27"/>
      <c r="E5097" s="27"/>
      <c r="F5097" s="26"/>
      <c r="G5097" s="28" t="str">
        <f t="shared" ref="G5097:G5160" si="88">IF(F5097="","",IF(F5097="EI",4,IF(F5097="EO",5.2,IF(F5097="EQ",3.9,IF(F5097="ILF",7.5,IF(F5097="EIF",5.4))))))</f>
        <v/>
      </c>
      <c r="H5097" s="31"/>
    </row>
    <row r="5098" spans="2:8">
      <c r="B5098" s="27"/>
      <c r="C5098" s="27"/>
      <c r="D5098" s="27"/>
      <c r="E5098" s="27"/>
      <c r="F5098" s="26"/>
      <c r="G5098" s="28" t="str">
        <f t="shared" si="88"/>
        <v/>
      </c>
      <c r="H5098" s="31"/>
    </row>
    <row r="5099" spans="2:8">
      <c r="B5099" s="27"/>
      <c r="C5099" s="27"/>
      <c r="D5099" s="27"/>
      <c r="E5099" s="27"/>
      <c r="F5099" s="26"/>
      <c r="G5099" s="28" t="str">
        <f t="shared" si="88"/>
        <v/>
      </c>
      <c r="H5099" s="31"/>
    </row>
    <row r="5100" spans="2:8">
      <c r="B5100" s="27"/>
      <c r="C5100" s="27"/>
      <c r="D5100" s="27"/>
      <c r="E5100" s="27"/>
      <c r="F5100" s="26"/>
      <c r="G5100" s="28" t="str">
        <f t="shared" si="88"/>
        <v/>
      </c>
      <c r="H5100" s="31"/>
    </row>
    <row r="5101" spans="2:8">
      <c r="B5101" s="27"/>
      <c r="C5101" s="27"/>
      <c r="D5101" s="27"/>
      <c r="E5101" s="27"/>
      <c r="F5101" s="26"/>
      <c r="G5101" s="28" t="str">
        <f t="shared" si="88"/>
        <v/>
      </c>
      <c r="H5101" s="31"/>
    </row>
    <row r="5102" spans="2:8">
      <c r="B5102" s="27"/>
      <c r="C5102" s="27"/>
      <c r="D5102" s="27"/>
      <c r="E5102" s="27"/>
      <c r="F5102" s="26"/>
      <c r="G5102" s="28" t="str">
        <f t="shared" si="88"/>
        <v/>
      </c>
      <c r="H5102" s="31"/>
    </row>
    <row r="5103" spans="2:8">
      <c r="B5103" s="27"/>
      <c r="C5103" s="27"/>
      <c r="D5103" s="27"/>
      <c r="E5103" s="27"/>
      <c r="F5103" s="26"/>
      <c r="G5103" s="28" t="str">
        <f t="shared" si="88"/>
        <v/>
      </c>
      <c r="H5103" s="31"/>
    </row>
    <row r="5104" spans="2:8">
      <c r="B5104" s="27"/>
      <c r="C5104" s="27"/>
      <c r="D5104" s="27"/>
      <c r="E5104" s="27"/>
      <c r="F5104" s="26"/>
      <c r="G5104" s="28" t="str">
        <f t="shared" si="88"/>
        <v/>
      </c>
      <c r="H5104" s="31"/>
    </row>
    <row r="5105" spans="2:8">
      <c r="B5105" s="27"/>
      <c r="C5105" s="27"/>
      <c r="D5105" s="27"/>
      <c r="E5105" s="27"/>
      <c r="F5105" s="26"/>
      <c r="G5105" s="28" t="str">
        <f t="shared" si="88"/>
        <v/>
      </c>
      <c r="H5105" s="31"/>
    </row>
    <row r="5106" spans="2:8">
      <c r="B5106" s="27"/>
      <c r="C5106" s="27"/>
      <c r="D5106" s="27"/>
      <c r="E5106" s="27"/>
      <c r="F5106" s="26"/>
      <c r="G5106" s="28" t="str">
        <f t="shared" si="88"/>
        <v/>
      </c>
      <c r="H5106" s="31"/>
    </row>
    <row r="5107" spans="2:8">
      <c r="B5107" s="27"/>
      <c r="C5107" s="27"/>
      <c r="D5107" s="27"/>
      <c r="E5107" s="27"/>
      <c r="F5107" s="26"/>
      <c r="G5107" s="28" t="str">
        <f t="shared" si="88"/>
        <v/>
      </c>
      <c r="H5107" s="31"/>
    </row>
    <row r="5108" spans="2:8">
      <c r="B5108" s="27"/>
      <c r="C5108" s="27"/>
      <c r="D5108" s="27"/>
      <c r="E5108" s="27"/>
      <c r="F5108" s="26"/>
      <c r="G5108" s="28" t="str">
        <f t="shared" si="88"/>
        <v/>
      </c>
      <c r="H5108" s="31"/>
    </row>
    <row r="5109" spans="2:8">
      <c r="B5109" s="27"/>
      <c r="C5109" s="27"/>
      <c r="D5109" s="27"/>
      <c r="E5109" s="27"/>
      <c r="F5109" s="26"/>
      <c r="G5109" s="28" t="str">
        <f t="shared" si="88"/>
        <v/>
      </c>
      <c r="H5109" s="31"/>
    </row>
    <row r="5110" spans="2:8">
      <c r="B5110" s="27"/>
      <c r="C5110" s="27"/>
      <c r="D5110" s="27"/>
      <c r="E5110" s="27"/>
      <c r="F5110" s="26"/>
      <c r="G5110" s="28" t="str">
        <f t="shared" si="88"/>
        <v/>
      </c>
      <c r="H5110" s="31"/>
    </row>
    <row r="5111" spans="2:8">
      <c r="B5111" s="27"/>
      <c r="C5111" s="27"/>
      <c r="D5111" s="27"/>
      <c r="E5111" s="27"/>
      <c r="F5111" s="26"/>
      <c r="G5111" s="28" t="str">
        <f t="shared" si="88"/>
        <v/>
      </c>
      <c r="H5111" s="31"/>
    </row>
    <row r="5112" spans="2:8">
      <c r="B5112" s="27"/>
      <c r="C5112" s="27"/>
      <c r="D5112" s="27"/>
      <c r="E5112" s="27"/>
      <c r="F5112" s="26"/>
      <c r="G5112" s="28" t="str">
        <f t="shared" si="88"/>
        <v/>
      </c>
      <c r="H5112" s="31"/>
    </row>
    <row r="5113" spans="2:8">
      <c r="B5113" s="27"/>
      <c r="C5113" s="27"/>
      <c r="D5113" s="27"/>
      <c r="E5113" s="27"/>
      <c r="F5113" s="26"/>
      <c r="G5113" s="28" t="str">
        <f t="shared" si="88"/>
        <v/>
      </c>
      <c r="H5113" s="31"/>
    </row>
    <row r="5114" spans="2:8">
      <c r="B5114" s="27"/>
      <c r="C5114" s="27"/>
      <c r="D5114" s="27"/>
      <c r="E5114" s="27"/>
      <c r="F5114" s="26"/>
      <c r="G5114" s="28" t="str">
        <f t="shared" si="88"/>
        <v/>
      </c>
      <c r="H5114" s="31"/>
    </row>
    <row r="5115" spans="2:8">
      <c r="B5115" s="27"/>
      <c r="C5115" s="27"/>
      <c r="D5115" s="27"/>
      <c r="E5115" s="27"/>
      <c r="F5115" s="26"/>
      <c r="G5115" s="28" t="str">
        <f t="shared" si="88"/>
        <v/>
      </c>
      <c r="H5115" s="31"/>
    </row>
    <row r="5116" spans="2:8">
      <c r="B5116" s="27"/>
      <c r="C5116" s="27"/>
      <c r="D5116" s="27"/>
      <c r="E5116" s="27"/>
      <c r="F5116" s="26"/>
      <c r="G5116" s="28" t="str">
        <f t="shared" si="88"/>
        <v/>
      </c>
      <c r="H5116" s="31"/>
    </row>
    <row r="5117" spans="2:8">
      <c r="B5117" s="27"/>
      <c r="C5117" s="27"/>
      <c r="D5117" s="27"/>
      <c r="E5117" s="27"/>
      <c r="F5117" s="26"/>
      <c r="G5117" s="28" t="str">
        <f t="shared" si="88"/>
        <v/>
      </c>
      <c r="H5117" s="31"/>
    </row>
    <row r="5118" spans="2:8">
      <c r="B5118" s="27"/>
      <c r="C5118" s="27"/>
      <c r="D5118" s="27"/>
      <c r="E5118" s="27"/>
      <c r="F5118" s="26"/>
      <c r="G5118" s="28" t="str">
        <f t="shared" si="88"/>
        <v/>
      </c>
      <c r="H5118" s="31"/>
    </row>
    <row r="5119" spans="2:8">
      <c r="B5119" s="27"/>
      <c r="C5119" s="27"/>
      <c r="D5119" s="27"/>
      <c r="E5119" s="27"/>
      <c r="F5119" s="26"/>
      <c r="G5119" s="28" t="str">
        <f t="shared" si="88"/>
        <v/>
      </c>
      <c r="H5119" s="31"/>
    </row>
    <row r="5120" spans="2:8">
      <c r="B5120" s="27"/>
      <c r="C5120" s="27"/>
      <c r="D5120" s="27"/>
      <c r="E5120" s="27"/>
      <c r="F5120" s="26"/>
      <c r="G5120" s="28" t="str">
        <f t="shared" si="88"/>
        <v/>
      </c>
      <c r="H5120" s="31"/>
    </row>
    <row r="5121" spans="2:8">
      <c r="B5121" s="27"/>
      <c r="C5121" s="27"/>
      <c r="D5121" s="27"/>
      <c r="E5121" s="27"/>
      <c r="F5121" s="26"/>
      <c r="G5121" s="28" t="str">
        <f t="shared" si="88"/>
        <v/>
      </c>
      <c r="H5121" s="31"/>
    </row>
    <row r="5122" spans="2:8">
      <c r="B5122" s="27"/>
      <c r="C5122" s="27"/>
      <c r="D5122" s="27"/>
      <c r="E5122" s="27"/>
      <c r="F5122" s="26"/>
      <c r="G5122" s="28" t="str">
        <f t="shared" si="88"/>
        <v/>
      </c>
      <c r="H5122" s="31"/>
    </row>
    <row r="5123" spans="2:8">
      <c r="B5123" s="27"/>
      <c r="C5123" s="27"/>
      <c r="D5123" s="27"/>
      <c r="E5123" s="27"/>
      <c r="F5123" s="26"/>
      <c r="G5123" s="28" t="str">
        <f t="shared" si="88"/>
        <v/>
      </c>
      <c r="H5123" s="31"/>
    </row>
    <row r="5124" spans="2:8">
      <c r="B5124" s="27"/>
      <c r="C5124" s="27"/>
      <c r="D5124" s="27"/>
      <c r="E5124" s="27"/>
      <c r="F5124" s="26"/>
      <c r="G5124" s="28" t="str">
        <f t="shared" si="88"/>
        <v/>
      </c>
      <c r="H5124" s="31"/>
    </row>
    <row r="5125" spans="2:8">
      <c r="B5125" s="27"/>
      <c r="C5125" s="27"/>
      <c r="D5125" s="27"/>
      <c r="E5125" s="27"/>
      <c r="F5125" s="26"/>
      <c r="G5125" s="28" t="str">
        <f t="shared" si="88"/>
        <v/>
      </c>
      <c r="H5125" s="31"/>
    </row>
    <row r="5126" spans="2:8">
      <c r="B5126" s="27"/>
      <c r="C5126" s="27"/>
      <c r="D5126" s="27"/>
      <c r="E5126" s="27"/>
      <c r="F5126" s="26"/>
      <c r="G5126" s="28" t="str">
        <f t="shared" si="88"/>
        <v/>
      </c>
      <c r="H5126" s="31"/>
    </row>
    <row r="5127" spans="2:8">
      <c r="B5127" s="27"/>
      <c r="C5127" s="27"/>
      <c r="D5127" s="27"/>
      <c r="E5127" s="27"/>
      <c r="F5127" s="26"/>
      <c r="G5127" s="28" t="str">
        <f t="shared" si="88"/>
        <v/>
      </c>
      <c r="H5127" s="31"/>
    </row>
    <row r="5128" spans="2:8">
      <c r="B5128" s="27"/>
      <c r="C5128" s="27"/>
      <c r="D5128" s="27"/>
      <c r="E5128" s="27"/>
      <c r="F5128" s="26"/>
      <c r="G5128" s="28" t="str">
        <f t="shared" si="88"/>
        <v/>
      </c>
      <c r="H5128" s="31"/>
    </row>
    <row r="5129" spans="2:8">
      <c r="B5129" s="27"/>
      <c r="C5129" s="27"/>
      <c r="D5129" s="27"/>
      <c r="E5129" s="27"/>
      <c r="F5129" s="26"/>
      <c r="G5129" s="28" t="str">
        <f t="shared" si="88"/>
        <v/>
      </c>
      <c r="H5129" s="31"/>
    </row>
    <row r="5130" spans="2:8">
      <c r="B5130" s="27"/>
      <c r="C5130" s="27"/>
      <c r="D5130" s="27"/>
      <c r="E5130" s="27"/>
      <c r="F5130" s="26"/>
      <c r="G5130" s="28" t="str">
        <f t="shared" si="88"/>
        <v/>
      </c>
      <c r="H5130" s="31"/>
    </row>
    <row r="5131" spans="2:8">
      <c r="B5131" s="27"/>
      <c r="C5131" s="27"/>
      <c r="D5131" s="27"/>
      <c r="E5131" s="27"/>
      <c r="F5131" s="26"/>
      <c r="G5131" s="28" t="str">
        <f t="shared" si="88"/>
        <v/>
      </c>
      <c r="H5131" s="31"/>
    </row>
    <row r="5132" spans="2:8">
      <c r="B5132" s="27"/>
      <c r="C5132" s="27"/>
      <c r="D5132" s="27"/>
      <c r="E5132" s="27"/>
      <c r="F5132" s="26"/>
      <c r="G5132" s="28" t="str">
        <f t="shared" si="88"/>
        <v/>
      </c>
      <c r="H5132" s="31"/>
    </row>
    <row r="5133" spans="2:8">
      <c r="B5133" s="27"/>
      <c r="C5133" s="27"/>
      <c r="D5133" s="27"/>
      <c r="E5133" s="27"/>
      <c r="F5133" s="26"/>
      <c r="G5133" s="28" t="str">
        <f t="shared" si="88"/>
        <v/>
      </c>
      <c r="H5133" s="31"/>
    </row>
    <row r="5134" spans="2:8">
      <c r="B5134" s="27"/>
      <c r="C5134" s="27"/>
      <c r="D5134" s="27"/>
      <c r="E5134" s="27"/>
      <c r="F5134" s="26"/>
      <c r="G5134" s="28" t="str">
        <f t="shared" si="88"/>
        <v/>
      </c>
      <c r="H5134" s="31"/>
    </row>
    <row r="5135" spans="2:8">
      <c r="B5135" s="27"/>
      <c r="C5135" s="27"/>
      <c r="D5135" s="27"/>
      <c r="E5135" s="27"/>
      <c r="F5135" s="26"/>
      <c r="G5135" s="28" t="str">
        <f t="shared" si="88"/>
        <v/>
      </c>
      <c r="H5135" s="31"/>
    </row>
    <row r="5136" spans="2:8">
      <c r="B5136" s="27"/>
      <c r="C5136" s="27"/>
      <c r="D5136" s="27"/>
      <c r="E5136" s="27"/>
      <c r="F5136" s="26"/>
      <c r="G5136" s="28" t="str">
        <f t="shared" si="88"/>
        <v/>
      </c>
      <c r="H5136" s="31"/>
    </row>
    <row r="5137" spans="2:8">
      <c r="B5137" s="27"/>
      <c r="C5137" s="27"/>
      <c r="D5137" s="27"/>
      <c r="E5137" s="27"/>
      <c r="F5137" s="26"/>
      <c r="G5137" s="28" t="str">
        <f t="shared" si="88"/>
        <v/>
      </c>
      <c r="H5137" s="31"/>
    </row>
    <row r="5138" spans="2:8">
      <c r="B5138" s="27"/>
      <c r="C5138" s="27"/>
      <c r="D5138" s="27"/>
      <c r="E5138" s="27"/>
      <c r="F5138" s="26"/>
      <c r="G5138" s="28" t="str">
        <f t="shared" si="88"/>
        <v/>
      </c>
      <c r="H5138" s="31"/>
    </row>
    <row r="5139" spans="2:8">
      <c r="B5139" s="27"/>
      <c r="C5139" s="27"/>
      <c r="D5139" s="27"/>
      <c r="E5139" s="27"/>
      <c r="F5139" s="26"/>
      <c r="G5139" s="28" t="str">
        <f t="shared" si="88"/>
        <v/>
      </c>
      <c r="H5139" s="31"/>
    </row>
    <row r="5140" spans="2:8">
      <c r="B5140" s="27"/>
      <c r="C5140" s="27"/>
      <c r="D5140" s="27"/>
      <c r="E5140" s="27"/>
      <c r="F5140" s="26"/>
      <c r="G5140" s="28" t="str">
        <f t="shared" si="88"/>
        <v/>
      </c>
      <c r="H5140" s="31"/>
    </row>
    <row r="5141" spans="2:8">
      <c r="B5141" s="27"/>
      <c r="C5141" s="27"/>
      <c r="D5141" s="27"/>
      <c r="E5141" s="27"/>
      <c r="F5141" s="26"/>
      <c r="G5141" s="28" t="str">
        <f t="shared" si="88"/>
        <v/>
      </c>
      <c r="H5141" s="31"/>
    </row>
    <row r="5142" spans="2:8">
      <c r="B5142" s="27"/>
      <c r="C5142" s="27"/>
      <c r="D5142" s="27"/>
      <c r="E5142" s="27"/>
      <c r="F5142" s="26"/>
      <c r="G5142" s="28" t="str">
        <f t="shared" si="88"/>
        <v/>
      </c>
      <c r="H5142" s="31"/>
    </row>
    <row r="5143" spans="2:8">
      <c r="B5143" s="27"/>
      <c r="C5143" s="27"/>
      <c r="D5143" s="27"/>
      <c r="E5143" s="27"/>
      <c r="F5143" s="26"/>
      <c r="G5143" s="28" t="str">
        <f t="shared" si="88"/>
        <v/>
      </c>
      <c r="H5143" s="31"/>
    </row>
    <row r="5144" spans="2:8">
      <c r="B5144" s="27"/>
      <c r="C5144" s="27"/>
      <c r="D5144" s="27"/>
      <c r="E5144" s="27"/>
      <c r="F5144" s="26"/>
      <c r="G5144" s="28" t="str">
        <f t="shared" si="88"/>
        <v/>
      </c>
      <c r="H5144" s="31"/>
    </row>
    <row r="5145" spans="2:8">
      <c r="B5145" s="27"/>
      <c r="C5145" s="27"/>
      <c r="D5145" s="27"/>
      <c r="E5145" s="27"/>
      <c r="F5145" s="26"/>
      <c r="G5145" s="28" t="str">
        <f t="shared" si="88"/>
        <v/>
      </c>
      <c r="H5145" s="31"/>
    </row>
    <row r="5146" spans="2:8">
      <c r="B5146" s="27"/>
      <c r="C5146" s="27"/>
      <c r="D5146" s="27"/>
      <c r="E5146" s="27"/>
      <c r="F5146" s="26"/>
      <c r="G5146" s="28" t="str">
        <f t="shared" si="88"/>
        <v/>
      </c>
      <c r="H5146" s="31"/>
    </row>
    <row r="5147" spans="2:8">
      <c r="B5147" s="27"/>
      <c r="C5147" s="27"/>
      <c r="D5147" s="27"/>
      <c r="E5147" s="27"/>
      <c r="F5147" s="26"/>
      <c r="G5147" s="28" t="str">
        <f t="shared" si="88"/>
        <v/>
      </c>
      <c r="H5147" s="31"/>
    </row>
    <row r="5148" spans="2:8">
      <c r="B5148" s="27"/>
      <c r="C5148" s="27"/>
      <c r="D5148" s="27"/>
      <c r="E5148" s="27"/>
      <c r="F5148" s="26"/>
      <c r="G5148" s="28" t="str">
        <f t="shared" si="88"/>
        <v/>
      </c>
      <c r="H5148" s="31"/>
    </row>
    <row r="5149" spans="2:8">
      <c r="B5149" s="27"/>
      <c r="C5149" s="27"/>
      <c r="D5149" s="27"/>
      <c r="E5149" s="27"/>
      <c r="F5149" s="26"/>
      <c r="G5149" s="28" t="str">
        <f t="shared" si="88"/>
        <v/>
      </c>
      <c r="H5149" s="31"/>
    </row>
    <row r="5150" spans="2:8">
      <c r="B5150" s="27"/>
      <c r="C5150" s="27"/>
      <c r="D5150" s="27"/>
      <c r="E5150" s="27"/>
      <c r="F5150" s="26"/>
      <c r="G5150" s="28" t="str">
        <f t="shared" si="88"/>
        <v/>
      </c>
      <c r="H5150" s="31"/>
    </row>
    <row r="5151" spans="2:8">
      <c r="B5151" s="27"/>
      <c r="C5151" s="27"/>
      <c r="D5151" s="27"/>
      <c r="E5151" s="27"/>
      <c r="F5151" s="26"/>
      <c r="G5151" s="28" t="str">
        <f t="shared" si="88"/>
        <v/>
      </c>
      <c r="H5151" s="31"/>
    </row>
    <row r="5152" spans="2:8">
      <c r="B5152" s="27"/>
      <c r="C5152" s="27"/>
      <c r="D5152" s="27"/>
      <c r="E5152" s="27"/>
      <c r="F5152" s="26"/>
      <c r="G5152" s="28" t="str">
        <f t="shared" si="88"/>
        <v/>
      </c>
      <c r="H5152" s="31"/>
    </row>
    <row r="5153" spans="2:8">
      <c r="B5153" s="27"/>
      <c r="C5153" s="27"/>
      <c r="D5153" s="27"/>
      <c r="E5153" s="27"/>
      <c r="F5153" s="26"/>
      <c r="G5153" s="28" t="str">
        <f t="shared" si="88"/>
        <v/>
      </c>
      <c r="H5153" s="31"/>
    </row>
    <row r="5154" spans="2:8">
      <c r="B5154" s="27"/>
      <c r="C5154" s="27"/>
      <c r="D5154" s="27"/>
      <c r="E5154" s="27"/>
      <c r="F5154" s="26"/>
      <c r="G5154" s="28" t="str">
        <f t="shared" si="88"/>
        <v/>
      </c>
      <c r="H5154" s="31"/>
    </row>
    <row r="5155" spans="2:8">
      <c r="B5155" s="27"/>
      <c r="C5155" s="27"/>
      <c r="D5155" s="27"/>
      <c r="E5155" s="27"/>
      <c r="F5155" s="26"/>
      <c r="G5155" s="28" t="str">
        <f t="shared" si="88"/>
        <v/>
      </c>
      <c r="H5155" s="31"/>
    </row>
    <row r="5156" spans="2:8">
      <c r="B5156" s="27"/>
      <c r="C5156" s="27"/>
      <c r="D5156" s="27"/>
      <c r="E5156" s="27"/>
      <c r="F5156" s="26"/>
      <c r="G5156" s="28" t="str">
        <f t="shared" si="88"/>
        <v/>
      </c>
      <c r="H5156" s="31"/>
    </row>
    <row r="5157" spans="2:8">
      <c r="B5157" s="27"/>
      <c r="C5157" s="27"/>
      <c r="D5157" s="27"/>
      <c r="E5157" s="27"/>
      <c r="F5157" s="26"/>
      <c r="G5157" s="28" t="str">
        <f t="shared" si="88"/>
        <v/>
      </c>
      <c r="H5157" s="31"/>
    </row>
    <row r="5158" spans="2:8">
      <c r="B5158" s="27"/>
      <c r="C5158" s="27"/>
      <c r="D5158" s="27"/>
      <c r="E5158" s="27"/>
      <c r="F5158" s="26"/>
      <c r="G5158" s="28" t="str">
        <f t="shared" si="88"/>
        <v/>
      </c>
      <c r="H5158" s="31"/>
    </row>
    <row r="5159" spans="2:8">
      <c r="B5159" s="27"/>
      <c r="C5159" s="27"/>
      <c r="D5159" s="27"/>
      <c r="E5159" s="27"/>
      <c r="F5159" s="26"/>
      <c r="G5159" s="28" t="str">
        <f t="shared" si="88"/>
        <v/>
      </c>
      <c r="H5159" s="31"/>
    </row>
    <row r="5160" spans="2:8">
      <c r="B5160" s="27"/>
      <c r="C5160" s="27"/>
      <c r="D5160" s="27"/>
      <c r="E5160" s="27"/>
      <c r="F5160" s="26"/>
      <c r="G5160" s="28" t="str">
        <f t="shared" si="88"/>
        <v/>
      </c>
      <c r="H5160" s="31"/>
    </row>
    <row r="5161" spans="2:8">
      <c r="B5161" s="27"/>
      <c r="C5161" s="27"/>
      <c r="D5161" s="27"/>
      <c r="E5161" s="27"/>
      <c r="F5161" s="26"/>
      <c r="G5161" s="28" t="str">
        <f t="shared" ref="G5161:G5224" si="89">IF(F5161="","",IF(F5161="EI",4,IF(F5161="EO",5.2,IF(F5161="EQ",3.9,IF(F5161="ILF",7.5,IF(F5161="EIF",5.4))))))</f>
        <v/>
      </c>
      <c r="H5161" s="31"/>
    </row>
    <row r="5162" spans="2:8">
      <c r="B5162" s="27"/>
      <c r="C5162" s="27"/>
      <c r="D5162" s="27"/>
      <c r="E5162" s="27"/>
      <c r="F5162" s="26"/>
      <c r="G5162" s="28" t="str">
        <f t="shared" si="89"/>
        <v/>
      </c>
      <c r="H5162" s="31"/>
    </row>
    <row r="5163" spans="2:8">
      <c r="B5163" s="27"/>
      <c r="C5163" s="27"/>
      <c r="D5163" s="27"/>
      <c r="E5163" s="27"/>
      <c r="F5163" s="26"/>
      <c r="G5163" s="28" t="str">
        <f t="shared" si="89"/>
        <v/>
      </c>
      <c r="H5163" s="31"/>
    </row>
    <row r="5164" spans="2:8">
      <c r="B5164" s="27"/>
      <c r="C5164" s="27"/>
      <c r="D5164" s="27"/>
      <c r="E5164" s="27"/>
      <c r="F5164" s="26"/>
      <c r="G5164" s="28" t="str">
        <f t="shared" si="89"/>
        <v/>
      </c>
      <c r="H5164" s="31"/>
    </row>
    <row r="5165" spans="2:8">
      <c r="B5165" s="27"/>
      <c r="C5165" s="27"/>
      <c r="D5165" s="27"/>
      <c r="E5165" s="27"/>
      <c r="F5165" s="26"/>
      <c r="G5165" s="28" t="str">
        <f t="shared" si="89"/>
        <v/>
      </c>
      <c r="H5165" s="31"/>
    </row>
    <row r="5166" spans="2:8">
      <c r="B5166" s="27"/>
      <c r="C5166" s="27"/>
      <c r="D5166" s="27"/>
      <c r="E5166" s="27"/>
      <c r="F5166" s="26"/>
      <c r="G5166" s="28" t="str">
        <f t="shared" si="89"/>
        <v/>
      </c>
      <c r="H5166" s="31"/>
    </row>
    <row r="5167" spans="2:8">
      <c r="B5167" s="27"/>
      <c r="C5167" s="27"/>
      <c r="D5167" s="27"/>
      <c r="E5167" s="27"/>
      <c r="F5167" s="26"/>
      <c r="G5167" s="28" t="str">
        <f t="shared" si="89"/>
        <v/>
      </c>
      <c r="H5167" s="31"/>
    </row>
    <row r="5168" spans="2:8">
      <c r="B5168" s="27"/>
      <c r="C5168" s="27"/>
      <c r="D5168" s="27"/>
      <c r="E5168" s="27"/>
      <c r="F5168" s="26"/>
      <c r="G5168" s="28" t="str">
        <f t="shared" si="89"/>
        <v/>
      </c>
      <c r="H5168" s="31"/>
    </row>
    <row r="5169" spans="2:8">
      <c r="B5169" s="27"/>
      <c r="C5169" s="27"/>
      <c r="D5169" s="27"/>
      <c r="E5169" s="27"/>
      <c r="F5169" s="26"/>
      <c r="G5169" s="28" t="str">
        <f t="shared" si="89"/>
        <v/>
      </c>
      <c r="H5169" s="31"/>
    </row>
    <row r="5170" spans="2:8">
      <c r="B5170" s="27"/>
      <c r="C5170" s="27"/>
      <c r="D5170" s="27"/>
      <c r="E5170" s="27"/>
      <c r="F5170" s="26"/>
      <c r="G5170" s="28" t="str">
        <f t="shared" si="89"/>
        <v/>
      </c>
      <c r="H5170" s="31"/>
    </row>
    <row r="5171" spans="2:8">
      <c r="B5171" s="27"/>
      <c r="C5171" s="27"/>
      <c r="D5171" s="27"/>
      <c r="E5171" s="27"/>
      <c r="F5171" s="26"/>
      <c r="G5171" s="28" t="str">
        <f t="shared" si="89"/>
        <v/>
      </c>
      <c r="H5171" s="31"/>
    </row>
    <row r="5172" spans="2:8">
      <c r="B5172" s="27"/>
      <c r="C5172" s="27"/>
      <c r="D5172" s="27"/>
      <c r="E5172" s="27"/>
      <c r="F5172" s="26"/>
      <c r="G5172" s="28" t="str">
        <f t="shared" si="89"/>
        <v/>
      </c>
      <c r="H5172" s="31"/>
    </row>
    <row r="5173" spans="2:8">
      <c r="B5173" s="27"/>
      <c r="C5173" s="27"/>
      <c r="D5173" s="27"/>
      <c r="E5173" s="27"/>
      <c r="F5173" s="26"/>
      <c r="G5173" s="28" t="str">
        <f t="shared" si="89"/>
        <v/>
      </c>
      <c r="H5173" s="31"/>
    </row>
    <row r="5174" spans="2:8">
      <c r="B5174" s="27"/>
      <c r="C5174" s="27"/>
      <c r="D5174" s="27"/>
      <c r="E5174" s="27"/>
      <c r="F5174" s="26"/>
      <c r="G5174" s="28" t="str">
        <f t="shared" si="89"/>
        <v/>
      </c>
      <c r="H5174" s="31"/>
    </row>
    <row r="5175" spans="2:8">
      <c r="B5175" s="27"/>
      <c r="C5175" s="27"/>
      <c r="D5175" s="27"/>
      <c r="E5175" s="27"/>
      <c r="F5175" s="26"/>
      <c r="G5175" s="28" t="str">
        <f t="shared" si="89"/>
        <v/>
      </c>
      <c r="H5175" s="31"/>
    </row>
    <row r="5176" spans="2:8">
      <c r="B5176" s="27"/>
      <c r="C5176" s="27"/>
      <c r="D5176" s="27"/>
      <c r="E5176" s="27"/>
      <c r="F5176" s="26"/>
      <c r="G5176" s="28" t="str">
        <f t="shared" si="89"/>
        <v/>
      </c>
      <c r="H5176" s="31"/>
    </row>
    <row r="5177" spans="2:8">
      <c r="B5177" s="27"/>
      <c r="C5177" s="27"/>
      <c r="D5177" s="27"/>
      <c r="E5177" s="27"/>
      <c r="F5177" s="26"/>
      <c r="G5177" s="28" t="str">
        <f t="shared" si="89"/>
        <v/>
      </c>
      <c r="H5177" s="31"/>
    </row>
    <row r="5178" spans="2:8">
      <c r="B5178" s="27"/>
      <c r="C5178" s="27"/>
      <c r="D5178" s="27"/>
      <c r="E5178" s="27"/>
      <c r="F5178" s="26"/>
      <c r="G5178" s="28" t="str">
        <f t="shared" si="89"/>
        <v/>
      </c>
      <c r="H5178" s="31"/>
    </row>
    <row r="5179" spans="2:8">
      <c r="B5179" s="27"/>
      <c r="C5179" s="27"/>
      <c r="D5179" s="27"/>
      <c r="E5179" s="27"/>
      <c r="F5179" s="26"/>
      <c r="G5179" s="28" t="str">
        <f t="shared" si="89"/>
        <v/>
      </c>
      <c r="H5179" s="31"/>
    </row>
    <row r="5180" spans="2:8">
      <c r="B5180" s="27"/>
      <c r="C5180" s="27"/>
      <c r="D5180" s="27"/>
      <c r="E5180" s="27"/>
      <c r="F5180" s="26"/>
      <c r="G5180" s="28" t="str">
        <f t="shared" si="89"/>
        <v/>
      </c>
      <c r="H5180" s="31"/>
    </row>
    <row r="5181" spans="2:8">
      <c r="B5181" s="27"/>
      <c r="C5181" s="27"/>
      <c r="D5181" s="27"/>
      <c r="E5181" s="27"/>
      <c r="F5181" s="26"/>
      <c r="G5181" s="28" t="str">
        <f t="shared" si="89"/>
        <v/>
      </c>
      <c r="H5181" s="31"/>
    </row>
    <row r="5182" spans="2:8">
      <c r="B5182" s="27"/>
      <c r="C5182" s="27"/>
      <c r="D5182" s="27"/>
      <c r="E5182" s="27"/>
      <c r="F5182" s="26"/>
      <c r="G5182" s="28" t="str">
        <f t="shared" si="89"/>
        <v/>
      </c>
      <c r="H5182" s="31"/>
    </row>
    <row r="5183" spans="2:8">
      <c r="B5183" s="27"/>
      <c r="C5183" s="27"/>
      <c r="D5183" s="27"/>
      <c r="E5183" s="27"/>
      <c r="F5183" s="26"/>
      <c r="G5183" s="28" t="str">
        <f t="shared" si="89"/>
        <v/>
      </c>
      <c r="H5183" s="31"/>
    </row>
    <row r="5184" spans="2:8">
      <c r="B5184" s="27"/>
      <c r="C5184" s="27"/>
      <c r="D5184" s="27"/>
      <c r="E5184" s="27"/>
      <c r="F5184" s="26"/>
      <c r="G5184" s="28" t="str">
        <f t="shared" si="89"/>
        <v/>
      </c>
      <c r="H5184" s="31"/>
    </row>
    <row r="5185" spans="2:8">
      <c r="B5185" s="27"/>
      <c r="C5185" s="27"/>
      <c r="D5185" s="27"/>
      <c r="E5185" s="27"/>
      <c r="F5185" s="26"/>
      <c r="G5185" s="28" t="str">
        <f t="shared" si="89"/>
        <v/>
      </c>
      <c r="H5185" s="31"/>
    </row>
    <row r="5186" spans="2:8">
      <c r="B5186" s="27"/>
      <c r="C5186" s="27"/>
      <c r="D5186" s="27"/>
      <c r="E5186" s="27"/>
      <c r="F5186" s="26"/>
      <c r="G5186" s="28" t="str">
        <f t="shared" si="89"/>
        <v/>
      </c>
      <c r="H5186" s="31"/>
    </row>
    <row r="5187" spans="2:8">
      <c r="B5187" s="27"/>
      <c r="C5187" s="27"/>
      <c r="D5187" s="27"/>
      <c r="E5187" s="27"/>
      <c r="F5187" s="26"/>
      <c r="G5187" s="28" t="str">
        <f t="shared" si="89"/>
        <v/>
      </c>
      <c r="H5187" s="31"/>
    </row>
    <row r="5188" spans="2:8">
      <c r="B5188" s="27"/>
      <c r="C5188" s="27"/>
      <c r="D5188" s="27"/>
      <c r="E5188" s="27"/>
      <c r="F5188" s="26"/>
      <c r="G5188" s="28" t="str">
        <f t="shared" si="89"/>
        <v/>
      </c>
      <c r="H5188" s="31"/>
    </row>
    <row r="5189" spans="2:8">
      <c r="B5189" s="27"/>
      <c r="C5189" s="27"/>
      <c r="D5189" s="27"/>
      <c r="E5189" s="27"/>
      <c r="F5189" s="26"/>
      <c r="G5189" s="28" t="str">
        <f t="shared" si="89"/>
        <v/>
      </c>
      <c r="H5189" s="31"/>
    </row>
    <row r="5190" spans="2:8">
      <c r="B5190" s="27"/>
      <c r="C5190" s="27"/>
      <c r="D5190" s="27"/>
      <c r="E5190" s="27"/>
      <c r="F5190" s="26"/>
      <c r="G5190" s="28" t="str">
        <f t="shared" si="89"/>
        <v/>
      </c>
      <c r="H5190" s="31"/>
    </row>
    <row r="5191" spans="2:8">
      <c r="B5191" s="27"/>
      <c r="C5191" s="27"/>
      <c r="D5191" s="27"/>
      <c r="E5191" s="27"/>
      <c r="F5191" s="26"/>
      <c r="G5191" s="28" t="str">
        <f t="shared" si="89"/>
        <v/>
      </c>
      <c r="H5191" s="31"/>
    </row>
    <row r="5192" spans="2:8">
      <c r="B5192" s="27"/>
      <c r="C5192" s="27"/>
      <c r="D5192" s="27"/>
      <c r="E5192" s="27"/>
      <c r="F5192" s="26"/>
      <c r="G5192" s="28" t="str">
        <f t="shared" si="89"/>
        <v/>
      </c>
      <c r="H5192" s="31"/>
    </row>
    <row r="5193" spans="2:8">
      <c r="B5193" s="27"/>
      <c r="C5193" s="27"/>
      <c r="D5193" s="27"/>
      <c r="E5193" s="27"/>
      <c r="F5193" s="26"/>
      <c r="G5193" s="28" t="str">
        <f t="shared" si="89"/>
        <v/>
      </c>
      <c r="H5193" s="31"/>
    </row>
    <row r="5194" spans="2:8">
      <c r="B5194" s="27"/>
      <c r="C5194" s="27"/>
      <c r="D5194" s="27"/>
      <c r="E5194" s="27"/>
      <c r="F5194" s="26"/>
      <c r="G5194" s="28" t="str">
        <f t="shared" si="89"/>
        <v/>
      </c>
      <c r="H5194" s="31"/>
    </row>
    <row r="5195" spans="2:8">
      <c r="B5195" s="27"/>
      <c r="C5195" s="27"/>
      <c r="D5195" s="27"/>
      <c r="E5195" s="27"/>
      <c r="F5195" s="26"/>
      <c r="G5195" s="28" t="str">
        <f t="shared" si="89"/>
        <v/>
      </c>
      <c r="H5195" s="31"/>
    </row>
    <row r="5196" spans="2:8">
      <c r="B5196" s="27"/>
      <c r="C5196" s="27"/>
      <c r="D5196" s="27"/>
      <c r="E5196" s="27"/>
      <c r="F5196" s="26"/>
      <c r="G5196" s="28" t="str">
        <f t="shared" si="89"/>
        <v/>
      </c>
      <c r="H5196" s="31"/>
    </row>
    <row r="5197" spans="2:8">
      <c r="B5197" s="27"/>
      <c r="C5197" s="27"/>
      <c r="D5197" s="27"/>
      <c r="E5197" s="27"/>
      <c r="F5197" s="26"/>
      <c r="G5197" s="28" t="str">
        <f t="shared" si="89"/>
        <v/>
      </c>
      <c r="H5197" s="31"/>
    </row>
    <row r="5198" spans="2:8">
      <c r="B5198" s="27"/>
      <c r="C5198" s="27"/>
      <c r="D5198" s="27"/>
      <c r="E5198" s="27"/>
      <c r="F5198" s="26"/>
      <c r="G5198" s="28" t="str">
        <f t="shared" si="89"/>
        <v/>
      </c>
      <c r="H5198" s="31"/>
    </row>
    <row r="5199" spans="2:8">
      <c r="B5199" s="27"/>
      <c r="C5199" s="27"/>
      <c r="D5199" s="27"/>
      <c r="E5199" s="27"/>
      <c r="F5199" s="26"/>
      <c r="G5199" s="28" t="str">
        <f t="shared" si="89"/>
        <v/>
      </c>
      <c r="H5199" s="31"/>
    </row>
    <row r="5200" spans="2:8">
      <c r="B5200" s="27"/>
      <c r="C5200" s="27"/>
      <c r="D5200" s="27"/>
      <c r="E5200" s="27"/>
      <c r="F5200" s="26"/>
      <c r="G5200" s="28" t="str">
        <f t="shared" si="89"/>
        <v/>
      </c>
      <c r="H5200" s="31"/>
    </row>
    <row r="5201" spans="2:8">
      <c r="B5201" s="27"/>
      <c r="C5201" s="27"/>
      <c r="D5201" s="27"/>
      <c r="E5201" s="27"/>
      <c r="F5201" s="26"/>
      <c r="G5201" s="28" t="str">
        <f t="shared" si="89"/>
        <v/>
      </c>
      <c r="H5201" s="31"/>
    </row>
    <row r="5202" spans="2:8">
      <c r="B5202" s="27"/>
      <c r="C5202" s="27"/>
      <c r="D5202" s="27"/>
      <c r="E5202" s="27"/>
      <c r="F5202" s="26"/>
      <c r="G5202" s="28" t="str">
        <f t="shared" si="89"/>
        <v/>
      </c>
      <c r="H5202" s="31"/>
    </row>
    <row r="5203" spans="2:8">
      <c r="B5203" s="27"/>
      <c r="C5203" s="27"/>
      <c r="D5203" s="27"/>
      <c r="E5203" s="27"/>
      <c r="F5203" s="26"/>
      <c r="G5203" s="28" t="str">
        <f t="shared" si="89"/>
        <v/>
      </c>
      <c r="H5203" s="31"/>
    </row>
    <row r="5204" spans="2:8">
      <c r="B5204" s="27"/>
      <c r="C5204" s="27"/>
      <c r="D5204" s="27"/>
      <c r="E5204" s="27"/>
      <c r="F5204" s="26"/>
      <c r="G5204" s="28" t="str">
        <f t="shared" si="89"/>
        <v/>
      </c>
      <c r="H5204" s="31"/>
    </row>
    <row r="5205" spans="2:8">
      <c r="B5205" s="27"/>
      <c r="C5205" s="27"/>
      <c r="D5205" s="27"/>
      <c r="E5205" s="27"/>
      <c r="F5205" s="26"/>
      <c r="G5205" s="28" t="str">
        <f t="shared" si="89"/>
        <v/>
      </c>
      <c r="H5205" s="31"/>
    </row>
    <row r="5206" spans="2:8">
      <c r="B5206" s="27"/>
      <c r="C5206" s="27"/>
      <c r="D5206" s="27"/>
      <c r="E5206" s="27"/>
      <c r="F5206" s="26"/>
      <c r="G5206" s="28" t="str">
        <f t="shared" si="89"/>
        <v/>
      </c>
      <c r="H5206" s="31"/>
    </row>
    <row r="5207" spans="2:8">
      <c r="B5207" s="27"/>
      <c r="C5207" s="27"/>
      <c r="D5207" s="27"/>
      <c r="E5207" s="27"/>
      <c r="F5207" s="26"/>
      <c r="G5207" s="28" t="str">
        <f t="shared" si="89"/>
        <v/>
      </c>
      <c r="H5207" s="31"/>
    </row>
    <row r="5208" spans="2:8">
      <c r="B5208" s="27"/>
      <c r="C5208" s="27"/>
      <c r="D5208" s="27"/>
      <c r="E5208" s="27"/>
      <c r="F5208" s="26"/>
      <c r="G5208" s="28" t="str">
        <f t="shared" si="89"/>
        <v/>
      </c>
      <c r="H5208" s="31"/>
    </row>
    <row r="5209" spans="2:8">
      <c r="B5209" s="27"/>
      <c r="C5209" s="27"/>
      <c r="D5209" s="27"/>
      <c r="E5209" s="27"/>
      <c r="F5209" s="26"/>
      <c r="G5209" s="28" t="str">
        <f t="shared" si="89"/>
        <v/>
      </c>
      <c r="H5209" s="31"/>
    </row>
    <row r="5210" spans="2:8">
      <c r="B5210" s="27"/>
      <c r="C5210" s="27"/>
      <c r="D5210" s="27"/>
      <c r="E5210" s="27"/>
      <c r="F5210" s="26"/>
      <c r="G5210" s="28" t="str">
        <f t="shared" si="89"/>
        <v/>
      </c>
      <c r="H5210" s="31"/>
    </row>
    <row r="5211" spans="2:8">
      <c r="B5211" s="27"/>
      <c r="C5211" s="27"/>
      <c r="D5211" s="27"/>
      <c r="E5211" s="27"/>
      <c r="F5211" s="26"/>
      <c r="G5211" s="28" t="str">
        <f t="shared" si="89"/>
        <v/>
      </c>
      <c r="H5211" s="31"/>
    </row>
    <row r="5212" spans="2:8">
      <c r="B5212" s="27"/>
      <c r="C5212" s="27"/>
      <c r="D5212" s="27"/>
      <c r="E5212" s="27"/>
      <c r="F5212" s="26"/>
      <c r="G5212" s="28" t="str">
        <f t="shared" si="89"/>
        <v/>
      </c>
      <c r="H5212" s="31"/>
    </row>
    <row r="5213" spans="2:8">
      <c r="B5213" s="27"/>
      <c r="C5213" s="27"/>
      <c r="D5213" s="27"/>
      <c r="E5213" s="27"/>
      <c r="F5213" s="26"/>
      <c r="G5213" s="28" t="str">
        <f t="shared" si="89"/>
        <v/>
      </c>
      <c r="H5213" s="31"/>
    </row>
    <row r="5214" spans="2:8">
      <c r="B5214" s="27"/>
      <c r="C5214" s="27"/>
      <c r="D5214" s="27"/>
      <c r="E5214" s="27"/>
      <c r="F5214" s="26"/>
      <c r="G5214" s="28" t="str">
        <f t="shared" si="89"/>
        <v/>
      </c>
      <c r="H5214" s="31"/>
    </row>
    <row r="5215" spans="2:8">
      <c r="B5215" s="27"/>
      <c r="C5215" s="27"/>
      <c r="D5215" s="27"/>
      <c r="E5215" s="27"/>
      <c r="F5215" s="26"/>
      <c r="G5215" s="28" t="str">
        <f t="shared" si="89"/>
        <v/>
      </c>
      <c r="H5215" s="31"/>
    </row>
    <row r="5216" spans="2:8">
      <c r="B5216" s="27"/>
      <c r="C5216" s="27"/>
      <c r="D5216" s="27"/>
      <c r="E5216" s="27"/>
      <c r="F5216" s="26"/>
      <c r="G5216" s="28" t="str">
        <f t="shared" si="89"/>
        <v/>
      </c>
      <c r="H5216" s="31"/>
    </row>
    <row r="5217" spans="2:8">
      <c r="B5217" s="27"/>
      <c r="C5217" s="27"/>
      <c r="D5217" s="27"/>
      <c r="E5217" s="27"/>
      <c r="F5217" s="26"/>
      <c r="G5217" s="28" t="str">
        <f t="shared" si="89"/>
        <v/>
      </c>
      <c r="H5217" s="31"/>
    </row>
    <row r="5218" spans="2:8">
      <c r="B5218" s="27"/>
      <c r="C5218" s="27"/>
      <c r="D5218" s="27"/>
      <c r="E5218" s="27"/>
      <c r="F5218" s="26"/>
      <c r="G5218" s="28" t="str">
        <f t="shared" si="89"/>
        <v/>
      </c>
      <c r="H5218" s="31"/>
    </row>
    <row r="5219" spans="2:8">
      <c r="B5219" s="27"/>
      <c r="C5219" s="27"/>
      <c r="D5219" s="27"/>
      <c r="E5219" s="27"/>
      <c r="F5219" s="26"/>
      <c r="G5219" s="28" t="str">
        <f t="shared" si="89"/>
        <v/>
      </c>
      <c r="H5219" s="31"/>
    </row>
    <row r="5220" spans="2:8">
      <c r="B5220" s="27"/>
      <c r="C5220" s="27"/>
      <c r="D5220" s="27"/>
      <c r="E5220" s="27"/>
      <c r="F5220" s="26"/>
      <c r="G5220" s="28" t="str">
        <f t="shared" si="89"/>
        <v/>
      </c>
      <c r="H5220" s="31"/>
    </row>
    <row r="5221" spans="2:8">
      <c r="B5221" s="27"/>
      <c r="C5221" s="27"/>
      <c r="D5221" s="27"/>
      <c r="E5221" s="27"/>
      <c r="F5221" s="26"/>
      <c r="G5221" s="28" t="str">
        <f t="shared" si="89"/>
        <v/>
      </c>
      <c r="H5221" s="31"/>
    </row>
    <row r="5222" spans="2:8">
      <c r="B5222" s="27"/>
      <c r="C5222" s="27"/>
      <c r="D5222" s="27"/>
      <c r="E5222" s="27"/>
      <c r="F5222" s="26"/>
      <c r="G5222" s="28" t="str">
        <f t="shared" si="89"/>
        <v/>
      </c>
      <c r="H5222" s="31"/>
    </row>
    <row r="5223" spans="2:8">
      <c r="B5223" s="27"/>
      <c r="C5223" s="27"/>
      <c r="D5223" s="27"/>
      <c r="E5223" s="27"/>
      <c r="F5223" s="26"/>
      <c r="G5223" s="28" t="str">
        <f t="shared" si="89"/>
        <v/>
      </c>
      <c r="H5223" s="31"/>
    </row>
    <row r="5224" spans="2:8">
      <c r="B5224" s="27"/>
      <c r="C5224" s="27"/>
      <c r="D5224" s="27"/>
      <c r="E5224" s="27"/>
      <c r="F5224" s="26"/>
      <c r="G5224" s="28" t="str">
        <f t="shared" si="89"/>
        <v/>
      </c>
      <c r="H5224" s="31"/>
    </row>
    <row r="5225" spans="2:8">
      <c r="B5225" s="27"/>
      <c r="C5225" s="27"/>
      <c r="D5225" s="27"/>
      <c r="E5225" s="27"/>
      <c r="F5225" s="26"/>
      <c r="G5225" s="28" t="str">
        <f t="shared" ref="G5225:G5288" si="90">IF(F5225="","",IF(F5225="EI",4,IF(F5225="EO",5.2,IF(F5225="EQ",3.9,IF(F5225="ILF",7.5,IF(F5225="EIF",5.4))))))</f>
        <v/>
      </c>
      <c r="H5225" s="31"/>
    </row>
    <row r="5226" spans="2:8">
      <c r="B5226" s="27"/>
      <c r="C5226" s="27"/>
      <c r="D5226" s="27"/>
      <c r="E5226" s="27"/>
      <c r="F5226" s="26"/>
      <c r="G5226" s="28" t="str">
        <f t="shared" si="90"/>
        <v/>
      </c>
      <c r="H5226" s="31"/>
    </row>
    <row r="5227" spans="2:8">
      <c r="B5227" s="27"/>
      <c r="C5227" s="27"/>
      <c r="D5227" s="27"/>
      <c r="E5227" s="27"/>
      <c r="F5227" s="26"/>
      <c r="G5227" s="28" t="str">
        <f t="shared" si="90"/>
        <v/>
      </c>
      <c r="H5227" s="31"/>
    </row>
    <row r="5228" spans="2:8">
      <c r="B5228" s="27"/>
      <c r="C5228" s="27"/>
      <c r="D5228" s="27"/>
      <c r="E5228" s="27"/>
      <c r="F5228" s="26"/>
      <c r="G5228" s="28" t="str">
        <f t="shared" si="90"/>
        <v/>
      </c>
      <c r="H5228" s="31"/>
    </row>
    <row r="5229" spans="2:8">
      <c r="B5229" s="27"/>
      <c r="C5229" s="27"/>
      <c r="D5229" s="27"/>
      <c r="E5229" s="27"/>
      <c r="F5229" s="26"/>
      <c r="G5229" s="28" t="str">
        <f t="shared" si="90"/>
        <v/>
      </c>
      <c r="H5229" s="31"/>
    </row>
    <row r="5230" spans="2:8">
      <c r="B5230" s="27"/>
      <c r="C5230" s="27"/>
      <c r="D5230" s="27"/>
      <c r="E5230" s="27"/>
      <c r="F5230" s="26"/>
      <c r="G5230" s="28" t="str">
        <f t="shared" si="90"/>
        <v/>
      </c>
      <c r="H5230" s="31"/>
    </row>
    <row r="5231" spans="2:8">
      <c r="B5231" s="27"/>
      <c r="C5231" s="27"/>
      <c r="D5231" s="27"/>
      <c r="E5231" s="27"/>
      <c r="F5231" s="26"/>
      <c r="G5231" s="28" t="str">
        <f t="shared" si="90"/>
        <v/>
      </c>
      <c r="H5231" s="31"/>
    </row>
    <row r="5232" spans="2:8">
      <c r="B5232" s="27"/>
      <c r="C5232" s="27"/>
      <c r="D5232" s="27"/>
      <c r="E5232" s="27"/>
      <c r="F5232" s="26"/>
      <c r="G5232" s="28" t="str">
        <f t="shared" si="90"/>
        <v/>
      </c>
      <c r="H5232" s="31"/>
    </row>
    <row r="5233" spans="2:8">
      <c r="B5233" s="27"/>
      <c r="C5233" s="27"/>
      <c r="D5233" s="27"/>
      <c r="E5233" s="27"/>
      <c r="F5233" s="26"/>
      <c r="G5233" s="28" t="str">
        <f t="shared" si="90"/>
        <v/>
      </c>
      <c r="H5233" s="31"/>
    </row>
    <row r="5234" spans="2:8">
      <c r="B5234" s="27"/>
      <c r="C5234" s="27"/>
      <c r="D5234" s="27"/>
      <c r="E5234" s="27"/>
      <c r="F5234" s="26"/>
      <c r="G5234" s="28" t="str">
        <f t="shared" si="90"/>
        <v/>
      </c>
      <c r="H5234" s="31"/>
    </row>
    <row r="5235" spans="2:8">
      <c r="B5235" s="27"/>
      <c r="C5235" s="27"/>
      <c r="D5235" s="27"/>
      <c r="E5235" s="27"/>
      <c r="F5235" s="26"/>
      <c r="G5235" s="28" t="str">
        <f t="shared" si="90"/>
        <v/>
      </c>
      <c r="H5235" s="31"/>
    </row>
    <row r="5236" spans="2:8">
      <c r="B5236" s="27"/>
      <c r="C5236" s="27"/>
      <c r="D5236" s="27"/>
      <c r="E5236" s="27"/>
      <c r="F5236" s="26"/>
      <c r="G5236" s="28" t="str">
        <f t="shared" si="90"/>
        <v/>
      </c>
      <c r="H5236" s="31"/>
    </row>
    <row r="5237" spans="2:8">
      <c r="B5237" s="27"/>
      <c r="C5237" s="27"/>
      <c r="D5237" s="27"/>
      <c r="E5237" s="27"/>
      <c r="F5237" s="26"/>
      <c r="G5237" s="28" t="str">
        <f t="shared" si="90"/>
        <v/>
      </c>
      <c r="H5237" s="31"/>
    </row>
    <row r="5238" spans="2:8">
      <c r="B5238" s="27"/>
      <c r="C5238" s="27"/>
      <c r="D5238" s="27"/>
      <c r="E5238" s="27"/>
      <c r="F5238" s="26"/>
      <c r="G5238" s="28" t="str">
        <f t="shared" si="90"/>
        <v/>
      </c>
      <c r="H5238" s="31"/>
    </row>
    <row r="5239" spans="2:8">
      <c r="B5239" s="27"/>
      <c r="C5239" s="27"/>
      <c r="D5239" s="27"/>
      <c r="E5239" s="27"/>
      <c r="F5239" s="26"/>
      <c r="G5239" s="28" t="str">
        <f t="shared" si="90"/>
        <v/>
      </c>
      <c r="H5239" s="31"/>
    </row>
    <row r="5240" spans="2:8">
      <c r="B5240" s="27"/>
      <c r="C5240" s="27"/>
      <c r="D5240" s="27"/>
      <c r="E5240" s="27"/>
      <c r="F5240" s="26"/>
      <c r="G5240" s="28" t="str">
        <f t="shared" si="90"/>
        <v/>
      </c>
      <c r="H5240" s="31"/>
    </row>
    <row r="5241" spans="2:8">
      <c r="B5241" s="27"/>
      <c r="C5241" s="27"/>
      <c r="D5241" s="27"/>
      <c r="E5241" s="27"/>
      <c r="F5241" s="26"/>
      <c r="G5241" s="28" t="str">
        <f t="shared" si="90"/>
        <v/>
      </c>
      <c r="H5241" s="31"/>
    </row>
    <row r="5242" spans="2:8">
      <c r="B5242" s="27"/>
      <c r="C5242" s="27"/>
      <c r="D5242" s="27"/>
      <c r="E5242" s="27"/>
      <c r="F5242" s="26"/>
      <c r="G5242" s="28" t="str">
        <f t="shared" si="90"/>
        <v/>
      </c>
      <c r="H5242" s="31"/>
    </row>
    <row r="5243" spans="2:8">
      <c r="B5243" s="27"/>
      <c r="C5243" s="27"/>
      <c r="D5243" s="27"/>
      <c r="E5243" s="27"/>
      <c r="F5243" s="26"/>
      <c r="G5243" s="28" t="str">
        <f t="shared" si="90"/>
        <v/>
      </c>
      <c r="H5243" s="31"/>
    </row>
    <row r="5244" spans="2:8">
      <c r="B5244" s="27"/>
      <c r="C5244" s="27"/>
      <c r="D5244" s="27"/>
      <c r="E5244" s="27"/>
      <c r="F5244" s="26"/>
      <c r="G5244" s="28" t="str">
        <f t="shared" si="90"/>
        <v/>
      </c>
      <c r="H5244" s="31"/>
    </row>
    <row r="5245" spans="2:8">
      <c r="B5245" s="27"/>
      <c r="C5245" s="27"/>
      <c r="D5245" s="27"/>
      <c r="E5245" s="27"/>
      <c r="F5245" s="26"/>
      <c r="G5245" s="28" t="str">
        <f t="shared" si="90"/>
        <v/>
      </c>
      <c r="H5245" s="31"/>
    </row>
    <row r="5246" spans="2:8">
      <c r="B5246" s="27"/>
      <c r="C5246" s="27"/>
      <c r="D5246" s="27"/>
      <c r="E5246" s="27"/>
      <c r="F5246" s="26"/>
      <c r="G5246" s="28" t="str">
        <f t="shared" si="90"/>
        <v/>
      </c>
      <c r="H5246" s="31"/>
    </row>
    <row r="5247" spans="2:8">
      <c r="B5247" s="27"/>
      <c r="C5247" s="27"/>
      <c r="D5247" s="27"/>
      <c r="E5247" s="27"/>
      <c r="F5247" s="26"/>
      <c r="G5247" s="28" t="str">
        <f t="shared" si="90"/>
        <v/>
      </c>
      <c r="H5247" s="31"/>
    </row>
    <row r="5248" spans="2:8">
      <c r="B5248" s="27"/>
      <c r="C5248" s="27"/>
      <c r="D5248" s="27"/>
      <c r="E5248" s="27"/>
      <c r="F5248" s="26"/>
      <c r="G5248" s="28" t="str">
        <f t="shared" si="90"/>
        <v/>
      </c>
      <c r="H5248" s="31"/>
    </row>
    <row r="5249" spans="2:8">
      <c r="B5249" s="27"/>
      <c r="C5249" s="27"/>
      <c r="D5249" s="27"/>
      <c r="E5249" s="27"/>
      <c r="F5249" s="26"/>
      <c r="G5249" s="28" t="str">
        <f t="shared" si="90"/>
        <v/>
      </c>
      <c r="H5249" s="31"/>
    </row>
    <row r="5250" spans="2:8">
      <c r="B5250" s="27"/>
      <c r="C5250" s="27"/>
      <c r="D5250" s="27"/>
      <c r="E5250" s="27"/>
      <c r="F5250" s="26"/>
      <c r="G5250" s="28" t="str">
        <f t="shared" si="90"/>
        <v/>
      </c>
      <c r="H5250" s="31"/>
    </row>
    <row r="5251" spans="2:8">
      <c r="B5251" s="27"/>
      <c r="C5251" s="27"/>
      <c r="D5251" s="27"/>
      <c r="E5251" s="27"/>
      <c r="F5251" s="26"/>
      <c r="G5251" s="28" t="str">
        <f t="shared" si="90"/>
        <v/>
      </c>
      <c r="H5251" s="31"/>
    </row>
    <row r="5252" spans="2:8">
      <c r="B5252" s="27"/>
      <c r="C5252" s="27"/>
      <c r="D5252" s="27"/>
      <c r="E5252" s="27"/>
      <c r="F5252" s="26"/>
      <c r="G5252" s="28" t="str">
        <f t="shared" si="90"/>
        <v/>
      </c>
      <c r="H5252" s="31"/>
    </row>
    <row r="5253" spans="2:8">
      <c r="B5253" s="27"/>
      <c r="C5253" s="27"/>
      <c r="D5253" s="27"/>
      <c r="E5253" s="27"/>
      <c r="F5253" s="26"/>
      <c r="G5253" s="28" t="str">
        <f t="shared" si="90"/>
        <v/>
      </c>
      <c r="H5253" s="31"/>
    </row>
    <row r="5254" spans="2:8">
      <c r="B5254" s="27"/>
      <c r="C5254" s="27"/>
      <c r="D5254" s="27"/>
      <c r="E5254" s="27"/>
      <c r="F5254" s="26"/>
      <c r="G5254" s="28" t="str">
        <f t="shared" si="90"/>
        <v/>
      </c>
      <c r="H5254" s="31"/>
    </row>
    <row r="5255" spans="2:8">
      <c r="B5255" s="27"/>
      <c r="C5255" s="27"/>
      <c r="D5255" s="27"/>
      <c r="E5255" s="27"/>
      <c r="F5255" s="26"/>
      <c r="G5255" s="28" t="str">
        <f t="shared" si="90"/>
        <v/>
      </c>
      <c r="H5255" s="31"/>
    </row>
    <row r="5256" spans="2:8">
      <c r="B5256" s="27"/>
      <c r="C5256" s="27"/>
      <c r="D5256" s="27"/>
      <c r="E5256" s="27"/>
      <c r="F5256" s="26"/>
      <c r="G5256" s="28" t="str">
        <f t="shared" si="90"/>
        <v/>
      </c>
      <c r="H5256" s="31"/>
    </row>
    <row r="5257" spans="2:8">
      <c r="B5257" s="27"/>
      <c r="C5257" s="27"/>
      <c r="D5257" s="27"/>
      <c r="E5257" s="27"/>
      <c r="F5257" s="26"/>
      <c r="G5257" s="28" t="str">
        <f t="shared" si="90"/>
        <v/>
      </c>
      <c r="H5257" s="31"/>
    </row>
    <row r="5258" spans="2:8">
      <c r="B5258" s="27"/>
      <c r="C5258" s="27"/>
      <c r="D5258" s="27"/>
      <c r="E5258" s="27"/>
      <c r="F5258" s="26"/>
      <c r="G5258" s="28" t="str">
        <f t="shared" si="90"/>
        <v/>
      </c>
      <c r="H5258" s="31"/>
    </row>
    <row r="5259" spans="2:8">
      <c r="B5259" s="27"/>
      <c r="C5259" s="27"/>
      <c r="D5259" s="27"/>
      <c r="E5259" s="27"/>
      <c r="F5259" s="26"/>
      <c r="G5259" s="28" t="str">
        <f t="shared" si="90"/>
        <v/>
      </c>
      <c r="H5259" s="31"/>
    </row>
    <row r="5260" spans="2:8">
      <c r="B5260" s="27"/>
      <c r="C5260" s="27"/>
      <c r="D5260" s="27"/>
      <c r="E5260" s="27"/>
      <c r="F5260" s="26"/>
      <c r="G5260" s="28" t="str">
        <f t="shared" si="90"/>
        <v/>
      </c>
      <c r="H5260" s="31"/>
    </row>
    <row r="5261" spans="2:8">
      <c r="B5261" s="27"/>
      <c r="C5261" s="27"/>
      <c r="D5261" s="27"/>
      <c r="E5261" s="27"/>
      <c r="F5261" s="26"/>
      <c r="G5261" s="28" t="str">
        <f t="shared" si="90"/>
        <v/>
      </c>
      <c r="H5261" s="31"/>
    </row>
    <row r="5262" spans="2:8">
      <c r="B5262" s="27"/>
      <c r="C5262" s="27"/>
      <c r="D5262" s="27"/>
      <c r="E5262" s="27"/>
      <c r="F5262" s="26"/>
      <c r="G5262" s="28" t="str">
        <f t="shared" si="90"/>
        <v/>
      </c>
      <c r="H5262" s="31"/>
    </row>
    <row r="5263" spans="2:8">
      <c r="B5263" s="27"/>
      <c r="C5263" s="27"/>
      <c r="D5263" s="27"/>
      <c r="E5263" s="27"/>
      <c r="F5263" s="26"/>
      <c r="G5263" s="28" t="str">
        <f t="shared" si="90"/>
        <v/>
      </c>
      <c r="H5263" s="31"/>
    </row>
    <row r="5264" spans="2:8">
      <c r="B5264" s="27"/>
      <c r="C5264" s="27"/>
      <c r="D5264" s="27"/>
      <c r="E5264" s="27"/>
      <c r="F5264" s="26"/>
      <c r="G5264" s="28" t="str">
        <f t="shared" si="90"/>
        <v/>
      </c>
      <c r="H5264" s="31"/>
    </row>
    <row r="5265" spans="2:8">
      <c r="B5265" s="27"/>
      <c r="C5265" s="27"/>
      <c r="D5265" s="27"/>
      <c r="E5265" s="27"/>
      <c r="F5265" s="26"/>
      <c r="G5265" s="28" t="str">
        <f t="shared" si="90"/>
        <v/>
      </c>
      <c r="H5265" s="31"/>
    </row>
    <row r="5266" spans="2:8">
      <c r="B5266" s="27"/>
      <c r="C5266" s="27"/>
      <c r="D5266" s="27"/>
      <c r="E5266" s="27"/>
      <c r="F5266" s="26"/>
      <c r="G5266" s="28" t="str">
        <f t="shared" si="90"/>
        <v/>
      </c>
      <c r="H5266" s="31"/>
    </row>
    <row r="5267" spans="2:8">
      <c r="B5267" s="27"/>
      <c r="C5267" s="27"/>
      <c r="D5267" s="27"/>
      <c r="E5267" s="27"/>
      <c r="F5267" s="26"/>
      <c r="G5267" s="28" t="str">
        <f t="shared" si="90"/>
        <v/>
      </c>
      <c r="H5267" s="31"/>
    </row>
    <row r="5268" spans="2:8">
      <c r="B5268" s="27"/>
      <c r="C5268" s="27"/>
      <c r="D5268" s="27"/>
      <c r="E5268" s="27"/>
      <c r="F5268" s="26"/>
      <c r="G5268" s="28" t="str">
        <f t="shared" si="90"/>
        <v/>
      </c>
      <c r="H5268" s="31"/>
    </row>
    <row r="5269" spans="2:8">
      <c r="B5269" s="27"/>
      <c r="C5269" s="27"/>
      <c r="D5269" s="27"/>
      <c r="E5269" s="27"/>
      <c r="F5269" s="26"/>
      <c r="G5269" s="28" t="str">
        <f t="shared" si="90"/>
        <v/>
      </c>
      <c r="H5269" s="31"/>
    </row>
    <row r="5270" spans="2:8">
      <c r="B5270" s="27"/>
      <c r="C5270" s="27"/>
      <c r="D5270" s="27"/>
      <c r="E5270" s="27"/>
      <c r="F5270" s="26"/>
      <c r="G5270" s="28" t="str">
        <f t="shared" si="90"/>
        <v/>
      </c>
      <c r="H5270" s="31"/>
    </row>
    <row r="5271" spans="2:8">
      <c r="B5271" s="27"/>
      <c r="C5271" s="27"/>
      <c r="D5271" s="27"/>
      <c r="E5271" s="27"/>
      <c r="F5271" s="26"/>
      <c r="G5271" s="28" t="str">
        <f t="shared" si="90"/>
        <v/>
      </c>
      <c r="H5271" s="31"/>
    </row>
    <row r="5272" spans="2:8">
      <c r="B5272" s="27"/>
      <c r="C5272" s="27"/>
      <c r="D5272" s="27"/>
      <c r="E5272" s="27"/>
      <c r="F5272" s="26"/>
      <c r="G5272" s="28" t="str">
        <f t="shared" si="90"/>
        <v/>
      </c>
      <c r="H5272" s="31"/>
    </row>
    <row r="5273" spans="2:8">
      <c r="B5273" s="27"/>
      <c r="C5273" s="27"/>
      <c r="D5273" s="27"/>
      <c r="E5273" s="27"/>
      <c r="F5273" s="26"/>
      <c r="G5273" s="28" t="str">
        <f t="shared" si="90"/>
        <v/>
      </c>
      <c r="H5273" s="31"/>
    </row>
    <row r="5274" spans="2:8">
      <c r="B5274" s="27"/>
      <c r="C5274" s="27"/>
      <c r="D5274" s="27"/>
      <c r="E5274" s="27"/>
      <c r="F5274" s="26"/>
      <c r="G5274" s="28" t="str">
        <f t="shared" si="90"/>
        <v/>
      </c>
      <c r="H5274" s="31"/>
    </row>
    <row r="5275" spans="2:8">
      <c r="B5275" s="27"/>
      <c r="C5275" s="27"/>
      <c r="D5275" s="27"/>
      <c r="E5275" s="27"/>
      <c r="F5275" s="26"/>
      <c r="G5275" s="28" t="str">
        <f t="shared" si="90"/>
        <v/>
      </c>
      <c r="H5275" s="31"/>
    </row>
    <row r="5276" spans="2:8">
      <c r="B5276" s="27"/>
      <c r="C5276" s="27"/>
      <c r="D5276" s="27"/>
      <c r="E5276" s="27"/>
      <c r="F5276" s="26"/>
      <c r="G5276" s="28" t="str">
        <f t="shared" si="90"/>
        <v/>
      </c>
      <c r="H5276" s="31"/>
    </row>
    <row r="5277" spans="2:8">
      <c r="B5277" s="27"/>
      <c r="C5277" s="27"/>
      <c r="D5277" s="27"/>
      <c r="E5277" s="27"/>
      <c r="F5277" s="26"/>
      <c r="G5277" s="28" t="str">
        <f t="shared" si="90"/>
        <v/>
      </c>
      <c r="H5277" s="31"/>
    </row>
    <row r="5278" spans="2:8">
      <c r="B5278" s="27"/>
      <c r="C5278" s="27"/>
      <c r="D5278" s="27"/>
      <c r="E5278" s="27"/>
      <c r="F5278" s="26"/>
      <c r="G5278" s="28" t="str">
        <f t="shared" si="90"/>
        <v/>
      </c>
      <c r="H5278" s="31"/>
    </row>
    <row r="5279" spans="2:8">
      <c r="B5279" s="27"/>
      <c r="C5279" s="27"/>
      <c r="D5279" s="27"/>
      <c r="E5279" s="27"/>
      <c r="F5279" s="26"/>
      <c r="G5279" s="28" t="str">
        <f t="shared" si="90"/>
        <v/>
      </c>
      <c r="H5279" s="31"/>
    </row>
    <row r="5280" spans="2:8">
      <c r="B5280" s="27"/>
      <c r="C5280" s="27"/>
      <c r="D5280" s="27"/>
      <c r="E5280" s="27"/>
      <c r="F5280" s="26"/>
      <c r="G5280" s="28" t="str">
        <f t="shared" si="90"/>
        <v/>
      </c>
      <c r="H5280" s="31"/>
    </row>
    <row r="5281" spans="2:8">
      <c r="B5281" s="27"/>
      <c r="C5281" s="27"/>
      <c r="D5281" s="27"/>
      <c r="E5281" s="27"/>
      <c r="F5281" s="26"/>
      <c r="G5281" s="28" t="str">
        <f t="shared" si="90"/>
        <v/>
      </c>
      <c r="H5281" s="31"/>
    </row>
    <row r="5282" spans="2:8">
      <c r="B5282" s="27"/>
      <c r="C5282" s="27"/>
      <c r="D5282" s="27"/>
      <c r="E5282" s="27"/>
      <c r="F5282" s="26"/>
      <c r="G5282" s="28" t="str">
        <f t="shared" si="90"/>
        <v/>
      </c>
      <c r="H5282" s="31"/>
    </row>
    <row r="5283" spans="2:8">
      <c r="B5283" s="27"/>
      <c r="C5283" s="27"/>
      <c r="D5283" s="27"/>
      <c r="E5283" s="27"/>
      <c r="F5283" s="26"/>
      <c r="G5283" s="28" t="str">
        <f t="shared" si="90"/>
        <v/>
      </c>
      <c r="H5283" s="31"/>
    </row>
    <row r="5284" spans="2:8">
      <c r="B5284" s="27"/>
      <c r="C5284" s="27"/>
      <c r="D5284" s="27"/>
      <c r="E5284" s="27"/>
      <c r="F5284" s="26"/>
      <c r="G5284" s="28" t="str">
        <f t="shared" si="90"/>
        <v/>
      </c>
      <c r="H5284" s="31"/>
    </row>
    <row r="5285" spans="2:8">
      <c r="B5285" s="27"/>
      <c r="C5285" s="27"/>
      <c r="D5285" s="27"/>
      <c r="E5285" s="27"/>
      <c r="F5285" s="26"/>
      <c r="G5285" s="28" t="str">
        <f t="shared" si="90"/>
        <v/>
      </c>
      <c r="H5285" s="31"/>
    </row>
    <row r="5286" spans="2:8">
      <c r="B5286" s="27"/>
      <c r="C5286" s="27"/>
      <c r="D5286" s="27"/>
      <c r="E5286" s="27"/>
      <c r="F5286" s="26"/>
      <c r="G5286" s="28" t="str">
        <f t="shared" si="90"/>
        <v/>
      </c>
      <c r="H5286" s="31"/>
    </row>
    <row r="5287" spans="2:8">
      <c r="B5287" s="27"/>
      <c r="C5287" s="27"/>
      <c r="D5287" s="27"/>
      <c r="E5287" s="27"/>
      <c r="F5287" s="26"/>
      <c r="G5287" s="28" t="str">
        <f t="shared" si="90"/>
        <v/>
      </c>
      <c r="H5287" s="31"/>
    </row>
    <row r="5288" spans="2:8">
      <c r="B5288" s="27"/>
      <c r="C5288" s="27"/>
      <c r="D5288" s="27"/>
      <c r="E5288" s="27"/>
      <c r="F5288" s="26"/>
      <c r="G5288" s="28" t="str">
        <f t="shared" si="90"/>
        <v/>
      </c>
      <c r="H5288" s="31"/>
    </row>
    <row r="5289" spans="2:8">
      <c r="B5289" s="27"/>
      <c r="C5289" s="27"/>
      <c r="D5289" s="27"/>
      <c r="E5289" s="27"/>
      <c r="F5289" s="26"/>
      <c r="G5289" s="28" t="str">
        <f t="shared" ref="G5289:G5352" si="91">IF(F5289="","",IF(F5289="EI",4,IF(F5289="EO",5.2,IF(F5289="EQ",3.9,IF(F5289="ILF",7.5,IF(F5289="EIF",5.4))))))</f>
        <v/>
      </c>
      <c r="H5289" s="31"/>
    </row>
    <row r="5290" spans="2:8">
      <c r="B5290" s="27"/>
      <c r="C5290" s="27"/>
      <c r="D5290" s="27"/>
      <c r="E5290" s="27"/>
      <c r="F5290" s="26"/>
      <c r="G5290" s="28" t="str">
        <f t="shared" si="91"/>
        <v/>
      </c>
      <c r="H5290" s="31"/>
    </row>
    <row r="5291" spans="2:8">
      <c r="B5291" s="27"/>
      <c r="C5291" s="27"/>
      <c r="D5291" s="27"/>
      <c r="E5291" s="27"/>
      <c r="F5291" s="26"/>
      <c r="G5291" s="28" t="str">
        <f t="shared" si="91"/>
        <v/>
      </c>
      <c r="H5291" s="31"/>
    </row>
    <row r="5292" spans="2:8">
      <c r="B5292" s="27"/>
      <c r="C5292" s="27"/>
      <c r="D5292" s="27"/>
      <c r="E5292" s="27"/>
      <c r="F5292" s="26"/>
      <c r="G5292" s="28" t="str">
        <f t="shared" si="91"/>
        <v/>
      </c>
      <c r="H5292" s="31"/>
    </row>
    <row r="5293" spans="2:8">
      <c r="B5293" s="27"/>
      <c r="C5293" s="27"/>
      <c r="D5293" s="27"/>
      <c r="E5293" s="27"/>
      <c r="F5293" s="26"/>
      <c r="G5293" s="28" t="str">
        <f t="shared" si="91"/>
        <v/>
      </c>
      <c r="H5293" s="31"/>
    </row>
    <row r="5294" spans="2:8">
      <c r="B5294" s="27"/>
      <c r="C5294" s="27"/>
      <c r="D5294" s="27"/>
      <c r="E5294" s="27"/>
      <c r="F5294" s="26"/>
      <c r="G5294" s="28" t="str">
        <f t="shared" si="91"/>
        <v/>
      </c>
      <c r="H5294" s="31"/>
    </row>
    <row r="5295" spans="2:8">
      <c r="B5295" s="27"/>
      <c r="C5295" s="27"/>
      <c r="D5295" s="27"/>
      <c r="E5295" s="27"/>
      <c r="F5295" s="26"/>
      <c r="G5295" s="28" t="str">
        <f t="shared" si="91"/>
        <v/>
      </c>
      <c r="H5295" s="31"/>
    </row>
    <row r="5296" spans="2:8">
      <c r="B5296" s="27"/>
      <c r="C5296" s="27"/>
      <c r="D5296" s="27"/>
      <c r="E5296" s="27"/>
      <c r="F5296" s="26"/>
      <c r="G5296" s="28" t="str">
        <f t="shared" si="91"/>
        <v/>
      </c>
      <c r="H5296" s="31"/>
    </row>
    <row r="5297" spans="2:8">
      <c r="B5297" s="27"/>
      <c r="C5297" s="27"/>
      <c r="D5297" s="27"/>
      <c r="E5297" s="27"/>
      <c r="F5297" s="26"/>
      <c r="G5297" s="28" t="str">
        <f t="shared" si="91"/>
        <v/>
      </c>
      <c r="H5297" s="31"/>
    </row>
    <row r="5298" spans="2:8">
      <c r="B5298" s="27"/>
      <c r="C5298" s="27"/>
      <c r="D5298" s="27"/>
      <c r="E5298" s="27"/>
      <c r="F5298" s="26"/>
      <c r="G5298" s="28" t="str">
        <f t="shared" si="91"/>
        <v/>
      </c>
      <c r="H5298" s="31"/>
    </row>
    <row r="5299" spans="2:8">
      <c r="B5299" s="27"/>
      <c r="C5299" s="27"/>
      <c r="D5299" s="27"/>
      <c r="E5299" s="27"/>
      <c r="F5299" s="26"/>
      <c r="G5299" s="28" t="str">
        <f t="shared" si="91"/>
        <v/>
      </c>
      <c r="H5299" s="31"/>
    </row>
    <row r="5300" spans="2:8">
      <c r="B5300" s="27"/>
      <c r="C5300" s="27"/>
      <c r="D5300" s="27"/>
      <c r="E5300" s="27"/>
      <c r="F5300" s="26"/>
      <c r="G5300" s="28" t="str">
        <f t="shared" si="91"/>
        <v/>
      </c>
      <c r="H5300" s="31"/>
    </row>
    <row r="5301" spans="2:8">
      <c r="B5301" s="27"/>
      <c r="C5301" s="27"/>
      <c r="D5301" s="27"/>
      <c r="E5301" s="27"/>
      <c r="F5301" s="26"/>
      <c r="G5301" s="28" t="str">
        <f t="shared" si="91"/>
        <v/>
      </c>
      <c r="H5301" s="31"/>
    </row>
    <row r="5302" spans="2:8">
      <c r="B5302" s="27"/>
      <c r="C5302" s="27"/>
      <c r="D5302" s="27"/>
      <c r="E5302" s="27"/>
      <c r="F5302" s="26"/>
      <c r="G5302" s="28" t="str">
        <f t="shared" si="91"/>
        <v/>
      </c>
      <c r="H5302" s="31"/>
    </row>
    <row r="5303" spans="2:8">
      <c r="B5303" s="27"/>
      <c r="C5303" s="27"/>
      <c r="D5303" s="27"/>
      <c r="E5303" s="27"/>
      <c r="F5303" s="26"/>
      <c r="G5303" s="28" t="str">
        <f t="shared" si="91"/>
        <v/>
      </c>
      <c r="H5303" s="31"/>
    </row>
    <row r="5304" spans="2:8">
      <c r="B5304" s="27"/>
      <c r="C5304" s="27"/>
      <c r="D5304" s="27"/>
      <c r="E5304" s="27"/>
      <c r="F5304" s="26"/>
      <c r="G5304" s="28" t="str">
        <f t="shared" si="91"/>
        <v/>
      </c>
      <c r="H5304" s="31"/>
    </row>
    <row r="5305" spans="2:8">
      <c r="B5305" s="27"/>
      <c r="C5305" s="27"/>
      <c r="D5305" s="27"/>
      <c r="E5305" s="27"/>
      <c r="F5305" s="26"/>
      <c r="G5305" s="28" t="str">
        <f t="shared" si="91"/>
        <v/>
      </c>
      <c r="H5305" s="31"/>
    </row>
    <row r="5306" spans="2:8">
      <c r="B5306" s="27"/>
      <c r="C5306" s="27"/>
      <c r="D5306" s="27"/>
      <c r="E5306" s="27"/>
      <c r="F5306" s="26"/>
      <c r="G5306" s="28" t="str">
        <f t="shared" si="91"/>
        <v/>
      </c>
      <c r="H5306" s="31"/>
    </row>
    <row r="5307" spans="2:8">
      <c r="B5307" s="27"/>
      <c r="C5307" s="27"/>
      <c r="D5307" s="27"/>
      <c r="E5307" s="27"/>
      <c r="F5307" s="26"/>
      <c r="G5307" s="28" t="str">
        <f t="shared" si="91"/>
        <v/>
      </c>
      <c r="H5307" s="31"/>
    </row>
    <row r="5308" spans="2:8">
      <c r="B5308" s="27"/>
      <c r="C5308" s="27"/>
      <c r="D5308" s="27"/>
      <c r="E5308" s="27"/>
      <c r="F5308" s="26"/>
      <c r="G5308" s="28" t="str">
        <f t="shared" si="91"/>
        <v/>
      </c>
      <c r="H5308" s="31"/>
    </row>
    <row r="5309" spans="2:8">
      <c r="B5309" s="27"/>
      <c r="C5309" s="27"/>
      <c r="D5309" s="27"/>
      <c r="E5309" s="27"/>
      <c r="F5309" s="26"/>
      <c r="G5309" s="28" t="str">
        <f t="shared" si="91"/>
        <v/>
      </c>
      <c r="H5309" s="31"/>
    </row>
    <row r="5310" spans="2:8">
      <c r="B5310" s="27"/>
      <c r="C5310" s="27"/>
      <c r="D5310" s="27"/>
      <c r="E5310" s="27"/>
      <c r="F5310" s="26"/>
      <c r="G5310" s="28" t="str">
        <f t="shared" si="91"/>
        <v/>
      </c>
      <c r="H5310" s="31"/>
    </row>
    <row r="5311" spans="2:8">
      <c r="B5311" s="27"/>
      <c r="C5311" s="27"/>
      <c r="D5311" s="27"/>
      <c r="E5311" s="27"/>
      <c r="F5311" s="26"/>
      <c r="G5311" s="28" t="str">
        <f t="shared" si="91"/>
        <v/>
      </c>
      <c r="H5311" s="31"/>
    </row>
    <row r="5312" spans="2:8">
      <c r="B5312" s="27"/>
      <c r="C5312" s="27"/>
      <c r="D5312" s="27"/>
      <c r="E5312" s="27"/>
      <c r="F5312" s="26"/>
      <c r="G5312" s="28" t="str">
        <f t="shared" si="91"/>
        <v/>
      </c>
      <c r="H5312" s="31"/>
    </row>
    <row r="5313" spans="2:8">
      <c r="B5313" s="27"/>
      <c r="C5313" s="27"/>
      <c r="D5313" s="27"/>
      <c r="E5313" s="27"/>
      <c r="F5313" s="26"/>
      <c r="G5313" s="28" t="str">
        <f t="shared" si="91"/>
        <v/>
      </c>
      <c r="H5313" s="31"/>
    </row>
    <row r="5314" spans="2:8">
      <c r="B5314" s="27"/>
      <c r="C5314" s="27"/>
      <c r="D5314" s="27"/>
      <c r="E5314" s="27"/>
      <c r="F5314" s="26"/>
      <c r="G5314" s="28" t="str">
        <f t="shared" si="91"/>
        <v/>
      </c>
      <c r="H5314" s="31"/>
    </row>
    <row r="5315" spans="2:8">
      <c r="B5315" s="27"/>
      <c r="C5315" s="27"/>
      <c r="D5315" s="27"/>
      <c r="E5315" s="27"/>
      <c r="F5315" s="26"/>
      <c r="G5315" s="28" t="str">
        <f t="shared" si="91"/>
        <v/>
      </c>
      <c r="H5315" s="31"/>
    </row>
    <row r="5316" spans="2:8">
      <c r="B5316" s="27"/>
      <c r="C5316" s="27"/>
      <c r="D5316" s="27"/>
      <c r="E5316" s="27"/>
      <c r="F5316" s="26"/>
      <c r="G5316" s="28" t="str">
        <f t="shared" si="91"/>
        <v/>
      </c>
      <c r="H5316" s="31"/>
    </row>
    <row r="5317" spans="2:8">
      <c r="B5317" s="27"/>
      <c r="C5317" s="27"/>
      <c r="D5317" s="27"/>
      <c r="E5317" s="27"/>
      <c r="F5317" s="26"/>
      <c r="G5317" s="28" t="str">
        <f t="shared" si="91"/>
        <v/>
      </c>
      <c r="H5317" s="31"/>
    </row>
    <row r="5318" spans="2:8">
      <c r="B5318" s="27"/>
      <c r="C5318" s="27"/>
      <c r="D5318" s="27"/>
      <c r="E5318" s="27"/>
      <c r="F5318" s="26"/>
      <c r="G5318" s="28" t="str">
        <f t="shared" si="91"/>
        <v/>
      </c>
      <c r="H5318" s="31"/>
    </row>
    <row r="5319" spans="2:8">
      <c r="B5319" s="27"/>
      <c r="C5319" s="27"/>
      <c r="D5319" s="27"/>
      <c r="E5319" s="27"/>
      <c r="F5319" s="26"/>
      <c r="G5319" s="28" t="str">
        <f t="shared" si="91"/>
        <v/>
      </c>
      <c r="H5319" s="31"/>
    </row>
    <row r="5320" spans="2:8">
      <c r="B5320" s="27"/>
      <c r="C5320" s="27"/>
      <c r="D5320" s="27"/>
      <c r="E5320" s="27"/>
      <c r="F5320" s="26"/>
      <c r="G5320" s="28" t="str">
        <f t="shared" si="91"/>
        <v/>
      </c>
      <c r="H5320" s="31"/>
    </row>
    <row r="5321" spans="2:8">
      <c r="B5321" s="27"/>
      <c r="C5321" s="27"/>
      <c r="D5321" s="27"/>
      <c r="E5321" s="27"/>
      <c r="F5321" s="26"/>
      <c r="G5321" s="28" t="str">
        <f t="shared" si="91"/>
        <v/>
      </c>
      <c r="H5321" s="31"/>
    </row>
    <row r="5322" spans="2:8">
      <c r="B5322" s="27"/>
      <c r="C5322" s="27"/>
      <c r="D5322" s="27"/>
      <c r="E5322" s="27"/>
      <c r="F5322" s="26"/>
      <c r="G5322" s="28" t="str">
        <f t="shared" si="91"/>
        <v/>
      </c>
      <c r="H5322" s="31"/>
    </row>
    <row r="5323" spans="2:8">
      <c r="B5323" s="27"/>
      <c r="C5323" s="27"/>
      <c r="D5323" s="27"/>
      <c r="E5323" s="27"/>
      <c r="F5323" s="26"/>
      <c r="G5323" s="28" t="str">
        <f t="shared" si="91"/>
        <v/>
      </c>
      <c r="H5323" s="31"/>
    </row>
    <row r="5324" spans="2:8">
      <c r="B5324" s="27"/>
      <c r="C5324" s="27"/>
      <c r="D5324" s="27"/>
      <c r="E5324" s="27"/>
      <c r="F5324" s="26"/>
      <c r="G5324" s="28" t="str">
        <f t="shared" si="91"/>
        <v/>
      </c>
      <c r="H5324" s="31"/>
    </row>
    <row r="5325" spans="2:8">
      <c r="B5325" s="27"/>
      <c r="C5325" s="27"/>
      <c r="D5325" s="27"/>
      <c r="E5325" s="27"/>
      <c r="F5325" s="26"/>
      <c r="G5325" s="28" t="str">
        <f t="shared" si="91"/>
        <v/>
      </c>
      <c r="H5325" s="31"/>
    </row>
    <row r="5326" spans="2:8">
      <c r="B5326" s="27"/>
      <c r="C5326" s="27"/>
      <c r="D5326" s="27"/>
      <c r="E5326" s="27"/>
      <c r="F5326" s="26"/>
      <c r="G5326" s="28" t="str">
        <f t="shared" si="91"/>
        <v/>
      </c>
      <c r="H5326" s="31"/>
    </row>
    <row r="5327" spans="2:8">
      <c r="B5327" s="27"/>
      <c r="C5327" s="27"/>
      <c r="D5327" s="27"/>
      <c r="E5327" s="27"/>
      <c r="F5327" s="26"/>
      <c r="G5327" s="28" t="str">
        <f t="shared" si="91"/>
        <v/>
      </c>
      <c r="H5327" s="31"/>
    </row>
    <row r="5328" spans="2:8">
      <c r="B5328" s="27"/>
      <c r="C5328" s="27"/>
      <c r="D5328" s="27"/>
      <c r="E5328" s="27"/>
      <c r="F5328" s="26"/>
      <c r="G5328" s="28" t="str">
        <f t="shared" si="91"/>
        <v/>
      </c>
      <c r="H5328" s="31"/>
    </row>
    <row r="5329" spans="2:8">
      <c r="B5329" s="27"/>
      <c r="C5329" s="27"/>
      <c r="D5329" s="27"/>
      <c r="E5329" s="27"/>
      <c r="F5329" s="26"/>
      <c r="G5329" s="28" t="str">
        <f t="shared" si="91"/>
        <v/>
      </c>
      <c r="H5329" s="31"/>
    </row>
    <row r="5330" spans="2:8">
      <c r="B5330" s="27"/>
      <c r="C5330" s="27"/>
      <c r="D5330" s="27"/>
      <c r="E5330" s="27"/>
      <c r="F5330" s="26"/>
      <c r="G5330" s="28" t="str">
        <f t="shared" si="91"/>
        <v/>
      </c>
      <c r="H5330" s="31"/>
    </row>
    <row r="5331" spans="2:8">
      <c r="B5331" s="27"/>
      <c r="C5331" s="27"/>
      <c r="D5331" s="27"/>
      <c r="E5331" s="27"/>
      <c r="F5331" s="26"/>
      <c r="G5331" s="28" t="str">
        <f t="shared" si="91"/>
        <v/>
      </c>
      <c r="H5331" s="31"/>
    </row>
    <row r="5332" spans="2:8">
      <c r="B5332" s="27"/>
      <c r="C5332" s="27"/>
      <c r="D5332" s="27"/>
      <c r="E5332" s="27"/>
      <c r="F5332" s="26"/>
      <c r="G5332" s="28" t="str">
        <f t="shared" si="91"/>
        <v/>
      </c>
      <c r="H5332" s="31"/>
    </row>
    <row r="5333" spans="2:8">
      <c r="B5333" s="27"/>
      <c r="C5333" s="27"/>
      <c r="D5333" s="27"/>
      <c r="E5333" s="27"/>
      <c r="F5333" s="26"/>
      <c r="G5333" s="28" t="str">
        <f t="shared" si="91"/>
        <v/>
      </c>
      <c r="H5333" s="31"/>
    </row>
    <row r="5334" spans="2:8">
      <c r="B5334" s="27"/>
      <c r="C5334" s="27"/>
      <c r="D5334" s="27"/>
      <c r="E5334" s="27"/>
      <c r="F5334" s="26"/>
      <c r="G5334" s="28" t="str">
        <f t="shared" si="91"/>
        <v/>
      </c>
      <c r="H5334" s="31"/>
    </row>
    <row r="5335" spans="2:8">
      <c r="B5335" s="27"/>
      <c r="C5335" s="27"/>
      <c r="D5335" s="27"/>
      <c r="E5335" s="27"/>
      <c r="F5335" s="26"/>
      <c r="G5335" s="28" t="str">
        <f t="shared" si="91"/>
        <v/>
      </c>
      <c r="H5335" s="31"/>
    </row>
    <row r="5336" spans="2:8">
      <c r="B5336" s="27"/>
      <c r="C5336" s="27"/>
      <c r="D5336" s="27"/>
      <c r="E5336" s="27"/>
      <c r="F5336" s="26"/>
      <c r="G5336" s="28" t="str">
        <f t="shared" si="91"/>
        <v/>
      </c>
      <c r="H5336" s="31"/>
    </row>
    <row r="5337" spans="2:8">
      <c r="B5337" s="27"/>
      <c r="C5337" s="27"/>
      <c r="D5337" s="27"/>
      <c r="E5337" s="27"/>
      <c r="F5337" s="26"/>
      <c r="G5337" s="28" t="str">
        <f t="shared" si="91"/>
        <v/>
      </c>
      <c r="H5337" s="31"/>
    </row>
    <row r="5338" spans="2:8">
      <c r="B5338" s="27"/>
      <c r="C5338" s="27"/>
      <c r="D5338" s="27"/>
      <c r="E5338" s="27"/>
      <c r="F5338" s="26"/>
      <c r="G5338" s="28" t="str">
        <f t="shared" si="91"/>
        <v/>
      </c>
      <c r="H5338" s="31"/>
    </row>
    <row r="5339" spans="2:8">
      <c r="B5339" s="27"/>
      <c r="C5339" s="27"/>
      <c r="D5339" s="27"/>
      <c r="E5339" s="27"/>
      <c r="F5339" s="26"/>
      <c r="G5339" s="28" t="str">
        <f t="shared" si="91"/>
        <v/>
      </c>
      <c r="H5339" s="31"/>
    </row>
    <row r="5340" spans="2:8">
      <c r="B5340" s="27"/>
      <c r="C5340" s="27"/>
      <c r="D5340" s="27"/>
      <c r="E5340" s="27"/>
      <c r="F5340" s="26"/>
      <c r="G5340" s="28" t="str">
        <f t="shared" si="91"/>
        <v/>
      </c>
      <c r="H5340" s="31"/>
    </row>
    <row r="5341" spans="2:8">
      <c r="B5341" s="27"/>
      <c r="C5341" s="27"/>
      <c r="D5341" s="27"/>
      <c r="E5341" s="27"/>
      <c r="F5341" s="26"/>
      <c r="G5341" s="28" t="str">
        <f t="shared" si="91"/>
        <v/>
      </c>
      <c r="H5341" s="31"/>
    </row>
    <row r="5342" spans="2:8">
      <c r="B5342" s="27"/>
      <c r="C5342" s="27"/>
      <c r="D5342" s="27"/>
      <c r="E5342" s="27"/>
      <c r="F5342" s="26"/>
      <c r="G5342" s="28" t="str">
        <f t="shared" si="91"/>
        <v/>
      </c>
      <c r="H5342" s="31"/>
    </row>
    <row r="5343" spans="2:8">
      <c r="B5343" s="27"/>
      <c r="C5343" s="27"/>
      <c r="D5343" s="27"/>
      <c r="E5343" s="27"/>
      <c r="F5343" s="26"/>
      <c r="G5343" s="28" t="str">
        <f t="shared" si="91"/>
        <v/>
      </c>
      <c r="H5343" s="31"/>
    </row>
    <row r="5344" spans="2:8">
      <c r="B5344" s="27"/>
      <c r="C5344" s="27"/>
      <c r="D5344" s="27"/>
      <c r="E5344" s="27"/>
      <c r="F5344" s="26"/>
      <c r="G5344" s="28" t="str">
        <f t="shared" si="91"/>
        <v/>
      </c>
      <c r="H5344" s="31"/>
    </row>
    <row r="5345" spans="2:8">
      <c r="B5345" s="27"/>
      <c r="C5345" s="27"/>
      <c r="D5345" s="27"/>
      <c r="E5345" s="27"/>
      <c r="F5345" s="26"/>
      <c r="G5345" s="28" t="str">
        <f t="shared" si="91"/>
        <v/>
      </c>
      <c r="H5345" s="31"/>
    </row>
    <row r="5346" spans="2:8">
      <c r="B5346" s="27"/>
      <c r="C5346" s="27"/>
      <c r="D5346" s="27"/>
      <c r="E5346" s="27"/>
      <c r="F5346" s="26"/>
      <c r="G5346" s="28" t="str">
        <f t="shared" si="91"/>
        <v/>
      </c>
      <c r="H5346" s="31"/>
    </row>
    <row r="5347" spans="2:8">
      <c r="B5347" s="27"/>
      <c r="C5347" s="27"/>
      <c r="D5347" s="27"/>
      <c r="E5347" s="27"/>
      <c r="F5347" s="26"/>
      <c r="G5347" s="28" t="str">
        <f t="shared" si="91"/>
        <v/>
      </c>
      <c r="H5347" s="31"/>
    </row>
    <row r="5348" spans="2:8">
      <c r="B5348" s="27"/>
      <c r="C5348" s="27"/>
      <c r="D5348" s="27"/>
      <c r="E5348" s="27"/>
      <c r="F5348" s="26"/>
      <c r="G5348" s="28" t="str">
        <f t="shared" si="91"/>
        <v/>
      </c>
      <c r="H5348" s="31"/>
    </row>
    <row r="5349" spans="2:8">
      <c r="B5349" s="27"/>
      <c r="C5349" s="27"/>
      <c r="D5349" s="27"/>
      <c r="E5349" s="27"/>
      <c r="F5349" s="26"/>
      <c r="G5349" s="28" t="str">
        <f t="shared" si="91"/>
        <v/>
      </c>
      <c r="H5349" s="31"/>
    </row>
    <row r="5350" spans="2:8">
      <c r="B5350" s="27"/>
      <c r="C5350" s="27"/>
      <c r="D5350" s="27"/>
      <c r="E5350" s="27"/>
      <c r="F5350" s="26"/>
      <c r="G5350" s="28" t="str">
        <f t="shared" si="91"/>
        <v/>
      </c>
      <c r="H5350" s="31"/>
    </row>
    <row r="5351" spans="2:8">
      <c r="B5351" s="27"/>
      <c r="C5351" s="27"/>
      <c r="D5351" s="27"/>
      <c r="E5351" s="27"/>
      <c r="F5351" s="26"/>
      <c r="G5351" s="28" t="str">
        <f t="shared" si="91"/>
        <v/>
      </c>
      <c r="H5351" s="31"/>
    </row>
    <row r="5352" spans="2:8">
      <c r="B5352" s="27"/>
      <c r="C5352" s="27"/>
      <c r="D5352" s="27"/>
      <c r="E5352" s="27"/>
      <c r="F5352" s="26"/>
      <c r="G5352" s="28" t="str">
        <f t="shared" si="91"/>
        <v/>
      </c>
      <c r="H5352" s="31"/>
    </row>
    <row r="5353" spans="2:8">
      <c r="B5353" s="27"/>
      <c r="C5353" s="27"/>
      <c r="D5353" s="27"/>
      <c r="E5353" s="27"/>
      <c r="F5353" s="26"/>
      <c r="G5353" s="28" t="str">
        <f t="shared" ref="G5353:G5416" si="92">IF(F5353="","",IF(F5353="EI",4,IF(F5353="EO",5.2,IF(F5353="EQ",3.9,IF(F5353="ILF",7.5,IF(F5353="EIF",5.4))))))</f>
        <v/>
      </c>
      <c r="H5353" s="31"/>
    </row>
    <row r="5354" spans="2:8">
      <c r="B5354" s="27"/>
      <c r="C5354" s="27"/>
      <c r="D5354" s="27"/>
      <c r="E5354" s="27"/>
      <c r="F5354" s="26"/>
      <c r="G5354" s="28" t="str">
        <f t="shared" si="92"/>
        <v/>
      </c>
      <c r="H5354" s="31"/>
    </row>
    <row r="5355" spans="2:8">
      <c r="B5355" s="27"/>
      <c r="C5355" s="27"/>
      <c r="D5355" s="27"/>
      <c r="E5355" s="27"/>
      <c r="F5355" s="26"/>
      <c r="G5355" s="28" t="str">
        <f t="shared" si="92"/>
        <v/>
      </c>
      <c r="H5355" s="31"/>
    </row>
    <row r="5356" spans="2:8">
      <c r="B5356" s="27"/>
      <c r="C5356" s="27"/>
      <c r="D5356" s="27"/>
      <c r="E5356" s="27"/>
      <c r="F5356" s="26"/>
      <c r="G5356" s="28" t="str">
        <f t="shared" si="92"/>
        <v/>
      </c>
      <c r="H5356" s="31"/>
    </row>
    <row r="5357" spans="2:8">
      <c r="B5357" s="27"/>
      <c r="C5357" s="27"/>
      <c r="D5357" s="27"/>
      <c r="E5357" s="27"/>
      <c r="F5357" s="26"/>
      <c r="G5357" s="28" t="str">
        <f t="shared" si="92"/>
        <v/>
      </c>
      <c r="H5357" s="31"/>
    </row>
    <row r="5358" spans="2:8">
      <c r="B5358" s="27"/>
      <c r="C5358" s="27"/>
      <c r="D5358" s="27"/>
      <c r="E5358" s="27"/>
      <c r="F5358" s="26"/>
      <c r="G5358" s="28" t="str">
        <f t="shared" si="92"/>
        <v/>
      </c>
      <c r="H5358" s="31"/>
    </row>
    <row r="5359" spans="2:8">
      <c r="B5359" s="27"/>
      <c r="C5359" s="27"/>
      <c r="D5359" s="27"/>
      <c r="E5359" s="27"/>
      <c r="F5359" s="26"/>
      <c r="G5359" s="28" t="str">
        <f t="shared" si="92"/>
        <v/>
      </c>
      <c r="H5359" s="31"/>
    </row>
    <row r="5360" spans="2:8">
      <c r="B5360" s="27"/>
      <c r="C5360" s="27"/>
      <c r="D5360" s="27"/>
      <c r="E5360" s="27"/>
      <c r="F5360" s="26"/>
      <c r="G5360" s="28" t="str">
        <f t="shared" si="92"/>
        <v/>
      </c>
      <c r="H5360" s="31"/>
    </row>
    <row r="5361" spans="2:8">
      <c r="B5361" s="27"/>
      <c r="C5361" s="27"/>
      <c r="D5361" s="27"/>
      <c r="E5361" s="27"/>
      <c r="F5361" s="26"/>
      <c r="G5361" s="28" t="str">
        <f t="shared" si="92"/>
        <v/>
      </c>
      <c r="H5361" s="31"/>
    </row>
    <row r="5362" spans="2:8">
      <c r="B5362" s="27"/>
      <c r="C5362" s="27"/>
      <c r="D5362" s="27"/>
      <c r="E5362" s="27"/>
      <c r="F5362" s="26"/>
      <c r="G5362" s="28" t="str">
        <f t="shared" si="92"/>
        <v/>
      </c>
      <c r="H5362" s="31"/>
    </row>
    <row r="5363" spans="2:8">
      <c r="B5363" s="27"/>
      <c r="C5363" s="27"/>
      <c r="D5363" s="27"/>
      <c r="E5363" s="27"/>
      <c r="F5363" s="26"/>
      <c r="G5363" s="28" t="str">
        <f t="shared" si="92"/>
        <v/>
      </c>
      <c r="H5363" s="31"/>
    </row>
    <row r="5364" spans="2:8">
      <c r="B5364" s="27"/>
      <c r="C5364" s="27"/>
      <c r="D5364" s="27"/>
      <c r="E5364" s="27"/>
      <c r="F5364" s="26"/>
      <c r="G5364" s="28" t="str">
        <f t="shared" si="92"/>
        <v/>
      </c>
      <c r="H5364" s="31"/>
    </row>
    <row r="5365" spans="2:8">
      <c r="B5365" s="27"/>
      <c r="C5365" s="27"/>
      <c r="D5365" s="27"/>
      <c r="E5365" s="27"/>
      <c r="F5365" s="26"/>
      <c r="G5365" s="28" t="str">
        <f t="shared" si="92"/>
        <v/>
      </c>
      <c r="H5365" s="31"/>
    </row>
    <row r="5366" spans="2:8">
      <c r="B5366" s="27"/>
      <c r="C5366" s="27"/>
      <c r="D5366" s="27"/>
      <c r="E5366" s="27"/>
      <c r="F5366" s="26"/>
      <c r="G5366" s="28" t="str">
        <f t="shared" si="92"/>
        <v/>
      </c>
      <c r="H5366" s="31"/>
    </row>
    <row r="5367" spans="2:8">
      <c r="B5367" s="27"/>
      <c r="C5367" s="27"/>
      <c r="D5367" s="27"/>
      <c r="E5367" s="27"/>
      <c r="F5367" s="26"/>
      <c r="G5367" s="28" t="str">
        <f t="shared" si="92"/>
        <v/>
      </c>
      <c r="H5367" s="31"/>
    </row>
    <row r="5368" spans="2:8">
      <c r="B5368" s="27"/>
      <c r="C5368" s="27"/>
      <c r="D5368" s="27"/>
      <c r="E5368" s="27"/>
      <c r="F5368" s="26"/>
      <c r="G5368" s="28" t="str">
        <f t="shared" si="92"/>
        <v/>
      </c>
      <c r="H5368" s="31"/>
    </row>
    <row r="5369" spans="2:8">
      <c r="B5369" s="27"/>
      <c r="C5369" s="27"/>
      <c r="D5369" s="27"/>
      <c r="E5369" s="27"/>
      <c r="F5369" s="26"/>
      <c r="G5369" s="28" t="str">
        <f t="shared" si="92"/>
        <v/>
      </c>
      <c r="H5369" s="31"/>
    </row>
    <row r="5370" spans="2:8">
      <c r="B5370" s="27"/>
      <c r="C5370" s="27"/>
      <c r="D5370" s="27"/>
      <c r="E5370" s="27"/>
      <c r="F5370" s="26"/>
      <c r="G5370" s="28" t="str">
        <f t="shared" si="92"/>
        <v/>
      </c>
      <c r="H5370" s="31"/>
    </row>
    <row r="5371" spans="2:8">
      <c r="B5371" s="27"/>
      <c r="C5371" s="27"/>
      <c r="D5371" s="27"/>
      <c r="E5371" s="27"/>
      <c r="F5371" s="26"/>
      <c r="G5371" s="28" t="str">
        <f t="shared" si="92"/>
        <v/>
      </c>
      <c r="H5371" s="31"/>
    </row>
    <row r="5372" spans="2:8">
      <c r="B5372" s="27"/>
      <c r="C5372" s="27"/>
      <c r="D5372" s="27"/>
      <c r="E5372" s="27"/>
      <c r="F5372" s="26"/>
      <c r="G5372" s="28" t="str">
        <f t="shared" si="92"/>
        <v/>
      </c>
      <c r="H5372" s="31"/>
    </row>
    <row r="5373" spans="2:8">
      <c r="B5373" s="27"/>
      <c r="C5373" s="27"/>
      <c r="D5373" s="27"/>
      <c r="E5373" s="27"/>
      <c r="F5373" s="26"/>
      <c r="G5373" s="28" t="str">
        <f t="shared" si="92"/>
        <v/>
      </c>
      <c r="H5373" s="31"/>
    </row>
    <row r="5374" spans="2:8">
      <c r="B5374" s="27"/>
      <c r="C5374" s="27"/>
      <c r="D5374" s="27"/>
      <c r="E5374" s="27"/>
      <c r="F5374" s="26"/>
      <c r="G5374" s="28" t="str">
        <f t="shared" si="92"/>
        <v/>
      </c>
      <c r="H5374" s="31"/>
    </row>
    <row r="5375" spans="2:8">
      <c r="B5375" s="27"/>
      <c r="C5375" s="27"/>
      <c r="D5375" s="27"/>
      <c r="E5375" s="27"/>
      <c r="F5375" s="26"/>
      <c r="G5375" s="28" t="str">
        <f t="shared" si="92"/>
        <v/>
      </c>
      <c r="H5375" s="31"/>
    </row>
    <row r="5376" spans="2:8">
      <c r="B5376" s="27"/>
      <c r="C5376" s="27"/>
      <c r="D5376" s="27"/>
      <c r="E5376" s="27"/>
      <c r="F5376" s="26"/>
      <c r="G5376" s="28" t="str">
        <f t="shared" si="92"/>
        <v/>
      </c>
      <c r="H5376" s="31"/>
    </row>
    <row r="5377" spans="2:8">
      <c r="B5377" s="27"/>
      <c r="C5377" s="27"/>
      <c r="D5377" s="27"/>
      <c r="E5377" s="27"/>
      <c r="F5377" s="26"/>
      <c r="G5377" s="28" t="str">
        <f t="shared" si="92"/>
        <v/>
      </c>
      <c r="H5377" s="31"/>
    </row>
    <row r="5378" spans="2:8">
      <c r="B5378" s="27"/>
      <c r="C5378" s="27"/>
      <c r="D5378" s="27"/>
      <c r="E5378" s="27"/>
      <c r="F5378" s="26"/>
      <c r="G5378" s="28" t="str">
        <f t="shared" si="92"/>
        <v/>
      </c>
      <c r="H5378" s="31"/>
    </row>
    <row r="5379" spans="2:8">
      <c r="B5379" s="27"/>
      <c r="C5379" s="27"/>
      <c r="D5379" s="27"/>
      <c r="E5379" s="27"/>
      <c r="F5379" s="26"/>
      <c r="G5379" s="28" t="str">
        <f t="shared" si="92"/>
        <v/>
      </c>
      <c r="H5379" s="31"/>
    </row>
    <row r="5380" spans="2:8">
      <c r="B5380" s="27"/>
      <c r="C5380" s="27"/>
      <c r="D5380" s="27"/>
      <c r="E5380" s="27"/>
      <c r="F5380" s="26"/>
      <c r="G5380" s="28" t="str">
        <f t="shared" si="92"/>
        <v/>
      </c>
      <c r="H5380" s="31"/>
    </row>
    <row r="5381" spans="2:8">
      <c r="B5381" s="27"/>
      <c r="C5381" s="27"/>
      <c r="D5381" s="27"/>
      <c r="E5381" s="27"/>
      <c r="F5381" s="26"/>
      <c r="G5381" s="28" t="str">
        <f t="shared" si="92"/>
        <v/>
      </c>
      <c r="H5381" s="31"/>
    </row>
    <row r="5382" spans="2:8">
      <c r="B5382" s="27"/>
      <c r="C5382" s="27"/>
      <c r="D5382" s="27"/>
      <c r="E5382" s="27"/>
      <c r="F5382" s="26"/>
      <c r="G5382" s="28" t="str">
        <f t="shared" si="92"/>
        <v/>
      </c>
      <c r="H5382" s="31"/>
    </row>
    <row r="5383" spans="2:8">
      <c r="B5383" s="27"/>
      <c r="C5383" s="27"/>
      <c r="D5383" s="27"/>
      <c r="E5383" s="27"/>
      <c r="F5383" s="26"/>
      <c r="G5383" s="28" t="str">
        <f t="shared" si="92"/>
        <v/>
      </c>
      <c r="H5383" s="31"/>
    </row>
    <row r="5384" spans="2:8">
      <c r="B5384" s="27"/>
      <c r="C5384" s="27"/>
      <c r="D5384" s="27"/>
      <c r="E5384" s="27"/>
      <c r="F5384" s="26"/>
      <c r="G5384" s="28" t="str">
        <f t="shared" si="92"/>
        <v/>
      </c>
      <c r="H5384" s="31"/>
    </row>
    <row r="5385" spans="2:8">
      <c r="B5385" s="27"/>
      <c r="C5385" s="27"/>
      <c r="D5385" s="27"/>
      <c r="E5385" s="27"/>
      <c r="F5385" s="26"/>
      <c r="G5385" s="28" t="str">
        <f t="shared" si="92"/>
        <v/>
      </c>
      <c r="H5385" s="31"/>
    </row>
    <row r="5386" spans="2:8">
      <c r="B5386" s="27"/>
      <c r="C5386" s="27"/>
      <c r="D5386" s="27"/>
      <c r="E5386" s="27"/>
      <c r="F5386" s="26"/>
      <c r="G5386" s="28" t="str">
        <f t="shared" si="92"/>
        <v/>
      </c>
      <c r="H5386" s="31"/>
    </row>
    <row r="5387" spans="2:8">
      <c r="B5387" s="27"/>
      <c r="C5387" s="27"/>
      <c r="D5387" s="27"/>
      <c r="E5387" s="27"/>
      <c r="F5387" s="26"/>
      <c r="G5387" s="28" t="str">
        <f t="shared" si="92"/>
        <v/>
      </c>
      <c r="H5387" s="31"/>
    </row>
    <row r="5388" spans="2:8">
      <c r="B5388" s="27"/>
      <c r="C5388" s="27"/>
      <c r="D5388" s="27"/>
      <c r="E5388" s="27"/>
      <c r="F5388" s="26"/>
      <c r="G5388" s="28" t="str">
        <f t="shared" si="92"/>
        <v/>
      </c>
      <c r="H5388" s="31"/>
    </row>
    <row r="5389" spans="2:8">
      <c r="B5389" s="27"/>
      <c r="C5389" s="27"/>
      <c r="D5389" s="27"/>
      <c r="E5389" s="27"/>
      <c r="F5389" s="26"/>
      <c r="G5389" s="28" t="str">
        <f t="shared" si="92"/>
        <v/>
      </c>
      <c r="H5389" s="31"/>
    </row>
    <row r="5390" spans="2:8">
      <c r="B5390" s="27"/>
      <c r="C5390" s="27"/>
      <c r="D5390" s="27"/>
      <c r="E5390" s="27"/>
      <c r="F5390" s="26"/>
      <c r="G5390" s="28" t="str">
        <f t="shared" si="92"/>
        <v/>
      </c>
      <c r="H5390" s="31"/>
    </row>
    <row r="5391" spans="2:8">
      <c r="B5391" s="27"/>
      <c r="C5391" s="27"/>
      <c r="D5391" s="27"/>
      <c r="E5391" s="27"/>
      <c r="F5391" s="26"/>
      <c r="G5391" s="28" t="str">
        <f t="shared" si="92"/>
        <v/>
      </c>
      <c r="H5391" s="31"/>
    </row>
    <row r="5392" spans="2:8">
      <c r="B5392" s="27"/>
      <c r="C5392" s="27"/>
      <c r="D5392" s="27"/>
      <c r="E5392" s="27"/>
      <c r="F5392" s="26"/>
      <c r="G5392" s="28" t="str">
        <f t="shared" si="92"/>
        <v/>
      </c>
      <c r="H5392" s="31"/>
    </row>
    <row r="5393" spans="2:8">
      <c r="B5393" s="27"/>
      <c r="C5393" s="27"/>
      <c r="D5393" s="27"/>
      <c r="E5393" s="27"/>
      <c r="F5393" s="26"/>
      <c r="G5393" s="28" t="str">
        <f t="shared" si="92"/>
        <v/>
      </c>
      <c r="H5393" s="31"/>
    </row>
    <row r="5394" spans="2:8">
      <c r="B5394" s="27"/>
      <c r="C5394" s="27"/>
      <c r="D5394" s="27"/>
      <c r="E5394" s="27"/>
      <c r="F5394" s="26"/>
      <c r="G5394" s="28" t="str">
        <f t="shared" si="92"/>
        <v/>
      </c>
      <c r="H5394" s="31"/>
    </row>
    <row r="5395" spans="2:8">
      <c r="B5395" s="27"/>
      <c r="C5395" s="27"/>
      <c r="D5395" s="27"/>
      <c r="E5395" s="27"/>
      <c r="F5395" s="26"/>
      <c r="G5395" s="28" t="str">
        <f t="shared" si="92"/>
        <v/>
      </c>
      <c r="H5395" s="31"/>
    </row>
    <row r="5396" spans="2:8">
      <c r="B5396" s="27"/>
      <c r="C5396" s="27"/>
      <c r="D5396" s="27"/>
      <c r="E5396" s="27"/>
      <c r="F5396" s="26"/>
      <c r="G5396" s="28" t="str">
        <f t="shared" si="92"/>
        <v/>
      </c>
      <c r="H5396" s="31"/>
    </row>
    <row r="5397" spans="2:8">
      <c r="B5397" s="27"/>
      <c r="C5397" s="27"/>
      <c r="D5397" s="27"/>
      <c r="E5397" s="27"/>
      <c r="F5397" s="26"/>
      <c r="G5397" s="28" t="str">
        <f t="shared" si="92"/>
        <v/>
      </c>
      <c r="H5397" s="31"/>
    </row>
    <row r="5398" spans="2:8">
      <c r="B5398" s="27"/>
      <c r="C5398" s="27"/>
      <c r="D5398" s="27"/>
      <c r="E5398" s="27"/>
      <c r="F5398" s="26"/>
      <c r="G5398" s="28" t="str">
        <f t="shared" si="92"/>
        <v/>
      </c>
      <c r="H5398" s="31"/>
    </row>
    <row r="5399" spans="2:8">
      <c r="B5399" s="27"/>
      <c r="C5399" s="27"/>
      <c r="D5399" s="27"/>
      <c r="E5399" s="27"/>
      <c r="F5399" s="26"/>
      <c r="G5399" s="28" t="str">
        <f t="shared" si="92"/>
        <v/>
      </c>
      <c r="H5399" s="31"/>
    </row>
    <row r="5400" spans="2:8">
      <c r="B5400" s="27"/>
      <c r="C5400" s="27"/>
      <c r="D5400" s="27"/>
      <c r="E5400" s="27"/>
      <c r="F5400" s="26"/>
      <c r="G5400" s="28" t="str">
        <f t="shared" si="92"/>
        <v/>
      </c>
      <c r="H5400" s="31"/>
    </row>
    <row r="5401" spans="2:8">
      <c r="B5401" s="27"/>
      <c r="C5401" s="27"/>
      <c r="D5401" s="27"/>
      <c r="E5401" s="27"/>
      <c r="F5401" s="26"/>
      <c r="G5401" s="28" t="str">
        <f t="shared" si="92"/>
        <v/>
      </c>
      <c r="H5401" s="31"/>
    </row>
    <row r="5402" spans="2:8">
      <c r="B5402" s="27"/>
      <c r="C5402" s="27"/>
      <c r="D5402" s="27"/>
      <c r="E5402" s="27"/>
      <c r="F5402" s="26"/>
      <c r="G5402" s="28" t="str">
        <f t="shared" si="92"/>
        <v/>
      </c>
      <c r="H5402" s="31"/>
    </row>
    <row r="5403" spans="2:8">
      <c r="B5403" s="27"/>
      <c r="C5403" s="27"/>
      <c r="D5403" s="27"/>
      <c r="E5403" s="27"/>
      <c r="F5403" s="26"/>
      <c r="G5403" s="28" t="str">
        <f t="shared" si="92"/>
        <v/>
      </c>
      <c r="H5403" s="31"/>
    </row>
    <row r="5404" spans="2:8">
      <c r="B5404" s="27"/>
      <c r="C5404" s="27"/>
      <c r="D5404" s="27"/>
      <c r="E5404" s="27"/>
      <c r="F5404" s="26"/>
      <c r="G5404" s="28" t="str">
        <f t="shared" si="92"/>
        <v/>
      </c>
      <c r="H5404" s="31"/>
    </row>
    <row r="5405" spans="2:8">
      <c r="B5405" s="27"/>
      <c r="C5405" s="27"/>
      <c r="D5405" s="27"/>
      <c r="E5405" s="27"/>
      <c r="F5405" s="26"/>
      <c r="G5405" s="28" t="str">
        <f t="shared" si="92"/>
        <v/>
      </c>
      <c r="H5405" s="31"/>
    </row>
    <row r="5406" spans="2:8">
      <c r="B5406" s="27"/>
      <c r="C5406" s="27"/>
      <c r="D5406" s="27"/>
      <c r="E5406" s="27"/>
      <c r="F5406" s="26"/>
      <c r="G5406" s="28" t="str">
        <f t="shared" si="92"/>
        <v/>
      </c>
      <c r="H5406" s="31"/>
    </row>
    <row r="5407" spans="2:8">
      <c r="B5407" s="27"/>
      <c r="C5407" s="27"/>
      <c r="D5407" s="27"/>
      <c r="E5407" s="27"/>
      <c r="F5407" s="26"/>
      <c r="G5407" s="28" t="str">
        <f t="shared" si="92"/>
        <v/>
      </c>
      <c r="H5407" s="31"/>
    </row>
    <row r="5408" spans="2:8">
      <c r="B5408" s="27"/>
      <c r="C5408" s="27"/>
      <c r="D5408" s="27"/>
      <c r="E5408" s="27"/>
      <c r="F5408" s="26"/>
      <c r="G5408" s="28" t="str">
        <f t="shared" si="92"/>
        <v/>
      </c>
      <c r="H5408" s="31"/>
    </row>
    <row r="5409" spans="2:8">
      <c r="B5409" s="27"/>
      <c r="C5409" s="27"/>
      <c r="D5409" s="27"/>
      <c r="E5409" s="27"/>
      <c r="F5409" s="26"/>
      <c r="G5409" s="28" t="str">
        <f t="shared" si="92"/>
        <v/>
      </c>
      <c r="H5409" s="31"/>
    </row>
    <row r="5410" spans="2:8">
      <c r="B5410" s="27"/>
      <c r="C5410" s="27"/>
      <c r="D5410" s="27"/>
      <c r="E5410" s="27"/>
      <c r="F5410" s="26"/>
      <c r="G5410" s="28" t="str">
        <f t="shared" si="92"/>
        <v/>
      </c>
      <c r="H5410" s="31"/>
    </row>
    <row r="5411" spans="2:8">
      <c r="B5411" s="27"/>
      <c r="C5411" s="27"/>
      <c r="D5411" s="27"/>
      <c r="E5411" s="27"/>
      <c r="F5411" s="26"/>
      <c r="G5411" s="28" t="str">
        <f t="shared" si="92"/>
        <v/>
      </c>
      <c r="H5411" s="31"/>
    </row>
    <row r="5412" spans="2:8">
      <c r="B5412" s="27"/>
      <c r="C5412" s="27"/>
      <c r="D5412" s="27"/>
      <c r="E5412" s="27"/>
      <c r="F5412" s="26"/>
      <c r="G5412" s="28" t="str">
        <f t="shared" si="92"/>
        <v/>
      </c>
      <c r="H5412" s="31"/>
    </row>
    <row r="5413" spans="2:8">
      <c r="B5413" s="27"/>
      <c r="C5413" s="27"/>
      <c r="D5413" s="27"/>
      <c r="E5413" s="27"/>
      <c r="F5413" s="26"/>
      <c r="G5413" s="28" t="str">
        <f t="shared" si="92"/>
        <v/>
      </c>
      <c r="H5413" s="31"/>
    </row>
    <row r="5414" spans="2:8">
      <c r="B5414" s="27"/>
      <c r="C5414" s="27"/>
      <c r="D5414" s="27"/>
      <c r="E5414" s="27"/>
      <c r="F5414" s="26"/>
      <c r="G5414" s="28" t="str">
        <f t="shared" si="92"/>
        <v/>
      </c>
      <c r="H5414" s="31"/>
    </row>
    <row r="5415" spans="2:8">
      <c r="B5415" s="27"/>
      <c r="C5415" s="27"/>
      <c r="D5415" s="27"/>
      <c r="E5415" s="27"/>
      <c r="F5415" s="26"/>
      <c r="G5415" s="28" t="str">
        <f t="shared" si="92"/>
        <v/>
      </c>
      <c r="H5415" s="31"/>
    </row>
    <row r="5416" spans="2:8">
      <c r="B5416" s="27"/>
      <c r="C5416" s="27"/>
      <c r="D5416" s="27"/>
      <c r="E5416" s="27"/>
      <c r="F5416" s="26"/>
      <c r="G5416" s="28" t="str">
        <f t="shared" si="92"/>
        <v/>
      </c>
      <c r="H5416" s="31"/>
    </row>
    <row r="5417" spans="2:8">
      <c r="B5417" s="27"/>
      <c r="C5417" s="27"/>
      <c r="D5417" s="27"/>
      <c r="E5417" s="27"/>
      <c r="F5417" s="26"/>
      <c r="G5417" s="28" t="str">
        <f t="shared" ref="G5417:G5480" si="93">IF(F5417="","",IF(F5417="EI",4,IF(F5417="EO",5.2,IF(F5417="EQ",3.9,IF(F5417="ILF",7.5,IF(F5417="EIF",5.4))))))</f>
        <v/>
      </c>
      <c r="H5417" s="31"/>
    </row>
    <row r="5418" spans="2:8">
      <c r="B5418" s="27"/>
      <c r="C5418" s="27"/>
      <c r="D5418" s="27"/>
      <c r="E5418" s="27"/>
      <c r="F5418" s="26"/>
      <c r="G5418" s="28" t="str">
        <f t="shared" si="93"/>
        <v/>
      </c>
      <c r="H5418" s="31"/>
    </row>
    <row r="5419" spans="2:8">
      <c r="B5419" s="27"/>
      <c r="C5419" s="27"/>
      <c r="D5419" s="27"/>
      <c r="E5419" s="27"/>
      <c r="F5419" s="26"/>
      <c r="G5419" s="28" t="str">
        <f t="shared" si="93"/>
        <v/>
      </c>
      <c r="H5419" s="31"/>
    </row>
    <row r="5420" spans="2:8">
      <c r="B5420" s="27"/>
      <c r="C5420" s="27"/>
      <c r="D5420" s="27"/>
      <c r="E5420" s="27"/>
      <c r="F5420" s="26"/>
      <c r="G5420" s="28" t="str">
        <f t="shared" si="93"/>
        <v/>
      </c>
      <c r="H5420" s="31"/>
    </row>
    <row r="5421" spans="2:8">
      <c r="B5421" s="27"/>
      <c r="C5421" s="27"/>
      <c r="D5421" s="27"/>
      <c r="E5421" s="27"/>
      <c r="F5421" s="26"/>
      <c r="G5421" s="28" t="str">
        <f t="shared" si="93"/>
        <v/>
      </c>
      <c r="H5421" s="31"/>
    </row>
    <row r="5422" spans="2:8">
      <c r="B5422" s="27"/>
      <c r="C5422" s="27"/>
      <c r="D5422" s="27"/>
      <c r="E5422" s="27"/>
      <c r="F5422" s="26"/>
      <c r="G5422" s="28" t="str">
        <f t="shared" si="93"/>
        <v/>
      </c>
      <c r="H5422" s="31"/>
    </row>
    <row r="5423" spans="2:8">
      <c r="B5423" s="27"/>
      <c r="C5423" s="27"/>
      <c r="D5423" s="27"/>
      <c r="E5423" s="27"/>
      <c r="F5423" s="26"/>
      <c r="G5423" s="28" t="str">
        <f t="shared" si="93"/>
        <v/>
      </c>
      <c r="H5423" s="31"/>
    </row>
    <row r="5424" spans="2:8">
      <c r="B5424" s="27"/>
      <c r="C5424" s="27"/>
      <c r="D5424" s="27"/>
      <c r="E5424" s="27"/>
      <c r="F5424" s="26"/>
      <c r="G5424" s="28" t="str">
        <f t="shared" si="93"/>
        <v/>
      </c>
      <c r="H5424" s="31"/>
    </row>
    <row r="5425" spans="2:8">
      <c r="B5425" s="27"/>
      <c r="C5425" s="27"/>
      <c r="D5425" s="27"/>
      <c r="E5425" s="27"/>
      <c r="F5425" s="26"/>
      <c r="G5425" s="28" t="str">
        <f t="shared" si="93"/>
        <v/>
      </c>
      <c r="H5425" s="31"/>
    </row>
    <row r="5426" spans="2:8">
      <c r="B5426" s="27"/>
      <c r="C5426" s="27"/>
      <c r="D5426" s="27"/>
      <c r="E5426" s="27"/>
      <c r="F5426" s="26"/>
      <c r="G5426" s="28" t="str">
        <f t="shared" si="93"/>
        <v/>
      </c>
      <c r="H5426" s="31"/>
    </row>
    <row r="5427" spans="2:8">
      <c r="B5427" s="27"/>
      <c r="C5427" s="27"/>
      <c r="D5427" s="27"/>
      <c r="E5427" s="27"/>
      <c r="F5427" s="26"/>
      <c r="G5427" s="28" t="str">
        <f t="shared" si="93"/>
        <v/>
      </c>
      <c r="H5427" s="31"/>
    </row>
    <row r="5428" spans="2:8">
      <c r="B5428" s="27"/>
      <c r="C5428" s="27"/>
      <c r="D5428" s="27"/>
      <c r="E5428" s="27"/>
      <c r="F5428" s="26"/>
      <c r="G5428" s="28" t="str">
        <f t="shared" si="93"/>
        <v/>
      </c>
      <c r="H5428" s="31"/>
    </row>
    <row r="5429" spans="2:8">
      <c r="B5429" s="27"/>
      <c r="C5429" s="27"/>
      <c r="D5429" s="27"/>
      <c r="E5429" s="27"/>
      <c r="F5429" s="26"/>
      <c r="G5429" s="28" t="str">
        <f t="shared" si="93"/>
        <v/>
      </c>
      <c r="H5429" s="31"/>
    </row>
    <row r="5430" spans="2:8">
      <c r="B5430" s="27"/>
      <c r="C5430" s="27"/>
      <c r="D5430" s="27"/>
      <c r="E5430" s="27"/>
      <c r="F5430" s="26"/>
      <c r="G5430" s="28" t="str">
        <f t="shared" si="93"/>
        <v/>
      </c>
      <c r="H5430" s="31"/>
    </row>
    <row r="5431" spans="2:8">
      <c r="B5431" s="27"/>
      <c r="C5431" s="27"/>
      <c r="D5431" s="27"/>
      <c r="E5431" s="27"/>
      <c r="F5431" s="26"/>
      <c r="G5431" s="28" t="str">
        <f t="shared" si="93"/>
        <v/>
      </c>
      <c r="H5431" s="31"/>
    </row>
    <row r="5432" spans="2:8">
      <c r="B5432" s="27"/>
      <c r="C5432" s="27"/>
      <c r="D5432" s="27"/>
      <c r="E5432" s="27"/>
      <c r="F5432" s="26"/>
      <c r="G5432" s="28" t="str">
        <f t="shared" si="93"/>
        <v/>
      </c>
      <c r="H5432" s="31"/>
    </row>
    <row r="5433" spans="2:8">
      <c r="B5433" s="27"/>
      <c r="C5433" s="27"/>
      <c r="D5433" s="27"/>
      <c r="E5433" s="27"/>
      <c r="F5433" s="26"/>
      <c r="G5433" s="28" t="str">
        <f t="shared" si="93"/>
        <v/>
      </c>
      <c r="H5433" s="31"/>
    </row>
    <row r="5434" spans="2:8">
      <c r="B5434" s="27"/>
      <c r="C5434" s="27"/>
      <c r="D5434" s="27"/>
      <c r="E5434" s="27"/>
      <c r="F5434" s="26"/>
      <c r="G5434" s="28" t="str">
        <f t="shared" si="93"/>
        <v/>
      </c>
      <c r="H5434" s="31"/>
    </row>
    <row r="5435" spans="2:8">
      <c r="B5435" s="27"/>
      <c r="C5435" s="27"/>
      <c r="D5435" s="27"/>
      <c r="E5435" s="27"/>
      <c r="F5435" s="26"/>
      <c r="G5435" s="28" t="str">
        <f t="shared" si="93"/>
        <v/>
      </c>
      <c r="H5435" s="31"/>
    </row>
    <row r="5436" spans="2:8">
      <c r="B5436" s="27"/>
      <c r="C5436" s="27"/>
      <c r="D5436" s="27"/>
      <c r="E5436" s="27"/>
      <c r="F5436" s="26"/>
      <c r="G5436" s="28" t="str">
        <f t="shared" si="93"/>
        <v/>
      </c>
      <c r="H5436" s="31"/>
    </row>
    <row r="5437" spans="2:8">
      <c r="B5437" s="27"/>
      <c r="C5437" s="27"/>
      <c r="D5437" s="27"/>
      <c r="E5437" s="27"/>
      <c r="F5437" s="26"/>
      <c r="G5437" s="28" t="str">
        <f t="shared" si="93"/>
        <v/>
      </c>
      <c r="H5437" s="31"/>
    </row>
    <row r="5438" spans="2:8">
      <c r="B5438" s="27"/>
      <c r="C5438" s="27"/>
      <c r="D5438" s="27"/>
      <c r="E5438" s="27"/>
      <c r="F5438" s="26"/>
      <c r="G5438" s="28" t="str">
        <f t="shared" si="93"/>
        <v/>
      </c>
      <c r="H5438" s="31"/>
    </row>
    <row r="5439" spans="2:8">
      <c r="B5439" s="27"/>
      <c r="C5439" s="27"/>
      <c r="D5439" s="27"/>
      <c r="E5439" s="27"/>
      <c r="F5439" s="26"/>
      <c r="G5439" s="28" t="str">
        <f t="shared" si="93"/>
        <v/>
      </c>
      <c r="H5439" s="31"/>
    </row>
    <row r="5440" spans="2:8">
      <c r="B5440" s="27"/>
      <c r="C5440" s="27"/>
      <c r="D5440" s="27"/>
      <c r="E5440" s="27"/>
      <c r="F5440" s="26"/>
      <c r="G5440" s="28" t="str">
        <f t="shared" si="93"/>
        <v/>
      </c>
      <c r="H5440" s="31"/>
    </row>
    <row r="5441" spans="2:8">
      <c r="B5441" s="27"/>
      <c r="C5441" s="27"/>
      <c r="D5441" s="27"/>
      <c r="E5441" s="27"/>
      <c r="F5441" s="26"/>
      <c r="G5441" s="28" t="str">
        <f t="shared" si="93"/>
        <v/>
      </c>
      <c r="H5441" s="31"/>
    </row>
    <row r="5442" spans="2:8">
      <c r="B5442" s="27"/>
      <c r="C5442" s="27"/>
      <c r="D5442" s="27"/>
      <c r="E5442" s="27"/>
      <c r="F5442" s="26"/>
      <c r="G5442" s="28" t="str">
        <f t="shared" si="93"/>
        <v/>
      </c>
      <c r="H5442" s="31"/>
    </row>
    <row r="5443" spans="2:8">
      <c r="B5443" s="27"/>
      <c r="C5443" s="27"/>
      <c r="D5443" s="27"/>
      <c r="E5443" s="27"/>
      <c r="F5443" s="26"/>
      <c r="G5443" s="28" t="str">
        <f t="shared" si="93"/>
        <v/>
      </c>
      <c r="H5443" s="31"/>
    </row>
    <row r="5444" spans="2:8">
      <c r="B5444" s="27"/>
      <c r="C5444" s="27"/>
      <c r="D5444" s="27"/>
      <c r="E5444" s="27"/>
      <c r="F5444" s="26"/>
      <c r="G5444" s="28" t="str">
        <f t="shared" si="93"/>
        <v/>
      </c>
      <c r="H5444" s="31"/>
    </row>
    <row r="5445" spans="2:8">
      <c r="B5445" s="27"/>
      <c r="C5445" s="27"/>
      <c r="D5445" s="27"/>
      <c r="E5445" s="27"/>
      <c r="F5445" s="26"/>
      <c r="G5445" s="28" t="str">
        <f t="shared" si="93"/>
        <v/>
      </c>
      <c r="H5445" s="31"/>
    </row>
    <row r="5446" spans="2:8">
      <c r="B5446" s="27"/>
      <c r="C5446" s="27"/>
      <c r="D5446" s="27"/>
      <c r="E5446" s="27"/>
      <c r="F5446" s="26"/>
      <c r="G5446" s="28" t="str">
        <f t="shared" si="93"/>
        <v/>
      </c>
      <c r="H5446" s="31"/>
    </row>
    <row r="5447" spans="2:8">
      <c r="B5447" s="27"/>
      <c r="C5447" s="27"/>
      <c r="D5447" s="27"/>
      <c r="E5447" s="27"/>
      <c r="F5447" s="26"/>
      <c r="G5447" s="28" t="str">
        <f t="shared" si="93"/>
        <v/>
      </c>
      <c r="H5447" s="31"/>
    </row>
    <row r="5448" spans="2:8">
      <c r="B5448" s="27"/>
      <c r="C5448" s="27"/>
      <c r="D5448" s="27"/>
      <c r="E5448" s="27"/>
      <c r="F5448" s="26"/>
      <c r="G5448" s="28" t="str">
        <f t="shared" si="93"/>
        <v/>
      </c>
      <c r="H5448" s="31"/>
    </row>
    <row r="5449" spans="2:8">
      <c r="B5449" s="27"/>
      <c r="C5449" s="27"/>
      <c r="D5449" s="27"/>
      <c r="E5449" s="27"/>
      <c r="F5449" s="26"/>
      <c r="G5449" s="28" t="str">
        <f t="shared" si="93"/>
        <v/>
      </c>
      <c r="H5449" s="31"/>
    </row>
    <row r="5450" spans="2:8">
      <c r="B5450" s="27"/>
      <c r="C5450" s="27"/>
      <c r="D5450" s="27"/>
      <c r="E5450" s="27"/>
      <c r="F5450" s="26"/>
      <c r="G5450" s="28" t="str">
        <f t="shared" si="93"/>
        <v/>
      </c>
      <c r="H5450" s="31"/>
    </row>
    <row r="5451" spans="2:8">
      <c r="B5451" s="27"/>
      <c r="C5451" s="27"/>
      <c r="D5451" s="27"/>
      <c r="E5451" s="27"/>
      <c r="F5451" s="26"/>
      <c r="G5451" s="28" t="str">
        <f t="shared" si="93"/>
        <v/>
      </c>
      <c r="H5451" s="31"/>
    </row>
    <row r="5452" spans="2:8">
      <c r="B5452" s="27"/>
      <c r="C5452" s="27"/>
      <c r="D5452" s="27"/>
      <c r="E5452" s="27"/>
      <c r="F5452" s="26"/>
      <c r="G5452" s="28" t="str">
        <f t="shared" si="93"/>
        <v/>
      </c>
      <c r="H5452" s="31"/>
    </row>
    <row r="5453" spans="2:8">
      <c r="B5453" s="27"/>
      <c r="C5453" s="27"/>
      <c r="D5453" s="27"/>
      <c r="E5453" s="27"/>
      <c r="F5453" s="26"/>
      <c r="G5453" s="28" t="str">
        <f t="shared" si="93"/>
        <v/>
      </c>
      <c r="H5453" s="31"/>
    </row>
    <row r="5454" spans="2:8">
      <c r="B5454" s="27"/>
      <c r="C5454" s="27"/>
      <c r="D5454" s="27"/>
      <c r="E5454" s="27"/>
      <c r="F5454" s="26"/>
      <c r="G5454" s="28" t="str">
        <f t="shared" si="93"/>
        <v/>
      </c>
      <c r="H5454" s="31"/>
    </row>
    <row r="5455" spans="2:8">
      <c r="B5455" s="27"/>
      <c r="C5455" s="27"/>
      <c r="D5455" s="27"/>
      <c r="E5455" s="27"/>
      <c r="F5455" s="26"/>
      <c r="G5455" s="28" t="str">
        <f t="shared" si="93"/>
        <v/>
      </c>
      <c r="H5455" s="31"/>
    </row>
    <row r="5456" spans="2:8">
      <c r="B5456" s="27"/>
      <c r="C5456" s="27"/>
      <c r="D5456" s="27"/>
      <c r="E5456" s="27"/>
      <c r="F5456" s="26"/>
      <c r="G5456" s="28" t="str">
        <f t="shared" si="93"/>
        <v/>
      </c>
      <c r="H5456" s="31"/>
    </row>
    <row r="5457" spans="2:8">
      <c r="B5457" s="27"/>
      <c r="C5457" s="27"/>
      <c r="D5457" s="27"/>
      <c r="E5457" s="27"/>
      <c r="F5457" s="26"/>
      <c r="G5457" s="28" t="str">
        <f t="shared" si="93"/>
        <v/>
      </c>
      <c r="H5457" s="31"/>
    </row>
    <row r="5458" spans="2:8">
      <c r="B5458" s="27"/>
      <c r="C5458" s="27"/>
      <c r="D5458" s="27"/>
      <c r="E5458" s="27"/>
      <c r="F5458" s="26"/>
      <c r="G5458" s="28" t="str">
        <f t="shared" si="93"/>
        <v/>
      </c>
      <c r="H5458" s="31"/>
    </row>
    <row r="5459" spans="2:8">
      <c r="B5459" s="27"/>
      <c r="C5459" s="27"/>
      <c r="D5459" s="27"/>
      <c r="E5459" s="27"/>
      <c r="F5459" s="26"/>
      <c r="G5459" s="28" t="str">
        <f t="shared" si="93"/>
        <v/>
      </c>
      <c r="H5459" s="31"/>
    </row>
    <row r="5460" spans="2:8">
      <c r="B5460" s="27"/>
      <c r="C5460" s="27"/>
      <c r="D5460" s="27"/>
      <c r="E5460" s="27"/>
      <c r="F5460" s="26"/>
      <c r="G5460" s="28" t="str">
        <f t="shared" si="93"/>
        <v/>
      </c>
      <c r="H5460" s="31"/>
    </row>
    <row r="5461" spans="2:8">
      <c r="B5461" s="27"/>
      <c r="C5461" s="27"/>
      <c r="D5461" s="27"/>
      <c r="E5461" s="27"/>
      <c r="F5461" s="26"/>
      <c r="G5461" s="28" t="str">
        <f t="shared" si="93"/>
        <v/>
      </c>
      <c r="H5461" s="31"/>
    </row>
    <row r="5462" spans="2:8">
      <c r="B5462" s="27"/>
      <c r="C5462" s="27"/>
      <c r="D5462" s="27"/>
      <c r="E5462" s="27"/>
      <c r="F5462" s="26"/>
      <c r="G5462" s="28" t="str">
        <f t="shared" si="93"/>
        <v/>
      </c>
      <c r="H5462" s="31"/>
    </row>
    <row r="5463" spans="2:8">
      <c r="B5463" s="27"/>
      <c r="C5463" s="27"/>
      <c r="D5463" s="27"/>
      <c r="E5463" s="27"/>
      <c r="F5463" s="26"/>
      <c r="G5463" s="28" t="str">
        <f t="shared" si="93"/>
        <v/>
      </c>
      <c r="H5463" s="31"/>
    </row>
    <row r="5464" spans="2:8">
      <c r="B5464" s="27"/>
      <c r="C5464" s="27"/>
      <c r="D5464" s="27"/>
      <c r="E5464" s="27"/>
      <c r="F5464" s="26"/>
      <c r="G5464" s="28" t="str">
        <f t="shared" si="93"/>
        <v/>
      </c>
      <c r="H5464" s="31"/>
    </row>
    <row r="5465" spans="2:8">
      <c r="B5465" s="27"/>
      <c r="C5465" s="27"/>
      <c r="D5465" s="27"/>
      <c r="E5465" s="27"/>
      <c r="F5465" s="26"/>
      <c r="G5465" s="28" t="str">
        <f t="shared" si="93"/>
        <v/>
      </c>
      <c r="H5465" s="31"/>
    </row>
    <row r="5466" spans="2:8">
      <c r="B5466" s="27"/>
      <c r="C5466" s="27"/>
      <c r="D5466" s="27"/>
      <c r="E5466" s="27"/>
      <c r="F5466" s="26"/>
      <c r="G5466" s="28" t="str">
        <f t="shared" si="93"/>
        <v/>
      </c>
      <c r="H5466" s="31"/>
    </row>
    <row r="5467" spans="2:8">
      <c r="B5467" s="27"/>
      <c r="C5467" s="27"/>
      <c r="D5467" s="27"/>
      <c r="E5467" s="27"/>
      <c r="F5467" s="26"/>
      <c r="G5467" s="28" t="str">
        <f t="shared" si="93"/>
        <v/>
      </c>
      <c r="H5467" s="31"/>
    </row>
    <row r="5468" spans="2:8">
      <c r="B5468" s="27"/>
      <c r="C5468" s="27"/>
      <c r="D5468" s="27"/>
      <c r="E5468" s="27"/>
      <c r="F5468" s="26"/>
      <c r="G5468" s="28" t="str">
        <f t="shared" si="93"/>
        <v/>
      </c>
      <c r="H5468" s="31"/>
    </row>
    <row r="5469" spans="2:8">
      <c r="B5469" s="27"/>
      <c r="C5469" s="27"/>
      <c r="D5469" s="27"/>
      <c r="E5469" s="27"/>
      <c r="F5469" s="26"/>
      <c r="G5469" s="28" t="str">
        <f t="shared" si="93"/>
        <v/>
      </c>
      <c r="H5469" s="31"/>
    </row>
    <row r="5470" spans="2:8">
      <c r="B5470" s="27"/>
      <c r="C5470" s="27"/>
      <c r="D5470" s="27"/>
      <c r="E5470" s="27"/>
      <c r="F5470" s="26"/>
      <c r="G5470" s="28" t="str">
        <f t="shared" si="93"/>
        <v/>
      </c>
      <c r="H5470" s="31"/>
    </row>
    <row r="5471" spans="2:8">
      <c r="B5471" s="27"/>
      <c r="C5471" s="27"/>
      <c r="D5471" s="27"/>
      <c r="E5471" s="27"/>
      <c r="F5471" s="26"/>
      <c r="G5471" s="28" t="str">
        <f t="shared" si="93"/>
        <v/>
      </c>
      <c r="H5471" s="31"/>
    </row>
    <row r="5472" spans="2:8">
      <c r="B5472" s="27"/>
      <c r="C5472" s="27"/>
      <c r="D5472" s="27"/>
      <c r="E5472" s="27"/>
      <c r="F5472" s="26"/>
      <c r="G5472" s="28" t="str">
        <f t="shared" si="93"/>
        <v/>
      </c>
      <c r="H5472" s="31"/>
    </row>
    <row r="5473" spans="2:8">
      <c r="B5473" s="27"/>
      <c r="C5473" s="27"/>
      <c r="D5473" s="27"/>
      <c r="E5473" s="27"/>
      <c r="F5473" s="26"/>
      <c r="G5473" s="28" t="str">
        <f t="shared" si="93"/>
        <v/>
      </c>
      <c r="H5473" s="31"/>
    </row>
    <row r="5474" spans="2:8">
      <c r="B5474" s="27"/>
      <c r="C5474" s="27"/>
      <c r="D5474" s="27"/>
      <c r="E5474" s="27"/>
      <c r="F5474" s="26"/>
      <c r="G5474" s="28" t="str">
        <f t="shared" si="93"/>
        <v/>
      </c>
      <c r="H5474" s="31"/>
    </row>
    <row r="5475" spans="2:8">
      <c r="B5475" s="27"/>
      <c r="C5475" s="27"/>
      <c r="D5475" s="27"/>
      <c r="E5475" s="27"/>
      <c r="F5475" s="26"/>
      <c r="G5475" s="28" t="str">
        <f t="shared" si="93"/>
        <v/>
      </c>
      <c r="H5475" s="31"/>
    </row>
    <row r="5476" spans="2:8">
      <c r="B5476" s="27"/>
      <c r="C5476" s="27"/>
      <c r="D5476" s="27"/>
      <c r="E5476" s="27"/>
      <c r="F5476" s="26"/>
      <c r="G5476" s="28" t="str">
        <f t="shared" si="93"/>
        <v/>
      </c>
      <c r="H5476" s="31"/>
    </row>
    <row r="5477" spans="2:8">
      <c r="B5477" s="27"/>
      <c r="C5477" s="27"/>
      <c r="D5477" s="27"/>
      <c r="E5477" s="27"/>
      <c r="F5477" s="26"/>
      <c r="G5477" s="28" t="str">
        <f t="shared" si="93"/>
        <v/>
      </c>
      <c r="H5477" s="31"/>
    </row>
    <row r="5478" spans="2:8">
      <c r="B5478" s="27"/>
      <c r="C5478" s="27"/>
      <c r="D5478" s="27"/>
      <c r="E5478" s="27"/>
      <c r="F5478" s="26"/>
      <c r="G5478" s="28" t="str">
        <f t="shared" si="93"/>
        <v/>
      </c>
      <c r="H5478" s="31"/>
    </row>
    <row r="5479" spans="2:8">
      <c r="B5479" s="27"/>
      <c r="C5479" s="27"/>
      <c r="D5479" s="27"/>
      <c r="E5479" s="27"/>
      <c r="F5479" s="26"/>
      <c r="G5479" s="28" t="str">
        <f t="shared" si="93"/>
        <v/>
      </c>
      <c r="H5479" s="31"/>
    </row>
    <row r="5480" spans="2:8">
      <c r="B5480" s="27"/>
      <c r="C5480" s="27"/>
      <c r="D5480" s="27"/>
      <c r="E5480" s="27"/>
      <c r="F5480" s="26"/>
      <c r="G5480" s="28" t="str">
        <f t="shared" si="93"/>
        <v/>
      </c>
      <c r="H5480" s="31"/>
    </row>
    <row r="5481" spans="2:8">
      <c r="B5481" s="27"/>
      <c r="C5481" s="27"/>
      <c r="D5481" s="27"/>
      <c r="E5481" s="27"/>
      <c r="F5481" s="26"/>
      <c r="G5481" s="28" t="str">
        <f t="shared" ref="G5481:G5544" si="94">IF(F5481="","",IF(F5481="EI",4,IF(F5481="EO",5.2,IF(F5481="EQ",3.9,IF(F5481="ILF",7.5,IF(F5481="EIF",5.4))))))</f>
        <v/>
      </c>
      <c r="H5481" s="31"/>
    </row>
    <row r="5482" spans="2:8">
      <c r="B5482" s="27"/>
      <c r="C5482" s="27"/>
      <c r="D5482" s="27"/>
      <c r="E5482" s="27"/>
      <c r="F5482" s="26"/>
      <c r="G5482" s="28" t="str">
        <f t="shared" si="94"/>
        <v/>
      </c>
      <c r="H5482" s="31"/>
    </row>
    <row r="5483" spans="2:8">
      <c r="B5483" s="27"/>
      <c r="C5483" s="27"/>
      <c r="D5483" s="27"/>
      <c r="E5483" s="27"/>
      <c r="F5483" s="26"/>
      <c r="G5483" s="28" t="str">
        <f t="shared" si="94"/>
        <v/>
      </c>
      <c r="H5483" s="31"/>
    </row>
    <row r="5484" spans="2:8">
      <c r="B5484" s="27"/>
      <c r="C5484" s="27"/>
      <c r="D5484" s="27"/>
      <c r="E5484" s="27"/>
      <c r="F5484" s="26"/>
      <c r="G5484" s="28" t="str">
        <f t="shared" si="94"/>
        <v/>
      </c>
      <c r="H5484" s="31"/>
    </row>
    <row r="5485" spans="2:8">
      <c r="B5485" s="27"/>
      <c r="C5485" s="27"/>
      <c r="D5485" s="27"/>
      <c r="E5485" s="27"/>
      <c r="F5485" s="26"/>
      <c r="G5485" s="28" t="str">
        <f t="shared" si="94"/>
        <v/>
      </c>
      <c r="H5485" s="31"/>
    </row>
    <row r="5486" spans="2:8">
      <c r="B5486" s="27"/>
      <c r="C5486" s="27"/>
      <c r="D5486" s="27"/>
      <c r="E5486" s="27"/>
      <c r="F5486" s="26"/>
      <c r="G5486" s="28" t="str">
        <f t="shared" si="94"/>
        <v/>
      </c>
      <c r="H5486" s="31"/>
    </row>
    <row r="5487" spans="2:8">
      <c r="B5487" s="27"/>
      <c r="C5487" s="27"/>
      <c r="D5487" s="27"/>
      <c r="E5487" s="27"/>
      <c r="F5487" s="26"/>
      <c r="G5487" s="28" t="str">
        <f t="shared" si="94"/>
        <v/>
      </c>
      <c r="H5487" s="31"/>
    </row>
    <row r="5488" spans="2:8">
      <c r="B5488" s="27"/>
      <c r="C5488" s="27"/>
      <c r="D5488" s="27"/>
      <c r="E5488" s="27"/>
      <c r="F5488" s="26"/>
      <c r="G5488" s="28" t="str">
        <f t="shared" si="94"/>
        <v/>
      </c>
      <c r="H5488" s="31"/>
    </row>
    <row r="5489" spans="2:8">
      <c r="B5489" s="27"/>
      <c r="C5489" s="27"/>
      <c r="D5489" s="27"/>
      <c r="E5489" s="27"/>
      <c r="F5489" s="26"/>
      <c r="G5489" s="28" t="str">
        <f t="shared" si="94"/>
        <v/>
      </c>
      <c r="H5489" s="31"/>
    </row>
    <row r="5490" spans="2:8">
      <c r="B5490" s="27"/>
      <c r="C5490" s="27"/>
      <c r="D5490" s="27"/>
      <c r="E5490" s="27"/>
      <c r="F5490" s="26"/>
      <c r="G5490" s="28" t="str">
        <f t="shared" si="94"/>
        <v/>
      </c>
      <c r="H5490" s="31"/>
    </row>
    <row r="5491" spans="2:8">
      <c r="B5491" s="27"/>
      <c r="C5491" s="27"/>
      <c r="D5491" s="27"/>
      <c r="E5491" s="27"/>
      <c r="F5491" s="26"/>
      <c r="G5491" s="28" t="str">
        <f t="shared" si="94"/>
        <v/>
      </c>
      <c r="H5491" s="31"/>
    </row>
    <row r="5492" spans="2:8">
      <c r="B5492" s="27"/>
      <c r="C5492" s="27"/>
      <c r="D5492" s="27"/>
      <c r="E5492" s="27"/>
      <c r="F5492" s="26"/>
      <c r="G5492" s="28" t="str">
        <f t="shared" si="94"/>
        <v/>
      </c>
      <c r="H5492" s="31"/>
    </row>
    <row r="5493" spans="2:8">
      <c r="B5493" s="27"/>
      <c r="C5493" s="27"/>
      <c r="D5493" s="27"/>
      <c r="E5493" s="27"/>
      <c r="F5493" s="26"/>
      <c r="G5493" s="28" t="str">
        <f t="shared" si="94"/>
        <v/>
      </c>
      <c r="H5493" s="31"/>
    </row>
    <row r="5494" spans="2:8">
      <c r="B5494" s="27"/>
      <c r="C5494" s="27"/>
      <c r="D5494" s="27"/>
      <c r="E5494" s="27"/>
      <c r="F5494" s="26"/>
      <c r="G5494" s="28" t="str">
        <f t="shared" si="94"/>
        <v/>
      </c>
      <c r="H5494" s="31"/>
    </row>
    <row r="5495" spans="2:8">
      <c r="B5495" s="27"/>
      <c r="C5495" s="27"/>
      <c r="D5495" s="27"/>
      <c r="E5495" s="27"/>
      <c r="F5495" s="26"/>
      <c r="G5495" s="28" t="str">
        <f t="shared" si="94"/>
        <v/>
      </c>
      <c r="H5495" s="31"/>
    </row>
    <row r="5496" spans="2:8">
      <c r="B5496" s="27"/>
      <c r="C5496" s="27"/>
      <c r="D5496" s="27"/>
      <c r="E5496" s="27"/>
      <c r="F5496" s="26"/>
      <c r="G5496" s="28" t="str">
        <f t="shared" si="94"/>
        <v/>
      </c>
      <c r="H5496" s="31"/>
    </row>
    <row r="5497" spans="2:8">
      <c r="B5497" s="27"/>
      <c r="C5497" s="27"/>
      <c r="D5497" s="27"/>
      <c r="E5497" s="27"/>
      <c r="F5497" s="26"/>
      <c r="G5497" s="28" t="str">
        <f t="shared" si="94"/>
        <v/>
      </c>
      <c r="H5497" s="31"/>
    </row>
    <row r="5498" spans="2:8">
      <c r="B5498" s="27"/>
      <c r="C5498" s="27"/>
      <c r="D5498" s="27"/>
      <c r="E5498" s="27"/>
      <c r="F5498" s="26"/>
      <c r="G5498" s="28" t="str">
        <f t="shared" si="94"/>
        <v/>
      </c>
      <c r="H5498" s="31"/>
    </row>
    <row r="5499" spans="2:8">
      <c r="B5499" s="27"/>
      <c r="C5499" s="27"/>
      <c r="D5499" s="27"/>
      <c r="E5499" s="27"/>
      <c r="F5499" s="26"/>
      <c r="G5499" s="28" t="str">
        <f t="shared" si="94"/>
        <v/>
      </c>
      <c r="H5499" s="31"/>
    </row>
    <row r="5500" spans="2:8">
      <c r="B5500" s="27"/>
      <c r="C5500" s="27"/>
      <c r="D5500" s="27"/>
      <c r="E5500" s="27"/>
      <c r="F5500" s="26"/>
      <c r="G5500" s="28" t="str">
        <f t="shared" si="94"/>
        <v/>
      </c>
      <c r="H5500" s="31"/>
    </row>
    <row r="5501" spans="2:8">
      <c r="B5501" s="27"/>
      <c r="C5501" s="27"/>
      <c r="D5501" s="27"/>
      <c r="E5501" s="27"/>
      <c r="F5501" s="26"/>
      <c r="G5501" s="28" t="str">
        <f t="shared" si="94"/>
        <v/>
      </c>
      <c r="H5501" s="31"/>
    </row>
    <row r="5502" spans="2:8">
      <c r="B5502" s="27"/>
      <c r="C5502" s="27"/>
      <c r="D5502" s="27"/>
      <c r="E5502" s="27"/>
      <c r="F5502" s="26"/>
      <c r="G5502" s="28" t="str">
        <f t="shared" si="94"/>
        <v/>
      </c>
      <c r="H5502" s="31"/>
    </row>
    <row r="5503" spans="2:8">
      <c r="B5503" s="27"/>
      <c r="C5503" s="27"/>
      <c r="D5503" s="27"/>
      <c r="E5503" s="27"/>
      <c r="F5503" s="26"/>
      <c r="G5503" s="28" t="str">
        <f t="shared" si="94"/>
        <v/>
      </c>
      <c r="H5503" s="31"/>
    </row>
    <row r="5504" spans="2:8">
      <c r="B5504" s="27"/>
      <c r="C5504" s="27"/>
      <c r="D5504" s="27"/>
      <c r="E5504" s="27"/>
      <c r="F5504" s="26"/>
      <c r="G5504" s="28" t="str">
        <f t="shared" si="94"/>
        <v/>
      </c>
      <c r="H5504" s="31"/>
    </row>
    <row r="5505" spans="2:8">
      <c r="B5505" s="27"/>
      <c r="C5505" s="27"/>
      <c r="D5505" s="27"/>
      <c r="E5505" s="27"/>
      <c r="F5505" s="26"/>
      <c r="G5505" s="28" t="str">
        <f t="shared" si="94"/>
        <v/>
      </c>
      <c r="H5505" s="31"/>
    </row>
    <row r="5506" spans="2:8">
      <c r="B5506" s="27"/>
      <c r="C5506" s="27"/>
      <c r="D5506" s="27"/>
      <c r="E5506" s="27"/>
      <c r="F5506" s="26"/>
      <c r="G5506" s="28" t="str">
        <f t="shared" si="94"/>
        <v/>
      </c>
      <c r="H5506" s="31"/>
    </row>
    <row r="5507" spans="2:8">
      <c r="B5507" s="27"/>
      <c r="C5507" s="27"/>
      <c r="D5507" s="27"/>
      <c r="E5507" s="27"/>
      <c r="F5507" s="26"/>
      <c r="G5507" s="28" t="str">
        <f t="shared" si="94"/>
        <v/>
      </c>
      <c r="H5507" s="31"/>
    </row>
    <row r="5508" spans="2:8">
      <c r="B5508" s="27"/>
      <c r="C5508" s="27"/>
      <c r="D5508" s="27"/>
      <c r="E5508" s="27"/>
      <c r="F5508" s="26"/>
      <c r="G5508" s="28" t="str">
        <f t="shared" si="94"/>
        <v/>
      </c>
      <c r="H5508" s="31"/>
    </row>
    <row r="5509" spans="2:8">
      <c r="B5509" s="27"/>
      <c r="C5509" s="27"/>
      <c r="D5509" s="27"/>
      <c r="E5509" s="27"/>
      <c r="F5509" s="26"/>
      <c r="G5509" s="28" t="str">
        <f t="shared" si="94"/>
        <v/>
      </c>
      <c r="H5509" s="31"/>
    </row>
    <row r="5510" spans="2:8">
      <c r="B5510" s="27"/>
      <c r="C5510" s="27"/>
      <c r="D5510" s="27"/>
      <c r="E5510" s="27"/>
      <c r="F5510" s="26"/>
      <c r="G5510" s="28" t="str">
        <f t="shared" si="94"/>
        <v/>
      </c>
      <c r="H5510" s="31"/>
    </row>
    <row r="5511" spans="2:8">
      <c r="B5511" s="27"/>
      <c r="C5511" s="27"/>
      <c r="D5511" s="27"/>
      <c r="E5511" s="27"/>
      <c r="F5511" s="26"/>
      <c r="G5511" s="28" t="str">
        <f t="shared" si="94"/>
        <v/>
      </c>
      <c r="H5511" s="31"/>
    </row>
    <row r="5512" spans="2:8">
      <c r="B5512" s="27"/>
      <c r="C5512" s="27"/>
      <c r="D5512" s="27"/>
      <c r="E5512" s="27"/>
      <c r="F5512" s="26"/>
      <c r="G5512" s="28" t="str">
        <f t="shared" si="94"/>
        <v/>
      </c>
      <c r="H5512" s="31"/>
    </row>
    <row r="5513" spans="2:8">
      <c r="B5513" s="27"/>
      <c r="C5513" s="27"/>
      <c r="D5513" s="27"/>
      <c r="E5513" s="27"/>
      <c r="F5513" s="26"/>
      <c r="G5513" s="28" t="str">
        <f t="shared" si="94"/>
        <v/>
      </c>
      <c r="H5513" s="31"/>
    </row>
    <row r="5514" spans="2:8">
      <c r="B5514" s="27"/>
      <c r="C5514" s="27"/>
      <c r="D5514" s="27"/>
      <c r="E5514" s="27"/>
      <c r="F5514" s="26"/>
      <c r="G5514" s="28" t="str">
        <f t="shared" si="94"/>
        <v/>
      </c>
      <c r="H5514" s="31"/>
    </row>
    <row r="5515" spans="2:8">
      <c r="B5515" s="27"/>
      <c r="C5515" s="27"/>
      <c r="D5515" s="27"/>
      <c r="E5515" s="27"/>
      <c r="F5515" s="26"/>
      <c r="G5515" s="28" t="str">
        <f t="shared" si="94"/>
        <v/>
      </c>
      <c r="H5515" s="31"/>
    </row>
    <row r="5516" spans="2:8">
      <c r="B5516" s="27"/>
      <c r="C5516" s="27"/>
      <c r="D5516" s="27"/>
      <c r="E5516" s="27"/>
      <c r="F5516" s="26"/>
      <c r="G5516" s="28" t="str">
        <f t="shared" si="94"/>
        <v/>
      </c>
      <c r="H5516" s="31"/>
    </row>
    <row r="5517" spans="2:8">
      <c r="B5517" s="27"/>
      <c r="C5517" s="27"/>
      <c r="D5517" s="27"/>
      <c r="E5517" s="27"/>
      <c r="F5517" s="26"/>
      <c r="G5517" s="28" t="str">
        <f t="shared" si="94"/>
        <v/>
      </c>
      <c r="H5517" s="31"/>
    </row>
    <row r="5518" spans="2:8">
      <c r="B5518" s="27"/>
      <c r="C5518" s="27"/>
      <c r="D5518" s="27"/>
      <c r="E5518" s="27"/>
      <c r="F5518" s="26"/>
      <c r="G5518" s="28" t="str">
        <f t="shared" si="94"/>
        <v/>
      </c>
      <c r="H5518" s="31"/>
    </row>
    <row r="5519" spans="2:8">
      <c r="B5519" s="27"/>
      <c r="C5519" s="27"/>
      <c r="D5519" s="27"/>
      <c r="E5519" s="27"/>
      <c r="F5519" s="26"/>
      <c r="G5519" s="28" t="str">
        <f t="shared" si="94"/>
        <v/>
      </c>
      <c r="H5519" s="31"/>
    </row>
    <row r="5520" spans="2:8">
      <c r="B5520" s="27"/>
      <c r="C5520" s="27"/>
      <c r="D5520" s="27"/>
      <c r="E5520" s="27"/>
      <c r="F5520" s="26"/>
      <c r="G5520" s="28" t="str">
        <f t="shared" si="94"/>
        <v/>
      </c>
      <c r="H5520" s="31"/>
    </row>
    <row r="5521" spans="2:8">
      <c r="B5521" s="27"/>
      <c r="C5521" s="27"/>
      <c r="D5521" s="27"/>
      <c r="E5521" s="27"/>
      <c r="F5521" s="26"/>
      <c r="G5521" s="28" t="str">
        <f t="shared" si="94"/>
        <v/>
      </c>
      <c r="H5521" s="31"/>
    </row>
    <row r="5522" spans="2:8">
      <c r="B5522" s="27"/>
      <c r="C5522" s="27"/>
      <c r="D5522" s="27"/>
      <c r="E5522" s="27"/>
      <c r="F5522" s="26"/>
      <c r="G5522" s="28" t="str">
        <f t="shared" si="94"/>
        <v/>
      </c>
      <c r="H5522" s="31"/>
    </row>
    <row r="5523" spans="2:8">
      <c r="B5523" s="27"/>
      <c r="C5523" s="27"/>
      <c r="D5523" s="27"/>
      <c r="E5523" s="27"/>
      <c r="F5523" s="26"/>
      <c r="G5523" s="28" t="str">
        <f t="shared" si="94"/>
        <v/>
      </c>
      <c r="H5523" s="31"/>
    </row>
    <row r="5524" spans="2:8">
      <c r="B5524" s="27"/>
      <c r="C5524" s="27"/>
      <c r="D5524" s="27"/>
      <c r="E5524" s="27"/>
      <c r="F5524" s="26"/>
      <c r="G5524" s="28" t="str">
        <f t="shared" si="94"/>
        <v/>
      </c>
      <c r="H5524" s="31"/>
    </row>
    <row r="5525" spans="2:8">
      <c r="B5525" s="27"/>
      <c r="C5525" s="27"/>
      <c r="D5525" s="27"/>
      <c r="E5525" s="27"/>
      <c r="F5525" s="26"/>
      <c r="G5525" s="28" t="str">
        <f t="shared" si="94"/>
        <v/>
      </c>
      <c r="H5525" s="31"/>
    </row>
    <row r="5526" spans="2:8">
      <c r="B5526" s="27"/>
      <c r="C5526" s="27"/>
      <c r="D5526" s="27"/>
      <c r="E5526" s="27"/>
      <c r="F5526" s="26"/>
      <c r="G5526" s="28" t="str">
        <f t="shared" si="94"/>
        <v/>
      </c>
      <c r="H5526" s="31"/>
    </row>
    <row r="5527" spans="2:8">
      <c r="B5527" s="27"/>
      <c r="C5527" s="27"/>
      <c r="D5527" s="27"/>
      <c r="E5527" s="27"/>
      <c r="F5527" s="26"/>
      <c r="G5527" s="28" t="str">
        <f t="shared" si="94"/>
        <v/>
      </c>
      <c r="H5527" s="31"/>
    </row>
    <row r="5528" spans="2:8">
      <c r="B5528" s="27"/>
      <c r="C5528" s="27"/>
      <c r="D5528" s="27"/>
      <c r="E5528" s="27"/>
      <c r="F5528" s="26"/>
      <c r="G5528" s="28" t="str">
        <f t="shared" si="94"/>
        <v/>
      </c>
      <c r="H5528" s="31"/>
    </row>
    <row r="5529" spans="2:8">
      <c r="B5529" s="27"/>
      <c r="C5529" s="27"/>
      <c r="D5529" s="27"/>
      <c r="E5529" s="27"/>
      <c r="F5529" s="26"/>
      <c r="G5529" s="28" t="str">
        <f t="shared" si="94"/>
        <v/>
      </c>
      <c r="H5529" s="31"/>
    </row>
    <row r="5530" spans="2:8">
      <c r="B5530" s="27"/>
      <c r="C5530" s="27"/>
      <c r="D5530" s="27"/>
      <c r="E5530" s="27"/>
      <c r="F5530" s="26"/>
      <c r="G5530" s="28" t="str">
        <f t="shared" si="94"/>
        <v/>
      </c>
      <c r="H5530" s="31"/>
    </row>
    <row r="5531" spans="2:8">
      <c r="B5531" s="27"/>
      <c r="C5531" s="27"/>
      <c r="D5531" s="27"/>
      <c r="E5531" s="27"/>
      <c r="F5531" s="26"/>
      <c r="G5531" s="28" t="str">
        <f t="shared" si="94"/>
        <v/>
      </c>
      <c r="H5531" s="31"/>
    </row>
    <row r="5532" spans="2:8">
      <c r="B5532" s="27"/>
      <c r="C5532" s="27"/>
      <c r="D5532" s="27"/>
      <c r="E5532" s="27"/>
      <c r="F5532" s="26"/>
      <c r="G5532" s="28" t="str">
        <f t="shared" si="94"/>
        <v/>
      </c>
      <c r="H5532" s="31"/>
    </row>
    <row r="5533" spans="2:8">
      <c r="B5533" s="27"/>
      <c r="C5533" s="27"/>
      <c r="D5533" s="27"/>
      <c r="E5533" s="27"/>
      <c r="F5533" s="26"/>
      <c r="G5533" s="28" t="str">
        <f t="shared" si="94"/>
        <v/>
      </c>
      <c r="H5533" s="31"/>
    </row>
    <row r="5534" spans="2:8">
      <c r="B5534" s="27"/>
      <c r="C5534" s="27"/>
      <c r="D5534" s="27"/>
      <c r="E5534" s="27"/>
      <c r="F5534" s="26"/>
      <c r="G5534" s="28" t="str">
        <f t="shared" si="94"/>
        <v/>
      </c>
      <c r="H5534" s="31"/>
    </row>
    <row r="5535" spans="2:8">
      <c r="B5535" s="27"/>
      <c r="C5535" s="27"/>
      <c r="D5535" s="27"/>
      <c r="E5535" s="27"/>
      <c r="F5535" s="26"/>
      <c r="G5535" s="28" t="str">
        <f t="shared" si="94"/>
        <v/>
      </c>
      <c r="H5535" s="31"/>
    </row>
    <row r="5536" spans="2:8">
      <c r="B5536" s="27"/>
      <c r="C5536" s="27"/>
      <c r="D5536" s="27"/>
      <c r="E5536" s="27"/>
      <c r="F5536" s="26"/>
      <c r="G5536" s="28" t="str">
        <f t="shared" si="94"/>
        <v/>
      </c>
      <c r="H5536" s="31"/>
    </row>
    <row r="5537" spans="2:8">
      <c r="B5537" s="27"/>
      <c r="C5537" s="27"/>
      <c r="D5537" s="27"/>
      <c r="E5537" s="27"/>
      <c r="F5537" s="26"/>
      <c r="G5537" s="28" t="str">
        <f t="shared" si="94"/>
        <v/>
      </c>
      <c r="H5537" s="31"/>
    </row>
    <row r="5538" spans="2:8">
      <c r="B5538" s="27"/>
      <c r="C5538" s="27"/>
      <c r="D5538" s="27"/>
      <c r="E5538" s="27"/>
      <c r="F5538" s="26"/>
      <c r="G5538" s="28" t="str">
        <f t="shared" si="94"/>
        <v/>
      </c>
      <c r="H5538" s="31"/>
    </row>
    <row r="5539" spans="2:8">
      <c r="B5539" s="27"/>
      <c r="C5539" s="27"/>
      <c r="D5539" s="27"/>
      <c r="E5539" s="27"/>
      <c r="F5539" s="26"/>
      <c r="G5539" s="28" t="str">
        <f t="shared" si="94"/>
        <v/>
      </c>
      <c r="H5539" s="31"/>
    </row>
    <row r="5540" spans="2:8">
      <c r="B5540" s="27"/>
      <c r="C5540" s="27"/>
      <c r="D5540" s="27"/>
      <c r="E5540" s="27"/>
      <c r="F5540" s="26"/>
      <c r="G5540" s="28" t="str">
        <f t="shared" si="94"/>
        <v/>
      </c>
      <c r="H5540" s="31"/>
    </row>
    <row r="5541" spans="2:8">
      <c r="B5541" s="27"/>
      <c r="C5541" s="27"/>
      <c r="D5541" s="27"/>
      <c r="E5541" s="27"/>
      <c r="F5541" s="26"/>
      <c r="G5541" s="28" t="str">
        <f t="shared" si="94"/>
        <v/>
      </c>
      <c r="H5541" s="31"/>
    </row>
    <row r="5542" spans="2:8">
      <c r="B5542" s="27"/>
      <c r="C5542" s="27"/>
      <c r="D5542" s="27"/>
      <c r="E5542" s="27"/>
      <c r="F5542" s="26"/>
      <c r="G5542" s="28" t="str">
        <f t="shared" si="94"/>
        <v/>
      </c>
      <c r="H5542" s="31"/>
    </row>
    <row r="5543" spans="2:8">
      <c r="B5543" s="27"/>
      <c r="C5543" s="27"/>
      <c r="D5543" s="27"/>
      <c r="E5543" s="27"/>
      <c r="F5543" s="26"/>
      <c r="G5543" s="28" t="str">
        <f t="shared" si="94"/>
        <v/>
      </c>
      <c r="H5543" s="31"/>
    </row>
    <row r="5544" spans="2:8">
      <c r="B5544" s="27"/>
      <c r="C5544" s="27"/>
      <c r="D5544" s="27"/>
      <c r="E5544" s="27"/>
      <c r="F5544" s="26"/>
      <c r="G5544" s="28" t="str">
        <f t="shared" si="94"/>
        <v/>
      </c>
      <c r="H5544" s="31"/>
    </row>
    <row r="5545" spans="2:8">
      <c r="B5545" s="27"/>
      <c r="C5545" s="27"/>
      <c r="D5545" s="27"/>
      <c r="E5545" s="27"/>
      <c r="F5545" s="26"/>
      <c r="G5545" s="28" t="str">
        <f t="shared" ref="G5545:G5608" si="95">IF(F5545="","",IF(F5545="EI",4,IF(F5545="EO",5.2,IF(F5545="EQ",3.9,IF(F5545="ILF",7.5,IF(F5545="EIF",5.4))))))</f>
        <v/>
      </c>
      <c r="H5545" s="31"/>
    </row>
    <row r="5546" spans="2:8">
      <c r="B5546" s="27"/>
      <c r="C5546" s="27"/>
      <c r="D5546" s="27"/>
      <c r="E5546" s="27"/>
      <c r="F5546" s="26"/>
      <c r="G5546" s="28" t="str">
        <f t="shared" si="95"/>
        <v/>
      </c>
      <c r="H5546" s="31"/>
    </row>
    <row r="5547" spans="2:8">
      <c r="B5547" s="27"/>
      <c r="C5547" s="27"/>
      <c r="D5547" s="27"/>
      <c r="E5547" s="27"/>
      <c r="F5547" s="26"/>
      <c r="G5547" s="28" t="str">
        <f t="shared" si="95"/>
        <v/>
      </c>
      <c r="H5547" s="31"/>
    </row>
    <row r="5548" spans="2:8">
      <c r="B5548" s="27"/>
      <c r="C5548" s="27"/>
      <c r="D5548" s="27"/>
      <c r="E5548" s="27"/>
      <c r="F5548" s="26"/>
      <c r="G5548" s="28" t="str">
        <f t="shared" si="95"/>
        <v/>
      </c>
      <c r="H5548" s="31"/>
    </row>
    <row r="5549" spans="2:8">
      <c r="B5549" s="27"/>
      <c r="C5549" s="27"/>
      <c r="D5549" s="27"/>
      <c r="E5549" s="27"/>
      <c r="F5549" s="26"/>
      <c r="G5549" s="28" t="str">
        <f t="shared" si="95"/>
        <v/>
      </c>
      <c r="H5549" s="31"/>
    </row>
    <row r="5550" spans="2:8">
      <c r="B5550" s="27"/>
      <c r="C5550" s="27"/>
      <c r="D5550" s="27"/>
      <c r="E5550" s="27"/>
      <c r="F5550" s="26"/>
      <c r="G5550" s="28" t="str">
        <f t="shared" si="95"/>
        <v/>
      </c>
      <c r="H5550" s="31"/>
    </row>
    <row r="5551" spans="2:8">
      <c r="B5551" s="27"/>
      <c r="C5551" s="27"/>
      <c r="D5551" s="27"/>
      <c r="E5551" s="27"/>
      <c r="F5551" s="26"/>
      <c r="G5551" s="28" t="str">
        <f t="shared" si="95"/>
        <v/>
      </c>
      <c r="H5551" s="31"/>
    </row>
    <row r="5552" spans="2:8">
      <c r="B5552" s="27"/>
      <c r="C5552" s="27"/>
      <c r="D5552" s="27"/>
      <c r="E5552" s="27"/>
      <c r="F5552" s="26"/>
      <c r="G5552" s="28" t="str">
        <f t="shared" si="95"/>
        <v/>
      </c>
      <c r="H5552" s="31"/>
    </row>
    <row r="5553" spans="2:8">
      <c r="B5553" s="27"/>
      <c r="C5553" s="27"/>
      <c r="D5553" s="27"/>
      <c r="E5553" s="27"/>
      <c r="F5553" s="26"/>
      <c r="G5553" s="28" t="str">
        <f t="shared" si="95"/>
        <v/>
      </c>
      <c r="H5553" s="31"/>
    </row>
    <row r="5554" spans="2:8">
      <c r="B5554" s="27"/>
      <c r="C5554" s="27"/>
      <c r="D5554" s="27"/>
      <c r="E5554" s="27"/>
      <c r="F5554" s="26"/>
      <c r="G5554" s="28" t="str">
        <f t="shared" si="95"/>
        <v/>
      </c>
      <c r="H5554" s="31"/>
    </row>
    <row r="5555" spans="2:8">
      <c r="B5555" s="27"/>
      <c r="C5555" s="27"/>
      <c r="D5555" s="27"/>
      <c r="E5555" s="27"/>
      <c r="F5555" s="26"/>
      <c r="G5555" s="28" t="str">
        <f t="shared" si="95"/>
        <v/>
      </c>
      <c r="H5555" s="31"/>
    </row>
    <row r="5556" spans="2:8">
      <c r="B5556" s="27"/>
      <c r="C5556" s="27"/>
      <c r="D5556" s="27"/>
      <c r="E5556" s="27"/>
      <c r="F5556" s="26"/>
      <c r="G5556" s="28" t="str">
        <f t="shared" si="95"/>
        <v/>
      </c>
      <c r="H5556" s="31"/>
    </row>
    <row r="5557" spans="2:8">
      <c r="B5557" s="27"/>
      <c r="C5557" s="27"/>
      <c r="D5557" s="27"/>
      <c r="E5557" s="27"/>
      <c r="F5557" s="26"/>
      <c r="G5557" s="28" t="str">
        <f t="shared" si="95"/>
        <v/>
      </c>
      <c r="H5557" s="31"/>
    </row>
    <row r="5558" spans="2:8">
      <c r="B5558" s="27"/>
      <c r="C5558" s="27"/>
      <c r="D5558" s="27"/>
      <c r="E5558" s="27"/>
      <c r="F5558" s="26"/>
      <c r="G5558" s="28" t="str">
        <f t="shared" si="95"/>
        <v/>
      </c>
      <c r="H5558" s="31"/>
    </row>
    <row r="5559" spans="2:8">
      <c r="B5559" s="27"/>
      <c r="C5559" s="27"/>
      <c r="D5559" s="27"/>
      <c r="E5559" s="27"/>
      <c r="F5559" s="26"/>
      <c r="G5559" s="28" t="str">
        <f t="shared" si="95"/>
        <v/>
      </c>
      <c r="H5559" s="31"/>
    </row>
    <row r="5560" spans="2:8">
      <c r="B5560" s="27"/>
      <c r="C5560" s="27"/>
      <c r="D5560" s="27"/>
      <c r="E5560" s="27"/>
      <c r="F5560" s="26"/>
      <c r="G5560" s="28" t="str">
        <f t="shared" si="95"/>
        <v/>
      </c>
      <c r="H5560" s="31"/>
    </row>
    <row r="5561" spans="2:8">
      <c r="B5561" s="27"/>
      <c r="C5561" s="27"/>
      <c r="D5561" s="27"/>
      <c r="E5561" s="27"/>
      <c r="F5561" s="26"/>
      <c r="G5561" s="28" t="str">
        <f t="shared" si="95"/>
        <v/>
      </c>
      <c r="H5561" s="31"/>
    </row>
    <row r="5562" spans="2:8">
      <c r="B5562" s="27"/>
      <c r="C5562" s="27"/>
      <c r="D5562" s="27"/>
      <c r="E5562" s="27"/>
      <c r="F5562" s="26"/>
      <c r="G5562" s="28" t="str">
        <f t="shared" si="95"/>
        <v/>
      </c>
      <c r="H5562" s="31"/>
    </row>
    <row r="5563" spans="2:8">
      <c r="B5563" s="27"/>
      <c r="C5563" s="27"/>
      <c r="D5563" s="27"/>
      <c r="E5563" s="27"/>
      <c r="F5563" s="26"/>
      <c r="G5563" s="28" t="str">
        <f t="shared" si="95"/>
        <v/>
      </c>
      <c r="H5563" s="31"/>
    </row>
    <row r="5564" spans="2:8">
      <c r="B5564" s="27"/>
      <c r="C5564" s="27"/>
      <c r="D5564" s="27"/>
      <c r="E5564" s="27"/>
      <c r="F5564" s="26"/>
      <c r="G5564" s="28" t="str">
        <f t="shared" si="95"/>
        <v/>
      </c>
      <c r="H5564" s="31"/>
    </row>
    <row r="5565" spans="2:8">
      <c r="B5565" s="27"/>
      <c r="C5565" s="27"/>
      <c r="D5565" s="27"/>
      <c r="E5565" s="27"/>
      <c r="F5565" s="26"/>
      <c r="G5565" s="28" t="str">
        <f t="shared" si="95"/>
        <v/>
      </c>
      <c r="H5565" s="31"/>
    </row>
    <row r="5566" spans="2:8">
      <c r="B5566" s="27"/>
      <c r="C5566" s="27"/>
      <c r="D5566" s="27"/>
      <c r="E5566" s="27"/>
      <c r="F5566" s="26"/>
      <c r="G5566" s="28" t="str">
        <f t="shared" si="95"/>
        <v/>
      </c>
      <c r="H5566" s="31"/>
    </row>
    <row r="5567" spans="2:8">
      <c r="B5567" s="27"/>
      <c r="C5567" s="27"/>
      <c r="D5567" s="27"/>
      <c r="E5567" s="27"/>
      <c r="F5567" s="26"/>
      <c r="G5567" s="28" t="str">
        <f t="shared" si="95"/>
        <v/>
      </c>
      <c r="H5567" s="31"/>
    </row>
    <row r="5568" spans="2:8">
      <c r="B5568" s="27"/>
      <c r="C5568" s="27"/>
      <c r="D5568" s="27"/>
      <c r="E5568" s="27"/>
      <c r="F5568" s="26"/>
      <c r="G5568" s="28" t="str">
        <f t="shared" si="95"/>
        <v/>
      </c>
      <c r="H5568" s="31"/>
    </row>
    <row r="5569" spans="2:8">
      <c r="B5569" s="27"/>
      <c r="C5569" s="27"/>
      <c r="D5569" s="27"/>
      <c r="E5569" s="27"/>
      <c r="F5569" s="26"/>
      <c r="G5569" s="28" t="str">
        <f t="shared" si="95"/>
        <v/>
      </c>
      <c r="H5569" s="31"/>
    </row>
    <row r="5570" spans="2:8">
      <c r="B5570" s="27"/>
      <c r="C5570" s="27"/>
      <c r="D5570" s="27"/>
      <c r="E5570" s="27"/>
      <c r="F5570" s="26"/>
      <c r="G5570" s="28" t="str">
        <f t="shared" si="95"/>
        <v/>
      </c>
      <c r="H5570" s="31"/>
    </row>
    <row r="5571" spans="2:8">
      <c r="B5571" s="27"/>
      <c r="C5571" s="27"/>
      <c r="D5571" s="27"/>
      <c r="E5571" s="27"/>
      <c r="F5571" s="26"/>
      <c r="G5571" s="28" t="str">
        <f t="shared" si="95"/>
        <v/>
      </c>
      <c r="H5571" s="31"/>
    </row>
    <row r="5572" spans="2:8">
      <c r="B5572" s="27"/>
      <c r="C5572" s="27"/>
      <c r="D5572" s="27"/>
      <c r="E5572" s="27"/>
      <c r="F5572" s="26"/>
      <c r="G5572" s="28" t="str">
        <f t="shared" si="95"/>
        <v/>
      </c>
      <c r="H5572" s="31"/>
    </row>
    <row r="5573" spans="2:8">
      <c r="B5573" s="27"/>
      <c r="C5573" s="27"/>
      <c r="D5573" s="27"/>
      <c r="E5573" s="27"/>
      <c r="F5573" s="26"/>
      <c r="G5573" s="28" t="str">
        <f t="shared" si="95"/>
        <v/>
      </c>
      <c r="H5573" s="31"/>
    </row>
    <row r="5574" spans="2:8">
      <c r="B5574" s="27"/>
      <c r="C5574" s="27"/>
      <c r="D5574" s="27"/>
      <c r="E5574" s="27"/>
      <c r="F5574" s="26"/>
      <c r="G5574" s="28" t="str">
        <f t="shared" si="95"/>
        <v/>
      </c>
      <c r="H5574" s="31"/>
    </row>
    <row r="5575" spans="2:8">
      <c r="B5575" s="27"/>
      <c r="C5575" s="27"/>
      <c r="D5575" s="27"/>
      <c r="E5575" s="27"/>
      <c r="F5575" s="26"/>
      <c r="G5575" s="28" t="str">
        <f t="shared" si="95"/>
        <v/>
      </c>
      <c r="H5575" s="31"/>
    </row>
    <row r="5576" spans="2:8">
      <c r="B5576" s="27"/>
      <c r="C5576" s="27"/>
      <c r="D5576" s="27"/>
      <c r="E5576" s="27"/>
      <c r="F5576" s="26"/>
      <c r="G5576" s="28" t="str">
        <f t="shared" si="95"/>
        <v/>
      </c>
      <c r="H5576" s="31"/>
    </row>
    <row r="5577" spans="2:8">
      <c r="B5577" s="27"/>
      <c r="C5577" s="27"/>
      <c r="D5577" s="27"/>
      <c r="E5577" s="27"/>
      <c r="F5577" s="26"/>
      <c r="G5577" s="28" t="str">
        <f t="shared" si="95"/>
        <v/>
      </c>
      <c r="H5577" s="31"/>
    </row>
    <row r="5578" spans="2:8">
      <c r="B5578" s="27"/>
      <c r="C5578" s="27"/>
      <c r="D5578" s="27"/>
      <c r="E5578" s="27"/>
      <c r="F5578" s="26"/>
      <c r="G5578" s="28" t="str">
        <f t="shared" si="95"/>
        <v/>
      </c>
      <c r="H5578" s="31"/>
    </row>
    <row r="5579" spans="2:8">
      <c r="B5579" s="27"/>
      <c r="C5579" s="27"/>
      <c r="D5579" s="27"/>
      <c r="E5579" s="27"/>
      <c r="F5579" s="26"/>
      <c r="G5579" s="28" t="str">
        <f t="shared" si="95"/>
        <v/>
      </c>
      <c r="H5579" s="31"/>
    </row>
    <row r="5580" spans="2:8">
      <c r="B5580" s="27"/>
      <c r="C5580" s="27"/>
      <c r="D5580" s="27"/>
      <c r="E5580" s="27"/>
      <c r="F5580" s="26"/>
      <c r="G5580" s="28" t="str">
        <f t="shared" si="95"/>
        <v/>
      </c>
      <c r="H5580" s="31"/>
    </row>
    <row r="5581" spans="2:8">
      <c r="B5581" s="27"/>
      <c r="C5581" s="27"/>
      <c r="D5581" s="27"/>
      <c r="E5581" s="27"/>
      <c r="F5581" s="26"/>
      <c r="G5581" s="28" t="str">
        <f t="shared" si="95"/>
        <v/>
      </c>
      <c r="H5581" s="31"/>
    </row>
    <row r="5582" spans="2:8">
      <c r="B5582" s="27"/>
      <c r="C5582" s="27"/>
      <c r="D5582" s="27"/>
      <c r="E5582" s="27"/>
      <c r="F5582" s="26"/>
      <c r="G5582" s="28" t="str">
        <f t="shared" si="95"/>
        <v/>
      </c>
      <c r="H5582" s="31"/>
    </row>
    <row r="5583" spans="2:8">
      <c r="B5583" s="27"/>
      <c r="C5583" s="27"/>
      <c r="D5583" s="27"/>
      <c r="E5583" s="27"/>
      <c r="F5583" s="26"/>
      <c r="G5583" s="28" t="str">
        <f t="shared" si="95"/>
        <v/>
      </c>
      <c r="H5583" s="31"/>
    </row>
    <row r="5584" spans="2:8">
      <c r="B5584" s="27"/>
      <c r="C5584" s="27"/>
      <c r="D5584" s="27"/>
      <c r="E5584" s="27"/>
      <c r="F5584" s="26"/>
      <c r="G5584" s="28" t="str">
        <f t="shared" si="95"/>
        <v/>
      </c>
      <c r="H5584" s="31"/>
    </row>
    <row r="5585" spans="2:8">
      <c r="B5585" s="27"/>
      <c r="C5585" s="27"/>
      <c r="D5585" s="27"/>
      <c r="E5585" s="27"/>
      <c r="F5585" s="26"/>
      <c r="G5585" s="28" t="str">
        <f t="shared" si="95"/>
        <v/>
      </c>
      <c r="H5585" s="31"/>
    </row>
    <row r="5586" spans="2:8">
      <c r="B5586" s="27"/>
      <c r="C5586" s="27"/>
      <c r="D5586" s="27"/>
      <c r="E5586" s="27"/>
      <c r="F5586" s="26"/>
      <c r="G5586" s="28" t="str">
        <f t="shared" si="95"/>
        <v/>
      </c>
      <c r="H5586" s="31"/>
    </row>
    <row r="5587" spans="2:8">
      <c r="B5587" s="27"/>
      <c r="C5587" s="27"/>
      <c r="D5587" s="27"/>
      <c r="E5587" s="27"/>
      <c r="F5587" s="26"/>
      <c r="G5587" s="28" t="str">
        <f t="shared" si="95"/>
        <v/>
      </c>
      <c r="H5587" s="31"/>
    </row>
    <row r="5588" spans="2:8">
      <c r="B5588" s="27"/>
      <c r="C5588" s="27"/>
      <c r="D5588" s="27"/>
      <c r="E5588" s="27"/>
      <c r="F5588" s="26"/>
      <c r="G5588" s="28" t="str">
        <f t="shared" si="95"/>
        <v/>
      </c>
      <c r="H5588" s="31"/>
    </row>
    <row r="5589" spans="2:8">
      <c r="B5589" s="27"/>
      <c r="C5589" s="27"/>
      <c r="D5589" s="27"/>
      <c r="E5589" s="27"/>
      <c r="F5589" s="26"/>
      <c r="G5589" s="28" t="str">
        <f t="shared" si="95"/>
        <v/>
      </c>
      <c r="H5589" s="31"/>
    </row>
    <row r="5590" spans="2:8">
      <c r="B5590" s="27"/>
      <c r="C5590" s="27"/>
      <c r="D5590" s="27"/>
      <c r="E5590" s="27"/>
      <c r="F5590" s="26"/>
      <c r="G5590" s="28" t="str">
        <f t="shared" si="95"/>
        <v/>
      </c>
      <c r="H5590" s="31"/>
    </row>
    <row r="5591" spans="2:8">
      <c r="B5591" s="27"/>
      <c r="C5591" s="27"/>
      <c r="D5591" s="27"/>
      <c r="E5591" s="27"/>
      <c r="F5591" s="26"/>
      <c r="G5591" s="28" t="str">
        <f t="shared" si="95"/>
        <v/>
      </c>
      <c r="H5591" s="31"/>
    </row>
    <row r="5592" spans="2:8">
      <c r="B5592" s="27"/>
      <c r="C5592" s="27"/>
      <c r="D5592" s="27"/>
      <c r="E5592" s="27"/>
      <c r="F5592" s="26"/>
      <c r="G5592" s="28" t="str">
        <f t="shared" si="95"/>
        <v/>
      </c>
      <c r="H5592" s="31"/>
    </row>
    <row r="5593" spans="2:8">
      <c r="B5593" s="27"/>
      <c r="C5593" s="27"/>
      <c r="D5593" s="27"/>
      <c r="E5593" s="27"/>
      <c r="F5593" s="26"/>
      <c r="G5593" s="28" t="str">
        <f t="shared" si="95"/>
        <v/>
      </c>
      <c r="H5593" s="31"/>
    </row>
    <row r="5594" spans="2:8">
      <c r="B5594" s="27"/>
      <c r="C5594" s="27"/>
      <c r="D5594" s="27"/>
      <c r="E5594" s="27"/>
      <c r="F5594" s="26"/>
      <c r="G5594" s="28" t="str">
        <f t="shared" si="95"/>
        <v/>
      </c>
      <c r="H5594" s="31"/>
    </row>
    <row r="5595" spans="2:8">
      <c r="B5595" s="27"/>
      <c r="C5595" s="27"/>
      <c r="D5595" s="27"/>
      <c r="E5595" s="27"/>
      <c r="F5595" s="26"/>
      <c r="G5595" s="28" t="str">
        <f t="shared" si="95"/>
        <v/>
      </c>
      <c r="H5595" s="31"/>
    </row>
    <row r="5596" spans="2:8">
      <c r="B5596" s="27"/>
      <c r="C5596" s="27"/>
      <c r="D5596" s="27"/>
      <c r="E5596" s="27"/>
      <c r="F5596" s="26"/>
      <c r="G5596" s="28" t="str">
        <f t="shared" si="95"/>
        <v/>
      </c>
      <c r="H5596" s="31"/>
    </row>
    <row r="5597" spans="2:8">
      <c r="B5597" s="27"/>
      <c r="C5597" s="27"/>
      <c r="D5597" s="27"/>
      <c r="E5597" s="27"/>
      <c r="F5597" s="26"/>
      <c r="G5597" s="28" t="str">
        <f t="shared" si="95"/>
        <v/>
      </c>
      <c r="H5597" s="31"/>
    </row>
    <row r="5598" spans="2:8">
      <c r="B5598" s="27"/>
      <c r="C5598" s="27"/>
      <c r="D5598" s="27"/>
      <c r="E5598" s="27"/>
      <c r="F5598" s="26"/>
      <c r="G5598" s="28" t="str">
        <f t="shared" si="95"/>
        <v/>
      </c>
      <c r="H5598" s="31"/>
    </row>
    <row r="5599" spans="2:8">
      <c r="B5599" s="27"/>
      <c r="C5599" s="27"/>
      <c r="D5599" s="27"/>
      <c r="E5599" s="27"/>
      <c r="F5599" s="26"/>
      <c r="G5599" s="28" t="str">
        <f t="shared" si="95"/>
        <v/>
      </c>
      <c r="H5599" s="31"/>
    </row>
    <row r="5600" spans="2:8">
      <c r="B5600" s="27"/>
      <c r="C5600" s="27"/>
      <c r="D5600" s="27"/>
      <c r="E5600" s="27"/>
      <c r="F5600" s="26"/>
      <c r="G5600" s="28" t="str">
        <f t="shared" si="95"/>
        <v/>
      </c>
      <c r="H5600" s="31"/>
    </row>
    <row r="5601" spans="2:8">
      <c r="B5601" s="27"/>
      <c r="C5601" s="27"/>
      <c r="D5601" s="27"/>
      <c r="E5601" s="27"/>
      <c r="F5601" s="26"/>
      <c r="G5601" s="28" t="str">
        <f t="shared" si="95"/>
        <v/>
      </c>
      <c r="H5601" s="31"/>
    </row>
    <row r="5602" spans="2:8">
      <c r="B5602" s="27"/>
      <c r="C5602" s="27"/>
      <c r="D5602" s="27"/>
      <c r="E5602" s="27"/>
      <c r="F5602" s="26"/>
      <c r="G5602" s="28" t="str">
        <f t="shared" si="95"/>
        <v/>
      </c>
      <c r="H5602" s="31"/>
    </row>
    <row r="5603" spans="2:8">
      <c r="B5603" s="27"/>
      <c r="C5603" s="27"/>
      <c r="D5603" s="27"/>
      <c r="E5603" s="27"/>
      <c r="F5603" s="26"/>
      <c r="G5603" s="28" t="str">
        <f t="shared" si="95"/>
        <v/>
      </c>
      <c r="H5603" s="31"/>
    </row>
    <row r="5604" spans="2:8">
      <c r="B5604" s="27"/>
      <c r="C5604" s="27"/>
      <c r="D5604" s="27"/>
      <c r="E5604" s="27"/>
      <c r="F5604" s="26"/>
      <c r="G5604" s="28" t="str">
        <f t="shared" si="95"/>
        <v/>
      </c>
      <c r="H5604" s="31"/>
    </row>
    <row r="5605" spans="2:8">
      <c r="B5605" s="27"/>
      <c r="C5605" s="27"/>
      <c r="D5605" s="27"/>
      <c r="E5605" s="27"/>
      <c r="F5605" s="26"/>
      <c r="G5605" s="28" t="str">
        <f t="shared" si="95"/>
        <v/>
      </c>
      <c r="H5605" s="31"/>
    </row>
    <row r="5606" spans="2:8">
      <c r="B5606" s="27"/>
      <c r="C5606" s="27"/>
      <c r="D5606" s="27"/>
      <c r="E5606" s="27"/>
      <c r="F5606" s="26"/>
      <c r="G5606" s="28" t="str">
        <f t="shared" si="95"/>
        <v/>
      </c>
      <c r="H5606" s="31"/>
    </row>
    <row r="5607" spans="2:8">
      <c r="B5607" s="27"/>
      <c r="C5607" s="27"/>
      <c r="D5607" s="27"/>
      <c r="E5607" s="27"/>
      <c r="F5607" s="26"/>
      <c r="G5607" s="28" t="str">
        <f t="shared" si="95"/>
        <v/>
      </c>
      <c r="H5607" s="31"/>
    </row>
    <row r="5608" spans="2:8">
      <c r="B5608" s="27"/>
      <c r="C5608" s="27"/>
      <c r="D5608" s="27"/>
      <c r="E5608" s="27"/>
      <c r="F5608" s="26"/>
      <c r="G5608" s="28" t="str">
        <f t="shared" si="95"/>
        <v/>
      </c>
      <c r="H5608" s="31"/>
    </row>
    <row r="5609" spans="2:8">
      <c r="B5609" s="27"/>
      <c r="C5609" s="27"/>
      <c r="D5609" s="27"/>
      <c r="E5609" s="27"/>
      <c r="F5609" s="26"/>
      <c r="G5609" s="28" t="str">
        <f t="shared" ref="G5609:G5672" si="96">IF(F5609="","",IF(F5609="EI",4,IF(F5609="EO",5.2,IF(F5609="EQ",3.9,IF(F5609="ILF",7.5,IF(F5609="EIF",5.4))))))</f>
        <v/>
      </c>
      <c r="H5609" s="31"/>
    </row>
    <row r="5610" spans="2:8">
      <c r="B5610" s="27"/>
      <c r="C5610" s="27"/>
      <c r="D5610" s="27"/>
      <c r="E5610" s="27"/>
      <c r="F5610" s="26"/>
      <c r="G5610" s="28" t="str">
        <f t="shared" si="96"/>
        <v/>
      </c>
      <c r="H5610" s="31"/>
    </row>
    <row r="5611" spans="2:8">
      <c r="B5611" s="27"/>
      <c r="C5611" s="27"/>
      <c r="D5611" s="27"/>
      <c r="E5611" s="27"/>
      <c r="F5611" s="26"/>
      <c r="G5611" s="28" t="str">
        <f t="shared" si="96"/>
        <v/>
      </c>
      <c r="H5611" s="31"/>
    </row>
    <row r="5612" spans="2:8">
      <c r="B5612" s="27"/>
      <c r="C5612" s="27"/>
      <c r="D5612" s="27"/>
      <c r="E5612" s="27"/>
      <c r="F5612" s="26"/>
      <c r="G5612" s="28" t="str">
        <f t="shared" si="96"/>
        <v/>
      </c>
      <c r="H5612" s="31"/>
    </row>
    <row r="5613" spans="2:8">
      <c r="B5613" s="27"/>
      <c r="C5613" s="27"/>
      <c r="D5613" s="27"/>
      <c r="E5613" s="27"/>
      <c r="F5613" s="26"/>
      <c r="G5613" s="28" t="str">
        <f t="shared" si="96"/>
        <v/>
      </c>
      <c r="H5613" s="31"/>
    </row>
    <row r="5614" spans="2:8">
      <c r="B5614" s="27"/>
      <c r="C5614" s="27"/>
      <c r="D5614" s="27"/>
      <c r="E5614" s="27"/>
      <c r="F5614" s="26"/>
      <c r="G5614" s="28" t="str">
        <f t="shared" si="96"/>
        <v/>
      </c>
      <c r="H5614" s="31"/>
    </row>
    <row r="5615" spans="2:8">
      <c r="B5615" s="27"/>
      <c r="C5615" s="27"/>
      <c r="D5615" s="27"/>
      <c r="E5615" s="27"/>
      <c r="F5615" s="26"/>
      <c r="G5615" s="28" t="str">
        <f t="shared" si="96"/>
        <v/>
      </c>
      <c r="H5615" s="31"/>
    </row>
    <row r="5616" spans="2:8">
      <c r="B5616" s="27"/>
      <c r="C5616" s="27"/>
      <c r="D5616" s="27"/>
      <c r="E5616" s="27"/>
      <c r="F5616" s="26"/>
      <c r="G5616" s="28" t="str">
        <f t="shared" si="96"/>
        <v/>
      </c>
      <c r="H5616" s="31"/>
    </row>
    <row r="5617" spans="2:8">
      <c r="B5617" s="27"/>
      <c r="C5617" s="27"/>
      <c r="D5617" s="27"/>
      <c r="E5617" s="27"/>
      <c r="F5617" s="26"/>
      <c r="G5617" s="28" t="str">
        <f t="shared" si="96"/>
        <v/>
      </c>
      <c r="H5617" s="31"/>
    </row>
    <row r="5618" spans="2:8">
      <c r="B5618" s="27"/>
      <c r="C5618" s="27"/>
      <c r="D5618" s="27"/>
      <c r="E5618" s="27"/>
      <c r="F5618" s="26"/>
      <c r="G5618" s="28" t="str">
        <f t="shared" si="96"/>
        <v/>
      </c>
      <c r="H5618" s="31"/>
    </row>
    <row r="5619" spans="2:8">
      <c r="B5619" s="27"/>
      <c r="C5619" s="27"/>
      <c r="D5619" s="27"/>
      <c r="E5619" s="27"/>
      <c r="F5619" s="26"/>
      <c r="G5619" s="28" t="str">
        <f t="shared" si="96"/>
        <v/>
      </c>
      <c r="H5619" s="31"/>
    </row>
    <row r="5620" spans="2:8">
      <c r="B5620" s="27"/>
      <c r="C5620" s="27"/>
      <c r="D5620" s="27"/>
      <c r="E5620" s="27"/>
      <c r="F5620" s="26"/>
      <c r="G5620" s="28" t="str">
        <f t="shared" si="96"/>
        <v/>
      </c>
      <c r="H5620" s="31"/>
    </row>
    <row r="5621" spans="2:8">
      <c r="B5621" s="27"/>
      <c r="C5621" s="27"/>
      <c r="D5621" s="27"/>
      <c r="E5621" s="27"/>
      <c r="F5621" s="26"/>
      <c r="G5621" s="28" t="str">
        <f t="shared" si="96"/>
        <v/>
      </c>
      <c r="H5621" s="31"/>
    </row>
    <row r="5622" spans="2:8">
      <c r="B5622" s="27"/>
      <c r="C5622" s="27"/>
      <c r="D5622" s="27"/>
      <c r="E5622" s="27"/>
      <c r="F5622" s="26"/>
      <c r="G5622" s="28" t="str">
        <f t="shared" si="96"/>
        <v/>
      </c>
      <c r="H5622" s="31"/>
    </row>
    <row r="5623" spans="2:8">
      <c r="B5623" s="27"/>
      <c r="C5623" s="27"/>
      <c r="D5623" s="27"/>
      <c r="E5623" s="27"/>
      <c r="F5623" s="26"/>
      <c r="G5623" s="28" t="str">
        <f t="shared" si="96"/>
        <v/>
      </c>
      <c r="H5623" s="31"/>
    </row>
    <row r="5624" spans="2:8">
      <c r="B5624" s="27"/>
      <c r="C5624" s="27"/>
      <c r="D5624" s="27"/>
      <c r="E5624" s="27"/>
      <c r="F5624" s="26"/>
      <c r="G5624" s="28" t="str">
        <f t="shared" si="96"/>
        <v/>
      </c>
      <c r="H5624" s="31"/>
    </row>
    <row r="5625" spans="2:8">
      <c r="B5625" s="27"/>
      <c r="C5625" s="27"/>
      <c r="D5625" s="27"/>
      <c r="E5625" s="27"/>
      <c r="F5625" s="26"/>
      <c r="G5625" s="28" t="str">
        <f t="shared" si="96"/>
        <v/>
      </c>
      <c r="H5625" s="31"/>
    </row>
    <row r="5626" spans="2:8">
      <c r="B5626" s="27"/>
      <c r="C5626" s="27"/>
      <c r="D5626" s="27"/>
      <c r="E5626" s="27"/>
      <c r="F5626" s="26"/>
      <c r="G5626" s="28" t="str">
        <f t="shared" si="96"/>
        <v/>
      </c>
      <c r="H5626" s="31"/>
    </row>
    <row r="5627" spans="2:8">
      <c r="B5627" s="27"/>
      <c r="C5627" s="27"/>
      <c r="D5627" s="27"/>
      <c r="E5627" s="27"/>
      <c r="F5627" s="26"/>
      <c r="G5627" s="28" t="str">
        <f t="shared" si="96"/>
        <v/>
      </c>
      <c r="H5627" s="31"/>
    </row>
    <row r="5628" spans="2:8">
      <c r="B5628" s="27"/>
      <c r="C5628" s="27"/>
      <c r="D5628" s="27"/>
      <c r="E5628" s="27"/>
      <c r="F5628" s="26"/>
      <c r="G5628" s="28" t="str">
        <f t="shared" si="96"/>
        <v/>
      </c>
      <c r="H5628" s="31"/>
    </row>
    <row r="5629" spans="2:8">
      <c r="B5629" s="27"/>
      <c r="C5629" s="27"/>
      <c r="D5629" s="27"/>
      <c r="E5629" s="27"/>
      <c r="F5629" s="26"/>
      <c r="G5629" s="28" t="str">
        <f t="shared" si="96"/>
        <v/>
      </c>
      <c r="H5629" s="31"/>
    </row>
    <row r="5630" spans="2:8">
      <c r="B5630" s="27"/>
      <c r="C5630" s="27"/>
      <c r="D5630" s="27"/>
      <c r="E5630" s="27"/>
      <c r="F5630" s="26"/>
      <c r="G5630" s="28" t="str">
        <f t="shared" si="96"/>
        <v/>
      </c>
      <c r="H5630" s="31"/>
    </row>
    <row r="5631" spans="2:8">
      <c r="B5631" s="27"/>
      <c r="C5631" s="27"/>
      <c r="D5631" s="27"/>
      <c r="E5631" s="27"/>
      <c r="F5631" s="26"/>
      <c r="G5631" s="28" t="str">
        <f t="shared" si="96"/>
        <v/>
      </c>
      <c r="H5631" s="31"/>
    </row>
    <row r="5632" spans="2:8">
      <c r="B5632" s="27"/>
      <c r="C5632" s="27"/>
      <c r="D5632" s="27"/>
      <c r="E5632" s="27"/>
      <c r="F5632" s="26"/>
      <c r="G5632" s="28" t="str">
        <f t="shared" si="96"/>
        <v/>
      </c>
      <c r="H5632" s="31"/>
    </row>
    <row r="5633" spans="2:8">
      <c r="B5633" s="27"/>
      <c r="C5633" s="27"/>
      <c r="D5633" s="27"/>
      <c r="E5633" s="27"/>
      <c r="F5633" s="26"/>
      <c r="G5633" s="28" t="str">
        <f t="shared" si="96"/>
        <v/>
      </c>
      <c r="H5633" s="31"/>
    </row>
    <row r="5634" spans="2:8">
      <c r="B5634" s="27"/>
      <c r="C5634" s="27"/>
      <c r="D5634" s="27"/>
      <c r="E5634" s="27"/>
      <c r="F5634" s="26"/>
      <c r="G5634" s="28" t="str">
        <f t="shared" si="96"/>
        <v/>
      </c>
      <c r="H5634" s="31"/>
    </row>
    <row r="5635" spans="2:8">
      <c r="B5635" s="27"/>
      <c r="C5635" s="27"/>
      <c r="D5635" s="27"/>
      <c r="E5635" s="27"/>
      <c r="F5635" s="26"/>
      <c r="G5635" s="28" t="str">
        <f t="shared" si="96"/>
        <v/>
      </c>
      <c r="H5635" s="31"/>
    </row>
    <row r="5636" spans="2:8">
      <c r="B5636" s="27"/>
      <c r="C5636" s="27"/>
      <c r="D5636" s="27"/>
      <c r="E5636" s="27"/>
      <c r="F5636" s="26"/>
      <c r="G5636" s="28" t="str">
        <f t="shared" si="96"/>
        <v/>
      </c>
      <c r="H5636" s="31"/>
    </row>
    <row r="5637" spans="2:8">
      <c r="B5637" s="27"/>
      <c r="C5637" s="27"/>
      <c r="D5637" s="27"/>
      <c r="E5637" s="27"/>
      <c r="F5637" s="26"/>
      <c r="G5637" s="28" t="str">
        <f t="shared" si="96"/>
        <v/>
      </c>
      <c r="H5637" s="31"/>
    </row>
    <row r="5638" spans="2:8">
      <c r="B5638" s="27"/>
      <c r="C5638" s="27"/>
      <c r="D5638" s="27"/>
      <c r="E5638" s="27"/>
      <c r="F5638" s="26"/>
      <c r="G5638" s="28" t="str">
        <f t="shared" si="96"/>
        <v/>
      </c>
      <c r="H5638" s="31"/>
    </row>
    <row r="5639" spans="2:8">
      <c r="B5639" s="27"/>
      <c r="C5639" s="27"/>
      <c r="D5639" s="27"/>
      <c r="E5639" s="27"/>
      <c r="F5639" s="26"/>
      <c r="G5639" s="28" t="str">
        <f t="shared" si="96"/>
        <v/>
      </c>
      <c r="H5639" s="31"/>
    </row>
    <row r="5640" spans="2:8">
      <c r="B5640" s="27"/>
      <c r="C5640" s="27"/>
      <c r="D5640" s="27"/>
      <c r="E5640" s="27"/>
      <c r="F5640" s="26"/>
      <c r="G5640" s="28" t="str">
        <f t="shared" si="96"/>
        <v/>
      </c>
      <c r="H5640" s="31"/>
    </row>
    <row r="5641" spans="2:8">
      <c r="B5641" s="27"/>
      <c r="C5641" s="27"/>
      <c r="D5641" s="27"/>
      <c r="E5641" s="27"/>
      <c r="F5641" s="26"/>
      <c r="G5641" s="28" t="str">
        <f t="shared" si="96"/>
        <v/>
      </c>
      <c r="H5641" s="31"/>
    </row>
    <row r="5642" spans="2:8">
      <c r="B5642" s="27"/>
      <c r="C5642" s="27"/>
      <c r="D5642" s="27"/>
      <c r="E5642" s="27"/>
      <c r="F5642" s="26"/>
      <c r="G5642" s="28" t="str">
        <f t="shared" si="96"/>
        <v/>
      </c>
      <c r="H5642" s="31"/>
    </row>
    <row r="5643" spans="2:8">
      <c r="B5643" s="27"/>
      <c r="C5643" s="27"/>
      <c r="D5643" s="27"/>
      <c r="E5643" s="27"/>
      <c r="F5643" s="26"/>
      <c r="G5643" s="28" t="str">
        <f t="shared" si="96"/>
        <v/>
      </c>
      <c r="H5643" s="31"/>
    </row>
    <row r="5644" spans="2:8">
      <c r="B5644" s="27"/>
      <c r="C5644" s="27"/>
      <c r="D5644" s="27"/>
      <c r="E5644" s="27"/>
      <c r="F5644" s="26"/>
      <c r="G5644" s="28" t="str">
        <f t="shared" si="96"/>
        <v/>
      </c>
      <c r="H5644" s="31"/>
    </row>
    <row r="5645" spans="2:8">
      <c r="B5645" s="27"/>
      <c r="C5645" s="27"/>
      <c r="D5645" s="27"/>
      <c r="E5645" s="27"/>
      <c r="F5645" s="26"/>
      <c r="G5645" s="28" t="str">
        <f t="shared" si="96"/>
        <v/>
      </c>
      <c r="H5645" s="31"/>
    </row>
    <row r="5646" spans="2:8">
      <c r="B5646" s="27"/>
      <c r="C5646" s="27"/>
      <c r="D5646" s="27"/>
      <c r="E5646" s="27"/>
      <c r="F5646" s="26"/>
      <c r="G5646" s="28" t="str">
        <f t="shared" si="96"/>
        <v/>
      </c>
      <c r="H5646" s="31"/>
    </row>
    <row r="5647" spans="2:8">
      <c r="B5647" s="27"/>
      <c r="C5647" s="27"/>
      <c r="D5647" s="27"/>
      <c r="E5647" s="27"/>
      <c r="F5647" s="26"/>
      <c r="G5647" s="28" t="str">
        <f t="shared" si="96"/>
        <v/>
      </c>
      <c r="H5647" s="31"/>
    </row>
    <row r="5648" spans="2:8">
      <c r="B5648" s="27"/>
      <c r="C5648" s="27"/>
      <c r="D5648" s="27"/>
      <c r="E5648" s="27"/>
      <c r="F5648" s="26"/>
      <c r="G5648" s="28" t="str">
        <f t="shared" si="96"/>
        <v/>
      </c>
      <c r="H5648" s="31"/>
    </row>
    <row r="5649" spans="2:8">
      <c r="B5649" s="27"/>
      <c r="C5649" s="27"/>
      <c r="D5649" s="27"/>
      <c r="E5649" s="27"/>
      <c r="F5649" s="26"/>
      <c r="G5649" s="28" t="str">
        <f t="shared" si="96"/>
        <v/>
      </c>
      <c r="H5649" s="31"/>
    </row>
    <row r="5650" spans="2:8">
      <c r="B5650" s="27"/>
      <c r="C5650" s="27"/>
      <c r="D5650" s="27"/>
      <c r="E5650" s="27"/>
      <c r="F5650" s="26"/>
      <c r="G5650" s="28" t="str">
        <f t="shared" si="96"/>
        <v/>
      </c>
      <c r="H5650" s="31"/>
    </row>
    <row r="5651" spans="2:8">
      <c r="B5651" s="27"/>
      <c r="C5651" s="27"/>
      <c r="D5651" s="27"/>
      <c r="E5651" s="27"/>
      <c r="F5651" s="26"/>
      <c r="G5651" s="28" t="str">
        <f t="shared" si="96"/>
        <v/>
      </c>
      <c r="H5651" s="31"/>
    </row>
    <row r="5652" spans="2:8">
      <c r="B5652" s="27"/>
      <c r="C5652" s="27"/>
      <c r="D5652" s="27"/>
      <c r="E5652" s="27"/>
      <c r="F5652" s="26"/>
      <c r="G5652" s="28" t="str">
        <f t="shared" si="96"/>
        <v/>
      </c>
      <c r="H5652" s="31"/>
    </row>
    <row r="5653" spans="2:8">
      <c r="B5653" s="27"/>
      <c r="C5653" s="27"/>
      <c r="D5653" s="27"/>
      <c r="E5653" s="27"/>
      <c r="F5653" s="26"/>
      <c r="G5653" s="28" t="str">
        <f t="shared" si="96"/>
        <v/>
      </c>
      <c r="H5653" s="31"/>
    </row>
    <row r="5654" spans="2:8">
      <c r="B5654" s="27"/>
      <c r="C5654" s="27"/>
      <c r="D5654" s="27"/>
      <c r="E5654" s="27"/>
      <c r="F5654" s="26"/>
      <c r="G5654" s="28" t="str">
        <f t="shared" si="96"/>
        <v/>
      </c>
      <c r="H5654" s="31"/>
    </row>
    <row r="5655" spans="2:8">
      <c r="B5655" s="27"/>
      <c r="C5655" s="27"/>
      <c r="D5655" s="27"/>
      <c r="E5655" s="27"/>
      <c r="F5655" s="26"/>
      <c r="G5655" s="28" t="str">
        <f t="shared" si="96"/>
        <v/>
      </c>
      <c r="H5655" s="31"/>
    </row>
    <row r="5656" spans="2:8">
      <c r="B5656" s="27"/>
      <c r="C5656" s="27"/>
      <c r="D5656" s="27"/>
      <c r="E5656" s="27"/>
      <c r="F5656" s="26"/>
      <c r="G5656" s="28" t="str">
        <f t="shared" si="96"/>
        <v/>
      </c>
      <c r="H5656" s="31"/>
    </row>
    <row r="5657" spans="2:8">
      <c r="B5657" s="27"/>
      <c r="C5657" s="27"/>
      <c r="D5657" s="27"/>
      <c r="E5657" s="27"/>
      <c r="F5657" s="26"/>
      <c r="G5657" s="28" t="str">
        <f t="shared" si="96"/>
        <v/>
      </c>
      <c r="H5657" s="31"/>
    </row>
    <row r="5658" spans="2:8">
      <c r="B5658" s="27"/>
      <c r="C5658" s="27"/>
      <c r="D5658" s="27"/>
      <c r="E5658" s="27"/>
      <c r="F5658" s="26"/>
      <c r="G5658" s="28" t="str">
        <f t="shared" si="96"/>
        <v/>
      </c>
      <c r="H5658" s="31"/>
    </row>
    <row r="5659" spans="2:8">
      <c r="B5659" s="27"/>
      <c r="C5659" s="27"/>
      <c r="D5659" s="27"/>
      <c r="E5659" s="27"/>
      <c r="F5659" s="26"/>
      <c r="G5659" s="28" t="str">
        <f t="shared" si="96"/>
        <v/>
      </c>
      <c r="H5659" s="31"/>
    </row>
    <row r="5660" spans="2:8">
      <c r="B5660" s="27"/>
      <c r="C5660" s="27"/>
      <c r="D5660" s="27"/>
      <c r="E5660" s="27"/>
      <c r="F5660" s="26"/>
      <c r="G5660" s="28" t="str">
        <f t="shared" si="96"/>
        <v/>
      </c>
      <c r="H5660" s="31"/>
    </row>
    <row r="5661" spans="2:8">
      <c r="B5661" s="27"/>
      <c r="C5661" s="27"/>
      <c r="D5661" s="27"/>
      <c r="E5661" s="27"/>
      <c r="F5661" s="26"/>
      <c r="G5661" s="28" t="str">
        <f t="shared" si="96"/>
        <v/>
      </c>
      <c r="H5661" s="31"/>
    </row>
    <row r="5662" spans="2:8">
      <c r="B5662" s="27"/>
      <c r="C5662" s="27"/>
      <c r="D5662" s="27"/>
      <c r="E5662" s="27"/>
      <c r="F5662" s="26"/>
      <c r="G5662" s="28" t="str">
        <f t="shared" si="96"/>
        <v/>
      </c>
      <c r="H5662" s="31"/>
    </row>
    <row r="5663" spans="2:8">
      <c r="B5663" s="27"/>
      <c r="C5663" s="27"/>
      <c r="D5663" s="27"/>
      <c r="E5663" s="27"/>
      <c r="F5663" s="26"/>
      <c r="G5663" s="28" t="str">
        <f t="shared" si="96"/>
        <v/>
      </c>
      <c r="H5663" s="31"/>
    </row>
    <row r="5664" spans="2:8">
      <c r="B5664" s="27"/>
      <c r="C5664" s="27"/>
      <c r="D5664" s="27"/>
      <c r="E5664" s="27"/>
      <c r="F5664" s="26"/>
      <c r="G5664" s="28" t="str">
        <f t="shared" si="96"/>
        <v/>
      </c>
      <c r="H5664" s="31"/>
    </row>
    <row r="5665" spans="2:8">
      <c r="B5665" s="27"/>
      <c r="C5665" s="27"/>
      <c r="D5665" s="27"/>
      <c r="E5665" s="27"/>
      <c r="F5665" s="26"/>
      <c r="G5665" s="28" t="str">
        <f t="shared" si="96"/>
        <v/>
      </c>
      <c r="H5665" s="31"/>
    </row>
    <row r="5666" spans="2:8">
      <c r="B5666" s="27"/>
      <c r="C5666" s="27"/>
      <c r="D5666" s="27"/>
      <c r="E5666" s="27"/>
      <c r="F5666" s="26"/>
      <c r="G5666" s="28" t="str">
        <f t="shared" si="96"/>
        <v/>
      </c>
      <c r="H5666" s="31"/>
    </row>
    <row r="5667" spans="2:8">
      <c r="B5667" s="27"/>
      <c r="C5667" s="27"/>
      <c r="D5667" s="27"/>
      <c r="E5667" s="27"/>
      <c r="F5667" s="26"/>
      <c r="G5667" s="28" t="str">
        <f t="shared" si="96"/>
        <v/>
      </c>
      <c r="H5667" s="31"/>
    </row>
    <row r="5668" spans="2:8">
      <c r="B5668" s="27"/>
      <c r="C5668" s="27"/>
      <c r="D5668" s="27"/>
      <c r="E5668" s="27"/>
      <c r="F5668" s="26"/>
      <c r="G5668" s="28" t="str">
        <f t="shared" si="96"/>
        <v/>
      </c>
      <c r="H5668" s="31"/>
    </row>
    <row r="5669" spans="2:8">
      <c r="B5669" s="27"/>
      <c r="C5669" s="27"/>
      <c r="D5669" s="27"/>
      <c r="E5669" s="27"/>
      <c r="F5669" s="26"/>
      <c r="G5669" s="28" t="str">
        <f t="shared" si="96"/>
        <v/>
      </c>
      <c r="H5669" s="31"/>
    </row>
    <row r="5670" spans="2:8">
      <c r="B5670" s="27"/>
      <c r="C5670" s="27"/>
      <c r="D5670" s="27"/>
      <c r="E5670" s="27"/>
      <c r="F5670" s="26"/>
      <c r="G5670" s="28" t="str">
        <f t="shared" si="96"/>
        <v/>
      </c>
      <c r="H5670" s="31"/>
    </row>
    <row r="5671" spans="2:8">
      <c r="B5671" s="27"/>
      <c r="C5671" s="27"/>
      <c r="D5671" s="27"/>
      <c r="E5671" s="27"/>
      <c r="F5671" s="26"/>
      <c r="G5671" s="28" t="str">
        <f t="shared" si="96"/>
        <v/>
      </c>
      <c r="H5671" s="31"/>
    </row>
    <row r="5672" spans="2:8">
      <c r="B5672" s="27"/>
      <c r="C5672" s="27"/>
      <c r="D5672" s="27"/>
      <c r="E5672" s="27"/>
      <c r="F5672" s="26"/>
      <c r="G5672" s="28" t="str">
        <f t="shared" si="96"/>
        <v/>
      </c>
      <c r="H5672" s="31"/>
    </row>
    <row r="5673" spans="2:8">
      <c r="B5673" s="27"/>
      <c r="C5673" s="27"/>
      <c r="D5673" s="27"/>
      <c r="E5673" s="27"/>
      <c r="F5673" s="26"/>
      <c r="G5673" s="28" t="str">
        <f t="shared" ref="G5673:G5736" si="97">IF(F5673="","",IF(F5673="EI",4,IF(F5673="EO",5.2,IF(F5673="EQ",3.9,IF(F5673="ILF",7.5,IF(F5673="EIF",5.4))))))</f>
        <v/>
      </c>
      <c r="H5673" s="31"/>
    </row>
    <row r="5674" spans="2:8">
      <c r="B5674" s="27"/>
      <c r="C5674" s="27"/>
      <c r="D5674" s="27"/>
      <c r="E5674" s="27"/>
      <c r="F5674" s="26"/>
      <c r="G5674" s="28" t="str">
        <f t="shared" si="97"/>
        <v/>
      </c>
      <c r="H5674" s="31"/>
    </row>
    <row r="5675" spans="2:8">
      <c r="B5675" s="27"/>
      <c r="C5675" s="27"/>
      <c r="D5675" s="27"/>
      <c r="E5675" s="27"/>
      <c r="F5675" s="26"/>
      <c r="G5675" s="28" t="str">
        <f t="shared" si="97"/>
        <v/>
      </c>
      <c r="H5675" s="31"/>
    </row>
    <row r="5676" spans="2:8">
      <c r="B5676" s="27"/>
      <c r="C5676" s="27"/>
      <c r="D5676" s="27"/>
      <c r="E5676" s="27"/>
      <c r="F5676" s="26"/>
      <c r="G5676" s="28" t="str">
        <f t="shared" si="97"/>
        <v/>
      </c>
      <c r="H5676" s="31"/>
    </row>
    <row r="5677" spans="2:8">
      <c r="B5677" s="27"/>
      <c r="C5677" s="27"/>
      <c r="D5677" s="27"/>
      <c r="E5677" s="27"/>
      <c r="F5677" s="26"/>
      <c r="G5677" s="28" t="str">
        <f t="shared" si="97"/>
        <v/>
      </c>
      <c r="H5677" s="31"/>
    </row>
    <row r="5678" spans="2:8">
      <c r="B5678" s="27"/>
      <c r="C5678" s="27"/>
      <c r="D5678" s="27"/>
      <c r="E5678" s="27"/>
      <c r="F5678" s="26"/>
      <c r="G5678" s="28" t="str">
        <f t="shared" si="97"/>
        <v/>
      </c>
      <c r="H5678" s="31"/>
    </row>
    <row r="5679" spans="2:8">
      <c r="B5679" s="27"/>
      <c r="C5679" s="27"/>
      <c r="D5679" s="27"/>
      <c r="E5679" s="27"/>
      <c r="F5679" s="26"/>
      <c r="G5679" s="28" t="str">
        <f t="shared" si="97"/>
        <v/>
      </c>
      <c r="H5679" s="31"/>
    </row>
    <row r="5680" spans="2:8">
      <c r="B5680" s="27"/>
      <c r="C5680" s="27"/>
      <c r="D5680" s="27"/>
      <c r="E5680" s="27"/>
      <c r="F5680" s="26"/>
      <c r="G5680" s="28" t="str">
        <f t="shared" si="97"/>
        <v/>
      </c>
      <c r="H5680" s="31"/>
    </row>
    <row r="5681" spans="2:8">
      <c r="B5681" s="27"/>
      <c r="C5681" s="27"/>
      <c r="D5681" s="27"/>
      <c r="E5681" s="27"/>
      <c r="F5681" s="26"/>
      <c r="G5681" s="28" t="str">
        <f t="shared" si="97"/>
        <v/>
      </c>
      <c r="H5681" s="31"/>
    </row>
    <row r="5682" spans="2:8">
      <c r="B5682" s="27"/>
      <c r="C5682" s="27"/>
      <c r="D5682" s="27"/>
      <c r="E5682" s="27"/>
      <c r="F5682" s="26"/>
      <c r="G5682" s="28" t="str">
        <f t="shared" si="97"/>
        <v/>
      </c>
      <c r="H5682" s="31"/>
    </row>
    <row r="5683" spans="2:8">
      <c r="B5683" s="27"/>
      <c r="C5683" s="27"/>
      <c r="D5683" s="27"/>
      <c r="E5683" s="27"/>
      <c r="F5683" s="26"/>
      <c r="G5683" s="28" t="str">
        <f t="shared" si="97"/>
        <v/>
      </c>
      <c r="H5683" s="31"/>
    </row>
    <row r="5684" spans="2:8">
      <c r="B5684" s="27"/>
      <c r="C5684" s="27"/>
      <c r="D5684" s="27"/>
      <c r="E5684" s="27"/>
      <c r="F5684" s="26"/>
      <c r="G5684" s="28" t="str">
        <f t="shared" si="97"/>
        <v/>
      </c>
      <c r="H5684" s="31"/>
    </row>
    <row r="5685" spans="2:8">
      <c r="B5685" s="27"/>
      <c r="C5685" s="27"/>
      <c r="D5685" s="27"/>
      <c r="E5685" s="27"/>
      <c r="F5685" s="26"/>
      <c r="G5685" s="28" t="str">
        <f t="shared" si="97"/>
        <v/>
      </c>
      <c r="H5685" s="31"/>
    </row>
    <row r="5686" spans="2:8">
      <c r="B5686" s="27"/>
      <c r="C5686" s="27"/>
      <c r="D5686" s="27"/>
      <c r="E5686" s="27"/>
      <c r="F5686" s="26"/>
      <c r="G5686" s="28" t="str">
        <f t="shared" si="97"/>
        <v/>
      </c>
      <c r="H5686" s="31"/>
    </row>
    <row r="5687" spans="2:8">
      <c r="B5687" s="27"/>
      <c r="C5687" s="27"/>
      <c r="D5687" s="27"/>
      <c r="E5687" s="27"/>
      <c r="F5687" s="26"/>
      <c r="G5687" s="28" t="str">
        <f t="shared" si="97"/>
        <v/>
      </c>
      <c r="H5687" s="31"/>
    </row>
    <row r="5688" spans="2:8">
      <c r="B5688" s="27"/>
      <c r="C5688" s="27"/>
      <c r="D5688" s="27"/>
      <c r="E5688" s="27"/>
      <c r="F5688" s="26"/>
      <c r="G5688" s="28" t="str">
        <f t="shared" si="97"/>
        <v/>
      </c>
      <c r="H5688" s="31"/>
    </row>
    <row r="5689" spans="2:8">
      <c r="B5689" s="27"/>
      <c r="C5689" s="27"/>
      <c r="D5689" s="27"/>
      <c r="E5689" s="27"/>
      <c r="F5689" s="26"/>
      <c r="G5689" s="28" t="str">
        <f t="shared" si="97"/>
        <v/>
      </c>
      <c r="H5689" s="31"/>
    </row>
    <row r="5690" spans="2:8">
      <c r="B5690" s="27"/>
      <c r="C5690" s="27"/>
      <c r="D5690" s="27"/>
      <c r="E5690" s="27"/>
      <c r="F5690" s="26"/>
      <c r="G5690" s="28" t="str">
        <f t="shared" si="97"/>
        <v/>
      </c>
      <c r="H5690" s="31"/>
    </row>
    <row r="5691" spans="2:8">
      <c r="B5691" s="27"/>
      <c r="C5691" s="27"/>
      <c r="D5691" s="27"/>
      <c r="E5691" s="27"/>
      <c r="F5691" s="26"/>
      <c r="G5691" s="28" t="str">
        <f t="shared" si="97"/>
        <v/>
      </c>
      <c r="H5691" s="31"/>
    </row>
    <row r="5692" spans="2:8">
      <c r="B5692" s="27"/>
      <c r="C5692" s="27"/>
      <c r="D5692" s="27"/>
      <c r="E5692" s="27"/>
      <c r="F5692" s="26"/>
      <c r="G5692" s="28" t="str">
        <f t="shared" si="97"/>
        <v/>
      </c>
      <c r="H5692" s="31"/>
    </row>
    <row r="5693" spans="2:8">
      <c r="B5693" s="27"/>
      <c r="C5693" s="27"/>
      <c r="D5693" s="27"/>
      <c r="E5693" s="27"/>
      <c r="F5693" s="26"/>
      <c r="G5693" s="28" t="str">
        <f t="shared" si="97"/>
        <v/>
      </c>
      <c r="H5693" s="31"/>
    </row>
    <row r="5694" spans="2:8">
      <c r="B5694" s="27"/>
      <c r="C5694" s="27"/>
      <c r="D5694" s="27"/>
      <c r="E5694" s="27"/>
      <c r="F5694" s="26"/>
      <c r="G5694" s="28" t="str">
        <f t="shared" si="97"/>
        <v/>
      </c>
      <c r="H5694" s="31"/>
    </row>
    <row r="5695" spans="2:8">
      <c r="B5695" s="27"/>
      <c r="C5695" s="27"/>
      <c r="D5695" s="27"/>
      <c r="E5695" s="27"/>
      <c r="F5695" s="26"/>
      <c r="G5695" s="28" t="str">
        <f t="shared" si="97"/>
        <v/>
      </c>
      <c r="H5695" s="31"/>
    </row>
    <row r="5696" spans="2:8">
      <c r="B5696" s="27"/>
      <c r="C5696" s="27"/>
      <c r="D5696" s="27"/>
      <c r="E5696" s="27"/>
      <c r="F5696" s="26"/>
      <c r="G5696" s="28" t="str">
        <f t="shared" si="97"/>
        <v/>
      </c>
      <c r="H5696" s="31"/>
    </row>
    <row r="5697" spans="2:8">
      <c r="B5697" s="27"/>
      <c r="C5697" s="27"/>
      <c r="D5697" s="27"/>
      <c r="E5697" s="27"/>
      <c r="F5697" s="26"/>
      <c r="G5697" s="28" t="str">
        <f t="shared" si="97"/>
        <v/>
      </c>
      <c r="H5697" s="31"/>
    </row>
    <row r="5698" spans="2:8">
      <c r="B5698" s="27"/>
      <c r="C5698" s="27"/>
      <c r="D5698" s="27"/>
      <c r="E5698" s="27"/>
      <c r="F5698" s="26"/>
      <c r="G5698" s="28" t="str">
        <f t="shared" si="97"/>
        <v/>
      </c>
      <c r="H5698" s="31"/>
    </row>
    <row r="5699" spans="2:8">
      <c r="B5699" s="27"/>
      <c r="C5699" s="27"/>
      <c r="D5699" s="27"/>
      <c r="E5699" s="27"/>
      <c r="F5699" s="26"/>
      <c r="G5699" s="28" t="str">
        <f t="shared" si="97"/>
        <v/>
      </c>
      <c r="H5699" s="31"/>
    </row>
    <row r="5700" spans="2:8">
      <c r="B5700" s="27"/>
      <c r="C5700" s="27"/>
      <c r="D5700" s="27"/>
      <c r="E5700" s="27"/>
      <c r="F5700" s="26"/>
      <c r="G5700" s="28" t="str">
        <f t="shared" si="97"/>
        <v/>
      </c>
      <c r="H5700" s="31"/>
    </row>
    <row r="5701" spans="2:8">
      <c r="B5701" s="27"/>
      <c r="C5701" s="27"/>
      <c r="D5701" s="27"/>
      <c r="E5701" s="27"/>
      <c r="F5701" s="26"/>
      <c r="G5701" s="28" t="str">
        <f t="shared" si="97"/>
        <v/>
      </c>
      <c r="H5701" s="31"/>
    </row>
    <row r="5702" spans="2:8">
      <c r="B5702" s="27"/>
      <c r="C5702" s="27"/>
      <c r="D5702" s="27"/>
      <c r="E5702" s="27"/>
      <c r="F5702" s="26"/>
      <c r="G5702" s="28" t="str">
        <f t="shared" si="97"/>
        <v/>
      </c>
      <c r="H5702" s="31"/>
    </row>
    <row r="5703" spans="2:8">
      <c r="B5703" s="27"/>
      <c r="C5703" s="27"/>
      <c r="D5703" s="27"/>
      <c r="E5703" s="27"/>
      <c r="F5703" s="26"/>
      <c r="G5703" s="28" t="str">
        <f t="shared" si="97"/>
        <v/>
      </c>
      <c r="H5703" s="31"/>
    </row>
    <row r="5704" spans="2:8">
      <c r="B5704" s="27"/>
      <c r="C5704" s="27"/>
      <c r="D5704" s="27"/>
      <c r="E5704" s="27"/>
      <c r="F5704" s="26"/>
      <c r="G5704" s="28" t="str">
        <f t="shared" si="97"/>
        <v/>
      </c>
      <c r="H5704" s="31"/>
    </row>
    <row r="5705" spans="2:8">
      <c r="B5705" s="27"/>
      <c r="C5705" s="27"/>
      <c r="D5705" s="27"/>
      <c r="E5705" s="27"/>
      <c r="F5705" s="26"/>
      <c r="G5705" s="28" t="str">
        <f t="shared" si="97"/>
        <v/>
      </c>
      <c r="H5705" s="31"/>
    </row>
    <row r="5706" spans="2:8">
      <c r="B5706" s="27"/>
      <c r="C5706" s="27"/>
      <c r="D5706" s="27"/>
      <c r="E5706" s="27"/>
      <c r="F5706" s="26"/>
      <c r="G5706" s="28" t="str">
        <f t="shared" si="97"/>
        <v/>
      </c>
      <c r="H5706" s="31"/>
    </row>
    <row r="5707" spans="2:8">
      <c r="B5707" s="27"/>
      <c r="C5707" s="27"/>
      <c r="D5707" s="27"/>
      <c r="E5707" s="27"/>
      <c r="F5707" s="26"/>
      <c r="G5707" s="28" t="str">
        <f t="shared" si="97"/>
        <v/>
      </c>
      <c r="H5707" s="31"/>
    </row>
    <row r="5708" spans="2:8">
      <c r="B5708" s="27"/>
      <c r="C5708" s="27"/>
      <c r="D5708" s="27"/>
      <c r="E5708" s="27"/>
      <c r="F5708" s="26"/>
      <c r="G5708" s="28" t="str">
        <f t="shared" si="97"/>
        <v/>
      </c>
      <c r="H5708" s="31"/>
    </row>
    <row r="5709" spans="2:8">
      <c r="B5709" s="27"/>
      <c r="C5709" s="27"/>
      <c r="D5709" s="27"/>
      <c r="E5709" s="27"/>
      <c r="F5709" s="26"/>
      <c r="G5709" s="28" t="str">
        <f t="shared" si="97"/>
        <v/>
      </c>
      <c r="H5709" s="31"/>
    </row>
    <row r="5710" spans="2:8">
      <c r="B5710" s="27"/>
      <c r="C5710" s="27"/>
      <c r="D5710" s="27"/>
      <c r="E5710" s="27"/>
      <c r="F5710" s="26"/>
      <c r="G5710" s="28" t="str">
        <f t="shared" si="97"/>
        <v/>
      </c>
      <c r="H5710" s="31"/>
    </row>
    <row r="5711" spans="2:8">
      <c r="B5711" s="27"/>
      <c r="C5711" s="27"/>
      <c r="D5711" s="27"/>
      <c r="E5711" s="27"/>
      <c r="F5711" s="26"/>
      <c r="G5711" s="28" t="str">
        <f t="shared" si="97"/>
        <v/>
      </c>
      <c r="H5711" s="31"/>
    </row>
    <row r="5712" spans="2:8">
      <c r="B5712" s="27"/>
      <c r="C5712" s="27"/>
      <c r="D5712" s="27"/>
      <c r="E5712" s="27"/>
      <c r="F5712" s="26"/>
      <c r="G5712" s="28" t="str">
        <f t="shared" si="97"/>
        <v/>
      </c>
      <c r="H5712" s="31"/>
    </row>
    <row r="5713" spans="2:8">
      <c r="B5713" s="27"/>
      <c r="C5713" s="27"/>
      <c r="D5713" s="27"/>
      <c r="E5713" s="27"/>
      <c r="F5713" s="26"/>
      <c r="G5713" s="28" t="str">
        <f t="shared" si="97"/>
        <v/>
      </c>
      <c r="H5713" s="31"/>
    </row>
    <row r="5714" spans="2:8">
      <c r="B5714" s="27"/>
      <c r="C5714" s="27"/>
      <c r="D5714" s="27"/>
      <c r="E5714" s="27"/>
      <c r="F5714" s="26"/>
      <c r="G5714" s="28" t="str">
        <f t="shared" si="97"/>
        <v/>
      </c>
      <c r="H5714" s="31"/>
    </row>
    <row r="5715" spans="2:8">
      <c r="B5715" s="27"/>
      <c r="C5715" s="27"/>
      <c r="D5715" s="27"/>
      <c r="E5715" s="27"/>
      <c r="F5715" s="26"/>
      <c r="G5715" s="28" t="str">
        <f t="shared" si="97"/>
        <v/>
      </c>
      <c r="H5715" s="31"/>
    </row>
    <row r="5716" spans="2:8">
      <c r="B5716" s="27"/>
      <c r="C5716" s="27"/>
      <c r="D5716" s="27"/>
      <c r="E5716" s="27"/>
      <c r="F5716" s="26"/>
      <c r="G5716" s="28" t="str">
        <f t="shared" si="97"/>
        <v/>
      </c>
      <c r="H5716" s="31"/>
    </row>
    <row r="5717" spans="2:8">
      <c r="B5717" s="27"/>
      <c r="C5717" s="27"/>
      <c r="D5717" s="27"/>
      <c r="E5717" s="27"/>
      <c r="F5717" s="26"/>
      <c r="G5717" s="28" t="str">
        <f t="shared" si="97"/>
        <v/>
      </c>
      <c r="H5717" s="31"/>
    </row>
    <row r="5718" spans="2:8">
      <c r="B5718" s="27"/>
      <c r="C5718" s="27"/>
      <c r="D5718" s="27"/>
      <c r="E5718" s="27"/>
      <c r="F5718" s="26"/>
      <c r="G5718" s="28" t="str">
        <f t="shared" si="97"/>
        <v/>
      </c>
      <c r="H5718" s="31"/>
    </row>
    <row r="5719" spans="2:8">
      <c r="B5719" s="27"/>
      <c r="C5719" s="27"/>
      <c r="D5719" s="27"/>
      <c r="E5719" s="27"/>
      <c r="F5719" s="26"/>
      <c r="G5719" s="28" t="str">
        <f t="shared" si="97"/>
        <v/>
      </c>
      <c r="H5719" s="31"/>
    </row>
    <row r="5720" spans="2:8">
      <c r="B5720" s="27"/>
      <c r="C5720" s="27"/>
      <c r="D5720" s="27"/>
      <c r="E5720" s="27"/>
      <c r="F5720" s="26"/>
      <c r="G5720" s="28" t="str">
        <f t="shared" si="97"/>
        <v/>
      </c>
      <c r="H5720" s="31"/>
    </row>
    <row r="5721" spans="2:8">
      <c r="B5721" s="27"/>
      <c r="C5721" s="27"/>
      <c r="D5721" s="27"/>
      <c r="E5721" s="27"/>
      <c r="F5721" s="26"/>
      <c r="G5721" s="28" t="str">
        <f t="shared" si="97"/>
        <v/>
      </c>
      <c r="H5721" s="31"/>
    </row>
    <row r="5722" spans="2:8">
      <c r="B5722" s="27"/>
      <c r="C5722" s="27"/>
      <c r="D5722" s="27"/>
      <c r="E5722" s="27"/>
      <c r="F5722" s="26"/>
      <c r="G5722" s="28" t="str">
        <f t="shared" si="97"/>
        <v/>
      </c>
      <c r="H5722" s="31"/>
    </row>
    <row r="5723" spans="2:8">
      <c r="B5723" s="27"/>
      <c r="C5723" s="27"/>
      <c r="D5723" s="27"/>
      <c r="E5723" s="27"/>
      <c r="F5723" s="26"/>
      <c r="G5723" s="28" t="str">
        <f t="shared" si="97"/>
        <v/>
      </c>
      <c r="H5723" s="31"/>
    </row>
    <row r="5724" spans="2:8">
      <c r="B5724" s="27"/>
      <c r="C5724" s="27"/>
      <c r="D5724" s="27"/>
      <c r="E5724" s="27"/>
      <c r="F5724" s="26"/>
      <c r="G5724" s="28" t="str">
        <f t="shared" si="97"/>
        <v/>
      </c>
      <c r="H5724" s="31"/>
    </row>
    <row r="5725" spans="2:8">
      <c r="B5725" s="27"/>
      <c r="C5725" s="27"/>
      <c r="D5725" s="27"/>
      <c r="E5725" s="27"/>
      <c r="F5725" s="26"/>
      <c r="G5725" s="28" t="str">
        <f t="shared" si="97"/>
        <v/>
      </c>
      <c r="H5725" s="31"/>
    </row>
    <row r="5726" spans="2:8">
      <c r="B5726" s="27"/>
      <c r="C5726" s="27"/>
      <c r="D5726" s="27"/>
      <c r="E5726" s="27"/>
      <c r="F5726" s="26"/>
      <c r="G5726" s="28" t="str">
        <f t="shared" si="97"/>
        <v/>
      </c>
      <c r="H5726" s="31"/>
    </row>
    <row r="5727" spans="2:8">
      <c r="B5727" s="27"/>
      <c r="C5727" s="27"/>
      <c r="D5727" s="27"/>
      <c r="E5727" s="27"/>
      <c r="F5727" s="26"/>
      <c r="G5727" s="28" t="str">
        <f t="shared" si="97"/>
        <v/>
      </c>
      <c r="H5727" s="31"/>
    </row>
    <row r="5728" spans="2:8">
      <c r="B5728" s="27"/>
      <c r="C5728" s="27"/>
      <c r="D5728" s="27"/>
      <c r="E5728" s="27"/>
      <c r="F5728" s="26"/>
      <c r="G5728" s="28" t="str">
        <f t="shared" si="97"/>
        <v/>
      </c>
      <c r="H5728" s="31"/>
    </row>
    <row r="5729" spans="2:8">
      <c r="B5729" s="27"/>
      <c r="C5729" s="27"/>
      <c r="D5729" s="27"/>
      <c r="E5729" s="27"/>
      <c r="F5729" s="26"/>
      <c r="G5729" s="28" t="str">
        <f t="shared" si="97"/>
        <v/>
      </c>
      <c r="H5729" s="31"/>
    </row>
    <row r="5730" spans="2:8">
      <c r="B5730" s="27"/>
      <c r="C5730" s="27"/>
      <c r="D5730" s="27"/>
      <c r="E5730" s="27"/>
      <c r="F5730" s="26"/>
      <c r="G5730" s="28" t="str">
        <f t="shared" si="97"/>
        <v/>
      </c>
      <c r="H5730" s="31"/>
    </row>
    <row r="5731" spans="2:8">
      <c r="B5731" s="27"/>
      <c r="C5731" s="27"/>
      <c r="D5731" s="27"/>
      <c r="E5731" s="27"/>
      <c r="F5731" s="26"/>
      <c r="G5731" s="28" t="str">
        <f t="shared" si="97"/>
        <v/>
      </c>
      <c r="H5731" s="31"/>
    </row>
    <row r="5732" spans="2:8">
      <c r="B5732" s="27"/>
      <c r="C5732" s="27"/>
      <c r="D5732" s="27"/>
      <c r="E5732" s="27"/>
      <c r="F5732" s="26"/>
      <c r="G5732" s="28" t="str">
        <f t="shared" si="97"/>
        <v/>
      </c>
      <c r="H5732" s="31"/>
    </row>
    <row r="5733" spans="2:8">
      <c r="B5733" s="27"/>
      <c r="C5733" s="27"/>
      <c r="D5733" s="27"/>
      <c r="E5733" s="27"/>
      <c r="F5733" s="26"/>
      <c r="G5733" s="28" t="str">
        <f t="shared" si="97"/>
        <v/>
      </c>
      <c r="H5733" s="31"/>
    </row>
    <row r="5734" spans="2:8">
      <c r="B5734" s="27"/>
      <c r="C5734" s="27"/>
      <c r="D5734" s="27"/>
      <c r="E5734" s="27"/>
      <c r="F5734" s="26"/>
      <c r="G5734" s="28" t="str">
        <f t="shared" si="97"/>
        <v/>
      </c>
      <c r="H5734" s="31"/>
    </row>
    <row r="5735" spans="2:8">
      <c r="B5735" s="27"/>
      <c r="C5735" s="27"/>
      <c r="D5735" s="27"/>
      <c r="E5735" s="27"/>
      <c r="F5735" s="26"/>
      <c r="G5735" s="28" t="str">
        <f t="shared" si="97"/>
        <v/>
      </c>
      <c r="H5735" s="31"/>
    </row>
    <row r="5736" spans="2:8">
      <c r="B5736" s="27"/>
      <c r="C5736" s="27"/>
      <c r="D5736" s="27"/>
      <c r="E5736" s="27"/>
      <c r="F5736" s="26"/>
      <c r="G5736" s="28" t="str">
        <f t="shared" si="97"/>
        <v/>
      </c>
      <c r="H5736" s="31"/>
    </row>
    <row r="5737" spans="2:8">
      <c r="B5737" s="27"/>
      <c r="C5737" s="27"/>
      <c r="D5737" s="27"/>
      <c r="E5737" s="27"/>
      <c r="F5737" s="26"/>
      <c r="G5737" s="28" t="str">
        <f t="shared" ref="G5737:G5800" si="98">IF(F5737="","",IF(F5737="EI",4,IF(F5737="EO",5.2,IF(F5737="EQ",3.9,IF(F5737="ILF",7.5,IF(F5737="EIF",5.4))))))</f>
        <v/>
      </c>
      <c r="H5737" s="31"/>
    </row>
    <row r="5738" spans="2:8">
      <c r="B5738" s="27"/>
      <c r="C5738" s="27"/>
      <c r="D5738" s="27"/>
      <c r="E5738" s="27"/>
      <c r="F5738" s="26"/>
      <c r="G5738" s="28" t="str">
        <f t="shared" si="98"/>
        <v/>
      </c>
      <c r="H5738" s="31"/>
    </row>
    <row r="5739" spans="2:8">
      <c r="B5739" s="27"/>
      <c r="C5739" s="27"/>
      <c r="D5739" s="27"/>
      <c r="E5739" s="27"/>
      <c r="F5739" s="26"/>
      <c r="G5739" s="28" t="str">
        <f t="shared" si="98"/>
        <v/>
      </c>
      <c r="H5739" s="31"/>
    </row>
    <row r="5740" spans="2:8">
      <c r="B5740" s="27"/>
      <c r="C5740" s="27"/>
      <c r="D5740" s="27"/>
      <c r="E5740" s="27"/>
      <c r="F5740" s="26"/>
      <c r="G5740" s="28" t="str">
        <f t="shared" si="98"/>
        <v/>
      </c>
      <c r="H5740" s="31"/>
    </row>
    <row r="5741" spans="2:8">
      <c r="B5741" s="27"/>
      <c r="C5741" s="27"/>
      <c r="D5741" s="27"/>
      <c r="E5741" s="27"/>
      <c r="F5741" s="26"/>
      <c r="G5741" s="28" t="str">
        <f t="shared" si="98"/>
        <v/>
      </c>
      <c r="H5741" s="31"/>
    </row>
    <row r="5742" spans="2:8">
      <c r="B5742" s="27"/>
      <c r="C5742" s="27"/>
      <c r="D5742" s="27"/>
      <c r="E5742" s="27"/>
      <c r="F5742" s="26"/>
      <c r="G5742" s="28" t="str">
        <f t="shared" si="98"/>
        <v/>
      </c>
      <c r="H5742" s="31"/>
    </row>
    <row r="5743" spans="2:8">
      <c r="B5743" s="27"/>
      <c r="C5743" s="27"/>
      <c r="D5743" s="27"/>
      <c r="E5743" s="27"/>
      <c r="F5743" s="26"/>
      <c r="G5743" s="28" t="str">
        <f t="shared" si="98"/>
        <v/>
      </c>
      <c r="H5743" s="31"/>
    </row>
    <row r="5744" spans="2:8">
      <c r="B5744" s="27"/>
      <c r="C5744" s="27"/>
      <c r="D5744" s="27"/>
      <c r="E5744" s="27"/>
      <c r="F5744" s="26"/>
      <c r="G5744" s="28" t="str">
        <f t="shared" si="98"/>
        <v/>
      </c>
      <c r="H5744" s="31"/>
    </row>
    <row r="5745" spans="2:8">
      <c r="B5745" s="27"/>
      <c r="C5745" s="27"/>
      <c r="D5745" s="27"/>
      <c r="E5745" s="27"/>
      <c r="F5745" s="26"/>
      <c r="G5745" s="28" t="str">
        <f t="shared" si="98"/>
        <v/>
      </c>
      <c r="H5745" s="31"/>
    </row>
    <row r="5746" spans="2:8">
      <c r="B5746" s="27"/>
      <c r="C5746" s="27"/>
      <c r="D5746" s="27"/>
      <c r="E5746" s="27"/>
      <c r="F5746" s="26"/>
      <c r="G5746" s="28" t="str">
        <f t="shared" si="98"/>
        <v/>
      </c>
      <c r="H5746" s="31"/>
    </row>
    <row r="5747" spans="2:8">
      <c r="B5747" s="27"/>
      <c r="C5747" s="27"/>
      <c r="D5747" s="27"/>
      <c r="E5747" s="27"/>
      <c r="F5747" s="26"/>
      <c r="G5747" s="28" t="str">
        <f t="shared" si="98"/>
        <v/>
      </c>
      <c r="H5747" s="31"/>
    </row>
    <row r="5748" spans="2:8">
      <c r="B5748" s="27"/>
      <c r="C5748" s="27"/>
      <c r="D5748" s="27"/>
      <c r="E5748" s="27"/>
      <c r="F5748" s="26"/>
      <c r="G5748" s="28" t="str">
        <f t="shared" si="98"/>
        <v/>
      </c>
      <c r="H5748" s="31"/>
    </row>
    <row r="5749" spans="2:8">
      <c r="B5749" s="27"/>
      <c r="C5749" s="27"/>
      <c r="D5749" s="27"/>
      <c r="E5749" s="27"/>
      <c r="F5749" s="26"/>
      <c r="G5749" s="28" t="str">
        <f t="shared" si="98"/>
        <v/>
      </c>
      <c r="H5749" s="31"/>
    </row>
    <row r="5750" spans="2:8">
      <c r="B5750" s="27"/>
      <c r="C5750" s="27"/>
      <c r="D5750" s="27"/>
      <c r="E5750" s="27"/>
      <c r="F5750" s="26"/>
      <c r="G5750" s="28" t="str">
        <f t="shared" si="98"/>
        <v/>
      </c>
      <c r="H5750" s="31"/>
    </row>
    <row r="5751" spans="2:8">
      <c r="B5751" s="27"/>
      <c r="C5751" s="27"/>
      <c r="D5751" s="27"/>
      <c r="E5751" s="27"/>
      <c r="F5751" s="26"/>
      <c r="G5751" s="28" t="str">
        <f t="shared" si="98"/>
        <v/>
      </c>
      <c r="H5751" s="31"/>
    </row>
    <row r="5752" spans="2:8">
      <c r="B5752" s="27"/>
      <c r="C5752" s="27"/>
      <c r="D5752" s="27"/>
      <c r="E5752" s="27"/>
      <c r="F5752" s="26"/>
      <c r="G5752" s="28" t="str">
        <f t="shared" si="98"/>
        <v/>
      </c>
      <c r="H5752" s="31"/>
    </row>
    <row r="5753" spans="2:8">
      <c r="B5753" s="27"/>
      <c r="C5753" s="27"/>
      <c r="D5753" s="27"/>
      <c r="E5753" s="27"/>
      <c r="F5753" s="26"/>
      <c r="G5753" s="28" t="str">
        <f t="shared" si="98"/>
        <v/>
      </c>
      <c r="H5753" s="31"/>
    </row>
    <row r="5754" spans="2:8">
      <c r="B5754" s="27"/>
      <c r="C5754" s="27"/>
      <c r="D5754" s="27"/>
      <c r="E5754" s="27"/>
      <c r="F5754" s="26"/>
      <c r="G5754" s="28" t="str">
        <f t="shared" si="98"/>
        <v/>
      </c>
      <c r="H5754" s="31"/>
    </row>
    <row r="5755" spans="2:8">
      <c r="B5755" s="27"/>
      <c r="C5755" s="27"/>
      <c r="D5755" s="27"/>
      <c r="E5755" s="27"/>
      <c r="F5755" s="26"/>
      <c r="G5755" s="28" t="str">
        <f t="shared" si="98"/>
        <v/>
      </c>
      <c r="H5755" s="31"/>
    </row>
    <row r="5756" spans="2:8">
      <c r="B5756" s="27"/>
      <c r="C5756" s="27"/>
      <c r="D5756" s="27"/>
      <c r="E5756" s="27"/>
      <c r="F5756" s="26"/>
      <c r="G5756" s="28" t="str">
        <f t="shared" si="98"/>
        <v/>
      </c>
      <c r="H5756" s="31"/>
    </row>
    <row r="5757" spans="2:8">
      <c r="B5757" s="27"/>
      <c r="C5757" s="27"/>
      <c r="D5757" s="27"/>
      <c r="E5757" s="27"/>
      <c r="F5757" s="26"/>
      <c r="G5757" s="28" t="str">
        <f t="shared" si="98"/>
        <v/>
      </c>
      <c r="H5757" s="31"/>
    </row>
    <row r="5758" spans="2:8">
      <c r="B5758" s="27"/>
      <c r="C5758" s="27"/>
      <c r="D5758" s="27"/>
      <c r="E5758" s="27"/>
      <c r="F5758" s="26"/>
      <c r="G5758" s="28" t="str">
        <f t="shared" si="98"/>
        <v/>
      </c>
      <c r="H5758" s="31"/>
    </row>
    <row r="5759" spans="2:8">
      <c r="B5759" s="27"/>
      <c r="C5759" s="27"/>
      <c r="D5759" s="27"/>
      <c r="E5759" s="27"/>
      <c r="F5759" s="26"/>
      <c r="G5759" s="28" t="str">
        <f t="shared" si="98"/>
        <v/>
      </c>
      <c r="H5759" s="31"/>
    </row>
    <row r="5760" spans="2:8">
      <c r="B5760" s="27"/>
      <c r="C5760" s="27"/>
      <c r="D5760" s="27"/>
      <c r="E5760" s="27"/>
      <c r="F5760" s="26"/>
      <c r="G5760" s="28" t="str">
        <f t="shared" si="98"/>
        <v/>
      </c>
      <c r="H5760" s="31"/>
    </row>
    <row r="5761" spans="2:8">
      <c r="B5761" s="27"/>
      <c r="C5761" s="27"/>
      <c r="D5761" s="27"/>
      <c r="E5761" s="27"/>
      <c r="F5761" s="26"/>
      <c r="G5761" s="28" t="str">
        <f t="shared" si="98"/>
        <v/>
      </c>
      <c r="H5761" s="31"/>
    </row>
    <row r="5762" spans="2:8">
      <c r="B5762" s="27"/>
      <c r="C5762" s="27"/>
      <c r="D5762" s="27"/>
      <c r="E5762" s="27"/>
      <c r="F5762" s="26"/>
      <c r="G5762" s="28" t="str">
        <f t="shared" si="98"/>
        <v/>
      </c>
      <c r="H5762" s="31"/>
    </row>
    <row r="5763" spans="2:8">
      <c r="B5763" s="27"/>
      <c r="C5763" s="27"/>
      <c r="D5763" s="27"/>
      <c r="E5763" s="27"/>
      <c r="F5763" s="26"/>
      <c r="G5763" s="28" t="str">
        <f t="shared" si="98"/>
        <v/>
      </c>
      <c r="H5763" s="31"/>
    </row>
    <row r="5764" spans="2:8">
      <c r="B5764" s="27"/>
      <c r="C5764" s="27"/>
      <c r="D5764" s="27"/>
      <c r="E5764" s="27"/>
      <c r="F5764" s="26"/>
      <c r="G5764" s="28" t="str">
        <f t="shared" si="98"/>
        <v/>
      </c>
      <c r="H5764" s="31"/>
    </row>
    <row r="5765" spans="2:8">
      <c r="B5765" s="27"/>
      <c r="C5765" s="27"/>
      <c r="D5765" s="27"/>
      <c r="E5765" s="27"/>
      <c r="F5765" s="26"/>
      <c r="G5765" s="28" t="str">
        <f t="shared" si="98"/>
        <v/>
      </c>
      <c r="H5765" s="31"/>
    </row>
    <row r="5766" spans="2:8">
      <c r="B5766" s="27"/>
      <c r="C5766" s="27"/>
      <c r="D5766" s="27"/>
      <c r="E5766" s="27"/>
      <c r="F5766" s="26"/>
      <c r="G5766" s="28" t="str">
        <f t="shared" si="98"/>
        <v/>
      </c>
      <c r="H5766" s="31"/>
    </row>
    <row r="5767" spans="2:8">
      <c r="B5767" s="27"/>
      <c r="C5767" s="27"/>
      <c r="D5767" s="27"/>
      <c r="E5767" s="27"/>
      <c r="F5767" s="26"/>
      <c r="G5767" s="28" t="str">
        <f t="shared" si="98"/>
        <v/>
      </c>
      <c r="H5767" s="31"/>
    </row>
    <row r="5768" spans="2:8">
      <c r="B5768" s="27"/>
      <c r="C5768" s="27"/>
      <c r="D5768" s="27"/>
      <c r="E5768" s="27"/>
      <c r="F5768" s="26"/>
      <c r="G5768" s="28" t="str">
        <f t="shared" si="98"/>
        <v/>
      </c>
      <c r="H5768" s="31"/>
    </row>
    <row r="5769" spans="2:8">
      <c r="B5769" s="27"/>
      <c r="C5769" s="27"/>
      <c r="D5769" s="27"/>
      <c r="E5769" s="27"/>
      <c r="F5769" s="26"/>
      <c r="G5769" s="28" t="str">
        <f t="shared" si="98"/>
        <v/>
      </c>
      <c r="H5769" s="31"/>
    </row>
    <row r="5770" spans="2:8">
      <c r="B5770" s="27"/>
      <c r="C5770" s="27"/>
      <c r="D5770" s="27"/>
      <c r="E5770" s="27"/>
      <c r="F5770" s="26"/>
      <c r="G5770" s="28" t="str">
        <f t="shared" si="98"/>
        <v/>
      </c>
      <c r="H5770" s="31"/>
    </row>
    <row r="5771" spans="2:8">
      <c r="B5771" s="27"/>
      <c r="C5771" s="27"/>
      <c r="D5771" s="27"/>
      <c r="E5771" s="27"/>
      <c r="F5771" s="26"/>
      <c r="G5771" s="28" t="str">
        <f t="shared" si="98"/>
        <v/>
      </c>
      <c r="H5771" s="31"/>
    </row>
    <row r="5772" spans="2:8">
      <c r="B5772" s="27"/>
      <c r="C5772" s="27"/>
      <c r="D5772" s="27"/>
      <c r="E5772" s="27"/>
      <c r="F5772" s="26"/>
      <c r="G5772" s="28" t="str">
        <f t="shared" si="98"/>
        <v/>
      </c>
      <c r="H5772" s="31"/>
    </row>
    <row r="5773" spans="2:8">
      <c r="B5773" s="27"/>
      <c r="C5773" s="27"/>
      <c r="D5773" s="27"/>
      <c r="E5773" s="27"/>
      <c r="F5773" s="26"/>
      <c r="G5773" s="28" t="str">
        <f t="shared" si="98"/>
        <v/>
      </c>
      <c r="H5773" s="31"/>
    </row>
    <row r="5774" spans="2:8">
      <c r="B5774" s="27"/>
      <c r="C5774" s="27"/>
      <c r="D5774" s="27"/>
      <c r="E5774" s="27"/>
      <c r="F5774" s="26"/>
      <c r="G5774" s="28" t="str">
        <f t="shared" si="98"/>
        <v/>
      </c>
      <c r="H5774" s="31"/>
    </row>
    <row r="5775" spans="2:8">
      <c r="B5775" s="27"/>
      <c r="C5775" s="27"/>
      <c r="D5775" s="27"/>
      <c r="E5775" s="27"/>
      <c r="F5775" s="26"/>
      <c r="G5775" s="28" t="str">
        <f t="shared" si="98"/>
        <v/>
      </c>
      <c r="H5775" s="31"/>
    </row>
    <row r="5776" spans="2:8">
      <c r="B5776" s="27"/>
      <c r="C5776" s="27"/>
      <c r="D5776" s="27"/>
      <c r="E5776" s="27"/>
      <c r="F5776" s="26"/>
      <c r="G5776" s="28" t="str">
        <f t="shared" si="98"/>
        <v/>
      </c>
      <c r="H5776" s="31"/>
    </row>
    <row r="5777" spans="2:8">
      <c r="B5777" s="27"/>
      <c r="C5777" s="27"/>
      <c r="D5777" s="27"/>
      <c r="E5777" s="27"/>
      <c r="F5777" s="26"/>
      <c r="G5777" s="28" t="str">
        <f t="shared" si="98"/>
        <v/>
      </c>
      <c r="H5777" s="31"/>
    </row>
    <row r="5778" spans="2:8">
      <c r="B5778" s="27"/>
      <c r="C5778" s="27"/>
      <c r="D5778" s="27"/>
      <c r="E5778" s="27"/>
      <c r="F5778" s="26"/>
      <c r="G5778" s="28" t="str">
        <f t="shared" si="98"/>
        <v/>
      </c>
      <c r="H5778" s="31"/>
    </row>
    <row r="5779" spans="2:8">
      <c r="B5779" s="27"/>
      <c r="C5779" s="27"/>
      <c r="D5779" s="27"/>
      <c r="E5779" s="27"/>
      <c r="F5779" s="26"/>
      <c r="G5779" s="28" t="str">
        <f t="shared" si="98"/>
        <v/>
      </c>
      <c r="H5779" s="31"/>
    </row>
    <row r="5780" spans="2:8">
      <c r="B5780" s="27"/>
      <c r="C5780" s="27"/>
      <c r="D5780" s="27"/>
      <c r="E5780" s="27"/>
      <c r="F5780" s="26"/>
      <c r="G5780" s="28" t="str">
        <f t="shared" si="98"/>
        <v/>
      </c>
      <c r="H5780" s="31"/>
    </row>
    <row r="5781" spans="2:8">
      <c r="B5781" s="27"/>
      <c r="C5781" s="27"/>
      <c r="D5781" s="27"/>
      <c r="E5781" s="27"/>
      <c r="F5781" s="26"/>
      <c r="G5781" s="28" t="str">
        <f t="shared" si="98"/>
        <v/>
      </c>
      <c r="H5781" s="31"/>
    </row>
    <row r="5782" spans="2:8">
      <c r="B5782" s="27"/>
      <c r="C5782" s="27"/>
      <c r="D5782" s="27"/>
      <c r="E5782" s="27"/>
      <c r="F5782" s="26"/>
      <c r="G5782" s="28" t="str">
        <f t="shared" si="98"/>
        <v/>
      </c>
      <c r="H5782" s="31"/>
    </row>
    <row r="5783" spans="2:8">
      <c r="B5783" s="27"/>
      <c r="C5783" s="27"/>
      <c r="D5783" s="27"/>
      <c r="E5783" s="27"/>
      <c r="F5783" s="26"/>
      <c r="G5783" s="28" t="str">
        <f t="shared" si="98"/>
        <v/>
      </c>
      <c r="H5783" s="31"/>
    </row>
    <row r="5784" spans="2:8">
      <c r="B5784" s="27"/>
      <c r="C5784" s="27"/>
      <c r="D5784" s="27"/>
      <c r="E5784" s="27"/>
      <c r="F5784" s="26"/>
      <c r="G5784" s="28" t="str">
        <f t="shared" si="98"/>
        <v/>
      </c>
      <c r="H5784" s="31"/>
    </row>
    <row r="5785" spans="2:8">
      <c r="B5785" s="27"/>
      <c r="C5785" s="27"/>
      <c r="D5785" s="27"/>
      <c r="E5785" s="27"/>
      <c r="F5785" s="26"/>
      <c r="G5785" s="28" t="str">
        <f t="shared" si="98"/>
        <v/>
      </c>
      <c r="H5785" s="31"/>
    </row>
    <row r="5786" spans="2:8">
      <c r="B5786" s="27"/>
      <c r="C5786" s="27"/>
      <c r="D5786" s="27"/>
      <c r="E5786" s="27"/>
      <c r="F5786" s="26"/>
      <c r="G5786" s="28" t="str">
        <f t="shared" si="98"/>
        <v/>
      </c>
      <c r="H5786" s="31"/>
    </row>
    <row r="5787" spans="2:8">
      <c r="B5787" s="27"/>
      <c r="C5787" s="27"/>
      <c r="D5787" s="27"/>
      <c r="E5787" s="27"/>
      <c r="F5787" s="26"/>
      <c r="G5787" s="28" t="str">
        <f t="shared" si="98"/>
        <v/>
      </c>
      <c r="H5787" s="31"/>
    </row>
    <row r="5788" spans="2:8">
      <c r="B5788" s="27"/>
      <c r="C5788" s="27"/>
      <c r="D5788" s="27"/>
      <c r="E5788" s="27"/>
      <c r="F5788" s="26"/>
      <c r="G5788" s="28" t="str">
        <f t="shared" si="98"/>
        <v/>
      </c>
      <c r="H5788" s="31"/>
    </row>
    <row r="5789" spans="2:8">
      <c r="B5789" s="27"/>
      <c r="C5789" s="27"/>
      <c r="D5789" s="27"/>
      <c r="E5789" s="27"/>
      <c r="F5789" s="26"/>
      <c r="G5789" s="28" t="str">
        <f t="shared" si="98"/>
        <v/>
      </c>
      <c r="H5789" s="31"/>
    </row>
    <row r="5790" spans="2:8">
      <c r="B5790" s="27"/>
      <c r="C5790" s="27"/>
      <c r="D5790" s="27"/>
      <c r="E5790" s="27"/>
      <c r="F5790" s="26"/>
      <c r="G5790" s="28" t="str">
        <f t="shared" si="98"/>
        <v/>
      </c>
      <c r="H5790" s="31"/>
    </row>
    <row r="5791" spans="2:8">
      <c r="B5791" s="27"/>
      <c r="C5791" s="27"/>
      <c r="D5791" s="27"/>
      <c r="E5791" s="27"/>
      <c r="F5791" s="26"/>
      <c r="G5791" s="28" t="str">
        <f t="shared" si="98"/>
        <v/>
      </c>
      <c r="H5791" s="31"/>
    </row>
    <row r="5792" spans="2:8">
      <c r="B5792" s="27"/>
      <c r="C5792" s="27"/>
      <c r="D5792" s="27"/>
      <c r="E5792" s="27"/>
      <c r="F5792" s="26"/>
      <c r="G5792" s="28" t="str">
        <f t="shared" si="98"/>
        <v/>
      </c>
      <c r="H5792" s="31"/>
    </row>
    <row r="5793" spans="2:8">
      <c r="B5793" s="27"/>
      <c r="C5793" s="27"/>
      <c r="D5793" s="27"/>
      <c r="E5793" s="27"/>
      <c r="F5793" s="26"/>
      <c r="G5793" s="28" t="str">
        <f t="shared" si="98"/>
        <v/>
      </c>
      <c r="H5793" s="31"/>
    </row>
    <row r="5794" spans="2:8">
      <c r="B5794" s="27"/>
      <c r="C5794" s="27"/>
      <c r="D5794" s="27"/>
      <c r="E5794" s="27"/>
      <c r="F5794" s="26"/>
      <c r="G5794" s="28" t="str">
        <f t="shared" si="98"/>
        <v/>
      </c>
      <c r="H5794" s="31"/>
    </row>
    <row r="5795" spans="2:8">
      <c r="B5795" s="27"/>
      <c r="C5795" s="27"/>
      <c r="D5795" s="27"/>
      <c r="E5795" s="27"/>
      <c r="F5795" s="26"/>
      <c r="G5795" s="28" t="str">
        <f t="shared" si="98"/>
        <v/>
      </c>
      <c r="H5795" s="31"/>
    </row>
    <row r="5796" spans="2:8">
      <c r="B5796" s="27"/>
      <c r="C5796" s="27"/>
      <c r="D5796" s="27"/>
      <c r="E5796" s="27"/>
      <c r="F5796" s="26"/>
      <c r="G5796" s="28" t="str">
        <f t="shared" si="98"/>
        <v/>
      </c>
      <c r="H5796" s="31"/>
    </row>
    <row r="5797" spans="2:8">
      <c r="B5797" s="27"/>
      <c r="C5797" s="27"/>
      <c r="D5797" s="27"/>
      <c r="E5797" s="27"/>
      <c r="F5797" s="26"/>
      <c r="G5797" s="28" t="str">
        <f t="shared" si="98"/>
        <v/>
      </c>
      <c r="H5797" s="31"/>
    </row>
    <row r="5798" spans="2:8">
      <c r="B5798" s="27"/>
      <c r="C5798" s="27"/>
      <c r="D5798" s="27"/>
      <c r="E5798" s="27"/>
      <c r="F5798" s="26"/>
      <c r="G5798" s="28" t="str">
        <f t="shared" si="98"/>
        <v/>
      </c>
      <c r="H5798" s="31"/>
    </row>
    <row r="5799" spans="2:8">
      <c r="B5799" s="27"/>
      <c r="C5799" s="27"/>
      <c r="D5799" s="27"/>
      <c r="E5799" s="27"/>
      <c r="F5799" s="26"/>
      <c r="G5799" s="28" t="str">
        <f t="shared" si="98"/>
        <v/>
      </c>
      <c r="H5799" s="31"/>
    </row>
    <row r="5800" spans="2:8">
      <c r="B5800" s="27"/>
      <c r="C5800" s="27"/>
      <c r="D5800" s="27"/>
      <c r="E5800" s="27"/>
      <c r="F5800" s="26"/>
      <c r="G5800" s="28" t="str">
        <f t="shared" si="98"/>
        <v/>
      </c>
      <c r="H5800" s="31"/>
    </row>
    <row r="5801" spans="2:8">
      <c r="B5801" s="27"/>
      <c r="C5801" s="27"/>
      <c r="D5801" s="27"/>
      <c r="E5801" s="27"/>
      <c r="F5801" s="26"/>
      <c r="G5801" s="28" t="str">
        <f t="shared" ref="G5801:G5864" si="99">IF(F5801="","",IF(F5801="EI",4,IF(F5801="EO",5.2,IF(F5801="EQ",3.9,IF(F5801="ILF",7.5,IF(F5801="EIF",5.4))))))</f>
        <v/>
      </c>
      <c r="H5801" s="31"/>
    </row>
    <row r="5802" spans="2:8">
      <c r="B5802" s="27"/>
      <c r="C5802" s="27"/>
      <c r="D5802" s="27"/>
      <c r="E5802" s="27"/>
      <c r="F5802" s="26"/>
      <c r="G5802" s="28" t="str">
        <f t="shared" si="99"/>
        <v/>
      </c>
      <c r="H5802" s="31"/>
    </row>
    <row r="5803" spans="2:8">
      <c r="B5803" s="27"/>
      <c r="C5803" s="27"/>
      <c r="D5803" s="27"/>
      <c r="E5803" s="27"/>
      <c r="F5803" s="26"/>
      <c r="G5803" s="28" t="str">
        <f t="shared" si="99"/>
        <v/>
      </c>
      <c r="H5803" s="31"/>
    </row>
    <row r="5804" spans="2:8">
      <c r="B5804" s="27"/>
      <c r="C5804" s="27"/>
      <c r="D5804" s="27"/>
      <c r="E5804" s="27"/>
      <c r="F5804" s="26"/>
      <c r="G5804" s="28" t="str">
        <f t="shared" si="99"/>
        <v/>
      </c>
      <c r="H5804" s="31"/>
    </row>
    <row r="5805" spans="2:8">
      <c r="B5805" s="27"/>
      <c r="C5805" s="27"/>
      <c r="D5805" s="27"/>
      <c r="E5805" s="27"/>
      <c r="F5805" s="26"/>
      <c r="G5805" s="28" t="str">
        <f t="shared" si="99"/>
        <v/>
      </c>
      <c r="H5805" s="31"/>
    </row>
    <row r="5806" spans="2:8">
      <c r="B5806" s="27"/>
      <c r="C5806" s="27"/>
      <c r="D5806" s="27"/>
      <c r="E5806" s="27"/>
      <c r="F5806" s="26"/>
      <c r="G5806" s="28" t="str">
        <f t="shared" si="99"/>
        <v/>
      </c>
      <c r="H5806" s="31"/>
    </row>
    <row r="5807" spans="2:8">
      <c r="B5807" s="27"/>
      <c r="C5807" s="27"/>
      <c r="D5807" s="27"/>
      <c r="E5807" s="27"/>
      <c r="F5807" s="26"/>
      <c r="G5807" s="28" t="str">
        <f t="shared" si="99"/>
        <v/>
      </c>
      <c r="H5807" s="31"/>
    </row>
    <row r="5808" spans="2:8">
      <c r="B5808" s="27"/>
      <c r="C5808" s="27"/>
      <c r="D5808" s="27"/>
      <c r="E5808" s="27"/>
      <c r="F5808" s="26"/>
      <c r="G5808" s="28" t="str">
        <f t="shared" si="99"/>
        <v/>
      </c>
      <c r="H5808" s="31"/>
    </row>
    <row r="5809" spans="2:8">
      <c r="B5809" s="27"/>
      <c r="C5809" s="27"/>
      <c r="D5809" s="27"/>
      <c r="E5809" s="27"/>
      <c r="F5809" s="26"/>
      <c r="G5809" s="28" t="str">
        <f t="shared" si="99"/>
        <v/>
      </c>
      <c r="H5809" s="31"/>
    </row>
    <row r="5810" spans="2:8">
      <c r="B5810" s="27"/>
      <c r="C5810" s="27"/>
      <c r="D5810" s="27"/>
      <c r="E5810" s="27"/>
      <c r="F5810" s="26"/>
      <c r="G5810" s="28" t="str">
        <f t="shared" si="99"/>
        <v/>
      </c>
      <c r="H5810" s="31"/>
    </row>
    <row r="5811" spans="2:8">
      <c r="B5811" s="27"/>
      <c r="C5811" s="27"/>
      <c r="D5811" s="27"/>
      <c r="E5811" s="27"/>
      <c r="F5811" s="26"/>
      <c r="G5811" s="28" t="str">
        <f t="shared" si="99"/>
        <v/>
      </c>
      <c r="H5811" s="31"/>
    </row>
    <row r="5812" spans="2:8">
      <c r="B5812" s="27"/>
      <c r="C5812" s="27"/>
      <c r="D5812" s="27"/>
      <c r="E5812" s="27"/>
      <c r="F5812" s="26"/>
      <c r="G5812" s="28" t="str">
        <f t="shared" si="99"/>
        <v/>
      </c>
      <c r="H5812" s="31"/>
    </row>
    <row r="5813" spans="2:8">
      <c r="B5813" s="27"/>
      <c r="C5813" s="27"/>
      <c r="D5813" s="27"/>
      <c r="E5813" s="27"/>
      <c r="F5813" s="26"/>
      <c r="G5813" s="28" t="str">
        <f t="shared" si="99"/>
        <v/>
      </c>
      <c r="H5813" s="31"/>
    </row>
    <row r="5814" spans="2:8">
      <c r="B5814" s="27"/>
      <c r="C5814" s="27"/>
      <c r="D5814" s="27"/>
      <c r="E5814" s="27"/>
      <c r="F5814" s="26"/>
      <c r="G5814" s="28" t="str">
        <f t="shared" si="99"/>
        <v/>
      </c>
      <c r="H5814" s="31"/>
    </row>
    <row r="5815" spans="2:8">
      <c r="B5815" s="27"/>
      <c r="C5815" s="27"/>
      <c r="D5815" s="27"/>
      <c r="E5815" s="27"/>
      <c r="F5815" s="26"/>
      <c r="G5815" s="28" t="str">
        <f t="shared" si="99"/>
        <v/>
      </c>
      <c r="H5815" s="31"/>
    </row>
    <row r="5816" spans="2:8">
      <c r="B5816" s="27"/>
      <c r="C5816" s="27"/>
      <c r="D5816" s="27"/>
      <c r="E5816" s="27"/>
      <c r="F5816" s="26"/>
      <c r="G5816" s="28" t="str">
        <f t="shared" si="99"/>
        <v/>
      </c>
      <c r="H5816" s="31"/>
    </row>
    <row r="5817" spans="2:8">
      <c r="B5817" s="27"/>
      <c r="C5817" s="27"/>
      <c r="D5817" s="27"/>
      <c r="E5817" s="27"/>
      <c r="F5817" s="26"/>
      <c r="G5817" s="28" t="str">
        <f t="shared" si="99"/>
        <v/>
      </c>
      <c r="H5817" s="31"/>
    </row>
    <row r="5818" spans="2:8">
      <c r="B5818" s="27"/>
      <c r="C5818" s="27"/>
      <c r="D5818" s="27"/>
      <c r="E5818" s="27"/>
      <c r="F5818" s="26"/>
      <c r="G5818" s="28" t="str">
        <f t="shared" si="99"/>
        <v/>
      </c>
      <c r="H5818" s="31"/>
    </row>
    <row r="5819" spans="2:8">
      <c r="B5819" s="27"/>
      <c r="C5819" s="27"/>
      <c r="D5819" s="27"/>
      <c r="E5819" s="27"/>
      <c r="F5819" s="26"/>
      <c r="G5819" s="28" t="str">
        <f t="shared" si="99"/>
        <v/>
      </c>
      <c r="H5819" s="31"/>
    </row>
    <row r="5820" spans="2:8">
      <c r="B5820" s="27"/>
      <c r="C5820" s="27"/>
      <c r="D5820" s="27"/>
      <c r="E5820" s="27"/>
      <c r="F5820" s="26"/>
      <c r="G5820" s="28" t="str">
        <f t="shared" si="99"/>
        <v/>
      </c>
      <c r="H5820" s="31"/>
    </row>
    <row r="5821" spans="2:8">
      <c r="B5821" s="27"/>
      <c r="C5821" s="27"/>
      <c r="D5821" s="27"/>
      <c r="E5821" s="27"/>
      <c r="F5821" s="26"/>
      <c r="G5821" s="28" t="str">
        <f t="shared" si="99"/>
        <v/>
      </c>
      <c r="H5821" s="31"/>
    </row>
    <row r="5822" spans="2:8">
      <c r="B5822" s="27"/>
      <c r="C5822" s="27"/>
      <c r="D5822" s="27"/>
      <c r="E5822" s="27"/>
      <c r="F5822" s="26"/>
      <c r="G5822" s="28" t="str">
        <f t="shared" si="99"/>
        <v/>
      </c>
      <c r="H5822" s="31"/>
    </row>
    <row r="5823" spans="2:8">
      <c r="B5823" s="27"/>
      <c r="C5823" s="27"/>
      <c r="D5823" s="27"/>
      <c r="E5823" s="27"/>
      <c r="F5823" s="26"/>
      <c r="G5823" s="28" t="str">
        <f t="shared" si="99"/>
        <v/>
      </c>
      <c r="H5823" s="31"/>
    </row>
    <row r="5824" spans="2:8">
      <c r="B5824" s="27"/>
      <c r="C5824" s="27"/>
      <c r="D5824" s="27"/>
      <c r="E5824" s="27"/>
      <c r="F5824" s="26"/>
      <c r="G5824" s="28" t="str">
        <f t="shared" si="99"/>
        <v/>
      </c>
      <c r="H5824" s="31"/>
    </row>
    <row r="5825" spans="2:8">
      <c r="B5825" s="27"/>
      <c r="C5825" s="27"/>
      <c r="D5825" s="27"/>
      <c r="E5825" s="27"/>
      <c r="F5825" s="26"/>
      <c r="G5825" s="28" t="str">
        <f t="shared" si="99"/>
        <v/>
      </c>
      <c r="H5825" s="31"/>
    </row>
    <row r="5826" spans="2:8">
      <c r="B5826" s="27"/>
      <c r="C5826" s="27"/>
      <c r="D5826" s="27"/>
      <c r="E5826" s="27"/>
      <c r="F5826" s="26"/>
      <c r="G5826" s="28" t="str">
        <f t="shared" si="99"/>
        <v/>
      </c>
      <c r="H5826" s="31"/>
    </row>
    <row r="5827" spans="2:8">
      <c r="B5827" s="27"/>
      <c r="C5827" s="27"/>
      <c r="D5827" s="27"/>
      <c r="E5827" s="27"/>
      <c r="F5827" s="26"/>
      <c r="G5827" s="28" t="str">
        <f t="shared" si="99"/>
        <v/>
      </c>
      <c r="H5827" s="31"/>
    </row>
    <row r="5828" spans="2:8">
      <c r="B5828" s="27"/>
      <c r="C5828" s="27"/>
      <c r="D5828" s="27"/>
      <c r="E5828" s="27"/>
      <c r="F5828" s="26"/>
      <c r="G5828" s="28" t="str">
        <f t="shared" si="99"/>
        <v/>
      </c>
      <c r="H5828" s="31"/>
    </row>
    <row r="5829" spans="2:8">
      <c r="B5829" s="27"/>
      <c r="C5829" s="27"/>
      <c r="D5829" s="27"/>
      <c r="E5829" s="27"/>
      <c r="F5829" s="26"/>
      <c r="G5829" s="28" t="str">
        <f t="shared" si="99"/>
        <v/>
      </c>
      <c r="H5829" s="31"/>
    </row>
    <row r="5830" spans="2:8">
      <c r="B5830" s="27"/>
      <c r="C5830" s="27"/>
      <c r="D5830" s="27"/>
      <c r="E5830" s="27"/>
      <c r="F5830" s="26"/>
      <c r="G5830" s="28" t="str">
        <f t="shared" si="99"/>
        <v/>
      </c>
      <c r="H5830" s="31"/>
    </row>
    <row r="5831" spans="2:8">
      <c r="B5831" s="27"/>
      <c r="C5831" s="27"/>
      <c r="D5831" s="27"/>
      <c r="E5831" s="27"/>
      <c r="F5831" s="26"/>
      <c r="G5831" s="28" t="str">
        <f t="shared" si="99"/>
        <v/>
      </c>
      <c r="H5831" s="31"/>
    </row>
    <row r="5832" spans="2:8">
      <c r="B5832" s="27"/>
      <c r="C5832" s="27"/>
      <c r="D5832" s="27"/>
      <c r="E5832" s="27"/>
      <c r="F5832" s="26"/>
      <c r="G5832" s="28" t="str">
        <f t="shared" si="99"/>
        <v/>
      </c>
      <c r="H5832" s="31"/>
    </row>
    <row r="5833" spans="2:8">
      <c r="B5833" s="27"/>
      <c r="C5833" s="27"/>
      <c r="D5833" s="27"/>
      <c r="E5833" s="27"/>
      <c r="F5833" s="26"/>
      <c r="G5833" s="28" t="str">
        <f t="shared" si="99"/>
        <v/>
      </c>
      <c r="H5833" s="31"/>
    </row>
    <row r="5834" spans="2:8">
      <c r="B5834" s="27"/>
      <c r="C5834" s="27"/>
      <c r="D5834" s="27"/>
      <c r="E5834" s="27"/>
      <c r="F5834" s="26"/>
      <c r="G5834" s="28" t="str">
        <f t="shared" si="99"/>
        <v/>
      </c>
      <c r="H5834" s="31"/>
    </row>
    <row r="5835" spans="2:8">
      <c r="B5835" s="27"/>
      <c r="C5835" s="27"/>
      <c r="D5835" s="27"/>
      <c r="E5835" s="27"/>
      <c r="F5835" s="26"/>
      <c r="G5835" s="28" t="str">
        <f t="shared" si="99"/>
        <v/>
      </c>
      <c r="H5835" s="31"/>
    </row>
    <row r="5836" spans="2:8">
      <c r="B5836" s="27"/>
      <c r="C5836" s="27"/>
      <c r="D5836" s="27"/>
      <c r="E5836" s="27"/>
      <c r="F5836" s="26"/>
      <c r="G5836" s="28" t="str">
        <f t="shared" si="99"/>
        <v/>
      </c>
      <c r="H5836" s="31"/>
    </row>
    <row r="5837" spans="2:8">
      <c r="B5837" s="27"/>
      <c r="C5837" s="27"/>
      <c r="D5837" s="27"/>
      <c r="E5837" s="27"/>
      <c r="F5837" s="26"/>
      <c r="G5837" s="28" t="str">
        <f t="shared" si="99"/>
        <v/>
      </c>
      <c r="H5837" s="31"/>
    </row>
    <row r="5838" spans="2:8">
      <c r="B5838" s="27"/>
      <c r="C5838" s="27"/>
      <c r="D5838" s="27"/>
      <c r="E5838" s="27"/>
      <c r="F5838" s="26"/>
      <c r="G5838" s="28" t="str">
        <f t="shared" si="99"/>
        <v/>
      </c>
      <c r="H5838" s="31"/>
    </row>
    <row r="5839" spans="2:8">
      <c r="B5839" s="27"/>
      <c r="C5839" s="27"/>
      <c r="D5839" s="27"/>
      <c r="E5839" s="27"/>
      <c r="F5839" s="26"/>
      <c r="G5839" s="28" t="str">
        <f t="shared" si="99"/>
        <v/>
      </c>
      <c r="H5839" s="31"/>
    </row>
    <row r="5840" spans="2:8">
      <c r="B5840" s="27"/>
      <c r="C5840" s="27"/>
      <c r="D5840" s="27"/>
      <c r="E5840" s="27"/>
      <c r="F5840" s="26"/>
      <c r="G5840" s="28" t="str">
        <f t="shared" si="99"/>
        <v/>
      </c>
      <c r="H5840" s="31"/>
    </row>
    <row r="5841" spans="2:8">
      <c r="B5841" s="27"/>
      <c r="C5841" s="27"/>
      <c r="D5841" s="27"/>
      <c r="E5841" s="27"/>
      <c r="F5841" s="26"/>
      <c r="G5841" s="28" t="str">
        <f t="shared" si="99"/>
        <v/>
      </c>
      <c r="H5841" s="31"/>
    </row>
    <row r="5842" spans="2:8">
      <c r="B5842" s="27"/>
      <c r="C5842" s="27"/>
      <c r="D5842" s="27"/>
      <c r="E5842" s="27"/>
      <c r="F5842" s="26"/>
      <c r="G5842" s="28" t="str">
        <f t="shared" si="99"/>
        <v/>
      </c>
      <c r="H5842" s="31"/>
    </row>
    <row r="5843" spans="2:8">
      <c r="B5843" s="27"/>
      <c r="C5843" s="27"/>
      <c r="D5843" s="27"/>
      <c r="E5843" s="27"/>
      <c r="F5843" s="26"/>
      <c r="G5843" s="28" t="str">
        <f t="shared" si="99"/>
        <v/>
      </c>
      <c r="H5843" s="31"/>
    </row>
    <row r="5844" spans="2:8">
      <c r="B5844" s="27"/>
      <c r="C5844" s="27"/>
      <c r="D5844" s="27"/>
      <c r="E5844" s="27"/>
      <c r="F5844" s="26"/>
      <c r="G5844" s="28" t="str">
        <f t="shared" si="99"/>
        <v/>
      </c>
      <c r="H5844" s="31"/>
    </row>
    <row r="5845" spans="2:8">
      <c r="B5845" s="27"/>
      <c r="C5845" s="27"/>
      <c r="D5845" s="27"/>
      <c r="E5845" s="27"/>
      <c r="F5845" s="26"/>
      <c r="G5845" s="28" t="str">
        <f t="shared" si="99"/>
        <v/>
      </c>
      <c r="H5845" s="31"/>
    </row>
    <row r="5846" spans="2:8">
      <c r="B5846" s="27"/>
      <c r="C5846" s="27"/>
      <c r="D5846" s="27"/>
      <c r="E5846" s="27"/>
      <c r="F5846" s="26"/>
      <c r="G5846" s="28" t="str">
        <f t="shared" si="99"/>
        <v/>
      </c>
      <c r="H5846" s="31"/>
    </row>
    <row r="5847" spans="2:8">
      <c r="B5847" s="27"/>
      <c r="C5847" s="27"/>
      <c r="D5847" s="27"/>
      <c r="E5847" s="27"/>
      <c r="F5847" s="26"/>
      <c r="G5847" s="28" t="str">
        <f t="shared" si="99"/>
        <v/>
      </c>
      <c r="H5847" s="31"/>
    </row>
    <row r="5848" spans="2:8">
      <c r="B5848" s="27"/>
      <c r="C5848" s="27"/>
      <c r="D5848" s="27"/>
      <c r="E5848" s="27"/>
      <c r="F5848" s="26"/>
      <c r="G5848" s="28" t="str">
        <f t="shared" si="99"/>
        <v/>
      </c>
      <c r="H5848" s="31"/>
    </row>
    <row r="5849" spans="2:8">
      <c r="B5849" s="27"/>
      <c r="C5849" s="27"/>
      <c r="D5849" s="27"/>
      <c r="E5849" s="27"/>
      <c r="F5849" s="26"/>
      <c r="G5849" s="28" t="str">
        <f t="shared" si="99"/>
        <v/>
      </c>
      <c r="H5849" s="31"/>
    </row>
    <row r="5850" spans="2:8">
      <c r="B5850" s="27"/>
      <c r="C5850" s="27"/>
      <c r="D5850" s="27"/>
      <c r="E5850" s="27"/>
      <c r="F5850" s="26"/>
      <c r="G5850" s="28" t="str">
        <f t="shared" si="99"/>
        <v/>
      </c>
      <c r="H5850" s="31"/>
    </row>
    <row r="5851" spans="2:8">
      <c r="B5851" s="27"/>
      <c r="C5851" s="27"/>
      <c r="D5851" s="27"/>
      <c r="E5851" s="27"/>
      <c r="F5851" s="26"/>
      <c r="G5851" s="28" t="str">
        <f t="shared" si="99"/>
        <v/>
      </c>
      <c r="H5851" s="31"/>
    </row>
    <row r="5852" spans="2:8">
      <c r="B5852" s="27"/>
      <c r="C5852" s="27"/>
      <c r="D5852" s="27"/>
      <c r="E5852" s="27"/>
      <c r="F5852" s="26"/>
      <c r="G5852" s="28" t="str">
        <f t="shared" si="99"/>
        <v/>
      </c>
      <c r="H5852" s="31"/>
    </row>
    <row r="5853" spans="2:8">
      <c r="B5853" s="27"/>
      <c r="C5853" s="27"/>
      <c r="D5853" s="27"/>
      <c r="E5853" s="27"/>
      <c r="F5853" s="26"/>
      <c r="G5853" s="28" t="str">
        <f t="shared" si="99"/>
        <v/>
      </c>
      <c r="H5853" s="31"/>
    </row>
    <row r="5854" spans="2:8">
      <c r="B5854" s="27"/>
      <c r="C5854" s="27"/>
      <c r="D5854" s="27"/>
      <c r="E5854" s="27"/>
      <c r="F5854" s="26"/>
      <c r="G5854" s="28" t="str">
        <f t="shared" si="99"/>
        <v/>
      </c>
      <c r="H5854" s="31"/>
    </row>
    <row r="5855" spans="2:8">
      <c r="B5855" s="27"/>
      <c r="C5855" s="27"/>
      <c r="D5855" s="27"/>
      <c r="E5855" s="27"/>
      <c r="F5855" s="26"/>
      <c r="G5855" s="28" t="str">
        <f t="shared" si="99"/>
        <v/>
      </c>
      <c r="H5855" s="31"/>
    </row>
    <row r="5856" spans="2:8">
      <c r="B5856" s="27"/>
      <c r="C5856" s="27"/>
      <c r="D5856" s="27"/>
      <c r="E5856" s="27"/>
      <c r="F5856" s="26"/>
      <c r="G5856" s="28" t="str">
        <f t="shared" si="99"/>
        <v/>
      </c>
      <c r="H5856" s="31"/>
    </row>
    <row r="5857" spans="2:8">
      <c r="B5857" s="27"/>
      <c r="C5857" s="27"/>
      <c r="D5857" s="27"/>
      <c r="E5857" s="27"/>
      <c r="F5857" s="26"/>
      <c r="G5857" s="28" t="str">
        <f t="shared" si="99"/>
        <v/>
      </c>
      <c r="H5857" s="31"/>
    </row>
    <row r="5858" spans="2:8">
      <c r="B5858" s="27"/>
      <c r="C5858" s="27"/>
      <c r="D5858" s="27"/>
      <c r="E5858" s="27"/>
      <c r="F5858" s="26"/>
      <c r="G5858" s="28" t="str">
        <f t="shared" si="99"/>
        <v/>
      </c>
      <c r="H5858" s="31"/>
    </row>
    <row r="5859" spans="2:8">
      <c r="B5859" s="27"/>
      <c r="C5859" s="27"/>
      <c r="D5859" s="27"/>
      <c r="E5859" s="27"/>
      <c r="F5859" s="26"/>
      <c r="G5859" s="28" t="str">
        <f t="shared" si="99"/>
        <v/>
      </c>
      <c r="H5859" s="31"/>
    </row>
    <row r="5860" spans="2:8">
      <c r="B5860" s="27"/>
      <c r="C5860" s="27"/>
      <c r="D5860" s="27"/>
      <c r="E5860" s="27"/>
      <c r="F5860" s="26"/>
      <c r="G5860" s="28" t="str">
        <f t="shared" si="99"/>
        <v/>
      </c>
      <c r="H5860" s="31"/>
    </row>
    <row r="5861" spans="2:8">
      <c r="B5861" s="27"/>
      <c r="C5861" s="27"/>
      <c r="D5861" s="27"/>
      <c r="E5861" s="27"/>
      <c r="F5861" s="26"/>
      <c r="G5861" s="28" t="str">
        <f t="shared" si="99"/>
        <v/>
      </c>
      <c r="H5861" s="31"/>
    </row>
    <row r="5862" spans="2:8">
      <c r="B5862" s="27"/>
      <c r="C5862" s="27"/>
      <c r="D5862" s="27"/>
      <c r="E5862" s="27"/>
      <c r="F5862" s="26"/>
      <c r="G5862" s="28" t="str">
        <f t="shared" si="99"/>
        <v/>
      </c>
      <c r="H5862" s="31"/>
    </row>
    <row r="5863" spans="2:8">
      <c r="B5863" s="27"/>
      <c r="C5863" s="27"/>
      <c r="D5863" s="27"/>
      <c r="E5863" s="27"/>
      <c r="F5863" s="26"/>
      <c r="G5863" s="28" t="str">
        <f t="shared" si="99"/>
        <v/>
      </c>
      <c r="H5863" s="31"/>
    </row>
    <row r="5864" spans="2:8">
      <c r="B5864" s="27"/>
      <c r="C5864" s="27"/>
      <c r="D5864" s="27"/>
      <c r="E5864" s="27"/>
      <c r="F5864" s="26"/>
      <c r="G5864" s="28" t="str">
        <f t="shared" si="99"/>
        <v/>
      </c>
      <c r="H5864" s="31"/>
    </row>
    <row r="5865" spans="2:8">
      <c r="B5865" s="27"/>
      <c r="C5865" s="27"/>
      <c r="D5865" s="27"/>
      <c r="E5865" s="27"/>
      <c r="F5865" s="26"/>
      <c r="G5865" s="28" t="str">
        <f t="shared" ref="G5865:G5928" si="100">IF(F5865="","",IF(F5865="EI",4,IF(F5865="EO",5.2,IF(F5865="EQ",3.9,IF(F5865="ILF",7.5,IF(F5865="EIF",5.4))))))</f>
        <v/>
      </c>
      <c r="H5865" s="31"/>
    </row>
    <row r="5866" spans="2:8">
      <c r="B5866" s="27"/>
      <c r="C5866" s="27"/>
      <c r="D5866" s="27"/>
      <c r="E5866" s="27"/>
      <c r="F5866" s="26"/>
      <c r="G5866" s="28" t="str">
        <f t="shared" si="100"/>
        <v/>
      </c>
      <c r="H5866" s="31"/>
    </row>
    <row r="5867" spans="2:8">
      <c r="B5867" s="27"/>
      <c r="C5867" s="27"/>
      <c r="D5867" s="27"/>
      <c r="E5867" s="27"/>
      <c r="F5867" s="26"/>
      <c r="G5867" s="28" t="str">
        <f t="shared" si="100"/>
        <v/>
      </c>
      <c r="H5867" s="31"/>
    </row>
    <row r="5868" spans="2:8">
      <c r="B5868" s="27"/>
      <c r="C5868" s="27"/>
      <c r="D5868" s="27"/>
      <c r="E5868" s="27"/>
      <c r="F5868" s="26"/>
      <c r="G5868" s="28" t="str">
        <f t="shared" si="100"/>
        <v/>
      </c>
      <c r="H5868" s="31"/>
    </row>
    <row r="5869" spans="2:8">
      <c r="B5869" s="27"/>
      <c r="C5869" s="27"/>
      <c r="D5869" s="27"/>
      <c r="E5869" s="27"/>
      <c r="F5869" s="26"/>
      <c r="G5869" s="28" t="str">
        <f t="shared" si="100"/>
        <v/>
      </c>
      <c r="H5869" s="31"/>
    </row>
    <row r="5870" spans="2:8">
      <c r="B5870" s="27"/>
      <c r="C5870" s="27"/>
      <c r="D5870" s="27"/>
      <c r="E5870" s="27"/>
      <c r="F5870" s="26"/>
      <c r="G5870" s="28" t="str">
        <f t="shared" si="100"/>
        <v/>
      </c>
      <c r="H5870" s="31"/>
    </row>
    <row r="5871" spans="2:8">
      <c r="B5871" s="27"/>
      <c r="C5871" s="27"/>
      <c r="D5871" s="27"/>
      <c r="E5871" s="27"/>
      <c r="F5871" s="26"/>
      <c r="G5871" s="28" t="str">
        <f t="shared" si="100"/>
        <v/>
      </c>
      <c r="H5871" s="31"/>
    </row>
    <row r="5872" spans="2:8">
      <c r="B5872" s="27"/>
      <c r="C5872" s="27"/>
      <c r="D5872" s="27"/>
      <c r="E5872" s="27"/>
      <c r="F5872" s="26"/>
      <c r="G5872" s="28" t="str">
        <f t="shared" si="100"/>
        <v/>
      </c>
      <c r="H5872" s="31"/>
    </row>
    <row r="5873" spans="2:8">
      <c r="B5873" s="27"/>
      <c r="C5873" s="27"/>
      <c r="D5873" s="27"/>
      <c r="E5873" s="27"/>
      <c r="F5873" s="26"/>
      <c r="G5873" s="28" t="str">
        <f t="shared" si="100"/>
        <v/>
      </c>
      <c r="H5873" s="31"/>
    </row>
    <row r="5874" spans="2:8">
      <c r="B5874" s="27"/>
      <c r="C5874" s="27"/>
      <c r="D5874" s="27"/>
      <c r="E5874" s="27"/>
      <c r="F5874" s="26"/>
      <c r="G5874" s="28" t="str">
        <f t="shared" si="100"/>
        <v/>
      </c>
      <c r="H5874" s="31"/>
    </row>
    <row r="5875" spans="2:8">
      <c r="B5875" s="27"/>
      <c r="C5875" s="27"/>
      <c r="D5875" s="27"/>
      <c r="E5875" s="27"/>
      <c r="F5875" s="26"/>
      <c r="G5875" s="28" t="str">
        <f t="shared" si="100"/>
        <v/>
      </c>
      <c r="H5875" s="31"/>
    </row>
    <row r="5876" spans="2:8">
      <c r="B5876" s="27"/>
      <c r="C5876" s="27"/>
      <c r="D5876" s="27"/>
      <c r="E5876" s="27"/>
      <c r="F5876" s="26"/>
      <c r="G5876" s="28" t="str">
        <f t="shared" si="100"/>
        <v/>
      </c>
      <c r="H5876" s="31"/>
    </row>
    <row r="5877" spans="2:8">
      <c r="B5877" s="27"/>
      <c r="C5877" s="27"/>
      <c r="D5877" s="27"/>
      <c r="E5877" s="27"/>
      <c r="F5877" s="26"/>
      <c r="G5877" s="28" t="str">
        <f t="shared" si="100"/>
        <v/>
      </c>
      <c r="H5877" s="31"/>
    </row>
    <row r="5878" spans="2:8">
      <c r="B5878" s="27"/>
      <c r="C5878" s="27"/>
      <c r="D5878" s="27"/>
      <c r="E5878" s="27"/>
      <c r="F5878" s="26"/>
      <c r="G5878" s="28" t="str">
        <f t="shared" si="100"/>
        <v/>
      </c>
      <c r="H5878" s="31"/>
    </row>
    <row r="5879" spans="2:8">
      <c r="B5879" s="27"/>
      <c r="C5879" s="27"/>
      <c r="D5879" s="27"/>
      <c r="E5879" s="27"/>
      <c r="F5879" s="26"/>
      <c r="G5879" s="28" t="str">
        <f t="shared" si="100"/>
        <v/>
      </c>
      <c r="H5879" s="31"/>
    </row>
    <row r="5880" spans="2:8">
      <c r="B5880" s="27"/>
      <c r="C5880" s="27"/>
      <c r="D5880" s="27"/>
      <c r="E5880" s="27"/>
      <c r="F5880" s="26"/>
      <c r="G5880" s="28" t="str">
        <f t="shared" si="100"/>
        <v/>
      </c>
      <c r="H5880" s="31"/>
    </row>
    <row r="5881" spans="2:8">
      <c r="B5881" s="27"/>
      <c r="C5881" s="27"/>
      <c r="D5881" s="27"/>
      <c r="E5881" s="27"/>
      <c r="F5881" s="26"/>
      <c r="G5881" s="28" t="str">
        <f t="shared" si="100"/>
        <v/>
      </c>
      <c r="H5881" s="31"/>
    </row>
    <row r="5882" spans="2:8">
      <c r="B5882" s="27"/>
      <c r="C5882" s="27"/>
      <c r="D5882" s="27"/>
      <c r="E5882" s="27"/>
      <c r="F5882" s="26"/>
      <c r="G5882" s="28" t="str">
        <f t="shared" si="100"/>
        <v/>
      </c>
      <c r="H5882" s="31"/>
    </row>
    <row r="5883" spans="2:8">
      <c r="B5883" s="27"/>
      <c r="C5883" s="27"/>
      <c r="D5883" s="27"/>
      <c r="E5883" s="27"/>
      <c r="F5883" s="26"/>
      <c r="G5883" s="28" t="str">
        <f t="shared" si="100"/>
        <v/>
      </c>
      <c r="H5883" s="31"/>
    </row>
    <row r="5884" spans="2:8">
      <c r="B5884" s="27"/>
      <c r="C5884" s="27"/>
      <c r="D5884" s="27"/>
      <c r="E5884" s="27"/>
      <c r="F5884" s="26"/>
      <c r="G5884" s="28" t="str">
        <f t="shared" si="100"/>
        <v/>
      </c>
      <c r="H5884" s="31"/>
    </row>
    <row r="5885" spans="2:8">
      <c r="B5885" s="27"/>
      <c r="C5885" s="27"/>
      <c r="D5885" s="27"/>
      <c r="E5885" s="27"/>
      <c r="F5885" s="26"/>
      <c r="G5885" s="28" t="str">
        <f t="shared" si="100"/>
        <v/>
      </c>
      <c r="H5885" s="31"/>
    </row>
    <row r="5886" spans="2:8">
      <c r="B5886" s="27"/>
      <c r="C5886" s="27"/>
      <c r="D5886" s="27"/>
      <c r="E5886" s="27"/>
      <c r="F5886" s="26"/>
      <c r="G5886" s="28" t="str">
        <f t="shared" si="100"/>
        <v/>
      </c>
      <c r="H5886" s="31"/>
    </row>
    <row r="5887" spans="2:8">
      <c r="B5887" s="27"/>
      <c r="C5887" s="27"/>
      <c r="D5887" s="27"/>
      <c r="E5887" s="27"/>
      <c r="F5887" s="26"/>
      <c r="G5887" s="28" t="str">
        <f t="shared" si="100"/>
        <v/>
      </c>
      <c r="H5887" s="31"/>
    </row>
    <row r="5888" spans="2:8">
      <c r="B5888" s="27"/>
      <c r="C5888" s="27"/>
      <c r="D5888" s="27"/>
      <c r="E5888" s="27"/>
      <c r="F5888" s="26"/>
      <c r="G5888" s="28" t="str">
        <f t="shared" si="100"/>
        <v/>
      </c>
      <c r="H5888" s="31"/>
    </row>
    <row r="5889" spans="2:8">
      <c r="B5889" s="27"/>
      <c r="C5889" s="27"/>
      <c r="D5889" s="27"/>
      <c r="E5889" s="27"/>
      <c r="F5889" s="26"/>
      <c r="G5889" s="28" t="str">
        <f t="shared" si="100"/>
        <v/>
      </c>
      <c r="H5889" s="31"/>
    </row>
    <row r="5890" spans="2:8">
      <c r="B5890" s="27"/>
      <c r="C5890" s="27"/>
      <c r="D5890" s="27"/>
      <c r="E5890" s="27"/>
      <c r="F5890" s="26"/>
      <c r="G5890" s="28" t="str">
        <f t="shared" si="100"/>
        <v/>
      </c>
      <c r="H5890" s="31"/>
    </row>
    <row r="5891" spans="2:8">
      <c r="B5891" s="27"/>
      <c r="C5891" s="27"/>
      <c r="D5891" s="27"/>
      <c r="E5891" s="27"/>
      <c r="F5891" s="26"/>
      <c r="G5891" s="28" t="str">
        <f t="shared" si="100"/>
        <v/>
      </c>
      <c r="H5891" s="31"/>
    </row>
    <row r="5892" spans="2:8">
      <c r="B5892" s="27"/>
      <c r="C5892" s="27"/>
      <c r="D5892" s="27"/>
      <c r="E5892" s="27"/>
      <c r="F5892" s="26"/>
      <c r="G5892" s="28" t="str">
        <f t="shared" si="100"/>
        <v/>
      </c>
      <c r="H5892" s="31"/>
    </row>
    <row r="5893" spans="2:8">
      <c r="B5893" s="27"/>
      <c r="C5893" s="27"/>
      <c r="D5893" s="27"/>
      <c r="E5893" s="27"/>
      <c r="F5893" s="26"/>
      <c r="G5893" s="28" t="str">
        <f t="shared" si="100"/>
        <v/>
      </c>
      <c r="H5893" s="31"/>
    </row>
    <row r="5894" spans="2:8">
      <c r="B5894" s="27"/>
      <c r="C5894" s="27"/>
      <c r="D5894" s="27"/>
      <c r="E5894" s="27"/>
      <c r="F5894" s="26"/>
      <c r="G5894" s="28" t="str">
        <f t="shared" si="100"/>
        <v/>
      </c>
      <c r="H5894" s="31"/>
    </row>
    <row r="5895" spans="2:8">
      <c r="B5895" s="27"/>
      <c r="C5895" s="27"/>
      <c r="D5895" s="27"/>
      <c r="E5895" s="27"/>
      <c r="F5895" s="26"/>
      <c r="G5895" s="28" t="str">
        <f t="shared" si="100"/>
        <v/>
      </c>
      <c r="H5895" s="31"/>
    </row>
    <row r="5896" spans="2:8">
      <c r="B5896" s="27"/>
      <c r="C5896" s="27"/>
      <c r="D5896" s="27"/>
      <c r="E5896" s="27"/>
      <c r="F5896" s="26"/>
      <c r="G5896" s="28" t="str">
        <f t="shared" si="100"/>
        <v/>
      </c>
      <c r="H5896" s="31"/>
    </row>
    <row r="5897" spans="2:8">
      <c r="B5897" s="27"/>
      <c r="C5897" s="27"/>
      <c r="D5897" s="27"/>
      <c r="E5897" s="27"/>
      <c r="F5897" s="26"/>
      <c r="G5897" s="28" t="str">
        <f t="shared" si="100"/>
        <v/>
      </c>
      <c r="H5897" s="31"/>
    </row>
    <row r="5898" spans="2:8">
      <c r="B5898" s="27"/>
      <c r="C5898" s="27"/>
      <c r="D5898" s="27"/>
      <c r="E5898" s="27"/>
      <c r="F5898" s="26"/>
      <c r="G5898" s="28" t="str">
        <f t="shared" si="100"/>
        <v/>
      </c>
      <c r="H5898" s="31"/>
    </row>
    <row r="5899" spans="2:8">
      <c r="B5899" s="27"/>
      <c r="C5899" s="27"/>
      <c r="D5899" s="27"/>
      <c r="E5899" s="27"/>
      <c r="F5899" s="26"/>
      <c r="G5899" s="28" t="str">
        <f t="shared" si="100"/>
        <v/>
      </c>
      <c r="H5899" s="31"/>
    </row>
    <row r="5900" spans="2:8">
      <c r="B5900" s="27"/>
      <c r="C5900" s="27"/>
      <c r="D5900" s="27"/>
      <c r="E5900" s="27"/>
      <c r="F5900" s="26"/>
      <c r="G5900" s="28" t="str">
        <f t="shared" si="100"/>
        <v/>
      </c>
      <c r="H5900" s="31"/>
    </row>
    <row r="5901" spans="2:8">
      <c r="B5901" s="27"/>
      <c r="C5901" s="27"/>
      <c r="D5901" s="27"/>
      <c r="E5901" s="27"/>
      <c r="F5901" s="26"/>
      <c r="G5901" s="28" t="str">
        <f t="shared" si="100"/>
        <v/>
      </c>
      <c r="H5901" s="31"/>
    </row>
    <row r="5902" spans="2:8">
      <c r="B5902" s="27"/>
      <c r="C5902" s="27"/>
      <c r="D5902" s="27"/>
      <c r="E5902" s="27"/>
      <c r="F5902" s="26"/>
      <c r="G5902" s="28" t="str">
        <f t="shared" si="100"/>
        <v/>
      </c>
      <c r="H5902" s="31"/>
    </row>
    <row r="5903" spans="2:8">
      <c r="B5903" s="27"/>
      <c r="C5903" s="27"/>
      <c r="D5903" s="27"/>
      <c r="E5903" s="27"/>
      <c r="F5903" s="26"/>
      <c r="G5903" s="28" t="str">
        <f t="shared" si="100"/>
        <v/>
      </c>
      <c r="H5903" s="31"/>
    </row>
    <row r="5904" spans="2:8">
      <c r="B5904" s="27"/>
      <c r="C5904" s="27"/>
      <c r="D5904" s="27"/>
      <c r="E5904" s="27"/>
      <c r="F5904" s="26"/>
      <c r="G5904" s="28" t="str">
        <f t="shared" si="100"/>
        <v/>
      </c>
      <c r="H5904" s="31"/>
    </row>
    <row r="5905" spans="2:8">
      <c r="B5905" s="27"/>
      <c r="C5905" s="27"/>
      <c r="D5905" s="27"/>
      <c r="E5905" s="27"/>
      <c r="F5905" s="26"/>
      <c r="G5905" s="28" t="str">
        <f t="shared" si="100"/>
        <v/>
      </c>
      <c r="H5905" s="31"/>
    </row>
    <row r="5906" spans="2:8">
      <c r="B5906" s="27"/>
      <c r="C5906" s="27"/>
      <c r="D5906" s="27"/>
      <c r="E5906" s="27"/>
      <c r="F5906" s="26"/>
      <c r="G5906" s="28" t="str">
        <f t="shared" si="100"/>
        <v/>
      </c>
      <c r="H5906" s="31"/>
    </row>
    <row r="5907" spans="2:8">
      <c r="B5907" s="27"/>
      <c r="C5907" s="27"/>
      <c r="D5907" s="27"/>
      <c r="E5907" s="27"/>
      <c r="F5907" s="26"/>
      <c r="G5907" s="28" t="str">
        <f t="shared" si="100"/>
        <v/>
      </c>
      <c r="H5907" s="31"/>
    </row>
    <row r="5908" spans="2:8">
      <c r="B5908" s="27"/>
      <c r="C5908" s="27"/>
      <c r="D5908" s="27"/>
      <c r="E5908" s="27"/>
      <c r="F5908" s="26"/>
      <c r="G5908" s="28" t="str">
        <f t="shared" si="100"/>
        <v/>
      </c>
      <c r="H5908" s="31"/>
    </row>
    <row r="5909" spans="2:8">
      <c r="B5909" s="27"/>
      <c r="C5909" s="27"/>
      <c r="D5909" s="27"/>
      <c r="E5909" s="27"/>
      <c r="F5909" s="26"/>
      <c r="G5909" s="28" t="str">
        <f t="shared" si="100"/>
        <v/>
      </c>
      <c r="H5909" s="31"/>
    </row>
    <row r="5910" spans="2:8">
      <c r="B5910" s="27"/>
      <c r="C5910" s="27"/>
      <c r="D5910" s="27"/>
      <c r="E5910" s="27"/>
      <c r="F5910" s="26"/>
      <c r="G5910" s="28" t="str">
        <f t="shared" si="100"/>
        <v/>
      </c>
      <c r="H5910" s="31"/>
    </row>
    <row r="5911" spans="2:8">
      <c r="B5911" s="27"/>
      <c r="C5911" s="27"/>
      <c r="D5911" s="27"/>
      <c r="E5911" s="27"/>
      <c r="F5911" s="26"/>
      <c r="G5911" s="28" t="str">
        <f t="shared" si="100"/>
        <v/>
      </c>
      <c r="H5911" s="31"/>
    </row>
    <row r="5912" spans="2:8">
      <c r="B5912" s="27"/>
      <c r="C5912" s="27"/>
      <c r="D5912" s="27"/>
      <c r="E5912" s="27"/>
      <c r="F5912" s="26"/>
      <c r="G5912" s="28" t="str">
        <f t="shared" si="100"/>
        <v/>
      </c>
      <c r="H5912" s="31"/>
    </row>
    <row r="5913" spans="2:8">
      <c r="B5913" s="27"/>
      <c r="C5913" s="27"/>
      <c r="D5913" s="27"/>
      <c r="E5913" s="27"/>
      <c r="F5913" s="26"/>
      <c r="G5913" s="28" t="str">
        <f t="shared" si="100"/>
        <v/>
      </c>
      <c r="H5913" s="31"/>
    </row>
    <row r="5914" spans="2:8">
      <c r="B5914" s="27"/>
      <c r="C5914" s="27"/>
      <c r="D5914" s="27"/>
      <c r="E5914" s="27"/>
      <c r="F5914" s="26"/>
      <c r="G5914" s="28" t="str">
        <f t="shared" si="100"/>
        <v/>
      </c>
      <c r="H5914" s="31"/>
    </row>
    <row r="5915" spans="2:8">
      <c r="B5915" s="27"/>
      <c r="C5915" s="27"/>
      <c r="D5915" s="27"/>
      <c r="E5915" s="27"/>
      <c r="F5915" s="26"/>
      <c r="G5915" s="28" t="str">
        <f t="shared" si="100"/>
        <v/>
      </c>
      <c r="H5915" s="31"/>
    </row>
    <row r="5916" spans="2:8">
      <c r="B5916" s="27"/>
      <c r="C5916" s="27"/>
      <c r="D5916" s="27"/>
      <c r="E5916" s="27"/>
      <c r="F5916" s="26"/>
      <c r="G5916" s="28" t="str">
        <f t="shared" si="100"/>
        <v/>
      </c>
      <c r="H5916" s="31"/>
    </row>
    <row r="5917" spans="2:8">
      <c r="B5917" s="27"/>
      <c r="C5917" s="27"/>
      <c r="D5917" s="27"/>
      <c r="E5917" s="27"/>
      <c r="F5917" s="26"/>
      <c r="G5917" s="28" t="str">
        <f t="shared" si="100"/>
        <v/>
      </c>
      <c r="H5917" s="31"/>
    </row>
    <row r="5918" spans="2:8">
      <c r="B5918" s="27"/>
      <c r="C5918" s="27"/>
      <c r="D5918" s="27"/>
      <c r="E5918" s="27"/>
      <c r="F5918" s="26"/>
      <c r="G5918" s="28" t="str">
        <f t="shared" si="100"/>
        <v/>
      </c>
      <c r="H5918" s="31"/>
    </row>
    <row r="5919" spans="2:8">
      <c r="B5919" s="27"/>
      <c r="C5919" s="27"/>
      <c r="D5919" s="27"/>
      <c r="E5919" s="27"/>
      <c r="F5919" s="26"/>
      <c r="G5919" s="28" t="str">
        <f t="shared" si="100"/>
        <v/>
      </c>
      <c r="H5919" s="31"/>
    </row>
    <row r="5920" spans="2:8">
      <c r="B5920" s="27"/>
      <c r="C5920" s="27"/>
      <c r="D5920" s="27"/>
      <c r="E5920" s="27"/>
      <c r="F5920" s="26"/>
      <c r="G5920" s="28" t="str">
        <f t="shared" si="100"/>
        <v/>
      </c>
      <c r="H5920" s="31"/>
    </row>
    <row r="5921" spans="2:8">
      <c r="B5921" s="27"/>
      <c r="C5921" s="27"/>
      <c r="D5921" s="27"/>
      <c r="E5921" s="27"/>
      <c r="F5921" s="26"/>
      <c r="G5921" s="28" t="str">
        <f t="shared" si="100"/>
        <v/>
      </c>
      <c r="H5921" s="31"/>
    </row>
    <row r="5922" spans="2:8">
      <c r="B5922" s="27"/>
      <c r="C5922" s="27"/>
      <c r="D5922" s="27"/>
      <c r="E5922" s="27"/>
      <c r="F5922" s="26"/>
      <c r="G5922" s="28" t="str">
        <f t="shared" si="100"/>
        <v/>
      </c>
      <c r="H5922" s="31"/>
    </row>
    <row r="5923" spans="2:8">
      <c r="B5923" s="27"/>
      <c r="C5923" s="27"/>
      <c r="D5923" s="27"/>
      <c r="E5923" s="27"/>
      <c r="F5923" s="26"/>
      <c r="G5923" s="28" t="str">
        <f t="shared" si="100"/>
        <v/>
      </c>
      <c r="H5923" s="31"/>
    </row>
    <row r="5924" spans="2:8">
      <c r="B5924" s="27"/>
      <c r="C5924" s="27"/>
      <c r="D5924" s="27"/>
      <c r="E5924" s="27"/>
      <c r="F5924" s="26"/>
      <c r="G5924" s="28" t="str">
        <f t="shared" si="100"/>
        <v/>
      </c>
      <c r="H5924" s="31"/>
    </row>
    <row r="5925" spans="2:8">
      <c r="B5925" s="27"/>
      <c r="C5925" s="27"/>
      <c r="D5925" s="27"/>
      <c r="E5925" s="27"/>
      <c r="F5925" s="26"/>
      <c r="G5925" s="28" t="str">
        <f t="shared" si="100"/>
        <v/>
      </c>
      <c r="H5925" s="31"/>
    </row>
    <row r="5926" spans="2:8">
      <c r="B5926" s="27"/>
      <c r="C5926" s="27"/>
      <c r="D5926" s="27"/>
      <c r="E5926" s="27"/>
      <c r="F5926" s="26"/>
      <c r="G5926" s="28" t="str">
        <f t="shared" si="100"/>
        <v/>
      </c>
      <c r="H5926" s="31"/>
    </row>
    <row r="5927" spans="2:8">
      <c r="B5927" s="27"/>
      <c r="C5927" s="27"/>
      <c r="D5927" s="27"/>
      <c r="E5927" s="27"/>
      <c r="F5927" s="26"/>
      <c r="G5927" s="28" t="str">
        <f t="shared" si="100"/>
        <v/>
      </c>
      <c r="H5927" s="31"/>
    </row>
    <row r="5928" spans="2:8">
      <c r="B5928" s="27"/>
      <c r="C5928" s="27"/>
      <c r="D5928" s="27"/>
      <c r="E5928" s="27"/>
      <c r="F5928" s="26"/>
      <c r="G5928" s="28" t="str">
        <f t="shared" si="100"/>
        <v/>
      </c>
      <c r="H5928" s="31"/>
    </row>
    <row r="5929" spans="2:8">
      <c r="B5929" s="27"/>
      <c r="C5929" s="27"/>
      <c r="D5929" s="27"/>
      <c r="E5929" s="27"/>
      <c r="F5929" s="26"/>
      <c r="G5929" s="28" t="str">
        <f t="shared" ref="G5929:G5992" si="101">IF(F5929="","",IF(F5929="EI",4,IF(F5929="EO",5.2,IF(F5929="EQ",3.9,IF(F5929="ILF",7.5,IF(F5929="EIF",5.4))))))</f>
        <v/>
      </c>
      <c r="H5929" s="31"/>
    </row>
    <row r="5930" spans="2:8">
      <c r="B5930" s="27"/>
      <c r="C5930" s="27"/>
      <c r="D5930" s="27"/>
      <c r="E5930" s="27"/>
      <c r="F5930" s="26"/>
      <c r="G5930" s="28" t="str">
        <f t="shared" si="101"/>
        <v/>
      </c>
      <c r="H5930" s="31"/>
    </row>
    <row r="5931" spans="2:8">
      <c r="B5931" s="27"/>
      <c r="C5931" s="27"/>
      <c r="D5931" s="27"/>
      <c r="E5931" s="27"/>
      <c r="F5931" s="26"/>
      <c r="G5931" s="28" t="str">
        <f t="shared" si="101"/>
        <v/>
      </c>
      <c r="H5931" s="31"/>
    </row>
    <row r="5932" spans="2:8">
      <c r="B5932" s="27"/>
      <c r="C5932" s="27"/>
      <c r="D5932" s="27"/>
      <c r="E5932" s="27"/>
      <c r="F5932" s="26"/>
      <c r="G5932" s="28" t="str">
        <f t="shared" si="101"/>
        <v/>
      </c>
      <c r="H5932" s="31"/>
    </row>
    <row r="5933" spans="2:8">
      <c r="B5933" s="27"/>
      <c r="C5933" s="27"/>
      <c r="D5933" s="27"/>
      <c r="E5933" s="27"/>
      <c r="F5933" s="26"/>
      <c r="G5933" s="28" t="str">
        <f t="shared" si="101"/>
        <v/>
      </c>
      <c r="H5933" s="31"/>
    </row>
    <row r="5934" spans="2:8">
      <c r="B5934" s="27"/>
      <c r="C5934" s="27"/>
      <c r="D5934" s="27"/>
      <c r="E5934" s="27"/>
      <c r="F5934" s="26"/>
      <c r="G5934" s="28" t="str">
        <f t="shared" si="101"/>
        <v/>
      </c>
      <c r="H5934" s="31"/>
    </row>
    <row r="5935" spans="2:8">
      <c r="B5935" s="27"/>
      <c r="C5935" s="27"/>
      <c r="D5935" s="27"/>
      <c r="E5935" s="27"/>
      <c r="F5935" s="26"/>
      <c r="G5935" s="28" t="str">
        <f t="shared" si="101"/>
        <v/>
      </c>
      <c r="H5935" s="31"/>
    </row>
    <row r="5936" spans="2:8">
      <c r="B5936" s="27"/>
      <c r="C5936" s="27"/>
      <c r="D5936" s="27"/>
      <c r="E5936" s="27"/>
      <c r="F5936" s="26"/>
      <c r="G5936" s="28" t="str">
        <f t="shared" si="101"/>
        <v/>
      </c>
      <c r="H5936" s="31"/>
    </row>
    <row r="5937" spans="2:8">
      <c r="B5937" s="27"/>
      <c r="C5937" s="27"/>
      <c r="D5937" s="27"/>
      <c r="E5937" s="27"/>
      <c r="F5937" s="26"/>
      <c r="G5937" s="28" t="str">
        <f t="shared" si="101"/>
        <v/>
      </c>
      <c r="H5937" s="31"/>
    </row>
    <row r="5938" spans="2:8">
      <c r="B5938" s="27"/>
      <c r="C5938" s="27"/>
      <c r="D5938" s="27"/>
      <c r="E5938" s="27"/>
      <c r="F5938" s="26"/>
      <c r="G5938" s="28" t="str">
        <f t="shared" si="101"/>
        <v/>
      </c>
      <c r="H5938" s="31"/>
    </row>
    <row r="5939" spans="2:8">
      <c r="B5939" s="27"/>
      <c r="C5939" s="27"/>
      <c r="D5939" s="27"/>
      <c r="E5939" s="27"/>
      <c r="F5939" s="26"/>
      <c r="G5939" s="28" t="str">
        <f t="shared" si="101"/>
        <v/>
      </c>
      <c r="H5939" s="31"/>
    </row>
    <row r="5940" spans="2:8">
      <c r="B5940" s="27"/>
      <c r="C5940" s="27"/>
      <c r="D5940" s="27"/>
      <c r="E5940" s="27"/>
      <c r="F5940" s="26"/>
      <c r="G5940" s="28" t="str">
        <f t="shared" si="101"/>
        <v/>
      </c>
      <c r="H5940" s="31"/>
    </row>
    <row r="5941" spans="2:8">
      <c r="B5941" s="27"/>
      <c r="C5941" s="27"/>
      <c r="D5941" s="27"/>
      <c r="E5941" s="27"/>
      <c r="F5941" s="26"/>
      <c r="G5941" s="28" t="str">
        <f t="shared" si="101"/>
        <v/>
      </c>
      <c r="H5941" s="31"/>
    </row>
    <row r="5942" spans="2:8">
      <c r="B5942" s="27"/>
      <c r="C5942" s="27"/>
      <c r="D5942" s="27"/>
      <c r="E5942" s="27"/>
      <c r="F5942" s="26"/>
      <c r="G5942" s="28" t="str">
        <f t="shared" si="101"/>
        <v/>
      </c>
      <c r="H5942" s="31"/>
    </row>
    <row r="5943" spans="2:8">
      <c r="B5943" s="27"/>
      <c r="C5943" s="27"/>
      <c r="D5943" s="27"/>
      <c r="E5943" s="27"/>
      <c r="F5943" s="26"/>
      <c r="G5943" s="28" t="str">
        <f t="shared" si="101"/>
        <v/>
      </c>
      <c r="H5943" s="31"/>
    </row>
    <row r="5944" spans="2:8">
      <c r="B5944" s="27"/>
      <c r="C5944" s="27"/>
      <c r="D5944" s="27"/>
      <c r="E5944" s="27"/>
      <c r="F5944" s="26"/>
      <c r="G5944" s="28" t="str">
        <f t="shared" si="101"/>
        <v/>
      </c>
      <c r="H5944" s="31"/>
    </row>
    <row r="5945" spans="2:8">
      <c r="B5945" s="27"/>
      <c r="C5945" s="27"/>
      <c r="D5945" s="27"/>
      <c r="E5945" s="27"/>
      <c r="F5945" s="26"/>
      <c r="G5945" s="28" t="str">
        <f t="shared" si="101"/>
        <v/>
      </c>
      <c r="H5945" s="31"/>
    </row>
    <row r="5946" spans="2:8">
      <c r="B5946" s="27"/>
      <c r="C5946" s="27"/>
      <c r="D5946" s="27"/>
      <c r="E5946" s="27"/>
      <c r="F5946" s="26"/>
      <c r="G5946" s="28" t="str">
        <f t="shared" si="101"/>
        <v/>
      </c>
      <c r="H5946" s="31"/>
    </row>
    <row r="5947" spans="2:8">
      <c r="B5947" s="27"/>
      <c r="C5947" s="27"/>
      <c r="D5947" s="27"/>
      <c r="E5947" s="27"/>
      <c r="F5947" s="26"/>
      <c r="G5947" s="28" t="str">
        <f t="shared" si="101"/>
        <v/>
      </c>
      <c r="H5947" s="31"/>
    </row>
    <row r="5948" spans="2:8">
      <c r="B5948" s="27"/>
      <c r="C5948" s="27"/>
      <c r="D5948" s="27"/>
      <c r="E5948" s="27"/>
      <c r="F5948" s="26"/>
      <c r="G5948" s="28" t="str">
        <f t="shared" si="101"/>
        <v/>
      </c>
      <c r="H5948" s="31"/>
    </row>
    <row r="5949" spans="2:8">
      <c r="B5949" s="27"/>
      <c r="C5949" s="27"/>
      <c r="D5949" s="27"/>
      <c r="E5949" s="27"/>
      <c r="F5949" s="26"/>
      <c r="G5949" s="28" t="str">
        <f t="shared" si="101"/>
        <v/>
      </c>
      <c r="H5949" s="31"/>
    </row>
    <row r="5950" spans="2:8">
      <c r="B5950" s="27"/>
      <c r="C5950" s="27"/>
      <c r="D5950" s="27"/>
      <c r="E5950" s="27"/>
      <c r="F5950" s="26"/>
      <c r="G5950" s="28" t="str">
        <f t="shared" si="101"/>
        <v/>
      </c>
      <c r="H5950" s="31"/>
    </row>
    <row r="5951" spans="2:8">
      <c r="B5951" s="27"/>
      <c r="C5951" s="27"/>
      <c r="D5951" s="27"/>
      <c r="E5951" s="27"/>
      <c r="F5951" s="26"/>
      <c r="G5951" s="28" t="str">
        <f t="shared" si="101"/>
        <v/>
      </c>
      <c r="H5951" s="31"/>
    </row>
    <row r="5952" spans="2:8">
      <c r="B5952" s="27"/>
      <c r="C5952" s="27"/>
      <c r="D5952" s="27"/>
      <c r="E5952" s="27"/>
      <c r="F5952" s="26"/>
      <c r="G5952" s="28" t="str">
        <f t="shared" si="101"/>
        <v/>
      </c>
      <c r="H5952" s="31"/>
    </row>
    <row r="5953" spans="2:8">
      <c r="B5953" s="27"/>
      <c r="C5953" s="27"/>
      <c r="D5953" s="27"/>
      <c r="E5953" s="27"/>
      <c r="F5953" s="26"/>
      <c r="G5953" s="28" t="str">
        <f t="shared" si="101"/>
        <v/>
      </c>
      <c r="H5953" s="31"/>
    </row>
    <row r="5954" spans="2:8">
      <c r="B5954" s="27"/>
      <c r="C5954" s="27"/>
      <c r="D5954" s="27"/>
      <c r="E5954" s="27"/>
      <c r="F5954" s="26"/>
      <c r="G5954" s="28" t="str">
        <f t="shared" si="101"/>
        <v/>
      </c>
      <c r="H5954" s="31"/>
    </row>
    <row r="5955" spans="2:8">
      <c r="B5955" s="27"/>
      <c r="C5955" s="27"/>
      <c r="D5955" s="27"/>
      <c r="E5955" s="27"/>
      <c r="F5955" s="26"/>
      <c r="G5955" s="28" t="str">
        <f t="shared" si="101"/>
        <v/>
      </c>
      <c r="H5955" s="31"/>
    </row>
    <row r="5956" spans="2:8">
      <c r="B5956" s="27"/>
      <c r="C5956" s="27"/>
      <c r="D5956" s="27"/>
      <c r="E5956" s="27"/>
      <c r="F5956" s="26"/>
      <c r="G5956" s="28" t="str">
        <f t="shared" si="101"/>
        <v/>
      </c>
      <c r="H5956" s="31"/>
    </row>
    <row r="5957" spans="2:8">
      <c r="B5957" s="27"/>
      <c r="C5957" s="27"/>
      <c r="D5957" s="27"/>
      <c r="E5957" s="27"/>
      <c r="F5957" s="26"/>
      <c r="G5957" s="28" t="str">
        <f t="shared" si="101"/>
        <v/>
      </c>
      <c r="H5957" s="31"/>
    </row>
    <row r="5958" spans="2:8">
      <c r="B5958" s="27"/>
      <c r="C5958" s="27"/>
      <c r="D5958" s="27"/>
      <c r="E5958" s="27"/>
      <c r="F5958" s="26"/>
      <c r="G5958" s="28" t="str">
        <f t="shared" si="101"/>
        <v/>
      </c>
      <c r="H5958" s="31"/>
    </row>
    <row r="5959" spans="2:8">
      <c r="B5959" s="27"/>
      <c r="C5959" s="27"/>
      <c r="D5959" s="27"/>
      <c r="E5959" s="27"/>
      <c r="F5959" s="26"/>
      <c r="G5959" s="28" t="str">
        <f t="shared" si="101"/>
        <v/>
      </c>
      <c r="H5959" s="31"/>
    </row>
    <row r="5960" spans="2:8">
      <c r="B5960" s="27"/>
      <c r="C5960" s="27"/>
      <c r="D5960" s="27"/>
      <c r="E5960" s="27"/>
      <c r="F5960" s="26"/>
      <c r="G5960" s="28" t="str">
        <f t="shared" si="101"/>
        <v/>
      </c>
      <c r="H5960" s="31"/>
    </row>
    <row r="5961" spans="2:8">
      <c r="B5961" s="27"/>
      <c r="C5961" s="27"/>
      <c r="D5961" s="27"/>
      <c r="E5961" s="27"/>
      <c r="F5961" s="26"/>
      <c r="G5961" s="28" t="str">
        <f t="shared" si="101"/>
        <v/>
      </c>
      <c r="H5961" s="31"/>
    </row>
    <row r="5962" spans="2:8">
      <c r="B5962" s="27"/>
      <c r="C5962" s="27"/>
      <c r="D5962" s="27"/>
      <c r="E5962" s="27"/>
      <c r="F5962" s="26"/>
      <c r="G5962" s="28" t="str">
        <f t="shared" si="101"/>
        <v/>
      </c>
      <c r="H5962" s="31"/>
    </row>
    <row r="5963" spans="2:8">
      <c r="B5963" s="27"/>
      <c r="C5963" s="27"/>
      <c r="D5963" s="27"/>
      <c r="E5963" s="27"/>
      <c r="F5963" s="26"/>
      <c r="G5963" s="28" t="str">
        <f t="shared" si="101"/>
        <v/>
      </c>
      <c r="H5963" s="31"/>
    </row>
    <row r="5964" spans="2:8">
      <c r="B5964" s="27"/>
      <c r="C5964" s="27"/>
      <c r="D5964" s="27"/>
      <c r="E5964" s="27"/>
      <c r="F5964" s="26"/>
      <c r="G5964" s="28" t="str">
        <f t="shared" si="101"/>
        <v/>
      </c>
      <c r="H5964" s="31"/>
    </row>
    <row r="5965" spans="2:8">
      <c r="B5965" s="27"/>
      <c r="C5965" s="27"/>
      <c r="D5965" s="27"/>
      <c r="E5965" s="27"/>
      <c r="F5965" s="26"/>
      <c r="G5965" s="28" t="str">
        <f t="shared" si="101"/>
        <v/>
      </c>
      <c r="H5965" s="31"/>
    </row>
    <row r="5966" spans="2:8">
      <c r="B5966" s="27"/>
      <c r="C5966" s="27"/>
      <c r="D5966" s="27"/>
      <c r="E5966" s="27"/>
      <c r="F5966" s="26"/>
      <c r="G5966" s="28" t="str">
        <f t="shared" si="101"/>
        <v/>
      </c>
      <c r="H5966" s="31"/>
    </row>
    <row r="5967" spans="2:8">
      <c r="B5967" s="27"/>
      <c r="C5967" s="27"/>
      <c r="D5967" s="27"/>
      <c r="E5967" s="27"/>
      <c r="F5967" s="26"/>
      <c r="G5967" s="28" t="str">
        <f t="shared" si="101"/>
        <v/>
      </c>
      <c r="H5967" s="31"/>
    </row>
    <row r="5968" spans="2:8">
      <c r="B5968" s="27"/>
      <c r="C5968" s="27"/>
      <c r="D5968" s="27"/>
      <c r="E5968" s="27"/>
      <c r="F5968" s="26"/>
      <c r="G5968" s="28" t="str">
        <f t="shared" si="101"/>
        <v/>
      </c>
      <c r="H5968" s="31"/>
    </row>
    <row r="5969" spans="2:8">
      <c r="B5969" s="27"/>
      <c r="C5969" s="27"/>
      <c r="D5969" s="27"/>
      <c r="E5969" s="27"/>
      <c r="F5969" s="26"/>
      <c r="G5969" s="28" t="str">
        <f t="shared" si="101"/>
        <v/>
      </c>
      <c r="H5969" s="31"/>
    </row>
    <row r="5970" spans="2:8">
      <c r="B5970" s="27"/>
      <c r="C5970" s="27"/>
      <c r="D5970" s="27"/>
      <c r="E5970" s="27"/>
      <c r="F5970" s="26"/>
      <c r="G5970" s="28" t="str">
        <f t="shared" si="101"/>
        <v/>
      </c>
      <c r="H5970" s="31"/>
    </row>
    <row r="5971" spans="2:8">
      <c r="B5971" s="27"/>
      <c r="C5971" s="27"/>
      <c r="D5971" s="27"/>
      <c r="E5971" s="27"/>
      <c r="F5971" s="26"/>
      <c r="G5971" s="28" t="str">
        <f t="shared" si="101"/>
        <v/>
      </c>
      <c r="H5971" s="31"/>
    </row>
    <row r="5972" spans="2:8">
      <c r="B5972" s="27"/>
      <c r="C5972" s="27"/>
      <c r="D5972" s="27"/>
      <c r="E5972" s="27"/>
      <c r="F5972" s="26"/>
      <c r="G5972" s="28" t="str">
        <f t="shared" si="101"/>
        <v/>
      </c>
      <c r="H5972" s="31"/>
    </row>
    <row r="5973" spans="2:8">
      <c r="B5973" s="27"/>
      <c r="C5973" s="27"/>
      <c r="D5973" s="27"/>
      <c r="E5973" s="27"/>
      <c r="F5973" s="26"/>
      <c r="G5973" s="28" t="str">
        <f t="shared" si="101"/>
        <v/>
      </c>
      <c r="H5973" s="31"/>
    </row>
    <row r="5974" spans="2:8">
      <c r="B5974" s="27"/>
      <c r="C5974" s="27"/>
      <c r="D5974" s="27"/>
      <c r="E5974" s="27"/>
      <c r="F5974" s="26"/>
      <c r="G5974" s="28" t="str">
        <f t="shared" si="101"/>
        <v/>
      </c>
      <c r="H5974" s="31"/>
    </row>
    <row r="5975" spans="2:8">
      <c r="B5975" s="27"/>
      <c r="C5975" s="27"/>
      <c r="D5975" s="27"/>
      <c r="E5975" s="27"/>
      <c r="F5975" s="26"/>
      <c r="G5975" s="28" t="str">
        <f t="shared" si="101"/>
        <v/>
      </c>
      <c r="H5975" s="31"/>
    </row>
    <row r="5976" spans="2:8">
      <c r="B5976" s="27"/>
      <c r="C5976" s="27"/>
      <c r="D5976" s="27"/>
      <c r="E5976" s="27"/>
      <c r="F5976" s="26"/>
      <c r="G5976" s="28" t="str">
        <f t="shared" si="101"/>
        <v/>
      </c>
      <c r="H5976" s="31"/>
    </row>
    <row r="5977" spans="2:8">
      <c r="B5977" s="27"/>
      <c r="C5977" s="27"/>
      <c r="D5977" s="27"/>
      <c r="E5977" s="27"/>
      <c r="F5977" s="26"/>
      <c r="G5977" s="28" t="str">
        <f t="shared" si="101"/>
        <v/>
      </c>
      <c r="H5977" s="31"/>
    </row>
    <row r="5978" spans="2:8">
      <c r="B5978" s="27"/>
      <c r="C5978" s="27"/>
      <c r="D5978" s="27"/>
      <c r="E5978" s="27"/>
      <c r="F5978" s="26"/>
      <c r="G5978" s="28" t="str">
        <f t="shared" si="101"/>
        <v/>
      </c>
      <c r="H5978" s="31"/>
    </row>
    <row r="5979" spans="2:8">
      <c r="B5979" s="27"/>
      <c r="C5979" s="27"/>
      <c r="D5979" s="27"/>
      <c r="E5979" s="27"/>
      <c r="F5979" s="26"/>
      <c r="G5979" s="28" t="str">
        <f t="shared" si="101"/>
        <v/>
      </c>
      <c r="H5979" s="31"/>
    </row>
    <row r="5980" spans="2:8">
      <c r="B5980" s="27"/>
      <c r="C5980" s="27"/>
      <c r="D5980" s="27"/>
      <c r="E5980" s="27"/>
      <c r="F5980" s="26"/>
      <c r="G5980" s="28" t="str">
        <f t="shared" si="101"/>
        <v/>
      </c>
      <c r="H5980" s="31"/>
    </row>
    <row r="5981" spans="2:8">
      <c r="B5981" s="27"/>
      <c r="C5981" s="27"/>
      <c r="D5981" s="27"/>
      <c r="E5981" s="27"/>
      <c r="F5981" s="26"/>
      <c r="G5981" s="28" t="str">
        <f t="shared" si="101"/>
        <v/>
      </c>
      <c r="H5981" s="31"/>
    </row>
    <row r="5982" spans="2:8">
      <c r="B5982" s="27"/>
      <c r="C5982" s="27"/>
      <c r="D5982" s="27"/>
      <c r="E5982" s="27"/>
      <c r="F5982" s="26"/>
      <c r="G5982" s="28" t="str">
        <f t="shared" si="101"/>
        <v/>
      </c>
      <c r="H5982" s="31"/>
    </row>
    <row r="5983" spans="2:8">
      <c r="B5983" s="27"/>
      <c r="C5983" s="27"/>
      <c r="D5983" s="27"/>
      <c r="E5983" s="27"/>
      <c r="F5983" s="26"/>
      <c r="G5983" s="28" t="str">
        <f t="shared" si="101"/>
        <v/>
      </c>
      <c r="H5983" s="31"/>
    </row>
    <row r="5984" spans="2:8">
      <c r="B5984" s="27"/>
      <c r="C5984" s="27"/>
      <c r="D5984" s="27"/>
      <c r="E5984" s="27"/>
      <c r="F5984" s="26"/>
      <c r="G5984" s="28" t="str">
        <f t="shared" si="101"/>
        <v/>
      </c>
      <c r="H5984" s="31"/>
    </row>
    <row r="5985" spans="2:8">
      <c r="B5985" s="27"/>
      <c r="C5985" s="27"/>
      <c r="D5985" s="27"/>
      <c r="E5985" s="27"/>
      <c r="F5985" s="26"/>
      <c r="G5985" s="28" t="str">
        <f t="shared" si="101"/>
        <v/>
      </c>
      <c r="H5985" s="31"/>
    </row>
    <row r="5986" spans="2:8">
      <c r="B5986" s="27"/>
      <c r="C5986" s="27"/>
      <c r="D5986" s="27"/>
      <c r="E5986" s="27"/>
      <c r="F5986" s="26"/>
      <c r="G5986" s="28" t="str">
        <f t="shared" si="101"/>
        <v/>
      </c>
      <c r="H5986" s="31"/>
    </row>
    <row r="5987" spans="2:8">
      <c r="B5987" s="27"/>
      <c r="C5987" s="27"/>
      <c r="D5987" s="27"/>
      <c r="E5987" s="27"/>
      <c r="F5987" s="26"/>
      <c r="G5987" s="28" t="str">
        <f t="shared" si="101"/>
        <v/>
      </c>
      <c r="H5987" s="31"/>
    </row>
    <row r="5988" spans="2:8">
      <c r="B5988" s="27"/>
      <c r="C5988" s="27"/>
      <c r="D5988" s="27"/>
      <c r="E5988" s="27"/>
      <c r="F5988" s="26"/>
      <c r="G5988" s="28" t="str">
        <f t="shared" si="101"/>
        <v/>
      </c>
      <c r="H5988" s="31"/>
    </row>
    <row r="5989" spans="2:8">
      <c r="B5989" s="27"/>
      <c r="C5989" s="27"/>
      <c r="D5989" s="27"/>
      <c r="E5989" s="27"/>
      <c r="F5989" s="26"/>
      <c r="G5989" s="28" t="str">
        <f t="shared" si="101"/>
        <v/>
      </c>
      <c r="H5989" s="31"/>
    </row>
    <row r="5990" spans="2:8">
      <c r="B5990" s="27"/>
      <c r="C5990" s="27"/>
      <c r="D5990" s="27"/>
      <c r="E5990" s="27"/>
      <c r="F5990" s="26"/>
      <c r="G5990" s="28" t="str">
        <f t="shared" si="101"/>
        <v/>
      </c>
      <c r="H5990" s="31"/>
    </row>
    <row r="5991" spans="2:8">
      <c r="B5991" s="27"/>
      <c r="C5991" s="27"/>
      <c r="D5991" s="27"/>
      <c r="E5991" s="27"/>
      <c r="F5991" s="26"/>
      <c r="G5991" s="28" t="str">
        <f t="shared" si="101"/>
        <v/>
      </c>
      <c r="H5991" s="31"/>
    </row>
    <row r="5992" spans="2:8">
      <c r="B5992" s="27"/>
      <c r="C5992" s="27"/>
      <c r="D5992" s="27"/>
      <c r="E5992" s="27"/>
      <c r="F5992" s="26"/>
      <c r="G5992" s="28" t="str">
        <f t="shared" si="101"/>
        <v/>
      </c>
      <c r="H5992" s="31"/>
    </row>
    <row r="5993" spans="2:8">
      <c r="B5993" s="27"/>
      <c r="C5993" s="27"/>
      <c r="D5993" s="27"/>
      <c r="E5993" s="27"/>
      <c r="F5993" s="26"/>
      <c r="G5993" s="28" t="str">
        <f t="shared" ref="G5993:G6056" si="102">IF(F5993="","",IF(F5993="EI",4,IF(F5993="EO",5.2,IF(F5993="EQ",3.9,IF(F5993="ILF",7.5,IF(F5993="EIF",5.4))))))</f>
        <v/>
      </c>
      <c r="H5993" s="31"/>
    </row>
    <row r="5994" spans="2:8">
      <c r="B5994" s="27"/>
      <c r="C5994" s="27"/>
      <c r="D5994" s="27"/>
      <c r="E5994" s="27"/>
      <c r="F5994" s="26"/>
      <c r="G5994" s="28" t="str">
        <f t="shared" si="102"/>
        <v/>
      </c>
      <c r="H5994" s="31"/>
    </row>
    <row r="5995" spans="2:8">
      <c r="B5995" s="27"/>
      <c r="C5995" s="27"/>
      <c r="D5995" s="27"/>
      <c r="E5995" s="27"/>
      <c r="F5995" s="26"/>
      <c r="G5995" s="28" t="str">
        <f t="shared" si="102"/>
        <v/>
      </c>
      <c r="H5995" s="31"/>
    </row>
    <row r="5996" spans="2:8">
      <c r="B5996" s="27"/>
      <c r="C5996" s="27"/>
      <c r="D5996" s="27"/>
      <c r="E5996" s="27"/>
      <c r="F5996" s="26"/>
      <c r="G5996" s="28" t="str">
        <f t="shared" si="102"/>
        <v/>
      </c>
      <c r="H5996" s="31"/>
    </row>
    <row r="5997" spans="2:8">
      <c r="B5997" s="27"/>
      <c r="C5997" s="27"/>
      <c r="D5997" s="27"/>
      <c r="E5997" s="27"/>
      <c r="F5997" s="26"/>
      <c r="G5997" s="28" t="str">
        <f t="shared" si="102"/>
        <v/>
      </c>
      <c r="H5997" s="31"/>
    </row>
    <row r="5998" spans="2:8">
      <c r="B5998" s="27"/>
      <c r="C5998" s="27"/>
      <c r="D5998" s="27"/>
      <c r="E5998" s="27"/>
      <c r="F5998" s="26"/>
      <c r="G5998" s="28" t="str">
        <f t="shared" si="102"/>
        <v/>
      </c>
      <c r="H5998" s="31"/>
    </row>
    <row r="5999" spans="2:8">
      <c r="B5999" s="27"/>
      <c r="C5999" s="27"/>
      <c r="D5999" s="27"/>
      <c r="E5999" s="27"/>
      <c r="F5999" s="26"/>
      <c r="G5999" s="28" t="str">
        <f t="shared" si="102"/>
        <v/>
      </c>
      <c r="H5999" s="31"/>
    </row>
    <row r="6000" spans="2:8">
      <c r="B6000" s="27"/>
      <c r="C6000" s="27"/>
      <c r="D6000" s="27"/>
      <c r="E6000" s="27"/>
      <c r="F6000" s="26"/>
      <c r="G6000" s="28" t="str">
        <f t="shared" si="102"/>
        <v/>
      </c>
      <c r="H6000" s="31"/>
    </row>
    <row r="6001" spans="2:8">
      <c r="B6001" s="27"/>
      <c r="C6001" s="27"/>
      <c r="D6001" s="27"/>
      <c r="E6001" s="27"/>
      <c r="F6001" s="26"/>
      <c r="G6001" s="28" t="str">
        <f t="shared" si="102"/>
        <v/>
      </c>
      <c r="H6001" s="31"/>
    </row>
    <row r="6002" spans="2:8">
      <c r="B6002" s="27"/>
      <c r="C6002" s="27"/>
      <c r="D6002" s="27"/>
      <c r="E6002" s="27"/>
      <c r="F6002" s="26"/>
      <c r="G6002" s="28" t="str">
        <f t="shared" si="102"/>
        <v/>
      </c>
      <c r="H6002" s="31"/>
    </row>
    <row r="6003" spans="2:8">
      <c r="B6003" s="27"/>
      <c r="C6003" s="27"/>
      <c r="D6003" s="27"/>
      <c r="E6003" s="27"/>
      <c r="F6003" s="26"/>
      <c r="G6003" s="28" t="str">
        <f t="shared" si="102"/>
        <v/>
      </c>
      <c r="H6003" s="31"/>
    </row>
    <row r="6004" spans="2:8">
      <c r="B6004" s="27"/>
      <c r="C6004" s="27"/>
      <c r="D6004" s="27"/>
      <c r="E6004" s="27"/>
      <c r="F6004" s="26"/>
      <c r="G6004" s="28" t="str">
        <f t="shared" si="102"/>
        <v/>
      </c>
      <c r="H6004" s="31"/>
    </row>
    <row r="6005" spans="2:8">
      <c r="B6005" s="27"/>
      <c r="C6005" s="27"/>
      <c r="D6005" s="27"/>
      <c r="E6005" s="27"/>
      <c r="F6005" s="26"/>
      <c r="G6005" s="28" t="str">
        <f t="shared" si="102"/>
        <v/>
      </c>
      <c r="H6005" s="31"/>
    </row>
    <row r="6006" spans="2:8">
      <c r="B6006" s="27"/>
      <c r="C6006" s="27"/>
      <c r="D6006" s="27"/>
      <c r="E6006" s="27"/>
      <c r="F6006" s="26"/>
      <c r="G6006" s="28" t="str">
        <f t="shared" si="102"/>
        <v/>
      </c>
      <c r="H6006" s="31"/>
    </row>
    <row r="6007" spans="2:8">
      <c r="B6007" s="27"/>
      <c r="C6007" s="27"/>
      <c r="D6007" s="27"/>
      <c r="E6007" s="27"/>
      <c r="F6007" s="26"/>
      <c r="G6007" s="28" t="str">
        <f t="shared" si="102"/>
        <v/>
      </c>
      <c r="H6007" s="31"/>
    </row>
    <row r="6008" spans="2:8">
      <c r="B6008" s="27"/>
      <c r="C6008" s="27"/>
      <c r="D6008" s="27"/>
      <c r="E6008" s="27"/>
      <c r="F6008" s="26"/>
      <c r="G6008" s="28" t="str">
        <f t="shared" si="102"/>
        <v/>
      </c>
      <c r="H6008" s="31"/>
    </row>
    <row r="6009" spans="2:8">
      <c r="B6009" s="27"/>
      <c r="C6009" s="27"/>
      <c r="D6009" s="27"/>
      <c r="E6009" s="27"/>
      <c r="F6009" s="26"/>
      <c r="G6009" s="28" t="str">
        <f t="shared" si="102"/>
        <v/>
      </c>
      <c r="H6009" s="31"/>
    </row>
    <row r="6010" spans="2:8">
      <c r="B6010" s="27"/>
      <c r="C6010" s="27"/>
      <c r="D6010" s="27"/>
      <c r="E6010" s="27"/>
      <c r="F6010" s="26"/>
      <c r="G6010" s="28" t="str">
        <f t="shared" si="102"/>
        <v/>
      </c>
      <c r="H6010" s="31"/>
    </row>
    <row r="6011" spans="2:8">
      <c r="B6011" s="27"/>
      <c r="C6011" s="27"/>
      <c r="D6011" s="27"/>
      <c r="E6011" s="27"/>
      <c r="F6011" s="26"/>
      <c r="G6011" s="28" t="str">
        <f t="shared" si="102"/>
        <v/>
      </c>
      <c r="H6011" s="31"/>
    </row>
    <row r="6012" spans="2:8">
      <c r="B6012" s="27"/>
      <c r="C6012" s="27"/>
      <c r="D6012" s="27"/>
      <c r="E6012" s="27"/>
      <c r="F6012" s="26"/>
      <c r="G6012" s="28" t="str">
        <f t="shared" si="102"/>
        <v/>
      </c>
      <c r="H6012" s="31"/>
    </row>
    <row r="6013" spans="2:8">
      <c r="B6013" s="27"/>
      <c r="C6013" s="27"/>
      <c r="D6013" s="27"/>
      <c r="E6013" s="27"/>
      <c r="F6013" s="26"/>
      <c r="G6013" s="28" t="str">
        <f t="shared" si="102"/>
        <v/>
      </c>
      <c r="H6013" s="31"/>
    </row>
    <row r="6014" spans="2:8">
      <c r="B6014" s="27"/>
      <c r="C6014" s="27"/>
      <c r="D6014" s="27"/>
      <c r="E6014" s="27"/>
      <c r="F6014" s="26"/>
      <c r="G6014" s="28" t="str">
        <f t="shared" si="102"/>
        <v/>
      </c>
      <c r="H6014" s="31"/>
    </row>
    <row r="6015" spans="2:8">
      <c r="B6015" s="27"/>
      <c r="C6015" s="27"/>
      <c r="D6015" s="27"/>
      <c r="E6015" s="27"/>
      <c r="F6015" s="26"/>
      <c r="G6015" s="28" t="str">
        <f t="shared" si="102"/>
        <v/>
      </c>
      <c r="H6015" s="31"/>
    </row>
    <row r="6016" spans="2:8">
      <c r="B6016" s="27"/>
      <c r="C6016" s="27"/>
      <c r="D6016" s="27"/>
      <c r="E6016" s="27"/>
      <c r="F6016" s="26"/>
      <c r="G6016" s="28" t="str">
        <f t="shared" si="102"/>
        <v/>
      </c>
      <c r="H6016" s="31"/>
    </row>
    <row r="6017" spans="2:8">
      <c r="B6017" s="27"/>
      <c r="C6017" s="27"/>
      <c r="D6017" s="27"/>
      <c r="E6017" s="27"/>
      <c r="F6017" s="26"/>
      <c r="G6017" s="28" t="str">
        <f t="shared" si="102"/>
        <v/>
      </c>
      <c r="H6017" s="31"/>
    </row>
    <row r="6018" spans="2:8">
      <c r="B6018" s="27"/>
      <c r="C6018" s="27"/>
      <c r="D6018" s="27"/>
      <c r="E6018" s="27"/>
      <c r="F6018" s="26"/>
      <c r="G6018" s="28" t="str">
        <f t="shared" si="102"/>
        <v/>
      </c>
      <c r="H6018" s="31"/>
    </row>
    <row r="6019" spans="2:8">
      <c r="B6019" s="27"/>
      <c r="C6019" s="27"/>
      <c r="D6019" s="27"/>
      <c r="E6019" s="27"/>
      <c r="F6019" s="26"/>
      <c r="G6019" s="28" t="str">
        <f t="shared" si="102"/>
        <v/>
      </c>
      <c r="H6019" s="31"/>
    </row>
    <row r="6020" spans="2:8">
      <c r="B6020" s="27"/>
      <c r="C6020" s="27"/>
      <c r="D6020" s="27"/>
      <c r="E6020" s="27"/>
      <c r="F6020" s="26"/>
      <c r="G6020" s="28" t="str">
        <f t="shared" si="102"/>
        <v/>
      </c>
      <c r="H6020" s="31"/>
    </row>
    <row r="6021" spans="2:8">
      <c r="B6021" s="27"/>
      <c r="C6021" s="27"/>
      <c r="D6021" s="27"/>
      <c r="E6021" s="27"/>
      <c r="F6021" s="26"/>
      <c r="G6021" s="28" t="str">
        <f t="shared" si="102"/>
        <v/>
      </c>
      <c r="H6021" s="31"/>
    </row>
    <row r="6022" spans="2:8">
      <c r="B6022" s="27"/>
      <c r="C6022" s="27"/>
      <c r="D6022" s="27"/>
      <c r="E6022" s="27"/>
      <c r="F6022" s="26"/>
      <c r="G6022" s="28" t="str">
        <f t="shared" si="102"/>
        <v/>
      </c>
      <c r="H6022" s="31"/>
    </row>
    <row r="6023" spans="2:8">
      <c r="B6023" s="27"/>
      <c r="C6023" s="27"/>
      <c r="D6023" s="27"/>
      <c r="E6023" s="27"/>
      <c r="F6023" s="26"/>
      <c r="G6023" s="28" t="str">
        <f t="shared" si="102"/>
        <v/>
      </c>
      <c r="H6023" s="31"/>
    </row>
    <row r="6024" spans="2:8">
      <c r="B6024" s="27"/>
      <c r="C6024" s="27"/>
      <c r="D6024" s="27"/>
      <c r="E6024" s="27"/>
      <c r="F6024" s="26"/>
      <c r="G6024" s="28" t="str">
        <f t="shared" si="102"/>
        <v/>
      </c>
      <c r="H6024" s="31"/>
    </row>
    <row r="6025" spans="2:8">
      <c r="B6025" s="27"/>
      <c r="C6025" s="27"/>
      <c r="D6025" s="27"/>
      <c r="E6025" s="27"/>
      <c r="F6025" s="26"/>
      <c r="G6025" s="28" t="str">
        <f t="shared" si="102"/>
        <v/>
      </c>
      <c r="H6025" s="31"/>
    </row>
    <row r="6026" spans="2:8">
      <c r="B6026" s="27"/>
      <c r="C6026" s="27"/>
      <c r="D6026" s="27"/>
      <c r="E6026" s="27"/>
      <c r="F6026" s="26"/>
      <c r="G6026" s="28" t="str">
        <f t="shared" si="102"/>
        <v/>
      </c>
      <c r="H6026" s="31"/>
    </row>
    <row r="6027" spans="2:8">
      <c r="B6027" s="27"/>
      <c r="C6027" s="27"/>
      <c r="D6027" s="27"/>
      <c r="E6027" s="27"/>
      <c r="F6027" s="26"/>
      <c r="G6027" s="28" t="str">
        <f t="shared" si="102"/>
        <v/>
      </c>
      <c r="H6027" s="31"/>
    </row>
    <row r="6028" spans="2:8">
      <c r="B6028" s="27"/>
      <c r="C6028" s="27"/>
      <c r="D6028" s="27"/>
      <c r="E6028" s="27"/>
      <c r="F6028" s="26"/>
      <c r="G6028" s="28" t="str">
        <f t="shared" si="102"/>
        <v/>
      </c>
      <c r="H6028" s="31"/>
    </row>
    <row r="6029" spans="2:8">
      <c r="B6029" s="27"/>
      <c r="C6029" s="27"/>
      <c r="D6029" s="27"/>
      <c r="E6029" s="27"/>
      <c r="F6029" s="26"/>
      <c r="G6029" s="28" t="str">
        <f t="shared" si="102"/>
        <v/>
      </c>
      <c r="H6029" s="31"/>
    </row>
    <row r="6030" spans="2:8">
      <c r="B6030" s="27"/>
      <c r="C6030" s="27"/>
      <c r="D6030" s="27"/>
      <c r="E6030" s="27"/>
      <c r="F6030" s="26"/>
      <c r="G6030" s="28" t="str">
        <f t="shared" si="102"/>
        <v/>
      </c>
      <c r="H6030" s="31"/>
    </row>
    <row r="6031" spans="2:8">
      <c r="B6031" s="27"/>
      <c r="C6031" s="27"/>
      <c r="D6031" s="27"/>
      <c r="E6031" s="27"/>
      <c r="F6031" s="26"/>
      <c r="G6031" s="28" t="str">
        <f t="shared" si="102"/>
        <v/>
      </c>
      <c r="H6031" s="31"/>
    </row>
    <row r="6032" spans="2:8">
      <c r="B6032" s="27"/>
      <c r="C6032" s="27"/>
      <c r="D6032" s="27"/>
      <c r="E6032" s="27"/>
      <c r="F6032" s="26"/>
      <c r="G6032" s="28" t="str">
        <f t="shared" si="102"/>
        <v/>
      </c>
      <c r="H6032" s="31"/>
    </row>
    <row r="6033" spans="2:8">
      <c r="B6033" s="27"/>
      <c r="C6033" s="27"/>
      <c r="D6033" s="27"/>
      <c r="E6033" s="27"/>
      <c r="F6033" s="26"/>
      <c r="G6033" s="28" t="str">
        <f t="shared" si="102"/>
        <v/>
      </c>
      <c r="H6033" s="31"/>
    </row>
    <row r="6034" spans="2:8">
      <c r="B6034" s="27"/>
      <c r="C6034" s="27"/>
      <c r="D6034" s="27"/>
      <c r="E6034" s="27"/>
      <c r="F6034" s="26"/>
      <c r="G6034" s="28" t="str">
        <f t="shared" si="102"/>
        <v/>
      </c>
      <c r="H6034" s="31"/>
    </row>
    <row r="6035" spans="2:8">
      <c r="B6035" s="27"/>
      <c r="C6035" s="27"/>
      <c r="D6035" s="27"/>
      <c r="E6035" s="27"/>
      <c r="F6035" s="26"/>
      <c r="G6035" s="28" t="str">
        <f t="shared" si="102"/>
        <v/>
      </c>
      <c r="H6035" s="31"/>
    </row>
    <row r="6036" spans="2:8">
      <c r="B6036" s="27"/>
      <c r="C6036" s="27"/>
      <c r="D6036" s="27"/>
      <c r="E6036" s="27"/>
      <c r="F6036" s="26"/>
      <c r="G6036" s="28" t="str">
        <f t="shared" si="102"/>
        <v/>
      </c>
      <c r="H6036" s="31"/>
    </row>
    <row r="6037" spans="2:8">
      <c r="B6037" s="27"/>
      <c r="C6037" s="27"/>
      <c r="D6037" s="27"/>
      <c r="E6037" s="27"/>
      <c r="F6037" s="26"/>
      <c r="G6037" s="28" t="str">
        <f t="shared" si="102"/>
        <v/>
      </c>
      <c r="H6037" s="31"/>
    </row>
    <row r="6038" spans="2:8">
      <c r="B6038" s="27"/>
      <c r="C6038" s="27"/>
      <c r="D6038" s="27"/>
      <c r="E6038" s="27"/>
      <c r="F6038" s="26"/>
      <c r="G6038" s="28" t="str">
        <f t="shared" si="102"/>
        <v/>
      </c>
      <c r="H6038" s="31"/>
    </row>
    <row r="6039" spans="2:8">
      <c r="B6039" s="27"/>
      <c r="C6039" s="27"/>
      <c r="D6039" s="27"/>
      <c r="E6039" s="27"/>
      <c r="F6039" s="26"/>
      <c r="G6039" s="28" t="str">
        <f t="shared" si="102"/>
        <v/>
      </c>
      <c r="H6039" s="31"/>
    </row>
    <row r="6040" spans="2:8">
      <c r="B6040" s="27"/>
      <c r="C6040" s="27"/>
      <c r="D6040" s="27"/>
      <c r="E6040" s="27"/>
      <c r="F6040" s="26"/>
      <c r="G6040" s="28" t="str">
        <f t="shared" si="102"/>
        <v/>
      </c>
      <c r="H6040" s="31"/>
    </row>
    <row r="6041" spans="2:8">
      <c r="B6041" s="27"/>
      <c r="C6041" s="27"/>
      <c r="D6041" s="27"/>
      <c r="E6041" s="27"/>
      <c r="F6041" s="26"/>
      <c r="G6041" s="28" t="str">
        <f t="shared" si="102"/>
        <v/>
      </c>
      <c r="H6041" s="31"/>
    </row>
    <row r="6042" spans="2:8">
      <c r="B6042" s="27"/>
      <c r="C6042" s="27"/>
      <c r="D6042" s="27"/>
      <c r="E6042" s="27"/>
      <c r="F6042" s="26"/>
      <c r="G6042" s="28" t="str">
        <f t="shared" si="102"/>
        <v/>
      </c>
      <c r="H6042" s="31"/>
    </row>
    <row r="6043" spans="2:8">
      <c r="B6043" s="27"/>
      <c r="C6043" s="27"/>
      <c r="D6043" s="27"/>
      <c r="E6043" s="27"/>
      <c r="F6043" s="26"/>
      <c r="G6043" s="28" t="str">
        <f t="shared" si="102"/>
        <v/>
      </c>
      <c r="H6043" s="31"/>
    </row>
    <row r="6044" spans="2:8">
      <c r="B6044" s="27"/>
      <c r="C6044" s="27"/>
      <c r="D6044" s="27"/>
      <c r="E6044" s="27"/>
      <c r="F6044" s="26"/>
      <c r="G6044" s="28" t="str">
        <f t="shared" si="102"/>
        <v/>
      </c>
      <c r="H6044" s="31"/>
    </row>
    <row r="6045" spans="2:8">
      <c r="B6045" s="27"/>
      <c r="C6045" s="27"/>
      <c r="D6045" s="27"/>
      <c r="E6045" s="27"/>
      <c r="F6045" s="26"/>
      <c r="G6045" s="28" t="str">
        <f t="shared" si="102"/>
        <v/>
      </c>
      <c r="H6045" s="31"/>
    </row>
    <row r="6046" spans="2:8">
      <c r="B6046" s="27"/>
      <c r="C6046" s="27"/>
      <c r="D6046" s="27"/>
      <c r="E6046" s="27"/>
      <c r="F6046" s="26"/>
      <c r="G6046" s="28" t="str">
        <f t="shared" si="102"/>
        <v/>
      </c>
      <c r="H6046" s="31"/>
    </row>
    <row r="6047" spans="2:8">
      <c r="B6047" s="27"/>
      <c r="C6047" s="27"/>
      <c r="D6047" s="27"/>
      <c r="E6047" s="27"/>
      <c r="F6047" s="26"/>
      <c r="G6047" s="28" t="str">
        <f t="shared" si="102"/>
        <v/>
      </c>
      <c r="H6047" s="31"/>
    </row>
    <row r="6048" spans="2:8">
      <c r="B6048" s="27"/>
      <c r="C6048" s="27"/>
      <c r="D6048" s="27"/>
      <c r="E6048" s="27"/>
      <c r="F6048" s="26"/>
      <c r="G6048" s="28" t="str">
        <f t="shared" si="102"/>
        <v/>
      </c>
      <c r="H6048" s="31"/>
    </row>
    <row r="6049" spans="2:8">
      <c r="B6049" s="27"/>
      <c r="C6049" s="27"/>
      <c r="D6049" s="27"/>
      <c r="E6049" s="27"/>
      <c r="F6049" s="26"/>
      <c r="G6049" s="28" t="str">
        <f t="shared" si="102"/>
        <v/>
      </c>
      <c r="H6049" s="31"/>
    </row>
    <row r="6050" spans="2:8">
      <c r="B6050" s="27"/>
      <c r="C6050" s="27"/>
      <c r="D6050" s="27"/>
      <c r="E6050" s="27"/>
      <c r="F6050" s="26"/>
      <c r="G6050" s="28" t="str">
        <f t="shared" si="102"/>
        <v/>
      </c>
      <c r="H6050" s="31"/>
    </row>
    <row r="6051" spans="2:8">
      <c r="B6051" s="27"/>
      <c r="C6051" s="27"/>
      <c r="D6051" s="27"/>
      <c r="E6051" s="27"/>
      <c r="F6051" s="26"/>
      <c r="G6051" s="28" t="str">
        <f t="shared" si="102"/>
        <v/>
      </c>
      <c r="H6051" s="31"/>
    </row>
    <row r="6052" spans="2:8">
      <c r="B6052" s="27"/>
      <c r="C6052" s="27"/>
      <c r="D6052" s="27"/>
      <c r="E6052" s="27"/>
      <c r="F6052" s="26"/>
      <c r="G6052" s="28" t="str">
        <f t="shared" si="102"/>
        <v/>
      </c>
      <c r="H6052" s="31"/>
    </row>
    <row r="6053" spans="2:8">
      <c r="B6053" s="27"/>
      <c r="C6053" s="27"/>
      <c r="D6053" s="27"/>
      <c r="E6053" s="27"/>
      <c r="F6053" s="26"/>
      <c r="G6053" s="28" t="str">
        <f t="shared" si="102"/>
        <v/>
      </c>
      <c r="H6053" s="31"/>
    </row>
    <row r="6054" spans="2:8">
      <c r="B6054" s="27"/>
      <c r="C6054" s="27"/>
      <c r="D6054" s="27"/>
      <c r="E6054" s="27"/>
      <c r="F6054" s="26"/>
      <c r="G6054" s="28" t="str">
        <f t="shared" si="102"/>
        <v/>
      </c>
      <c r="H6054" s="31"/>
    </row>
    <row r="6055" spans="2:8">
      <c r="B6055" s="27"/>
      <c r="C6055" s="27"/>
      <c r="D6055" s="27"/>
      <c r="E6055" s="27"/>
      <c r="F6055" s="26"/>
      <c r="G6055" s="28" t="str">
        <f t="shared" si="102"/>
        <v/>
      </c>
      <c r="H6055" s="31"/>
    </row>
    <row r="6056" spans="2:8">
      <c r="B6056" s="27"/>
      <c r="C6056" s="27"/>
      <c r="D6056" s="27"/>
      <c r="E6056" s="27"/>
      <c r="F6056" s="26"/>
      <c r="G6056" s="28" t="str">
        <f t="shared" si="102"/>
        <v/>
      </c>
      <c r="H6056" s="31"/>
    </row>
    <row r="6057" spans="2:8">
      <c r="B6057" s="27"/>
      <c r="C6057" s="27"/>
      <c r="D6057" s="27"/>
      <c r="E6057" s="27"/>
      <c r="F6057" s="26"/>
      <c r="G6057" s="28" t="str">
        <f t="shared" ref="G6057:G6120" si="103">IF(F6057="","",IF(F6057="EI",4,IF(F6057="EO",5.2,IF(F6057="EQ",3.9,IF(F6057="ILF",7.5,IF(F6057="EIF",5.4))))))</f>
        <v/>
      </c>
      <c r="H6057" s="31"/>
    </row>
    <row r="6058" spans="2:8">
      <c r="B6058" s="27"/>
      <c r="C6058" s="27"/>
      <c r="D6058" s="27"/>
      <c r="E6058" s="27"/>
      <c r="F6058" s="26"/>
      <c r="G6058" s="28" t="str">
        <f t="shared" si="103"/>
        <v/>
      </c>
      <c r="H6058" s="31"/>
    </row>
    <row r="6059" spans="2:8">
      <c r="B6059" s="27"/>
      <c r="C6059" s="27"/>
      <c r="D6059" s="27"/>
      <c r="E6059" s="27"/>
      <c r="F6059" s="26"/>
      <c r="G6059" s="28" t="str">
        <f t="shared" si="103"/>
        <v/>
      </c>
      <c r="H6059" s="31"/>
    </row>
    <row r="6060" spans="2:8">
      <c r="B6060" s="27"/>
      <c r="C6060" s="27"/>
      <c r="D6060" s="27"/>
      <c r="E6060" s="27"/>
      <c r="F6060" s="26"/>
      <c r="G6060" s="28" t="str">
        <f t="shared" si="103"/>
        <v/>
      </c>
      <c r="H6060" s="31"/>
    </row>
    <row r="6061" spans="2:8">
      <c r="B6061" s="27"/>
      <c r="C6061" s="27"/>
      <c r="D6061" s="27"/>
      <c r="E6061" s="27"/>
      <c r="F6061" s="26"/>
      <c r="G6061" s="28" t="str">
        <f t="shared" si="103"/>
        <v/>
      </c>
      <c r="H6061" s="31"/>
    </row>
    <row r="6062" spans="2:8">
      <c r="B6062" s="27"/>
      <c r="C6062" s="27"/>
      <c r="D6062" s="27"/>
      <c r="E6062" s="27"/>
      <c r="F6062" s="26"/>
      <c r="G6062" s="28" t="str">
        <f t="shared" si="103"/>
        <v/>
      </c>
      <c r="H6062" s="31"/>
    </row>
    <row r="6063" spans="2:8">
      <c r="B6063" s="27"/>
      <c r="C6063" s="27"/>
      <c r="D6063" s="27"/>
      <c r="E6063" s="27"/>
      <c r="F6063" s="26"/>
      <c r="G6063" s="28" t="str">
        <f t="shared" si="103"/>
        <v/>
      </c>
      <c r="H6063" s="31"/>
    </row>
    <row r="6064" spans="2:8">
      <c r="B6064" s="27"/>
      <c r="C6064" s="27"/>
      <c r="D6064" s="27"/>
      <c r="E6064" s="27"/>
      <c r="F6064" s="26"/>
      <c r="G6064" s="28" t="str">
        <f t="shared" si="103"/>
        <v/>
      </c>
      <c r="H6064" s="31"/>
    </row>
    <row r="6065" spans="2:8">
      <c r="B6065" s="27"/>
      <c r="C6065" s="27"/>
      <c r="D6065" s="27"/>
      <c r="E6065" s="27"/>
      <c r="F6065" s="26"/>
      <c r="G6065" s="28" t="str">
        <f t="shared" si="103"/>
        <v/>
      </c>
      <c r="H6065" s="31"/>
    </row>
    <row r="6066" spans="2:8">
      <c r="B6066" s="27"/>
      <c r="C6066" s="27"/>
      <c r="D6066" s="27"/>
      <c r="E6066" s="27"/>
      <c r="F6066" s="26"/>
      <c r="G6066" s="28" t="str">
        <f t="shared" si="103"/>
        <v/>
      </c>
      <c r="H6066" s="31"/>
    </row>
    <row r="6067" spans="2:8">
      <c r="B6067" s="27"/>
      <c r="C6067" s="27"/>
      <c r="D6067" s="27"/>
      <c r="E6067" s="27"/>
      <c r="F6067" s="26"/>
      <c r="G6067" s="28" t="str">
        <f t="shared" si="103"/>
        <v/>
      </c>
      <c r="H6067" s="31"/>
    </row>
    <row r="6068" spans="2:8">
      <c r="B6068" s="27"/>
      <c r="C6068" s="27"/>
      <c r="D6068" s="27"/>
      <c r="E6068" s="27"/>
      <c r="F6068" s="26"/>
      <c r="G6068" s="28" t="str">
        <f t="shared" si="103"/>
        <v/>
      </c>
      <c r="H6068" s="31"/>
    </row>
    <row r="6069" spans="2:8">
      <c r="B6069" s="27"/>
      <c r="C6069" s="27"/>
      <c r="D6069" s="27"/>
      <c r="E6069" s="27"/>
      <c r="F6069" s="26"/>
      <c r="G6069" s="28" t="str">
        <f t="shared" si="103"/>
        <v/>
      </c>
      <c r="H6069" s="31"/>
    </row>
    <row r="6070" spans="2:8">
      <c r="B6070" s="27"/>
      <c r="C6070" s="27"/>
      <c r="D6070" s="27"/>
      <c r="E6070" s="27"/>
      <c r="F6070" s="26"/>
      <c r="G6070" s="28" t="str">
        <f t="shared" si="103"/>
        <v/>
      </c>
      <c r="H6070" s="31"/>
    </row>
    <row r="6071" spans="2:8">
      <c r="B6071" s="27"/>
      <c r="C6071" s="27"/>
      <c r="D6071" s="27"/>
      <c r="E6071" s="27"/>
      <c r="F6071" s="26"/>
      <c r="G6071" s="28" t="str">
        <f t="shared" si="103"/>
        <v/>
      </c>
      <c r="H6071" s="31"/>
    </row>
    <row r="6072" spans="2:8">
      <c r="B6072" s="27"/>
      <c r="C6072" s="27"/>
      <c r="D6072" s="27"/>
      <c r="E6072" s="27"/>
      <c r="F6072" s="26"/>
      <c r="G6072" s="28" t="str">
        <f t="shared" si="103"/>
        <v/>
      </c>
      <c r="H6072" s="31"/>
    </row>
    <row r="6073" spans="2:8">
      <c r="B6073" s="27"/>
      <c r="C6073" s="27"/>
      <c r="D6073" s="27"/>
      <c r="E6073" s="27"/>
      <c r="F6073" s="26"/>
      <c r="G6073" s="28" t="str">
        <f t="shared" si="103"/>
        <v/>
      </c>
      <c r="H6073" s="31"/>
    </row>
    <row r="6074" spans="2:8">
      <c r="B6074" s="27"/>
      <c r="C6074" s="27"/>
      <c r="D6074" s="27"/>
      <c r="E6074" s="27"/>
      <c r="F6074" s="26"/>
      <c r="G6074" s="28" t="str">
        <f t="shared" si="103"/>
        <v/>
      </c>
      <c r="H6074" s="31"/>
    </row>
    <row r="6075" spans="2:8">
      <c r="B6075" s="27"/>
      <c r="C6075" s="27"/>
      <c r="D6075" s="27"/>
      <c r="E6075" s="27"/>
      <c r="F6075" s="26"/>
      <c r="G6075" s="28" t="str">
        <f t="shared" si="103"/>
        <v/>
      </c>
      <c r="H6075" s="31"/>
    </row>
    <row r="6076" spans="2:8">
      <c r="B6076" s="27"/>
      <c r="C6076" s="27"/>
      <c r="D6076" s="27"/>
      <c r="E6076" s="27"/>
      <c r="F6076" s="26"/>
      <c r="G6076" s="28" t="str">
        <f t="shared" si="103"/>
        <v/>
      </c>
      <c r="H6076" s="31"/>
    </row>
    <row r="6077" spans="2:8">
      <c r="B6077" s="27"/>
      <c r="C6077" s="27"/>
      <c r="D6077" s="27"/>
      <c r="E6077" s="27"/>
      <c r="F6077" s="26"/>
      <c r="G6077" s="28" t="str">
        <f t="shared" si="103"/>
        <v/>
      </c>
      <c r="H6077" s="31"/>
    </row>
    <row r="6078" spans="2:8">
      <c r="B6078" s="27"/>
      <c r="C6078" s="27"/>
      <c r="D6078" s="27"/>
      <c r="E6078" s="27"/>
      <c r="F6078" s="26"/>
      <c r="G6078" s="28" t="str">
        <f t="shared" si="103"/>
        <v/>
      </c>
      <c r="H6078" s="31"/>
    </row>
    <row r="6079" spans="2:8">
      <c r="B6079" s="27"/>
      <c r="C6079" s="27"/>
      <c r="D6079" s="27"/>
      <c r="E6079" s="27"/>
      <c r="F6079" s="26"/>
      <c r="G6079" s="28" t="str">
        <f t="shared" si="103"/>
        <v/>
      </c>
      <c r="H6079" s="31"/>
    </row>
    <row r="6080" spans="2:8">
      <c r="B6080" s="27"/>
      <c r="C6080" s="27"/>
      <c r="D6080" s="27"/>
      <c r="E6080" s="27"/>
      <c r="F6080" s="26"/>
      <c r="G6080" s="28" t="str">
        <f t="shared" si="103"/>
        <v/>
      </c>
      <c r="H6080" s="31"/>
    </row>
    <row r="6081" spans="2:8">
      <c r="B6081" s="27"/>
      <c r="C6081" s="27"/>
      <c r="D6081" s="27"/>
      <c r="E6081" s="27"/>
      <c r="F6081" s="26"/>
      <c r="G6081" s="28" t="str">
        <f t="shared" si="103"/>
        <v/>
      </c>
      <c r="H6081" s="31"/>
    </row>
    <row r="6082" spans="2:8">
      <c r="B6082" s="27"/>
      <c r="C6082" s="27"/>
      <c r="D6082" s="27"/>
      <c r="E6082" s="27"/>
      <c r="F6082" s="26"/>
      <c r="G6082" s="28" t="str">
        <f t="shared" si="103"/>
        <v/>
      </c>
      <c r="H6082" s="31"/>
    </row>
    <row r="6083" spans="2:8">
      <c r="B6083" s="27"/>
      <c r="C6083" s="27"/>
      <c r="D6083" s="27"/>
      <c r="E6083" s="27"/>
      <c r="F6083" s="26"/>
      <c r="G6083" s="28" t="str">
        <f t="shared" si="103"/>
        <v/>
      </c>
      <c r="H6083" s="31"/>
    </row>
    <row r="6084" spans="2:8">
      <c r="B6084" s="27"/>
      <c r="C6084" s="27"/>
      <c r="D6084" s="27"/>
      <c r="E6084" s="27"/>
      <c r="F6084" s="26"/>
      <c r="G6084" s="28" t="str">
        <f t="shared" si="103"/>
        <v/>
      </c>
      <c r="H6084" s="31"/>
    </row>
    <row r="6085" spans="2:8">
      <c r="B6085" s="27"/>
      <c r="C6085" s="27"/>
      <c r="D6085" s="27"/>
      <c r="E6085" s="27"/>
      <c r="F6085" s="26"/>
      <c r="G6085" s="28" t="str">
        <f t="shared" si="103"/>
        <v/>
      </c>
      <c r="H6085" s="31"/>
    </row>
    <row r="6086" spans="2:8">
      <c r="B6086" s="27"/>
      <c r="C6086" s="27"/>
      <c r="D6086" s="27"/>
      <c r="E6086" s="27"/>
      <c r="F6086" s="26"/>
      <c r="G6086" s="28" t="str">
        <f t="shared" si="103"/>
        <v/>
      </c>
      <c r="H6086" s="31"/>
    </row>
    <row r="6087" spans="2:8">
      <c r="B6087" s="27"/>
      <c r="C6087" s="27"/>
      <c r="D6087" s="27"/>
      <c r="E6087" s="27"/>
      <c r="F6087" s="26"/>
      <c r="G6087" s="28" t="str">
        <f t="shared" si="103"/>
        <v/>
      </c>
      <c r="H6087" s="31"/>
    </row>
    <row r="6088" spans="2:8">
      <c r="B6088" s="27"/>
      <c r="C6088" s="27"/>
      <c r="D6088" s="27"/>
      <c r="E6088" s="27"/>
      <c r="F6088" s="26"/>
      <c r="G6088" s="28" t="str">
        <f t="shared" si="103"/>
        <v/>
      </c>
      <c r="H6088" s="31"/>
    </row>
    <row r="6089" spans="2:8">
      <c r="B6089" s="27"/>
      <c r="C6089" s="27"/>
      <c r="D6089" s="27"/>
      <c r="E6089" s="27"/>
      <c r="F6089" s="26"/>
      <c r="G6089" s="28" t="str">
        <f t="shared" si="103"/>
        <v/>
      </c>
      <c r="H6089" s="31"/>
    </row>
    <row r="6090" spans="2:8">
      <c r="B6090" s="27"/>
      <c r="C6090" s="27"/>
      <c r="D6090" s="27"/>
      <c r="E6090" s="27"/>
      <c r="F6090" s="26"/>
      <c r="G6090" s="28" t="str">
        <f t="shared" si="103"/>
        <v/>
      </c>
      <c r="H6090" s="31"/>
    </row>
    <row r="6091" spans="2:8">
      <c r="B6091" s="27"/>
      <c r="C6091" s="27"/>
      <c r="D6091" s="27"/>
      <c r="E6091" s="27"/>
      <c r="F6091" s="26"/>
      <c r="G6091" s="28" t="str">
        <f t="shared" si="103"/>
        <v/>
      </c>
      <c r="H6091" s="31"/>
    </row>
    <row r="6092" spans="2:8">
      <c r="B6092" s="27"/>
      <c r="C6092" s="27"/>
      <c r="D6092" s="27"/>
      <c r="E6092" s="27"/>
      <c r="F6092" s="26"/>
      <c r="G6092" s="28" t="str">
        <f t="shared" si="103"/>
        <v/>
      </c>
      <c r="H6092" s="31"/>
    </row>
    <row r="6093" spans="2:8">
      <c r="B6093" s="27"/>
      <c r="C6093" s="27"/>
      <c r="D6093" s="27"/>
      <c r="E6093" s="27"/>
      <c r="F6093" s="26"/>
      <c r="G6093" s="28" t="str">
        <f t="shared" si="103"/>
        <v/>
      </c>
      <c r="H6093" s="31"/>
    </row>
    <row r="6094" spans="2:8">
      <c r="B6094" s="27"/>
      <c r="C6094" s="27"/>
      <c r="D6094" s="27"/>
      <c r="E6094" s="27"/>
      <c r="F6094" s="26"/>
      <c r="G6094" s="28" t="str">
        <f t="shared" si="103"/>
        <v/>
      </c>
      <c r="H6094" s="31"/>
    </row>
    <row r="6095" spans="2:8">
      <c r="B6095" s="27"/>
      <c r="C6095" s="27"/>
      <c r="D6095" s="27"/>
      <c r="E6095" s="27"/>
      <c r="F6095" s="26"/>
      <c r="G6095" s="28" t="str">
        <f t="shared" si="103"/>
        <v/>
      </c>
      <c r="H6095" s="31"/>
    </row>
    <row r="6096" spans="2:8">
      <c r="B6096" s="27"/>
      <c r="C6096" s="27"/>
      <c r="D6096" s="27"/>
      <c r="E6096" s="27"/>
      <c r="F6096" s="26"/>
      <c r="G6096" s="28" t="str">
        <f t="shared" si="103"/>
        <v/>
      </c>
      <c r="H6096" s="31"/>
    </row>
    <row r="6097" spans="2:8">
      <c r="B6097" s="27"/>
      <c r="C6097" s="27"/>
      <c r="D6097" s="27"/>
      <c r="E6097" s="27"/>
      <c r="F6097" s="26"/>
      <c r="G6097" s="28" t="str">
        <f t="shared" si="103"/>
        <v/>
      </c>
      <c r="H6097" s="31"/>
    </row>
    <row r="6098" spans="2:8">
      <c r="B6098" s="27"/>
      <c r="C6098" s="27"/>
      <c r="D6098" s="27"/>
      <c r="E6098" s="27"/>
      <c r="F6098" s="26"/>
      <c r="G6098" s="28" t="str">
        <f t="shared" si="103"/>
        <v/>
      </c>
      <c r="H6098" s="31"/>
    </row>
    <row r="6099" spans="2:8">
      <c r="B6099" s="27"/>
      <c r="C6099" s="27"/>
      <c r="D6099" s="27"/>
      <c r="E6099" s="27"/>
      <c r="F6099" s="26"/>
      <c r="G6099" s="28" t="str">
        <f t="shared" si="103"/>
        <v/>
      </c>
      <c r="H6099" s="31"/>
    </row>
    <row r="6100" spans="2:8">
      <c r="B6100" s="27"/>
      <c r="C6100" s="27"/>
      <c r="D6100" s="27"/>
      <c r="E6100" s="27"/>
      <c r="F6100" s="26"/>
      <c r="G6100" s="28" t="str">
        <f t="shared" si="103"/>
        <v/>
      </c>
      <c r="H6100" s="31"/>
    </row>
    <row r="6101" spans="2:8">
      <c r="B6101" s="27"/>
      <c r="C6101" s="27"/>
      <c r="D6101" s="27"/>
      <c r="E6101" s="27"/>
      <c r="F6101" s="26"/>
      <c r="G6101" s="28" t="str">
        <f t="shared" si="103"/>
        <v/>
      </c>
      <c r="H6101" s="31"/>
    </row>
    <row r="6102" spans="2:8">
      <c r="B6102" s="27"/>
      <c r="C6102" s="27"/>
      <c r="D6102" s="27"/>
      <c r="E6102" s="27"/>
      <c r="F6102" s="26"/>
      <c r="G6102" s="28" t="str">
        <f t="shared" si="103"/>
        <v/>
      </c>
      <c r="H6102" s="31"/>
    </row>
    <row r="6103" spans="2:8">
      <c r="B6103" s="27"/>
      <c r="C6103" s="27"/>
      <c r="D6103" s="27"/>
      <c r="E6103" s="27"/>
      <c r="F6103" s="26"/>
      <c r="G6103" s="28" t="str">
        <f t="shared" si="103"/>
        <v/>
      </c>
      <c r="H6103" s="31"/>
    </row>
    <row r="6104" spans="2:8">
      <c r="B6104" s="27"/>
      <c r="C6104" s="27"/>
      <c r="D6104" s="27"/>
      <c r="E6104" s="27"/>
      <c r="F6104" s="26"/>
      <c r="G6104" s="28" t="str">
        <f t="shared" si="103"/>
        <v/>
      </c>
      <c r="H6104" s="31"/>
    </row>
    <row r="6105" spans="2:8">
      <c r="B6105" s="27"/>
      <c r="C6105" s="27"/>
      <c r="D6105" s="27"/>
      <c r="E6105" s="27"/>
      <c r="F6105" s="26"/>
      <c r="G6105" s="28" t="str">
        <f t="shared" si="103"/>
        <v/>
      </c>
      <c r="H6105" s="31"/>
    </row>
    <row r="6106" spans="2:8">
      <c r="B6106" s="27"/>
      <c r="C6106" s="27"/>
      <c r="D6106" s="27"/>
      <c r="E6106" s="27"/>
      <c r="F6106" s="26"/>
      <c r="G6106" s="28" t="str">
        <f t="shared" si="103"/>
        <v/>
      </c>
      <c r="H6106" s="31"/>
    </row>
    <row r="6107" spans="2:8">
      <c r="B6107" s="27"/>
      <c r="C6107" s="27"/>
      <c r="D6107" s="27"/>
      <c r="E6107" s="27"/>
      <c r="F6107" s="26"/>
      <c r="G6107" s="28" t="str">
        <f t="shared" si="103"/>
        <v/>
      </c>
      <c r="H6107" s="31"/>
    </row>
    <row r="6108" spans="2:8">
      <c r="B6108" s="27"/>
      <c r="C6108" s="27"/>
      <c r="D6108" s="27"/>
      <c r="E6108" s="27"/>
      <c r="F6108" s="26"/>
      <c r="G6108" s="28" t="str">
        <f t="shared" si="103"/>
        <v/>
      </c>
      <c r="H6108" s="31"/>
    </row>
    <row r="6109" spans="2:8">
      <c r="B6109" s="27"/>
      <c r="C6109" s="27"/>
      <c r="D6109" s="27"/>
      <c r="E6109" s="27"/>
      <c r="F6109" s="26"/>
      <c r="G6109" s="28" t="str">
        <f t="shared" si="103"/>
        <v/>
      </c>
      <c r="H6109" s="31"/>
    </row>
    <row r="6110" spans="2:8">
      <c r="B6110" s="27"/>
      <c r="C6110" s="27"/>
      <c r="D6110" s="27"/>
      <c r="E6110" s="27"/>
      <c r="F6110" s="26"/>
      <c r="G6110" s="28" t="str">
        <f t="shared" si="103"/>
        <v/>
      </c>
      <c r="H6110" s="31"/>
    </row>
    <row r="6111" spans="2:8">
      <c r="B6111" s="27"/>
      <c r="C6111" s="27"/>
      <c r="D6111" s="27"/>
      <c r="E6111" s="27"/>
      <c r="F6111" s="26"/>
      <c r="G6111" s="28" t="str">
        <f t="shared" si="103"/>
        <v/>
      </c>
      <c r="H6111" s="31"/>
    </row>
    <row r="6112" spans="2:8">
      <c r="B6112" s="27"/>
      <c r="C6112" s="27"/>
      <c r="D6112" s="27"/>
      <c r="E6112" s="27"/>
      <c r="F6112" s="26"/>
      <c r="G6112" s="28" t="str">
        <f t="shared" si="103"/>
        <v/>
      </c>
      <c r="H6112" s="31"/>
    </row>
    <row r="6113" spans="2:8">
      <c r="B6113" s="27"/>
      <c r="C6113" s="27"/>
      <c r="D6113" s="27"/>
      <c r="E6113" s="27"/>
      <c r="F6113" s="26"/>
      <c r="G6113" s="28" t="str">
        <f t="shared" si="103"/>
        <v/>
      </c>
      <c r="H6113" s="31"/>
    </row>
    <row r="6114" spans="2:8">
      <c r="B6114" s="27"/>
      <c r="C6114" s="27"/>
      <c r="D6114" s="27"/>
      <c r="E6114" s="27"/>
      <c r="F6114" s="26"/>
      <c r="G6114" s="28" t="str">
        <f t="shared" si="103"/>
        <v/>
      </c>
      <c r="H6114" s="31"/>
    </row>
    <row r="6115" spans="2:8">
      <c r="B6115" s="27"/>
      <c r="C6115" s="27"/>
      <c r="D6115" s="27"/>
      <c r="E6115" s="27"/>
      <c r="F6115" s="26"/>
      <c r="G6115" s="28" t="str">
        <f t="shared" si="103"/>
        <v/>
      </c>
      <c r="H6115" s="31"/>
    </row>
    <row r="6116" spans="2:8">
      <c r="B6116" s="27"/>
      <c r="C6116" s="27"/>
      <c r="D6116" s="27"/>
      <c r="E6116" s="27"/>
      <c r="F6116" s="26"/>
      <c r="G6116" s="28" t="str">
        <f t="shared" si="103"/>
        <v/>
      </c>
      <c r="H6116" s="31"/>
    </row>
    <row r="6117" spans="2:8">
      <c r="B6117" s="27"/>
      <c r="C6117" s="27"/>
      <c r="D6117" s="27"/>
      <c r="E6117" s="27"/>
      <c r="F6117" s="26"/>
      <c r="G6117" s="28" t="str">
        <f t="shared" si="103"/>
        <v/>
      </c>
      <c r="H6117" s="31"/>
    </row>
    <row r="6118" spans="2:8">
      <c r="B6118" s="27"/>
      <c r="C6118" s="27"/>
      <c r="D6118" s="27"/>
      <c r="E6118" s="27"/>
      <c r="F6118" s="26"/>
      <c r="G6118" s="28" t="str">
        <f t="shared" si="103"/>
        <v/>
      </c>
      <c r="H6118" s="31"/>
    </row>
    <row r="6119" spans="2:8">
      <c r="B6119" s="27"/>
      <c r="C6119" s="27"/>
      <c r="D6119" s="27"/>
      <c r="E6119" s="27"/>
      <c r="F6119" s="26"/>
      <c r="G6119" s="28" t="str">
        <f t="shared" si="103"/>
        <v/>
      </c>
      <c r="H6119" s="31"/>
    </row>
    <row r="6120" spans="2:8">
      <c r="B6120" s="27"/>
      <c r="C6120" s="27"/>
      <c r="D6120" s="27"/>
      <c r="E6120" s="27"/>
      <c r="F6120" s="26"/>
      <c r="G6120" s="28" t="str">
        <f t="shared" si="103"/>
        <v/>
      </c>
      <c r="H6120" s="31"/>
    </row>
    <row r="6121" spans="2:8">
      <c r="B6121" s="27"/>
      <c r="C6121" s="27"/>
      <c r="D6121" s="27"/>
      <c r="E6121" s="27"/>
      <c r="F6121" s="26"/>
      <c r="G6121" s="28" t="str">
        <f t="shared" ref="G6121:G6184" si="104">IF(F6121="","",IF(F6121="EI",4,IF(F6121="EO",5.2,IF(F6121="EQ",3.9,IF(F6121="ILF",7.5,IF(F6121="EIF",5.4))))))</f>
        <v/>
      </c>
      <c r="H6121" s="31"/>
    </row>
    <row r="6122" spans="2:8">
      <c r="B6122" s="27"/>
      <c r="C6122" s="27"/>
      <c r="D6122" s="27"/>
      <c r="E6122" s="27"/>
      <c r="F6122" s="26"/>
      <c r="G6122" s="28" t="str">
        <f t="shared" si="104"/>
        <v/>
      </c>
      <c r="H6122" s="31"/>
    </row>
    <row r="6123" spans="2:8">
      <c r="B6123" s="27"/>
      <c r="C6123" s="27"/>
      <c r="D6123" s="27"/>
      <c r="E6123" s="27"/>
      <c r="F6123" s="26"/>
      <c r="G6123" s="28" t="str">
        <f t="shared" si="104"/>
        <v/>
      </c>
      <c r="H6123" s="31"/>
    </row>
    <row r="6124" spans="2:8">
      <c r="B6124" s="27"/>
      <c r="C6124" s="27"/>
      <c r="D6124" s="27"/>
      <c r="E6124" s="27"/>
      <c r="F6124" s="26"/>
      <c r="G6124" s="28" t="str">
        <f t="shared" si="104"/>
        <v/>
      </c>
      <c r="H6124" s="31"/>
    </row>
    <row r="6125" spans="2:8">
      <c r="B6125" s="27"/>
      <c r="C6125" s="27"/>
      <c r="D6125" s="27"/>
      <c r="E6125" s="27"/>
      <c r="F6125" s="26"/>
      <c r="G6125" s="28" t="str">
        <f t="shared" si="104"/>
        <v/>
      </c>
      <c r="H6125" s="31"/>
    </row>
    <row r="6126" spans="2:8">
      <c r="B6126" s="27"/>
      <c r="C6126" s="27"/>
      <c r="D6126" s="27"/>
      <c r="E6126" s="27"/>
      <c r="F6126" s="26"/>
      <c r="G6126" s="28" t="str">
        <f t="shared" si="104"/>
        <v/>
      </c>
      <c r="H6126" s="31"/>
    </row>
    <row r="6127" spans="2:8">
      <c r="B6127" s="27"/>
      <c r="C6127" s="27"/>
      <c r="D6127" s="27"/>
      <c r="E6127" s="27"/>
      <c r="F6127" s="26"/>
      <c r="G6127" s="28" t="str">
        <f t="shared" si="104"/>
        <v/>
      </c>
      <c r="H6127" s="31"/>
    </row>
    <row r="6128" spans="2:8">
      <c r="B6128" s="27"/>
      <c r="C6128" s="27"/>
      <c r="D6128" s="27"/>
      <c r="E6128" s="27"/>
      <c r="F6128" s="26"/>
      <c r="G6128" s="28" t="str">
        <f t="shared" si="104"/>
        <v/>
      </c>
      <c r="H6128" s="31"/>
    </row>
    <row r="6129" spans="2:8">
      <c r="B6129" s="27"/>
      <c r="C6129" s="27"/>
      <c r="D6129" s="27"/>
      <c r="E6129" s="27"/>
      <c r="F6129" s="26"/>
      <c r="G6129" s="28" t="str">
        <f t="shared" si="104"/>
        <v/>
      </c>
      <c r="H6129" s="31"/>
    </row>
    <row r="6130" spans="2:8">
      <c r="B6130" s="27"/>
      <c r="C6130" s="27"/>
      <c r="D6130" s="27"/>
      <c r="E6130" s="27"/>
      <c r="F6130" s="26"/>
      <c r="G6130" s="28" t="str">
        <f t="shared" si="104"/>
        <v/>
      </c>
      <c r="H6130" s="31"/>
    </row>
    <row r="6131" spans="2:8">
      <c r="B6131" s="27"/>
      <c r="C6131" s="27"/>
      <c r="D6131" s="27"/>
      <c r="E6131" s="27"/>
      <c r="F6131" s="26"/>
      <c r="G6131" s="28" t="str">
        <f t="shared" si="104"/>
        <v/>
      </c>
      <c r="H6131" s="31"/>
    </row>
    <row r="6132" spans="2:8">
      <c r="B6132" s="27"/>
      <c r="C6132" s="27"/>
      <c r="D6132" s="27"/>
      <c r="E6132" s="27"/>
      <c r="F6132" s="26"/>
      <c r="G6132" s="28" t="str">
        <f t="shared" si="104"/>
        <v/>
      </c>
      <c r="H6132" s="31"/>
    </row>
    <row r="6133" spans="2:8">
      <c r="B6133" s="27"/>
      <c r="C6133" s="27"/>
      <c r="D6133" s="27"/>
      <c r="E6133" s="27"/>
      <c r="F6133" s="26"/>
      <c r="G6133" s="28" t="str">
        <f t="shared" si="104"/>
        <v/>
      </c>
      <c r="H6133" s="31"/>
    </row>
    <row r="6134" spans="2:8">
      <c r="B6134" s="27"/>
      <c r="C6134" s="27"/>
      <c r="D6134" s="27"/>
      <c r="E6134" s="27"/>
      <c r="F6134" s="26"/>
      <c r="G6134" s="28" t="str">
        <f t="shared" si="104"/>
        <v/>
      </c>
      <c r="H6134" s="31"/>
    </row>
    <row r="6135" spans="2:8">
      <c r="B6135" s="27"/>
      <c r="C6135" s="27"/>
      <c r="D6135" s="27"/>
      <c r="E6135" s="27"/>
      <c r="F6135" s="26"/>
      <c r="G6135" s="28" t="str">
        <f t="shared" si="104"/>
        <v/>
      </c>
      <c r="H6135" s="31"/>
    </row>
    <row r="6136" spans="2:8">
      <c r="B6136" s="27"/>
      <c r="C6136" s="27"/>
      <c r="D6136" s="27"/>
      <c r="E6136" s="27"/>
      <c r="F6136" s="26"/>
      <c r="G6136" s="28" t="str">
        <f t="shared" si="104"/>
        <v/>
      </c>
      <c r="H6136" s="31"/>
    </row>
    <row r="6137" spans="2:8">
      <c r="B6137" s="27"/>
      <c r="C6137" s="27"/>
      <c r="D6137" s="27"/>
      <c r="E6137" s="27"/>
      <c r="F6137" s="26"/>
      <c r="G6137" s="28" t="str">
        <f t="shared" si="104"/>
        <v/>
      </c>
      <c r="H6137" s="31"/>
    </row>
    <row r="6138" spans="2:8">
      <c r="B6138" s="27"/>
      <c r="C6138" s="27"/>
      <c r="D6138" s="27"/>
      <c r="E6138" s="27"/>
      <c r="F6138" s="26"/>
      <c r="G6138" s="28" t="str">
        <f t="shared" si="104"/>
        <v/>
      </c>
      <c r="H6138" s="31"/>
    </row>
    <row r="6139" spans="2:8">
      <c r="B6139" s="27"/>
      <c r="C6139" s="27"/>
      <c r="D6139" s="27"/>
      <c r="E6139" s="27"/>
      <c r="F6139" s="26"/>
      <c r="G6139" s="28" t="str">
        <f t="shared" si="104"/>
        <v/>
      </c>
      <c r="H6139" s="31"/>
    </row>
    <row r="6140" spans="2:8">
      <c r="B6140" s="27"/>
      <c r="C6140" s="27"/>
      <c r="D6140" s="27"/>
      <c r="E6140" s="27"/>
      <c r="F6140" s="26"/>
      <c r="G6140" s="28" t="str">
        <f t="shared" si="104"/>
        <v/>
      </c>
      <c r="H6140" s="31"/>
    </row>
    <row r="6141" spans="2:8">
      <c r="B6141" s="27"/>
      <c r="C6141" s="27"/>
      <c r="D6141" s="27"/>
      <c r="E6141" s="27"/>
      <c r="F6141" s="26"/>
      <c r="G6141" s="28" t="str">
        <f t="shared" si="104"/>
        <v/>
      </c>
      <c r="H6141" s="31"/>
    </row>
    <row r="6142" spans="2:8">
      <c r="B6142" s="27"/>
      <c r="C6142" s="27"/>
      <c r="D6142" s="27"/>
      <c r="E6142" s="27"/>
      <c r="F6142" s="26"/>
      <c r="G6142" s="28" t="str">
        <f t="shared" si="104"/>
        <v/>
      </c>
      <c r="H6142" s="31"/>
    </row>
    <row r="6143" spans="2:8">
      <c r="B6143" s="27"/>
      <c r="C6143" s="27"/>
      <c r="D6143" s="27"/>
      <c r="E6143" s="27"/>
      <c r="F6143" s="26"/>
      <c r="G6143" s="28" t="str">
        <f t="shared" si="104"/>
        <v/>
      </c>
      <c r="H6143" s="31"/>
    </row>
    <row r="6144" spans="2:8">
      <c r="B6144" s="27"/>
      <c r="C6144" s="27"/>
      <c r="D6144" s="27"/>
      <c r="E6144" s="27"/>
      <c r="F6144" s="26"/>
      <c r="G6144" s="28" t="str">
        <f t="shared" si="104"/>
        <v/>
      </c>
      <c r="H6144" s="31"/>
    </row>
    <row r="6145" spans="2:8">
      <c r="B6145" s="27"/>
      <c r="C6145" s="27"/>
      <c r="D6145" s="27"/>
      <c r="E6145" s="27"/>
      <c r="F6145" s="26"/>
      <c r="G6145" s="28" t="str">
        <f t="shared" si="104"/>
        <v/>
      </c>
      <c r="H6145" s="31"/>
    </row>
    <row r="6146" spans="2:8">
      <c r="B6146" s="27"/>
      <c r="C6146" s="27"/>
      <c r="D6146" s="27"/>
      <c r="E6146" s="27"/>
      <c r="F6146" s="26"/>
      <c r="G6146" s="28" t="str">
        <f t="shared" si="104"/>
        <v/>
      </c>
      <c r="H6146" s="31"/>
    </row>
    <row r="6147" spans="2:8">
      <c r="B6147" s="27"/>
      <c r="C6147" s="27"/>
      <c r="D6147" s="27"/>
      <c r="E6147" s="27"/>
      <c r="F6147" s="26"/>
      <c r="G6147" s="28" t="str">
        <f t="shared" si="104"/>
        <v/>
      </c>
      <c r="H6147" s="31"/>
    </row>
    <row r="6148" spans="2:8">
      <c r="B6148" s="27"/>
      <c r="C6148" s="27"/>
      <c r="D6148" s="27"/>
      <c r="E6148" s="27"/>
      <c r="F6148" s="26"/>
      <c r="G6148" s="28" t="str">
        <f t="shared" si="104"/>
        <v/>
      </c>
      <c r="H6148" s="31"/>
    </row>
    <row r="6149" spans="2:8">
      <c r="B6149" s="27"/>
      <c r="C6149" s="27"/>
      <c r="D6149" s="27"/>
      <c r="E6149" s="27"/>
      <c r="F6149" s="26"/>
      <c r="G6149" s="28" t="str">
        <f t="shared" si="104"/>
        <v/>
      </c>
      <c r="H6149" s="31"/>
    </row>
    <row r="6150" spans="2:8">
      <c r="B6150" s="27"/>
      <c r="C6150" s="27"/>
      <c r="D6150" s="27"/>
      <c r="E6150" s="27"/>
      <c r="F6150" s="26"/>
      <c r="G6150" s="28" t="str">
        <f t="shared" si="104"/>
        <v/>
      </c>
      <c r="H6150" s="31"/>
    </row>
    <row r="6151" spans="2:8">
      <c r="B6151" s="27"/>
      <c r="C6151" s="27"/>
      <c r="D6151" s="27"/>
      <c r="E6151" s="27"/>
      <c r="F6151" s="26"/>
      <c r="G6151" s="28" t="str">
        <f t="shared" si="104"/>
        <v/>
      </c>
      <c r="H6151" s="31"/>
    </row>
    <row r="6152" spans="2:8">
      <c r="B6152" s="27"/>
      <c r="C6152" s="27"/>
      <c r="D6152" s="27"/>
      <c r="E6152" s="27"/>
      <c r="F6152" s="26"/>
      <c r="G6152" s="28" t="str">
        <f t="shared" si="104"/>
        <v/>
      </c>
      <c r="H6152" s="31"/>
    </row>
    <row r="6153" spans="2:8">
      <c r="B6153" s="27"/>
      <c r="C6153" s="27"/>
      <c r="D6153" s="27"/>
      <c r="E6153" s="27"/>
      <c r="F6153" s="26"/>
      <c r="G6153" s="28" t="str">
        <f t="shared" si="104"/>
        <v/>
      </c>
      <c r="H6153" s="31"/>
    </row>
    <row r="6154" spans="2:8">
      <c r="B6154" s="27"/>
      <c r="C6154" s="27"/>
      <c r="D6154" s="27"/>
      <c r="E6154" s="27"/>
      <c r="F6154" s="26"/>
      <c r="G6154" s="28" t="str">
        <f t="shared" si="104"/>
        <v/>
      </c>
      <c r="H6154" s="31"/>
    </row>
    <row r="6155" spans="2:8">
      <c r="B6155" s="27"/>
      <c r="C6155" s="27"/>
      <c r="D6155" s="27"/>
      <c r="E6155" s="27"/>
      <c r="F6155" s="26"/>
      <c r="G6155" s="28" t="str">
        <f t="shared" si="104"/>
        <v/>
      </c>
      <c r="H6155" s="31"/>
    </row>
    <row r="6156" spans="2:8">
      <c r="B6156" s="27"/>
      <c r="C6156" s="27"/>
      <c r="D6156" s="27"/>
      <c r="E6156" s="27"/>
      <c r="F6156" s="26"/>
      <c r="G6156" s="28" t="str">
        <f t="shared" si="104"/>
        <v/>
      </c>
      <c r="H6156" s="31"/>
    </row>
    <row r="6157" spans="2:8">
      <c r="B6157" s="27"/>
      <c r="C6157" s="27"/>
      <c r="D6157" s="27"/>
      <c r="E6157" s="27"/>
      <c r="F6157" s="26"/>
      <c r="G6157" s="28" t="str">
        <f t="shared" si="104"/>
        <v/>
      </c>
      <c r="H6157" s="31"/>
    </row>
    <row r="6158" spans="2:8">
      <c r="B6158" s="27"/>
      <c r="C6158" s="27"/>
      <c r="D6158" s="27"/>
      <c r="E6158" s="27"/>
      <c r="F6158" s="26"/>
      <c r="G6158" s="28" t="str">
        <f t="shared" si="104"/>
        <v/>
      </c>
      <c r="H6158" s="31"/>
    </row>
    <row r="6159" spans="2:8">
      <c r="B6159" s="27"/>
      <c r="C6159" s="27"/>
      <c r="D6159" s="27"/>
      <c r="E6159" s="27"/>
      <c r="F6159" s="26"/>
      <c r="G6159" s="28" t="str">
        <f t="shared" si="104"/>
        <v/>
      </c>
      <c r="H6159" s="31"/>
    </row>
    <row r="6160" spans="2:8">
      <c r="B6160" s="27"/>
      <c r="C6160" s="27"/>
      <c r="D6160" s="27"/>
      <c r="E6160" s="27"/>
      <c r="F6160" s="26"/>
      <c r="G6160" s="28" t="str">
        <f t="shared" si="104"/>
        <v/>
      </c>
      <c r="H6160" s="31"/>
    </row>
    <row r="6161" spans="2:8">
      <c r="B6161" s="27"/>
      <c r="C6161" s="27"/>
      <c r="D6161" s="27"/>
      <c r="E6161" s="27"/>
      <c r="F6161" s="26"/>
      <c r="G6161" s="28" t="str">
        <f t="shared" si="104"/>
        <v/>
      </c>
      <c r="H6161" s="31"/>
    </row>
    <row r="6162" spans="2:8">
      <c r="B6162" s="27"/>
      <c r="C6162" s="27"/>
      <c r="D6162" s="27"/>
      <c r="E6162" s="27"/>
      <c r="F6162" s="26"/>
      <c r="G6162" s="28" t="str">
        <f t="shared" si="104"/>
        <v/>
      </c>
      <c r="H6162" s="31"/>
    </row>
    <row r="6163" spans="2:8">
      <c r="B6163" s="27"/>
      <c r="C6163" s="27"/>
      <c r="D6163" s="27"/>
      <c r="E6163" s="27"/>
      <c r="F6163" s="26"/>
      <c r="G6163" s="28" t="str">
        <f t="shared" si="104"/>
        <v/>
      </c>
      <c r="H6163" s="31"/>
    </row>
    <row r="6164" spans="2:8">
      <c r="B6164" s="27"/>
      <c r="C6164" s="27"/>
      <c r="D6164" s="27"/>
      <c r="E6164" s="27"/>
      <c r="F6164" s="26"/>
      <c r="G6164" s="28" t="str">
        <f t="shared" si="104"/>
        <v/>
      </c>
      <c r="H6164" s="31"/>
    </row>
    <row r="6165" spans="2:8">
      <c r="B6165" s="27"/>
      <c r="C6165" s="27"/>
      <c r="D6165" s="27"/>
      <c r="E6165" s="27"/>
      <c r="F6165" s="26"/>
      <c r="G6165" s="28" t="str">
        <f t="shared" si="104"/>
        <v/>
      </c>
      <c r="H6165" s="31"/>
    </row>
    <row r="6166" spans="2:8">
      <c r="B6166" s="27"/>
      <c r="C6166" s="27"/>
      <c r="D6166" s="27"/>
      <c r="E6166" s="27"/>
      <c r="F6166" s="26"/>
      <c r="G6166" s="28" t="str">
        <f t="shared" si="104"/>
        <v/>
      </c>
      <c r="H6166" s="31"/>
    </row>
    <row r="6167" spans="2:8">
      <c r="B6167" s="27"/>
      <c r="C6167" s="27"/>
      <c r="D6167" s="27"/>
      <c r="E6167" s="27"/>
      <c r="F6167" s="26"/>
      <c r="G6167" s="28" t="str">
        <f t="shared" si="104"/>
        <v/>
      </c>
      <c r="H6167" s="31"/>
    </row>
    <row r="6168" spans="2:8">
      <c r="B6168" s="27"/>
      <c r="C6168" s="27"/>
      <c r="D6168" s="27"/>
      <c r="E6168" s="27"/>
      <c r="F6168" s="26"/>
      <c r="G6168" s="28" t="str">
        <f t="shared" si="104"/>
        <v/>
      </c>
      <c r="H6168" s="31"/>
    </row>
    <row r="6169" spans="2:8">
      <c r="B6169" s="27"/>
      <c r="C6169" s="27"/>
      <c r="D6169" s="27"/>
      <c r="E6169" s="27"/>
      <c r="F6169" s="26"/>
      <c r="G6169" s="28" t="str">
        <f t="shared" si="104"/>
        <v/>
      </c>
      <c r="H6169" s="31"/>
    </row>
    <row r="6170" spans="2:8">
      <c r="B6170" s="27"/>
      <c r="C6170" s="27"/>
      <c r="D6170" s="27"/>
      <c r="E6170" s="27"/>
      <c r="F6170" s="26"/>
      <c r="G6170" s="28" t="str">
        <f t="shared" si="104"/>
        <v/>
      </c>
      <c r="H6170" s="31"/>
    </row>
    <row r="6171" spans="2:8">
      <c r="B6171" s="27"/>
      <c r="C6171" s="27"/>
      <c r="D6171" s="27"/>
      <c r="E6171" s="27"/>
      <c r="F6171" s="26"/>
      <c r="G6171" s="28" t="str">
        <f t="shared" si="104"/>
        <v/>
      </c>
      <c r="H6171" s="31"/>
    </row>
    <row r="6172" spans="2:8">
      <c r="B6172" s="27"/>
      <c r="C6172" s="27"/>
      <c r="D6172" s="27"/>
      <c r="E6172" s="27"/>
      <c r="F6172" s="26"/>
      <c r="G6172" s="28" t="str">
        <f t="shared" si="104"/>
        <v/>
      </c>
      <c r="H6172" s="31"/>
    </row>
    <row r="6173" spans="2:8">
      <c r="B6173" s="27"/>
      <c r="C6173" s="27"/>
      <c r="D6173" s="27"/>
      <c r="E6173" s="27"/>
      <c r="F6173" s="26"/>
      <c r="G6173" s="28" t="str">
        <f t="shared" si="104"/>
        <v/>
      </c>
      <c r="H6173" s="31"/>
    </row>
    <row r="6174" spans="2:8">
      <c r="B6174" s="27"/>
      <c r="C6174" s="27"/>
      <c r="D6174" s="27"/>
      <c r="E6174" s="27"/>
      <c r="F6174" s="26"/>
      <c r="G6174" s="28" t="str">
        <f t="shared" si="104"/>
        <v/>
      </c>
      <c r="H6174" s="31"/>
    </row>
    <row r="6175" spans="2:8">
      <c r="B6175" s="27"/>
      <c r="C6175" s="27"/>
      <c r="D6175" s="27"/>
      <c r="E6175" s="27"/>
      <c r="F6175" s="26"/>
      <c r="G6175" s="28" t="str">
        <f t="shared" si="104"/>
        <v/>
      </c>
      <c r="H6175" s="31"/>
    </row>
    <row r="6176" spans="2:8">
      <c r="B6176" s="27"/>
      <c r="C6176" s="27"/>
      <c r="D6176" s="27"/>
      <c r="E6176" s="27"/>
      <c r="F6176" s="26"/>
      <c r="G6176" s="28" t="str">
        <f t="shared" si="104"/>
        <v/>
      </c>
      <c r="H6176" s="31"/>
    </row>
    <row r="6177" spans="2:8">
      <c r="B6177" s="27"/>
      <c r="C6177" s="27"/>
      <c r="D6177" s="27"/>
      <c r="E6177" s="27"/>
      <c r="F6177" s="26"/>
      <c r="G6177" s="28" t="str">
        <f t="shared" si="104"/>
        <v/>
      </c>
      <c r="H6177" s="31"/>
    </row>
    <row r="6178" spans="2:8">
      <c r="B6178" s="27"/>
      <c r="C6178" s="27"/>
      <c r="D6178" s="27"/>
      <c r="E6178" s="27"/>
      <c r="F6178" s="26"/>
      <c r="G6178" s="28" t="str">
        <f t="shared" si="104"/>
        <v/>
      </c>
      <c r="H6178" s="31"/>
    </row>
    <row r="6179" spans="2:8">
      <c r="B6179" s="27"/>
      <c r="C6179" s="27"/>
      <c r="D6179" s="27"/>
      <c r="E6179" s="27"/>
      <c r="F6179" s="26"/>
      <c r="G6179" s="28" t="str">
        <f t="shared" si="104"/>
        <v/>
      </c>
      <c r="H6179" s="31"/>
    </row>
    <row r="6180" spans="2:8">
      <c r="B6180" s="27"/>
      <c r="C6180" s="27"/>
      <c r="D6180" s="27"/>
      <c r="E6180" s="27"/>
      <c r="F6180" s="26"/>
      <c r="G6180" s="28" t="str">
        <f t="shared" si="104"/>
        <v/>
      </c>
      <c r="H6180" s="31"/>
    </row>
    <row r="6181" spans="2:8">
      <c r="B6181" s="27"/>
      <c r="C6181" s="27"/>
      <c r="D6181" s="27"/>
      <c r="E6181" s="27"/>
      <c r="F6181" s="26"/>
      <c r="G6181" s="28" t="str">
        <f t="shared" si="104"/>
        <v/>
      </c>
      <c r="H6181" s="31"/>
    </row>
    <row r="6182" spans="2:8">
      <c r="B6182" s="27"/>
      <c r="C6182" s="27"/>
      <c r="D6182" s="27"/>
      <c r="E6182" s="27"/>
      <c r="F6182" s="26"/>
      <c r="G6182" s="28" t="str">
        <f t="shared" si="104"/>
        <v/>
      </c>
      <c r="H6182" s="31"/>
    </row>
    <row r="6183" spans="2:8">
      <c r="B6183" s="27"/>
      <c r="C6183" s="27"/>
      <c r="D6183" s="27"/>
      <c r="E6183" s="27"/>
      <c r="F6183" s="26"/>
      <c r="G6183" s="28" t="str">
        <f t="shared" si="104"/>
        <v/>
      </c>
      <c r="H6183" s="31"/>
    </row>
    <row r="6184" spans="2:8">
      <c r="B6184" s="27"/>
      <c r="C6184" s="27"/>
      <c r="D6184" s="27"/>
      <c r="E6184" s="27"/>
      <c r="F6184" s="26"/>
      <c r="G6184" s="28" t="str">
        <f t="shared" si="104"/>
        <v/>
      </c>
      <c r="H6184" s="31"/>
    </row>
    <row r="6185" spans="2:8">
      <c r="B6185" s="27"/>
      <c r="C6185" s="27"/>
      <c r="D6185" s="27"/>
      <c r="E6185" s="27"/>
      <c r="F6185" s="26"/>
      <c r="G6185" s="28" t="str">
        <f t="shared" ref="G6185:G6248" si="105">IF(F6185="","",IF(F6185="EI",4,IF(F6185="EO",5.2,IF(F6185="EQ",3.9,IF(F6185="ILF",7.5,IF(F6185="EIF",5.4))))))</f>
        <v/>
      </c>
      <c r="H6185" s="31"/>
    </row>
    <row r="6186" spans="2:8">
      <c r="B6186" s="27"/>
      <c r="C6186" s="27"/>
      <c r="D6186" s="27"/>
      <c r="E6186" s="27"/>
      <c r="F6186" s="26"/>
      <c r="G6186" s="28" t="str">
        <f t="shared" si="105"/>
        <v/>
      </c>
      <c r="H6186" s="31"/>
    </row>
    <row r="6187" spans="2:8">
      <c r="B6187" s="27"/>
      <c r="C6187" s="27"/>
      <c r="D6187" s="27"/>
      <c r="E6187" s="27"/>
      <c r="F6187" s="26"/>
      <c r="G6187" s="28" t="str">
        <f t="shared" si="105"/>
        <v/>
      </c>
      <c r="H6187" s="31"/>
    </row>
    <row r="6188" spans="2:8">
      <c r="B6188" s="27"/>
      <c r="C6188" s="27"/>
      <c r="D6188" s="27"/>
      <c r="E6188" s="27"/>
      <c r="F6188" s="26"/>
      <c r="G6188" s="28" t="str">
        <f t="shared" si="105"/>
        <v/>
      </c>
      <c r="H6188" s="31"/>
    </row>
    <row r="6189" spans="2:8">
      <c r="B6189" s="27"/>
      <c r="C6189" s="27"/>
      <c r="D6189" s="27"/>
      <c r="E6189" s="27"/>
      <c r="F6189" s="26"/>
      <c r="G6189" s="28" t="str">
        <f t="shared" si="105"/>
        <v/>
      </c>
      <c r="H6189" s="31"/>
    </row>
    <row r="6190" spans="2:8">
      <c r="B6190" s="27"/>
      <c r="C6190" s="27"/>
      <c r="D6190" s="27"/>
      <c r="E6190" s="27"/>
      <c r="F6190" s="26"/>
      <c r="G6190" s="28" t="str">
        <f t="shared" si="105"/>
        <v/>
      </c>
      <c r="H6190" s="31"/>
    </row>
    <row r="6191" spans="2:8">
      <c r="B6191" s="27"/>
      <c r="C6191" s="27"/>
      <c r="D6191" s="27"/>
      <c r="E6191" s="27"/>
      <c r="F6191" s="26"/>
      <c r="G6191" s="28" t="str">
        <f t="shared" si="105"/>
        <v/>
      </c>
      <c r="H6191" s="31"/>
    </row>
    <row r="6192" spans="2:8">
      <c r="B6192" s="27"/>
      <c r="C6192" s="27"/>
      <c r="D6192" s="27"/>
      <c r="E6192" s="27"/>
      <c r="F6192" s="26"/>
      <c r="G6192" s="28" t="str">
        <f t="shared" si="105"/>
        <v/>
      </c>
      <c r="H6192" s="31"/>
    </row>
    <row r="6193" spans="2:8">
      <c r="B6193" s="27"/>
      <c r="C6193" s="27"/>
      <c r="D6193" s="27"/>
      <c r="E6193" s="27"/>
      <c r="F6193" s="26"/>
      <c r="G6193" s="28" t="str">
        <f t="shared" si="105"/>
        <v/>
      </c>
      <c r="H6193" s="31"/>
    </row>
    <row r="6194" spans="2:8">
      <c r="B6194" s="27"/>
      <c r="C6194" s="27"/>
      <c r="D6194" s="27"/>
      <c r="E6194" s="27"/>
      <c r="F6194" s="26"/>
      <c r="G6194" s="28" t="str">
        <f t="shared" si="105"/>
        <v/>
      </c>
      <c r="H6194" s="31"/>
    </row>
    <row r="6195" spans="2:8">
      <c r="B6195" s="27"/>
      <c r="C6195" s="27"/>
      <c r="D6195" s="27"/>
      <c r="E6195" s="27"/>
      <c r="F6195" s="26"/>
      <c r="G6195" s="28" t="str">
        <f t="shared" si="105"/>
        <v/>
      </c>
      <c r="H6195" s="31"/>
    </row>
    <row r="6196" spans="2:8">
      <c r="B6196" s="27"/>
      <c r="C6196" s="27"/>
      <c r="D6196" s="27"/>
      <c r="E6196" s="27"/>
      <c r="F6196" s="26"/>
      <c r="G6196" s="28" t="str">
        <f t="shared" si="105"/>
        <v/>
      </c>
      <c r="H6196" s="31"/>
    </row>
    <row r="6197" spans="2:8">
      <c r="B6197" s="27"/>
      <c r="C6197" s="27"/>
      <c r="D6197" s="27"/>
      <c r="E6197" s="27"/>
      <c r="F6197" s="26"/>
      <c r="G6197" s="28" t="str">
        <f t="shared" si="105"/>
        <v/>
      </c>
      <c r="H6197" s="31"/>
    </row>
    <row r="6198" spans="2:8">
      <c r="B6198" s="27"/>
      <c r="C6198" s="27"/>
      <c r="D6198" s="27"/>
      <c r="E6198" s="27"/>
      <c r="F6198" s="26"/>
      <c r="G6198" s="28" t="str">
        <f t="shared" si="105"/>
        <v/>
      </c>
      <c r="H6198" s="31"/>
    </row>
    <row r="6199" spans="2:8">
      <c r="B6199" s="27"/>
      <c r="C6199" s="27"/>
      <c r="D6199" s="27"/>
      <c r="E6199" s="27"/>
      <c r="F6199" s="26"/>
      <c r="G6199" s="28" t="str">
        <f t="shared" si="105"/>
        <v/>
      </c>
      <c r="H6199" s="31"/>
    </row>
    <row r="6200" spans="2:8">
      <c r="B6200" s="27"/>
      <c r="C6200" s="27"/>
      <c r="D6200" s="27"/>
      <c r="E6200" s="27"/>
      <c r="F6200" s="26"/>
      <c r="G6200" s="28" t="str">
        <f t="shared" si="105"/>
        <v/>
      </c>
      <c r="H6200" s="31"/>
    </row>
    <row r="6201" spans="2:8">
      <c r="B6201" s="27"/>
      <c r="C6201" s="27"/>
      <c r="D6201" s="27"/>
      <c r="E6201" s="27"/>
      <c r="F6201" s="26"/>
      <c r="G6201" s="28" t="str">
        <f t="shared" si="105"/>
        <v/>
      </c>
      <c r="H6201" s="31"/>
    </row>
    <row r="6202" spans="2:8">
      <c r="B6202" s="27"/>
      <c r="C6202" s="27"/>
      <c r="D6202" s="27"/>
      <c r="E6202" s="27"/>
      <c r="F6202" s="26"/>
      <c r="G6202" s="28" t="str">
        <f t="shared" si="105"/>
        <v/>
      </c>
      <c r="H6202" s="31"/>
    </row>
    <row r="6203" spans="2:8">
      <c r="B6203" s="27"/>
      <c r="C6203" s="27"/>
      <c r="D6203" s="27"/>
      <c r="E6203" s="27"/>
      <c r="F6203" s="26"/>
      <c r="G6203" s="28" t="str">
        <f t="shared" si="105"/>
        <v/>
      </c>
      <c r="H6203" s="31"/>
    </row>
    <row r="6204" spans="2:8">
      <c r="B6204" s="27"/>
      <c r="C6204" s="27"/>
      <c r="D6204" s="27"/>
      <c r="E6204" s="27"/>
      <c r="F6204" s="26"/>
      <c r="G6204" s="28" t="str">
        <f t="shared" si="105"/>
        <v/>
      </c>
      <c r="H6204" s="31"/>
    </row>
    <row r="6205" spans="2:8">
      <c r="B6205" s="27"/>
      <c r="C6205" s="27"/>
      <c r="D6205" s="27"/>
      <c r="E6205" s="27"/>
      <c r="F6205" s="26"/>
      <c r="G6205" s="28" t="str">
        <f t="shared" si="105"/>
        <v/>
      </c>
      <c r="H6205" s="31"/>
    </row>
    <row r="6206" spans="2:8">
      <c r="B6206" s="27"/>
      <c r="C6206" s="27"/>
      <c r="D6206" s="27"/>
      <c r="E6206" s="27"/>
      <c r="F6206" s="26"/>
      <c r="G6206" s="28" t="str">
        <f t="shared" si="105"/>
        <v/>
      </c>
      <c r="H6206" s="31"/>
    </row>
    <row r="6207" spans="2:8">
      <c r="B6207" s="27"/>
      <c r="C6207" s="27"/>
      <c r="D6207" s="27"/>
      <c r="E6207" s="27"/>
      <c r="F6207" s="26"/>
      <c r="G6207" s="28" t="str">
        <f t="shared" si="105"/>
        <v/>
      </c>
      <c r="H6207" s="31"/>
    </row>
    <row r="6208" spans="2:8">
      <c r="B6208" s="27"/>
      <c r="C6208" s="27"/>
      <c r="D6208" s="27"/>
      <c r="E6208" s="27"/>
      <c r="F6208" s="26"/>
      <c r="G6208" s="28" t="str">
        <f t="shared" si="105"/>
        <v/>
      </c>
      <c r="H6208" s="31"/>
    </row>
    <row r="6209" spans="2:8">
      <c r="B6209" s="27"/>
      <c r="C6209" s="27"/>
      <c r="D6209" s="27"/>
      <c r="E6209" s="27"/>
      <c r="F6209" s="26"/>
      <c r="G6209" s="28" t="str">
        <f t="shared" si="105"/>
        <v/>
      </c>
      <c r="H6209" s="31"/>
    </row>
    <row r="6210" spans="2:8">
      <c r="B6210" s="27"/>
      <c r="C6210" s="27"/>
      <c r="D6210" s="27"/>
      <c r="E6210" s="27"/>
      <c r="F6210" s="26"/>
      <c r="G6210" s="28" t="str">
        <f t="shared" si="105"/>
        <v/>
      </c>
      <c r="H6210" s="31"/>
    </row>
    <row r="6211" spans="2:8">
      <c r="B6211" s="27"/>
      <c r="C6211" s="27"/>
      <c r="D6211" s="27"/>
      <c r="E6211" s="27"/>
      <c r="F6211" s="26"/>
      <c r="G6211" s="28" t="str">
        <f t="shared" si="105"/>
        <v/>
      </c>
      <c r="H6211" s="31"/>
    </row>
    <row r="6212" spans="2:8">
      <c r="B6212" s="27"/>
      <c r="C6212" s="27"/>
      <c r="D6212" s="27"/>
      <c r="E6212" s="27"/>
      <c r="F6212" s="26"/>
      <c r="G6212" s="28" t="str">
        <f t="shared" si="105"/>
        <v/>
      </c>
      <c r="H6212" s="31"/>
    </row>
    <row r="6213" spans="2:8">
      <c r="B6213" s="27"/>
      <c r="C6213" s="27"/>
      <c r="D6213" s="27"/>
      <c r="E6213" s="27"/>
      <c r="F6213" s="26"/>
      <c r="G6213" s="28" t="str">
        <f t="shared" si="105"/>
        <v/>
      </c>
      <c r="H6213" s="31"/>
    </row>
    <row r="6214" spans="2:8">
      <c r="B6214" s="27"/>
      <c r="C6214" s="27"/>
      <c r="D6214" s="27"/>
      <c r="E6214" s="27"/>
      <c r="F6214" s="26"/>
      <c r="G6214" s="28" t="str">
        <f t="shared" si="105"/>
        <v/>
      </c>
      <c r="H6214" s="31"/>
    </row>
    <row r="6215" spans="2:8">
      <c r="B6215" s="27"/>
      <c r="C6215" s="27"/>
      <c r="D6215" s="27"/>
      <c r="E6215" s="27"/>
      <c r="F6215" s="26"/>
      <c r="G6215" s="28" t="str">
        <f t="shared" si="105"/>
        <v/>
      </c>
      <c r="H6215" s="31"/>
    </row>
    <row r="6216" spans="2:8">
      <c r="B6216" s="27"/>
      <c r="C6216" s="27"/>
      <c r="D6216" s="27"/>
      <c r="E6216" s="27"/>
      <c r="F6216" s="26"/>
      <c r="G6216" s="28" t="str">
        <f t="shared" si="105"/>
        <v/>
      </c>
      <c r="H6216" s="31"/>
    </row>
    <row r="6217" spans="2:8">
      <c r="B6217" s="27"/>
      <c r="C6217" s="27"/>
      <c r="D6217" s="27"/>
      <c r="E6217" s="27"/>
      <c r="F6217" s="26"/>
      <c r="G6217" s="28" t="str">
        <f t="shared" si="105"/>
        <v/>
      </c>
      <c r="H6217" s="31"/>
    </row>
    <row r="6218" spans="2:8">
      <c r="B6218" s="27"/>
      <c r="C6218" s="27"/>
      <c r="D6218" s="27"/>
      <c r="E6218" s="27"/>
      <c r="F6218" s="26"/>
      <c r="G6218" s="28" t="str">
        <f t="shared" si="105"/>
        <v/>
      </c>
      <c r="H6218" s="31"/>
    </row>
    <row r="6219" spans="2:8">
      <c r="B6219" s="27"/>
      <c r="C6219" s="27"/>
      <c r="D6219" s="27"/>
      <c r="E6219" s="27"/>
      <c r="F6219" s="26"/>
      <c r="G6219" s="28" t="str">
        <f t="shared" si="105"/>
        <v/>
      </c>
      <c r="H6219" s="31"/>
    </row>
    <row r="6220" spans="2:8">
      <c r="B6220" s="27"/>
      <c r="C6220" s="27"/>
      <c r="D6220" s="27"/>
      <c r="E6220" s="27"/>
      <c r="F6220" s="26"/>
      <c r="G6220" s="28" t="str">
        <f t="shared" si="105"/>
        <v/>
      </c>
      <c r="H6220" s="31"/>
    </row>
    <row r="6221" spans="2:8">
      <c r="B6221" s="27"/>
      <c r="C6221" s="27"/>
      <c r="D6221" s="27"/>
      <c r="E6221" s="27"/>
      <c r="F6221" s="26"/>
      <c r="G6221" s="28" t="str">
        <f t="shared" si="105"/>
        <v/>
      </c>
      <c r="H6221" s="31"/>
    </row>
    <row r="6222" spans="2:8">
      <c r="B6222" s="27"/>
      <c r="C6222" s="27"/>
      <c r="D6222" s="27"/>
      <c r="E6222" s="27"/>
      <c r="F6222" s="26"/>
      <c r="G6222" s="28" t="str">
        <f t="shared" si="105"/>
        <v/>
      </c>
      <c r="H6222" s="31"/>
    </row>
    <row r="6223" spans="2:8">
      <c r="B6223" s="27"/>
      <c r="C6223" s="27"/>
      <c r="D6223" s="27"/>
      <c r="E6223" s="27"/>
      <c r="F6223" s="26"/>
      <c r="G6223" s="28" t="str">
        <f t="shared" si="105"/>
        <v/>
      </c>
      <c r="H6223" s="31"/>
    </row>
    <row r="6224" spans="2:8">
      <c r="B6224" s="27"/>
      <c r="C6224" s="27"/>
      <c r="D6224" s="27"/>
      <c r="E6224" s="27"/>
      <c r="F6224" s="26"/>
      <c r="G6224" s="28" t="str">
        <f t="shared" si="105"/>
        <v/>
      </c>
      <c r="H6224" s="31"/>
    </row>
    <row r="6225" spans="2:8">
      <c r="B6225" s="27"/>
      <c r="C6225" s="27"/>
      <c r="D6225" s="27"/>
      <c r="E6225" s="27"/>
      <c r="F6225" s="26"/>
      <c r="G6225" s="28" t="str">
        <f t="shared" si="105"/>
        <v/>
      </c>
      <c r="H6225" s="31"/>
    </row>
    <row r="6226" spans="2:8">
      <c r="B6226" s="27"/>
      <c r="C6226" s="27"/>
      <c r="D6226" s="27"/>
      <c r="E6226" s="27"/>
      <c r="F6226" s="26"/>
      <c r="G6226" s="28" t="str">
        <f t="shared" si="105"/>
        <v/>
      </c>
      <c r="H6226" s="31"/>
    </row>
    <row r="6227" spans="2:8">
      <c r="B6227" s="27"/>
      <c r="C6227" s="27"/>
      <c r="D6227" s="27"/>
      <c r="E6227" s="27"/>
      <c r="F6227" s="26"/>
      <c r="G6227" s="28" t="str">
        <f t="shared" si="105"/>
        <v/>
      </c>
      <c r="H6227" s="31"/>
    </row>
    <row r="6228" spans="2:8">
      <c r="B6228" s="27"/>
      <c r="C6228" s="27"/>
      <c r="D6228" s="27"/>
      <c r="E6228" s="27"/>
      <c r="F6228" s="26"/>
      <c r="G6228" s="28" t="str">
        <f t="shared" si="105"/>
        <v/>
      </c>
      <c r="H6228" s="31"/>
    </row>
    <row r="6229" spans="2:8">
      <c r="B6229" s="27"/>
      <c r="C6229" s="27"/>
      <c r="D6229" s="27"/>
      <c r="E6229" s="27"/>
      <c r="F6229" s="26"/>
      <c r="G6229" s="28" t="str">
        <f t="shared" si="105"/>
        <v/>
      </c>
      <c r="H6229" s="31"/>
    </row>
    <row r="6230" spans="2:8">
      <c r="B6230" s="27"/>
      <c r="C6230" s="27"/>
      <c r="D6230" s="27"/>
      <c r="E6230" s="27"/>
      <c r="F6230" s="26"/>
      <c r="G6230" s="28" t="str">
        <f t="shared" si="105"/>
        <v/>
      </c>
      <c r="H6230" s="31"/>
    </row>
    <row r="6231" spans="2:8">
      <c r="B6231" s="27"/>
      <c r="C6231" s="27"/>
      <c r="D6231" s="27"/>
      <c r="E6231" s="27"/>
      <c r="F6231" s="26"/>
      <c r="G6231" s="28" t="str">
        <f t="shared" si="105"/>
        <v/>
      </c>
      <c r="H6231" s="31"/>
    </row>
    <row r="6232" spans="2:8">
      <c r="B6232" s="27"/>
      <c r="C6232" s="27"/>
      <c r="D6232" s="27"/>
      <c r="E6232" s="27"/>
      <c r="F6232" s="26"/>
      <c r="G6232" s="28" t="str">
        <f t="shared" si="105"/>
        <v/>
      </c>
      <c r="H6232" s="31"/>
    </row>
    <row r="6233" spans="2:8">
      <c r="B6233" s="27"/>
      <c r="C6233" s="27"/>
      <c r="D6233" s="27"/>
      <c r="E6233" s="27"/>
      <c r="F6233" s="26"/>
      <c r="G6233" s="28" t="str">
        <f t="shared" si="105"/>
        <v/>
      </c>
      <c r="H6233" s="31"/>
    </row>
    <row r="6234" spans="2:8">
      <c r="B6234" s="27"/>
      <c r="C6234" s="27"/>
      <c r="D6234" s="27"/>
      <c r="E6234" s="27"/>
      <c r="F6234" s="26"/>
      <c r="G6234" s="28" t="str">
        <f t="shared" si="105"/>
        <v/>
      </c>
      <c r="H6234" s="31"/>
    </row>
    <row r="6235" spans="2:8">
      <c r="B6235" s="27"/>
      <c r="C6235" s="27"/>
      <c r="D6235" s="27"/>
      <c r="E6235" s="27"/>
      <c r="F6235" s="26"/>
      <c r="G6235" s="28" t="str">
        <f t="shared" si="105"/>
        <v/>
      </c>
      <c r="H6235" s="31"/>
    </row>
    <row r="6236" spans="2:8">
      <c r="B6236" s="27"/>
      <c r="C6236" s="27"/>
      <c r="D6236" s="27"/>
      <c r="E6236" s="27"/>
      <c r="F6236" s="26"/>
      <c r="G6236" s="28" t="str">
        <f t="shared" si="105"/>
        <v/>
      </c>
      <c r="H6236" s="31"/>
    </row>
    <row r="6237" spans="2:8">
      <c r="B6237" s="27"/>
      <c r="C6237" s="27"/>
      <c r="D6237" s="27"/>
      <c r="E6237" s="27"/>
      <c r="F6237" s="26"/>
      <c r="G6237" s="28" t="str">
        <f t="shared" si="105"/>
        <v/>
      </c>
      <c r="H6237" s="31"/>
    </row>
    <row r="6238" spans="2:8">
      <c r="B6238" s="27"/>
      <c r="C6238" s="27"/>
      <c r="D6238" s="27"/>
      <c r="E6238" s="27"/>
      <c r="F6238" s="26"/>
      <c r="G6238" s="28" t="str">
        <f t="shared" si="105"/>
        <v/>
      </c>
      <c r="H6238" s="31"/>
    </row>
    <row r="6239" spans="2:8">
      <c r="B6239" s="27"/>
      <c r="C6239" s="27"/>
      <c r="D6239" s="27"/>
      <c r="E6239" s="27"/>
      <c r="F6239" s="26"/>
      <c r="G6239" s="28" t="str">
        <f t="shared" si="105"/>
        <v/>
      </c>
      <c r="H6239" s="31"/>
    </row>
    <row r="6240" spans="2:8">
      <c r="B6240" s="27"/>
      <c r="C6240" s="27"/>
      <c r="D6240" s="27"/>
      <c r="E6240" s="27"/>
      <c r="F6240" s="26"/>
      <c r="G6240" s="28" t="str">
        <f t="shared" si="105"/>
        <v/>
      </c>
      <c r="H6240" s="31"/>
    </row>
    <row r="6241" spans="2:8">
      <c r="B6241" s="27"/>
      <c r="C6241" s="27"/>
      <c r="D6241" s="27"/>
      <c r="E6241" s="27"/>
      <c r="F6241" s="26"/>
      <c r="G6241" s="28" t="str">
        <f t="shared" si="105"/>
        <v/>
      </c>
      <c r="H6241" s="31"/>
    </row>
    <row r="6242" spans="2:8">
      <c r="B6242" s="27"/>
      <c r="C6242" s="27"/>
      <c r="D6242" s="27"/>
      <c r="E6242" s="27"/>
      <c r="F6242" s="26"/>
      <c r="G6242" s="28" t="str">
        <f t="shared" si="105"/>
        <v/>
      </c>
      <c r="H6242" s="31"/>
    </row>
    <row r="6243" spans="2:8">
      <c r="B6243" s="27"/>
      <c r="C6243" s="27"/>
      <c r="D6243" s="27"/>
      <c r="E6243" s="27"/>
      <c r="F6243" s="26"/>
      <c r="G6243" s="28" t="str">
        <f t="shared" si="105"/>
        <v/>
      </c>
      <c r="H6243" s="31"/>
    </row>
    <row r="6244" spans="2:8">
      <c r="B6244" s="27"/>
      <c r="C6244" s="27"/>
      <c r="D6244" s="27"/>
      <c r="E6244" s="27"/>
      <c r="F6244" s="26"/>
      <c r="G6244" s="28" t="str">
        <f t="shared" si="105"/>
        <v/>
      </c>
      <c r="H6244" s="31"/>
    </row>
    <row r="6245" spans="2:8">
      <c r="B6245" s="27"/>
      <c r="C6245" s="27"/>
      <c r="D6245" s="27"/>
      <c r="E6245" s="27"/>
      <c r="F6245" s="26"/>
      <c r="G6245" s="28" t="str">
        <f t="shared" si="105"/>
        <v/>
      </c>
      <c r="H6245" s="31"/>
    </row>
    <row r="6246" spans="2:8">
      <c r="B6246" s="27"/>
      <c r="C6246" s="27"/>
      <c r="D6246" s="27"/>
      <c r="E6246" s="27"/>
      <c r="F6246" s="26"/>
      <c r="G6246" s="28" t="str">
        <f t="shared" si="105"/>
        <v/>
      </c>
      <c r="H6246" s="31"/>
    </row>
    <row r="6247" spans="2:8">
      <c r="B6247" s="27"/>
      <c r="C6247" s="27"/>
      <c r="D6247" s="27"/>
      <c r="E6247" s="27"/>
      <c r="F6247" s="26"/>
      <c r="G6247" s="28" t="str">
        <f t="shared" si="105"/>
        <v/>
      </c>
      <c r="H6247" s="31"/>
    </row>
    <row r="6248" spans="2:8">
      <c r="B6248" s="27"/>
      <c r="C6248" s="27"/>
      <c r="D6248" s="27"/>
      <c r="E6248" s="27"/>
      <c r="F6248" s="26"/>
      <c r="G6248" s="28" t="str">
        <f t="shared" si="105"/>
        <v/>
      </c>
      <c r="H6248" s="31"/>
    </row>
    <row r="6249" spans="2:8">
      <c r="B6249" s="27"/>
      <c r="C6249" s="27"/>
      <c r="D6249" s="27"/>
      <c r="E6249" s="27"/>
      <c r="F6249" s="26"/>
      <c r="G6249" s="28" t="str">
        <f t="shared" ref="G6249:G6312" si="106">IF(F6249="","",IF(F6249="EI",4,IF(F6249="EO",5.2,IF(F6249="EQ",3.9,IF(F6249="ILF",7.5,IF(F6249="EIF",5.4))))))</f>
        <v/>
      </c>
      <c r="H6249" s="31"/>
    </row>
    <row r="6250" spans="2:8">
      <c r="B6250" s="27"/>
      <c r="C6250" s="27"/>
      <c r="D6250" s="27"/>
      <c r="E6250" s="27"/>
      <c r="F6250" s="26"/>
      <c r="G6250" s="28" t="str">
        <f t="shared" si="106"/>
        <v/>
      </c>
      <c r="H6250" s="31"/>
    </row>
    <row r="6251" spans="2:8">
      <c r="B6251" s="27"/>
      <c r="C6251" s="27"/>
      <c r="D6251" s="27"/>
      <c r="E6251" s="27"/>
      <c r="F6251" s="26"/>
      <c r="G6251" s="28" t="str">
        <f t="shared" si="106"/>
        <v/>
      </c>
      <c r="H6251" s="31"/>
    </row>
    <row r="6252" spans="2:8">
      <c r="B6252" s="27"/>
      <c r="C6252" s="27"/>
      <c r="D6252" s="27"/>
      <c r="E6252" s="27"/>
      <c r="F6252" s="26"/>
      <c r="G6252" s="28" t="str">
        <f t="shared" si="106"/>
        <v/>
      </c>
      <c r="H6252" s="31"/>
    </row>
    <row r="6253" spans="2:8">
      <c r="B6253" s="27"/>
      <c r="C6253" s="27"/>
      <c r="D6253" s="27"/>
      <c r="E6253" s="27"/>
      <c r="F6253" s="26"/>
      <c r="G6253" s="28" t="str">
        <f t="shared" si="106"/>
        <v/>
      </c>
      <c r="H6253" s="31"/>
    </row>
    <row r="6254" spans="2:8">
      <c r="B6254" s="27"/>
      <c r="C6254" s="27"/>
      <c r="D6254" s="27"/>
      <c r="E6254" s="27"/>
      <c r="F6254" s="26"/>
      <c r="G6254" s="28" t="str">
        <f t="shared" si="106"/>
        <v/>
      </c>
      <c r="H6254" s="31"/>
    </row>
    <row r="6255" spans="2:8">
      <c r="B6255" s="27"/>
      <c r="C6255" s="27"/>
      <c r="D6255" s="27"/>
      <c r="E6255" s="27"/>
      <c r="F6255" s="26"/>
      <c r="G6255" s="28" t="str">
        <f t="shared" si="106"/>
        <v/>
      </c>
      <c r="H6255" s="31"/>
    </row>
    <row r="6256" spans="2:8">
      <c r="B6256" s="27"/>
      <c r="C6256" s="27"/>
      <c r="D6256" s="27"/>
      <c r="E6256" s="27"/>
      <c r="F6256" s="26"/>
      <c r="G6256" s="28" t="str">
        <f t="shared" si="106"/>
        <v/>
      </c>
      <c r="H6256" s="31"/>
    </row>
    <row r="6257" spans="2:8">
      <c r="B6257" s="27"/>
      <c r="C6257" s="27"/>
      <c r="D6257" s="27"/>
      <c r="E6257" s="27"/>
      <c r="F6257" s="26"/>
      <c r="G6257" s="28" t="str">
        <f t="shared" si="106"/>
        <v/>
      </c>
      <c r="H6257" s="31"/>
    </row>
    <row r="6258" spans="2:8">
      <c r="B6258" s="27"/>
      <c r="C6258" s="27"/>
      <c r="D6258" s="27"/>
      <c r="E6258" s="27"/>
      <c r="F6258" s="26"/>
      <c r="G6258" s="28" t="str">
        <f t="shared" si="106"/>
        <v/>
      </c>
      <c r="H6258" s="31"/>
    </row>
    <row r="6259" spans="2:8">
      <c r="B6259" s="27"/>
      <c r="C6259" s="27"/>
      <c r="D6259" s="27"/>
      <c r="E6259" s="27"/>
      <c r="F6259" s="26"/>
      <c r="G6259" s="28" t="str">
        <f t="shared" si="106"/>
        <v/>
      </c>
      <c r="H6259" s="31"/>
    </row>
    <row r="6260" spans="2:8">
      <c r="B6260" s="27"/>
      <c r="C6260" s="27"/>
      <c r="D6260" s="27"/>
      <c r="E6260" s="27"/>
      <c r="F6260" s="26"/>
      <c r="G6260" s="28" t="str">
        <f t="shared" si="106"/>
        <v/>
      </c>
      <c r="H6260" s="31"/>
    </row>
    <row r="6261" spans="2:8">
      <c r="B6261" s="27"/>
      <c r="C6261" s="27"/>
      <c r="D6261" s="27"/>
      <c r="E6261" s="27"/>
      <c r="F6261" s="26"/>
      <c r="G6261" s="28" t="str">
        <f t="shared" si="106"/>
        <v/>
      </c>
      <c r="H6261" s="31"/>
    </row>
    <row r="6262" spans="2:8">
      <c r="B6262" s="27"/>
      <c r="C6262" s="27"/>
      <c r="D6262" s="27"/>
      <c r="E6262" s="27"/>
      <c r="F6262" s="26"/>
      <c r="G6262" s="28" t="str">
        <f t="shared" si="106"/>
        <v/>
      </c>
      <c r="H6262" s="31"/>
    </row>
    <row r="6263" spans="2:8">
      <c r="B6263" s="27"/>
      <c r="C6263" s="27"/>
      <c r="D6263" s="27"/>
      <c r="E6263" s="27"/>
      <c r="F6263" s="26"/>
      <c r="G6263" s="28" t="str">
        <f t="shared" si="106"/>
        <v/>
      </c>
      <c r="H6263" s="31"/>
    </row>
    <row r="6264" spans="2:8">
      <c r="B6264" s="27"/>
      <c r="C6264" s="27"/>
      <c r="D6264" s="27"/>
      <c r="E6264" s="27"/>
      <c r="F6264" s="26"/>
      <c r="G6264" s="28" t="str">
        <f t="shared" si="106"/>
        <v/>
      </c>
      <c r="H6264" s="31"/>
    </row>
    <row r="6265" spans="2:8">
      <c r="B6265" s="27"/>
      <c r="C6265" s="27"/>
      <c r="D6265" s="27"/>
      <c r="E6265" s="27"/>
      <c r="F6265" s="26"/>
      <c r="G6265" s="28" t="str">
        <f t="shared" si="106"/>
        <v/>
      </c>
      <c r="H6265" s="31"/>
    </row>
    <row r="6266" spans="2:8">
      <c r="B6266" s="27"/>
      <c r="C6266" s="27"/>
      <c r="D6266" s="27"/>
      <c r="E6266" s="27"/>
      <c r="F6266" s="26"/>
      <c r="G6266" s="28" t="str">
        <f t="shared" si="106"/>
        <v/>
      </c>
      <c r="H6266" s="31"/>
    </row>
    <row r="6267" spans="2:8">
      <c r="B6267" s="27"/>
      <c r="C6267" s="27"/>
      <c r="D6267" s="27"/>
      <c r="E6267" s="27"/>
      <c r="F6267" s="26"/>
      <c r="G6267" s="28" t="str">
        <f t="shared" si="106"/>
        <v/>
      </c>
      <c r="H6267" s="31"/>
    </row>
    <row r="6268" spans="2:8">
      <c r="B6268" s="27"/>
      <c r="C6268" s="27"/>
      <c r="D6268" s="27"/>
      <c r="E6268" s="27"/>
      <c r="F6268" s="26"/>
      <c r="G6268" s="28" t="str">
        <f t="shared" si="106"/>
        <v/>
      </c>
      <c r="H6268" s="31"/>
    </row>
    <row r="6269" spans="2:8">
      <c r="B6269" s="27"/>
      <c r="C6269" s="27"/>
      <c r="D6269" s="27"/>
      <c r="E6269" s="27"/>
      <c r="F6269" s="26"/>
      <c r="G6269" s="28" t="str">
        <f t="shared" si="106"/>
        <v/>
      </c>
      <c r="H6269" s="31"/>
    </row>
    <row r="6270" spans="2:8">
      <c r="B6270" s="27"/>
      <c r="C6270" s="27"/>
      <c r="D6270" s="27"/>
      <c r="E6270" s="27"/>
      <c r="F6270" s="26"/>
      <c r="G6270" s="28" t="str">
        <f t="shared" si="106"/>
        <v/>
      </c>
      <c r="H6270" s="31"/>
    </row>
    <row r="6271" spans="2:8">
      <c r="B6271" s="27"/>
      <c r="C6271" s="27"/>
      <c r="D6271" s="27"/>
      <c r="E6271" s="27"/>
      <c r="F6271" s="26"/>
      <c r="G6271" s="28" t="str">
        <f t="shared" si="106"/>
        <v/>
      </c>
      <c r="H6271" s="31"/>
    </row>
    <row r="6272" spans="2:8">
      <c r="B6272" s="27"/>
      <c r="C6272" s="27"/>
      <c r="D6272" s="27"/>
      <c r="E6272" s="27"/>
      <c r="F6272" s="26"/>
      <c r="G6272" s="28" t="str">
        <f t="shared" si="106"/>
        <v/>
      </c>
      <c r="H6272" s="31"/>
    </row>
    <row r="6273" spans="2:8">
      <c r="B6273" s="27"/>
      <c r="C6273" s="27"/>
      <c r="D6273" s="27"/>
      <c r="E6273" s="27"/>
      <c r="F6273" s="26"/>
      <c r="G6273" s="28" t="str">
        <f t="shared" si="106"/>
        <v/>
      </c>
      <c r="H6273" s="31"/>
    </row>
    <row r="6274" spans="2:8">
      <c r="B6274" s="27"/>
      <c r="C6274" s="27"/>
      <c r="D6274" s="27"/>
      <c r="E6274" s="27"/>
      <c r="F6274" s="26"/>
      <c r="G6274" s="28" t="str">
        <f t="shared" si="106"/>
        <v/>
      </c>
      <c r="H6274" s="31"/>
    </row>
    <row r="6275" spans="2:8">
      <c r="B6275" s="27"/>
      <c r="C6275" s="27"/>
      <c r="D6275" s="27"/>
      <c r="E6275" s="27"/>
      <c r="F6275" s="26"/>
      <c r="G6275" s="28" t="str">
        <f t="shared" si="106"/>
        <v/>
      </c>
      <c r="H6275" s="31"/>
    </row>
    <row r="6276" spans="2:8">
      <c r="B6276" s="27"/>
      <c r="C6276" s="27"/>
      <c r="D6276" s="27"/>
      <c r="E6276" s="27"/>
      <c r="F6276" s="26"/>
      <c r="G6276" s="28" t="str">
        <f t="shared" si="106"/>
        <v/>
      </c>
      <c r="H6276" s="31"/>
    </row>
    <row r="6277" spans="2:8">
      <c r="B6277" s="27"/>
      <c r="C6277" s="27"/>
      <c r="D6277" s="27"/>
      <c r="E6277" s="27"/>
      <c r="F6277" s="26"/>
      <c r="G6277" s="28" t="str">
        <f t="shared" si="106"/>
        <v/>
      </c>
      <c r="H6277" s="31"/>
    </row>
    <row r="6278" spans="2:8">
      <c r="B6278" s="27"/>
      <c r="C6278" s="27"/>
      <c r="D6278" s="27"/>
      <c r="E6278" s="27"/>
      <c r="F6278" s="26"/>
      <c r="G6278" s="28" t="str">
        <f t="shared" si="106"/>
        <v/>
      </c>
      <c r="H6278" s="31"/>
    </row>
    <row r="6279" spans="2:8">
      <c r="B6279" s="27"/>
      <c r="C6279" s="27"/>
      <c r="D6279" s="27"/>
      <c r="E6279" s="27"/>
      <c r="F6279" s="26"/>
      <c r="G6279" s="28" t="str">
        <f t="shared" si="106"/>
        <v/>
      </c>
      <c r="H6279" s="31"/>
    </row>
    <row r="6280" spans="2:8">
      <c r="B6280" s="27"/>
      <c r="C6280" s="27"/>
      <c r="D6280" s="27"/>
      <c r="E6280" s="27"/>
      <c r="F6280" s="26"/>
      <c r="G6280" s="28" t="str">
        <f t="shared" si="106"/>
        <v/>
      </c>
      <c r="H6280" s="31"/>
    </row>
    <row r="6281" spans="2:8">
      <c r="B6281" s="27"/>
      <c r="C6281" s="27"/>
      <c r="D6281" s="27"/>
      <c r="E6281" s="27"/>
      <c r="F6281" s="26"/>
      <c r="G6281" s="28" t="str">
        <f t="shared" si="106"/>
        <v/>
      </c>
      <c r="H6281" s="31"/>
    </row>
    <row r="6282" spans="2:8">
      <c r="B6282" s="27"/>
      <c r="C6282" s="27"/>
      <c r="D6282" s="27"/>
      <c r="E6282" s="27"/>
      <c r="F6282" s="26"/>
      <c r="G6282" s="28" t="str">
        <f t="shared" si="106"/>
        <v/>
      </c>
      <c r="H6282" s="31"/>
    </row>
    <row r="6283" spans="2:8">
      <c r="B6283" s="27"/>
      <c r="C6283" s="27"/>
      <c r="D6283" s="27"/>
      <c r="E6283" s="27"/>
      <c r="F6283" s="26"/>
      <c r="G6283" s="28" t="str">
        <f t="shared" si="106"/>
        <v/>
      </c>
      <c r="H6283" s="31"/>
    </row>
    <row r="6284" spans="2:8">
      <c r="B6284" s="27"/>
      <c r="C6284" s="27"/>
      <c r="D6284" s="27"/>
      <c r="E6284" s="27"/>
      <c r="F6284" s="26"/>
      <c r="G6284" s="28" t="str">
        <f t="shared" si="106"/>
        <v/>
      </c>
      <c r="H6284" s="31"/>
    </row>
    <row r="6285" spans="2:8">
      <c r="B6285" s="27"/>
      <c r="C6285" s="27"/>
      <c r="D6285" s="27"/>
      <c r="E6285" s="27"/>
      <c r="F6285" s="26"/>
      <c r="G6285" s="28" t="str">
        <f t="shared" si="106"/>
        <v/>
      </c>
      <c r="H6285" s="31"/>
    </row>
    <row r="6286" spans="2:8">
      <c r="B6286" s="27"/>
      <c r="C6286" s="27"/>
      <c r="D6286" s="27"/>
      <c r="E6286" s="27"/>
      <c r="F6286" s="26"/>
      <c r="G6286" s="28" t="str">
        <f t="shared" si="106"/>
        <v/>
      </c>
      <c r="H6286" s="31"/>
    </row>
    <row r="6287" spans="2:8">
      <c r="B6287" s="27"/>
      <c r="C6287" s="27"/>
      <c r="D6287" s="27"/>
      <c r="E6287" s="27"/>
      <c r="F6287" s="26"/>
      <c r="G6287" s="28" t="str">
        <f t="shared" si="106"/>
        <v/>
      </c>
      <c r="H6287" s="31"/>
    </row>
    <row r="6288" spans="2:8">
      <c r="B6288" s="27"/>
      <c r="C6288" s="27"/>
      <c r="D6288" s="27"/>
      <c r="E6288" s="27"/>
      <c r="F6288" s="26"/>
      <c r="G6288" s="28" t="str">
        <f t="shared" si="106"/>
        <v/>
      </c>
      <c r="H6288" s="31"/>
    </row>
    <row r="6289" spans="2:8">
      <c r="B6289" s="27"/>
      <c r="C6289" s="27"/>
      <c r="D6289" s="27"/>
      <c r="E6289" s="27"/>
      <c r="F6289" s="26"/>
      <c r="G6289" s="28" t="str">
        <f t="shared" si="106"/>
        <v/>
      </c>
      <c r="H6289" s="31"/>
    </row>
    <row r="6290" spans="2:8">
      <c r="B6290" s="27"/>
      <c r="C6290" s="27"/>
      <c r="D6290" s="27"/>
      <c r="E6290" s="27"/>
      <c r="F6290" s="26"/>
      <c r="G6290" s="28" t="str">
        <f t="shared" si="106"/>
        <v/>
      </c>
      <c r="H6290" s="31"/>
    </row>
    <row r="6291" spans="2:8">
      <c r="B6291" s="27"/>
      <c r="C6291" s="27"/>
      <c r="D6291" s="27"/>
      <c r="E6291" s="27"/>
      <c r="F6291" s="26"/>
      <c r="G6291" s="28" t="str">
        <f t="shared" si="106"/>
        <v/>
      </c>
      <c r="H6291" s="31"/>
    </row>
    <row r="6292" spans="2:8">
      <c r="B6292" s="27"/>
      <c r="C6292" s="27"/>
      <c r="D6292" s="27"/>
      <c r="E6292" s="27"/>
      <c r="F6292" s="26"/>
      <c r="G6292" s="28" t="str">
        <f t="shared" si="106"/>
        <v/>
      </c>
      <c r="H6292" s="31"/>
    </row>
    <row r="6293" spans="2:8">
      <c r="B6293" s="27"/>
      <c r="C6293" s="27"/>
      <c r="D6293" s="27"/>
      <c r="E6293" s="27"/>
      <c r="F6293" s="26"/>
      <c r="G6293" s="28" t="str">
        <f t="shared" si="106"/>
        <v/>
      </c>
      <c r="H6293" s="31"/>
    </row>
    <row r="6294" spans="2:8">
      <c r="B6294" s="27"/>
      <c r="C6294" s="27"/>
      <c r="D6294" s="27"/>
      <c r="E6294" s="27"/>
      <c r="F6294" s="26"/>
      <c r="G6294" s="28" t="str">
        <f t="shared" si="106"/>
        <v/>
      </c>
      <c r="H6294" s="31"/>
    </row>
    <row r="6295" spans="2:8">
      <c r="B6295" s="27"/>
      <c r="C6295" s="27"/>
      <c r="D6295" s="27"/>
      <c r="E6295" s="27"/>
      <c r="F6295" s="26"/>
      <c r="G6295" s="28" t="str">
        <f t="shared" si="106"/>
        <v/>
      </c>
      <c r="H6295" s="31"/>
    </row>
    <row r="6296" spans="2:8">
      <c r="B6296" s="27"/>
      <c r="C6296" s="27"/>
      <c r="D6296" s="27"/>
      <c r="E6296" s="27"/>
      <c r="F6296" s="26"/>
      <c r="G6296" s="28" t="str">
        <f t="shared" si="106"/>
        <v/>
      </c>
      <c r="H6296" s="31"/>
    </row>
    <row r="6297" spans="2:8">
      <c r="B6297" s="27"/>
      <c r="C6297" s="27"/>
      <c r="D6297" s="27"/>
      <c r="E6297" s="27"/>
      <c r="F6297" s="26"/>
      <c r="G6297" s="28" t="str">
        <f t="shared" si="106"/>
        <v/>
      </c>
      <c r="H6297" s="31"/>
    </row>
    <row r="6298" spans="2:8">
      <c r="B6298" s="27"/>
      <c r="C6298" s="27"/>
      <c r="D6298" s="27"/>
      <c r="E6298" s="27"/>
      <c r="F6298" s="26"/>
      <c r="G6298" s="28" t="str">
        <f t="shared" si="106"/>
        <v/>
      </c>
      <c r="H6298" s="31"/>
    </row>
    <row r="6299" spans="2:8">
      <c r="B6299" s="27"/>
      <c r="C6299" s="27"/>
      <c r="D6299" s="27"/>
      <c r="E6299" s="27"/>
      <c r="F6299" s="26"/>
      <c r="G6299" s="28" t="str">
        <f t="shared" si="106"/>
        <v/>
      </c>
      <c r="H6299" s="31"/>
    </row>
    <row r="6300" spans="2:8">
      <c r="B6300" s="27"/>
      <c r="C6300" s="27"/>
      <c r="D6300" s="27"/>
      <c r="E6300" s="27"/>
      <c r="F6300" s="26"/>
      <c r="G6300" s="28" t="str">
        <f t="shared" si="106"/>
        <v/>
      </c>
      <c r="H6300" s="31"/>
    </row>
    <row r="6301" spans="2:8">
      <c r="B6301" s="27"/>
      <c r="C6301" s="27"/>
      <c r="D6301" s="27"/>
      <c r="E6301" s="27"/>
      <c r="F6301" s="26"/>
      <c r="G6301" s="28" t="str">
        <f t="shared" si="106"/>
        <v/>
      </c>
      <c r="H6301" s="31"/>
    </row>
    <row r="6302" spans="2:8">
      <c r="B6302" s="27"/>
      <c r="C6302" s="27"/>
      <c r="D6302" s="27"/>
      <c r="E6302" s="27"/>
      <c r="F6302" s="26"/>
      <c r="G6302" s="28" t="str">
        <f t="shared" si="106"/>
        <v/>
      </c>
      <c r="H6302" s="31"/>
    </row>
    <row r="6303" spans="2:8">
      <c r="B6303" s="27"/>
      <c r="C6303" s="27"/>
      <c r="D6303" s="27"/>
      <c r="E6303" s="27"/>
      <c r="F6303" s="26"/>
      <c r="G6303" s="28" t="str">
        <f t="shared" si="106"/>
        <v/>
      </c>
      <c r="H6303" s="31"/>
    </row>
    <row r="6304" spans="2:8">
      <c r="B6304" s="27"/>
      <c r="C6304" s="27"/>
      <c r="D6304" s="27"/>
      <c r="E6304" s="27"/>
      <c r="F6304" s="26"/>
      <c r="G6304" s="28" t="str">
        <f t="shared" si="106"/>
        <v/>
      </c>
      <c r="H6304" s="31"/>
    </row>
    <row r="6305" spans="2:8">
      <c r="B6305" s="27"/>
      <c r="C6305" s="27"/>
      <c r="D6305" s="27"/>
      <c r="E6305" s="27"/>
      <c r="F6305" s="26"/>
      <c r="G6305" s="28" t="str">
        <f t="shared" si="106"/>
        <v/>
      </c>
      <c r="H6305" s="31"/>
    </row>
    <row r="6306" spans="2:8">
      <c r="B6306" s="27"/>
      <c r="C6306" s="27"/>
      <c r="D6306" s="27"/>
      <c r="E6306" s="27"/>
      <c r="F6306" s="26"/>
      <c r="G6306" s="28" t="str">
        <f t="shared" si="106"/>
        <v/>
      </c>
      <c r="H6306" s="31"/>
    </row>
    <row r="6307" spans="2:8">
      <c r="B6307" s="27"/>
      <c r="C6307" s="27"/>
      <c r="D6307" s="27"/>
      <c r="E6307" s="27"/>
      <c r="F6307" s="26"/>
      <c r="G6307" s="28" t="str">
        <f t="shared" si="106"/>
        <v/>
      </c>
      <c r="H6307" s="31"/>
    </row>
    <row r="6308" spans="2:8">
      <c r="B6308" s="27"/>
      <c r="C6308" s="27"/>
      <c r="D6308" s="27"/>
      <c r="E6308" s="27"/>
      <c r="F6308" s="26"/>
      <c r="G6308" s="28" t="str">
        <f t="shared" si="106"/>
        <v/>
      </c>
      <c r="H6308" s="31"/>
    </row>
    <row r="6309" spans="2:8">
      <c r="B6309" s="27"/>
      <c r="C6309" s="27"/>
      <c r="D6309" s="27"/>
      <c r="E6309" s="27"/>
      <c r="F6309" s="26"/>
      <c r="G6309" s="28" t="str">
        <f t="shared" si="106"/>
        <v/>
      </c>
      <c r="H6309" s="31"/>
    </row>
    <row r="6310" spans="2:8">
      <c r="B6310" s="27"/>
      <c r="C6310" s="27"/>
      <c r="D6310" s="27"/>
      <c r="E6310" s="27"/>
      <c r="F6310" s="26"/>
      <c r="G6310" s="28" t="str">
        <f t="shared" si="106"/>
        <v/>
      </c>
      <c r="H6310" s="31"/>
    </row>
    <row r="6311" spans="2:8">
      <c r="B6311" s="27"/>
      <c r="C6311" s="27"/>
      <c r="D6311" s="27"/>
      <c r="E6311" s="27"/>
      <c r="F6311" s="26"/>
      <c r="G6311" s="28" t="str">
        <f t="shared" si="106"/>
        <v/>
      </c>
      <c r="H6311" s="31"/>
    </row>
    <row r="6312" spans="2:8">
      <c r="B6312" s="27"/>
      <c r="C6312" s="27"/>
      <c r="D6312" s="27"/>
      <c r="E6312" s="27"/>
      <c r="F6312" s="26"/>
      <c r="G6312" s="28" t="str">
        <f t="shared" si="106"/>
        <v/>
      </c>
      <c r="H6312" s="31"/>
    </row>
    <row r="6313" spans="2:8">
      <c r="B6313" s="27"/>
      <c r="C6313" s="27"/>
      <c r="D6313" s="27"/>
      <c r="E6313" s="27"/>
      <c r="F6313" s="26"/>
      <c r="G6313" s="28" t="str">
        <f t="shared" ref="G6313:G6376" si="107">IF(F6313="","",IF(F6313="EI",4,IF(F6313="EO",5.2,IF(F6313="EQ",3.9,IF(F6313="ILF",7.5,IF(F6313="EIF",5.4))))))</f>
        <v/>
      </c>
      <c r="H6313" s="31"/>
    </row>
    <row r="6314" spans="2:8">
      <c r="B6314" s="27"/>
      <c r="C6314" s="27"/>
      <c r="D6314" s="27"/>
      <c r="E6314" s="27"/>
      <c r="F6314" s="26"/>
      <c r="G6314" s="28" t="str">
        <f t="shared" si="107"/>
        <v/>
      </c>
      <c r="H6314" s="31"/>
    </row>
    <row r="6315" spans="2:8">
      <c r="B6315" s="27"/>
      <c r="C6315" s="27"/>
      <c r="D6315" s="27"/>
      <c r="E6315" s="27"/>
      <c r="F6315" s="26"/>
      <c r="G6315" s="28" t="str">
        <f t="shared" si="107"/>
        <v/>
      </c>
      <c r="H6315" s="31"/>
    </row>
    <row r="6316" spans="2:8">
      <c r="B6316" s="27"/>
      <c r="C6316" s="27"/>
      <c r="D6316" s="27"/>
      <c r="E6316" s="27"/>
      <c r="F6316" s="26"/>
      <c r="G6316" s="28" t="str">
        <f t="shared" si="107"/>
        <v/>
      </c>
      <c r="H6316" s="31"/>
    </row>
    <row r="6317" spans="2:8">
      <c r="B6317" s="27"/>
      <c r="C6317" s="27"/>
      <c r="D6317" s="27"/>
      <c r="E6317" s="27"/>
      <c r="F6317" s="26"/>
      <c r="G6317" s="28" t="str">
        <f t="shared" si="107"/>
        <v/>
      </c>
      <c r="H6317" s="31"/>
    </row>
    <row r="6318" spans="2:8">
      <c r="B6318" s="27"/>
      <c r="C6318" s="27"/>
      <c r="D6318" s="27"/>
      <c r="E6318" s="27"/>
      <c r="F6318" s="26"/>
      <c r="G6318" s="28" t="str">
        <f t="shared" si="107"/>
        <v/>
      </c>
      <c r="H6318" s="31"/>
    </row>
    <row r="6319" spans="2:8">
      <c r="B6319" s="27"/>
      <c r="C6319" s="27"/>
      <c r="D6319" s="27"/>
      <c r="E6319" s="27"/>
      <c r="F6319" s="26"/>
      <c r="G6319" s="28" t="str">
        <f t="shared" si="107"/>
        <v/>
      </c>
      <c r="H6319" s="31"/>
    </row>
    <row r="6320" spans="2:8">
      <c r="B6320" s="27"/>
      <c r="C6320" s="27"/>
      <c r="D6320" s="27"/>
      <c r="E6320" s="27"/>
      <c r="F6320" s="26"/>
      <c r="G6320" s="28" t="str">
        <f t="shared" si="107"/>
        <v/>
      </c>
      <c r="H6320" s="31"/>
    </row>
    <row r="6321" spans="2:8">
      <c r="B6321" s="27"/>
      <c r="C6321" s="27"/>
      <c r="D6321" s="27"/>
      <c r="E6321" s="27"/>
      <c r="F6321" s="26"/>
      <c r="G6321" s="28" t="str">
        <f t="shared" si="107"/>
        <v/>
      </c>
      <c r="H6321" s="31"/>
    </row>
    <row r="6322" spans="2:8">
      <c r="B6322" s="27"/>
      <c r="C6322" s="27"/>
      <c r="D6322" s="27"/>
      <c r="E6322" s="27"/>
      <c r="F6322" s="26"/>
      <c r="G6322" s="28" t="str">
        <f t="shared" si="107"/>
        <v/>
      </c>
      <c r="H6322" s="31"/>
    </row>
    <row r="6323" spans="2:8">
      <c r="B6323" s="27"/>
      <c r="C6323" s="27"/>
      <c r="D6323" s="27"/>
      <c r="E6323" s="27"/>
      <c r="F6323" s="26"/>
      <c r="G6323" s="28" t="str">
        <f t="shared" si="107"/>
        <v/>
      </c>
      <c r="H6323" s="31"/>
    </row>
    <row r="6324" spans="2:8">
      <c r="B6324" s="27"/>
      <c r="C6324" s="27"/>
      <c r="D6324" s="27"/>
      <c r="E6324" s="27"/>
      <c r="F6324" s="26"/>
      <c r="G6324" s="28" t="str">
        <f t="shared" si="107"/>
        <v/>
      </c>
      <c r="H6324" s="31"/>
    </row>
    <row r="6325" spans="2:8">
      <c r="B6325" s="27"/>
      <c r="C6325" s="27"/>
      <c r="D6325" s="27"/>
      <c r="E6325" s="27"/>
      <c r="F6325" s="26"/>
      <c r="G6325" s="28" t="str">
        <f t="shared" si="107"/>
        <v/>
      </c>
      <c r="H6325" s="31"/>
    </row>
    <row r="6326" spans="2:8">
      <c r="B6326" s="27"/>
      <c r="C6326" s="27"/>
      <c r="D6326" s="27"/>
      <c r="E6326" s="27"/>
      <c r="F6326" s="26"/>
      <c r="G6326" s="28" t="str">
        <f t="shared" si="107"/>
        <v/>
      </c>
      <c r="H6326" s="31"/>
    </row>
    <row r="6327" spans="2:8">
      <c r="B6327" s="27"/>
      <c r="C6327" s="27"/>
      <c r="D6327" s="27"/>
      <c r="E6327" s="27"/>
      <c r="F6327" s="26"/>
      <c r="G6327" s="28" t="str">
        <f t="shared" si="107"/>
        <v/>
      </c>
      <c r="H6327" s="31"/>
    </row>
    <row r="6328" spans="2:8">
      <c r="B6328" s="27"/>
      <c r="C6328" s="27"/>
      <c r="D6328" s="27"/>
      <c r="E6328" s="27"/>
      <c r="F6328" s="26"/>
      <c r="G6328" s="28" t="str">
        <f t="shared" si="107"/>
        <v/>
      </c>
      <c r="H6328" s="31"/>
    </row>
    <row r="6329" spans="2:8">
      <c r="B6329" s="27"/>
      <c r="C6329" s="27"/>
      <c r="D6329" s="27"/>
      <c r="E6329" s="27"/>
      <c r="F6329" s="26"/>
      <c r="G6329" s="28" t="str">
        <f t="shared" si="107"/>
        <v/>
      </c>
      <c r="H6329" s="31"/>
    </row>
    <row r="6330" spans="2:8">
      <c r="B6330" s="27"/>
      <c r="C6330" s="27"/>
      <c r="D6330" s="27"/>
      <c r="E6330" s="27"/>
      <c r="F6330" s="26"/>
      <c r="G6330" s="28" t="str">
        <f t="shared" si="107"/>
        <v/>
      </c>
      <c r="H6330" s="31"/>
    </row>
    <row r="6331" spans="2:8">
      <c r="B6331" s="27"/>
      <c r="C6331" s="27"/>
      <c r="D6331" s="27"/>
      <c r="E6331" s="27"/>
      <c r="F6331" s="26"/>
      <c r="G6331" s="28" t="str">
        <f t="shared" si="107"/>
        <v/>
      </c>
      <c r="H6331" s="31"/>
    </row>
    <row r="6332" spans="2:8">
      <c r="B6332" s="27"/>
      <c r="C6332" s="27"/>
      <c r="D6332" s="27"/>
      <c r="E6332" s="27"/>
      <c r="F6332" s="26"/>
      <c r="G6332" s="28" t="str">
        <f t="shared" si="107"/>
        <v/>
      </c>
      <c r="H6332" s="31"/>
    </row>
    <row r="6333" spans="2:8">
      <c r="B6333" s="27"/>
      <c r="C6333" s="27"/>
      <c r="D6333" s="27"/>
      <c r="E6333" s="27"/>
      <c r="F6333" s="26"/>
      <c r="G6333" s="28" t="str">
        <f t="shared" si="107"/>
        <v/>
      </c>
      <c r="H6333" s="31"/>
    </row>
    <row r="6334" spans="2:8">
      <c r="B6334" s="27"/>
      <c r="C6334" s="27"/>
      <c r="D6334" s="27"/>
      <c r="E6334" s="27"/>
      <c r="F6334" s="26"/>
      <c r="G6334" s="28" t="str">
        <f t="shared" si="107"/>
        <v/>
      </c>
      <c r="H6334" s="31"/>
    </row>
    <row r="6335" spans="2:8">
      <c r="B6335" s="27"/>
      <c r="C6335" s="27"/>
      <c r="D6335" s="27"/>
      <c r="E6335" s="27"/>
      <c r="F6335" s="26"/>
      <c r="G6335" s="28" t="str">
        <f t="shared" si="107"/>
        <v/>
      </c>
      <c r="H6335" s="31"/>
    </row>
    <row r="6336" spans="2:8">
      <c r="B6336" s="27"/>
      <c r="C6336" s="27"/>
      <c r="D6336" s="27"/>
      <c r="E6336" s="27"/>
      <c r="F6336" s="26"/>
      <c r="G6336" s="28" t="str">
        <f t="shared" si="107"/>
        <v/>
      </c>
      <c r="H6336" s="31"/>
    </row>
    <row r="6337" spans="2:8">
      <c r="B6337" s="27"/>
      <c r="C6337" s="27"/>
      <c r="D6337" s="27"/>
      <c r="E6337" s="27"/>
      <c r="F6337" s="26"/>
      <c r="G6337" s="28" t="str">
        <f t="shared" si="107"/>
        <v/>
      </c>
      <c r="H6337" s="31"/>
    </row>
    <row r="6338" spans="2:8">
      <c r="B6338" s="27"/>
      <c r="C6338" s="27"/>
      <c r="D6338" s="27"/>
      <c r="E6338" s="27"/>
      <c r="F6338" s="26"/>
      <c r="G6338" s="28" t="str">
        <f t="shared" si="107"/>
        <v/>
      </c>
      <c r="H6338" s="31"/>
    </row>
    <row r="6339" spans="2:8">
      <c r="B6339" s="27"/>
      <c r="C6339" s="27"/>
      <c r="D6339" s="27"/>
      <c r="E6339" s="27"/>
      <c r="F6339" s="26"/>
      <c r="G6339" s="28" t="str">
        <f t="shared" si="107"/>
        <v/>
      </c>
      <c r="H6339" s="31"/>
    </row>
    <row r="6340" spans="2:8">
      <c r="B6340" s="27"/>
      <c r="C6340" s="27"/>
      <c r="D6340" s="27"/>
      <c r="E6340" s="27"/>
      <c r="F6340" s="26"/>
      <c r="G6340" s="28" t="str">
        <f t="shared" si="107"/>
        <v/>
      </c>
      <c r="H6340" s="31"/>
    </row>
    <row r="6341" spans="2:8">
      <c r="B6341" s="27"/>
      <c r="C6341" s="27"/>
      <c r="D6341" s="27"/>
      <c r="E6341" s="27"/>
      <c r="F6341" s="26"/>
      <c r="G6341" s="28" t="str">
        <f t="shared" si="107"/>
        <v/>
      </c>
      <c r="H6341" s="31"/>
    </row>
    <row r="6342" spans="2:8">
      <c r="B6342" s="27"/>
      <c r="C6342" s="27"/>
      <c r="D6342" s="27"/>
      <c r="E6342" s="27"/>
      <c r="F6342" s="26"/>
      <c r="G6342" s="28" t="str">
        <f t="shared" si="107"/>
        <v/>
      </c>
      <c r="H6342" s="31"/>
    </row>
    <row r="6343" spans="2:8">
      <c r="B6343" s="27"/>
      <c r="C6343" s="27"/>
      <c r="D6343" s="27"/>
      <c r="E6343" s="27"/>
      <c r="F6343" s="26"/>
      <c r="G6343" s="28" t="str">
        <f t="shared" si="107"/>
        <v/>
      </c>
      <c r="H6343" s="31"/>
    </row>
    <row r="6344" spans="2:8">
      <c r="B6344" s="27"/>
      <c r="C6344" s="27"/>
      <c r="D6344" s="27"/>
      <c r="E6344" s="27"/>
      <c r="F6344" s="26"/>
      <c r="G6344" s="28" t="str">
        <f t="shared" si="107"/>
        <v/>
      </c>
      <c r="H6344" s="31"/>
    </row>
    <row r="6345" spans="2:8">
      <c r="B6345" s="27"/>
      <c r="C6345" s="27"/>
      <c r="D6345" s="27"/>
      <c r="E6345" s="27"/>
      <c r="F6345" s="26"/>
      <c r="G6345" s="28" t="str">
        <f t="shared" si="107"/>
        <v/>
      </c>
      <c r="H6345" s="31"/>
    </row>
    <row r="6346" spans="2:8">
      <c r="B6346" s="27"/>
      <c r="C6346" s="27"/>
      <c r="D6346" s="27"/>
      <c r="E6346" s="27"/>
      <c r="F6346" s="26"/>
      <c r="G6346" s="28" t="str">
        <f t="shared" si="107"/>
        <v/>
      </c>
      <c r="H6346" s="31"/>
    </row>
    <row r="6347" spans="2:8">
      <c r="B6347" s="27"/>
      <c r="C6347" s="27"/>
      <c r="D6347" s="27"/>
      <c r="E6347" s="27"/>
      <c r="F6347" s="26"/>
      <c r="G6347" s="28" t="str">
        <f t="shared" si="107"/>
        <v/>
      </c>
      <c r="H6347" s="31"/>
    </row>
    <row r="6348" spans="2:8">
      <c r="B6348" s="27"/>
      <c r="C6348" s="27"/>
      <c r="D6348" s="27"/>
      <c r="E6348" s="27"/>
      <c r="F6348" s="26"/>
      <c r="G6348" s="28" t="str">
        <f t="shared" si="107"/>
        <v/>
      </c>
      <c r="H6348" s="31"/>
    </row>
    <row r="6349" spans="2:8">
      <c r="B6349" s="27"/>
      <c r="C6349" s="27"/>
      <c r="D6349" s="27"/>
      <c r="E6349" s="27"/>
      <c r="F6349" s="26"/>
      <c r="G6349" s="28" t="str">
        <f t="shared" si="107"/>
        <v/>
      </c>
      <c r="H6349" s="31"/>
    </row>
    <row r="6350" spans="2:8">
      <c r="B6350" s="27"/>
      <c r="C6350" s="27"/>
      <c r="D6350" s="27"/>
      <c r="E6350" s="27"/>
      <c r="F6350" s="26"/>
      <c r="G6350" s="28" t="str">
        <f t="shared" si="107"/>
        <v/>
      </c>
      <c r="H6350" s="31"/>
    </row>
    <row r="6351" spans="2:8">
      <c r="B6351" s="27"/>
      <c r="C6351" s="27"/>
      <c r="D6351" s="27"/>
      <c r="E6351" s="27"/>
      <c r="F6351" s="26"/>
      <c r="G6351" s="28" t="str">
        <f t="shared" si="107"/>
        <v/>
      </c>
      <c r="H6351" s="31"/>
    </row>
    <row r="6352" spans="2:8">
      <c r="B6352" s="27"/>
      <c r="C6352" s="27"/>
      <c r="D6352" s="27"/>
      <c r="E6352" s="27"/>
      <c r="F6352" s="26"/>
      <c r="G6352" s="28" t="str">
        <f t="shared" si="107"/>
        <v/>
      </c>
      <c r="H6352" s="31"/>
    </row>
    <row r="6353" spans="2:8">
      <c r="B6353" s="27"/>
      <c r="C6353" s="27"/>
      <c r="D6353" s="27"/>
      <c r="E6353" s="27"/>
      <c r="F6353" s="26"/>
      <c r="G6353" s="28" t="str">
        <f t="shared" si="107"/>
        <v/>
      </c>
      <c r="H6353" s="31"/>
    </row>
    <row r="6354" spans="2:8">
      <c r="B6354" s="27"/>
      <c r="C6354" s="27"/>
      <c r="D6354" s="27"/>
      <c r="E6354" s="27"/>
      <c r="F6354" s="26"/>
      <c r="G6354" s="28" t="str">
        <f t="shared" si="107"/>
        <v/>
      </c>
      <c r="H6354" s="31"/>
    </row>
    <row r="6355" spans="2:8">
      <c r="B6355" s="27"/>
      <c r="C6355" s="27"/>
      <c r="D6355" s="27"/>
      <c r="E6355" s="27"/>
      <c r="F6355" s="26"/>
      <c r="G6355" s="28" t="str">
        <f t="shared" si="107"/>
        <v/>
      </c>
      <c r="H6355" s="31"/>
    </row>
    <row r="6356" spans="2:8">
      <c r="B6356" s="27"/>
      <c r="C6356" s="27"/>
      <c r="D6356" s="27"/>
      <c r="E6356" s="27"/>
      <c r="F6356" s="26"/>
      <c r="G6356" s="28" t="str">
        <f t="shared" si="107"/>
        <v/>
      </c>
      <c r="H6356" s="31"/>
    </row>
    <row r="6357" spans="2:8">
      <c r="B6357" s="27"/>
      <c r="C6357" s="27"/>
      <c r="D6357" s="27"/>
      <c r="E6357" s="27"/>
      <c r="F6357" s="26"/>
      <c r="G6357" s="28" t="str">
        <f t="shared" si="107"/>
        <v/>
      </c>
      <c r="H6357" s="31"/>
    </row>
    <row r="6358" spans="2:8">
      <c r="B6358" s="27"/>
      <c r="C6358" s="27"/>
      <c r="D6358" s="27"/>
      <c r="E6358" s="27"/>
      <c r="F6358" s="26"/>
      <c r="G6358" s="28" t="str">
        <f t="shared" si="107"/>
        <v/>
      </c>
      <c r="H6358" s="31"/>
    </row>
    <row r="6359" spans="2:8">
      <c r="B6359" s="27"/>
      <c r="C6359" s="27"/>
      <c r="D6359" s="27"/>
      <c r="E6359" s="27"/>
      <c r="F6359" s="26"/>
      <c r="G6359" s="28" t="str">
        <f t="shared" si="107"/>
        <v/>
      </c>
      <c r="H6359" s="31"/>
    </row>
    <row r="6360" spans="2:8">
      <c r="B6360" s="27"/>
      <c r="C6360" s="27"/>
      <c r="D6360" s="27"/>
      <c r="E6360" s="27"/>
      <c r="F6360" s="26"/>
      <c r="G6360" s="28" t="str">
        <f t="shared" si="107"/>
        <v/>
      </c>
      <c r="H6360" s="31"/>
    </row>
    <row r="6361" spans="2:8">
      <c r="B6361" s="27"/>
      <c r="C6361" s="27"/>
      <c r="D6361" s="27"/>
      <c r="E6361" s="27"/>
      <c r="F6361" s="26"/>
      <c r="G6361" s="28" t="str">
        <f t="shared" si="107"/>
        <v/>
      </c>
      <c r="H6361" s="31"/>
    </row>
    <row r="6362" spans="2:8">
      <c r="B6362" s="27"/>
      <c r="C6362" s="27"/>
      <c r="D6362" s="27"/>
      <c r="E6362" s="27"/>
      <c r="F6362" s="26"/>
      <c r="G6362" s="28" t="str">
        <f t="shared" si="107"/>
        <v/>
      </c>
      <c r="H6362" s="31"/>
    </row>
    <row r="6363" spans="2:8">
      <c r="B6363" s="27"/>
      <c r="C6363" s="27"/>
      <c r="D6363" s="27"/>
      <c r="E6363" s="27"/>
      <c r="F6363" s="26"/>
      <c r="G6363" s="28" t="str">
        <f t="shared" si="107"/>
        <v/>
      </c>
      <c r="H6363" s="31"/>
    </row>
    <row r="6364" spans="2:8">
      <c r="B6364" s="27"/>
      <c r="C6364" s="27"/>
      <c r="D6364" s="27"/>
      <c r="E6364" s="27"/>
      <c r="F6364" s="26"/>
      <c r="G6364" s="28" t="str">
        <f t="shared" si="107"/>
        <v/>
      </c>
      <c r="H6364" s="31"/>
    </row>
    <row r="6365" spans="2:8">
      <c r="B6365" s="27"/>
      <c r="C6365" s="27"/>
      <c r="D6365" s="27"/>
      <c r="E6365" s="27"/>
      <c r="F6365" s="26"/>
      <c r="G6365" s="28" t="str">
        <f t="shared" si="107"/>
        <v/>
      </c>
      <c r="H6365" s="31"/>
    </row>
    <row r="6366" spans="2:8">
      <c r="B6366" s="27"/>
      <c r="C6366" s="27"/>
      <c r="D6366" s="27"/>
      <c r="E6366" s="27"/>
      <c r="F6366" s="26"/>
      <c r="G6366" s="28" t="str">
        <f t="shared" si="107"/>
        <v/>
      </c>
      <c r="H6366" s="31"/>
    </row>
    <row r="6367" spans="2:8">
      <c r="B6367" s="27"/>
      <c r="C6367" s="27"/>
      <c r="D6367" s="27"/>
      <c r="E6367" s="27"/>
      <c r="F6367" s="26"/>
      <c r="G6367" s="28" t="str">
        <f t="shared" si="107"/>
        <v/>
      </c>
      <c r="H6367" s="31"/>
    </row>
    <row r="6368" spans="2:8">
      <c r="B6368" s="27"/>
      <c r="C6368" s="27"/>
      <c r="D6368" s="27"/>
      <c r="E6368" s="27"/>
      <c r="F6368" s="26"/>
      <c r="G6368" s="28" t="str">
        <f t="shared" si="107"/>
        <v/>
      </c>
      <c r="H6368" s="31"/>
    </row>
    <row r="6369" spans="2:8">
      <c r="B6369" s="27"/>
      <c r="C6369" s="27"/>
      <c r="D6369" s="27"/>
      <c r="E6369" s="27"/>
      <c r="F6369" s="26"/>
      <c r="G6369" s="28" t="str">
        <f t="shared" si="107"/>
        <v/>
      </c>
      <c r="H6369" s="31"/>
    </row>
    <row r="6370" spans="2:8">
      <c r="B6370" s="27"/>
      <c r="C6370" s="27"/>
      <c r="D6370" s="27"/>
      <c r="E6370" s="27"/>
      <c r="F6370" s="26"/>
      <c r="G6370" s="28" t="str">
        <f t="shared" si="107"/>
        <v/>
      </c>
      <c r="H6370" s="31"/>
    </row>
    <row r="6371" spans="2:8">
      <c r="B6371" s="27"/>
      <c r="C6371" s="27"/>
      <c r="D6371" s="27"/>
      <c r="E6371" s="27"/>
      <c r="F6371" s="26"/>
      <c r="G6371" s="28" t="str">
        <f t="shared" si="107"/>
        <v/>
      </c>
      <c r="H6371" s="31"/>
    </row>
    <row r="6372" spans="2:8">
      <c r="B6372" s="27"/>
      <c r="C6372" s="27"/>
      <c r="D6372" s="27"/>
      <c r="E6372" s="27"/>
      <c r="F6372" s="26"/>
      <c r="G6372" s="28" t="str">
        <f t="shared" si="107"/>
        <v/>
      </c>
      <c r="H6372" s="31"/>
    </row>
    <row r="6373" spans="2:8">
      <c r="B6373" s="27"/>
      <c r="C6373" s="27"/>
      <c r="D6373" s="27"/>
      <c r="E6373" s="27"/>
      <c r="F6373" s="26"/>
      <c r="G6373" s="28" t="str">
        <f t="shared" si="107"/>
        <v/>
      </c>
      <c r="H6373" s="31"/>
    </row>
    <row r="6374" spans="2:8">
      <c r="B6374" s="27"/>
      <c r="C6374" s="27"/>
      <c r="D6374" s="27"/>
      <c r="E6374" s="27"/>
      <c r="F6374" s="26"/>
      <c r="G6374" s="28" t="str">
        <f t="shared" si="107"/>
        <v/>
      </c>
      <c r="H6374" s="31"/>
    </row>
    <row r="6375" spans="2:8">
      <c r="B6375" s="27"/>
      <c r="C6375" s="27"/>
      <c r="D6375" s="27"/>
      <c r="E6375" s="27"/>
      <c r="F6375" s="26"/>
      <c r="G6375" s="28" t="str">
        <f t="shared" si="107"/>
        <v/>
      </c>
      <c r="H6375" s="31"/>
    </row>
    <row r="6376" spans="2:8">
      <c r="B6376" s="27"/>
      <c r="C6376" s="27"/>
      <c r="D6376" s="27"/>
      <c r="E6376" s="27"/>
      <c r="F6376" s="26"/>
      <c r="G6376" s="28" t="str">
        <f t="shared" si="107"/>
        <v/>
      </c>
      <c r="H6376" s="31"/>
    </row>
    <row r="6377" spans="2:8">
      <c r="B6377" s="27"/>
      <c r="C6377" s="27"/>
      <c r="D6377" s="27"/>
      <c r="E6377" s="27"/>
      <c r="F6377" s="26"/>
      <c r="G6377" s="28" t="str">
        <f t="shared" ref="G6377:G6440" si="108">IF(F6377="","",IF(F6377="EI",4,IF(F6377="EO",5.2,IF(F6377="EQ",3.9,IF(F6377="ILF",7.5,IF(F6377="EIF",5.4))))))</f>
        <v/>
      </c>
      <c r="H6377" s="31"/>
    </row>
    <row r="6378" spans="2:8">
      <c r="B6378" s="27"/>
      <c r="C6378" s="27"/>
      <c r="D6378" s="27"/>
      <c r="E6378" s="27"/>
      <c r="F6378" s="26"/>
      <c r="G6378" s="28" t="str">
        <f t="shared" si="108"/>
        <v/>
      </c>
      <c r="H6378" s="31"/>
    </row>
    <row r="6379" spans="2:8">
      <c r="B6379" s="27"/>
      <c r="C6379" s="27"/>
      <c r="D6379" s="27"/>
      <c r="E6379" s="27"/>
      <c r="F6379" s="26"/>
      <c r="G6379" s="28" t="str">
        <f t="shared" si="108"/>
        <v/>
      </c>
      <c r="H6379" s="31"/>
    </row>
    <row r="6380" spans="2:8">
      <c r="B6380" s="27"/>
      <c r="C6380" s="27"/>
      <c r="D6380" s="27"/>
      <c r="E6380" s="27"/>
      <c r="F6380" s="26"/>
      <c r="G6380" s="28" t="str">
        <f t="shared" si="108"/>
        <v/>
      </c>
      <c r="H6380" s="31"/>
    </row>
    <row r="6381" spans="2:8">
      <c r="B6381" s="27"/>
      <c r="C6381" s="27"/>
      <c r="D6381" s="27"/>
      <c r="E6381" s="27"/>
      <c r="F6381" s="26"/>
      <c r="G6381" s="28" t="str">
        <f t="shared" si="108"/>
        <v/>
      </c>
      <c r="H6381" s="31"/>
    </row>
    <row r="6382" spans="2:8">
      <c r="B6382" s="27"/>
      <c r="C6382" s="27"/>
      <c r="D6382" s="27"/>
      <c r="E6382" s="27"/>
      <c r="F6382" s="26"/>
      <c r="G6382" s="28" t="str">
        <f t="shared" si="108"/>
        <v/>
      </c>
      <c r="H6382" s="31"/>
    </row>
    <row r="6383" spans="2:8">
      <c r="B6383" s="27"/>
      <c r="C6383" s="27"/>
      <c r="D6383" s="27"/>
      <c r="E6383" s="27"/>
      <c r="F6383" s="26"/>
      <c r="G6383" s="28" t="str">
        <f t="shared" si="108"/>
        <v/>
      </c>
      <c r="H6383" s="31"/>
    </row>
    <row r="6384" spans="2:8">
      <c r="B6384" s="27"/>
      <c r="C6384" s="27"/>
      <c r="D6384" s="27"/>
      <c r="E6384" s="27"/>
      <c r="F6384" s="26"/>
      <c r="G6384" s="28" t="str">
        <f t="shared" si="108"/>
        <v/>
      </c>
      <c r="H6384" s="31"/>
    </row>
    <row r="6385" spans="2:8">
      <c r="B6385" s="27"/>
      <c r="C6385" s="27"/>
      <c r="D6385" s="27"/>
      <c r="E6385" s="27"/>
      <c r="F6385" s="26"/>
      <c r="G6385" s="28" t="str">
        <f t="shared" si="108"/>
        <v/>
      </c>
      <c r="H6385" s="31"/>
    </row>
    <row r="6386" spans="2:8">
      <c r="B6386" s="27"/>
      <c r="C6386" s="27"/>
      <c r="D6386" s="27"/>
      <c r="E6386" s="27"/>
      <c r="F6386" s="26"/>
      <c r="G6386" s="28" t="str">
        <f t="shared" si="108"/>
        <v/>
      </c>
      <c r="H6386" s="31"/>
    </row>
    <row r="6387" spans="2:8">
      <c r="B6387" s="27"/>
      <c r="C6387" s="27"/>
      <c r="D6387" s="27"/>
      <c r="E6387" s="27"/>
      <c r="F6387" s="26"/>
      <c r="G6387" s="28" t="str">
        <f t="shared" si="108"/>
        <v/>
      </c>
      <c r="H6387" s="31"/>
    </row>
    <row r="6388" spans="2:8">
      <c r="B6388" s="27"/>
      <c r="C6388" s="27"/>
      <c r="D6388" s="27"/>
      <c r="E6388" s="27"/>
      <c r="F6388" s="26"/>
      <c r="G6388" s="28" t="str">
        <f t="shared" si="108"/>
        <v/>
      </c>
      <c r="H6388" s="31"/>
    </row>
    <row r="6389" spans="2:8">
      <c r="B6389" s="27"/>
      <c r="C6389" s="27"/>
      <c r="D6389" s="27"/>
      <c r="E6389" s="27"/>
      <c r="F6389" s="26"/>
      <c r="G6389" s="28" t="str">
        <f t="shared" si="108"/>
        <v/>
      </c>
      <c r="H6389" s="31"/>
    </row>
    <row r="6390" spans="2:8">
      <c r="B6390" s="27"/>
      <c r="C6390" s="27"/>
      <c r="D6390" s="27"/>
      <c r="E6390" s="27"/>
      <c r="F6390" s="26"/>
      <c r="G6390" s="28" t="str">
        <f t="shared" si="108"/>
        <v/>
      </c>
      <c r="H6390" s="31"/>
    </row>
    <row r="6391" spans="2:8">
      <c r="B6391" s="27"/>
      <c r="C6391" s="27"/>
      <c r="D6391" s="27"/>
      <c r="E6391" s="27"/>
      <c r="F6391" s="26"/>
      <c r="G6391" s="28" t="str">
        <f t="shared" si="108"/>
        <v/>
      </c>
      <c r="H6391" s="31"/>
    </row>
    <row r="6392" spans="2:8">
      <c r="B6392" s="27"/>
      <c r="C6392" s="27"/>
      <c r="D6392" s="27"/>
      <c r="E6392" s="27"/>
      <c r="F6392" s="26"/>
      <c r="G6392" s="28" t="str">
        <f t="shared" si="108"/>
        <v/>
      </c>
      <c r="H6392" s="31"/>
    </row>
    <row r="6393" spans="2:8">
      <c r="B6393" s="27"/>
      <c r="C6393" s="27"/>
      <c r="D6393" s="27"/>
      <c r="E6393" s="27"/>
      <c r="F6393" s="26"/>
      <c r="G6393" s="28" t="str">
        <f t="shared" si="108"/>
        <v/>
      </c>
      <c r="H6393" s="31"/>
    </row>
    <row r="6394" spans="2:8">
      <c r="B6394" s="27"/>
      <c r="C6394" s="27"/>
      <c r="D6394" s="27"/>
      <c r="E6394" s="27"/>
      <c r="F6394" s="26"/>
      <c r="G6394" s="28" t="str">
        <f t="shared" si="108"/>
        <v/>
      </c>
      <c r="H6394" s="31"/>
    </row>
    <row r="6395" spans="2:8">
      <c r="B6395" s="27"/>
      <c r="C6395" s="27"/>
      <c r="D6395" s="27"/>
      <c r="E6395" s="27"/>
      <c r="F6395" s="26"/>
      <c r="G6395" s="28" t="str">
        <f t="shared" si="108"/>
        <v/>
      </c>
      <c r="H6395" s="31"/>
    </row>
    <row r="6396" spans="2:8">
      <c r="B6396" s="27"/>
      <c r="C6396" s="27"/>
      <c r="D6396" s="27"/>
      <c r="E6396" s="27"/>
      <c r="F6396" s="26"/>
      <c r="G6396" s="28" t="str">
        <f t="shared" si="108"/>
        <v/>
      </c>
      <c r="H6396" s="31"/>
    </row>
    <row r="6397" spans="2:8">
      <c r="B6397" s="27"/>
      <c r="C6397" s="27"/>
      <c r="D6397" s="27"/>
      <c r="E6397" s="27"/>
      <c r="F6397" s="26"/>
      <c r="G6397" s="28" t="str">
        <f t="shared" si="108"/>
        <v/>
      </c>
      <c r="H6397" s="31"/>
    </row>
    <row r="6398" spans="2:8">
      <c r="B6398" s="27"/>
      <c r="C6398" s="27"/>
      <c r="D6398" s="27"/>
      <c r="E6398" s="27"/>
      <c r="F6398" s="26"/>
      <c r="G6398" s="28" t="str">
        <f t="shared" si="108"/>
        <v/>
      </c>
      <c r="H6398" s="31"/>
    </row>
    <row r="6399" spans="2:8">
      <c r="B6399" s="27"/>
      <c r="C6399" s="27"/>
      <c r="D6399" s="27"/>
      <c r="E6399" s="27"/>
      <c r="F6399" s="26"/>
      <c r="G6399" s="28" t="str">
        <f t="shared" si="108"/>
        <v/>
      </c>
      <c r="H6399" s="31"/>
    </row>
    <row r="6400" spans="2:8">
      <c r="B6400" s="27"/>
      <c r="C6400" s="27"/>
      <c r="D6400" s="27"/>
      <c r="E6400" s="27"/>
      <c r="F6400" s="26"/>
      <c r="G6400" s="28" t="str">
        <f t="shared" si="108"/>
        <v/>
      </c>
      <c r="H6400" s="31"/>
    </row>
    <row r="6401" spans="2:8">
      <c r="B6401" s="27"/>
      <c r="C6401" s="27"/>
      <c r="D6401" s="27"/>
      <c r="E6401" s="27"/>
      <c r="F6401" s="26"/>
      <c r="G6401" s="28" t="str">
        <f t="shared" si="108"/>
        <v/>
      </c>
      <c r="H6401" s="31"/>
    </row>
    <row r="6402" spans="2:8">
      <c r="B6402" s="27"/>
      <c r="C6402" s="27"/>
      <c r="D6402" s="27"/>
      <c r="E6402" s="27"/>
      <c r="F6402" s="26"/>
      <c r="G6402" s="28" t="str">
        <f t="shared" si="108"/>
        <v/>
      </c>
      <c r="H6402" s="31"/>
    </row>
    <row r="6403" spans="2:8">
      <c r="B6403" s="27"/>
      <c r="C6403" s="27"/>
      <c r="D6403" s="27"/>
      <c r="E6403" s="27"/>
      <c r="F6403" s="26"/>
      <c r="G6403" s="28" t="str">
        <f t="shared" si="108"/>
        <v/>
      </c>
      <c r="H6403" s="31"/>
    </row>
    <row r="6404" spans="2:8">
      <c r="B6404" s="27"/>
      <c r="C6404" s="27"/>
      <c r="D6404" s="27"/>
      <c r="E6404" s="27"/>
      <c r="F6404" s="26"/>
      <c r="G6404" s="28" t="str">
        <f t="shared" si="108"/>
        <v/>
      </c>
      <c r="H6404" s="31"/>
    </row>
    <row r="6405" spans="2:8">
      <c r="B6405" s="27"/>
      <c r="C6405" s="27"/>
      <c r="D6405" s="27"/>
      <c r="E6405" s="27"/>
      <c r="F6405" s="26"/>
      <c r="G6405" s="28" t="str">
        <f t="shared" si="108"/>
        <v/>
      </c>
      <c r="H6405" s="31"/>
    </row>
    <row r="6406" spans="2:8">
      <c r="B6406" s="27"/>
      <c r="C6406" s="27"/>
      <c r="D6406" s="27"/>
      <c r="E6406" s="27"/>
      <c r="F6406" s="26"/>
      <c r="G6406" s="28" t="str">
        <f t="shared" si="108"/>
        <v/>
      </c>
      <c r="H6406" s="31"/>
    </row>
    <row r="6407" spans="2:8">
      <c r="B6407" s="27"/>
      <c r="C6407" s="27"/>
      <c r="D6407" s="27"/>
      <c r="E6407" s="27"/>
      <c r="F6407" s="26"/>
      <c r="G6407" s="28" t="str">
        <f t="shared" si="108"/>
        <v/>
      </c>
      <c r="H6407" s="31"/>
    </row>
    <row r="6408" spans="2:8">
      <c r="B6408" s="27"/>
      <c r="C6408" s="27"/>
      <c r="D6408" s="27"/>
      <c r="E6408" s="27"/>
      <c r="F6408" s="26"/>
      <c r="G6408" s="28" t="str">
        <f t="shared" si="108"/>
        <v/>
      </c>
      <c r="H6408" s="31"/>
    </row>
    <row r="6409" spans="2:8">
      <c r="B6409" s="27"/>
      <c r="C6409" s="27"/>
      <c r="D6409" s="27"/>
      <c r="E6409" s="27"/>
      <c r="F6409" s="26"/>
      <c r="G6409" s="28" t="str">
        <f t="shared" si="108"/>
        <v/>
      </c>
      <c r="H6409" s="31"/>
    </row>
    <row r="6410" spans="2:8">
      <c r="B6410" s="27"/>
      <c r="C6410" s="27"/>
      <c r="D6410" s="27"/>
      <c r="E6410" s="27"/>
      <c r="F6410" s="26"/>
      <c r="G6410" s="28" t="str">
        <f t="shared" si="108"/>
        <v/>
      </c>
      <c r="H6410" s="31"/>
    </row>
    <row r="6411" spans="2:8">
      <c r="B6411" s="27"/>
      <c r="C6411" s="27"/>
      <c r="D6411" s="27"/>
      <c r="E6411" s="27"/>
      <c r="F6411" s="26"/>
      <c r="G6411" s="28" t="str">
        <f t="shared" si="108"/>
        <v/>
      </c>
      <c r="H6411" s="31"/>
    </row>
    <row r="6412" spans="2:8">
      <c r="B6412" s="27"/>
      <c r="C6412" s="27"/>
      <c r="D6412" s="27"/>
      <c r="E6412" s="27"/>
      <c r="F6412" s="26"/>
      <c r="G6412" s="28" t="str">
        <f t="shared" si="108"/>
        <v/>
      </c>
      <c r="H6412" s="31"/>
    </row>
    <row r="6413" spans="2:8">
      <c r="B6413" s="27"/>
      <c r="C6413" s="27"/>
      <c r="D6413" s="27"/>
      <c r="E6413" s="27"/>
      <c r="F6413" s="26"/>
      <c r="G6413" s="28" t="str">
        <f t="shared" si="108"/>
        <v/>
      </c>
      <c r="H6413" s="31"/>
    </row>
    <row r="6414" spans="2:8">
      <c r="B6414" s="27"/>
      <c r="C6414" s="27"/>
      <c r="D6414" s="27"/>
      <c r="E6414" s="27"/>
      <c r="F6414" s="26"/>
      <c r="G6414" s="28" t="str">
        <f t="shared" si="108"/>
        <v/>
      </c>
      <c r="H6414" s="31"/>
    </row>
    <row r="6415" spans="2:8">
      <c r="B6415" s="27"/>
      <c r="C6415" s="27"/>
      <c r="D6415" s="27"/>
      <c r="E6415" s="27"/>
      <c r="F6415" s="26"/>
      <c r="G6415" s="28" t="str">
        <f t="shared" si="108"/>
        <v/>
      </c>
      <c r="H6415" s="31"/>
    </row>
    <row r="6416" spans="2:8">
      <c r="B6416" s="27"/>
      <c r="C6416" s="27"/>
      <c r="D6416" s="27"/>
      <c r="E6416" s="27"/>
      <c r="F6416" s="26"/>
      <c r="G6416" s="28" t="str">
        <f t="shared" si="108"/>
        <v/>
      </c>
      <c r="H6416" s="31"/>
    </row>
    <row r="6417" spans="2:8">
      <c r="B6417" s="27"/>
      <c r="C6417" s="27"/>
      <c r="D6417" s="27"/>
      <c r="E6417" s="27"/>
      <c r="F6417" s="26"/>
      <c r="G6417" s="28" t="str">
        <f t="shared" si="108"/>
        <v/>
      </c>
      <c r="H6417" s="31"/>
    </row>
    <row r="6418" spans="2:8">
      <c r="B6418" s="27"/>
      <c r="C6418" s="27"/>
      <c r="D6418" s="27"/>
      <c r="E6418" s="27"/>
      <c r="F6418" s="26"/>
      <c r="G6418" s="28" t="str">
        <f t="shared" si="108"/>
        <v/>
      </c>
      <c r="H6418" s="31"/>
    </row>
    <row r="6419" spans="2:8">
      <c r="B6419" s="27"/>
      <c r="C6419" s="27"/>
      <c r="D6419" s="27"/>
      <c r="E6419" s="27"/>
      <c r="F6419" s="26"/>
      <c r="G6419" s="28" t="str">
        <f t="shared" si="108"/>
        <v/>
      </c>
      <c r="H6419" s="31"/>
    </row>
    <row r="6420" spans="2:8">
      <c r="B6420" s="27"/>
      <c r="C6420" s="27"/>
      <c r="D6420" s="27"/>
      <c r="E6420" s="27"/>
      <c r="F6420" s="26"/>
      <c r="G6420" s="28" t="str">
        <f t="shared" si="108"/>
        <v/>
      </c>
      <c r="H6420" s="31"/>
    </row>
    <row r="6421" spans="2:8">
      <c r="B6421" s="27"/>
      <c r="C6421" s="27"/>
      <c r="D6421" s="27"/>
      <c r="E6421" s="27"/>
      <c r="F6421" s="26"/>
      <c r="G6421" s="28" t="str">
        <f t="shared" si="108"/>
        <v/>
      </c>
      <c r="H6421" s="31"/>
    </row>
    <row r="6422" spans="2:8">
      <c r="B6422" s="27"/>
      <c r="C6422" s="27"/>
      <c r="D6422" s="27"/>
      <c r="E6422" s="27"/>
      <c r="F6422" s="26"/>
      <c r="G6422" s="28" t="str">
        <f t="shared" si="108"/>
        <v/>
      </c>
      <c r="H6422" s="31"/>
    </row>
    <row r="6423" spans="2:8">
      <c r="B6423" s="27"/>
      <c r="C6423" s="27"/>
      <c r="D6423" s="27"/>
      <c r="E6423" s="27"/>
      <c r="F6423" s="26"/>
      <c r="G6423" s="28" t="str">
        <f t="shared" si="108"/>
        <v/>
      </c>
      <c r="H6423" s="31"/>
    </row>
    <row r="6424" spans="2:8">
      <c r="B6424" s="27"/>
      <c r="C6424" s="27"/>
      <c r="D6424" s="27"/>
      <c r="E6424" s="27"/>
      <c r="F6424" s="26"/>
      <c r="G6424" s="28" t="str">
        <f t="shared" si="108"/>
        <v/>
      </c>
      <c r="H6424" s="31"/>
    </row>
    <row r="6425" spans="2:8">
      <c r="B6425" s="27"/>
      <c r="C6425" s="27"/>
      <c r="D6425" s="27"/>
      <c r="E6425" s="27"/>
      <c r="F6425" s="26"/>
      <c r="G6425" s="28" t="str">
        <f t="shared" si="108"/>
        <v/>
      </c>
      <c r="H6425" s="31"/>
    </row>
    <row r="6426" spans="2:8">
      <c r="B6426" s="27"/>
      <c r="C6426" s="27"/>
      <c r="D6426" s="27"/>
      <c r="E6426" s="27"/>
      <c r="F6426" s="26"/>
      <c r="G6426" s="28" t="str">
        <f t="shared" si="108"/>
        <v/>
      </c>
      <c r="H6426" s="31"/>
    </row>
    <row r="6427" spans="2:8">
      <c r="B6427" s="27"/>
      <c r="C6427" s="27"/>
      <c r="D6427" s="27"/>
      <c r="E6427" s="27"/>
      <c r="F6427" s="26"/>
      <c r="G6427" s="28" t="str">
        <f t="shared" si="108"/>
        <v/>
      </c>
      <c r="H6427" s="31"/>
    </row>
    <row r="6428" spans="2:8">
      <c r="B6428" s="27"/>
      <c r="C6428" s="27"/>
      <c r="D6428" s="27"/>
      <c r="E6428" s="27"/>
      <c r="F6428" s="26"/>
      <c r="G6428" s="28" t="str">
        <f t="shared" si="108"/>
        <v/>
      </c>
      <c r="H6428" s="31"/>
    </row>
    <row r="6429" spans="2:8">
      <c r="B6429" s="27"/>
      <c r="C6429" s="27"/>
      <c r="D6429" s="27"/>
      <c r="E6429" s="27"/>
      <c r="F6429" s="26"/>
      <c r="G6429" s="28" t="str">
        <f t="shared" si="108"/>
        <v/>
      </c>
      <c r="H6429" s="31"/>
    </row>
    <row r="6430" spans="2:8">
      <c r="B6430" s="27"/>
      <c r="C6430" s="27"/>
      <c r="D6430" s="27"/>
      <c r="E6430" s="27"/>
      <c r="F6430" s="26"/>
      <c r="G6430" s="28" t="str">
        <f t="shared" si="108"/>
        <v/>
      </c>
      <c r="H6430" s="31"/>
    </row>
    <row r="6431" spans="2:8">
      <c r="B6431" s="27"/>
      <c r="C6431" s="27"/>
      <c r="D6431" s="27"/>
      <c r="E6431" s="27"/>
      <c r="F6431" s="26"/>
      <c r="G6431" s="28" t="str">
        <f t="shared" si="108"/>
        <v/>
      </c>
      <c r="H6431" s="31"/>
    </row>
    <row r="6432" spans="2:8">
      <c r="B6432" s="27"/>
      <c r="C6432" s="27"/>
      <c r="D6432" s="27"/>
      <c r="E6432" s="27"/>
      <c r="F6432" s="26"/>
      <c r="G6432" s="28" t="str">
        <f t="shared" si="108"/>
        <v/>
      </c>
      <c r="H6432" s="31"/>
    </row>
    <row r="6433" spans="2:8">
      <c r="B6433" s="27"/>
      <c r="C6433" s="27"/>
      <c r="D6433" s="27"/>
      <c r="E6433" s="27"/>
      <c r="F6433" s="26"/>
      <c r="G6433" s="28" t="str">
        <f t="shared" si="108"/>
        <v/>
      </c>
      <c r="H6433" s="31"/>
    </row>
    <row r="6434" spans="2:8">
      <c r="B6434" s="27"/>
      <c r="C6434" s="27"/>
      <c r="D6434" s="27"/>
      <c r="E6434" s="27"/>
      <c r="F6434" s="26"/>
      <c r="G6434" s="28" t="str">
        <f t="shared" si="108"/>
        <v/>
      </c>
      <c r="H6434" s="31"/>
    </row>
    <row r="6435" spans="2:8">
      <c r="B6435" s="27"/>
      <c r="C6435" s="27"/>
      <c r="D6435" s="27"/>
      <c r="E6435" s="27"/>
      <c r="F6435" s="26"/>
      <c r="G6435" s="28" t="str">
        <f t="shared" si="108"/>
        <v/>
      </c>
      <c r="H6435" s="31"/>
    </row>
    <row r="6436" spans="2:8">
      <c r="B6436" s="27"/>
      <c r="C6436" s="27"/>
      <c r="D6436" s="27"/>
      <c r="E6436" s="27"/>
      <c r="F6436" s="26"/>
      <c r="G6436" s="28" t="str">
        <f t="shared" si="108"/>
        <v/>
      </c>
      <c r="H6436" s="31"/>
    </row>
    <row r="6437" spans="2:8">
      <c r="B6437" s="27"/>
      <c r="C6437" s="27"/>
      <c r="D6437" s="27"/>
      <c r="E6437" s="27"/>
      <c r="F6437" s="26"/>
      <c r="G6437" s="28" t="str">
        <f t="shared" si="108"/>
        <v/>
      </c>
      <c r="H6437" s="31"/>
    </row>
    <row r="6438" spans="2:8">
      <c r="B6438" s="27"/>
      <c r="C6438" s="27"/>
      <c r="D6438" s="27"/>
      <c r="E6438" s="27"/>
      <c r="F6438" s="26"/>
      <c r="G6438" s="28" t="str">
        <f t="shared" si="108"/>
        <v/>
      </c>
      <c r="H6438" s="31"/>
    </row>
    <row r="6439" spans="2:8">
      <c r="B6439" s="27"/>
      <c r="C6439" s="27"/>
      <c r="D6439" s="27"/>
      <c r="E6439" s="27"/>
      <c r="F6439" s="26"/>
      <c r="G6439" s="28" t="str">
        <f t="shared" si="108"/>
        <v/>
      </c>
      <c r="H6439" s="31"/>
    </row>
    <row r="6440" spans="2:8">
      <c r="B6440" s="27"/>
      <c r="C6440" s="27"/>
      <c r="D6440" s="27"/>
      <c r="E6440" s="27"/>
      <c r="F6440" s="26"/>
      <c r="G6440" s="28" t="str">
        <f t="shared" si="108"/>
        <v/>
      </c>
      <c r="H6440" s="31"/>
    </row>
    <row r="6441" spans="2:8">
      <c r="B6441" s="27"/>
      <c r="C6441" s="27"/>
      <c r="D6441" s="27"/>
      <c r="E6441" s="27"/>
      <c r="F6441" s="26"/>
      <c r="G6441" s="28" t="str">
        <f t="shared" ref="G6441:G6504" si="109">IF(F6441="","",IF(F6441="EI",4,IF(F6441="EO",5.2,IF(F6441="EQ",3.9,IF(F6441="ILF",7.5,IF(F6441="EIF",5.4))))))</f>
        <v/>
      </c>
      <c r="H6441" s="31"/>
    </row>
    <row r="6442" spans="2:8">
      <c r="B6442" s="27"/>
      <c r="C6442" s="27"/>
      <c r="D6442" s="27"/>
      <c r="E6442" s="27"/>
      <c r="F6442" s="26"/>
      <c r="G6442" s="28" t="str">
        <f t="shared" si="109"/>
        <v/>
      </c>
      <c r="H6442" s="31"/>
    </row>
    <row r="6443" spans="2:8">
      <c r="B6443" s="27"/>
      <c r="C6443" s="27"/>
      <c r="D6443" s="27"/>
      <c r="E6443" s="27"/>
      <c r="F6443" s="26"/>
      <c r="G6443" s="28" t="str">
        <f t="shared" si="109"/>
        <v/>
      </c>
      <c r="H6443" s="31"/>
    </row>
    <row r="6444" spans="2:8">
      <c r="B6444" s="27"/>
      <c r="C6444" s="27"/>
      <c r="D6444" s="27"/>
      <c r="E6444" s="27"/>
      <c r="F6444" s="26"/>
      <c r="G6444" s="28" t="str">
        <f t="shared" si="109"/>
        <v/>
      </c>
      <c r="H6444" s="31"/>
    </row>
    <row r="6445" spans="2:8">
      <c r="B6445" s="27"/>
      <c r="C6445" s="27"/>
      <c r="D6445" s="27"/>
      <c r="E6445" s="27"/>
      <c r="F6445" s="26"/>
      <c r="G6445" s="28" t="str">
        <f t="shared" si="109"/>
        <v/>
      </c>
      <c r="H6445" s="31"/>
    </row>
    <row r="6446" spans="2:8">
      <c r="B6446" s="27"/>
      <c r="C6446" s="27"/>
      <c r="D6446" s="27"/>
      <c r="E6446" s="27"/>
      <c r="F6446" s="26"/>
      <c r="G6446" s="28" t="str">
        <f t="shared" si="109"/>
        <v/>
      </c>
      <c r="H6446" s="31"/>
    </row>
    <row r="6447" spans="2:8">
      <c r="B6447" s="27"/>
      <c r="C6447" s="27"/>
      <c r="D6447" s="27"/>
      <c r="E6447" s="27"/>
      <c r="F6447" s="26"/>
      <c r="G6447" s="28" t="str">
        <f t="shared" si="109"/>
        <v/>
      </c>
      <c r="H6447" s="31"/>
    </row>
    <row r="6448" spans="2:8">
      <c r="B6448" s="27"/>
      <c r="C6448" s="27"/>
      <c r="D6448" s="27"/>
      <c r="E6448" s="27"/>
      <c r="F6448" s="26"/>
      <c r="G6448" s="28" t="str">
        <f t="shared" si="109"/>
        <v/>
      </c>
      <c r="H6448" s="31"/>
    </row>
    <row r="6449" spans="2:8">
      <c r="B6449" s="27"/>
      <c r="C6449" s="27"/>
      <c r="D6449" s="27"/>
      <c r="E6449" s="27"/>
      <c r="F6449" s="26"/>
      <c r="G6449" s="28" t="str">
        <f t="shared" si="109"/>
        <v/>
      </c>
      <c r="H6449" s="31"/>
    </row>
    <row r="6450" spans="2:8">
      <c r="B6450" s="27"/>
      <c r="C6450" s="27"/>
      <c r="D6450" s="27"/>
      <c r="E6450" s="27"/>
      <c r="F6450" s="26"/>
      <c r="G6450" s="28" t="str">
        <f t="shared" si="109"/>
        <v/>
      </c>
      <c r="H6450" s="31"/>
    </row>
    <row r="6451" spans="2:8">
      <c r="B6451" s="27"/>
      <c r="C6451" s="27"/>
      <c r="D6451" s="27"/>
      <c r="E6451" s="27"/>
      <c r="F6451" s="26"/>
      <c r="G6451" s="28" t="str">
        <f t="shared" si="109"/>
        <v/>
      </c>
      <c r="H6451" s="31"/>
    </row>
    <row r="6452" spans="2:8">
      <c r="B6452" s="27"/>
      <c r="C6452" s="27"/>
      <c r="D6452" s="27"/>
      <c r="E6452" s="27"/>
      <c r="F6452" s="26"/>
      <c r="G6452" s="28" t="str">
        <f t="shared" si="109"/>
        <v/>
      </c>
      <c r="H6452" s="31"/>
    </row>
    <row r="6453" spans="2:8">
      <c r="B6453" s="27"/>
      <c r="C6453" s="27"/>
      <c r="D6453" s="27"/>
      <c r="E6453" s="27"/>
      <c r="F6453" s="26"/>
      <c r="G6453" s="28" t="str">
        <f t="shared" si="109"/>
        <v/>
      </c>
      <c r="H6453" s="31"/>
    </row>
    <row r="6454" spans="2:8">
      <c r="B6454" s="27"/>
      <c r="C6454" s="27"/>
      <c r="D6454" s="27"/>
      <c r="E6454" s="27"/>
      <c r="F6454" s="26"/>
      <c r="G6454" s="28" t="str">
        <f t="shared" si="109"/>
        <v/>
      </c>
      <c r="H6454" s="31"/>
    </row>
    <row r="6455" spans="2:8">
      <c r="B6455" s="27"/>
      <c r="C6455" s="27"/>
      <c r="D6455" s="27"/>
      <c r="E6455" s="27"/>
      <c r="F6455" s="26"/>
      <c r="G6455" s="28" t="str">
        <f t="shared" si="109"/>
        <v/>
      </c>
      <c r="H6455" s="31"/>
    </row>
    <row r="6456" spans="2:8">
      <c r="B6456" s="27"/>
      <c r="C6456" s="27"/>
      <c r="D6456" s="27"/>
      <c r="E6456" s="27"/>
      <c r="F6456" s="26"/>
      <c r="G6456" s="28" t="str">
        <f t="shared" si="109"/>
        <v/>
      </c>
      <c r="H6456" s="31"/>
    </row>
    <row r="6457" spans="2:8">
      <c r="B6457" s="27"/>
      <c r="C6457" s="27"/>
      <c r="D6457" s="27"/>
      <c r="E6457" s="27"/>
      <c r="F6457" s="26"/>
      <c r="G6457" s="28" t="str">
        <f t="shared" si="109"/>
        <v/>
      </c>
      <c r="H6457" s="31"/>
    </row>
    <row r="6458" spans="2:8">
      <c r="B6458" s="27"/>
      <c r="C6458" s="27"/>
      <c r="D6458" s="27"/>
      <c r="E6458" s="27"/>
      <c r="F6458" s="26"/>
      <c r="G6458" s="28" t="str">
        <f t="shared" si="109"/>
        <v/>
      </c>
      <c r="H6458" s="31"/>
    </row>
    <row r="6459" spans="2:8">
      <c r="B6459" s="27"/>
      <c r="C6459" s="27"/>
      <c r="D6459" s="27"/>
      <c r="E6459" s="27"/>
      <c r="F6459" s="26"/>
      <c r="G6459" s="28" t="str">
        <f t="shared" si="109"/>
        <v/>
      </c>
      <c r="H6459" s="31"/>
    </row>
    <row r="6460" spans="2:8">
      <c r="B6460" s="27"/>
      <c r="C6460" s="27"/>
      <c r="D6460" s="27"/>
      <c r="E6460" s="27"/>
      <c r="F6460" s="26"/>
      <c r="G6460" s="28" t="str">
        <f t="shared" si="109"/>
        <v/>
      </c>
      <c r="H6460" s="31"/>
    </row>
    <row r="6461" spans="2:8">
      <c r="B6461" s="27"/>
      <c r="C6461" s="27"/>
      <c r="D6461" s="27"/>
      <c r="E6461" s="27"/>
      <c r="F6461" s="26"/>
      <c r="G6461" s="28" t="str">
        <f t="shared" si="109"/>
        <v/>
      </c>
      <c r="H6461" s="31"/>
    </row>
    <row r="6462" spans="2:8">
      <c r="B6462" s="27"/>
      <c r="C6462" s="27"/>
      <c r="D6462" s="27"/>
      <c r="E6462" s="27"/>
      <c r="F6462" s="26"/>
      <c r="G6462" s="28" t="str">
        <f t="shared" si="109"/>
        <v/>
      </c>
      <c r="H6462" s="31"/>
    </row>
    <row r="6463" spans="2:8">
      <c r="B6463" s="27"/>
      <c r="C6463" s="27"/>
      <c r="D6463" s="27"/>
      <c r="E6463" s="27"/>
      <c r="F6463" s="26"/>
      <c r="G6463" s="28" t="str">
        <f t="shared" si="109"/>
        <v/>
      </c>
      <c r="H6463" s="31"/>
    </row>
    <row r="6464" spans="2:8">
      <c r="B6464" s="27"/>
      <c r="C6464" s="27"/>
      <c r="D6464" s="27"/>
      <c r="E6464" s="27"/>
      <c r="F6464" s="26"/>
      <c r="G6464" s="28" t="str">
        <f t="shared" si="109"/>
        <v/>
      </c>
      <c r="H6464" s="31"/>
    </row>
    <row r="6465" spans="2:8">
      <c r="B6465" s="27"/>
      <c r="C6465" s="27"/>
      <c r="D6465" s="27"/>
      <c r="E6465" s="27"/>
      <c r="F6465" s="26"/>
      <c r="G6465" s="28" t="str">
        <f t="shared" si="109"/>
        <v/>
      </c>
      <c r="H6465" s="31"/>
    </row>
    <row r="6466" spans="2:8">
      <c r="B6466" s="27"/>
      <c r="C6466" s="27"/>
      <c r="D6466" s="27"/>
      <c r="E6466" s="27"/>
      <c r="F6466" s="26"/>
      <c r="G6466" s="28" t="str">
        <f t="shared" si="109"/>
        <v/>
      </c>
      <c r="H6466" s="31"/>
    </row>
    <row r="6467" spans="2:8">
      <c r="B6467" s="27"/>
      <c r="C6467" s="27"/>
      <c r="D6467" s="27"/>
      <c r="E6467" s="27"/>
      <c r="F6467" s="26"/>
      <c r="G6467" s="28" t="str">
        <f t="shared" si="109"/>
        <v/>
      </c>
      <c r="H6467" s="31"/>
    </row>
    <row r="6468" spans="2:8">
      <c r="B6468" s="27"/>
      <c r="C6468" s="27"/>
      <c r="D6468" s="27"/>
      <c r="E6468" s="27"/>
      <c r="F6468" s="26"/>
      <c r="G6468" s="28" t="str">
        <f t="shared" si="109"/>
        <v/>
      </c>
      <c r="H6468" s="31"/>
    </row>
    <row r="6469" spans="2:8">
      <c r="B6469" s="27"/>
      <c r="C6469" s="27"/>
      <c r="D6469" s="27"/>
      <c r="E6469" s="27"/>
      <c r="F6469" s="26"/>
      <c r="G6469" s="28" t="str">
        <f t="shared" si="109"/>
        <v/>
      </c>
      <c r="H6469" s="31"/>
    </row>
    <row r="6470" spans="2:8">
      <c r="B6470" s="27"/>
      <c r="C6470" s="27"/>
      <c r="D6470" s="27"/>
      <c r="E6470" s="27"/>
      <c r="F6470" s="26"/>
      <c r="G6470" s="28" t="str">
        <f t="shared" si="109"/>
        <v/>
      </c>
      <c r="H6470" s="31"/>
    </row>
    <row r="6471" spans="2:8">
      <c r="B6471" s="27"/>
      <c r="C6471" s="27"/>
      <c r="D6471" s="27"/>
      <c r="E6471" s="27"/>
      <c r="F6471" s="26"/>
      <c r="G6471" s="28" t="str">
        <f t="shared" si="109"/>
        <v/>
      </c>
      <c r="H6471" s="31"/>
    </row>
    <row r="6472" spans="2:8">
      <c r="B6472" s="27"/>
      <c r="C6472" s="27"/>
      <c r="D6472" s="27"/>
      <c r="E6472" s="27"/>
      <c r="F6472" s="26"/>
      <c r="G6472" s="28" t="str">
        <f t="shared" si="109"/>
        <v/>
      </c>
      <c r="H6472" s="31"/>
    </row>
    <row r="6473" spans="2:8">
      <c r="B6473" s="27"/>
      <c r="C6473" s="27"/>
      <c r="D6473" s="27"/>
      <c r="E6473" s="27"/>
      <c r="F6473" s="26"/>
      <c r="G6473" s="28" t="str">
        <f t="shared" si="109"/>
        <v/>
      </c>
      <c r="H6473" s="31"/>
    </row>
    <row r="6474" spans="2:8">
      <c r="B6474" s="27"/>
      <c r="C6474" s="27"/>
      <c r="D6474" s="27"/>
      <c r="E6474" s="27"/>
      <c r="F6474" s="26"/>
      <c r="G6474" s="28" t="str">
        <f t="shared" si="109"/>
        <v/>
      </c>
      <c r="H6474" s="31"/>
    </row>
    <row r="6475" spans="2:8">
      <c r="B6475" s="27"/>
      <c r="C6475" s="27"/>
      <c r="D6475" s="27"/>
      <c r="E6475" s="27"/>
      <c r="F6475" s="26"/>
      <c r="G6475" s="28" t="str">
        <f t="shared" si="109"/>
        <v/>
      </c>
      <c r="H6475" s="31"/>
    </row>
    <row r="6476" spans="2:8">
      <c r="B6476" s="27"/>
      <c r="C6476" s="27"/>
      <c r="D6476" s="27"/>
      <c r="E6476" s="27"/>
      <c r="F6476" s="26"/>
      <c r="G6476" s="28" t="str">
        <f t="shared" si="109"/>
        <v/>
      </c>
      <c r="H6476" s="31"/>
    </row>
    <row r="6477" spans="2:8">
      <c r="B6477" s="27"/>
      <c r="C6477" s="27"/>
      <c r="D6477" s="27"/>
      <c r="E6477" s="27"/>
      <c r="F6477" s="26"/>
      <c r="G6477" s="28" t="str">
        <f t="shared" si="109"/>
        <v/>
      </c>
      <c r="H6477" s="31"/>
    </row>
    <row r="6478" spans="2:8">
      <c r="B6478" s="27"/>
      <c r="C6478" s="27"/>
      <c r="D6478" s="27"/>
      <c r="E6478" s="27"/>
      <c r="F6478" s="26"/>
      <c r="G6478" s="28" t="str">
        <f t="shared" si="109"/>
        <v/>
      </c>
      <c r="H6478" s="31"/>
    </row>
    <row r="6479" spans="2:8">
      <c r="B6479" s="27"/>
      <c r="C6479" s="27"/>
      <c r="D6479" s="27"/>
      <c r="E6479" s="27"/>
      <c r="F6479" s="26"/>
      <c r="G6479" s="28" t="str">
        <f t="shared" si="109"/>
        <v/>
      </c>
      <c r="H6479" s="31"/>
    </row>
    <row r="6480" spans="2:8">
      <c r="B6480" s="27"/>
      <c r="C6480" s="27"/>
      <c r="D6480" s="27"/>
      <c r="E6480" s="27"/>
      <c r="F6480" s="26"/>
      <c r="G6480" s="28" t="str">
        <f t="shared" si="109"/>
        <v/>
      </c>
      <c r="H6480" s="31"/>
    </row>
    <row r="6481" spans="2:8">
      <c r="B6481" s="27"/>
      <c r="C6481" s="27"/>
      <c r="D6481" s="27"/>
      <c r="E6481" s="27"/>
      <c r="F6481" s="26"/>
      <c r="G6481" s="28" t="str">
        <f t="shared" si="109"/>
        <v/>
      </c>
      <c r="H6481" s="31"/>
    </row>
    <row r="6482" spans="2:8">
      <c r="B6482" s="27"/>
      <c r="C6482" s="27"/>
      <c r="D6482" s="27"/>
      <c r="E6482" s="27"/>
      <c r="F6482" s="26"/>
      <c r="G6482" s="28" t="str">
        <f t="shared" si="109"/>
        <v/>
      </c>
      <c r="H6482" s="31"/>
    </row>
    <row r="6483" spans="2:8">
      <c r="B6483" s="27"/>
      <c r="C6483" s="27"/>
      <c r="D6483" s="27"/>
      <c r="E6483" s="27"/>
      <c r="F6483" s="26"/>
      <c r="G6483" s="28" t="str">
        <f t="shared" si="109"/>
        <v/>
      </c>
      <c r="H6483" s="31"/>
    </row>
    <row r="6484" spans="2:8">
      <c r="B6484" s="27"/>
      <c r="C6484" s="27"/>
      <c r="D6484" s="27"/>
      <c r="E6484" s="27"/>
      <c r="F6484" s="26"/>
      <c r="G6484" s="28" t="str">
        <f t="shared" si="109"/>
        <v/>
      </c>
      <c r="H6484" s="31"/>
    </row>
    <row r="6485" spans="2:8">
      <c r="B6485" s="27"/>
      <c r="C6485" s="27"/>
      <c r="D6485" s="27"/>
      <c r="E6485" s="27"/>
      <c r="F6485" s="26"/>
      <c r="G6485" s="28" t="str">
        <f t="shared" si="109"/>
        <v/>
      </c>
      <c r="H6485" s="31"/>
    </row>
    <row r="6486" spans="2:8">
      <c r="B6486" s="27"/>
      <c r="C6486" s="27"/>
      <c r="D6486" s="27"/>
      <c r="E6486" s="27"/>
      <c r="F6486" s="26"/>
      <c r="G6486" s="28" t="str">
        <f t="shared" si="109"/>
        <v/>
      </c>
      <c r="H6486" s="31"/>
    </row>
    <row r="6487" spans="2:8">
      <c r="B6487" s="27"/>
      <c r="C6487" s="27"/>
      <c r="D6487" s="27"/>
      <c r="E6487" s="27"/>
      <c r="F6487" s="26"/>
      <c r="G6487" s="28" t="str">
        <f t="shared" si="109"/>
        <v/>
      </c>
      <c r="H6487" s="31"/>
    </row>
    <row r="6488" spans="2:8">
      <c r="B6488" s="27"/>
      <c r="C6488" s="27"/>
      <c r="D6488" s="27"/>
      <c r="E6488" s="27"/>
      <c r="F6488" s="26"/>
      <c r="G6488" s="28" t="str">
        <f t="shared" si="109"/>
        <v/>
      </c>
      <c r="H6488" s="31"/>
    </row>
    <row r="6489" spans="2:8">
      <c r="B6489" s="27"/>
      <c r="C6489" s="27"/>
      <c r="D6489" s="27"/>
      <c r="E6489" s="27"/>
      <c r="F6489" s="26"/>
      <c r="G6489" s="28" t="str">
        <f t="shared" si="109"/>
        <v/>
      </c>
      <c r="H6489" s="31"/>
    </row>
    <row r="6490" spans="2:8">
      <c r="B6490" s="27"/>
      <c r="C6490" s="27"/>
      <c r="D6490" s="27"/>
      <c r="E6490" s="27"/>
      <c r="F6490" s="26"/>
      <c r="G6490" s="28" t="str">
        <f t="shared" si="109"/>
        <v/>
      </c>
      <c r="H6490" s="31"/>
    </row>
    <row r="6491" spans="2:8">
      <c r="B6491" s="27"/>
      <c r="C6491" s="27"/>
      <c r="D6491" s="27"/>
      <c r="E6491" s="27"/>
      <c r="F6491" s="26"/>
      <c r="G6491" s="28" t="str">
        <f t="shared" si="109"/>
        <v/>
      </c>
      <c r="H6491" s="31"/>
    </row>
    <row r="6492" spans="2:8">
      <c r="B6492" s="27"/>
      <c r="C6492" s="27"/>
      <c r="D6492" s="27"/>
      <c r="E6492" s="27"/>
      <c r="F6492" s="26"/>
      <c r="G6492" s="28" t="str">
        <f t="shared" si="109"/>
        <v/>
      </c>
      <c r="H6492" s="31"/>
    </row>
    <row r="6493" spans="2:8">
      <c r="B6493" s="27"/>
      <c r="C6493" s="27"/>
      <c r="D6493" s="27"/>
      <c r="E6493" s="27"/>
      <c r="F6493" s="26"/>
      <c r="G6493" s="28" t="str">
        <f t="shared" si="109"/>
        <v/>
      </c>
      <c r="H6493" s="31"/>
    </row>
    <row r="6494" spans="2:8">
      <c r="B6494" s="27"/>
      <c r="C6494" s="27"/>
      <c r="D6494" s="27"/>
      <c r="E6494" s="27"/>
      <c r="F6494" s="26"/>
      <c r="G6494" s="28" t="str">
        <f t="shared" si="109"/>
        <v/>
      </c>
      <c r="H6494" s="31"/>
    </row>
    <row r="6495" spans="2:8">
      <c r="B6495" s="27"/>
      <c r="C6495" s="27"/>
      <c r="D6495" s="27"/>
      <c r="E6495" s="27"/>
      <c r="F6495" s="26"/>
      <c r="G6495" s="28" t="str">
        <f t="shared" si="109"/>
        <v/>
      </c>
      <c r="H6495" s="31"/>
    </row>
    <row r="6496" spans="2:8">
      <c r="B6496" s="27"/>
      <c r="C6496" s="27"/>
      <c r="D6496" s="27"/>
      <c r="E6496" s="27"/>
      <c r="F6496" s="26"/>
      <c r="G6496" s="28" t="str">
        <f t="shared" si="109"/>
        <v/>
      </c>
      <c r="H6496" s="31"/>
    </row>
    <row r="6497" spans="2:8">
      <c r="B6497" s="27"/>
      <c r="C6497" s="27"/>
      <c r="D6497" s="27"/>
      <c r="E6497" s="27"/>
      <c r="F6497" s="26"/>
      <c r="G6497" s="28" t="str">
        <f t="shared" si="109"/>
        <v/>
      </c>
      <c r="H6497" s="31"/>
    </row>
    <row r="6498" spans="2:8">
      <c r="B6498" s="27"/>
      <c r="C6498" s="27"/>
      <c r="D6498" s="27"/>
      <c r="E6498" s="27"/>
      <c r="F6498" s="26"/>
      <c r="G6498" s="28" t="str">
        <f t="shared" si="109"/>
        <v/>
      </c>
      <c r="H6498" s="31"/>
    </row>
    <row r="6499" spans="2:8">
      <c r="B6499" s="27"/>
      <c r="C6499" s="27"/>
      <c r="D6499" s="27"/>
      <c r="E6499" s="27"/>
      <c r="F6499" s="26"/>
      <c r="G6499" s="28" t="str">
        <f t="shared" si="109"/>
        <v/>
      </c>
      <c r="H6499" s="31"/>
    </row>
    <row r="6500" spans="2:8">
      <c r="B6500" s="27"/>
      <c r="C6500" s="27"/>
      <c r="D6500" s="27"/>
      <c r="E6500" s="27"/>
      <c r="F6500" s="26"/>
      <c r="G6500" s="28" t="str">
        <f t="shared" si="109"/>
        <v/>
      </c>
      <c r="H6500" s="31"/>
    </row>
    <row r="6501" spans="2:8">
      <c r="B6501" s="27"/>
      <c r="C6501" s="27"/>
      <c r="D6501" s="27"/>
      <c r="E6501" s="27"/>
      <c r="F6501" s="26"/>
      <c r="G6501" s="28" t="str">
        <f t="shared" si="109"/>
        <v/>
      </c>
      <c r="H6501" s="31"/>
    </row>
    <row r="6502" spans="2:8">
      <c r="B6502" s="27"/>
      <c r="C6502" s="27"/>
      <c r="D6502" s="27"/>
      <c r="E6502" s="27"/>
      <c r="F6502" s="26"/>
      <c r="G6502" s="28" t="str">
        <f t="shared" si="109"/>
        <v/>
      </c>
      <c r="H6502" s="31"/>
    </row>
    <row r="6503" spans="2:8">
      <c r="B6503" s="27"/>
      <c r="C6503" s="27"/>
      <c r="D6503" s="27"/>
      <c r="E6503" s="27"/>
      <c r="F6503" s="26"/>
      <c r="G6503" s="28" t="str">
        <f t="shared" si="109"/>
        <v/>
      </c>
      <c r="H6503" s="31"/>
    </row>
    <row r="6504" spans="2:8">
      <c r="B6504" s="27"/>
      <c r="C6504" s="27"/>
      <c r="D6504" s="27"/>
      <c r="E6504" s="27"/>
      <c r="F6504" s="26"/>
      <c r="G6504" s="28" t="str">
        <f t="shared" si="109"/>
        <v/>
      </c>
      <c r="H6504" s="31"/>
    </row>
    <row r="6505" spans="2:8">
      <c r="B6505" s="27"/>
      <c r="C6505" s="27"/>
      <c r="D6505" s="27"/>
      <c r="E6505" s="27"/>
      <c r="F6505" s="26"/>
      <c r="G6505" s="28" t="str">
        <f t="shared" ref="G6505:G6568" si="110">IF(F6505="","",IF(F6505="EI",4,IF(F6505="EO",5.2,IF(F6505="EQ",3.9,IF(F6505="ILF",7.5,IF(F6505="EIF",5.4))))))</f>
        <v/>
      </c>
      <c r="H6505" s="31"/>
    </row>
    <row r="6506" spans="2:8">
      <c r="B6506" s="27"/>
      <c r="C6506" s="27"/>
      <c r="D6506" s="27"/>
      <c r="E6506" s="27"/>
      <c r="F6506" s="26"/>
      <c r="G6506" s="28" t="str">
        <f t="shared" si="110"/>
        <v/>
      </c>
      <c r="H6506" s="31"/>
    </row>
    <row r="6507" spans="2:8">
      <c r="B6507" s="27"/>
      <c r="C6507" s="27"/>
      <c r="D6507" s="27"/>
      <c r="E6507" s="27"/>
      <c r="F6507" s="26"/>
      <c r="G6507" s="28" t="str">
        <f t="shared" si="110"/>
        <v/>
      </c>
      <c r="H6507" s="31"/>
    </row>
    <row r="6508" spans="2:8">
      <c r="B6508" s="27"/>
      <c r="C6508" s="27"/>
      <c r="D6508" s="27"/>
      <c r="E6508" s="27"/>
      <c r="F6508" s="26"/>
      <c r="G6508" s="28" t="str">
        <f t="shared" si="110"/>
        <v/>
      </c>
      <c r="H6508" s="31"/>
    </row>
    <row r="6509" spans="2:8">
      <c r="B6509" s="27"/>
      <c r="C6509" s="27"/>
      <c r="D6509" s="27"/>
      <c r="E6509" s="27"/>
      <c r="F6509" s="26"/>
      <c r="G6509" s="28" t="str">
        <f t="shared" si="110"/>
        <v/>
      </c>
      <c r="H6509" s="31"/>
    </row>
    <row r="6510" spans="2:8">
      <c r="B6510" s="27"/>
      <c r="C6510" s="27"/>
      <c r="D6510" s="27"/>
      <c r="E6510" s="27"/>
      <c r="F6510" s="26"/>
      <c r="G6510" s="28" t="str">
        <f t="shared" si="110"/>
        <v/>
      </c>
      <c r="H6510" s="31"/>
    </row>
    <row r="6511" spans="2:8">
      <c r="B6511" s="27"/>
      <c r="C6511" s="27"/>
      <c r="D6511" s="27"/>
      <c r="E6511" s="27"/>
      <c r="F6511" s="26"/>
      <c r="G6511" s="28" t="str">
        <f t="shared" si="110"/>
        <v/>
      </c>
      <c r="H6511" s="31"/>
    </row>
    <row r="6512" spans="2:8">
      <c r="B6512" s="27"/>
      <c r="C6512" s="27"/>
      <c r="D6512" s="27"/>
      <c r="E6512" s="27"/>
      <c r="F6512" s="26"/>
      <c r="G6512" s="28" t="str">
        <f t="shared" si="110"/>
        <v/>
      </c>
      <c r="H6512" s="31"/>
    </row>
    <row r="6513" spans="2:8">
      <c r="B6513" s="27"/>
      <c r="C6513" s="27"/>
      <c r="D6513" s="27"/>
      <c r="E6513" s="27"/>
      <c r="F6513" s="26"/>
      <c r="G6513" s="28" t="str">
        <f t="shared" si="110"/>
        <v/>
      </c>
      <c r="H6513" s="31"/>
    </row>
    <row r="6514" spans="2:8">
      <c r="B6514" s="27"/>
      <c r="C6514" s="27"/>
      <c r="D6514" s="27"/>
      <c r="E6514" s="27"/>
      <c r="F6514" s="26"/>
      <c r="G6514" s="28" t="str">
        <f t="shared" si="110"/>
        <v/>
      </c>
      <c r="H6514" s="31"/>
    </row>
    <row r="6515" spans="2:8">
      <c r="B6515" s="27"/>
      <c r="C6515" s="27"/>
      <c r="D6515" s="27"/>
      <c r="E6515" s="27"/>
      <c r="F6515" s="26"/>
      <c r="G6515" s="28" t="str">
        <f t="shared" si="110"/>
        <v/>
      </c>
      <c r="H6515" s="31"/>
    </row>
    <row r="6516" spans="2:8">
      <c r="B6516" s="27"/>
      <c r="C6516" s="27"/>
      <c r="D6516" s="27"/>
      <c r="E6516" s="27"/>
      <c r="F6516" s="26"/>
      <c r="G6516" s="28" t="str">
        <f t="shared" si="110"/>
        <v/>
      </c>
      <c r="H6516" s="31"/>
    </row>
    <row r="6517" spans="2:8">
      <c r="B6517" s="27"/>
      <c r="C6517" s="27"/>
      <c r="D6517" s="27"/>
      <c r="E6517" s="27"/>
      <c r="F6517" s="26"/>
      <c r="G6517" s="28" t="str">
        <f t="shared" si="110"/>
        <v/>
      </c>
      <c r="H6517" s="31"/>
    </row>
    <row r="6518" spans="2:8">
      <c r="B6518" s="27"/>
      <c r="C6518" s="27"/>
      <c r="D6518" s="27"/>
      <c r="E6518" s="27"/>
      <c r="F6518" s="26"/>
      <c r="G6518" s="28" t="str">
        <f t="shared" si="110"/>
        <v/>
      </c>
      <c r="H6518" s="31"/>
    </row>
    <row r="6519" spans="2:8">
      <c r="B6519" s="27"/>
      <c r="C6519" s="27"/>
      <c r="D6519" s="27"/>
      <c r="E6519" s="27"/>
      <c r="F6519" s="26"/>
      <c r="G6519" s="28" t="str">
        <f t="shared" si="110"/>
        <v/>
      </c>
      <c r="H6519" s="31"/>
    </row>
    <row r="6520" spans="2:8">
      <c r="B6520" s="27"/>
      <c r="C6520" s="27"/>
      <c r="D6520" s="27"/>
      <c r="E6520" s="27"/>
      <c r="F6520" s="26"/>
      <c r="G6520" s="28" t="str">
        <f t="shared" si="110"/>
        <v/>
      </c>
      <c r="H6520" s="31"/>
    </row>
    <row r="6521" spans="2:8">
      <c r="B6521" s="27"/>
      <c r="C6521" s="27"/>
      <c r="D6521" s="27"/>
      <c r="E6521" s="27"/>
      <c r="F6521" s="26"/>
      <c r="G6521" s="28" t="str">
        <f t="shared" si="110"/>
        <v/>
      </c>
      <c r="H6521" s="31"/>
    </row>
    <row r="6522" spans="2:8">
      <c r="B6522" s="27"/>
      <c r="C6522" s="27"/>
      <c r="D6522" s="27"/>
      <c r="E6522" s="27"/>
      <c r="F6522" s="26"/>
      <c r="G6522" s="28" t="str">
        <f t="shared" si="110"/>
        <v/>
      </c>
      <c r="H6522" s="31"/>
    </row>
    <row r="6523" spans="2:8">
      <c r="B6523" s="27"/>
      <c r="C6523" s="27"/>
      <c r="D6523" s="27"/>
      <c r="E6523" s="27"/>
      <c r="F6523" s="26"/>
      <c r="G6523" s="28" t="str">
        <f t="shared" si="110"/>
        <v/>
      </c>
      <c r="H6523" s="31"/>
    </row>
    <row r="6524" spans="2:8">
      <c r="B6524" s="27"/>
      <c r="C6524" s="27"/>
      <c r="D6524" s="27"/>
      <c r="E6524" s="27"/>
      <c r="F6524" s="26"/>
      <c r="G6524" s="28" t="str">
        <f t="shared" si="110"/>
        <v/>
      </c>
      <c r="H6524" s="31"/>
    </row>
    <row r="6525" spans="2:8">
      <c r="B6525" s="27"/>
      <c r="C6525" s="27"/>
      <c r="D6525" s="27"/>
      <c r="E6525" s="27"/>
      <c r="F6525" s="26"/>
      <c r="G6525" s="28" t="str">
        <f t="shared" si="110"/>
        <v/>
      </c>
      <c r="H6525" s="31"/>
    </row>
    <row r="6526" spans="2:8">
      <c r="B6526" s="27"/>
      <c r="C6526" s="27"/>
      <c r="D6526" s="27"/>
      <c r="E6526" s="27"/>
      <c r="F6526" s="26"/>
      <c r="G6526" s="28" t="str">
        <f t="shared" si="110"/>
        <v/>
      </c>
      <c r="H6526" s="31"/>
    </row>
    <row r="6527" spans="2:8">
      <c r="B6527" s="27"/>
      <c r="C6527" s="27"/>
      <c r="D6527" s="27"/>
      <c r="E6527" s="27"/>
      <c r="F6527" s="26"/>
      <c r="G6527" s="28" t="str">
        <f t="shared" si="110"/>
        <v/>
      </c>
      <c r="H6527" s="31"/>
    </row>
    <row r="6528" spans="2:8">
      <c r="B6528" s="27"/>
      <c r="C6528" s="27"/>
      <c r="D6528" s="27"/>
      <c r="E6528" s="27"/>
      <c r="F6528" s="26"/>
      <c r="G6528" s="28" t="str">
        <f t="shared" si="110"/>
        <v/>
      </c>
      <c r="H6528" s="31"/>
    </row>
    <row r="6529" spans="2:8">
      <c r="B6529" s="27"/>
      <c r="C6529" s="27"/>
      <c r="D6529" s="27"/>
      <c r="E6529" s="27"/>
      <c r="F6529" s="26"/>
      <c r="G6529" s="28" t="str">
        <f t="shared" si="110"/>
        <v/>
      </c>
      <c r="H6529" s="31"/>
    </row>
    <row r="6530" spans="2:8">
      <c r="B6530" s="27"/>
      <c r="C6530" s="27"/>
      <c r="D6530" s="27"/>
      <c r="E6530" s="27"/>
      <c r="F6530" s="26"/>
      <c r="G6530" s="28" t="str">
        <f t="shared" si="110"/>
        <v/>
      </c>
      <c r="H6530" s="31"/>
    </row>
    <row r="6531" spans="2:8">
      <c r="B6531" s="27"/>
      <c r="C6531" s="27"/>
      <c r="D6531" s="27"/>
      <c r="E6531" s="27"/>
      <c r="F6531" s="26"/>
      <c r="G6531" s="28" t="str">
        <f t="shared" si="110"/>
        <v/>
      </c>
      <c r="H6531" s="31"/>
    </row>
    <row r="6532" spans="2:8">
      <c r="B6532" s="27"/>
      <c r="C6532" s="27"/>
      <c r="D6532" s="27"/>
      <c r="E6532" s="27"/>
      <c r="F6532" s="26"/>
      <c r="G6532" s="28" t="str">
        <f t="shared" si="110"/>
        <v/>
      </c>
      <c r="H6532" s="31"/>
    </row>
    <row r="6533" spans="2:8">
      <c r="B6533" s="27"/>
      <c r="C6533" s="27"/>
      <c r="D6533" s="27"/>
      <c r="E6533" s="27"/>
      <c r="F6533" s="26"/>
      <c r="G6533" s="28" t="str">
        <f t="shared" si="110"/>
        <v/>
      </c>
      <c r="H6533" s="31"/>
    </row>
    <row r="6534" spans="2:8">
      <c r="B6534" s="27"/>
      <c r="C6534" s="27"/>
      <c r="D6534" s="27"/>
      <c r="E6534" s="27"/>
      <c r="F6534" s="26"/>
      <c r="G6534" s="28" t="str">
        <f t="shared" si="110"/>
        <v/>
      </c>
      <c r="H6534" s="31"/>
    </row>
    <row r="6535" spans="2:8">
      <c r="B6535" s="27"/>
      <c r="C6535" s="27"/>
      <c r="D6535" s="27"/>
      <c r="E6535" s="27"/>
      <c r="F6535" s="26"/>
      <c r="G6535" s="28" t="str">
        <f t="shared" si="110"/>
        <v/>
      </c>
      <c r="H6535" s="31"/>
    </row>
    <row r="6536" spans="2:8">
      <c r="B6536" s="27"/>
      <c r="C6536" s="27"/>
      <c r="D6536" s="27"/>
      <c r="E6536" s="27"/>
      <c r="F6536" s="26"/>
      <c r="G6536" s="28" t="str">
        <f t="shared" si="110"/>
        <v/>
      </c>
      <c r="H6536" s="31"/>
    </row>
    <row r="6537" spans="2:8">
      <c r="B6537" s="27"/>
      <c r="C6537" s="27"/>
      <c r="D6537" s="27"/>
      <c r="E6537" s="27"/>
      <c r="F6537" s="26"/>
      <c r="G6537" s="28" t="str">
        <f t="shared" si="110"/>
        <v/>
      </c>
      <c r="H6537" s="31"/>
    </row>
    <row r="6538" spans="2:8">
      <c r="B6538" s="27"/>
      <c r="C6538" s="27"/>
      <c r="D6538" s="27"/>
      <c r="E6538" s="27"/>
      <c r="F6538" s="26"/>
      <c r="G6538" s="28" t="str">
        <f t="shared" si="110"/>
        <v/>
      </c>
      <c r="H6538" s="31"/>
    </row>
    <row r="6539" spans="2:8">
      <c r="B6539" s="27"/>
      <c r="C6539" s="27"/>
      <c r="D6539" s="27"/>
      <c r="E6539" s="27"/>
      <c r="F6539" s="26"/>
      <c r="G6539" s="28" t="str">
        <f t="shared" si="110"/>
        <v/>
      </c>
      <c r="H6539" s="31"/>
    </row>
    <row r="6540" spans="2:8">
      <c r="B6540" s="27"/>
      <c r="C6540" s="27"/>
      <c r="D6540" s="27"/>
      <c r="E6540" s="27"/>
      <c r="F6540" s="26"/>
      <c r="G6540" s="28" t="str">
        <f t="shared" si="110"/>
        <v/>
      </c>
      <c r="H6540" s="31"/>
    </row>
    <row r="6541" spans="2:8">
      <c r="B6541" s="27"/>
      <c r="C6541" s="27"/>
      <c r="D6541" s="27"/>
      <c r="E6541" s="27"/>
      <c r="F6541" s="26"/>
      <c r="G6541" s="28" t="str">
        <f t="shared" si="110"/>
        <v/>
      </c>
      <c r="H6541" s="31"/>
    </row>
    <row r="6542" spans="2:8">
      <c r="B6542" s="27"/>
      <c r="C6542" s="27"/>
      <c r="D6542" s="27"/>
      <c r="E6542" s="27"/>
      <c r="F6542" s="26"/>
      <c r="G6542" s="28" t="str">
        <f t="shared" si="110"/>
        <v/>
      </c>
      <c r="H6542" s="31"/>
    </row>
    <row r="6543" spans="2:8">
      <c r="B6543" s="27"/>
      <c r="C6543" s="27"/>
      <c r="D6543" s="27"/>
      <c r="E6543" s="27"/>
      <c r="F6543" s="26"/>
      <c r="G6543" s="28" t="str">
        <f t="shared" si="110"/>
        <v/>
      </c>
      <c r="H6543" s="31"/>
    </row>
    <row r="6544" spans="2:8">
      <c r="B6544" s="27"/>
      <c r="C6544" s="27"/>
      <c r="D6544" s="27"/>
      <c r="E6544" s="27"/>
      <c r="F6544" s="26"/>
      <c r="G6544" s="28" t="str">
        <f t="shared" si="110"/>
        <v/>
      </c>
      <c r="H6544" s="31"/>
    </row>
    <row r="6545" spans="2:8">
      <c r="B6545" s="27"/>
      <c r="C6545" s="27"/>
      <c r="D6545" s="27"/>
      <c r="E6545" s="27"/>
      <c r="F6545" s="26"/>
      <c r="G6545" s="28" t="str">
        <f t="shared" si="110"/>
        <v/>
      </c>
      <c r="H6545" s="31"/>
    </row>
    <row r="6546" spans="2:8">
      <c r="B6546" s="27"/>
      <c r="C6546" s="27"/>
      <c r="D6546" s="27"/>
      <c r="E6546" s="27"/>
      <c r="F6546" s="26"/>
      <c r="G6546" s="28" t="str">
        <f t="shared" si="110"/>
        <v/>
      </c>
      <c r="H6546" s="31"/>
    </row>
    <row r="6547" spans="2:8">
      <c r="B6547" s="27"/>
      <c r="C6547" s="27"/>
      <c r="D6547" s="27"/>
      <c r="E6547" s="27"/>
      <c r="F6547" s="26"/>
      <c r="G6547" s="28" t="str">
        <f t="shared" si="110"/>
        <v/>
      </c>
      <c r="H6547" s="31"/>
    </row>
    <row r="6548" spans="2:8">
      <c r="B6548" s="27"/>
      <c r="C6548" s="27"/>
      <c r="D6548" s="27"/>
      <c r="E6548" s="27"/>
      <c r="F6548" s="26"/>
      <c r="G6548" s="28" t="str">
        <f t="shared" si="110"/>
        <v/>
      </c>
      <c r="H6548" s="31"/>
    </row>
    <row r="6549" spans="2:8">
      <c r="B6549" s="27"/>
      <c r="C6549" s="27"/>
      <c r="D6549" s="27"/>
      <c r="E6549" s="27"/>
      <c r="F6549" s="26"/>
      <c r="G6549" s="28" t="str">
        <f t="shared" si="110"/>
        <v/>
      </c>
      <c r="H6549" s="31"/>
    </row>
    <row r="6550" spans="2:8">
      <c r="B6550" s="27"/>
      <c r="C6550" s="27"/>
      <c r="D6550" s="27"/>
      <c r="E6550" s="27"/>
      <c r="F6550" s="26"/>
      <c r="G6550" s="28" t="str">
        <f t="shared" si="110"/>
        <v/>
      </c>
      <c r="H6550" s="31"/>
    </row>
    <row r="6551" spans="2:8">
      <c r="B6551" s="27"/>
      <c r="C6551" s="27"/>
      <c r="D6551" s="27"/>
      <c r="E6551" s="27"/>
      <c r="F6551" s="26"/>
      <c r="G6551" s="28" t="str">
        <f t="shared" si="110"/>
        <v/>
      </c>
      <c r="H6551" s="31"/>
    </row>
    <row r="6552" spans="2:8">
      <c r="B6552" s="27"/>
      <c r="C6552" s="27"/>
      <c r="D6552" s="27"/>
      <c r="E6552" s="27"/>
      <c r="F6552" s="26"/>
      <c r="G6552" s="28" t="str">
        <f t="shared" si="110"/>
        <v/>
      </c>
      <c r="H6552" s="31"/>
    </row>
    <row r="6553" spans="2:8">
      <c r="B6553" s="27"/>
      <c r="C6553" s="27"/>
      <c r="D6553" s="27"/>
      <c r="E6553" s="27"/>
      <c r="F6553" s="26"/>
      <c r="G6553" s="28" t="str">
        <f t="shared" si="110"/>
        <v/>
      </c>
      <c r="H6553" s="31"/>
    </row>
    <row r="6554" spans="2:8">
      <c r="B6554" s="27"/>
      <c r="C6554" s="27"/>
      <c r="D6554" s="27"/>
      <c r="E6554" s="27"/>
      <c r="F6554" s="26"/>
      <c r="G6554" s="28" t="str">
        <f t="shared" si="110"/>
        <v/>
      </c>
      <c r="H6554" s="31"/>
    </row>
    <row r="6555" spans="2:8">
      <c r="B6555" s="27"/>
      <c r="C6555" s="27"/>
      <c r="D6555" s="27"/>
      <c r="E6555" s="27"/>
      <c r="F6555" s="26"/>
      <c r="G6555" s="28" t="str">
        <f t="shared" si="110"/>
        <v/>
      </c>
      <c r="H6555" s="31"/>
    </row>
    <row r="6556" spans="2:8">
      <c r="B6556" s="27"/>
      <c r="C6556" s="27"/>
      <c r="D6556" s="27"/>
      <c r="E6556" s="27"/>
      <c r="F6556" s="26"/>
      <c r="G6556" s="28" t="str">
        <f t="shared" si="110"/>
        <v/>
      </c>
      <c r="H6556" s="31"/>
    </row>
    <row r="6557" spans="2:8">
      <c r="B6557" s="27"/>
      <c r="C6557" s="27"/>
      <c r="D6557" s="27"/>
      <c r="E6557" s="27"/>
      <c r="F6557" s="26"/>
      <c r="G6557" s="28" t="str">
        <f t="shared" si="110"/>
        <v/>
      </c>
      <c r="H6557" s="31"/>
    </row>
    <row r="6558" spans="2:8">
      <c r="B6558" s="27"/>
      <c r="C6558" s="27"/>
      <c r="D6558" s="27"/>
      <c r="E6558" s="27"/>
      <c r="F6558" s="26"/>
      <c r="G6558" s="28" t="str">
        <f t="shared" si="110"/>
        <v/>
      </c>
      <c r="H6558" s="31"/>
    </row>
    <row r="6559" spans="2:8">
      <c r="B6559" s="27"/>
      <c r="C6559" s="27"/>
      <c r="D6559" s="27"/>
      <c r="E6559" s="27"/>
      <c r="F6559" s="26"/>
      <c r="G6559" s="28" t="str">
        <f t="shared" si="110"/>
        <v/>
      </c>
      <c r="H6559" s="31"/>
    </row>
    <row r="6560" spans="2:8">
      <c r="B6560" s="27"/>
      <c r="C6560" s="27"/>
      <c r="D6560" s="27"/>
      <c r="E6560" s="27"/>
      <c r="F6560" s="26"/>
      <c r="G6560" s="28" t="str">
        <f t="shared" si="110"/>
        <v/>
      </c>
      <c r="H6560" s="31"/>
    </row>
    <row r="6561" spans="2:8">
      <c r="B6561" s="27"/>
      <c r="C6561" s="27"/>
      <c r="D6561" s="27"/>
      <c r="E6561" s="27"/>
      <c r="F6561" s="26"/>
      <c r="G6561" s="28" t="str">
        <f t="shared" si="110"/>
        <v/>
      </c>
      <c r="H6561" s="31"/>
    </row>
    <row r="6562" spans="2:8">
      <c r="B6562" s="27"/>
      <c r="C6562" s="27"/>
      <c r="D6562" s="27"/>
      <c r="E6562" s="27"/>
      <c r="F6562" s="26"/>
      <c r="G6562" s="28" t="str">
        <f t="shared" si="110"/>
        <v/>
      </c>
      <c r="H6562" s="31"/>
    </row>
    <row r="6563" spans="2:8">
      <c r="B6563" s="27"/>
      <c r="C6563" s="27"/>
      <c r="D6563" s="27"/>
      <c r="E6563" s="27"/>
      <c r="F6563" s="26"/>
      <c r="G6563" s="28" t="str">
        <f t="shared" si="110"/>
        <v/>
      </c>
      <c r="H6563" s="31"/>
    </row>
    <row r="6564" spans="2:8">
      <c r="B6564" s="27"/>
      <c r="C6564" s="27"/>
      <c r="D6564" s="27"/>
      <c r="E6564" s="27"/>
      <c r="F6564" s="26"/>
      <c r="G6564" s="28" t="str">
        <f t="shared" si="110"/>
        <v/>
      </c>
      <c r="H6564" s="31"/>
    </row>
    <row r="6565" spans="2:8">
      <c r="B6565" s="27"/>
      <c r="C6565" s="27"/>
      <c r="D6565" s="27"/>
      <c r="E6565" s="27"/>
      <c r="F6565" s="26"/>
      <c r="G6565" s="28" t="str">
        <f t="shared" si="110"/>
        <v/>
      </c>
      <c r="H6565" s="31"/>
    </row>
    <row r="6566" spans="2:8">
      <c r="B6566" s="27"/>
      <c r="C6566" s="27"/>
      <c r="D6566" s="27"/>
      <c r="E6566" s="27"/>
      <c r="F6566" s="26"/>
      <c r="G6566" s="28" t="str">
        <f t="shared" si="110"/>
        <v/>
      </c>
      <c r="H6566" s="31"/>
    </row>
    <row r="6567" spans="2:8">
      <c r="B6567" s="27"/>
      <c r="C6567" s="27"/>
      <c r="D6567" s="27"/>
      <c r="E6567" s="27"/>
      <c r="F6567" s="26"/>
      <c r="G6567" s="28" t="str">
        <f t="shared" si="110"/>
        <v/>
      </c>
      <c r="H6567" s="31"/>
    </row>
    <row r="6568" spans="2:8">
      <c r="B6568" s="27"/>
      <c r="C6568" s="27"/>
      <c r="D6568" s="27"/>
      <c r="E6568" s="27"/>
      <c r="F6568" s="26"/>
      <c r="G6568" s="28" t="str">
        <f t="shared" si="110"/>
        <v/>
      </c>
      <c r="H6568" s="31"/>
    </row>
    <row r="6569" spans="2:8">
      <c r="B6569" s="27"/>
      <c r="C6569" s="27"/>
      <c r="D6569" s="27"/>
      <c r="E6569" s="27"/>
      <c r="F6569" s="26"/>
      <c r="G6569" s="28" t="str">
        <f t="shared" ref="G6569:G6632" si="111">IF(F6569="","",IF(F6569="EI",4,IF(F6569="EO",5.2,IF(F6569="EQ",3.9,IF(F6569="ILF",7.5,IF(F6569="EIF",5.4))))))</f>
        <v/>
      </c>
      <c r="H6569" s="31"/>
    </row>
    <row r="6570" spans="2:8">
      <c r="B6570" s="27"/>
      <c r="C6570" s="27"/>
      <c r="D6570" s="27"/>
      <c r="E6570" s="27"/>
      <c r="F6570" s="26"/>
      <c r="G6570" s="28" t="str">
        <f t="shared" si="111"/>
        <v/>
      </c>
      <c r="H6570" s="31"/>
    </row>
    <row r="6571" spans="2:8">
      <c r="B6571" s="27"/>
      <c r="C6571" s="27"/>
      <c r="D6571" s="27"/>
      <c r="E6571" s="27"/>
      <c r="F6571" s="26"/>
      <c r="G6571" s="28" t="str">
        <f t="shared" si="111"/>
        <v/>
      </c>
      <c r="H6571" s="31"/>
    </row>
    <row r="6572" spans="2:8">
      <c r="B6572" s="27"/>
      <c r="C6572" s="27"/>
      <c r="D6572" s="27"/>
      <c r="E6572" s="27"/>
      <c r="F6572" s="26"/>
      <c r="G6572" s="28" t="str">
        <f t="shared" si="111"/>
        <v/>
      </c>
      <c r="H6572" s="31"/>
    </row>
    <row r="6573" spans="2:8">
      <c r="B6573" s="27"/>
      <c r="C6573" s="27"/>
      <c r="D6573" s="27"/>
      <c r="E6573" s="27"/>
      <c r="F6573" s="26"/>
      <c r="G6573" s="28" t="str">
        <f t="shared" si="111"/>
        <v/>
      </c>
      <c r="H6573" s="31"/>
    </row>
    <row r="6574" spans="2:8">
      <c r="B6574" s="27"/>
      <c r="C6574" s="27"/>
      <c r="D6574" s="27"/>
      <c r="E6574" s="27"/>
      <c r="F6574" s="26"/>
      <c r="G6574" s="28" t="str">
        <f t="shared" si="111"/>
        <v/>
      </c>
      <c r="H6574" s="31"/>
    </row>
    <row r="6575" spans="2:8">
      <c r="B6575" s="27"/>
      <c r="C6575" s="27"/>
      <c r="D6575" s="27"/>
      <c r="E6575" s="27"/>
      <c r="F6575" s="26"/>
      <c r="G6575" s="28" t="str">
        <f t="shared" si="111"/>
        <v/>
      </c>
      <c r="H6575" s="31"/>
    </row>
    <row r="6576" spans="2:8">
      <c r="B6576" s="27"/>
      <c r="C6576" s="27"/>
      <c r="D6576" s="27"/>
      <c r="E6576" s="27"/>
      <c r="F6576" s="26"/>
      <c r="G6576" s="28" t="str">
        <f t="shared" si="111"/>
        <v/>
      </c>
      <c r="H6576" s="31"/>
    </row>
    <row r="6577" spans="2:8">
      <c r="B6577" s="27"/>
      <c r="C6577" s="27"/>
      <c r="D6577" s="27"/>
      <c r="E6577" s="27"/>
      <c r="F6577" s="26"/>
      <c r="G6577" s="28" t="str">
        <f t="shared" si="111"/>
        <v/>
      </c>
      <c r="H6577" s="31"/>
    </row>
    <row r="6578" spans="2:8">
      <c r="B6578" s="27"/>
      <c r="C6578" s="27"/>
      <c r="D6578" s="27"/>
      <c r="E6578" s="27"/>
      <c r="F6578" s="26"/>
      <c r="G6578" s="28" t="str">
        <f t="shared" si="111"/>
        <v/>
      </c>
      <c r="H6578" s="31"/>
    </row>
    <row r="6579" spans="2:8">
      <c r="B6579" s="27"/>
      <c r="C6579" s="27"/>
      <c r="D6579" s="27"/>
      <c r="E6579" s="27"/>
      <c r="F6579" s="26"/>
      <c r="G6579" s="28" t="str">
        <f t="shared" si="111"/>
        <v/>
      </c>
      <c r="H6579" s="31"/>
    </row>
    <row r="6580" spans="2:8">
      <c r="B6580" s="27"/>
      <c r="C6580" s="27"/>
      <c r="D6580" s="27"/>
      <c r="E6580" s="27"/>
      <c r="F6580" s="26"/>
      <c r="G6580" s="28" t="str">
        <f t="shared" si="111"/>
        <v/>
      </c>
      <c r="H6580" s="31"/>
    </row>
    <row r="6581" spans="2:8">
      <c r="B6581" s="27"/>
      <c r="C6581" s="27"/>
      <c r="D6581" s="27"/>
      <c r="E6581" s="27"/>
      <c r="F6581" s="26"/>
      <c r="G6581" s="28" t="str">
        <f t="shared" si="111"/>
        <v/>
      </c>
      <c r="H6581" s="31"/>
    </row>
    <row r="6582" spans="2:8">
      <c r="B6582" s="27"/>
      <c r="C6582" s="27"/>
      <c r="D6582" s="27"/>
      <c r="E6582" s="27"/>
      <c r="F6582" s="26"/>
      <c r="G6582" s="28" t="str">
        <f t="shared" si="111"/>
        <v/>
      </c>
      <c r="H6582" s="31"/>
    </row>
    <row r="6583" spans="2:8">
      <c r="B6583" s="27"/>
      <c r="C6583" s="27"/>
      <c r="D6583" s="27"/>
      <c r="E6583" s="27"/>
      <c r="F6583" s="26"/>
      <c r="G6583" s="28" t="str">
        <f t="shared" si="111"/>
        <v/>
      </c>
      <c r="H6583" s="31"/>
    </row>
    <row r="6584" spans="2:8">
      <c r="B6584" s="27"/>
      <c r="C6584" s="27"/>
      <c r="D6584" s="27"/>
      <c r="E6584" s="27"/>
      <c r="F6584" s="26"/>
      <c r="G6584" s="28" t="str">
        <f t="shared" si="111"/>
        <v/>
      </c>
      <c r="H6584" s="31"/>
    </row>
    <row r="6585" spans="2:8">
      <c r="B6585" s="27"/>
      <c r="C6585" s="27"/>
      <c r="D6585" s="27"/>
      <c r="E6585" s="27"/>
      <c r="F6585" s="26"/>
      <c r="G6585" s="28" t="str">
        <f t="shared" si="111"/>
        <v/>
      </c>
      <c r="H6585" s="31"/>
    </row>
    <row r="6586" spans="2:8">
      <c r="B6586" s="27"/>
      <c r="C6586" s="27"/>
      <c r="D6586" s="27"/>
      <c r="E6586" s="27"/>
      <c r="F6586" s="26"/>
      <c r="G6586" s="28" t="str">
        <f t="shared" si="111"/>
        <v/>
      </c>
      <c r="H6586" s="31"/>
    </row>
    <row r="6587" spans="2:8">
      <c r="B6587" s="27"/>
      <c r="C6587" s="27"/>
      <c r="D6587" s="27"/>
      <c r="E6587" s="27"/>
      <c r="F6587" s="26"/>
      <c r="G6587" s="28" t="str">
        <f t="shared" si="111"/>
        <v/>
      </c>
      <c r="H6587" s="31"/>
    </row>
    <row r="6588" spans="2:8">
      <c r="B6588" s="27"/>
      <c r="C6588" s="27"/>
      <c r="D6588" s="27"/>
      <c r="E6588" s="27"/>
      <c r="F6588" s="26"/>
      <c r="G6588" s="28" t="str">
        <f t="shared" si="111"/>
        <v/>
      </c>
      <c r="H6588" s="31"/>
    </row>
    <row r="6589" spans="2:8">
      <c r="B6589" s="27"/>
      <c r="C6589" s="27"/>
      <c r="D6589" s="27"/>
      <c r="E6589" s="27"/>
      <c r="F6589" s="26"/>
      <c r="G6589" s="28" t="str">
        <f t="shared" si="111"/>
        <v/>
      </c>
      <c r="H6589" s="31"/>
    </row>
    <row r="6590" spans="2:8">
      <c r="B6590" s="27"/>
      <c r="C6590" s="27"/>
      <c r="D6590" s="27"/>
      <c r="E6590" s="27"/>
      <c r="F6590" s="26"/>
      <c r="G6590" s="28" t="str">
        <f t="shared" si="111"/>
        <v/>
      </c>
      <c r="H6590" s="31"/>
    </row>
    <row r="6591" spans="2:8">
      <c r="B6591" s="27"/>
      <c r="C6591" s="27"/>
      <c r="D6591" s="27"/>
      <c r="E6591" s="27"/>
      <c r="F6591" s="26"/>
      <c r="G6591" s="28" t="str">
        <f t="shared" si="111"/>
        <v/>
      </c>
      <c r="H6591" s="31"/>
    </row>
    <row r="6592" spans="2:8">
      <c r="B6592" s="27"/>
      <c r="C6592" s="27"/>
      <c r="D6592" s="27"/>
      <c r="E6592" s="27"/>
      <c r="F6592" s="26"/>
      <c r="G6592" s="28" t="str">
        <f t="shared" si="111"/>
        <v/>
      </c>
      <c r="H6592" s="31"/>
    </row>
    <row r="6593" spans="2:8">
      <c r="B6593" s="27"/>
      <c r="C6593" s="27"/>
      <c r="D6593" s="27"/>
      <c r="E6593" s="27"/>
      <c r="F6593" s="26"/>
      <c r="G6593" s="28" t="str">
        <f t="shared" si="111"/>
        <v/>
      </c>
      <c r="H6593" s="31"/>
    </row>
    <row r="6594" spans="2:8">
      <c r="B6594" s="27"/>
      <c r="C6594" s="27"/>
      <c r="D6594" s="27"/>
      <c r="E6594" s="27"/>
      <c r="F6594" s="26"/>
      <c r="G6594" s="28" t="str">
        <f t="shared" si="111"/>
        <v/>
      </c>
      <c r="H6594" s="31"/>
    </row>
    <row r="6595" spans="2:8">
      <c r="B6595" s="27"/>
      <c r="C6595" s="27"/>
      <c r="D6595" s="27"/>
      <c r="E6595" s="27"/>
      <c r="F6595" s="26"/>
      <c r="G6595" s="28" t="str">
        <f t="shared" si="111"/>
        <v/>
      </c>
      <c r="H6595" s="31"/>
    </row>
    <row r="6596" spans="2:8">
      <c r="B6596" s="27"/>
      <c r="C6596" s="27"/>
      <c r="D6596" s="27"/>
      <c r="E6596" s="27"/>
      <c r="F6596" s="26"/>
      <c r="G6596" s="28" t="str">
        <f t="shared" si="111"/>
        <v/>
      </c>
      <c r="H6596" s="31"/>
    </row>
    <row r="6597" spans="2:8">
      <c r="B6597" s="27"/>
      <c r="C6597" s="27"/>
      <c r="D6597" s="27"/>
      <c r="E6597" s="27"/>
      <c r="F6597" s="26"/>
      <c r="G6597" s="28" t="str">
        <f t="shared" si="111"/>
        <v/>
      </c>
      <c r="H6597" s="31"/>
    </row>
    <row r="6598" spans="2:8">
      <c r="B6598" s="27"/>
      <c r="C6598" s="27"/>
      <c r="D6598" s="27"/>
      <c r="E6598" s="27"/>
      <c r="F6598" s="26"/>
      <c r="G6598" s="28" t="str">
        <f t="shared" si="111"/>
        <v/>
      </c>
      <c r="H6598" s="31"/>
    </row>
    <row r="6599" spans="2:8">
      <c r="B6599" s="27"/>
      <c r="C6599" s="27"/>
      <c r="D6599" s="27"/>
      <c r="E6599" s="27"/>
      <c r="F6599" s="26"/>
      <c r="G6599" s="28" t="str">
        <f t="shared" si="111"/>
        <v/>
      </c>
      <c r="H6599" s="31"/>
    </row>
    <row r="6600" spans="2:8">
      <c r="B6600" s="27"/>
      <c r="C6600" s="27"/>
      <c r="D6600" s="27"/>
      <c r="E6600" s="27"/>
      <c r="F6600" s="26"/>
      <c r="G6600" s="28" t="str">
        <f t="shared" si="111"/>
        <v/>
      </c>
      <c r="H6600" s="31"/>
    </row>
    <row r="6601" spans="2:8">
      <c r="B6601" s="27"/>
      <c r="C6601" s="27"/>
      <c r="D6601" s="27"/>
      <c r="E6601" s="27"/>
      <c r="F6601" s="26"/>
      <c r="G6601" s="28" t="str">
        <f t="shared" si="111"/>
        <v/>
      </c>
      <c r="H6601" s="31"/>
    </row>
    <row r="6602" spans="2:8">
      <c r="B6602" s="27"/>
      <c r="C6602" s="27"/>
      <c r="D6602" s="27"/>
      <c r="E6602" s="27"/>
      <c r="F6602" s="26"/>
      <c r="G6602" s="28" t="str">
        <f t="shared" si="111"/>
        <v/>
      </c>
      <c r="H6602" s="31"/>
    </row>
    <row r="6603" spans="2:8">
      <c r="B6603" s="27"/>
      <c r="C6603" s="27"/>
      <c r="D6603" s="27"/>
      <c r="E6603" s="27"/>
      <c r="F6603" s="26"/>
      <c r="G6603" s="28" t="str">
        <f t="shared" si="111"/>
        <v/>
      </c>
      <c r="H6603" s="31"/>
    </row>
    <row r="6604" spans="2:8">
      <c r="B6604" s="27"/>
      <c r="C6604" s="27"/>
      <c r="D6604" s="27"/>
      <c r="E6604" s="27"/>
      <c r="F6604" s="26"/>
      <c r="G6604" s="28" t="str">
        <f t="shared" si="111"/>
        <v/>
      </c>
      <c r="H6604" s="31"/>
    </row>
    <row r="6605" spans="2:8">
      <c r="B6605" s="27"/>
      <c r="C6605" s="27"/>
      <c r="D6605" s="27"/>
      <c r="E6605" s="27"/>
      <c r="F6605" s="26"/>
      <c r="G6605" s="28" t="str">
        <f t="shared" si="111"/>
        <v/>
      </c>
      <c r="H6605" s="31"/>
    </row>
    <row r="6606" spans="2:8">
      <c r="B6606" s="27"/>
      <c r="C6606" s="27"/>
      <c r="D6606" s="27"/>
      <c r="E6606" s="27"/>
      <c r="F6606" s="26"/>
      <c r="G6606" s="28" t="str">
        <f t="shared" si="111"/>
        <v/>
      </c>
      <c r="H6606" s="31"/>
    </row>
    <row r="6607" spans="2:8">
      <c r="B6607" s="27"/>
      <c r="C6607" s="27"/>
      <c r="D6607" s="27"/>
      <c r="E6607" s="27"/>
      <c r="F6607" s="26"/>
      <c r="G6607" s="28" t="str">
        <f t="shared" si="111"/>
        <v/>
      </c>
      <c r="H6607" s="31"/>
    </row>
    <row r="6608" spans="2:8">
      <c r="B6608" s="27"/>
      <c r="C6608" s="27"/>
      <c r="D6608" s="27"/>
      <c r="E6608" s="27"/>
      <c r="F6608" s="26"/>
      <c r="G6608" s="28" t="str">
        <f t="shared" si="111"/>
        <v/>
      </c>
      <c r="H6608" s="31"/>
    </row>
    <row r="6609" spans="2:8">
      <c r="B6609" s="27"/>
      <c r="C6609" s="27"/>
      <c r="D6609" s="27"/>
      <c r="E6609" s="27"/>
      <c r="F6609" s="26"/>
      <c r="G6609" s="28" t="str">
        <f t="shared" si="111"/>
        <v/>
      </c>
      <c r="H6609" s="31"/>
    </row>
    <row r="6610" spans="2:8">
      <c r="B6610" s="27"/>
      <c r="C6610" s="27"/>
      <c r="D6610" s="27"/>
      <c r="E6610" s="27"/>
      <c r="F6610" s="26"/>
      <c r="G6610" s="28" t="str">
        <f t="shared" si="111"/>
        <v/>
      </c>
      <c r="H6610" s="31"/>
    </row>
    <row r="6611" spans="2:8">
      <c r="B6611" s="27"/>
      <c r="C6611" s="27"/>
      <c r="D6611" s="27"/>
      <c r="E6611" s="27"/>
      <c r="F6611" s="26"/>
      <c r="G6611" s="28" t="str">
        <f t="shared" si="111"/>
        <v/>
      </c>
      <c r="H6611" s="31"/>
    </row>
    <row r="6612" spans="2:8">
      <c r="B6612" s="27"/>
      <c r="C6612" s="27"/>
      <c r="D6612" s="27"/>
      <c r="E6612" s="27"/>
      <c r="F6612" s="26"/>
      <c r="G6612" s="28" t="str">
        <f t="shared" si="111"/>
        <v/>
      </c>
      <c r="H6612" s="31"/>
    </row>
    <row r="6613" spans="2:8">
      <c r="B6613" s="27"/>
      <c r="C6613" s="27"/>
      <c r="D6613" s="27"/>
      <c r="E6613" s="27"/>
      <c r="F6613" s="26"/>
      <c r="G6613" s="28" t="str">
        <f t="shared" si="111"/>
        <v/>
      </c>
      <c r="H6613" s="31"/>
    </row>
    <row r="6614" spans="2:8">
      <c r="B6614" s="27"/>
      <c r="C6614" s="27"/>
      <c r="D6614" s="27"/>
      <c r="E6614" s="27"/>
      <c r="F6614" s="26"/>
      <c r="G6614" s="28" t="str">
        <f t="shared" si="111"/>
        <v/>
      </c>
      <c r="H6614" s="31"/>
    </row>
    <row r="6615" spans="2:8">
      <c r="B6615" s="27"/>
      <c r="C6615" s="27"/>
      <c r="D6615" s="27"/>
      <c r="E6615" s="27"/>
      <c r="F6615" s="26"/>
      <c r="G6615" s="28" t="str">
        <f t="shared" si="111"/>
        <v/>
      </c>
      <c r="H6615" s="31"/>
    </row>
    <row r="6616" spans="2:8">
      <c r="B6616" s="27"/>
      <c r="C6616" s="27"/>
      <c r="D6616" s="27"/>
      <c r="E6616" s="27"/>
      <c r="F6616" s="26"/>
      <c r="G6616" s="28" t="str">
        <f t="shared" si="111"/>
        <v/>
      </c>
      <c r="H6616" s="31"/>
    </row>
    <row r="6617" spans="2:8">
      <c r="B6617" s="27"/>
      <c r="C6617" s="27"/>
      <c r="D6617" s="27"/>
      <c r="E6617" s="27"/>
      <c r="F6617" s="26"/>
      <c r="G6617" s="28" t="str">
        <f t="shared" si="111"/>
        <v/>
      </c>
      <c r="H6617" s="31"/>
    </row>
    <row r="6618" spans="2:8">
      <c r="B6618" s="27"/>
      <c r="C6618" s="27"/>
      <c r="D6618" s="27"/>
      <c r="E6618" s="27"/>
      <c r="F6618" s="26"/>
      <c r="G6618" s="28" t="str">
        <f t="shared" si="111"/>
        <v/>
      </c>
      <c r="H6618" s="31"/>
    </row>
    <row r="6619" spans="2:8">
      <c r="B6619" s="27"/>
      <c r="C6619" s="27"/>
      <c r="D6619" s="27"/>
      <c r="E6619" s="27"/>
      <c r="F6619" s="26"/>
      <c r="G6619" s="28" t="str">
        <f t="shared" si="111"/>
        <v/>
      </c>
      <c r="H6619" s="31"/>
    </row>
    <row r="6620" spans="2:8">
      <c r="B6620" s="27"/>
      <c r="C6620" s="27"/>
      <c r="D6620" s="27"/>
      <c r="E6620" s="27"/>
      <c r="F6620" s="26"/>
      <c r="G6620" s="28" t="str">
        <f t="shared" si="111"/>
        <v/>
      </c>
      <c r="H6620" s="31"/>
    </row>
    <row r="6621" spans="2:8">
      <c r="B6621" s="27"/>
      <c r="C6621" s="27"/>
      <c r="D6621" s="27"/>
      <c r="E6621" s="27"/>
      <c r="F6621" s="26"/>
      <c r="G6621" s="28" t="str">
        <f t="shared" si="111"/>
        <v/>
      </c>
      <c r="H6621" s="31"/>
    </row>
    <row r="6622" spans="2:8">
      <c r="B6622" s="27"/>
      <c r="C6622" s="27"/>
      <c r="D6622" s="27"/>
      <c r="E6622" s="27"/>
      <c r="F6622" s="26"/>
      <c r="G6622" s="28" t="str">
        <f t="shared" si="111"/>
        <v/>
      </c>
      <c r="H6622" s="31"/>
    </row>
    <row r="6623" spans="2:8">
      <c r="B6623" s="27"/>
      <c r="C6623" s="27"/>
      <c r="D6623" s="27"/>
      <c r="E6623" s="27"/>
      <c r="F6623" s="26"/>
      <c r="G6623" s="28" t="str">
        <f t="shared" si="111"/>
        <v/>
      </c>
      <c r="H6623" s="31"/>
    </row>
    <row r="6624" spans="2:8">
      <c r="B6624" s="27"/>
      <c r="C6624" s="27"/>
      <c r="D6624" s="27"/>
      <c r="E6624" s="27"/>
      <c r="F6624" s="26"/>
      <c r="G6624" s="28" t="str">
        <f t="shared" si="111"/>
        <v/>
      </c>
      <c r="H6624" s="31"/>
    </row>
    <row r="6625" spans="2:8">
      <c r="B6625" s="27"/>
      <c r="C6625" s="27"/>
      <c r="D6625" s="27"/>
      <c r="E6625" s="27"/>
      <c r="F6625" s="26"/>
      <c r="G6625" s="28" t="str">
        <f t="shared" si="111"/>
        <v/>
      </c>
      <c r="H6625" s="31"/>
    </row>
    <row r="6626" spans="2:8">
      <c r="B6626" s="27"/>
      <c r="C6626" s="27"/>
      <c r="D6626" s="27"/>
      <c r="E6626" s="27"/>
      <c r="F6626" s="26"/>
      <c r="G6626" s="28" t="str">
        <f t="shared" si="111"/>
        <v/>
      </c>
      <c r="H6626" s="31"/>
    </row>
    <row r="6627" spans="2:8">
      <c r="B6627" s="27"/>
      <c r="C6627" s="27"/>
      <c r="D6627" s="27"/>
      <c r="E6627" s="27"/>
      <c r="F6627" s="26"/>
      <c r="G6627" s="28" t="str">
        <f t="shared" si="111"/>
        <v/>
      </c>
      <c r="H6627" s="31"/>
    </row>
    <row r="6628" spans="2:8">
      <c r="B6628" s="27"/>
      <c r="C6628" s="27"/>
      <c r="D6628" s="27"/>
      <c r="E6628" s="27"/>
      <c r="F6628" s="26"/>
      <c r="G6628" s="28" t="str">
        <f t="shared" si="111"/>
        <v/>
      </c>
      <c r="H6628" s="31"/>
    </row>
    <row r="6629" spans="2:8">
      <c r="B6629" s="27"/>
      <c r="C6629" s="27"/>
      <c r="D6629" s="27"/>
      <c r="E6629" s="27"/>
      <c r="F6629" s="26"/>
      <c r="G6629" s="28" t="str">
        <f t="shared" si="111"/>
        <v/>
      </c>
      <c r="H6629" s="31"/>
    </row>
    <row r="6630" spans="2:8">
      <c r="B6630" s="27"/>
      <c r="C6630" s="27"/>
      <c r="D6630" s="27"/>
      <c r="E6630" s="27"/>
      <c r="F6630" s="26"/>
      <c r="G6630" s="28" t="str">
        <f t="shared" si="111"/>
        <v/>
      </c>
      <c r="H6630" s="31"/>
    </row>
    <row r="6631" spans="2:8">
      <c r="B6631" s="27"/>
      <c r="C6631" s="27"/>
      <c r="D6631" s="27"/>
      <c r="E6631" s="27"/>
      <c r="F6631" s="26"/>
      <c r="G6631" s="28" t="str">
        <f t="shared" si="111"/>
        <v/>
      </c>
      <c r="H6631" s="31"/>
    </row>
    <row r="6632" spans="2:8">
      <c r="B6632" s="27"/>
      <c r="C6632" s="27"/>
      <c r="D6632" s="27"/>
      <c r="E6632" s="27"/>
      <c r="F6632" s="26"/>
      <c r="G6632" s="28" t="str">
        <f t="shared" si="111"/>
        <v/>
      </c>
      <c r="H6632" s="31"/>
    </row>
    <row r="6633" spans="2:8">
      <c r="B6633" s="27"/>
      <c r="C6633" s="27"/>
      <c r="D6633" s="27"/>
      <c r="E6633" s="27"/>
      <c r="F6633" s="26"/>
      <c r="G6633" s="28" t="str">
        <f t="shared" ref="G6633:G6696" si="112">IF(F6633="","",IF(F6633="EI",4,IF(F6633="EO",5.2,IF(F6633="EQ",3.9,IF(F6633="ILF",7.5,IF(F6633="EIF",5.4))))))</f>
        <v/>
      </c>
      <c r="H6633" s="31"/>
    </row>
    <row r="6634" spans="2:8">
      <c r="B6634" s="27"/>
      <c r="C6634" s="27"/>
      <c r="D6634" s="27"/>
      <c r="E6634" s="27"/>
      <c r="F6634" s="26"/>
      <c r="G6634" s="28" t="str">
        <f t="shared" si="112"/>
        <v/>
      </c>
      <c r="H6634" s="31"/>
    </row>
    <row r="6635" spans="2:8">
      <c r="B6635" s="27"/>
      <c r="C6635" s="27"/>
      <c r="D6635" s="27"/>
      <c r="E6635" s="27"/>
      <c r="F6635" s="26"/>
      <c r="G6635" s="28" t="str">
        <f t="shared" si="112"/>
        <v/>
      </c>
      <c r="H6635" s="31"/>
    </row>
    <row r="6636" spans="2:8">
      <c r="B6636" s="27"/>
      <c r="C6636" s="27"/>
      <c r="D6636" s="27"/>
      <c r="E6636" s="27"/>
      <c r="F6636" s="26"/>
      <c r="G6636" s="28" t="str">
        <f t="shared" si="112"/>
        <v/>
      </c>
      <c r="H6636" s="31"/>
    </row>
    <row r="6637" spans="2:8">
      <c r="B6637" s="27"/>
      <c r="C6637" s="27"/>
      <c r="D6637" s="27"/>
      <c r="E6637" s="27"/>
      <c r="F6637" s="26"/>
      <c r="G6637" s="28" t="str">
        <f t="shared" si="112"/>
        <v/>
      </c>
      <c r="H6637" s="31"/>
    </row>
    <row r="6638" spans="2:8">
      <c r="B6638" s="27"/>
      <c r="C6638" s="27"/>
      <c r="D6638" s="27"/>
      <c r="E6638" s="27"/>
      <c r="F6638" s="26"/>
      <c r="G6638" s="28" t="str">
        <f t="shared" si="112"/>
        <v/>
      </c>
      <c r="H6638" s="31"/>
    </row>
    <row r="6639" spans="2:8">
      <c r="B6639" s="27"/>
      <c r="C6639" s="27"/>
      <c r="D6639" s="27"/>
      <c r="E6639" s="27"/>
      <c r="F6639" s="26"/>
      <c r="G6639" s="28" t="str">
        <f t="shared" si="112"/>
        <v/>
      </c>
      <c r="H6639" s="31"/>
    </row>
    <row r="6640" spans="2:8">
      <c r="B6640" s="27"/>
      <c r="C6640" s="27"/>
      <c r="D6640" s="27"/>
      <c r="E6640" s="27"/>
      <c r="F6640" s="26"/>
      <c r="G6640" s="28" t="str">
        <f t="shared" si="112"/>
        <v/>
      </c>
      <c r="H6640" s="31"/>
    </row>
    <row r="6641" spans="2:8">
      <c r="B6641" s="27"/>
      <c r="C6641" s="27"/>
      <c r="D6641" s="27"/>
      <c r="E6641" s="27"/>
      <c r="F6641" s="26"/>
      <c r="G6641" s="28" t="str">
        <f t="shared" si="112"/>
        <v/>
      </c>
      <c r="H6641" s="31"/>
    </row>
    <row r="6642" spans="2:8">
      <c r="B6642" s="27"/>
      <c r="C6642" s="27"/>
      <c r="D6642" s="27"/>
      <c r="E6642" s="27"/>
      <c r="F6642" s="26"/>
      <c r="G6642" s="28" t="str">
        <f t="shared" si="112"/>
        <v/>
      </c>
      <c r="H6642" s="31"/>
    </row>
    <row r="6643" spans="2:8">
      <c r="B6643" s="27"/>
      <c r="C6643" s="27"/>
      <c r="D6643" s="27"/>
      <c r="E6643" s="27"/>
      <c r="F6643" s="26"/>
      <c r="G6643" s="28" t="str">
        <f t="shared" si="112"/>
        <v/>
      </c>
      <c r="H6643" s="31"/>
    </row>
    <row r="6644" spans="2:8">
      <c r="B6644" s="27"/>
      <c r="C6644" s="27"/>
      <c r="D6644" s="27"/>
      <c r="E6644" s="27"/>
      <c r="F6644" s="26"/>
      <c r="G6644" s="28" t="str">
        <f t="shared" si="112"/>
        <v/>
      </c>
      <c r="H6644" s="31"/>
    </row>
    <row r="6645" spans="2:8">
      <c r="B6645" s="27"/>
      <c r="C6645" s="27"/>
      <c r="D6645" s="27"/>
      <c r="E6645" s="27"/>
      <c r="F6645" s="26"/>
      <c r="G6645" s="28" t="str">
        <f t="shared" si="112"/>
        <v/>
      </c>
      <c r="H6645" s="31"/>
    </row>
    <row r="6646" spans="2:8">
      <c r="B6646" s="27"/>
      <c r="C6646" s="27"/>
      <c r="D6646" s="27"/>
      <c r="E6646" s="27"/>
      <c r="F6646" s="26"/>
      <c r="G6646" s="28" t="str">
        <f t="shared" si="112"/>
        <v/>
      </c>
      <c r="H6646" s="31"/>
    </row>
    <row r="6647" spans="2:8">
      <c r="B6647" s="27"/>
      <c r="C6647" s="27"/>
      <c r="D6647" s="27"/>
      <c r="E6647" s="27"/>
      <c r="F6647" s="26"/>
      <c r="G6647" s="28" t="str">
        <f t="shared" si="112"/>
        <v/>
      </c>
      <c r="H6647" s="31"/>
    </row>
    <row r="6648" spans="2:8">
      <c r="B6648" s="27"/>
      <c r="C6648" s="27"/>
      <c r="D6648" s="27"/>
      <c r="E6648" s="27"/>
      <c r="F6648" s="26"/>
      <c r="G6648" s="28" t="str">
        <f t="shared" si="112"/>
        <v/>
      </c>
      <c r="H6648" s="31"/>
    </row>
    <row r="6649" spans="2:8">
      <c r="B6649" s="27"/>
      <c r="C6649" s="27"/>
      <c r="D6649" s="27"/>
      <c r="E6649" s="27"/>
      <c r="F6649" s="26"/>
      <c r="G6649" s="28" t="str">
        <f t="shared" si="112"/>
        <v/>
      </c>
      <c r="H6649" s="31"/>
    </row>
    <row r="6650" spans="2:8">
      <c r="B6650" s="27"/>
      <c r="C6650" s="27"/>
      <c r="D6650" s="27"/>
      <c r="E6650" s="27"/>
      <c r="F6650" s="26"/>
      <c r="G6650" s="28" t="str">
        <f t="shared" si="112"/>
        <v/>
      </c>
      <c r="H6650" s="31"/>
    </row>
    <row r="6651" spans="2:8">
      <c r="B6651" s="27"/>
      <c r="C6651" s="27"/>
      <c r="D6651" s="27"/>
      <c r="E6651" s="27"/>
      <c r="F6651" s="26"/>
      <c r="G6651" s="28" t="str">
        <f t="shared" si="112"/>
        <v/>
      </c>
      <c r="H6651" s="31"/>
    </row>
    <row r="6652" spans="2:8">
      <c r="B6652" s="27"/>
      <c r="C6652" s="27"/>
      <c r="D6652" s="27"/>
      <c r="E6652" s="27"/>
      <c r="F6652" s="26"/>
      <c r="G6652" s="28" t="str">
        <f t="shared" si="112"/>
        <v/>
      </c>
      <c r="H6652" s="31"/>
    </row>
    <row r="6653" spans="2:8">
      <c r="B6653" s="27"/>
      <c r="C6653" s="27"/>
      <c r="D6653" s="27"/>
      <c r="E6653" s="27"/>
      <c r="F6653" s="26"/>
      <c r="G6653" s="28" t="str">
        <f t="shared" si="112"/>
        <v/>
      </c>
      <c r="H6653" s="31"/>
    </row>
    <row r="6654" spans="2:8">
      <c r="B6654" s="27"/>
      <c r="C6654" s="27"/>
      <c r="D6654" s="27"/>
      <c r="E6654" s="27"/>
      <c r="F6654" s="26"/>
      <c r="G6654" s="28" t="str">
        <f t="shared" si="112"/>
        <v/>
      </c>
      <c r="H6654" s="31"/>
    </row>
    <row r="6655" spans="2:8">
      <c r="B6655" s="27"/>
      <c r="C6655" s="27"/>
      <c r="D6655" s="27"/>
      <c r="E6655" s="27"/>
      <c r="F6655" s="26"/>
      <c r="G6655" s="28" t="str">
        <f t="shared" si="112"/>
        <v/>
      </c>
      <c r="H6655" s="31"/>
    </row>
    <row r="6656" spans="2:8">
      <c r="B6656" s="27"/>
      <c r="C6656" s="27"/>
      <c r="D6656" s="27"/>
      <c r="E6656" s="27"/>
      <c r="F6656" s="26"/>
      <c r="G6656" s="28" t="str">
        <f t="shared" si="112"/>
        <v/>
      </c>
      <c r="H6656" s="31"/>
    </row>
    <row r="6657" spans="2:8">
      <c r="B6657" s="27"/>
      <c r="C6657" s="27"/>
      <c r="D6657" s="27"/>
      <c r="E6657" s="27"/>
      <c r="F6657" s="26"/>
      <c r="G6657" s="28" t="str">
        <f t="shared" si="112"/>
        <v/>
      </c>
      <c r="H6657" s="31"/>
    </row>
    <row r="6658" spans="2:8">
      <c r="B6658" s="27"/>
      <c r="C6658" s="27"/>
      <c r="D6658" s="27"/>
      <c r="E6658" s="27"/>
      <c r="F6658" s="26"/>
      <c r="G6658" s="28" t="str">
        <f t="shared" si="112"/>
        <v/>
      </c>
      <c r="H6658" s="31"/>
    </row>
    <row r="6659" spans="2:8">
      <c r="B6659" s="27"/>
      <c r="C6659" s="27"/>
      <c r="D6659" s="27"/>
      <c r="E6659" s="27"/>
      <c r="F6659" s="26"/>
      <c r="G6659" s="28" t="str">
        <f t="shared" si="112"/>
        <v/>
      </c>
      <c r="H6659" s="31"/>
    </row>
    <row r="6660" spans="2:8">
      <c r="B6660" s="27"/>
      <c r="C6660" s="27"/>
      <c r="D6660" s="27"/>
      <c r="E6660" s="27"/>
      <c r="F6660" s="26"/>
      <c r="G6660" s="28" t="str">
        <f t="shared" si="112"/>
        <v/>
      </c>
      <c r="H6660" s="31"/>
    </row>
    <row r="6661" spans="2:8">
      <c r="B6661" s="27"/>
      <c r="C6661" s="27"/>
      <c r="D6661" s="27"/>
      <c r="E6661" s="27"/>
      <c r="F6661" s="26"/>
      <c r="G6661" s="28" t="str">
        <f t="shared" si="112"/>
        <v/>
      </c>
      <c r="H6661" s="31"/>
    </row>
    <row r="6662" spans="2:8">
      <c r="B6662" s="27"/>
      <c r="C6662" s="27"/>
      <c r="D6662" s="27"/>
      <c r="E6662" s="27"/>
      <c r="F6662" s="26"/>
      <c r="G6662" s="28" t="str">
        <f t="shared" si="112"/>
        <v/>
      </c>
      <c r="H6662" s="31"/>
    </row>
    <row r="6663" spans="2:8">
      <c r="B6663" s="27"/>
      <c r="C6663" s="27"/>
      <c r="D6663" s="27"/>
      <c r="E6663" s="27"/>
      <c r="F6663" s="26"/>
      <c r="G6663" s="28" t="str">
        <f t="shared" si="112"/>
        <v/>
      </c>
      <c r="H6663" s="31"/>
    </row>
    <row r="6664" spans="2:8">
      <c r="B6664" s="27"/>
      <c r="C6664" s="27"/>
      <c r="D6664" s="27"/>
      <c r="E6664" s="27"/>
      <c r="F6664" s="26"/>
      <c r="G6664" s="28" t="str">
        <f t="shared" si="112"/>
        <v/>
      </c>
      <c r="H6664" s="31"/>
    </row>
    <row r="6665" spans="2:8">
      <c r="B6665" s="27"/>
      <c r="C6665" s="27"/>
      <c r="D6665" s="27"/>
      <c r="E6665" s="27"/>
      <c r="F6665" s="26"/>
      <c r="G6665" s="28" t="str">
        <f t="shared" si="112"/>
        <v/>
      </c>
      <c r="H6665" s="31"/>
    </row>
    <row r="6666" spans="2:8">
      <c r="B6666" s="27"/>
      <c r="C6666" s="27"/>
      <c r="D6666" s="27"/>
      <c r="E6666" s="27"/>
      <c r="F6666" s="26"/>
      <c r="G6666" s="28" t="str">
        <f t="shared" si="112"/>
        <v/>
      </c>
      <c r="H6666" s="31"/>
    </row>
    <row r="6667" spans="2:8">
      <c r="B6667" s="27"/>
      <c r="C6667" s="27"/>
      <c r="D6667" s="27"/>
      <c r="E6667" s="27"/>
      <c r="F6667" s="26"/>
      <c r="G6667" s="28" t="str">
        <f t="shared" si="112"/>
        <v/>
      </c>
      <c r="H6667" s="31"/>
    </row>
    <row r="6668" spans="2:8">
      <c r="B6668" s="27"/>
      <c r="C6668" s="27"/>
      <c r="D6668" s="27"/>
      <c r="E6668" s="27"/>
      <c r="F6668" s="26"/>
      <c r="G6668" s="28" t="str">
        <f t="shared" si="112"/>
        <v/>
      </c>
      <c r="H6668" s="31"/>
    </row>
    <row r="6669" spans="2:8">
      <c r="B6669" s="27"/>
      <c r="C6669" s="27"/>
      <c r="D6669" s="27"/>
      <c r="E6669" s="27"/>
      <c r="F6669" s="26"/>
      <c r="G6669" s="28" t="str">
        <f t="shared" si="112"/>
        <v/>
      </c>
      <c r="H6669" s="31"/>
    </row>
    <row r="6670" spans="2:8">
      <c r="B6670" s="27"/>
      <c r="C6670" s="27"/>
      <c r="D6670" s="27"/>
      <c r="E6670" s="27"/>
      <c r="F6670" s="26"/>
      <c r="G6670" s="28" t="str">
        <f t="shared" si="112"/>
        <v/>
      </c>
      <c r="H6670" s="31"/>
    </row>
    <row r="6671" spans="2:8">
      <c r="B6671" s="27"/>
      <c r="C6671" s="27"/>
      <c r="D6671" s="27"/>
      <c r="E6671" s="27"/>
      <c r="F6671" s="26"/>
      <c r="G6671" s="28" t="str">
        <f t="shared" si="112"/>
        <v/>
      </c>
      <c r="H6671" s="31"/>
    </row>
    <row r="6672" spans="2:8">
      <c r="B6672" s="27"/>
      <c r="C6672" s="27"/>
      <c r="D6672" s="27"/>
      <c r="E6672" s="27"/>
      <c r="F6672" s="26"/>
      <c r="G6672" s="28" t="str">
        <f t="shared" si="112"/>
        <v/>
      </c>
      <c r="H6672" s="31"/>
    </row>
    <row r="6673" spans="2:8">
      <c r="B6673" s="27"/>
      <c r="C6673" s="27"/>
      <c r="D6673" s="27"/>
      <c r="E6673" s="27"/>
      <c r="F6673" s="26"/>
      <c r="G6673" s="28" t="str">
        <f t="shared" si="112"/>
        <v/>
      </c>
      <c r="H6673" s="31"/>
    </row>
    <row r="6674" spans="2:8">
      <c r="B6674" s="27"/>
      <c r="C6674" s="27"/>
      <c r="D6674" s="27"/>
      <c r="E6674" s="27"/>
      <c r="F6674" s="26"/>
      <c r="G6674" s="28" t="str">
        <f t="shared" si="112"/>
        <v/>
      </c>
      <c r="H6674" s="31"/>
    </row>
    <row r="6675" spans="2:8">
      <c r="B6675" s="27"/>
      <c r="C6675" s="27"/>
      <c r="D6675" s="27"/>
      <c r="E6675" s="27"/>
      <c r="F6675" s="26"/>
      <c r="G6675" s="28" t="str">
        <f t="shared" si="112"/>
        <v/>
      </c>
      <c r="H6675" s="31"/>
    </row>
    <row r="6676" spans="2:8">
      <c r="B6676" s="27"/>
      <c r="C6676" s="27"/>
      <c r="D6676" s="27"/>
      <c r="E6676" s="27"/>
      <c r="F6676" s="26"/>
      <c r="G6676" s="28" t="str">
        <f t="shared" si="112"/>
        <v/>
      </c>
      <c r="H6676" s="31"/>
    </row>
    <row r="6677" spans="2:8">
      <c r="B6677" s="27"/>
      <c r="C6677" s="27"/>
      <c r="D6677" s="27"/>
      <c r="E6677" s="27"/>
      <c r="F6677" s="26"/>
      <c r="G6677" s="28" t="str">
        <f t="shared" si="112"/>
        <v/>
      </c>
      <c r="H6677" s="31"/>
    </row>
    <row r="6678" spans="2:8">
      <c r="B6678" s="27"/>
      <c r="C6678" s="27"/>
      <c r="D6678" s="27"/>
      <c r="E6678" s="27"/>
      <c r="F6678" s="26"/>
      <c r="G6678" s="28" t="str">
        <f t="shared" si="112"/>
        <v/>
      </c>
      <c r="H6678" s="31"/>
    </row>
    <row r="6679" spans="2:8">
      <c r="B6679" s="27"/>
      <c r="C6679" s="27"/>
      <c r="D6679" s="27"/>
      <c r="E6679" s="27"/>
      <c r="F6679" s="26"/>
      <c r="G6679" s="28" t="str">
        <f t="shared" si="112"/>
        <v/>
      </c>
      <c r="H6679" s="31"/>
    </row>
    <row r="6680" spans="2:8">
      <c r="B6680" s="27"/>
      <c r="C6680" s="27"/>
      <c r="D6680" s="27"/>
      <c r="E6680" s="27"/>
      <c r="F6680" s="26"/>
      <c r="G6680" s="28" t="str">
        <f t="shared" si="112"/>
        <v/>
      </c>
      <c r="H6680" s="31"/>
    </row>
    <row r="6681" spans="2:8">
      <c r="B6681" s="27"/>
      <c r="C6681" s="27"/>
      <c r="D6681" s="27"/>
      <c r="E6681" s="27"/>
      <c r="F6681" s="26"/>
      <c r="G6681" s="28" t="str">
        <f t="shared" si="112"/>
        <v/>
      </c>
      <c r="H6681" s="31"/>
    </row>
    <row r="6682" spans="2:8">
      <c r="B6682" s="27"/>
      <c r="C6682" s="27"/>
      <c r="D6682" s="27"/>
      <c r="E6682" s="27"/>
      <c r="F6682" s="26"/>
      <c r="G6682" s="28" t="str">
        <f t="shared" si="112"/>
        <v/>
      </c>
      <c r="H6682" s="31"/>
    </row>
    <row r="6683" spans="2:8">
      <c r="B6683" s="27"/>
      <c r="C6683" s="27"/>
      <c r="D6683" s="27"/>
      <c r="E6683" s="27"/>
      <c r="F6683" s="26"/>
      <c r="G6683" s="28" t="str">
        <f t="shared" si="112"/>
        <v/>
      </c>
      <c r="H6683" s="31"/>
    </row>
    <row r="6684" spans="2:8">
      <c r="B6684" s="27"/>
      <c r="C6684" s="27"/>
      <c r="D6684" s="27"/>
      <c r="E6684" s="27"/>
      <c r="F6684" s="26"/>
      <c r="G6684" s="28" t="str">
        <f t="shared" si="112"/>
        <v/>
      </c>
      <c r="H6684" s="31"/>
    </row>
    <row r="6685" spans="2:8">
      <c r="B6685" s="27"/>
      <c r="C6685" s="27"/>
      <c r="D6685" s="27"/>
      <c r="E6685" s="27"/>
      <c r="F6685" s="26"/>
      <c r="G6685" s="28" t="str">
        <f t="shared" si="112"/>
        <v/>
      </c>
      <c r="H6685" s="31"/>
    </row>
    <row r="6686" spans="2:8">
      <c r="B6686" s="27"/>
      <c r="C6686" s="27"/>
      <c r="D6686" s="27"/>
      <c r="E6686" s="27"/>
      <c r="F6686" s="26"/>
      <c r="G6686" s="28" t="str">
        <f t="shared" si="112"/>
        <v/>
      </c>
      <c r="H6686" s="31"/>
    </row>
    <row r="6687" spans="2:8">
      <c r="B6687" s="27"/>
      <c r="C6687" s="27"/>
      <c r="D6687" s="27"/>
      <c r="E6687" s="27"/>
      <c r="F6687" s="26"/>
      <c r="G6687" s="28" t="str">
        <f t="shared" si="112"/>
        <v/>
      </c>
      <c r="H6687" s="31"/>
    </row>
    <row r="6688" spans="2:8">
      <c r="B6688" s="27"/>
      <c r="C6688" s="27"/>
      <c r="D6688" s="27"/>
      <c r="E6688" s="27"/>
      <c r="F6688" s="26"/>
      <c r="G6688" s="28" t="str">
        <f t="shared" si="112"/>
        <v/>
      </c>
      <c r="H6688" s="31"/>
    </row>
    <row r="6689" spans="2:8">
      <c r="B6689" s="27"/>
      <c r="C6689" s="27"/>
      <c r="D6689" s="27"/>
      <c r="E6689" s="27"/>
      <c r="F6689" s="26"/>
      <c r="G6689" s="28" t="str">
        <f t="shared" si="112"/>
        <v/>
      </c>
      <c r="H6689" s="31"/>
    </row>
    <row r="6690" spans="2:8">
      <c r="B6690" s="27"/>
      <c r="C6690" s="27"/>
      <c r="D6690" s="27"/>
      <c r="E6690" s="27"/>
      <c r="F6690" s="26"/>
      <c r="G6690" s="28" t="str">
        <f t="shared" si="112"/>
        <v/>
      </c>
      <c r="H6690" s="31"/>
    </row>
    <row r="6691" spans="2:8">
      <c r="B6691" s="27"/>
      <c r="C6691" s="27"/>
      <c r="D6691" s="27"/>
      <c r="E6691" s="27"/>
      <c r="F6691" s="26"/>
      <c r="G6691" s="28" t="str">
        <f t="shared" si="112"/>
        <v/>
      </c>
      <c r="H6691" s="31"/>
    </row>
    <row r="6692" spans="2:8">
      <c r="B6692" s="27"/>
      <c r="C6692" s="27"/>
      <c r="D6692" s="27"/>
      <c r="E6692" s="27"/>
      <c r="F6692" s="26"/>
      <c r="G6692" s="28" t="str">
        <f t="shared" si="112"/>
        <v/>
      </c>
      <c r="H6692" s="31"/>
    </row>
    <row r="6693" spans="2:8">
      <c r="B6693" s="27"/>
      <c r="C6693" s="27"/>
      <c r="D6693" s="27"/>
      <c r="E6693" s="27"/>
      <c r="F6693" s="26"/>
      <c r="G6693" s="28" t="str">
        <f t="shared" si="112"/>
        <v/>
      </c>
      <c r="H6693" s="31"/>
    </row>
    <row r="6694" spans="2:8">
      <c r="B6694" s="27"/>
      <c r="C6694" s="27"/>
      <c r="D6694" s="27"/>
      <c r="E6694" s="27"/>
      <c r="F6694" s="26"/>
      <c r="G6694" s="28" t="str">
        <f t="shared" si="112"/>
        <v/>
      </c>
      <c r="H6694" s="31"/>
    </row>
    <row r="6695" spans="2:8">
      <c r="B6695" s="27"/>
      <c r="C6695" s="27"/>
      <c r="D6695" s="27"/>
      <c r="E6695" s="27"/>
      <c r="F6695" s="26"/>
      <c r="G6695" s="28" t="str">
        <f t="shared" si="112"/>
        <v/>
      </c>
      <c r="H6695" s="31"/>
    </row>
    <row r="6696" spans="2:8">
      <c r="B6696" s="27"/>
      <c r="C6696" s="27"/>
      <c r="D6696" s="27"/>
      <c r="E6696" s="27"/>
      <c r="F6696" s="26"/>
      <c r="G6696" s="28" t="str">
        <f t="shared" si="112"/>
        <v/>
      </c>
      <c r="H6696" s="31"/>
    </row>
    <row r="6697" spans="2:8">
      <c r="B6697" s="27"/>
      <c r="C6697" s="27"/>
      <c r="D6697" s="27"/>
      <c r="E6697" s="27"/>
      <c r="F6697" s="26"/>
      <c r="G6697" s="28" t="str">
        <f t="shared" ref="G6697:G6760" si="113">IF(F6697="","",IF(F6697="EI",4,IF(F6697="EO",5.2,IF(F6697="EQ",3.9,IF(F6697="ILF",7.5,IF(F6697="EIF",5.4))))))</f>
        <v/>
      </c>
      <c r="H6697" s="31"/>
    </row>
    <row r="6698" spans="2:8">
      <c r="B6698" s="27"/>
      <c r="C6698" s="27"/>
      <c r="D6698" s="27"/>
      <c r="E6698" s="27"/>
      <c r="F6698" s="26"/>
      <c r="G6698" s="28" t="str">
        <f t="shared" si="113"/>
        <v/>
      </c>
      <c r="H6698" s="31"/>
    </row>
    <row r="6699" spans="2:8">
      <c r="B6699" s="27"/>
      <c r="C6699" s="27"/>
      <c r="D6699" s="27"/>
      <c r="E6699" s="27"/>
      <c r="F6699" s="26"/>
      <c r="G6699" s="28" t="str">
        <f t="shared" si="113"/>
        <v/>
      </c>
      <c r="H6699" s="31"/>
    </row>
    <row r="6700" spans="2:8">
      <c r="B6700" s="27"/>
      <c r="C6700" s="27"/>
      <c r="D6700" s="27"/>
      <c r="E6700" s="27"/>
      <c r="F6700" s="26"/>
      <c r="G6700" s="28" t="str">
        <f t="shared" si="113"/>
        <v/>
      </c>
      <c r="H6700" s="31"/>
    </row>
    <row r="6701" spans="2:8">
      <c r="B6701" s="27"/>
      <c r="C6701" s="27"/>
      <c r="D6701" s="27"/>
      <c r="E6701" s="27"/>
      <c r="F6701" s="26"/>
      <c r="G6701" s="28" t="str">
        <f t="shared" si="113"/>
        <v/>
      </c>
      <c r="H6701" s="31"/>
    </row>
    <row r="6702" spans="2:8">
      <c r="B6702" s="27"/>
      <c r="C6702" s="27"/>
      <c r="D6702" s="27"/>
      <c r="E6702" s="27"/>
      <c r="F6702" s="26"/>
      <c r="G6702" s="28" t="str">
        <f t="shared" si="113"/>
        <v/>
      </c>
      <c r="H6702" s="31"/>
    </row>
    <row r="6703" spans="2:8">
      <c r="B6703" s="27"/>
      <c r="C6703" s="27"/>
      <c r="D6703" s="27"/>
      <c r="E6703" s="27"/>
      <c r="F6703" s="26"/>
      <c r="G6703" s="28" t="str">
        <f t="shared" si="113"/>
        <v/>
      </c>
      <c r="H6703" s="31"/>
    </row>
    <row r="6704" spans="2:8">
      <c r="B6704" s="27"/>
      <c r="C6704" s="27"/>
      <c r="D6704" s="27"/>
      <c r="E6704" s="27"/>
      <c r="F6704" s="26"/>
      <c r="G6704" s="28" t="str">
        <f t="shared" si="113"/>
        <v/>
      </c>
      <c r="H6704" s="31"/>
    </row>
    <row r="6705" spans="2:8">
      <c r="B6705" s="27"/>
      <c r="C6705" s="27"/>
      <c r="D6705" s="27"/>
      <c r="E6705" s="27"/>
      <c r="F6705" s="26"/>
      <c r="G6705" s="28" t="str">
        <f t="shared" si="113"/>
        <v/>
      </c>
      <c r="H6705" s="31"/>
    </row>
    <row r="6706" spans="2:8">
      <c r="B6706" s="27"/>
      <c r="C6706" s="27"/>
      <c r="D6706" s="27"/>
      <c r="E6706" s="27"/>
      <c r="F6706" s="26"/>
      <c r="G6706" s="28" t="str">
        <f t="shared" si="113"/>
        <v/>
      </c>
      <c r="H6706" s="31"/>
    </row>
    <row r="6707" spans="2:8">
      <c r="B6707" s="27"/>
      <c r="C6707" s="27"/>
      <c r="D6707" s="27"/>
      <c r="E6707" s="27"/>
      <c r="F6707" s="26"/>
      <c r="G6707" s="28" t="str">
        <f t="shared" si="113"/>
        <v/>
      </c>
      <c r="H6707" s="31"/>
    </row>
    <row r="6708" spans="2:8">
      <c r="B6708" s="27"/>
      <c r="C6708" s="27"/>
      <c r="D6708" s="27"/>
      <c r="E6708" s="27"/>
      <c r="F6708" s="26"/>
      <c r="G6708" s="28" t="str">
        <f t="shared" si="113"/>
        <v/>
      </c>
      <c r="H6708" s="31"/>
    </row>
    <row r="6709" spans="2:8">
      <c r="B6709" s="27"/>
      <c r="C6709" s="27"/>
      <c r="D6709" s="27"/>
      <c r="E6709" s="27"/>
      <c r="F6709" s="26"/>
      <c r="G6709" s="28" t="str">
        <f t="shared" si="113"/>
        <v/>
      </c>
      <c r="H6709" s="31"/>
    </row>
    <row r="6710" spans="2:8">
      <c r="B6710" s="27"/>
      <c r="C6710" s="27"/>
      <c r="D6710" s="27"/>
      <c r="E6710" s="27"/>
      <c r="F6710" s="26"/>
      <c r="G6710" s="28" t="str">
        <f t="shared" si="113"/>
        <v/>
      </c>
      <c r="H6710" s="31"/>
    </row>
    <row r="6711" spans="2:8">
      <c r="B6711" s="27"/>
      <c r="C6711" s="27"/>
      <c r="D6711" s="27"/>
      <c r="E6711" s="27"/>
      <c r="F6711" s="26"/>
      <c r="G6711" s="28" t="str">
        <f t="shared" si="113"/>
        <v/>
      </c>
      <c r="H6711" s="31"/>
    </row>
    <row r="6712" spans="2:8">
      <c r="B6712" s="27"/>
      <c r="C6712" s="27"/>
      <c r="D6712" s="27"/>
      <c r="E6712" s="27"/>
      <c r="F6712" s="26"/>
      <c r="G6712" s="28" t="str">
        <f t="shared" si="113"/>
        <v/>
      </c>
      <c r="H6712" s="31"/>
    </row>
    <row r="6713" spans="2:8">
      <c r="B6713" s="27"/>
      <c r="C6713" s="27"/>
      <c r="D6713" s="27"/>
      <c r="E6713" s="27"/>
      <c r="F6713" s="26"/>
      <c r="G6713" s="28" t="str">
        <f t="shared" si="113"/>
        <v/>
      </c>
      <c r="H6713" s="31"/>
    </row>
    <row r="6714" spans="2:8">
      <c r="B6714" s="27"/>
      <c r="C6714" s="27"/>
      <c r="D6714" s="27"/>
      <c r="E6714" s="27"/>
      <c r="F6714" s="26"/>
      <c r="G6714" s="28" t="str">
        <f t="shared" si="113"/>
        <v/>
      </c>
      <c r="H6714" s="31"/>
    </row>
    <row r="6715" spans="2:8">
      <c r="B6715" s="27"/>
      <c r="C6715" s="27"/>
      <c r="D6715" s="27"/>
      <c r="E6715" s="27"/>
      <c r="F6715" s="26"/>
      <c r="G6715" s="28" t="str">
        <f t="shared" si="113"/>
        <v/>
      </c>
      <c r="H6715" s="31"/>
    </row>
    <row r="6716" spans="2:8">
      <c r="B6716" s="27"/>
      <c r="C6716" s="27"/>
      <c r="D6716" s="27"/>
      <c r="E6716" s="27"/>
      <c r="F6716" s="26"/>
      <c r="G6716" s="28" t="str">
        <f t="shared" si="113"/>
        <v/>
      </c>
      <c r="H6716" s="31"/>
    </row>
    <row r="6717" spans="2:8">
      <c r="B6717" s="27"/>
      <c r="C6717" s="27"/>
      <c r="D6717" s="27"/>
      <c r="E6717" s="27"/>
      <c r="F6717" s="26"/>
      <c r="G6717" s="28" t="str">
        <f t="shared" si="113"/>
        <v/>
      </c>
      <c r="H6717" s="31"/>
    </row>
    <row r="6718" spans="2:8">
      <c r="B6718" s="27"/>
      <c r="C6718" s="27"/>
      <c r="D6718" s="27"/>
      <c r="E6718" s="27"/>
      <c r="F6718" s="26"/>
      <c r="G6718" s="28" t="str">
        <f t="shared" si="113"/>
        <v/>
      </c>
      <c r="H6718" s="31"/>
    </row>
    <row r="6719" spans="2:8">
      <c r="B6719" s="27"/>
      <c r="C6719" s="27"/>
      <c r="D6719" s="27"/>
      <c r="E6719" s="27"/>
      <c r="F6719" s="26"/>
      <c r="G6719" s="28" t="str">
        <f t="shared" si="113"/>
        <v/>
      </c>
      <c r="H6719" s="31"/>
    </row>
    <row r="6720" spans="2:8">
      <c r="B6720" s="27"/>
      <c r="C6720" s="27"/>
      <c r="D6720" s="27"/>
      <c r="E6720" s="27"/>
      <c r="F6720" s="26"/>
      <c r="G6720" s="28" t="str">
        <f t="shared" si="113"/>
        <v/>
      </c>
      <c r="H6720" s="31"/>
    </row>
    <row r="6721" spans="2:8">
      <c r="B6721" s="27"/>
      <c r="C6721" s="27"/>
      <c r="D6721" s="27"/>
      <c r="E6721" s="27"/>
      <c r="F6721" s="26"/>
      <c r="G6721" s="28" t="str">
        <f t="shared" si="113"/>
        <v/>
      </c>
      <c r="H6721" s="31"/>
    </row>
    <row r="6722" spans="2:8">
      <c r="B6722" s="27"/>
      <c r="C6722" s="27"/>
      <c r="D6722" s="27"/>
      <c r="E6722" s="27"/>
      <c r="F6722" s="26"/>
      <c r="G6722" s="28" t="str">
        <f t="shared" si="113"/>
        <v/>
      </c>
      <c r="H6722" s="31"/>
    </row>
    <row r="6723" spans="2:8">
      <c r="B6723" s="27"/>
      <c r="C6723" s="27"/>
      <c r="D6723" s="27"/>
      <c r="E6723" s="27"/>
      <c r="F6723" s="26"/>
      <c r="G6723" s="28" t="str">
        <f t="shared" si="113"/>
        <v/>
      </c>
      <c r="H6723" s="31"/>
    </row>
    <row r="6724" spans="2:8">
      <c r="B6724" s="27"/>
      <c r="C6724" s="27"/>
      <c r="D6724" s="27"/>
      <c r="E6724" s="27"/>
      <c r="F6724" s="26"/>
      <c r="G6724" s="28" t="str">
        <f t="shared" si="113"/>
        <v/>
      </c>
      <c r="H6724" s="31"/>
    </row>
    <row r="6725" spans="2:8">
      <c r="B6725" s="27"/>
      <c r="C6725" s="27"/>
      <c r="D6725" s="27"/>
      <c r="E6725" s="27"/>
      <c r="F6725" s="26"/>
      <c r="G6725" s="28" t="str">
        <f t="shared" si="113"/>
        <v/>
      </c>
      <c r="H6725" s="31"/>
    </row>
    <row r="6726" spans="2:8">
      <c r="B6726" s="27"/>
      <c r="C6726" s="27"/>
      <c r="D6726" s="27"/>
      <c r="E6726" s="27"/>
      <c r="F6726" s="26"/>
      <c r="G6726" s="28" t="str">
        <f t="shared" si="113"/>
        <v/>
      </c>
      <c r="H6726" s="31"/>
    </row>
    <row r="6727" spans="2:8">
      <c r="B6727" s="27"/>
      <c r="C6727" s="27"/>
      <c r="D6727" s="27"/>
      <c r="E6727" s="27"/>
      <c r="F6727" s="26"/>
      <c r="G6727" s="28" t="str">
        <f t="shared" si="113"/>
        <v/>
      </c>
      <c r="H6727" s="31"/>
    </row>
    <row r="6728" spans="2:8">
      <c r="B6728" s="27"/>
      <c r="C6728" s="27"/>
      <c r="D6728" s="27"/>
      <c r="E6728" s="27"/>
      <c r="F6728" s="26"/>
      <c r="G6728" s="28" t="str">
        <f t="shared" si="113"/>
        <v/>
      </c>
      <c r="H6728" s="31"/>
    </row>
    <row r="6729" spans="2:8">
      <c r="B6729" s="27"/>
      <c r="C6729" s="27"/>
      <c r="D6729" s="27"/>
      <c r="E6729" s="27"/>
      <c r="F6729" s="26"/>
      <c r="G6729" s="28" t="str">
        <f t="shared" si="113"/>
        <v/>
      </c>
      <c r="H6729" s="31"/>
    </row>
    <row r="6730" spans="2:8">
      <c r="B6730" s="27"/>
      <c r="C6730" s="27"/>
      <c r="D6730" s="27"/>
      <c r="E6730" s="27"/>
      <c r="F6730" s="26"/>
      <c r="G6730" s="28" t="str">
        <f t="shared" si="113"/>
        <v/>
      </c>
      <c r="H6730" s="31"/>
    </row>
    <row r="6731" spans="2:8">
      <c r="B6731" s="27"/>
      <c r="C6731" s="27"/>
      <c r="D6731" s="27"/>
      <c r="E6731" s="27"/>
      <c r="F6731" s="26"/>
      <c r="G6731" s="28" t="str">
        <f t="shared" si="113"/>
        <v/>
      </c>
      <c r="H6731" s="31"/>
    </row>
    <row r="6732" spans="2:8">
      <c r="B6732" s="27"/>
      <c r="C6732" s="27"/>
      <c r="D6732" s="27"/>
      <c r="E6732" s="27"/>
      <c r="F6732" s="26"/>
      <c r="G6732" s="28" t="str">
        <f t="shared" si="113"/>
        <v/>
      </c>
      <c r="H6732" s="31"/>
    </row>
    <row r="6733" spans="2:8">
      <c r="B6733" s="27"/>
      <c r="C6733" s="27"/>
      <c r="D6733" s="27"/>
      <c r="E6733" s="27"/>
      <c r="F6733" s="26"/>
      <c r="G6733" s="28" t="str">
        <f t="shared" si="113"/>
        <v/>
      </c>
      <c r="H6733" s="31"/>
    </row>
    <row r="6734" spans="2:8">
      <c r="B6734" s="27"/>
      <c r="C6734" s="27"/>
      <c r="D6734" s="27"/>
      <c r="E6734" s="27"/>
      <c r="F6734" s="26"/>
      <c r="G6734" s="28" t="str">
        <f t="shared" si="113"/>
        <v/>
      </c>
      <c r="H6734" s="31"/>
    </row>
    <row r="6735" spans="2:8">
      <c r="B6735" s="27"/>
      <c r="C6735" s="27"/>
      <c r="D6735" s="27"/>
      <c r="E6735" s="27"/>
      <c r="F6735" s="26"/>
      <c r="G6735" s="28" t="str">
        <f t="shared" si="113"/>
        <v/>
      </c>
      <c r="H6735" s="31"/>
    </row>
    <row r="6736" spans="2:8">
      <c r="B6736" s="27"/>
      <c r="C6736" s="27"/>
      <c r="D6736" s="27"/>
      <c r="E6736" s="27"/>
      <c r="F6736" s="26"/>
      <c r="G6736" s="28" t="str">
        <f t="shared" si="113"/>
        <v/>
      </c>
      <c r="H6736" s="31"/>
    </row>
    <row r="6737" spans="2:8">
      <c r="B6737" s="27"/>
      <c r="C6737" s="27"/>
      <c r="D6737" s="27"/>
      <c r="E6737" s="27"/>
      <c r="F6737" s="26"/>
      <c r="G6737" s="28" t="str">
        <f t="shared" si="113"/>
        <v/>
      </c>
      <c r="H6737" s="31"/>
    </row>
    <row r="6738" spans="2:8">
      <c r="B6738" s="27"/>
      <c r="C6738" s="27"/>
      <c r="D6738" s="27"/>
      <c r="E6738" s="27"/>
      <c r="F6738" s="26"/>
      <c r="G6738" s="28" t="str">
        <f t="shared" si="113"/>
        <v/>
      </c>
      <c r="H6738" s="31"/>
    </row>
    <row r="6739" spans="2:8">
      <c r="B6739" s="27"/>
      <c r="C6739" s="27"/>
      <c r="D6739" s="27"/>
      <c r="E6739" s="27"/>
      <c r="F6739" s="26"/>
      <c r="G6739" s="28" t="str">
        <f t="shared" si="113"/>
        <v/>
      </c>
      <c r="H6739" s="31"/>
    </row>
    <row r="6740" spans="2:8">
      <c r="B6740" s="27"/>
      <c r="C6740" s="27"/>
      <c r="D6740" s="27"/>
      <c r="E6740" s="27"/>
      <c r="F6740" s="26"/>
      <c r="G6740" s="28" t="str">
        <f t="shared" si="113"/>
        <v/>
      </c>
      <c r="H6740" s="31"/>
    </row>
    <row r="6741" spans="2:8">
      <c r="B6741" s="27"/>
      <c r="C6741" s="27"/>
      <c r="D6741" s="27"/>
      <c r="E6741" s="27"/>
      <c r="F6741" s="26"/>
      <c r="G6741" s="28" t="str">
        <f t="shared" si="113"/>
        <v/>
      </c>
      <c r="H6741" s="31"/>
    </row>
    <row r="6742" spans="2:8">
      <c r="B6742" s="27"/>
      <c r="C6742" s="27"/>
      <c r="D6742" s="27"/>
      <c r="E6742" s="27"/>
      <c r="F6742" s="26"/>
      <c r="G6742" s="28" t="str">
        <f t="shared" si="113"/>
        <v/>
      </c>
      <c r="H6742" s="31"/>
    </row>
    <row r="6743" spans="2:8">
      <c r="B6743" s="27"/>
      <c r="C6743" s="27"/>
      <c r="D6743" s="27"/>
      <c r="E6743" s="27"/>
      <c r="F6743" s="26"/>
      <c r="G6743" s="28" t="str">
        <f t="shared" si="113"/>
        <v/>
      </c>
      <c r="H6743" s="31"/>
    </row>
    <row r="6744" spans="2:8">
      <c r="B6744" s="27"/>
      <c r="C6744" s="27"/>
      <c r="D6744" s="27"/>
      <c r="E6744" s="27"/>
      <c r="F6744" s="26"/>
      <c r="G6744" s="28" t="str">
        <f t="shared" si="113"/>
        <v/>
      </c>
      <c r="H6744" s="31"/>
    </row>
    <row r="6745" spans="2:8">
      <c r="B6745" s="27"/>
      <c r="C6745" s="27"/>
      <c r="D6745" s="27"/>
      <c r="E6745" s="27"/>
      <c r="F6745" s="26"/>
      <c r="G6745" s="28" t="str">
        <f t="shared" si="113"/>
        <v/>
      </c>
      <c r="H6745" s="31"/>
    </row>
    <row r="6746" spans="2:8">
      <c r="B6746" s="27"/>
      <c r="C6746" s="27"/>
      <c r="D6746" s="27"/>
      <c r="E6746" s="27"/>
      <c r="F6746" s="26"/>
      <c r="G6746" s="28" t="str">
        <f t="shared" si="113"/>
        <v/>
      </c>
      <c r="H6746" s="31"/>
    </row>
    <row r="6747" spans="2:8">
      <c r="B6747" s="27"/>
      <c r="C6747" s="27"/>
      <c r="D6747" s="27"/>
      <c r="E6747" s="27"/>
      <c r="F6747" s="26"/>
      <c r="G6747" s="28" t="str">
        <f t="shared" si="113"/>
        <v/>
      </c>
      <c r="H6747" s="31"/>
    </row>
    <row r="6748" spans="2:8">
      <c r="B6748" s="27"/>
      <c r="C6748" s="27"/>
      <c r="D6748" s="27"/>
      <c r="E6748" s="27"/>
      <c r="F6748" s="26"/>
      <c r="G6748" s="28" t="str">
        <f t="shared" si="113"/>
        <v/>
      </c>
      <c r="H6748" s="31"/>
    </row>
    <row r="6749" spans="2:8">
      <c r="B6749" s="27"/>
      <c r="C6749" s="27"/>
      <c r="D6749" s="27"/>
      <c r="E6749" s="27"/>
      <c r="F6749" s="26"/>
      <c r="G6749" s="28" t="str">
        <f t="shared" si="113"/>
        <v/>
      </c>
      <c r="H6749" s="31"/>
    </row>
    <row r="6750" spans="2:8">
      <c r="B6750" s="27"/>
      <c r="C6750" s="27"/>
      <c r="D6750" s="27"/>
      <c r="E6750" s="27"/>
      <c r="F6750" s="26"/>
      <c r="G6750" s="28" t="str">
        <f t="shared" si="113"/>
        <v/>
      </c>
      <c r="H6750" s="31"/>
    </row>
    <row r="6751" spans="2:8">
      <c r="B6751" s="27"/>
      <c r="C6751" s="27"/>
      <c r="D6751" s="27"/>
      <c r="E6751" s="27"/>
      <c r="F6751" s="26"/>
      <c r="G6751" s="28" t="str">
        <f t="shared" si="113"/>
        <v/>
      </c>
      <c r="H6751" s="31"/>
    </row>
    <row r="6752" spans="2:8">
      <c r="B6752" s="27"/>
      <c r="C6752" s="27"/>
      <c r="D6752" s="27"/>
      <c r="E6752" s="27"/>
      <c r="F6752" s="26"/>
      <c r="G6752" s="28" t="str">
        <f t="shared" si="113"/>
        <v/>
      </c>
      <c r="H6752" s="31"/>
    </row>
    <row r="6753" spans="2:8">
      <c r="B6753" s="27"/>
      <c r="C6753" s="27"/>
      <c r="D6753" s="27"/>
      <c r="E6753" s="27"/>
      <c r="F6753" s="26"/>
      <c r="G6753" s="28" t="str">
        <f t="shared" si="113"/>
        <v/>
      </c>
      <c r="H6753" s="31"/>
    </row>
    <row r="6754" spans="2:8">
      <c r="B6754" s="27"/>
      <c r="C6754" s="27"/>
      <c r="D6754" s="27"/>
      <c r="E6754" s="27"/>
      <c r="F6754" s="26"/>
      <c r="G6754" s="28" t="str">
        <f t="shared" si="113"/>
        <v/>
      </c>
      <c r="H6754" s="31"/>
    </row>
    <row r="6755" spans="2:8">
      <c r="B6755" s="27"/>
      <c r="C6755" s="27"/>
      <c r="D6755" s="27"/>
      <c r="E6755" s="27"/>
      <c r="F6755" s="26"/>
      <c r="G6755" s="28" t="str">
        <f t="shared" si="113"/>
        <v/>
      </c>
      <c r="H6755" s="31"/>
    </row>
    <row r="6756" spans="2:8">
      <c r="B6756" s="27"/>
      <c r="C6756" s="27"/>
      <c r="D6756" s="27"/>
      <c r="E6756" s="27"/>
      <c r="F6756" s="26"/>
      <c r="G6756" s="28" t="str">
        <f t="shared" si="113"/>
        <v/>
      </c>
      <c r="H6756" s="31"/>
    </row>
    <row r="6757" spans="2:8">
      <c r="B6757" s="27"/>
      <c r="C6757" s="27"/>
      <c r="D6757" s="27"/>
      <c r="E6757" s="27"/>
      <c r="F6757" s="26"/>
      <c r="G6757" s="28" t="str">
        <f t="shared" si="113"/>
        <v/>
      </c>
      <c r="H6757" s="31"/>
    </row>
    <row r="6758" spans="2:8">
      <c r="B6758" s="27"/>
      <c r="C6758" s="27"/>
      <c r="D6758" s="27"/>
      <c r="E6758" s="27"/>
      <c r="F6758" s="26"/>
      <c r="G6758" s="28" t="str">
        <f t="shared" si="113"/>
        <v/>
      </c>
      <c r="H6758" s="31"/>
    </row>
    <row r="6759" spans="2:8">
      <c r="B6759" s="27"/>
      <c r="C6759" s="27"/>
      <c r="D6759" s="27"/>
      <c r="E6759" s="27"/>
      <c r="F6759" s="26"/>
      <c r="G6759" s="28" t="str">
        <f t="shared" si="113"/>
        <v/>
      </c>
      <c r="H6759" s="31"/>
    </row>
    <row r="6760" spans="2:8">
      <c r="B6760" s="27"/>
      <c r="C6760" s="27"/>
      <c r="D6760" s="27"/>
      <c r="E6760" s="27"/>
      <c r="F6760" s="26"/>
      <c r="G6760" s="28" t="str">
        <f t="shared" si="113"/>
        <v/>
      </c>
      <c r="H6760" s="31"/>
    </row>
    <row r="6761" spans="2:8">
      <c r="B6761" s="27"/>
      <c r="C6761" s="27"/>
      <c r="D6761" s="27"/>
      <c r="E6761" s="27"/>
      <c r="F6761" s="26"/>
      <c r="G6761" s="28" t="str">
        <f t="shared" ref="G6761:G6824" si="114">IF(F6761="","",IF(F6761="EI",4,IF(F6761="EO",5.2,IF(F6761="EQ",3.9,IF(F6761="ILF",7.5,IF(F6761="EIF",5.4))))))</f>
        <v/>
      </c>
      <c r="H6761" s="31"/>
    </row>
    <row r="6762" spans="2:8">
      <c r="B6762" s="27"/>
      <c r="C6762" s="27"/>
      <c r="D6762" s="27"/>
      <c r="E6762" s="27"/>
      <c r="F6762" s="26"/>
      <c r="G6762" s="28" t="str">
        <f t="shared" si="114"/>
        <v/>
      </c>
      <c r="H6762" s="31"/>
    </row>
    <row r="6763" spans="2:8">
      <c r="B6763" s="27"/>
      <c r="C6763" s="27"/>
      <c r="D6763" s="27"/>
      <c r="E6763" s="27"/>
      <c r="F6763" s="26"/>
      <c r="G6763" s="28" t="str">
        <f t="shared" si="114"/>
        <v/>
      </c>
      <c r="H6763" s="31"/>
    </row>
    <row r="6764" spans="2:8">
      <c r="B6764" s="27"/>
      <c r="C6764" s="27"/>
      <c r="D6764" s="27"/>
      <c r="E6764" s="27"/>
      <c r="F6764" s="26"/>
      <c r="G6764" s="28" t="str">
        <f t="shared" si="114"/>
        <v/>
      </c>
      <c r="H6764" s="31"/>
    </row>
    <row r="6765" spans="2:8">
      <c r="B6765" s="27"/>
      <c r="C6765" s="27"/>
      <c r="D6765" s="27"/>
      <c r="E6765" s="27"/>
      <c r="F6765" s="26"/>
      <c r="G6765" s="28" t="str">
        <f t="shared" si="114"/>
        <v/>
      </c>
      <c r="H6765" s="31"/>
    </row>
    <row r="6766" spans="2:8">
      <c r="B6766" s="27"/>
      <c r="C6766" s="27"/>
      <c r="D6766" s="27"/>
      <c r="E6766" s="27"/>
      <c r="F6766" s="26"/>
      <c r="G6766" s="28" t="str">
        <f t="shared" si="114"/>
        <v/>
      </c>
      <c r="H6766" s="31"/>
    </row>
    <row r="6767" spans="2:8">
      <c r="B6767" s="27"/>
      <c r="C6767" s="27"/>
      <c r="D6767" s="27"/>
      <c r="E6767" s="27"/>
      <c r="F6767" s="26"/>
      <c r="G6767" s="28" t="str">
        <f t="shared" si="114"/>
        <v/>
      </c>
      <c r="H6767" s="31"/>
    </row>
    <row r="6768" spans="2:8">
      <c r="B6768" s="27"/>
      <c r="C6768" s="27"/>
      <c r="D6768" s="27"/>
      <c r="E6768" s="27"/>
      <c r="F6768" s="26"/>
      <c r="G6768" s="28" t="str">
        <f t="shared" si="114"/>
        <v/>
      </c>
      <c r="H6768" s="31"/>
    </row>
    <row r="6769" spans="2:8">
      <c r="B6769" s="27"/>
      <c r="C6769" s="27"/>
      <c r="D6769" s="27"/>
      <c r="E6769" s="27"/>
      <c r="F6769" s="26"/>
      <c r="G6769" s="28" t="str">
        <f t="shared" si="114"/>
        <v/>
      </c>
      <c r="H6769" s="31"/>
    </row>
    <row r="6770" spans="2:8">
      <c r="B6770" s="27"/>
      <c r="C6770" s="27"/>
      <c r="D6770" s="27"/>
      <c r="E6770" s="27"/>
      <c r="F6770" s="26"/>
      <c r="G6770" s="28" t="str">
        <f t="shared" si="114"/>
        <v/>
      </c>
      <c r="H6770" s="31"/>
    </row>
    <row r="6771" spans="2:8">
      <c r="B6771" s="27"/>
      <c r="C6771" s="27"/>
      <c r="D6771" s="27"/>
      <c r="E6771" s="27"/>
      <c r="F6771" s="26"/>
      <c r="G6771" s="28" t="str">
        <f t="shared" si="114"/>
        <v/>
      </c>
      <c r="H6771" s="31"/>
    </row>
    <row r="6772" spans="2:8">
      <c r="B6772" s="27"/>
      <c r="C6772" s="27"/>
      <c r="D6772" s="27"/>
      <c r="E6772" s="27"/>
      <c r="F6772" s="26"/>
      <c r="G6772" s="28" t="str">
        <f t="shared" si="114"/>
        <v/>
      </c>
      <c r="H6772" s="31"/>
    </row>
    <row r="6773" spans="2:8">
      <c r="B6773" s="27"/>
      <c r="C6773" s="27"/>
      <c r="D6773" s="27"/>
      <c r="E6773" s="27"/>
      <c r="F6773" s="26"/>
      <c r="G6773" s="28" t="str">
        <f t="shared" si="114"/>
        <v/>
      </c>
      <c r="H6773" s="31"/>
    </row>
    <row r="6774" spans="2:8">
      <c r="B6774" s="27"/>
      <c r="C6774" s="27"/>
      <c r="D6774" s="27"/>
      <c r="E6774" s="27"/>
      <c r="F6774" s="26"/>
      <c r="G6774" s="28" t="str">
        <f t="shared" si="114"/>
        <v/>
      </c>
      <c r="H6774" s="31"/>
    </row>
    <row r="6775" spans="2:8">
      <c r="B6775" s="27"/>
      <c r="C6775" s="27"/>
      <c r="D6775" s="27"/>
      <c r="E6775" s="27"/>
      <c r="F6775" s="26"/>
      <c r="G6775" s="28" t="str">
        <f t="shared" si="114"/>
        <v/>
      </c>
      <c r="H6775" s="31"/>
    </row>
    <row r="6776" spans="2:8">
      <c r="B6776" s="27"/>
      <c r="C6776" s="27"/>
      <c r="D6776" s="27"/>
      <c r="E6776" s="27"/>
      <c r="F6776" s="26"/>
      <c r="G6776" s="28" t="str">
        <f t="shared" si="114"/>
        <v/>
      </c>
      <c r="H6776" s="31"/>
    </row>
    <row r="6777" spans="2:8">
      <c r="B6777" s="27"/>
      <c r="C6777" s="27"/>
      <c r="D6777" s="27"/>
      <c r="E6777" s="27"/>
      <c r="F6777" s="26"/>
      <c r="G6777" s="28" t="str">
        <f t="shared" si="114"/>
        <v/>
      </c>
      <c r="H6777" s="31"/>
    </row>
    <row r="6778" spans="2:8">
      <c r="B6778" s="27"/>
      <c r="C6778" s="27"/>
      <c r="D6778" s="27"/>
      <c r="E6778" s="27"/>
      <c r="F6778" s="26"/>
      <c r="G6778" s="28" t="str">
        <f t="shared" si="114"/>
        <v/>
      </c>
      <c r="H6778" s="31"/>
    </row>
    <row r="6779" spans="2:8">
      <c r="B6779" s="27"/>
      <c r="C6779" s="27"/>
      <c r="D6779" s="27"/>
      <c r="E6779" s="27"/>
      <c r="F6779" s="26"/>
      <c r="G6779" s="28" t="str">
        <f t="shared" si="114"/>
        <v/>
      </c>
      <c r="H6779" s="31"/>
    </row>
    <row r="6780" spans="2:8">
      <c r="B6780" s="27"/>
      <c r="C6780" s="27"/>
      <c r="D6780" s="27"/>
      <c r="E6780" s="27"/>
      <c r="F6780" s="26"/>
      <c r="G6780" s="28" t="str">
        <f t="shared" si="114"/>
        <v/>
      </c>
      <c r="H6780" s="31"/>
    </row>
    <row r="6781" spans="2:8">
      <c r="B6781" s="27"/>
      <c r="C6781" s="27"/>
      <c r="D6781" s="27"/>
      <c r="E6781" s="27"/>
      <c r="F6781" s="26"/>
      <c r="G6781" s="28" t="str">
        <f t="shared" si="114"/>
        <v/>
      </c>
      <c r="H6781" s="31"/>
    </row>
    <row r="6782" spans="2:8">
      <c r="B6782" s="27"/>
      <c r="C6782" s="27"/>
      <c r="D6782" s="27"/>
      <c r="E6782" s="27"/>
      <c r="F6782" s="26"/>
      <c r="G6782" s="28" t="str">
        <f t="shared" si="114"/>
        <v/>
      </c>
      <c r="H6782" s="31"/>
    </row>
    <row r="6783" spans="2:8">
      <c r="B6783" s="27"/>
      <c r="C6783" s="27"/>
      <c r="D6783" s="27"/>
      <c r="E6783" s="27"/>
      <c r="F6783" s="26"/>
      <c r="G6783" s="28" t="str">
        <f t="shared" si="114"/>
        <v/>
      </c>
      <c r="H6783" s="31"/>
    </row>
    <row r="6784" spans="2:8">
      <c r="B6784" s="27"/>
      <c r="C6784" s="27"/>
      <c r="D6784" s="27"/>
      <c r="E6784" s="27"/>
      <c r="F6784" s="26"/>
      <c r="G6784" s="28" t="str">
        <f t="shared" si="114"/>
        <v/>
      </c>
      <c r="H6784" s="31"/>
    </row>
    <row r="6785" spans="2:8">
      <c r="B6785" s="27"/>
      <c r="C6785" s="27"/>
      <c r="D6785" s="27"/>
      <c r="E6785" s="27"/>
      <c r="F6785" s="26"/>
      <c r="G6785" s="28" t="str">
        <f t="shared" si="114"/>
        <v/>
      </c>
      <c r="H6785" s="31"/>
    </row>
    <row r="6786" spans="2:8">
      <c r="B6786" s="27"/>
      <c r="C6786" s="27"/>
      <c r="D6786" s="27"/>
      <c r="E6786" s="27"/>
      <c r="F6786" s="26"/>
      <c r="G6786" s="28" t="str">
        <f t="shared" si="114"/>
        <v/>
      </c>
      <c r="H6786" s="31"/>
    </row>
    <row r="6787" spans="2:8">
      <c r="B6787" s="27"/>
      <c r="C6787" s="27"/>
      <c r="D6787" s="27"/>
      <c r="E6787" s="27"/>
      <c r="F6787" s="26"/>
      <c r="G6787" s="28" t="str">
        <f t="shared" si="114"/>
        <v/>
      </c>
      <c r="H6787" s="31"/>
    </row>
    <row r="6788" spans="2:8">
      <c r="B6788" s="27"/>
      <c r="C6788" s="27"/>
      <c r="D6788" s="27"/>
      <c r="E6788" s="27"/>
      <c r="F6788" s="26"/>
      <c r="G6788" s="28" t="str">
        <f t="shared" si="114"/>
        <v/>
      </c>
      <c r="H6788" s="31"/>
    </row>
    <row r="6789" spans="2:8">
      <c r="B6789" s="27"/>
      <c r="C6789" s="27"/>
      <c r="D6789" s="27"/>
      <c r="E6789" s="27"/>
      <c r="F6789" s="26"/>
      <c r="G6789" s="28" t="str">
        <f t="shared" si="114"/>
        <v/>
      </c>
      <c r="H6789" s="31"/>
    </row>
    <row r="6790" spans="2:8">
      <c r="B6790" s="27"/>
      <c r="C6790" s="27"/>
      <c r="D6790" s="27"/>
      <c r="E6790" s="27"/>
      <c r="F6790" s="26"/>
      <c r="G6790" s="28" t="str">
        <f t="shared" si="114"/>
        <v/>
      </c>
      <c r="H6790" s="31"/>
    </row>
    <row r="6791" spans="2:8">
      <c r="B6791" s="27"/>
      <c r="C6791" s="27"/>
      <c r="D6791" s="27"/>
      <c r="E6791" s="27"/>
      <c r="F6791" s="26"/>
      <c r="G6791" s="28" t="str">
        <f t="shared" si="114"/>
        <v/>
      </c>
      <c r="H6791" s="31"/>
    </row>
    <row r="6792" spans="2:8">
      <c r="B6792" s="27"/>
      <c r="C6792" s="27"/>
      <c r="D6792" s="27"/>
      <c r="E6792" s="27"/>
      <c r="F6792" s="26"/>
      <c r="G6792" s="28" t="str">
        <f t="shared" si="114"/>
        <v/>
      </c>
      <c r="H6792" s="31"/>
    </row>
    <row r="6793" spans="2:8">
      <c r="B6793" s="27"/>
      <c r="C6793" s="27"/>
      <c r="D6793" s="27"/>
      <c r="E6793" s="27"/>
      <c r="F6793" s="26"/>
      <c r="G6793" s="28" t="str">
        <f t="shared" si="114"/>
        <v/>
      </c>
      <c r="H6793" s="31"/>
    </row>
    <row r="6794" spans="2:8">
      <c r="B6794" s="27"/>
      <c r="C6794" s="27"/>
      <c r="D6794" s="27"/>
      <c r="E6794" s="27"/>
      <c r="F6794" s="26"/>
      <c r="G6794" s="28" t="str">
        <f t="shared" si="114"/>
        <v/>
      </c>
      <c r="H6794" s="31"/>
    </row>
    <row r="6795" spans="2:8">
      <c r="B6795" s="27"/>
      <c r="C6795" s="27"/>
      <c r="D6795" s="27"/>
      <c r="E6795" s="27"/>
      <c r="F6795" s="26"/>
      <c r="G6795" s="28" t="str">
        <f t="shared" si="114"/>
        <v/>
      </c>
      <c r="H6795" s="31"/>
    </row>
    <row r="6796" spans="2:8">
      <c r="B6796" s="27"/>
      <c r="C6796" s="27"/>
      <c r="D6796" s="27"/>
      <c r="E6796" s="27"/>
      <c r="F6796" s="26"/>
      <c r="G6796" s="28" t="str">
        <f t="shared" si="114"/>
        <v/>
      </c>
      <c r="H6796" s="31"/>
    </row>
    <row r="6797" spans="2:8">
      <c r="B6797" s="27"/>
      <c r="C6797" s="27"/>
      <c r="D6797" s="27"/>
      <c r="E6797" s="27"/>
      <c r="F6797" s="26"/>
      <c r="G6797" s="28" t="str">
        <f t="shared" si="114"/>
        <v/>
      </c>
      <c r="H6797" s="31"/>
    </row>
    <row r="6798" spans="2:8">
      <c r="B6798" s="27"/>
      <c r="C6798" s="27"/>
      <c r="D6798" s="27"/>
      <c r="E6798" s="27"/>
      <c r="F6798" s="26"/>
      <c r="G6798" s="28" t="str">
        <f t="shared" si="114"/>
        <v/>
      </c>
      <c r="H6798" s="31"/>
    </row>
    <row r="6799" spans="2:8">
      <c r="B6799" s="27"/>
      <c r="C6799" s="27"/>
      <c r="D6799" s="27"/>
      <c r="E6799" s="27"/>
      <c r="F6799" s="26"/>
      <c r="G6799" s="28" t="str">
        <f t="shared" si="114"/>
        <v/>
      </c>
      <c r="H6799" s="31"/>
    </row>
    <row r="6800" spans="2:8">
      <c r="B6800" s="27"/>
      <c r="C6800" s="27"/>
      <c r="D6800" s="27"/>
      <c r="E6800" s="27"/>
      <c r="F6800" s="26"/>
      <c r="G6800" s="28" t="str">
        <f t="shared" si="114"/>
        <v/>
      </c>
      <c r="H6800" s="31"/>
    </row>
    <row r="6801" spans="2:8">
      <c r="B6801" s="27"/>
      <c r="C6801" s="27"/>
      <c r="D6801" s="27"/>
      <c r="E6801" s="27"/>
      <c r="F6801" s="26"/>
      <c r="G6801" s="28" t="str">
        <f t="shared" si="114"/>
        <v/>
      </c>
      <c r="H6801" s="31"/>
    </row>
    <row r="6802" spans="2:8">
      <c r="B6802" s="27"/>
      <c r="C6802" s="27"/>
      <c r="D6802" s="27"/>
      <c r="E6802" s="27"/>
      <c r="F6802" s="26"/>
      <c r="G6802" s="28" t="str">
        <f t="shared" si="114"/>
        <v/>
      </c>
      <c r="H6802" s="31"/>
    </row>
    <row r="6803" spans="2:8">
      <c r="B6803" s="27"/>
      <c r="C6803" s="27"/>
      <c r="D6803" s="27"/>
      <c r="E6803" s="27"/>
      <c r="F6803" s="26"/>
      <c r="G6803" s="28" t="str">
        <f t="shared" si="114"/>
        <v/>
      </c>
      <c r="H6803" s="31"/>
    </row>
    <row r="6804" spans="2:8">
      <c r="B6804" s="27"/>
      <c r="C6804" s="27"/>
      <c r="D6804" s="27"/>
      <c r="E6804" s="27"/>
      <c r="F6804" s="26"/>
      <c r="G6804" s="28" t="str">
        <f t="shared" si="114"/>
        <v/>
      </c>
      <c r="H6804" s="31"/>
    </row>
    <row r="6805" spans="2:8">
      <c r="B6805" s="27"/>
      <c r="C6805" s="27"/>
      <c r="D6805" s="27"/>
      <c r="E6805" s="27"/>
      <c r="F6805" s="26"/>
      <c r="G6805" s="28" t="str">
        <f t="shared" si="114"/>
        <v/>
      </c>
      <c r="H6805" s="31"/>
    </row>
    <row r="6806" spans="2:8">
      <c r="B6806" s="27"/>
      <c r="C6806" s="27"/>
      <c r="D6806" s="27"/>
      <c r="E6806" s="27"/>
      <c r="F6806" s="26"/>
      <c r="G6806" s="28" t="str">
        <f t="shared" si="114"/>
        <v/>
      </c>
      <c r="H6806" s="31"/>
    </row>
    <row r="6807" spans="2:8">
      <c r="B6807" s="27"/>
      <c r="C6807" s="27"/>
      <c r="D6807" s="27"/>
      <c r="E6807" s="27"/>
      <c r="F6807" s="26"/>
      <c r="G6807" s="28" t="str">
        <f t="shared" si="114"/>
        <v/>
      </c>
      <c r="H6807" s="31"/>
    </row>
    <row r="6808" spans="2:8">
      <c r="B6808" s="27"/>
      <c r="C6808" s="27"/>
      <c r="D6808" s="27"/>
      <c r="E6808" s="27"/>
      <c r="F6808" s="26"/>
      <c r="G6808" s="28" t="str">
        <f t="shared" si="114"/>
        <v/>
      </c>
      <c r="H6808" s="31"/>
    </row>
    <row r="6809" spans="2:8">
      <c r="B6809" s="27"/>
      <c r="C6809" s="27"/>
      <c r="D6809" s="27"/>
      <c r="E6809" s="27"/>
      <c r="F6809" s="26"/>
      <c r="G6809" s="28" t="str">
        <f t="shared" si="114"/>
        <v/>
      </c>
      <c r="H6809" s="31"/>
    </row>
    <row r="6810" spans="2:8">
      <c r="B6810" s="27"/>
      <c r="C6810" s="27"/>
      <c r="D6810" s="27"/>
      <c r="E6810" s="27"/>
      <c r="F6810" s="26"/>
      <c r="G6810" s="28" t="str">
        <f t="shared" si="114"/>
        <v/>
      </c>
      <c r="H6810" s="31"/>
    </row>
    <row r="6811" spans="2:8">
      <c r="B6811" s="27"/>
      <c r="C6811" s="27"/>
      <c r="D6811" s="27"/>
      <c r="E6811" s="27"/>
      <c r="F6811" s="26"/>
      <c r="G6811" s="28" t="str">
        <f t="shared" si="114"/>
        <v/>
      </c>
      <c r="H6811" s="31"/>
    </row>
    <row r="6812" spans="2:8">
      <c r="B6812" s="27"/>
      <c r="C6812" s="27"/>
      <c r="D6812" s="27"/>
      <c r="E6812" s="27"/>
      <c r="F6812" s="26"/>
      <c r="G6812" s="28" t="str">
        <f t="shared" si="114"/>
        <v/>
      </c>
      <c r="H6812" s="31"/>
    </row>
    <row r="6813" spans="2:8">
      <c r="B6813" s="27"/>
      <c r="C6813" s="27"/>
      <c r="D6813" s="27"/>
      <c r="E6813" s="27"/>
      <c r="F6813" s="26"/>
      <c r="G6813" s="28" t="str">
        <f t="shared" si="114"/>
        <v/>
      </c>
      <c r="H6813" s="31"/>
    </row>
    <row r="6814" spans="2:8">
      <c r="B6814" s="27"/>
      <c r="C6814" s="27"/>
      <c r="D6814" s="27"/>
      <c r="E6814" s="27"/>
      <c r="F6814" s="26"/>
      <c r="G6814" s="28" t="str">
        <f t="shared" si="114"/>
        <v/>
      </c>
      <c r="H6814" s="31"/>
    </row>
    <row r="6815" spans="2:8">
      <c r="B6815" s="27"/>
      <c r="C6815" s="27"/>
      <c r="D6815" s="27"/>
      <c r="E6815" s="27"/>
      <c r="F6815" s="26"/>
      <c r="G6815" s="28" t="str">
        <f t="shared" si="114"/>
        <v/>
      </c>
      <c r="H6815" s="31"/>
    </row>
    <row r="6816" spans="2:8">
      <c r="B6816" s="27"/>
      <c r="C6816" s="27"/>
      <c r="D6816" s="27"/>
      <c r="E6816" s="27"/>
      <c r="F6816" s="26"/>
      <c r="G6816" s="28" t="str">
        <f t="shared" si="114"/>
        <v/>
      </c>
      <c r="H6816" s="31"/>
    </row>
    <row r="6817" spans="2:8">
      <c r="B6817" s="27"/>
      <c r="C6817" s="27"/>
      <c r="D6817" s="27"/>
      <c r="E6817" s="27"/>
      <c r="F6817" s="26"/>
      <c r="G6817" s="28" t="str">
        <f t="shared" si="114"/>
        <v/>
      </c>
      <c r="H6817" s="31"/>
    </row>
    <row r="6818" spans="2:8">
      <c r="B6818" s="27"/>
      <c r="C6818" s="27"/>
      <c r="D6818" s="27"/>
      <c r="E6818" s="27"/>
      <c r="F6818" s="26"/>
      <c r="G6818" s="28" t="str">
        <f t="shared" si="114"/>
        <v/>
      </c>
      <c r="H6818" s="31"/>
    </row>
    <row r="6819" spans="2:8">
      <c r="B6819" s="27"/>
      <c r="C6819" s="27"/>
      <c r="D6819" s="27"/>
      <c r="E6819" s="27"/>
      <c r="F6819" s="26"/>
      <c r="G6819" s="28" t="str">
        <f t="shared" si="114"/>
        <v/>
      </c>
      <c r="H6819" s="31"/>
    </row>
    <row r="6820" spans="2:8">
      <c r="B6820" s="27"/>
      <c r="C6820" s="27"/>
      <c r="D6820" s="27"/>
      <c r="E6820" s="27"/>
      <c r="F6820" s="26"/>
      <c r="G6820" s="28" t="str">
        <f t="shared" si="114"/>
        <v/>
      </c>
      <c r="H6820" s="31"/>
    </row>
    <row r="6821" spans="2:8">
      <c r="B6821" s="27"/>
      <c r="C6821" s="27"/>
      <c r="D6821" s="27"/>
      <c r="E6821" s="27"/>
      <c r="F6821" s="26"/>
      <c r="G6821" s="28" t="str">
        <f t="shared" si="114"/>
        <v/>
      </c>
      <c r="H6821" s="31"/>
    </row>
    <row r="6822" spans="2:8">
      <c r="B6822" s="27"/>
      <c r="C6822" s="27"/>
      <c r="D6822" s="27"/>
      <c r="E6822" s="27"/>
      <c r="F6822" s="26"/>
      <c r="G6822" s="28" t="str">
        <f t="shared" si="114"/>
        <v/>
      </c>
      <c r="H6822" s="31"/>
    </row>
    <row r="6823" spans="2:8">
      <c r="B6823" s="27"/>
      <c r="C6823" s="27"/>
      <c r="D6823" s="27"/>
      <c r="E6823" s="27"/>
      <c r="F6823" s="26"/>
      <c r="G6823" s="28" t="str">
        <f t="shared" si="114"/>
        <v/>
      </c>
      <c r="H6823" s="31"/>
    </row>
    <row r="6824" spans="2:8">
      <c r="B6824" s="27"/>
      <c r="C6824" s="27"/>
      <c r="D6824" s="27"/>
      <c r="E6824" s="27"/>
      <c r="F6824" s="26"/>
      <c r="G6824" s="28" t="str">
        <f t="shared" si="114"/>
        <v/>
      </c>
      <c r="H6824" s="31"/>
    </row>
    <row r="6825" spans="2:8">
      <c r="B6825" s="27"/>
      <c r="C6825" s="27"/>
      <c r="D6825" s="27"/>
      <c r="E6825" s="27"/>
      <c r="F6825" s="26"/>
      <c r="G6825" s="28" t="str">
        <f t="shared" ref="G6825:G6888" si="115">IF(F6825="","",IF(F6825="EI",4,IF(F6825="EO",5.2,IF(F6825="EQ",3.9,IF(F6825="ILF",7.5,IF(F6825="EIF",5.4))))))</f>
        <v/>
      </c>
      <c r="H6825" s="31"/>
    </row>
    <row r="6826" spans="2:8">
      <c r="B6826" s="27"/>
      <c r="C6826" s="27"/>
      <c r="D6826" s="27"/>
      <c r="E6826" s="27"/>
      <c r="F6826" s="26"/>
      <c r="G6826" s="28" t="str">
        <f t="shared" si="115"/>
        <v/>
      </c>
      <c r="H6826" s="31"/>
    </row>
    <row r="6827" spans="2:8">
      <c r="B6827" s="27"/>
      <c r="C6827" s="27"/>
      <c r="D6827" s="27"/>
      <c r="E6827" s="27"/>
      <c r="F6827" s="26"/>
      <c r="G6827" s="28" t="str">
        <f t="shared" si="115"/>
        <v/>
      </c>
      <c r="H6827" s="31"/>
    </row>
    <row r="6828" spans="2:8">
      <c r="B6828" s="27"/>
      <c r="C6828" s="27"/>
      <c r="D6828" s="27"/>
      <c r="E6828" s="27"/>
      <c r="F6828" s="26"/>
      <c r="G6828" s="28" t="str">
        <f t="shared" si="115"/>
        <v/>
      </c>
      <c r="H6828" s="31"/>
    </row>
    <row r="6829" spans="2:8">
      <c r="B6829" s="27"/>
      <c r="C6829" s="27"/>
      <c r="D6829" s="27"/>
      <c r="E6829" s="27"/>
      <c r="F6829" s="26"/>
      <c r="G6829" s="28" t="str">
        <f t="shared" si="115"/>
        <v/>
      </c>
      <c r="H6829" s="31"/>
    </row>
    <row r="6830" spans="2:8">
      <c r="B6830" s="27"/>
      <c r="C6830" s="27"/>
      <c r="D6830" s="27"/>
      <c r="E6830" s="27"/>
      <c r="F6830" s="26"/>
      <c r="G6830" s="28" t="str">
        <f t="shared" si="115"/>
        <v/>
      </c>
      <c r="H6830" s="31"/>
    </row>
    <row r="6831" spans="2:8">
      <c r="B6831" s="27"/>
      <c r="C6831" s="27"/>
      <c r="D6831" s="27"/>
      <c r="E6831" s="27"/>
      <c r="F6831" s="26"/>
      <c r="G6831" s="28" t="str">
        <f t="shared" si="115"/>
        <v/>
      </c>
      <c r="H6831" s="31"/>
    </row>
    <row r="6832" spans="2:8">
      <c r="B6832" s="27"/>
      <c r="C6832" s="27"/>
      <c r="D6832" s="27"/>
      <c r="E6832" s="27"/>
      <c r="F6832" s="26"/>
      <c r="G6832" s="28" t="str">
        <f t="shared" si="115"/>
        <v/>
      </c>
      <c r="H6832" s="31"/>
    </row>
    <row r="6833" spans="2:8">
      <c r="B6833" s="27"/>
      <c r="C6833" s="27"/>
      <c r="D6833" s="27"/>
      <c r="E6833" s="27"/>
      <c r="F6833" s="26"/>
      <c r="G6833" s="28" t="str">
        <f t="shared" si="115"/>
        <v/>
      </c>
      <c r="H6833" s="31"/>
    </row>
    <row r="6834" spans="2:8">
      <c r="B6834" s="27"/>
      <c r="C6834" s="27"/>
      <c r="D6834" s="27"/>
      <c r="E6834" s="27"/>
      <c r="F6834" s="26"/>
      <c r="G6834" s="28" t="str">
        <f t="shared" si="115"/>
        <v/>
      </c>
      <c r="H6834" s="31"/>
    </row>
    <row r="6835" spans="2:8">
      <c r="B6835" s="27"/>
      <c r="C6835" s="27"/>
      <c r="D6835" s="27"/>
      <c r="E6835" s="27"/>
      <c r="F6835" s="26"/>
      <c r="G6835" s="28" t="str">
        <f t="shared" si="115"/>
        <v/>
      </c>
      <c r="H6835" s="31"/>
    </row>
    <row r="6836" spans="2:8">
      <c r="B6836" s="27"/>
      <c r="C6836" s="27"/>
      <c r="D6836" s="27"/>
      <c r="E6836" s="27"/>
      <c r="F6836" s="26"/>
      <c r="G6836" s="28" t="str">
        <f t="shared" si="115"/>
        <v/>
      </c>
      <c r="H6836" s="31"/>
    </row>
    <row r="6837" spans="2:8">
      <c r="B6837" s="27"/>
      <c r="C6837" s="27"/>
      <c r="D6837" s="27"/>
      <c r="E6837" s="27"/>
      <c r="F6837" s="26"/>
      <c r="G6837" s="28" t="str">
        <f t="shared" si="115"/>
        <v/>
      </c>
      <c r="H6837" s="31"/>
    </row>
    <row r="6838" spans="2:8">
      <c r="B6838" s="27"/>
      <c r="C6838" s="27"/>
      <c r="D6838" s="27"/>
      <c r="E6838" s="27"/>
      <c r="F6838" s="26"/>
      <c r="G6838" s="28" t="str">
        <f t="shared" si="115"/>
        <v/>
      </c>
      <c r="H6838" s="31"/>
    </row>
    <row r="6839" spans="2:8">
      <c r="B6839" s="27"/>
      <c r="C6839" s="27"/>
      <c r="D6839" s="27"/>
      <c r="E6839" s="27"/>
      <c r="F6839" s="26"/>
      <c r="G6839" s="28" t="str">
        <f t="shared" si="115"/>
        <v/>
      </c>
      <c r="H6839" s="31"/>
    </row>
    <row r="6840" spans="2:8">
      <c r="B6840" s="27"/>
      <c r="C6840" s="27"/>
      <c r="D6840" s="27"/>
      <c r="E6840" s="27"/>
      <c r="F6840" s="26"/>
      <c r="G6840" s="28" t="str">
        <f t="shared" si="115"/>
        <v/>
      </c>
      <c r="H6840" s="31"/>
    </row>
    <row r="6841" spans="2:8">
      <c r="B6841" s="27"/>
      <c r="C6841" s="27"/>
      <c r="D6841" s="27"/>
      <c r="E6841" s="27"/>
      <c r="F6841" s="26"/>
      <c r="G6841" s="28" t="str">
        <f t="shared" si="115"/>
        <v/>
      </c>
      <c r="H6841" s="31"/>
    </row>
    <row r="6842" spans="2:8">
      <c r="B6842" s="27"/>
      <c r="C6842" s="27"/>
      <c r="D6842" s="27"/>
      <c r="E6842" s="27"/>
      <c r="F6842" s="26"/>
      <c r="G6842" s="28" t="str">
        <f t="shared" si="115"/>
        <v/>
      </c>
      <c r="H6842" s="31"/>
    </row>
    <row r="6843" spans="2:8">
      <c r="B6843" s="27"/>
      <c r="C6843" s="27"/>
      <c r="D6843" s="27"/>
      <c r="E6843" s="27"/>
      <c r="F6843" s="26"/>
      <c r="G6843" s="28" t="str">
        <f t="shared" si="115"/>
        <v/>
      </c>
      <c r="H6843" s="31"/>
    </row>
    <row r="6844" spans="2:8">
      <c r="B6844" s="27"/>
      <c r="C6844" s="27"/>
      <c r="D6844" s="27"/>
      <c r="E6844" s="27"/>
      <c r="F6844" s="26"/>
      <c r="G6844" s="28" t="str">
        <f t="shared" si="115"/>
        <v/>
      </c>
      <c r="H6844" s="31"/>
    </row>
    <row r="6845" spans="2:8">
      <c r="B6845" s="27"/>
      <c r="C6845" s="27"/>
      <c r="D6845" s="27"/>
      <c r="E6845" s="27"/>
      <c r="F6845" s="26"/>
      <c r="G6845" s="28" t="str">
        <f t="shared" si="115"/>
        <v/>
      </c>
      <c r="H6845" s="31"/>
    </row>
    <row r="6846" spans="2:8">
      <c r="B6846" s="27"/>
      <c r="C6846" s="27"/>
      <c r="D6846" s="27"/>
      <c r="E6846" s="27"/>
      <c r="F6846" s="26"/>
      <c r="G6846" s="28" t="str">
        <f t="shared" si="115"/>
        <v/>
      </c>
      <c r="H6846" s="31"/>
    </row>
    <row r="6847" spans="2:8">
      <c r="B6847" s="27"/>
      <c r="C6847" s="27"/>
      <c r="D6847" s="27"/>
      <c r="E6847" s="27"/>
      <c r="F6847" s="26"/>
      <c r="G6847" s="28" t="str">
        <f t="shared" si="115"/>
        <v/>
      </c>
      <c r="H6847" s="31"/>
    </row>
    <row r="6848" spans="2:8">
      <c r="B6848" s="27"/>
      <c r="C6848" s="27"/>
      <c r="D6848" s="27"/>
      <c r="E6848" s="27"/>
      <c r="F6848" s="26"/>
      <c r="G6848" s="28" t="str">
        <f t="shared" si="115"/>
        <v/>
      </c>
      <c r="H6848" s="31"/>
    </row>
    <row r="6849" spans="2:8">
      <c r="B6849" s="27"/>
      <c r="C6849" s="27"/>
      <c r="D6849" s="27"/>
      <c r="E6849" s="27"/>
      <c r="F6849" s="26"/>
      <c r="G6849" s="28" t="str">
        <f t="shared" si="115"/>
        <v/>
      </c>
      <c r="H6849" s="31"/>
    </row>
    <row r="6850" spans="2:8">
      <c r="B6850" s="27"/>
      <c r="C6850" s="27"/>
      <c r="D6850" s="27"/>
      <c r="E6850" s="27"/>
      <c r="F6850" s="26"/>
      <c r="G6850" s="28" t="str">
        <f t="shared" si="115"/>
        <v/>
      </c>
      <c r="H6850" s="31"/>
    </row>
    <row r="6851" spans="2:8">
      <c r="B6851" s="27"/>
      <c r="C6851" s="27"/>
      <c r="D6851" s="27"/>
      <c r="E6851" s="27"/>
      <c r="F6851" s="26"/>
      <c r="G6851" s="28" t="str">
        <f t="shared" si="115"/>
        <v/>
      </c>
      <c r="H6851" s="31"/>
    </row>
    <row r="6852" spans="2:8">
      <c r="B6852" s="27"/>
      <c r="C6852" s="27"/>
      <c r="D6852" s="27"/>
      <c r="E6852" s="27"/>
      <c r="F6852" s="26"/>
      <c r="G6852" s="28" t="str">
        <f t="shared" si="115"/>
        <v/>
      </c>
      <c r="H6852" s="31"/>
    </row>
    <row r="6853" spans="2:8">
      <c r="B6853" s="27"/>
      <c r="C6853" s="27"/>
      <c r="D6853" s="27"/>
      <c r="E6853" s="27"/>
      <c r="F6853" s="26"/>
      <c r="G6853" s="28" t="str">
        <f t="shared" si="115"/>
        <v/>
      </c>
      <c r="H6853" s="31"/>
    </row>
    <row r="6854" spans="2:8">
      <c r="B6854" s="27"/>
      <c r="C6854" s="27"/>
      <c r="D6854" s="27"/>
      <c r="E6854" s="27"/>
      <c r="F6854" s="26"/>
      <c r="G6854" s="28" t="str">
        <f t="shared" si="115"/>
        <v/>
      </c>
      <c r="H6854" s="31"/>
    </row>
    <row r="6855" spans="2:8">
      <c r="B6855" s="27"/>
      <c r="C6855" s="27"/>
      <c r="D6855" s="27"/>
      <c r="E6855" s="27"/>
      <c r="F6855" s="26"/>
      <c r="G6855" s="28" t="str">
        <f t="shared" si="115"/>
        <v/>
      </c>
      <c r="H6855" s="31"/>
    </row>
    <row r="6856" spans="2:8">
      <c r="B6856" s="27"/>
      <c r="C6856" s="27"/>
      <c r="D6856" s="27"/>
      <c r="E6856" s="27"/>
      <c r="F6856" s="26"/>
      <c r="G6856" s="28" t="str">
        <f t="shared" si="115"/>
        <v/>
      </c>
      <c r="H6856" s="31"/>
    </row>
    <row r="6857" spans="2:8">
      <c r="B6857" s="27"/>
      <c r="C6857" s="27"/>
      <c r="D6857" s="27"/>
      <c r="E6857" s="27"/>
      <c r="F6857" s="26"/>
      <c r="G6857" s="28" t="str">
        <f t="shared" si="115"/>
        <v/>
      </c>
      <c r="H6857" s="31"/>
    </row>
    <row r="6858" spans="2:8">
      <c r="B6858" s="27"/>
      <c r="C6858" s="27"/>
      <c r="D6858" s="27"/>
      <c r="E6858" s="27"/>
      <c r="F6858" s="26"/>
      <c r="G6858" s="28" t="str">
        <f t="shared" si="115"/>
        <v/>
      </c>
      <c r="H6858" s="31"/>
    </row>
    <row r="6859" spans="2:8">
      <c r="B6859" s="27"/>
      <c r="C6859" s="27"/>
      <c r="D6859" s="27"/>
      <c r="E6859" s="27"/>
      <c r="F6859" s="26"/>
      <c r="G6859" s="28" t="str">
        <f t="shared" si="115"/>
        <v/>
      </c>
      <c r="H6859" s="31"/>
    </row>
    <row r="6860" spans="2:8">
      <c r="B6860" s="27"/>
      <c r="C6860" s="27"/>
      <c r="D6860" s="27"/>
      <c r="E6860" s="27"/>
      <c r="F6860" s="26"/>
      <c r="G6860" s="28" t="str">
        <f t="shared" si="115"/>
        <v/>
      </c>
      <c r="H6860" s="31"/>
    </row>
    <row r="6861" spans="2:8">
      <c r="B6861" s="27"/>
      <c r="C6861" s="27"/>
      <c r="D6861" s="27"/>
      <c r="E6861" s="27"/>
      <c r="F6861" s="26"/>
      <c r="G6861" s="28" t="str">
        <f t="shared" si="115"/>
        <v/>
      </c>
      <c r="H6861" s="31"/>
    </row>
    <row r="6862" spans="2:8">
      <c r="B6862" s="27"/>
      <c r="C6862" s="27"/>
      <c r="D6862" s="27"/>
      <c r="E6862" s="27"/>
      <c r="F6862" s="26"/>
      <c r="G6862" s="28" t="str">
        <f t="shared" si="115"/>
        <v/>
      </c>
      <c r="H6862" s="31"/>
    </row>
    <row r="6863" spans="2:8">
      <c r="B6863" s="27"/>
      <c r="C6863" s="27"/>
      <c r="D6863" s="27"/>
      <c r="E6863" s="27"/>
      <c r="F6863" s="26"/>
      <c r="G6863" s="28" t="str">
        <f t="shared" si="115"/>
        <v/>
      </c>
      <c r="H6863" s="31"/>
    </row>
    <row r="6864" spans="2:8">
      <c r="B6864" s="27"/>
      <c r="C6864" s="27"/>
      <c r="D6864" s="27"/>
      <c r="E6864" s="27"/>
      <c r="F6864" s="26"/>
      <c r="G6864" s="28" t="str">
        <f t="shared" si="115"/>
        <v/>
      </c>
      <c r="H6864" s="31"/>
    </row>
    <row r="6865" spans="2:8">
      <c r="B6865" s="27"/>
      <c r="C6865" s="27"/>
      <c r="D6865" s="27"/>
      <c r="E6865" s="27"/>
      <c r="F6865" s="26"/>
      <c r="G6865" s="28" t="str">
        <f t="shared" si="115"/>
        <v/>
      </c>
      <c r="H6865" s="31"/>
    </row>
    <row r="6866" spans="2:8">
      <c r="B6866" s="27"/>
      <c r="C6866" s="27"/>
      <c r="D6866" s="27"/>
      <c r="E6866" s="27"/>
      <c r="F6866" s="26"/>
      <c r="G6866" s="28" t="str">
        <f t="shared" si="115"/>
        <v/>
      </c>
      <c r="H6866" s="31"/>
    </row>
    <row r="6867" spans="2:8">
      <c r="B6867" s="27"/>
      <c r="C6867" s="27"/>
      <c r="D6867" s="27"/>
      <c r="E6867" s="27"/>
      <c r="F6867" s="26"/>
      <c r="G6867" s="28" t="str">
        <f t="shared" si="115"/>
        <v/>
      </c>
      <c r="H6867" s="31"/>
    </row>
    <row r="6868" spans="2:8">
      <c r="B6868" s="27"/>
      <c r="C6868" s="27"/>
      <c r="D6868" s="27"/>
      <c r="E6868" s="27"/>
      <c r="F6868" s="26"/>
      <c r="G6868" s="28" t="str">
        <f t="shared" si="115"/>
        <v/>
      </c>
      <c r="H6868" s="31"/>
    </row>
    <row r="6869" spans="2:8">
      <c r="B6869" s="27"/>
      <c r="C6869" s="27"/>
      <c r="D6869" s="27"/>
      <c r="E6869" s="27"/>
      <c r="F6869" s="26"/>
      <c r="G6869" s="28" t="str">
        <f t="shared" si="115"/>
        <v/>
      </c>
      <c r="H6869" s="31"/>
    </row>
    <row r="6870" spans="2:8">
      <c r="B6870" s="27"/>
      <c r="C6870" s="27"/>
      <c r="D6870" s="27"/>
      <c r="E6870" s="27"/>
      <c r="F6870" s="26"/>
      <c r="G6870" s="28" t="str">
        <f t="shared" si="115"/>
        <v/>
      </c>
      <c r="H6870" s="31"/>
    </row>
    <row r="6871" spans="2:8">
      <c r="B6871" s="27"/>
      <c r="C6871" s="27"/>
      <c r="D6871" s="27"/>
      <c r="E6871" s="27"/>
      <c r="F6871" s="26"/>
      <c r="G6871" s="28" t="str">
        <f t="shared" si="115"/>
        <v/>
      </c>
      <c r="H6871" s="31"/>
    </row>
    <row r="6872" spans="2:8">
      <c r="B6872" s="27"/>
      <c r="C6872" s="27"/>
      <c r="D6872" s="27"/>
      <c r="E6872" s="27"/>
      <c r="F6872" s="26"/>
      <c r="G6872" s="28" t="str">
        <f t="shared" si="115"/>
        <v/>
      </c>
      <c r="H6872" s="31"/>
    </row>
    <row r="6873" spans="2:8">
      <c r="B6873" s="27"/>
      <c r="C6873" s="27"/>
      <c r="D6873" s="27"/>
      <c r="E6873" s="27"/>
      <c r="F6873" s="26"/>
      <c r="G6873" s="28" t="str">
        <f t="shared" si="115"/>
        <v/>
      </c>
      <c r="H6873" s="31"/>
    </row>
    <row r="6874" spans="2:8">
      <c r="B6874" s="27"/>
      <c r="C6874" s="27"/>
      <c r="D6874" s="27"/>
      <c r="E6874" s="27"/>
      <c r="F6874" s="26"/>
      <c r="G6874" s="28" t="str">
        <f t="shared" si="115"/>
        <v/>
      </c>
      <c r="H6874" s="31"/>
    </row>
    <row r="6875" spans="2:8">
      <c r="B6875" s="27"/>
      <c r="C6875" s="27"/>
      <c r="D6875" s="27"/>
      <c r="E6875" s="27"/>
      <c r="F6875" s="26"/>
      <c r="G6875" s="28" t="str">
        <f t="shared" si="115"/>
        <v/>
      </c>
      <c r="H6875" s="31"/>
    </row>
    <row r="6876" spans="2:8">
      <c r="B6876" s="27"/>
      <c r="C6876" s="27"/>
      <c r="D6876" s="27"/>
      <c r="E6876" s="27"/>
      <c r="F6876" s="26"/>
      <c r="G6876" s="28" t="str">
        <f t="shared" si="115"/>
        <v/>
      </c>
      <c r="H6876" s="31"/>
    </row>
    <row r="6877" spans="2:8">
      <c r="B6877" s="27"/>
      <c r="C6877" s="27"/>
      <c r="D6877" s="27"/>
      <c r="E6877" s="27"/>
      <c r="F6877" s="26"/>
      <c r="G6877" s="28" t="str">
        <f t="shared" si="115"/>
        <v/>
      </c>
      <c r="H6877" s="31"/>
    </row>
    <row r="6878" spans="2:8">
      <c r="B6878" s="27"/>
      <c r="C6878" s="27"/>
      <c r="D6878" s="27"/>
      <c r="E6878" s="27"/>
      <c r="F6878" s="26"/>
      <c r="G6878" s="28" t="str">
        <f t="shared" si="115"/>
        <v/>
      </c>
      <c r="H6878" s="31"/>
    </row>
    <row r="6879" spans="2:8">
      <c r="B6879" s="27"/>
      <c r="C6879" s="27"/>
      <c r="D6879" s="27"/>
      <c r="E6879" s="27"/>
      <c r="F6879" s="26"/>
      <c r="G6879" s="28" t="str">
        <f t="shared" si="115"/>
        <v/>
      </c>
      <c r="H6879" s="31"/>
    </row>
    <row r="6880" spans="2:8">
      <c r="B6880" s="27"/>
      <c r="C6880" s="27"/>
      <c r="D6880" s="27"/>
      <c r="E6880" s="27"/>
      <c r="F6880" s="26"/>
      <c r="G6880" s="28" t="str">
        <f t="shared" si="115"/>
        <v/>
      </c>
      <c r="H6880" s="31"/>
    </row>
    <row r="6881" spans="2:8">
      <c r="B6881" s="27"/>
      <c r="C6881" s="27"/>
      <c r="D6881" s="27"/>
      <c r="E6881" s="27"/>
      <c r="F6881" s="26"/>
      <c r="G6881" s="28" t="str">
        <f t="shared" si="115"/>
        <v/>
      </c>
      <c r="H6881" s="31"/>
    </row>
    <row r="6882" spans="2:8">
      <c r="B6882" s="27"/>
      <c r="C6882" s="27"/>
      <c r="D6882" s="27"/>
      <c r="E6882" s="27"/>
      <c r="F6882" s="26"/>
      <c r="G6882" s="28" t="str">
        <f t="shared" si="115"/>
        <v/>
      </c>
      <c r="H6882" s="31"/>
    </row>
    <row r="6883" spans="2:8">
      <c r="B6883" s="27"/>
      <c r="C6883" s="27"/>
      <c r="D6883" s="27"/>
      <c r="E6883" s="27"/>
      <c r="F6883" s="26"/>
      <c r="G6883" s="28" t="str">
        <f t="shared" si="115"/>
        <v/>
      </c>
      <c r="H6883" s="31"/>
    </row>
    <row r="6884" spans="2:8">
      <c r="B6884" s="27"/>
      <c r="C6884" s="27"/>
      <c r="D6884" s="27"/>
      <c r="E6884" s="27"/>
      <c r="F6884" s="26"/>
      <c r="G6884" s="28" t="str">
        <f t="shared" si="115"/>
        <v/>
      </c>
      <c r="H6884" s="31"/>
    </row>
    <row r="6885" spans="2:8">
      <c r="B6885" s="27"/>
      <c r="C6885" s="27"/>
      <c r="D6885" s="27"/>
      <c r="E6885" s="27"/>
      <c r="F6885" s="26"/>
      <c r="G6885" s="28" t="str">
        <f t="shared" si="115"/>
        <v/>
      </c>
      <c r="H6885" s="31"/>
    </row>
    <row r="6886" spans="2:8">
      <c r="B6886" s="27"/>
      <c r="C6886" s="27"/>
      <c r="D6886" s="27"/>
      <c r="E6886" s="27"/>
      <c r="F6886" s="26"/>
      <c r="G6886" s="28" t="str">
        <f t="shared" si="115"/>
        <v/>
      </c>
      <c r="H6886" s="31"/>
    </row>
    <row r="6887" spans="2:8">
      <c r="B6887" s="27"/>
      <c r="C6887" s="27"/>
      <c r="D6887" s="27"/>
      <c r="E6887" s="27"/>
      <c r="F6887" s="26"/>
      <c r="G6887" s="28" t="str">
        <f t="shared" si="115"/>
        <v/>
      </c>
      <c r="H6887" s="31"/>
    </row>
    <row r="6888" spans="2:8">
      <c r="B6888" s="27"/>
      <c r="C6888" s="27"/>
      <c r="D6888" s="27"/>
      <c r="E6888" s="27"/>
      <c r="F6888" s="26"/>
      <c r="G6888" s="28" t="str">
        <f t="shared" si="115"/>
        <v/>
      </c>
      <c r="H6888" s="31"/>
    </row>
    <row r="6889" spans="2:8">
      <c r="B6889" s="27"/>
      <c r="C6889" s="27"/>
      <c r="D6889" s="27"/>
      <c r="E6889" s="27"/>
      <c r="F6889" s="26"/>
      <c r="G6889" s="28" t="str">
        <f t="shared" ref="G6889:G6952" si="116">IF(F6889="","",IF(F6889="EI",4,IF(F6889="EO",5.2,IF(F6889="EQ",3.9,IF(F6889="ILF",7.5,IF(F6889="EIF",5.4))))))</f>
        <v/>
      </c>
      <c r="H6889" s="31"/>
    </row>
    <row r="6890" spans="2:8">
      <c r="B6890" s="27"/>
      <c r="C6890" s="27"/>
      <c r="D6890" s="27"/>
      <c r="E6890" s="27"/>
      <c r="F6890" s="26"/>
      <c r="G6890" s="28" t="str">
        <f t="shared" si="116"/>
        <v/>
      </c>
      <c r="H6890" s="31"/>
    </row>
    <row r="6891" spans="2:8">
      <c r="B6891" s="27"/>
      <c r="C6891" s="27"/>
      <c r="D6891" s="27"/>
      <c r="E6891" s="27"/>
      <c r="F6891" s="26"/>
      <c r="G6891" s="28" t="str">
        <f t="shared" si="116"/>
        <v/>
      </c>
      <c r="H6891" s="31"/>
    </row>
    <row r="6892" spans="2:8">
      <c r="B6892" s="27"/>
      <c r="C6892" s="27"/>
      <c r="D6892" s="27"/>
      <c r="E6892" s="27"/>
      <c r="F6892" s="26"/>
      <c r="G6892" s="28" t="str">
        <f t="shared" si="116"/>
        <v/>
      </c>
      <c r="H6892" s="31"/>
    </row>
    <row r="6893" spans="2:8">
      <c r="B6893" s="27"/>
      <c r="C6893" s="27"/>
      <c r="D6893" s="27"/>
      <c r="E6893" s="27"/>
      <c r="F6893" s="26"/>
      <c r="G6893" s="28" t="str">
        <f t="shared" si="116"/>
        <v/>
      </c>
      <c r="H6893" s="31"/>
    </row>
    <row r="6894" spans="2:8">
      <c r="B6894" s="27"/>
      <c r="C6894" s="27"/>
      <c r="D6894" s="27"/>
      <c r="E6894" s="27"/>
      <c r="F6894" s="26"/>
      <c r="G6894" s="28" t="str">
        <f t="shared" si="116"/>
        <v/>
      </c>
      <c r="H6894" s="31"/>
    </row>
    <row r="6895" spans="2:8">
      <c r="B6895" s="27"/>
      <c r="C6895" s="27"/>
      <c r="D6895" s="27"/>
      <c r="E6895" s="27"/>
      <c r="F6895" s="26"/>
      <c r="G6895" s="28" t="str">
        <f t="shared" si="116"/>
        <v/>
      </c>
      <c r="H6895" s="31"/>
    </row>
    <row r="6896" spans="2:8">
      <c r="B6896" s="27"/>
      <c r="C6896" s="27"/>
      <c r="D6896" s="27"/>
      <c r="E6896" s="27"/>
      <c r="F6896" s="26"/>
      <c r="G6896" s="28" t="str">
        <f t="shared" si="116"/>
        <v/>
      </c>
      <c r="H6896" s="31"/>
    </row>
    <row r="6897" spans="2:8">
      <c r="B6897" s="27"/>
      <c r="C6897" s="27"/>
      <c r="D6897" s="27"/>
      <c r="E6897" s="27"/>
      <c r="F6897" s="26"/>
      <c r="G6897" s="28" t="str">
        <f t="shared" si="116"/>
        <v/>
      </c>
      <c r="H6897" s="31"/>
    </row>
    <row r="6898" spans="2:8">
      <c r="B6898" s="27"/>
      <c r="C6898" s="27"/>
      <c r="D6898" s="27"/>
      <c r="E6898" s="27"/>
      <c r="F6898" s="26"/>
      <c r="G6898" s="28" t="str">
        <f t="shared" si="116"/>
        <v/>
      </c>
      <c r="H6898" s="31"/>
    </row>
    <row r="6899" spans="2:8">
      <c r="B6899" s="27"/>
      <c r="C6899" s="27"/>
      <c r="D6899" s="27"/>
      <c r="E6899" s="27"/>
      <c r="F6899" s="26"/>
      <c r="G6899" s="28" t="str">
        <f t="shared" si="116"/>
        <v/>
      </c>
      <c r="H6899" s="31"/>
    </row>
    <row r="6900" spans="2:8">
      <c r="B6900" s="27"/>
      <c r="C6900" s="27"/>
      <c r="D6900" s="27"/>
      <c r="E6900" s="27"/>
      <c r="F6900" s="26"/>
      <c r="G6900" s="28" t="str">
        <f t="shared" si="116"/>
        <v/>
      </c>
      <c r="H6900" s="31"/>
    </row>
    <row r="6901" spans="2:8">
      <c r="B6901" s="27"/>
      <c r="C6901" s="27"/>
      <c r="D6901" s="27"/>
      <c r="E6901" s="27"/>
      <c r="F6901" s="26"/>
      <c r="G6901" s="28" t="str">
        <f t="shared" si="116"/>
        <v/>
      </c>
      <c r="H6901" s="31"/>
    </row>
    <row r="6902" spans="2:8">
      <c r="B6902" s="27"/>
      <c r="C6902" s="27"/>
      <c r="D6902" s="27"/>
      <c r="E6902" s="27"/>
      <c r="F6902" s="26"/>
      <c r="G6902" s="28" t="str">
        <f t="shared" si="116"/>
        <v/>
      </c>
      <c r="H6902" s="31"/>
    </row>
    <row r="6903" spans="2:8">
      <c r="B6903" s="27"/>
      <c r="C6903" s="27"/>
      <c r="D6903" s="27"/>
      <c r="E6903" s="27"/>
      <c r="F6903" s="26"/>
      <c r="G6903" s="28" t="str">
        <f t="shared" si="116"/>
        <v/>
      </c>
      <c r="H6903" s="31"/>
    </row>
    <row r="6904" spans="2:8">
      <c r="B6904" s="27"/>
      <c r="C6904" s="27"/>
      <c r="D6904" s="27"/>
      <c r="E6904" s="27"/>
      <c r="F6904" s="26"/>
      <c r="G6904" s="28" t="str">
        <f t="shared" si="116"/>
        <v/>
      </c>
      <c r="H6904" s="31"/>
    </row>
    <row r="6905" spans="2:8">
      <c r="B6905" s="27"/>
      <c r="C6905" s="27"/>
      <c r="D6905" s="27"/>
      <c r="E6905" s="27"/>
      <c r="F6905" s="26"/>
      <c r="G6905" s="28" t="str">
        <f t="shared" si="116"/>
        <v/>
      </c>
      <c r="H6905" s="31"/>
    </row>
    <row r="6906" spans="2:8">
      <c r="B6906" s="27"/>
      <c r="C6906" s="27"/>
      <c r="D6906" s="27"/>
      <c r="E6906" s="27"/>
      <c r="F6906" s="26"/>
      <c r="G6906" s="28" t="str">
        <f t="shared" si="116"/>
        <v/>
      </c>
      <c r="H6906" s="31"/>
    </row>
    <row r="6907" spans="2:8">
      <c r="B6907" s="27"/>
      <c r="C6907" s="27"/>
      <c r="D6907" s="27"/>
      <c r="E6907" s="27"/>
      <c r="F6907" s="26"/>
      <c r="G6907" s="28" t="str">
        <f t="shared" si="116"/>
        <v/>
      </c>
      <c r="H6907" s="31"/>
    </row>
    <row r="6908" spans="2:8">
      <c r="B6908" s="27"/>
      <c r="C6908" s="27"/>
      <c r="D6908" s="27"/>
      <c r="E6908" s="27"/>
      <c r="F6908" s="26"/>
      <c r="G6908" s="28" t="str">
        <f t="shared" si="116"/>
        <v/>
      </c>
      <c r="H6908" s="31"/>
    </row>
    <row r="6909" spans="2:8">
      <c r="B6909" s="27"/>
      <c r="C6909" s="27"/>
      <c r="D6909" s="27"/>
      <c r="E6909" s="27"/>
      <c r="F6909" s="26"/>
      <c r="G6909" s="28" t="str">
        <f t="shared" si="116"/>
        <v/>
      </c>
      <c r="H6909" s="31"/>
    </row>
    <row r="6910" spans="2:8">
      <c r="B6910" s="27"/>
      <c r="C6910" s="27"/>
      <c r="D6910" s="27"/>
      <c r="E6910" s="27"/>
      <c r="F6910" s="26"/>
      <c r="G6910" s="28" t="str">
        <f t="shared" si="116"/>
        <v/>
      </c>
      <c r="H6910" s="31"/>
    </row>
    <row r="6911" spans="2:8">
      <c r="B6911" s="27"/>
      <c r="C6911" s="27"/>
      <c r="D6911" s="27"/>
      <c r="E6911" s="27"/>
      <c r="F6911" s="26"/>
      <c r="G6911" s="28" t="str">
        <f t="shared" si="116"/>
        <v/>
      </c>
      <c r="H6911" s="31"/>
    </row>
    <row r="6912" spans="2:8">
      <c r="B6912" s="27"/>
      <c r="C6912" s="27"/>
      <c r="D6912" s="27"/>
      <c r="E6912" s="27"/>
      <c r="F6912" s="26"/>
      <c r="G6912" s="28" t="str">
        <f t="shared" si="116"/>
        <v/>
      </c>
      <c r="H6912" s="31"/>
    </row>
    <row r="6913" spans="2:8">
      <c r="B6913" s="27"/>
      <c r="C6913" s="27"/>
      <c r="D6913" s="27"/>
      <c r="E6913" s="27"/>
      <c r="F6913" s="26"/>
      <c r="G6913" s="28" t="str">
        <f t="shared" si="116"/>
        <v/>
      </c>
      <c r="H6913" s="31"/>
    </row>
    <row r="6914" spans="2:8">
      <c r="B6914" s="27"/>
      <c r="C6914" s="27"/>
      <c r="D6914" s="27"/>
      <c r="E6914" s="27"/>
      <c r="F6914" s="26"/>
      <c r="G6914" s="28" t="str">
        <f t="shared" si="116"/>
        <v/>
      </c>
      <c r="H6914" s="31"/>
    </row>
    <row r="6915" spans="2:8">
      <c r="B6915" s="27"/>
      <c r="C6915" s="27"/>
      <c r="D6915" s="27"/>
      <c r="E6915" s="27"/>
      <c r="F6915" s="26"/>
      <c r="G6915" s="28" t="str">
        <f t="shared" si="116"/>
        <v/>
      </c>
      <c r="H6915" s="31"/>
    </row>
    <row r="6916" spans="2:8">
      <c r="B6916" s="27"/>
      <c r="C6916" s="27"/>
      <c r="D6916" s="27"/>
      <c r="E6916" s="27"/>
      <c r="F6916" s="26"/>
      <c r="G6916" s="28" t="str">
        <f t="shared" si="116"/>
        <v/>
      </c>
      <c r="H6916" s="31"/>
    </row>
    <row r="6917" spans="2:8">
      <c r="B6917" s="27"/>
      <c r="C6917" s="27"/>
      <c r="D6917" s="27"/>
      <c r="E6917" s="27"/>
      <c r="F6917" s="26"/>
      <c r="G6917" s="28" t="str">
        <f t="shared" si="116"/>
        <v/>
      </c>
      <c r="H6917" s="31"/>
    </row>
    <row r="6918" spans="2:8">
      <c r="B6918" s="27"/>
      <c r="C6918" s="27"/>
      <c r="D6918" s="27"/>
      <c r="E6918" s="27"/>
      <c r="F6918" s="26"/>
      <c r="G6918" s="28" t="str">
        <f t="shared" si="116"/>
        <v/>
      </c>
      <c r="H6918" s="31"/>
    </row>
    <row r="6919" spans="2:8">
      <c r="B6919" s="27"/>
      <c r="C6919" s="27"/>
      <c r="D6919" s="27"/>
      <c r="E6919" s="27"/>
      <c r="F6919" s="26"/>
      <c r="G6919" s="28" t="str">
        <f t="shared" si="116"/>
        <v/>
      </c>
      <c r="H6919" s="31"/>
    </row>
    <row r="6920" spans="2:8">
      <c r="B6920" s="27"/>
      <c r="C6920" s="27"/>
      <c r="D6920" s="27"/>
      <c r="E6920" s="27"/>
      <c r="F6920" s="26"/>
      <c r="G6920" s="28" t="str">
        <f t="shared" si="116"/>
        <v/>
      </c>
      <c r="H6920" s="31"/>
    </row>
    <row r="6921" spans="2:8">
      <c r="B6921" s="27"/>
      <c r="C6921" s="27"/>
      <c r="D6921" s="27"/>
      <c r="E6921" s="27"/>
      <c r="F6921" s="26"/>
      <c r="G6921" s="28" t="str">
        <f t="shared" si="116"/>
        <v/>
      </c>
      <c r="H6921" s="31"/>
    </row>
    <row r="6922" spans="2:8">
      <c r="B6922" s="27"/>
      <c r="C6922" s="27"/>
      <c r="D6922" s="27"/>
      <c r="E6922" s="27"/>
      <c r="F6922" s="26"/>
      <c r="G6922" s="28" t="str">
        <f t="shared" si="116"/>
        <v/>
      </c>
      <c r="H6922" s="31"/>
    </row>
    <row r="6923" spans="2:8">
      <c r="B6923" s="27"/>
      <c r="C6923" s="27"/>
      <c r="D6923" s="27"/>
      <c r="E6923" s="27"/>
      <c r="F6923" s="26"/>
      <c r="G6923" s="28" t="str">
        <f t="shared" si="116"/>
        <v/>
      </c>
      <c r="H6923" s="31"/>
    </row>
    <row r="6924" spans="2:8">
      <c r="B6924" s="27"/>
      <c r="C6924" s="27"/>
      <c r="D6924" s="27"/>
      <c r="E6924" s="27"/>
      <c r="F6924" s="26"/>
      <c r="G6924" s="28" t="str">
        <f t="shared" si="116"/>
        <v/>
      </c>
      <c r="H6924" s="31"/>
    </row>
    <row r="6925" spans="2:8">
      <c r="B6925" s="27"/>
      <c r="C6925" s="27"/>
      <c r="D6925" s="27"/>
      <c r="E6925" s="27"/>
      <c r="F6925" s="26"/>
      <c r="G6925" s="28" t="str">
        <f t="shared" si="116"/>
        <v/>
      </c>
      <c r="H6925" s="31"/>
    </row>
    <row r="6926" spans="2:8">
      <c r="B6926" s="27"/>
      <c r="C6926" s="27"/>
      <c r="D6926" s="27"/>
      <c r="E6926" s="27"/>
      <c r="F6926" s="26"/>
      <c r="G6926" s="28" t="str">
        <f t="shared" si="116"/>
        <v/>
      </c>
      <c r="H6926" s="31"/>
    </row>
    <row r="6927" spans="2:8">
      <c r="B6927" s="27"/>
      <c r="C6927" s="27"/>
      <c r="D6927" s="27"/>
      <c r="E6927" s="27"/>
      <c r="F6927" s="26"/>
      <c r="G6927" s="28" t="str">
        <f t="shared" si="116"/>
        <v/>
      </c>
      <c r="H6927" s="31"/>
    </row>
    <row r="6928" spans="2:8">
      <c r="B6928" s="27"/>
      <c r="C6928" s="27"/>
      <c r="D6928" s="27"/>
      <c r="E6928" s="27"/>
      <c r="F6928" s="26"/>
      <c r="G6928" s="28" t="str">
        <f t="shared" si="116"/>
        <v/>
      </c>
      <c r="H6928" s="31"/>
    </row>
    <row r="6929" spans="2:8">
      <c r="B6929" s="27"/>
      <c r="C6929" s="27"/>
      <c r="D6929" s="27"/>
      <c r="E6929" s="27"/>
      <c r="F6929" s="26"/>
      <c r="G6929" s="28" t="str">
        <f t="shared" si="116"/>
        <v/>
      </c>
      <c r="H6929" s="31"/>
    </row>
    <row r="6930" spans="2:8">
      <c r="B6930" s="27"/>
      <c r="C6930" s="27"/>
      <c r="D6930" s="27"/>
      <c r="E6930" s="27"/>
      <c r="F6930" s="26"/>
      <c r="G6930" s="28" t="str">
        <f t="shared" si="116"/>
        <v/>
      </c>
      <c r="H6930" s="31"/>
    </row>
    <row r="6931" spans="2:8">
      <c r="B6931" s="27"/>
      <c r="C6931" s="27"/>
      <c r="D6931" s="27"/>
      <c r="E6931" s="27"/>
      <c r="F6931" s="26"/>
      <c r="G6931" s="28" t="str">
        <f t="shared" si="116"/>
        <v/>
      </c>
      <c r="H6931" s="31"/>
    </row>
    <row r="6932" spans="2:8">
      <c r="B6932" s="27"/>
      <c r="C6932" s="27"/>
      <c r="D6932" s="27"/>
      <c r="E6932" s="27"/>
      <c r="F6932" s="26"/>
      <c r="G6932" s="28" t="str">
        <f t="shared" si="116"/>
        <v/>
      </c>
      <c r="H6932" s="31"/>
    </row>
    <row r="6933" spans="2:8">
      <c r="B6933" s="27"/>
      <c r="C6933" s="27"/>
      <c r="D6933" s="27"/>
      <c r="E6933" s="27"/>
      <c r="F6933" s="26"/>
      <c r="G6933" s="28" t="str">
        <f t="shared" si="116"/>
        <v/>
      </c>
      <c r="H6933" s="31"/>
    </row>
    <row r="6934" spans="2:8">
      <c r="B6934" s="27"/>
      <c r="C6934" s="27"/>
      <c r="D6934" s="27"/>
      <c r="E6934" s="27"/>
      <c r="F6934" s="26"/>
      <c r="G6934" s="28" t="str">
        <f t="shared" si="116"/>
        <v/>
      </c>
      <c r="H6934" s="31"/>
    </row>
    <row r="6935" spans="2:8">
      <c r="B6935" s="27"/>
      <c r="C6935" s="27"/>
      <c r="D6935" s="27"/>
      <c r="E6935" s="27"/>
      <c r="F6935" s="26"/>
      <c r="G6935" s="28" t="str">
        <f t="shared" si="116"/>
        <v/>
      </c>
      <c r="H6935" s="31"/>
    </row>
    <row r="6936" spans="2:8">
      <c r="B6936" s="27"/>
      <c r="C6936" s="27"/>
      <c r="D6936" s="27"/>
      <c r="E6936" s="27"/>
      <c r="F6936" s="26"/>
      <c r="G6936" s="28" t="str">
        <f t="shared" si="116"/>
        <v/>
      </c>
      <c r="H6936" s="31"/>
    </row>
    <row r="6937" spans="2:8">
      <c r="B6937" s="27"/>
      <c r="C6937" s="27"/>
      <c r="D6937" s="27"/>
      <c r="E6937" s="27"/>
      <c r="F6937" s="26"/>
      <c r="G6937" s="28" t="str">
        <f t="shared" si="116"/>
        <v/>
      </c>
      <c r="H6937" s="31"/>
    </row>
    <row r="6938" spans="2:8">
      <c r="B6938" s="27"/>
      <c r="C6938" s="27"/>
      <c r="D6938" s="27"/>
      <c r="E6938" s="27"/>
      <c r="F6938" s="26"/>
      <c r="G6938" s="28" t="str">
        <f t="shared" si="116"/>
        <v/>
      </c>
      <c r="H6938" s="31"/>
    </row>
    <row r="6939" spans="2:8">
      <c r="B6939" s="27"/>
      <c r="C6939" s="27"/>
      <c r="D6939" s="27"/>
      <c r="E6939" s="27"/>
      <c r="F6939" s="26"/>
      <c r="G6939" s="28" t="str">
        <f t="shared" si="116"/>
        <v/>
      </c>
      <c r="H6939" s="31"/>
    </row>
    <row r="6940" spans="2:8">
      <c r="B6940" s="27"/>
      <c r="C6940" s="27"/>
      <c r="D6940" s="27"/>
      <c r="E6940" s="27"/>
      <c r="F6940" s="26"/>
      <c r="G6940" s="28" t="str">
        <f t="shared" si="116"/>
        <v/>
      </c>
      <c r="H6940" s="31"/>
    </row>
    <row r="6941" spans="2:8">
      <c r="B6941" s="27"/>
      <c r="C6941" s="27"/>
      <c r="D6941" s="27"/>
      <c r="E6941" s="27"/>
      <c r="F6941" s="26"/>
      <c r="G6941" s="28" t="str">
        <f t="shared" si="116"/>
        <v/>
      </c>
      <c r="H6941" s="31"/>
    </row>
    <row r="6942" spans="2:8">
      <c r="B6942" s="27"/>
      <c r="C6942" s="27"/>
      <c r="D6942" s="27"/>
      <c r="E6942" s="27"/>
      <c r="F6942" s="26"/>
      <c r="G6942" s="28" t="str">
        <f t="shared" si="116"/>
        <v/>
      </c>
      <c r="H6942" s="31"/>
    </row>
    <row r="6943" spans="2:8">
      <c r="B6943" s="27"/>
      <c r="C6943" s="27"/>
      <c r="D6943" s="27"/>
      <c r="E6943" s="27"/>
      <c r="F6943" s="26"/>
      <c r="G6943" s="28" t="str">
        <f t="shared" si="116"/>
        <v/>
      </c>
      <c r="H6943" s="31"/>
    </row>
    <row r="6944" spans="2:8">
      <c r="B6944" s="27"/>
      <c r="C6944" s="27"/>
      <c r="D6944" s="27"/>
      <c r="E6944" s="27"/>
      <c r="F6944" s="26"/>
      <c r="G6944" s="28" t="str">
        <f t="shared" si="116"/>
        <v/>
      </c>
      <c r="H6944" s="31"/>
    </row>
    <row r="6945" spans="2:8">
      <c r="B6945" s="27"/>
      <c r="C6945" s="27"/>
      <c r="D6945" s="27"/>
      <c r="E6945" s="27"/>
      <c r="F6945" s="26"/>
      <c r="G6945" s="28" t="str">
        <f t="shared" si="116"/>
        <v/>
      </c>
      <c r="H6945" s="31"/>
    </row>
    <row r="6946" spans="2:8">
      <c r="B6946" s="27"/>
      <c r="C6946" s="27"/>
      <c r="D6946" s="27"/>
      <c r="E6946" s="27"/>
      <c r="F6946" s="26"/>
      <c r="G6946" s="28" t="str">
        <f t="shared" si="116"/>
        <v/>
      </c>
      <c r="H6946" s="31"/>
    </row>
    <row r="6947" spans="2:8">
      <c r="B6947" s="27"/>
      <c r="C6947" s="27"/>
      <c r="D6947" s="27"/>
      <c r="E6947" s="27"/>
      <c r="F6947" s="26"/>
      <c r="G6947" s="28" t="str">
        <f t="shared" si="116"/>
        <v/>
      </c>
      <c r="H6947" s="31"/>
    </row>
    <row r="6948" spans="2:8">
      <c r="B6948" s="27"/>
      <c r="C6948" s="27"/>
      <c r="D6948" s="27"/>
      <c r="E6948" s="27"/>
      <c r="F6948" s="26"/>
      <c r="G6948" s="28" t="str">
        <f t="shared" si="116"/>
        <v/>
      </c>
      <c r="H6948" s="31"/>
    </row>
    <row r="6949" spans="2:8">
      <c r="B6949" s="27"/>
      <c r="C6949" s="27"/>
      <c r="D6949" s="27"/>
      <c r="E6949" s="27"/>
      <c r="F6949" s="26"/>
      <c r="G6949" s="28" t="str">
        <f t="shared" si="116"/>
        <v/>
      </c>
      <c r="H6949" s="31"/>
    </row>
    <row r="6950" spans="2:8">
      <c r="B6950" s="27"/>
      <c r="C6950" s="27"/>
      <c r="D6950" s="27"/>
      <c r="E6950" s="27"/>
      <c r="F6950" s="26"/>
      <c r="G6950" s="28" t="str">
        <f t="shared" si="116"/>
        <v/>
      </c>
      <c r="H6950" s="31"/>
    </row>
    <row r="6951" spans="2:8">
      <c r="B6951" s="27"/>
      <c r="C6951" s="27"/>
      <c r="D6951" s="27"/>
      <c r="E6951" s="27"/>
      <c r="F6951" s="26"/>
      <c r="G6951" s="28" t="str">
        <f t="shared" si="116"/>
        <v/>
      </c>
      <c r="H6951" s="31"/>
    </row>
    <row r="6952" spans="2:8">
      <c r="B6952" s="27"/>
      <c r="C6952" s="27"/>
      <c r="D6952" s="27"/>
      <c r="E6952" s="27"/>
      <c r="F6952" s="26"/>
      <c r="G6952" s="28" t="str">
        <f t="shared" si="116"/>
        <v/>
      </c>
      <c r="H6952" s="31"/>
    </row>
    <row r="6953" spans="2:8">
      <c r="B6953" s="27"/>
      <c r="C6953" s="27"/>
      <c r="D6953" s="27"/>
      <c r="E6953" s="27"/>
      <c r="F6953" s="26"/>
      <c r="G6953" s="28" t="str">
        <f t="shared" ref="G6953:G7016" si="117">IF(F6953="","",IF(F6953="EI",4,IF(F6953="EO",5.2,IF(F6953="EQ",3.9,IF(F6953="ILF",7.5,IF(F6953="EIF",5.4))))))</f>
        <v/>
      </c>
      <c r="H6953" s="31"/>
    </row>
    <row r="6954" spans="2:8">
      <c r="B6954" s="27"/>
      <c r="C6954" s="27"/>
      <c r="D6954" s="27"/>
      <c r="E6954" s="27"/>
      <c r="F6954" s="26"/>
      <c r="G6954" s="28" t="str">
        <f t="shared" si="117"/>
        <v/>
      </c>
      <c r="H6954" s="31"/>
    </row>
    <row r="6955" spans="2:8">
      <c r="B6955" s="27"/>
      <c r="C6955" s="27"/>
      <c r="D6955" s="27"/>
      <c r="E6955" s="27"/>
      <c r="F6955" s="26"/>
      <c r="G6955" s="28" t="str">
        <f t="shared" si="117"/>
        <v/>
      </c>
      <c r="H6955" s="31"/>
    </row>
    <row r="6956" spans="2:8">
      <c r="B6956" s="27"/>
      <c r="C6956" s="27"/>
      <c r="D6956" s="27"/>
      <c r="E6956" s="27"/>
      <c r="F6956" s="26"/>
      <c r="G6956" s="28" t="str">
        <f t="shared" si="117"/>
        <v/>
      </c>
      <c r="H6956" s="31"/>
    </row>
    <row r="6957" spans="2:8">
      <c r="B6957" s="27"/>
      <c r="C6957" s="27"/>
      <c r="D6957" s="27"/>
      <c r="E6957" s="27"/>
      <c r="F6957" s="26"/>
      <c r="G6957" s="28" t="str">
        <f t="shared" si="117"/>
        <v/>
      </c>
      <c r="H6957" s="31"/>
    </row>
    <row r="6958" spans="2:8">
      <c r="B6958" s="27"/>
      <c r="C6958" s="27"/>
      <c r="D6958" s="27"/>
      <c r="E6958" s="27"/>
      <c r="F6958" s="26"/>
      <c r="G6958" s="28" t="str">
        <f t="shared" si="117"/>
        <v/>
      </c>
      <c r="H6958" s="31"/>
    </row>
    <row r="6959" spans="2:8">
      <c r="B6959" s="27"/>
      <c r="C6959" s="27"/>
      <c r="D6959" s="27"/>
      <c r="E6959" s="27"/>
      <c r="F6959" s="26"/>
      <c r="G6959" s="28" t="str">
        <f t="shared" si="117"/>
        <v/>
      </c>
      <c r="H6959" s="31"/>
    </row>
    <row r="6960" spans="2:8">
      <c r="B6960" s="27"/>
      <c r="C6960" s="27"/>
      <c r="D6960" s="27"/>
      <c r="E6960" s="27"/>
      <c r="F6960" s="26"/>
      <c r="G6960" s="28" t="str">
        <f t="shared" si="117"/>
        <v/>
      </c>
      <c r="H6960" s="31"/>
    </row>
    <row r="6961" spans="2:8">
      <c r="B6961" s="27"/>
      <c r="C6961" s="27"/>
      <c r="D6961" s="27"/>
      <c r="E6961" s="27"/>
      <c r="F6961" s="26"/>
      <c r="G6961" s="28" t="str">
        <f t="shared" si="117"/>
        <v/>
      </c>
      <c r="H6961" s="31"/>
    </row>
    <row r="6962" spans="2:8">
      <c r="B6962" s="27"/>
      <c r="C6962" s="27"/>
      <c r="D6962" s="27"/>
      <c r="E6962" s="27"/>
      <c r="F6962" s="26"/>
      <c r="G6962" s="28" t="str">
        <f t="shared" si="117"/>
        <v/>
      </c>
      <c r="H6962" s="31"/>
    </row>
    <row r="6963" spans="2:8">
      <c r="B6963" s="27"/>
      <c r="C6963" s="27"/>
      <c r="D6963" s="27"/>
      <c r="E6963" s="27"/>
      <c r="F6963" s="26"/>
      <c r="G6963" s="28" t="str">
        <f t="shared" si="117"/>
        <v/>
      </c>
      <c r="H6963" s="31"/>
    </row>
    <row r="6964" spans="2:8">
      <c r="B6964" s="27"/>
      <c r="C6964" s="27"/>
      <c r="D6964" s="27"/>
      <c r="E6964" s="27"/>
      <c r="F6964" s="26"/>
      <c r="G6964" s="28" t="str">
        <f t="shared" si="117"/>
        <v/>
      </c>
      <c r="H6964" s="31"/>
    </row>
    <row r="6965" spans="2:8">
      <c r="B6965" s="27"/>
      <c r="C6965" s="27"/>
      <c r="D6965" s="27"/>
      <c r="E6965" s="27"/>
      <c r="F6965" s="26"/>
      <c r="G6965" s="28" t="str">
        <f t="shared" si="117"/>
        <v/>
      </c>
      <c r="H6965" s="31"/>
    </row>
    <row r="6966" spans="2:8">
      <c r="B6966" s="27"/>
      <c r="C6966" s="27"/>
      <c r="D6966" s="27"/>
      <c r="E6966" s="27"/>
      <c r="F6966" s="26"/>
      <c r="G6966" s="28" t="str">
        <f t="shared" si="117"/>
        <v/>
      </c>
      <c r="H6966" s="31"/>
    </row>
    <row r="6967" spans="2:8">
      <c r="B6967" s="27"/>
      <c r="C6967" s="27"/>
      <c r="D6967" s="27"/>
      <c r="E6967" s="27"/>
      <c r="F6967" s="26"/>
      <c r="G6967" s="28" t="str">
        <f t="shared" si="117"/>
        <v/>
      </c>
      <c r="H6967" s="31"/>
    </row>
    <row r="6968" spans="2:8">
      <c r="B6968" s="27"/>
      <c r="C6968" s="27"/>
      <c r="D6968" s="27"/>
      <c r="E6968" s="27"/>
      <c r="F6968" s="26"/>
      <c r="G6968" s="28" t="str">
        <f t="shared" si="117"/>
        <v/>
      </c>
      <c r="H6968" s="31"/>
    </row>
    <row r="6969" spans="2:8">
      <c r="B6969" s="27"/>
      <c r="C6969" s="27"/>
      <c r="D6969" s="27"/>
      <c r="E6969" s="27"/>
      <c r="F6969" s="26"/>
      <c r="G6969" s="28" t="str">
        <f t="shared" si="117"/>
        <v/>
      </c>
      <c r="H6969" s="31"/>
    </row>
    <row r="6970" spans="2:8">
      <c r="B6970" s="27"/>
      <c r="C6970" s="27"/>
      <c r="D6970" s="27"/>
      <c r="E6970" s="27"/>
      <c r="F6970" s="26"/>
      <c r="G6970" s="28" t="str">
        <f t="shared" si="117"/>
        <v/>
      </c>
      <c r="H6970" s="31"/>
    </row>
    <row r="6971" spans="2:8">
      <c r="B6971" s="27"/>
      <c r="C6971" s="27"/>
      <c r="D6971" s="27"/>
      <c r="E6971" s="27"/>
      <c r="F6971" s="26"/>
      <c r="G6971" s="28" t="str">
        <f t="shared" si="117"/>
        <v/>
      </c>
      <c r="H6971" s="31"/>
    </row>
    <row r="6972" spans="2:8">
      <c r="B6972" s="27"/>
      <c r="C6972" s="27"/>
      <c r="D6972" s="27"/>
      <c r="E6972" s="27"/>
      <c r="F6972" s="26"/>
      <c r="G6972" s="28" t="str">
        <f t="shared" si="117"/>
        <v/>
      </c>
      <c r="H6972" s="31"/>
    </row>
    <row r="6973" spans="2:8">
      <c r="B6973" s="27"/>
      <c r="C6973" s="27"/>
      <c r="D6973" s="27"/>
      <c r="E6973" s="27"/>
      <c r="F6973" s="26"/>
      <c r="G6973" s="28" t="str">
        <f t="shared" si="117"/>
        <v/>
      </c>
      <c r="H6973" s="31"/>
    </row>
    <row r="6974" spans="2:8">
      <c r="B6974" s="27"/>
      <c r="C6974" s="27"/>
      <c r="D6974" s="27"/>
      <c r="E6974" s="27"/>
      <c r="F6974" s="26"/>
      <c r="G6974" s="28" t="str">
        <f t="shared" si="117"/>
        <v/>
      </c>
      <c r="H6974" s="31"/>
    </row>
    <row r="6975" spans="2:8">
      <c r="B6975" s="27"/>
      <c r="C6975" s="27"/>
      <c r="D6975" s="27"/>
      <c r="E6975" s="27"/>
      <c r="F6975" s="26"/>
      <c r="G6975" s="28" t="str">
        <f t="shared" si="117"/>
        <v/>
      </c>
      <c r="H6975" s="31"/>
    </row>
    <row r="6976" spans="2:8">
      <c r="B6976" s="27"/>
      <c r="C6976" s="27"/>
      <c r="D6976" s="27"/>
      <c r="E6976" s="27"/>
      <c r="F6976" s="26"/>
      <c r="G6976" s="28" t="str">
        <f t="shared" si="117"/>
        <v/>
      </c>
      <c r="H6976" s="31"/>
    </row>
    <row r="6977" spans="2:8">
      <c r="B6977" s="27"/>
      <c r="C6977" s="27"/>
      <c r="D6977" s="27"/>
      <c r="E6977" s="27"/>
      <c r="F6977" s="26"/>
      <c r="G6977" s="28" t="str">
        <f t="shared" si="117"/>
        <v/>
      </c>
      <c r="H6977" s="31"/>
    </row>
    <row r="6978" spans="2:8">
      <c r="B6978" s="27"/>
      <c r="C6978" s="27"/>
      <c r="D6978" s="27"/>
      <c r="E6978" s="27"/>
      <c r="F6978" s="26"/>
      <c r="G6978" s="28" t="str">
        <f t="shared" si="117"/>
        <v/>
      </c>
      <c r="H6978" s="31"/>
    </row>
    <row r="6979" spans="2:8">
      <c r="B6979" s="27"/>
      <c r="C6979" s="27"/>
      <c r="D6979" s="27"/>
      <c r="E6979" s="27"/>
      <c r="F6979" s="26"/>
      <c r="G6979" s="28" t="str">
        <f t="shared" si="117"/>
        <v/>
      </c>
      <c r="H6979" s="31"/>
    </row>
    <row r="6980" spans="2:8">
      <c r="B6980" s="27"/>
      <c r="C6980" s="27"/>
      <c r="D6980" s="27"/>
      <c r="E6980" s="27"/>
      <c r="F6980" s="26"/>
      <c r="G6980" s="28" t="str">
        <f t="shared" si="117"/>
        <v/>
      </c>
      <c r="H6980" s="31"/>
    </row>
    <row r="6981" spans="2:8">
      <c r="B6981" s="27"/>
      <c r="C6981" s="27"/>
      <c r="D6981" s="27"/>
      <c r="E6981" s="27"/>
      <c r="F6981" s="26"/>
      <c r="G6981" s="28" t="str">
        <f t="shared" si="117"/>
        <v/>
      </c>
      <c r="H6981" s="31"/>
    </row>
    <row r="6982" spans="2:8">
      <c r="B6982" s="27"/>
      <c r="C6982" s="27"/>
      <c r="D6982" s="27"/>
      <c r="E6982" s="27"/>
      <c r="F6982" s="26"/>
      <c r="G6982" s="28" t="str">
        <f t="shared" si="117"/>
        <v/>
      </c>
      <c r="H6982" s="31"/>
    </row>
    <row r="6983" spans="2:8">
      <c r="B6983" s="27"/>
      <c r="C6983" s="27"/>
      <c r="D6983" s="27"/>
      <c r="E6983" s="27"/>
      <c r="F6983" s="26"/>
      <c r="G6983" s="28" t="str">
        <f t="shared" si="117"/>
        <v/>
      </c>
      <c r="H6983" s="31"/>
    </row>
    <row r="6984" spans="2:8">
      <c r="B6984" s="27"/>
      <c r="C6984" s="27"/>
      <c r="D6984" s="27"/>
      <c r="E6984" s="27"/>
      <c r="F6984" s="26"/>
      <c r="G6984" s="28" t="str">
        <f t="shared" si="117"/>
        <v/>
      </c>
      <c r="H6984" s="31"/>
    </row>
    <row r="6985" spans="2:8">
      <c r="B6985" s="27"/>
      <c r="C6985" s="27"/>
      <c r="D6985" s="27"/>
      <c r="E6985" s="27"/>
      <c r="F6985" s="26"/>
      <c r="G6985" s="28" t="str">
        <f t="shared" si="117"/>
        <v/>
      </c>
      <c r="H6985" s="31"/>
    </row>
    <row r="6986" spans="2:8">
      <c r="B6986" s="27"/>
      <c r="C6986" s="27"/>
      <c r="D6986" s="27"/>
      <c r="E6986" s="27"/>
      <c r="F6986" s="26"/>
      <c r="G6986" s="28" t="str">
        <f t="shared" si="117"/>
        <v/>
      </c>
      <c r="H6986" s="31"/>
    </row>
    <row r="6987" spans="2:8">
      <c r="B6987" s="27"/>
      <c r="C6987" s="27"/>
      <c r="D6987" s="27"/>
      <c r="E6987" s="27"/>
      <c r="F6987" s="26"/>
      <c r="G6987" s="28" t="str">
        <f t="shared" si="117"/>
        <v/>
      </c>
      <c r="H6987" s="31"/>
    </row>
    <row r="6988" spans="2:8">
      <c r="B6988" s="27"/>
      <c r="C6988" s="27"/>
      <c r="D6988" s="27"/>
      <c r="E6988" s="27"/>
      <c r="F6988" s="26"/>
      <c r="G6988" s="28" t="str">
        <f t="shared" si="117"/>
        <v/>
      </c>
      <c r="H6988" s="31"/>
    </row>
    <row r="6989" spans="2:8">
      <c r="B6989" s="27"/>
      <c r="C6989" s="27"/>
      <c r="D6989" s="27"/>
      <c r="E6989" s="27"/>
      <c r="F6989" s="26"/>
      <c r="G6989" s="28" t="str">
        <f t="shared" si="117"/>
        <v/>
      </c>
      <c r="H6989" s="31"/>
    </row>
    <row r="6990" spans="2:8">
      <c r="B6990" s="27"/>
      <c r="C6990" s="27"/>
      <c r="D6990" s="27"/>
      <c r="E6990" s="27"/>
      <c r="F6990" s="26"/>
      <c r="G6990" s="28" t="str">
        <f t="shared" si="117"/>
        <v/>
      </c>
      <c r="H6990" s="31"/>
    </row>
    <row r="6991" spans="2:8">
      <c r="B6991" s="27"/>
      <c r="C6991" s="27"/>
      <c r="D6991" s="27"/>
      <c r="E6991" s="27"/>
      <c r="F6991" s="26"/>
      <c r="G6991" s="28" t="str">
        <f t="shared" si="117"/>
        <v/>
      </c>
      <c r="H6991" s="31"/>
    </row>
    <row r="6992" spans="2:8">
      <c r="B6992" s="27"/>
      <c r="C6992" s="27"/>
      <c r="D6992" s="27"/>
      <c r="E6992" s="27"/>
      <c r="F6992" s="26"/>
      <c r="G6992" s="28" t="str">
        <f t="shared" si="117"/>
        <v/>
      </c>
      <c r="H6992" s="31"/>
    </row>
    <row r="6993" spans="2:8">
      <c r="B6993" s="27"/>
      <c r="C6993" s="27"/>
      <c r="D6993" s="27"/>
      <c r="E6993" s="27"/>
      <c r="F6993" s="26"/>
      <c r="G6993" s="28" t="str">
        <f t="shared" si="117"/>
        <v/>
      </c>
      <c r="H6993" s="31"/>
    </row>
    <row r="6994" spans="2:8">
      <c r="B6994" s="27"/>
      <c r="C6994" s="27"/>
      <c r="D6994" s="27"/>
      <c r="E6994" s="27"/>
      <c r="F6994" s="26"/>
      <c r="G6994" s="28" t="str">
        <f t="shared" si="117"/>
        <v/>
      </c>
      <c r="H6994" s="31"/>
    </row>
    <row r="6995" spans="2:8">
      <c r="B6995" s="27"/>
      <c r="C6995" s="27"/>
      <c r="D6995" s="27"/>
      <c r="E6995" s="27"/>
      <c r="F6995" s="26"/>
      <c r="G6995" s="28" t="str">
        <f t="shared" si="117"/>
        <v/>
      </c>
      <c r="H6995" s="31"/>
    </row>
    <row r="6996" spans="2:8">
      <c r="B6996" s="27"/>
      <c r="C6996" s="27"/>
      <c r="D6996" s="27"/>
      <c r="E6996" s="27"/>
      <c r="F6996" s="26"/>
      <c r="G6996" s="28" t="str">
        <f t="shared" si="117"/>
        <v/>
      </c>
      <c r="H6996" s="31"/>
    </row>
    <row r="6997" spans="2:8">
      <c r="B6997" s="27"/>
      <c r="C6997" s="27"/>
      <c r="D6997" s="27"/>
      <c r="E6997" s="27"/>
      <c r="F6997" s="26"/>
      <c r="G6997" s="28" t="str">
        <f t="shared" si="117"/>
        <v/>
      </c>
      <c r="H6997" s="31"/>
    </row>
    <row r="6998" spans="2:8">
      <c r="B6998" s="27"/>
      <c r="C6998" s="27"/>
      <c r="D6998" s="27"/>
      <c r="E6998" s="27"/>
      <c r="F6998" s="26"/>
      <c r="G6998" s="28" t="str">
        <f t="shared" si="117"/>
        <v/>
      </c>
      <c r="H6998" s="31"/>
    </row>
    <row r="6999" spans="2:8">
      <c r="B6999" s="27"/>
      <c r="C6999" s="27"/>
      <c r="D6999" s="27"/>
      <c r="E6999" s="27"/>
      <c r="F6999" s="26"/>
      <c r="G6999" s="28" t="str">
        <f t="shared" si="117"/>
        <v/>
      </c>
      <c r="H6999" s="31"/>
    </row>
    <row r="7000" spans="2:8">
      <c r="B7000" s="27"/>
      <c r="C7000" s="27"/>
      <c r="D7000" s="27"/>
      <c r="E7000" s="27"/>
      <c r="F7000" s="26"/>
      <c r="G7000" s="28" t="str">
        <f t="shared" si="117"/>
        <v/>
      </c>
      <c r="H7000" s="31"/>
    </row>
    <row r="7001" spans="2:8">
      <c r="B7001" s="27"/>
      <c r="C7001" s="27"/>
      <c r="D7001" s="27"/>
      <c r="E7001" s="27"/>
      <c r="F7001" s="26"/>
      <c r="G7001" s="28" t="str">
        <f t="shared" si="117"/>
        <v/>
      </c>
      <c r="H7001" s="31"/>
    </row>
    <row r="7002" spans="2:8">
      <c r="B7002" s="27"/>
      <c r="C7002" s="27"/>
      <c r="D7002" s="27"/>
      <c r="E7002" s="27"/>
      <c r="F7002" s="26"/>
      <c r="G7002" s="28" t="str">
        <f t="shared" si="117"/>
        <v/>
      </c>
      <c r="H7002" s="31"/>
    </row>
    <row r="7003" spans="2:8">
      <c r="B7003" s="27"/>
      <c r="C7003" s="27"/>
      <c r="D7003" s="27"/>
      <c r="E7003" s="27"/>
      <c r="F7003" s="26"/>
      <c r="G7003" s="28" t="str">
        <f t="shared" si="117"/>
        <v/>
      </c>
      <c r="H7003" s="31"/>
    </row>
    <row r="7004" spans="2:8">
      <c r="B7004" s="27"/>
      <c r="C7004" s="27"/>
      <c r="D7004" s="27"/>
      <c r="E7004" s="27"/>
      <c r="F7004" s="26"/>
      <c r="G7004" s="28" t="str">
        <f t="shared" si="117"/>
        <v/>
      </c>
      <c r="H7004" s="31"/>
    </row>
    <row r="7005" spans="2:8">
      <c r="B7005" s="27"/>
      <c r="C7005" s="27"/>
      <c r="D7005" s="27"/>
      <c r="E7005" s="27"/>
      <c r="F7005" s="26"/>
      <c r="G7005" s="28" t="str">
        <f t="shared" si="117"/>
        <v/>
      </c>
      <c r="H7005" s="31"/>
    </row>
    <row r="7006" spans="2:8">
      <c r="B7006" s="27"/>
      <c r="C7006" s="27"/>
      <c r="D7006" s="27"/>
      <c r="E7006" s="27"/>
      <c r="F7006" s="26"/>
      <c r="G7006" s="28" t="str">
        <f t="shared" si="117"/>
        <v/>
      </c>
      <c r="H7006" s="31"/>
    </row>
    <row r="7007" spans="2:8">
      <c r="B7007" s="27"/>
      <c r="C7007" s="27"/>
      <c r="D7007" s="27"/>
      <c r="E7007" s="27"/>
      <c r="F7007" s="26"/>
      <c r="G7007" s="28" t="str">
        <f t="shared" si="117"/>
        <v/>
      </c>
      <c r="H7007" s="31"/>
    </row>
    <row r="7008" spans="2:8">
      <c r="B7008" s="27"/>
      <c r="C7008" s="27"/>
      <c r="D7008" s="27"/>
      <c r="E7008" s="27"/>
      <c r="F7008" s="26"/>
      <c r="G7008" s="28" t="str">
        <f t="shared" si="117"/>
        <v/>
      </c>
      <c r="H7008" s="31"/>
    </row>
    <row r="7009" spans="2:8">
      <c r="B7009" s="27"/>
      <c r="C7009" s="27"/>
      <c r="D7009" s="27"/>
      <c r="E7009" s="27"/>
      <c r="F7009" s="26"/>
      <c r="G7009" s="28" t="str">
        <f t="shared" si="117"/>
        <v/>
      </c>
      <c r="H7009" s="31"/>
    </row>
    <row r="7010" spans="2:8">
      <c r="B7010" s="27"/>
      <c r="C7010" s="27"/>
      <c r="D7010" s="27"/>
      <c r="E7010" s="27"/>
      <c r="F7010" s="26"/>
      <c r="G7010" s="28" t="str">
        <f t="shared" si="117"/>
        <v/>
      </c>
      <c r="H7010" s="31"/>
    </row>
    <row r="7011" spans="2:8">
      <c r="B7011" s="27"/>
      <c r="C7011" s="27"/>
      <c r="D7011" s="27"/>
      <c r="E7011" s="27"/>
      <c r="F7011" s="26"/>
      <c r="G7011" s="28" t="str">
        <f t="shared" si="117"/>
        <v/>
      </c>
      <c r="H7011" s="31"/>
    </row>
    <row r="7012" spans="2:8">
      <c r="B7012" s="27"/>
      <c r="C7012" s="27"/>
      <c r="D7012" s="27"/>
      <c r="E7012" s="27"/>
      <c r="F7012" s="26"/>
      <c r="G7012" s="28" t="str">
        <f t="shared" si="117"/>
        <v/>
      </c>
      <c r="H7012" s="31"/>
    </row>
    <row r="7013" spans="2:8">
      <c r="B7013" s="27"/>
      <c r="C7013" s="27"/>
      <c r="D7013" s="27"/>
      <c r="E7013" s="27"/>
      <c r="F7013" s="26"/>
      <c r="G7013" s="28" t="str">
        <f t="shared" si="117"/>
        <v/>
      </c>
      <c r="H7013" s="31"/>
    </row>
    <row r="7014" spans="2:8">
      <c r="B7014" s="27"/>
      <c r="C7014" s="27"/>
      <c r="D7014" s="27"/>
      <c r="E7014" s="27"/>
      <c r="F7014" s="26"/>
      <c r="G7014" s="28" t="str">
        <f t="shared" si="117"/>
        <v/>
      </c>
      <c r="H7014" s="31"/>
    </row>
    <row r="7015" spans="2:8">
      <c r="B7015" s="27"/>
      <c r="C7015" s="27"/>
      <c r="D7015" s="27"/>
      <c r="E7015" s="27"/>
      <c r="F7015" s="26"/>
      <c r="G7015" s="28" t="str">
        <f t="shared" si="117"/>
        <v/>
      </c>
      <c r="H7015" s="31"/>
    </row>
    <row r="7016" spans="2:8">
      <c r="B7016" s="27"/>
      <c r="C7016" s="27"/>
      <c r="D7016" s="27"/>
      <c r="E7016" s="27"/>
      <c r="F7016" s="26"/>
      <c r="G7016" s="28" t="str">
        <f t="shared" si="117"/>
        <v/>
      </c>
      <c r="H7016" s="31"/>
    </row>
    <row r="7017" spans="2:8">
      <c r="B7017" s="27"/>
      <c r="C7017" s="27"/>
      <c r="D7017" s="27"/>
      <c r="E7017" s="27"/>
      <c r="F7017" s="26"/>
      <c r="G7017" s="28" t="str">
        <f t="shared" ref="G7017:G7080" si="118">IF(F7017="","",IF(F7017="EI",4,IF(F7017="EO",5.2,IF(F7017="EQ",3.9,IF(F7017="ILF",7.5,IF(F7017="EIF",5.4))))))</f>
        <v/>
      </c>
      <c r="H7017" s="31"/>
    </row>
    <row r="7018" spans="2:8">
      <c r="B7018" s="27"/>
      <c r="C7018" s="27"/>
      <c r="D7018" s="27"/>
      <c r="E7018" s="27"/>
      <c r="F7018" s="26"/>
      <c r="G7018" s="28" t="str">
        <f t="shared" si="118"/>
        <v/>
      </c>
      <c r="H7018" s="31"/>
    </row>
    <row r="7019" spans="2:8">
      <c r="B7019" s="27"/>
      <c r="C7019" s="27"/>
      <c r="D7019" s="27"/>
      <c r="E7019" s="27"/>
      <c r="F7019" s="26"/>
      <c r="G7019" s="28" t="str">
        <f t="shared" si="118"/>
        <v/>
      </c>
      <c r="H7019" s="31"/>
    </row>
    <row r="7020" spans="2:8">
      <c r="B7020" s="27"/>
      <c r="C7020" s="27"/>
      <c r="D7020" s="27"/>
      <c r="E7020" s="27"/>
      <c r="F7020" s="26"/>
      <c r="G7020" s="28" t="str">
        <f t="shared" si="118"/>
        <v/>
      </c>
      <c r="H7020" s="31"/>
    </row>
    <row r="7021" spans="2:8">
      <c r="B7021" s="27"/>
      <c r="C7021" s="27"/>
      <c r="D7021" s="27"/>
      <c r="E7021" s="27"/>
      <c r="F7021" s="26"/>
      <c r="G7021" s="28" t="str">
        <f t="shared" si="118"/>
        <v/>
      </c>
      <c r="H7021" s="31"/>
    </row>
    <row r="7022" spans="2:8">
      <c r="B7022" s="27"/>
      <c r="C7022" s="27"/>
      <c r="D7022" s="27"/>
      <c r="E7022" s="27"/>
      <c r="F7022" s="26"/>
      <c r="G7022" s="28" t="str">
        <f t="shared" si="118"/>
        <v/>
      </c>
      <c r="H7022" s="31"/>
    </row>
    <row r="7023" spans="2:8">
      <c r="B7023" s="27"/>
      <c r="C7023" s="27"/>
      <c r="D7023" s="27"/>
      <c r="E7023" s="27"/>
      <c r="F7023" s="26"/>
      <c r="G7023" s="28" t="str">
        <f t="shared" si="118"/>
        <v/>
      </c>
      <c r="H7023" s="31"/>
    </row>
    <row r="7024" spans="2:8">
      <c r="B7024" s="27"/>
      <c r="C7024" s="27"/>
      <c r="D7024" s="27"/>
      <c r="E7024" s="27"/>
      <c r="F7024" s="26"/>
      <c r="G7024" s="28" t="str">
        <f t="shared" si="118"/>
        <v/>
      </c>
      <c r="H7024" s="31"/>
    </row>
    <row r="7025" spans="2:8">
      <c r="B7025" s="27"/>
      <c r="C7025" s="27"/>
      <c r="D7025" s="27"/>
      <c r="E7025" s="27"/>
      <c r="F7025" s="26"/>
      <c r="G7025" s="28" t="str">
        <f t="shared" si="118"/>
        <v/>
      </c>
      <c r="H7025" s="31"/>
    </row>
    <row r="7026" spans="2:8">
      <c r="B7026" s="27"/>
      <c r="C7026" s="27"/>
      <c r="D7026" s="27"/>
      <c r="E7026" s="27"/>
      <c r="F7026" s="26"/>
      <c r="G7026" s="28" t="str">
        <f t="shared" si="118"/>
        <v/>
      </c>
      <c r="H7026" s="31"/>
    </row>
    <row r="7027" spans="2:8">
      <c r="B7027" s="27"/>
      <c r="C7027" s="27"/>
      <c r="D7027" s="27"/>
      <c r="E7027" s="27"/>
      <c r="F7027" s="26"/>
      <c r="G7027" s="28" t="str">
        <f t="shared" si="118"/>
        <v/>
      </c>
      <c r="H7027" s="31"/>
    </row>
    <row r="7028" spans="2:8">
      <c r="B7028" s="27"/>
      <c r="C7028" s="27"/>
      <c r="D7028" s="27"/>
      <c r="E7028" s="27"/>
      <c r="F7028" s="26"/>
      <c r="G7028" s="28" t="str">
        <f t="shared" si="118"/>
        <v/>
      </c>
      <c r="H7028" s="31"/>
    </row>
    <row r="7029" spans="2:8">
      <c r="B7029" s="27"/>
      <c r="C7029" s="27"/>
      <c r="D7029" s="27"/>
      <c r="E7029" s="27"/>
      <c r="F7029" s="26"/>
      <c r="G7029" s="28" t="str">
        <f t="shared" si="118"/>
        <v/>
      </c>
      <c r="H7029" s="31"/>
    </row>
    <row r="7030" spans="2:8">
      <c r="B7030" s="27"/>
      <c r="C7030" s="27"/>
      <c r="D7030" s="27"/>
      <c r="E7030" s="27"/>
      <c r="F7030" s="26"/>
      <c r="G7030" s="28" t="str">
        <f t="shared" si="118"/>
        <v/>
      </c>
      <c r="H7030" s="31"/>
    </row>
    <row r="7031" spans="2:8">
      <c r="B7031" s="27"/>
      <c r="C7031" s="27"/>
      <c r="D7031" s="27"/>
      <c r="E7031" s="27"/>
      <c r="F7031" s="26"/>
      <c r="G7031" s="28" t="str">
        <f t="shared" si="118"/>
        <v/>
      </c>
      <c r="H7031" s="31"/>
    </row>
    <row r="7032" spans="2:8">
      <c r="B7032" s="27"/>
      <c r="C7032" s="27"/>
      <c r="D7032" s="27"/>
      <c r="E7032" s="27"/>
      <c r="F7032" s="26"/>
      <c r="G7032" s="28" t="str">
        <f t="shared" si="118"/>
        <v/>
      </c>
      <c r="H7032" s="31"/>
    </row>
    <row r="7033" spans="2:8">
      <c r="B7033" s="27"/>
      <c r="C7033" s="27"/>
      <c r="D7033" s="27"/>
      <c r="E7033" s="27"/>
      <c r="F7033" s="26"/>
      <c r="G7033" s="28" t="str">
        <f t="shared" si="118"/>
        <v/>
      </c>
      <c r="H7033" s="31"/>
    </row>
    <row r="7034" spans="2:8">
      <c r="B7034" s="27"/>
      <c r="C7034" s="27"/>
      <c r="D7034" s="27"/>
      <c r="E7034" s="27"/>
      <c r="F7034" s="26"/>
      <c r="G7034" s="28" t="str">
        <f t="shared" si="118"/>
        <v/>
      </c>
      <c r="H7034" s="31"/>
    </row>
    <row r="7035" spans="2:8">
      <c r="B7035" s="27"/>
      <c r="C7035" s="27"/>
      <c r="D7035" s="27"/>
      <c r="E7035" s="27"/>
      <c r="F7035" s="26"/>
      <c r="G7035" s="28" t="str">
        <f t="shared" si="118"/>
        <v/>
      </c>
      <c r="H7035" s="31"/>
    </row>
    <row r="7036" spans="2:8">
      <c r="B7036" s="27"/>
      <c r="C7036" s="27"/>
      <c r="D7036" s="27"/>
      <c r="E7036" s="27"/>
      <c r="F7036" s="26"/>
      <c r="G7036" s="28" t="str">
        <f t="shared" si="118"/>
        <v/>
      </c>
      <c r="H7036" s="31"/>
    </row>
    <row r="7037" spans="2:8">
      <c r="B7037" s="27"/>
      <c r="C7037" s="27"/>
      <c r="D7037" s="27"/>
      <c r="E7037" s="27"/>
      <c r="F7037" s="26"/>
      <c r="G7037" s="28" t="str">
        <f t="shared" si="118"/>
        <v/>
      </c>
      <c r="H7037" s="31"/>
    </row>
    <row r="7038" spans="2:8">
      <c r="B7038" s="27"/>
      <c r="C7038" s="27"/>
      <c r="D7038" s="27"/>
      <c r="E7038" s="27"/>
      <c r="F7038" s="26"/>
      <c r="G7038" s="28" t="str">
        <f t="shared" si="118"/>
        <v/>
      </c>
      <c r="H7038" s="31"/>
    </row>
    <row r="7039" spans="2:8">
      <c r="B7039" s="27"/>
      <c r="C7039" s="27"/>
      <c r="D7039" s="27"/>
      <c r="E7039" s="27"/>
      <c r="F7039" s="26"/>
      <c r="G7039" s="28" t="str">
        <f t="shared" si="118"/>
        <v/>
      </c>
      <c r="H7039" s="31"/>
    </row>
    <row r="7040" spans="2:8">
      <c r="B7040" s="27"/>
      <c r="C7040" s="27"/>
      <c r="D7040" s="27"/>
      <c r="E7040" s="27"/>
      <c r="F7040" s="26"/>
      <c r="G7040" s="28" t="str">
        <f t="shared" si="118"/>
        <v/>
      </c>
      <c r="H7040" s="31"/>
    </row>
    <row r="7041" spans="2:8">
      <c r="B7041" s="27"/>
      <c r="C7041" s="27"/>
      <c r="D7041" s="27"/>
      <c r="E7041" s="27"/>
      <c r="F7041" s="26"/>
      <c r="G7041" s="28" t="str">
        <f t="shared" si="118"/>
        <v/>
      </c>
      <c r="H7041" s="31"/>
    </row>
    <row r="7042" spans="2:8">
      <c r="B7042" s="27"/>
      <c r="C7042" s="27"/>
      <c r="D7042" s="27"/>
      <c r="E7042" s="27"/>
      <c r="F7042" s="26"/>
      <c r="G7042" s="28" t="str">
        <f t="shared" si="118"/>
        <v/>
      </c>
      <c r="H7042" s="31"/>
    </row>
    <row r="7043" spans="2:8">
      <c r="B7043" s="27"/>
      <c r="C7043" s="27"/>
      <c r="D7043" s="27"/>
      <c r="E7043" s="27"/>
      <c r="F7043" s="26"/>
      <c r="G7043" s="28" t="str">
        <f t="shared" si="118"/>
        <v/>
      </c>
      <c r="H7043" s="31"/>
    </row>
    <row r="7044" spans="2:8">
      <c r="B7044" s="27"/>
      <c r="C7044" s="27"/>
      <c r="D7044" s="27"/>
      <c r="E7044" s="27"/>
      <c r="F7044" s="26"/>
      <c r="G7044" s="28" t="str">
        <f t="shared" si="118"/>
        <v/>
      </c>
      <c r="H7044" s="31"/>
    </row>
    <row r="7045" spans="2:8">
      <c r="B7045" s="27"/>
      <c r="C7045" s="27"/>
      <c r="D7045" s="27"/>
      <c r="E7045" s="27"/>
      <c r="F7045" s="26"/>
      <c r="G7045" s="28" t="str">
        <f t="shared" si="118"/>
        <v/>
      </c>
      <c r="H7045" s="31"/>
    </row>
    <row r="7046" spans="2:8">
      <c r="B7046" s="27"/>
      <c r="C7046" s="27"/>
      <c r="D7046" s="27"/>
      <c r="E7046" s="27"/>
      <c r="F7046" s="26"/>
      <c r="G7046" s="28" t="str">
        <f t="shared" si="118"/>
        <v/>
      </c>
      <c r="H7046" s="31"/>
    </row>
    <row r="7047" spans="2:8">
      <c r="B7047" s="27"/>
      <c r="C7047" s="27"/>
      <c r="D7047" s="27"/>
      <c r="E7047" s="27"/>
      <c r="F7047" s="26"/>
      <c r="G7047" s="28" t="str">
        <f t="shared" si="118"/>
        <v/>
      </c>
      <c r="H7047" s="31"/>
    </row>
    <row r="7048" spans="2:8">
      <c r="B7048" s="27"/>
      <c r="C7048" s="27"/>
      <c r="D7048" s="27"/>
      <c r="E7048" s="27"/>
      <c r="F7048" s="26"/>
      <c r="G7048" s="28" t="str">
        <f t="shared" si="118"/>
        <v/>
      </c>
      <c r="H7048" s="31"/>
    </row>
    <row r="7049" spans="2:8">
      <c r="B7049" s="27"/>
      <c r="C7049" s="27"/>
      <c r="D7049" s="27"/>
      <c r="E7049" s="27"/>
      <c r="F7049" s="26"/>
      <c r="G7049" s="28" t="str">
        <f t="shared" si="118"/>
        <v/>
      </c>
      <c r="H7049" s="31"/>
    </row>
    <row r="7050" spans="2:8">
      <c r="B7050" s="27"/>
      <c r="C7050" s="27"/>
      <c r="D7050" s="27"/>
      <c r="E7050" s="27"/>
      <c r="F7050" s="26"/>
      <c r="G7050" s="28" t="str">
        <f t="shared" si="118"/>
        <v/>
      </c>
      <c r="H7050" s="31"/>
    </row>
    <row r="7051" spans="2:8">
      <c r="B7051" s="27"/>
      <c r="C7051" s="27"/>
      <c r="D7051" s="27"/>
      <c r="E7051" s="27"/>
      <c r="F7051" s="26"/>
      <c r="G7051" s="28" t="str">
        <f t="shared" si="118"/>
        <v/>
      </c>
      <c r="H7051" s="31"/>
    </row>
    <row r="7052" spans="2:8">
      <c r="B7052" s="27"/>
      <c r="C7052" s="27"/>
      <c r="D7052" s="27"/>
      <c r="E7052" s="27"/>
      <c r="F7052" s="26"/>
      <c r="G7052" s="28" t="str">
        <f t="shared" si="118"/>
        <v/>
      </c>
      <c r="H7052" s="31"/>
    </row>
    <row r="7053" spans="2:8">
      <c r="B7053" s="27"/>
      <c r="C7053" s="27"/>
      <c r="D7053" s="27"/>
      <c r="E7053" s="27"/>
      <c r="F7053" s="26"/>
      <c r="G7053" s="28" t="str">
        <f t="shared" si="118"/>
        <v/>
      </c>
      <c r="H7053" s="31"/>
    </row>
    <row r="7054" spans="2:8">
      <c r="B7054" s="27"/>
      <c r="C7054" s="27"/>
      <c r="D7054" s="27"/>
      <c r="E7054" s="27"/>
      <c r="F7054" s="26"/>
      <c r="G7054" s="28" t="str">
        <f t="shared" si="118"/>
        <v/>
      </c>
      <c r="H7054" s="31"/>
    </row>
    <row r="7055" spans="2:8">
      <c r="B7055" s="27"/>
      <c r="C7055" s="27"/>
      <c r="D7055" s="27"/>
      <c r="E7055" s="27"/>
      <c r="F7055" s="26"/>
      <c r="G7055" s="28" t="str">
        <f t="shared" si="118"/>
        <v/>
      </c>
      <c r="H7055" s="31"/>
    </row>
    <row r="7056" spans="2:8">
      <c r="B7056" s="27"/>
      <c r="C7056" s="27"/>
      <c r="D7056" s="27"/>
      <c r="E7056" s="27"/>
      <c r="F7056" s="26"/>
      <c r="G7056" s="28" t="str">
        <f t="shared" si="118"/>
        <v/>
      </c>
      <c r="H7056" s="31"/>
    </row>
    <row r="7057" spans="2:8">
      <c r="B7057" s="27"/>
      <c r="C7057" s="27"/>
      <c r="D7057" s="27"/>
      <c r="E7057" s="27"/>
      <c r="F7057" s="26"/>
      <c r="G7057" s="28" t="str">
        <f t="shared" si="118"/>
        <v/>
      </c>
      <c r="H7057" s="31"/>
    </row>
    <row r="7058" spans="2:8">
      <c r="B7058" s="27"/>
      <c r="C7058" s="27"/>
      <c r="D7058" s="27"/>
      <c r="E7058" s="27"/>
      <c r="F7058" s="26"/>
      <c r="G7058" s="28" t="str">
        <f t="shared" si="118"/>
        <v/>
      </c>
      <c r="H7058" s="31"/>
    </row>
    <row r="7059" spans="2:8">
      <c r="B7059" s="27"/>
      <c r="C7059" s="27"/>
      <c r="D7059" s="27"/>
      <c r="E7059" s="27"/>
      <c r="F7059" s="26"/>
      <c r="G7059" s="28" t="str">
        <f t="shared" si="118"/>
        <v/>
      </c>
      <c r="H7059" s="31"/>
    </row>
    <row r="7060" spans="2:8">
      <c r="B7060" s="27"/>
      <c r="C7060" s="27"/>
      <c r="D7060" s="27"/>
      <c r="E7060" s="27"/>
      <c r="F7060" s="26"/>
      <c r="G7060" s="28" t="str">
        <f t="shared" si="118"/>
        <v/>
      </c>
      <c r="H7060" s="31"/>
    </row>
    <row r="7061" spans="2:8">
      <c r="B7061" s="27"/>
      <c r="C7061" s="27"/>
      <c r="D7061" s="27"/>
      <c r="E7061" s="27"/>
      <c r="F7061" s="26"/>
      <c r="G7061" s="28" t="str">
        <f t="shared" si="118"/>
        <v/>
      </c>
      <c r="H7061" s="31"/>
    </row>
    <row r="7062" spans="2:8">
      <c r="B7062" s="27"/>
      <c r="C7062" s="27"/>
      <c r="D7062" s="27"/>
      <c r="E7062" s="27"/>
      <c r="F7062" s="26"/>
      <c r="G7062" s="28" t="str">
        <f t="shared" si="118"/>
        <v/>
      </c>
      <c r="H7062" s="31"/>
    </row>
    <row r="7063" spans="2:8">
      <c r="B7063" s="27"/>
      <c r="C7063" s="27"/>
      <c r="D7063" s="27"/>
      <c r="E7063" s="27"/>
      <c r="F7063" s="26"/>
      <c r="G7063" s="28" t="str">
        <f t="shared" si="118"/>
        <v/>
      </c>
      <c r="H7063" s="31"/>
    </row>
    <row r="7064" spans="2:8">
      <c r="B7064" s="27"/>
      <c r="C7064" s="27"/>
      <c r="D7064" s="27"/>
      <c r="E7064" s="27"/>
      <c r="F7064" s="26"/>
      <c r="G7064" s="28" t="str">
        <f t="shared" si="118"/>
        <v/>
      </c>
      <c r="H7064" s="31"/>
    </row>
    <row r="7065" spans="2:8">
      <c r="B7065" s="27"/>
      <c r="C7065" s="27"/>
      <c r="D7065" s="27"/>
      <c r="E7065" s="27"/>
      <c r="F7065" s="26"/>
      <c r="G7065" s="28" t="str">
        <f t="shared" si="118"/>
        <v/>
      </c>
      <c r="H7065" s="31"/>
    </row>
    <row r="7066" spans="2:8">
      <c r="B7066" s="27"/>
      <c r="C7066" s="27"/>
      <c r="D7066" s="27"/>
      <c r="E7066" s="27"/>
      <c r="F7066" s="26"/>
      <c r="G7066" s="28" t="str">
        <f t="shared" si="118"/>
        <v/>
      </c>
      <c r="H7066" s="31"/>
    </row>
    <row r="7067" spans="2:8">
      <c r="B7067" s="27"/>
      <c r="C7067" s="27"/>
      <c r="D7067" s="27"/>
      <c r="E7067" s="27"/>
      <c r="F7067" s="26"/>
      <c r="G7067" s="28" t="str">
        <f t="shared" si="118"/>
        <v/>
      </c>
      <c r="H7067" s="31"/>
    </row>
    <row r="7068" spans="2:8">
      <c r="B7068" s="27"/>
      <c r="C7068" s="27"/>
      <c r="D7068" s="27"/>
      <c r="E7068" s="27"/>
      <c r="F7068" s="26"/>
      <c r="G7068" s="28" t="str">
        <f t="shared" si="118"/>
        <v/>
      </c>
      <c r="H7068" s="31"/>
    </row>
    <row r="7069" spans="2:8">
      <c r="B7069" s="27"/>
      <c r="C7069" s="27"/>
      <c r="D7069" s="27"/>
      <c r="E7069" s="27"/>
      <c r="F7069" s="26"/>
      <c r="G7069" s="28" t="str">
        <f t="shared" si="118"/>
        <v/>
      </c>
      <c r="H7069" s="31"/>
    </row>
    <row r="7070" spans="2:8">
      <c r="B7070" s="27"/>
      <c r="C7070" s="27"/>
      <c r="D7070" s="27"/>
      <c r="E7070" s="27"/>
      <c r="F7070" s="26"/>
      <c r="G7070" s="28" t="str">
        <f t="shared" si="118"/>
        <v/>
      </c>
      <c r="H7070" s="31"/>
    </row>
    <row r="7071" spans="2:8">
      <c r="B7071" s="27"/>
      <c r="C7071" s="27"/>
      <c r="D7071" s="27"/>
      <c r="E7071" s="27"/>
      <c r="F7071" s="26"/>
      <c r="G7071" s="28" t="str">
        <f t="shared" si="118"/>
        <v/>
      </c>
      <c r="H7071" s="31"/>
    </row>
    <row r="7072" spans="2:8">
      <c r="B7072" s="27"/>
      <c r="C7072" s="27"/>
      <c r="D7072" s="27"/>
      <c r="E7072" s="27"/>
      <c r="F7072" s="26"/>
      <c r="G7072" s="28" t="str">
        <f t="shared" si="118"/>
        <v/>
      </c>
      <c r="H7072" s="31"/>
    </row>
    <row r="7073" spans="2:8">
      <c r="B7073" s="27"/>
      <c r="C7073" s="27"/>
      <c r="D7073" s="27"/>
      <c r="E7073" s="27"/>
      <c r="F7073" s="26"/>
      <c r="G7073" s="28" t="str">
        <f t="shared" si="118"/>
        <v/>
      </c>
      <c r="H7073" s="31"/>
    </row>
    <row r="7074" spans="2:8">
      <c r="B7074" s="27"/>
      <c r="C7074" s="27"/>
      <c r="D7074" s="27"/>
      <c r="E7074" s="27"/>
      <c r="F7074" s="26"/>
      <c r="G7074" s="28" t="str">
        <f t="shared" si="118"/>
        <v/>
      </c>
      <c r="H7074" s="31"/>
    </row>
    <row r="7075" spans="2:8">
      <c r="B7075" s="27"/>
      <c r="C7075" s="27"/>
      <c r="D7075" s="27"/>
      <c r="E7075" s="27"/>
      <c r="F7075" s="26"/>
      <c r="G7075" s="28" t="str">
        <f t="shared" si="118"/>
        <v/>
      </c>
      <c r="H7075" s="31"/>
    </row>
    <row r="7076" spans="2:8">
      <c r="B7076" s="27"/>
      <c r="C7076" s="27"/>
      <c r="D7076" s="27"/>
      <c r="E7076" s="27"/>
      <c r="F7076" s="26"/>
      <c r="G7076" s="28" t="str">
        <f t="shared" si="118"/>
        <v/>
      </c>
      <c r="H7076" s="31"/>
    </row>
    <row r="7077" spans="2:8">
      <c r="B7077" s="27"/>
      <c r="C7077" s="27"/>
      <c r="D7077" s="27"/>
      <c r="E7077" s="27"/>
      <c r="F7077" s="26"/>
      <c r="G7077" s="28" t="str">
        <f t="shared" si="118"/>
        <v/>
      </c>
      <c r="H7077" s="31"/>
    </row>
    <row r="7078" spans="2:8">
      <c r="B7078" s="27"/>
      <c r="C7078" s="27"/>
      <c r="D7078" s="27"/>
      <c r="E7078" s="27"/>
      <c r="F7078" s="26"/>
      <c r="G7078" s="28" t="str">
        <f t="shared" si="118"/>
        <v/>
      </c>
      <c r="H7078" s="31"/>
    </row>
    <row r="7079" spans="2:8">
      <c r="B7079" s="27"/>
      <c r="C7079" s="27"/>
      <c r="D7079" s="27"/>
      <c r="E7079" s="27"/>
      <c r="F7079" s="26"/>
      <c r="G7079" s="28" t="str">
        <f t="shared" si="118"/>
        <v/>
      </c>
      <c r="H7079" s="31"/>
    </row>
    <row r="7080" spans="2:8">
      <c r="B7080" s="27"/>
      <c r="C7080" s="27"/>
      <c r="D7080" s="27"/>
      <c r="E7080" s="27"/>
      <c r="F7080" s="26"/>
      <c r="G7080" s="28" t="str">
        <f t="shared" si="118"/>
        <v/>
      </c>
      <c r="H7080" s="31"/>
    </row>
    <row r="7081" spans="2:8">
      <c r="B7081" s="27"/>
      <c r="C7081" s="27"/>
      <c r="D7081" s="27"/>
      <c r="E7081" s="27"/>
      <c r="F7081" s="26"/>
      <c r="G7081" s="28" t="str">
        <f t="shared" ref="G7081:G7144" si="119">IF(F7081="","",IF(F7081="EI",4,IF(F7081="EO",5.2,IF(F7081="EQ",3.9,IF(F7081="ILF",7.5,IF(F7081="EIF",5.4))))))</f>
        <v/>
      </c>
      <c r="H7081" s="31"/>
    </row>
    <row r="7082" spans="2:8">
      <c r="B7082" s="27"/>
      <c r="C7082" s="27"/>
      <c r="D7082" s="27"/>
      <c r="E7082" s="27"/>
      <c r="F7082" s="26"/>
      <c r="G7082" s="28" t="str">
        <f t="shared" si="119"/>
        <v/>
      </c>
      <c r="H7082" s="31"/>
    </row>
    <row r="7083" spans="2:8">
      <c r="B7083" s="27"/>
      <c r="C7083" s="27"/>
      <c r="D7083" s="27"/>
      <c r="E7083" s="27"/>
      <c r="F7083" s="26"/>
      <c r="G7083" s="28" t="str">
        <f t="shared" si="119"/>
        <v/>
      </c>
      <c r="H7083" s="31"/>
    </row>
    <row r="7084" spans="2:8">
      <c r="B7084" s="27"/>
      <c r="C7084" s="27"/>
      <c r="D7084" s="27"/>
      <c r="E7084" s="27"/>
      <c r="F7084" s="26"/>
      <c r="G7084" s="28" t="str">
        <f t="shared" si="119"/>
        <v/>
      </c>
      <c r="H7084" s="31"/>
    </row>
    <row r="7085" spans="2:8">
      <c r="B7085" s="27"/>
      <c r="C7085" s="27"/>
      <c r="D7085" s="27"/>
      <c r="E7085" s="27"/>
      <c r="F7085" s="26"/>
      <c r="G7085" s="28" t="str">
        <f t="shared" si="119"/>
        <v/>
      </c>
      <c r="H7085" s="31"/>
    </row>
    <row r="7086" spans="2:8">
      <c r="B7086" s="27"/>
      <c r="C7086" s="27"/>
      <c r="D7086" s="27"/>
      <c r="E7086" s="27"/>
      <c r="F7086" s="26"/>
      <c r="G7086" s="28" t="str">
        <f t="shared" si="119"/>
        <v/>
      </c>
      <c r="H7086" s="31"/>
    </row>
    <row r="7087" spans="2:8">
      <c r="B7087" s="27"/>
      <c r="C7087" s="27"/>
      <c r="D7087" s="27"/>
      <c r="E7087" s="27"/>
      <c r="F7087" s="26"/>
      <c r="G7087" s="28" t="str">
        <f t="shared" si="119"/>
        <v/>
      </c>
      <c r="H7087" s="31"/>
    </row>
    <row r="7088" spans="2:8">
      <c r="B7088" s="27"/>
      <c r="C7088" s="27"/>
      <c r="D7088" s="27"/>
      <c r="E7088" s="27"/>
      <c r="F7088" s="26"/>
      <c r="G7088" s="28" t="str">
        <f t="shared" si="119"/>
        <v/>
      </c>
      <c r="H7088" s="31"/>
    </row>
    <row r="7089" spans="2:8">
      <c r="B7089" s="27"/>
      <c r="C7089" s="27"/>
      <c r="D7089" s="27"/>
      <c r="E7089" s="27"/>
      <c r="F7089" s="26"/>
      <c r="G7089" s="28" t="str">
        <f t="shared" si="119"/>
        <v/>
      </c>
      <c r="H7089" s="31"/>
    </row>
    <row r="7090" spans="2:8">
      <c r="B7090" s="27"/>
      <c r="C7090" s="27"/>
      <c r="D7090" s="27"/>
      <c r="E7090" s="27"/>
      <c r="F7090" s="26"/>
      <c r="G7090" s="28" t="str">
        <f t="shared" si="119"/>
        <v/>
      </c>
      <c r="H7090" s="31"/>
    </row>
    <row r="7091" spans="2:8">
      <c r="B7091" s="27"/>
      <c r="C7091" s="27"/>
      <c r="D7091" s="27"/>
      <c r="E7091" s="27"/>
      <c r="F7091" s="26"/>
      <c r="G7091" s="28" t="str">
        <f t="shared" si="119"/>
        <v/>
      </c>
      <c r="H7091" s="31"/>
    </row>
    <row r="7092" spans="2:8">
      <c r="B7092" s="27"/>
      <c r="C7092" s="27"/>
      <c r="D7092" s="27"/>
      <c r="E7092" s="27"/>
      <c r="F7092" s="26"/>
      <c r="G7092" s="28" t="str">
        <f t="shared" si="119"/>
        <v/>
      </c>
      <c r="H7092" s="31"/>
    </row>
    <row r="7093" spans="2:8">
      <c r="B7093" s="27"/>
      <c r="C7093" s="27"/>
      <c r="D7093" s="27"/>
      <c r="E7093" s="27"/>
      <c r="F7093" s="26"/>
      <c r="G7093" s="28" t="str">
        <f t="shared" si="119"/>
        <v/>
      </c>
      <c r="H7093" s="31"/>
    </row>
    <row r="7094" spans="2:8">
      <c r="B7094" s="27"/>
      <c r="C7094" s="27"/>
      <c r="D7094" s="27"/>
      <c r="E7094" s="27"/>
      <c r="F7094" s="26"/>
      <c r="G7094" s="28" t="str">
        <f t="shared" si="119"/>
        <v/>
      </c>
      <c r="H7094" s="31"/>
    </row>
    <row r="7095" spans="2:8">
      <c r="B7095" s="27"/>
      <c r="C7095" s="27"/>
      <c r="D7095" s="27"/>
      <c r="E7095" s="27"/>
      <c r="F7095" s="26"/>
      <c r="G7095" s="28" t="str">
        <f t="shared" si="119"/>
        <v/>
      </c>
      <c r="H7095" s="31"/>
    </row>
    <row r="7096" spans="2:8">
      <c r="B7096" s="27"/>
      <c r="C7096" s="27"/>
      <c r="D7096" s="27"/>
      <c r="E7096" s="27"/>
      <c r="F7096" s="26"/>
      <c r="G7096" s="28" t="str">
        <f t="shared" si="119"/>
        <v/>
      </c>
      <c r="H7096" s="31"/>
    </row>
    <row r="7097" spans="2:8">
      <c r="B7097" s="27"/>
      <c r="C7097" s="27"/>
      <c r="D7097" s="27"/>
      <c r="E7097" s="27"/>
      <c r="F7097" s="26"/>
      <c r="G7097" s="28" t="str">
        <f t="shared" si="119"/>
        <v/>
      </c>
      <c r="H7097" s="31"/>
    </row>
    <row r="7098" spans="2:8">
      <c r="B7098" s="27"/>
      <c r="C7098" s="27"/>
      <c r="D7098" s="27"/>
      <c r="E7098" s="27"/>
      <c r="F7098" s="26"/>
      <c r="G7098" s="28" t="str">
        <f t="shared" si="119"/>
        <v/>
      </c>
      <c r="H7098" s="31"/>
    </row>
    <row r="7099" spans="2:8">
      <c r="B7099" s="27"/>
      <c r="C7099" s="27"/>
      <c r="D7099" s="27"/>
      <c r="E7099" s="27"/>
      <c r="F7099" s="26"/>
      <c r="G7099" s="28" t="str">
        <f t="shared" si="119"/>
        <v/>
      </c>
      <c r="H7099" s="31"/>
    </row>
    <row r="7100" spans="2:8">
      <c r="B7100" s="27"/>
      <c r="C7100" s="27"/>
      <c r="D7100" s="27"/>
      <c r="E7100" s="27"/>
      <c r="F7100" s="26"/>
      <c r="G7100" s="28" t="str">
        <f t="shared" si="119"/>
        <v/>
      </c>
      <c r="H7100" s="31"/>
    </row>
    <row r="7101" spans="2:8">
      <c r="B7101" s="27"/>
      <c r="C7101" s="27"/>
      <c r="D7101" s="27"/>
      <c r="E7101" s="27"/>
      <c r="F7101" s="26"/>
      <c r="G7101" s="28" t="str">
        <f t="shared" si="119"/>
        <v/>
      </c>
      <c r="H7101" s="31"/>
    </row>
    <row r="7102" spans="2:8">
      <c r="B7102" s="27"/>
      <c r="C7102" s="27"/>
      <c r="D7102" s="27"/>
      <c r="E7102" s="27"/>
      <c r="F7102" s="26"/>
      <c r="G7102" s="28" t="str">
        <f t="shared" si="119"/>
        <v/>
      </c>
      <c r="H7102" s="31"/>
    </row>
    <row r="7103" spans="2:8">
      <c r="B7103" s="27"/>
      <c r="C7103" s="27"/>
      <c r="D7103" s="27"/>
      <c r="E7103" s="27"/>
      <c r="F7103" s="26"/>
      <c r="G7103" s="28" t="str">
        <f t="shared" si="119"/>
        <v/>
      </c>
      <c r="H7103" s="31"/>
    </row>
    <row r="7104" spans="2:8">
      <c r="B7104" s="27"/>
      <c r="C7104" s="27"/>
      <c r="D7104" s="27"/>
      <c r="E7104" s="27"/>
      <c r="F7104" s="26"/>
      <c r="G7104" s="28" t="str">
        <f t="shared" si="119"/>
        <v/>
      </c>
      <c r="H7104" s="31"/>
    </row>
    <row r="7105" spans="2:8">
      <c r="B7105" s="27"/>
      <c r="C7105" s="27"/>
      <c r="D7105" s="27"/>
      <c r="E7105" s="27"/>
      <c r="F7105" s="26"/>
      <c r="G7105" s="28" t="str">
        <f t="shared" si="119"/>
        <v/>
      </c>
      <c r="H7105" s="31"/>
    </row>
    <row r="7106" spans="2:8">
      <c r="B7106" s="27"/>
      <c r="C7106" s="27"/>
      <c r="D7106" s="27"/>
      <c r="E7106" s="27"/>
      <c r="F7106" s="26"/>
      <c r="G7106" s="28" t="str">
        <f t="shared" si="119"/>
        <v/>
      </c>
      <c r="H7106" s="31"/>
    </row>
    <row r="7107" spans="2:8">
      <c r="B7107" s="27"/>
      <c r="C7107" s="27"/>
      <c r="D7107" s="27"/>
      <c r="E7107" s="27"/>
      <c r="F7107" s="26"/>
      <c r="G7107" s="28" t="str">
        <f t="shared" si="119"/>
        <v/>
      </c>
      <c r="H7107" s="31"/>
    </row>
    <row r="7108" spans="2:8">
      <c r="B7108" s="27"/>
      <c r="C7108" s="27"/>
      <c r="D7108" s="27"/>
      <c r="E7108" s="27"/>
      <c r="F7108" s="26"/>
      <c r="G7108" s="28" t="str">
        <f t="shared" si="119"/>
        <v/>
      </c>
      <c r="H7108" s="31"/>
    </row>
    <row r="7109" spans="2:8">
      <c r="B7109" s="27"/>
      <c r="C7109" s="27"/>
      <c r="D7109" s="27"/>
      <c r="E7109" s="27"/>
      <c r="F7109" s="26"/>
      <c r="G7109" s="28" t="str">
        <f t="shared" si="119"/>
        <v/>
      </c>
      <c r="H7109" s="31"/>
    </row>
    <row r="7110" spans="2:8">
      <c r="B7110" s="27"/>
      <c r="C7110" s="27"/>
      <c r="D7110" s="27"/>
      <c r="E7110" s="27"/>
      <c r="F7110" s="26"/>
      <c r="G7110" s="28" t="str">
        <f t="shared" si="119"/>
        <v/>
      </c>
      <c r="H7110" s="31"/>
    </row>
    <row r="7111" spans="2:8">
      <c r="B7111" s="27"/>
      <c r="C7111" s="27"/>
      <c r="D7111" s="27"/>
      <c r="E7111" s="27"/>
      <c r="F7111" s="26"/>
      <c r="G7111" s="28" t="str">
        <f t="shared" si="119"/>
        <v/>
      </c>
      <c r="H7111" s="31"/>
    </row>
    <row r="7112" spans="2:8">
      <c r="B7112" s="27"/>
      <c r="C7112" s="27"/>
      <c r="D7112" s="27"/>
      <c r="E7112" s="27"/>
      <c r="F7112" s="26"/>
      <c r="G7112" s="28" t="str">
        <f t="shared" si="119"/>
        <v/>
      </c>
      <c r="H7112" s="31"/>
    </row>
    <row r="7113" spans="2:8">
      <c r="B7113" s="27"/>
      <c r="C7113" s="27"/>
      <c r="D7113" s="27"/>
      <c r="E7113" s="27"/>
      <c r="F7113" s="26"/>
      <c r="G7113" s="28" t="str">
        <f t="shared" si="119"/>
        <v/>
      </c>
      <c r="H7113" s="31"/>
    </row>
    <row r="7114" spans="2:8">
      <c r="B7114" s="27"/>
      <c r="C7114" s="27"/>
      <c r="D7114" s="27"/>
      <c r="E7114" s="27"/>
      <c r="F7114" s="26"/>
      <c r="G7114" s="28" t="str">
        <f t="shared" si="119"/>
        <v/>
      </c>
      <c r="H7114" s="31"/>
    </row>
    <row r="7115" spans="2:8">
      <c r="B7115" s="27"/>
      <c r="C7115" s="27"/>
      <c r="D7115" s="27"/>
      <c r="E7115" s="27"/>
      <c r="F7115" s="26"/>
      <c r="G7115" s="28" t="str">
        <f t="shared" si="119"/>
        <v/>
      </c>
      <c r="H7115" s="31"/>
    </row>
    <row r="7116" spans="2:8">
      <c r="B7116" s="27"/>
      <c r="C7116" s="27"/>
      <c r="D7116" s="27"/>
      <c r="E7116" s="27"/>
      <c r="F7116" s="26"/>
      <c r="G7116" s="28" t="str">
        <f t="shared" si="119"/>
        <v/>
      </c>
      <c r="H7116" s="31"/>
    </row>
    <row r="7117" spans="2:8">
      <c r="B7117" s="27"/>
      <c r="C7117" s="27"/>
      <c r="D7117" s="27"/>
      <c r="E7117" s="27"/>
      <c r="F7117" s="26"/>
      <c r="G7117" s="28" t="str">
        <f t="shared" si="119"/>
        <v/>
      </c>
      <c r="H7117" s="31"/>
    </row>
    <row r="7118" spans="2:8">
      <c r="B7118" s="27"/>
      <c r="C7118" s="27"/>
      <c r="D7118" s="27"/>
      <c r="E7118" s="27"/>
      <c r="F7118" s="26"/>
      <c r="G7118" s="28" t="str">
        <f t="shared" si="119"/>
        <v/>
      </c>
      <c r="H7118" s="31"/>
    </row>
    <row r="7119" spans="2:8">
      <c r="B7119" s="27"/>
      <c r="C7119" s="27"/>
      <c r="D7119" s="27"/>
      <c r="E7119" s="27"/>
      <c r="F7119" s="26"/>
      <c r="G7119" s="28" t="str">
        <f t="shared" si="119"/>
        <v/>
      </c>
      <c r="H7119" s="31"/>
    </row>
    <row r="7120" spans="2:8">
      <c r="B7120" s="27"/>
      <c r="C7120" s="27"/>
      <c r="D7120" s="27"/>
      <c r="E7120" s="27"/>
      <c r="F7120" s="26"/>
      <c r="G7120" s="28" t="str">
        <f t="shared" si="119"/>
        <v/>
      </c>
      <c r="H7120" s="31"/>
    </row>
    <row r="7121" spans="2:8">
      <c r="B7121" s="27"/>
      <c r="C7121" s="27"/>
      <c r="D7121" s="27"/>
      <c r="E7121" s="27"/>
      <c r="F7121" s="26"/>
      <c r="G7121" s="28" t="str">
        <f t="shared" si="119"/>
        <v/>
      </c>
      <c r="H7121" s="31"/>
    </row>
    <row r="7122" spans="2:8">
      <c r="B7122" s="27"/>
      <c r="C7122" s="27"/>
      <c r="D7122" s="27"/>
      <c r="E7122" s="27"/>
      <c r="F7122" s="26"/>
      <c r="G7122" s="28" t="str">
        <f t="shared" si="119"/>
        <v/>
      </c>
      <c r="H7122" s="31"/>
    </row>
    <row r="7123" spans="2:8">
      <c r="B7123" s="27"/>
      <c r="C7123" s="27"/>
      <c r="D7123" s="27"/>
      <c r="E7123" s="27"/>
      <c r="F7123" s="26"/>
      <c r="G7123" s="28" t="str">
        <f t="shared" si="119"/>
        <v/>
      </c>
      <c r="H7123" s="31"/>
    </row>
    <row r="7124" spans="2:8">
      <c r="B7124" s="27"/>
      <c r="C7124" s="27"/>
      <c r="D7124" s="27"/>
      <c r="E7124" s="27"/>
      <c r="F7124" s="26"/>
      <c r="G7124" s="28" t="str">
        <f t="shared" si="119"/>
        <v/>
      </c>
      <c r="H7124" s="31"/>
    </row>
    <row r="7125" spans="2:8">
      <c r="B7125" s="27"/>
      <c r="C7125" s="27"/>
      <c r="D7125" s="27"/>
      <c r="E7125" s="27"/>
      <c r="F7125" s="26"/>
      <c r="G7125" s="28" t="str">
        <f t="shared" si="119"/>
        <v/>
      </c>
      <c r="H7125" s="31"/>
    </row>
    <row r="7126" spans="2:8">
      <c r="B7126" s="27"/>
      <c r="C7126" s="27"/>
      <c r="D7126" s="27"/>
      <c r="E7126" s="27"/>
      <c r="F7126" s="26"/>
      <c r="G7126" s="28" t="str">
        <f t="shared" si="119"/>
        <v/>
      </c>
      <c r="H7126" s="31"/>
    </row>
    <row r="7127" spans="2:8">
      <c r="B7127" s="27"/>
      <c r="C7127" s="27"/>
      <c r="D7127" s="27"/>
      <c r="E7127" s="27"/>
      <c r="F7127" s="26"/>
      <c r="G7127" s="28" t="str">
        <f t="shared" si="119"/>
        <v/>
      </c>
      <c r="H7127" s="31"/>
    </row>
    <row r="7128" spans="2:8">
      <c r="B7128" s="27"/>
      <c r="C7128" s="27"/>
      <c r="D7128" s="27"/>
      <c r="E7128" s="27"/>
      <c r="F7128" s="26"/>
      <c r="G7128" s="28" t="str">
        <f t="shared" si="119"/>
        <v/>
      </c>
      <c r="H7128" s="31"/>
    </row>
    <row r="7129" spans="2:8">
      <c r="B7129" s="27"/>
      <c r="C7129" s="27"/>
      <c r="D7129" s="27"/>
      <c r="E7129" s="27"/>
      <c r="F7129" s="26"/>
      <c r="G7129" s="28" t="str">
        <f t="shared" si="119"/>
        <v/>
      </c>
      <c r="H7129" s="31"/>
    </row>
    <row r="7130" spans="2:8">
      <c r="B7130" s="27"/>
      <c r="C7130" s="27"/>
      <c r="D7130" s="27"/>
      <c r="E7130" s="27"/>
      <c r="F7130" s="26"/>
      <c r="G7130" s="28" t="str">
        <f t="shared" si="119"/>
        <v/>
      </c>
      <c r="H7130" s="31"/>
    </row>
    <row r="7131" spans="2:8">
      <c r="B7131" s="27"/>
      <c r="C7131" s="27"/>
      <c r="D7131" s="27"/>
      <c r="E7131" s="27"/>
      <c r="F7131" s="26"/>
      <c r="G7131" s="28" t="str">
        <f t="shared" si="119"/>
        <v/>
      </c>
      <c r="H7131" s="31"/>
    </row>
    <row r="7132" spans="2:8">
      <c r="B7132" s="27"/>
      <c r="C7132" s="27"/>
      <c r="D7132" s="27"/>
      <c r="E7132" s="27"/>
      <c r="F7132" s="26"/>
      <c r="G7132" s="28" t="str">
        <f t="shared" si="119"/>
        <v/>
      </c>
      <c r="H7132" s="31"/>
    </row>
    <row r="7133" spans="2:8">
      <c r="B7133" s="27"/>
      <c r="C7133" s="27"/>
      <c r="D7133" s="27"/>
      <c r="E7133" s="27"/>
      <c r="F7133" s="26"/>
      <c r="G7133" s="28" t="str">
        <f t="shared" si="119"/>
        <v/>
      </c>
      <c r="H7133" s="31"/>
    </row>
    <row r="7134" spans="2:8">
      <c r="B7134" s="27"/>
      <c r="C7134" s="27"/>
      <c r="D7134" s="27"/>
      <c r="E7134" s="27"/>
      <c r="F7134" s="26"/>
      <c r="G7134" s="28" t="str">
        <f t="shared" si="119"/>
        <v/>
      </c>
      <c r="H7134" s="31"/>
    </row>
    <row r="7135" spans="2:8">
      <c r="B7135" s="27"/>
      <c r="C7135" s="27"/>
      <c r="D7135" s="27"/>
      <c r="E7135" s="27"/>
      <c r="F7135" s="26"/>
      <c r="G7135" s="28" t="str">
        <f t="shared" si="119"/>
        <v/>
      </c>
      <c r="H7135" s="31"/>
    </row>
    <row r="7136" spans="2:8">
      <c r="B7136" s="27"/>
      <c r="C7136" s="27"/>
      <c r="D7136" s="27"/>
      <c r="E7136" s="27"/>
      <c r="F7136" s="26"/>
      <c r="G7136" s="28" t="str">
        <f t="shared" si="119"/>
        <v/>
      </c>
      <c r="H7136" s="31"/>
    </row>
    <row r="7137" spans="2:8">
      <c r="B7137" s="27"/>
      <c r="C7137" s="27"/>
      <c r="D7137" s="27"/>
      <c r="E7137" s="27"/>
      <c r="F7137" s="26"/>
      <c r="G7137" s="28" t="str">
        <f t="shared" si="119"/>
        <v/>
      </c>
      <c r="H7137" s="31"/>
    </row>
    <row r="7138" spans="2:8">
      <c r="B7138" s="27"/>
      <c r="C7138" s="27"/>
      <c r="D7138" s="27"/>
      <c r="E7138" s="27"/>
      <c r="F7138" s="26"/>
      <c r="G7138" s="28" t="str">
        <f t="shared" si="119"/>
        <v/>
      </c>
      <c r="H7138" s="31"/>
    </row>
    <row r="7139" spans="2:8">
      <c r="B7139" s="27"/>
      <c r="C7139" s="27"/>
      <c r="D7139" s="27"/>
      <c r="E7139" s="27"/>
      <c r="F7139" s="26"/>
      <c r="G7139" s="28" t="str">
        <f t="shared" si="119"/>
        <v/>
      </c>
      <c r="H7139" s="31"/>
    </row>
    <row r="7140" spans="2:8">
      <c r="B7140" s="27"/>
      <c r="C7140" s="27"/>
      <c r="D7140" s="27"/>
      <c r="E7140" s="27"/>
      <c r="F7140" s="26"/>
      <c r="G7140" s="28" t="str">
        <f t="shared" si="119"/>
        <v/>
      </c>
      <c r="H7140" s="31"/>
    </row>
    <row r="7141" spans="2:8">
      <c r="B7141" s="27"/>
      <c r="C7141" s="27"/>
      <c r="D7141" s="27"/>
      <c r="E7141" s="27"/>
      <c r="F7141" s="26"/>
      <c r="G7141" s="28" t="str">
        <f t="shared" si="119"/>
        <v/>
      </c>
      <c r="H7141" s="31"/>
    </row>
    <row r="7142" spans="2:8">
      <c r="B7142" s="27"/>
      <c r="C7142" s="27"/>
      <c r="D7142" s="27"/>
      <c r="E7142" s="27"/>
      <c r="F7142" s="26"/>
      <c r="G7142" s="28" t="str">
        <f t="shared" si="119"/>
        <v/>
      </c>
      <c r="H7142" s="31"/>
    </row>
    <row r="7143" spans="2:8">
      <c r="B7143" s="27"/>
      <c r="C7143" s="27"/>
      <c r="D7143" s="27"/>
      <c r="E7143" s="27"/>
      <c r="F7143" s="26"/>
      <c r="G7143" s="28" t="str">
        <f t="shared" si="119"/>
        <v/>
      </c>
      <c r="H7143" s="31"/>
    </row>
    <row r="7144" spans="2:8">
      <c r="B7144" s="27"/>
      <c r="C7144" s="27"/>
      <c r="D7144" s="27"/>
      <c r="E7144" s="27"/>
      <c r="F7144" s="26"/>
      <c r="G7144" s="28" t="str">
        <f t="shared" si="119"/>
        <v/>
      </c>
      <c r="H7144" s="31"/>
    </row>
    <row r="7145" spans="2:8">
      <c r="B7145" s="27"/>
      <c r="C7145" s="27"/>
      <c r="D7145" s="27"/>
      <c r="E7145" s="27"/>
      <c r="F7145" s="26"/>
      <c r="G7145" s="28" t="str">
        <f t="shared" ref="G7145:G7208" si="120">IF(F7145="","",IF(F7145="EI",4,IF(F7145="EO",5.2,IF(F7145="EQ",3.9,IF(F7145="ILF",7.5,IF(F7145="EIF",5.4))))))</f>
        <v/>
      </c>
      <c r="H7145" s="31"/>
    </row>
    <row r="7146" spans="2:8">
      <c r="B7146" s="27"/>
      <c r="C7146" s="27"/>
      <c r="D7146" s="27"/>
      <c r="E7146" s="27"/>
      <c r="F7146" s="26"/>
      <c r="G7146" s="28" t="str">
        <f t="shared" si="120"/>
        <v/>
      </c>
      <c r="H7146" s="31"/>
    </row>
    <row r="7147" spans="2:8">
      <c r="B7147" s="27"/>
      <c r="C7147" s="27"/>
      <c r="D7147" s="27"/>
      <c r="E7147" s="27"/>
      <c r="F7147" s="26"/>
      <c r="G7147" s="28" t="str">
        <f t="shared" si="120"/>
        <v/>
      </c>
      <c r="H7147" s="31"/>
    </row>
    <row r="7148" spans="2:8">
      <c r="B7148" s="27"/>
      <c r="C7148" s="27"/>
      <c r="D7148" s="27"/>
      <c r="E7148" s="27"/>
      <c r="F7148" s="26"/>
      <c r="G7148" s="28" t="str">
        <f t="shared" si="120"/>
        <v/>
      </c>
      <c r="H7148" s="31"/>
    </row>
    <row r="7149" spans="2:8">
      <c r="B7149" s="27"/>
      <c r="C7149" s="27"/>
      <c r="D7149" s="27"/>
      <c r="E7149" s="27"/>
      <c r="F7149" s="26"/>
      <c r="G7149" s="28" t="str">
        <f t="shared" si="120"/>
        <v/>
      </c>
      <c r="H7149" s="31"/>
    </row>
    <row r="7150" spans="2:8">
      <c r="B7150" s="27"/>
      <c r="C7150" s="27"/>
      <c r="D7150" s="27"/>
      <c r="E7150" s="27"/>
      <c r="F7150" s="26"/>
      <c r="G7150" s="28" t="str">
        <f t="shared" si="120"/>
        <v/>
      </c>
      <c r="H7150" s="31"/>
    </row>
    <row r="7151" spans="2:8">
      <c r="B7151" s="27"/>
      <c r="C7151" s="27"/>
      <c r="D7151" s="27"/>
      <c r="E7151" s="27"/>
      <c r="F7151" s="26"/>
      <c r="G7151" s="28" t="str">
        <f t="shared" si="120"/>
        <v/>
      </c>
      <c r="H7151" s="31"/>
    </row>
    <row r="7152" spans="2:8">
      <c r="B7152" s="27"/>
      <c r="C7152" s="27"/>
      <c r="D7152" s="27"/>
      <c r="E7152" s="27"/>
      <c r="F7152" s="26"/>
      <c r="G7152" s="28" t="str">
        <f t="shared" si="120"/>
        <v/>
      </c>
      <c r="H7152" s="31"/>
    </row>
    <row r="7153" spans="2:8">
      <c r="B7153" s="27"/>
      <c r="C7153" s="27"/>
      <c r="D7153" s="27"/>
      <c r="E7153" s="27"/>
      <c r="F7153" s="26"/>
      <c r="G7153" s="28" t="str">
        <f t="shared" si="120"/>
        <v/>
      </c>
      <c r="H7153" s="31"/>
    </row>
    <row r="7154" spans="2:8">
      <c r="B7154" s="27"/>
      <c r="C7154" s="27"/>
      <c r="D7154" s="27"/>
      <c r="E7154" s="27"/>
      <c r="F7154" s="26"/>
      <c r="G7154" s="28" t="str">
        <f t="shared" si="120"/>
        <v/>
      </c>
      <c r="H7154" s="31"/>
    </row>
    <row r="7155" spans="2:8">
      <c r="B7155" s="27"/>
      <c r="C7155" s="27"/>
      <c r="D7155" s="27"/>
      <c r="E7155" s="27"/>
      <c r="F7155" s="26"/>
      <c r="G7155" s="28" t="str">
        <f t="shared" si="120"/>
        <v/>
      </c>
      <c r="H7155" s="31"/>
    </row>
    <row r="7156" spans="2:8">
      <c r="B7156" s="27"/>
      <c r="C7156" s="27"/>
      <c r="D7156" s="27"/>
      <c r="E7156" s="27"/>
      <c r="F7156" s="26"/>
      <c r="G7156" s="28" t="str">
        <f t="shared" si="120"/>
        <v/>
      </c>
      <c r="H7156" s="31"/>
    </row>
    <row r="7157" spans="2:8">
      <c r="B7157" s="27"/>
      <c r="C7157" s="27"/>
      <c r="D7157" s="27"/>
      <c r="E7157" s="27"/>
      <c r="F7157" s="26"/>
      <c r="G7157" s="28" t="str">
        <f t="shared" si="120"/>
        <v/>
      </c>
      <c r="H7157" s="31"/>
    </row>
    <row r="7158" spans="2:8">
      <c r="B7158" s="27"/>
      <c r="C7158" s="27"/>
      <c r="D7158" s="27"/>
      <c r="E7158" s="27"/>
      <c r="F7158" s="26"/>
      <c r="G7158" s="28" t="str">
        <f t="shared" si="120"/>
        <v/>
      </c>
      <c r="H7158" s="31"/>
    </row>
    <row r="7159" spans="2:8">
      <c r="B7159" s="27"/>
      <c r="C7159" s="27"/>
      <c r="D7159" s="27"/>
      <c r="E7159" s="27"/>
      <c r="F7159" s="26"/>
      <c r="G7159" s="28" t="str">
        <f t="shared" si="120"/>
        <v/>
      </c>
      <c r="H7159" s="31"/>
    </row>
    <row r="7160" spans="2:8">
      <c r="B7160" s="27"/>
      <c r="C7160" s="27"/>
      <c r="D7160" s="27"/>
      <c r="E7160" s="27"/>
      <c r="F7160" s="26"/>
      <c r="G7160" s="28" t="str">
        <f t="shared" si="120"/>
        <v/>
      </c>
      <c r="H7160" s="31"/>
    </row>
    <row r="7161" spans="2:8">
      <c r="B7161" s="27"/>
      <c r="C7161" s="27"/>
      <c r="D7161" s="27"/>
      <c r="E7161" s="27"/>
      <c r="F7161" s="26"/>
      <c r="G7161" s="28" t="str">
        <f t="shared" si="120"/>
        <v/>
      </c>
      <c r="H7161" s="31"/>
    </row>
    <row r="7162" spans="2:8">
      <c r="B7162" s="27"/>
      <c r="C7162" s="27"/>
      <c r="D7162" s="27"/>
      <c r="E7162" s="27"/>
      <c r="F7162" s="26"/>
      <c r="G7162" s="28" t="str">
        <f t="shared" si="120"/>
        <v/>
      </c>
      <c r="H7162" s="31"/>
    </row>
    <row r="7163" spans="2:8">
      <c r="B7163" s="27"/>
      <c r="C7163" s="27"/>
      <c r="D7163" s="27"/>
      <c r="E7163" s="27"/>
      <c r="F7163" s="26"/>
      <c r="G7163" s="28" t="str">
        <f t="shared" si="120"/>
        <v/>
      </c>
      <c r="H7163" s="31"/>
    </row>
    <row r="7164" spans="2:8">
      <c r="B7164" s="27"/>
      <c r="C7164" s="27"/>
      <c r="D7164" s="27"/>
      <c r="E7164" s="27"/>
      <c r="F7164" s="26"/>
      <c r="G7164" s="28" t="str">
        <f t="shared" si="120"/>
        <v/>
      </c>
      <c r="H7164" s="31"/>
    </row>
    <row r="7165" spans="2:8">
      <c r="B7165" s="27"/>
      <c r="C7165" s="27"/>
      <c r="D7165" s="27"/>
      <c r="E7165" s="27"/>
      <c r="F7165" s="26"/>
      <c r="G7165" s="28" t="str">
        <f t="shared" si="120"/>
        <v/>
      </c>
      <c r="H7165" s="31"/>
    </row>
    <row r="7166" spans="2:8">
      <c r="B7166" s="27"/>
      <c r="C7166" s="27"/>
      <c r="D7166" s="27"/>
      <c r="E7166" s="27"/>
      <c r="F7166" s="26"/>
      <c r="G7166" s="28" t="str">
        <f t="shared" si="120"/>
        <v/>
      </c>
      <c r="H7166" s="31"/>
    </row>
    <row r="7167" spans="2:8">
      <c r="B7167" s="27"/>
      <c r="C7167" s="27"/>
      <c r="D7167" s="27"/>
      <c r="E7167" s="27"/>
      <c r="F7167" s="26"/>
      <c r="G7167" s="28" t="str">
        <f t="shared" si="120"/>
        <v/>
      </c>
      <c r="H7167" s="31"/>
    </row>
    <row r="7168" spans="2:8">
      <c r="B7168" s="27"/>
      <c r="C7168" s="27"/>
      <c r="D7168" s="27"/>
      <c r="E7168" s="27"/>
      <c r="F7168" s="26"/>
      <c r="G7168" s="28" t="str">
        <f t="shared" si="120"/>
        <v/>
      </c>
      <c r="H7168" s="31"/>
    </row>
    <row r="7169" spans="2:8">
      <c r="B7169" s="27"/>
      <c r="C7169" s="27"/>
      <c r="D7169" s="27"/>
      <c r="E7169" s="27"/>
      <c r="F7169" s="26"/>
      <c r="G7169" s="28" t="str">
        <f t="shared" si="120"/>
        <v/>
      </c>
      <c r="H7169" s="31"/>
    </row>
    <row r="7170" spans="2:8">
      <c r="B7170" s="27"/>
      <c r="C7170" s="27"/>
      <c r="D7170" s="27"/>
      <c r="E7170" s="27"/>
      <c r="F7170" s="26"/>
      <c r="G7170" s="28" t="str">
        <f t="shared" si="120"/>
        <v/>
      </c>
      <c r="H7170" s="31"/>
    </row>
    <row r="7171" spans="2:8">
      <c r="B7171" s="27"/>
      <c r="C7171" s="27"/>
      <c r="D7171" s="27"/>
      <c r="E7171" s="27"/>
      <c r="F7171" s="26"/>
      <c r="G7171" s="28" t="str">
        <f t="shared" si="120"/>
        <v/>
      </c>
      <c r="H7171" s="31"/>
    </row>
    <row r="7172" spans="2:8">
      <c r="B7172" s="27"/>
      <c r="C7172" s="27"/>
      <c r="D7172" s="27"/>
      <c r="E7172" s="27"/>
      <c r="F7172" s="26"/>
      <c r="G7172" s="28" t="str">
        <f t="shared" si="120"/>
        <v/>
      </c>
      <c r="H7172" s="31"/>
    </row>
    <row r="7173" spans="2:8">
      <c r="B7173" s="27"/>
      <c r="C7173" s="27"/>
      <c r="D7173" s="27"/>
      <c r="E7173" s="27"/>
      <c r="F7173" s="26"/>
      <c r="G7173" s="28" t="str">
        <f t="shared" si="120"/>
        <v/>
      </c>
      <c r="H7173" s="31"/>
    </row>
    <row r="7174" spans="2:8">
      <c r="B7174" s="27"/>
      <c r="C7174" s="27"/>
      <c r="D7174" s="27"/>
      <c r="E7174" s="27"/>
      <c r="F7174" s="26"/>
      <c r="G7174" s="28" t="str">
        <f t="shared" si="120"/>
        <v/>
      </c>
      <c r="H7174" s="31"/>
    </row>
    <row r="7175" spans="2:8">
      <c r="B7175" s="27"/>
      <c r="C7175" s="27"/>
      <c r="D7175" s="27"/>
      <c r="E7175" s="27"/>
      <c r="F7175" s="26"/>
      <c r="G7175" s="28" t="str">
        <f t="shared" si="120"/>
        <v/>
      </c>
      <c r="H7175" s="31"/>
    </row>
    <row r="7176" spans="2:8">
      <c r="B7176" s="27"/>
      <c r="C7176" s="27"/>
      <c r="D7176" s="27"/>
      <c r="E7176" s="27"/>
      <c r="F7176" s="26"/>
      <c r="G7176" s="28" t="str">
        <f t="shared" si="120"/>
        <v/>
      </c>
      <c r="H7176" s="31"/>
    </row>
    <row r="7177" spans="2:8">
      <c r="B7177" s="27"/>
      <c r="C7177" s="27"/>
      <c r="D7177" s="27"/>
      <c r="E7177" s="27"/>
      <c r="F7177" s="26"/>
      <c r="G7177" s="28" t="str">
        <f t="shared" si="120"/>
        <v/>
      </c>
      <c r="H7177" s="31"/>
    </row>
    <row r="7178" spans="2:8">
      <c r="B7178" s="27"/>
      <c r="C7178" s="27"/>
      <c r="D7178" s="27"/>
      <c r="E7178" s="27"/>
      <c r="F7178" s="26"/>
      <c r="G7178" s="28" t="str">
        <f t="shared" si="120"/>
        <v/>
      </c>
      <c r="H7178" s="31"/>
    </row>
    <row r="7179" spans="2:8">
      <c r="B7179" s="27"/>
      <c r="C7179" s="27"/>
      <c r="D7179" s="27"/>
      <c r="E7179" s="27"/>
      <c r="F7179" s="26"/>
      <c r="G7179" s="28" t="str">
        <f t="shared" si="120"/>
        <v/>
      </c>
      <c r="H7179" s="31"/>
    </row>
    <row r="7180" spans="2:8">
      <c r="B7180" s="27"/>
      <c r="C7180" s="27"/>
      <c r="D7180" s="27"/>
      <c r="E7180" s="27"/>
      <c r="F7180" s="26"/>
      <c r="G7180" s="28" t="str">
        <f t="shared" si="120"/>
        <v/>
      </c>
      <c r="H7180" s="31"/>
    </row>
    <row r="7181" spans="2:8">
      <c r="B7181" s="27"/>
      <c r="C7181" s="27"/>
      <c r="D7181" s="27"/>
      <c r="E7181" s="27"/>
      <c r="F7181" s="26"/>
      <c r="G7181" s="28" t="str">
        <f t="shared" si="120"/>
        <v/>
      </c>
      <c r="H7181" s="31"/>
    </row>
    <row r="7182" spans="2:8">
      <c r="B7182" s="27"/>
      <c r="C7182" s="27"/>
      <c r="D7182" s="27"/>
      <c r="E7182" s="27"/>
      <c r="F7182" s="26"/>
      <c r="G7182" s="28" t="str">
        <f t="shared" si="120"/>
        <v/>
      </c>
      <c r="H7182" s="31"/>
    </row>
    <row r="7183" spans="2:8">
      <c r="B7183" s="27"/>
      <c r="C7183" s="27"/>
      <c r="D7183" s="27"/>
      <c r="E7183" s="27"/>
      <c r="F7183" s="26"/>
      <c r="G7183" s="28" t="str">
        <f t="shared" si="120"/>
        <v/>
      </c>
      <c r="H7183" s="31"/>
    </row>
    <row r="7184" spans="2:8">
      <c r="B7184" s="27"/>
      <c r="C7184" s="27"/>
      <c r="D7184" s="27"/>
      <c r="E7184" s="27"/>
      <c r="F7184" s="26"/>
      <c r="G7184" s="28" t="str">
        <f t="shared" si="120"/>
        <v/>
      </c>
      <c r="H7184" s="31"/>
    </row>
    <row r="7185" spans="2:8">
      <c r="B7185" s="27"/>
      <c r="C7185" s="27"/>
      <c r="D7185" s="27"/>
      <c r="E7185" s="27"/>
      <c r="F7185" s="26"/>
      <c r="G7185" s="28" t="str">
        <f t="shared" si="120"/>
        <v/>
      </c>
      <c r="H7185" s="31"/>
    </row>
    <row r="7186" spans="2:8">
      <c r="B7186" s="27"/>
      <c r="C7186" s="27"/>
      <c r="D7186" s="27"/>
      <c r="E7186" s="27"/>
      <c r="F7186" s="26"/>
      <c r="G7186" s="28" t="str">
        <f t="shared" si="120"/>
        <v/>
      </c>
      <c r="H7186" s="31"/>
    </row>
    <row r="7187" spans="2:8">
      <c r="B7187" s="27"/>
      <c r="C7187" s="27"/>
      <c r="D7187" s="27"/>
      <c r="E7187" s="27"/>
      <c r="F7187" s="26"/>
      <c r="G7187" s="28" t="str">
        <f t="shared" si="120"/>
        <v/>
      </c>
      <c r="H7187" s="31"/>
    </row>
    <row r="7188" spans="2:8">
      <c r="B7188" s="27"/>
      <c r="C7188" s="27"/>
      <c r="D7188" s="27"/>
      <c r="E7188" s="27"/>
      <c r="F7188" s="26"/>
      <c r="G7188" s="28" t="str">
        <f t="shared" si="120"/>
        <v/>
      </c>
      <c r="H7188" s="31"/>
    </row>
    <row r="7189" spans="2:8">
      <c r="B7189" s="27"/>
      <c r="C7189" s="27"/>
      <c r="D7189" s="27"/>
      <c r="E7189" s="27"/>
      <c r="F7189" s="26"/>
      <c r="G7189" s="28" t="str">
        <f t="shared" si="120"/>
        <v/>
      </c>
      <c r="H7189" s="31"/>
    </row>
    <row r="7190" spans="2:8">
      <c r="B7190" s="27"/>
      <c r="C7190" s="27"/>
      <c r="D7190" s="27"/>
      <c r="E7190" s="27"/>
      <c r="F7190" s="26"/>
      <c r="G7190" s="28" t="str">
        <f t="shared" si="120"/>
        <v/>
      </c>
      <c r="H7190" s="31"/>
    </row>
    <row r="7191" spans="2:8">
      <c r="B7191" s="27"/>
      <c r="C7191" s="27"/>
      <c r="D7191" s="27"/>
      <c r="E7191" s="27"/>
      <c r="F7191" s="26"/>
      <c r="G7191" s="28" t="str">
        <f t="shared" si="120"/>
        <v/>
      </c>
      <c r="H7191" s="31"/>
    </row>
    <row r="7192" spans="2:8">
      <c r="B7192" s="27"/>
      <c r="C7192" s="27"/>
      <c r="D7192" s="27"/>
      <c r="E7192" s="27"/>
      <c r="F7192" s="26"/>
      <c r="G7192" s="28" t="str">
        <f t="shared" si="120"/>
        <v/>
      </c>
      <c r="H7192" s="31"/>
    </row>
    <row r="7193" spans="2:8">
      <c r="B7193" s="27"/>
      <c r="C7193" s="27"/>
      <c r="D7193" s="27"/>
      <c r="E7193" s="27"/>
      <c r="F7193" s="26"/>
      <c r="G7193" s="28" t="str">
        <f t="shared" si="120"/>
        <v/>
      </c>
      <c r="H7193" s="31"/>
    </row>
    <row r="7194" spans="2:8">
      <c r="B7194" s="27"/>
      <c r="C7194" s="27"/>
      <c r="D7194" s="27"/>
      <c r="E7194" s="27"/>
      <c r="F7194" s="26"/>
      <c r="G7194" s="28" t="str">
        <f t="shared" si="120"/>
        <v/>
      </c>
      <c r="H7194" s="31"/>
    </row>
    <row r="7195" spans="2:8">
      <c r="B7195" s="27"/>
      <c r="C7195" s="27"/>
      <c r="D7195" s="27"/>
      <c r="E7195" s="27"/>
      <c r="F7195" s="26"/>
      <c r="G7195" s="28" t="str">
        <f t="shared" si="120"/>
        <v/>
      </c>
      <c r="H7195" s="31"/>
    </row>
    <row r="7196" spans="2:8">
      <c r="B7196" s="27"/>
      <c r="C7196" s="27"/>
      <c r="D7196" s="27"/>
      <c r="E7196" s="27"/>
      <c r="F7196" s="26"/>
      <c r="G7196" s="28" t="str">
        <f t="shared" si="120"/>
        <v/>
      </c>
      <c r="H7196" s="31"/>
    </row>
    <row r="7197" spans="2:8">
      <c r="B7197" s="27"/>
      <c r="C7197" s="27"/>
      <c r="D7197" s="27"/>
      <c r="E7197" s="27"/>
      <c r="F7197" s="26"/>
      <c r="G7197" s="28" t="str">
        <f t="shared" si="120"/>
        <v/>
      </c>
      <c r="H7197" s="31"/>
    </row>
    <row r="7198" spans="2:8">
      <c r="B7198" s="27"/>
      <c r="C7198" s="27"/>
      <c r="D7198" s="27"/>
      <c r="E7198" s="27"/>
      <c r="F7198" s="26"/>
      <c r="G7198" s="28" t="str">
        <f t="shared" si="120"/>
        <v/>
      </c>
      <c r="H7198" s="31"/>
    </row>
    <row r="7199" spans="2:8">
      <c r="B7199" s="27"/>
      <c r="C7199" s="27"/>
      <c r="D7199" s="27"/>
      <c r="E7199" s="27"/>
      <c r="F7199" s="26"/>
      <c r="G7199" s="28" t="str">
        <f t="shared" si="120"/>
        <v/>
      </c>
      <c r="H7199" s="31"/>
    </row>
    <row r="7200" spans="2:8">
      <c r="B7200" s="27"/>
      <c r="C7200" s="27"/>
      <c r="D7200" s="27"/>
      <c r="E7200" s="27"/>
      <c r="F7200" s="26"/>
      <c r="G7200" s="28" t="str">
        <f t="shared" si="120"/>
        <v/>
      </c>
      <c r="H7200" s="31"/>
    </row>
    <row r="7201" spans="2:8">
      <c r="B7201" s="27"/>
      <c r="C7201" s="27"/>
      <c r="D7201" s="27"/>
      <c r="E7201" s="27"/>
      <c r="F7201" s="26"/>
      <c r="G7201" s="28" t="str">
        <f t="shared" si="120"/>
        <v/>
      </c>
      <c r="H7201" s="31"/>
    </row>
    <row r="7202" spans="2:8">
      <c r="B7202" s="27"/>
      <c r="C7202" s="27"/>
      <c r="D7202" s="27"/>
      <c r="E7202" s="27"/>
      <c r="F7202" s="26"/>
      <c r="G7202" s="28" t="str">
        <f t="shared" si="120"/>
        <v/>
      </c>
      <c r="H7202" s="31"/>
    </row>
    <row r="7203" spans="2:8">
      <c r="B7203" s="27"/>
      <c r="C7203" s="27"/>
      <c r="D7203" s="27"/>
      <c r="E7203" s="27"/>
      <c r="F7203" s="26"/>
      <c r="G7203" s="28" t="str">
        <f t="shared" si="120"/>
        <v/>
      </c>
      <c r="H7203" s="31"/>
    </row>
    <row r="7204" spans="2:8">
      <c r="B7204" s="27"/>
      <c r="C7204" s="27"/>
      <c r="D7204" s="27"/>
      <c r="E7204" s="27"/>
      <c r="F7204" s="26"/>
      <c r="G7204" s="28" t="str">
        <f t="shared" si="120"/>
        <v/>
      </c>
      <c r="H7204" s="31"/>
    </row>
    <row r="7205" spans="2:8">
      <c r="B7205" s="27"/>
      <c r="C7205" s="27"/>
      <c r="D7205" s="27"/>
      <c r="E7205" s="27"/>
      <c r="F7205" s="26"/>
      <c r="G7205" s="28" t="str">
        <f t="shared" si="120"/>
        <v/>
      </c>
      <c r="H7205" s="31"/>
    </row>
    <row r="7206" spans="2:8">
      <c r="B7206" s="27"/>
      <c r="C7206" s="27"/>
      <c r="D7206" s="27"/>
      <c r="E7206" s="27"/>
      <c r="F7206" s="26"/>
      <c r="G7206" s="28" t="str">
        <f t="shared" si="120"/>
        <v/>
      </c>
      <c r="H7206" s="31"/>
    </row>
    <row r="7207" spans="2:8">
      <c r="B7207" s="27"/>
      <c r="C7207" s="27"/>
      <c r="D7207" s="27"/>
      <c r="E7207" s="27"/>
      <c r="F7207" s="26"/>
      <c r="G7207" s="28" t="str">
        <f t="shared" si="120"/>
        <v/>
      </c>
      <c r="H7207" s="31"/>
    </row>
    <row r="7208" spans="2:8">
      <c r="B7208" s="27"/>
      <c r="C7208" s="27"/>
      <c r="D7208" s="27"/>
      <c r="E7208" s="27"/>
      <c r="F7208" s="26"/>
      <c r="G7208" s="28" t="str">
        <f t="shared" si="120"/>
        <v/>
      </c>
      <c r="H7208" s="31"/>
    </row>
    <row r="7209" spans="2:8">
      <c r="B7209" s="27"/>
      <c r="C7209" s="27"/>
      <c r="D7209" s="27"/>
      <c r="E7209" s="27"/>
      <c r="F7209" s="26"/>
      <c r="G7209" s="28" t="str">
        <f t="shared" ref="G7209:G7272" si="121">IF(F7209="","",IF(F7209="EI",4,IF(F7209="EO",5.2,IF(F7209="EQ",3.9,IF(F7209="ILF",7.5,IF(F7209="EIF",5.4))))))</f>
        <v/>
      </c>
      <c r="H7209" s="31"/>
    </row>
    <row r="7210" spans="2:8">
      <c r="B7210" s="27"/>
      <c r="C7210" s="27"/>
      <c r="D7210" s="27"/>
      <c r="E7210" s="27"/>
      <c r="F7210" s="26"/>
      <c r="G7210" s="28" t="str">
        <f t="shared" si="121"/>
        <v/>
      </c>
      <c r="H7210" s="31"/>
    </row>
    <row r="7211" spans="2:8">
      <c r="B7211" s="27"/>
      <c r="C7211" s="27"/>
      <c r="D7211" s="27"/>
      <c r="E7211" s="27"/>
      <c r="F7211" s="26"/>
      <c r="G7211" s="28" t="str">
        <f t="shared" si="121"/>
        <v/>
      </c>
      <c r="H7211" s="31"/>
    </row>
    <row r="7212" spans="2:8">
      <c r="B7212" s="27"/>
      <c r="C7212" s="27"/>
      <c r="D7212" s="27"/>
      <c r="E7212" s="27"/>
      <c r="F7212" s="26"/>
      <c r="G7212" s="28" t="str">
        <f t="shared" si="121"/>
        <v/>
      </c>
      <c r="H7212" s="31"/>
    </row>
    <row r="7213" spans="2:8">
      <c r="B7213" s="27"/>
      <c r="C7213" s="27"/>
      <c r="D7213" s="27"/>
      <c r="E7213" s="27"/>
      <c r="F7213" s="26"/>
      <c r="G7213" s="28" t="str">
        <f t="shared" si="121"/>
        <v/>
      </c>
      <c r="H7213" s="31"/>
    </row>
    <row r="7214" spans="2:8">
      <c r="B7214" s="27"/>
      <c r="C7214" s="27"/>
      <c r="D7214" s="27"/>
      <c r="E7214" s="27"/>
      <c r="F7214" s="26"/>
      <c r="G7214" s="28" t="str">
        <f t="shared" si="121"/>
        <v/>
      </c>
      <c r="H7214" s="31"/>
    </row>
    <row r="7215" spans="2:8">
      <c r="B7215" s="27"/>
      <c r="C7215" s="27"/>
      <c r="D7215" s="27"/>
      <c r="E7215" s="27"/>
      <c r="F7215" s="26"/>
      <c r="G7215" s="28" t="str">
        <f t="shared" si="121"/>
        <v/>
      </c>
      <c r="H7215" s="31"/>
    </row>
    <row r="7216" spans="2:8">
      <c r="B7216" s="27"/>
      <c r="C7216" s="27"/>
      <c r="D7216" s="27"/>
      <c r="E7216" s="27"/>
      <c r="F7216" s="26"/>
      <c r="G7216" s="28" t="str">
        <f t="shared" si="121"/>
        <v/>
      </c>
      <c r="H7216" s="31"/>
    </row>
    <row r="7217" spans="2:8">
      <c r="B7217" s="27"/>
      <c r="C7217" s="27"/>
      <c r="D7217" s="27"/>
      <c r="E7217" s="27"/>
      <c r="F7217" s="26"/>
      <c r="G7217" s="28" t="str">
        <f t="shared" si="121"/>
        <v/>
      </c>
      <c r="H7217" s="31"/>
    </row>
    <row r="7218" spans="2:8">
      <c r="B7218" s="27"/>
      <c r="C7218" s="27"/>
      <c r="D7218" s="27"/>
      <c r="E7218" s="27"/>
      <c r="F7218" s="26"/>
      <c r="G7218" s="28" t="str">
        <f t="shared" si="121"/>
        <v/>
      </c>
      <c r="H7218" s="31"/>
    </row>
    <row r="7219" spans="2:8">
      <c r="B7219" s="27"/>
      <c r="C7219" s="27"/>
      <c r="D7219" s="27"/>
      <c r="E7219" s="27"/>
      <c r="F7219" s="26"/>
      <c r="G7219" s="28" t="str">
        <f t="shared" si="121"/>
        <v/>
      </c>
      <c r="H7219" s="31"/>
    </row>
    <row r="7220" spans="2:8">
      <c r="B7220" s="27"/>
      <c r="C7220" s="27"/>
      <c r="D7220" s="27"/>
      <c r="E7220" s="27"/>
      <c r="F7220" s="26"/>
      <c r="G7220" s="28" t="str">
        <f t="shared" si="121"/>
        <v/>
      </c>
      <c r="H7220" s="31"/>
    </row>
    <row r="7221" spans="2:8">
      <c r="B7221" s="27"/>
      <c r="C7221" s="27"/>
      <c r="D7221" s="27"/>
      <c r="E7221" s="27"/>
      <c r="F7221" s="26"/>
      <c r="G7221" s="28" t="str">
        <f t="shared" si="121"/>
        <v/>
      </c>
      <c r="H7221" s="31"/>
    </row>
    <row r="7222" spans="2:8">
      <c r="B7222" s="27"/>
      <c r="C7222" s="27"/>
      <c r="D7222" s="27"/>
      <c r="E7222" s="27"/>
      <c r="F7222" s="26"/>
      <c r="G7222" s="28" t="str">
        <f t="shared" si="121"/>
        <v/>
      </c>
      <c r="H7222" s="31"/>
    </row>
    <row r="7223" spans="2:8">
      <c r="B7223" s="27"/>
      <c r="C7223" s="27"/>
      <c r="D7223" s="27"/>
      <c r="E7223" s="27"/>
      <c r="F7223" s="26"/>
      <c r="G7223" s="28" t="str">
        <f t="shared" si="121"/>
        <v/>
      </c>
      <c r="H7223" s="31"/>
    </row>
    <row r="7224" spans="2:8">
      <c r="B7224" s="27"/>
      <c r="C7224" s="27"/>
      <c r="D7224" s="27"/>
      <c r="E7224" s="27"/>
      <c r="F7224" s="26"/>
      <c r="G7224" s="28" t="str">
        <f t="shared" si="121"/>
        <v/>
      </c>
      <c r="H7224" s="31"/>
    </row>
    <row r="7225" spans="2:8">
      <c r="B7225" s="27"/>
      <c r="C7225" s="27"/>
      <c r="D7225" s="27"/>
      <c r="E7225" s="27"/>
      <c r="F7225" s="26"/>
      <c r="G7225" s="28" t="str">
        <f t="shared" si="121"/>
        <v/>
      </c>
      <c r="H7225" s="31"/>
    </row>
    <row r="7226" spans="2:8">
      <c r="B7226" s="27"/>
      <c r="C7226" s="27"/>
      <c r="D7226" s="27"/>
      <c r="E7226" s="27"/>
      <c r="F7226" s="26"/>
      <c r="G7226" s="28" t="str">
        <f t="shared" si="121"/>
        <v/>
      </c>
      <c r="H7226" s="31"/>
    </row>
    <row r="7227" spans="2:8">
      <c r="B7227" s="27"/>
      <c r="C7227" s="27"/>
      <c r="D7227" s="27"/>
      <c r="E7227" s="27"/>
      <c r="F7227" s="26"/>
      <c r="G7227" s="28" t="str">
        <f t="shared" si="121"/>
        <v/>
      </c>
      <c r="H7227" s="31"/>
    </row>
    <row r="7228" spans="2:8">
      <c r="B7228" s="27"/>
      <c r="C7228" s="27"/>
      <c r="D7228" s="27"/>
      <c r="E7228" s="27"/>
      <c r="F7228" s="26"/>
      <c r="G7228" s="28" t="str">
        <f t="shared" si="121"/>
        <v/>
      </c>
      <c r="H7228" s="31"/>
    </row>
    <row r="7229" spans="2:8">
      <c r="B7229" s="27"/>
      <c r="C7229" s="27"/>
      <c r="D7229" s="27"/>
      <c r="E7229" s="27"/>
      <c r="F7229" s="26"/>
      <c r="G7229" s="28" t="str">
        <f t="shared" si="121"/>
        <v/>
      </c>
      <c r="H7229" s="31"/>
    </row>
    <row r="7230" spans="2:8">
      <c r="B7230" s="27"/>
      <c r="C7230" s="27"/>
      <c r="D7230" s="27"/>
      <c r="E7230" s="27"/>
      <c r="F7230" s="26"/>
      <c r="G7230" s="28" t="str">
        <f t="shared" si="121"/>
        <v/>
      </c>
      <c r="H7230" s="31"/>
    </row>
    <row r="7231" spans="2:8">
      <c r="B7231" s="27"/>
      <c r="C7231" s="27"/>
      <c r="D7231" s="27"/>
      <c r="E7231" s="27"/>
      <c r="F7231" s="26"/>
      <c r="G7231" s="28" t="str">
        <f t="shared" si="121"/>
        <v/>
      </c>
      <c r="H7231" s="31"/>
    </row>
    <row r="7232" spans="2:8">
      <c r="B7232" s="27"/>
      <c r="C7232" s="27"/>
      <c r="D7232" s="27"/>
      <c r="E7232" s="27"/>
      <c r="F7232" s="26"/>
      <c r="G7232" s="28" t="str">
        <f t="shared" si="121"/>
        <v/>
      </c>
      <c r="H7232" s="31"/>
    </row>
    <row r="7233" spans="2:8">
      <c r="B7233" s="27"/>
      <c r="C7233" s="27"/>
      <c r="D7233" s="27"/>
      <c r="E7233" s="27"/>
      <c r="F7233" s="26"/>
      <c r="G7233" s="28" t="str">
        <f t="shared" si="121"/>
        <v/>
      </c>
      <c r="H7233" s="31"/>
    </row>
    <row r="7234" spans="2:8">
      <c r="B7234" s="27"/>
      <c r="C7234" s="27"/>
      <c r="D7234" s="27"/>
      <c r="E7234" s="27"/>
      <c r="F7234" s="26"/>
      <c r="G7234" s="28" t="str">
        <f t="shared" si="121"/>
        <v/>
      </c>
      <c r="H7234" s="31"/>
    </row>
    <row r="7235" spans="2:8">
      <c r="B7235" s="27"/>
      <c r="C7235" s="27"/>
      <c r="D7235" s="27"/>
      <c r="E7235" s="27"/>
      <c r="F7235" s="26"/>
      <c r="G7235" s="28" t="str">
        <f t="shared" si="121"/>
        <v/>
      </c>
      <c r="H7235" s="31"/>
    </row>
    <row r="7236" spans="2:8">
      <c r="B7236" s="27"/>
      <c r="C7236" s="27"/>
      <c r="D7236" s="27"/>
      <c r="E7236" s="27"/>
      <c r="F7236" s="26"/>
      <c r="G7236" s="28" t="str">
        <f t="shared" si="121"/>
        <v/>
      </c>
      <c r="H7236" s="31"/>
    </row>
    <row r="7237" spans="2:8">
      <c r="B7237" s="27"/>
      <c r="C7237" s="27"/>
      <c r="D7237" s="27"/>
      <c r="E7237" s="27"/>
      <c r="F7237" s="26"/>
      <c r="G7237" s="28" t="str">
        <f t="shared" si="121"/>
        <v/>
      </c>
      <c r="H7237" s="31"/>
    </row>
    <row r="7238" spans="2:8">
      <c r="B7238" s="27"/>
      <c r="C7238" s="27"/>
      <c r="D7238" s="27"/>
      <c r="E7238" s="27"/>
      <c r="F7238" s="26"/>
      <c r="G7238" s="28" t="str">
        <f t="shared" si="121"/>
        <v/>
      </c>
      <c r="H7238" s="31"/>
    </row>
    <row r="7239" spans="2:8">
      <c r="B7239" s="27"/>
      <c r="C7239" s="27"/>
      <c r="D7239" s="27"/>
      <c r="E7239" s="27"/>
      <c r="F7239" s="26"/>
      <c r="G7239" s="28" t="str">
        <f t="shared" si="121"/>
        <v/>
      </c>
      <c r="H7239" s="31"/>
    </row>
    <row r="7240" spans="2:8">
      <c r="B7240" s="27"/>
      <c r="C7240" s="27"/>
      <c r="D7240" s="27"/>
      <c r="E7240" s="27"/>
      <c r="F7240" s="26"/>
      <c r="G7240" s="28" t="str">
        <f t="shared" si="121"/>
        <v/>
      </c>
      <c r="H7240" s="31"/>
    </row>
    <row r="7241" spans="2:8">
      <c r="B7241" s="27"/>
      <c r="C7241" s="27"/>
      <c r="D7241" s="27"/>
      <c r="E7241" s="27"/>
      <c r="F7241" s="26"/>
      <c r="G7241" s="28" t="str">
        <f t="shared" si="121"/>
        <v/>
      </c>
      <c r="H7241" s="31"/>
    </row>
    <row r="7242" spans="2:8">
      <c r="B7242" s="27"/>
      <c r="C7242" s="27"/>
      <c r="D7242" s="27"/>
      <c r="E7242" s="27"/>
      <c r="F7242" s="26"/>
      <c r="G7242" s="28" t="str">
        <f t="shared" si="121"/>
        <v/>
      </c>
      <c r="H7242" s="31"/>
    </row>
    <row r="7243" spans="2:8">
      <c r="B7243" s="27"/>
      <c r="C7243" s="27"/>
      <c r="D7243" s="27"/>
      <c r="E7243" s="27"/>
      <c r="F7243" s="26"/>
      <c r="G7243" s="28" t="str">
        <f t="shared" si="121"/>
        <v/>
      </c>
      <c r="H7243" s="31"/>
    </row>
    <row r="7244" spans="2:8">
      <c r="B7244" s="27"/>
      <c r="C7244" s="27"/>
      <c r="D7244" s="27"/>
      <c r="E7244" s="27"/>
      <c r="F7244" s="26"/>
      <c r="G7244" s="28" t="str">
        <f t="shared" si="121"/>
        <v/>
      </c>
      <c r="H7244" s="31"/>
    </row>
    <row r="7245" spans="2:8">
      <c r="B7245" s="27"/>
      <c r="C7245" s="27"/>
      <c r="D7245" s="27"/>
      <c r="E7245" s="27"/>
      <c r="F7245" s="26"/>
      <c r="G7245" s="28" t="str">
        <f t="shared" si="121"/>
        <v/>
      </c>
      <c r="H7245" s="31"/>
    </row>
    <row r="7246" spans="2:8">
      <c r="B7246" s="27"/>
      <c r="C7246" s="27"/>
      <c r="D7246" s="27"/>
      <c r="E7246" s="27"/>
      <c r="F7246" s="26"/>
      <c r="G7246" s="28" t="str">
        <f t="shared" si="121"/>
        <v/>
      </c>
      <c r="H7246" s="31"/>
    </row>
    <row r="7247" spans="2:8">
      <c r="B7247" s="27"/>
      <c r="C7247" s="27"/>
      <c r="D7247" s="27"/>
      <c r="E7247" s="27"/>
      <c r="F7247" s="26"/>
      <c r="G7247" s="28" t="str">
        <f t="shared" si="121"/>
        <v/>
      </c>
      <c r="H7247" s="31"/>
    </row>
    <row r="7248" spans="2:8">
      <c r="B7248" s="27"/>
      <c r="C7248" s="27"/>
      <c r="D7248" s="27"/>
      <c r="E7248" s="27"/>
      <c r="F7248" s="26"/>
      <c r="G7248" s="28" t="str">
        <f t="shared" si="121"/>
        <v/>
      </c>
      <c r="H7248" s="31"/>
    </row>
    <row r="7249" spans="2:8">
      <c r="B7249" s="27"/>
      <c r="C7249" s="27"/>
      <c r="D7249" s="27"/>
      <c r="E7249" s="27"/>
      <c r="F7249" s="26"/>
      <c r="G7249" s="28" t="str">
        <f t="shared" si="121"/>
        <v/>
      </c>
      <c r="H7249" s="31"/>
    </row>
    <row r="7250" spans="2:8">
      <c r="B7250" s="27"/>
      <c r="C7250" s="27"/>
      <c r="D7250" s="27"/>
      <c r="E7250" s="27"/>
      <c r="F7250" s="26"/>
      <c r="G7250" s="28" t="str">
        <f t="shared" si="121"/>
        <v/>
      </c>
      <c r="H7250" s="31"/>
    </row>
    <row r="7251" spans="2:8">
      <c r="B7251" s="27"/>
      <c r="C7251" s="27"/>
      <c r="D7251" s="27"/>
      <c r="E7251" s="27"/>
      <c r="F7251" s="26"/>
      <c r="G7251" s="28" t="str">
        <f t="shared" si="121"/>
        <v/>
      </c>
      <c r="H7251" s="31"/>
    </row>
    <row r="7252" spans="2:8">
      <c r="B7252" s="27"/>
      <c r="C7252" s="27"/>
      <c r="D7252" s="27"/>
      <c r="E7252" s="27"/>
      <c r="F7252" s="26"/>
      <c r="G7252" s="28" t="str">
        <f t="shared" si="121"/>
        <v/>
      </c>
      <c r="H7252" s="31"/>
    </row>
    <row r="7253" spans="2:8">
      <c r="B7253" s="27"/>
      <c r="C7253" s="27"/>
      <c r="D7253" s="27"/>
      <c r="E7253" s="27"/>
      <c r="F7253" s="26"/>
      <c r="G7253" s="28" t="str">
        <f t="shared" si="121"/>
        <v/>
      </c>
      <c r="H7253" s="31"/>
    </row>
    <row r="7254" spans="2:8">
      <c r="B7254" s="27"/>
      <c r="C7254" s="27"/>
      <c r="D7254" s="27"/>
      <c r="E7254" s="27"/>
      <c r="F7254" s="26"/>
      <c r="G7254" s="28" t="str">
        <f t="shared" si="121"/>
        <v/>
      </c>
      <c r="H7254" s="31"/>
    </row>
    <row r="7255" spans="2:8">
      <c r="B7255" s="27"/>
      <c r="C7255" s="27"/>
      <c r="D7255" s="27"/>
      <c r="E7255" s="27"/>
      <c r="F7255" s="26"/>
      <c r="G7255" s="28" t="str">
        <f t="shared" si="121"/>
        <v/>
      </c>
      <c r="H7255" s="31"/>
    </row>
    <row r="7256" spans="2:8">
      <c r="B7256" s="27"/>
      <c r="C7256" s="27"/>
      <c r="D7256" s="27"/>
      <c r="E7256" s="27"/>
      <c r="F7256" s="26"/>
      <c r="G7256" s="28" t="str">
        <f t="shared" si="121"/>
        <v/>
      </c>
      <c r="H7256" s="31"/>
    </row>
    <row r="7257" spans="2:8">
      <c r="B7257" s="27"/>
      <c r="C7257" s="27"/>
      <c r="D7257" s="27"/>
      <c r="E7257" s="27"/>
      <c r="F7257" s="26"/>
      <c r="G7257" s="28" t="str">
        <f t="shared" si="121"/>
        <v/>
      </c>
      <c r="H7257" s="31"/>
    </row>
    <row r="7258" spans="2:8">
      <c r="B7258" s="27"/>
      <c r="C7258" s="27"/>
      <c r="D7258" s="27"/>
      <c r="E7258" s="27"/>
      <c r="F7258" s="26"/>
      <c r="G7258" s="28" t="str">
        <f t="shared" si="121"/>
        <v/>
      </c>
      <c r="H7258" s="31"/>
    </row>
    <row r="7259" spans="2:8">
      <c r="B7259" s="27"/>
      <c r="C7259" s="27"/>
      <c r="D7259" s="27"/>
      <c r="E7259" s="27"/>
      <c r="F7259" s="26"/>
      <c r="G7259" s="28" t="str">
        <f t="shared" si="121"/>
        <v/>
      </c>
      <c r="H7259" s="31"/>
    </row>
    <row r="7260" spans="2:8">
      <c r="B7260" s="27"/>
      <c r="C7260" s="27"/>
      <c r="D7260" s="27"/>
      <c r="E7260" s="27"/>
      <c r="F7260" s="26"/>
      <c r="G7260" s="28" t="str">
        <f t="shared" si="121"/>
        <v/>
      </c>
      <c r="H7260" s="31"/>
    </row>
    <row r="7261" spans="2:8">
      <c r="B7261" s="27"/>
      <c r="C7261" s="27"/>
      <c r="D7261" s="27"/>
      <c r="E7261" s="27"/>
      <c r="F7261" s="26"/>
      <c r="G7261" s="28" t="str">
        <f t="shared" si="121"/>
        <v/>
      </c>
      <c r="H7261" s="31"/>
    </row>
    <row r="7262" spans="2:8">
      <c r="B7262" s="27"/>
      <c r="C7262" s="27"/>
      <c r="D7262" s="27"/>
      <c r="E7262" s="27"/>
      <c r="F7262" s="26"/>
      <c r="G7262" s="28" t="str">
        <f t="shared" si="121"/>
        <v/>
      </c>
      <c r="H7262" s="31"/>
    </row>
    <row r="7263" spans="2:8">
      <c r="B7263" s="27"/>
      <c r="C7263" s="27"/>
      <c r="D7263" s="27"/>
      <c r="E7263" s="27"/>
      <c r="F7263" s="26"/>
      <c r="G7263" s="28" t="str">
        <f t="shared" si="121"/>
        <v/>
      </c>
      <c r="H7263" s="31"/>
    </row>
    <row r="7264" spans="2:8">
      <c r="B7264" s="27"/>
      <c r="C7264" s="27"/>
      <c r="D7264" s="27"/>
      <c r="E7264" s="27"/>
      <c r="F7264" s="26"/>
      <c r="G7264" s="28" t="str">
        <f t="shared" si="121"/>
        <v/>
      </c>
      <c r="H7264" s="31"/>
    </row>
    <row r="7265" spans="2:8">
      <c r="B7265" s="27"/>
      <c r="C7265" s="27"/>
      <c r="D7265" s="27"/>
      <c r="E7265" s="27"/>
      <c r="F7265" s="26"/>
      <c r="G7265" s="28" t="str">
        <f t="shared" si="121"/>
        <v/>
      </c>
      <c r="H7265" s="31"/>
    </row>
    <row r="7266" spans="2:8">
      <c r="B7266" s="27"/>
      <c r="C7266" s="27"/>
      <c r="D7266" s="27"/>
      <c r="E7266" s="27"/>
      <c r="F7266" s="26"/>
      <c r="G7266" s="28" t="str">
        <f t="shared" si="121"/>
        <v/>
      </c>
      <c r="H7266" s="31"/>
    </row>
    <row r="7267" spans="2:8">
      <c r="B7267" s="27"/>
      <c r="C7267" s="27"/>
      <c r="D7267" s="27"/>
      <c r="E7267" s="27"/>
      <c r="F7267" s="26"/>
      <c r="G7267" s="28" t="str">
        <f t="shared" si="121"/>
        <v/>
      </c>
      <c r="H7267" s="31"/>
    </row>
    <row r="7268" spans="2:8">
      <c r="B7268" s="27"/>
      <c r="C7268" s="27"/>
      <c r="D7268" s="27"/>
      <c r="E7268" s="27"/>
      <c r="F7268" s="26"/>
      <c r="G7268" s="28" t="str">
        <f t="shared" si="121"/>
        <v/>
      </c>
      <c r="H7268" s="31"/>
    </row>
    <row r="7269" spans="2:8">
      <c r="B7269" s="27"/>
      <c r="C7269" s="27"/>
      <c r="D7269" s="27"/>
      <c r="E7269" s="27"/>
      <c r="F7269" s="26"/>
      <c r="G7269" s="28" t="str">
        <f t="shared" si="121"/>
        <v/>
      </c>
      <c r="H7269" s="31"/>
    </row>
    <row r="7270" spans="2:8">
      <c r="B7270" s="27"/>
      <c r="C7270" s="27"/>
      <c r="D7270" s="27"/>
      <c r="E7270" s="27"/>
      <c r="F7270" s="26"/>
      <c r="G7270" s="28" t="str">
        <f t="shared" si="121"/>
        <v/>
      </c>
      <c r="H7270" s="31"/>
    </row>
    <row r="7271" spans="2:8">
      <c r="B7271" s="27"/>
      <c r="C7271" s="27"/>
      <c r="D7271" s="27"/>
      <c r="E7271" s="27"/>
      <c r="F7271" s="26"/>
      <c r="G7271" s="28" t="str">
        <f t="shared" si="121"/>
        <v/>
      </c>
      <c r="H7271" s="31"/>
    </row>
    <row r="7272" spans="2:8">
      <c r="B7272" s="27"/>
      <c r="C7272" s="27"/>
      <c r="D7272" s="27"/>
      <c r="E7272" s="27"/>
      <c r="F7272" s="26"/>
      <c r="G7272" s="28" t="str">
        <f t="shared" si="121"/>
        <v/>
      </c>
      <c r="H7272" s="31"/>
    </row>
    <row r="7273" spans="2:8">
      <c r="B7273" s="27"/>
      <c r="C7273" s="27"/>
      <c r="D7273" s="27"/>
      <c r="E7273" s="27"/>
      <c r="F7273" s="26"/>
      <c r="G7273" s="28" t="str">
        <f t="shared" ref="G7273:G7336" si="122">IF(F7273="","",IF(F7273="EI",4,IF(F7273="EO",5.2,IF(F7273="EQ",3.9,IF(F7273="ILF",7.5,IF(F7273="EIF",5.4))))))</f>
        <v/>
      </c>
      <c r="H7273" s="31"/>
    </row>
    <row r="7274" spans="2:8">
      <c r="B7274" s="27"/>
      <c r="C7274" s="27"/>
      <c r="D7274" s="27"/>
      <c r="E7274" s="27"/>
      <c r="F7274" s="26"/>
      <c r="G7274" s="28" t="str">
        <f t="shared" si="122"/>
        <v/>
      </c>
      <c r="H7274" s="31"/>
    </row>
    <row r="7275" spans="2:8">
      <c r="B7275" s="27"/>
      <c r="C7275" s="27"/>
      <c r="D7275" s="27"/>
      <c r="E7275" s="27"/>
      <c r="F7275" s="26"/>
      <c r="G7275" s="28" t="str">
        <f t="shared" si="122"/>
        <v/>
      </c>
      <c r="H7275" s="31"/>
    </row>
    <row r="7276" spans="2:8">
      <c r="B7276" s="27"/>
      <c r="C7276" s="27"/>
      <c r="D7276" s="27"/>
      <c r="E7276" s="27"/>
      <c r="F7276" s="26"/>
      <c r="G7276" s="28" t="str">
        <f t="shared" si="122"/>
        <v/>
      </c>
      <c r="H7276" s="31"/>
    </row>
    <row r="7277" spans="2:8">
      <c r="B7277" s="27"/>
      <c r="C7277" s="27"/>
      <c r="D7277" s="27"/>
      <c r="E7277" s="27"/>
      <c r="F7277" s="26"/>
      <c r="G7277" s="28" t="str">
        <f t="shared" si="122"/>
        <v/>
      </c>
      <c r="H7277" s="31"/>
    </row>
    <row r="7278" spans="2:8">
      <c r="B7278" s="27"/>
      <c r="C7278" s="27"/>
      <c r="D7278" s="27"/>
      <c r="E7278" s="27"/>
      <c r="F7278" s="26"/>
      <c r="G7278" s="28" t="str">
        <f t="shared" si="122"/>
        <v/>
      </c>
      <c r="H7278" s="31"/>
    </row>
    <row r="7279" spans="2:8">
      <c r="B7279" s="27"/>
      <c r="C7279" s="27"/>
      <c r="D7279" s="27"/>
      <c r="E7279" s="27"/>
      <c r="F7279" s="26"/>
      <c r="G7279" s="28" t="str">
        <f t="shared" si="122"/>
        <v/>
      </c>
      <c r="H7279" s="31"/>
    </row>
    <row r="7280" spans="2:8">
      <c r="B7280" s="27"/>
      <c r="C7280" s="27"/>
      <c r="D7280" s="27"/>
      <c r="E7280" s="27"/>
      <c r="F7280" s="26"/>
      <c r="G7280" s="28" t="str">
        <f t="shared" si="122"/>
        <v/>
      </c>
      <c r="H7280" s="31"/>
    </row>
    <row r="7281" spans="2:8">
      <c r="B7281" s="27"/>
      <c r="C7281" s="27"/>
      <c r="D7281" s="27"/>
      <c r="E7281" s="27"/>
      <c r="F7281" s="26"/>
      <c r="G7281" s="28" t="str">
        <f t="shared" si="122"/>
        <v/>
      </c>
      <c r="H7281" s="31"/>
    </row>
    <row r="7282" spans="2:8">
      <c r="B7282" s="27"/>
      <c r="C7282" s="27"/>
      <c r="D7282" s="27"/>
      <c r="E7282" s="27"/>
      <c r="F7282" s="26"/>
      <c r="G7282" s="28" t="str">
        <f t="shared" si="122"/>
        <v/>
      </c>
      <c r="H7282" s="31"/>
    </row>
    <row r="7283" spans="2:8">
      <c r="B7283" s="27"/>
      <c r="C7283" s="27"/>
      <c r="D7283" s="27"/>
      <c r="E7283" s="27"/>
      <c r="F7283" s="26"/>
      <c r="G7283" s="28" t="str">
        <f t="shared" si="122"/>
        <v/>
      </c>
      <c r="H7283" s="31"/>
    </row>
    <row r="7284" spans="2:8">
      <c r="B7284" s="27"/>
      <c r="C7284" s="27"/>
      <c r="D7284" s="27"/>
      <c r="E7284" s="27"/>
      <c r="F7284" s="26"/>
      <c r="G7284" s="28" t="str">
        <f t="shared" si="122"/>
        <v/>
      </c>
      <c r="H7284" s="31"/>
    </row>
    <row r="7285" spans="2:8">
      <c r="B7285" s="27"/>
      <c r="C7285" s="27"/>
      <c r="D7285" s="27"/>
      <c r="E7285" s="27"/>
      <c r="F7285" s="26"/>
      <c r="G7285" s="28" t="str">
        <f t="shared" si="122"/>
        <v/>
      </c>
      <c r="H7285" s="31"/>
    </row>
    <row r="7286" spans="2:8">
      <c r="B7286" s="27"/>
      <c r="C7286" s="27"/>
      <c r="D7286" s="27"/>
      <c r="E7286" s="27"/>
      <c r="F7286" s="26"/>
      <c r="G7286" s="28" t="str">
        <f t="shared" si="122"/>
        <v/>
      </c>
      <c r="H7286" s="31"/>
    </row>
    <row r="7287" spans="2:8">
      <c r="B7287" s="27"/>
      <c r="C7287" s="27"/>
      <c r="D7287" s="27"/>
      <c r="E7287" s="27"/>
      <c r="F7287" s="26"/>
      <c r="G7287" s="28" t="str">
        <f t="shared" si="122"/>
        <v/>
      </c>
      <c r="H7287" s="31"/>
    </row>
    <row r="7288" spans="2:8">
      <c r="B7288" s="27"/>
      <c r="C7288" s="27"/>
      <c r="D7288" s="27"/>
      <c r="E7288" s="27"/>
      <c r="F7288" s="26"/>
      <c r="G7288" s="28" t="str">
        <f t="shared" si="122"/>
        <v/>
      </c>
      <c r="H7288" s="31"/>
    </row>
    <row r="7289" spans="2:8">
      <c r="B7289" s="27"/>
      <c r="C7289" s="27"/>
      <c r="D7289" s="27"/>
      <c r="E7289" s="27"/>
      <c r="F7289" s="26"/>
      <c r="G7289" s="28" t="str">
        <f t="shared" si="122"/>
        <v/>
      </c>
      <c r="H7289" s="31"/>
    </row>
    <row r="7290" spans="2:8">
      <c r="B7290" s="27"/>
      <c r="C7290" s="27"/>
      <c r="D7290" s="27"/>
      <c r="E7290" s="27"/>
      <c r="F7290" s="26"/>
      <c r="G7290" s="28" t="str">
        <f t="shared" si="122"/>
        <v/>
      </c>
      <c r="H7290" s="31"/>
    </row>
    <row r="7291" spans="2:8">
      <c r="B7291" s="27"/>
      <c r="C7291" s="27"/>
      <c r="D7291" s="27"/>
      <c r="E7291" s="27"/>
      <c r="F7291" s="26"/>
      <c r="G7291" s="28" t="str">
        <f t="shared" si="122"/>
        <v/>
      </c>
      <c r="H7291" s="31"/>
    </row>
    <row r="7292" spans="2:8">
      <c r="B7292" s="27"/>
      <c r="C7292" s="27"/>
      <c r="D7292" s="27"/>
      <c r="E7292" s="27"/>
      <c r="F7292" s="26"/>
      <c r="G7292" s="28" t="str">
        <f t="shared" si="122"/>
        <v/>
      </c>
      <c r="H7292" s="31"/>
    </row>
    <row r="7293" spans="2:8">
      <c r="B7293" s="27"/>
      <c r="C7293" s="27"/>
      <c r="D7293" s="27"/>
      <c r="E7293" s="27"/>
      <c r="F7293" s="26"/>
      <c r="G7293" s="28" t="str">
        <f t="shared" si="122"/>
        <v/>
      </c>
      <c r="H7293" s="31"/>
    </row>
    <row r="7294" spans="2:8">
      <c r="B7294" s="27"/>
      <c r="C7294" s="27"/>
      <c r="D7294" s="27"/>
      <c r="E7294" s="27"/>
      <c r="F7294" s="26"/>
      <c r="G7294" s="28" t="str">
        <f t="shared" si="122"/>
        <v/>
      </c>
      <c r="H7294" s="31"/>
    </row>
    <row r="7295" spans="2:8">
      <c r="B7295" s="27"/>
      <c r="C7295" s="27"/>
      <c r="D7295" s="27"/>
      <c r="E7295" s="27"/>
      <c r="F7295" s="26"/>
      <c r="G7295" s="28" t="str">
        <f t="shared" si="122"/>
        <v/>
      </c>
      <c r="H7295" s="31"/>
    </row>
    <row r="7296" spans="2:8">
      <c r="B7296" s="27"/>
      <c r="C7296" s="27"/>
      <c r="D7296" s="27"/>
      <c r="E7296" s="27"/>
      <c r="F7296" s="26"/>
      <c r="G7296" s="28" t="str">
        <f t="shared" si="122"/>
        <v/>
      </c>
      <c r="H7296" s="31"/>
    </row>
    <row r="7297" spans="2:8">
      <c r="B7297" s="27"/>
      <c r="C7297" s="27"/>
      <c r="D7297" s="27"/>
      <c r="E7297" s="27"/>
      <c r="F7297" s="26"/>
      <c r="G7297" s="28" t="str">
        <f t="shared" si="122"/>
        <v/>
      </c>
      <c r="H7297" s="31"/>
    </row>
    <row r="7298" spans="2:8">
      <c r="B7298" s="27"/>
      <c r="C7298" s="27"/>
      <c r="D7298" s="27"/>
      <c r="E7298" s="27"/>
      <c r="F7298" s="26"/>
      <c r="G7298" s="28" t="str">
        <f t="shared" si="122"/>
        <v/>
      </c>
      <c r="H7298" s="31"/>
    </row>
    <row r="7299" spans="2:8">
      <c r="B7299" s="27"/>
      <c r="C7299" s="27"/>
      <c r="D7299" s="27"/>
      <c r="E7299" s="27"/>
      <c r="F7299" s="26"/>
      <c r="G7299" s="28" t="str">
        <f t="shared" si="122"/>
        <v/>
      </c>
      <c r="H7299" s="31"/>
    </row>
    <row r="7300" spans="2:8">
      <c r="B7300" s="27"/>
      <c r="C7300" s="27"/>
      <c r="D7300" s="27"/>
      <c r="E7300" s="27"/>
      <c r="F7300" s="26"/>
      <c r="G7300" s="28" t="str">
        <f t="shared" si="122"/>
        <v/>
      </c>
      <c r="H7300" s="31"/>
    </row>
    <row r="7301" spans="2:8">
      <c r="B7301" s="27"/>
      <c r="C7301" s="27"/>
      <c r="D7301" s="27"/>
      <c r="E7301" s="27"/>
      <c r="F7301" s="26"/>
      <c r="G7301" s="28" t="str">
        <f t="shared" si="122"/>
        <v/>
      </c>
      <c r="H7301" s="31"/>
    </row>
    <row r="7302" spans="2:8">
      <c r="B7302" s="27"/>
      <c r="C7302" s="27"/>
      <c r="D7302" s="27"/>
      <c r="E7302" s="27"/>
      <c r="F7302" s="26"/>
      <c r="G7302" s="28" t="str">
        <f t="shared" si="122"/>
        <v/>
      </c>
      <c r="H7302" s="31"/>
    </row>
    <row r="7303" spans="2:8">
      <c r="B7303" s="27"/>
      <c r="C7303" s="27"/>
      <c r="D7303" s="27"/>
      <c r="E7303" s="27"/>
      <c r="F7303" s="26"/>
      <c r="G7303" s="28" t="str">
        <f t="shared" si="122"/>
        <v/>
      </c>
      <c r="H7303" s="31"/>
    </row>
    <row r="7304" spans="2:8">
      <c r="B7304" s="27"/>
      <c r="C7304" s="27"/>
      <c r="D7304" s="27"/>
      <c r="E7304" s="27"/>
      <c r="F7304" s="26"/>
      <c r="G7304" s="28" t="str">
        <f t="shared" si="122"/>
        <v/>
      </c>
      <c r="H7304" s="31"/>
    </row>
    <row r="7305" spans="2:8">
      <c r="B7305" s="27"/>
      <c r="C7305" s="27"/>
      <c r="D7305" s="27"/>
      <c r="E7305" s="27"/>
      <c r="F7305" s="26"/>
      <c r="G7305" s="28" t="str">
        <f t="shared" si="122"/>
        <v/>
      </c>
      <c r="H7305" s="31"/>
    </row>
    <row r="7306" spans="2:8">
      <c r="B7306" s="27"/>
      <c r="C7306" s="27"/>
      <c r="D7306" s="27"/>
      <c r="E7306" s="27"/>
      <c r="F7306" s="26"/>
      <c r="G7306" s="28" t="str">
        <f t="shared" si="122"/>
        <v/>
      </c>
      <c r="H7306" s="31"/>
    </row>
    <row r="7307" spans="2:8">
      <c r="B7307" s="27"/>
      <c r="C7307" s="27"/>
      <c r="D7307" s="27"/>
      <c r="E7307" s="27"/>
      <c r="F7307" s="26"/>
      <c r="G7307" s="28" t="str">
        <f t="shared" si="122"/>
        <v/>
      </c>
      <c r="H7307" s="31"/>
    </row>
    <row r="7308" spans="2:8">
      <c r="B7308" s="27"/>
      <c r="C7308" s="27"/>
      <c r="D7308" s="27"/>
      <c r="E7308" s="27"/>
      <c r="F7308" s="26"/>
      <c r="G7308" s="28" t="str">
        <f t="shared" si="122"/>
        <v/>
      </c>
      <c r="H7308" s="31"/>
    </row>
    <row r="7309" spans="2:8">
      <c r="B7309" s="27"/>
      <c r="C7309" s="27"/>
      <c r="D7309" s="27"/>
      <c r="E7309" s="27"/>
      <c r="F7309" s="26"/>
      <c r="G7309" s="28" t="str">
        <f t="shared" si="122"/>
        <v/>
      </c>
      <c r="H7309" s="31"/>
    </row>
    <row r="7310" spans="2:8">
      <c r="B7310" s="27"/>
      <c r="C7310" s="27"/>
      <c r="D7310" s="27"/>
      <c r="E7310" s="27"/>
      <c r="F7310" s="26"/>
      <c r="G7310" s="28" t="str">
        <f t="shared" si="122"/>
        <v/>
      </c>
      <c r="H7310" s="31"/>
    </row>
    <row r="7311" spans="2:8">
      <c r="B7311" s="27"/>
      <c r="C7311" s="27"/>
      <c r="D7311" s="27"/>
      <c r="E7311" s="27"/>
      <c r="F7311" s="26"/>
      <c r="G7311" s="28" t="str">
        <f t="shared" si="122"/>
        <v/>
      </c>
      <c r="H7311" s="31"/>
    </row>
    <row r="7312" spans="2:8">
      <c r="B7312" s="27"/>
      <c r="C7312" s="27"/>
      <c r="D7312" s="27"/>
      <c r="E7312" s="27"/>
      <c r="F7312" s="26"/>
      <c r="G7312" s="28" t="str">
        <f t="shared" si="122"/>
        <v/>
      </c>
      <c r="H7312" s="31"/>
    </row>
    <row r="7313" spans="2:8">
      <c r="B7313" s="27"/>
      <c r="C7313" s="27"/>
      <c r="D7313" s="27"/>
      <c r="E7313" s="27"/>
      <c r="F7313" s="26"/>
      <c r="G7313" s="28" t="str">
        <f t="shared" si="122"/>
        <v/>
      </c>
      <c r="H7313" s="31"/>
    </row>
    <row r="7314" spans="2:8">
      <c r="B7314" s="27"/>
      <c r="C7314" s="27"/>
      <c r="D7314" s="27"/>
      <c r="E7314" s="27"/>
      <c r="F7314" s="26"/>
      <c r="G7314" s="28" t="str">
        <f t="shared" si="122"/>
        <v/>
      </c>
      <c r="H7314" s="31"/>
    </row>
    <row r="7315" spans="2:8">
      <c r="B7315" s="27"/>
      <c r="C7315" s="27"/>
      <c r="D7315" s="27"/>
      <c r="E7315" s="27"/>
      <c r="F7315" s="26"/>
      <c r="G7315" s="28" t="str">
        <f t="shared" si="122"/>
        <v/>
      </c>
      <c r="H7315" s="31"/>
    </row>
    <row r="7316" spans="2:8">
      <c r="B7316" s="27"/>
      <c r="C7316" s="27"/>
      <c r="D7316" s="27"/>
      <c r="E7316" s="27"/>
      <c r="F7316" s="26"/>
      <c r="G7316" s="28" t="str">
        <f t="shared" si="122"/>
        <v/>
      </c>
      <c r="H7316" s="31"/>
    </row>
    <row r="7317" spans="2:8">
      <c r="B7317" s="27"/>
      <c r="C7317" s="27"/>
      <c r="D7317" s="27"/>
      <c r="E7317" s="27"/>
      <c r="F7317" s="26"/>
      <c r="G7317" s="28" t="str">
        <f t="shared" si="122"/>
        <v/>
      </c>
      <c r="H7317" s="31"/>
    </row>
    <row r="7318" spans="2:8">
      <c r="B7318" s="27"/>
      <c r="C7318" s="27"/>
      <c r="D7318" s="27"/>
      <c r="E7318" s="27"/>
      <c r="F7318" s="26"/>
      <c r="G7318" s="28" t="str">
        <f t="shared" si="122"/>
        <v/>
      </c>
      <c r="H7318" s="31"/>
    </row>
    <row r="7319" spans="2:8">
      <c r="B7319" s="27"/>
      <c r="C7319" s="27"/>
      <c r="D7319" s="27"/>
      <c r="E7319" s="27"/>
      <c r="F7319" s="26"/>
      <c r="G7319" s="28" t="str">
        <f t="shared" si="122"/>
        <v/>
      </c>
      <c r="H7319" s="31"/>
    </row>
    <row r="7320" spans="2:8">
      <c r="B7320" s="27"/>
      <c r="C7320" s="27"/>
      <c r="D7320" s="27"/>
      <c r="E7320" s="27"/>
      <c r="F7320" s="26"/>
      <c r="G7320" s="28" t="str">
        <f t="shared" si="122"/>
        <v/>
      </c>
      <c r="H7320" s="31"/>
    </row>
    <row r="7321" spans="2:8">
      <c r="B7321" s="27"/>
      <c r="C7321" s="27"/>
      <c r="D7321" s="27"/>
      <c r="E7321" s="27"/>
      <c r="F7321" s="26"/>
      <c r="G7321" s="28" t="str">
        <f t="shared" si="122"/>
        <v/>
      </c>
      <c r="H7321" s="31"/>
    </row>
    <row r="7322" spans="2:8">
      <c r="B7322" s="27"/>
      <c r="C7322" s="27"/>
      <c r="D7322" s="27"/>
      <c r="E7322" s="27"/>
      <c r="F7322" s="26"/>
      <c r="G7322" s="28" t="str">
        <f t="shared" si="122"/>
        <v/>
      </c>
      <c r="H7322" s="31"/>
    </row>
    <row r="7323" spans="2:8">
      <c r="B7323" s="27"/>
      <c r="C7323" s="27"/>
      <c r="D7323" s="27"/>
      <c r="E7323" s="27"/>
      <c r="F7323" s="26"/>
      <c r="G7323" s="28" t="str">
        <f t="shared" si="122"/>
        <v/>
      </c>
      <c r="H7323" s="31"/>
    </row>
    <row r="7324" spans="2:8">
      <c r="B7324" s="27"/>
      <c r="C7324" s="27"/>
      <c r="D7324" s="27"/>
      <c r="E7324" s="27"/>
      <c r="F7324" s="26"/>
      <c r="G7324" s="28" t="str">
        <f t="shared" si="122"/>
        <v/>
      </c>
      <c r="H7324" s="31"/>
    </row>
    <row r="7325" spans="2:8">
      <c r="B7325" s="27"/>
      <c r="C7325" s="27"/>
      <c r="D7325" s="27"/>
      <c r="E7325" s="27"/>
      <c r="F7325" s="26"/>
      <c r="G7325" s="28" t="str">
        <f t="shared" si="122"/>
        <v/>
      </c>
      <c r="H7325" s="31"/>
    </row>
    <row r="7326" spans="2:8">
      <c r="B7326" s="27"/>
      <c r="C7326" s="27"/>
      <c r="D7326" s="27"/>
      <c r="E7326" s="27"/>
      <c r="F7326" s="26"/>
      <c r="G7326" s="28" t="str">
        <f t="shared" si="122"/>
        <v/>
      </c>
      <c r="H7326" s="31"/>
    </row>
    <row r="7327" spans="2:8">
      <c r="B7327" s="27"/>
      <c r="C7327" s="27"/>
      <c r="D7327" s="27"/>
      <c r="E7327" s="27"/>
      <c r="F7327" s="26"/>
      <c r="G7327" s="28" t="str">
        <f t="shared" si="122"/>
        <v/>
      </c>
      <c r="H7327" s="31"/>
    </row>
    <row r="7328" spans="2:8">
      <c r="B7328" s="27"/>
      <c r="C7328" s="27"/>
      <c r="D7328" s="27"/>
      <c r="E7328" s="27"/>
      <c r="F7328" s="26"/>
      <c r="G7328" s="28" t="str">
        <f t="shared" si="122"/>
        <v/>
      </c>
      <c r="H7328" s="31"/>
    </row>
    <row r="7329" spans="2:8">
      <c r="B7329" s="27"/>
      <c r="C7329" s="27"/>
      <c r="D7329" s="27"/>
      <c r="E7329" s="27"/>
      <c r="F7329" s="26"/>
      <c r="G7329" s="28" t="str">
        <f t="shared" si="122"/>
        <v/>
      </c>
      <c r="H7329" s="31"/>
    </row>
    <row r="7330" spans="2:8">
      <c r="B7330" s="27"/>
      <c r="C7330" s="27"/>
      <c r="D7330" s="27"/>
      <c r="E7330" s="27"/>
      <c r="F7330" s="26"/>
      <c r="G7330" s="28" t="str">
        <f t="shared" si="122"/>
        <v/>
      </c>
      <c r="H7330" s="31"/>
    </row>
    <row r="7331" spans="2:8">
      <c r="B7331" s="27"/>
      <c r="C7331" s="27"/>
      <c r="D7331" s="27"/>
      <c r="E7331" s="27"/>
      <c r="F7331" s="26"/>
      <c r="G7331" s="28" t="str">
        <f t="shared" si="122"/>
        <v/>
      </c>
      <c r="H7331" s="31"/>
    </row>
    <row r="7332" spans="2:8">
      <c r="B7332" s="27"/>
      <c r="C7332" s="27"/>
      <c r="D7332" s="27"/>
      <c r="E7332" s="27"/>
      <c r="F7332" s="26"/>
      <c r="G7332" s="28" t="str">
        <f t="shared" si="122"/>
        <v/>
      </c>
      <c r="H7332" s="31"/>
    </row>
    <row r="7333" spans="2:8">
      <c r="B7333" s="27"/>
      <c r="C7333" s="27"/>
      <c r="D7333" s="27"/>
      <c r="E7333" s="27"/>
      <c r="F7333" s="26"/>
      <c r="G7333" s="28" t="str">
        <f t="shared" si="122"/>
        <v/>
      </c>
      <c r="H7333" s="31"/>
    </row>
    <row r="7334" spans="2:8">
      <c r="B7334" s="27"/>
      <c r="C7334" s="27"/>
      <c r="D7334" s="27"/>
      <c r="E7334" s="27"/>
      <c r="F7334" s="26"/>
      <c r="G7334" s="28" t="str">
        <f t="shared" si="122"/>
        <v/>
      </c>
      <c r="H7334" s="31"/>
    </row>
    <row r="7335" spans="2:8">
      <c r="B7335" s="27"/>
      <c r="C7335" s="27"/>
      <c r="D7335" s="27"/>
      <c r="E7335" s="27"/>
      <c r="F7335" s="26"/>
      <c r="G7335" s="28" t="str">
        <f t="shared" si="122"/>
        <v/>
      </c>
      <c r="H7335" s="31"/>
    </row>
    <row r="7336" spans="2:8">
      <c r="B7336" s="27"/>
      <c r="C7336" s="27"/>
      <c r="D7336" s="27"/>
      <c r="E7336" s="27"/>
      <c r="F7336" s="26"/>
      <c r="G7336" s="28" t="str">
        <f t="shared" si="122"/>
        <v/>
      </c>
      <c r="H7336" s="31"/>
    </row>
    <row r="7337" spans="2:8">
      <c r="B7337" s="27"/>
      <c r="C7337" s="27"/>
      <c r="D7337" s="27"/>
      <c r="E7337" s="27"/>
      <c r="F7337" s="26"/>
      <c r="G7337" s="28" t="str">
        <f t="shared" ref="G7337:G7400" si="123">IF(F7337="","",IF(F7337="EI",4,IF(F7337="EO",5.2,IF(F7337="EQ",3.9,IF(F7337="ILF",7.5,IF(F7337="EIF",5.4))))))</f>
        <v/>
      </c>
      <c r="H7337" s="31"/>
    </row>
    <row r="7338" spans="2:8">
      <c r="B7338" s="27"/>
      <c r="C7338" s="27"/>
      <c r="D7338" s="27"/>
      <c r="E7338" s="27"/>
      <c r="F7338" s="26"/>
      <c r="G7338" s="28" t="str">
        <f t="shared" si="123"/>
        <v/>
      </c>
      <c r="H7338" s="31"/>
    </row>
    <row r="7339" spans="2:8">
      <c r="B7339" s="27"/>
      <c r="C7339" s="27"/>
      <c r="D7339" s="27"/>
      <c r="E7339" s="27"/>
      <c r="F7339" s="26"/>
      <c r="G7339" s="28" t="str">
        <f t="shared" si="123"/>
        <v/>
      </c>
      <c r="H7339" s="31"/>
    </row>
    <row r="7340" spans="2:8">
      <c r="B7340" s="27"/>
      <c r="C7340" s="27"/>
      <c r="D7340" s="27"/>
      <c r="E7340" s="27"/>
      <c r="F7340" s="26"/>
      <c r="G7340" s="28" t="str">
        <f t="shared" si="123"/>
        <v/>
      </c>
      <c r="H7340" s="31"/>
    </row>
    <row r="7341" spans="2:8">
      <c r="B7341" s="27"/>
      <c r="C7341" s="27"/>
      <c r="D7341" s="27"/>
      <c r="E7341" s="27"/>
      <c r="F7341" s="26"/>
      <c r="G7341" s="28" t="str">
        <f t="shared" si="123"/>
        <v/>
      </c>
      <c r="H7341" s="31"/>
    </row>
    <row r="7342" spans="2:8">
      <c r="B7342" s="27"/>
      <c r="C7342" s="27"/>
      <c r="D7342" s="27"/>
      <c r="E7342" s="27"/>
      <c r="F7342" s="26"/>
      <c r="G7342" s="28" t="str">
        <f t="shared" si="123"/>
        <v/>
      </c>
      <c r="H7342" s="31"/>
    </row>
    <row r="7343" spans="2:8">
      <c r="B7343" s="27"/>
      <c r="C7343" s="27"/>
      <c r="D7343" s="27"/>
      <c r="E7343" s="27"/>
      <c r="F7343" s="26"/>
      <c r="G7343" s="28" t="str">
        <f t="shared" si="123"/>
        <v/>
      </c>
      <c r="H7343" s="31"/>
    </row>
    <row r="7344" spans="2:8">
      <c r="B7344" s="27"/>
      <c r="C7344" s="27"/>
      <c r="D7344" s="27"/>
      <c r="E7344" s="27"/>
      <c r="F7344" s="26"/>
      <c r="G7344" s="28" t="str">
        <f t="shared" si="123"/>
        <v/>
      </c>
      <c r="H7344" s="31"/>
    </row>
    <row r="7345" spans="2:8">
      <c r="B7345" s="27"/>
      <c r="C7345" s="27"/>
      <c r="D7345" s="27"/>
      <c r="E7345" s="27"/>
      <c r="F7345" s="26"/>
      <c r="G7345" s="28" t="str">
        <f t="shared" si="123"/>
        <v/>
      </c>
      <c r="H7345" s="31"/>
    </row>
    <row r="7346" spans="2:8">
      <c r="B7346" s="27"/>
      <c r="C7346" s="27"/>
      <c r="D7346" s="27"/>
      <c r="E7346" s="27"/>
      <c r="F7346" s="26"/>
      <c r="G7346" s="28" t="str">
        <f t="shared" si="123"/>
        <v/>
      </c>
      <c r="H7346" s="31"/>
    </row>
    <row r="7347" spans="2:8">
      <c r="B7347" s="27"/>
      <c r="C7347" s="27"/>
      <c r="D7347" s="27"/>
      <c r="E7347" s="27"/>
      <c r="F7347" s="26"/>
      <c r="G7347" s="28" t="str">
        <f t="shared" si="123"/>
        <v/>
      </c>
      <c r="H7347" s="31"/>
    </row>
    <row r="7348" spans="2:8">
      <c r="B7348" s="27"/>
      <c r="C7348" s="27"/>
      <c r="D7348" s="27"/>
      <c r="E7348" s="27"/>
      <c r="F7348" s="26"/>
      <c r="G7348" s="28" t="str">
        <f t="shared" si="123"/>
        <v/>
      </c>
      <c r="H7348" s="31"/>
    </row>
    <row r="7349" spans="2:8">
      <c r="B7349" s="27"/>
      <c r="C7349" s="27"/>
      <c r="D7349" s="27"/>
      <c r="E7349" s="27"/>
      <c r="F7349" s="26"/>
      <c r="G7349" s="28" t="str">
        <f t="shared" si="123"/>
        <v/>
      </c>
      <c r="H7349" s="31"/>
    </row>
    <row r="7350" spans="2:8">
      <c r="B7350" s="27"/>
      <c r="C7350" s="27"/>
      <c r="D7350" s="27"/>
      <c r="E7350" s="27"/>
      <c r="F7350" s="26"/>
      <c r="G7350" s="28" t="str">
        <f t="shared" si="123"/>
        <v/>
      </c>
      <c r="H7350" s="31"/>
    </row>
    <row r="7351" spans="2:8">
      <c r="B7351" s="27"/>
      <c r="C7351" s="27"/>
      <c r="D7351" s="27"/>
      <c r="E7351" s="27"/>
      <c r="F7351" s="26"/>
      <c r="G7351" s="28" t="str">
        <f t="shared" si="123"/>
        <v/>
      </c>
      <c r="H7351" s="31"/>
    </row>
    <row r="7352" spans="2:8">
      <c r="B7352" s="27"/>
      <c r="C7352" s="27"/>
      <c r="D7352" s="27"/>
      <c r="E7352" s="27"/>
      <c r="F7352" s="26"/>
      <c r="G7352" s="28" t="str">
        <f t="shared" si="123"/>
        <v/>
      </c>
      <c r="H7352" s="31"/>
    </row>
    <row r="7353" spans="2:8">
      <c r="B7353" s="27"/>
      <c r="C7353" s="27"/>
      <c r="D7353" s="27"/>
      <c r="E7353" s="27"/>
      <c r="F7353" s="26"/>
      <c r="G7353" s="28" t="str">
        <f t="shared" si="123"/>
        <v/>
      </c>
      <c r="H7353" s="31"/>
    </row>
    <row r="7354" spans="2:8">
      <c r="B7354" s="27"/>
      <c r="C7354" s="27"/>
      <c r="D7354" s="27"/>
      <c r="E7354" s="27"/>
      <c r="F7354" s="26"/>
      <c r="G7354" s="28" t="str">
        <f t="shared" si="123"/>
        <v/>
      </c>
      <c r="H7354" s="31"/>
    </row>
    <row r="7355" spans="2:8">
      <c r="B7355" s="27"/>
      <c r="C7355" s="27"/>
      <c r="D7355" s="27"/>
      <c r="E7355" s="27"/>
      <c r="F7355" s="26"/>
      <c r="G7355" s="28" t="str">
        <f t="shared" si="123"/>
        <v/>
      </c>
      <c r="H7355" s="31"/>
    </row>
    <row r="7356" spans="2:8">
      <c r="B7356" s="27"/>
      <c r="C7356" s="27"/>
      <c r="D7356" s="27"/>
      <c r="E7356" s="27"/>
      <c r="F7356" s="26"/>
      <c r="G7356" s="28" t="str">
        <f t="shared" si="123"/>
        <v/>
      </c>
      <c r="H7356" s="31"/>
    </row>
    <row r="7357" spans="2:8">
      <c r="B7357" s="27"/>
      <c r="C7357" s="27"/>
      <c r="D7357" s="27"/>
      <c r="E7357" s="27"/>
      <c r="F7357" s="26"/>
      <c r="G7357" s="28" t="str">
        <f t="shared" si="123"/>
        <v/>
      </c>
      <c r="H7357" s="31"/>
    </row>
    <row r="7358" spans="2:8">
      <c r="B7358" s="27"/>
      <c r="C7358" s="27"/>
      <c r="D7358" s="27"/>
      <c r="E7358" s="27"/>
      <c r="F7358" s="26"/>
      <c r="G7358" s="28" t="str">
        <f t="shared" si="123"/>
        <v/>
      </c>
      <c r="H7358" s="31"/>
    </row>
    <row r="7359" spans="2:8">
      <c r="B7359" s="27"/>
      <c r="C7359" s="27"/>
      <c r="D7359" s="27"/>
      <c r="E7359" s="27"/>
      <c r="F7359" s="26"/>
      <c r="G7359" s="28" t="str">
        <f t="shared" si="123"/>
        <v/>
      </c>
      <c r="H7359" s="31"/>
    </row>
    <row r="7360" spans="2:8">
      <c r="B7360" s="27"/>
      <c r="C7360" s="27"/>
      <c r="D7360" s="27"/>
      <c r="E7360" s="27"/>
      <c r="F7360" s="26"/>
      <c r="G7360" s="28" t="str">
        <f t="shared" si="123"/>
        <v/>
      </c>
      <c r="H7360" s="31"/>
    </row>
    <row r="7361" spans="2:8">
      <c r="B7361" s="27"/>
      <c r="C7361" s="27"/>
      <c r="D7361" s="27"/>
      <c r="E7361" s="27"/>
      <c r="F7361" s="26"/>
      <c r="G7361" s="28" t="str">
        <f t="shared" si="123"/>
        <v/>
      </c>
      <c r="H7361" s="31"/>
    </row>
    <row r="7362" spans="2:8">
      <c r="B7362" s="27"/>
      <c r="C7362" s="27"/>
      <c r="D7362" s="27"/>
      <c r="E7362" s="27"/>
      <c r="F7362" s="26"/>
      <c r="G7362" s="28" t="str">
        <f t="shared" si="123"/>
        <v/>
      </c>
      <c r="H7362" s="31"/>
    </row>
    <row r="7363" spans="2:8">
      <c r="B7363" s="27"/>
      <c r="C7363" s="27"/>
      <c r="D7363" s="27"/>
      <c r="E7363" s="27"/>
      <c r="F7363" s="26"/>
      <c r="G7363" s="28" t="str">
        <f t="shared" si="123"/>
        <v/>
      </c>
      <c r="H7363" s="31"/>
    </row>
    <row r="7364" spans="2:8">
      <c r="B7364" s="27"/>
      <c r="C7364" s="27"/>
      <c r="D7364" s="27"/>
      <c r="E7364" s="27"/>
      <c r="F7364" s="26"/>
      <c r="G7364" s="28" t="str">
        <f t="shared" si="123"/>
        <v/>
      </c>
      <c r="H7364" s="31"/>
    </row>
    <row r="7365" spans="2:8">
      <c r="B7365" s="27"/>
      <c r="C7365" s="27"/>
      <c r="D7365" s="27"/>
      <c r="E7365" s="27"/>
      <c r="F7365" s="26"/>
      <c r="G7365" s="28" t="str">
        <f t="shared" si="123"/>
        <v/>
      </c>
      <c r="H7365" s="31"/>
    </row>
    <row r="7366" spans="2:8">
      <c r="B7366" s="27"/>
      <c r="C7366" s="27"/>
      <c r="D7366" s="27"/>
      <c r="E7366" s="27"/>
      <c r="F7366" s="26"/>
      <c r="G7366" s="28" t="str">
        <f t="shared" si="123"/>
        <v/>
      </c>
      <c r="H7366" s="31"/>
    </row>
    <row r="7367" spans="2:8">
      <c r="B7367" s="27"/>
      <c r="C7367" s="27"/>
      <c r="D7367" s="27"/>
      <c r="E7367" s="27"/>
      <c r="F7367" s="26"/>
      <c r="G7367" s="28" t="str">
        <f t="shared" si="123"/>
        <v/>
      </c>
      <c r="H7367" s="31"/>
    </row>
    <row r="7368" spans="2:8">
      <c r="B7368" s="27"/>
      <c r="C7368" s="27"/>
      <c r="D7368" s="27"/>
      <c r="E7368" s="27"/>
      <c r="F7368" s="26"/>
      <c r="G7368" s="28" t="str">
        <f t="shared" si="123"/>
        <v/>
      </c>
      <c r="H7368" s="31"/>
    </row>
    <row r="7369" spans="2:8">
      <c r="B7369" s="27"/>
      <c r="C7369" s="27"/>
      <c r="D7369" s="27"/>
      <c r="E7369" s="27"/>
      <c r="F7369" s="26"/>
      <c r="G7369" s="28" t="str">
        <f t="shared" si="123"/>
        <v/>
      </c>
      <c r="H7369" s="31"/>
    </row>
    <row r="7370" spans="2:8">
      <c r="B7370" s="27"/>
      <c r="C7370" s="27"/>
      <c r="D7370" s="27"/>
      <c r="E7370" s="27"/>
      <c r="F7370" s="26"/>
      <c r="G7370" s="28" t="str">
        <f t="shared" si="123"/>
        <v/>
      </c>
      <c r="H7370" s="31"/>
    </row>
    <row r="7371" spans="2:8">
      <c r="B7371" s="27"/>
      <c r="C7371" s="27"/>
      <c r="D7371" s="27"/>
      <c r="E7371" s="27"/>
      <c r="F7371" s="26"/>
      <c r="G7371" s="28" t="str">
        <f t="shared" si="123"/>
        <v/>
      </c>
      <c r="H7371" s="31"/>
    </row>
    <row r="7372" spans="2:8">
      <c r="B7372" s="27"/>
      <c r="C7372" s="27"/>
      <c r="D7372" s="27"/>
      <c r="E7372" s="27"/>
      <c r="F7372" s="26"/>
      <c r="G7372" s="28" t="str">
        <f t="shared" si="123"/>
        <v/>
      </c>
      <c r="H7372" s="31"/>
    </row>
    <row r="7373" spans="2:8">
      <c r="B7373" s="27"/>
      <c r="C7373" s="27"/>
      <c r="D7373" s="27"/>
      <c r="E7373" s="27"/>
      <c r="F7373" s="26"/>
      <c r="G7373" s="28" t="str">
        <f t="shared" si="123"/>
        <v/>
      </c>
      <c r="H7373" s="31"/>
    </row>
    <row r="7374" spans="2:8">
      <c r="B7374" s="27"/>
      <c r="C7374" s="27"/>
      <c r="D7374" s="27"/>
      <c r="E7374" s="27"/>
      <c r="F7374" s="26"/>
      <c r="G7374" s="28" t="str">
        <f t="shared" si="123"/>
        <v/>
      </c>
      <c r="H7374" s="31"/>
    </row>
    <row r="7375" spans="2:8">
      <c r="B7375" s="27"/>
      <c r="C7375" s="27"/>
      <c r="D7375" s="27"/>
      <c r="E7375" s="27"/>
      <c r="F7375" s="26"/>
      <c r="G7375" s="28" t="str">
        <f t="shared" si="123"/>
        <v/>
      </c>
      <c r="H7375" s="31"/>
    </row>
    <row r="7376" spans="2:8">
      <c r="B7376" s="27"/>
      <c r="C7376" s="27"/>
      <c r="D7376" s="27"/>
      <c r="E7376" s="27"/>
      <c r="F7376" s="26"/>
      <c r="G7376" s="28" t="str">
        <f t="shared" si="123"/>
        <v/>
      </c>
      <c r="H7376" s="31"/>
    </row>
    <row r="7377" spans="2:8">
      <c r="B7377" s="27"/>
      <c r="C7377" s="27"/>
      <c r="D7377" s="27"/>
      <c r="E7377" s="27"/>
      <c r="F7377" s="26"/>
      <c r="G7377" s="28" t="str">
        <f t="shared" si="123"/>
        <v/>
      </c>
      <c r="H7377" s="31"/>
    </row>
    <row r="7378" spans="2:8">
      <c r="B7378" s="27"/>
      <c r="C7378" s="27"/>
      <c r="D7378" s="27"/>
      <c r="E7378" s="27"/>
      <c r="F7378" s="26"/>
      <c r="G7378" s="28" t="str">
        <f t="shared" si="123"/>
        <v/>
      </c>
      <c r="H7378" s="31"/>
    </row>
    <row r="7379" spans="2:8">
      <c r="B7379" s="27"/>
      <c r="C7379" s="27"/>
      <c r="D7379" s="27"/>
      <c r="E7379" s="27"/>
      <c r="F7379" s="26"/>
      <c r="G7379" s="28" t="str">
        <f t="shared" si="123"/>
        <v/>
      </c>
      <c r="H7379" s="31"/>
    </row>
    <row r="7380" spans="2:8">
      <c r="B7380" s="27"/>
      <c r="C7380" s="27"/>
      <c r="D7380" s="27"/>
      <c r="E7380" s="27"/>
      <c r="F7380" s="26"/>
      <c r="G7380" s="28" t="str">
        <f t="shared" si="123"/>
        <v/>
      </c>
      <c r="H7380" s="31"/>
    </row>
    <row r="7381" spans="2:8">
      <c r="B7381" s="27"/>
      <c r="C7381" s="27"/>
      <c r="D7381" s="27"/>
      <c r="E7381" s="27"/>
      <c r="F7381" s="26"/>
      <c r="G7381" s="28" t="str">
        <f t="shared" si="123"/>
        <v/>
      </c>
      <c r="H7381" s="31"/>
    </row>
    <row r="7382" spans="2:8">
      <c r="B7382" s="27"/>
      <c r="C7382" s="27"/>
      <c r="D7382" s="27"/>
      <c r="E7382" s="27"/>
      <c r="F7382" s="26"/>
      <c r="G7382" s="28" t="str">
        <f t="shared" si="123"/>
        <v/>
      </c>
      <c r="H7382" s="31"/>
    </row>
    <row r="7383" spans="2:8">
      <c r="B7383" s="27"/>
      <c r="C7383" s="27"/>
      <c r="D7383" s="27"/>
      <c r="E7383" s="27"/>
      <c r="F7383" s="26"/>
      <c r="G7383" s="28" t="str">
        <f t="shared" si="123"/>
        <v/>
      </c>
      <c r="H7383" s="31"/>
    </row>
    <row r="7384" spans="2:8">
      <c r="B7384" s="27"/>
      <c r="C7384" s="27"/>
      <c r="D7384" s="27"/>
      <c r="E7384" s="27"/>
      <c r="F7384" s="26"/>
      <c r="G7384" s="28" t="str">
        <f t="shared" si="123"/>
        <v/>
      </c>
      <c r="H7384" s="31"/>
    </row>
    <row r="7385" spans="2:8">
      <c r="B7385" s="27"/>
      <c r="C7385" s="27"/>
      <c r="D7385" s="27"/>
      <c r="E7385" s="27"/>
      <c r="F7385" s="26"/>
      <c r="G7385" s="28" t="str">
        <f t="shared" si="123"/>
        <v/>
      </c>
      <c r="H7385" s="31"/>
    </row>
    <row r="7386" spans="2:8">
      <c r="B7386" s="27"/>
      <c r="C7386" s="27"/>
      <c r="D7386" s="27"/>
      <c r="E7386" s="27"/>
      <c r="F7386" s="26"/>
      <c r="G7386" s="28" t="str">
        <f t="shared" si="123"/>
        <v/>
      </c>
      <c r="H7386" s="31"/>
    </row>
    <row r="7387" spans="2:8">
      <c r="B7387" s="27"/>
      <c r="C7387" s="27"/>
      <c r="D7387" s="27"/>
      <c r="E7387" s="27"/>
      <c r="F7387" s="26"/>
      <c r="G7387" s="28" t="str">
        <f t="shared" si="123"/>
        <v/>
      </c>
      <c r="H7387" s="31"/>
    </row>
    <row r="7388" spans="2:8">
      <c r="B7388" s="27"/>
      <c r="C7388" s="27"/>
      <c r="D7388" s="27"/>
      <c r="E7388" s="27"/>
      <c r="F7388" s="26"/>
      <c r="G7388" s="28" t="str">
        <f t="shared" si="123"/>
        <v/>
      </c>
      <c r="H7388" s="31"/>
    </row>
    <row r="7389" spans="2:8">
      <c r="B7389" s="27"/>
      <c r="C7389" s="27"/>
      <c r="D7389" s="27"/>
      <c r="E7389" s="27"/>
      <c r="F7389" s="26"/>
      <c r="G7389" s="28" t="str">
        <f t="shared" si="123"/>
        <v/>
      </c>
      <c r="H7389" s="31"/>
    </row>
    <row r="7390" spans="2:8">
      <c r="B7390" s="27"/>
      <c r="C7390" s="27"/>
      <c r="D7390" s="27"/>
      <c r="E7390" s="27"/>
      <c r="F7390" s="26"/>
      <c r="G7390" s="28" t="str">
        <f t="shared" si="123"/>
        <v/>
      </c>
      <c r="H7390" s="31"/>
    </row>
    <row r="7391" spans="2:8">
      <c r="B7391" s="27"/>
      <c r="C7391" s="27"/>
      <c r="D7391" s="27"/>
      <c r="E7391" s="27"/>
      <c r="F7391" s="26"/>
      <c r="G7391" s="28" t="str">
        <f t="shared" si="123"/>
        <v/>
      </c>
      <c r="H7391" s="31"/>
    </row>
    <row r="7392" spans="2:8">
      <c r="B7392" s="27"/>
      <c r="C7392" s="27"/>
      <c r="D7392" s="27"/>
      <c r="E7392" s="27"/>
      <c r="F7392" s="26"/>
      <c r="G7392" s="28" t="str">
        <f t="shared" si="123"/>
        <v/>
      </c>
      <c r="H7392" s="31"/>
    </row>
    <row r="7393" spans="2:8">
      <c r="B7393" s="27"/>
      <c r="C7393" s="27"/>
      <c r="D7393" s="27"/>
      <c r="E7393" s="27"/>
      <c r="F7393" s="26"/>
      <c r="G7393" s="28" t="str">
        <f t="shared" si="123"/>
        <v/>
      </c>
      <c r="H7393" s="31"/>
    </row>
    <row r="7394" spans="2:8">
      <c r="B7394" s="27"/>
      <c r="C7394" s="27"/>
      <c r="D7394" s="27"/>
      <c r="E7394" s="27"/>
      <c r="F7394" s="26"/>
      <c r="G7394" s="28" t="str">
        <f t="shared" si="123"/>
        <v/>
      </c>
      <c r="H7394" s="31"/>
    </row>
    <row r="7395" spans="2:8">
      <c r="B7395" s="27"/>
      <c r="C7395" s="27"/>
      <c r="D7395" s="27"/>
      <c r="E7395" s="27"/>
      <c r="F7395" s="26"/>
      <c r="G7395" s="28" t="str">
        <f t="shared" si="123"/>
        <v/>
      </c>
      <c r="H7395" s="31"/>
    </row>
    <row r="7396" spans="2:8">
      <c r="B7396" s="27"/>
      <c r="C7396" s="27"/>
      <c r="D7396" s="27"/>
      <c r="E7396" s="27"/>
      <c r="F7396" s="26"/>
      <c r="G7396" s="28" t="str">
        <f t="shared" si="123"/>
        <v/>
      </c>
      <c r="H7396" s="31"/>
    </row>
    <row r="7397" spans="2:8">
      <c r="B7397" s="27"/>
      <c r="C7397" s="27"/>
      <c r="D7397" s="27"/>
      <c r="E7397" s="27"/>
      <c r="F7397" s="26"/>
      <c r="G7397" s="28" t="str">
        <f t="shared" si="123"/>
        <v/>
      </c>
      <c r="H7397" s="31"/>
    </row>
    <row r="7398" spans="2:8">
      <c r="B7398" s="27"/>
      <c r="C7398" s="27"/>
      <c r="D7398" s="27"/>
      <c r="E7398" s="27"/>
      <c r="F7398" s="26"/>
      <c r="G7398" s="28" t="str">
        <f t="shared" si="123"/>
        <v/>
      </c>
      <c r="H7398" s="31"/>
    </row>
    <row r="7399" spans="2:8">
      <c r="B7399" s="27"/>
      <c r="C7399" s="27"/>
      <c r="D7399" s="27"/>
      <c r="E7399" s="27"/>
      <c r="F7399" s="26"/>
      <c r="G7399" s="28" t="str">
        <f t="shared" si="123"/>
        <v/>
      </c>
      <c r="H7399" s="31"/>
    </row>
    <row r="7400" spans="2:8">
      <c r="B7400" s="27"/>
      <c r="C7400" s="27"/>
      <c r="D7400" s="27"/>
      <c r="E7400" s="27"/>
      <c r="F7400" s="26"/>
      <c r="G7400" s="28" t="str">
        <f t="shared" si="123"/>
        <v/>
      </c>
      <c r="H7400" s="31"/>
    </row>
    <row r="7401" spans="2:8">
      <c r="B7401" s="27"/>
      <c r="C7401" s="27"/>
      <c r="D7401" s="27"/>
      <c r="E7401" s="27"/>
      <c r="F7401" s="26"/>
      <c r="G7401" s="28" t="str">
        <f t="shared" ref="G7401:G7464" si="124">IF(F7401="","",IF(F7401="EI",4,IF(F7401="EO",5.2,IF(F7401="EQ",3.9,IF(F7401="ILF",7.5,IF(F7401="EIF",5.4))))))</f>
        <v/>
      </c>
      <c r="H7401" s="31"/>
    </row>
    <row r="7402" spans="2:8">
      <c r="B7402" s="27"/>
      <c r="C7402" s="27"/>
      <c r="D7402" s="27"/>
      <c r="E7402" s="27"/>
      <c r="F7402" s="26"/>
      <c r="G7402" s="28" t="str">
        <f t="shared" si="124"/>
        <v/>
      </c>
      <c r="H7402" s="31"/>
    </row>
    <row r="7403" spans="2:8">
      <c r="B7403" s="27"/>
      <c r="C7403" s="27"/>
      <c r="D7403" s="27"/>
      <c r="E7403" s="27"/>
      <c r="F7403" s="26"/>
      <c r="G7403" s="28" t="str">
        <f t="shared" si="124"/>
        <v/>
      </c>
      <c r="H7403" s="31"/>
    </row>
    <row r="7404" spans="2:8">
      <c r="B7404" s="27"/>
      <c r="C7404" s="27"/>
      <c r="D7404" s="27"/>
      <c r="E7404" s="27"/>
      <c r="F7404" s="26"/>
      <c r="G7404" s="28" t="str">
        <f t="shared" si="124"/>
        <v/>
      </c>
      <c r="H7404" s="31"/>
    </row>
    <row r="7405" spans="2:8">
      <c r="B7405" s="27"/>
      <c r="C7405" s="27"/>
      <c r="D7405" s="27"/>
      <c r="E7405" s="27"/>
      <c r="F7405" s="26"/>
      <c r="G7405" s="28" t="str">
        <f t="shared" si="124"/>
        <v/>
      </c>
      <c r="H7405" s="31"/>
    </row>
    <row r="7406" spans="2:8">
      <c r="B7406" s="27"/>
      <c r="C7406" s="27"/>
      <c r="D7406" s="27"/>
      <c r="E7406" s="27"/>
      <c r="F7406" s="26"/>
      <c r="G7406" s="28" t="str">
        <f t="shared" si="124"/>
        <v/>
      </c>
      <c r="H7406" s="31"/>
    </row>
    <row r="7407" spans="2:8">
      <c r="B7407" s="27"/>
      <c r="C7407" s="27"/>
      <c r="D7407" s="27"/>
      <c r="E7407" s="27"/>
      <c r="F7407" s="26"/>
      <c r="G7407" s="28" t="str">
        <f t="shared" si="124"/>
        <v/>
      </c>
      <c r="H7407" s="31"/>
    </row>
    <row r="7408" spans="2:8">
      <c r="B7408" s="27"/>
      <c r="C7408" s="27"/>
      <c r="D7408" s="27"/>
      <c r="E7408" s="27"/>
      <c r="F7408" s="26"/>
      <c r="G7408" s="28" t="str">
        <f t="shared" si="124"/>
        <v/>
      </c>
      <c r="H7408" s="31"/>
    </row>
    <row r="7409" spans="2:8">
      <c r="B7409" s="27"/>
      <c r="C7409" s="27"/>
      <c r="D7409" s="27"/>
      <c r="E7409" s="27"/>
      <c r="F7409" s="26"/>
      <c r="G7409" s="28" t="str">
        <f t="shared" si="124"/>
        <v/>
      </c>
      <c r="H7409" s="31"/>
    </row>
    <row r="7410" spans="2:8">
      <c r="B7410" s="27"/>
      <c r="C7410" s="27"/>
      <c r="D7410" s="27"/>
      <c r="E7410" s="27"/>
      <c r="F7410" s="26"/>
      <c r="G7410" s="28" t="str">
        <f t="shared" si="124"/>
        <v/>
      </c>
      <c r="H7410" s="31"/>
    </row>
    <row r="7411" spans="2:8">
      <c r="B7411" s="27"/>
      <c r="C7411" s="27"/>
      <c r="D7411" s="27"/>
      <c r="E7411" s="27"/>
      <c r="F7411" s="26"/>
      <c r="G7411" s="28" t="str">
        <f t="shared" si="124"/>
        <v/>
      </c>
      <c r="H7411" s="31"/>
    </row>
    <row r="7412" spans="2:8">
      <c r="B7412" s="27"/>
      <c r="C7412" s="27"/>
      <c r="D7412" s="27"/>
      <c r="E7412" s="27"/>
      <c r="F7412" s="26"/>
      <c r="G7412" s="28" t="str">
        <f t="shared" si="124"/>
        <v/>
      </c>
      <c r="H7412" s="31"/>
    </row>
    <row r="7413" spans="2:8">
      <c r="B7413" s="27"/>
      <c r="C7413" s="27"/>
      <c r="D7413" s="27"/>
      <c r="E7413" s="27"/>
      <c r="F7413" s="26"/>
      <c r="G7413" s="28" t="str">
        <f t="shared" si="124"/>
        <v/>
      </c>
      <c r="H7413" s="31"/>
    </row>
    <row r="7414" spans="2:8">
      <c r="B7414" s="27"/>
      <c r="C7414" s="27"/>
      <c r="D7414" s="27"/>
      <c r="E7414" s="27"/>
      <c r="F7414" s="26"/>
      <c r="G7414" s="28" t="str">
        <f t="shared" si="124"/>
        <v/>
      </c>
      <c r="H7414" s="31"/>
    </row>
    <row r="7415" spans="2:8">
      <c r="B7415" s="27"/>
      <c r="C7415" s="27"/>
      <c r="D7415" s="27"/>
      <c r="E7415" s="27"/>
      <c r="F7415" s="26"/>
      <c r="G7415" s="28" t="str">
        <f t="shared" si="124"/>
        <v/>
      </c>
      <c r="H7415" s="31"/>
    </row>
    <row r="7416" spans="2:8">
      <c r="B7416" s="27"/>
      <c r="C7416" s="27"/>
      <c r="D7416" s="27"/>
      <c r="E7416" s="27"/>
      <c r="F7416" s="26"/>
      <c r="G7416" s="28" t="str">
        <f t="shared" si="124"/>
        <v/>
      </c>
      <c r="H7416" s="31"/>
    </row>
    <row r="7417" spans="2:8">
      <c r="B7417" s="27"/>
      <c r="C7417" s="27"/>
      <c r="D7417" s="27"/>
      <c r="E7417" s="27"/>
      <c r="F7417" s="26"/>
      <c r="G7417" s="28" t="str">
        <f t="shared" si="124"/>
        <v/>
      </c>
      <c r="H7417" s="31"/>
    </row>
    <row r="7418" spans="2:8">
      <c r="B7418" s="27"/>
      <c r="C7418" s="27"/>
      <c r="D7418" s="27"/>
      <c r="E7418" s="27"/>
      <c r="F7418" s="26"/>
      <c r="G7418" s="28" t="str">
        <f t="shared" si="124"/>
        <v/>
      </c>
      <c r="H7418" s="31"/>
    </row>
    <row r="7419" spans="2:8">
      <c r="B7419" s="27"/>
      <c r="C7419" s="27"/>
      <c r="D7419" s="27"/>
      <c r="E7419" s="27"/>
      <c r="F7419" s="26"/>
      <c r="G7419" s="28" t="str">
        <f t="shared" si="124"/>
        <v/>
      </c>
      <c r="H7419" s="31"/>
    </row>
    <row r="7420" spans="2:8">
      <c r="B7420" s="27"/>
      <c r="C7420" s="27"/>
      <c r="D7420" s="27"/>
      <c r="E7420" s="27"/>
      <c r="F7420" s="26"/>
      <c r="G7420" s="28" t="str">
        <f t="shared" si="124"/>
        <v/>
      </c>
      <c r="H7420" s="31"/>
    </row>
    <row r="7421" spans="2:8">
      <c r="B7421" s="27"/>
      <c r="C7421" s="27"/>
      <c r="D7421" s="27"/>
      <c r="E7421" s="27"/>
      <c r="F7421" s="26"/>
      <c r="G7421" s="28" t="str">
        <f t="shared" si="124"/>
        <v/>
      </c>
      <c r="H7421" s="31"/>
    </row>
    <row r="7422" spans="2:8">
      <c r="B7422" s="27"/>
      <c r="C7422" s="27"/>
      <c r="D7422" s="27"/>
      <c r="E7422" s="27"/>
      <c r="F7422" s="26"/>
      <c r="G7422" s="28" t="str">
        <f t="shared" si="124"/>
        <v/>
      </c>
      <c r="H7422" s="31"/>
    </row>
    <row r="7423" spans="2:8">
      <c r="B7423" s="27"/>
      <c r="C7423" s="27"/>
      <c r="D7423" s="27"/>
      <c r="E7423" s="27"/>
      <c r="F7423" s="26"/>
      <c r="G7423" s="28" t="str">
        <f t="shared" si="124"/>
        <v/>
      </c>
      <c r="H7423" s="31"/>
    </row>
    <row r="7424" spans="2:8">
      <c r="B7424" s="27"/>
      <c r="C7424" s="27"/>
      <c r="D7424" s="27"/>
      <c r="E7424" s="27"/>
      <c r="F7424" s="26"/>
      <c r="G7424" s="28" t="str">
        <f t="shared" si="124"/>
        <v/>
      </c>
      <c r="H7424" s="31"/>
    </row>
    <row r="7425" spans="2:8">
      <c r="B7425" s="27"/>
      <c r="C7425" s="27"/>
      <c r="D7425" s="27"/>
      <c r="E7425" s="27"/>
      <c r="F7425" s="26"/>
      <c r="G7425" s="28" t="str">
        <f t="shared" si="124"/>
        <v/>
      </c>
      <c r="H7425" s="31"/>
    </row>
    <row r="7426" spans="2:8">
      <c r="B7426" s="27"/>
      <c r="C7426" s="27"/>
      <c r="D7426" s="27"/>
      <c r="E7426" s="27"/>
      <c r="F7426" s="26"/>
      <c r="G7426" s="28" t="str">
        <f t="shared" si="124"/>
        <v/>
      </c>
      <c r="H7426" s="31"/>
    </row>
    <row r="7427" spans="2:8">
      <c r="B7427" s="27"/>
      <c r="C7427" s="27"/>
      <c r="D7427" s="27"/>
      <c r="E7427" s="27"/>
      <c r="F7427" s="26"/>
      <c r="G7427" s="28" t="str">
        <f t="shared" si="124"/>
        <v/>
      </c>
      <c r="H7427" s="31"/>
    </row>
    <row r="7428" spans="2:8">
      <c r="B7428" s="27"/>
      <c r="C7428" s="27"/>
      <c r="D7428" s="27"/>
      <c r="E7428" s="27"/>
      <c r="F7428" s="26"/>
      <c r="G7428" s="28" t="str">
        <f t="shared" si="124"/>
        <v/>
      </c>
      <c r="H7428" s="31"/>
    </row>
    <row r="7429" spans="2:8">
      <c r="B7429" s="27"/>
      <c r="C7429" s="27"/>
      <c r="D7429" s="27"/>
      <c r="E7429" s="27"/>
      <c r="F7429" s="26"/>
      <c r="G7429" s="28" t="str">
        <f t="shared" si="124"/>
        <v/>
      </c>
      <c r="H7429" s="31"/>
    </row>
    <row r="7430" spans="2:8">
      <c r="B7430" s="27"/>
      <c r="C7430" s="27"/>
      <c r="D7430" s="27"/>
      <c r="E7430" s="27"/>
      <c r="F7430" s="26"/>
      <c r="G7430" s="28" t="str">
        <f t="shared" si="124"/>
        <v/>
      </c>
      <c r="H7430" s="31"/>
    </row>
    <row r="7431" spans="2:8">
      <c r="B7431" s="27"/>
      <c r="C7431" s="27"/>
      <c r="D7431" s="27"/>
      <c r="E7431" s="27"/>
      <c r="F7431" s="26"/>
      <c r="G7431" s="28" t="str">
        <f t="shared" si="124"/>
        <v/>
      </c>
      <c r="H7431" s="31"/>
    </row>
    <row r="7432" spans="2:8">
      <c r="B7432" s="27"/>
      <c r="C7432" s="27"/>
      <c r="D7432" s="27"/>
      <c r="E7432" s="27"/>
      <c r="F7432" s="26"/>
      <c r="G7432" s="28" t="str">
        <f t="shared" si="124"/>
        <v/>
      </c>
      <c r="H7432" s="31"/>
    </row>
    <row r="7433" spans="2:8">
      <c r="B7433" s="27"/>
      <c r="C7433" s="27"/>
      <c r="D7433" s="27"/>
      <c r="E7433" s="27"/>
      <c r="F7433" s="26"/>
      <c r="G7433" s="28" t="str">
        <f t="shared" si="124"/>
        <v/>
      </c>
      <c r="H7433" s="31"/>
    </row>
    <row r="7434" spans="2:8">
      <c r="B7434" s="27"/>
      <c r="C7434" s="27"/>
      <c r="D7434" s="27"/>
      <c r="E7434" s="27"/>
      <c r="F7434" s="26"/>
      <c r="G7434" s="28" t="str">
        <f t="shared" si="124"/>
        <v/>
      </c>
      <c r="H7434" s="31"/>
    </row>
    <row r="7435" spans="2:8">
      <c r="B7435" s="27"/>
      <c r="C7435" s="27"/>
      <c r="D7435" s="27"/>
      <c r="E7435" s="27"/>
      <c r="F7435" s="26"/>
      <c r="G7435" s="28" t="str">
        <f t="shared" si="124"/>
        <v/>
      </c>
      <c r="H7435" s="31"/>
    </row>
    <row r="7436" spans="2:8">
      <c r="B7436" s="27"/>
      <c r="C7436" s="27"/>
      <c r="D7436" s="27"/>
      <c r="E7436" s="27"/>
      <c r="F7436" s="26"/>
      <c r="G7436" s="28" t="str">
        <f t="shared" si="124"/>
        <v/>
      </c>
      <c r="H7436" s="31"/>
    </row>
    <row r="7437" spans="2:8">
      <c r="B7437" s="27"/>
      <c r="C7437" s="27"/>
      <c r="D7437" s="27"/>
      <c r="E7437" s="27"/>
      <c r="F7437" s="26"/>
      <c r="G7437" s="28" t="str">
        <f t="shared" si="124"/>
        <v/>
      </c>
      <c r="H7437" s="31"/>
    </row>
    <row r="7438" spans="2:8">
      <c r="B7438" s="27"/>
      <c r="C7438" s="27"/>
      <c r="D7438" s="27"/>
      <c r="E7438" s="27"/>
      <c r="F7438" s="26"/>
      <c r="G7438" s="28" t="str">
        <f t="shared" si="124"/>
        <v/>
      </c>
      <c r="H7438" s="31"/>
    </row>
    <row r="7439" spans="2:8">
      <c r="B7439" s="27"/>
      <c r="C7439" s="27"/>
      <c r="D7439" s="27"/>
      <c r="E7439" s="27"/>
      <c r="F7439" s="26"/>
      <c r="G7439" s="28" t="str">
        <f t="shared" si="124"/>
        <v/>
      </c>
      <c r="H7439" s="31"/>
    </row>
    <row r="7440" spans="2:8">
      <c r="B7440" s="27"/>
      <c r="C7440" s="27"/>
      <c r="D7440" s="27"/>
      <c r="E7440" s="27"/>
      <c r="F7440" s="26"/>
      <c r="G7440" s="28" t="str">
        <f t="shared" si="124"/>
        <v/>
      </c>
      <c r="H7440" s="31"/>
    </row>
    <row r="7441" spans="2:8">
      <c r="B7441" s="27"/>
      <c r="C7441" s="27"/>
      <c r="D7441" s="27"/>
      <c r="E7441" s="27"/>
      <c r="F7441" s="26"/>
      <c r="G7441" s="28" t="str">
        <f t="shared" si="124"/>
        <v/>
      </c>
      <c r="H7441" s="31"/>
    </row>
    <row r="7442" spans="2:8">
      <c r="B7442" s="27"/>
      <c r="C7442" s="27"/>
      <c r="D7442" s="27"/>
      <c r="E7442" s="27"/>
      <c r="F7442" s="26"/>
      <c r="G7442" s="28" t="str">
        <f t="shared" si="124"/>
        <v/>
      </c>
      <c r="H7442" s="31"/>
    </row>
    <row r="7443" spans="2:8">
      <c r="B7443" s="27"/>
      <c r="C7443" s="27"/>
      <c r="D7443" s="27"/>
      <c r="E7443" s="27"/>
      <c r="F7443" s="26"/>
      <c r="G7443" s="28" t="str">
        <f t="shared" si="124"/>
        <v/>
      </c>
      <c r="H7443" s="31"/>
    </row>
    <row r="7444" spans="2:8">
      <c r="B7444" s="27"/>
      <c r="C7444" s="27"/>
      <c r="D7444" s="27"/>
      <c r="E7444" s="27"/>
      <c r="F7444" s="26"/>
      <c r="G7444" s="28" t="str">
        <f t="shared" si="124"/>
        <v/>
      </c>
      <c r="H7444" s="31"/>
    </row>
    <row r="7445" spans="2:8">
      <c r="B7445" s="27"/>
      <c r="C7445" s="27"/>
      <c r="D7445" s="27"/>
      <c r="E7445" s="27"/>
      <c r="F7445" s="26"/>
      <c r="G7445" s="28" t="str">
        <f t="shared" si="124"/>
        <v/>
      </c>
      <c r="H7445" s="31"/>
    </row>
    <row r="7446" spans="2:8">
      <c r="B7446" s="27"/>
      <c r="C7446" s="27"/>
      <c r="D7446" s="27"/>
      <c r="E7446" s="27"/>
      <c r="F7446" s="26"/>
      <c r="G7446" s="28" t="str">
        <f t="shared" si="124"/>
        <v/>
      </c>
      <c r="H7446" s="31"/>
    </row>
    <row r="7447" spans="2:8">
      <c r="B7447" s="27"/>
      <c r="C7447" s="27"/>
      <c r="D7447" s="27"/>
      <c r="E7447" s="27"/>
      <c r="F7447" s="26"/>
      <c r="G7447" s="28" t="str">
        <f t="shared" si="124"/>
        <v/>
      </c>
      <c r="H7447" s="31"/>
    </row>
    <row r="7448" spans="2:8">
      <c r="B7448" s="27"/>
      <c r="C7448" s="27"/>
      <c r="D7448" s="27"/>
      <c r="E7448" s="27"/>
      <c r="F7448" s="26"/>
      <c r="G7448" s="28" t="str">
        <f t="shared" si="124"/>
        <v/>
      </c>
      <c r="H7448" s="31"/>
    </row>
    <row r="7449" spans="2:8">
      <c r="B7449" s="27"/>
      <c r="C7449" s="27"/>
      <c r="D7449" s="27"/>
      <c r="E7449" s="27"/>
      <c r="F7449" s="26"/>
      <c r="G7449" s="28" t="str">
        <f t="shared" si="124"/>
        <v/>
      </c>
      <c r="H7449" s="31"/>
    </row>
    <row r="7450" spans="2:8">
      <c r="B7450" s="27"/>
      <c r="C7450" s="27"/>
      <c r="D7450" s="27"/>
      <c r="E7450" s="27"/>
      <c r="F7450" s="26"/>
      <c r="G7450" s="28" t="str">
        <f t="shared" si="124"/>
        <v/>
      </c>
      <c r="H7450" s="31"/>
    </row>
    <row r="7451" spans="2:8">
      <c r="B7451" s="27"/>
      <c r="C7451" s="27"/>
      <c r="D7451" s="27"/>
      <c r="E7451" s="27"/>
      <c r="F7451" s="26"/>
      <c r="G7451" s="28" t="str">
        <f t="shared" si="124"/>
        <v/>
      </c>
      <c r="H7451" s="31"/>
    </row>
    <row r="7452" spans="2:8">
      <c r="B7452" s="27"/>
      <c r="C7452" s="27"/>
      <c r="D7452" s="27"/>
      <c r="E7452" s="27"/>
      <c r="F7452" s="26"/>
      <c r="G7452" s="28" t="str">
        <f t="shared" si="124"/>
        <v/>
      </c>
      <c r="H7452" s="31"/>
    </row>
    <row r="7453" spans="2:8">
      <c r="B7453" s="27"/>
      <c r="C7453" s="27"/>
      <c r="D7453" s="27"/>
      <c r="E7453" s="27"/>
      <c r="F7453" s="26"/>
      <c r="G7453" s="28" t="str">
        <f t="shared" si="124"/>
        <v/>
      </c>
      <c r="H7453" s="31"/>
    </row>
    <row r="7454" spans="2:8">
      <c r="B7454" s="27"/>
      <c r="C7454" s="27"/>
      <c r="D7454" s="27"/>
      <c r="E7454" s="27"/>
      <c r="F7454" s="26"/>
      <c r="G7454" s="28" t="str">
        <f t="shared" si="124"/>
        <v/>
      </c>
      <c r="H7454" s="31"/>
    </row>
    <row r="7455" spans="2:8">
      <c r="B7455" s="27"/>
      <c r="C7455" s="27"/>
      <c r="D7455" s="27"/>
      <c r="E7455" s="27"/>
      <c r="F7455" s="26"/>
      <c r="G7455" s="28" t="str">
        <f t="shared" si="124"/>
        <v/>
      </c>
      <c r="H7455" s="31"/>
    </row>
    <row r="7456" spans="2:8">
      <c r="B7456" s="27"/>
      <c r="C7456" s="27"/>
      <c r="D7456" s="27"/>
      <c r="E7456" s="27"/>
      <c r="F7456" s="26"/>
      <c r="G7456" s="28" t="str">
        <f t="shared" si="124"/>
        <v/>
      </c>
      <c r="H7456" s="31"/>
    </row>
    <row r="7457" spans="2:8">
      <c r="B7457" s="27"/>
      <c r="C7457" s="27"/>
      <c r="D7457" s="27"/>
      <c r="E7457" s="27"/>
      <c r="F7457" s="26"/>
      <c r="G7457" s="28" t="str">
        <f t="shared" si="124"/>
        <v/>
      </c>
      <c r="H7457" s="31"/>
    </row>
    <row r="7458" spans="2:8">
      <c r="B7458" s="27"/>
      <c r="C7458" s="27"/>
      <c r="D7458" s="27"/>
      <c r="E7458" s="27"/>
      <c r="F7458" s="26"/>
      <c r="G7458" s="28" t="str">
        <f t="shared" si="124"/>
        <v/>
      </c>
      <c r="H7458" s="31"/>
    </row>
    <row r="7459" spans="2:8">
      <c r="B7459" s="27"/>
      <c r="C7459" s="27"/>
      <c r="D7459" s="27"/>
      <c r="E7459" s="27"/>
      <c r="F7459" s="26"/>
      <c r="G7459" s="28" t="str">
        <f t="shared" si="124"/>
        <v/>
      </c>
      <c r="H7459" s="31"/>
    </row>
    <row r="7460" spans="2:8">
      <c r="B7460" s="27"/>
      <c r="C7460" s="27"/>
      <c r="D7460" s="27"/>
      <c r="E7460" s="27"/>
      <c r="F7460" s="26"/>
      <c r="G7460" s="28" t="str">
        <f t="shared" si="124"/>
        <v/>
      </c>
      <c r="H7460" s="31"/>
    </row>
    <row r="7461" spans="2:8">
      <c r="B7461" s="27"/>
      <c r="C7461" s="27"/>
      <c r="D7461" s="27"/>
      <c r="E7461" s="27"/>
      <c r="F7461" s="26"/>
      <c r="G7461" s="28" t="str">
        <f t="shared" si="124"/>
        <v/>
      </c>
      <c r="H7461" s="31"/>
    </row>
    <row r="7462" spans="2:8">
      <c r="B7462" s="27"/>
      <c r="C7462" s="27"/>
      <c r="D7462" s="27"/>
      <c r="E7462" s="27"/>
      <c r="F7462" s="26"/>
      <c r="G7462" s="28" t="str">
        <f t="shared" si="124"/>
        <v/>
      </c>
      <c r="H7462" s="31"/>
    </row>
    <row r="7463" spans="2:8">
      <c r="B7463" s="27"/>
      <c r="C7463" s="27"/>
      <c r="D7463" s="27"/>
      <c r="E7463" s="27"/>
      <c r="F7463" s="26"/>
      <c r="G7463" s="28" t="str">
        <f t="shared" si="124"/>
        <v/>
      </c>
      <c r="H7463" s="31"/>
    </row>
    <row r="7464" spans="2:8">
      <c r="B7464" s="27"/>
      <c r="C7464" s="27"/>
      <c r="D7464" s="27"/>
      <c r="E7464" s="27"/>
      <c r="F7464" s="26"/>
      <c r="G7464" s="28" t="str">
        <f t="shared" si="124"/>
        <v/>
      </c>
      <c r="H7464" s="31"/>
    </row>
    <row r="7465" spans="2:8">
      <c r="B7465" s="27"/>
      <c r="C7465" s="27"/>
      <c r="D7465" s="27"/>
      <c r="E7465" s="27"/>
      <c r="F7465" s="26"/>
      <c r="G7465" s="28" t="str">
        <f t="shared" ref="G7465:G7528" si="125">IF(F7465="","",IF(F7465="EI",4,IF(F7465="EO",5.2,IF(F7465="EQ",3.9,IF(F7465="ILF",7.5,IF(F7465="EIF",5.4))))))</f>
        <v/>
      </c>
      <c r="H7465" s="31"/>
    </row>
    <row r="7466" spans="2:8">
      <c r="B7466" s="27"/>
      <c r="C7466" s="27"/>
      <c r="D7466" s="27"/>
      <c r="E7466" s="27"/>
      <c r="F7466" s="26"/>
      <c r="G7466" s="28" t="str">
        <f t="shared" si="125"/>
        <v/>
      </c>
      <c r="H7466" s="31"/>
    </row>
    <row r="7467" spans="2:8">
      <c r="B7467" s="27"/>
      <c r="C7467" s="27"/>
      <c r="D7467" s="27"/>
      <c r="E7467" s="27"/>
      <c r="F7467" s="26"/>
      <c r="G7467" s="28" t="str">
        <f t="shared" si="125"/>
        <v/>
      </c>
      <c r="H7467" s="31"/>
    </row>
    <row r="7468" spans="2:8">
      <c r="B7468" s="27"/>
      <c r="C7468" s="27"/>
      <c r="D7468" s="27"/>
      <c r="E7468" s="27"/>
      <c r="F7468" s="26"/>
      <c r="G7468" s="28" t="str">
        <f t="shared" si="125"/>
        <v/>
      </c>
      <c r="H7468" s="31"/>
    </row>
    <row r="7469" spans="2:8">
      <c r="B7469" s="27"/>
      <c r="C7469" s="27"/>
      <c r="D7469" s="27"/>
      <c r="E7469" s="27"/>
      <c r="F7469" s="26"/>
      <c r="G7469" s="28" t="str">
        <f t="shared" si="125"/>
        <v/>
      </c>
      <c r="H7469" s="31"/>
    </row>
    <row r="7470" spans="2:8">
      <c r="B7470" s="27"/>
      <c r="C7470" s="27"/>
      <c r="D7470" s="27"/>
      <c r="E7470" s="27"/>
      <c r="F7470" s="26"/>
      <c r="G7470" s="28" t="str">
        <f t="shared" si="125"/>
        <v/>
      </c>
      <c r="H7470" s="31"/>
    </row>
    <row r="7471" spans="2:8">
      <c r="B7471" s="27"/>
      <c r="C7471" s="27"/>
      <c r="D7471" s="27"/>
      <c r="E7471" s="27"/>
      <c r="F7471" s="26"/>
      <c r="G7471" s="28" t="str">
        <f t="shared" si="125"/>
        <v/>
      </c>
      <c r="H7471" s="31"/>
    </row>
    <row r="7472" spans="2:8">
      <c r="B7472" s="27"/>
      <c r="C7472" s="27"/>
      <c r="D7472" s="27"/>
      <c r="E7472" s="27"/>
      <c r="F7472" s="26"/>
      <c r="G7472" s="28" t="str">
        <f t="shared" si="125"/>
        <v/>
      </c>
      <c r="H7472" s="31"/>
    </row>
    <row r="7473" spans="2:8">
      <c r="B7473" s="27"/>
      <c r="C7473" s="27"/>
      <c r="D7473" s="27"/>
      <c r="E7473" s="27"/>
      <c r="F7473" s="26"/>
      <c r="G7473" s="28" t="str">
        <f t="shared" si="125"/>
        <v/>
      </c>
      <c r="H7473" s="31"/>
    </row>
    <row r="7474" spans="2:8">
      <c r="B7474" s="27"/>
      <c r="C7474" s="27"/>
      <c r="D7474" s="27"/>
      <c r="E7474" s="27"/>
      <c r="F7474" s="26"/>
      <c r="G7474" s="28" t="str">
        <f t="shared" si="125"/>
        <v/>
      </c>
      <c r="H7474" s="31"/>
    </row>
    <row r="7475" spans="2:8">
      <c r="B7475" s="27"/>
      <c r="C7475" s="27"/>
      <c r="D7475" s="27"/>
      <c r="E7475" s="27"/>
      <c r="F7475" s="26"/>
      <c r="G7475" s="28" t="str">
        <f t="shared" si="125"/>
        <v/>
      </c>
      <c r="H7475" s="31"/>
    </row>
    <row r="7476" spans="2:8">
      <c r="B7476" s="27"/>
      <c r="C7476" s="27"/>
      <c r="D7476" s="27"/>
      <c r="E7476" s="27"/>
      <c r="F7476" s="26"/>
      <c r="G7476" s="28" t="str">
        <f t="shared" si="125"/>
        <v/>
      </c>
      <c r="H7476" s="31"/>
    </row>
    <row r="7477" spans="2:8">
      <c r="B7477" s="27"/>
      <c r="C7477" s="27"/>
      <c r="D7477" s="27"/>
      <c r="E7477" s="27"/>
      <c r="F7477" s="26"/>
      <c r="G7477" s="28" t="str">
        <f t="shared" si="125"/>
        <v/>
      </c>
      <c r="H7477" s="31"/>
    </row>
    <row r="7478" spans="2:8">
      <c r="B7478" s="27"/>
      <c r="C7478" s="27"/>
      <c r="D7478" s="27"/>
      <c r="E7478" s="27"/>
      <c r="F7478" s="26"/>
      <c r="G7478" s="28" t="str">
        <f t="shared" si="125"/>
        <v/>
      </c>
      <c r="H7478" s="31"/>
    </row>
    <row r="7479" spans="2:8">
      <c r="B7479" s="27"/>
      <c r="C7479" s="27"/>
      <c r="D7479" s="27"/>
      <c r="E7479" s="27"/>
      <c r="F7479" s="26"/>
      <c r="G7479" s="28" t="str">
        <f t="shared" si="125"/>
        <v/>
      </c>
      <c r="H7479" s="31"/>
    </row>
    <row r="7480" spans="2:8">
      <c r="B7480" s="27"/>
      <c r="C7480" s="27"/>
      <c r="D7480" s="27"/>
      <c r="E7480" s="27"/>
      <c r="F7480" s="26"/>
      <c r="G7480" s="28" t="str">
        <f t="shared" si="125"/>
        <v/>
      </c>
      <c r="H7480" s="31"/>
    </row>
    <row r="7481" spans="2:8">
      <c r="B7481" s="27"/>
      <c r="C7481" s="27"/>
      <c r="D7481" s="27"/>
      <c r="E7481" s="27"/>
      <c r="F7481" s="26"/>
      <c r="G7481" s="28" t="str">
        <f t="shared" si="125"/>
        <v/>
      </c>
      <c r="H7481" s="31"/>
    </row>
    <row r="7482" spans="2:8">
      <c r="B7482" s="27"/>
      <c r="C7482" s="27"/>
      <c r="D7482" s="27"/>
      <c r="E7482" s="27"/>
      <c r="F7482" s="26"/>
      <c r="G7482" s="28" t="str">
        <f t="shared" si="125"/>
        <v/>
      </c>
      <c r="H7482" s="31"/>
    </row>
    <row r="7483" spans="2:8">
      <c r="B7483" s="27"/>
      <c r="C7483" s="27"/>
      <c r="D7483" s="27"/>
      <c r="E7483" s="27"/>
      <c r="F7483" s="26"/>
      <c r="G7483" s="28" t="str">
        <f t="shared" si="125"/>
        <v/>
      </c>
      <c r="H7483" s="31"/>
    </row>
    <row r="7484" spans="2:8">
      <c r="B7484" s="27"/>
      <c r="C7484" s="27"/>
      <c r="D7484" s="27"/>
      <c r="E7484" s="27"/>
      <c r="F7484" s="26"/>
      <c r="G7484" s="28" t="str">
        <f t="shared" si="125"/>
        <v/>
      </c>
      <c r="H7484" s="31"/>
    </row>
    <row r="7485" spans="2:8">
      <c r="B7485" s="27"/>
      <c r="C7485" s="27"/>
      <c r="D7485" s="27"/>
      <c r="E7485" s="27"/>
      <c r="F7485" s="26"/>
      <c r="G7485" s="28" t="str">
        <f t="shared" si="125"/>
        <v/>
      </c>
      <c r="H7485" s="31"/>
    </row>
    <row r="7486" spans="2:8">
      <c r="B7486" s="27"/>
      <c r="C7486" s="27"/>
      <c r="D7486" s="27"/>
      <c r="E7486" s="27"/>
      <c r="F7486" s="26"/>
      <c r="G7486" s="28" t="str">
        <f t="shared" si="125"/>
        <v/>
      </c>
      <c r="H7486" s="31"/>
    </row>
    <row r="7487" spans="2:8">
      <c r="B7487" s="27"/>
      <c r="C7487" s="27"/>
      <c r="D7487" s="27"/>
      <c r="E7487" s="27"/>
      <c r="F7487" s="26"/>
      <c r="G7487" s="28" t="str">
        <f t="shared" si="125"/>
        <v/>
      </c>
      <c r="H7487" s="31"/>
    </row>
    <row r="7488" spans="2:8">
      <c r="B7488" s="27"/>
      <c r="C7488" s="27"/>
      <c r="D7488" s="27"/>
      <c r="E7488" s="27"/>
      <c r="F7488" s="26"/>
      <c r="G7488" s="28" t="str">
        <f t="shared" si="125"/>
        <v/>
      </c>
      <c r="H7488" s="31"/>
    </row>
    <row r="7489" spans="2:8">
      <c r="B7489" s="27"/>
      <c r="C7489" s="27"/>
      <c r="D7489" s="27"/>
      <c r="E7489" s="27"/>
      <c r="F7489" s="26"/>
      <c r="G7489" s="28" t="str">
        <f t="shared" si="125"/>
        <v/>
      </c>
      <c r="H7489" s="31"/>
    </row>
    <row r="7490" spans="2:8">
      <c r="B7490" s="27"/>
      <c r="C7490" s="27"/>
      <c r="D7490" s="27"/>
      <c r="E7490" s="27"/>
      <c r="F7490" s="26"/>
      <c r="G7490" s="28" t="str">
        <f t="shared" si="125"/>
        <v/>
      </c>
      <c r="H7490" s="31"/>
    </row>
    <row r="7491" spans="2:8">
      <c r="B7491" s="27"/>
      <c r="C7491" s="27"/>
      <c r="D7491" s="27"/>
      <c r="E7491" s="27"/>
      <c r="F7491" s="26"/>
      <c r="G7491" s="28" t="str">
        <f t="shared" si="125"/>
        <v/>
      </c>
      <c r="H7491" s="31"/>
    </row>
    <row r="7492" spans="2:8">
      <c r="B7492" s="27"/>
      <c r="C7492" s="27"/>
      <c r="D7492" s="27"/>
      <c r="E7492" s="27"/>
      <c r="F7492" s="26"/>
      <c r="G7492" s="28" t="str">
        <f t="shared" si="125"/>
        <v/>
      </c>
      <c r="H7492" s="31"/>
    </row>
    <row r="7493" spans="2:8">
      <c r="B7493" s="27"/>
      <c r="C7493" s="27"/>
      <c r="D7493" s="27"/>
      <c r="E7493" s="27"/>
      <c r="F7493" s="26"/>
      <c r="G7493" s="28" t="str">
        <f t="shared" si="125"/>
        <v/>
      </c>
      <c r="H7493" s="31"/>
    </row>
    <row r="7494" spans="2:8">
      <c r="B7494" s="27"/>
      <c r="C7494" s="27"/>
      <c r="D7494" s="27"/>
      <c r="E7494" s="27"/>
      <c r="F7494" s="26"/>
      <c r="G7494" s="28" t="str">
        <f t="shared" si="125"/>
        <v/>
      </c>
      <c r="H7494" s="31"/>
    </row>
    <row r="7495" spans="2:8">
      <c r="B7495" s="27"/>
      <c r="C7495" s="27"/>
      <c r="D7495" s="27"/>
      <c r="E7495" s="27"/>
      <c r="F7495" s="26"/>
      <c r="G7495" s="28" t="str">
        <f t="shared" si="125"/>
        <v/>
      </c>
      <c r="H7495" s="31"/>
    </row>
    <row r="7496" spans="2:8">
      <c r="B7496" s="27"/>
      <c r="C7496" s="27"/>
      <c r="D7496" s="27"/>
      <c r="E7496" s="27"/>
      <c r="F7496" s="26"/>
      <c r="G7496" s="28" t="str">
        <f t="shared" si="125"/>
        <v/>
      </c>
      <c r="H7496" s="31"/>
    </row>
    <row r="7497" spans="2:8">
      <c r="B7497" s="27"/>
      <c r="C7497" s="27"/>
      <c r="D7497" s="27"/>
      <c r="E7497" s="27"/>
      <c r="F7497" s="26"/>
      <c r="G7497" s="28" t="str">
        <f t="shared" si="125"/>
        <v/>
      </c>
      <c r="H7497" s="31"/>
    </row>
    <row r="7498" spans="2:8">
      <c r="B7498" s="27"/>
      <c r="C7498" s="27"/>
      <c r="D7498" s="27"/>
      <c r="E7498" s="27"/>
      <c r="F7498" s="26"/>
      <c r="G7498" s="28" t="str">
        <f t="shared" si="125"/>
        <v/>
      </c>
      <c r="H7498" s="31"/>
    </row>
    <row r="7499" spans="2:8">
      <c r="B7499" s="27"/>
      <c r="C7499" s="27"/>
      <c r="D7499" s="27"/>
      <c r="E7499" s="27"/>
      <c r="F7499" s="26"/>
      <c r="G7499" s="28" t="str">
        <f t="shared" si="125"/>
        <v/>
      </c>
      <c r="H7499" s="31"/>
    </row>
    <row r="7500" spans="2:8">
      <c r="B7500" s="27"/>
      <c r="C7500" s="27"/>
      <c r="D7500" s="27"/>
      <c r="E7500" s="27"/>
      <c r="F7500" s="26"/>
      <c r="G7500" s="28" t="str">
        <f t="shared" si="125"/>
        <v/>
      </c>
      <c r="H7500" s="31"/>
    </row>
    <row r="7501" spans="2:8">
      <c r="B7501" s="27"/>
      <c r="C7501" s="27"/>
      <c r="D7501" s="27"/>
      <c r="E7501" s="27"/>
      <c r="F7501" s="26"/>
      <c r="G7501" s="28" t="str">
        <f t="shared" si="125"/>
        <v/>
      </c>
      <c r="H7501" s="31"/>
    </row>
    <row r="7502" spans="2:8">
      <c r="B7502" s="27"/>
      <c r="C7502" s="27"/>
      <c r="D7502" s="27"/>
      <c r="E7502" s="27"/>
      <c r="F7502" s="26"/>
      <c r="G7502" s="28" t="str">
        <f t="shared" si="125"/>
        <v/>
      </c>
      <c r="H7502" s="31"/>
    </row>
    <row r="7503" spans="2:8">
      <c r="B7503" s="27"/>
      <c r="C7503" s="27"/>
      <c r="D7503" s="27"/>
      <c r="E7503" s="27"/>
      <c r="F7503" s="26"/>
      <c r="G7503" s="28" t="str">
        <f t="shared" si="125"/>
        <v/>
      </c>
      <c r="H7503" s="31"/>
    </row>
    <row r="7504" spans="2:8">
      <c r="B7504" s="27"/>
      <c r="C7504" s="27"/>
      <c r="D7504" s="27"/>
      <c r="E7504" s="27"/>
      <c r="F7504" s="26"/>
      <c r="G7504" s="28" t="str">
        <f t="shared" si="125"/>
        <v/>
      </c>
      <c r="H7504" s="31"/>
    </row>
    <row r="7505" spans="2:8">
      <c r="B7505" s="27"/>
      <c r="C7505" s="27"/>
      <c r="D7505" s="27"/>
      <c r="E7505" s="27"/>
      <c r="F7505" s="26"/>
      <c r="G7505" s="28" t="str">
        <f t="shared" si="125"/>
        <v/>
      </c>
      <c r="H7505" s="31"/>
    </row>
    <row r="7506" spans="2:8">
      <c r="B7506" s="27"/>
      <c r="C7506" s="27"/>
      <c r="D7506" s="27"/>
      <c r="E7506" s="27"/>
      <c r="F7506" s="26"/>
      <c r="G7506" s="28" t="str">
        <f t="shared" si="125"/>
        <v/>
      </c>
      <c r="H7506" s="31"/>
    </row>
    <row r="7507" spans="2:8">
      <c r="B7507" s="27"/>
      <c r="C7507" s="27"/>
      <c r="D7507" s="27"/>
      <c r="E7507" s="27"/>
      <c r="F7507" s="26"/>
      <c r="G7507" s="28" t="str">
        <f t="shared" si="125"/>
        <v/>
      </c>
      <c r="H7507" s="31"/>
    </row>
    <row r="7508" spans="2:8">
      <c r="B7508" s="27"/>
      <c r="C7508" s="27"/>
      <c r="D7508" s="27"/>
      <c r="E7508" s="27"/>
      <c r="F7508" s="26"/>
      <c r="G7508" s="28" t="str">
        <f t="shared" si="125"/>
        <v/>
      </c>
      <c r="H7508" s="31"/>
    </row>
    <row r="7509" spans="2:8">
      <c r="B7509" s="27"/>
      <c r="C7509" s="27"/>
      <c r="D7509" s="27"/>
      <c r="E7509" s="27"/>
      <c r="F7509" s="26"/>
      <c r="G7509" s="28" t="str">
        <f t="shared" si="125"/>
        <v/>
      </c>
      <c r="H7509" s="31"/>
    </row>
    <row r="7510" spans="2:8">
      <c r="B7510" s="27"/>
      <c r="C7510" s="27"/>
      <c r="D7510" s="27"/>
      <c r="E7510" s="27"/>
      <c r="F7510" s="26"/>
      <c r="G7510" s="28" t="str">
        <f t="shared" si="125"/>
        <v/>
      </c>
      <c r="H7510" s="31"/>
    </row>
    <row r="7511" spans="2:8">
      <c r="B7511" s="27"/>
      <c r="C7511" s="27"/>
      <c r="D7511" s="27"/>
      <c r="E7511" s="27"/>
      <c r="F7511" s="26"/>
      <c r="G7511" s="28" t="str">
        <f t="shared" si="125"/>
        <v/>
      </c>
      <c r="H7511" s="31"/>
    </row>
    <row r="7512" spans="2:8">
      <c r="B7512" s="27"/>
      <c r="C7512" s="27"/>
      <c r="D7512" s="27"/>
      <c r="E7512" s="27"/>
      <c r="F7512" s="26"/>
      <c r="G7512" s="28" t="str">
        <f t="shared" si="125"/>
        <v/>
      </c>
      <c r="H7512" s="31"/>
    </row>
    <row r="7513" spans="2:8">
      <c r="B7513" s="27"/>
      <c r="C7513" s="27"/>
      <c r="D7513" s="27"/>
      <c r="E7513" s="27"/>
      <c r="F7513" s="26"/>
      <c r="G7513" s="28" t="str">
        <f t="shared" si="125"/>
        <v/>
      </c>
      <c r="H7513" s="31"/>
    </row>
    <row r="7514" spans="2:8">
      <c r="B7514" s="27"/>
      <c r="C7514" s="27"/>
      <c r="D7514" s="27"/>
      <c r="E7514" s="27"/>
      <c r="F7514" s="26"/>
      <c r="G7514" s="28" t="str">
        <f t="shared" si="125"/>
        <v/>
      </c>
      <c r="H7514" s="31"/>
    </row>
    <row r="7515" spans="2:8">
      <c r="B7515" s="27"/>
      <c r="C7515" s="27"/>
      <c r="D7515" s="27"/>
      <c r="E7515" s="27"/>
      <c r="F7515" s="26"/>
      <c r="G7515" s="28" t="str">
        <f t="shared" si="125"/>
        <v/>
      </c>
      <c r="H7515" s="31"/>
    </row>
    <row r="7516" spans="2:8">
      <c r="B7516" s="27"/>
      <c r="C7516" s="27"/>
      <c r="D7516" s="27"/>
      <c r="E7516" s="27"/>
      <c r="F7516" s="26"/>
      <c r="G7516" s="28" t="str">
        <f t="shared" si="125"/>
        <v/>
      </c>
      <c r="H7516" s="31"/>
    </row>
    <row r="7517" spans="2:8">
      <c r="B7517" s="27"/>
      <c r="C7517" s="27"/>
      <c r="D7517" s="27"/>
      <c r="E7517" s="27"/>
      <c r="F7517" s="26"/>
      <c r="G7517" s="28" t="str">
        <f t="shared" si="125"/>
        <v/>
      </c>
      <c r="H7517" s="31"/>
    </row>
    <row r="7518" spans="2:8">
      <c r="B7518" s="27"/>
      <c r="C7518" s="27"/>
      <c r="D7518" s="27"/>
      <c r="E7518" s="27"/>
      <c r="F7518" s="26"/>
      <c r="G7518" s="28" t="str">
        <f t="shared" si="125"/>
        <v/>
      </c>
      <c r="H7518" s="31"/>
    </row>
    <row r="7519" spans="2:8">
      <c r="B7519" s="27"/>
      <c r="C7519" s="27"/>
      <c r="D7519" s="27"/>
      <c r="E7519" s="27"/>
      <c r="F7519" s="26"/>
      <c r="G7519" s="28" t="str">
        <f t="shared" si="125"/>
        <v/>
      </c>
      <c r="H7519" s="31"/>
    </row>
    <row r="7520" spans="2:8">
      <c r="B7520" s="27"/>
      <c r="C7520" s="27"/>
      <c r="D7520" s="27"/>
      <c r="E7520" s="27"/>
      <c r="F7520" s="26"/>
      <c r="G7520" s="28" t="str">
        <f t="shared" si="125"/>
        <v/>
      </c>
      <c r="H7520" s="31"/>
    </row>
    <row r="7521" spans="2:8">
      <c r="B7521" s="27"/>
      <c r="C7521" s="27"/>
      <c r="D7521" s="27"/>
      <c r="E7521" s="27"/>
      <c r="F7521" s="26"/>
      <c r="G7521" s="28" t="str">
        <f t="shared" si="125"/>
        <v/>
      </c>
      <c r="H7521" s="31"/>
    </row>
    <row r="7522" spans="2:8">
      <c r="B7522" s="27"/>
      <c r="C7522" s="27"/>
      <c r="D7522" s="27"/>
      <c r="E7522" s="27"/>
      <c r="F7522" s="26"/>
      <c r="G7522" s="28" t="str">
        <f t="shared" si="125"/>
        <v/>
      </c>
      <c r="H7522" s="31"/>
    </row>
    <row r="7523" spans="2:8">
      <c r="B7523" s="27"/>
      <c r="C7523" s="27"/>
      <c r="D7523" s="27"/>
      <c r="E7523" s="27"/>
      <c r="F7523" s="26"/>
      <c r="G7523" s="28" t="str">
        <f t="shared" si="125"/>
        <v/>
      </c>
      <c r="H7523" s="31"/>
    </row>
    <row r="7524" spans="2:8">
      <c r="B7524" s="27"/>
      <c r="C7524" s="27"/>
      <c r="D7524" s="27"/>
      <c r="E7524" s="27"/>
      <c r="F7524" s="26"/>
      <c r="G7524" s="28" t="str">
        <f t="shared" si="125"/>
        <v/>
      </c>
      <c r="H7524" s="31"/>
    </row>
    <row r="7525" spans="2:8">
      <c r="B7525" s="27"/>
      <c r="C7525" s="27"/>
      <c r="D7525" s="27"/>
      <c r="E7525" s="27"/>
      <c r="F7525" s="26"/>
      <c r="G7525" s="28" t="str">
        <f t="shared" si="125"/>
        <v/>
      </c>
      <c r="H7525" s="31"/>
    </row>
    <row r="7526" spans="2:8">
      <c r="B7526" s="27"/>
      <c r="C7526" s="27"/>
      <c r="D7526" s="27"/>
      <c r="E7526" s="27"/>
      <c r="F7526" s="26"/>
      <c r="G7526" s="28" t="str">
        <f t="shared" si="125"/>
        <v/>
      </c>
      <c r="H7526" s="31"/>
    </row>
    <row r="7527" spans="2:8">
      <c r="B7527" s="27"/>
      <c r="C7527" s="27"/>
      <c r="D7527" s="27"/>
      <c r="E7527" s="27"/>
      <c r="F7527" s="26"/>
      <c r="G7527" s="28" t="str">
        <f t="shared" si="125"/>
        <v/>
      </c>
      <c r="H7527" s="31"/>
    </row>
    <row r="7528" spans="2:8">
      <c r="B7528" s="27"/>
      <c r="C7528" s="27"/>
      <c r="D7528" s="27"/>
      <c r="E7528" s="27"/>
      <c r="F7528" s="26"/>
      <c r="G7528" s="28" t="str">
        <f t="shared" si="125"/>
        <v/>
      </c>
      <c r="H7528" s="31"/>
    </row>
    <row r="7529" spans="2:8">
      <c r="B7529" s="27"/>
      <c r="C7529" s="27"/>
      <c r="D7529" s="27"/>
      <c r="E7529" s="27"/>
      <c r="F7529" s="26"/>
      <c r="G7529" s="28" t="str">
        <f t="shared" ref="G7529:G7592" si="126">IF(F7529="","",IF(F7529="EI",4,IF(F7529="EO",5.2,IF(F7529="EQ",3.9,IF(F7529="ILF",7.5,IF(F7529="EIF",5.4))))))</f>
        <v/>
      </c>
      <c r="H7529" s="31"/>
    </row>
    <row r="7530" spans="2:8">
      <c r="B7530" s="27"/>
      <c r="C7530" s="27"/>
      <c r="D7530" s="27"/>
      <c r="E7530" s="27"/>
      <c r="F7530" s="26"/>
      <c r="G7530" s="28" t="str">
        <f t="shared" si="126"/>
        <v/>
      </c>
      <c r="H7530" s="31"/>
    </row>
    <row r="7531" spans="2:8">
      <c r="B7531" s="27"/>
      <c r="C7531" s="27"/>
      <c r="D7531" s="27"/>
      <c r="E7531" s="27"/>
      <c r="F7531" s="26"/>
      <c r="G7531" s="28" t="str">
        <f t="shared" si="126"/>
        <v/>
      </c>
      <c r="H7531" s="31"/>
    </row>
    <row r="7532" spans="2:8">
      <c r="B7532" s="27"/>
      <c r="C7532" s="27"/>
      <c r="D7532" s="27"/>
      <c r="E7532" s="27"/>
      <c r="F7532" s="26"/>
      <c r="G7532" s="28" t="str">
        <f t="shared" si="126"/>
        <v/>
      </c>
      <c r="H7532" s="31"/>
    </row>
    <row r="7533" spans="2:8">
      <c r="B7533" s="27"/>
      <c r="C7533" s="27"/>
      <c r="D7533" s="27"/>
      <c r="E7533" s="27"/>
      <c r="F7533" s="26"/>
      <c r="G7533" s="28" t="str">
        <f t="shared" si="126"/>
        <v/>
      </c>
      <c r="H7533" s="31"/>
    </row>
    <row r="7534" spans="2:8">
      <c r="B7534" s="27"/>
      <c r="C7534" s="27"/>
      <c r="D7534" s="27"/>
      <c r="E7534" s="27"/>
      <c r="F7534" s="26"/>
      <c r="G7534" s="28" t="str">
        <f t="shared" si="126"/>
        <v/>
      </c>
      <c r="H7534" s="31"/>
    </row>
    <row r="7535" spans="2:8">
      <c r="B7535" s="27"/>
      <c r="C7535" s="27"/>
      <c r="D7535" s="27"/>
      <c r="E7535" s="27"/>
      <c r="F7535" s="26"/>
      <c r="G7535" s="28" t="str">
        <f t="shared" si="126"/>
        <v/>
      </c>
      <c r="H7535" s="31"/>
    </row>
    <row r="7536" spans="2:8">
      <c r="B7536" s="27"/>
      <c r="C7536" s="27"/>
      <c r="D7536" s="27"/>
      <c r="E7536" s="27"/>
      <c r="F7536" s="26"/>
      <c r="G7536" s="28" t="str">
        <f t="shared" si="126"/>
        <v/>
      </c>
      <c r="H7536" s="31"/>
    </row>
    <row r="7537" spans="2:8">
      <c r="B7537" s="27"/>
      <c r="C7537" s="27"/>
      <c r="D7537" s="27"/>
      <c r="E7537" s="27"/>
      <c r="F7537" s="26"/>
      <c r="G7537" s="28" t="str">
        <f t="shared" si="126"/>
        <v/>
      </c>
      <c r="H7537" s="31"/>
    </row>
    <row r="7538" spans="2:8">
      <c r="B7538" s="27"/>
      <c r="C7538" s="27"/>
      <c r="D7538" s="27"/>
      <c r="E7538" s="27"/>
      <c r="F7538" s="26"/>
      <c r="G7538" s="28" t="str">
        <f t="shared" si="126"/>
        <v/>
      </c>
      <c r="H7538" s="31"/>
    </row>
    <row r="7539" spans="2:8">
      <c r="B7539" s="27"/>
      <c r="C7539" s="27"/>
      <c r="D7539" s="27"/>
      <c r="E7539" s="27"/>
      <c r="F7539" s="26"/>
      <c r="G7539" s="28" t="str">
        <f t="shared" si="126"/>
        <v/>
      </c>
      <c r="H7539" s="31"/>
    </row>
    <row r="7540" spans="2:8">
      <c r="B7540" s="27"/>
      <c r="C7540" s="27"/>
      <c r="D7540" s="27"/>
      <c r="E7540" s="27"/>
      <c r="F7540" s="26"/>
      <c r="G7540" s="28" t="str">
        <f t="shared" si="126"/>
        <v/>
      </c>
      <c r="H7540" s="31"/>
    </row>
    <row r="7541" spans="2:8">
      <c r="B7541" s="27"/>
      <c r="C7541" s="27"/>
      <c r="D7541" s="27"/>
      <c r="E7541" s="27"/>
      <c r="F7541" s="26"/>
      <c r="G7541" s="28" t="str">
        <f t="shared" si="126"/>
        <v/>
      </c>
      <c r="H7541" s="31"/>
    </row>
    <row r="7542" spans="2:8">
      <c r="B7542" s="27"/>
      <c r="C7542" s="27"/>
      <c r="D7542" s="27"/>
      <c r="E7542" s="27"/>
      <c r="F7542" s="26"/>
      <c r="G7542" s="28" t="str">
        <f t="shared" si="126"/>
        <v/>
      </c>
      <c r="H7542" s="31"/>
    </row>
    <row r="7543" spans="2:8">
      <c r="B7543" s="27"/>
      <c r="C7543" s="27"/>
      <c r="D7543" s="27"/>
      <c r="E7543" s="27"/>
      <c r="F7543" s="26"/>
      <c r="G7543" s="28" t="str">
        <f t="shared" si="126"/>
        <v/>
      </c>
      <c r="H7543" s="31"/>
    </row>
    <row r="7544" spans="2:8">
      <c r="B7544" s="27"/>
      <c r="C7544" s="27"/>
      <c r="D7544" s="27"/>
      <c r="E7544" s="27"/>
      <c r="F7544" s="26"/>
      <c r="G7544" s="28" t="str">
        <f t="shared" si="126"/>
        <v/>
      </c>
      <c r="H7544" s="31"/>
    </row>
    <row r="7545" spans="2:8">
      <c r="B7545" s="27"/>
      <c r="C7545" s="27"/>
      <c r="D7545" s="27"/>
      <c r="E7545" s="27"/>
      <c r="F7545" s="26"/>
      <c r="G7545" s="28" t="str">
        <f t="shared" si="126"/>
        <v/>
      </c>
      <c r="H7545" s="31"/>
    </row>
    <row r="7546" spans="2:8">
      <c r="B7546" s="27"/>
      <c r="C7546" s="27"/>
      <c r="D7546" s="27"/>
      <c r="E7546" s="27"/>
      <c r="F7546" s="26"/>
      <c r="G7546" s="28" t="str">
        <f t="shared" si="126"/>
        <v/>
      </c>
      <c r="H7546" s="31"/>
    </row>
    <row r="7547" spans="2:8">
      <c r="B7547" s="27"/>
      <c r="C7547" s="27"/>
      <c r="D7547" s="27"/>
      <c r="E7547" s="27"/>
      <c r="F7547" s="26"/>
      <c r="G7547" s="28" t="str">
        <f t="shared" si="126"/>
        <v/>
      </c>
      <c r="H7547" s="31"/>
    </row>
    <row r="7548" spans="2:8">
      <c r="B7548" s="27"/>
      <c r="C7548" s="27"/>
      <c r="D7548" s="27"/>
      <c r="E7548" s="27"/>
      <c r="F7548" s="26"/>
      <c r="G7548" s="28" t="str">
        <f t="shared" si="126"/>
        <v/>
      </c>
      <c r="H7548" s="31"/>
    </row>
    <row r="7549" spans="2:8">
      <c r="B7549" s="27"/>
      <c r="C7549" s="27"/>
      <c r="D7549" s="27"/>
      <c r="E7549" s="27"/>
      <c r="F7549" s="26"/>
      <c r="G7549" s="28" t="str">
        <f t="shared" si="126"/>
        <v/>
      </c>
      <c r="H7549" s="31"/>
    </row>
    <row r="7550" spans="2:8">
      <c r="B7550" s="27"/>
      <c r="C7550" s="27"/>
      <c r="D7550" s="27"/>
      <c r="E7550" s="27"/>
      <c r="F7550" s="26"/>
      <c r="G7550" s="28" t="str">
        <f t="shared" si="126"/>
        <v/>
      </c>
      <c r="H7550" s="31"/>
    </row>
    <row r="7551" spans="2:8">
      <c r="B7551" s="27"/>
      <c r="C7551" s="27"/>
      <c r="D7551" s="27"/>
      <c r="E7551" s="27"/>
      <c r="F7551" s="26"/>
      <c r="G7551" s="28" t="str">
        <f t="shared" si="126"/>
        <v/>
      </c>
      <c r="H7551" s="31"/>
    </row>
    <row r="7552" spans="2:8">
      <c r="B7552" s="27"/>
      <c r="C7552" s="27"/>
      <c r="D7552" s="27"/>
      <c r="E7552" s="27"/>
      <c r="F7552" s="26"/>
      <c r="G7552" s="28" t="str">
        <f t="shared" si="126"/>
        <v/>
      </c>
      <c r="H7552" s="31"/>
    </row>
    <row r="7553" spans="2:8">
      <c r="B7553" s="27"/>
      <c r="C7553" s="27"/>
      <c r="D7553" s="27"/>
      <c r="E7553" s="27"/>
      <c r="F7553" s="26"/>
      <c r="G7553" s="28" t="str">
        <f t="shared" si="126"/>
        <v/>
      </c>
      <c r="H7553" s="31"/>
    </row>
    <row r="7554" spans="2:8">
      <c r="B7554" s="27"/>
      <c r="C7554" s="27"/>
      <c r="D7554" s="27"/>
      <c r="E7554" s="27"/>
      <c r="F7554" s="26"/>
      <c r="G7554" s="28" t="str">
        <f t="shared" si="126"/>
        <v/>
      </c>
      <c r="H7554" s="31"/>
    </row>
    <row r="7555" spans="2:8">
      <c r="B7555" s="27"/>
      <c r="C7555" s="27"/>
      <c r="D7555" s="27"/>
      <c r="E7555" s="27"/>
      <c r="F7555" s="26"/>
      <c r="G7555" s="28" t="str">
        <f t="shared" si="126"/>
        <v/>
      </c>
      <c r="H7555" s="31"/>
    </row>
    <row r="7556" spans="2:8">
      <c r="B7556" s="27"/>
      <c r="C7556" s="27"/>
      <c r="D7556" s="27"/>
      <c r="E7556" s="27"/>
      <c r="F7556" s="26"/>
      <c r="G7556" s="28" t="str">
        <f t="shared" si="126"/>
        <v/>
      </c>
      <c r="H7556" s="31"/>
    </row>
    <row r="7557" spans="2:8">
      <c r="B7557" s="27"/>
      <c r="C7557" s="27"/>
      <c r="D7557" s="27"/>
      <c r="E7557" s="27"/>
      <c r="F7557" s="26"/>
      <c r="G7557" s="28" t="str">
        <f t="shared" si="126"/>
        <v/>
      </c>
      <c r="H7557" s="31"/>
    </row>
    <row r="7558" spans="2:8">
      <c r="B7558" s="27"/>
      <c r="C7558" s="27"/>
      <c r="D7558" s="27"/>
      <c r="E7558" s="27"/>
      <c r="F7558" s="26"/>
      <c r="G7558" s="28" t="str">
        <f t="shared" si="126"/>
        <v/>
      </c>
      <c r="H7558" s="31"/>
    </row>
    <row r="7559" spans="2:8">
      <c r="B7559" s="27"/>
      <c r="C7559" s="27"/>
      <c r="D7559" s="27"/>
      <c r="E7559" s="27"/>
      <c r="F7559" s="26"/>
      <c r="G7559" s="28" t="str">
        <f t="shared" si="126"/>
        <v/>
      </c>
      <c r="H7559" s="31"/>
    </row>
    <row r="7560" spans="2:8">
      <c r="B7560" s="27"/>
      <c r="C7560" s="27"/>
      <c r="D7560" s="27"/>
      <c r="E7560" s="27"/>
      <c r="F7560" s="26"/>
      <c r="G7560" s="28" t="str">
        <f t="shared" si="126"/>
        <v/>
      </c>
      <c r="H7560" s="31"/>
    </row>
    <row r="7561" spans="2:8">
      <c r="B7561" s="27"/>
      <c r="C7561" s="27"/>
      <c r="D7561" s="27"/>
      <c r="E7561" s="27"/>
      <c r="F7561" s="26"/>
      <c r="G7561" s="28" t="str">
        <f t="shared" si="126"/>
        <v/>
      </c>
      <c r="H7561" s="31"/>
    </row>
    <row r="7562" spans="2:8">
      <c r="B7562" s="27"/>
      <c r="C7562" s="27"/>
      <c r="D7562" s="27"/>
      <c r="E7562" s="27"/>
      <c r="F7562" s="26"/>
      <c r="G7562" s="28" t="str">
        <f t="shared" si="126"/>
        <v/>
      </c>
      <c r="H7562" s="31"/>
    </row>
    <row r="7563" spans="2:8">
      <c r="B7563" s="27"/>
      <c r="C7563" s="27"/>
      <c r="D7563" s="27"/>
      <c r="E7563" s="27"/>
      <c r="F7563" s="26"/>
      <c r="G7563" s="28" t="str">
        <f t="shared" si="126"/>
        <v/>
      </c>
      <c r="H7563" s="31"/>
    </row>
    <row r="7564" spans="2:8">
      <c r="B7564" s="27"/>
      <c r="C7564" s="27"/>
      <c r="D7564" s="27"/>
      <c r="E7564" s="27"/>
      <c r="F7564" s="26"/>
      <c r="G7564" s="28" t="str">
        <f t="shared" si="126"/>
        <v/>
      </c>
      <c r="H7564" s="31"/>
    </row>
    <row r="7565" spans="2:8">
      <c r="B7565" s="27"/>
      <c r="C7565" s="27"/>
      <c r="D7565" s="27"/>
      <c r="E7565" s="27"/>
      <c r="F7565" s="26"/>
      <c r="G7565" s="28" t="str">
        <f t="shared" si="126"/>
        <v/>
      </c>
      <c r="H7565" s="31"/>
    </row>
    <row r="7566" spans="2:8">
      <c r="B7566" s="27"/>
      <c r="C7566" s="27"/>
      <c r="D7566" s="27"/>
      <c r="E7566" s="27"/>
      <c r="F7566" s="26"/>
      <c r="G7566" s="28" t="str">
        <f t="shared" si="126"/>
        <v/>
      </c>
      <c r="H7566" s="31"/>
    </row>
    <row r="7567" spans="2:8">
      <c r="B7567" s="27"/>
      <c r="C7567" s="27"/>
      <c r="D7567" s="27"/>
      <c r="E7567" s="27"/>
      <c r="F7567" s="26"/>
      <c r="G7567" s="28" t="str">
        <f t="shared" si="126"/>
        <v/>
      </c>
      <c r="H7567" s="31"/>
    </row>
    <row r="7568" spans="2:8">
      <c r="B7568" s="27"/>
      <c r="C7568" s="27"/>
      <c r="D7568" s="27"/>
      <c r="E7568" s="27"/>
      <c r="F7568" s="26"/>
      <c r="G7568" s="28" t="str">
        <f t="shared" si="126"/>
        <v/>
      </c>
      <c r="H7568" s="31"/>
    </row>
    <row r="7569" spans="2:8">
      <c r="B7569" s="27"/>
      <c r="C7569" s="27"/>
      <c r="D7569" s="27"/>
      <c r="E7569" s="27"/>
      <c r="F7569" s="26"/>
      <c r="G7569" s="28" t="str">
        <f t="shared" si="126"/>
        <v/>
      </c>
      <c r="H7569" s="31"/>
    </row>
    <row r="7570" spans="2:8">
      <c r="B7570" s="27"/>
      <c r="C7570" s="27"/>
      <c r="D7570" s="27"/>
      <c r="E7570" s="27"/>
      <c r="F7570" s="26"/>
      <c r="G7570" s="28" t="str">
        <f t="shared" si="126"/>
        <v/>
      </c>
      <c r="H7570" s="31"/>
    </row>
    <row r="7571" spans="2:8">
      <c r="B7571" s="27"/>
      <c r="C7571" s="27"/>
      <c r="D7571" s="27"/>
      <c r="E7571" s="27"/>
      <c r="F7571" s="26"/>
      <c r="G7571" s="28" t="str">
        <f t="shared" si="126"/>
        <v/>
      </c>
      <c r="H7571" s="31"/>
    </row>
    <row r="7572" spans="2:8">
      <c r="B7572" s="27"/>
      <c r="C7572" s="27"/>
      <c r="D7572" s="27"/>
      <c r="E7572" s="27"/>
      <c r="F7572" s="26"/>
      <c r="G7572" s="28" t="str">
        <f t="shared" si="126"/>
        <v/>
      </c>
      <c r="H7572" s="31"/>
    </row>
    <row r="7573" spans="2:8">
      <c r="B7573" s="27"/>
      <c r="C7573" s="27"/>
      <c r="D7573" s="27"/>
      <c r="E7573" s="27"/>
      <c r="F7573" s="26"/>
      <c r="G7573" s="28" t="str">
        <f t="shared" si="126"/>
        <v/>
      </c>
      <c r="H7573" s="31"/>
    </row>
    <row r="7574" spans="2:8">
      <c r="B7574" s="27"/>
      <c r="C7574" s="27"/>
      <c r="D7574" s="27"/>
      <c r="E7574" s="27"/>
      <c r="F7574" s="26"/>
      <c r="G7574" s="28" t="str">
        <f t="shared" si="126"/>
        <v/>
      </c>
      <c r="H7574" s="31"/>
    </row>
    <row r="7575" spans="2:8">
      <c r="B7575" s="27"/>
      <c r="C7575" s="27"/>
      <c r="D7575" s="27"/>
      <c r="E7575" s="27"/>
      <c r="F7575" s="26"/>
      <c r="G7575" s="28" t="str">
        <f t="shared" si="126"/>
        <v/>
      </c>
      <c r="H7575" s="31"/>
    </row>
    <row r="7576" spans="2:8">
      <c r="B7576" s="27"/>
      <c r="C7576" s="27"/>
      <c r="D7576" s="27"/>
      <c r="E7576" s="27"/>
      <c r="F7576" s="26"/>
      <c r="G7576" s="28" t="str">
        <f t="shared" si="126"/>
        <v/>
      </c>
      <c r="H7576" s="31"/>
    </row>
    <row r="7577" spans="2:8">
      <c r="B7577" s="27"/>
      <c r="C7577" s="27"/>
      <c r="D7577" s="27"/>
      <c r="E7577" s="27"/>
      <c r="F7577" s="26"/>
      <c r="G7577" s="28" t="str">
        <f t="shared" si="126"/>
        <v/>
      </c>
      <c r="H7577" s="31"/>
    </row>
    <row r="7578" spans="2:8">
      <c r="B7578" s="27"/>
      <c r="C7578" s="27"/>
      <c r="D7578" s="27"/>
      <c r="E7578" s="27"/>
      <c r="F7578" s="26"/>
      <c r="G7578" s="28" t="str">
        <f t="shared" si="126"/>
        <v/>
      </c>
      <c r="H7578" s="31"/>
    </row>
    <row r="7579" spans="2:8">
      <c r="B7579" s="27"/>
      <c r="C7579" s="27"/>
      <c r="D7579" s="27"/>
      <c r="E7579" s="27"/>
      <c r="F7579" s="26"/>
      <c r="G7579" s="28" t="str">
        <f t="shared" si="126"/>
        <v/>
      </c>
      <c r="H7579" s="31"/>
    </row>
    <row r="7580" spans="2:8">
      <c r="B7580" s="27"/>
      <c r="C7580" s="27"/>
      <c r="D7580" s="27"/>
      <c r="E7580" s="27"/>
      <c r="F7580" s="26"/>
      <c r="G7580" s="28" t="str">
        <f t="shared" si="126"/>
        <v/>
      </c>
      <c r="H7580" s="31"/>
    </row>
    <row r="7581" spans="2:8">
      <c r="B7581" s="27"/>
      <c r="C7581" s="27"/>
      <c r="D7581" s="27"/>
      <c r="E7581" s="27"/>
      <c r="F7581" s="26"/>
      <c r="G7581" s="28" t="str">
        <f t="shared" si="126"/>
        <v/>
      </c>
      <c r="H7581" s="31"/>
    </row>
    <row r="7582" spans="2:8">
      <c r="B7582" s="27"/>
      <c r="C7582" s="27"/>
      <c r="D7582" s="27"/>
      <c r="E7582" s="27"/>
      <c r="F7582" s="26"/>
      <c r="G7582" s="28" t="str">
        <f t="shared" si="126"/>
        <v/>
      </c>
      <c r="H7582" s="31"/>
    </row>
    <row r="7583" spans="2:8">
      <c r="B7583" s="27"/>
      <c r="C7583" s="27"/>
      <c r="D7583" s="27"/>
      <c r="E7583" s="27"/>
      <c r="F7583" s="26"/>
      <c r="G7583" s="28" t="str">
        <f t="shared" si="126"/>
        <v/>
      </c>
      <c r="H7583" s="31"/>
    </row>
    <row r="7584" spans="2:8">
      <c r="B7584" s="27"/>
      <c r="C7584" s="27"/>
      <c r="D7584" s="27"/>
      <c r="E7584" s="27"/>
      <c r="F7584" s="26"/>
      <c r="G7584" s="28" t="str">
        <f t="shared" si="126"/>
        <v/>
      </c>
      <c r="H7584" s="31"/>
    </row>
    <row r="7585" spans="2:8">
      <c r="B7585" s="27"/>
      <c r="C7585" s="27"/>
      <c r="D7585" s="27"/>
      <c r="E7585" s="27"/>
      <c r="F7585" s="26"/>
      <c r="G7585" s="28" t="str">
        <f t="shared" si="126"/>
        <v/>
      </c>
      <c r="H7585" s="31"/>
    </row>
    <row r="7586" spans="2:8">
      <c r="B7586" s="27"/>
      <c r="C7586" s="27"/>
      <c r="D7586" s="27"/>
      <c r="E7586" s="27"/>
      <c r="F7586" s="26"/>
      <c r="G7586" s="28" t="str">
        <f t="shared" si="126"/>
        <v/>
      </c>
      <c r="H7586" s="31"/>
    </row>
    <row r="7587" spans="2:8">
      <c r="B7587" s="27"/>
      <c r="C7587" s="27"/>
      <c r="D7587" s="27"/>
      <c r="E7587" s="27"/>
      <c r="F7587" s="26"/>
      <c r="G7587" s="28" t="str">
        <f t="shared" si="126"/>
        <v/>
      </c>
      <c r="H7587" s="31"/>
    </row>
    <row r="7588" spans="2:8">
      <c r="B7588" s="27"/>
      <c r="C7588" s="27"/>
      <c r="D7588" s="27"/>
      <c r="E7588" s="27"/>
      <c r="F7588" s="26"/>
      <c r="G7588" s="28" t="str">
        <f t="shared" si="126"/>
        <v/>
      </c>
      <c r="H7588" s="31"/>
    </row>
    <row r="7589" spans="2:8">
      <c r="B7589" s="27"/>
      <c r="C7589" s="27"/>
      <c r="D7589" s="27"/>
      <c r="E7589" s="27"/>
      <c r="F7589" s="26"/>
      <c r="G7589" s="28" t="str">
        <f t="shared" si="126"/>
        <v/>
      </c>
      <c r="H7589" s="31"/>
    </row>
    <row r="7590" spans="2:8">
      <c r="B7590" s="27"/>
      <c r="C7590" s="27"/>
      <c r="D7590" s="27"/>
      <c r="E7590" s="27"/>
      <c r="F7590" s="26"/>
      <c r="G7590" s="28" t="str">
        <f t="shared" si="126"/>
        <v/>
      </c>
      <c r="H7590" s="31"/>
    </row>
    <row r="7591" spans="2:8">
      <c r="B7591" s="27"/>
      <c r="C7591" s="27"/>
      <c r="D7591" s="27"/>
      <c r="E7591" s="27"/>
      <c r="F7591" s="26"/>
      <c r="G7591" s="28" t="str">
        <f t="shared" si="126"/>
        <v/>
      </c>
      <c r="H7591" s="31"/>
    </row>
    <row r="7592" spans="2:8">
      <c r="B7592" s="27"/>
      <c r="C7592" s="27"/>
      <c r="D7592" s="27"/>
      <c r="E7592" s="27"/>
      <c r="F7592" s="26"/>
      <c r="G7592" s="28" t="str">
        <f t="shared" si="126"/>
        <v/>
      </c>
      <c r="H7592" s="31"/>
    </row>
    <row r="7593" spans="2:8">
      <c r="B7593" s="27"/>
      <c r="C7593" s="27"/>
      <c r="D7593" s="27"/>
      <c r="E7593" s="27"/>
      <c r="F7593" s="26"/>
      <c r="G7593" s="28" t="str">
        <f t="shared" ref="G7593:G7656" si="127">IF(F7593="","",IF(F7593="EI",4,IF(F7593="EO",5.2,IF(F7593="EQ",3.9,IF(F7593="ILF",7.5,IF(F7593="EIF",5.4))))))</f>
        <v/>
      </c>
      <c r="H7593" s="31"/>
    </row>
    <row r="7594" spans="2:8">
      <c r="B7594" s="27"/>
      <c r="C7594" s="27"/>
      <c r="D7594" s="27"/>
      <c r="E7594" s="27"/>
      <c r="F7594" s="26"/>
      <c r="G7594" s="28" t="str">
        <f t="shared" si="127"/>
        <v/>
      </c>
      <c r="H7594" s="31"/>
    </row>
    <row r="7595" spans="2:8">
      <c r="B7595" s="27"/>
      <c r="C7595" s="27"/>
      <c r="D7595" s="27"/>
      <c r="E7595" s="27"/>
      <c r="F7595" s="26"/>
      <c r="G7595" s="28" t="str">
        <f t="shared" si="127"/>
        <v/>
      </c>
      <c r="H7595" s="31"/>
    </row>
    <row r="7596" spans="2:8">
      <c r="B7596" s="27"/>
      <c r="C7596" s="27"/>
      <c r="D7596" s="27"/>
      <c r="E7596" s="27"/>
      <c r="F7596" s="26"/>
      <c r="G7596" s="28" t="str">
        <f t="shared" si="127"/>
        <v/>
      </c>
      <c r="H7596" s="31"/>
    </row>
    <row r="7597" spans="2:8">
      <c r="B7597" s="27"/>
      <c r="C7597" s="27"/>
      <c r="D7597" s="27"/>
      <c r="E7597" s="27"/>
      <c r="F7597" s="26"/>
      <c r="G7597" s="28" t="str">
        <f t="shared" si="127"/>
        <v/>
      </c>
      <c r="H7597" s="31"/>
    </row>
    <row r="7598" spans="2:8">
      <c r="B7598" s="27"/>
      <c r="C7598" s="27"/>
      <c r="D7598" s="27"/>
      <c r="E7598" s="27"/>
      <c r="F7598" s="26"/>
      <c r="G7598" s="28" t="str">
        <f t="shared" si="127"/>
        <v/>
      </c>
      <c r="H7598" s="31"/>
    </row>
    <row r="7599" spans="2:8">
      <c r="B7599" s="27"/>
      <c r="C7599" s="27"/>
      <c r="D7599" s="27"/>
      <c r="E7599" s="27"/>
      <c r="F7599" s="26"/>
      <c r="G7599" s="28" t="str">
        <f t="shared" si="127"/>
        <v/>
      </c>
      <c r="H7599" s="31"/>
    </row>
    <row r="7600" spans="2:8">
      <c r="B7600" s="27"/>
      <c r="C7600" s="27"/>
      <c r="D7600" s="27"/>
      <c r="E7600" s="27"/>
      <c r="F7600" s="26"/>
      <c r="G7600" s="28" t="str">
        <f t="shared" si="127"/>
        <v/>
      </c>
      <c r="H7600" s="31"/>
    </row>
    <row r="7601" spans="2:8">
      <c r="B7601" s="27"/>
      <c r="C7601" s="27"/>
      <c r="D7601" s="27"/>
      <c r="E7601" s="27"/>
      <c r="F7601" s="26"/>
      <c r="G7601" s="28" t="str">
        <f t="shared" si="127"/>
        <v/>
      </c>
      <c r="H7601" s="31"/>
    </row>
    <row r="7602" spans="2:8">
      <c r="B7602" s="27"/>
      <c r="C7602" s="27"/>
      <c r="D7602" s="27"/>
      <c r="E7602" s="27"/>
      <c r="F7602" s="26"/>
      <c r="G7602" s="28" t="str">
        <f t="shared" si="127"/>
        <v/>
      </c>
      <c r="H7602" s="31"/>
    </row>
    <row r="7603" spans="2:8">
      <c r="B7603" s="27"/>
      <c r="C7603" s="27"/>
      <c r="D7603" s="27"/>
      <c r="E7603" s="27"/>
      <c r="F7603" s="26"/>
      <c r="G7603" s="28" t="str">
        <f t="shared" si="127"/>
        <v/>
      </c>
      <c r="H7603" s="31"/>
    </row>
    <row r="7604" spans="2:8">
      <c r="B7604" s="27"/>
      <c r="C7604" s="27"/>
      <c r="D7604" s="27"/>
      <c r="E7604" s="27"/>
      <c r="F7604" s="26"/>
      <c r="G7604" s="28" t="str">
        <f t="shared" si="127"/>
        <v/>
      </c>
      <c r="H7604" s="31"/>
    </row>
    <row r="7605" spans="2:8">
      <c r="B7605" s="27"/>
      <c r="C7605" s="27"/>
      <c r="D7605" s="27"/>
      <c r="E7605" s="27"/>
      <c r="F7605" s="26"/>
      <c r="G7605" s="28" t="str">
        <f t="shared" si="127"/>
        <v/>
      </c>
      <c r="H7605" s="31"/>
    </row>
    <row r="7606" spans="2:8">
      <c r="B7606" s="27"/>
      <c r="C7606" s="27"/>
      <c r="D7606" s="27"/>
      <c r="E7606" s="27"/>
      <c r="F7606" s="26"/>
      <c r="G7606" s="28" t="str">
        <f t="shared" si="127"/>
        <v/>
      </c>
      <c r="H7606" s="31"/>
    </row>
    <row r="7607" spans="2:8">
      <c r="B7607" s="27"/>
      <c r="C7607" s="27"/>
      <c r="D7607" s="27"/>
      <c r="E7607" s="27"/>
      <c r="F7607" s="26"/>
      <c r="G7607" s="28" t="str">
        <f t="shared" si="127"/>
        <v/>
      </c>
      <c r="H7607" s="31"/>
    </row>
    <row r="7608" spans="2:8">
      <c r="B7608" s="27"/>
      <c r="C7608" s="27"/>
      <c r="D7608" s="27"/>
      <c r="E7608" s="27"/>
      <c r="F7608" s="26"/>
      <c r="G7608" s="28" t="str">
        <f t="shared" si="127"/>
        <v/>
      </c>
      <c r="H7608" s="31"/>
    </row>
    <row r="7609" spans="2:8">
      <c r="B7609" s="27"/>
      <c r="C7609" s="27"/>
      <c r="D7609" s="27"/>
      <c r="E7609" s="27"/>
      <c r="F7609" s="26"/>
      <c r="G7609" s="28" t="str">
        <f t="shared" si="127"/>
        <v/>
      </c>
      <c r="H7609" s="31"/>
    </row>
    <row r="7610" spans="2:8">
      <c r="B7610" s="27"/>
      <c r="C7610" s="27"/>
      <c r="D7610" s="27"/>
      <c r="E7610" s="27"/>
      <c r="F7610" s="26"/>
      <c r="G7610" s="28" t="str">
        <f t="shared" si="127"/>
        <v/>
      </c>
      <c r="H7610" s="31"/>
    </row>
    <row r="7611" spans="2:8">
      <c r="B7611" s="27"/>
      <c r="C7611" s="27"/>
      <c r="D7611" s="27"/>
      <c r="E7611" s="27"/>
      <c r="F7611" s="26"/>
      <c r="G7611" s="28" t="str">
        <f t="shared" si="127"/>
        <v/>
      </c>
      <c r="H7611" s="31"/>
    </row>
    <row r="7612" spans="2:8">
      <c r="B7612" s="27"/>
      <c r="C7612" s="27"/>
      <c r="D7612" s="27"/>
      <c r="E7612" s="27"/>
      <c r="F7612" s="26"/>
      <c r="G7612" s="28" t="str">
        <f t="shared" si="127"/>
        <v/>
      </c>
      <c r="H7612" s="31"/>
    </row>
    <row r="7613" spans="2:8">
      <c r="B7613" s="27"/>
      <c r="C7613" s="27"/>
      <c r="D7613" s="27"/>
      <c r="E7613" s="27"/>
      <c r="F7613" s="26"/>
      <c r="G7613" s="28" t="str">
        <f t="shared" si="127"/>
        <v/>
      </c>
      <c r="H7613" s="31"/>
    </row>
    <row r="7614" spans="2:8">
      <c r="B7614" s="27"/>
      <c r="C7614" s="27"/>
      <c r="D7614" s="27"/>
      <c r="E7614" s="27"/>
      <c r="F7614" s="26"/>
      <c r="G7614" s="28" t="str">
        <f t="shared" si="127"/>
        <v/>
      </c>
      <c r="H7614" s="31"/>
    </row>
    <row r="7615" spans="2:8">
      <c r="B7615" s="27"/>
      <c r="C7615" s="27"/>
      <c r="D7615" s="27"/>
      <c r="E7615" s="27"/>
      <c r="F7615" s="26"/>
      <c r="G7615" s="28" t="str">
        <f t="shared" si="127"/>
        <v/>
      </c>
      <c r="H7615" s="31"/>
    </row>
    <row r="7616" spans="2:8">
      <c r="B7616" s="27"/>
      <c r="C7616" s="27"/>
      <c r="D7616" s="27"/>
      <c r="E7616" s="27"/>
      <c r="F7616" s="26"/>
      <c r="G7616" s="28" t="str">
        <f t="shared" si="127"/>
        <v/>
      </c>
      <c r="H7616" s="31"/>
    </row>
    <row r="7617" spans="2:8">
      <c r="B7617" s="27"/>
      <c r="C7617" s="27"/>
      <c r="D7617" s="27"/>
      <c r="E7617" s="27"/>
      <c r="F7617" s="26"/>
      <c r="G7617" s="28" t="str">
        <f t="shared" si="127"/>
        <v/>
      </c>
      <c r="H7617" s="31"/>
    </row>
    <row r="7618" spans="2:8">
      <c r="B7618" s="27"/>
      <c r="C7618" s="27"/>
      <c r="D7618" s="27"/>
      <c r="E7618" s="27"/>
      <c r="F7618" s="26"/>
      <c r="G7618" s="28" t="str">
        <f t="shared" si="127"/>
        <v/>
      </c>
      <c r="H7618" s="31"/>
    </row>
    <row r="7619" spans="2:8">
      <c r="B7619" s="27"/>
      <c r="C7619" s="27"/>
      <c r="D7619" s="27"/>
      <c r="E7619" s="27"/>
      <c r="F7619" s="26"/>
      <c r="G7619" s="28" t="str">
        <f t="shared" si="127"/>
        <v/>
      </c>
      <c r="H7619" s="31"/>
    </row>
    <row r="7620" spans="2:8">
      <c r="B7620" s="27"/>
      <c r="C7620" s="27"/>
      <c r="D7620" s="27"/>
      <c r="E7620" s="27"/>
      <c r="F7620" s="26"/>
      <c r="G7620" s="28" t="str">
        <f t="shared" si="127"/>
        <v/>
      </c>
      <c r="H7620" s="31"/>
    </row>
    <row r="7621" spans="2:8">
      <c r="B7621" s="27"/>
      <c r="C7621" s="27"/>
      <c r="D7621" s="27"/>
      <c r="E7621" s="27"/>
      <c r="F7621" s="26"/>
      <c r="G7621" s="28" t="str">
        <f t="shared" si="127"/>
        <v/>
      </c>
      <c r="H7621" s="31"/>
    </row>
    <row r="7622" spans="2:8">
      <c r="B7622" s="27"/>
      <c r="C7622" s="27"/>
      <c r="D7622" s="27"/>
      <c r="E7622" s="27"/>
      <c r="F7622" s="26"/>
      <c r="G7622" s="28" t="str">
        <f t="shared" si="127"/>
        <v/>
      </c>
      <c r="H7622" s="31"/>
    </row>
    <row r="7623" spans="2:8">
      <c r="B7623" s="27"/>
      <c r="C7623" s="27"/>
      <c r="D7623" s="27"/>
      <c r="E7623" s="27"/>
      <c r="F7623" s="26"/>
      <c r="G7623" s="28" t="str">
        <f t="shared" si="127"/>
        <v/>
      </c>
      <c r="H7623" s="31"/>
    </row>
    <row r="7624" spans="2:8">
      <c r="B7624" s="27"/>
      <c r="C7624" s="27"/>
      <c r="D7624" s="27"/>
      <c r="E7624" s="27"/>
      <c r="F7624" s="26"/>
      <c r="G7624" s="28" t="str">
        <f t="shared" si="127"/>
        <v/>
      </c>
      <c r="H7624" s="31"/>
    </row>
    <row r="7625" spans="2:8">
      <c r="B7625" s="27"/>
      <c r="C7625" s="27"/>
      <c r="D7625" s="27"/>
      <c r="E7625" s="27"/>
      <c r="F7625" s="26"/>
      <c r="G7625" s="28" t="str">
        <f t="shared" si="127"/>
        <v/>
      </c>
      <c r="H7625" s="31"/>
    </row>
    <row r="7626" spans="2:8">
      <c r="B7626" s="27"/>
      <c r="C7626" s="27"/>
      <c r="D7626" s="27"/>
      <c r="E7626" s="27"/>
      <c r="F7626" s="26"/>
      <c r="G7626" s="28" t="str">
        <f t="shared" si="127"/>
        <v/>
      </c>
      <c r="H7626" s="31"/>
    </row>
    <row r="7627" spans="2:8">
      <c r="B7627" s="27"/>
      <c r="C7627" s="27"/>
      <c r="D7627" s="27"/>
      <c r="E7627" s="27"/>
      <c r="F7627" s="26"/>
      <c r="G7627" s="28" t="str">
        <f t="shared" si="127"/>
        <v/>
      </c>
      <c r="H7627" s="31"/>
    </row>
    <row r="7628" spans="2:8">
      <c r="B7628" s="27"/>
      <c r="C7628" s="27"/>
      <c r="D7628" s="27"/>
      <c r="E7628" s="27"/>
      <c r="F7628" s="26"/>
      <c r="G7628" s="28" t="str">
        <f t="shared" si="127"/>
        <v/>
      </c>
      <c r="H7628" s="31"/>
    </row>
    <row r="7629" spans="2:8">
      <c r="B7629" s="27"/>
      <c r="C7629" s="27"/>
      <c r="D7629" s="27"/>
      <c r="E7629" s="27"/>
      <c r="F7629" s="26"/>
      <c r="G7629" s="28" t="str">
        <f t="shared" si="127"/>
        <v/>
      </c>
      <c r="H7629" s="31"/>
    </row>
    <row r="7630" spans="2:8">
      <c r="B7630" s="27"/>
      <c r="C7630" s="27"/>
      <c r="D7630" s="27"/>
      <c r="E7630" s="27"/>
      <c r="F7630" s="26"/>
      <c r="G7630" s="28" t="str">
        <f t="shared" si="127"/>
        <v/>
      </c>
      <c r="H7630" s="31"/>
    </row>
    <row r="7631" spans="2:8">
      <c r="B7631" s="27"/>
      <c r="C7631" s="27"/>
      <c r="D7631" s="27"/>
      <c r="E7631" s="27"/>
      <c r="F7631" s="26"/>
      <c r="G7631" s="28" t="str">
        <f t="shared" si="127"/>
        <v/>
      </c>
      <c r="H7631" s="31"/>
    </row>
    <row r="7632" spans="2:8">
      <c r="B7632" s="27"/>
      <c r="C7632" s="27"/>
      <c r="D7632" s="27"/>
      <c r="E7632" s="27"/>
      <c r="F7632" s="26"/>
      <c r="G7632" s="28" t="str">
        <f t="shared" si="127"/>
        <v/>
      </c>
      <c r="H7632" s="31"/>
    </row>
    <row r="7633" spans="2:8">
      <c r="B7633" s="27"/>
      <c r="C7633" s="27"/>
      <c r="D7633" s="27"/>
      <c r="E7633" s="27"/>
      <c r="F7633" s="26"/>
      <c r="G7633" s="28" t="str">
        <f t="shared" si="127"/>
        <v/>
      </c>
      <c r="H7633" s="31"/>
    </row>
    <row r="7634" spans="2:8">
      <c r="B7634" s="27"/>
      <c r="C7634" s="27"/>
      <c r="D7634" s="27"/>
      <c r="E7634" s="27"/>
      <c r="F7634" s="26"/>
      <c r="G7634" s="28" t="str">
        <f t="shared" si="127"/>
        <v/>
      </c>
      <c r="H7634" s="31"/>
    </row>
    <row r="7635" spans="2:8">
      <c r="B7635" s="27"/>
      <c r="C7635" s="27"/>
      <c r="D7635" s="27"/>
      <c r="E7635" s="27"/>
      <c r="F7635" s="26"/>
      <c r="G7635" s="28" t="str">
        <f t="shared" si="127"/>
        <v/>
      </c>
      <c r="H7635" s="31"/>
    </row>
    <row r="7636" spans="2:8">
      <c r="B7636" s="27"/>
      <c r="C7636" s="27"/>
      <c r="D7636" s="27"/>
      <c r="E7636" s="27"/>
      <c r="F7636" s="26"/>
      <c r="G7636" s="28" t="str">
        <f t="shared" si="127"/>
        <v/>
      </c>
      <c r="H7636" s="31"/>
    </row>
    <row r="7637" spans="2:8">
      <c r="B7637" s="27"/>
      <c r="C7637" s="27"/>
      <c r="D7637" s="27"/>
      <c r="E7637" s="27"/>
      <c r="F7637" s="26"/>
      <c r="G7637" s="28" t="str">
        <f t="shared" si="127"/>
        <v/>
      </c>
      <c r="H7637" s="31"/>
    </row>
    <row r="7638" spans="2:8">
      <c r="B7638" s="27"/>
      <c r="C7638" s="27"/>
      <c r="D7638" s="27"/>
      <c r="E7638" s="27"/>
      <c r="F7638" s="26"/>
      <c r="G7638" s="28" t="str">
        <f t="shared" si="127"/>
        <v/>
      </c>
      <c r="H7638" s="31"/>
    </row>
    <row r="7639" spans="2:8">
      <c r="B7639" s="27"/>
      <c r="C7639" s="27"/>
      <c r="D7639" s="27"/>
      <c r="E7639" s="27"/>
      <c r="F7639" s="26"/>
      <c r="G7639" s="28" t="str">
        <f t="shared" si="127"/>
        <v/>
      </c>
      <c r="H7639" s="31"/>
    </row>
    <row r="7640" spans="2:8">
      <c r="B7640" s="27"/>
      <c r="C7640" s="27"/>
      <c r="D7640" s="27"/>
      <c r="E7640" s="27"/>
      <c r="F7640" s="26"/>
      <c r="G7640" s="28" t="str">
        <f t="shared" si="127"/>
        <v/>
      </c>
      <c r="H7640" s="31"/>
    </row>
    <row r="7641" spans="2:8">
      <c r="B7641" s="27"/>
      <c r="C7641" s="27"/>
      <c r="D7641" s="27"/>
      <c r="E7641" s="27"/>
      <c r="F7641" s="26"/>
      <c r="G7641" s="28" t="str">
        <f t="shared" si="127"/>
        <v/>
      </c>
      <c r="H7641" s="31"/>
    </row>
    <row r="7642" spans="2:8">
      <c r="B7642" s="27"/>
      <c r="C7642" s="27"/>
      <c r="D7642" s="27"/>
      <c r="E7642" s="27"/>
      <c r="F7642" s="26"/>
      <c r="G7642" s="28" t="str">
        <f t="shared" si="127"/>
        <v/>
      </c>
      <c r="H7642" s="31"/>
    </row>
    <row r="7643" spans="2:8">
      <c r="B7643" s="27"/>
      <c r="C7643" s="27"/>
      <c r="D7643" s="27"/>
      <c r="E7643" s="27"/>
      <c r="F7643" s="26"/>
      <c r="G7643" s="28" t="str">
        <f t="shared" si="127"/>
        <v/>
      </c>
      <c r="H7643" s="31"/>
    </row>
    <row r="7644" spans="2:8">
      <c r="B7644" s="27"/>
      <c r="C7644" s="27"/>
      <c r="D7644" s="27"/>
      <c r="E7644" s="27"/>
      <c r="F7644" s="26"/>
      <c r="G7644" s="28" t="str">
        <f t="shared" si="127"/>
        <v/>
      </c>
      <c r="H7644" s="31"/>
    </row>
    <row r="7645" spans="2:8">
      <c r="B7645" s="27"/>
      <c r="C7645" s="27"/>
      <c r="D7645" s="27"/>
      <c r="E7645" s="27"/>
      <c r="F7645" s="26"/>
      <c r="G7645" s="28" t="str">
        <f t="shared" si="127"/>
        <v/>
      </c>
      <c r="H7645" s="31"/>
    </row>
    <row r="7646" spans="2:8">
      <c r="B7646" s="27"/>
      <c r="C7646" s="27"/>
      <c r="D7646" s="27"/>
      <c r="E7646" s="27"/>
      <c r="F7646" s="26"/>
      <c r="G7646" s="28" t="str">
        <f t="shared" si="127"/>
        <v/>
      </c>
      <c r="H7646" s="31"/>
    </row>
    <row r="7647" spans="2:8">
      <c r="B7647" s="27"/>
      <c r="C7647" s="27"/>
      <c r="D7647" s="27"/>
      <c r="E7647" s="27"/>
      <c r="F7647" s="26"/>
      <c r="G7647" s="28" t="str">
        <f t="shared" si="127"/>
        <v/>
      </c>
      <c r="H7647" s="31"/>
    </row>
    <row r="7648" spans="2:8">
      <c r="B7648" s="27"/>
      <c r="C7648" s="27"/>
      <c r="D7648" s="27"/>
      <c r="E7648" s="27"/>
      <c r="F7648" s="26"/>
      <c r="G7648" s="28" t="str">
        <f t="shared" si="127"/>
        <v/>
      </c>
      <c r="H7648" s="31"/>
    </row>
    <row r="7649" spans="2:8">
      <c r="B7649" s="27"/>
      <c r="C7649" s="27"/>
      <c r="D7649" s="27"/>
      <c r="E7649" s="27"/>
      <c r="F7649" s="26"/>
      <c r="G7649" s="28" t="str">
        <f t="shared" si="127"/>
        <v/>
      </c>
      <c r="H7649" s="31"/>
    </row>
    <row r="7650" spans="2:8">
      <c r="B7650" s="27"/>
      <c r="C7650" s="27"/>
      <c r="D7650" s="27"/>
      <c r="E7650" s="27"/>
      <c r="F7650" s="26"/>
      <c r="G7650" s="28" t="str">
        <f t="shared" si="127"/>
        <v/>
      </c>
      <c r="H7650" s="31"/>
    </row>
    <row r="7651" spans="2:8">
      <c r="B7651" s="27"/>
      <c r="C7651" s="27"/>
      <c r="D7651" s="27"/>
      <c r="E7651" s="27"/>
      <c r="F7651" s="26"/>
      <c r="G7651" s="28" t="str">
        <f t="shared" si="127"/>
        <v/>
      </c>
      <c r="H7651" s="31"/>
    </row>
    <row r="7652" spans="2:8">
      <c r="B7652" s="27"/>
      <c r="C7652" s="27"/>
      <c r="D7652" s="27"/>
      <c r="E7652" s="27"/>
      <c r="F7652" s="26"/>
      <c r="G7652" s="28" t="str">
        <f t="shared" si="127"/>
        <v/>
      </c>
      <c r="H7652" s="31"/>
    </row>
    <row r="7653" spans="2:8">
      <c r="B7653" s="27"/>
      <c r="C7653" s="27"/>
      <c r="D7653" s="27"/>
      <c r="E7653" s="27"/>
      <c r="F7653" s="26"/>
      <c r="G7653" s="28" t="str">
        <f t="shared" si="127"/>
        <v/>
      </c>
      <c r="H7653" s="31"/>
    </row>
    <row r="7654" spans="2:8">
      <c r="B7654" s="27"/>
      <c r="C7654" s="27"/>
      <c r="D7654" s="27"/>
      <c r="E7654" s="27"/>
      <c r="F7654" s="26"/>
      <c r="G7654" s="28" t="str">
        <f t="shared" si="127"/>
        <v/>
      </c>
      <c r="H7654" s="31"/>
    </row>
    <row r="7655" spans="2:8">
      <c r="B7655" s="27"/>
      <c r="C7655" s="27"/>
      <c r="D7655" s="27"/>
      <c r="E7655" s="27"/>
      <c r="F7655" s="26"/>
      <c r="G7655" s="28" t="str">
        <f t="shared" si="127"/>
        <v/>
      </c>
      <c r="H7655" s="31"/>
    </row>
    <row r="7656" spans="2:8">
      <c r="B7656" s="27"/>
      <c r="C7656" s="27"/>
      <c r="D7656" s="27"/>
      <c r="E7656" s="27"/>
      <c r="F7656" s="26"/>
      <c r="G7656" s="28" t="str">
        <f t="shared" si="127"/>
        <v/>
      </c>
      <c r="H7656" s="31"/>
    </row>
    <row r="7657" spans="2:8">
      <c r="B7657" s="27"/>
      <c r="C7657" s="27"/>
      <c r="D7657" s="27"/>
      <c r="E7657" s="27"/>
      <c r="F7657" s="26"/>
      <c r="G7657" s="28" t="str">
        <f t="shared" ref="G7657:G7720" si="128">IF(F7657="","",IF(F7657="EI",4,IF(F7657="EO",5.2,IF(F7657="EQ",3.9,IF(F7657="ILF",7.5,IF(F7657="EIF",5.4))))))</f>
        <v/>
      </c>
      <c r="H7657" s="31"/>
    </row>
    <row r="7658" spans="2:8">
      <c r="B7658" s="27"/>
      <c r="C7658" s="27"/>
      <c r="D7658" s="27"/>
      <c r="E7658" s="27"/>
      <c r="F7658" s="26"/>
      <c r="G7658" s="28" t="str">
        <f t="shared" si="128"/>
        <v/>
      </c>
      <c r="H7658" s="31"/>
    </row>
    <row r="7659" spans="2:8">
      <c r="B7659" s="27"/>
      <c r="C7659" s="27"/>
      <c r="D7659" s="27"/>
      <c r="E7659" s="27"/>
      <c r="F7659" s="26"/>
      <c r="G7659" s="28" t="str">
        <f t="shared" si="128"/>
        <v/>
      </c>
      <c r="H7659" s="31"/>
    </row>
    <row r="7660" spans="2:8">
      <c r="B7660" s="27"/>
      <c r="C7660" s="27"/>
      <c r="D7660" s="27"/>
      <c r="E7660" s="27"/>
      <c r="F7660" s="26"/>
      <c r="G7660" s="28" t="str">
        <f t="shared" si="128"/>
        <v/>
      </c>
      <c r="H7660" s="31"/>
    </row>
    <row r="7661" spans="2:8">
      <c r="B7661" s="27"/>
      <c r="C7661" s="27"/>
      <c r="D7661" s="27"/>
      <c r="E7661" s="27"/>
      <c r="F7661" s="26"/>
      <c r="G7661" s="28" t="str">
        <f t="shared" si="128"/>
        <v/>
      </c>
      <c r="H7661" s="31"/>
    </row>
    <row r="7662" spans="2:8">
      <c r="B7662" s="27"/>
      <c r="C7662" s="27"/>
      <c r="D7662" s="27"/>
      <c r="E7662" s="27"/>
      <c r="F7662" s="26"/>
      <c r="G7662" s="28" t="str">
        <f t="shared" si="128"/>
        <v/>
      </c>
      <c r="H7662" s="31"/>
    </row>
    <row r="7663" spans="2:8">
      <c r="B7663" s="27"/>
      <c r="C7663" s="27"/>
      <c r="D7663" s="27"/>
      <c r="E7663" s="27"/>
      <c r="F7663" s="26"/>
      <c r="G7663" s="28" t="str">
        <f t="shared" si="128"/>
        <v/>
      </c>
      <c r="H7663" s="31"/>
    </row>
    <row r="7664" spans="2:8">
      <c r="B7664" s="27"/>
      <c r="C7664" s="27"/>
      <c r="D7664" s="27"/>
      <c r="E7664" s="27"/>
      <c r="F7664" s="26"/>
      <c r="G7664" s="28" t="str">
        <f t="shared" si="128"/>
        <v/>
      </c>
      <c r="H7664" s="31"/>
    </row>
    <row r="7665" spans="2:8">
      <c r="B7665" s="27"/>
      <c r="C7665" s="27"/>
      <c r="D7665" s="27"/>
      <c r="E7665" s="27"/>
      <c r="F7665" s="26"/>
      <c r="G7665" s="28" t="str">
        <f t="shared" si="128"/>
        <v/>
      </c>
      <c r="H7665" s="31"/>
    </row>
    <row r="7666" spans="2:8">
      <c r="B7666" s="27"/>
      <c r="C7666" s="27"/>
      <c r="D7666" s="27"/>
      <c r="E7666" s="27"/>
      <c r="F7666" s="26"/>
      <c r="G7666" s="28" t="str">
        <f t="shared" si="128"/>
        <v/>
      </c>
      <c r="H7666" s="31"/>
    </row>
    <row r="7667" spans="2:8">
      <c r="B7667" s="27"/>
      <c r="C7667" s="27"/>
      <c r="D7667" s="27"/>
      <c r="E7667" s="27"/>
      <c r="F7667" s="26"/>
      <c r="G7667" s="28" t="str">
        <f t="shared" si="128"/>
        <v/>
      </c>
      <c r="H7667" s="31"/>
    </row>
    <row r="7668" spans="2:8">
      <c r="B7668" s="27"/>
      <c r="C7668" s="27"/>
      <c r="D7668" s="27"/>
      <c r="E7668" s="27"/>
      <c r="F7668" s="26"/>
      <c r="G7668" s="28" t="str">
        <f t="shared" si="128"/>
        <v/>
      </c>
      <c r="H7668" s="31"/>
    </row>
    <row r="7669" spans="2:8">
      <c r="B7669" s="27"/>
      <c r="C7669" s="27"/>
      <c r="D7669" s="27"/>
      <c r="E7669" s="27"/>
      <c r="F7669" s="26"/>
      <c r="G7669" s="28" t="str">
        <f t="shared" si="128"/>
        <v/>
      </c>
      <c r="H7669" s="31"/>
    </row>
    <row r="7670" spans="2:8">
      <c r="B7670" s="27"/>
      <c r="C7670" s="27"/>
      <c r="D7670" s="27"/>
      <c r="E7670" s="27"/>
      <c r="F7670" s="26"/>
      <c r="G7670" s="28" t="str">
        <f t="shared" si="128"/>
        <v/>
      </c>
      <c r="H7670" s="31"/>
    </row>
    <row r="7671" spans="2:8">
      <c r="B7671" s="27"/>
      <c r="C7671" s="27"/>
      <c r="D7671" s="27"/>
      <c r="E7671" s="27"/>
      <c r="F7671" s="26"/>
      <c r="G7671" s="28" t="str">
        <f t="shared" si="128"/>
        <v/>
      </c>
      <c r="H7671" s="31"/>
    </row>
    <row r="7672" spans="2:8">
      <c r="B7672" s="27"/>
      <c r="C7672" s="27"/>
      <c r="D7672" s="27"/>
      <c r="E7672" s="27"/>
      <c r="F7672" s="26"/>
      <c r="G7672" s="28" t="str">
        <f t="shared" si="128"/>
        <v/>
      </c>
      <c r="H7672" s="31"/>
    </row>
    <row r="7673" spans="2:8">
      <c r="B7673" s="27"/>
      <c r="C7673" s="27"/>
      <c r="D7673" s="27"/>
      <c r="E7673" s="27"/>
      <c r="F7673" s="26"/>
      <c r="G7673" s="28" t="str">
        <f t="shared" si="128"/>
        <v/>
      </c>
      <c r="H7673" s="31"/>
    </row>
    <row r="7674" spans="2:8">
      <c r="B7674" s="27"/>
      <c r="C7674" s="27"/>
      <c r="D7674" s="27"/>
      <c r="E7674" s="27"/>
      <c r="F7674" s="26"/>
      <c r="G7674" s="28" t="str">
        <f t="shared" si="128"/>
        <v/>
      </c>
      <c r="H7674" s="31"/>
    </row>
    <row r="7675" spans="2:8">
      <c r="B7675" s="27"/>
      <c r="C7675" s="27"/>
      <c r="D7675" s="27"/>
      <c r="E7675" s="27"/>
      <c r="F7675" s="26"/>
      <c r="G7675" s="28" t="str">
        <f t="shared" si="128"/>
        <v/>
      </c>
      <c r="H7675" s="31"/>
    </row>
    <row r="7676" spans="2:8">
      <c r="B7676" s="27"/>
      <c r="C7676" s="27"/>
      <c r="D7676" s="27"/>
      <c r="E7676" s="27"/>
      <c r="F7676" s="26"/>
      <c r="G7676" s="28" t="str">
        <f t="shared" si="128"/>
        <v/>
      </c>
      <c r="H7676" s="31"/>
    </row>
    <row r="7677" spans="2:8">
      <c r="B7677" s="27"/>
      <c r="C7677" s="27"/>
      <c r="D7677" s="27"/>
      <c r="E7677" s="27"/>
      <c r="F7677" s="26"/>
      <c r="G7677" s="28" t="str">
        <f t="shared" si="128"/>
        <v/>
      </c>
      <c r="H7677" s="31"/>
    </row>
    <row r="7678" spans="2:8">
      <c r="B7678" s="27"/>
      <c r="C7678" s="27"/>
      <c r="D7678" s="27"/>
      <c r="E7678" s="27"/>
      <c r="F7678" s="26"/>
      <c r="G7678" s="28" t="str">
        <f t="shared" si="128"/>
        <v/>
      </c>
      <c r="H7678" s="31"/>
    </row>
    <row r="7679" spans="2:8">
      <c r="B7679" s="27"/>
      <c r="C7679" s="27"/>
      <c r="D7679" s="27"/>
      <c r="E7679" s="27"/>
      <c r="F7679" s="26"/>
      <c r="G7679" s="28" t="str">
        <f t="shared" si="128"/>
        <v/>
      </c>
      <c r="H7679" s="31"/>
    </row>
    <row r="7680" spans="2:8">
      <c r="B7680" s="27"/>
      <c r="C7680" s="27"/>
      <c r="D7680" s="27"/>
      <c r="E7680" s="27"/>
      <c r="F7680" s="26"/>
      <c r="G7680" s="28" t="str">
        <f t="shared" si="128"/>
        <v/>
      </c>
      <c r="H7680" s="31"/>
    </row>
    <row r="7681" spans="2:8">
      <c r="B7681" s="27"/>
      <c r="C7681" s="27"/>
      <c r="D7681" s="27"/>
      <c r="E7681" s="27"/>
      <c r="F7681" s="26"/>
      <c r="G7681" s="28" t="str">
        <f t="shared" si="128"/>
        <v/>
      </c>
      <c r="H7681" s="31"/>
    </row>
    <row r="7682" spans="2:8">
      <c r="B7682" s="27"/>
      <c r="C7682" s="27"/>
      <c r="D7682" s="27"/>
      <c r="E7682" s="27"/>
      <c r="F7682" s="26"/>
      <c r="G7682" s="28" t="str">
        <f t="shared" si="128"/>
        <v/>
      </c>
      <c r="H7682" s="31"/>
    </row>
    <row r="7683" spans="2:8">
      <c r="B7683" s="27"/>
      <c r="C7683" s="27"/>
      <c r="D7683" s="27"/>
      <c r="E7683" s="27"/>
      <c r="F7683" s="26"/>
      <c r="G7683" s="28" t="str">
        <f t="shared" si="128"/>
        <v/>
      </c>
      <c r="H7683" s="31"/>
    </row>
    <row r="7684" spans="2:8">
      <c r="B7684" s="27"/>
      <c r="C7684" s="27"/>
      <c r="D7684" s="27"/>
      <c r="E7684" s="27"/>
      <c r="F7684" s="26"/>
      <c r="G7684" s="28" t="str">
        <f t="shared" si="128"/>
        <v/>
      </c>
      <c r="H7684" s="31"/>
    </row>
    <row r="7685" spans="2:8">
      <c r="B7685" s="27"/>
      <c r="C7685" s="27"/>
      <c r="D7685" s="27"/>
      <c r="E7685" s="27"/>
      <c r="F7685" s="26"/>
      <c r="G7685" s="28" t="str">
        <f t="shared" si="128"/>
        <v/>
      </c>
      <c r="H7685" s="31"/>
    </row>
    <row r="7686" spans="2:8">
      <c r="B7686" s="27"/>
      <c r="C7686" s="27"/>
      <c r="D7686" s="27"/>
      <c r="E7686" s="27"/>
      <c r="F7686" s="26"/>
      <c r="G7686" s="28" t="str">
        <f t="shared" si="128"/>
        <v/>
      </c>
      <c r="H7686" s="31"/>
    </row>
    <row r="7687" spans="2:8">
      <c r="B7687" s="27"/>
      <c r="C7687" s="27"/>
      <c r="D7687" s="27"/>
      <c r="E7687" s="27"/>
      <c r="F7687" s="26"/>
      <c r="G7687" s="28" t="str">
        <f t="shared" si="128"/>
        <v/>
      </c>
      <c r="H7687" s="31"/>
    </row>
    <row r="7688" spans="2:8">
      <c r="B7688" s="27"/>
      <c r="C7688" s="27"/>
      <c r="D7688" s="27"/>
      <c r="E7688" s="27"/>
      <c r="F7688" s="26"/>
      <c r="G7688" s="28" t="str">
        <f t="shared" si="128"/>
        <v/>
      </c>
      <c r="H7688" s="31"/>
    </row>
    <row r="7689" spans="2:8">
      <c r="B7689" s="27"/>
      <c r="C7689" s="27"/>
      <c r="D7689" s="27"/>
      <c r="E7689" s="27"/>
      <c r="F7689" s="26"/>
      <c r="G7689" s="28" t="str">
        <f t="shared" si="128"/>
        <v/>
      </c>
      <c r="H7689" s="31"/>
    </row>
    <row r="7690" spans="2:8">
      <c r="B7690" s="27"/>
      <c r="C7690" s="27"/>
      <c r="D7690" s="27"/>
      <c r="E7690" s="27"/>
      <c r="F7690" s="26"/>
      <c r="G7690" s="28" t="str">
        <f t="shared" si="128"/>
        <v/>
      </c>
      <c r="H7690" s="31"/>
    </row>
    <row r="7691" spans="2:8">
      <c r="B7691" s="27"/>
      <c r="C7691" s="27"/>
      <c r="D7691" s="27"/>
      <c r="E7691" s="27"/>
      <c r="F7691" s="26"/>
      <c r="G7691" s="28" t="str">
        <f t="shared" si="128"/>
        <v/>
      </c>
      <c r="H7691" s="31"/>
    </row>
    <row r="7692" spans="2:8">
      <c r="B7692" s="27"/>
      <c r="C7692" s="27"/>
      <c r="D7692" s="27"/>
      <c r="E7692" s="27"/>
      <c r="F7692" s="26"/>
      <c r="G7692" s="28" t="str">
        <f t="shared" si="128"/>
        <v/>
      </c>
      <c r="H7692" s="31"/>
    </row>
    <row r="7693" spans="2:8">
      <c r="B7693" s="27"/>
      <c r="C7693" s="27"/>
      <c r="D7693" s="27"/>
      <c r="E7693" s="27"/>
      <c r="F7693" s="26"/>
      <c r="G7693" s="28" t="str">
        <f t="shared" si="128"/>
        <v/>
      </c>
      <c r="H7693" s="31"/>
    </row>
    <row r="7694" spans="2:8">
      <c r="B7694" s="27"/>
      <c r="C7694" s="27"/>
      <c r="D7694" s="27"/>
      <c r="E7694" s="27"/>
      <c r="F7694" s="26"/>
      <c r="G7694" s="28" t="str">
        <f t="shared" si="128"/>
        <v/>
      </c>
      <c r="H7694" s="31"/>
    </row>
    <row r="7695" spans="2:8">
      <c r="B7695" s="27"/>
      <c r="C7695" s="27"/>
      <c r="D7695" s="27"/>
      <c r="E7695" s="27"/>
      <c r="F7695" s="26"/>
      <c r="G7695" s="28" t="str">
        <f t="shared" si="128"/>
        <v/>
      </c>
      <c r="H7695" s="31"/>
    </row>
    <row r="7696" spans="2:8">
      <c r="B7696" s="27"/>
      <c r="C7696" s="27"/>
      <c r="D7696" s="27"/>
      <c r="E7696" s="27"/>
      <c r="F7696" s="26"/>
      <c r="G7696" s="28" t="str">
        <f t="shared" si="128"/>
        <v/>
      </c>
      <c r="H7696" s="31"/>
    </row>
    <row r="7697" spans="2:8">
      <c r="B7697" s="27"/>
      <c r="C7697" s="27"/>
      <c r="D7697" s="27"/>
      <c r="E7697" s="27"/>
      <c r="F7697" s="26"/>
      <c r="G7697" s="28" t="str">
        <f t="shared" si="128"/>
        <v/>
      </c>
      <c r="H7697" s="31"/>
    </row>
    <row r="7698" spans="2:8">
      <c r="B7698" s="27"/>
      <c r="C7698" s="27"/>
      <c r="D7698" s="27"/>
      <c r="E7698" s="27"/>
      <c r="F7698" s="26"/>
      <c r="G7698" s="28" t="str">
        <f t="shared" si="128"/>
        <v/>
      </c>
      <c r="H7698" s="31"/>
    </row>
    <row r="7699" spans="2:8">
      <c r="B7699" s="27"/>
      <c r="C7699" s="27"/>
      <c r="D7699" s="27"/>
      <c r="E7699" s="27"/>
      <c r="F7699" s="26"/>
      <c r="G7699" s="28" t="str">
        <f t="shared" si="128"/>
        <v/>
      </c>
      <c r="H7699" s="31"/>
    </row>
    <row r="7700" spans="2:8">
      <c r="B7700" s="27"/>
      <c r="C7700" s="27"/>
      <c r="D7700" s="27"/>
      <c r="E7700" s="27"/>
      <c r="F7700" s="26"/>
      <c r="G7700" s="28" t="str">
        <f t="shared" si="128"/>
        <v/>
      </c>
      <c r="H7700" s="31"/>
    </row>
    <row r="7701" spans="2:8">
      <c r="B7701" s="27"/>
      <c r="C7701" s="27"/>
      <c r="D7701" s="27"/>
      <c r="E7701" s="27"/>
      <c r="F7701" s="26"/>
      <c r="G7701" s="28" t="str">
        <f t="shared" si="128"/>
        <v/>
      </c>
      <c r="H7701" s="31"/>
    </row>
    <row r="7702" spans="2:8">
      <c r="B7702" s="27"/>
      <c r="C7702" s="27"/>
      <c r="D7702" s="27"/>
      <c r="E7702" s="27"/>
      <c r="F7702" s="26"/>
      <c r="G7702" s="28" t="str">
        <f t="shared" si="128"/>
        <v/>
      </c>
      <c r="H7702" s="31"/>
    </row>
    <row r="7703" spans="2:8">
      <c r="B7703" s="27"/>
      <c r="C7703" s="27"/>
      <c r="D7703" s="27"/>
      <c r="E7703" s="27"/>
      <c r="F7703" s="26"/>
      <c r="G7703" s="28" t="str">
        <f t="shared" si="128"/>
        <v/>
      </c>
      <c r="H7703" s="31"/>
    </row>
    <row r="7704" spans="2:8">
      <c r="B7704" s="27"/>
      <c r="C7704" s="27"/>
      <c r="D7704" s="27"/>
      <c r="E7704" s="27"/>
      <c r="F7704" s="26"/>
      <c r="G7704" s="28" t="str">
        <f t="shared" si="128"/>
        <v/>
      </c>
      <c r="H7704" s="31"/>
    </row>
    <row r="7705" spans="2:8">
      <c r="B7705" s="27"/>
      <c r="C7705" s="27"/>
      <c r="D7705" s="27"/>
      <c r="E7705" s="27"/>
      <c r="F7705" s="26"/>
      <c r="G7705" s="28" t="str">
        <f t="shared" si="128"/>
        <v/>
      </c>
      <c r="H7705" s="31"/>
    </row>
    <row r="7706" spans="2:8">
      <c r="B7706" s="27"/>
      <c r="C7706" s="27"/>
      <c r="D7706" s="27"/>
      <c r="E7706" s="27"/>
      <c r="F7706" s="26"/>
      <c r="G7706" s="28" t="str">
        <f t="shared" si="128"/>
        <v/>
      </c>
      <c r="H7706" s="31"/>
    </row>
    <row r="7707" spans="2:8">
      <c r="B7707" s="27"/>
      <c r="C7707" s="27"/>
      <c r="D7707" s="27"/>
      <c r="E7707" s="27"/>
      <c r="F7707" s="26"/>
      <c r="G7707" s="28" t="str">
        <f t="shared" si="128"/>
        <v/>
      </c>
      <c r="H7707" s="31"/>
    </row>
    <row r="7708" spans="2:8">
      <c r="B7708" s="27"/>
      <c r="C7708" s="27"/>
      <c r="D7708" s="27"/>
      <c r="E7708" s="27"/>
      <c r="F7708" s="26"/>
      <c r="G7708" s="28" t="str">
        <f t="shared" si="128"/>
        <v/>
      </c>
      <c r="H7708" s="31"/>
    </row>
    <row r="7709" spans="2:8">
      <c r="B7709" s="27"/>
      <c r="C7709" s="27"/>
      <c r="D7709" s="27"/>
      <c r="E7709" s="27"/>
      <c r="F7709" s="26"/>
      <c r="G7709" s="28" t="str">
        <f t="shared" si="128"/>
        <v/>
      </c>
      <c r="H7709" s="31"/>
    </row>
    <row r="7710" spans="2:8">
      <c r="B7710" s="27"/>
      <c r="C7710" s="27"/>
      <c r="D7710" s="27"/>
      <c r="E7710" s="27"/>
      <c r="F7710" s="26"/>
      <c r="G7710" s="28" t="str">
        <f t="shared" si="128"/>
        <v/>
      </c>
      <c r="H7710" s="31"/>
    </row>
    <row r="7711" spans="2:8">
      <c r="B7711" s="27"/>
      <c r="C7711" s="27"/>
      <c r="D7711" s="27"/>
      <c r="E7711" s="27"/>
      <c r="F7711" s="26"/>
      <c r="G7711" s="28" t="str">
        <f t="shared" si="128"/>
        <v/>
      </c>
      <c r="H7711" s="31"/>
    </row>
    <row r="7712" spans="2:8">
      <c r="B7712" s="27"/>
      <c r="C7712" s="27"/>
      <c r="D7712" s="27"/>
      <c r="E7712" s="27"/>
      <c r="F7712" s="26"/>
      <c r="G7712" s="28" t="str">
        <f t="shared" si="128"/>
        <v/>
      </c>
      <c r="H7712" s="31"/>
    </row>
    <row r="7713" spans="2:8">
      <c r="B7713" s="27"/>
      <c r="C7713" s="27"/>
      <c r="D7713" s="27"/>
      <c r="E7713" s="27"/>
      <c r="F7713" s="26"/>
      <c r="G7713" s="28" t="str">
        <f t="shared" si="128"/>
        <v/>
      </c>
      <c r="H7713" s="31"/>
    </row>
    <row r="7714" spans="2:8">
      <c r="B7714" s="27"/>
      <c r="C7714" s="27"/>
      <c r="D7714" s="27"/>
      <c r="E7714" s="27"/>
      <c r="F7714" s="26"/>
      <c r="G7714" s="28" t="str">
        <f t="shared" si="128"/>
        <v/>
      </c>
      <c r="H7714" s="31"/>
    </row>
    <row r="7715" spans="2:8">
      <c r="B7715" s="27"/>
      <c r="C7715" s="27"/>
      <c r="D7715" s="27"/>
      <c r="E7715" s="27"/>
      <c r="F7715" s="26"/>
      <c r="G7715" s="28" t="str">
        <f t="shared" si="128"/>
        <v/>
      </c>
      <c r="H7715" s="31"/>
    </row>
    <row r="7716" spans="2:8">
      <c r="B7716" s="27"/>
      <c r="C7716" s="27"/>
      <c r="D7716" s="27"/>
      <c r="E7716" s="27"/>
      <c r="F7716" s="26"/>
      <c r="G7716" s="28" t="str">
        <f t="shared" si="128"/>
        <v/>
      </c>
      <c r="H7716" s="31"/>
    </row>
    <row r="7717" spans="2:8">
      <c r="B7717" s="27"/>
      <c r="C7717" s="27"/>
      <c r="D7717" s="27"/>
      <c r="E7717" s="27"/>
      <c r="F7717" s="26"/>
      <c r="G7717" s="28" t="str">
        <f t="shared" si="128"/>
        <v/>
      </c>
      <c r="H7717" s="31"/>
    </row>
    <row r="7718" spans="2:8">
      <c r="B7718" s="27"/>
      <c r="C7718" s="27"/>
      <c r="D7718" s="27"/>
      <c r="E7718" s="27"/>
      <c r="F7718" s="26"/>
      <c r="G7718" s="28" t="str">
        <f t="shared" si="128"/>
        <v/>
      </c>
      <c r="H7718" s="31"/>
    </row>
    <row r="7719" spans="2:8">
      <c r="B7719" s="27"/>
      <c r="C7719" s="27"/>
      <c r="D7719" s="27"/>
      <c r="E7719" s="27"/>
      <c r="F7719" s="26"/>
      <c r="G7719" s="28" t="str">
        <f t="shared" si="128"/>
        <v/>
      </c>
      <c r="H7719" s="31"/>
    </row>
    <row r="7720" spans="2:8">
      <c r="B7720" s="27"/>
      <c r="C7720" s="27"/>
      <c r="D7720" s="27"/>
      <c r="E7720" s="27"/>
      <c r="F7720" s="26"/>
      <c r="G7720" s="28" t="str">
        <f t="shared" si="128"/>
        <v/>
      </c>
      <c r="H7720" s="31"/>
    </row>
    <row r="7721" spans="2:8">
      <c r="B7721" s="27"/>
      <c r="C7721" s="27"/>
      <c r="D7721" s="27"/>
      <c r="E7721" s="27"/>
      <c r="F7721" s="26"/>
      <c r="G7721" s="28" t="str">
        <f t="shared" ref="G7721:G7784" si="129">IF(F7721="","",IF(F7721="EI",4,IF(F7721="EO",5.2,IF(F7721="EQ",3.9,IF(F7721="ILF",7.5,IF(F7721="EIF",5.4))))))</f>
        <v/>
      </c>
      <c r="H7721" s="31"/>
    </row>
    <row r="7722" spans="2:8">
      <c r="B7722" s="27"/>
      <c r="C7722" s="27"/>
      <c r="D7722" s="27"/>
      <c r="E7722" s="27"/>
      <c r="F7722" s="26"/>
      <c r="G7722" s="28" t="str">
        <f t="shared" si="129"/>
        <v/>
      </c>
      <c r="H7722" s="31"/>
    </row>
    <row r="7723" spans="2:8">
      <c r="B7723" s="27"/>
      <c r="C7723" s="27"/>
      <c r="D7723" s="27"/>
      <c r="E7723" s="27"/>
      <c r="F7723" s="26"/>
      <c r="G7723" s="28" t="str">
        <f t="shared" si="129"/>
        <v/>
      </c>
      <c r="H7723" s="31"/>
    </row>
    <row r="7724" spans="2:8">
      <c r="B7724" s="27"/>
      <c r="C7724" s="27"/>
      <c r="D7724" s="27"/>
      <c r="E7724" s="27"/>
      <c r="F7724" s="26"/>
      <c r="G7724" s="28" t="str">
        <f t="shared" si="129"/>
        <v/>
      </c>
      <c r="H7724" s="31"/>
    </row>
    <row r="7725" spans="2:8">
      <c r="B7725" s="27"/>
      <c r="C7725" s="27"/>
      <c r="D7725" s="27"/>
      <c r="E7725" s="27"/>
      <c r="F7725" s="26"/>
      <c r="G7725" s="28" t="str">
        <f t="shared" si="129"/>
        <v/>
      </c>
      <c r="H7725" s="31"/>
    </row>
    <row r="7726" spans="2:8">
      <c r="B7726" s="27"/>
      <c r="C7726" s="27"/>
      <c r="D7726" s="27"/>
      <c r="E7726" s="27"/>
      <c r="F7726" s="26"/>
      <c r="G7726" s="28" t="str">
        <f t="shared" si="129"/>
        <v/>
      </c>
      <c r="H7726" s="31"/>
    </row>
    <row r="7727" spans="2:8">
      <c r="B7727" s="27"/>
      <c r="C7727" s="27"/>
      <c r="D7727" s="27"/>
      <c r="E7727" s="27"/>
      <c r="F7727" s="26"/>
      <c r="G7727" s="28" t="str">
        <f t="shared" si="129"/>
        <v/>
      </c>
      <c r="H7727" s="31"/>
    </row>
    <row r="7728" spans="2:8">
      <c r="B7728" s="27"/>
      <c r="C7728" s="27"/>
      <c r="D7728" s="27"/>
      <c r="E7728" s="27"/>
      <c r="F7728" s="26"/>
      <c r="G7728" s="28" t="str">
        <f t="shared" si="129"/>
        <v/>
      </c>
      <c r="H7728" s="31"/>
    </row>
    <row r="7729" spans="2:8">
      <c r="B7729" s="27"/>
      <c r="C7729" s="27"/>
      <c r="D7729" s="27"/>
      <c r="E7729" s="27"/>
      <c r="F7729" s="26"/>
      <c r="G7729" s="28" t="str">
        <f t="shared" si="129"/>
        <v/>
      </c>
      <c r="H7729" s="31"/>
    </row>
    <row r="7730" spans="2:8">
      <c r="B7730" s="27"/>
      <c r="C7730" s="27"/>
      <c r="D7730" s="27"/>
      <c r="E7730" s="27"/>
      <c r="F7730" s="26"/>
      <c r="G7730" s="28" t="str">
        <f t="shared" si="129"/>
        <v/>
      </c>
      <c r="H7730" s="31"/>
    </row>
    <row r="7731" spans="2:8">
      <c r="B7731" s="27"/>
      <c r="C7731" s="27"/>
      <c r="D7731" s="27"/>
      <c r="E7731" s="27"/>
      <c r="F7731" s="26"/>
      <c r="G7731" s="28" t="str">
        <f t="shared" si="129"/>
        <v/>
      </c>
      <c r="H7731" s="31"/>
    </row>
    <row r="7732" spans="2:8">
      <c r="B7732" s="27"/>
      <c r="C7732" s="27"/>
      <c r="D7732" s="27"/>
      <c r="E7732" s="27"/>
      <c r="F7732" s="26"/>
      <c r="G7732" s="28" t="str">
        <f t="shared" si="129"/>
        <v/>
      </c>
      <c r="H7732" s="31"/>
    </row>
    <row r="7733" spans="2:8">
      <c r="B7733" s="27"/>
      <c r="C7733" s="27"/>
      <c r="D7733" s="27"/>
      <c r="E7733" s="27"/>
      <c r="F7733" s="26"/>
      <c r="G7733" s="28" t="str">
        <f t="shared" si="129"/>
        <v/>
      </c>
      <c r="H7733" s="31"/>
    </row>
    <row r="7734" spans="2:8">
      <c r="B7734" s="27"/>
      <c r="C7734" s="27"/>
      <c r="D7734" s="27"/>
      <c r="E7734" s="27"/>
      <c r="F7734" s="26"/>
      <c r="G7734" s="28" t="str">
        <f t="shared" si="129"/>
        <v/>
      </c>
      <c r="H7734" s="31"/>
    </row>
    <row r="7735" spans="2:8">
      <c r="B7735" s="27"/>
      <c r="C7735" s="27"/>
      <c r="D7735" s="27"/>
      <c r="E7735" s="27"/>
      <c r="F7735" s="26"/>
      <c r="G7735" s="28" t="str">
        <f t="shared" si="129"/>
        <v/>
      </c>
      <c r="H7735" s="31"/>
    </row>
    <row r="7736" spans="2:8">
      <c r="B7736" s="27"/>
      <c r="C7736" s="27"/>
      <c r="D7736" s="27"/>
      <c r="E7736" s="27"/>
      <c r="F7736" s="26"/>
      <c r="G7736" s="28" t="str">
        <f t="shared" si="129"/>
        <v/>
      </c>
      <c r="H7736" s="31"/>
    </row>
    <row r="7737" spans="2:8">
      <c r="B7737" s="27"/>
      <c r="C7737" s="27"/>
      <c r="D7737" s="27"/>
      <c r="E7737" s="27"/>
      <c r="F7737" s="26"/>
      <c r="G7737" s="28" t="str">
        <f t="shared" si="129"/>
        <v/>
      </c>
      <c r="H7737" s="31"/>
    </row>
    <row r="7738" spans="2:8">
      <c r="B7738" s="27"/>
      <c r="C7738" s="27"/>
      <c r="D7738" s="27"/>
      <c r="E7738" s="27"/>
      <c r="F7738" s="26"/>
      <c r="G7738" s="28" t="str">
        <f t="shared" si="129"/>
        <v/>
      </c>
      <c r="H7738" s="31"/>
    </row>
    <row r="7739" spans="2:8">
      <c r="B7739" s="27"/>
      <c r="C7739" s="27"/>
      <c r="D7739" s="27"/>
      <c r="E7739" s="27"/>
      <c r="F7739" s="26"/>
      <c r="G7739" s="28" t="str">
        <f t="shared" si="129"/>
        <v/>
      </c>
      <c r="H7739" s="31"/>
    </row>
    <row r="7740" spans="2:8">
      <c r="B7740" s="27"/>
      <c r="C7740" s="27"/>
      <c r="D7740" s="27"/>
      <c r="E7740" s="27"/>
      <c r="F7740" s="26"/>
      <c r="G7740" s="28" t="str">
        <f t="shared" si="129"/>
        <v/>
      </c>
      <c r="H7740" s="31"/>
    </row>
    <row r="7741" spans="2:8">
      <c r="B7741" s="27"/>
      <c r="C7741" s="27"/>
      <c r="D7741" s="27"/>
      <c r="E7741" s="27"/>
      <c r="F7741" s="26"/>
      <c r="G7741" s="28" t="str">
        <f t="shared" si="129"/>
        <v/>
      </c>
      <c r="H7741" s="31"/>
    </row>
    <row r="7742" spans="2:8">
      <c r="B7742" s="27"/>
      <c r="C7742" s="27"/>
      <c r="D7742" s="27"/>
      <c r="E7742" s="27"/>
      <c r="F7742" s="26"/>
      <c r="G7742" s="28" t="str">
        <f t="shared" si="129"/>
        <v/>
      </c>
      <c r="H7742" s="31"/>
    </row>
    <row r="7743" spans="2:8">
      <c r="B7743" s="27"/>
      <c r="C7743" s="27"/>
      <c r="D7743" s="27"/>
      <c r="E7743" s="27"/>
      <c r="F7743" s="26"/>
      <c r="G7743" s="28" t="str">
        <f t="shared" si="129"/>
        <v/>
      </c>
      <c r="H7743" s="31"/>
    </row>
    <row r="7744" spans="2:8">
      <c r="B7744" s="27"/>
      <c r="C7744" s="27"/>
      <c r="D7744" s="27"/>
      <c r="E7744" s="27"/>
      <c r="F7744" s="26"/>
      <c r="G7744" s="28" t="str">
        <f t="shared" si="129"/>
        <v/>
      </c>
      <c r="H7744" s="31"/>
    </row>
    <row r="7745" spans="2:8">
      <c r="B7745" s="27"/>
      <c r="C7745" s="27"/>
      <c r="D7745" s="27"/>
      <c r="E7745" s="27"/>
      <c r="F7745" s="26"/>
      <c r="G7745" s="28" t="str">
        <f t="shared" si="129"/>
        <v/>
      </c>
      <c r="H7745" s="31"/>
    </row>
    <row r="7746" spans="2:8">
      <c r="B7746" s="27"/>
      <c r="C7746" s="27"/>
      <c r="D7746" s="27"/>
      <c r="E7746" s="27"/>
      <c r="F7746" s="26"/>
      <c r="G7746" s="28" t="str">
        <f t="shared" si="129"/>
        <v/>
      </c>
      <c r="H7746" s="31"/>
    </row>
    <row r="7747" spans="2:8">
      <c r="B7747" s="27"/>
      <c r="C7747" s="27"/>
      <c r="D7747" s="27"/>
      <c r="E7747" s="27"/>
      <c r="F7747" s="26"/>
      <c r="G7747" s="28" t="str">
        <f t="shared" si="129"/>
        <v/>
      </c>
      <c r="H7747" s="31"/>
    </row>
    <row r="7748" spans="2:8">
      <c r="B7748" s="27"/>
      <c r="C7748" s="27"/>
      <c r="D7748" s="27"/>
      <c r="E7748" s="27"/>
      <c r="F7748" s="26"/>
      <c r="G7748" s="28" t="str">
        <f t="shared" si="129"/>
        <v/>
      </c>
      <c r="H7748" s="31"/>
    </row>
    <row r="7749" spans="2:8">
      <c r="B7749" s="27"/>
      <c r="C7749" s="27"/>
      <c r="D7749" s="27"/>
      <c r="E7749" s="27"/>
      <c r="F7749" s="26"/>
      <c r="G7749" s="28" t="str">
        <f t="shared" si="129"/>
        <v/>
      </c>
      <c r="H7749" s="31"/>
    </row>
    <row r="7750" spans="2:8">
      <c r="B7750" s="27"/>
      <c r="C7750" s="27"/>
      <c r="D7750" s="27"/>
      <c r="E7750" s="27"/>
      <c r="F7750" s="26"/>
      <c r="G7750" s="28" t="str">
        <f t="shared" si="129"/>
        <v/>
      </c>
      <c r="H7750" s="31"/>
    </row>
    <row r="7751" spans="2:8">
      <c r="B7751" s="27"/>
      <c r="C7751" s="27"/>
      <c r="D7751" s="27"/>
      <c r="E7751" s="27"/>
      <c r="F7751" s="26"/>
      <c r="G7751" s="28" t="str">
        <f t="shared" si="129"/>
        <v/>
      </c>
      <c r="H7751" s="31"/>
    </row>
    <row r="7752" spans="2:8">
      <c r="B7752" s="27"/>
      <c r="C7752" s="27"/>
      <c r="D7752" s="27"/>
      <c r="E7752" s="27"/>
      <c r="F7752" s="26"/>
      <c r="G7752" s="28" t="str">
        <f t="shared" si="129"/>
        <v/>
      </c>
      <c r="H7752" s="31"/>
    </row>
    <row r="7753" spans="2:8">
      <c r="B7753" s="27"/>
      <c r="C7753" s="27"/>
      <c r="D7753" s="27"/>
      <c r="E7753" s="27"/>
      <c r="F7753" s="26"/>
      <c r="G7753" s="28" t="str">
        <f t="shared" si="129"/>
        <v/>
      </c>
      <c r="H7753" s="31"/>
    </row>
    <row r="7754" spans="2:8">
      <c r="B7754" s="27"/>
      <c r="C7754" s="27"/>
      <c r="D7754" s="27"/>
      <c r="E7754" s="27"/>
      <c r="F7754" s="26"/>
      <c r="G7754" s="28" t="str">
        <f t="shared" si="129"/>
        <v/>
      </c>
      <c r="H7754" s="31"/>
    </row>
    <row r="7755" spans="2:8">
      <c r="B7755" s="27"/>
      <c r="C7755" s="27"/>
      <c r="D7755" s="27"/>
      <c r="E7755" s="27"/>
      <c r="F7755" s="26"/>
      <c r="G7755" s="28" t="str">
        <f t="shared" si="129"/>
        <v/>
      </c>
      <c r="H7755" s="31"/>
    </row>
    <row r="7756" spans="2:8">
      <c r="B7756" s="27"/>
      <c r="C7756" s="27"/>
      <c r="D7756" s="27"/>
      <c r="E7756" s="27"/>
      <c r="F7756" s="26"/>
      <c r="G7756" s="28" t="str">
        <f t="shared" si="129"/>
        <v/>
      </c>
      <c r="H7756" s="31"/>
    </row>
    <row r="7757" spans="2:8">
      <c r="B7757" s="27"/>
      <c r="C7757" s="27"/>
      <c r="D7757" s="27"/>
      <c r="E7757" s="27"/>
      <c r="F7757" s="26"/>
      <c r="G7757" s="28" t="str">
        <f t="shared" si="129"/>
        <v/>
      </c>
      <c r="H7757" s="31"/>
    </row>
    <row r="7758" spans="2:8">
      <c r="B7758" s="27"/>
      <c r="C7758" s="27"/>
      <c r="D7758" s="27"/>
      <c r="E7758" s="27"/>
      <c r="F7758" s="26"/>
      <c r="G7758" s="28" t="str">
        <f t="shared" si="129"/>
        <v/>
      </c>
      <c r="H7758" s="31"/>
    </row>
    <row r="7759" spans="2:8">
      <c r="B7759" s="27"/>
      <c r="C7759" s="27"/>
      <c r="D7759" s="27"/>
      <c r="E7759" s="27"/>
      <c r="F7759" s="26"/>
      <c r="G7759" s="28" t="str">
        <f t="shared" si="129"/>
        <v/>
      </c>
      <c r="H7759" s="31"/>
    </row>
    <row r="7760" spans="2:8">
      <c r="B7760" s="27"/>
      <c r="C7760" s="27"/>
      <c r="D7760" s="27"/>
      <c r="E7760" s="27"/>
      <c r="F7760" s="26"/>
      <c r="G7760" s="28" t="str">
        <f t="shared" si="129"/>
        <v/>
      </c>
      <c r="H7760" s="31"/>
    </row>
    <row r="7761" spans="2:8">
      <c r="B7761" s="27"/>
      <c r="C7761" s="27"/>
      <c r="D7761" s="27"/>
      <c r="E7761" s="27"/>
      <c r="F7761" s="26"/>
      <c r="G7761" s="28" t="str">
        <f t="shared" si="129"/>
        <v/>
      </c>
      <c r="H7761" s="31"/>
    </row>
    <row r="7762" spans="2:8">
      <c r="B7762" s="27"/>
      <c r="C7762" s="27"/>
      <c r="D7762" s="27"/>
      <c r="E7762" s="27"/>
      <c r="F7762" s="26"/>
      <c r="G7762" s="28" t="str">
        <f t="shared" si="129"/>
        <v/>
      </c>
      <c r="H7762" s="31"/>
    </row>
    <row r="7763" spans="2:8">
      <c r="B7763" s="27"/>
      <c r="C7763" s="27"/>
      <c r="D7763" s="27"/>
      <c r="E7763" s="27"/>
      <c r="F7763" s="26"/>
      <c r="G7763" s="28" t="str">
        <f t="shared" si="129"/>
        <v/>
      </c>
      <c r="H7763" s="31"/>
    </row>
    <row r="7764" spans="2:8">
      <c r="B7764" s="27"/>
      <c r="C7764" s="27"/>
      <c r="D7764" s="27"/>
      <c r="E7764" s="27"/>
      <c r="F7764" s="26"/>
      <c r="G7764" s="28" t="str">
        <f t="shared" si="129"/>
        <v/>
      </c>
      <c r="H7764" s="31"/>
    </row>
    <row r="7765" spans="2:8">
      <c r="B7765" s="27"/>
      <c r="C7765" s="27"/>
      <c r="D7765" s="27"/>
      <c r="E7765" s="27"/>
      <c r="F7765" s="26"/>
      <c r="G7765" s="28" t="str">
        <f t="shared" si="129"/>
        <v/>
      </c>
      <c r="H7765" s="31"/>
    </row>
    <row r="7766" spans="2:8">
      <c r="B7766" s="27"/>
      <c r="C7766" s="27"/>
      <c r="D7766" s="27"/>
      <c r="E7766" s="27"/>
      <c r="F7766" s="26"/>
      <c r="G7766" s="28" t="str">
        <f t="shared" si="129"/>
        <v/>
      </c>
      <c r="H7766" s="31"/>
    </row>
    <row r="7767" spans="2:8">
      <c r="B7767" s="27"/>
      <c r="C7767" s="27"/>
      <c r="D7767" s="27"/>
      <c r="E7767" s="27"/>
      <c r="F7767" s="26"/>
      <c r="G7767" s="28" t="str">
        <f t="shared" si="129"/>
        <v/>
      </c>
      <c r="H7767" s="31"/>
    </row>
    <row r="7768" spans="2:8">
      <c r="B7768" s="27"/>
      <c r="C7768" s="27"/>
      <c r="D7768" s="27"/>
      <c r="E7768" s="27"/>
      <c r="F7768" s="26"/>
      <c r="G7768" s="28" t="str">
        <f t="shared" si="129"/>
        <v/>
      </c>
      <c r="H7768" s="31"/>
    </row>
    <row r="7769" spans="2:8">
      <c r="B7769" s="27"/>
      <c r="C7769" s="27"/>
      <c r="D7769" s="27"/>
      <c r="E7769" s="27"/>
      <c r="F7769" s="26"/>
      <c r="G7769" s="28" t="str">
        <f t="shared" si="129"/>
        <v/>
      </c>
      <c r="H7769" s="31"/>
    </row>
    <row r="7770" spans="2:8">
      <c r="B7770" s="27"/>
      <c r="C7770" s="27"/>
      <c r="D7770" s="27"/>
      <c r="E7770" s="27"/>
      <c r="F7770" s="26"/>
      <c r="G7770" s="28" t="str">
        <f t="shared" si="129"/>
        <v/>
      </c>
      <c r="H7770" s="31"/>
    </row>
    <row r="7771" spans="2:8">
      <c r="B7771" s="27"/>
      <c r="C7771" s="27"/>
      <c r="D7771" s="27"/>
      <c r="E7771" s="27"/>
      <c r="F7771" s="26"/>
      <c r="G7771" s="28" t="str">
        <f t="shared" si="129"/>
        <v/>
      </c>
      <c r="H7771" s="31"/>
    </row>
    <row r="7772" spans="2:8">
      <c r="B7772" s="27"/>
      <c r="C7772" s="27"/>
      <c r="D7772" s="27"/>
      <c r="E7772" s="27"/>
      <c r="F7772" s="26"/>
      <c r="G7772" s="28" t="str">
        <f t="shared" si="129"/>
        <v/>
      </c>
      <c r="H7772" s="31"/>
    </row>
    <row r="7773" spans="2:8">
      <c r="B7773" s="27"/>
      <c r="C7773" s="27"/>
      <c r="D7773" s="27"/>
      <c r="E7773" s="27"/>
      <c r="F7773" s="26"/>
      <c r="G7773" s="28" t="str">
        <f t="shared" si="129"/>
        <v/>
      </c>
      <c r="H7773" s="31"/>
    </row>
    <row r="7774" spans="2:8">
      <c r="B7774" s="27"/>
      <c r="C7774" s="27"/>
      <c r="D7774" s="27"/>
      <c r="E7774" s="27"/>
      <c r="F7774" s="26"/>
      <c r="G7774" s="28" t="str">
        <f t="shared" si="129"/>
        <v/>
      </c>
      <c r="H7774" s="31"/>
    </row>
    <row r="7775" spans="2:8">
      <c r="B7775" s="27"/>
      <c r="C7775" s="27"/>
      <c r="D7775" s="27"/>
      <c r="E7775" s="27"/>
      <c r="F7775" s="26"/>
      <c r="G7775" s="28" t="str">
        <f t="shared" si="129"/>
        <v/>
      </c>
      <c r="H7775" s="31"/>
    </row>
    <row r="7776" spans="2:8">
      <c r="B7776" s="27"/>
      <c r="C7776" s="27"/>
      <c r="D7776" s="27"/>
      <c r="E7776" s="27"/>
      <c r="F7776" s="26"/>
      <c r="G7776" s="28" t="str">
        <f t="shared" si="129"/>
        <v/>
      </c>
      <c r="H7776" s="31"/>
    </row>
    <row r="7777" spans="2:8">
      <c r="B7777" s="27"/>
      <c r="C7777" s="27"/>
      <c r="D7777" s="27"/>
      <c r="E7777" s="27"/>
      <c r="F7777" s="26"/>
      <c r="G7777" s="28" t="str">
        <f t="shared" si="129"/>
        <v/>
      </c>
      <c r="H7777" s="31"/>
    </row>
    <row r="7778" spans="2:8">
      <c r="B7778" s="27"/>
      <c r="C7778" s="27"/>
      <c r="D7778" s="27"/>
      <c r="E7778" s="27"/>
      <c r="F7778" s="26"/>
      <c r="G7778" s="28" t="str">
        <f t="shared" si="129"/>
        <v/>
      </c>
      <c r="H7778" s="31"/>
    </row>
    <row r="7779" spans="2:8">
      <c r="B7779" s="27"/>
      <c r="C7779" s="27"/>
      <c r="D7779" s="27"/>
      <c r="E7779" s="27"/>
      <c r="F7779" s="26"/>
      <c r="G7779" s="28" t="str">
        <f t="shared" si="129"/>
        <v/>
      </c>
      <c r="H7779" s="31"/>
    </row>
    <row r="7780" spans="2:8">
      <c r="B7780" s="27"/>
      <c r="C7780" s="27"/>
      <c r="D7780" s="27"/>
      <c r="E7780" s="27"/>
      <c r="F7780" s="26"/>
      <c r="G7780" s="28" t="str">
        <f t="shared" si="129"/>
        <v/>
      </c>
      <c r="H7780" s="31"/>
    </row>
    <row r="7781" spans="2:8">
      <c r="B7781" s="27"/>
      <c r="C7781" s="27"/>
      <c r="D7781" s="27"/>
      <c r="E7781" s="27"/>
      <c r="F7781" s="26"/>
      <c r="G7781" s="28" t="str">
        <f t="shared" si="129"/>
        <v/>
      </c>
      <c r="H7781" s="31"/>
    </row>
    <row r="7782" spans="2:8">
      <c r="B7782" s="27"/>
      <c r="C7782" s="27"/>
      <c r="D7782" s="27"/>
      <c r="E7782" s="27"/>
      <c r="F7782" s="26"/>
      <c r="G7782" s="28" t="str">
        <f t="shared" si="129"/>
        <v/>
      </c>
      <c r="H7782" s="31"/>
    </row>
    <row r="7783" spans="2:8">
      <c r="B7783" s="27"/>
      <c r="C7783" s="27"/>
      <c r="D7783" s="27"/>
      <c r="E7783" s="27"/>
      <c r="F7783" s="26"/>
      <c r="G7783" s="28" t="str">
        <f t="shared" si="129"/>
        <v/>
      </c>
      <c r="H7783" s="31"/>
    </row>
    <row r="7784" spans="2:8">
      <c r="B7784" s="27"/>
      <c r="C7784" s="27"/>
      <c r="D7784" s="27"/>
      <c r="E7784" s="27"/>
      <c r="F7784" s="26"/>
      <c r="G7784" s="28" t="str">
        <f t="shared" si="129"/>
        <v/>
      </c>
      <c r="H7784" s="31"/>
    </row>
    <row r="7785" spans="2:8">
      <c r="B7785" s="27"/>
      <c r="C7785" s="27"/>
      <c r="D7785" s="27"/>
      <c r="E7785" s="27"/>
      <c r="F7785" s="26"/>
      <c r="G7785" s="28" t="str">
        <f t="shared" ref="G7785:G7848" si="130">IF(F7785="","",IF(F7785="EI",4,IF(F7785="EO",5.2,IF(F7785="EQ",3.9,IF(F7785="ILF",7.5,IF(F7785="EIF",5.4))))))</f>
        <v/>
      </c>
      <c r="H7785" s="31"/>
    </row>
    <row r="7786" spans="2:8">
      <c r="B7786" s="27"/>
      <c r="C7786" s="27"/>
      <c r="D7786" s="27"/>
      <c r="E7786" s="27"/>
      <c r="F7786" s="26"/>
      <c r="G7786" s="28" t="str">
        <f t="shared" si="130"/>
        <v/>
      </c>
      <c r="H7786" s="31"/>
    </row>
    <row r="7787" spans="2:8">
      <c r="B7787" s="27"/>
      <c r="C7787" s="27"/>
      <c r="D7787" s="27"/>
      <c r="E7787" s="27"/>
      <c r="F7787" s="26"/>
      <c r="G7787" s="28" t="str">
        <f t="shared" si="130"/>
        <v/>
      </c>
      <c r="H7787" s="31"/>
    </row>
    <row r="7788" spans="2:8">
      <c r="B7788" s="27"/>
      <c r="C7788" s="27"/>
      <c r="D7788" s="27"/>
      <c r="E7788" s="27"/>
      <c r="F7788" s="26"/>
      <c r="G7788" s="28" t="str">
        <f t="shared" si="130"/>
        <v/>
      </c>
      <c r="H7788" s="31"/>
    </row>
    <row r="7789" spans="2:8">
      <c r="B7789" s="27"/>
      <c r="C7789" s="27"/>
      <c r="D7789" s="27"/>
      <c r="E7789" s="27"/>
      <c r="F7789" s="26"/>
      <c r="G7789" s="28" t="str">
        <f t="shared" si="130"/>
        <v/>
      </c>
      <c r="H7789" s="31"/>
    </row>
    <row r="7790" spans="2:8">
      <c r="B7790" s="27"/>
      <c r="C7790" s="27"/>
      <c r="D7790" s="27"/>
      <c r="E7790" s="27"/>
      <c r="F7790" s="26"/>
      <c r="G7790" s="28" t="str">
        <f t="shared" si="130"/>
        <v/>
      </c>
      <c r="H7790" s="31"/>
    </row>
    <row r="7791" spans="2:8">
      <c r="B7791" s="27"/>
      <c r="C7791" s="27"/>
      <c r="D7791" s="27"/>
      <c r="E7791" s="27"/>
      <c r="F7791" s="26"/>
      <c r="G7791" s="28" t="str">
        <f t="shared" si="130"/>
        <v/>
      </c>
      <c r="H7791" s="31"/>
    </row>
    <row r="7792" spans="2:8">
      <c r="B7792" s="27"/>
      <c r="C7792" s="27"/>
      <c r="D7792" s="27"/>
      <c r="E7792" s="27"/>
      <c r="F7792" s="26"/>
      <c r="G7792" s="28" t="str">
        <f t="shared" si="130"/>
        <v/>
      </c>
      <c r="H7792" s="31"/>
    </row>
    <row r="7793" spans="2:8">
      <c r="B7793" s="27"/>
      <c r="C7793" s="27"/>
      <c r="D7793" s="27"/>
      <c r="E7793" s="27"/>
      <c r="F7793" s="26"/>
      <c r="G7793" s="28" t="str">
        <f t="shared" si="130"/>
        <v/>
      </c>
      <c r="H7793" s="31"/>
    </row>
    <row r="7794" spans="2:8">
      <c r="B7794" s="27"/>
      <c r="C7794" s="27"/>
      <c r="D7794" s="27"/>
      <c r="E7794" s="27"/>
      <c r="F7794" s="26"/>
      <c r="G7794" s="28" t="str">
        <f t="shared" si="130"/>
        <v/>
      </c>
      <c r="H7794" s="31"/>
    </row>
    <row r="7795" spans="2:8">
      <c r="B7795" s="27"/>
      <c r="C7795" s="27"/>
      <c r="D7795" s="27"/>
      <c r="E7795" s="27"/>
      <c r="F7795" s="26"/>
      <c r="G7795" s="28" t="str">
        <f t="shared" si="130"/>
        <v/>
      </c>
      <c r="H7795" s="31"/>
    </row>
    <row r="7796" spans="2:8">
      <c r="B7796" s="27"/>
      <c r="C7796" s="27"/>
      <c r="D7796" s="27"/>
      <c r="E7796" s="27"/>
      <c r="F7796" s="26"/>
      <c r="G7796" s="28" t="str">
        <f t="shared" si="130"/>
        <v/>
      </c>
      <c r="H7796" s="31"/>
    </row>
    <row r="7797" spans="2:8">
      <c r="B7797" s="27"/>
      <c r="C7797" s="27"/>
      <c r="D7797" s="27"/>
      <c r="E7797" s="27"/>
      <c r="F7797" s="26"/>
      <c r="G7797" s="28" t="str">
        <f t="shared" si="130"/>
        <v/>
      </c>
      <c r="H7797" s="31"/>
    </row>
    <row r="7798" spans="2:8">
      <c r="B7798" s="27"/>
      <c r="C7798" s="27"/>
      <c r="D7798" s="27"/>
      <c r="E7798" s="27"/>
      <c r="F7798" s="26"/>
      <c r="G7798" s="28" t="str">
        <f t="shared" si="130"/>
        <v/>
      </c>
      <c r="H7798" s="31"/>
    </row>
    <row r="7799" spans="2:8">
      <c r="B7799" s="27"/>
      <c r="C7799" s="27"/>
      <c r="D7799" s="27"/>
      <c r="E7799" s="27"/>
      <c r="F7799" s="26"/>
      <c r="G7799" s="28" t="str">
        <f t="shared" si="130"/>
        <v/>
      </c>
      <c r="H7799" s="31"/>
    </row>
    <row r="7800" spans="2:8">
      <c r="B7800" s="27"/>
      <c r="C7800" s="27"/>
      <c r="D7800" s="27"/>
      <c r="E7800" s="27"/>
      <c r="F7800" s="26"/>
      <c r="G7800" s="28" t="str">
        <f t="shared" si="130"/>
        <v/>
      </c>
      <c r="H7800" s="31"/>
    </row>
    <row r="7801" spans="2:8">
      <c r="B7801" s="27"/>
      <c r="C7801" s="27"/>
      <c r="D7801" s="27"/>
      <c r="E7801" s="27"/>
      <c r="F7801" s="26"/>
      <c r="G7801" s="28" t="str">
        <f t="shared" si="130"/>
        <v/>
      </c>
      <c r="H7801" s="31"/>
    </row>
    <row r="7802" spans="2:8">
      <c r="B7802" s="27"/>
      <c r="C7802" s="27"/>
      <c r="D7802" s="27"/>
      <c r="E7802" s="27"/>
      <c r="F7802" s="26"/>
      <c r="G7802" s="28" t="str">
        <f t="shared" si="130"/>
        <v/>
      </c>
      <c r="H7802" s="31"/>
    </row>
    <row r="7803" spans="2:8">
      <c r="B7803" s="27"/>
      <c r="C7803" s="27"/>
      <c r="D7803" s="27"/>
      <c r="E7803" s="27"/>
      <c r="F7803" s="26"/>
      <c r="G7803" s="28" t="str">
        <f t="shared" si="130"/>
        <v/>
      </c>
      <c r="H7803" s="31"/>
    </row>
    <row r="7804" spans="2:8">
      <c r="B7804" s="27"/>
      <c r="C7804" s="27"/>
      <c r="D7804" s="27"/>
      <c r="E7804" s="27"/>
      <c r="F7804" s="26"/>
      <c r="G7804" s="28" t="str">
        <f t="shared" si="130"/>
        <v/>
      </c>
      <c r="H7804" s="31"/>
    </row>
    <row r="7805" spans="2:8">
      <c r="B7805" s="27"/>
      <c r="C7805" s="27"/>
      <c r="D7805" s="27"/>
      <c r="E7805" s="27"/>
      <c r="F7805" s="26"/>
      <c r="G7805" s="28" t="str">
        <f t="shared" si="130"/>
        <v/>
      </c>
      <c r="H7805" s="31"/>
    </row>
    <row r="7806" spans="2:8">
      <c r="B7806" s="27"/>
      <c r="C7806" s="27"/>
      <c r="D7806" s="27"/>
      <c r="E7806" s="27"/>
      <c r="F7806" s="26"/>
      <c r="G7806" s="28" t="str">
        <f t="shared" si="130"/>
        <v/>
      </c>
      <c r="H7806" s="31"/>
    </row>
    <row r="7807" spans="2:8">
      <c r="B7807" s="27"/>
      <c r="C7807" s="27"/>
      <c r="D7807" s="27"/>
      <c r="E7807" s="27"/>
      <c r="F7807" s="26"/>
      <c r="G7807" s="28" t="str">
        <f t="shared" si="130"/>
        <v/>
      </c>
      <c r="H7807" s="31"/>
    </row>
    <row r="7808" spans="2:8">
      <c r="B7808" s="27"/>
      <c r="C7808" s="27"/>
      <c r="D7808" s="27"/>
      <c r="E7808" s="27"/>
      <c r="F7808" s="26"/>
      <c r="G7808" s="28" t="str">
        <f t="shared" si="130"/>
        <v/>
      </c>
      <c r="H7808" s="31"/>
    </row>
    <row r="7809" spans="2:8">
      <c r="B7809" s="27"/>
      <c r="C7809" s="27"/>
      <c r="D7809" s="27"/>
      <c r="E7809" s="27"/>
      <c r="F7809" s="26"/>
      <c r="G7809" s="28" t="str">
        <f t="shared" si="130"/>
        <v/>
      </c>
      <c r="H7809" s="31"/>
    </row>
    <row r="7810" spans="2:8">
      <c r="B7810" s="27"/>
      <c r="C7810" s="27"/>
      <c r="D7810" s="27"/>
      <c r="E7810" s="27"/>
      <c r="F7810" s="26"/>
      <c r="G7810" s="28" t="str">
        <f t="shared" si="130"/>
        <v/>
      </c>
      <c r="H7810" s="31"/>
    </row>
    <row r="7811" spans="2:8">
      <c r="B7811" s="27"/>
      <c r="C7811" s="27"/>
      <c r="D7811" s="27"/>
      <c r="E7811" s="27"/>
      <c r="F7811" s="26"/>
      <c r="G7811" s="28" t="str">
        <f t="shared" si="130"/>
        <v/>
      </c>
      <c r="H7811" s="31"/>
    </row>
    <row r="7812" spans="2:8">
      <c r="B7812" s="27"/>
      <c r="C7812" s="27"/>
      <c r="D7812" s="27"/>
      <c r="E7812" s="27"/>
      <c r="F7812" s="26"/>
      <c r="G7812" s="28" t="str">
        <f t="shared" si="130"/>
        <v/>
      </c>
      <c r="H7812" s="31"/>
    </row>
    <row r="7813" spans="2:8">
      <c r="B7813" s="27"/>
      <c r="C7813" s="27"/>
      <c r="D7813" s="27"/>
      <c r="E7813" s="27"/>
      <c r="F7813" s="26"/>
      <c r="G7813" s="28" t="str">
        <f t="shared" si="130"/>
        <v/>
      </c>
      <c r="H7813" s="31"/>
    </row>
    <row r="7814" spans="2:8">
      <c r="B7814" s="27"/>
      <c r="C7814" s="27"/>
      <c r="D7814" s="27"/>
      <c r="E7814" s="27"/>
      <c r="F7814" s="26"/>
      <c r="G7814" s="28" t="str">
        <f t="shared" si="130"/>
        <v/>
      </c>
      <c r="H7814" s="31"/>
    </row>
    <row r="7815" spans="2:8">
      <c r="B7815" s="27"/>
      <c r="C7815" s="27"/>
      <c r="D7815" s="27"/>
      <c r="E7815" s="27"/>
      <c r="F7815" s="26"/>
      <c r="G7815" s="28" t="str">
        <f t="shared" si="130"/>
        <v/>
      </c>
      <c r="H7815" s="31"/>
    </row>
    <row r="7816" spans="2:8">
      <c r="B7816" s="27"/>
      <c r="C7816" s="27"/>
      <c r="D7816" s="27"/>
      <c r="E7816" s="27"/>
      <c r="F7816" s="26"/>
      <c r="G7816" s="28" t="str">
        <f t="shared" si="130"/>
        <v/>
      </c>
      <c r="H7816" s="31"/>
    </row>
    <row r="7817" spans="2:8">
      <c r="B7817" s="27"/>
      <c r="C7817" s="27"/>
      <c r="D7817" s="27"/>
      <c r="E7817" s="27"/>
      <c r="F7817" s="26"/>
      <c r="G7817" s="28" t="str">
        <f t="shared" si="130"/>
        <v/>
      </c>
      <c r="H7817" s="31"/>
    </row>
    <row r="7818" spans="2:8">
      <c r="B7818" s="27"/>
      <c r="C7818" s="27"/>
      <c r="D7818" s="27"/>
      <c r="E7818" s="27"/>
      <c r="F7818" s="26"/>
      <c r="G7818" s="28" t="str">
        <f t="shared" si="130"/>
        <v/>
      </c>
      <c r="H7818" s="31"/>
    </row>
    <row r="7819" spans="2:8">
      <c r="B7819" s="27"/>
      <c r="C7819" s="27"/>
      <c r="D7819" s="27"/>
      <c r="E7819" s="27"/>
      <c r="F7819" s="26"/>
      <c r="G7819" s="28" t="str">
        <f t="shared" si="130"/>
        <v/>
      </c>
      <c r="H7819" s="31"/>
    </row>
    <row r="7820" spans="2:8">
      <c r="B7820" s="27"/>
      <c r="C7820" s="27"/>
      <c r="D7820" s="27"/>
      <c r="E7820" s="27"/>
      <c r="F7820" s="26"/>
      <c r="G7820" s="28" t="str">
        <f t="shared" si="130"/>
        <v/>
      </c>
      <c r="H7820" s="31"/>
    </row>
    <row r="7821" spans="2:8">
      <c r="B7821" s="27"/>
      <c r="C7821" s="27"/>
      <c r="D7821" s="27"/>
      <c r="E7821" s="27"/>
      <c r="F7821" s="26"/>
      <c r="G7821" s="28" t="str">
        <f t="shared" si="130"/>
        <v/>
      </c>
      <c r="H7821" s="31"/>
    </row>
    <row r="7822" spans="2:8">
      <c r="B7822" s="27"/>
      <c r="C7822" s="27"/>
      <c r="D7822" s="27"/>
      <c r="E7822" s="27"/>
      <c r="F7822" s="26"/>
      <c r="G7822" s="28" t="str">
        <f t="shared" si="130"/>
        <v/>
      </c>
      <c r="H7822" s="31"/>
    </row>
    <row r="7823" spans="2:8">
      <c r="B7823" s="27"/>
      <c r="C7823" s="27"/>
      <c r="D7823" s="27"/>
      <c r="E7823" s="27"/>
      <c r="F7823" s="26"/>
      <c r="G7823" s="28" t="str">
        <f t="shared" si="130"/>
        <v/>
      </c>
      <c r="H7823" s="31"/>
    </row>
    <row r="7824" spans="2:8">
      <c r="B7824" s="27"/>
      <c r="C7824" s="27"/>
      <c r="D7824" s="27"/>
      <c r="E7824" s="27"/>
      <c r="F7824" s="26"/>
      <c r="G7824" s="28" t="str">
        <f t="shared" si="130"/>
        <v/>
      </c>
      <c r="H7824" s="31"/>
    </row>
    <row r="7825" spans="2:8">
      <c r="B7825" s="27"/>
      <c r="C7825" s="27"/>
      <c r="D7825" s="27"/>
      <c r="E7825" s="27"/>
      <c r="F7825" s="26"/>
      <c r="G7825" s="28" t="str">
        <f t="shared" si="130"/>
        <v/>
      </c>
      <c r="H7825" s="31"/>
    </row>
    <row r="7826" spans="2:8">
      <c r="B7826" s="27"/>
      <c r="C7826" s="27"/>
      <c r="D7826" s="27"/>
      <c r="E7826" s="27"/>
      <c r="F7826" s="26"/>
      <c r="G7826" s="28" t="str">
        <f t="shared" si="130"/>
        <v/>
      </c>
      <c r="H7826" s="31"/>
    </row>
    <row r="7827" spans="2:8">
      <c r="B7827" s="27"/>
      <c r="C7827" s="27"/>
      <c r="D7827" s="27"/>
      <c r="E7827" s="27"/>
      <c r="F7827" s="26"/>
      <c r="G7827" s="28" t="str">
        <f t="shared" si="130"/>
        <v/>
      </c>
      <c r="H7827" s="31"/>
    </row>
    <row r="7828" spans="2:8">
      <c r="B7828" s="27"/>
      <c r="C7828" s="27"/>
      <c r="D7828" s="27"/>
      <c r="E7828" s="27"/>
      <c r="F7828" s="26"/>
      <c r="G7828" s="28" t="str">
        <f t="shared" si="130"/>
        <v/>
      </c>
      <c r="H7828" s="31"/>
    </row>
    <row r="7829" spans="2:8">
      <c r="B7829" s="27"/>
      <c r="C7829" s="27"/>
      <c r="D7829" s="27"/>
      <c r="E7829" s="27"/>
      <c r="F7829" s="26"/>
      <c r="G7829" s="28" t="str">
        <f t="shared" si="130"/>
        <v/>
      </c>
      <c r="H7829" s="31"/>
    </row>
    <row r="7830" spans="2:8">
      <c r="B7830" s="27"/>
      <c r="C7830" s="27"/>
      <c r="D7830" s="27"/>
      <c r="E7830" s="27"/>
      <c r="F7830" s="26"/>
      <c r="G7830" s="28" t="str">
        <f t="shared" si="130"/>
        <v/>
      </c>
      <c r="H7830" s="31"/>
    </row>
    <row r="7831" spans="2:8">
      <c r="B7831" s="27"/>
      <c r="C7831" s="27"/>
      <c r="D7831" s="27"/>
      <c r="E7831" s="27"/>
      <c r="F7831" s="26"/>
      <c r="G7831" s="28" t="str">
        <f t="shared" si="130"/>
        <v/>
      </c>
      <c r="H7831" s="31"/>
    </row>
    <row r="7832" spans="2:8">
      <c r="B7832" s="27"/>
      <c r="C7832" s="27"/>
      <c r="D7832" s="27"/>
      <c r="E7832" s="27"/>
      <c r="F7832" s="26"/>
      <c r="G7832" s="28" t="str">
        <f t="shared" si="130"/>
        <v/>
      </c>
      <c r="H7832" s="31"/>
    </row>
    <row r="7833" spans="2:8">
      <c r="B7833" s="27"/>
      <c r="C7833" s="27"/>
      <c r="D7833" s="27"/>
      <c r="E7833" s="27"/>
      <c r="F7833" s="26"/>
      <c r="G7833" s="28" t="str">
        <f t="shared" si="130"/>
        <v/>
      </c>
      <c r="H7833" s="31"/>
    </row>
    <row r="7834" spans="2:8">
      <c r="B7834" s="27"/>
      <c r="C7834" s="27"/>
      <c r="D7834" s="27"/>
      <c r="E7834" s="27"/>
      <c r="F7834" s="26"/>
      <c r="G7834" s="28" t="str">
        <f t="shared" si="130"/>
        <v/>
      </c>
      <c r="H7834" s="31"/>
    </row>
    <row r="7835" spans="2:8">
      <c r="B7835" s="27"/>
      <c r="C7835" s="27"/>
      <c r="D7835" s="27"/>
      <c r="E7835" s="27"/>
      <c r="F7835" s="26"/>
      <c r="G7835" s="28" t="str">
        <f t="shared" si="130"/>
        <v/>
      </c>
      <c r="H7835" s="31"/>
    </row>
    <row r="7836" spans="2:8">
      <c r="B7836" s="27"/>
      <c r="C7836" s="27"/>
      <c r="D7836" s="27"/>
      <c r="E7836" s="27"/>
      <c r="F7836" s="26"/>
      <c r="G7836" s="28" t="str">
        <f t="shared" si="130"/>
        <v/>
      </c>
      <c r="H7836" s="31"/>
    </row>
    <row r="7837" spans="2:8">
      <c r="B7837" s="27"/>
      <c r="C7837" s="27"/>
      <c r="D7837" s="27"/>
      <c r="E7837" s="27"/>
      <c r="F7837" s="26"/>
      <c r="G7837" s="28" t="str">
        <f t="shared" si="130"/>
        <v/>
      </c>
      <c r="H7837" s="31"/>
    </row>
    <row r="7838" spans="2:8">
      <c r="B7838" s="27"/>
      <c r="C7838" s="27"/>
      <c r="D7838" s="27"/>
      <c r="E7838" s="27"/>
      <c r="F7838" s="26"/>
      <c r="G7838" s="28" t="str">
        <f t="shared" si="130"/>
        <v/>
      </c>
      <c r="H7838" s="31"/>
    </row>
    <row r="7839" spans="2:8">
      <c r="B7839" s="27"/>
      <c r="C7839" s="27"/>
      <c r="D7839" s="27"/>
      <c r="E7839" s="27"/>
      <c r="F7839" s="26"/>
      <c r="G7839" s="28" t="str">
        <f t="shared" si="130"/>
        <v/>
      </c>
      <c r="H7839" s="31"/>
    </row>
    <row r="7840" spans="2:8">
      <c r="B7840" s="27"/>
      <c r="C7840" s="27"/>
      <c r="D7840" s="27"/>
      <c r="E7840" s="27"/>
      <c r="F7840" s="26"/>
      <c r="G7840" s="28" t="str">
        <f t="shared" si="130"/>
        <v/>
      </c>
      <c r="H7840" s="31"/>
    </row>
    <row r="7841" spans="2:8">
      <c r="B7841" s="27"/>
      <c r="C7841" s="27"/>
      <c r="D7841" s="27"/>
      <c r="E7841" s="27"/>
      <c r="F7841" s="26"/>
      <c r="G7841" s="28" t="str">
        <f t="shared" si="130"/>
        <v/>
      </c>
      <c r="H7841" s="31"/>
    </row>
    <row r="7842" spans="2:8">
      <c r="B7842" s="27"/>
      <c r="C7842" s="27"/>
      <c r="D7842" s="27"/>
      <c r="E7842" s="27"/>
      <c r="F7842" s="26"/>
      <c r="G7842" s="28" t="str">
        <f t="shared" si="130"/>
        <v/>
      </c>
      <c r="H7842" s="31"/>
    </row>
    <row r="7843" spans="2:8">
      <c r="B7843" s="27"/>
      <c r="C7843" s="27"/>
      <c r="D7843" s="27"/>
      <c r="E7843" s="27"/>
      <c r="F7843" s="26"/>
      <c r="G7843" s="28" t="str">
        <f t="shared" si="130"/>
        <v/>
      </c>
      <c r="H7843" s="31"/>
    </row>
    <row r="7844" spans="2:8">
      <c r="B7844" s="27"/>
      <c r="C7844" s="27"/>
      <c r="D7844" s="27"/>
      <c r="E7844" s="27"/>
      <c r="F7844" s="26"/>
      <c r="G7844" s="28" t="str">
        <f t="shared" si="130"/>
        <v/>
      </c>
      <c r="H7844" s="31"/>
    </row>
    <row r="7845" spans="2:8">
      <c r="B7845" s="27"/>
      <c r="C7845" s="27"/>
      <c r="D7845" s="27"/>
      <c r="E7845" s="27"/>
      <c r="F7845" s="26"/>
      <c r="G7845" s="28" t="str">
        <f t="shared" si="130"/>
        <v/>
      </c>
      <c r="H7845" s="31"/>
    </row>
    <row r="7846" spans="2:8">
      <c r="B7846" s="27"/>
      <c r="C7846" s="27"/>
      <c r="D7846" s="27"/>
      <c r="E7846" s="27"/>
      <c r="F7846" s="26"/>
      <c r="G7846" s="28" t="str">
        <f t="shared" si="130"/>
        <v/>
      </c>
      <c r="H7846" s="31"/>
    </row>
    <row r="7847" spans="2:8">
      <c r="B7847" s="27"/>
      <c r="C7847" s="27"/>
      <c r="D7847" s="27"/>
      <c r="E7847" s="27"/>
      <c r="F7847" s="26"/>
      <c r="G7847" s="28" t="str">
        <f t="shared" si="130"/>
        <v/>
      </c>
      <c r="H7847" s="31"/>
    </row>
    <row r="7848" spans="2:8">
      <c r="B7848" s="27"/>
      <c r="C7848" s="27"/>
      <c r="D7848" s="27"/>
      <c r="E7848" s="27"/>
      <c r="F7848" s="26"/>
      <c r="G7848" s="28" t="str">
        <f t="shared" si="130"/>
        <v/>
      </c>
      <c r="H7848" s="31"/>
    </row>
    <row r="7849" spans="2:8">
      <c r="B7849" s="27"/>
      <c r="C7849" s="27"/>
      <c r="D7849" s="27"/>
      <c r="E7849" s="27"/>
      <c r="F7849" s="26"/>
      <c r="G7849" s="28" t="str">
        <f t="shared" ref="G7849:G7912" si="131">IF(F7849="","",IF(F7849="EI",4,IF(F7849="EO",5.2,IF(F7849="EQ",3.9,IF(F7849="ILF",7.5,IF(F7849="EIF",5.4))))))</f>
        <v/>
      </c>
      <c r="H7849" s="31"/>
    </row>
    <row r="7850" spans="2:8">
      <c r="B7850" s="27"/>
      <c r="C7850" s="27"/>
      <c r="D7850" s="27"/>
      <c r="E7850" s="27"/>
      <c r="F7850" s="26"/>
      <c r="G7850" s="28" t="str">
        <f t="shared" si="131"/>
        <v/>
      </c>
      <c r="H7850" s="31"/>
    </row>
    <row r="7851" spans="2:8">
      <c r="B7851" s="27"/>
      <c r="C7851" s="27"/>
      <c r="D7851" s="27"/>
      <c r="E7851" s="27"/>
      <c r="F7851" s="26"/>
      <c r="G7851" s="28" t="str">
        <f t="shared" si="131"/>
        <v/>
      </c>
      <c r="H7851" s="31"/>
    </row>
    <row r="7852" spans="2:8">
      <c r="B7852" s="27"/>
      <c r="C7852" s="27"/>
      <c r="D7852" s="27"/>
      <c r="E7852" s="27"/>
      <c r="F7852" s="26"/>
      <c r="G7852" s="28" t="str">
        <f t="shared" si="131"/>
        <v/>
      </c>
      <c r="H7852" s="31"/>
    </row>
    <row r="7853" spans="2:8">
      <c r="B7853" s="27"/>
      <c r="C7853" s="27"/>
      <c r="D7853" s="27"/>
      <c r="E7853" s="27"/>
      <c r="F7853" s="26"/>
      <c r="G7853" s="28" t="str">
        <f t="shared" si="131"/>
        <v/>
      </c>
      <c r="H7853" s="31"/>
    </row>
    <row r="7854" spans="2:8">
      <c r="B7854" s="27"/>
      <c r="C7854" s="27"/>
      <c r="D7854" s="27"/>
      <c r="E7854" s="27"/>
      <c r="F7854" s="26"/>
      <c r="G7854" s="28" t="str">
        <f t="shared" si="131"/>
        <v/>
      </c>
      <c r="H7854" s="31"/>
    </row>
    <row r="7855" spans="2:8">
      <c r="B7855" s="27"/>
      <c r="C7855" s="27"/>
      <c r="D7855" s="27"/>
      <c r="E7855" s="27"/>
      <c r="F7855" s="26"/>
      <c r="G7855" s="28" t="str">
        <f t="shared" si="131"/>
        <v/>
      </c>
      <c r="H7855" s="31"/>
    </row>
    <row r="7856" spans="2:8">
      <c r="B7856" s="27"/>
      <c r="C7856" s="27"/>
      <c r="D7856" s="27"/>
      <c r="E7856" s="27"/>
      <c r="F7856" s="26"/>
      <c r="G7856" s="28" t="str">
        <f t="shared" si="131"/>
        <v/>
      </c>
      <c r="H7856" s="31"/>
    </row>
    <row r="7857" spans="2:8">
      <c r="B7857" s="27"/>
      <c r="C7857" s="27"/>
      <c r="D7857" s="27"/>
      <c r="E7857" s="27"/>
      <c r="F7857" s="26"/>
      <c r="G7857" s="28" t="str">
        <f t="shared" si="131"/>
        <v/>
      </c>
      <c r="H7857" s="31"/>
    </row>
    <row r="7858" spans="2:8">
      <c r="B7858" s="27"/>
      <c r="C7858" s="27"/>
      <c r="D7858" s="27"/>
      <c r="E7858" s="27"/>
      <c r="F7858" s="26"/>
      <c r="G7858" s="28" t="str">
        <f t="shared" si="131"/>
        <v/>
      </c>
      <c r="H7858" s="31"/>
    </row>
    <row r="7859" spans="2:8">
      <c r="B7859" s="27"/>
      <c r="C7859" s="27"/>
      <c r="D7859" s="27"/>
      <c r="E7859" s="27"/>
      <c r="F7859" s="26"/>
      <c r="G7859" s="28" t="str">
        <f t="shared" si="131"/>
        <v/>
      </c>
      <c r="H7859" s="31"/>
    </row>
    <row r="7860" spans="2:8">
      <c r="B7860" s="27"/>
      <c r="C7860" s="27"/>
      <c r="D7860" s="27"/>
      <c r="E7860" s="27"/>
      <c r="F7860" s="26"/>
      <c r="G7860" s="28" t="str">
        <f t="shared" si="131"/>
        <v/>
      </c>
      <c r="H7860" s="31"/>
    </row>
    <row r="7861" spans="2:8">
      <c r="B7861" s="27"/>
      <c r="C7861" s="27"/>
      <c r="D7861" s="27"/>
      <c r="E7861" s="27"/>
      <c r="F7861" s="26"/>
      <c r="G7861" s="28" t="str">
        <f t="shared" si="131"/>
        <v/>
      </c>
      <c r="H7861" s="31"/>
    </row>
    <row r="7862" spans="2:8">
      <c r="B7862" s="27"/>
      <c r="C7862" s="27"/>
      <c r="D7862" s="27"/>
      <c r="E7862" s="27"/>
      <c r="F7862" s="26"/>
      <c r="G7862" s="28" t="str">
        <f t="shared" si="131"/>
        <v/>
      </c>
      <c r="H7862" s="31"/>
    </row>
    <row r="7863" spans="2:8">
      <c r="B7863" s="27"/>
      <c r="C7863" s="27"/>
      <c r="D7863" s="27"/>
      <c r="E7863" s="27"/>
      <c r="F7863" s="26"/>
      <c r="G7863" s="28" t="str">
        <f t="shared" si="131"/>
        <v/>
      </c>
      <c r="H7863" s="31"/>
    </row>
    <row r="7864" spans="2:8">
      <c r="B7864" s="27"/>
      <c r="C7864" s="27"/>
      <c r="D7864" s="27"/>
      <c r="E7864" s="27"/>
      <c r="F7864" s="26"/>
      <c r="G7864" s="28" t="str">
        <f t="shared" si="131"/>
        <v/>
      </c>
      <c r="H7864" s="31"/>
    </row>
    <row r="7865" spans="2:8">
      <c r="B7865" s="27"/>
      <c r="C7865" s="27"/>
      <c r="D7865" s="27"/>
      <c r="E7865" s="27"/>
      <c r="F7865" s="26"/>
      <c r="G7865" s="28" t="str">
        <f t="shared" si="131"/>
        <v/>
      </c>
      <c r="H7865" s="31"/>
    </row>
    <row r="7866" spans="2:8">
      <c r="B7866" s="27"/>
      <c r="C7866" s="27"/>
      <c r="D7866" s="27"/>
      <c r="E7866" s="27"/>
      <c r="F7866" s="26"/>
      <c r="G7866" s="28" t="str">
        <f t="shared" si="131"/>
        <v/>
      </c>
      <c r="H7866" s="31"/>
    </row>
    <row r="7867" spans="2:8">
      <c r="B7867" s="27"/>
      <c r="C7867" s="27"/>
      <c r="D7867" s="27"/>
      <c r="E7867" s="27"/>
      <c r="F7867" s="26"/>
      <c r="G7867" s="28" t="str">
        <f t="shared" si="131"/>
        <v/>
      </c>
      <c r="H7867" s="31"/>
    </row>
    <row r="7868" spans="2:8">
      <c r="B7868" s="27"/>
      <c r="C7868" s="27"/>
      <c r="D7868" s="27"/>
      <c r="E7868" s="27"/>
      <c r="F7868" s="26"/>
      <c r="G7868" s="28" t="str">
        <f t="shared" si="131"/>
        <v/>
      </c>
      <c r="H7868" s="31"/>
    </row>
    <row r="7869" spans="2:8">
      <c r="B7869" s="27"/>
      <c r="C7869" s="27"/>
      <c r="D7869" s="27"/>
      <c r="E7869" s="27"/>
      <c r="F7869" s="26"/>
      <c r="G7869" s="28" t="str">
        <f t="shared" si="131"/>
        <v/>
      </c>
      <c r="H7869" s="31"/>
    </row>
    <row r="7870" spans="2:8">
      <c r="B7870" s="27"/>
      <c r="C7870" s="27"/>
      <c r="D7870" s="27"/>
      <c r="E7870" s="27"/>
      <c r="F7870" s="26"/>
      <c r="G7870" s="28" t="str">
        <f t="shared" si="131"/>
        <v/>
      </c>
      <c r="H7870" s="31"/>
    </row>
    <row r="7871" spans="2:8">
      <c r="B7871" s="27"/>
      <c r="C7871" s="27"/>
      <c r="D7871" s="27"/>
      <c r="E7871" s="27"/>
      <c r="F7871" s="26"/>
      <c r="G7871" s="28" t="str">
        <f t="shared" si="131"/>
        <v/>
      </c>
      <c r="H7871" s="31"/>
    </row>
    <row r="7872" spans="2:8">
      <c r="B7872" s="27"/>
      <c r="C7872" s="27"/>
      <c r="D7872" s="27"/>
      <c r="E7872" s="27"/>
      <c r="F7872" s="26"/>
      <c r="G7872" s="28" t="str">
        <f t="shared" si="131"/>
        <v/>
      </c>
      <c r="H7872" s="31"/>
    </row>
    <row r="7873" spans="2:8">
      <c r="B7873" s="27"/>
      <c r="C7873" s="27"/>
      <c r="D7873" s="27"/>
      <c r="E7873" s="27"/>
      <c r="F7873" s="26"/>
      <c r="G7873" s="28" t="str">
        <f t="shared" si="131"/>
        <v/>
      </c>
      <c r="H7873" s="31"/>
    </row>
    <row r="7874" spans="2:8">
      <c r="B7874" s="27"/>
      <c r="C7874" s="27"/>
      <c r="D7874" s="27"/>
      <c r="E7874" s="27"/>
      <c r="F7874" s="26"/>
      <c r="G7874" s="28" t="str">
        <f t="shared" si="131"/>
        <v/>
      </c>
      <c r="H7874" s="31"/>
    </row>
    <row r="7875" spans="2:8">
      <c r="B7875" s="27"/>
      <c r="C7875" s="27"/>
      <c r="D7875" s="27"/>
      <c r="E7875" s="27"/>
      <c r="F7875" s="26"/>
      <c r="G7875" s="28" t="str">
        <f t="shared" si="131"/>
        <v/>
      </c>
      <c r="H7875" s="31"/>
    </row>
    <row r="7876" spans="2:8">
      <c r="B7876" s="27"/>
      <c r="C7876" s="27"/>
      <c r="D7876" s="27"/>
      <c r="E7876" s="27"/>
      <c r="F7876" s="26"/>
      <c r="G7876" s="28" t="str">
        <f t="shared" si="131"/>
        <v/>
      </c>
      <c r="H7876" s="31"/>
    </row>
    <row r="7877" spans="2:8">
      <c r="B7877" s="27"/>
      <c r="C7877" s="27"/>
      <c r="D7877" s="27"/>
      <c r="E7877" s="27"/>
      <c r="F7877" s="26"/>
      <c r="G7877" s="28" t="str">
        <f t="shared" si="131"/>
        <v/>
      </c>
      <c r="H7877" s="31"/>
    </row>
    <row r="7878" spans="2:8">
      <c r="B7878" s="27"/>
      <c r="C7878" s="27"/>
      <c r="D7878" s="27"/>
      <c r="E7878" s="27"/>
      <c r="F7878" s="26"/>
      <c r="G7878" s="28" t="str">
        <f t="shared" si="131"/>
        <v/>
      </c>
      <c r="H7878" s="31"/>
    </row>
    <row r="7879" spans="2:8">
      <c r="B7879" s="27"/>
      <c r="C7879" s="27"/>
      <c r="D7879" s="27"/>
      <c r="E7879" s="27"/>
      <c r="F7879" s="26"/>
      <c r="G7879" s="28" t="str">
        <f t="shared" si="131"/>
        <v/>
      </c>
      <c r="H7879" s="31"/>
    </row>
    <row r="7880" spans="2:8">
      <c r="B7880" s="27"/>
      <c r="C7880" s="27"/>
      <c r="D7880" s="27"/>
      <c r="E7880" s="27"/>
      <c r="F7880" s="26"/>
      <c r="G7880" s="28" t="str">
        <f t="shared" si="131"/>
        <v/>
      </c>
      <c r="H7880" s="31"/>
    </row>
    <row r="7881" spans="2:8">
      <c r="B7881" s="27"/>
      <c r="C7881" s="27"/>
      <c r="D7881" s="27"/>
      <c r="E7881" s="27"/>
      <c r="F7881" s="26"/>
      <c r="G7881" s="28" t="str">
        <f t="shared" si="131"/>
        <v/>
      </c>
      <c r="H7881" s="31"/>
    </row>
    <row r="7882" spans="2:8">
      <c r="B7882" s="27"/>
      <c r="C7882" s="27"/>
      <c r="D7882" s="27"/>
      <c r="E7882" s="27"/>
      <c r="F7882" s="26"/>
      <c r="G7882" s="28" t="str">
        <f t="shared" si="131"/>
        <v/>
      </c>
      <c r="H7882" s="31"/>
    </row>
    <row r="7883" spans="2:8">
      <c r="B7883" s="27"/>
      <c r="C7883" s="27"/>
      <c r="D7883" s="27"/>
      <c r="E7883" s="27"/>
      <c r="F7883" s="26"/>
      <c r="G7883" s="28" t="str">
        <f t="shared" si="131"/>
        <v/>
      </c>
      <c r="H7883" s="31"/>
    </row>
    <row r="7884" spans="2:8">
      <c r="B7884" s="27"/>
      <c r="C7884" s="27"/>
      <c r="D7884" s="27"/>
      <c r="E7884" s="27"/>
      <c r="F7884" s="26"/>
      <c r="G7884" s="28" t="str">
        <f t="shared" si="131"/>
        <v/>
      </c>
      <c r="H7884" s="31"/>
    </row>
    <row r="7885" spans="2:8">
      <c r="B7885" s="27"/>
      <c r="C7885" s="27"/>
      <c r="D7885" s="27"/>
      <c r="E7885" s="27"/>
      <c r="F7885" s="26"/>
      <c r="G7885" s="28" t="str">
        <f t="shared" si="131"/>
        <v/>
      </c>
      <c r="H7885" s="31"/>
    </row>
    <row r="7886" spans="2:8">
      <c r="B7886" s="27"/>
      <c r="C7886" s="27"/>
      <c r="D7886" s="27"/>
      <c r="E7886" s="27"/>
      <c r="F7886" s="26"/>
      <c r="G7886" s="28" t="str">
        <f t="shared" si="131"/>
        <v/>
      </c>
      <c r="H7886" s="31"/>
    </row>
    <row r="7887" spans="2:8">
      <c r="B7887" s="27"/>
      <c r="C7887" s="27"/>
      <c r="D7887" s="27"/>
      <c r="E7887" s="27"/>
      <c r="F7887" s="26"/>
      <c r="G7887" s="28" t="str">
        <f t="shared" si="131"/>
        <v/>
      </c>
      <c r="H7887" s="31"/>
    </row>
    <row r="7888" spans="2:8">
      <c r="B7888" s="27"/>
      <c r="C7888" s="27"/>
      <c r="D7888" s="27"/>
      <c r="E7888" s="27"/>
      <c r="F7888" s="26"/>
      <c r="G7888" s="28" t="str">
        <f t="shared" si="131"/>
        <v/>
      </c>
      <c r="H7888" s="31"/>
    </row>
    <row r="7889" spans="2:8">
      <c r="B7889" s="27"/>
      <c r="C7889" s="27"/>
      <c r="D7889" s="27"/>
      <c r="E7889" s="27"/>
      <c r="F7889" s="26"/>
      <c r="G7889" s="28" t="str">
        <f t="shared" si="131"/>
        <v/>
      </c>
      <c r="H7889" s="31"/>
    </row>
    <row r="7890" spans="2:8">
      <c r="B7890" s="27"/>
      <c r="C7890" s="27"/>
      <c r="D7890" s="27"/>
      <c r="E7890" s="27"/>
      <c r="F7890" s="26"/>
      <c r="G7890" s="28" t="str">
        <f t="shared" si="131"/>
        <v/>
      </c>
      <c r="H7890" s="31"/>
    </row>
    <row r="7891" spans="2:8">
      <c r="B7891" s="27"/>
      <c r="C7891" s="27"/>
      <c r="D7891" s="27"/>
      <c r="E7891" s="27"/>
      <c r="F7891" s="26"/>
      <c r="G7891" s="28" t="str">
        <f t="shared" si="131"/>
        <v/>
      </c>
      <c r="H7891" s="31"/>
    </row>
    <row r="7892" spans="2:8">
      <c r="B7892" s="27"/>
      <c r="C7892" s="27"/>
      <c r="D7892" s="27"/>
      <c r="E7892" s="27"/>
      <c r="F7892" s="26"/>
      <c r="G7892" s="28" t="str">
        <f t="shared" si="131"/>
        <v/>
      </c>
      <c r="H7892" s="31"/>
    </row>
    <row r="7893" spans="2:8">
      <c r="B7893" s="27"/>
      <c r="C7893" s="27"/>
      <c r="D7893" s="27"/>
      <c r="E7893" s="27"/>
      <c r="F7893" s="26"/>
      <c r="G7893" s="28" t="str">
        <f t="shared" si="131"/>
        <v/>
      </c>
      <c r="H7893" s="31"/>
    </row>
    <row r="7894" spans="2:8">
      <c r="B7894" s="27"/>
      <c r="C7894" s="27"/>
      <c r="D7894" s="27"/>
      <c r="E7894" s="27"/>
      <c r="F7894" s="26"/>
      <c r="G7894" s="28" t="str">
        <f t="shared" si="131"/>
        <v/>
      </c>
      <c r="H7894" s="31"/>
    </row>
    <row r="7895" spans="2:8">
      <c r="B7895" s="27"/>
      <c r="C7895" s="27"/>
      <c r="D7895" s="27"/>
      <c r="E7895" s="27"/>
      <c r="F7895" s="26"/>
      <c r="G7895" s="28" t="str">
        <f t="shared" si="131"/>
        <v/>
      </c>
      <c r="H7895" s="31"/>
    </row>
    <row r="7896" spans="2:8">
      <c r="B7896" s="27"/>
      <c r="C7896" s="27"/>
      <c r="D7896" s="27"/>
      <c r="E7896" s="27"/>
      <c r="F7896" s="26"/>
      <c r="G7896" s="28" t="str">
        <f t="shared" si="131"/>
        <v/>
      </c>
      <c r="H7896" s="31"/>
    </row>
    <row r="7897" spans="2:8">
      <c r="B7897" s="27"/>
      <c r="C7897" s="27"/>
      <c r="D7897" s="27"/>
      <c r="E7897" s="27"/>
      <c r="F7897" s="26"/>
      <c r="G7897" s="28" t="str">
        <f t="shared" si="131"/>
        <v/>
      </c>
      <c r="H7897" s="31"/>
    </row>
    <row r="7898" spans="2:8">
      <c r="B7898" s="27"/>
      <c r="C7898" s="27"/>
      <c r="D7898" s="27"/>
      <c r="E7898" s="27"/>
      <c r="F7898" s="26"/>
      <c r="G7898" s="28" t="str">
        <f t="shared" si="131"/>
        <v/>
      </c>
      <c r="H7898" s="31"/>
    </row>
    <row r="7899" spans="2:8">
      <c r="B7899" s="27"/>
      <c r="C7899" s="27"/>
      <c r="D7899" s="27"/>
      <c r="E7899" s="27"/>
      <c r="F7899" s="26"/>
      <c r="G7899" s="28" t="str">
        <f t="shared" si="131"/>
        <v/>
      </c>
      <c r="H7899" s="31"/>
    </row>
    <row r="7900" spans="2:8">
      <c r="B7900" s="27"/>
      <c r="C7900" s="27"/>
      <c r="D7900" s="27"/>
      <c r="E7900" s="27"/>
      <c r="F7900" s="26"/>
      <c r="G7900" s="28" t="str">
        <f t="shared" si="131"/>
        <v/>
      </c>
      <c r="H7900" s="31"/>
    </row>
    <row r="7901" spans="2:8">
      <c r="B7901" s="27"/>
      <c r="C7901" s="27"/>
      <c r="D7901" s="27"/>
      <c r="E7901" s="27"/>
      <c r="F7901" s="26"/>
      <c r="G7901" s="28" t="str">
        <f t="shared" si="131"/>
        <v/>
      </c>
      <c r="H7901" s="31"/>
    </row>
    <row r="7902" spans="2:8">
      <c r="B7902" s="27"/>
      <c r="C7902" s="27"/>
      <c r="D7902" s="27"/>
      <c r="E7902" s="27"/>
      <c r="F7902" s="26"/>
      <c r="G7902" s="28" t="str">
        <f t="shared" si="131"/>
        <v/>
      </c>
      <c r="H7902" s="31"/>
    </row>
    <row r="7903" spans="2:8">
      <c r="B7903" s="27"/>
      <c r="C7903" s="27"/>
      <c r="D7903" s="27"/>
      <c r="E7903" s="27"/>
      <c r="F7903" s="26"/>
      <c r="G7903" s="28" t="str">
        <f t="shared" si="131"/>
        <v/>
      </c>
      <c r="H7903" s="31"/>
    </row>
    <row r="7904" spans="2:8">
      <c r="B7904" s="27"/>
      <c r="C7904" s="27"/>
      <c r="D7904" s="27"/>
      <c r="E7904" s="27"/>
      <c r="F7904" s="26"/>
      <c r="G7904" s="28" t="str">
        <f t="shared" si="131"/>
        <v/>
      </c>
      <c r="H7904" s="31"/>
    </row>
    <row r="7905" spans="2:8">
      <c r="B7905" s="27"/>
      <c r="C7905" s="27"/>
      <c r="D7905" s="27"/>
      <c r="E7905" s="27"/>
      <c r="F7905" s="26"/>
      <c r="G7905" s="28" t="str">
        <f t="shared" si="131"/>
        <v/>
      </c>
      <c r="H7905" s="31"/>
    </row>
    <row r="7906" spans="2:8">
      <c r="B7906" s="27"/>
      <c r="C7906" s="27"/>
      <c r="D7906" s="27"/>
      <c r="E7906" s="27"/>
      <c r="F7906" s="26"/>
      <c r="G7906" s="28" t="str">
        <f t="shared" si="131"/>
        <v/>
      </c>
      <c r="H7906" s="31"/>
    </row>
    <row r="7907" spans="2:8">
      <c r="B7907" s="27"/>
      <c r="C7907" s="27"/>
      <c r="D7907" s="27"/>
      <c r="E7907" s="27"/>
      <c r="F7907" s="26"/>
      <c r="G7907" s="28" t="str">
        <f t="shared" si="131"/>
        <v/>
      </c>
      <c r="H7907" s="31"/>
    </row>
    <row r="7908" spans="2:8">
      <c r="B7908" s="27"/>
      <c r="C7908" s="27"/>
      <c r="D7908" s="27"/>
      <c r="E7908" s="27"/>
      <c r="F7908" s="26"/>
      <c r="G7908" s="28" t="str">
        <f t="shared" si="131"/>
        <v/>
      </c>
      <c r="H7908" s="31"/>
    </row>
    <row r="7909" spans="2:8">
      <c r="B7909" s="27"/>
      <c r="C7909" s="27"/>
      <c r="D7909" s="27"/>
      <c r="E7909" s="27"/>
      <c r="F7909" s="26"/>
      <c r="G7909" s="28" t="str">
        <f t="shared" si="131"/>
        <v/>
      </c>
      <c r="H7909" s="31"/>
    </row>
    <row r="7910" spans="2:8">
      <c r="B7910" s="27"/>
      <c r="C7910" s="27"/>
      <c r="D7910" s="27"/>
      <c r="E7910" s="27"/>
      <c r="F7910" s="26"/>
      <c r="G7910" s="28" t="str">
        <f t="shared" si="131"/>
        <v/>
      </c>
      <c r="H7910" s="31"/>
    </row>
    <row r="7911" spans="2:8">
      <c r="B7911" s="27"/>
      <c r="C7911" s="27"/>
      <c r="D7911" s="27"/>
      <c r="E7911" s="27"/>
      <c r="F7911" s="26"/>
      <c r="G7911" s="28" t="str">
        <f t="shared" si="131"/>
        <v/>
      </c>
      <c r="H7911" s="31"/>
    </row>
    <row r="7912" spans="2:8">
      <c r="B7912" s="27"/>
      <c r="C7912" s="27"/>
      <c r="D7912" s="27"/>
      <c r="E7912" s="27"/>
      <c r="F7912" s="26"/>
      <c r="G7912" s="28" t="str">
        <f t="shared" si="131"/>
        <v/>
      </c>
      <c r="H7912" s="31"/>
    </row>
    <row r="7913" spans="2:8">
      <c r="B7913" s="27"/>
      <c r="C7913" s="27"/>
      <c r="D7913" s="27"/>
      <c r="E7913" s="27"/>
      <c r="F7913" s="26"/>
      <c r="G7913" s="28" t="str">
        <f t="shared" ref="G7913:G7976" si="132">IF(F7913="","",IF(F7913="EI",4,IF(F7913="EO",5.2,IF(F7913="EQ",3.9,IF(F7913="ILF",7.5,IF(F7913="EIF",5.4))))))</f>
        <v/>
      </c>
      <c r="H7913" s="31"/>
    </row>
    <row r="7914" spans="2:8">
      <c r="B7914" s="27"/>
      <c r="C7914" s="27"/>
      <c r="D7914" s="27"/>
      <c r="E7914" s="27"/>
      <c r="F7914" s="26"/>
      <c r="G7914" s="28" t="str">
        <f t="shared" si="132"/>
        <v/>
      </c>
      <c r="H7914" s="31"/>
    </row>
    <row r="7915" spans="2:8">
      <c r="B7915" s="27"/>
      <c r="C7915" s="27"/>
      <c r="D7915" s="27"/>
      <c r="E7915" s="27"/>
      <c r="F7915" s="26"/>
      <c r="G7915" s="28" t="str">
        <f t="shared" si="132"/>
        <v/>
      </c>
      <c r="H7915" s="31"/>
    </row>
    <row r="7916" spans="2:8">
      <c r="B7916" s="27"/>
      <c r="C7916" s="27"/>
      <c r="D7916" s="27"/>
      <c r="E7916" s="27"/>
      <c r="F7916" s="26"/>
      <c r="G7916" s="28" t="str">
        <f t="shared" si="132"/>
        <v/>
      </c>
      <c r="H7916" s="31"/>
    </row>
    <row r="7917" spans="2:8">
      <c r="B7917" s="27"/>
      <c r="C7917" s="27"/>
      <c r="D7917" s="27"/>
      <c r="E7917" s="27"/>
      <c r="F7917" s="26"/>
      <c r="G7917" s="28" t="str">
        <f t="shared" si="132"/>
        <v/>
      </c>
      <c r="H7917" s="31"/>
    </row>
    <row r="7918" spans="2:8">
      <c r="B7918" s="27"/>
      <c r="C7918" s="27"/>
      <c r="D7918" s="27"/>
      <c r="E7918" s="27"/>
      <c r="F7918" s="26"/>
      <c r="G7918" s="28" t="str">
        <f t="shared" si="132"/>
        <v/>
      </c>
      <c r="H7918" s="31"/>
    </row>
    <row r="7919" spans="2:8">
      <c r="B7919" s="27"/>
      <c r="C7919" s="27"/>
      <c r="D7919" s="27"/>
      <c r="E7919" s="27"/>
      <c r="F7919" s="26"/>
      <c r="G7919" s="28" t="str">
        <f t="shared" si="132"/>
        <v/>
      </c>
      <c r="H7919" s="31"/>
    </row>
    <row r="7920" spans="2:8">
      <c r="B7920" s="27"/>
      <c r="C7920" s="27"/>
      <c r="D7920" s="27"/>
      <c r="E7920" s="27"/>
      <c r="F7920" s="26"/>
      <c r="G7920" s="28" t="str">
        <f t="shared" si="132"/>
        <v/>
      </c>
      <c r="H7920" s="31"/>
    </row>
    <row r="7921" spans="2:8">
      <c r="B7921" s="27"/>
      <c r="C7921" s="27"/>
      <c r="D7921" s="27"/>
      <c r="E7921" s="27"/>
      <c r="F7921" s="26"/>
      <c r="G7921" s="28" t="str">
        <f t="shared" si="132"/>
        <v/>
      </c>
      <c r="H7921" s="31"/>
    </row>
    <row r="7922" spans="2:8">
      <c r="B7922" s="27"/>
      <c r="C7922" s="27"/>
      <c r="D7922" s="27"/>
      <c r="E7922" s="27"/>
      <c r="F7922" s="26"/>
      <c r="G7922" s="28" t="str">
        <f t="shared" si="132"/>
        <v/>
      </c>
      <c r="H7922" s="31"/>
    </row>
    <row r="7923" spans="2:8">
      <c r="B7923" s="27"/>
      <c r="C7923" s="27"/>
      <c r="D7923" s="27"/>
      <c r="E7923" s="27"/>
      <c r="F7923" s="26"/>
      <c r="G7923" s="28" t="str">
        <f t="shared" si="132"/>
        <v/>
      </c>
      <c r="H7923" s="31"/>
    </row>
    <row r="7924" spans="2:8">
      <c r="B7924" s="27"/>
      <c r="C7924" s="27"/>
      <c r="D7924" s="27"/>
      <c r="E7924" s="27"/>
      <c r="F7924" s="26"/>
      <c r="G7924" s="28" t="str">
        <f t="shared" si="132"/>
        <v/>
      </c>
      <c r="H7924" s="31"/>
    </row>
    <row r="7925" spans="2:8">
      <c r="B7925" s="27"/>
      <c r="C7925" s="27"/>
      <c r="D7925" s="27"/>
      <c r="E7925" s="27"/>
      <c r="F7925" s="26"/>
      <c r="G7925" s="28" t="str">
        <f t="shared" si="132"/>
        <v/>
      </c>
      <c r="H7925" s="31"/>
    </row>
    <row r="7926" spans="2:8">
      <c r="B7926" s="27"/>
      <c r="C7926" s="27"/>
      <c r="D7926" s="27"/>
      <c r="E7926" s="27"/>
      <c r="F7926" s="26"/>
      <c r="G7926" s="28" t="str">
        <f t="shared" si="132"/>
        <v/>
      </c>
      <c r="H7926" s="31"/>
    </row>
    <row r="7927" spans="2:8">
      <c r="B7927" s="27"/>
      <c r="C7927" s="27"/>
      <c r="D7927" s="27"/>
      <c r="E7927" s="27"/>
      <c r="F7927" s="26"/>
      <c r="G7927" s="28" t="str">
        <f t="shared" si="132"/>
        <v/>
      </c>
      <c r="H7927" s="31"/>
    </row>
    <row r="7928" spans="2:8">
      <c r="B7928" s="27"/>
      <c r="C7928" s="27"/>
      <c r="D7928" s="27"/>
      <c r="E7928" s="27"/>
      <c r="F7928" s="26"/>
      <c r="G7928" s="28" t="str">
        <f t="shared" si="132"/>
        <v/>
      </c>
      <c r="H7928" s="31"/>
    </row>
    <row r="7929" spans="2:8">
      <c r="B7929" s="27"/>
      <c r="C7929" s="27"/>
      <c r="D7929" s="27"/>
      <c r="E7929" s="27"/>
      <c r="F7929" s="26"/>
      <c r="G7929" s="28" t="str">
        <f t="shared" si="132"/>
        <v/>
      </c>
      <c r="H7929" s="31"/>
    </row>
    <row r="7930" spans="2:8">
      <c r="B7930" s="27"/>
      <c r="C7930" s="27"/>
      <c r="D7930" s="27"/>
      <c r="E7930" s="27"/>
      <c r="F7930" s="26"/>
      <c r="G7930" s="28" t="str">
        <f t="shared" si="132"/>
        <v/>
      </c>
      <c r="H7930" s="31"/>
    </row>
    <row r="7931" spans="2:8">
      <c r="B7931" s="27"/>
      <c r="C7931" s="27"/>
      <c r="D7931" s="27"/>
      <c r="E7931" s="27"/>
      <c r="F7931" s="26"/>
      <c r="G7931" s="28" t="str">
        <f t="shared" si="132"/>
        <v/>
      </c>
      <c r="H7931" s="31"/>
    </row>
    <row r="7932" spans="2:8">
      <c r="B7932" s="27"/>
      <c r="C7932" s="27"/>
      <c r="D7932" s="27"/>
      <c r="E7932" s="27"/>
      <c r="F7932" s="26"/>
      <c r="G7932" s="28" t="str">
        <f t="shared" si="132"/>
        <v/>
      </c>
      <c r="H7932" s="31"/>
    </row>
    <row r="7933" spans="2:8">
      <c r="B7933" s="27"/>
      <c r="C7933" s="27"/>
      <c r="D7933" s="27"/>
      <c r="E7933" s="27"/>
      <c r="F7933" s="26"/>
      <c r="G7933" s="28" t="str">
        <f t="shared" si="132"/>
        <v/>
      </c>
      <c r="H7933" s="31"/>
    </row>
    <row r="7934" spans="2:8">
      <c r="B7934" s="27"/>
      <c r="C7934" s="27"/>
      <c r="D7934" s="27"/>
      <c r="E7934" s="27"/>
      <c r="F7934" s="26"/>
      <c r="G7934" s="28" t="str">
        <f t="shared" si="132"/>
        <v/>
      </c>
      <c r="H7934" s="31"/>
    </row>
    <row r="7935" spans="2:8">
      <c r="B7935" s="27"/>
      <c r="C7935" s="27"/>
      <c r="D7935" s="27"/>
      <c r="E7935" s="27"/>
      <c r="F7935" s="26"/>
      <c r="G7935" s="28" t="str">
        <f t="shared" si="132"/>
        <v/>
      </c>
      <c r="H7935" s="31"/>
    </row>
    <row r="7936" spans="2:8">
      <c r="B7936" s="27"/>
      <c r="C7936" s="27"/>
      <c r="D7936" s="27"/>
      <c r="E7936" s="27"/>
      <c r="F7936" s="26"/>
      <c r="G7936" s="28" t="str">
        <f t="shared" si="132"/>
        <v/>
      </c>
      <c r="H7936" s="31"/>
    </row>
    <row r="7937" spans="2:8">
      <c r="B7937" s="27"/>
      <c r="C7937" s="27"/>
      <c r="D7937" s="27"/>
      <c r="E7937" s="27"/>
      <c r="F7937" s="26"/>
      <c r="G7937" s="28" t="str">
        <f t="shared" si="132"/>
        <v/>
      </c>
      <c r="H7937" s="31"/>
    </row>
    <row r="7938" spans="2:8">
      <c r="B7938" s="27"/>
      <c r="C7938" s="27"/>
      <c r="D7938" s="27"/>
      <c r="E7938" s="27"/>
      <c r="F7938" s="26"/>
      <c r="G7938" s="28" t="str">
        <f t="shared" si="132"/>
        <v/>
      </c>
      <c r="H7938" s="31"/>
    </row>
    <row r="7939" spans="2:8">
      <c r="B7939" s="27"/>
      <c r="C7939" s="27"/>
      <c r="D7939" s="27"/>
      <c r="E7939" s="27"/>
      <c r="F7939" s="26"/>
      <c r="G7939" s="28" t="str">
        <f t="shared" si="132"/>
        <v/>
      </c>
      <c r="H7939" s="31"/>
    </row>
    <row r="7940" spans="2:8">
      <c r="B7940" s="27"/>
      <c r="C7940" s="27"/>
      <c r="D7940" s="27"/>
      <c r="E7940" s="27"/>
      <c r="F7940" s="26"/>
      <c r="G7940" s="28" t="str">
        <f t="shared" si="132"/>
        <v/>
      </c>
      <c r="H7940" s="31"/>
    </row>
    <row r="7941" spans="2:8">
      <c r="B7941" s="27"/>
      <c r="C7941" s="27"/>
      <c r="D7941" s="27"/>
      <c r="E7941" s="27"/>
      <c r="F7941" s="26"/>
      <c r="G7941" s="28" t="str">
        <f t="shared" si="132"/>
        <v/>
      </c>
      <c r="H7941" s="31"/>
    </row>
    <row r="7942" spans="2:8">
      <c r="B7942" s="27"/>
      <c r="C7942" s="27"/>
      <c r="D7942" s="27"/>
      <c r="E7942" s="27"/>
      <c r="F7942" s="26"/>
      <c r="G7942" s="28" t="str">
        <f t="shared" si="132"/>
        <v/>
      </c>
      <c r="H7942" s="31"/>
    </row>
    <row r="7943" spans="2:8">
      <c r="B7943" s="27"/>
      <c r="C7943" s="27"/>
      <c r="D7943" s="27"/>
      <c r="E7943" s="27"/>
      <c r="F7943" s="26"/>
      <c r="G7943" s="28" t="str">
        <f t="shared" si="132"/>
        <v/>
      </c>
      <c r="H7943" s="31"/>
    </row>
    <row r="7944" spans="2:8">
      <c r="B7944" s="27"/>
      <c r="C7944" s="27"/>
      <c r="D7944" s="27"/>
      <c r="E7944" s="27"/>
      <c r="F7944" s="26"/>
      <c r="G7944" s="28" t="str">
        <f t="shared" si="132"/>
        <v/>
      </c>
      <c r="H7944" s="31"/>
    </row>
    <row r="7945" spans="2:8">
      <c r="B7945" s="27"/>
      <c r="C7945" s="27"/>
      <c r="D7945" s="27"/>
      <c r="E7945" s="27"/>
      <c r="F7945" s="26"/>
      <c r="G7945" s="28" t="str">
        <f t="shared" si="132"/>
        <v/>
      </c>
      <c r="H7945" s="31"/>
    </row>
    <row r="7946" spans="2:8">
      <c r="B7946" s="27"/>
      <c r="C7946" s="27"/>
      <c r="D7946" s="27"/>
      <c r="E7946" s="27"/>
      <c r="F7946" s="26"/>
      <c r="G7946" s="28" t="str">
        <f t="shared" si="132"/>
        <v/>
      </c>
      <c r="H7946" s="31"/>
    </row>
    <row r="7947" spans="2:8">
      <c r="B7947" s="27"/>
      <c r="C7947" s="27"/>
      <c r="D7947" s="27"/>
      <c r="E7947" s="27"/>
      <c r="F7947" s="26"/>
      <c r="G7947" s="28" t="str">
        <f t="shared" si="132"/>
        <v/>
      </c>
      <c r="H7947" s="31"/>
    </row>
    <row r="7948" spans="2:8">
      <c r="B7948" s="27"/>
      <c r="C7948" s="27"/>
      <c r="D7948" s="27"/>
      <c r="E7948" s="27"/>
      <c r="F7948" s="26"/>
      <c r="G7948" s="28" t="str">
        <f t="shared" si="132"/>
        <v/>
      </c>
      <c r="H7948" s="31"/>
    </row>
    <row r="7949" spans="2:8">
      <c r="B7949" s="27"/>
      <c r="C7949" s="27"/>
      <c r="D7949" s="27"/>
      <c r="E7949" s="27"/>
      <c r="F7949" s="26"/>
      <c r="G7949" s="28" t="str">
        <f t="shared" si="132"/>
        <v/>
      </c>
      <c r="H7949" s="31"/>
    </row>
    <row r="7950" spans="2:8">
      <c r="B7950" s="27"/>
      <c r="C7950" s="27"/>
      <c r="D7950" s="27"/>
      <c r="E7950" s="27"/>
      <c r="F7950" s="26"/>
      <c r="G7950" s="28" t="str">
        <f t="shared" si="132"/>
        <v/>
      </c>
      <c r="H7950" s="31"/>
    </row>
    <row r="7951" spans="2:8">
      <c r="B7951" s="27"/>
      <c r="C7951" s="27"/>
      <c r="D7951" s="27"/>
      <c r="E7951" s="27"/>
      <c r="F7951" s="26"/>
      <c r="G7951" s="28" t="str">
        <f t="shared" si="132"/>
        <v/>
      </c>
      <c r="H7951" s="31"/>
    </row>
    <row r="7952" spans="2:8">
      <c r="B7952" s="27"/>
      <c r="C7952" s="27"/>
      <c r="D7952" s="27"/>
      <c r="E7952" s="27"/>
      <c r="F7952" s="26"/>
      <c r="G7952" s="28" t="str">
        <f t="shared" si="132"/>
        <v/>
      </c>
      <c r="H7952" s="31"/>
    </row>
    <row r="7953" spans="2:8">
      <c r="B7953" s="27"/>
      <c r="C7953" s="27"/>
      <c r="D7953" s="27"/>
      <c r="E7953" s="27"/>
      <c r="F7953" s="26"/>
      <c r="G7953" s="28" t="str">
        <f t="shared" si="132"/>
        <v/>
      </c>
      <c r="H7953" s="31"/>
    </row>
    <row r="7954" spans="2:8">
      <c r="B7954" s="27"/>
      <c r="C7954" s="27"/>
      <c r="D7954" s="27"/>
      <c r="E7954" s="27"/>
      <c r="F7954" s="26"/>
      <c r="G7954" s="28" t="str">
        <f t="shared" si="132"/>
        <v/>
      </c>
      <c r="H7954" s="31"/>
    </row>
    <row r="7955" spans="2:8">
      <c r="B7955" s="27"/>
      <c r="C7955" s="27"/>
      <c r="D7955" s="27"/>
      <c r="E7955" s="27"/>
      <c r="F7955" s="26"/>
      <c r="G7955" s="28" t="str">
        <f t="shared" si="132"/>
        <v/>
      </c>
      <c r="H7955" s="31"/>
    </row>
    <row r="7956" spans="2:8">
      <c r="B7956" s="27"/>
      <c r="C7956" s="27"/>
      <c r="D7956" s="27"/>
      <c r="E7956" s="27"/>
      <c r="F7956" s="26"/>
      <c r="G7956" s="28" t="str">
        <f t="shared" si="132"/>
        <v/>
      </c>
      <c r="H7956" s="31"/>
    </row>
    <row r="7957" spans="2:8">
      <c r="B7957" s="27"/>
      <c r="C7957" s="27"/>
      <c r="D7957" s="27"/>
      <c r="E7957" s="27"/>
      <c r="F7957" s="26"/>
      <c r="G7957" s="28" t="str">
        <f t="shared" si="132"/>
        <v/>
      </c>
      <c r="H7957" s="31"/>
    </row>
    <row r="7958" spans="2:8">
      <c r="B7958" s="27"/>
      <c r="C7958" s="27"/>
      <c r="D7958" s="27"/>
      <c r="E7958" s="27"/>
      <c r="F7958" s="26"/>
      <c r="G7958" s="28" t="str">
        <f t="shared" si="132"/>
        <v/>
      </c>
      <c r="H7958" s="31"/>
    </row>
    <row r="7959" spans="2:8">
      <c r="B7959" s="27"/>
      <c r="C7959" s="27"/>
      <c r="D7959" s="27"/>
      <c r="E7959" s="27"/>
      <c r="F7959" s="26"/>
      <c r="G7959" s="28" t="str">
        <f t="shared" si="132"/>
        <v/>
      </c>
      <c r="H7959" s="31"/>
    </row>
    <row r="7960" spans="2:8">
      <c r="B7960" s="27"/>
      <c r="C7960" s="27"/>
      <c r="D7960" s="27"/>
      <c r="E7960" s="27"/>
      <c r="F7960" s="26"/>
      <c r="G7960" s="28" t="str">
        <f t="shared" si="132"/>
        <v/>
      </c>
      <c r="H7960" s="31"/>
    </row>
    <row r="7961" spans="2:8">
      <c r="B7961" s="27"/>
      <c r="C7961" s="27"/>
      <c r="D7961" s="27"/>
      <c r="E7961" s="27"/>
      <c r="F7961" s="26"/>
      <c r="G7961" s="28" t="str">
        <f t="shared" si="132"/>
        <v/>
      </c>
      <c r="H7961" s="31"/>
    </row>
    <row r="7962" spans="2:8">
      <c r="B7962" s="27"/>
      <c r="C7962" s="27"/>
      <c r="D7962" s="27"/>
      <c r="E7962" s="27"/>
      <c r="F7962" s="26"/>
      <c r="G7962" s="28" t="str">
        <f t="shared" si="132"/>
        <v/>
      </c>
      <c r="H7962" s="31"/>
    </row>
    <row r="7963" spans="2:8">
      <c r="B7963" s="27"/>
      <c r="C7963" s="27"/>
      <c r="D7963" s="27"/>
      <c r="E7963" s="27"/>
      <c r="F7963" s="26"/>
      <c r="G7963" s="28" t="str">
        <f t="shared" si="132"/>
        <v/>
      </c>
      <c r="H7963" s="31"/>
    </row>
    <row r="7964" spans="2:8">
      <c r="B7964" s="27"/>
      <c r="C7964" s="27"/>
      <c r="D7964" s="27"/>
      <c r="E7964" s="27"/>
      <c r="F7964" s="26"/>
      <c r="G7964" s="28" t="str">
        <f t="shared" si="132"/>
        <v/>
      </c>
      <c r="H7964" s="31"/>
    </row>
    <row r="7965" spans="2:8">
      <c r="B7965" s="27"/>
      <c r="C7965" s="27"/>
      <c r="D7965" s="27"/>
      <c r="E7965" s="27"/>
      <c r="F7965" s="26"/>
      <c r="G7965" s="28" t="str">
        <f t="shared" si="132"/>
        <v/>
      </c>
      <c r="H7965" s="31"/>
    </row>
    <row r="7966" spans="2:8">
      <c r="B7966" s="27"/>
      <c r="C7966" s="27"/>
      <c r="D7966" s="27"/>
      <c r="E7966" s="27"/>
      <c r="F7966" s="26"/>
      <c r="G7966" s="28" t="str">
        <f t="shared" si="132"/>
        <v/>
      </c>
      <c r="H7966" s="31"/>
    </row>
    <row r="7967" spans="2:8">
      <c r="B7967" s="27"/>
      <c r="C7967" s="27"/>
      <c r="D7967" s="27"/>
      <c r="E7967" s="27"/>
      <c r="F7967" s="26"/>
      <c r="G7967" s="28" t="str">
        <f t="shared" si="132"/>
        <v/>
      </c>
      <c r="H7967" s="31"/>
    </row>
    <row r="7968" spans="2:8">
      <c r="B7968" s="27"/>
      <c r="C7968" s="27"/>
      <c r="D7968" s="27"/>
      <c r="E7968" s="27"/>
      <c r="F7968" s="26"/>
      <c r="G7968" s="28" t="str">
        <f t="shared" si="132"/>
        <v/>
      </c>
      <c r="H7968" s="31"/>
    </row>
    <row r="7969" spans="2:8">
      <c r="B7969" s="27"/>
      <c r="C7969" s="27"/>
      <c r="D7969" s="27"/>
      <c r="E7969" s="27"/>
      <c r="F7969" s="26"/>
      <c r="G7969" s="28" t="str">
        <f t="shared" si="132"/>
        <v/>
      </c>
      <c r="H7969" s="31"/>
    </row>
    <row r="7970" spans="2:8">
      <c r="B7970" s="27"/>
      <c r="C7970" s="27"/>
      <c r="D7970" s="27"/>
      <c r="E7970" s="27"/>
      <c r="F7970" s="26"/>
      <c r="G7970" s="28" t="str">
        <f t="shared" si="132"/>
        <v/>
      </c>
      <c r="H7970" s="31"/>
    </row>
    <row r="7971" spans="2:8">
      <c r="B7971" s="27"/>
      <c r="C7971" s="27"/>
      <c r="D7971" s="27"/>
      <c r="E7971" s="27"/>
      <c r="F7971" s="26"/>
      <c r="G7971" s="28" t="str">
        <f t="shared" si="132"/>
        <v/>
      </c>
      <c r="H7971" s="31"/>
    </row>
    <row r="7972" spans="2:8">
      <c r="B7972" s="27"/>
      <c r="C7972" s="27"/>
      <c r="D7972" s="27"/>
      <c r="E7972" s="27"/>
      <c r="F7972" s="26"/>
      <c r="G7972" s="28" t="str">
        <f t="shared" si="132"/>
        <v/>
      </c>
      <c r="H7972" s="31"/>
    </row>
    <row r="7973" spans="2:8">
      <c r="B7973" s="27"/>
      <c r="C7973" s="27"/>
      <c r="D7973" s="27"/>
      <c r="E7973" s="27"/>
      <c r="F7973" s="26"/>
      <c r="G7973" s="28" t="str">
        <f t="shared" si="132"/>
        <v/>
      </c>
      <c r="H7973" s="31"/>
    </row>
    <row r="7974" spans="2:8">
      <c r="B7974" s="27"/>
      <c r="C7974" s="27"/>
      <c r="D7974" s="27"/>
      <c r="E7974" s="27"/>
      <c r="F7974" s="26"/>
      <c r="G7974" s="28" t="str">
        <f t="shared" si="132"/>
        <v/>
      </c>
      <c r="H7974" s="31"/>
    </row>
    <row r="7975" spans="2:8">
      <c r="B7975" s="27"/>
      <c r="C7975" s="27"/>
      <c r="D7975" s="27"/>
      <c r="E7975" s="27"/>
      <c r="F7975" s="26"/>
      <c r="G7975" s="28" t="str">
        <f t="shared" si="132"/>
        <v/>
      </c>
      <c r="H7975" s="31"/>
    </row>
    <row r="7976" spans="2:8">
      <c r="B7976" s="27"/>
      <c r="C7976" s="27"/>
      <c r="D7976" s="27"/>
      <c r="E7976" s="27"/>
      <c r="F7976" s="26"/>
      <c r="G7976" s="28" t="str">
        <f t="shared" si="132"/>
        <v/>
      </c>
      <c r="H7976" s="31"/>
    </row>
    <row r="7977" spans="2:8">
      <c r="B7977" s="27"/>
      <c r="C7977" s="27"/>
      <c r="D7977" s="27"/>
      <c r="E7977" s="27"/>
      <c r="F7977" s="26"/>
      <c r="G7977" s="28" t="str">
        <f t="shared" ref="G7977:G8040" si="133">IF(F7977="","",IF(F7977="EI",4,IF(F7977="EO",5.2,IF(F7977="EQ",3.9,IF(F7977="ILF",7.5,IF(F7977="EIF",5.4))))))</f>
        <v/>
      </c>
      <c r="H7977" s="31"/>
    </row>
    <row r="7978" spans="2:8">
      <c r="B7978" s="27"/>
      <c r="C7978" s="27"/>
      <c r="D7978" s="27"/>
      <c r="E7978" s="27"/>
      <c r="F7978" s="26"/>
      <c r="G7978" s="28" t="str">
        <f t="shared" si="133"/>
        <v/>
      </c>
      <c r="H7978" s="31"/>
    </row>
    <row r="7979" spans="2:8">
      <c r="B7979" s="27"/>
      <c r="C7979" s="27"/>
      <c r="D7979" s="27"/>
      <c r="E7979" s="27"/>
      <c r="F7979" s="26"/>
      <c r="G7979" s="28" t="str">
        <f t="shared" si="133"/>
        <v/>
      </c>
      <c r="H7979" s="31"/>
    </row>
    <row r="7980" spans="2:8">
      <c r="B7980" s="27"/>
      <c r="C7980" s="27"/>
      <c r="D7980" s="27"/>
      <c r="E7980" s="27"/>
      <c r="F7980" s="26"/>
      <c r="G7980" s="28" t="str">
        <f t="shared" si="133"/>
        <v/>
      </c>
      <c r="H7980" s="31"/>
    </row>
    <row r="7981" spans="2:8">
      <c r="B7981" s="27"/>
      <c r="C7981" s="27"/>
      <c r="D7981" s="27"/>
      <c r="E7981" s="27"/>
      <c r="F7981" s="26"/>
      <c r="G7981" s="28" t="str">
        <f t="shared" si="133"/>
        <v/>
      </c>
      <c r="H7981" s="31"/>
    </row>
    <row r="7982" spans="2:8">
      <c r="B7982" s="27"/>
      <c r="C7982" s="27"/>
      <c r="D7982" s="27"/>
      <c r="E7982" s="27"/>
      <c r="F7982" s="26"/>
      <c r="G7982" s="28" t="str">
        <f t="shared" si="133"/>
        <v/>
      </c>
      <c r="H7982" s="31"/>
    </row>
    <row r="7983" spans="2:8">
      <c r="B7983" s="27"/>
      <c r="C7983" s="27"/>
      <c r="D7983" s="27"/>
      <c r="E7983" s="27"/>
      <c r="F7983" s="26"/>
      <c r="G7983" s="28" t="str">
        <f t="shared" si="133"/>
        <v/>
      </c>
      <c r="H7983" s="31"/>
    </row>
    <row r="7984" spans="2:8">
      <c r="B7984" s="27"/>
      <c r="C7984" s="27"/>
      <c r="D7984" s="27"/>
      <c r="E7984" s="27"/>
      <c r="F7984" s="26"/>
      <c r="G7984" s="28" t="str">
        <f t="shared" si="133"/>
        <v/>
      </c>
      <c r="H7984" s="31"/>
    </row>
    <row r="7985" spans="2:8">
      <c r="B7985" s="27"/>
      <c r="C7985" s="27"/>
      <c r="D7985" s="27"/>
      <c r="E7985" s="27"/>
      <c r="F7985" s="26"/>
      <c r="G7985" s="28" t="str">
        <f t="shared" si="133"/>
        <v/>
      </c>
      <c r="H7985" s="31"/>
    </row>
    <row r="7986" spans="2:8">
      <c r="B7986" s="27"/>
      <c r="C7986" s="27"/>
      <c r="D7986" s="27"/>
      <c r="E7986" s="27"/>
      <c r="F7986" s="26"/>
      <c r="G7986" s="28" t="str">
        <f t="shared" si="133"/>
        <v/>
      </c>
      <c r="H7986" s="31"/>
    </row>
    <row r="7987" spans="2:8">
      <c r="B7987" s="27"/>
      <c r="C7987" s="27"/>
      <c r="D7987" s="27"/>
      <c r="E7987" s="27"/>
      <c r="F7987" s="26"/>
      <c r="G7987" s="28" t="str">
        <f t="shared" si="133"/>
        <v/>
      </c>
      <c r="H7987" s="31"/>
    </row>
    <row r="7988" spans="2:8">
      <c r="B7988" s="27"/>
      <c r="C7988" s="27"/>
      <c r="D7988" s="27"/>
      <c r="E7988" s="27"/>
      <c r="F7988" s="26"/>
      <c r="G7988" s="28" t="str">
        <f t="shared" si="133"/>
        <v/>
      </c>
      <c r="H7988" s="31"/>
    </row>
    <row r="7989" spans="2:8">
      <c r="B7989" s="27"/>
      <c r="C7989" s="27"/>
      <c r="D7989" s="27"/>
      <c r="E7989" s="27"/>
      <c r="F7989" s="26"/>
      <c r="G7989" s="28" t="str">
        <f t="shared" si="133"/>
        <v/>
      </c>
      <c r="H7989" s="31"/>
    </row>
    <row r="7990" spans="2:8">
      <c r="B7990" s="27"/>
      <c r="C7990" s="27"/>
      <c r="D7990" s="27"/>
      <c r="E7990" s="27"/>
      <c r="F7990" s="26"/>
      <c r="G7990" s="28" t="str">
        <f t="shared" si="133"/>
        <v/>
      </c>
      <c r="H7990" s="31"/>
    </row>
    <row r="7991" spans="2:8">
      <c r="B7991" s="27"/>
      <c r="C7991" s="27"/>
      <c r="D7991" s="27"/>
      <c r="E7991" s="27"/>
      <c r="F7991" s="26"/>
      <c r="G7991" s="28" t="str">
        <f t="shared" si="133"/>
        <v/>
      </c>
      <c r="H7991" s="31"/>
    </row>
    <row r="7992" spans="2:8">
      <c r="B7992" s="27"/>
      <c r="C7992" s="27"/>
      <c r="D7992" s="27"/>
      <c r="E7992" s="27"/>
      <c r="F7992" s="26"/>
      <c r="G7992" s="28" t="str">
        <f t="shared" si="133"/>
        <v/>
      </c>
      <c r="H7992" s="31"/>
    </row>
    <row r="7993" spans="2:8">
      <c r="B7993" s="27"/>
      <c r="C7993" s="27"/>
      <c r="D7993" s="27"/>
      <c r="E7993" s="27"/>
      <c r="F7993" s="26"/>
      <c r="G7993" s="28" t="str">
        <f t="shared" si="133"/>
        <v/>
      </c>
      <c r="H7993" s="31"/>
    </row>
    <row r="7994" spans="2:8">
      <c r="B7994" s="27"/>
      <c r="C7994" s="27"/>
      <c r="D7994" s="27"/>
      <c r="E7994" s="27"/>
      <c r="F7994" s="26"/>
      <c r="G7994" s="28" t="str">
        <f t="shared" si="133"/>
        <v/>
      </c>
      <c r="H7994" s="31"/>
    </row>
    <row r="7995" spans="2:8">
      <c r="B7995" s="27"/>
      <c r="C7995" s="27"/>
      <c r="D7995" s="27"/>
      <c r="E7995" s="27"/>
      <c r="F7995" s="26"/>
      <c r="G7995" s="28" t="str">
        <f t="shared" si="133"/>
        <v/>
      </c>
      <c r="H7995" s="31"/>
    </row>
    <row r="7996" spans="2:8">
      <c r="B7996" s="27"/>
      <c r="C7996" s="27"/>
      <c r="D7996" s="27"/>
      <c r="E7996" s="27"/>
      <c r="F7996" s="26"/>
      <c r="G7996" s="28" t="str">
        <f t="shared" si="133"/>
        <v/>
      </c>
      <c r="H7996" s="31"/>
    </row>
    <row r="7997" spans="2:8">
      <c r="B7997" s="27"/>
      <c r="C7997" s="27"/>
      <c r="D7997" s="27"/>
      <c r="E7997" s="27"/>
      <c r="F7997" s="26"/>
      <c r="G7997" s="28" t="str">
        <f t="shared" si="133"/>
        <v/>
      </c>
      <c r="H7997" s="31"/>
    </row>
    <row r="7998" spans="2:8">
      <c r="B7998" s="27"/>
      <c r="C7998" s="27"/>
      <c r="D7998" s="27"/>
      <c r="E7998" s="27"/>
      <c r="F7998" s="26"/>
      <c r="G7998" s="28" t="str">
        <f t="shared" si="133"/>
        <v/>
      </c>
      <c r="H7998" s="31"/>
    </row>
    <row r="7999" spans="2:8">
      <c r="B7999" s="27"/>
      <c r="C7999" s="27"/>
      <c r="D7999" s="27"/>
      <c r="E7999" s="27"/>
      <c r="F7999" s="26"/>
      <c r="G7999" s="28" t="str">
        <f t="shared" si="133"/>
        <v/>
      </c>
      <c r="H7999" s="31"/>
    </row>
    <row r="8000" spans="2:8">
      <c r="B8000" s="27"/>
      <c r="C8000" s="27"/>
      <c r="D8000" s="27"/>
      <c r="E8000" s="27"/>
      <c r="F8000" s="26"/>
      <c r="G8000" s="28" t="str">
        <f t="shared" si="133"/>
        <v/>
      </c>
      <c r="H8000" s="31"/>
    </row>
    <row r="8001" spans="2:8">
      <c r="B8001" s="27"/>
      <c r="C8001" s="27"/>
      <c r="D8001" s="27"/>
      <c r="E8001" s="27"/>
      <c r="F8001" s="26"/>
      <c r="G8001" s="28" t="str">
        <f t="shared" si="133"/>
        <v/>
      </c>
      <c r="H8001" s="31"/>
    </row>
    <row r="8002" spans="2:8">
      <c r="B8002" s="27"/>
      <c r="C8002" s="27"/>
      <c r="D8002" s="27"/>
      <c r="E8002" s="27"/>
      <c r="F8002" s="26"/>
      <c r="G8002" s="28" t="str">
        <f t="shared" si="133"/>
        <v/>
      </c>
      <c r="H8002" s="31"/>
    </row>
    <row r="8003" spans="2:8">
      <c r="B8003" s="27"/>
      <c r="C8003" s="27"/>
      <c r="D8003" s="27"/>
      <c r="E8003" s="27"/>
      <c r="F8003" s="26"/>
      <c r="G8003" s="28" t="str">
        <f t="shared" si="133"/>
        <v/>
      </c>
      <c r="H8003" s="31"/>
    </row>
    <row r="8004" spans="2:8">
      <c r="B8004" s="27"/>
      <c r="C8004" s="27"/>
      <c r="D8004" s="27"/>
      <c r="E8004" s="27"/>
      <c r="F8004" s="26"/>
      <c r="G8004" s="28" t="str">
        <f t="shared" si="133"/>
        <v/>
      </c>
      <c r="H8004" s="31"/>
    </row>
    <row r="8005" spans="2:8">
      <c r="B8005" s="27"/>
      <c r="C8005" s="27"/>
      <c r="D8005" s="27"/>
      <c r="E8005" s="27"/>
      <c r="F8005" s="26"/>
      <c r="G8005" s="28" t="str">
        <f t="shared" si="133"/>
        <v/>
      </c>
      <c r="H8005" s="31"/>
    </row>
    <row r="8006" spans="2:8">
      <c r="B8006" s="27"/>
      <c r="C8006" s="27"/>
      <c r="D8006" s="27"/>
      <c r="E8006" s="27"/>
      <c r="F8006" s="26"/>
      <c r="G8006" s="28" t="str">
        <f t="shared" si="133"/>
        <v/>
      </c>
      <c r="H8006" s="31"/>
    </row>
    <row r="8007" spans="2:8">
      <c r="B8007" s="27"/>
      <c r="C8007" s="27"/>
      <c r="D8007" s="27"/>
      <c r="E8007" s="27"/>
      <c r="F8007" s="26"/>
      <c r="G8007" s="28" t="str">
        <f t="shared" si="133"/>
        <v/>
      </c>
      <c r="H8007" s="31"/>
    </row>
    <row r="8008" spans="2:8">
      <c r="B8008" s="27"/>
      <c r="C8008" s="27"/>
      <c r="D8008" s="27"/>
      <c r="E8008" s="27"/>
      <c r="F8008" s="26"/>
      <c r="G8008" s="28" t="str">
        <f t="shared" si="133"/>
        <v/>
      </c>
      <c r="H8008" s="31"/>
    </row>
    <row r="8009" spans="2:8">
      <c r="B8009" s="27"/>
      <c r="C8009" s="27"/>
      <c r="D8009" s="27"/>
      <c r="E8009" s="27"/>
      <c r="F8009" s="26"/>
      <c r="G8009" s="28" t="str">
        <f t="shared" si="133"/>
        <v/>
      </c>
      <c r="H8009" s="31"/>
    </row>
    <row r="8010" spans="2:8">
      <c r="B8010" s="27"/>
      <c r="C8010" s="27"/>
      <c r="D8010" s="27"/>
      <c r="E8010" s="27"/>
      <c r="F8010" s="26"/>
      <c r="G8010" s="28" t="str">
        <f t="shared" si="133"/>
        <v/>
      </c>
      <c r="H8010" s="31"/>
    </row>
    <row r="8011" spans="2:8">
      <c r="B8011" s="27"/>
      <c r="C8011" s="27"/>
      <c r="D8011" s="27"/>
      <c r="E8011" s="27"/>
      <c r="F8011" s="26"/>
      <c r="G8011" s="28" t="str">
        <f t="shared" si="133"/>
        <v/>
      </c>
      <c r="H8011" s="31"/>
    </row>
    <row r="8012" spans="2:8">
      <c r="B8012" s="27"/>
      <c r="C8012" s="27"/>
      <c r="D8012" s="27"/>
      <c r="E8012" s="27"/>
      <c r="F8012" s="26"/>
      <c r="G8012" s="28" t="str">
        <f t="shared" si="133"/>
        <v/>
      </c>
      <c r="H8012" s="31"/>
    </row>
    <row r="8013" spans="2:8">
      <c r="B8013" s="27"/>
      <c r="C8013" s="27"/>
      <c r="D8013" s="27"/>
      <c r="E8013" s="27"/>
      <c r="F8013" s="26"/>
      <c r="G8013" s="28" t="str">
        <f t="shared" si="133"/>
        <v/>
      </c>
      <c r="H8013" s="31"/>
    </row>
    <row r="8014" spans="2:8">
      <c r="B8014" s="27"/>
      <c r="C8014" s="27"/>
      <c r="D8014" s="27"/>
      <c r="E8014" s="27"/>
      <c r="F8014" s="26"/>
      <c r="G8014" s="28" t="str">
        <f t="shared" si="133"/>
        <v/>
      </c>
      <c r="H8014" s="31"/>
    </row>
    <row r="8015" spans="2:8">
      <c r="B8015" s="27"/>
      <c r="C8015" s="27"/>
      <c r="D8015" s="27"/>
      <c r="E8015" s="27"/>
      <c r="F8015" s="26"/>
      <c r="G8015" s="28" t="str">
        <f t="shared" si="133"/>
        <v/>
      </c>
      <c r="H8015" s="31"/>
    </row>
    <row r="8016" spans="2:8">
      <c r="B8016" s="27"/>
      <c r="C8016" s="27"/>
      <c r="D8016" s="27"/>
      <c r="E8016" s="27"/>
      <c r="F8016" s="26"/>
      <c r="G8016" s="28" t="str">
        <f t="shared" si="133"/>
        <v/>
      </c>
      <c r="H8016" s="31"/>
    </row>
    <row r="8017" spans="2:8">
      <c r="B8017" s="27"/>
      <c r="C8017" s="27"/>
      <c r="D8017" s="27"/>
      <c r="E8017" s="27"/>
      <c r="F8017" s="26"/>
      <c r="G8017" s="28" t="str">
        <f t="shared" si="133"/>
        <v/>
      </c>
      <c r="H8017" s="31"/>
    </row>
    <row r="8018" spans="2:8">
      <c r="B8018" s="27"/>
      <c r="C8018" s="27"/>
      <c r="D8018" s="27"/>
      <c r="E8018" s="27"/>
      <c r="F8018" s="26"/>
      <c r="G8018" s="28" t="str">
        <f t="shared" si="133"/>
        <v/>
      </c>
      <c r="H8018" s="31"/>
    </row>
    <row r="8019" spans="2:8">
      <c r="B8019" s="27"/>
      <c r="C8019" s="27"/>
      <c r="D8019" s="27"/>
      <c r="E8019" s="27"/>
      <c r="F8019" s="26"/>
      <c r="G8019" s="28" t="str">
        <f t="shared" si="133"/>
        <v/>
      </c>
      <c r="H8019" s="31"/>
    </row>
    <row r="8020" spans="2:8">
      <c r="B8020" s="27"/>
      <c r="C8020" s="27"/>
      <c r="D8020" s="27"/>
      <c r="E8020" s="27"/>
      <c r="F8020" s="26"/>
      <c r="G8020" s="28" t="str">
        <f t="shared" si="133"/>
        <v/>
      </c>
      <c r="H8020" s="31"/>
    </row>
    <row r="8021" spans="2:8">
      <c r="B8021" s="27"/>
      <c r="C8021" s="27"/>
      <c r="D8021" s="27"/>
      <c r="E8021" s="27"/>
      <c r="F8021" s="26"/>
      <c r="G8021" s="28" t="str">
        <f t="shared" si="133"/>
        <v/>
      </c>
      <c r="H8021" s="31"/>
    </row>
    <row r="8022" spans="2:8">
      <c r="B8022" s="27"/>
      <c r="C8022" s="27"/>
      <c r="D8022" s="27"/>
      <c r="E8022" s="27"/>
      <c r="F8022" s="26"/>
      <c r="G8022" s="28" t="str">
        <f t="shared" si="133"/>
        <v/>
      </c>
      <c r="H8022" s="31"/>
    </row>
    <row r="8023" spans="2:8">
      <c r="B8023" s="27"/>
      <c r="C8023" s="27"/>
      <c r="D8023" s="27"/>
      <c r="E8023" s="27"/>
      <c r="F8023" s="26"/>
      <c r="G8023" s="28" t="str">
        <f t="shared" si="133"/>
        <v/>
      </c>
      <c r="H8023" s="31"/>
    </row>
    <row r="8024" spans="2:8">
      <c r="B8024" s="27"/>
      <c r="C8024" s="27"/>
      <c r="D8024" s="27"/>
      <c r="E8024" s="27"/>
      <c r="F8024" s="26"/>
      <c r="G8024" s="28" t="str">
        <f t="shared" si="133"/>
        <v/>
      </c>
      <c r="H8024" s="31"/>
    </row>
    <row r="8025" spans="2:8">
      <c r="B8025" s="27"/>
      <c r="C8025" s="27"/>
      <c r="D8025" s="27"/>
      <c r="E8025" s="27"/>
      <c r="F8025" s="26"/>
      <c r="G8025" s="28" t="str">
        <f t="shared" si="133"/>
        <v/>
      </c>
      <c r="H8025" s="31"/>
    </row>
    <row r="8026" spans="2:8">
      <c r="B8026" s="27"/>
      <c r="C8026" s="27"/>
      <c r="D8026" s="27"/>
      <c r="E8026" s="27"/>
      <c r="F8026" s="26"/>
      <c r="G8026" s="28" t="str">
        <f t="shared" si="133"/>
        <v/>
      </c>
      <c r="H8026" s="31"/>
    </row>
    <row r="8027" spans="2:8">
      <c r="B8027" s="27"/>
      <c r="C8027" s="27"/>
      <c r="D8027" s="27"/>
      <c r="E8027" s="27"/>
      <c r="F8027" s="26"/>
      <c r="G8027" s="28" t="str">
        <f t="shared" si="133"/>
        <v/>
      </c>
      <c r="H8027" s="31"/>
    </row>
    <row r="8028" spans="2:8">
      <c r="B8028" s="27"/>
      <c r="C8028" s="27"/>
      <c r="D8028" s="27"/>
      <c r="E8028" s="27"/>
      <c r="F8028" s="26"/>
      <c r="G8028" s="28" t="str">
        <f t="shared" si="133"/>
        <v/>
      </c>
      <c r="H8028" s="31"/>
    </row>
    <row r="8029" spans="2:8">
      <c r="B8029" s="27"/>
      <c r="C8029" s="27"/>
      <c r="D8029" s="27"/>
      <c r="E8029" s="27"/>
      <c r="F8029" s="26"/>
      <c r="G8029" s="28" t="str">
        <f t="shared" si="133"/>
        <v/>
      </c>
      <c r="H8029" s="31"/>
    </row>
    <row r="8030" spans="2:8">
      <c r="B8030" s="27"/>
      <c r="C8030" s="27"/>
      <c r="D8030" s="27"/>
      <c r="E8030" s="27"/>
      <c r="F8030" s="26"/>
      <c r="G8030" s="28" t="str">
        <f t="shared" si="133"/>
        <v/>
      </c>
      <c r="H8030" s="31"/>
    </row>
    <row r="8031" spans="2:8">
      <c r="B8031" s="27"/>
      <c r="C8031" s="27"/>
      <c r="D8031" s="27"/>
      <c r="E8031" s="27"/>
      <c r="F8031" s="26"/>
      <c r="G8031" s="28" t="str">
        <f t="shared" si="133"/>
        <v/>
      </c>
      <c r="H8031" s="31"/>
    </row>
    <row r="8032" spans="2:8">
      <c r="B8032" s="27"/>
      <c r="C8032" s="27"/>
      <c r="D8032" s="27"/>
      <c r="E8032" s="27"/>
      <c r="F8032" s="26"/>
      <c r="G8032" s="28" t="str">
        <f t="shared" si="133"/>
        <v/>
      </c>
      <c r="H8032" s="31"/>
    </row>
    <row r="8033" spans="2:8">
      <c r="B8033" s="27"/>
      <c r="C8033" s="27"/>
      <c r="D8033" s="27"/>
      <c r="E8033" s="27"/>
      <c r="F8033" s="26"/>
      <c r="G8033" s="28" t="str">
        <f t="shared" si="133"/>
        <v/>
      </c>
      <c r="H8033" s="31"/>
    </row>
    <row r="8034" spans="2:8">
      <c r="B8034" s="27"/>
      <c r="C8034" s="27"/>
      <c r="D8034" s="27"/>
      <c r="E8034" s="27"/>
      <c r="F8034" s="26"/>
      <c r="G8034" s="28" t="str">
        <f t="shared" si="133"/>
        <v/>
      </c>
      <c r="H8034" s="31"/>
    </row>
    <row r="8035" spans="2:8">
      <c r="B8035" s="27"/>
      <c r="C8035" s="27"/>
      <c r="D8035" s="27"/>
      <c r="E8035" s="27"/>
      <c r="F8035" s="26"/>
      <c r="G8035" s="28" t="str">
        <f t="shared" si="133"/>
        <v/>
      </c>
      <c r="H8035" s="31"/>
    </row>
    <row r="8036" spans="2:8">
      <c r="B8036" s="27"/>
      <c r="C8036" s="27"/>
      <c r="D8036" s="27"/>
      <c r="E8036" s="27"/>
      <c r="F8036" s="26"/>
      <c r="G8036" s="28" t="str">
        <f t="shared" si="133"/>
        <v/>
      </c>
      <c r="H8036" s="31"/>
    </row>
    <row r="8037" spans="2:8">
      <c r="B8037" s="27"/>
      <c r="C8037" s="27"/>
      <c r="D8037" s="27"/>
      <c r="E8037" s="27"/>
      <c r="F8037" s="26"/>
      <c r="G8037" s="28" t="str">
        <f t="shared" si="133"/>
        <v/>
      </c>
      <c r="H8037" s="31"/>
    </row>
    <row r="8038" spans="2:8">
      <c r="B8038" s="27"/>
      <c r="C8038" s="27"/>
      <c r="D8038" s="27"/>
      <c r="E8038" s="27"/>
      <c r="F8038" s="26"/>
      <c r="G8038" s="28" t="str">
        <f t="shared" si="133"/>
        <v/>
      </c>
      <c r="H8038" s="31"/>
    </row>
    <row r="8039" spans="2:8">
      <c r="B8039" s="27"/>
      <c r="C8039" s="27"/>
      <c r="D8039" s="27"/>
      <c r="E8039" s="27"/>
      <c r="F8039" s="26"/>
      <c r="G8039" s="28" t="str">
        <f t="shared" si="133"/>
        <v/>
      </c>
      <c r="H8039" s="31"/>
    </row>
    <row r="8040" spans="2:8">
      <c r="B8040" s="27"/>
      <c r="C8040" s="27"/>
      <c r="D8040" s="27"/>
      <c r="E8040" s="27"/>
      <c r="F8040" s="26"/>
      <c r="G8040" s="28" t="str">
        <f t="shared" si="133"/>
        <v/>
      </c>
      <c r="H8040" s="31"/>
    </row>
    <row r="8041" spans="2:8">
      <c r="B8041" s="27"/>
      <c r="C8041" s="27"/>
      <c r="D8041" s="27"/>
      <c r="E8041" s="27"/>
      <c r="F8041" s="26"/>
      <c r="G8041" s="28" t="str">
        <f t="shared" ref="G8041:G8104" si="134">IF(F8041="","",IF(F8041="EI",4,IF(F8041="EO",5.2,IF(F8041="EQ",3.9,IF(F8041="ILF",7.5,IF(F8041="EIF",5.4))))))</f>
        <v/>
      </c>
      <c r="H8041" s="31"/>
    </row>
    <row r="8042" spans="2:8">
      <c r="B8042" s="27"/>
      <c r="C8042" s="27"/>
      <c r="D8042" s="27"/>
      <c r="E8042" s="27"/>
      <c r="F8042" s="26"/>
      <c r="G8042" s="28" t="str">
        <f t="shared" si="134"/>
        <v/>
      </c>
      <c r="H8042" s="31"/>
    </row>
    <row r="8043" spans="2:8">
      <c r="B8043" s="27"/>
      <c r="C8043" s="27"/>
      <c r="D8043" s="27"/>
      <c r="E8043" s="27"/>
      <c r="F8043" s="26"/>
      <c r="G8043" s="28" t="str">
        <f t="shared" si="134"/>
        <v/>
      </c>
      <c r="H8043" s="31"/>
    </row>
    <row r="8044" spans="2:8">
      <c r="B8044" s="27"/>
      <c r="C8044" s="27"/>
      <c r="D8044" s="27"/>
      <c r="E8044" s="27"/>
      <c r="F8044" s="26"/>
      <c r="G8044" s="28" t="str">
        <f t="shared" si="134"/>
        <v/>
      </c>
      <c r="H8044" s="31"/>
    </row>
    <row r="8045" spans="2:8">
      <c r="B8045" s="27"/>
      <c r="C8045" s="27"/>
      <c r="D8045" s="27"/>
      <c r="E8045" s="27"/>
      <c r="F8045" s="26"/>
      <c r="G8045" s="28" t="str">
        <f t="shared" si="134"/>
        <v/>
      </c>
      <c r="H8045" s="31"/>
    </row>
    <row r="8046" spans="2:8">
      <c r="B8046" s="27"/>
      <c r="C8046" s="27"/>
      <c r="D8046" s="27"/>
      <c r="E8046" s="27"/>
      <c r="F8046" s="26"/>
      <c r="G8046" s="28" t="str">
        <f t="shared" si="134"/>
        <v/>
      </c>
      <c r="H8046" s="31"/>
    </row>
    <row r="8047" spans="2:8">
      <c r="B8047" s="27"/>
      <c r="C8047" s="27"/>
      <c r="D8047" s="27"/>
      <c r="E8047" s="27"/>
      <c r="F8047" s="26"/>
      <c r="G8047" s="28" t="str">
        <f t="shared" si="134"/>
        <v/>
      </c>
      <c r="H8047" s="31"/>
    </row>
    <row r="8048" spans="2:8">
      <c r="B8048" s="27"/>
      <c r="C8048" s="27"/>
      <c r="D8048" s="27"/>
      <c r="E8048" s="27"/>
      <c r="F8048" s="26"/>
      <c r="G8048" s="28" t="str">
        <f t="shared" si="134"/>
        <v/>
      </c>
      <c r="H8048" s="31"/>
    </row>
    <row r="8049" spans="2:8">
      <c r="B8049" s="27"/>
      <c r="C8049" s="27"/>
      <c r="D8049" s="27"/>
      <c r="E8049" s="27"/>
      <c r="F8049" s="26"/>
      <c r="G8049" s="28" t="str">
        <f t="shared" si="134"/>
        <v/>
      </c>
      <c r="H8049" s="31"/>
    </row>
    <row r="8050" spans="2:8">
      <c r="B8050" s="27"/>
      <c r="C8050" s="27"/>
      <c r="D8050" s="27"/>
      <c r="E8050" s="27"/>
      <c r="F8050" s="26"/>
      <c r="G8050" s="28" t="str">
        <f t="shared" si="134"/>
        <v/>
      </c>
      <c r="H8050" s="31"/>
    </row>
    <row r="8051" spans="2:8">
      <c r="B8051" s="27"/>
      <c r="C8051" s="27"/>
      <c r="D8051" s="27"/>
      <c r="E8051" s="27"/>
      <c r="F8051" s="26"/>
      <c r="G8051" s="28" t="str">
        <f t="shared" si="134"/>
        <v/>
      </c>
      <c r="H8051" s="31"/>
    </row>
    <row r="8052" spans="2:8">
      <c r="B8052" s="27"/>
      <c r="C8052" s="27"/>
      <c r="D8052" s="27"/>
      <c r="E8052" s="27"/>
      <c r="F8052" s="26"/>
      <c r="G8052" s="28" t="str">
        <f t="shared" si="134"/>
        <v/>
      </c>
      <c r="H8052" s="31"/>
    </row>
    <row r="8053" spans="2:8">
      <c r="B8053" s="27"/>
      <c r="C8053" s="27"/>
      <c r="D8053" s="27"/>
      <c r="E8053" s="27"/>
      <c r="F8053" s="26"/>
      <c r="G8053" s="28" t="str">
        <f t="shared" si="134"/>
        <v/>
      </c>
      <c r="H8053" s="31"/>
    </row>
    <row r="8054" spans="2:8">
      <c r="B8054" s="27"/>
      <c r="C8054" s="27"/>
      <c r="D8054" s="27"/>
      <c r="E8054" s="27"/>
      <c r="F8054" s="26"/>
      <c r="G8054" s="28" t="str">
        <f t="shared" si="134"/>
        <v/>
      </c>
      <c r="H8054" s="31"/>
    </row>
    <row r="8055" spans="2:8">
      <c r="B8055" s="27"/>
      <c r="C8055" s="27"/>
      <c r="D8055" s="27"/>
      <c r="E8055" s="27"/>
      <c r="F8055" s="26"/>
      <c r="G8055" s="28" t="str">
        <f t="shared" si="134"/>
        <v/>
      </c>
      <c r="H8055" s="31"/>
    </row>
    <row r="8056" spans="2:8">
      <c r="B8056" s="27"/>
      <c r="C8056" s="27"/>
      <c r="D8056" s="27"/>
      <c r="E8056" s="27"/>
      <c r="F8056" s="26"/>
      <c r="G8056" s="28" t="str">
        <f t="shared" si="134"/>
        <v/>
      </c>
      <c r="H8056" s="31"/>
    </row>
    <row r="8057" spans="2:8">
      <c r="B8057" s="27"/>
      <c r="C8057" s="27"/>
      <c r="D8057" s="27"/>
      <c r="E8057" s="27"/>
      <c r="F8057" s="26"/>
      <c r="G8057" s="28" t="str">
        <f t="shared" si="134"/>
        <v/>
      </c>
      <c r="H8057" s="31"/>
    </row>
    <row r="8058" spans="2:8">
      <c r="B8058" s="27"/>
      <c r="C8058" s="27"/>
      <c r="D8058" s="27"/>
      <c r="E8058" s="27"/>
      <c r="F8058" s="26"/>
      <c r="G8058" s="28" t="str">
        <f t="shared" si="134"/>
        <v/>
      </c>
      <c r="H8058" s="31"/>
    </row>
    <row r="8059" spans="2:8">
      <c r="B8059" s="27"/>
      <c r="C8059" s="27"/>
      <c r="D8059" s="27"/>
      <c r="E8059" s="27"/>
      <c r="F8059" s="26"/>
      <c r="G8059" s="28" t="str">
        <f t="shared" si="134"/>
        <v/>
      </c>
      <c r="H8059" s="31"/>
    </row>
    <row r="8060" spans="2:8">
      <c r="B8060" s="27"/>
      <c r="C8060" s="27"/>
      <c r="D8060" s="27"/>
      <c r="E8060" s="27"/>
      <c r="F8060" s="26"/>
      <c r="G8060" s="28" t="str">
        <f t="shared" si="134"/>
        <v/>
      </c>
      <c r="H8060" s="31"/>
    </row>
    <row r="8061" spans="2:8">
      <c r="B8061" s="27"/>
      <c r="C8061" s="27"/>
      <c r="D8061" s="27"/>
      <c r="E8061" s="27"/>
      <c r="F8061" s="26"/>
      <c r="G8061" s="28" t="str">
        <f t="shared" si="134"/>
        <v/>
      </c>
      <c r="H8061" s="31"/>
    </row>
    <row r="8062" spans="2:8">
      <c r="B8062" s="27"/>
      <c r="C8062" s="27"/>
      <c r="D8062" s="27"/>
      <c r="E8062" s="27"/>
      <c r="F8062" s="26"/>
      <c r="G8062" s="28" t="str">
        <f t="shared" si="134"/>
        <v/>
      </c>
      <c r="H8062" s="31"/>
    </row>
    <row r="8063" spans="2:8">
      <c r="B8063" s="27"/>
      <c r="C8063" s="27"/>
      <c r="D8063" s="27"/>
      <c r="E8063" s="27"/>
      <c r="F8063" s="26"/>
      <c r="G8063" s="28" t="str">
        <f t="shared" si="134"/>
        <v/>
      </c>
      <c r="H8063" s="31"/>
    </row>
    <row r="8064" spans="2:8">
      <c r="B8064" s="27"/>
      <c r="C8064" s="27"/>
      <c r="D8064" s="27"/>
      <c r="E8064" s="27"/>
      <c r="F8064" s="26"/>
      <c r="G8064" s="28" t="str">
        <f t="shared" si="134"/>
        <v/>
      </c>
      <c r="H8064" s="31"/>
    </row>
    <row r="8065" spans="2:8">
      <c r="B8065" s="27"/>
      <c r="C8065" s="27"/>
      <c r="D8065" s="27"/>
      <c r="E8065" s="27"/>
      <c r="F8065" s="26"/>
      <c r="G8065" s="28" t="str">
        <f t="shared" si="134"/>
        <v/>
      </c>
      <c r="H8065" s="31"/>
    </row>
    <row r="8066" spans="2:8">
      <c r="B8066" s="27"/>
      <c r="C8066" s="27"/>
      <c r="D8066" s="27"/>
      <c r="E8066" s="27"/>
      <c r="F8066" s="26"/>
      <c r="G8066" s="28" t="str">
        <f t="shared" si="134"/>
        <v/>
      </c>
      <c r="H8066" s="31"/>
    </row>
    <row r="8067" spans="2:8">
      <c r="B8067" s="27"/>
      <c r="C8067" s="27"/>
      <c r="D8067" s="27"/>
      <c r="E8067" s="27"/>
      <c r="F8067" s="26"/>
      <c r="G8067" s="28" t="str">
        <f t="shared" si="134"/>
        <v/>
      </c>
      <c r="H8067" s="31"/>
    </row>
    <row r="8068" spans="2:8">
      <c r="B8068" s="27"/>
      <c r="C8068" s="27"/>
      <c r="D8068" s="27"/>
      <c r="E8068" s="27"/>
      <c r="F8068" s="26"/>
      <c r="G8068" s="28" t="str">
        <f t="shared" si="134"/>
        <v/>
      </c>
      <c r="H8068" s="31"/>
    </row>
    <row r="8069" spans="2:8">
      <c r="B8069" s="27"/>
      <c r="C8069" s="27"/>
      <c r="D8069" s="27"/>
      <c r="E8069" s="27"/>
      <c r="F8069" s="26"/>
      <c r="G8069" s="28" t="str">
        <f t="shared" si="134"/>
        <v/>
      </c>
      <c r="H8069" s="31"/>
    </row>
    <row r="8070" spans="2:8">
      <c r="B8070" s="27"/>
      <c r="C8070" s="27"/>
      <c r="D8070" s="27"/>
      <c r="E8070" s="27"/>
      <c r="F8070" s="26"/>
      <c r="G8070" s="28" t="str">
        <f t="shared" si="134"/>
        <v/>
      </c>
      <c r="H8070" s="31"/>
    </row>
    <row r="8071" spans="2:8">
      <c r="B8071" s="27"/>
      <c r="C8071" s="27"/>
      <c r="D8071" s="27"/>
      <c r="E8071" s="27"/>
      <c r="F8071" s="26"/>
      <c r="G8071" s="28" t="str">
        <f t="shared" si="134"/>
        <v/>
      </c>
      <c r="H8071" s="31"/>
    </row>
    <row r="8072" spans="2:8">
      <c r="B8072" s="27"/>
      <c r="C8072" s="27"/>
      <c r="D8072" s="27"/>
      <c r="E8072" s="27"/>
      <c r="F8072" s="26"/>
      <c r="G8072" s="28" t="str">
        <f t="shared" si="134"/>
        <v/>
      </c>
      <c r="H8072" s="31"/>
    </row>
    <row r="8073" spans="2:8">
      <c r="B8073" s="27"/>
      <c r="C8073" s="27"/>
      <c r="D8073" s="27"/>
      <c r="E8073" s="27"/>
      <c r="F8073" s="26"/>
      <c r="G8073" s="28" t="str">
        <f t="shared" si="134"/>
        <v/>
      </c>
      <c r="H8073" s="31"/>
    </row>
    <row r="8074" spans="2:8">
      <c r="B8074" s="27"/>
      <c r="C8074" s="27"/>
      <c r="D8074" s="27"/>
      <c r="E8074" s="27"/>
      <c r="F8074" s="26"/>
      <c r="G8074" s="28" t="str">
        <f t="shared" si="134"/>
        <v/>
      </c>
      <c r="H8074" s="31"/>
    </row>
    <row r="8075" spans="2:8">
      <c r="B8075" s="27"/>
      <c r="C8075" s="27"/>
      <c r="D8075" s="27"/>
      <c r="E8075" s="27"/>
      <c r="F8075" s="26"/>
      <c r="G8075" s="28" t="str">
        <f t="shared" si="134"/>
        <v/>
      </c>
      <c r="H8075" s="31"/>
    </row>
    <row r="8076" spans="2:8">
      <c r="B8076" s="27"/>
      <c r="C8076" s="27"/>
      <c r="D8076" s="27"/>
      <c r="E8076" s="27"/>
      <c r="F8076" s="26"/>
      <c r="G8076" s="28" t="str">
        <f t="shared" si="134"/>
        <v/>
      </c>
      <c r="H8076" s="31"/>
    </row>
    <row r="8077" spans="2:8">
      <c r="B8077" s="27"/>
      <c r="C8077" s="27"/>
      <c r="D8077" s="27"/>
      <c r="E8077" s="27"/>
      <c r="F8077" s="26"/>
      <c r="G8077" s="28" t="str">
        <f t="shared" si="134"/>
        <v/>
      </c>
      <c r="H8077" s="31"/>
    </row>
    <row r="8078" spans="2:8">
      <c r="B8078" s="27"/>
      <c r="C8078" s="27"/>
      <c r="D8078" s="27"/>
      <c r="E8078" s="27"/>
      <c r="F8078" s="26"/>
      <c r="G8078" s="28" t="str">
        <f t="shared" si="134"/>
        <v/>
      </c>
      <c r="H8078" s="31"/>
    </row>
    <row r="8079" spans="2:8">
      <c r="B8079" s="27"/>
      <c r="C8079" s="27"/>
      <c r="D8079" s="27"/>
      <c r="E8079" s="27"/>
      <c r="F8079" s="26"/>
      <c r="G8079" s="28" t="str">
        <f t="shared" si="134"/>
        <v/>
      </c>
      <c r="H8079" s="31"/>
    </row>
    <row r="8080" spans="2:8">
      <c r="B8080" s="27"/>
      <c r="C8080" s="27"/>
      <c r="D8080" s="27"/>
      <c r="E8080" s="27"/>
      <c r="F8080" s="26"/>
      <c r="G8080" s="28" t="str">
        <f t="shared" si="134"/>
        <v/>
      </c>
      <c r="H8080" s="31"/>
    </row>
    <row r="8081" spans="2:8">
      <c r="B8081" s="27"/>
      <c r="C8081" s="27"/>
      <c r="D8081" s="27"/>
      <c r="E8081" s="27"/>
      <c r="F8081" s="26"/>
      <c r="G8081" s="28" t="str">
        <f t="shared" si="134"/>
        <v/>
      </c>
      <c r="H8081" s="31"/>
    </row>
    <row r="8082" spans="2:8">
      <c r="B8082" s="27"/>
      <c r="C8082" s="27"/>
      <c r="D8082" s="27"/>
      <c r="E8082" s="27"/>
      <c r="F8082" s="26"/>
      <c r="G8082" s="28" t="str">
        <f t="shared" si="134"/>
        <v/>
      </c>
      <c r="H8082" s="31"/>
    </row>
    <row r="8083" spans="2:8">
      <c r="B8083" s="27"/>
      <c r="C8083" s="27"/>
      <c r="D8083" s="27"/>
      <c r="E8083" s="27"/>
      <c r="F8083" s="26"/>
      <c r="G8083" s="28" t="str">
        <f t="shared" si="134"/>
        <v/>
      </c>
      <c r="H8083" s="31"/>
    </row>
    <row r="8084" spans="2:8">
      <c r="B8084" s="27"/>
      <c r="C8084" s="27"/>
      <c r="D8084" s="27"/>
      <c r="E8084" s="27"/>
      <c r="F8084" s="26"/>
      <c r="G8084" s="28" t="str">
        <f t="shared" si="134"/>
        <v/>
      </c>
      <c r="H8084" s="31"/>
    </row>
    <row r="8085" spans="2:8">
      <c r="B8085" s="27"/>
      <c r="C8085" s="27"/>
      <c r="D8085" s="27"/>
      <c r="E8085" s="27"/>
      <c r="F8085" s="26"/>
      <c r="G8085" s="28" t="str">
        <f t="shared" si="134"/>
        <v/>
      </c>
      <c r="H8085" s="31"/>
    </row>
    <row r="8086" spans="2:8">
      <c r="B8086" s="27"/>
      <c r="C8086" s="27"/>
      <c r="D8086" s="27"/>
      <c r="E8086" s="27"/>
      <c r="F8086" s="26"/>
      <c r="G8086" s="28" t="str">
        <f t="shared" si="134"/>
        <v/>
      </c>
      <c r="H8086" s="31"/>
    </row>
    <row r="8087" spans="2:8">
      <c r="B8087" s="27"/>
      <c r="C8087" s="27"/>
      <c r="D8087" s="27"/>
      <c r="E8087" s="27"/>
      <c r="F8087" s="26"/>
      <c r="G8087" s="28" t="str">
        <f t="shared" si="134"/>
        <v/>
      </c>
      <c r="H8087" s="31"/>
    </row>
    <row r="8088" spans="2:8">
      <c r="B8088" s="27"/>
      <c r="C8088" s="27"/>
      <c r="D8088" s="27"/>
      <c r="E8088" s="27"/>
      <c r="F8088" s="26"/>
      <c r="G8088" s="28" t="str">
        <f t="shared" si="134"/>
        <v/>
      </c>
      <c r="H8088" s="31"/>
    </row>
    <row r="8089" spans="2:8">
      <c r="B8089" s="27"/>
      <c r="C8089" s="27"/>
      <c r="D8089" s="27"/>
      <c r="E8089" s="27"/>
      <c r="F8089" s="26"/>
      <c r="G8089" s="28" t="str">
        <f t="shared" si="134"/>
        <v/>
      </c>
      <c r="H8089" s="31"/>
    </row>
    <row r="8090" spans="2:8">
      <c r="B8090" s="27"/>
      <c r="C8090" s="27"/>
      <c r="D8090" s="27"/>
      <c r="E8090" s="27"/>
      <c r="F8090" s="26"/>
      <c r="G8090" s="28" t="str">
        <f t="shared" si="134"/>
        <v/>
      </c>
      <c r="H8090" s="31"/>
    </row>
    <row r="8091" spans="2:8">
      <c r="B8091" s="27"/>
      <c r="C8091" s="27"/>
      <c r="D8091" s="27"/>
      <c r="E8091" s="27"/>
      <c r="F8091" s="26"/>
      <c r="G8091" s="28" t="str">
        <f t="shared" si="134"/>
        <v/>
      </c>
      <c r="H8091" s="31"/>
    </row>
    <row r="8092" spans="2:8">
      <c r="B8092" s="27"/>
      <c r="C8092" s="27"/>
      <c r="D8092" s="27"/>
      <c r="E8092" s="27"/>
      <c r="F8092" s="26"/>
      <c r="G8092" s="28" t="str">
        <f t="shared" si="134"/>
        <v/>
      </c>
      <c r="H8092" s="31"/>
    </row>
    <row r="8093" spans="2:8">
      <c r="B8093" s="27"/>
      <c r="C8093" s="27"/>
      <c r="D8093" s="27"/>
      <c r="E8093" s="27"/>
      <c r="F8093" s="26"/>
      <c r="G8093" s="28" t="str">
        <f t="shared" si="134"/>
        <v/>
      </c>
      <c r="H8093" s="31"/>
    </row>
    <row r="8094" spans="2:8">
      <c r="B8094" s="27"/>
      <c r="C8094" s="27"/>
      <c r="D8094" s="27"/>
      <c r="E8094" s="27"/>
      <c r="F8094" s="26"/>
      <c r="G8094" s="28" t="str">
        <f t="shared" si="134"/>
        <v/>
      </c>
      <c r="H8094" s="31"/>
    </row>
    <row r="8095" spans="2:8">
      <c r="B8095" s="27"/>
      <c r="C8095" s="27"/>
      <c r="D8095" s="27"/>
      <c r="E8095" s="27"/>
      <c r="F8095" s="26"/>
      <c r="G8095" s="28" t="str">
        <f t="shared" si="134"/>
        <v/>
      </c>
      <c r="H8095" s="31"/>
    </row>
    <row r="8096" spans="2:8">
      <c r="B8096" s="27"/>
      <c r="C8096" s="27"/>
      <c r="D8096" s="27"/>
      <c r="E8096" s="27"/>
      <c r="F8096" s="26"/>
      <c r="G8096" s="28" t="str">
        <f t="shared" si="134"/>
        <v/>
      </c>
      <c r="H8096" s="31"/>
    </row>
    <row r="8097" spans="2:8">
      <c r="B8097" s="27"/>
      <c r="C8097" s="27"/>
      <c r="D8097" s="27"/>
      <c r="E8097" s="27"/>
      <c r="F8097" s="26"/>
      <c r="G8097" s="28" t="str">
        <f t="shared" si="134"/>
        <v/>
      </c>
      <c r="H8097" s="31"/>
    </row>
    <row r="8098" spans="2:8">
      <c r="B8098" s="27"/>
      <c r="C8098" s="27"/>
      <c r="D8098" s="27"/>
      <c r="E8098" s="27"/>
      <c r="F8098" s="26"/>
      <c r="G8098" s="28" t="str">
        <f t="shared" si="134"/>
        <v/>
      </c>
      <c r="H8098" s="31"/>
    </row>
    <row r="8099" spans="2:8">
      <c r="B8099" s="27"/>
      <c r="C8099" s="27"/>
      <c r="D8099" s="27"/>
      <c r="E8099" s="27"/>
      <c r="F8099" s="26"/>
      <c r="G8099" s="28" t="str">
        <f t="shared" si="134"/>
        <v/>
      </c>
      <c r="H8099" s="31"/>
    </row>
    <row r="8100" spans="2:8">
      <c r="B8100" s="27"/>
      <c r="C8100" s="27"/>
      <c r="D8100" s="27"/>
      <c r="E8100" s="27"/>
      <c r="F8100" s="26"/>
      <c r="G8100" s="28" t="str">
        <f t="shared" si="134"/>
        <v/>
      </c>
      <c r="H8100" s="31"/>
    </row>
    <row r="8101" spans="2:8">
      <c r="B8101" s="27"/>
      <c r="C8101" s="27"/>
      <c r="D8101" s="27"/>
      <c r="E8101" s="27"/>
      <c r="F8101" s="26"/>
      <c r="G8101" s="28" t="str">
        <f t="shared" si="134"/>
        <v/>
      </c>
      <c r="H8101" s="31"/>
    </row>
    <row r="8102" spans="2:8">
      <c r="B8102" s="27"/>
      <c r="C8102" s="27"/>
      <c r="D8102" s="27"/>
      <c r="E8102" s="27"/>
      <c r="F8102" s="26"/>
      <c r="G8102" s="28" t="str">
        <f t="shared" si="134"/>
        <v/>
      </c>
      <c r="H8102" s="31"/>
    </row>
    <row r="8103" spans="2:8">
      <c r="B8103" s="27"/>
      <c r="C8103" s="27"/>
      <c r="D8103" s="27"/>
      <c r="E8103" s="27"/>
      <c r="F8103" s="26"/>
      <c r="G8103" s="28" t="str">
        <f t="shared" si="134"/>
        <v/>
      </c>
      <c r="H8103" s="31"/>
    </row>
    <row r="8104" spans="2:8">
      <c r="B8104" s="27"/>
      <c r="C8104" s="27"/>
      <c r="D8104" s="27"/>
      <c r="E8104" s="27"/>
      <c r="F8104" s="26"/>
      <c r="G8104" s="28" t="str">
        <f t="shared" si="134"/>
        <v/>
      </c>
      <c r="H8104" s="31"/>
    </row>
    <row r="8105" spans="2:8">
      <c r="B8105" s="27"/>
      <c r="C8105" s="27"/>
      <c r="D8105" s="27"/>
      <c r="E8105" s="27"/>
      <c r="F8105" s="26"/>
      <c r="G8105" s="28" t="str">
        <f t="shared" ref="G8105:G8168" si="135">IF(F8105="","",IF(F8105="EI",4,IF(F8105="EO",5.2,IF(F8105="EQ",3.9,IF(F8105="ILF",7.5,IF(F8105="EIF",5.4))))))</f>
        <v/>
      </c>
      <c r="H8105" s="31"/>
    </row>
    <row r="8106" spans="2:8">
      <c r="B8106" s="27"/>
      <c r="C8106" s="27"/>
      <c r="D8106" s="27"/>
      <c r="E8106" s="27"/>
      <c r="F8106" s="26"/>
      <c r="G8106" s="28" t="str">
        <f t="shared" si="135"/>
        <v/>
      </c>
      <c r="H8106" s="31"/>
    </row>
    <row r="8107" spans="2:8">
      <c r="B8107" s="27"/>
      <c r="C8107" s="27"/>
      <c r="D8107" s="27"/>
      <c r="E8107" s="27"/>
      <c r="F8107" s="26"/>
      <c r="G8107" s="28" t="str">
        <f t="shared" si="135"/>
        <v/>
      </c>
      <c r="H8107" s="31"/>
    </row>
    <row r="8108" spans="2:8">
      <c r="B8108" s="27"/>
      <c r="C8108" s="27"/>
      <c r="D8108" s="27"/>
      <c r="E8108" s="27"/>
      <c r="F8108" s="26"/>
      <c r="G8108" s="28" t="str">
        <f t="shared" si="135"/>
        <v/>
      </c>
      <c r="H8108" s="31"/>
    </row>
    <row r="8109" spans="2:8">
      <c r="B8109" s="27"/>
      <c r="C8109" s="27"/>
      <c r="D8109" s="27"/>
      <c r="E8109" s="27"/>
      <c r="F8109" s="26"/>
      <c r="G8109" s="28" t="str">
        <f t="shared" si="135"/>
        <v/>
      </c>
      <c r="H8109" s="31"/>
    </row>
    <row r="8110" spans="2:8">
      <c r="B8110" s="27"/>
      <c r="C8110" s="27"/>
      <c r="D8110" s="27"/>
      <c r="E8110" s="27"/>
      <c r="F8110" s="26"/>
      <c r="G8110" s="28" t="str">
        <f t="shared" si="135"/>
        <v/>
      </c>
      <c r="H8110" s="31"/>
    </row>
    <row r="8111" spans="2:8">
      <c r="B8111" s="27"/>
      <c r="C8111" s="27"/>
      <c r="D8111" s="27"/>
      <c r="E8111" s="27"/>
      <c r="F8111" s="26"/>
      <c r="G8111" s="28" t="str">
        <f t="shared" si="135"/>
        <v/>
      </c>
      <c r="H8111" s="31"/>
    </row>
    <row r="8112" spans="2:8">
      <c r="B8112" s="27"/>
      <c r="C8112" s="27"/>
      <c r="D8112" s="27"/>
      <c r="E8112" s="27"/>
      <c r="F8112" s="26"/>
      <c r="G8112" s="28" t="str">
        <f t="shared" si="135"/>
        <v/>
      </c>
      <c r="H8112" s="31"/>
    </row>
    <row r="8113" spans="2:8">
      <c r="B8113" s="27"/>
      <c r="C8113" s="27"/>
      <c r="D8113" s="27"/>
      <c r="E8113" s="27"/>
      <c r="F8113" s="26"/>
      <c r="G8113" s="28" t="str">
        <f t="shared" si="135"/>
        <v/>
      </c>
      <c r="H8113" s="31"/>
    </row>
    <row r="8114" spans="2:8">
      <c r="B8114" s="27"/>
      <c r="C8114" s="27"/>
      <c r="D8114" s="27"/>
      <c r="E8114" s="27"/>
      <c r="F8114" s="26"/>
      <c r="G8114" s="28" t="str">
        <f t="shared" si="135"/>
        <v/>
      </c>
      <c r="H8114" s="31"/>
    </row>
    <row r="8115" spans="2:8">
      <c r="B8115" s="27"/>
      <c r="C8115" s="27"/>
      <c r="D8115" s="27"/>
      <c r="E8115" s="27"/>
      <c r="F8115" s="26"/>
      <c r="G8115" s="28" t="str">
        <f t="shared" si="135"/>
        <v/>
      </c>
      <c r="H8115" s="31"/>
    </row>
    <row r="8116" spans="2:8">
      <c r="B8116" s="27"/>
      <c r="C8116" s="27"/>
      <c r="D8116" s="27"/>
      <c r="E8116" s="27"/>
      <c r="F8116" s="26"/>
      <c r="G8116" s="28" t="str">
        <f t="shared" si="135"/>
        <v/>
      </c>
      <c r="H8116" s="31"/>
    </row>
    <row r="8117" spans="2:8">
      <c r="B8117" s="27"/>
      <c r="C8117" s="27"/>
      <c r="D8117" s="27"/>
      <c r="E8117" s="27"/>
      <c r="F8117" s="26"/>
      <c r="G8117" s="28" t="str">
        <f t="shared" si="135"/>
        <v/>
      </c>
      <c r="H8117" s="31"/>
    </row>
    <row r="8118" spans="2:8">
      <c r="B8118" s="27"/>
      <c r="C8118" s="27"/>
      <c r="D8118" s="27"/>
      <c r="E8118" s="27"/>
      <c r="F8118" s="26"/>
      <c r="G8118" s="28" t="str">
        <f t="shared" si="135"/>
        <v/>
      </c>
      <c r="H8118" s="31"/>
    </row>
    <row r="8119" spans="2:8">
      <c r="B8119" s="27"/>
      <c r="C8119" s="27"/>
      <c r="D8119" s="27"/>
      <c r="E8119" s="27"/>
      <c r="F8119" s="26"/>
      <c r="G8119" s="28" t="str">
        <f t="shared" si="135"/>
        <v/>
      </c>
      <c r="H8119" s="31"/>
    </row>
    <row r="8120" spans="2:8">
      <c r="B8120" s="27"/>
      <c r="C8120" s="27"/>
      <c r="D8120" s="27"/>
      <c r="E8120" s="27"/>
      <c r="F8120" s="26"/>
      <c r="G8120" s="28" t="str">
        <f t="shared" si="135"/>
        <v/>
      </c>
      <c r="H8120" s="31"/>
    </row>
    <row r="8121" spans="2:8">
      <c r="B8121" s="27"/>
      <c r="C8121" s="27"/>
      <c r="D8121" s="27"/>
      <c r="E8121" s="27"/>
      <c r="F8121" s="26"/>
      <c r="G8121" s="28" t="str">
        <f t="shared" si="135"/>
        <v/>
      </c>
      <c r="H8121" s="31"/>
    </row>
    <row r="8122" spans="2:8">
      <c r="B8122" s="27"/>
      <c r="C8122" s="27"/>
      <c r="D8122" s="27"/>
      <c r="E8122" s="27"/>
      <c r="F8122" s="26"/>
      <c r="G8122" s="28" t="str">
        <f t="shared" si="135"/>
        <v/>
      </c>
      <c r="H8122" s="31"/>
    </row>
    <row r="8123" spans="2:8">
      <c r="B8123" s="27"/>
      <c r="C8123" s="27"/>
      <c r="D8123" s="27"/>
      <c r="E8123" s="27"/>
      <c r="F8123" s="26"/>
      <c r="G8123" s="28" t="str">
        <f t="shared" si="135"/>
        <v/>
      </c>
      <c r="H8123" s="31"/>
    </row>
    <row r="8124" spans="2:8">
      <c r="B8124" s="27"/>
      <c r="C8124" s="27"/>
      <c r="D8124" s="27"/>
      <c r="E8124" s="27"/>
      <c r="F8124" s="26"/>
      <c r="G8124" s="28" t="str">
        <f t="shared" si="135"/>
        <v/>
      </c>
      <c r="H8124" s="31"/>
    </row>
    <row r="8125" spans="2:8">
      <c r="B8125" s="27"/>
      <c r="C8125" s="27"/>
      <c r="D8125" s="27"/>
      <c r="E8125" s="27"/>
      <c r="F8125" s="26"/>
      <c r="G8125" s="28" t="str">
        <f t="shared" si="135"/>
        <v/>
      </c>
      <c r="H8125" s="31"/>
    </row>
    <row r="8126" spans="2:8">
      <c r="B8126" s="27"/>
      <c r="C8126" s="27"/>
      <c r="D8126" s="27"/>
      <c r="E8126" s="27"/>
      <c r="F8126" s="26"/>
      <c r="G8126" s="28" t="str">
        <f t="shared" si="135"/>
        <v/>
      </c>
      <c r="H8126" s="31"/>
    </row>
    <row r="8127" spans="2:8">
      <c r="B8127" s="27"/>
      <c r="C8127" s="27"/>
      <c r="D8127" s="27"/>
      <c r="E8127" s="27"/>
      <c r="F8127" s="26"/>
      <c r="G8127" s="28" t="str">
        <f t="shared" si="135"/>
        <v/>
      </c>
      <c r="H8127" s="31"/>
    </row>
    <row r="8128" spans="2:8">
      <c r="B8128" s="27"/>
      <c r="C8128" s="27"/>
      <c r="D8128" s="27"/>
      <c r="E8128" s="27"/>
      <c r="F8128" s="26"/>
      <c r="G8128" s="28" t="str">
        <f t="shared" si="135"/>
        <v/>
      </c>
      <c r="H8128" s="31"/>
    </row>
    <row r="8129" spans="2:8">
      <c r="B8129" s="27"/>
      <c r="C8129" s="27"/>
      <c r="D8129" s="27"/>
      <c r="E8129" s="27"/>
      <c r="F8129" s="26"/>
      <c r="G8129" s="28" t="str">
        <f t="shared" si="135"/>
        <v/>
      </c>
      <c r="H8129" s="31"/>
    </row>
    <row r="8130" spans="2:8">
      <c r="B8130" s="27"/>
      <c r="C8130" s="27"/>
      <c r="D8130" s="27"/>
      <c r="E8130" s="27"/>
      <c r="F8130" s="26"/>
      <c r="G8130" s="28" t="str">
        <f t="shared" si="135"/>
        <v/>
      </c>
      <c r="H8130" s="31"/>
    </row>
    <row r="8131" spans="2:8">
      <c r="B8131" s="27"/>
      <c r="C8131" s="27"/>
      <c r="D8131" s="27"/>
      <c r="E8131" s="27"/>
      <c r="F8131" s="26"/>
      <c r="G8131" s="28" t="str">
        <f t="shared" si="135"/>
        <v/>
      </c>
      <c r="H8131" s="31"/>
    </row>
    <row r="8132" spans="2:8">
      <c r="B8132" s="27"/>
      <c r="C8132" s="27"/>
      <c r="D8132" s="27"/>
      <c r="E8132" s="27"/>
      <c r="F8132" s="26"/>
      <c r="G8132" s="28" t="str">
        <f t="shared" si="135"/>
        <v/>
      </c>
      <c r="H8132" s="31"/>
    </row>
    <row r="8133" spans="2:8">
      <c r="B8133" s="27"/>
      <c r="C8133" s="27"/>
      <c r="D8133" s="27"/>
      <c r="E8133" s="27"/>
      <c r="F8133" s="26"/>
      <c r="G8133" s="28" t="str">
        <f t="shared" si="135"/>
        <v/>
      </c>
      <c r="H8133" s="31"/>
    </row>
    <row r="8134" spans="2:8">
      <c r="B8134" s="27"/>
      <c r="C8134" s="27"/>
      <c r="D8134" s="27"/>
      <c r="E8134" s="27"/>
      <c r="F8134" s="26"/>
      <c r="G8134" s="28" t="str">
        <f t="shared" si="135"/>
        <v/>
      </c>
      <c r="H8134" s="31"/>
    </row>
    <row r="8135" spans="2:8">
      <c r="B8135" s="27"/>
      <c r="C8135" s="27"/>
      <c r="D8135" s="27"/>
      <c r="E8135" s="27"/>
      <c r="F8135" s="26"/>
      <c r="G8135" s="28" t="str">
        <f t="shared" si="135"/>
        <v/>
      </c>
      <c r="H8135" s="31"/>
    </row>
    <row r="8136" spans="2:8">
      <c r="B8136" s="27"/>
      <c r="C8136" s="27"/>
      <c r="D8136" s="27"/>
      <c r="E8136" s="27"/>
      <c r="F8136" s="26"/>
      <c r="G8136" s="28" t="str">
        <f t="shared" si="135"/>
        <v/>
      </c>
      <c r="H8136" s="31"/>
    </row>
    <row r="8137" spans="2:8">
      <c r="B8137" s="27"/>
      <c r="C8137" s="27"/>
      <c r="D8137" s="27"/>
      <c r="E8137" s="27"/>
      <c r="F8137" s="26"/>
      <c r="G8137" s="28" t="str">
        <f t="shared" si="135"/>
        <v/>
      </c>
      <c r="H8137" s="31"/>
    </row>
    <row r="8138" spans="2:8">
      <c r="B8138" s="27"/>
      <c r="C8138" s="27"/>
      <c r="D8138" s="27"/>
      <c r="E8138" s="27"/>
      <c r="F8138" s="26"/>
      <c r="G8138" s="28" t="str">
        <f t="shared" si="135"/>
        <v/>
      </c>
      <c r="H8138" s="31"/>
    </row>
    <row r="8139" spans="2:8">
      <c r="B8139" s="27"/>
      <c r="C8139" s="27"/>
      <c r="D8139" s="27"/>
      <c r="E8139" s="27"/>
      <c r="F8139" s="26"/>
      <c r="G8139" s="28" t="str">
        <f t="shared" si="135"/>
        <v/>
      </c>
      <c r="H8139" s="31"/>
    </row>
    <row r="8140" spans="2:8">
      <c r="B8140" s="27"/>
      <c r="C8140" s="27"/>
      <c r="D8140" s="27"/>
      <c r="E8140" s="27"/>
      <c r="F8140" s="26"/>
      <c r="G8140" s="28" t="str">
        <f t="shared" si="135"/>
        <v/>
      </c>
      <c r="H8140" s="31"/>
    </row>
    <row r="8141" spans="2:8">
      <c r="B8141" s="27"/>
      <c r="C8141" s="27"/>
      <c r="D8141" s="27"/>
      <c r="E8141" s="27"/>
      <c r="F8141" s="26"/>
      <c r="G8141" s="28" t="str">
        <f t="shared" si="135"/>
        <v/>
      </c>
      <c r="H8141" s="31"/>
    </row>
    <row r="8142" spans="2:8">
      <c r="B8142" s="27"/>
      <c r="C8142" s="27"/>
      <c r="D8142" s="27"/>
      <c r="E8142" s="27"/>
      <c r="F8142" s="26"/>
      <c r="G8142" s="28" t="str">
        <f t="shared" si="135"/>
        <v/>
      </c>
      <c r="H8142" s="31"/>
    </row>
    <row r="8143" spans="2:8">
      <c r="B8143" s="27"/>
      <c r="C8143" s="27"/>
      <c r="D8143" s="27"/>
      <c r="E8143" s="27"/>
      <c r="F8143" s="26"/>
      <c r="G8143" s="28" t="str">
        <f t="shared" si="135"/>
        <v/>
      </c>
      <c r="H8143" s="31"/>
    </row>
    <row r="8144" spans="2:8">
      <c r="B8144" s="27"/>
      <c r="C8144" s="27"/>
      <c r="D8144" s="27"/>
      <c r="E8144" s="27"/>
      <c r="F8144" s="26"/>
      <c r="G8144" s="28" t="str">
        <f t="shared" si="135"/>
        <v/>
      </c>
      <c r="H8144" s="31"/>
    </row>
    <row r="8145" spans="2:8">
      <c r="B8145" s="27"/>
      <c r="C8145" s="27"/>
      <c r="D8145" s="27"/>
      <c r="E8145" s="27"/>
      <c r="F8145" s="26"/>
      <c r="G8145" s="28" t="str">
        <f t="shared" si="135"/>
        <v/>
      </c>
      <c r="H8145" s="31"/>
    </row>
    <row r="8146" spans="2:8">
      <c r="B8146" s="27"/>
      <c r="C8146" s="27"/>
      <c r="D8146" s="27"/>
      <c r="E8146" s="27"/>
      <c r="F8146" s="26"/>
      <c r="G8146" s="28" t="str">
        <f t="shared" si="135"/>
        <v/>
      </c>
      <c r="H8146" s="31"/>
    </row>
    <row r="8147" spans="2:8">
      <c r="B8147" s="27"/>
      <c r="C8147" s="27"/>
      <c r="D8147" s="27"/>
      <c r="E8147" s="27"/>
      <c r="F8147" s="26"/>
      <c r="G8147" s="28" t="str">
        <f t="shared" si="135"/>
        <v/>
      </c>
      <c r="H8147" s="31"/>
    </row>
    <row r="8148" spans="2:8">
      <c r="B8148" s="27"/>
      <c r="C8148" s="27"/>
      <c r="D8148" s="27"/>
      <c r="E8148" s="27"/>
      <c r="F8148" s="26"/>
      <c r="G8148" s="28" t="str">
        <f t="shared" si="135"/>
        <v/>
      </c>
      <c r="H8148" s="31"/>
    </row>
    <row r="8149" spans="2:8">
      <c r="B8149" s="27"/>
      <c r="C8149" s="27"/>
      <c r="D8149" s="27"/>
      <c r="E8149" s="27"/>
      <c r="F8149" s="26"/>
      <c r="G8149" s="28" t="str">
        <f t="shared" si="135"/>
        <v/>
      </c>
      <c r="H8149" s="31"/>
    </row>
    <row r="8150" spans="2:8">
      <c r="B8150" s="27"/>
      <c r="C8150" s="27"/>
      <c r="D8150" s="27"/>
      <c r="E8150" s="27"/>
      <c r="F8150" s="26"/>
      <c r="G8150" s="28" t="str">
        <f t="shared" si="135"/>
        <v/>
      </c>
      <c r="H8150" s="31"/>
    </row>
    <row r="8151" spans="2:8">
      <c r="B8151" s="27"/>
      <c r="C8151" s="27"/>
      <c r="D8151" s="27"/>
      <c r="E8151" s="27"/>
      <c r="F8151" s="26"/>
      <c r="G8151" s="28" t="str">
        <f t="shared" si="135"/>
        <v/>
      </c>
      <c r="H8151" s="31"/>
    </row>
    <row r="8152" spans="2:8">
      <c r="B8152" s="27"/>
      <c r="C8152" s="27"/>
      <c r="D8152" s="27"/>
      <c r="E8152" s="27"/>
      <c r="F8152" s="26"/>
      <c r="G8152" s="28" t="str">
        <f t="shared" si="135"/>
        <v/>
      </c>
      <c r="H8152" s="31"/>
    </row>
    <row r="8153" spans="2:8">
      <c r="B8153" s="27"/>
      <c r="C8153" s="27"/>
      <c r="D8153" s="27"/>
      <c r="E8153" s="27"/>
      <c r="F8153" s="26"/>
      <c r="G8153" s="28" t="str">
        <f t="shared" si="135"/>
        <v/>
      </c>
      <c r="H8153" s="31"/>
    </row>
    <row r="8154" spans="2:8">
      <c r="B8154" s="27"/>
      <c r="C8154" s="27"/>
      <c r="D8154" s="27"/>
      <c r="E8154" s="27"/>
      <c r="F8154" s="26"/>
      <c r="G8154" s="28" t="str">
        <f t="shared" si="135"/>
        <v/>
      </c>
      <c r="H8154" s="31"/>
    </row>
    <row r="8155" spans="2:8">
      <c r="B8155" s="27"/>
      <c r="C8155" s="27"/>
      <c r="D8155" s="27"/>
      <c r="E8155" s="27"/>
      <c r="F8155" s="26"/>
      <c r="G8155" s="28" t="str">
        <f t="shared" si="135"/>
        <v/>
      </c>
      <c r="H8155" s="31"/>
    </row>
    <row r="8156" spans="2:8">
      <c r="B8156" s="27"/>
      <c r="C8156" s="27"/>
      <c r="D8156" s="27"/>
      <c r="E8156" s="27"/>
      <c r="F8156" s="26"/>
      <c r="G8156" s="28" t="str">
        <f t="shared" si="135"/>
        <v/>
      </c>
      <c r="H8156" s="31"/>
    </row>
    <row r="8157" spans="2:8">
      <c r="B8157" s="27"/>
      <c r="C8157" s="27"/>
      <c r="D8157" s="27"/>
      <c r="E8157" s="27"/>
      <c r="F8157" s="26"/>
      <c r="G8157" s="28" t="str">
        <f t="shared" si="135"/>
        <v/>
      </c>
      <c r="H8157" s="31"/>
    </row>
    <row r="8158" spans="2:8">
      <c r="B8158" s="27"/>
      <c r="C8158" s="27"/>
      <c r="D8158" s="27"/>
      <c r="E8158" s="27"/>
      <c r="F8158" s="26"/>
      <c r="G8158" s="28" t="str">
        <f t="shared" si="135"/>
        <v/>
      </c>
      <c r="H8158" s="31"/>
    </row>
    <row r="8159" spans="2:8">
      <c r="B8159" s="27"/>
      <c r="C8159" s="27"/>
      <c r="D8159" s="27"/>
      <c r="E8159" s="27"/>
      <c r="F8159" s="26"/>
      <c r="G8159" s="28" t="str">
        <f t="shared" si="135"/>
        <v/>
      </c>
      <c r="H8159" s="31"/>
    </row>
    <row r="8160" spans="2:8">
      <c r="B8160" s="27"/>
      <c r="C8160" s="27"/>
      <c r="D8160" s="27"/>
      <c r="E8160" s="27"/>
      <c r="F8160" s="26"/>
      <c r="G8160" s="28" t="str">
        <f t="shared" si="135"/>
        <v/>
      </c>
      <c r="H8160" s="31"/>
    </row>
    <row r="8161" spans="2:8">
      <c r="B8161" s="27"/>
      <c r="C8161" s="27"/>
      <c r="D8161" s="27"/>
      <c r="E8161" s="27"/>
      <c r="F8161" s="26"/>
      <c r="G8161" s="28" t="str">
        <f t="shared" si="135"/>
        <v/>
      </c>
      <c r="H8161" s="31"/>
    </row>
    <row r="8162" spans="2:8">
      <c r="B8162" s="27"/>
      <c r="C8162" s="27"/>
      <c r="D8162" s="27"/>
      <c r="E8162" s="27"/>
      <c r="F8162" s="26"/>
      <c r="G8162" s="28" t="str">
        <f t="shared" si="135"/>
        <v/>
      </c>
      <c r="H8162" s="31"/>
    </row>
    <row r="8163" spans="2:8">
      <c r="B8163" s="27"/>
      <c r="C8163" s="27"/>
      <c r="D8163" s="27"/>
      <c r="E8163" s="27"/>
      <c r="F8163" s="26"/>
      <c r="G8163" s="28" t="str">
        <f t="shared" si="135"/>
        <v/>
      </c>
      <c r="H8163" s="31"/>
    </row>
    <row r="8164" spans="2:8">
      <c r="B8164" s="27"/>
      <c r="C8164" s="27"/>
      <c r="D8164" s="27"/>
      <c r="E8164" s="27"/>
      <c r="F8164" s="26"/>
      <c r="G8164" s="28" t="str">
        <f t="shared" si="135"/>
        <v/>
      </c>
      <c r="H8164" s="31"/>
    </row>
    <row r="8165" spans="2:8">
      <c r="B8165" s="27"/>
      <c r="C8165" s="27"/>
      <c r="D8165" s="27"/>
      <c r="E8165" s="27"/>
      <c r="F8165" s="26"/>
      <c r="G8165" s="28" t="str">
        <f t="shared" si="135"/>
        <v/>
      </c>
      <c r="H8165" s="31"/>
    </row>
    <row r="8166" spans="2:8">
      <c r="B8166" s="27"/>
      <c r="C8166" s="27"/>
      <c r="D8166" s="27"/>
      <c r="E8166" s="27"/>
      <c r="F8166" s="26"/>
      <c r="G8166" s="28" t="str">
        <f t="shared" si="135"/>
        <v/>
      </c>
      <c r="H8166" s="31"/>
    </row>
    <row r="8167" spans="2:8">
      <c r="B8167" s="27"/>
      <c r="C8167" s="27"/>
      <c r="D8167" s="27"/>
      <c r="E8167" s="27"/>
      <c r="F8167" s="26"/>
      <c r="G8167" s="28" t="str">
        <f t="shared" si="135"/>
        <v/>
      </c>
      <c r="H8167" s="31"/>
    </row>
    <row r="8168" spans="2:8">
      <c r="B8168" s="27"/>
      <c r="C8168" s="27"/>
      <c r="D8168" s="27"/>
      <c r="E8168" s="27"/>
      <c r="F8168" s="26"/>
      <c r="G8168" s="28" t="str">
        <f t="shared" si="135"/>
        <v/>
      </c>
      <c r="H8168" s="31"/>
    </row>
    <row r="8169" spans="2:8">
      <c r="B8169" s="27"/>
      <c r="C8169" s="27"/>
      <c r="D8169" s="27"/>
      <c r="E8169" s="27"/>
      <c r="F8169" s="26"/>
      <c r="G8169" s="28" t="str">
        <f t="shared" ref="G8169:G8232" si="136">IF(F8169="","",IF(F8169="EI",4,IF(F8169="EO",5.2,IF(F8169="EQ",3.9,IF(F8169="ILF",7.5,IF(F8169="EIF",5.4))))))</f>
        <v/>
      </c>
      <c r="H8169" s="31"/>
    </row>
    <row r="8170" spans="2:8">
      <c r="B8170" s="27"/>
      <c r="C8170" s="27"/>
      <c r="D8170" s="27"/>
      <c r="E8170" s="27"/>
      <c r="F8170" s="26"/>
      <c r="G8170" s="28" t="str">
        <f t="shared" si="136"/>
        <v/>
      </c>
      <c r="H8170" s="31"/>
    </row>
    <row r="8171" spans="2:8">
      <c r="B8171" s="27"/>
      <c r="C8171" s="27"/>
      <c r="D8171" s="27"/>
      <c r="E8171" s="27"/>
      <c r="F8171" s="26"/>
      <c r="G8171" s="28" t="str">
        <f t="shared" si="136"/>
        <v/>
      </c>
      <c r="H8171" s="31"/>
    </row>
    <row r="8172" spans="2:8">
      <c r="B8172" s="27"/>
      <c r="C8172" s="27"/>
      <c r="D8172" s="27"/>
      <c r="E8172" s="27"/>
      <c r="F8172" s="26"/>
      <c r="G8172" s="28" t="str">
        <f t="shared" si="136"/>
        <v/>
      </c>
      <c r="H8172" s="31"/>
    </row>
    <row r="8173" spans="2:8">
      <c r="B8173" s="27"/>
      <c r="C8173" s="27"/>
      <c r="D8173" s="27"/>
      <c r="E8173" s="27"/>
      <c r="F8173" s="26"/>
      <c r="G8173" s="28" t="str">
        <f t="shared" si="136"/>
        <v/>
      </c>
      <c r="H8173" s="31"/>
    </row>
    <row r="8174" spans="2:8">
      <c r="B8174" s="27"/>
      <c r="C8174" s="27"/>
      <c r="D8174" s="27"/>
      <c r="E8174" s="27"/>
      <c r="F8174" s="26"/>
      <c r="G8174" s="28" t="str">
        <f t="shared" si="136"/>
        <v/>
      </c>
      <c r="H8174" s="31"/>
    </row>
    <row r="8175" spans="2:8">
      <c r="B8175" s="27"/>
      <c r="C8175" s="27"/>
      <c r="D8175" s="27"/>
      <c r="E8175" s="27"/>
      <c r="F8175" s="26"/>
      <c r="G8175" s="28" t="str">
        <f t="shared" si="136"/>
        <v/>
      </c>
      <c r="H8175" s="31"/>
    </row>
    <row r="8176" spans="2:8">
      <c r="B8176" s="27"/>
      <c r="C8176" s="27"/>
      <c r="D8176" s="27"/>
      <c r="E8176" s="27"/>
      <c r="F8176" s="26"/>
      <c r="G8176" s="28" t="str">
        <f t="shared" si="136"/>
        <v/>
      </c>
      <c r="H8176" s="31"/>
    </row>
    <row r="8177" spans="2:8">
      <c r="B8177" s="27"/>
      <c r="C8177" s="27"/>
      <c r="D8177" s="27"/>
      <c r="E8177" s="27"/>
      <c r="F8177" s="26"/>
      <c r="G8177" s="28" t="str">
        <f t="shared" si="136"/>
        <v/>
      </c>
      <c r="H8177" s="31"/>
    </row>
    <row r="8178" spans="2:8">
      <c r="B8178" s="27"/>
      <c r="C8178" s="27"/>
      <c r="D8178" s="27"/>
      <c r="E8178" s="27"/>
      <c r="F8178" s="26"/>
      <c r="G8178" s="28" t="str">
        <f t="shared" si="136"/>
        <v/>
      </c>
      <c r="H8178" s="31"/>
    </row>
    <row r="8179" spans="2:8">
      <c r="B8179" s="27"/>
      <c r="C8179" s="27"/>
      <c r="D8179" s="27"/>
      <c r="E8179" s="27"/>
      <c r="F8179" s="26"/>
      <c r="G8179" s="28" t="str">
        <f t="shared" si="136"/>
        <v/>
      </c>
      <c r="H8179" s="31"/>
    </row>
    <row r="8180" spans="2:8">
      <c r="B8180" s="27"/>
      <c r="C8180" s="27"/>
      <c r="D8180" s="27"/>
      <c r="E8180" s="27"/>
      <c r="F8180" s="26"/>
      <c r="G8180" s="28" t="str">
        <f t="shared" si="136"/>
        <v/>
      </c>
      <c r="H8180" s="31"/>
    </row>
    <row r="8181" spans="2:8">
      <c r="B8181" s="27"/>
      <c r="C8181" s="27"/>
      <c r="D8181" s="27"/>
      <c r="E8181" s="27"/>
      <c r="F8181" s="26"/>
      <c r="G8181" s="28" t="str">
        <f t="shared" si="136"/>
        <v/>
      </c>
      <c r="H8181" s="31"/>
    </row>
    <row r="8182" spans="2:8">
      <c r="B8182" s="27"/>
      <c r="C8182" s="27"/>
      <c r="D8182" s="27"/>
      <c r="E8182" s="27"/>
      <c r="F8182" s="26"/>
      <c r="G8182" s="28" t="str">
        <f t="shared" si="136"/>
        <v/>
      </c>
      <c r="H8182" s="31"/>
    </row>
    <row r="8183" spans="2:8">
      <c r="B8183" s="27"/>
      <c r="C8183" s="27"/>
      <c r="D8183" s="27"/>
      <c r="E8183" s="27"/>
      <c r="F8183" s="26"/>
      <c r="G8183" s="28" t="str">
        <f t="shared" si="136"/>
        <v/>
      </c>
      <c r="H8183" s="31"/>
    </row>
    <row r="8184" spans="2:8">
      <c r="B8184" s="27"/>
      <c r="C8184" s="27"/>
      <c r="D8184" s="27"/>
      <c r="E8184" s="27"/>
      <c r="F8184" s="26"/>
      <c r="G8184" s="28" t="str">
        <f t="shared" si="136"/>
        <v/>
      </c>
      <c r="H8184" s="31"/>
    </row>
    <row r="8185" spans="2:8">
      <c r="B8185" s="27"/>
      <c r="C8185" s="27"/>
      <c r="D8185" s="27"/>
      <c r="E8185" s="27"/>
      <c r="F8185" s="26"/>
      <c r="G8185" s="28" t="str">
        <f t="shared" si="136"/>
        <v/>
      </c>
      <c r="H8185" s="31"/>
    </row>
    <row r="8186" spans="2:8">
      <c r="B8186" s="27"/>
      <c r="C8186" s="27"/>
      <c r="D8186" s="27"/>
      <c r="E8186" s="27"/>
      <c r="F8186" s="26"/>
      <c r="G8186" s="28" t="str">
        <f t="shared" si="136"/>
        <v/>
      </c>
      <c r="H8186" s="31"/>
    </row>
    <row r="8187" spans="2:8">
      <c r="B8187" s="27"/>
      <c r="C8187" s="27"/>
      <c r="D8187" s="27"/>
      <c r="E8187" s="27"/>
      <c r="F8187" s="26"/>
      <c r="G8187" s="28" t="str">
        <f t="shared" si="136"/>
        <v/>
      </c>
      <c r="H8187" s="31"/>
    </row>
    <row r="8188" spans="2:8">
      <c r="B8188" s="27"/>
      <c r="C8188" s="27"/>
      <c r="D8188" s="27"/>
      <c r="E8188" s="27"/>
      <c r="F8188" s="26"/>
      <c r="G8188" s="28" t="str">
        <f t="shared" si="136"/>
        <v/>
      </c>
      <c r="H8188" s="31"/>
    </row>
    <row r="8189" spans="2:8">
      <c r="B8189" s="27"/>
      <c r="C8189" s="27"/>
      <c r="D8189" s="27"/>
      <c r="E8189" s="27"/>
      <c r="F8189" s="26"/>
      <c r="G8189" s="28" t="str">
        <f t="shared" si="136"/>
        <v/>
      </c>
      <c r="H8189" s="31"/>
    </row>
    <row r="8190" spans="2:8">
      <c r="B8190" s="27"/>
      <c r="C8190" s="27"/>
      <c r="D8190" s="27"/>
      <c r="E8190" s="27"/>
      <c r="F8190" s="26"/>
      <c r="G8190" s="28" t="str">
        <f t="shared" si="136"/>
        <v/>
      </c>
      <c r="H8190" s="31"/>
    </row>
    <row r="8191" spans="2:8">
      <c r="B8191" s="27"/>
      <c r="C8191" s="27"/>
      <c r="D8191" s="27"/>
      <c r="E8191" s="27"/>
      <c r="F8191" s="26"/>
      <c r="G8191" s="28" t="str">
        <f t="shared" si="136"/>
        <v/>
      </c>
      <c r="H8191" s="31"/>
    </row>
    <row r="8192" spans="2:8">
      <c r="B8192" s="27"/>
      <c r="C8192" s="27"/>
      <c r="D8192" s="27"/>
      <c r="E8192" s="27"/>
      <c r="F8192" s="26"/>
      <c r="G8192" s="28" t="str">
        <f t="shared" si="136"/>
        <v/>
      </c>
      <c r="H8192" s="31"/>
    </row>
    <row r="8193" spans="2:8">
      <c r="B8193" s="27"/>
      <c r="C8193" s="27"/>
      <c r="D8193" s="27"/>
      <c r="E8193" s="27"/>
      <c r="F8193" s="26"/>
      <c r="G8193" s="28" t="str">
        <f t="shared" si="136"/>
        <v/>
      </c>
      <c r="H8193" s="31"/>
    </row>
    <row r="8194" spans="2:8">
      <c r="B8194" s="27"/>
      <c r="C8194" s="27"/>
      <c r="D8194" s="27"/>
      <c r="E8194" s="27"/>
      <c r="F8194" s="26"/>
      <c r="G8194" s="28" t="str">
        <f t="shared" si="136"/>
        <v/>
      </c>
      <c r="H8194" s="31"/>
    </row>
    <row r="8195" spans="2:8">
      <c r="B8195" s="27"/>
      <c r="C8195" s="27"/>
      <c r="D8195" s="27"/>
      <c r="E8195" s="27"/>
      <c r="F8195" s="26"/>
      <c r="G8195" s="28" t="str">
        <f t="shared" si="136"/>
        <v/>
      </c>
      <c r="H8195" s="31"/>
    </row>
    <row r="8196" spans="2:8">
      <c r="B8196" s="27"/>
      <c r="C8196" s="27"/>
      <c r="D8196" s="27"/>
      <c r="E8196" s="27"/>
      <c r="F8196" s="26"/>
      <c r="G8196" s="28" t="str">
        <f t="shared" si="136"/>
        <v/>
      </c>
      <c r="H8196" s="31"/>
    </row>
    <row r="8197" spans="2:8">
      <c r="B8197" s="27"/>
      <c r="C8197" s="27"/>
      <c r="D8197" s="27"/>
      <c r="E8197" s="27"/>
      <c r="F8197" s="26"/>
      <c r="G8197" s="28" t="str">
        <f t="shared" si="136"/>
        <v/>
      </c>
      <c r="H8197" s="31"/>
    </row>
    <row r="8198" spans="2:8">
      <c r="B8198" s="27"/>
      <c r="C8198" s="27"/>
      <c r="D8198" s="27"/>
      <c r="E8198" s="27"/>
      <c r="F8198" s="26"/>
      <c r="G8198" s="28" t="str">
        <f t="shared" si="136"/>
        <v/>
      </c>
      <c r="H8198" s="31"/>
    </row>
    <row r="8199" spans="2:8">
      <c r="B8199" s="27"/>
      <c r="C8199" s="27"/>
      <c r="D8199" s="27"/>
      <c r="E8199" s="27"/>
      <c r="F8199" s="26"/>
      <c r="G8199" s="28" t="str">
        <f t="shared" si="136"/>
        <v/>
      </c>
      <c r="H8199" s="31"/>
    </row>
    <row r="8200" spans="2:8">
      <c r="B8200" s="27"/>
      <c r="C8200" s="27"/>
      <c r="D8200" s="27"/>
      <c r="E8200" s="27"/>
      <c r="F8200" s="26"/>
      <c r="G8200" s="28" t="str">
        <f t="shared" si="136"/>
        <v/>
      </c>
      <c r="H8200" s="31"/>
    </row>
    <row r="8201" spans="2:8">
      <c r="B8201" s="27"/>
      <c r="C8201" s="27"/>
      <c r="D8201" s="27"/>
      <c r="E8201" s="27"/>
      <c r="F8201" s="26"/>
      <c r="G8201" s="28" t="str">
        <f t="shared" si="136"/>
        <v/>
      </c>
      <c r="H8201" s="31"/>
    </row>
    <row r="8202" spans="2:8">
      <c r="B8202" s="27"/>
      <c r="C8202" s="27"/>
      <c r="D8202" s="27"/>
      <c r="E8202" s="27"/>
      <c r="F8202" s="26"/>
      <c r="G8202" s="28" t="str">
        <f t="shared" si="136"/>
        <v/>
      </c>
      <c r="H8202" s="31"/>
    </row>
    <row r="8203" spans="2:8">
      <c r="B8203" s="27"/>
      <c r="C8203" s="27"/>
      <c r="D8203" s="27"/>
      <c r="E8203" s="27"/>
      <c r="F8203" s="26"/>
      <c r="G8203" s="28" t="str">
        <f t="shared" si="136"/>
        <v/>
      </c>
      <c r="H8203" s="31"/>
    </row>
    <row r="8204" spans="2:8">
      <c r="B8204" s="27"/>
      <c r="C8204" s="27"/>
      <c r="D8204" s="27"/>
      <c r="E8204" s="27"/>
      <c r="F8204" s="26"/>
      <c r="G8204" s="28" t="str">
        <f t="shared" si="136"/>
        <v/>
      </c>
      <c r="H8204" s="31"/>
    </row>
    <row r="8205" spans="2:8">
      <c r="B8205" s="27"/>
      <c r="C8205" s="27"/>
      <c r="D8205" s="27"/>
      <c r="E8205" s="27"/>
      <c r="F8205" s="26"/>
      <c r="G8205" s="28" t="str">
        <f t="shared" si="136"/>
        <v/>
      </c>
      <c r="H8205" s="31"/>
    </row>
    <row r="8206" spans="2:8">
      <c r="B8206" s="27"/>
      <c r="C8206" s="27"/>
      <c r="D8206" s="27"/>
      <c r="E8206" s="27"/>
      <c r="F8206" s="26"/>
      <c r="G8206" s="28" t="str">
        <f t="shared" si="136"/>
        <v/>
      </c>
      <c r="H8206" s="31"/>
    </row>
    <row r="8207" spans="2:8">
      <c r="B8207" s="27"/>
      <c r="C8207" s="27"/>
      <c r="D8207" s="27"/>
      <c r="E8207" s="27"/>
      <c r="F8207" s="26"/>
      <c r="G8207" s="28" t="str">
        <f t="shared" si="136"/>
        <v/>
      </c>
      <c r="H8207" s="31"/>
    </row>
    <row r="8208" spans="2:8">
      <c r="B8208" s="27"/>
      <c r="C8208" s="27"/>
      <c r="D8208" s="27"/>
      <c r="E8208" s="27"/>
      <c r="F8208" s="26"/>
      <c r="G8208" s="28" t="str">
        <f t="shared" si="136"/>
        <v/>
      </c>
      <c r="H8208" s="31"/>
    </row>
    <row r="8209" spans="2:8">
      <c r="B8209" s="27"/>
      <c r="C8209" s="27"/>
      <c r="D8209" s="27"/>
      <c r="E8209" s="27"/>
      <c r="F8209" s="26"/>
      <c r="G8209" s="28" t="str">
        <f t="shared" si="136"/>
        <v/>
      </c>
      <c r="H8209" s="31"/>
    </row>
    <row r="8210" spans="2:8">
      <c r="B8210" s="27"/>
      <c r="C8210" s="27"/>
      <c r="D8210" s="27"/>
      <c r="E8210" s="27"/>
      <c r="F8210" s="26"/>
      <c r="G8210" s="28" t="str">
        <f t="shared" si="136"/>
        <v/>
      </c>
      <c r="H8210" s="31"/>
    </row>
    <row r="8211" spans="2:8">
      <c r="B8211" s="27"/>
      <c r="C8211" s="27"/>
      <c r="D8211" s="27"/>
      <c r="E8211" s="27"/>
      <c r="F8211" s="26"/>
      <c r="G8211" s="28" t="str">
        <f t="shared" si="136"/>
        <v/>
      </c>
      <c r="H8211" s="31"/>
    </row>
    <row r="8212" spans="2:8">
      <c r="B8212" s="27"/>
      <c r="C8212" s="27"/>
      <c r="D8212" s="27"/>
      <c r="E8212" s="27"/>
      <c r="F8212" s="26"/>
      <c r="G8212" s="28" t="str">
        <f t="shared" si="136"/>
        <v/>
      </c>
      <c r="H8212" s="31"/>
    </row>
    <row r="8213" spans="2:8">
      <c r="B8213" s="27"/>
      <c r="C8213" s="27"/>
      <c r="D8213" s="27"/>
      <c r="E8213" s="27"/>
      <c r="F8213" s="26"/>
      <c r="G8213" s="28" t="str">
        <f t="shared" si="136"/>
        <v/>
      </c>
      <c r="H8213" s="31"/>
    </row>
    <row r="8214" spans="2:8">
      <c r="B8214" s="27"/>
      <c r="C8214" s="27"/>
      <c r="D8214" s="27"/>
      <c r="E8214" s="27"/>
      <c r="F8214" s="26"/>
      <c r="G8214" s="28" t="str">
        <f t="shared" si="136"/>
        <v/>
      </c>
      <c r="H8214" s="31"/>
    </row>
    <row r="8215" spans="2:8">
      <c r="B8215" s="27"/>
      <c r="C8215" s="27"/>
      <c r="D8215" s="27"/>
      <c r="E8215" s="27"/>
      <c r="F8215" s="26"/>
      <c r="G8215" s="28" t="str">
        <f t="shared" si="136"/>
        <v/>
      </c>
      <c r="H8215" s="31"/>
    </row>
    <row r="8216" spans="2:8">
      <c r="B8216" s="27"/>
      <c r="C8216" s="27"/>
      <c r="D8216" s="27"/>
      <c r="E8216" s="27"/>
      <c r="F8216" s="26"/>
      <c r="G8216" s="28" t="str">
        <f t="shared" si="136"/>
        <v/>
      </c>
      <c r="H8216" s="31"/>
    </row>
    <row r="8217" spans="2:8">
      <c r="B8217" s="27"/>
      <c r="C8217" s="27"/>
      <c r="D8217" s="27"/>
      <c r="E8217" s="27"/>
      <c r="F8217" s="26"/>
      <c r="G8217" s="28" t="str">
        <f t="shared" si="136"/>
        <v/>
      </c>
      <c r="H8217" s="31"/>
    </row>
    <row r="8218" spans="2:8">
      <c r="B8218" s="27"/>
      <c r="C8218" s="27"/>
      <c r="D8218" s="27"/>
      <c r="E8218" s="27"/>
      <c r="F8218" s="26"/>
      <c r="G8218" s="28" t="str">
        <f t="shared" si="136"/>
        <v/>
      </c>
      <c r="H8218" s="31"/>
    </row>
    <row r="8219" spans="2:8">
      <c r="B8219" s="27"/>
      <c r="C8219" s="27"/>
      <c r="D8219" s="27"/>
      <c r="E8219" s="27"/>
      <c r="F8219" s="26"/>
      <c r="G8219" s="28" t="str">
        <f t="shared" si="136"/>
        <v/>
      </c>
      <c r="H8219" s="31"/>
    </row>
    <row r="8220" spans="2:8">
      <c r="B8220" s="27"/>
      <c r="C8220" s="27"/>
      <c r="D8220" s="27"/>
      <c r="E8220" s="27"/>
      <c r="F8220" s="26"/>
      <c r="G8220" s="28" t="str">
        <f t="shared" si="136"/>
        <v/>
      </c>
      <c r="H8220" s="31"/>
    </row>
    <row r="8221" spans="2:8">
      <c r="B8221" s="27"/>
      <c r="C8221" s="27"/>
      <c r="D8221" s="27"/>
      <c r="E8221" s="27"/>
      <c r="F8221" s="26"/>
      <c r="G8221" s="28" t="str">
        <f t="shared" si="136"/>
        <v/>
      </c>
      <c r="H8221" s="31"/>
    </row>
    <row r="8222" spans="2:8">
      <c r="B8222" s="27"/>
      <c r="C8222" s="27"/>
      <c r="D8222" s="27"/>
      <c r="E8222" s="27"/>
      <c r="F8222" s="26"/>
      <c r="G8222" s="28" t="str">
        <f t="shared" si="136"/>
        <v/>
      </c>
      <c r="H8222" s="31"/>
    </row>
    <row r="8223" spans="2:8">
      <c r="B8223" s="27"/>
      <c r="C8223" s="27"/>
      <c r="D8223" s="27"/>
      <c r="E8223" s="27"/>
      <c r="F8223" s="26"/>
      <c r="G8223" s="28" t="str">
        <f t="shared" si="136"/>
        <v/>
      </c>
      <c r="H8223" s="31"/>
    </row>
    <row r="8224" spans="2:8">
      <c r="B8224" s="27"/>
      <c r="C8224" s="27"/>
      <c r="D8224" s="27"/>
      <c r="E8224" s="27"/>
      <c r="F8224" s="26"/>
      <c r="G8224" s="28" t="str">
        <f t="shared" si="136"/>
        <v/>
      </c>
      <c r="H8224" s="31"/>
    </row>
    <row r="8225" spans="2:8">
      <c r="B8225" s="27"/>
      <c r="C8225" s="27"/>
      <c r="D8225" s="27"/>
      <c r="E8225" s="27"/>
      <c r="F8225" s="26"/>
      <c r="G8225" s="28" t="str">
        <f t="shared" si="136"/>
        <v/>
      </c>
      <c r="H8225" s="31"/>
    </row>
    <row r="8226" spans="2:8">
      <c r="B8226" s="27"/>
      <c r="C8226" s="27"/>
      <c r="D8226" s="27"/>
      <c r="E8226" s="27"/>
      <c r="F8226" s="26"/>
      <c r="G8226" s="28" t="str">
        <f t="shared" si="136"/>
        <v/>
      </c>
      <c r="H8226" s="31"/>
    </row>
    <row r="8227" spans="2:8">
      <c r="B8227" s="27"/>
      <c r="C8227" s="27"/>
      <c r="D8227" s="27"/>
      <c r="E8227" s="27"/>
      <c r="F8227" s="26"/>
      <c r="G8227" s="28" t="str">
        <f t="shared" si="136"/>
        <v/>
      </c>
      <c r="H8227" s="31"/>
    </row>
    <row r="8228" spans="2:8">
      <c r="B8228" s="27"/>
      <c r="C8228" s="27"/>
      <c r="D8228" s="27"/>
      <c r="E8228" s="27"/>
      <c r="F8228" s="26"/>
      <c r="G8228" s="28" t="str">
        <f t="shared" si="136"/>
        <v/>
      </c>
      <c r="H8228" s="31"/>
    </row>
    <row r="8229" spans="2:8">
      <c r="B8229" s="27"/>
      <c r="C8229" s="27"/>
      <c r="D8229" s="27"/>
      <c r="E8229" s="27"/>
      <c r="F8229" s="26"/>
      <c r="G8229" s="28" t="str">
        <f t="shared" si="136"/>
        <v/>
      </c>
      <c r="H8229" s="31"/>
    </row>
    <row r="8230" spans="2:8">
      <c r="B8230" s="27"/>
      <c r="C8230" s="27"/>
      <c r="D8230" s="27"/>
      <c r="E8230" s="27"/>
      <c r="F8230" s="26"/>
      <c r="G8230" s="28" t="str">
        <f t="shared" si="136"/>
        <v/>
      </c>
      <c r="H8230" s="31"/>
    </row>
    <row r="8231" spans="2:8">
      <c r="B8231" s="27"/>
      <c r="C8231" s="27"/>
      <c r="D8231" s="27"/>
      <c r="E8231" s="27"/>
      <c r="F8231" s="26"/>
      <c r="G8231" s="28" t="str">
        <f t="shared" si="136"/>
        <v/>
      </c>
      <c r="H8231" s="31"/>
    </row>
    <row r="8232" spans="2:8">
      <c r="B8232" s="27"/>
      <c r="C8232" s="27"/>
      <c r="D8232" s="27"/>
      <c r="E8232" s="27"/>
      <c r="F8232" s="26"/>
      <c r="G8232" s="28" t="str">
        <f t="shared" si="136"/>
        <v/>
      </c>
      <c r="H8232" s="31"/>
    </row>
    <row r="8233" spans="2:8">
      <c r="B8233" s="27"/>
      <c r="C8233" s="27"/>
      <c r="D8233" s="27"/>
      <c r="E8233" s="27"/>
      <c r="F8233" s="26"/>
      <c r="G8233" s="28" t="str">
        <f t="shared" ref="G8233:G8296" si="137">IF(F8233="","",IF(F8233="EI",4,IF(F8233="EO",5.2,IF(F8233="EQ",3.9,IF(F8233="ILF",7.5,IF(F8233="EIF",5.4))))))</f>
        <v/>
      </c>
      <c r="H8233" s="31"/>
    </row>
    <row r="8234" spans="2:8">
      <c r="B8234" s="27"/>
      <c r="C8234" s="27"/>
      <c r="D8234" s="27"/>
      <c r="E8234" s="27"/>
      <c r="F8234" s="26"/>
      <c r="G8234" s="28" t="str">
        <f t="shared" si="137"/>
        <v/>
      </c>
      <c r="H8234" s="31"/>
    </row>
    <row r="8235" spans="2:8">
      <c r="B8235" s="27"/>
      <c r="C8235" s="27"/>
      <c r="D8235" s="27"/>
      <c r="E8235" s="27"/>
      <c r="F8235" s="26"/>
      <c r="G8235" s="28" t="str">
        <f t="shared" si="137"/>
        <v/>
      </c>
      <c r="H8235" s="31"/>
    </row>
    <row r="8236" spans="2:8">
      <c r="B8236" s="27"/>
      <c r="C8236" s="27"/>
      <c r="D8236" s="27"/>
      <c r="E8236" s="27"/>
      <c r="F8236" s="26"/>
      <c r="G8236" s="28" t="str">
        <f t="shared" si="137"/>
        <v/>
      </c>
      <c r="H8236" s="31"/>
    </row>
    <row r="8237" spans="2:8">
      <c r="B8237" s="27"/>
      <c r="C8237" s="27"/>
      <c r="D8237" s="27"/>
      <c r="E8237" s="27"/>
      <c r="F8237" s="26"/>
      <c r="G8237" s="28" t="str">
        <f t="shared" si="137"/>
        <v/>
      </c>
      <c r="H8237" s="31"/>
    </row>
    <row r="8238" spans="2:8">
      <c r="B8238" s="27"/>
      <c r="C8238" s="27"/>
      <c r="D8238" s="27"/>
      <c r="E8238" s="27"/>
      <c r="F8238" s="26"/>
      <c r="G8238" s="28" t="str">
        <f t="shared" si="137"/>
        <v/>
      </c>
      <c r="H8238" s="31"/>
    </row>
    <row r="8239" spans="2:8">
      <c r="B8239" s="27"/>
      <c r="C8239" s="27"/>
      <c r="D8239" s="27"/>
      <c r="E8239" s="27"/>
      <c r="F8239" s="26"/>
      <c r="G8239" s="28" t="str">
        <f t="shared" si="137"/>
        <v/>
      </c>
      <c r="H8239" s="31"/>
    </row>
    <row r="8240" spans="2:8">
      <c r="B8240" s="27"/>
      <c r="C8240" s="27"/>
      <c r="D8240" s="27"/>
      <c r="E8240" s="27"/>
      <c r="F8240" s="26"/>
      <c r="G8240" s="28" t="str">
        <f t="shared" si="137"/>
        <v/>
      </c>
      <c r="H8240" s="31"/>
    </row>
    <row r="8241" spans="2:8">
      <c r="B8241" s="27"/>
      <c r="C8241" s="27"/>
      <c r="D8241" s="27"/>
      <c r="E8241" s="27"/>
      <c r="F8241" s="26"/>
      <c r="G8241" s="28" t="str">
        <f t="shared" si="137"/>
        <v/>
      </c>
      <c r="H8241" s="31"/>
    </row>
    <row r="8242" spans="2:8">
      <c r="B8242" s="27"/>
      <c r="C8242" s="27"/>
      <c r="D8242" s="27"/>
      <c r="E8242" s="27"/>
      <c r="F8242" s="26"/>
      <c r="G8242" s="28" t="str">
        <f t="shared" si="137"/>
        <v/>
      </c>
      <c r="H8242" s="31"/>
    </row>
    <row r="8243" spans="2:8">
      <c r="B8243" s="27"/>
      <c r="C8243" s="27"/>
      <c r="D8243" s="27"/>
      <c r="E8243" s="27"/>
      <c r="F8243" s="26"/>
      <c r="G8243" s="28" t="str">
        <f t="shared" si="137"/>
        <v/>
      </c>
      <c r="H8243" s="31"/>
    </row>
    <row r="8244" spans="2:8">
      <c r="B8244" s="27"/>
      <c r="C8244" s="27"/>
      <c r="D8244" s="27"/>
      <c r="E8244" s="27"/>
      <c r="F8244" s="26"/>
      <c r="G8244" s="28" t="str">
        <f t="shared" si="137"/>
        <v/>
      </c>
      <c r="H8244" s="31"/>
    </row>
    <row r="8245" spans="2:8">
      <c r="B8245" s="27"/>
      <c r="C8245" s="27"/>
      <c r="D8245" s="27"/>
      <c r="E8245" s="27"/>
      <c r="F8245" s="26"/>
      <c r="G8245" s="28" t="str">
        <f t="shared" si="137"/>
        <v/>
      </c>
      <c r="H8245" s="31"/>
    </row>
    <row r="8246" spans="2:8">
      <c r="B8246" s="27"/>
      <c r="C8246" s="27"/>
      <c r="D8246" s="27"/>
      <c r="E8246" s="27"/>
      <c r="F8246" s="26"/>
      <c r="G8246" s="28" t="str">
        <f t="shared" si="137"/>
        <v/>
      </c>
      <c r="H8246" s="31"/>
    </row>
    <row r="8247" spans="2:8">
      <c r="B8247" s="27"/>
      <c r="C8247" s="27"/>
      <c r="D8247" s="27"/>
      <c r="E8247" s="27"/>
      <c r="F8247" s="26"/>
      <c r="G8247" s="28" t="str">
        <f t="shared" si="137"/>
        <v/>
      </c>
      <c r="H8247" s="31"/>
    </row>
    <row r="8248" spans="2:8">
      <c r="B8248" s="27"/>
      <c r="C8248" s="27"/>
      <c r="D8248" s="27"/>
      <c r="E8248" s="27"/>
      <c r="F8248" s="26"/>
      <c r="G8248" s="28" t="str">
        <f t="shared" si="137"/>
        <v/>
      </c>
      <c r="H8248" s="31"/>
    </row>
    <row r="8249" spans="2:8">
      <c r="B8249" s="27"/>
      <c r="C8249" s="27"/>
      <c r="D8249" s="27"/>
      <c r="E8249" s="27"/>
      <c r="F8249" s="26"/>
      <c r="G8249" s="28" t="str">
        <f t="shared" si="137"/>
        <v/>
      </c>
      <c r="H8249" s="31"/>
    </row>
    <row r="8250" spans="2:8">
      <c r="B8250" s="27"/>
      <c r="C8250" s="27"/>
      <c r="D8250" s="27"/>
      <c r="E8250" s="27"/>
      <c r="F8250" s="26"/>
      <c r="G8250" s="28" t="str">
        <f t="shared" si="137"/>
        <v/>
      </c>
      <c r="H8250" s="31"/>
    </row>
    <row r="8251" spans="2:8">
      <c r="B8251" s="27"/>
      <c r="C8251" s="27"/>
      <c r="D8251" s="27"/>
      <c r="E8251" s="27"/>
      <c r="F8251" s="26"/>
      <c r="G8251" s="28" t="str">
        <f t="shared" si="137"/>
        <v/>
      </c>
      <c r="H8251" s="31"/>
    </row>
    <row r="8252" spans="2:8">
      <c r="B8252" s="27"/>
      <c r="C8252" s="27"/>
      <c r="D8252" s="27"/>
      <c r="E8252" s="27"/>
      <c r="F8252" s="26"/>
      <c r="G8252" s="28" t="str">
        <f t="shared" si="137"/>
        <v/>
      </c>
      <c r="H8252" s="31"/>
    </row>
    <row r="8253" spans="2:8">
      <c r="B8253" s="27"/>
      <c r="C8253" s="27"/>
      <c r="D8253" s="27"/>
      <c r="E8253" s="27"/>
      <c r="F8253" s="26"/>
      <c r="G8253" s="28" t="str">
        <f t="shared" si="137"/>
        <v/>
      </c>
      <c r="H8253" s="31"/>
    </row>
    <row r="8254" spans="2:8">
      <c r="B8254" s="27"/>
      <c r="C8254" s="27"/>
      <c r="D8254" s="27"/>
      <c r="E8254" s="27"/>
      <c r="F8254" s="26"/>
      <c r="G8254" s="28" t="str">
        <f t="shared" si="137"/>
        <v/>
      </c>
      <c r="H8254" s="31"/>
    </row>
    <row r="8255" spans="2:8">
      <c r="B8255" s="27"/>
      <c r="C8255" s="27"/>
      <c r="D8255" s="27"/>
      <c r="E8255" s="27"/>
      <c r="F8255" s="26"/>
      <c r="G8255" s="28" t="str">
        <f t="shared" si="137"/>
        <v/>
      </c>
      <c r="H8255" s="31"/>
    </row>
    <row r="8256" spans="2:8">
      <c r="B8256" s="27"/>
      <c r="C8256" s="27"/>
      <c r="D8256" s="27"/>
      <c r="E8256" s="27"/>
      <c r="F8256" s="26"/>
      <c r="G8256" s="28" t="str">
        <f t="shared" si="137"/>
        <v/>
      </c>
      <c r="H8256" s="31"/>
    </row>
    <row r="8257" spans="2:8">
      <c r="B8257" s="27"/>
      <c r="C8257" s="27"/>
      <c r="D8257" s="27"/>
      <c r="E8257" s="27"/>
      <c r="F8257" s="26"/>
      <c r="G8257" s="28" t="str">
        <f t="shared" si="137"/>
        <v/>
      </c>
      <c r="H8257" s="31"/>
    </row>
    <row r="8258" spans="2:8">
      <c r="B8258" s="27"/>
      <c r="C8258" s="27"/>
      <c r="D8258" s="27"/>
      <c r="E8258" s="27"/>
      <c r="F8258" s="26"/>
      <c r="G8258" s="28" t="str">
        <f t="shared" si="137"/>
        <v/>
      </c>
      <c r="H8258" s="31"/>
    </row>
    <row r="8259" spans="2:8">
      <c r="B8259" s="27"/>
      <c r="C8259" s="27"/>
      <c r="D8259" s="27"/>
      <c r="E8259" s="27"/>
      <c r="F8259" s="26"/>
      <c r="G8259" s="28" t="str">
        <f t="shared" si="137"/>
        <v/>
      </c>
      <c r="H8259" s="31"/>
    </row>
    <row r="8260" spans="2:8">
      <c r="B8260" s="27"/>
      <c r="C8260" s="27"/>
      <c r="D8260" s="27"/>
      <c r="E8260" s="27"/>
      <c r="F8260" s="26"/>
      <c r="G8260" s="28" t="str">
        <f t="shared" si="137"/>
        <v/>
      </c>
      <c r="H8260" s="31"/>
    </row>
    <row r="8261" spans="2:8">
      <c r="B8261" s="27"/>
      <c r="C8261" s="27"/>
      <c r="D8261" s="27"/>
      <c r="E8261" s="27"/>
      <c r="F8261" s="26"/>
      <c r="G8261" s="28" t="str">
        <f t="shared" si="137"/>
        <v/>
      </c>
      <c r="H8261" s="31"/>
    </row>
    <row r="8262" spans="2:8">
      <c r="B8262" s="27"/>
      <c r="C8262" s="27"/>
      <c r="D8262" s="27"/>
      <c r="E8262" s="27"/>
      <c r="F8262" s="26"/>
      <c r="G8262" s="28" t="str">
        <f t="shared" si="137"/>
        <v/>
      </c>
      <c r="H8262" s="31"/>
    </row>
    <row r="8263" spans="2:8">
      <c r="B8263" s="27"/>
      <c r="C8263" s="27"/>
      <c r="D8263" s="27"/>
      <c r="E8263" s="27"/>
      <c r="F8263" s="26"/>
      <c r="G8263" s="28" t="str">
        <f t="shared" si="137"/>
        <v/>
      </c>
      <c r="H8263" s="31"/>
    </row>
    <row r="8264" spans="2:8">
      <c r="B8264" s="27"/>
      <c r="C8264" s="27"/>
      <c r="D8264" s="27"/>
      <c r="E8264" s="27"/>
      <c r="F8264" s="26"/>
      <c r="G8264" s="28" t="str">
        <f t="shared" si="137"/>
        <v/>
      </c>
      <c r="H8264" s="31"/>
    </row>
    <row r="8265" spans="2:8">
      <c r="B8265" s="27"/>
      <c r="C8265" s="27"/>
      <c r="D8265" s="27"/>
      <c r="E8265" s="27"/>
      <c r="F8265" s="26"/>
      <c r="G8265" s="28" t="str">
        <f t="shared" si="137"/>
        <v/>
      </c>
      <c r="H8265" s="31"/>
    </row>
    <row r="8266" spans="2:8">
      <c r="B8266" s="27"/>
      <c r="C8266" s="27"/>
      <c r="D8266" s="27"/>
      <c r="E8266" s="27"/>
      <c r="F8266" s="26"/>
      <c r="G8266" s="28" t="str">
        <f t="shared" si="137"/>
        <v/>
      </c>
      <c r="H8266" s="31"/>
    </row>
    <row r="8267" spans="2:8">
      <c r="B8267" s="27"/>
      <c r="C8267" s="27"/>
      <c r="D8267" s="27"/>
      <c r="E8267" s="27"/>
      <c r="F8267" s="26"/>
      <c r="G8267" s="28" t="str">
        <f t="shared" si="137"/>
        <v/>
      </c>
      <c r="H8267" s="31"/>
    </row>
    <row r="8268" spans="2:8">
      <c r="B8268" s="27"/>
      <c r="C8268" s="27"/>
      <c r="D8268" s="27"/>
      <c r="E8268" s="27"/>
      <c r="F8268" s="26"/>
      <c r="G8268" s="28" t="str">
        <f t="shared" si="137"/>
        <v/>
      </c>
      <c r="H8268" s="31"/>
    </row>
    <row r="8269" spans="2:8">
      <c r="B8269" s="27"/>
      <c r="C8269" s="27"/>
      <c r="D8269" s="27"/>
      <c r="E8269" s="27"/>
      <c r="F8269" s="26"/>
      <c r="G8269" s="28" t="str">
        <f t="shared" si="137"/>
        <v/>
      </c>
      <c r="H8269" s="31"/>
    </row>
    <row r="8270" spans="2:8">
      <c r="B8270" s="27"/>
      <c r="C8270" s="27"/>
      <c r="D8270" s="27"/>
      <c r="E8270" s="27"/>
      <c r="F8270" s="26"/>
      <c r="G8270" s="28" t="str">
        <f t="shared" si="137"/>
        <v/>
      </c>
      <c r="H8270" s="31"/>
    </row>
    <row r="8271" spans="2:8">
      <c r="B8271" s="27"/>
      <c r="C8271" s="27"/>
      <c r="D8271" s="27"/>
      <c r="E8271" s="27"/>
      <c r="F8271" s="26"/>
      <c r="G8271" s="28" t="str">
        <f t="shared" si="137"/>
        <v/>
      </c>
      <c r="H8271" s="31"/>
    </row>
    <row r="8272" spans="2:8">
      <c r="B8272" s="27"/>
      <c r="C8272" s="27"/>
      <c r="D8272" s="27"/>
      <c r="E8272" s="27"/>
      <c r="F8272" s="26"/>
      <c r="G8272" s="28" t="str">
        <f t="shared" si="137"/>
        <v/>
      </c>
      <c r="H8272" s="31"/>
    </row>
    <row r="8273" spans="2:8">
      <c r="B8273" s="27"/>
      <c r="C8273" s="27"/>
      <c r="D8273" s="27"/>
      <c r="E8273" s="27"/>
      <c r="F8273" s="26"/>
      <c r="G8273" s="28" t="str">
        <f t="shared" si="137"/>
        <v/>
      </c>
      <c r="H8273" s="31"/>
    </row>
    <row r="8274" spans="2:8">
      <c r="B8274" s="27"/>
      <c r="C8274" s="27"/>
      <c r="D8274" s="27"/>
      <c r="E8274" s="27"/>
      <c r="F8274" s="26"/>
      <c r="G8274" s="28" t="str">
        <f t="shared" si="137"/>
        <v/>
      </c>
      <c r="H8274" s="31"/>
    </row>
    <row r="8275" spans="2:8">
      <c r="B8275" s="27"/>
      <c r="C8275" s="27"/>
      <c r="D8275" s="27"/>
      <c r="E8275" s="27"/>
      <c r="F8275" s="26"/>
      <c r="G8275" s="28" t="str">
        <f t="shared" si="137"/>
        <v/>
      </c>
      <c r="H8275" s="31"/>
    </row>
    <row r="8276" spans="2:8">
      <c r="B8276" s="27"/>
      <c r="C8276" s="27"/>
      <c r="D8276" s="27"/>
      <c r="E8276" s="27"/>
      <c r="F8276" s="26"/>
      <c r="G8276" s="28" t="str">
        <f t="shared" si="137"/>
        <v/>
      </c>
      <c r="H8276" s="31"/>
    </row>
    <row r="8277" spans="2:8">
      <c r="B8277" s="27"/>
      <c r="C8277" s="27"/>
      <c r="D8277" s="27"/>
      <c r="E8277" s="27"/>
      <c r="F8277" s="26"/>
      <c r="G8277" s="28" t="str">
        <f t="shared" si="137"/>
        <v/>
      </c>
      <c r="H8277" s="31"/>
    </row>
    <row r="8278" spans="2:8">
      <c r="B8278" s="27"/>
      <c r="C8278" s="27"/>
      <c r="D8278" s="27"/>
      <c r="E8278" s="27"/>
      <c r="F8278" s="26"/>
      <c r="G8278" s="28" t="str">
        <f t="shared" si="137"/>
        <v/>
      </c>
      <c r="H8278" s="31"/>
    </row>
    <row r="8279" spans="2:8">
      <c r="B8279" s="27"/>
      <c r="C8279" s="27"/>
      <c r="D8279" s="27"/>
      <c r="E8279" s="27"/>
      <c r="F8279" s="26"/>
      <c r="G8279" s="28" t="str">
        <f t="shared" si="137"/>
        <v/>
      </c>
      <c r="H8279" s="31"/>
    </row>
    <row r="8280" spans="2:8">
      <c r="B8280" s="27"/>
      <c r="C8280" s="27"/>
      <c r="D8280" s="27"/>
      <c r="E8280" s="27"/>
      <c r="F8280" s="26"/>
      <c r="G8280" s="28" t="str">
        <f t="shared" si="137"/>
        <v/>
      </c>
      <c r="H8280" s="31"/>
    </row>
    <row r="8281" spans="2:8">
      <c r="B8281" s="27"/>
      <c r="C8281" s="27"/>
      <c r="D8281" s="27"/>
      <c r="E8281" s="27"/>
      <c r="F8281" s="26"/>
      <c r="G8281" s="28" t="str">
        <f t="shared" si="137"/>
        <v/>
      </c>
      <c r="H8281" s="31"/>
    </row>
    <row r="8282" spans="2:8">
      <c r="B8282" s="27"/>
      <c r="C8282" s="27"/>
      <c r="D8282" s="27"/>
      <c r="E8282" s="27"/>
      <c r="F8282" s="26"/>
      <c r="G8282" s="28" t="str">
        <f t="shared" si="137"/>
        <v/>
      </c>
      <c r="H8282" s="31"/>
    </row>
    <row r="8283" spans="2:8">
      <c r="B8283" s="27"/>
      <c r="C8283" s="27"/>
      <c r="D8283" s="27"/>
      <c r="E8283" s="27"/>
      <c r="F8283" s="26"/>
      <c r="G8283" s="28" t="str">
        <f t="shared" si="137"/>
        <v/>
      </c>
      <c r="H8283" s="31"/>
    </row>
    <row r="8284" spans="2:8">
      <c r="B8284" s="27"/>
      <c r="C8284" s="27"/>
      <c r="D8284" s="27"/>
      <c r="E8284" s="27"/>
      <c r="F8284" s="26"/>
      <c r="G8284" s="28" t="str">
        <f t="shared" si="137"/>
        <v/>
      </c>
      <c r="H8284" s="31"/>
    </row>
    <row r="8285" spans="2:8">
      <c r="B8285" s="27"/>
      <c r="C8285" s="27"/>
      <c r="D8285" s="27"/>
      <c r="E8285" s="27"/>
      <c r="F8285" s="26"/>
      <c r="G8285" s="28" t="str">
        <f t="shared" si="137"/>
        <v/>
      </c>
      <c r="H8285" s="31"/>
    </row>
    <row r="8286" spans="2:8">
      <c r="B8286" s="27"/>
      <c r="C8286" s="27"/>
      <c r="D8286" s="27"/>
      <c r="E8286" s="27"/>
      <c r="F8286" s="26"/>
      <c r="G8286" s="28" t="str">
        <f t="shared" si="137"/>
        <v/>
      </c>
      <c r="H8286" s="31"/>
    </row>
    <row r="8287" spans="2:8">
      <c r="B8287" s="27"/>
      <c r="C8287" s="27"/>
      <c r="D8287" s="27"/>
      <c r="E8287" s="27"/>
      <c r="F8287" s="26"/>
      <c r="G8287" s="28" t="str">
        <f t="shared" si="137"/>
        <v/>
      </c>
      <c r="H8287" s="31"/>
    </row>
    <row r="8288" spans="2:8">
      <c r="B8288" s="27"/>
      <c r="C8288" s="27"/>
      <c r="D8288" s="27"/>
      <c r="E8288" s="27"/>
      <c r="F8288" s="26"/>
      <c r="G8288" s="28" t="str">
        <f t="shared" si="137"/>
        <v/>
      </c>
      <c r="H8288" s="31"/>
    </row>
    <row r="8289" spans="2:8">
      <c r="B8289" s="27"/>
      <c r="C8289" s="27"/>
      <c r="D8289" s="27"/>
      <c r="E8289" s="27"/>
      <c r="F8289" s="26"/>
      <c r="G8289" s="28" t="str">
        <f t="shared" si="137"/>
        <v/>
      </c>
      <c r="H8289" s="31"/>
    </row>
    <row r="8290" spans="2:8">
      <c r="B8290" s="27"/>
      <c r="C8290" s="27"/>
      <c r="D8290" s="27"/>
      <c r="E8290" s="27"/>
      <c r="F8290" s="26"/>
      <c r="G8290" s="28" t="str">
        <f t="shared" si="137"/>
        <v/>
      </c>
      <c r="H8290" s="31"/>
    </row>
    <row r="8291" spans="2:8">
      <c r="B8291" s="27"/>
      <c r="C8291" s="27"/>
      <c r="D8291" s="27"/>
      <c r="E8291" s="27"/>
      <c r="F8291" s="26"/>
      <c r="G8291" s="28" t="str">
        <f t="shared" si="137"/>
        <v/>
      </c>
      <c r="H8291" s="31"/>
    </row>
    <row r="8292" spans="2:8">
      <c r="B8292" s="27"/>
      <c r="C8292" s="27"/>
      <c r="D8292" s="27"/>
      <c r="E8292" s="27"/>
      <c r="F8292" s="26"/>
      <c r="G8292" s="28" t="str">
        <f t="shared" si="137"/>
        <v/>
      </c>
      <c r="H8292" s="31"/>
    </row>
    <row r="8293" spans="2:8">
      <c r="B8293" s="27"/>
      <c r="C8293" s="27"/>
      <c r="D8293" s="27"/>
      <c r="E8293" s="27"/>
      <c r="F8293" s="26"/>
      <c r="G8293" s="28" t="str">
        <f t="shared" si="137"/>
        <v/>
      </c>
      <c r="H8293" s="31"/>
    </row>
    <row r="8294" spans="2:8">
      <c r="B8294" s="27"/>
      <c r="C8294" s="27"/>
      <c r="D8294" s="27"/>
      <c r="E8294" s="27"/>
      <c r="F8294" s="26"/>
      <c r="G8294" s="28" t="str">
        <f t="shared" si="137"/>
        <v/>
      </c>
      <c r="H8294" s="31"/>
    </row>
    <row r="8295" spans="2:8">
      <c r="B8295" s="27"/>
      <c r="C8295" s="27"/>
      <c r="D8295" s="27"/>
      <c r="E8295" s="27"/>
      <c r="F8295" s="26"/>
      <c r="G8295" s="28" t="str">
        <f t="shared" si="137"/>
        <v/>
      </c>
      <c r="H8295" s="31"/>
    </row>
    <row r="8296" spans="2:8">
      <c r="B8296" s="27"/>
      <c r="C8296" s="27"/>
      <c r="D8296" s="27"/>
      <c r="E8296" s="27"/>
      <c r="F8296" s="26"/>
      <c r="G8296" s="28" t="str">
        <f t="shared" si="137"/>
        <v/>
      </c>
      <c r="H8296" s="31"/>
    </row>
    <row r="8297" spans="2:8">
      <c r="B8297" s="27"/>
      <c r="C8297" s="27"/>
      <c r="D8297" s="27"/>
      <c r="E8297" s="27"/>
      <c r="F8297" s="26"/>
      <c r="G8297" s="28" t="str">
        <f t="shared" ref="G8297:G8360" si="138">IF(F8297="","",IF(F8297="EI",4,IF(F8297="EO",5.2,IF(F8297="EQ",3.9,IF(F8297="ILF",7.5,IF(F8297="EIF",5.4))))))</f>
        <v/>
      </c>
      <c r="H8297" s="31"/>
    </row>
    <row r="8298" spans="2:8">
      <c r="B8298" s="27"/>
      <c r="C8298" s="27"/>
      <c r="D8298" s="27"/>
      <c r="E8298" s="27"/>
      <c r="F8298" s="26"/>
      <c r="G8298" s="28" t="str">
        <f t="shared" si="138"/>
        <v/>
      </c>
      <c r="H8298" s="31"/>
    </row>
    <row r="8299" spans="2:8">
      <c r="B8299" s="27"/>
      <c r="C8299" s="27"/>
      <c r="D8299" s="27"/>
      <c r="E8299" s="27"/>
      <c r="F8299" s="26"/>
      <c r="G8299" s="28" t="str">
        <f t="shared" si="138"/>
        <v/>
      </c>
      <c r="H8299" s="31"/>
    </row>
    <row r="8300" spans="2:8">
      <c r="B8300" s="27"/>
      <c r="C8300" s="27"/>
      <c r="D8300" s="27"/>
      <c r="E8300" s="27"/>
      <c r="F8300" s="26"/>
      <c r="G8300" s="28" t="str">
        <f t="shared" si="138"/>
        <v/>
      </c>
      <c r="H8300" s="31"/>
    </row>
    <row r="8301" spans="2:8">
      <c r="B8301" s="27"/>
      <c r="C8301" s="27"/>
      <c r="D8301" s="27"/>
      <c r="E8301" s="27"/>
      <c r="F8301" s="26"/>
      <c r="G8301" s="28" t="str">
        <f t="shared" si="138"/>
        <v/>
      </c>
      <c r="H8301" s="31"/>
    </row>
    <row r="8302" spans="2:8">
      <c r="B8302" s="27"/>
      <c r="C8302" s="27"/>
      <c r="D8302" s="27"/>
      <c r="E8302" s="27"/>
      <c r="F8302" s="26"/>
      <c r="G8302" s="28" t="str">
        <f t="shared" si="138"/>
        <v/>
      </c>
      <c r="H8302" s="31"/>
    </row>
    <row r="8303" spans="2:8">
      <c r="B8303" s="27"/>
      <c r="C8303" s="27"/>
      <c r="D8303" s="27"/>
      <c r="E8303" s="27"/>
      <c r="F8303" s="26"/>
      <c r="G8303" s="28" t="str">
        <f t="shared" si="138"/>
        <v/>
      </c>
      <c r="H8303" s="31"/>
    </row>
    <row r="8304" spans="2:8">
      <c r="B8304" s="27"/>
      <c r="C8304" s="27"/>
      <c r="D8304" s="27"/>
      <c r="E8304" s="27"/>
      <c r="F8304" s="26"/>
      <c r="G8304" s="28" t="str">
        <f t="shared" si="138"/>
        <v/>
      </c>
      <c r="H8304" s="31"/>
    </row>
    <row r="8305" spans="2:8">
      <c r="B8305" s="27"/>
      <c r="C8305" s="27"/>
      <c r="D8305" s="27"/>
      <c r="E8305" s="27"/>
      <c r="F8305" s="26"/>
      <c r="G8305" s="28" t="str">
        <f t="shared" si="138"/>
        <v/>
      </c>
      <c r="H8305" s="31"/>
    </row>
    <row r="8306" spans="2:8">
      <c r="B8306" s="27"/>
      <c r="C8306" s="27"/>
      <c r="D8306" s="27"/>
      <c r="E8306" s="27"/>
      <c r="F8306" s="26"/>
      <c r="G8306" s="28" t="str">
        <f t="shared" si="138"/>
        <v/>
      </c>
      <c r="H8306" s="31"/>
    </row>
    <row r="8307" spans="2:8">
      <c r="B8307" s="27"/>
      <c r="C8307" s="27"/>
      <c r="D8307" s="27"/>
      <c r="E8307" s="27"/>
      <c r="F8307" s="26"/>
      <c r="G8307" s="28" t="str">
        <f t="shared" si="138"/>
        <v/>
      </c>
      <c r="H8307" s="31"/>
    </row>
    <row r="8308" spans="2:8">
      <c r="B8308" s="27"/>
      <c r="C8308" s="27"/>
      <c r="D8308" s="27"/>
      <c r="E8308" s="27"/>
      <c r="F8308" s="26"/>
      <c r="G8308" s="28" t="str">
        <f t="shared" si="138"/>
        <v/>
      </c>
      <c r="H8308" s="31"/>
    </row>
    <row r="8309" spans="2:8">
      <c r="B8309" s="27"/>
      <c r="C8309" s="27"/>
      <c r="D8309" s="27"/>
      <c r="E8309" s="27"/>
      <c r="F8309" s="26"/>
      <c r="G8309" s="28" t="str">
        <f t="shared" si="138"/>
        <v/>
      </c>
      <c r="H8309" s="31"/>
    </row>
    <row r="8310" spans="2:8">
      <c r="B8310" s="27"/>
      <c r="C8310" s="27"/>
      <c r="D8310" s="27"/>
      <c r="E8310" s="27"/>
      <c r="F8310" s="26"/>
      <c r="G8310" s="28" t="str">
        <f t="shared" si="138"/>
        <v/>
      </c>
      <c r="H8310" s="31"/>
    </row>
    <row r="8311" spans="2:8">
      <c r="B8311" s="27"/>
      <c r="C8311" s="27"/>
      <c r="D8311" s="27"/>
      <c r="E8311" s="27"/>
      <c r="F8311" s="26"/>
      <c r="G8311" s="28" t="str">
        <f t="shared" si="138"/>
        <v/>
      </c>
      <c r="H8311" s="31"/>
    </row>
    <row r="8312" spans="2:8">
      <c r="B8312" s="27"/>
      <c r="C8312" s="27"/>
      <c r="D8312" s="27"/>
      <c r="E8312" s="27"/>
      <c r="F8312" s="26"/>
      <c r="G8312" s="28" t="str">
        <f t="shared" si="138"/>
        <v/>
      </c>
      <c r="H8312" s="31"/>
    </row>
    <row r="8313" spans="2:8">
      <c r="B8313" s="27"/>
      <c r="C8313" s="27"/>
      <c r="D8313" s="27"/>
      <c r="E8313" s="27"/>
      <c r="F8313" s="26"/>
      <c r="G8313" s="28" t="str">
        <f t="shared" si="138"/>
        <v/>
      </c>
      <c r="H8313" s="31"/>
    </row>
    <row r="8314" spans="2:8">
      <c r="B8314" s="27"/>
      <c r="C8314" s="27"/>
      <c r="D8314" s="27"/>
      <c r="E8314" s="27"/>
      <c r="F8314" s="26"/>
      <c r="G8314" s="28" t="str">
        <f t="shared" si="138"/>
        <v/>
      </c>
      <c r="H8314" s="31"/>
    </row>
    <row r="8315" spans="2:8">
      <c r="B8315" s="27"/>
      <c r="C8315" s="27"/>
      <c r="D8315" s="27"/>
      <c r="E8315" s="27"/>
      <c r="F8315" s="26"/>
      <c r="G8315" s="28" t="str">
        <f t="shared" si="138"/>
        <v/>
      </c>
      <c r="H8315" s="31"/>
    </row>
    <row r="8316" spans="2:8">
      <c r="B8316" s="27"/>
      <c r="C8316" s="27"/>
      <c r="D8316" s="27"/>
      <c r="E8316" s="27"/>
      <c r="F8316" s="26"/>
      <c r="G8316" s="28" t="str">
        <f t="shared" si="138"/>
        <v/>
      </c>
      <c r="H8316" s="31"/>
    </row>
    <row r="8317" spans="2:8">
      <c r="B8317" s="27"/>
      <c r="C8317" s="27"/>
      <c r="D8317" s="27"/>
      <c r="E8317" s="27"/>
      <c r="F8317" s="26"/>
      <c r="G8317" s="28" t="str">
        <f t="shared" si="138"/>
        <v/>
      </c>
      <c r="H8317" s="31"/>
    </row>
    <row r="8318" spans="2:8">
      <c r="B8318" s="27"/>
      <c r="C8318" s="27"/>
      <c r="D8318" s="27"/>
      <c r="E8318" s="27"/>
      <c r="F8318" s="26"/>
      <c r="G8318" s="28" t="str">
        <f t="shared" si="138"/>
        <v/>
      </c>
      <c r="H8318" s="31"/>
    </row>
    <row r="8319" spans="2:8">
      <c r="B8319" s="27"/>
      <c r="C8319" s="27"/>
      <c r="D8319" s="27"/>
      <c r="E8319" s="27"/>
      <c r="F8319" s="26"/>
      <c r="G8319" s="28" t="str">
        <f t="shared" si="138"/>
        <v/>
      </c>
      <c r="H8319" s="31"/>
    </row>
    <row r="8320" spans="2:8">
      <c r="B8320" s="27"/>
      <c r="C8320" s="27"/>
      <c r="D8320" s="27"/>
      <c r="E8320" s="27"/>
      <c r="F8320" s="26"/>
      <c r="G8320" s="28" t="str">
        <f t="shared" si="138"/>
        <v/>
      </c>
      <c r="H8320" s="31"/>
    </row>
    <row r="8321" spans="2:8">
      <c r="B8321" s="27"/>
      <c r="C8321" s="27"/>
      <c r="D8321" s="27"/>
      <c r="E8321" s="27"/>
      <c r="F8321" s="26"/>
      <c r="G8321" s="28" t="str">
        <f t="shared" si="138"/>
        <v/>
      </c>
      <c r="H8321" s="31"/>
    </row>
    <row r="8322" spans="2:8">
      <c r="B8322" s="27"/>
      <c r="C8322" s="27"/>
      <c r="D8322" s="27"/>
      <c r="E8322" s="27"/>
      <c r="F8322" s="26"/>
      <c r="G8322" s="28" t="str">
        <f t="shared" si="138"/>
        <v/>
      </c>
      <c r="H8322" s="31"/>
    </row>
    <row r="8323" spans="2:8">
      <c r="B8323" s="27"/>
      <c r="C8323" s="27"/>
      <c r="D8323" s="27"/>
      <c r="E8323" s="27"/>
      <c r="F8323" s="26"/>
      <c r="G8323" s="28" t="str">
        <f t="shared" si="138"/>
        <v/>
      </c>
      <c r="H8323" s="31"/>
    </row>
    <row r="8324" spans="2:8">
      <c r="B8324" s="27"/>
      <c r="C8324" s="27"/>
      <c r="D8324" s="27"/>
      <c r="E8324" s="27"/>
      <c r="F8324" s="26"/>
      <c r="G8324" s="28" t="str">
        <f t="shared" si="138"/>
        <v/>
      </c>
      <c r="H8324" s="31"/>
    </row>
    <row r="8325" spans="2:8">
      <c r="B8325" s="27"/>
      <c r="C8325" s="27"/>
      <c r="D8325" s="27"/>
      <c r="E8325" s="27"/>
      <c r="F8325" s="26"/>
      <c r="G8325" s="28" t="str">
        <f t="shared" si="138"/>
        <v/>
      </c>
      <c r="H8325" s="31"/>
    </row>
    <row r="8326" spans="2:8">
      <c r="B8326" s="27"/>
      <c r="C8326" s="27"/>
      <c r="D8326" s="27"/>
      <c r="E8326" s="27"/>
      <c r="F8326" s="26"/>
      <c r="G8326" s="28" t="str">
        <f t="shared" si="138"/>
        <v/>
      </c>
      <c r="H8326" s="31"/>
    </row>
    <row r="8327" spans="2:8">
      <c r="B8327" s="27"/>
      <c r="C8327" s="27"/>
      <c r="D8327" s="27"/>
      <c r="E8327" s="27"/>
      <c r="F8327" s="26"/>
      <c r="G8327" s="28" t="str">
        <f t="shared" si="138"/>
        <v/>
      </c>
      <c r="H8327" s="31"/>
    </row>
    <row r="8328" spans="2:8">
      <c r="B8328" s="27"/>
      <c r="C8328" s="27"/>
      <c r="D8328" s="27"/>
      <c r="E8328" s="27"/>
      <c r="F8328" s="26"/>
      <c r="G8328" s="28" t="str">
        <f t="shared" si="138"/>
        <v/>
      </c>
      <c r="H8328" s="31"/>
    </row>
    <row r="8329" spans="2:8">
      <c r="B8329" s="27"/>
      <c r="C8329" s="27"/>
      <c r="D8329" s="27"/>
      <c r="E8329" s="27"/>
      <c r="F8329" s="26"/>
      <c r="G8329" s="28" t="str">
        <f t="shared" si="138"/>
        <v/>
      </c>
      <c r="H8329" s="31"/>
    </row>
    <row r="8330" spans="2:8">
      <c r="B8330" s="27"/>
      <c r="C8330" s="27"/>
      <c r="D8330" s="27"/>
      <c r="E8330" s="27"/>
      <c r="F8330" s="26"/>
      <c r="G8330" s="28" t="str">
        <f t="shared" si="138"/>
        <v/>
      </c>
      <c r="H8330" s="31"/>
    </row>
    <row r="8331" spans="2:8">
      <c r="B8331" s="27"/>
      <c r="C8331" s="27"/>
      <c r="D8331" s="27"/>
      <c r="E8331" s="27"/>
      <c r="F8331" s="26"/>
      <c r="G8331" s="28" t="str">
        <f t="shared" si="138"/>
        <v/>
      </c>
      <c r="H8331" s="31"/>
    </row>
    <row r="8332" spans="2:8">
      <c r="B8332" s="27"/>
      <c r="C8332" s="27"/>
      <c r="D8332" s="27"/>
      <c r="E8332" s="27"/>
      <c r="F8332" s="26"/>
      <c r="G8332" s="28" t="str">
        <f t="shared" si="138"/>
        <v/>
      </c>
      <c r="H8332" s="31"/>
    </row>
    <row r="8333" spans="2:8">
      <c r="B8333" s="27"/>
      <c r="C8333" s="27"/>
      <c r="D8333" s="27"/>
      <c r="E8333" s="27"/>
      <c r="F8333" s="26"/>
      <c r="G8333" s="28" t="str">
        <f t="shared" si="138"/>
        <v/>
      </c>
      <c r="H8333" s="31"/>
    </row>
    <row r="8334" spans="2:8">
      <c r="B8334" s="27"/>
      <c r="C8334" s="27"/>
      <c r="D8334" s="27"/>
      <c r="E8334" s="27"/>
      <c r="F8334" s="26"/>
      <c r="G8334" s="28" t="str">
        <f t="shared" si="138"/>
        <v/>
      </c>
      <c r="H8334" s="31"/>
    </row>
    <row r="8335" spans="2:8">
      <c r="B8335" s="27"/>
      <c r="C8335" s="27"/>
      <c r="D8335" s="27"/>
      <c r="E8335" s="27"/>
      <c r="F8335" s="26"/>
      <c r="G8335" s="28" t="str">
        <f t="shared" si="138"/>
        <v/>
      </c>
      <c r="H8335" s="31"/>
    </row>
    <row r="8336" spans="2:8">
      <c r="B8336" s="27"/>
      <c r="C8336" s="27"/>
      <c r="D8336" s="27"/>
      <c r="E8336" s="27"/>
      <c r="F8336" s="26"/>
      <c r="G8336" s="28" t="str">
        <f t="shared" si="138"/>
        <v/>
      </c>
      <c r="H8336" s="31"/>
    </row>
    <row r="8337" spans="2:8">
      <c r="B8337" s="27"/>
      <c r="C8337" s="27"/>
      <c r="D8337" s="27"/>
      <c r="E8337" s="27"/>
      <c r="F8337" s="26"/>
      <c r="G8337" s="28" t="str">
        <f t="shared" si="138"/>
        <v/>
      </c>
      <c r="H8337" s="31"/>
    </row>
    <row r="8338" spans="2:8">
      <c r="B8338" s="27"/>
      <c r="C8338" s="27"/>
      <c r="D8338" s="27"/>
      <c r="E8338" s="27"/>
      <c r="F8338" s="26"/>
      <c r="G8338" s="28" t="str">
        <f t="shared" si="138"/>
        <v/>
      </c>
      <c r="H8338" s="31"/>
    </row>
    <row r="8339" spans="2:8">
      <c r="B8339" s="27"/>
      <c r="C8339" s="27"/>
      <c r="D8339" s="27"/>
      <c r="E8339" s="27"/>
      <c r="F8339" s="26"/>
      <c r="G8339" s="28" t="str">
        <f t="shared" si="138"/>
        <v/>
      </c>
      <c r="H8339" s="31"/>
    </row>
    <row r="8340" spans="2:8">
      <c r="B8340" s="27"/>
      <c r="C8340" s="27"/>
      <c r="D8340" s="27"/>
      <c r="E8340" s="27"/>
      <c r="F8340" s="26"/>
      <c r="G8340" s="28" t="str">
        <f t="shared" si="138"/>
        <v/>
      </c>
      <c r="H8340" s="31"/>
    </row>
    <row r="8341" spans="2:8">
      <c r="B8341" s="27"/>
      <c r="C8341" s="27"/>
      <c r="D8341" s="27"/>
      <c r="E8341" s="27"/>
      <c r="F8341" s="26"/>
      <c r="G8341" s="28" t="str">
        <f t="shared" si="138"/>
        <v/>
      </c>
      <c r="H8341" s="31"/>
    </row>
    <row r="8342" spans="2:8">
      <c r="B8342" s="27"/>
      <c r="C8342" s="27"/>
      <c r="D8342" s="27"/>
      <c r="E8342" s="27"/>
      <c r="F8342" s="26"/>
      <c r="G8342" s="28" t="str">
        <f t="shared" si="138"/>
        <v/>
      </c>
      <c r="H8342" s="31"/>
    </row>
    <row r="8343" spans="2:8">
      <c r="B8343" s="27"/>
      <c r="C8343" s="27"/>
      <c r="D8343" s="27"/>
      <c r="E8343" s="27"/>
      <c r="F8343" s="26"/>
      <c r="G8343" s="28" t="str">
        <f t="shared" si="138"/>
        <v/>
      </c>
      <c r="H8343" s="31"/>
    </row>
    <row r="8344" spans="2:8">
      <c r="B8344" s="27"/>
      <c r="C8344" s="27"/>
      <c r="D8344" s="27"/>
      <c r="E8344" s="27"/>
      <c r="F8344" s="26"/>
      <c r="G8344" s="28" t="str">
        <f t="shared" si="138"/>
        <v/>
      </c>
      <c r="H8344" s="31"/>
    </row>
    <row r="8345" spans="2:8">
      <c r="B8345" s="27"/>
      <c r="C8345" s="27"/>
      <c r="D8345" s="27"/>
      <c r="E8345" s="27"/>
      <c r="F8345" s="26"/>
      <c r="G8345" s="28" t="str">
        <f t="shared" si="138"/>
        <v/>
      </c>
      <c r="H8345" s="31"/>
    </row>
    <row r="8346" spans="2:8">
      <c r="B8346" s="27"/>
      <c r="C8346" s="27"/>
      <c r="D8346" s="27"/>
      <c r="E8346" s="27"/>
      <c r="F8346" s="26"/>
      <c r="G8346" s="28" t="str">
        <f t="shared" si="138"/>
        <v/>
      </c>
      <c r="H8346" s="31"/>
    </row>
    <row r="8347" spans="2:8">
      <c r="B8347" s="27"/>
      <c r="C8347" s="27"/>
      <c r="D8347" s="27"/>
      <c r="E8347" s="27"/>
      <c r="F8347" s="26"/>
      <c r="G8347" s="28" t="str">
        <f t="shared" si="138"/>
        <v/>
      </c>
      <c r="H8347" s="31"/>
    </row>
    <row r="8348" spans="2:8">
      <c r="B8348" s="27"/>
      <c r="C8348" s="27"/>
      <c r="D8348" s="27"/>
      <c r="E8348" s="27"/>
      <c r="F8348" s="26"/>
      <c r="G8348" s="28" t="str">
        <f t="shared" si="138"/>
        <v/>
      </c>
      <c r="H8348" s="31"/>
    </row>
    <row r="8349" spans="2:8">
      <c r="B8349" s="27"/>
      <c r="C8349" s="27"/>
      <c r="D8349" s="27"/>
      <c r="E8349" s="27"/>
      <c r="F8349" s="26"/>
      <c r="G8349" s="28" t="str">
        <f t="shared" si="138"/>
        <v/>
      </c>
      <c r="H8349" s="31"/>
    </row>
    <row r="8350" spans="2:8">
      <c r="B8350" s="27"/>
      <c r="C8350" s="27"/>
      <c r="D8350" s="27"/>
      <c r="E8350" s="27"/>
      <c r="F8350" s="26"/>
      <c r="G8350" s="28" t="str">
        <f t="shared" si="138"/>
        <v/>
      </c>
      <c r="H8350" s="31"/>
    </row>
    <row r="8351" spans="2:8">
      <c r="B8351" s="27"/>
      <c r="C8351" s="27"/>
      <c r="D8351" s="27"/>
      <c r="E8351" s="27"/>
      <c r="F8351" s="26"/>
      <c r="G8351" s="28" t="str">
        <f t="shared" si="138"/>
        <v/>
      </c>
      <c r="H8351" s="31"/>
    </row>
    <row r="8352" spans="2:8">
      <c r="B8352" s="27"/>
      <c r="C8352" s="27"/>
      <c r="D8352" s="27"/>
      <c r="E8352" s="27"/>
      <c r="F8352" s="26"/>
      <c r="G8352" s="28" t="str">
        <f t="shared" si="138"/>
        <v/>
      </c>
      <c r="H8352" s="31"/>
    </row>
    <row r="8353" spans="2:8">
      <c r="B8353" s="27"/>
      <c r="C8353" s="27"/>
      <c r="D8353" s="27"/>
      <c r="E8353" s="27"/>
      <c r="F8353" s="26"/>
      <c r="G8353" s="28" t="str">
        <f t="shared" si="138"/>
        <v/>
      </c>
      <c r="H8353" s="31"/>
    </row>
    <row r="8354" spans="2:8">
      <c r="B8354" s="27"/>
      <c r="C8354" s="27"/>
      <c r="D8354" s="27"/>
      <c r="E8354" s="27"/>
      <c r="F8354" s="26"/>
      <c r="G8354" s="28" t="str">
        <f t="shared" si="138"/>
        <v/>
      </c>
      <c r="H8354" s="31"/>
    </row>
    <row r="8355" spans="2:8">
      <c r="B8355" s="27"/>
      <c r="C8355" s="27"/>
      <c r="D8355" s="27"/>
      <c r="E8355" s="27"/>
      <c r="F8355" s="26"/>
      <c r="G8355" s="28" t="str">
        <f t="shared" si="138"/>
        <v/>
      </c>
      <c r="H8355" s="31"/>
    </row>
    <row r="8356" spans="2:8">
      <c r="B8356" s="27"/>
      <c r="C8356" s="27"/>
      <c r="D8356" s="27"/>
      <c r="E8356" s="27"/>
      <c r="F8356" s="26"/>
      <c r="G8356" s="28" t="str">
        <f t="shared" si="138"/>
        <v/>
      </c>
      <c r="H8356" s="31"/>
    </row>
    <row r="8357" spans="2:8">
      <c r="B8357" s="27"/>
      <c r="C8357" s="27"/>
      <c r="D8357" s="27"/>
      <c r="E8357" s="27"/>
      <c r="F8357" s="26"/>
      <c r="G8357" s="28" t="str">
        <f t="shared" si="138"/>
        <v/>
      </c>
      <c r="H8357" s="31"/>
    </row>
    <row r="8358" spans="2:8">
      <c r="B8358" s="27"/>
      <c r="C8358" s="27"/>
      <c r="D8358" s="27"/>
      <c r="E8358" s="27"/>
      <c r="F8358" s="26"/>
      <c r="G8358" s="28" t="str">
        <f t="shared" si="138"/>
        <v/>
      </c>
      <c r="H8358" s="31"/>
    </row>
    <row r="8359" spans="2:8">
      <c r="B8359" s="27"/>
      <c r="C8359" s="27"/>
      <c r="D8359" s="27"/>
      <c r="E8359" s="27"/>
      <c r="F8359" s="26"/>
      <c r="G8359" s="28" t="str">
        <f t="shared" si="138"/>
        <v/>
      </c>
      <c r="H8359" s="31"/>
    </row>
    <row r="8360" spans="2:8">
      <c r="B8360" s="27"/>
      <c r="C8360" s="27"/>
      <c r="D8360" s="27"/>
      <c r="E8360" s="27"/>
      <c r="F8360" s="26"/>
      <c r="G8360" s="28" t="str">
        <f t="shared" si="138"/>
        <v/>
      </c>
      <c r="H8360" s="31"/>
    </row>
    <row r="8361" spans="2:8">
      <c r="B8361" s="27"/>
      <c r="C8361" s="27"/>
      <c r="D8361" s="27"/>
      <c r="E8361" s="27"/>
      <c r="F8361" s="26"/>
      <c r="G8361" s="28" t="str">
        <f t="shared" ref="G8361:G8424" si="139">IF(F8361="","",IF(F8361="EI",4,IF(F8361="EO",5.2,IF(F8361="EQ",3.9,IF(F8361="ILF",7.5,IF(F8361="EIF",5.4))))))</f>
        <v/>
      </c>
      <c r="H8361" s="31"/>
    </row>
    <row r="8362" spans="2:8">
      <c r="B8362" s="27"/>
      <c r="C8362" s="27"/>
      <c r="D8362" s="27"/>
      <c r="E8362" s="27"/>
      <c r="F8362" s="26"/>
      <c r="G8362" s="28" t="str">
        <f t="shared" si="139"/>
        <v/>
      </c>
      <c r="H8362" s="31"/>
    </row>
    <row r="8363" spans="2:8">
      <c r="B8363" s="27"/>
      <c r="C8363" s="27"/>
      <c r="D8363" s="27"/>
      <c r="E8363" s="27"/>
      <c r="F8363" s="26"/>
      <c r="G8363" s="28" t="str">
        <f t="shared" si="139"/>
        <v/>
      </c>
      <c r="H8363" s="31"/>
    </row>
    <row r="8364" spans="2:8">
      <c r="B8364" s="27"/>
      <c r="C8364" s="27"/>
      <c r="D8364" s="27"/>
      <c r="E8364" s="27"/>
      <c r="F8364" s="26"/>
      <c r="G8364" s="28" t="str">
        <f t="shared" si="139"/>
        <v/>
      </c>
      <c r="H8364" s="31"/>
    </row>
    <row r="8365" spans="2:8">
      <c r="B8365" s="27"/>
      <c r="C8365" s="27"/>
      <c r="D8365" s="27"/>
      <c r="E8365" s="27"/>
      <c r="F8365" s="26"/>
      <c r="G8365" s="28" t="str">
        <f t="shared" si="139"/>
        <v/>
      </c>
      <c r="H8365" s="31"/>
    </row>
    <row r="8366" spans="2:8">
      <c r="B8366" s="27"/>
      <c r="C8366" s="27"/>
      <c r="D8366" s="27"/>
      <c r="E8366" s="27"/>
      <c r="F8366" s="26"/>
      <c r="G8366" s="28" t="str">
        <f t="shared" si="139"/>
        <v/>
      </c>
      <c r="H8366" s="31"/>
    </row>
    <row r="8367" spans="2:8">
      <c r="B8367" s="27"/>
      <c r="C8367" s="27"/>
      <c r="D8367" s="27"/>
      <c r="E8367" s="27"/>
      <c r="F8367" s="26"/>
      <c r="G8367" s="28" t="str">
        <f t="shared" si="139"/>
        <v/>
      </c>
      <c r="H8367" s="31"/>
    </row>
    <row r="8368" spans="2:8">
      <c r="B8368" s="27"/>
      <c r="C8368" s="27"/>
      <c r="D8368" s="27"/>
      <c r="E8368" s="27"/>
      <c r="F8368" s="26"/>
      <c r="G8368" s="28" t="str">
        <f t="shared" si="139"/>
        <v/>
      </c>
      <c r="H8368" s="31"/>
    </row>
    <row r="8369" spans="2:8">
      <c r="B8369" s="27"/>
      <c r="C8369" s="27"/>
      <c r="D8369" s="27"/>
      <c r="E8369" s="27"/>
      <c r="F8369" s="26"/>
      <c r="G8369" s="28" t="str">
        <f t="shared" si="139"/>
        <v/>
      </c>
      <c r="H8369" s="31"/>
    </row>
    <row r="8370" spans="2:8">
      <c r="B8370" s="27"/>
      <c r="C8370" s="27"/>
      <c r="D8370" s="27"/>
      <c r="E8370" s="27"/>
      <c r="F8370" s="26"/>
      <c r="G8370" s="28" t="str">
        <f t="shared" si="139"/>
        <v/>
      </c>
      <c r="H8370" s="31"/>
    </row>
    <row r="8371" spans="2:8">
      <c r="B8371" s="27"/>
      <c r="C8371" s="27"/>
      <c r="D8371" s="27"/>
      <c r="E8371" s="27"/>
      <c r="F8371" s="26"/>
      <c r="G8371" s="28" t="str">
        <f t="shared" si="139"/>
        <v/>
      </c>
      <c r="H8371" s="31"/>
    </row>
    <row r="8372" spans="2:8">
      <c r="B8372" s="27"/>
      <c r="C8372" s="27"/>
      <c r="D8372" s="27"/>
      <c r="E8372" s="27"/>
      <c r="F8372" s="26"/>
      <c r="G8372" s="28" t="str">
        <f t="shared" si="139"/>
        <v/>
      </c>
      <c r="H8372" s="31"/>
    </row>
    <row r="8373" spans="2:8">
      <c r="B8373" s="27"/>
      <c r="C8373" s="27"/>
      <c r="D8373" s="27"/>
      <c r="E8373" s="27"/>
      <c r="F8373" s="26"/>
      <c r="G8373" s="28" t="str">
        <f t="shared" si="139"/>
        <v/>
      </c>
      <c r="H8373" s="31"/>
    </row>
    <row r="8374" spans="2:8">
      <c r="B8374" s="27"/>
      <c r="C8374" s="27"/>
      <c r="D8374" s="27"/>
      <c r="E8374" s="27"/>
      <c r="F8374" s="26"/>
      <c r="G8374" s="28" t="str">
        <f t="shared" si="139"/>
        <v/>
      </c>
      <c r="H8374" s="31"/>
    </row>
    <row r="8375" spans="2:8">
      <c r="B8375" s="27"/>
      <c r="C8375" s="27"/>
      <c r="D8375" s="27"/>
      <c r="E8375" s="27"/>
      <c r="F8375" s="26"/>
      <c r="G8375" s="28" t="str">
        <f t="shared" si="139"/>
        <v/>
      </c>
      <c r="H8375" s="31"/>
    </row>
    <row r="8376" spans="2:8">
      <c r="B8376" s="27"/>
      <c r="C8376" s="27"/>
      <c r="D8376" s="27"/>
      <c r="E8376" s="27"/>
      <c r="F8376" s="26"/>
      <c r="G8376" s="28" t="str">
        <f t="shared" si="139"/>
        <v/>
      </c>
      <c r="H8376" s="31"/>
    </row>
    <row r="8377" spans="2:8">
      <c r="B8377" s="27"/>
      <c r="C8377" s="27"/>
      <c r="D8377" s="27"/>
      <c r="E8377" s="27"/>
      <c r="F8377" s="26"/>
      <c r="G8377" s="28" t="str">
        <f t="shared" si="139"/>
        <v/>
      </c>
      <c r="H8377" s="31"/>
    </row>
    <row r="8378" spans="2:8">
      <c r="B8378" s="27"/>
      <c r="C8378" s="27"/>
      <c r="D8378" s="27"/>
      <c r="E8378" s="27"/>
      <c r="F8378" s="26"/>
      <c r="G8378" s="28" t="str">
        <f t="shared" si="139"/>
        <v/>
      </c>
      <c r="H8378" s="31"/>
    </row>
    <row r="8379" spans="2:8">
      <c r="B8379" s="27"/>
      <c r="C8379" s="27"/>
      <c r="D8379" s="27"/>
      <c r="E8379" s="27"/>
      <c r="F8379" s="26"/>
      <c r="G8379" s="28" t="str">
        <f t="shared" si="139"/>
        <v/>
      </c>
      <c r="H8379" s="31"/>
    </row>
    <row r="8380" spans="2:8">
      <c r="B8380" s="27"/>
      <c r="C8380" s="27"/>
      <c r="D8380" s="27"/>
      <c r="E8380" s="27"/>
      <c r="F8380" s="26"/>
      <c r="G8380" s="28" t="str">
        <f t="shared" si="139"/>
        <v/>
      </c>
      <c r="H8380" s="31"/>
    </row>
    <row r="8381" spans="2:8">
      <c r="B8381" s="27"/>
      <c r="C8381" s="27"/>
      <c r="D8381" s="27"/>
      <c r="E8381" s="27"/>
      <c r="F8381" s="26"/>
      <c r="G8381" s="28" t="str">
        <f t="shared" si="139"/>
        <v/>
      </c>
      <c r="H8381" s="31"/>
    </row>
    <row r="8382" spans="2:8">
      <c r="B8382" s="27"/>
      <c r="C8382" s="27"/>
      <c r="D8382" s="27"/>
      <c r="E8382" s="27"/>
      <c r="F8382" s="26"/>
      <c r="G8382" s="28" t="str">
        <f t="shared" si="139"/>
        <v/>
      </c>
      <c r="H8382" s="31"/>
    </row>
    <row r="8383" spans="2:8">
      <c r="B8383" s="27"/>
      <c r="C8383" s="27"/>
      <c r="D8383" s="27"/>
      <c r="E8383" s="27"/>
      <c r="F8383" s="26"/>
      <c r="G8383" s="28" t="str">
        <f t="shared" si="139"/>
        <v/>
      </c>
      <c r="H8383" s="31"/>
    </row>
    <row r="8384" spans="2:8">
      <c r="B8384" s="27"/>
      <c r="C8384" s="27"/>
      <c r="D8384" s="27"/>
      <c r="E8384" s="27"/>
      <c r="F8384" s="26"/>
      <c r="G8384" s="28" t="str">
        <f t="shared" si="139"/>
        <v/>
      </c>
      <c r="H8384" s="31"/>
    </row>
    <row r="8385" spans="2:8">
      <c r="B8385" s="27"/>
      <c r="C8385" s="27"/>
      <c r="D8385" s="27"/>
      <c r="E8385" s="27"/>
      <c r="F8385" s="26"/>
      <c r="G8385" s="28" t="str">
        <f t="shared" si="139"/>
        <v/>
      </c>
      <c r="H8385" s="31"/>
    </row>
    <row r="8386" spans="2:8">
      <c r="B8386" s="27"/>
      <c r="C8386" s="27"/>
      <c r="D8386" s="27"/>
      <c r="E8386" s="27"/>
      <c r="F8386" s="26"/>
      <c r="G8386" s="28" t="str">
        <f t="shared" si="139"/>
        <v/>
      </c>
      <c r="H8386" s="31"/>
    </row>
    <row r="8387" spans="2:8">
      <c r="B8387" s="27"/>
      <c r="C8387" s="27"/>
      <c r="D8387" s="27"/>
      <c r="E8387" s="27"/>
      <c r="F8387" s="26"/>
      <c r="G8387" s="28" t="str">
        <f t="shared" si="139"/>
        <v/>
      </c>
      <c r="H8387" s="31"/>
    </row>
    <row r="8388" spans="2:8">
      <c r="B8388" s="27"/>
      <c r="C8388" s="27"/>
      <c r="D8388" s="27"/>
      <c r="E8388" s="27"/>
      <c r="F8388" s="26"/>
      <c r="G8388" s="28" t="str">
        <f t="shared" si="139"/>
        <v/>
      </c>
      <c r="H8388" s="31"/>
    </row>
    <row r="8389" spans="2:8">
      <c r="B8389" s="27"/>
      <c r="C8389" s="27"/>
      <c r="D8389" s="27"/>
      <c r="E8389" s="27"/>
      <c r="F8389" s="26"/>
      <c r="G8389" s="28" t="str">
        <f t="shared" si="139"/>
        <v/>
      </c>
      <c r="H8389" s="31"/>
    </row>
    <row r="8390" spans="2:8">
      <c r="B8390" s="27"/>
      <c r="C8390" s="27"/>
      <c r="D8390" s="27"/>
      <c r="E8390" s="27"/>
      <c r="F8390" s="26"/>
      <c r="G8390" s="28" t="str">
        <f t="shared" si="139"/>
        <v/>
      </c>
      <c r="H8390" s="31"/>
    </row>
    <row r="8391" spans="2:8">
      <c r="B8391" s="27"/>
      <c r="C8391" s="27"/>
      <c r="D8391" s="27"/>
      <c r="E8391" s="27"/>
      <c r="F8391" s="26"/>
      <c r="G8391" s="28" t="str">
        <f t="shared" si="139"/>
        <v/>
      </c>
      <c r="H8391" s="31"/>
    </row>
    <row r="8392" spans="2:8">
      <c r="B8392" s="27"/>
      <c r="C8392" s="27"/>
      <c r="D8392" s="27"/>
      <c r="E8392" s="27"/>
      <c r="F8392" s="26"/>
      <c r="G8392" s="28" t="str">
        <f t="shared" si="139"/>
        <v/>
      </c>
      <c r="H8392" s="31"/>
    </row>
    <row r="8393" spans="2:8">
      <c r="B8393" s="27"/>
      <c r="C8393" s="27"/>
      <c r="D8393" s="27"/>
      <c r="E8393" s="27"/>
      <c r="F8393" s="26"/>
      <c r="G8393" s="28" t="str">
        <f t="shared" si="139"/>
        <v/>
      </c>
      <c r="H8393" s="31"/>
    </row>
    <row r="8394" spans="2:8">
      <c r="B8394" s="27"/>
      <c r="C8394" s="27"/>
      <c r="D8394" s="27"/>
      <c r="E8394" s="27"/>
      <c r="F8394" s="26"/>
      <c r="G8394" s="28" t="str">
        <f t="shared" si="139"/>
        <v/>
      </c>
      <c r="H8394" s="31"/>
    </row>
    <row r="8395" spans="2:8">
      <c r="B8395" s="27"/>
      <c r="C8395" s="27"/>
      <c r="D8395" s="27"/>
      <c r="E8395" s="27"/>
      <c r="F8395" s="26"/>
      <c r="G8395" s="28" t="str">
        <f t="shared" si="139"/>
        <v/>
      </c>
      <c r="H8395" s="31"/>
    </row>
    <row r="8396" spans="2:8">
      <c r="B8396" s="27"/>
      <c r="C8396" s="27"/>
      <c r="D8396" s="27"/>
      <c r="E8396" s="27"/>
      <c r="F8396" s="26"/>
      <c r="G8396" s="28" t="str">
        <f t="shared" si="139"/>
        <v/>
      </c>
      <c r="H8396" s="31"/>
    </row>
    <row r="8397" spans="2:8">
      <c r="B8397" s="27"/>
      <c r="C8397" s="27"/>
      <c r="D8397" s="27"/>
      <c r="E8397" s="27"/>
      <c r="F8397" s="26"/>
      <c r="G8397" s="28" t="str">
        <f t="shared" si="139"/>
        <v/>
      </c>
      <c r="H8397" s="31"/>
    </row>
    <row r="8398" spans="2:8">
      <c r="B8398" s="27"/>
      <c r="C8398" s="27"/>
      <c r="D8398" s="27"/>
      <c r="E8398" s="27"/>
      <c r="F8398" s="26"/>
      <c r="G8398" s="28" t="str">
        <f t="shared" si="139"/>
        <v/>
      </c>
      <c r="H8398" s="31"/>
    </row>
    <row r="8399" spans="2:8">
      <c r="B8399" s="27"/>
      <c r="C8399" s="27"/>
      <c r="D8399" s="27"/>
      <c r="E8399" s="27"/>
      <c r="F8399" s="26"/>
      <c r="G8399" s="28" t="str">
        <f t="shared" si="139"/>
        <v/>
      </c>
      <c r="H8399" s="31"/>
    </row>
    <row r="8400" spans="2:8">
      <c r="B8400" s="27"/>
      <c r="C8400" s="27"/>
      <c r="D8400" s="27"/>
      <c r="E8400" s="27"/>
      <c r="F8400" s="26"/>
      <c r="G8400" s="28" t="str">
        <f t="shared" si="139"/>
        <v/>
      </c>
      <c r="H8400" s="31"/>
    </row>
    <row r="8401" spans="2:8">
      <c r="B8401" s="27"/>
      <c r="C8401" s="27"/>
      <c r="D8401" s="27"/>
      <c r="E8401" s="27"/>
      <c r="F8401" s="26"/>
      <c r="G8401" s="28" t="str">
        <f t="shared" si="139"/>
        <v/>
      </c>
      <c r="H8401" s="31"/>
    </row>
    <row r="8402" spans="2:8">
      <c r="B8402" s="27"/>
      <c r="C8402" s="27"/>
      <c r="D8402" s="27"/>
      <c r="E8402" s="27"/>
      <c r="F8402" s="26"/>
      <c r="G8402" s="28" t="str">
        <f t="shared" si="139"/>
        <v/>
      </c>
      <c r="H8402" s="31"/>
    </row>
    <row r="8403" spans="2:8">
      <c r="B8403" s="27"/>
      <c r="C8403" s="27"/>
      <c r="D8403" s="27"/>
      <c r="E8403" s="27"/>
      <c r="F8403" s="26"/>
      <c r="G8403" s="28" t="str">
        <f t="shared" si="139"/>
        <v/>
      </c>
      <c r="H8403" s="31"/>
    </row>
    <row r="8404" spans="2:8">
      <c r="B8404" s="27"/>
      <c r="C8404" s="27"/>
      <c r="D8404" s="27"/>
      <c r="E8404" s="27"/>
      <c r="F8404" s="26"/>
      <c r="G8404" s="28" t="str">
        <f t="shared" si="139"/>
        <v/>
      </c>
      <c r="H8404" s="31"/>
    </row>
    <row r="8405" spans="2:8">
      <c r="B8405" s="27"/>
      <c r="C8405" s="27"/>
      <c r="D8405" s="27"/>
      <c r="E8405" s="27"/>
      <c r="F8405" s="26"/>
      <c r="G8405" s="28" t="str">
        <f t="shared" si="139"/>
        <v/>
      </c>
      <c r="H8405" s="31"/>
    </row>
    <row r="8406" spans="2:8">
      <c r="B8406" s="27"/>
      <c r="C8406" s="27"/>
      <c r="D8406" s="27"/>
      <c r="E8406" s="27"/>
      <c r="F8406" s="26"/>
      <c r="G8406" s="28" t="str">
        <f t="shared" si="139"/>
        <v/>
      </c>
      <c r="H8406" s="31"/>
    </row>
    <row r="8407" spans="2:8">
      <c r="B8407" s="27"/>
      <c r="C8407" s="27"/>
      <c r="D8407" s="27"/>
      <c r="E8407" s="27"/>
      <c r="F8407" s="26"/>
      <c r="G8407" s="28" t="str">
        <f t="shared" si="139"/>
        <v/>
      </c>
      <c r="H8407" s="31"/>
    </row>
    <row r="8408" spans="2:8">
      <c r="B8408" s="27"/>
      <c r="C8408" s="27"/>
      <c r="D8408" s="27"/>
      <c r="E8408" s="27"/>
      <c r="F8408" s="26"/>
      <c r="G8408" s="28" t="str">
        <f t="shared" si="139"/>
        <v/>
      </c>
      <c r="H8408" s="31"/>
    </row>
    <row r="8409" spans="2:8">
      <c r="B8409" s="27"/>
      <c r="C8409" s="27"/>
      <c r="D8409" s="27"/>
      <c r="E8409" s="27"/>
      <c r="F8409" s="26"/>
      <c r="G8409" s="28" t="str">
        <f t="shared" si="139"/>
        <v/>
      </c>
      <c r="H8409" s="31"/>
    </row>
    <row r="8410" spans="2:8">
      <c r="B8410" s="27"/>
      <c r="C8410" s="27"/>
      <c r="D8410" s="27"/>
      <c r="E8410" s="27"/>
      <c r="F8410" s="26"/>
      <c r="G8410" s="28" t="str">
        <f t="shared" si="139"/>
        <v/>
      </c>
      <c r="H8410" s="31"/>
    </row>
    <row r="8411" spans="2:8">
      <c r="B8411" s="27"/>
      <c r="C8411" s="27"/>
      <c r="D8411" s="27"/>
      <c r="E8411" s="27"/>
      <c r="F8411" s="26"/>
      <c r="G8411" s="28" t="str">
        <f t="shared" si="139"/>
        <v/>
      </c>
      <c r="H8411" s="31"/>
    </row>
    <row r="8412" spans="2:8">
      <c r="B8412" s="27"/>
      <c r="C8412" s="27"/>
      <c r="D8412" s="27"/>
      <c r="E8412" s="27"/>
      <c r="F8412" s="26"/>
      <c r="G8412" s="28" t="str">
        <f t="shared" si="139"/>
        <v/>
      </c>
      <c r="H8412" s="31"/>
    </row>
    <row r="8413" spans="2:8">
      <c r="B8413" s="27"/>
      <c r="C8413" s="27"/>
      <c r="D8413" s="27"/>
      <c r="E8413" s="27"/>
      <c r="F8413" s="26"/>
      <c r="G8413" s="28" t="str">
        <f t="shared" si="139"/>
        <v/>
      </c>
      <c r="H8413" s="31"/>
    </row>
    <row r="8414" spans="2:8">
      <c r="B8414" s="27"/>
      <c r="C8414" s="27"/>
      <c r="D8414" s="27"/>
      <c r="E8414" s="27"/>
      <c r="F8414" s="26"/>
      <c r="G8414" s="28" t="str">
        <f t="shared" si="139"/>
        <v/>
      </c>
      <c r="H8414" s="31"/>
    </row>
    <row r="8415" spans="2:8">
      <c r="B8415" s="27"/>
      <c r="C8415" s="27"/>
      <c r="D8415" s="27"/>
      <c r="E8415" s="27"/>
      <c r="F8415" s="26"/>
      <c r="G8415" s="28" t="str">
        <f t="shared" si="139"/>
        <v/>
      </c>
      <c r="H8415" s="31"/>
    </row>
    <row r="8416" spans="2:8">
      <c r="B8416" s="27"/>
      <c r="C8416" s="27"/>
      <c r="D8416" s="27"/>
      <c r="E8416" s="27"/>
      <c r="F8416" s="26"/>
      <c r="G8416" s="28" t="str">
        <f t="shared" si="139"/>
        <v/>
      </c>
      <c r="H8416" s="31"/>
    </row>
    <row r="8417" spans="2:8">
      <c r="B8417" s="27"/>
      <c r="C8417" s="27"/>
      <c r="D8417" s="27"/>
      <c r="E8417" s="27"/>
      <c r="F8417" s="26"/>
      <c r="G8417" s="28" t="str">
        <f t="shared" si="139"/>
        <v/>
      </c>
      <c r="H8417" s="31"/>
    </row>
    <row r="8418" spans="2:8">
      <c r="B8418" s="27"/>
      <c r="C8418" s="27"/>
      <c r="D8418" s="27"/>
      <c r="E8418" s="27"/>
      <c r="F8418" s="26"/>
      <c r="G8418" s="28" t="str">
        <f t="shared" si="139"/>
        <v/>
      </c>
      <c r="H8418" s="31"/>
    </row>
    <row r="8419" spans="2:8">
      <c r="B8419" s="27"/>
      <c r="C8419" s="27"/>
      <c r="D8419" s="27"/>
      <c r="E8419" s="27"/>
      <c r="F8419" s="26"/>
      <c r="G8419" s="28" t="str">
        <f t="shared" si="139"/>
        <v/>
      </c>
      <c r="H8419" s="31"/>
    </row>
    <row r="8420" spans="2:8">
      <c r="B8420" s="27"/>
      <c r="C8420" s="27"/>
      <c r="D8420" s="27"/>
      <c r="E8420" s="27"/>
      <c r="F8420" s="26"/>
      <c r="G8420" s="28" t="str">
        <f t="shared" si="139"/>
        <v/>
      </c>
      <c r="H8420" s="31"/>
    </row>
    <row r="8421" spans="2:8">
      <c r="B8421" s="27"/>
      <c r="C8421" s="27"/>
      <c r="D8421" s="27"/>
      <c r="E8421" s="27"/>
      <c r="F8421" s="26"/>
      <c r="G8421" s="28" t="str">
        <f t="shared" si="139"/>
        <v/>
      </c>
      <c r="H8421" s="31"/>
    </row>
    <row r="8422" spans="2:8">
      <c r="B8422" s="27"/>
      <c r="C8422" s="27"/>
      <c r="D8422" s="27"/>
      <c r="E8422" s="27"/>
      <c r="F8422" s="26"/>
      <c r="G8422" s="28" t="str">
        <f t="shared" si="139"/>
        <v/>
      </c>
      <c r="H8422" s="31"/>
    </row>
    <row r="8423" spans="2:8">
      <c r="B8423" s="27"/>
      <c r="C8423" s="27"/>
      <c r="D8423" s="27"/>
      <c r="E8423" s="27"/>
      <c r="F8423" s="26"/>
      <c r="G8423" s="28" t="str">
        <f t="shared" si="139"/>
        <v/>
      </c>
      <c r="H8423" s="31"/>
    </row>
    <row r="8424" spans="2:8">
      <c r="B8424" s="27"/>
      <c r="C8424" s="27"/>
      <c r="D8424" s="27"/>
      <c r="E8424" s="27"/>
      <c r="F8424" s="26"/>
      <c r="G8424" s="28" t="str">
        <f t="shared" si="139"/>
        <v/>
      </c>
      <c r="H8424" s="31"/>
    </row>
    <row r="8425" spans="2:8">
      <c r="B8425" s="27"/>
      <c r="C8425" s="27"/>
      <c r="D8425" s="27"/>
      <c r="E8425" s="27"/>
      <c r="F8425" s="26"/>
      <c r="G8425" s="28" t="str">
        <f t="shared" ref="G8425:G8488" si="140">IF(F8425="","",IF(F8425="EI",4,IF(F8425="EO",5.2,IF(F8425="EQ",3.9,IF(F8425="ILF",7.5,IF(F8425="EIF",5.4))))))</f>
        <v/>
      </c>
      <c r="H8425" s="31"/>
    </row>
    <row r="8426" spans="2:8">
      <c r="B8426" s="27"/>
      <c r="C8426" s="27"/>
      <c r="D8426" s="27"/>
      <c r="E8426" s="27"/>
      <c r="F8426" s="26"/>
      <c r="G8426" s="28" t="str">
        <f t="shared" si="140"/>
        <v/>
      </c>
      <c r="H8426" s="31"/>
    </row>
    <row r="8427" spans="2:8">
      <c r="B8427" s="27"/>
      <c r="C8427" s="27"/>
      <c r="D8427" s="27"/>
      <c r="E8427" s="27"/>
      <c r="F8427" s="26"/>
      <c r="G8427" s="28" t="str">
        <f t="shared" si="140"/>
        <v/>
      </c>
      <c r="H8427" s="31"/>
    </row>
    <row r="8428" spans="2:8">
      <c r="B8428" s="27"/>
      <c r="C8428" s="27"/>
      <c r="D8428" s="27"/>
      <c r="E8428" s="27"/>
      <c r="F8428" s="26"/>
      <c r="G8428" s="28" t="str">
        <f t="shared" si="140"/>
        <v/>
      </c>
      <c r="H8428" s="31"/>
    </row>
    <row r="8429" spans="2:8">
      <c r="B8429" s="27"/>
      <c r="C8429" s="27"/>
      <c r="D8429" s="27"/>
      <c r="E8429" s="27"/>
      <c r="F8429" s="26"/>
      <c r="G8429" s="28" t="str">
        <f t="shared" si="140"/>
        <v/>
      </c>
      <c r="H8429" s="31"/>
    </row>
    <row r="8430" spans="2:8">
      <c r="B8430" s="27"/>
      <c r="C8430" s="27"/>
      <c r="D8430" s="27"/>
      <c r="E8430" s="27"/>
      <c r="F8430" s="26"/>
      <c r="G8430" s="28" t="str">
        <f t="shared" si="140"/>
        <v/>
      </c>
      <c r="H8430" s="31"/>
    </row>
    <row r="8431" spans="2:8">
      <c r="B8431" s="27"/>
      <c r="C8431" s="27"/>
      <c r="D8431" s="27"/>
      <c r="E8431" s="27"/>
      <c r="F8431" s="26"/>
      <c r="G8431" s="28" t="str">
        <f t="shared" si="140"/>
        <v/>
      </c>
      <c r="H8431" s="31"/>
    </row>
    <row r="8432" spans="2:8">
      <c r="B8432" s="27"/>
      <c r="C8432" s="27"/>
      <c r="D8432" s="27"/>
      <c r="E8432" s="27"/>
      <c r="F8432" s="26"/>
      <c r="G8432" s="28" t="str">
        <f t="shared" si="140"/>
        <v/>
      </c>
      <c r="H8432" s="31"/>
    </row>
    <row r="8433" spans="2:8">
      <c r="B8433" s="27"/>
      <c r="C8433" s="27"/>
      <c r="D8433" s="27"/>
      <c r="E8433" s="27"/>
      <c r="F8433" s="26"/>
      <c r="G8433" s="28" t="str">
        <f t="shared" si="140"/>
        <v/>
      </c>
      <c r="H8433" s="31"/>
    </row>
    <row r="8434" spans="2:8">
      <c r="B8434" s="27"/>
      <c r="C8434" s="27"/>
      <c r="D8434" s="27"/>
      <c r="E8434" s="27"/>
      <c r="F8434" s="26"/>
      <c r="G8434" s="28" t="str">
        <f t="shared" si="140"/>
        <v/>
      </c>
      <c r="H8434" s="31"/>
    </row>
    <row r="8435" spans="2:8">
      <c r="B8435" s="27"/>
      <c r="C8435" s="27"/>
      <c r="D8435" s="27"/>
      <c r="E8435" s="27"/>
      <c r="F8435" s="26"/>
      <c r="G8435" s="28" t="str">
        <f t="shared" si="140"/>
        <v/>
      </c>
      <c r="H8435" s="31"/>
    </row>
    <row r="8436" spans="2:8">
      <c r="B8436" s="27"/>
      <c r="C8436" s="27"/>
      <c r="D8436" s="27"/>
      <c r="E8436" s="27"/>
      <c r="F8436" s="26"/>
      <c r="G8436" s="28" t="str">
        <f t="shared" si="140"/>
        <v/>
      </c>
      <c r="H8436" s="31"/>
    </row>
    <row r="8437" spans="2:8">
      <c r="B8437" s="27"/>
      <c r="C8437" s="27"/>
      <c r="D8437" s="27"/>
      <c r="E8437" s="27"/>
      <c r="F8437" s="26"/>
      <c r="G8437" s="28" t="str">
        <f t="shared" si="140"/>
        <v/>
      </c>
      <c r="H8437" s="31"/>
    </row>
    <row r="8438" spans="2:8">
      <c r="B8438" s="27"/>
      <c r="C8438" s="27"/>
      <c r="D8438" s="27"/>
      <c r="E8438" s="27"/>
      <c r="F8438" s="26"/>
      <c r="G8438" s="28" t="str">
        <f t="shared" si="140"/>
        <v/>
      </c>
      <c r="H8438" s="31"/>
    </row>
    <row r="8439" spans="2:8">
      <c r="B8439" s="27"/>
      <c r="C8439" s="27"/>
      <c r="D8439" s="27"/>
      <c r="E8439" s="27"/>
      <c r="F8439" s="26"/>
      <c r="G8439" s="28" t="str">
        <f t="shared" si="140"/>
        <v/>
      </c>
      <c r="H8439" s="31"/>
    </row>
    <row r="8440" spans="2:8">
      <c r="B8440" s="27"/>
      <c r="C8440" s="27"/>
      <c r="D8440" s="27"/>
      <c r="E8440" s="27"/>
      <c r="F8440" s="26"/>
      <c r="G8440" s="28" t="str">
        <f t="shared" si="140"/>
        <v/>
      </c>
      <c r="H8440" s="31"/>
    </row>
    <row r="8441" spans="2:8">
      <c r="B8441" s="27"/>
      <c r="C8441" s="27"/>
      <c r="D8441" s="27"/>
      <c r="E8441" s="27"/>
      <c r="F8441" s="26"/>
      <c r="G8441" s="28" t="str">
        <f t="shared" si="140"/>
        <v/>
      </c>
      <c r="H8441" s="31"/>
    </row>
    <row r="8442" spans="2:8">
      <c r="B8442" s="27"/>
      <c r="C8442" s="27"/>
      <c r="D8442" s="27"/>
      <c r="E8442" s="27"/>
      <c r="F8442" s="26"/>
      <c r="G8442" s="28" t="str">
        <f t="shared" si="140"/>
        <v/>
      </c>
      <c r="H8442" s="31"/>
    </row>
    <row r="8443" spans="2:8">
      <c r="B8443" s="27"/>
      <c r="C8443" s="27"/>
      <c r="D8443" s="27"/>
      <c r="E8443" s="27"/>
      <c r="F8443" s="26"/>
      <c r="G8443" s="28" t="str">
        <f t="shared" si="140"/>
        <v/>
      </c>
      <c r="H8443" s="31"/>
    </row>
    <row r="8444" spans="2:8">
      <c r="B8444" s="27"/>
      <c r="C8444" s="27"/>
      <c r="D8444" s="27"/>
      <c r="E8444" s="27"/>
      <c r="F8444" s="26"/>
      <c r="G8444" s="28" t="str">
        <f t="shared" si="140"/>
        <v/>
      </c>
      <c r="H8444" s="31"/>
    </row>
    <row r="8445" spans="2:8">
      <c r="B8445" s="27"/>
      <c r="C8445" s="27"/>
      <c r="D8445" s="27"/>
      <c r="E8445" s="27"/>
      <c r="F8445" s="26"/>
      <c r="G8445" s="28" t="str">
        <f t="shared" si="140"/>
        <v/>
      </c>
      <c r="H8445" s="31"/>
    </row>
    <row r="8446" spans="2:8">
      <c r="B8446" s="27"/>
      <c r="C8446" s="27"/>
      <c r="D8446" s="27"/>
      <c r="E8446" s="27"/>
      <c r="F8446" s="26"/>
      <c r="G8446" s="28" t="str">
        <f t="shared" si="140"/>
        <v/>
      </c>
      <c r="H8446" s="31"/>
    </row>
    <row r="8447" spans="2:8">
      <c r="B8447" s="27"/>
      <c r="C8447" s="27"/>
      <c r="D8447" s="27"/>
      <c r="E8447" s="27"/>
      <c r="F8447" s="26"/>
      <c r="G8447" s="28" t="str">
        <f t="shared" si="140"/>
        <v/>
      </c>
      <c r="H8447" s="31"/>
    </row>
    <row r="8448" spans="2:8">
      <c r="B8448" s="27"/>
      <c r="C8448" s="27"/>
      <c r="D8448" s="27"/>
      <c r="E8448" s="27"/>
      <c r="F8448" s="26"/>
      <c r="G8448" s="28" t="str">
        <f t="shared" si="140"/>
        <v/>
      </c>
      <c r="H8448" s="31"/>
    </row>
    <row r="8449" spans="2:8">
      <c r="B8449" s="27"/>
      <c r="C8449" s="27"/>
      <c r="D8449" s="27"/>
      <c r="E8449" s="27"/>
      <c r="F8449" s="26"/>
      <c r="G8449" s="28" t="str">
        <f t="shared" si="140"/>
        <v/>
      </c>
      <c r="H8449" s="31"/>
    </row>
    <row r="8450" spans="2:8">
      <c r="B8450" s="27"/>
      <c r="C8450" s="27"/>
      <c r="D8450" s="27"/>
      <c r="E8450" s="27"/>
      <c r="F8450" s="26"/>
      <c r="G8450" s="28" t="str">
        <f t="shared" si="140"/>
        <v/>
      </c>
      <c r="H8450" s="31"/>
    </row>
    <row r="8451" spans="2:8">
      <c r="B8451" s="27"/>
      <c r="C8451" s="27"/>
      <c r="D8451" s="27"/>
      <c r="E8451" s="27"/>
      <c r="F8451" s="26"/>
      <c r="G8451" s="28" t="str">
        <f t="shared" si="140"/>
        <v/>
      </c>
      <c r="H8451" s="31"/>
    </row>
    <row r="8452" spans="2:8">
      <c r="B8452" s="27"/>
      <c r="C8452" s="27"/>
      <c r="D8452" s="27"/>
      <c r="E8452" s="27"/>
      <c r="F8452" s="26"/>
      <c r="G8452" s="28" t="str">
        <f t="shared" si="140"/>
        <v/>
      </c>
      <c r="H8452" s="31"/>
    </row>
    <row r="8453" spans="2:8">
      <c r="B8453" s="27"/>
      <c r="C8453" s="27"/>
      <c r="D8453" s="27"/>
      <c r="E8453" s="27"/>
      <c r="F8453" s="26"/>
      <c r="G8453" s="28" t="str">
        <f t="shared" si="140"/>
        <v/>
      </c>
      <c r="H8453" s="31"/>
    </row>
    <row r="8454" spans="2:8">
      <c r="B8454" s="27"/>
      <c r="C8454" s="27"/>
      <c r="D8454" s="27"/>
      <c r="E8454" s="27"/>
      <c r="F8454" s="26"/>
      <c r="G8454" s="28" t="str">
        <f t="shared" si="140"/>
        <v/>
      </c>
      <c r="H8454" s="31"/>
    </row>
    <row r="8455" spans="2:8">
      <c r="B8455" s="27"/>
      <c r="C8455" s="27"/>
      <c r="D8455" s="27"/>
      <c r="E8455" s="27"/>
      <c r="F8455" s="26"/>
      <c r="G8455" s="28" t="str">
        <f t="shared" si="140"/>
        <v/>
      </c>
      <c r="H8455" s="31"/>
    </row>
    <row r="8456" spans="2:8">
      <c r="B8456" s="27"/>
      <c r="C8456" s="27"/>
      <c r="D8456" s="27"/>
      <c r="E8456" s="27"/>
      <c r="F8456" s="26"/>
      <c r="G8456" s="28" t="str">
        <f t="shared" si="140"/>
        <v/>
      </c>
      <c r="H8456" s="31"/>
    </row>
    <row r="8457" spans="2:8">
      <c r="B8457" s="27"/>
      <c r="C8457" s="27"/>
      <c r="D8457" s="27"/>
      <c r="E8457" s="27"/>
      <c r="F8457" s="26"/>
      <c r="G8457" s="28" t="str">
        <f t="shared" si="140"/>
        <v/>
      </c>
      <c r="H8457" s="31"/>
    </row>
    <row r="8458" spans="2:8">
      <c r="B8458" s="27"/>
      <c r="C8458" s="27"/>
      <c r="D8458" s="27"/>
      <c r="E8458" s="27"/>
      <c r="F8458" s="26"/>
      <c r="G8458" s="28" t="str">
        <f t="shared" si="140"/>
        <v/>
      </c>
      <c r="H8458" s="31"/>
    </row>
    <row r="8459" spans="2:8">
      <c r="B8459" s="27"/>
      <c r="C8459" s="27"/>
      <c r="D8459" s="27"/>
      <c r="E8459" s="27"/>
      <c r="F8459" s="26"/>
      <c r="G8459" s="28" t="str">
        <f t="shared" si="140"/>
        <v/>
      </c>
      <c r="H8459" s="31"/>
    </row>
    <row r="8460" spans="2:8">
      <c r="B8460" s="27"/>
      <c r="C8460" s="27"/>
      <c r="D8460" s="27"/>
      <c r="E8460" s="27"/>
      <c r="F8460" s="26"/>
      <c r="G8460" s="28" t="str">
        <f t="shared" si="140"/>
        <v/>
      </c>
      <c r="H8460" s="31"/>
    </row>
    <row r="8461" spans="2:8">
      <c r="B8461" s="27"/>
      <c r="C8461" s="27"/>
      <c r="D8461" s="27"/>
      <c r="E8461" s="27"/>
      <c r="F8461" s="26"/>
      <c r="G8461" s="28" t="str">
        <f t="shared" si="140"/>
        <v/>
      </c>
      <c r="H8461" s="31"/>
    </row>
    <row r="8462" spans="2:8">
      <c r="B8462" s="27"/>
      <c r="C8462" s="27"/>
      <c r="D8462" s="27"/>
      <c r="E8462" s="27"/>
      <c r="F8462" s="26"/>
      <c r="G8462" s="28" t="str">
        <f t="shared" si="140"/>
        <v/>
      </c>
      <c r="H8462" s="31"/>
    </row>
    <row r="8463" spans="2:8">
      <c r="B8463" s="27"/>
      <c r="C8463" s="27"/>
      <c r="D8463" s="27"/>
      <c r="E8463" s="27"/>
      <c r="F8463" s="26"/>
      <c r="G8463" s="28" t="str">
        <f t="shared" si="140"/>
        <v/>
      </c>
      <c r="H8463" s="31"/>
    </row>
    <row r="8464" spans="2:8">
      <c r="B8464" s="27"/>
      <c r="C8464" s="27"/>
      <c r="D8464" s="27"/>
      <c r="E8464" s="27"/>
      <c r="F8464" s="26"/>
      <c r="G8464" s="28" t="str">
        <f t="shared" si="140"/>
        <v/>
      </c>
      <c r="H8464" s="31"/>
    </row>
    <row r="8465" spans="2:8">
      <c r="B8465" s="27"/>
      <c r="C8465" s="27"/>
      <c r="D8465" s="27"/>
      <c r="E8465" s="27"/>
      <c r="F8465" s="26"/>
      <c r="G8465" s="28" t="str">
        <f t="shared" si="140"/>
        <v/>
      </c>
      <c r="H8465" s="31"/>
    </row>
    <row r="8466" spans="2:8">
      <c r="B8466" s="27"/>
      <c r="C8466" s="27"/>
      <c r="D8466" s="27"/>
      <c r="E8466" s="27"/>
      <c r="F8466" s="26"/>
      <c r="G8466" s="28" t="str">
        <f t="shared" si="140"/>
        <v/>
      </c>
      <c r="H8466" s="31"/>
    </row>
    <row r="8467" spans="2:8">
      <c r="B8467" s="27"/>
      <c r="C8467" s="27"/>
      <c r="D8467" s="27"/>
      <c r="E8467" s="27"/>
      <c r="F8467" s="26"/>
      <c r="G8467" s="28" t="str">
        <f t="shared" si="140"/>
        <v/>
      </c>
      <c r="H8467" s="31"/>
    </row>
    <row r="8468" spans="2:8">
      <c r="B8468" s="27"/>
      <c r="C8468" s="27"/>
      <c r="D8468" s="27"/>
      <c r="E8468" s="27"/>
      <c r="F8468" s="26"/>
      <c r="G8468" s="28" t="str">
        <f t="shared" si="140"/>
        <v/>
      </c>
      <c r="H8468" s="31"/>
    </row>
    <row r="8469" spans="2:8">
      <c r="B8469" s="27"/>
      <c r="C8469" s="27"/>
      <c r="D8469" s="27"/>
      <c r="E8469" s="27"/>
      <c r="F8469" s="26"/>
      <c r="G8469" s="28" t="str">
        <f t="shared" si="140"/>
        <v/>
      </c>
      <c r="H8469" s="31"/>
    </row>
    <row r="8470" spans="2:8">
      <c r="B8470" s="27"/>
      <c r="C8470" s="27"/>
      <c r="D8470" s="27"/>
      <c r="E8470" s="27"/>
      <c r="F8470" s="26"/>
      <c r="G8470" s="28" t="str">
        <f t="shared" si="140"/>
        <v/>
      </c>
      <c r="H8470" s="31"/>
    </row>
    <row r="8471" spans="2:8">
      <c r="B8471" s="27"/>
      <c r="C8471" s="27"/>
      <c r="D8471" s="27"/>
      <c r="E8471" s="27"/>
      <c r="F8471" s="26"/>
      <c r="G8471" s="28" t="str">
        <f t="shared" si="140"/>
        <v/>
      </c>
      <c r="H8471" s="31"/>
    </row>
    <row r="8472" spans="2:8">
      <c r="B8472" s="27"/>
      <c r="C8472" s="27"/>
      <c r="D8472" s="27"/>
      <c r="E8472" s="27"/>
      <c r="F8472" s="26"/>
      <c r="G8472" s="28" t="str">
        <f t="shared" si="140"/>
        <v/>
      </c>
      <c r="H8472" s="31"/>
    </row>
    <row r="8473" spans="2:8">
      <c r="B8473" s="27"/>
      <c r="C8473" s="27"/>
      <c r="D8473" s="27"/>
      <c r="E8473" s="27"/>
      <c r="F8473" s="26"/>
      <c r="G8473" s="28" t="str">
        <f t="shared" si="140"/>
        <v/>
      </c>
      <c r="H8473" s="31"/>
    </row>
    <row r="8474" spans="2:8">
      <c r="B8474" s="27"/>
      <c r="C8474" s="27"/>
      <c r="D8474" s="27"/>
      <c r="E8474" s="27"/>
      <c r="F8474" s="26"/>
      <c r="G8474" s="28" t="str">
        <f t="shared" si="140"/>
        <v/>
      </c>
      <c r="H8474" s="31"/>
    </row>
    <row r="8475" spans="2:8">
      <c r="B8475" s="27"/>
      <c r="C8475" s="27"/>
      <c r="D8475" s="27"/>
      <c r="E8475" s="27"/>
      <c r="F8475" s="26"/>
      <c r="G8475" s="28" t="str">
        <f t="shared" si="140"/>
        <v/>
      </c>
      <c r="H8475" s="31"/>
    </row>
    <row r="8476" spans="2:8">
      <c r="B8476" s="27"/>
      <c r="C8476" s="27"/>
      <c r="D8476" s="27"/>
      <c r="E8476" s="27"/>
      <c r="F8476" s="26"/>
      <c r="G8476" s="28" t="str">
        <f t="shared" si="140"/>
        <v/>
      </c>
      <c r="H8476" s="31"/>
    </row>
    <row r="8477" spans="2:8">
      <c r="B8477" s="27"/>
      <c r="C8477" s="27"/>
      <c r="D8477" s="27"/>
      <c r="E8477" s="27"/>
      <c r="F8477" s="26"/>
      <c r="G8477" s="28" t="str">
        <f t="shared" si="140"/>
        <v/>
      </c>
      <c r="H8477" s="31"/>
    </row>
    <row r="8478" spans="2:8">
      <c r="B8478" s="27"/>
      <c r="C8478" s="27"/>
      <c r="D8478" s="27"/>
      <c r="E8478" s="27"/>
      <c r="F8478" s="26"/>
      <c r="G8478" s="28" t="str">
        <f t="shared" si="140"/>
        <v/>
      </c>
      <c r="H8478" s="31"/>
    </row>
    <row r="8479" spans="2:8">
      <c r="B8479" s="27"/>
      <c r="C8479" s="27"/>
      <c r="D8479" s="27"/>
      <c r="E8479" s="27"/>
      <c r="F8479" s="26"/>
      <c r="G8479" s="28" t="str">
        <f t="shared" si="140"/>
        <v/>
      </c>
      <c r="H8479" s="31"/>
    </row>
    <row r="8480" spans="2:8">
      <c r="B8480" s="27"/>
      <c r="C8480" s="27"/>
      <c r="D8480" s="27"/>
      <c r="E8480" s="27"/>
      <c r="F8480" s="26"/>
      <c r="G8480" s="28" t="str">
        <f t="shared" si="140"/>
        <v/>
      </c>
      <c r="H8480" s="31"/>
    </row>
    <row r="8481" spans="2:8">
      <c r="B8481" s="27"/>
      <c r="C8481" s="27"/>
      <c r="D8481" s="27"/>
      <c r="E8481" s="27"/>
      <c r="F8481" s="26"/>
      <c r="G8481" s="28" t="str">
        <f t="shared" si="140"/>
        <v/>
      </c>
      <c r="H8481" s="31"/>
    </row>
    <row r="8482" spans="2:8">
      <c r="B8482" s="27"/>
      <c r="C8482" s="27"/>
      <c r="D8482" s="27"/>
      <c r="E8482" s="27"/>
      <c r="F8482" s="26"/>
      <c r="G8482" s="28" t="str">
        <f t="shared" si="140"/>
        <v/>
      </c>
      <c r="H8482" s="31"/>
    </row>
    <row r="8483" spans="2:8">
      <c r="B8483" s="27"/>
      <c r="C8483" s="27"/>
      <c r="D8483" s="27"/>
      <c r="E8483" s="27"/>
      <c r="F8483" s="26"/>
      <c r="G8483" s="28" t="str">
        <f t="shared" si="140"/>
        <v/>
      </c>
      <c r="H8483" s="31"/>
    </row>
    <row r="8484" spans="2:8">
      <c r="B8484" s="27"/>
      <c r="C8484" s="27"/>
      <c r="D8484" s="27"/>
      <c r="E8484" s="27"/>
      <c r="F8484" s="26"/>
      <c r="G8484" s="28" t="str">
        <f t="shared" si="140"/>
        <v/>
      </c>
      <c r="H8484" s="31"/>
    </row>
    <row r="8485" spans="2:8">
      <c r="B8485" s="27"/>
      <c r="C8485" s="27"/>
      <c r="D8485" s="27"/>
      <c r="E8485" s="27"/>
      <c r="F8485" s="26"/>
      <c r="G8485" s="28" t="str">
        <f t="shared" si="140"/>
        <v/>
      </c>
      <c r="H8485" s="31"/>
    </row>
    <row r="8486" spans="2:8">
      <c r="B8486" s="27"/>
      <c r="C8486" s="27"/>
      <c r="D8486" s="27"/>
      <c r="E8486" s="27"/>
      <c r="F8486" s="26"/>
      <c r="G8486" s="28" t="str">
        <f t="shared" si="140"/>
        <v/>
      </c>
      <c r="H8486" s="31"/>
    </row>
    <row r="8487" spans="2:8">
      <c r="B8487" s="27"/>
      <c r="C8487" s="27"/>
      <c r="D8487" s="27"/>
      <c r="E8487" s="27"/>
      <c r="F8487" s="26"/>
      <c r="G8487" s="28" t="str">
        <f t="shared" si="140"/>
        <v/>
      </c>
      <c r="H8487" s="31"/>
    </row>
    <row r="8488" spans="2:8">
      <c r="B8488" s="27"/>
      <c r="C8488" s="27"/>
      <c r="D8488" s="27"/>
      <c r="E8488" s="27"/>
      <c r="F8488" s="26"/>
      <c r="G8488" s="28" t="str">
        <f t="shared" si="140"/>
        <v/>
      </c>
      <c r="H8488" s="31"/>
    </row>
    <row r="8489" spans="2:8">
      <c r="B8489" s="27"/>
      <c r="C8489" s="27"/>
      <c r="D8489" s="27"/>
      <c r="E8489" s="27"/>
      <c r="F8489" s="26"/>
      <c r="G8489" s="28" t="str">
        <f t="shared" ref="G8489:G8552" si="141">IF(F8489="","",IF(F8489="EI",4,IF(F8489="EO",5.2,IF(F8489="EQ",3.9,IF(F8489="ILF",7.5,IF(F8489="EIF",5.4))))))</f>
        <v/>
      </c>
      <c r="H8489" s="31"/>
    </row>
    <row r="8490" spans="2:8">
      <c r="B8490" s="27"/>
      <c r="C8490" s="27"/>
      <c r="D8490" s="27"/>
      <c r="E8490" s="27"/>
      <c r="F8490" s="26"/>
      <c r="G8490" s="28" t="str">
        <f t="shared" si="141"/>
        <v/>
      </c>
      <c r="H8490" s="31"/>
    </row>
    <row r="8491" spans="2:8">
      <c r="B8491" s="27"/>
      <c r="C8491" s="27"/>
      <c r="D8491" s="27"/>
      <c r="E8491" s="27"/>
      <c r="F8491" s="26"/>
      <c r="G8491" s="28" t="str">
        <f t="shared" si="141"/>
        <v/>
      </c>
      <c r="H8491" s="31"/>
    </row>
    <row r="8492" spans="2:8">
      <c r="B8492" s="27"/>
      <c r="C8492" s="27"/>
      <c r="D8492" s="27"/>
      <c r="E8492" s="27"/>
      <c r="F8492" s="26"/>
      <c r="G8492" s="28" t="str">
        <f t="shared" si="141"/>
        <v/>
      </c>
      <c r="H8492" s="31"/>
    </row>
    <row r="8493" spans="2:8">
      <c r="B8493" s="27"/>
      <c r="C8493" s="27"/>
      <c r="D8493" s="27"/>
      <c r="E8493" s="27"/>
      <c r="F8493" s="26"/>
      <c r="G8493" s="28" t="str">
        <f t="shared" si="141"/>
        <v/>
      </c>
      <c r="H8493" s="31"/>
    </row>
    <row r="8494" spans="2:8">
      <c r="B8494" s="27"/>
      <c r="C8494" s="27"/>
      <c r="D8494" s="27"/>
      <c r="E8494" s="27"/>
      <c r="F8494" s="26"/>
      <c r="G8494" s="28" t="str">
        <f t="shared" si="141"/>
        <v/>
      </c>
      <c r="H8494" s="31"/>
    </row>
    <row r="8495" spans="2:8">
      <c r="B8495" s="27"/>
      <c r="C8495" s="27"/>
      <c r="D8495" s="27"/>
      <c r="E8495" s="27"/>
      <c r="F8495" s="26"/>
      <c r="G8495" s="28" t="str">
        <f t="shared" si="141"/>
        <v/>
      </c>
      <c r="H8495" s="31"/>
    </row>
    <row r="8496" spans="2:8">
      <c r="B8496" s="27"/>
      <c r="C8496" s="27"/>
      <c r="D8496" s="27"/>
      <c r="E8496" s="27"/>
      <c r="F8496" s="26"/>
      <c r="G8496" s="28" t="str">
        <f t="shared" si="141"/>
        <v/>
      </c>
      <c r="H8496" s="31"/>
    </row>
    <row r="8497" spans="2:8">
      <c r="B8497" s="27"/>
      <c r="C8497" s="27"/>
      <c r="D8497" s="27"/>
      <c r="E8497" s="27"/>
      <c r="F8497" s="26"/>
      <c r="G8497" s="28" t="str">
        <f t="shared" si="141"/>
        <v/>
      </c>
      <c r="H8497" s="31"/>
    </row>
    <row r="8498" spans="2:8">
      <c r="B8498" s="27"/>
      <c r="C8498" s="27"/>
      <c r="D8498" s="27"/>
      <c r="E8498" s="27"/>
      <c r="F8498" s="26"/>
      <c r="G8498" s="28" t="str">
        <f t="shared" si="141"/>
        <v/>
      </c>
      <c r="H8498" s="31"/>
    </row>
    <row r="8499" spans="2:8">
      <c r="B8499" s="27"/>
      <c r="C8499" s="27"/>
      <c r="D8499" s="27"/>
      <c r="E8499" s="27"/>
      <c r="F8499" s="26"/>
      <c r="G8499" s="28" t="str">
        <f t="shared" si="141"/>
        <v/>
      </c>
      <c r="H8499" s="31"/>
    </row>
    <row r="8500" spans="2:8">
      <c r="B8500" s="27"/>
      <c r="C8500" s="27"/>
      <c r="D8500" s="27"/>
      <c r="E8500" s="27"/>
      <c r="F8500" s="26"/>
      <c r="G8500" s="28" t="str">
        <f t="shared" si="141"/>
        <v/>
      </c>
      <c r="H8500" s="31"/>
    </row>
    <row r="8501" spans="2:8">
      <c r="B8501" s="27"/>
      <c r="C8501" s="27"/>
      <c r="D8501" s="27"/>
      <c r="E8501" s="27"/>
      <c r="F8501" s="26"/>
      <c r="G8501" s="28" t="str">
        <f t="shared" si="141"/>
        <v/>
      </c>
      <c r="H8501" s="31"/>
    </row>
    <row r="8502" spans="2:8">
      <c r="B8502" s="27"/>
      <c r="C8502" s="27"/>
      <c r="D8502" s="27"/>
      <c r="E8502" s="27"/>
      <c r="F8502" s="26"/>
      <c r="G8502" s="28" t="str">
        <f t="shared" si="141"/>
        <v/>
      </c>
      <c r="H8502" s="31"/>
    </row>
    <row r="8503" spans="2:8">
      <c r="B8503" s="27"/>
      <c r="C8503" s="27"/>
      <c r="D8503" s="27"/>
      <c r="E8503" s="27"/>
      <c r="F8503" s="26"/>
      <c r="G8503" s="28" t="str">
        <f t="shared" si="141"/>
        <v/>
      </c>
      <c r="H8503" s="31"/>
    </row>
    <row r="8504" spans="2:8">
      <c r="B8504" s="27"/>
      <c r="C8504" s="27"/>
      <c r="D8504" s="27"/>
      <c r="E8504" s="27"/>
      <c r="F8504" s="26"/>
      <c r="G8504" s="28" t="str">
        <f t="shared" si="141"/>
        <v/>
      </c>
      <c r="H8504" s="31"/>
    </row>
    <row r="8505" spans="2:8">
      <c r="B8505" s="27"/>
      <c r="C8505" s="27"/>
      <c r="D8505" s="27"/>
      <c r="E8505" s="27"/>
      <c r="F8505" s="26"/>
      <c r="G8505" s="28" t="str">
        <f t="shared" si="141"/>
        <v/>
      </c>
      <c r="H8505" s="31"/>
    </row>
    <row r="8506" spans="2:8">
      <c r="B8506" s="27"/>
      <c r="C8506" s="27"/>
      <c r="D8506" s="27"/>
      <c r="E8506" s="27"/>
      <c r="F8506" s="26"/>
      <c r="G8506" s="28" t="str">
        <f t="shared" si="141"/>
        <v/>
      </c>
      <c r="H8506" s="31"/>
    </row>
    <row r="8507" spans="2:8">
      <c r="B8507" s="27"/>
      <c r="C8507" s="27"/>
      <c r="D8507" s="27"/>
      <c r="E8507" s="27"/>
      <c r="F8507" s="26"/>
      <c r="G8507" s="28" t="str">
        <f t="shared" si="141"/>
        <v/>
      </c>
      <c r="H8507" s="31"/>
    </row>
    <row r="8508" spans="2:8">
      <c r="B8508" s="27"/>
      <c r="C8508" s="27"/>
      <c r="D8508" s="27"/>
      <c r="E8508" s="27"/>
      <c r="F8508" s="26"/>
      <c r="G8508" s="28" t="str">
        <f t="shared" si="141"/>
        <v/>
      </c>
      <c r="H8508" s="31"/>
    </row>
    <row r="8509" spans="2:8">
      <c r="B8509" s="27"/>
      <c r="C8509" s="27"/>
      <c r="D8509" s="27"/>
      <c r="E8509" s="27"/>
      <c r="F8509" s="26"/>
      <c r="G8509" s="28" t="str">
        <f t="shared" si="141"/>
        <v/>
      </c>
      <c r="H8509" s="31"/>
    </row>
    <row r="8510" spans="2:8">
      <c r="B8510" s="27"/>
      <c r="C8510" s="27"/>
      <c r="D8510" s="27"/>
      <c r="E8510" s="27"/>
      <c r="F8510" s="26"/>
      <c r="G8510" s="28" t="str">
        <f t="shared" si="141"/>
        <v/>
      </c>
      <c r="H8510" s="31"/>
    </row>
    <row r="8511" spans="2:8">
      <c r="B8511" s="27"/>
      <c r="C8511" s="27"/>
      <c r="D8511" s="27"/>
      <c r="E8511" s="27"/>
      <c r="F8511" s="26"/>
      <c r="G8511" s="28" t="str">
        <f t="shared" si="141"/>
        <v/>
      </c>
      <c r="H8511" s="31"/>
    </row>
    <row r="8512" spans="2:8">
      <c r="B8512" s="27"/>
      <c r="C8512" s="27"/>
      <c r="D8512" s="27"/>
      <c r="E8512" s="27"/>
      <c r="F8512" s="26"/>
      <c r="G8512" s="28" t="str">
        <f t="shared" si="141"/>
        <v/>
      </c>
      <c r="H8512" s="31"/>
    </row>
    <row r="8513" spans="2:8">
      <c r="B8513" s="27"/>
      <c r="C8513" s="27"/>
      <c r="D8513" s="27"/>
      <c r="E8513" s="27"/>
      <c r="F8513" s="26"/>
      <c r="G8513" s="28" t="str">
        <f t="shared" si="141"/>
        <v/>
      </c>
      <c r="H8513" s="31"/>
    </row>
    <row r="8514" spans="2:8">
      <c r="B8514" s="27"/>
      <c r="C8514" s="27"/>
      <c r="D8514" s="27"/>
      <c r="E8514" s="27"/>
      <c r="F8514" s="26"/>
      <c r="G8514" s="28" t="str">
        <f t="shared" si="141"/>
        <v/>
      </c>
      <c r="H8514" s="31"/>
    </row>
    <row r="8515" spans="2:8">
      <c r="B8515" s="27"/>
      <c r="C8515" s="27"/>
      <c r="D8515" s="27"/>
      <c r="E8515" s="27"/>
      <c r="F8515" s="26"/>
      <c r="G8515" s="28" t="str">
        <f t="shared" si="141"/>
        <v/>
      </c>
      <c r="H8515" s="31"/>
    </row>
    <row r="8516" spans="2:8">
      <c r="B8516" s="27"/>
      <c r="C8516" s="27"/>
      <c r="D8516" s="27"/>
      <c r="E8516" s="27"/>
      <c r="F8516" s="26"/>
      <c r="G8516" s="28" t="str">
        <f t="shared" si="141"/>
        <v/>
      </c>
      <c r="H8516" s="31"/>
    </row>
    <row r="8517" spans="2:8">
      <c r="B8517" s="27"/>
      <c r="C8517" s="27"/>
      <c r="D8517" s="27"/>
      <c r="E8517" s="27"/>
      <c r="F8517" s="26"/>
      <c r="G8517" s="28" t="str">
        <f t="shared" si="141"/>
        <v/>
      </c>
      <c r="H8517" s="31"/>
    </row>
    <row r="8518" spans="2:8">
      <c r="B8518" s="27"/>
      <c r="C8518" s="27"/>
      <c r="D8518" s="27"/>
      <c r="E8518" s="27"/>
      <c r="F8518" s="26"/>
      <c r="G8518" s="28" t="str">
        <f t="shared" si="141"/>
        <v/>
      </c>
      <c r="H8518" s="31"/>
    </row>
    <row r="8519" spans="2:8">
      <c r="B8519" s="27"/>
      <c r="C8519" s="27"/>
      <c r="D8519" s="27"/>
      <c r="E8519" s="27"/>
      <c r="F8519" s="26"/>
      <c r="G8519" s="28" t="str">
        <f t="shared" si="141"/>
        <v/>
      </c>
      <c r="H8519" s="31"/>
    </row>
    <row r="8520" spans="2:8">
      <c r="B8520" s="27"/>
      <c r="C8520" s="27"/>
      <c r="D8520" s="27"/>
      <c r="E8520" s="27"/>
      <c r="F8520" s="26"/>
      <c r="G8520" s="28" t="str">
        <f t="shared" si="141"/>
        <v/>
      </c>
      <c r="H8520" s="31"/>
    </row>
    <row r="8521" spans="2:8">
      <c r="B8521" s="27"/>
      <c r="C8521" s="27"/>
      <c r="D8521" s="27"/>
      <c r="E8521" s="27"/>
      <c r="F8521" s="26"/>
      <c r="G8521" s="28" t="str">
        <f t="shared" si="141"/>
        <v/>
      </c>
      <c r="H8521" s="31"/>
    </row>
    <row r="8522" spans="2:8">
      <c r="B8522" s="27"/>
      <c r="C8522" s="27"/>
      <c r="D8522" s="27"/>
      <c r="E8522" s="27"/>
      <c r="F8522" s="26"/>
      <c r="G8522" s="28" t="str">
        <f t="shared" si="141"/>
        <v/>
      </c>
      <c r="H8522" s="31"/>
    </row>
    <row r="8523" spans="2:8">
      <c r="B8523" s="27"/>
      <c r="C8523" s="27"/>
      <c r="D8523" s="27"/>
      <c r="E8523" s="27"/>
      <c r="F8523" s="26"/>
      <c r="G8523" s="28" t="str">
        <f t="shared" si="141"/>
        <v/>
      </c>
      <c r="H8523" s="31"/>
    </row>
    <row r="8524" spans="2:8">
      <c r="B8524" s="27"/>
      <c r="C8524" s="27"/>
      <c r="D8524" s="27"/>
      <c r="E8524" s="27"/>
      <c r="F8524" s="26"/>
      <c r="G8524" s="28" t="str">
        <f t="shared" si="141"/>
        <v/>
      </c>
      <c r="H8524" s="31"/>
    </row>
    <row r="8525" spans="2:8">
      <c r="B8525" s="27"/>
      <c r="C8525" s="27"/>
      <c r="D8525" s="27"/>
      <c r="E8525" s="27"/>
      <c r="F8525" s="26"/>
      <c r="G8525" s="28" t="str">
        <f t="shared" si="141"/>
        <v/>
      </c>
      <c r="H8525" s="31"/>
    </row>
    <row r="8526" spans="2:8">
      <c r="B8526" s="27"/>
      <c r="C8526" s="27"/>
      <c r="D8526" s="27"/>
      <c r="E8526" s="27"/>
      <c r="F8526" s="26"/>
      <c r="G8526" s="28" t="str">
        <f t="shared" si="141"/>
        <v/>
      </c>
      <c r="H8526" s="31"/>
    </row>
    <row r="8527" spans="2:8">
      <c r="B8527" s="27"/>
      <c r="C8527" s="27"/>
      <c r="D8527" s="27"/>
      <c r="E8527" s="27"/>
      <c r="F8527" s="26"/>
      <c r="G8527" s="28" t="str">
        <f t="shared" si="141"/>
        <v/>
      </c>
      <c r="H8527" s="31"/>
    </row>
    <row r="8528" spans="2:8">
      <c r="B8528" s="27"/>
      <c r="C8528" s="27"/>
      <c r="D8528" s="27"/>
      <c r="E8528" s="27"/>
      <c r="F8528" s="26"/>
      <c r="G8528" s="28" t="str">
        <f t="shared" si="141"/>
        <v/>
      </c>
      <c r="H8528" s="31"/>
    </row>
    <row r="8529" spans="2:8">
      <c r="B8529" s="27"/>
      <c r="C8529" s="27"/>
      <c r="D8529" s="27"/>
      <c r="E8529" s="27"/>
      <c r="F8529" s="26"/>
      <c r="G8529" s="28" t="str">
        <f t="shared" si="141"/>
        <v/>
      </c>
      <c r="H8529" s="31"/>
    </row>
    <row r="8530" spans="2:8">
      <c r="B8530" s="27"/>
      <c r="C8530" s="27"/>
      <c r="D8530" s="27"/>
      <c r="E8530" s="27"/>
      <c r="F8530" s="26"/>
      <c r="G8530" s="28" t="str">
        <f t="shared" si="141"/>
        <v/>
      </c>
      <c r="H8530" s="31"/>
    </row>
    <row r="8531" spans="2:8">
      <c r="B8531" s="27"/>
      <c r="C8531" s="27"/>
      <c r="D8531" s="27"/>
      <c r="E8531" s="27"/>
      <c r="F8531" s="26"/>
      <c r="G8531" s="28" t="str">
        <f t="shared" si="141"/>
        <v/>
      </c>
      <c r="H8531" s="31"/>
    </row>
    <row r="8532" spans="2:8">
      <c r="B8532" s="27"/>
      <c r="C8532" s="27"/>
      <c r="D8532" s="27"/>
      <c r="E8532" s="27"/>
      <c r="F8532" s="26"/>
      <c r="G8532" s="28" t="str">
        <f t="shared" si="141"/>
        <v/>
      </c>
      <c r="H8532" s="31"/>
    </row>
    <row r="8533" spans="2:8">
      <c r="B8533" s="27"/>
      <c r="C8533" s="27"/>
      <c r="D8533" s="27"/>
      <c r="E8533" s="27"/>
      <c r="F8533" s="26"/>
      <c r="G8533" s="28" t="str">
        <f t="shared" si="141"/>
        <v/>
      </c>
      <c r="H8533" s="31"/>
    </row>
    <row r="8534" spans="2:8">
      <c r="B8534" s="27"/>
      <c r="C8534" s="27"/>
      <c r="D8534" s="27"/>
      <c r="E8534" s="27"/>
      <c r="F8534" s="26"/>
      <c r="G8534" s="28" t="str">
        <f t="shared" si="141"/>
        <v/>
      </c>
      <c r="H8534" s="31"/>
    </row>
    <row r="8535" spans="2:8">
      <c r="B8535" s="27"/>
      <c r="C8535" s="27"/>
      <c r="D8535" s="27"/>
      <c r="E8535" s="27"/>
      <c r="F8535" s="26"/>
      <c r="G8535" s="28" t="str">
        <f t="shared" si="141"/>
        <v/>
      </c>
      <c r="H8535" s="31"/>
    </row>
    <row r="8536" spans="2:8">
      <c r="B8536" s="27"/>
      <c r="C8536" s="27"/>
      <c r="D8536" s="27"/>
      <c r="E8536" s="27"/>
      <c r="F8536" s="26"/>
      <c r="G8536" s="28" t="str">
        <f t="shared" si="141"/>
        <v/>
      </c>
      <c r="H8536" s="31"/>
    </row>
    <row r="8537" spans="2:8">
      <c r="B8537" s="27"/>
      <c r="C8537" s="27"/>
      <c r="D8537" s="27"/>
      <c r="E8537" s="27"/>
      <c r="F8537" s="26"/>
      <c r="G8537" s="28" t="str">
        <f t="shared" si="141"/>
        <v/>
      </c>
      <c r="H8537" s="31"/>
    </row>
    <row r="8538" spans="2:8">
      <c r="B8538" s="27"/>
      <c r="C8538" s="27"/>
      <c r="D8538" s="27"/>
      <c r="E8538" s="27"/>
      <c r="F8538" s="26"/>
      <c r="G8538" s="28" t="str">
        <f t="shared" si="141"/>
        <v/>
      </c>
      <c r="H8538" s="31"/>
    </row>
    <row r="8539" spans="2:8">
      <c r="B8539" s="27"/>
      <c r="C8539" s="27"/>
      <c r="D8539" s="27"/>
      <c r="E8539" s="27"/>
      <c r="F8539" s="26"/>
      <c r="G8539" s="28" t="str">
        <f t="shared" si="141"/>
        <v/>
      </c>
      <c r="H8539" s="31"/>
    </row>
    <row r="8540" spans="2:8">
      <c r="B8540" s="27"/>
      <c r="C8540" s="27"/>
      <c r="D8540" s="27"/>
      <c r="E8540" s="27"/>
      <c r="F8540" s="26"/>
      <c r="G8540" s="28" t="str">
        <f t="shared" si="141"/>
        <v/>
      </c>
      <c r="H8540" s="31"/>
    </row>
    <row r="8541" spans="2:8">
      <c r="B8541" s="27"/>
      <c r="C8541" s="27"/>
      <c r="D8541" s="27"/>
      <c r="E8541" s="27"/>
      <c r="F8541" s="26"/>
      <c r="G8541" s="28" t="str">
        <f t="shared" si="141"/>
        <v/>
      </c>
      <c r="H8541" s="31"/>
    </row>
    <row r="8542" spans="2:8">
      <c r="B8542" s="27"/>
      <c r="C8542" s="27"/>
      <c r="D8542" s="27"/>
      <c r="E8542" s="27"/>
      <c r="F8542" s="26"/>
      <c r="G8542" s="28" t="str">
        <f t="shared" si="141"/>
        <v/>
      </c>
      <c r="H8542" s="31"/>
    </row>
    <row r="8543" spans="2:8">
      <c r="B8543" s="27"/>
      <c r="C8543" s="27"/>
      <c r="D8543" s="27"/>
      <c r="E8543" s="27"/>
      <c r="F8543" s="26"/>
      <c r="G8543" s="28" t="str">
        <f t="shared" si="141"/>
        <v/>
      </c>
      <c r="H8543" s="31"/>
    </row>
    <row r="8544" spans="2:8">
      <c r="B8544" s="27"/>
      <c r="C8544" s="27"/>
      <c r="D8544" s="27"/>
      <c r="E8544" s="27"/>
      <c r="F8544" s="26"/>
      <c r="G8544" s="28" t="str">
        <f t="shared" si="141"/>
        <v/>
      </c>
      <c r="H8544" s="31"/>
    </row>
    <row r="8545" spans="2:8">
      <c r="B8545" s="27"/>
      <c r="C8545" s="27"/>
      <c r="D8545" s="27"/>
      <c r="E8545" s="27"/>
      <c r="F8545" s="26"/>
      <c r="G8545" s="28" t="str">
        <f t="shared" si="141"/>
        <v/>
      </c>
      <c r="H8545" s="31"/>
    </row>
    <row r="8546" spans="2:8">
      <c r="B8546" s="27"/>
      <c r="C8546" s="27"/>
      <c r="D8546" s="27"/>
      <c r="E8546" s="27"/>
      <c r="F8546" s="26"/>
      <c r="G8546" s="28" t="str">
        <f t="shared" si="141"/>
        <v/>
      </c>
      <c r="H8546" s="31"/>
    </row>
    <row r="8547" spans="2:8">
      <c r="B8547" s="27"/>
      <c r="C8547" s="27"/>
      <c r="D8547" s="27"/>
      <c r="E8547" s="27"/>
      <c r="F8547" s="26"/>
      <c r="G8547" s="28" t="str">
        <f t="shared" si="141"/>
        <v/>
      </c>
      <c r="H8547" s="31"/>
    </row>
    <row r="8548" spans="2:8">
      <c r="B8548" s="27"/>
      <c r="C8548" s="27"/>
      <c r="D8548" s="27"/>
      <c r="E8548" s="27"/>
      <c r="F8548" s="26"/>
      <c r="G8548" s="28" t="str">
        <f t="shared" si="141"/>
        <v/>
      </c>
      <c r="H8548" s="31"/>
    </row>
    <row r="8549" spans="2:8">
      <c r="B8549" s="27"/>
      <c r="C8549" s="27"/>
      <c r="D8549" s="27"/>
      <c r="E8549" s="27"/>
      <c r="F8549" s="26"/>
      <c r="G8549" s="28" t="str">
        <f t="shared" si="141"/>
        <v/>
      </c>
      <c r="H8549" s="31"/>
    </row>
    <row r="8550" spans="2:8">
      <c r="B8550" s="27"/>
      <c r="C8550" s="27"/>
      <c r="D8550" s="27"/>
      <c r="E8550" s="27"/>
      <c r="F8550" s="26"/>
      <c r="G8550" s="28" t="str">
        <f t="shared" si="141"/>
        <v/>
      </c>
      <c r="H8550" s="31"/>
    </row>
    <row r="8551" spans="2:8">
      <c r="B8551" s="27"/>
      <c r="C8551" s="27"/>
      <c r="D8551" s="27"/>
      <c r="E8551" s="27"/>
      <c r="F8551" s="26"/>
      <c r="G8551" s="28" t="str">
        <f t="shared" si="141"/>
        <v/>
      </c>
      <c r="H8551" s="31"/>
    </row>
    <row r="8552" spans="2:8">
      <c r="B8552" s="27"/>
      <c r="C8552" s="27"/>
      <c r="D8552" s="27"/>
      <c r="E8552" s="27"/>
      <c r="F8552" s="26"/>
      <c r="G8552" s="28" t="str">
        <f t="shared" si="141"/>
        <v/>
      </c>
      <c r="H8552" s="31"/>
    </row>
    <row r="8553" spans="2:8">
      <c r="B8553" s="27"/>
      <c r="C8553" s="27"/>
      <c r="D8553" s="27"/>
      <c r="E8553" s="27"/>
      <c r="F8553" s="26"/>
      <c r="G8553" s="28" t="str">
        <f t="shared" ref="G8553:G8616" si="142">IF(F8553="","",IF(F8553="EI",4,IF(F8553="EO",5.2,IF(F8553="EQ",3.9,IF(F8553="ILF",7.5,IF(F8553="EIF",5.4))))))</f>
        <v/>
      </c>
      <c r="H8553" s="31"/>
    </row>
    <row r="8554" spans="2:8">
      <c r="B8554" s="27"/>
      <c r="C8554" s="27"/>
      <c r="D8554" s="27"/>
      <c r="E8554" s="27"/>
      <c r="F8554" s="26"/>
      <c r="G8554" s="28" t="str">
        <f t="shared" si="142"/>
        <v/>
      </c>
      <c r="H8554" s="31"/>
    </row>
    <row r="8555" spans="2:8">
      <c r="B8555" s="27"/>
      <c r="C8555" s="27"/>
      <c r="D8555" s="27"/>
      <c r="E8555" s="27"/>
      <c r="F8555" s="26"/>
      <c r="G8555" s="28" t="str">
        <f t="shared" si="142"/>
        <v/>
      </c>
      <c r="H8555" s="31"/>
    </row>
    <row r="8556" spans="2:8">
      <c r="B8556" s="27"/>
      <c r="C8556" s="27"/>
      <c r="D8556" s="27"/>
      <c r="E8556" s="27"/>
      <c r="F8556" s="26"/>
      <c r="G8556" s="28" t="str">
        <f t="shared" si="142"/>
        <v/>
      </c>
      <c r="H8556" s="31"/>
    </row>
    <row r="8557" spans="2:8">
      <c r="B8557" s="27"/>
      <c r="C8557" s="27"/>
      <c r="D8557" s="27"/>
      <c r="E8557" s="27"/>
      <c r="F8557" s="26"/>
      <c r="G8557" s="28" t="str">
        <f t="shared" si="142"/>
        <v/>
      </c>
      <c r="H8557" s="31"/>
    </row>
    <row r="8558" spans="2:8">
      <c r="B8558" s="27"/>
      <c r="C8558" s="27"/>
      <c r="D8558" s="27"/>
      <c r="E8558" s="27"/>
      <c r="F8558" s="26"/>
      <c r="G8558" s="28" t="str">
        <f t="shared" si="142"/>
        <v/>
      </c>
      <c r="H8558" s="31"/>
    </row>
    <row r="8559" spans="2:8">
      <c r="B8559" s="27"/>
      <c r="C8559" s="27"/>
      <c r="D8559" s="27"/>
      <c r="E8559" s="27"/>
      <c r="F8559" s="26"/>
      <c r="G8559" s="28" t="str">
        <f t="shared" si="142"/>
        <v/>
      </c>
      <c r="H8559" s="31"/>
    </row>
    <row r="8560" spans="2:8">
      <c r="B8560" s="27"/>
      <c r="C8560" s="27"/>
      <c r="D8560" s="27"/>
      <c r="E8560" s="27"/>
      <c r="F8560" s="26"/>
      <c r="G8560" s="28" t="str">
        <f t="shared" si="142"/>
        <v/>
      </c>
      <c r="H8560" s="31"/>
    </row>
    <row r="8561" spans="2:8">
      <c r="B8561" s="27"/>
      <c r="C8561" s="27"/>
      <c r="D8561" s="27"/>
      <c r="E8561" s="27"/>
      <c r="F8561" s="26"/>
      <c r="G8561" s="28" t="str">
        <f t="shared" si="142"/>
        <v/>
      </c>
      <c r="H8561" s="31"/>
    </row>
    <row r="8562" spans="2:8">
      <c r="B8562" s="27"/>
      <c r="C8562" s="27"/>
      <c r="D8562" s="27"/>
      <c r="E8562" s="27"/>
      <c r="F8562" s="26"/>
      <c r="G8562" s="28" t="str">
        <f t="shared" si="142"/>
        <v/>
      </c>
      <c r="H8562" s="31"/>
    </row>
    <row r="8563" spans="2:8">
      <c r="B8563" s="27"/>
      <c r="C8563" s="27"/>
      <c r="D8563" s="27"/>
      <c r="E8563" s="27"/>
      <c r="F8563" s="26"/>
      <c r="G8563" s="28" t="str">
        <f t="shared" si="142"/>
        <v/>
      </c>
      <c r="H8563" s="31"/>
    </row>
    <row r="8564" spans="2:8">
      <c r="B8564" s="27"/>
      <c r="C8564" s="27"/>
      <c r="D8564" s="27"/>
      <c r="E8564" s="27"/>
      <c r="F8564" s="26"/>
      <c r="G8564" s="28" t="str">
        <f t="shared" si="142"/>
        <v/>
      </c>
      <c r="H8564" s="31"/>
    </row>
    <row r="8565" spans="2:8">
      <c r="B8565" s="27"/>
      <c r="C8565" s="27"/>
      <c r="D8565" s="27"/>
      <c r="E8565" s="27"/>
      <c r="F8565" s="26"/>
      <c r="G8565" s="28" t="str">
        <f t="shared" si="142"/>
        <v/>
      </c>
      <c r="H8565" s="31"/>
    </row>
    <row r="8566" spans="2:8">
      <c r="B8566" s="27"/>
      <c r="C8566" s="27"/>
      <c r="D8566" s="27"/>
      <c r="E8566" s="27"/>
      <c r="F8566" s="26"/>
      <c r="G8566" s="28" t="str">
        <f t="shared" si="142"/>
        <v/>
      </c>
      <c r="H8566" s="31"/>
    </row>
    <row r="8567" spans="2:8">
      <c r="B8567" s="27"/>
      <c r="C8567" s="27"/>
      <c r="D8567" s="27"/>
      <c r="E8567" s="27"/>
      <c r="F8567" s="26"/>
      <c r="G8567" s="28" t="str">
        <f t="shared" si="142"/>
        <v/>
      </c>
      <c r="H8567" s="31"/>
    </row>
    <row r="8568" spans="2:8">
      <c r="B8568" s="27"/>
      <c r="C8568" s="27"/>
      <c r="D8568" s="27"/>
      <c r="E8568" s="27"/>
      <c r="F8568" s="26"/>
      <c r="G8568" s="28" t="str">
        <f t="shared" si="142"/>
        <v/>
      </c>
      <c r="H8568" s="31"/>
    </row>
    <row r="8569" spans="2:8">
      <c r="B8569" s="27"/>
      <c r="C8569" s="27"/>
      <c r="D8569" s="27"/>
      <c r="E8569" s="27"/>
      <c r="F8569" s="26"/>
      <c r="G8569" s="28" t="str">
        <f t="shared" si="142"/>
        <v/>
      </c>
      <c r="H8569" s="31"/>
    </row>
    <row r="8570" spans="2:8">
      <c r="B8570" s="27"/>
      <c r="C8570" s="27"/>
      <c r="D8570" s="27"/>
      <c r="E8570" s="27"/>
      <c r="F8570" s="26"/>
      <c r="G8570" s="28" t="str">
        <f t="shared" si="142"/>
        <v/>
      </c>
      <c r="H8570" s="31"/>
    </row>
    <row r="8571" spans="2:8">
      <c r="B8571" s="27"/>
      <c r="C8571" s="27"/>
      <c r="D8571" s="27"/>
      <c r="E8571" s="27"/>
      <c r="F8571" s="26"/>
      <c r="G8571" s="28" t="str">
        <f t="shared" si="142"/>
        <v/>
      </c>
      <c r="H8571" s="31"/>
    </row>
    <row r="8572" spans="2:8">
      <c r="B8572" s="27"/>
      <c r="C8572" s="27"/>
      <c r="D8572" s="27"/>
      <c r="E8572" s="27"/>
      <c r="F8572" s="26"/>
      <c r="G8572" s="28" t="str">
        <f t="shared" si="142"/>
        <v/>
      </c>
      <c r="H8572" s="31"/>
    </row>
    <row r="8573" spans="2:8">
      <c r="B8573" s="27"/>
      <c r="C8573" s="27"/>
      <c r="D8573" s="27"/>
      <c r="E8573" s="27"/>
      <c r="F8573" s="26"/>
      <c r="G8573" s="28" t="str">
        <f t="shared" si="142"/>
        <v/>
      </c>
      <c r="H8573" s="31"/>
    </row>
    <row r="8574" spans="2:8">
      <c r="B8574" s="27"/>
      <c r="C8574" s="27"/>
      <c r="D8574" s="27"/>
      <c r="E8574" s="27"/>
      <c r="F8574" s="26"/>
      <c r="G8574" s="28" t="str">
        <f t="shared" si="142"/>
        <v/>
      </c>
      <c r="H8574" s="31"/>
    </row>
    <row r="8575" spans="2:8">
      <c r="B8575" s="27"/>
      <c r="C8575" s="27"/>
      <c r="D8575" s="27"/>
      <c r="E8575" s="27"/>
      <c r="F8575" s="26"/>
      <c r="G8575" s="28" t="str">
        <f t="shared" si="142"/>
        <v/>
      </c>
      <c r="H8575" s="31"/>
    </row>
    <row r="8576" spans="2:8">
      <c r="B8576" s="27"/>
      <c r="C8576" s="27"/>
      <c r="D8576" s="27"/>
      <c r="E8576" s="27"/>
      <c r="F8576" s="26"/>
      <c r="G8576" s="28" t="str">
        <f t="shared" si="142"/>
        <v/>
      </c>
      <c r="H8576" s="31"/>
    </row>
    <row r="8577" spans="2:8">
      <c r="B8577" s="27"/>
      <c r="C8577" s="27"/>
      <c r="D8577" s="27"/>
      <c r="E8577" s="27"/>
      <c r="F8577" s="26"/>
      <c r="G8577" s="28" t="str">
        <f t="shared" si="142"/>
        <v/>
      </c>
      <c r="H8577" s="31"/>
    </row>
    <row r="8578" spans="2:8">
      <c r="B8578" s="27"/>
      <c r="C8578" s="27"/>
      <c r="D8578" s="27"/>
      <c r="E8578" s="27"/>
      <c r="F8578" s="26"/>
      <c r="G8578" s="28" t="str">
        <f t="shared" si="142"/>
        <v/>
      </c>
      <c r="H8578" s="31"/>
    </row>
    <row r="8579" spans="2:8">
      <c r="B8579" s="27"/>
      <c r="C8579" s="27"/>
      <c r="D8579" s="27"/>
      <c r="E8579" s="27"/>
      <c r="F8579" s="26"/>
      <c r="G8579" s="28" t="str">
        <f t="shared" si="142"/>
        <v/>
      </c>
      <c r="H8579" s="31"/>
    </row>
    <row r="8580" spans="2:8">
      <c r="B8580" s="27"/>
      <c r="C8580" s="27"/>
      <c r="D8580" s="27"/>
      <c r="E8580" s="27"/>
      <c r="F8580" s="26"/>
      <c r="G8580" s="28" t="str">
        <f t="shared" si="142"/>
        <v/>
      </c>
      <c r="H8580" s="31"/>
    </row>
    <row r="8581" spans="2:8">
      <c r="B8581" s="27"/>
      <c r="C8581" s="27"/>
      <c r="D8581" s="27"/>
      <c r="E8581" s="27"/>
      <c r="F8581" s="26"/>
      <c r="G8581" s="28" t="str">
        <f t="shared" si="142"/>
        <v/>
      </c>
      <c r="H8581" s="31"/>
    </row>
    <row r="8582" spans="2:8">
      <c r="B8582" s="27"/>
      <c r="C8582" s="27"/>
      <c r="D8582" s="27"/>
      <c r="E8582" s="27"/>
      <c r="F8582" s="26"/>
      <c r="G8582" s="28" t="str">
        <f t="shared" si="142"/>
        <v/>
      </c>
      <c r="H8582" s="31"/>
    </row>
    <row r="8583" spans="2:8">
      <c r="B8583" s="27"/>
      <c r="C8583" s="27"/>
      <c r="D8583" s="27"/>
      <c r="E8583" s="27"/>
      <c r="F8583" s="26"/>
      <c r="G8583" s="28" t="str">
        <f t="shared" si="142"/>
        <v/>
      </c>
      <c r="H8583" s="31"/>
    </row>
    <row r="8584" spans="2:8">
      <c r="B8584" s="27"/>
      <c r="C8584" s="27"/>
      <c r="D8584" s="27"/>
      <c r="E8584" s="27"/>
      <c r="F8584" s="26"/>
      <c r="G8584" s="28" t="str">
        <f t="shared" si="142"/>
        <v/>
      </c>
      <c r="H8584" s="31"/>
    </row>
    <row r="8585" spans="2:8">
      <c r="B8585" s="27"/>
      <c r="C8585" s="27"/>
      <c r="D8585" s="27"/>
      <c r="E8585" s="27"/>
      <c r="F8585" s="26"/>
      <c r="G8585" s="28" t="str">
        <f t="shared" si="142"/>
        <v/>
      </c>
      <c r="H8585" s="31"/>
    </row>
    <row r="8586" spans="2:8">
      <c r="B8586" s="27"/>
      <c r="C8586" s="27"/>
      <c r="D8586" s="27"/>
      <c r="E8586" s="27"/>
      <c r="F8586" s="26"/>
      <c r="G8586" s="28" t="str">
        <f t="shared" si="142"/>
        <v/>
      </c>
      <c r="H8586" s="31"/>
    </row>
    <row r="8587" spans="2:8">
      <c r="B8587" s="27"/>
      <c r="C8587" s="27"/>
      <c r="D8587" s="27"/>
      <c r="E8587" s="27"/>
      <c r="F8587" s="26"/>
      <c r="G8587" s="28" t="str">
        <f t="shared" si="142"/>
        <v/>
      </c>
      <c r="H8587" s="31"/>
    </row>
    <row r="8588" spans="2:8">
      <c r="B8588" s="27"/>
      <c r="C8588" s="27"/>
      <c r="D8588" s="27"/>
      <c r="E8588" s="27"/>
      <c r="F8588" s="26"/>
      <c r="G8588" s="28" t="str">
        <f t="shared" si="142"/>
        <v/>
      </c>
      <c r="H8588" s="31"/>
    </row>
    <row r="8589" spans="2:8">
      <c r="B8589" s="27"/>
      <c r="C8589" s="27"/>
      <c r="D8589" s="27"/>
      <c r="E8589" s="27"/>
      <c r="F8589" s="26"/>
      <c r="G8589" s="28" t="str">
        <f t="shared" si="142"/>
        <v/>
      </c>
      <c r="H8589" s="31"/>
    </row>
    <row r="8590" spans="2:8">
      <c r="B8590" s="27"/>
      <c r="C8590" s="27"/>
      <c r="D8590" s="27"/>
      <c r="E8590" s="27"/>
      <c r="F8590" s="26"/>
      <c r="G8590" s="28" t="str">
        <f t="shared" si="142"/>
        <v/>
      </c>
      <c r="H8590" s="31"/>
    </row>
    <row r="8591" spans="2:8">
      <c r="B8591" s="27"/>
      <c r="C8591" s="27"/>
      <c r="D8591" s="27"/>
      <c r="E8591" s="27"/>
      <c r="F8591" s="26"/>
      <c r="G8591" s="28" t="str">
        <f t="shared" si="142"/>
        <v/>
      </c>
      <c r="H8591" s="31"/>
    </row>
    <row r="8592" spans="2:8">
      <c r="B8592" s="27"/>
      <c r="C8592" s="27"/>
      <c r="D8592" s="27"/>
      <c r="E8592" s="27"/>
      <c r="F8592" s="26"/>
      <c r="G8592" s="28" t="str">
        <f t="shared" si="142"/>
        <v/>
      </c>
      <c r="H8592" s="31"/>
    </row>
    <row r="8593" spans="2:8">
      <c r="B8593" s="27"/>
      <c r="C8593" s="27"/>
      <c r="D8593" s="27"/>
      <c r="E8593" s="27"/>
      <c r="F8593" s="26"/>
      <c r="G8593" s="28" t="str">
        <f t="shared" si="142"/>
        <v/>
      </c>
      <c r="H8593" s="31"/>
    </row>
    <row r="8594" spans="2:8">
      <c r="B8594" s="27"/>
      <c r="C8594" s="27"/>
      <c r="D8594" s="27"/>
      <c r="E8594" s="27"/>
      <c r="F8594" s="26"/>
      <c r="G8594" s="28" t="str">
        <f t="shared" si="142"/>
        <v/>
      </c>
      <c r="H8594" s="31"/>
    </row>
    <row r="8595" spans="2:8">
      <c r="B8595" s="27"/>
      <c r="C8595" s="27"/>
      <c r="D8595" s="27"/>
      <c r="E8595" s="27"/>
      <c r="F8595" s="26"/>
      <c r="G8595" s="28" t="str">
        <f t="shared" si="142"/>
        <v/>
      </c>
      <c r="H8595" s="31"/>
    </row>
    <row r="8596" spans="2:8">
      <c r="B8596" s="27"/>
      <c r="C8596" s="27"/>
      <c r="D8596" s="27"/>
      <c r="E8596" s="27"/>
      <c r="F8596" s="26"/>
      <c r="G8596" s="28" t="str">
        <f t="shared" si="142"/>
        <v/>
      </c>
      <c r="H8596" s="31"/>
    </row>
    <row r="8597" spans="2:8">
      <c r="B8597" s="27"/>
      <c r="C8597" s="27"/>
      <c r="D8597" s="27"/>
      <c r="E8597" s="27"/>
      <c r="F8597" s="26"/>
      <c r="G8597" s="28" t="str">
        <f t="shared" si="142"/>
        <v/>
      </c>
      <c r="H8597" s="31"/>
    </row>
    <row r="8598" spans="2:8">
      <c r="B8598" s="27"/>
      <c r="C8598" s="27"/>
      <c r="D8598" s="27"/>
      <c r="E8598" s="27"/>
      <c r="F8598" s="26"/>
      <c r="G8598" s="28" t="str">
        <f t="shared" si="142"/>
        <v/>
      </c>
      <c r="H8598" s="31"/>
    </row>
    <row r="8599" spans="2:8">
      <c r="B8599" s="27"/>
      <c r="C8599" s="27"/>
      <c r="D8599" s="27"/>
      <c r="E8599" s="27"/>
      <c r="F8599" s="26"/>
      <c r="G8599" s="28" t="str">
        <f t="shared" si="142"/>
        <v/>
      </c>
      <c r="H8599" s="31"/>
    </row>
    <row r="8600" spans="2:8">
      <c r="B8600" s="27"/>
      <c r="C8600" s="27"/>
      <c r="D8600" s="27"/>
      <c r="E8600" s="27"/>
      <c r="F8600" s="26"/>
      <c r="G8600" s="28" t="str">
        <f t="shared" si="142"/>
        <v/>
      </c>
      <c r="H8600" s="31"/>
    </row>
    <row r="8601" spans="2:8">
      <c r="B8601" s="27"/>
      <c r="C8601" s="27"/>
      <c r="D8601" s="27"/>
      <c r="E8601" s="27"/>
      <c r="F8601" s="26"/>
      <c r="G8601" s="28" t="str">
        <f t="shared" si="142"/>
        <v/>
      </c>
      <c r="H8601" s="31"/>
    </row>
    <row r="8602" spans="2:8">
      <c r="B8602" s="27"/>
      <c r="C8602" s="27"/>
      <c r="D8602" s="27"/>
      <c r="E8602" s="27"/>
      <c r="F8602" s="26"/>
      <c r="G8602" s="28" t="str">
        <f t="shared" si="142"/>
        <v/>
      </c>
      <c r="H8602" s="31"/>
    </row>
    <row r="8603" spans="2:8">
      <c r="B8603" s="27"/>
      <c r="C8603" s="27"/>
      <c r="D8603" s="27"/>
      <c r="E8603" s="27"/>
      <c r="F8603" s="26"/>
      <c r="G8603" s="28" t="str">
        <f t="shared" si="142"/>
        <v/>
      </c>
      <c r="H8603" s="31"/>
    </row>
    <row r="8604" spans="2:8">
      <c r="B8604" s="27"/>
      <c r="C8604" s="27"/>
      <c r="D8604" s="27"/>
      <c r="E8604" s="27"/>
      <c r="F8604" s="26"/>
      <c r="G8604" s="28" t="str">
        <f t="shared" si="142"/>
        <v/>
      </c>
      <c r="H8604" s="31"/>
    </row>
    <row r="8605" spans="2:8">
      <c r="B8605" s="27"/>
      <c r="C8605" s="27"/>
      <c r="D8605" s="27"/>
      <c r="E8605" s="27"/>
      <c r="F8605" s="26"/>
      <c r="G8605" s="28" t="str">
        <f t="shared" si="142"/>
        <v/>
      </c>
      <c r="H8605" s="31"/>
    </row>
    <row r="8606" spans="2:8">
      <c r="B8606" s="27"/>
      <c r="C8606" s="27"/>
      <c r="D8606" s="27"/>
      <c r="E8606" s="27"/>
      <c r="F8606" s="26"/>
      <c r="G8606" s="28" t="str">
        <f t="shared" si="142"/>
        <v/>
      </c>
      <c r="H8606" s="31"/>
    </row>
    <row r="8607" spans="2:8">
      <c r="B8607" s="27"/>
      <c r="C8607" s="27"/>
      <c r="D8607" s="27"/>
      <c r="E8607" s="27"/>
      <c r="F8607" s="26"/>
      <c r="G8607" s="28" t="str">
        <f t="shared" si="142"/>
        <v/>
      </c>
      <c r="H8607" s="31"/>
    </row>
    <row r="8608" spans="2:8">
      <c r="B8608" s="27"/>
      <c r="C8608" s="27"/>
      <c r="D8608" s="27"/>
      <c r="E8608" s="27"/>
      <c r="F8608" s="26"/>
      <c r="G8608" s="28" t="str">
        <f t="shared" si="142"/>
        <v/>
      </c>
      <c r="H8608" s="31"/>
    </row>
    <row r="8609" spans="2:8">
      <c r="B8609" s="27"/>
      <c r="C8609" s="27"/>
      <c r="D8609" s="27"/>
      <c r="E8609" s="27"/>
      <c r="F8609" s="26"/>
      <c r="G8609" s="28" t="str">
        <f t="shared" si="142"/>
        <v/>
      </c>
      <c r="H8609" s="31"/>
    </row>
    <row r="8610" spans="2:8">
      <c r="B8610" s="27"/>
      <c r="C8610" s="27"/>
      <c r="D8610" s="27"/>
      <c r="E8610" s="27"/>
      <c r="F8610" s="26"/>
      <c r="G8610" s="28" t="str">
        <f t="shared" si="142"/>
        <v/>
      </c>
      <c r="H8610" s="31"/>
    </row>
    <row r="8611" spans="2:8">
      <c r="B8611" s="27"/>
      <c r="C8611" s="27"/>
      <c r="D8611" s="27"/>
      <c r="E8611" s="27"/>
      <c r="F8611" s="26"/>
      <c r="G8611" s="28" t="str">
        <f t="shared" si="142"/>
        <v/>
      </c>
      <c r="H8611" s="31"/>
    </row>
    <row r="8612" spans="2:8">
      <c r="B8612" s="27"/>
      <c r="C8612" s="27"/>
      <c r="D8612" s="27"/>
      <c r="E8612" s="27"/>
      <c r="F8612" s="26"/>
      <c r="G8612" s="28" t="str">
        <f t="shared" si="142"/>
        <v/>
      </c>
      <c r="H8612" s="31"/>
    </row>
    <row r="8613" spans="2:8">
      <c r="B8613" s="27"/>
      <c r="C8613" s="27"/>
      <c r="D8613" s="27"/>
      <c r="E8613" s="27"/>
      <c r="F8613" s="26"/>
      <c r="G8613" s="28" t="str">
        <f t="shared" si="142"/>
        <v/>
      </c>
      <c r="H8613" s="31"/>
    </row>
    <row r="8614" spans="2:8">
      <c r="B8614" s="27"/>
      <c r="C8614" s="27"/>
      <c r="D8614" s="27"/>
      <c r="E8614" s="27"/>
      <c r="F8614" s="26"/>
      <c r="G8614" s="28" t="str">
        <f t="shared" si="142"/>
        <v/>
      </c>
      <c r="H8614" s="31"/>
    </row>
    <row r="8615" spans="2:8">
      <c r="B8615" s="27"/>
      <c r="C8615" s="27"/>
      <c r="D8615" s="27"/>
      <c r="E8615" s="27"/>
      <c r="F8615" s="26"/>
      <c r="G8615" s="28" t="str">
        <f t="shared" si="142"/>
        <v/>
      </c>
      <c r="H8615" s="31"/>
    </row>
    <row r="8616" spans="2:8">
      <c r="B8616" s="27"/>
      <c r="C8616" s="27"/>
      <c r="D8616" s="27"/>
      <c r="E8616" s="27"/>
      <c r="F8616" s="26"/>
      <c r="G8616" s="28" t="str">
        <f t="shared" si="142"/>
        <v/>
      </c>
      <c r="H8616" s="31"/>
    </row>
    <row r="8617" spans="2:8">
      <c r="B8617" s="27"/>
      <c r="C8617" s="27"/>
      <c r="D8617" s="27"/>
      <c r="E8617" s="27"/>
      <c r="F8617" s="26"/>
      <c r="G8617" s="28" t="str">
        <f t="shared" ref="G8617:G8680" si="143">IF(F8617="","",IF(F8617="EI",4,IF(F8617="EO",5.2,IF(F8617="EQ",3.9,IF(F8617="ILF",7.5,IF(F8617="EIF",5.4))))))</f>
        <v/>
      </c>
      <c r="H8617" s="31"/>
    </row>
    <row r="8618" spans="2:8">
      <c r="B8618" s="27"/>
      <c r="C8618" s="27"/>
      <c r="D8618" s="27"/>
      <c r="E8618" s="27"/>
      <c r="F8618" s="26"/>
      <c r="G8618" s="28" t="str">
        <f t="shared" si="143"/>
        <v/>
      </c>
      <c r="H8618" s="31"/>
    </row>
    <row r="8619" spans="2:8">
      <c r="B8619" s="27"/>
      <c r="C8619" s="27"/>
      <c r="D8619" s="27"/>
      <c r="E8619" s="27"/>
      <c r="F8619" s="26"/>
      <c r="G8619" s="28" t="str">
        <f t="shared" si="143"/>
        <v/>
      </c>
      <c r="H8619" s="31"/>
    </row>
    <row r="8620" spans="2:8">
      <c r="B8620" s="27"/>
      <c r="C8620" s="27"/>
      <c r="D8620" s="27"/>
      <c r="E8620" s="27"/>
      <c r="F8620" s="26"/>
      <c r="G8620" s="28" t="str">
        <f t="shared" si="143"/>
        <v/>
      </c>
      <c r="H8620" s="31"/>
    </row>
    <row r="8621" spans="2:8">
      <c r="B8621" s="27"/>
      <c r="C8621" s="27"/>
      <c r="D8621" s="27"/>
      <c r="E8621" s="27"/>
      <c r="F8621" s="26"/>
      <c r="G8621" s="28" t="str">
        <f t="shared" si="143"/>
        <v/>
      </c>
      <c r="H8621" s="31"/>
    </row>
    <row r="8622" spans="2:8">
      <c r="B8622" s="27"/>
      <c r="C8622" s="27"/>
      <c r="D8622" s="27"/>
      <c r="E8622" s="27"/>
      <c r="F8622" s="26"/>
      <c r="G8622" s="28" t="str">
        <f t="shared" si="143"/>
        <v/>
      </c>
      <c r="H8622" s="31"/>
    </row>
    <row r="8623" spans="2:8">
      <c r="B8623" s="27"/>
      <c r="C8623" s="27"/>
      <c r="D8623" s="27"/>
      <c r="E8623" s="27"/>
      <c r="F8623" s="26"/>
      <c r="G8623" s="28" t="str">
        <f t="shared" si="143"/>
        <v/>
      </c>
      <c r="H8623" s="31"/>
    </row>
    <row r="8624" spans="2:8">
      <c r="B8624" s="27"/>
      <c r="C8624" s="27"/>
      <c r="D8624" s="27"/>
      <c r="E8624" s="27"/>
      <c r="F8624" s="26"/>
      <c r="G8624" s="28" t="str">
        <f t="shared" si="143"/>
        <v/>
      </c>
      <c r="H8624" s="31"/>
    </row>
    <row r="8625" spans="2:8">
      <c r="B8625" s="27"/>
      <c r="C8625" s="27"/>
      <c r="D8625" s="27"/>
      <c r="E8625" s="27"/>
      <c r="F8625" s="26"/>
      <c r="G8625" s="28" t="str">
        <f t="shared" si="143"/>
        <v/>
      </c>
      <c r="H8625" s="31"/>
    </row>
    <row r="8626" spans="2:8">
      <c r="B8626" s="27"/>
      <c r="C8626" s="27"/>
      <c r="D8626" s="27"/>
      <c r="E8626" s="27"/>
      <c r="F8626" s="26"/>
      <c r="G8626" s="28" t="str">
        <f t="shared" si="143"/>
        <v/>
      </c>
      <c r="H8626" s="31"/>
    </row>
    <row r="8627" spans="2:8">
      <c r="B8627" s="27"/>
      <c r="C8627" s="27"/>
      <c r="D8627" s="27"/>
      <c r="E8627" s="27"/>
      <c r="F8627" s="26"/>
      <c r="G8627" s="28" t="str">
        <f t="shared" si="143"/>
        <v/>
      </c>
      <c r="H8627" s="31"/>
    </row>
    <row r="8628" spans="2:8">
      <c r="B8628" s="27"/>
      <c r="C8628" s="27"/>
      <c r="D8628" s="27"/>
      <c r="E8628" s="27"/>
      <c r="F8628" s="26"/>
      <c r="G8628" s="28" t="str">
        <f t="shared" si="143"/>
        <v/>
      </c>
      <c r="H8628" s="31"/>
    </row>
    <row r="8629" spans="2:8">
      <c r="B8629" s="27"/>
      <c r="C8629" s="27"/>
      <c r="D8629" s="27"/>
      <c r="E8629" s="27"/>
      <c r="F8629" s="26"/>
      <c r="G8629" s="28" t="str">
        <f t="shared" si="143"/>
        <v/>
      </c>
      <c r="H8629" s="31"/>
    </row>
    <row r="8630" spans="2:8">
      <c r="B8630" s="27"/>
      <c r="C8630" s="27"/>
      <c r="D8630" s="27"/>
      <c r="E8630" s="27"/>
      <c r="F8630" s="26"/>
      <c r="G8630" s="28" t="str">
        <f t="shared" si="143"/>
        <v/>
      </c>
      <c r="H8630" s="31"/>
    </row>
    <row r="8631" spans="2:8">
      <c r="B8631" s="27"/>
      <c r="C8631" s="27"/>
      <c r="D8631" s="27"/>
      <c r="E8631" s="27"/>
      <c r="F8631" s="26"/>
      <c r="G8631" s="28" t="str">
        <f t="shared" si="143"/>
        <v/>
      </c>
      <c r="H8631" s="31"/>
    </row>
    <row r="8632" spans="2:8">
      <c r="B8632" s="27"/>
      <c r="C8632" s="27"/>
      <c r="D8632" s="27"/>
      <c r="E8632" s="27"/>
      <c r="F8632" s="26"/>
      <c r="G8632" s="28" t="str">
        <f t="shared" si="143"/>
        <v/>
      </c>
      <c r="H8632" s="31"/>
    </row>
    <row r="8633" spans="2:8">
      <c r="B8633" s="27"/>
      <c r="C8633" s="27"/>
      <c r="D8633" s="27"/>
      <c r="E8633" s="27"/>
      <c r="F8633" s="26"/>
      <c r="G8633" s="28" t="str">
        <f t="shared" si="143"/>
        <v/>
      </c>
      <c r="H8633" s="31"/>
    </row>
    <row r="8634" spans="2:8">
      <c r="B8634" s="27"/>
      <c r="C8634" s="27"/>
      <c r="D8634" s="27"/>
      <c r="E8634" s="27"/>
      <c r="F8634" s="26"/>
      <c r="G8634" s="28" t="str">
        <f t="shared" si="143"/>
        <v/>
      </c>
      <c r="H8634" s="31"/>
    </row>
    <row r="8635" spans="2:8">
      <c r="B8635" s="27"/>
      <c r="C8635" s="27"/>
      <c r="D8635" s="27"/>
      <c r="E8635" s="27"/>
      <c r="F8635" s="26"/>
      <c r="G8635" s="28" t="str">
        <f t="shared" si="143"/>
        <v/>
      </c>
      <c r="H8635" s="31"/>
    </row>
    <row r="8636" spans="2:8">
      <c r="B8636" s="27"/>
      <c r="C8636" s="27"/>
      <c r="D8636" s="27"/>
      <c r="E8636" s="27"/>
      <c r="F8636" s="26"/>
      <c r="G8636" s="28" t="str">
        <f t="shared" si="143"/>
        <v/>
      </c>
      <c r="H8636" s="31"/>
    </row>
    <row r="8637" spans="2:8">
      <c r="B8637" s="27"/>
      <c r="C8637" s="27"/>
      <c r="D8637" s="27"/>
      <c r="E8637" s="27"/>
      <c r="F8637" s="26"/>
      <c r="G8637" s="28" t="str">
        <f t="shared" si="143"/>
        <v/>
      </c>
      <c r="H8637" s="31"/>
    </row>
    <row r="8638" spans="2:8">
      <c r="B8638" s="27"/>
      <c r="C8638" s="27"/>
      <c r="D8638" s="27"/>
      <c r="E8638" s="27"/>
      <c r="F8638" s="26"/>
      <c r="G8638" s="28" t="str">
        <f t="shared" si="143"/>
        <v/>
      </c>
      <c r="H8638" s="31"/>
    </row>
    <row r="8639" spans="2:8">
      <c r="B8639" s="27"/>
      <c r="C8639" s="27"/>
      <c r="D8639" s="27"/>
      <c r="E8639" s="27"/>
      <c r="F8639" s="26"/>
      <c r="G8639" s="28" t="str">
        <f t="shared" si="143"/>
        <v/>
      </c>
      <c r="H8639" s="31"/>
    </row>
    <row r="8640" spans="2:8">
      <c r="B8640" s="27"/>
      <c r="C8640" s="27"/>
      <c r="D8640" s="27"/>
      <c r="E8640" s="27"/>
      <c r="F8640" s="26"/>
      <c r="G8640" s="28" t="str">
        <f t="shared" si="143"/>
        <v/>
      </c>
      <c r="H8640" s="31"/>
    </row>
    <row r="8641" spans="2:8">
      <c r="B8641" s="27"/>
      <c r="C8641" s="27"/>
      <c r="D8641" s="27"/>
      <c r="E8641" s="27"/>
      <c r="F8641" s="26"/>
      <c r="G8641" s="28" t="str">
        <f t="shared" si="143"/>
        <v/>
      </c>
      <c r="H8641" s="31"/>
    </row>
    <row r="8642" spans="2:8">
      <c r="B8642" s="27"/>
      <c r="C8642" s="27"/>
      <c r="D8642" s="27"/>
      <c r="E8642" s="27"/>
      <c r="F8642" s="26"/>
      <c r="G8642" s="28" t="str">
        <f t="shared" si="143"/>
        <v/>
      </c>
      <c r="H8642" s="31"/>
    </row>
    <row r="8643" spans="2:8">
      <c r="B8643" s="27"/>
      <c r="C8643" s="27"/>
      <c r="D8643" s="27"/>
      <c r="E8643" s="27"/>
      <c r="F8643" s="26"/>
      <c r="G8643" s="28" t="str">
        <f t="shared" si="143"/>
        <v/>
      </c>
      <c r="H8643" s="31"/>
    </row>
    <row r="8644" spans="2:8">
      <c r="B8644" s="27"/>
      <c r="C8644" s="27"/>
      <c r="D8644" s="27"/>
      <c r="E8644" s="27"/>
      <c r="F8644" s="26"/>
      <c r="G8644" s="28" t="str">
        <f t="shared" si="143"/>
        <v/>
      </c>
      <c r="H8644" s="31"/>
    </row>
    <row r="8645" spans="2:8">
      <c r="B8645" s="27"/>
      <c r="C8645" s="27"/>
      <c r="D8645" s="27"/>
      <c r="E8645" s="27"/>
      <c r="F8645" s="26"/>
      <c r="G8645" s="28" t="str">
        <f t="shared" si="143"/>
        <v/>
      </c>
      <c r="H8645" s="31"/>
    </row>
    <row r="8646" spans="2:8">
      <c r="B8646" s="27"/>
      <c r="C8646" s="27"/>
      <c r="D8646" s="27"/>
      <c r="E8646" s="27"/>
      <c r="F8646" s="26"/>
      <c r="G8646" s="28" t="str">
        <f t="shared" si="143"/>
        <v/>
      </c>
      <c r="H8646" s="31"/>
    </row>
    <row r="8647" spans="2:8">
      <c r="B8647" s="27"/>
      <c r="C8647" s="27"/>
      <c r="D8647" s="27"/>
      <c r="E8647" s="27"/>
      <c r="F8647" s="26"/>
      <c r="G8647" s="28" t="str">
        <f t="shared" si="143"/>
        <v/>
      </c>
      <c r="H8647" s="31"/>
    </row>
    <row r="8648" spans="2:8">
      <c r="B8648" s="27"/>
      <c r="C8648" s="27"/>
      <c r="D8648" s="27"/>
      <c r="E8648" s="27"/>
      <c r="F8648" s="26"/>
      <c r="G8648" s="28" t="str">
        <f t="shared" si="143"/>
        <v/>
      </c>
      <c r="H8648" s="31"/>
    </row>
    <row r="8649" spans="2:8">
      <c r="B8649" s="27"/>
      <c r="C8649" s="27"/>
      <c r="D8649" s="27"/>
      <c r="E8649" s="27"/>
      <c r="F8649" s="26"/>
      <c r="G8649" s="28" t="str">
        <f t="shared" si="143"/>
        <v/>
      </c>
      <c r="H8649" s="31"/>
    </row>
    <row r="8650" spans="2:8">
      <c r="B8650" s="27"/>
      <c r="C8650" s="27"/>
      <c r="D8650" s="27"/>
      <c r="E8650" s="27"/>
      <c r="F8650" s="26"/>
      <c r="G8650" s="28" t="str">
        <f t="shared" si="143"/>
        <v/>
      </c>
      <c r="H8650" s="31"/>
    </row>
    <row r="8651" spans="2:8">
      <c r="B8651" s="27"/>
      <c r="C8651" s="27"/>
      <c r="D8651" s="27"/>
      <c r="E8651" s="27"/>
      <c r="F8651" s="26"/>
      <c r="G8651" s="28" t="str">
        <f t="shared" si="143"/>
        <v/>
      </c>
      <c r="H8651" s="31"/>
    </row>
    <row r="8652" spans="2:8">
      <c r="B8652" s="27"/>
      <c r="C8652" s="27"/>
      <c r="D8652" s="27"/>
      <c r="E8652" s="27"/>
      <c r="F8652" s="26"/>
      <c r="G8652" s="28" t="str">
        <f t="shared" si="143"/>
        <v/>
      </c>
      <c r="H8652" s="31"/>
    </row>
    <row r="8653" spans="2:8">
      <c r="B8653" s="27"/>
      <c r="C8653" s="27"/>
      <c r="D8653" s="27"/>
      <c r="E8653" s="27"/>
      <c r="F8653" s="26"/>
      <c r="G8653" s="28" t="str">
        <f t="shared" si="143"/>
        <v/>
      </c>
      <c r="H8653" s="31"/>
    </row>
    <row r="8654" spans="2:8">
      <c r="B8654" s="27"/>
      <c r="C8654" s="27"/>
      <c r="D8654" s="27"/>
      <c r="E8654" s="27"/>
      <c r="F8654" s="26"/>
      <c r="G8654" s="28" t="str">
        <f t="shared" si="143"/>
        <v/>
      </c>
      <c r="H8654" s="31"/>
    </row>
    <row r="8655" spans="2:8">
      <c r="B8655" s="27"/>
      <c r="C8655" s="27"/>
      <c r="D8655" s="27"/>
      <c r="E8655" s="27"/>
      <c r="F8655" s="26"/>
      <c r="G8655" s="28" t="str">
        <f t="shared" si="143"/>
        <v/>
      </c>
      <c r="H8655" s="31"/>
    </row>
    <row r="8656" spans="2:8">
      <c r="B8656" s="27"/>
      <c r="C8656" s="27"/>
      <c r="D8656" s="27"/>
      <c r="E8656" s="27"/>
      <c r="F8656" s="26"/>
      <c r="G8656" s="28" t="str">
        <f t="shared" si="143"/>
        <v/>
      </c>
      <c r="H8656" s="31"/>
    </row>
    <row r="8657" spans="2:8">
      <c r="B8657" s="27"/>
      <c r="C8657" s="27"/>
      <c r="D8657" s="27"/>
      <c r="E8657" s="27"/>
      <c r="F8657" s="26"/>
      <c r="G8657" s="28" t="str">
        <f t="shared" si="143"/>
        <v/>
      </c>
      <c r="H8657" s="31"/>
    </row>
    <row r="8658" spans="2:8">
      <c r="B8658" s="27"/>
      <c r="C8658" s="27"/>
      <c r="D8658" s="27"/>
      <c r="E8658" s="27"/>
      <c r="F8658" s="26"/>
      <c r="G8658" s="28" t="str">
        <f t="shared" si="143"/>
        <v/>
      </c>
      <c r="H8658" s="31"/>
    </row>
    <row r="8659" spans="2:8">
      <c r="B8659" s="27"/>
      <c r="C8659" s="27"/>
      <c r="D8659" s="27"/>
      <c r="E8659" s="27"/>
      <c r="F8659" s="26"/>
      <c r="G8659" s="28" t="str">
        <f t="shared" si="143"/>
        <v/>
      </c>
      <c r="H8659" s="31"/>
    </row>
    <row r="8660" spans="2:8">
      <c r="B8660" s="27"/>
      <c r="C8660" s="27"/>
      <c r="D8660" s="27"/>
      <c r="E8660" s="27"/>
      <c r="F8660" s="26"/>
      <c r="G8660" s="28" t="str">
        <f t="shared" si="143"/>
        <v/>
      </c>
      <c r="H8660" s="31"/>
    </row>
    <row r="8661" spans="2:8">
      <c r="B8661" s="27"/>
      <c r="C8661" s="27"/>
      <c r="D8661" s="27"/>
      <c r="E8661" s="27"/>
      <c r="F8661" s="26"/>
      <c r="G8661" s="28" t="str">
        <f t="shared" si="143"/>
        <v/>
      </c>
      <c r="H8661" s="31"/>
    </row>
    <row r="8662" spans="2:8">
      <c r="B8662" s="27"/>
      <c r="C8662" s="27"/>
      <c r="D8662" s="27"/>
      <c r="E8662" s="27"/>
      <c r="F8662" s="26"/>
      <c r="G8662" s="28" t="str">
        <f t="shared" si="143"/>
        <v/>
      </c>
      <c r="H8662" s="31"/>
    </row>
    <row r="8663" spans="2:8">
      <c r="B8663" s="27"/>
      <c r="C8663" s="27"/>
      <c r="D8663" s="27"/>
      <c r="E8663" s="27"/>
      <c r="F8663" s="26"/>
      <c r="G8663" s="28" t="str">
        <f t="shared" si="143"/>
        <v/>
      </c>
      <c r="H8663" s="31"/>
    </row>
    <row r="8664" spans="2:8">
      <c r="B8664" s="27"/>
      <c r="C8664" s="27"/>
      <c r="D8664" s="27"/>
      <c r="E8664" s="27"/>
      <c r="F8664" s="26"/>
      <c r="G8664" s="28" t="str">
        <f t="shared" si="143"/>
        <v/>
      </c>
      <c r="H8664" s="31"/>
    </row>
    <row r="8665" spans="2:8">
      <c r="B8665" s="27"/>
      <c r="C8665" s="27"/>
      <c r="D8665" s="27"/>
      <c r="E8665" s="27"/>
      <c r="F8665" s="26"/>
      <c r="G8665" s="28" t="str">
        <f t="shared" si="143"/>
        <v/>
      </c>
      <c r="H8665" s="31"/>
    </row>
    <row r="8666" spans="2:8">
      <c r="B8666" s="27"/>
      <c r="C8666" s="27"/>
      <c r="D8666" s="27"/>
      <c r="E8666" s="27"/>
      <c r="F8666" s="26"/>
      <c r="G8666" s="28" t="str">
        <f t="shared" si="143"/>
        <v/>
      </c>
      <c r="H8666" s="31"/>
    </row>
    <row r="8667" spans="2:8">
      <c r="B8667" s="27"/>
      <c r="C8667" s="27"/>
      <c r="D8667" s="27"/>
      <c r="E8667" s="27"/>
      <c r="F8667" s="26"/>
      <c r="G8667" s="28" t="str">
        <f t="shared" si="143"/>
        <v/>
      </c>
      <c r="H8667" s="31"/>
    </row>
    <row r="8668" spans="2:8">
      <c r="B8668" s="27"/>
      <c r="C8668" s="27"/>
      <c r="D8668" s="27"/>
      <c r="E8668" s="27"/>
      <c r="F8668" s="26"/>
      <c r="G8668" s="28" t="str">
        <f t="shared" si="143"/>
        <v/>
      </c>
      <c r="H8668" s="31"/>
    </row>
    <row r="8669" spans="2:8">
      <c r="B8669" s="27"/>
      <c r="C8669" s="27"/>
      <c r="D8669" s="27"/>
      <c r="E8669" s="27"/>
      <c r="F8669" s="26"/>
      <c r="G8669" s="28" t="str">
        <f t="shared" si="143"/>
        <v/>
      </c>
      <c r="H8669" s="31"/>
    </row>
    <row r="8670" spans="2:8">
      <c r="B8670" s="27"/>
      <c r="C8670" s="27"/>
      <c r="D8670" s="27"/>
      <c r="E8670" s="27"/>
      <c r="F8670" s="26"/>
      <c r="G8670" s="28" t="str">
        <f t="shared" si="143"/>
        <v/>
      </c>
      <c r="H8670" s="31"/>
    </row>
    <row r="8671" spans="2:8">
      <c r="B8671" s="27"/>
      <c r="C8671" s="27"/>
      <c r="D8671" s="27"/>
      <c r="E8671" s="27"/>
      <c r="F8671" s="26"/>
      <c r="G8671" s="28" t="str">
        <f t="shared" si="143"/>
        <v/>
      </c>
      <c r="H8671" s="31"/>
    </row>
    <row r="8672" spans="2:8">
      <c r="B8672" s="27"/>
      <c r="C8672" s="27"/>
      <c r="D8672" s="27"/>
      <c r="E8672" s="27"/>
      <c r="F8672" s="26"/>
      <c r="G8672" s="28" t="str">
        <f t="shared" si="143"/>
        <v/>
      </c>
      <c r="H8672" s="31"/>
    </row>
    <row r="8673" spans="2:8">
      <c r="B8673" s="27"/>
      <c r="C8673" s="27"/>
      <c r="D8673" s="27"/>
      <c r="E8673" s="27"/>
      <c r="F8673" s="26"/>
      <c r="G8673" s="28" t="str">
        <f t="shared" si="143"/>
        <v/>
      </c>
      <c r="H8673" s="31"/>
    </row>
    <row r="8674" spans="2:8">
      <c r="B8674" s="27"/>
      <c r="C8674" s="27"/>
      <c r="D8674" s="27"/>
      <c r="E8674" s="27"/>
      <c r="F8674" s="26"/>
      <c r="G8674" s="28" t="str">
        <f t="shared" si="143"/>
        <v/>
      </c>
      <c r="H8674" s="31"/>
    </row>
    <row r="8675" spans="2:8">
      <c r="B8675" s="27"/>
      <c r="C8675" s="27"/>
      <c r="D8675" s="27"/>
      <c r="E8675" s="27"/>
      <c r="F8675" s="26"/>
      <c r="G8675" s="28" t="str">
        <f t="shared" si="143"/>
        <v/>
      </c>
      <c r="H8675" s="31"/>
    </row>
    <row r="8676" spans="2:8">
      <c r="B8676" s="27"/>
      <c r="C8676" s="27"/>
      <c r="D8676" s="27"/>
      <c r="E8676" s="27"/>
      <c r="F8676" s="26"/>
      <c r="G8676" s="28" t="str">
        <f t="shared" si="143"/>
        <v/>
      </c>
      <c r="H8676" s="31"/>
    </row>
    <row r="8677" spans="2:8">
      <c r="B8677" s="27"/>
      <c r="C8677" s="27"/>
      <c r="D8677" s="27"/>
      <c r="E8677" s="27"/>
      <c r="F8677" s="26"/>
      <c r="G8677" s="28" t="str">
        <f t="shared" si="143"/>
        <v/>
      </c>
      <c r="H8677" s="31"/>
    </row>
    <row r="8678" spans="2:8">
      <c r="B8678" s="27"/>
      <c r="C8678" s="27"/>
      <c r="D8678" s="27"/>
      <c r="E8678" s="27"/>
      <c r="F8678" s="26"/>
      <c r="G8678" s="28" t="str">
        <f t="shared" si="143"/>
        <v/>
      </c>
      <c r="H8678" s="31"/>
    </row>
    <row r="8679" spans="2:8">
      <c r="B8679" s="27"/>
      <c r="C8679" s="27"/>
      <c r="D8679" s="27"/>
      <c r="E8679" s="27"/>
      <c r="F8679" s="26"/>
      <c r="G8679" s="28" t="str">
        <f t="shared" si="143"/>
        <v/>
      </c>
      <c r="H8679" s="31"/>
    </row>
    <row r="8680" spans="2:8">
      <c r="B8680" s="27"/>
      <c r="C8680" s="27"/>
      <c r="D8680" s="27"/>
      <c r="E8680" s="27"/>
      <c r="F8680" s="26"/>
      <c r="G8680" s="28" t="str">
        <f t="shared" si="143"/>
        <v/>
      </c>
      <c r="H8680" s="31"/>
    </row>
    <row r="8681" spans="2:8">
      <c r="B8681" s="27"/>
      <c r="C8681" s="27"/>
      <c r="D8681" s="27"/>
      <c r="E8681" s="27"/>
      <c r="F8681" s="26"/>
      <c r="G8681" s="28" t="str">
        <f t="shared" ref="G8681:G8744" si="144">IF(F8681="","",IF(F8681="EI",4,IF(F8681="EO",5.2,IF(F8681="EQ",3.9,IF(F8681="ILF",7.5,IF(F8681="EIF",5.4))))))</f>
        <v/>
      </c>
      <c r="H8681" s="31"/>
    </row>
    <row r="8682" spans="2:8">
      <c r="B8682" s="27"/>
      <c r="C8682" s="27"/>
      <c r="D8682" s="27"/>
      <c r="E8682" s="27"/>
      <c r="F8682" s="26"/>
      <c r="G8682" s="28" t="str">
        <f t="shared" si="144"/>
        <v/>
      </c>
      <c r="H8682" s="31"/>
    </row>
    <row r="8683" spans="2:8">
      <c r="B8683" s="27"/>
      <c r="C8683" s="27"/>
      <c r="D8683" s="27"/>
      <c r="E8683" s="27"/>
      <c r="F8683" s="26"/>
      <c r="G8683" s="28" t="str">
        <f t="shared" si="144"/>
        <v/>
      </c>
      <c r="H8683" s="31"/>
    </row>
    <row r="8684" spans="2:8">
      <c r="B8684" s="27"/>
      <c r="C8684" s="27"/>
      <c r="D8684" s="27"/>
      <c r="E8684" s="27"/>
      <c r="F8684" s="26"/>
      <c r="G8684" s="28" t="str">
        <f t="shared" si="144"/>
        <v/>
      </c>
      <c r="H8684" s="31"/>
    </row>
    <row r="8685" spans="2:8">
      <c r="B8685" s="27"/>
      <c r="C8685" s="27"/>
      <c r="D8685" s="27"/>
      <c r="E8685" s="27"/>
      <c r="F8685" s="26"/>
      <c r="G8685" s="28" t="str">
        <f t="shared" si="144"/>
        <v/>
      </c>
      <c r="H8685" s="31"/>
    </row>
    <row r="8686" spans="2:8">
      <c r="B8686" s="27"/>
      <c r="C8686" s="27"/>
      <c r="D8686" s="27"/>
      <c r="E8686" s="27"/>
      <c r="F8686" s="26"/>
      <c r="G8686" s="28" t="str">
        <f t="shared" si="144"/>
        <v/>
      </c>
      <c r="H8686" s="31"/>
    </row>
    <row r="8687" spans="2:8">
      <c r="B8687" s="27"/>
      <c r="C8687" s="27"/>
      <c r="D8687" s="27"/>
      <c r="E8687" s="27"/>
      <c r="F8687" s="26"/>
      <c r="G8687" s="28" t="str">
        <f t="shared" si="144"/>
        <v/>
      </c>
      <c r="H8687" s="31"/>
    </row>
    <row r="8688" spans="2:8">
      <c r="B8688" s="27"/>
      <c r="C8688" s="27"/>
      <c r="D8688" s="27"/>
      <c r="E8688" s="27"/>
      <c r="F8688" s="26"/>
      <c r="G8688" s="28" t="str">
        <f t="shared" si="144"/>
        <v/>
      </c>
      <c r="H8688" s="31"/>
    </row>
    <row r="8689" spans="2:8">
      <c r="B8689" s="27"/>
      <c r="C8689" s="27"/>
      <c r="D8689" s="27"/>
      <c r="E8689" s="27"/>
      <c r="F8689" s="26"/>
      <c r="G8689" s="28" t="str">
        <f t="shared" si="144"/>
        <v/>
      </c>
      <c r="H8689" s="31"/>
    </row>
    <row r="8690" spans="2:8">
      <c r="B8690" s="27"/>
      <c r="C8690" s="27"/>
      <c r="D8690" s="27"/>
      <c r="E8690" s="27"/>
      <c r="F8690" s="26"/>
      <c r="G8690" s="28" t="str">
        <f t="shared" si="144"/>
        <v/>
      </c>
      <c r="H8690" s="31"/>
    </row>
    <row r="8691" spans="2:8">
      <c r="B8691" s="27"/>
      <c r="C8691" s="27"/>
      <c r="D8691" s="27"/>
      <c r="E8691" s="27"/>
      <c r="F8691" s="26"/>
      <c r="G8691" s="28" t="str">
        <f t="shared" si="144"/>
        <v/>
      </c>
      <c r="H8691" s="31"/>
    </row>
    <row r="8692" spans="2:8">
      <c r="B8692" s="27"/>
      <c r="C8692" s="27"/>
      <c r="D8692" s="27"/>
      <c r="E8692" s="27"/>
      <c r="F8692" s="26"/>
      <c r="G8692" s="28" t="str">
        <f t="shared" si="144"/>
        <v/>
      </c>
      <c r="H8692" s="31"/>
    </row>
    <row r="8693" spans="2:8">
      <c r="B8693" s="27"/>
      <c r="C8693" s="27"/>
      <c r="D8693" s="27"/>
      <c r="E8693" s="27"/>
      <c r="F8693" s="26"/>
      <c r="G8693" s="28" t="str">
        <f t="shared" si="144"/>
        <v/>
      </c>
      <c r="H8693" s="31"/>
    </row>
    <row r="8694" spans="2:8">
      <c r="B8694" s="27"/>
      <c r="C8694" s="27"/>
      <c r="D8694" s="27"/>
      <c r="E8694" s="27"/>
      <c r="F8694" s="26"/>
      <c r="G8694" s="28" t="str">
        <f t="shared" si="144"/>
        <v/>
      </c>
      <c r="H8694" s="31"/>
    </row>
    <row r="8695" spans="2:8">
      <c r="B8695" s="27"/>
      <c r="C8695" s="27"/>
      <c r="D8695" s="27"/>
      <c r="E8695" s="27"/>
      <c r="F8695" s="26"/>
      <c r="G8695" s="28" t="str">
        <f t="shared" si="144"/>
        <v/>
      </c>
      <c r="H8695" s="31"/>
    </row>
    <row r="8696" spans="2:8">
      <c r="B8696" s="27"/>
      <c r="C8696" s="27"/>
      <c r="D8696" s="27"/>
      <c r="E8696" s="27"/>
      <c r="F8696" s="26"/>
      <c r="G8696" s="28" t="str">
        <f t="shared" si="144"/>
        <v/>
      </c>
      <c r="H8696" s="31"/>
    </row>
    <row r="8697" spans="2:8">
      <c r="B8697" s="27"/>
      <c r="C8697" s="27"/>
      <c r="D8697" s="27"/>
      <c r="E8697" s="27"/>
      <c r="F8697" s="26"/>
      <c r="G8697" s="28" t="str">
        <f t="shared" si="144"/>
        <v/>
      </c>
      <c r="H8697" s="31"/>
    </row>
    <row r="8698" spans="2:8">
      <c r="B8698" s="27"/>
      <c r="C8698" s="27"/>
      <c r="D8698" s="27"/>
      <c r="E8698" s="27"/>
      <c r="F8698" s="26"/>
      <c r="G8698" s="28" t="str">
        <f t="shared" si="144"/>
        <v/>
      </c>
      <c r="H8698" s="31"/>
    </row>
    <row r="8699" spans="2:8">
      <c r="B8699" s="27"/>
      <c r="C8699" s="27"/>
      <c r="D8699" s="27"/>
      <c r="E8699" s="27"/>
      <c r="F8699" s="26"/>
      <c r="G8699" s="28" t="str">
        <f t="shared" si="144"/>
        <v/>
      </c>
      <c r="H8699" s="31"/>
    </row>
    <row r="8700" spans="2:8">
      <c r="B8700" s="27"/>
      <c r="C8700" s="27"/>
      <c r="D8700" s="27"/>
      <c r="E8700" s="27"/>
      <c r="F8700" s="26"/>
      <c r="G8700" s="28" t="str">
        <f t="shared" si="144"/>
        <v/>
      </c>
      <c r="H8700" s="31"/>
    </row>
    <row r="8701" spans="2:8">
      <c r="B8701" s="27"/>
      <c r="C8701" s="27"/>
      <c r="D8701" s="27"/>
      <c r="E8701" s="27"/>
      <c r="F8701" s="26"/>
      <c r="G8701" s="28" t="str">
        <f t="shared" si="144"/>
        <v/>
      </c>
      <c r="H8701" s="31"/>
    </row>
    <row r="8702" spans="2:8">
      <c r="B8702" s="27"/>
      <c r="C8702" s="27"/>
      <c r="D8702" s="27"/>
      <c r="E8702" s="27"/>
      <c r="F8702" s="26"/>
      <c r="G8702" s="28" t="str">
        <f t="shared" si="144"/>
        <v/>
      </c>
      <c r="H8702" s="31"/>
    </row>
    <row r="8703" spans="2:8">
      <c r="B8703" s="27"/>
      <c r="C8703" s="27"/>
      <c r="D8703" s="27"/>
      <c r="E8703" s="27"/>
      <c r="F8703" s="26"/>
      <c r="G8703" s="28" t="str">
        <f t="shared" si="144"/>
        <v/>
      </c>
      <c r="H8703" s="31"/>
    </row>
    <row r="8704" spans="2:8">
      <c r="B8704" s="27"/>
      <c r="C8704" s="27"/>
      <c r="D8704" s="27"/>
      <c r="E8704" s="27"/>
      <c r="F8704" s="26"/>
      <c r="G8704" s="28" t="str">
        <f t="shared" si="144"/>
        <v/>
      </c>
      <c r="H8704" s="31"/>
    </row>
    <row r="8705" spans="2:8">
      <c r="B8705" s="27"/>
      <c r="C8705" s="27"/>
      <c r="D8705" s="27"/>
      <c r="E8705" s="27"/>
      <c r="F8705" s="26"/>
      <c r="G8705" s="28" t="str">
        <f t="shared" si="144"/>
        <v/>
      </c>
      <c r="H8705" s="31"/>
    </row>
    <row r="8706" spans="2:8">
      <c r="B8706" s="27"/>
      <c r="C8706" s="27"/>
      <c r="D8706" s="27"/>
      <c r="E8706" s="27"/>
      <c r="F8706" s="26"/>
      <c r="G8706" s="28" t="str">
        <f t="shared" si="144"/>
        <v/>
      </c>
      <c r="H8706" s="31"/>
    </row>
    <row r="8707" spans="2:8">
      <c r="B8707" s="27"/>
      <c r="C8707" s="27"/>
      <c r="D8707" s="27"/>
      <c r="E8707" s="27"/>
      <c r="F8707" s="26"/>
      <c r="G8707" s="28" t="str">
        <f t="shared" si="144"/>
        <v/>
      </c>
      <c r="H8707" s="31"/>
    </row>
    <row r="8708" spans="2:8">
      <c r="B8708" s="27"/>
      <c r="C8708" s="27"/>
      <c r="D8708" s="27"/>
      <c r="E8708" s="27"/>
      <c r="F8708" s="26"/>
      <c r="G8708" s="28" t="str">
        <f t="shared" si="144"/>
        <v/>
      </c>
      <c r="H8708" s="31"/>
    </row>
    <row r="8709" spans="2:8">
      <c r="B8709" s="27"/>
      <c r="C8709" s="27"/>
      <c r="D8709" s="27"/>
      <c r="E8709" s="27"/>
      <c r="F8709" s="26"/>
      <c r="G8709" s="28" t="str">
        <f t="shared" si="144"/>
        <v/>
      </c>
      <c r="H8709" s="31"/>
    </row>
    <row r="8710" spans="2:8">
      <c r="B8710" s="27"/>
      <c r="C8710" s="27"/>
      <c r="D8710" s="27"/>
      <c r="E8710" s="27"/>
      <c r="F8710" s="26"/>
      <c r="G8710" s="28" t="str">
        <f t="shared" si="144"/>
        <v/>
      </c>
      <c r="H8710" s="31"/>
    </row>
    <row r="8711" spans="2:8">
      <c r="B8711" s="27"/>
      <c r="C8711" s="27"/>
      <c r="D8711" s="27"/>
      <c r="E8711" s="27"/>
      <c r="F8711" s="26"/>
      <c r="G8711" s="28" t="str">
        <f t="shared" si="144"/>
        <v/>
      </c>
      <c r="H8711" s="31"/>
    </row>
    <row r="8712" spans="2:8">
      <c r="B8712" s="27"/>
      <c r="C8712" s="27"/>
      <c r="D8712" s="27"/>
      <c r="E8712" s="27"/>
      <c r="F8712" s="26"/>
      <c r="G8712" s="28" t="str">
        <f t="shared" si="144"/>
        <v/>
      </c>
      <c r="H8712" s="31"/>
    </row>
    <row r="8713" spans="2:8">
      <c r="B8713" s="27"/>
      <c r="C8713" s="27"/>
      <c r="D8713" s="27"/>
      <c r="E8713" s="27"/>
      <c r="F8713" s="26"/>
      <c r="G8713" s="28" t="str">
        <f t="shared" si="144"/>
        <v/>
      </c>
      <c r="H8713" s="31"/>
    </row>
    <row r="8714" spans="2:8">
      <c r="B8714" s="27"/>
      <c r="C8714" s="27"/>
      <c r="D8714" s="27"/>
      <c r="E8714" s="27"/>
      <c r="F8714" s="26"/>
      <c r="G8714" s="28" t="str">
        <f t="shared" si="144"/>
        <v/>
      </c>
      <c r="H8714" s="31"/>
    </row>
    <row r="8715" spans="2:8">
      <c r="B8715" s="27"/>
      <c r="C8715" s="27"/>
      <c r="D8715" s="27"/>
      <c r="E8715" s="27"/>
      <c r="F8715" s="26"/>
      <c r="G8715" s="28" t="str">
        <f t="shared" si="144"/>
        <v/>
      </c>
      <c r="H8715" s="31"/>
    </row>
    <row r="8716" spans="2:8">
      <c r="B8716" s="27"/>
      <c r="C8716" s="27"/>
      <c r="D8716" s="27"/>
      <c r="E8716" s="27"/>
      <c r="F8716" s="26"/>
      <c r="G8716" s="28" t="str">
        <f t="shared" si="144"/>
        <v/>
      </c>
      <c r="H8716" s="31"/>
    </row>
    <row r="8717" spans="2:8">
      <c r="B8717" s="27"/>
      <c r="C8717" s="27"/>
      <c r="D8717" s="27"/>
      <c r="E8717" s="27"/>
      <c r="F8717" s="26"/>
      <c r="G8717" s="28" t="str">
        <f t="shared" si="144"/>
        <v/>
      </c>
      <c r="H8717" s="31"/>
    </row>
    <row r="8718" spans="2:8">
      <c r="B8718" s="27"/>
      <c r="C8718" s="27"/>
      <c r="D8718" s="27"/>
      <c r="E8718" s="27"/>
      <c r="F8718" s="26"/>
      <c r="G8718" s="28" t="str">
        <f t="shared" si="144"/>
        <v/>
      </c>
      <c r="H8718" s="31"/>
    </row>
    <row r="8719" spans="2:8">
      <c r="B8719" s="27"/>
      <c r="C8719" s="27"/>
      <c r="D8719" s="27"/>
      <c r="E8719" s="27"/>
      <c r="F8719" s="26"/>
      <c r="G8719" s="28" t="str">
        <f t="shared" si="144"/>
        <v/>
      </c>
      <c r="H8719" s="31"/>
    </row>
    <row r="8720" spans="2:8">
      <c r="B8720" s="27"/>
      <c r="C8720" s="27"/>
      <c r="D8720" s="27"/>
      <c r="E8720" s="27"/>
      <c r="F8720" s="26"/>
      <c r="G8720" s="28" t="str">
        <f t="shared" si="144"/>
        <v/>
      </c>
      <c r="H8720" s="31"/>
    </row>
    <row r="8721" spans="2:8">
      <c r="B8721" s="27"/>
      <c r="C8721" s="27"/>
      <c r="D8721" s="27"/>
      <c r="E8721" s="27"/>
      <c r="F8721" s="26"/>
      <c r="G8721" s="28" t="str">
        <f t="shared" si="144"/>
        <v/>
      </c>
      <c r="H8721" s="31"/>
    </row>
    <row r="8722" spans="2:8">
      <c r="B8722" s="27"/>
      <c r="C8722" s="27"/>
      <c r="D8722" s="27"/>
      <c r="E8722" s="27"/>
      <c r="F8722" s="26"/>
      <c r="G8722" s="28" t="str">
        <f t="shared" si="144"/>
        <v/>
      </c>
      <c r="H8722" s="31"/>
    </row>
    <row r="8723" spans="2:8">
      <c r="B8723" s="27"/>
      <c r="C8723" s="27"/>
      <c r="D8723" s="27"/>
      <c r="E8723" s="27"/>
      <c r="F8723" s="26"/>
      <c r="G8723" s="28" t="str">
        <f t="shared" si="144"/>
        <v/>
      </c>
      <c r="H8723" s="31"/>
    </row>
    <row r="8724" spans="2:8">
      <c r="B8724" s="27"/>
      <c r="C8724" s="27"/>
      <c r="D8724" s="27"/>
      <c r="E8724" s="27"/>
      <c r="F8724" s="26"/>
      <c r="G8724" s="28" t="str">
        <f t="shared" si="144"/>
        <v/>
      </c>
      <c r="H8724" s="31"/>
    </row>
    <row r="8725" spans="2:8">
      <c r="B8725" s="27"/>
      <c r="C8725" s="27"/>
      <c r="D8725" s="27"/>
      <c r="E8725" s="27"/>
      <c r="F8725" s="26"/>
      <c r="G8725" s="28" t="str">
        <f t="shared" si="144"/>
        <v/>
      </c>
      <c r="H8725" s="31"/>
    </row>
    <row r="8726" spans="2:8">
      <c r="B8726" s="27"/>
      <c r="C8726" s="27"/>
      <c r="D8726" s="27"/>
      <c r="E8726" s="27"/>
      <c r="F8726" s="26"/>
      <c r="G8726" s="28" t="str">
        <f t="shared" si="144"/>
        <v/>
      </c>
      <c r="H8726" s="31"/>
    </row>
    <row r="8727" spans="2:8">
      <c r="B8727" s="27"/>
      <c r="C8727" s="27"/>
      <c r="D8727" s="27"/>
      <c r="E8727" s="27"/>
      <c r="F8727" s="26"/>
      <c r="G8727" s="28" t="str">
        <f t="shared" si="144"/>
        <v/>
      </c>
      <c r="H8727" s="31"/>
    </row>
    <row r="8728" spans="2:8">
      <c r="B8728" s="27"/>
      <c r="C8728" s="27"/>
      <c r="D8728" s="27"/>
      <c r="E8728" s="27"/>
      <c r="F8728" s="26"/>
      <c r="G8728" s="28" t="str">
        <f t="shared" si="144"/>
        <v/>
      </c>
      <c r="H8728" s="31"/>
    </row>
    <row r="8729" spans="2:8">
      <c r="B8729" s="27"/>
      <c r="C8729" s="27"/>
      <c r="D8729" s="27"/>
      <c r="E8729" s="27"/>
      <c r="F8729" s="26"/>
      <c r="G8729" s="28" t="str">
        <f t="shared" si="144"/>
        <v/>
      </c>
      <c r="H8729" s="31"/>
    </row>
    <row r="8730" spans="2:8">
      <c r="B8730" s="27"/>
      <c r="C8730" s="27"/>
      <c r="D8730" s="27"/>
      <c r="E8730" s="27"/>
      <c r="F8730" s="26"/>
      <c r="G8730" s="28" t="str">
        <f t="shared" si="144"/>
        <v/>
      </c>
      <c r="H8730" s="31"/>
    </row>
    <row r="8731" spans="2:8">
      <c r="B8731" s="27"/>
      <c r="C8731" s="27"/>
      <c r="D8731" s="27"/>
      <c r="E8731" s="27"/>
      <c r="F8731" s="26"/>
      <c r="G8731" s="28" t="str">
        <f t="shared" si="144"/>
        <v/>
      </c>
      <c r="H8731" s="31"/>
    </row>
    <row r="8732" spans="2:8">
      <c r="B8732" s="27"/>
      <c r="C8732" s="27"/>
      <c r="D8732" s="27"/>
      <c r="E8732" s="27"/>
      <c r="F8732" s="26"/>
      <c r="G8732" s="28" t="str">
        <f t="shared" si="144"/>
        <v/>
      </c>
      <c r="H8732" s="31"/>
    </row>
    <row r="8733" spans="2:8">
      <c r="B8733" s="27"/>
      <c r="C8733" s="27"/>
      <c r="D8733" s="27"/>
      <c r="E8733" s="27"/>
      <c r="F8733" s="26"/>
      <c r="G8733" s="28" t="str">
        <f t="shared" si="144"/>
        <v/>
      </c>
      <c r="H8733" s="31"/>
    </row>
    <row r="8734" spans="2:8">
      <c r="B8734" s="27"/>
      <c r="C8734" s="27"/>
      <c r="D8734" s="27"/>
      <c r="E8734" s="27"/>
      <c r="F8734" s="26"/>
      <c r="G8734" s="28" t="str">
        <f t="shared" si="144"/>
        <v/>
      </c>
      <c r="H8734" s="31"/>
    </row>
    <row r="8735" spans="2:8">
      <c r="B8735" s="27"/>
      <c r="C8735" s="27"/>
      <c r="D8735" s="27"/>
      <c r="E8735" s="27"/>
      <c r="F8735" s="26"/>
      <c r="G8735" s="28" t="str">
        <f t="shared" si="144"/>
        <v/>
      </c>
      <c r="H8735" s="31"/>
    </row>
    <row r="8736" spans="2:8">
      <c r="B8736" s="27"/>
      <c r="C8736" s="27"/>
      <c r="D8736" s="27"/>
      <c r="E8736" s="27"/>
      <c r="F8736" s="26"/>
      <c r="G8736" s="28" t="str">
        <f t="shared" si="144"/>
        <v/>
      </c>
      <c r="H8736" s="31"/>
    </row>
    <row r="8737" spans="2:8">
      <c r="B8737" s="27"/>
      <c r="C8737" s="27"/>
      <c r="D8737" s="27"/>
      <c r="E8737" s="27"/>
      <c r="F8737" s="26"/>
      <c r="G8737" s="28" t="str">
        <f t="shared" si="144"/>
        <v/>
      </c>
      <c r="H8737" s="31"/>
    </row>
    <row r="8738" spans="2:8">
      <c r="B8738" s="27"/>
      <c r="C8738" s="27"/>
      <c r="D8738" s="27"/>
      <c r="E8738" s="27"/>
      <c r="F8738" s="26"/>
      <c r="G8738" s="28" t="str">
        <f t="shared" si="144"/>
        <v/>
      </c>
      <c r="H8738" s="31"/>
    </row>
    <row r="8739" spans="2:8">
      <c r="B8739" s="27"/>
      <c r="C8739" s="27"/>
      <c r="D8739" s="27"/>
      <c r="E8739" s="27"/>
      <c r="F8739" s="26"/>
      <c r="G8739" s="28" t="str">
        <f t="shared" si="144"/>
        <v/>
      </c>
      <c r="H8739" s="31"/>
    </row>
    <row r="8740" spans="2:8">
      <c r="B8740" s="27"/>
      <c r="C8740" s="27"/>
      <c r="D8740" s="27"/>
      <c r="E8740" s="27"/>
      <c r="F8740" s="26"/>
      <c r="G8740" s="28" t="str">
        <f t="shared" si="144"/>
        <v/>
      </c>
      <c r="H8740" s="31"/>
    </row>
    <row r="8741" spans="2:8">
      <c r="B8741" s="27"/>
      <c r="C8741" s="27"/>
      <c r="D8741" s="27"/>
      <c r="E8741" s="27"/>
      <c r="F8741" s="26"/>
      <c r="G8741" s="28" t="str">
        <f t="shared" si="144"/>
        <v/>
      </c>
      <c r="H8741" s="31"/>
    </row>
    <row r="8742" spans="2:8">
      <c r="B8742" s="27"/>
      <c r="C8742" s="27"/>
      <c r="D8742" s="27"/>
      <c r="E8742" s="27"/>
      <c r="F8742" s="26"/>
      <c r="G8742" s="28" t="str">
        <f t="shared" si="144"/>
        <v/>
      </c>
      <c r="H8742" s="31"/>
    </row>
    <row r="8743" spans="2:8">
      <c r="B8743" s="27"/>
      <c r="C8743" s="27"/>
      <c r="D8743" s="27"/>
      <c r="E8743" s="27"/>
      <c r="F8743" s="26"/>
      <c r="G8743" s="28" t="str">
        <f t="shared" si="144"/>
        <v/>
      </c>
      <c r="H8743" s="31"/>
    </row>
    <row r="8744" spans="2:8">
      <c r="B8744" s="27"/>
      <c r="C8744" s="27"/>
      <c r="D8744" s="27"/>
      <c r="E8744" s="27"/>
      <c r="F8744" s="26"/>
      <c r="G8744" s="28" t="str">
        <f t="shared" si="144"/>
        <v/>
      </c>
      <c r="H8744" s="31"/>
    </row>
    <row r="8745" spans="2:8">
      <c r="B8745" s="27"/>
      <c r="C8745" s="27"/>
      <c r="D8745" s="27"/>
      <c r="E8745" s="27"/>
      <c r="F8745" s="26"/>
      <c r="G8745" s="28" t="str">
        <f t="shared" ref="G8745:G8808" si="145">IF(F8745="","",IF(F8745="EI",4,IF(F8745="EO",5.2,IF(F8745="EQ",3.9,IF(F8745="ILF",7.5,IF(F8745="EIF",5.4))))))</f>
        <v/>
      </c>
      <c r="H8745" s="31"/>
    </row>
    <row r="8746" spans="2:8">
      <c r="B8746" s="27"/>
      <c r="C8746" s="27"/>
      <c r="D8746" s="27"/>
      <c r="E8746" s="27"/>
      <c r="F8746" s="26"/>
      <c r="G8746" s="28" t="str">
        <f t="shared" si="145"/>
        <v/>
      </c>
      <c r="H8746" s="31"/>
    </row>
    <row r="8747" spans="2:8">
      <c r="B8747" s="27"/>
      <c r="C8747" s="27"/>
      <c r="D8747" s="27"/>
      <c r="E8747" s="27"/>
      <c r="F8747" s="26"/>
      <c r="G8747" s="28" t="str">
        <f t="shared" si="145"/>
        <v/>
      </c>
      <c r="H8747" s="31"/>
    </row>
    <row r="8748" spans="2:8">
      <c r="B8748" s="27"/>
      <c r="C8748" s="27"/>
      <c r="D8748" s="27"/>
      <c r="E8748" s="27"/>
      <c r="F8748" s="26"/>
      <c r="G8748" s="28" t="str">
        <f t="shared" si="145"/>
        <v/>
      </c>
      <c r="H8748" s="31"/>
    </row>
    <row r="8749" spans="2:8">
      <c r="B8749" s="27"/>
      <c r="C8749" s="27"/>
      <c r="D8749" s="27"/>
      <c r="E8749" s="27"/>
      <c r="F8749" s="26"/>
      <c r="G8749" s="28" t="str">
        <f t="shared" si="145"/>
        <v/>
      </c>
      <c r="H8749" s="31"/>
    </row>
    <row r="8750" spans="2:8">
      <c r="B8750" s="27"/>
      <c r="C8750" s="27"/>
      <c r="D8750" s="27"/>
      <c r="E8750" s="27"/>
      <c r="F8750" s="26"/>
      <c r="G8750" s="28" t="str">
        <f t="shared" si="145"/>
        <v/>
      </c>
      <c r="H8750" s="31"/>
    </row>
    <row r="8751" spans="2:8">
      <c r="B8751" s="27"/>
      <c r="C8751" s="27"/>
      <c r="D8751" s="27"/>
      <c r="E8751" s="27"/>
      <c r="F8751" s="26"/>
      <c r="G8751" s="28" t="str">
        <f t="shared" si="145"/>
        <v/>
      </c>
      <c r="H8751" s="31"/>
    </row>
    <row r="8752" spans="2:8">
      <c r="B8752" s="27"/>
      <c r="C8752" s="27"/>
      <c r="D8752" s="27"/>
      <c r="E8752" s="27"/>
      <c r="F8752" s="26"/>
      <c r="G8752" s="28" t="str">
        <f t="shared" si="145"/>
        <v/>
      </c>
      <c r="H8752" s="31"/>
    </row>
    <row r="8753" spans="2:8">
      <c r="B8753" s="27"/>
      <c r="C8753" s="27"/>
      <c r="D8753" s="27"/>
      <c r="E8753" s="27"/>
      <c r="F8753" s="26"/>
      <c r="G8753" s="28" t="str">
        <f t="shared" si="145"/>
        <v/>
      </c>
      <c r="H8753" s="31"/>
    </row>
    <row r="8754" spans="2:8">
      <c r="B8754" s="27"/>
      <c r="C8754" s="27"/>
      <c r="D8754" s="27"/>
      <c r="E8754" s="27"/>
      <c r="F8754" s="26"/>
      <c r="G8754" s="28" t="str">
        <f t="shared" si="145"/>
        <v/>
      </c>
      <c r="H8754" s="31"/>
    </row>
    <row r="8755" spans="2:8">
      <c r="B8755" s="27"/>
      <c r="C8755" s="27"/>
      <c r="D8755" s="27"/>
      <c r="E8755" s="27"/>
      <c r="F8755" s="26"/>
      <c r="G8755" s="28" t="str">
        <f t="shared" si="145"/>
        <v/>
      </c>
      <c r="H8755" s="31"/>
    </row>
    <row r="8756" spans="2:8">
      <c r="B8756" s="27"/>
      <c r="C8756" s="27"/>
      <c r="D8756" s="27"/>
      <c r="E8756" s="27"/>
      <c r="F8756" s="26"/>
      <c r="G8756" s="28" t="str">
        <f t="shared" si="145"/>
        <v/>
      </c>
      <c r="H8756" s="31"/>
    </row>
    <row r="8757" spans="2:8">
      <c r="B8757" s="27"/>
      <c r="C8757" s="27"/>
      <c r="D8757" s="27"/>
      <c r="E8757" s="27"/>
      <c r="F8757" s="26"/>
      <c r="G8757" s="28" t="str">
        <f t="shared" si="145"/>
        <v/>
      </c>
      <c r="H8757" s="31"/>
    </row>
    <row r="8758" spans="2:8">
      <c r="B8758" s="27"/>
      <c r="C8758" s="27"/>
      <c r="D8758" s="27"/>
      <c r="E8758" s="27"/>
      <c r="F8758" s="26"/>
      <c r="G8758" s="28" t="str">
        <f t="shared" si="145"/>
        <v/>
      </c>
      <c r="H8758" s="31"/>
    </row>
    <row r="8759" spans="2:8">
      <c r="B8759" s="27"/>
      <c r="C8759" s="27"/>
      <c r="D8759" s="27"/>
      <c r="E8759" s="27"/>
      <c r="F8759" s="26"/>
      <c r="G8759" s="28" t="str">
        <f t="shared" si="145"/>
        <v/>
      </c>
      <c r="H8759" s="31"/>
    </row>
    <row r="8760" spans="2:8">
      <c r="B8760" s="27"/>
      <c r="C8760" s="27"/>
      <c r="D8760" s="27"/>
      <c r="E8760" s="27"/>
      <c r="F8760" s="26"/>
      <c r="G8760" s="28" t="str">
        <f t="shared" si="145"/>
        <v/>
      </c>
      <c r="H8760" s="31"/>
    </row>
    <row r="8761" spans="2:8">
      <c r="B8761" s="27"/>
      <c r="C8761" s="27"/>
      <c r="D8761" s="27"/>
      <c r="E8761" s="27"/>
      <c r="F8761" s="26"/>
      <c r="G8761" s="28" t="str">
        <f t="shared" si="145"/>
        <v/>
      </c>
      <c r="H8761" s="31"/>
    </row>
    <row r="8762" spans="2:8">
      <c r="B8762" s="27"/>
      <c r="C8762" s="27"/>
      <c r="D8762" s="27"/>
      <c r="E8762" s="27"/>
      <c r="F8762" s="26"/>
      <c r="G8762" s="28" t="str">
        <f t="shared" si="145"/>
        <v/>
      </c>
      <c r="H8762" s="31"/>
    </row>
    <row r="8763" spans="2:8">
      <c r="B8763" s="27"/>
      <c r="C8763" s="27"/>
      <c r="D8763" s="27"/>
      <c r="E8763" s="27"/>
      <c r="F8763" s="26"/>
      <c r="G8763" s="28" t="str">
        <f t="shared" si="145"/>
        <v/>
      </c>
      <c r="H8763" s="31"/>
    </row>
    <row r="8764" spans="2:8">
      <c r="B8764" s="27"/>
      <c r="C8764" s="27"/>
      <c r="D8764" s="27"/>
      <c r="E8764" s="27"/>
      <c r="F8764" s="26"/>
      <c r="G8764" s="28" t="str">
        <f t="shared" si="145"/>
        <v/>
      </c>
      <c r="H8764" s="31"/>
    </row>
    <row r="8765" spans="2:8">
      <c r="B8765" s="27"/>
      <c r="C8765" s="27"/>
      <c r="D8765" s="27"/>
      <c r="E8765" s="27"/>
      <c r="F8765" s="26"/>
      <c r="G8765" s="28" t="str">
        <f t="shared" si="145"/>
        <v/>
      </c>
      <c r="H8765" s="31"/>
    </row>
    <row r="8766" spans="2:8">
      <c r="B8766" s="27"/>
      <c r="C8766" s="27"/>
      <c r="D8766" s="27"/>
      <c r="E8766" s="27"/>
      <c r="F8766" s="26"/>
      <c r="G8766" s="28" t="str">
        <f t="shared" si="145"/>
        <v/>
      </c>
      <c r="H8766" s="31"/>
    </row>
    <row r="8767" spans="2:8">
      <c r="B8767" s="27"/>
      <c r="C8767" s="27"/>
      <c r="D8767" s="27"/>
      <c r="E8767" s="27"/>
      <c r="F8767" s="26"/>
      <c r="G8767" s="28" t="str">
        <f t="shared" si="145"/>
        <v/>
      </c>
      <c r="H8767" s="31"/>
    </row>
    <row r="8768" spans="2:8">
      <c r="B8768" s="27"/>
      <c r="C8768" s="27"/>
      <c r="D8768" s="27"/>
      <c r="E8768" s="27"/>
      <c r="F8768" s="26"/>
      <c r="G8768" s="28" t="str">
        <f t="shared" si="145"/>
        <v/>
      </c>
      <c r="H8768" s="31"/>
    </row>
    <row r="8769" spans="2:8">
      <c r="B8769" s="27"/>
      <c r="C8769" s="27"/>
      <c r="D8769" s="27"/>
      <c r="E8769" s="27"/>
      <c r="F8769" s="26"/>
      <c r="G8769" s="28" t="str">
        <f t="shared" si="145"/>
        <v/>
      </c>
      <c r="H8769" s="31"/>
    </row>
    <row r="8770" spans="2:8">
      <c r="B8770" s="27"/>
      <c r="C8770" s="27"/>
      <c r="D8770" s="27"/>
      <c r="E8770" s="27"/>
      <c r="F8770" s="26"/>
      <c r="G8770" s="28" t="str">
        <f t="shared" si="145"/>
        <v/>
      </c>
      <c r="H8770" s="31"/>
    </row>
    <row r="8771" spans="2:8">
      <c r="B8771" s="27"/>
      <c r="C8771" s="27"/>
      <c r="D8771" s="27"/>
      <c r="E8771" s="27"/>
      <c r="F8771" s="26"/>
      <c r="G8771" s="28" t="str">
        <f t="shared" si="145"/>
        <v/>
      </c>
      <c r="H8771" s="31"/>
    </row>
    <row r="8772" spans="2:8">
      <c r="B8772" s="27"/>
      <c r="C8772" s="27"/>
      <c r="D8772" s="27"/>
      <c r="E8772" s="27"/>
      <c r="F8772" s="26"/>
      <c r="G8772" s="28" t="str">
        <f t="shared" si="145"/>
        <v/>
      </c>
      <c r="H8772" s="31"/>
    </row>
    <row r="8773" spans="2:8">
      <c r="B8773" s="27"/>
      <c r="C8773" s="27"/>
      <c r="D8773" s="27"/>
      <c r="E8773" s="27"/>
      <c r="F8773" s="26"/>
      <c r="G8773" s="28" t="str">
        <f t="shared" si="145"/>
        <v/>
      </c>
      <c r="H8773" s="31"/>
    </row>
    <row r="8774" spans="2:8">
      <c r="B8774" s="27"/>
      <c r="C8774" s="27"/>
      <c r="D8774" s="27"/>
      <c r="E8774" s="27"/>
      <c r="F8774" s="26"/>
      <c r="G8774" s="28" t="str">
        <f t="shared" si="145"/>
        <v/>
      </c>
      <c r="H8774" s="31"/>
    </row>
    <row r="8775" spans="2:8">
      <c r="B8775" s="27"/>
      <c r="C8775" s="27"/>
      <c r="D8775" s="27"/>
      <c r="E8775" s="27"/>
      <c r="F8775" s="26"/>
      <c r="G8775" s="28" t="str">
        <f t="shared" si="145"/>
        <v/>
      </c>
      <c r="H8775" s="31"/>
    </row>
    <row r="8776" spans="2:8">
      <c r="B8776" s="27"/>
      <c r="C8776" s="27"/>
      <c r="D8776" s="27"/>
      <c r="E8776" s="27"/>
      <c r="F8776" s="26"/>
      <c r="G8776" s="28" t="str">
        <f t="shared" si="145"/>
        <v/>
      </c>
      <c r="H8776" s="31"/>
    </row>
    <row r="8777" spans="2:8">
      <c r="B8777" s="27"/>
      <c r="C8777" s="27"/>
      <c r="D8777" s="27"/>
      <c r="E8777" s="27"/>
      <c r="F8777" s="26"/>
      <c r="G8777" s="28" t="str">
        <f t="shared" si="145"/>
        <v/>
      </c>
      <c r="H8777" s="31"/>
    </row>
    <row r="8778" spans="2:8">
      <c r="B8778" s="27"/>
      <c r="C8778" s="27"/>
      <c r="D8778" s="27"/>
      <c r="E8778" s="27"/>
      <c r="F8778" s="26"/>
      <c r="G8778" s="28" t="str">
        <f t="shared" si="145"/>
        <v/>
      </c>
      <c r="H8778" s="31"/>
    </row>
    <row r="8779" spans="2:8">
      <c r="B8779" s="27"/>
      <c r="C8779" s="27"/>
      <c r="D8779" s="27"/>
      <c r="E8779" s="27"/>
      <c r="F8779" s="26"/>
      <c r="G8779" s="28" t="str">
        <f t="shared" si="145"/>
        <v/>
      </c>
      <c r="H8779" s="31"/>
    </row>
    <row r="8780" spans="2:8">
      <c r="B8780" s="27"/>
      <c r="C8780" s="27"/>
      <c r="D8780" s="27"/>
      <c r="E8780" s="27"/>
      <c r="F8780" s="26"/>
      <c r="G8780" s="28" t="str">
        <f t="shared" si="145"/>
        <v/>
      </c>
      <c r="H8780" s="31"/>
    </row>
    <row r="8781" spans="2:8">
      <c r="B8781" s="27"/>
      <c r="C8781" s="27"/>
      <c r="D8781" s="27"/>
      <c r="E8781" s="27"/>
      <c r="F8781" s="26"/>
      <c r="G8781" s="28" t="str">
        <f t="shared" si="145"/>
        <v/>
      </c>
      <c r="H8781" s="31"/>
    </row>
    <row r="8782" spans="2:8">
      <c r="B8782" s="27"/>
      <c r="C8782" s="27"/>
      <c r="D8782" s="27"/>
      <c r="E8782" s="27"/>
      <c r="F8782" s="26"/>
      <c r="G8782" s="28" t="str">
        <f t="shared" si="145"/>
        <v/>
      </c>
      <c r="H8782" s="31"/>
    </row>
    <row r="8783" spans="2:8">
      <c r="B8783" s="27"/>
      <c r="C8783" s="27"/>
      <c r="D8783" s="27"/>
      <c r="E8783" s="27"/>
      <c r="F8783" s="26"/>
      <c r="G8783" s="28" t="str">
        <f t="shared" si="145"/>
        <v/>
      </c>
      <c r="H8783" s="31"/>
    </row>
    <row r="8784" spans="2:8">
      <c r="B8784" s="27"/>
      <c r="C8784" s="27"/>
      <c r="D8784" s="27"/>
      <c r="E8784" s="27"/>
      <c r="F8784" s="26"/>
      <c r="G8784" s="28" t="str">
        <f t="shared" si="145"/>
        <v/>
      </c>
      <c r="H8784" s="31"/>
    </row>
    <row r="8785" spans="2:8">
      <c r="B8785" s="27"/>
      <c r="C8785" s="27"/>
      <c r="D8785" s="27"/>
      <c r="E8785" s="27"/>
      <c r="F8785" s="26"/>
      <c r="G8785" s="28" t="str">
        <f t="shared" si="145"/>
        <v/>
      </c>
      <c r="H8785" s="31"/>
    </row>
    <row r="8786" spans="2:8">
      <c r="B8786" s="27"/>
      <c r="C8786" s="27"/>
      <c r="D8786" s="27"/>
      <c r="E8786" s="27"/>
      <c r="F8786" s="26"/>
      <c r="G8786" s="28" t="str">
        <f t="shared" si="145"/>
        <v/>
      </c>
      <c r="H8786" s="31"/>
    </row>
    <row r="8787" spans="2:8">
      <c r="B8787" s="27"/>
      <c r="C8787" s="27"/>
      <c r="D8787" s="27"/>
      <c r="E8787" s="27"/>
      <c r="F8787" s="26"/>
      <c r="G8787" s="28" t="str">
        <f t="shared" si="145"/>
        <v/>
      </c>
      <c r="H8787" s="31"/>
    </row>
    <row r="8788" spans="2:8">
      <c r="B8788" s="27"/>
      <c r="C8788" s="27"/>
      <c r="D8788" s="27"/>
      <c r="E8788" s="27"/>
      <c r="F8788" s="26"/>
      <c r="G8788" s="28" t="str">
        <f t="shared" si="145"/>
        <v/>
      </c>
      <c r="H8788" s="31"/>
    </row>
    <row r="8789" spans="2:8">
      <c r="B8789" s="27"/>
      <c r="C8789" s="27"/>
      <c r="D8789" s="27"/>
      <c r="E8789" s="27"/>
      <c r="F8789" s="26"/>
      <c r="G8789" s="28" t="str">
        <f t="shared" si="145"/>
        <v/>
      </c>
      <c r="H8789" s="31"/>
    </row>
    <row r="8790" spans="2:8">
      <c r="B8790" s="27"/>
      <c r="C8790" s="27"/>
      <c r="D8790" s="27"/>
      <c r="E8790" s="27"/>
      <c r="F8790" s="26"/>
      <c r="G8790" s="28" t="str">
        <f t="shared" si="145"/>
        <v/>
      </c>
      <c r="H8790" s="31"/>
    </row>
    <row r="8791" spans="2:8">
      <c r="B8791" s="27"/>
      <c r="C8791" s="27"/>
      <c r="D8791" s="27"/>
      <c r="E8791" s="27"/>
      <c r="F8791" s="26"/>
      <c r="G8791" s="28" t="str">
        <f t="shared" si="145"/>
        <v/>
      </c>
      <c r="H8791" s="31"/>
    </row>
    <row r="8792" spans="2:8">
      <c r="B8792" s="27"/>
      <c r="C8792" s="27"/>
      <c r="D8792" s="27"/>
      <c r="E8792" s="27"/>
      <c r="F8792" s="26"/>
      <c r="G8792" s="28" t="str">
        <f t="shared" si="145"/>
        <v/>
      </c>
      <c r="H8792" s="31"/>
    </row>
    <row r="8793" spans="2:8">
      <c r="B8793" s="27"/>
      <c r="C8793" s="27"/>
      <c r="D8793" s="27"/>
      <c r="E8793" s="27"/>
      <c r="F8793" s="26"/>
      <c r="G8793" s="28" t="str">
        <f t="shared" si="145"/>
        <v/>
      </c>
      <c r="H8793" s="31"/>
    </row>
    <row r="8794" spans="2:8">
      <c r="B8794" s="27"/>
      <c r="C8794" s="27"/>
      <c r="D8794" s="27"/>
      <c r="E8794" s="27"/>
      <c r="F8794" s="26"/>
      <c r="G8794" s="28" t="str">
        <f t="shared" si="145"/>
        <v/>
      </c>
      <c r="H8794" s="31"/>
    </row>
    <row r="8795" spans="2:8">
      <c r="B8795" s="27"/>
      <c r="C8795" s="27"/>
      <c r="D8795" s="27"/>
      <c r="E8795" s="27"/>
      <c r="F8795" s="26"/>
      <c r="G8795" s="28" t="str">
        <f t="shared" si="145"/>
        <v/>
      </c>
      <c r="H8795" s="31"/>
    </row>
    <row r="8796" spans="2:8">
      <c r="B8796" s="27"/>
      <c r="C8796" s="27"/>
      <c r="D8796" s="27"/>
      <c r="E8796" s="27"/>
      <c r="F8796" s="26"/>
      <c r="G8796" s="28" t="str">
        <f t="shared" si="145"/>
        <v/>
      </c>
      <c r="H8796" s="31"/>
    </row>
    <row r="8797" spans="2:8">
      <c r="B8797" s="27"/>
      <c r="C8797" s="27"/>
      <c r="D8797" s="27"/>
      <c r="E8797" s="27"/>
      <c r="F8797" s="26"/>
      <c r="G8797" s="28" t="str">
        <f t="shared" si="145"/>
        <v/>
      </c>
      <c r="H8797" s="31"/>
    </row>
    <row r="8798" spans="2:8">
      <c r="B8798" s="27"/>
      <c r="C8798" s="27"/>
      <c r="D8798" s="27"/>
      <c r="E8798" s="27"/>
      <c r="F8798" s="26"/>
      <c r="G8798" s="28" t="str">
        <f t="shared" si="145"/>
        <v/>
      </c>
      <c r="H8798" s="31"/>
    </row>
    <row r="8799" spans="2:8">
      <c r="B8799" s="27"/>
      <c r="C8799" s="27"/>
      <c r="D8799" s="27"/>
      <c r="E8799" s="27"/>
      <c r="F8799" s="26"/>
      <c r="G8799" s="28" t="str">
        <f t="shared" si="145"/>
        <v/>
      </c>
      <c r="H8799" s="31"/>
    </row>
    <row r="8800" spans="2:8">
      <c r="B8800" s="27"/>
      <c r="C8800" s="27"/>
      <c r="D8800" s="27"/>
      <c r="E8800" s="27"/>
      <c r="F8800" s="26"/>
      <c r="G8800" s="28" t="str">
        <f t="shared" si="145"/>
        <v/>
      </c>
      <c r="H8800" s="31"/>
    </row>
    <row r="8801" spans="2:8">
      <c r="B8801" s="27"/>
      <c r="C8801" s="27"/>
      <c r="D8801" s="27"/>
      <c r="E8801" s="27"/>
      <c r="F8801" s="26"/>
      <c r="G8801" s="28" t="str">
        <f t="shared" si="145"/>
        <v/>
      </c>
      <c r="H8801" s="31"/>
    </row>
    <row r="8802" spans="2:8">
      <c r="B8802" s="27"/>
      <c r="C8802" s="27"/>
      <c r="D8802" s="27"/>
      <c r="E8802" s="27"/>
      <c r="F8802" s="26"/>
      <c r="G8802" s="28" t="str">
        <f t="shared" si="145"/>
        <v/>
      </c>
      <c r="H8802" s="31"/>
    </row>
    <row r="8803" spans="2:8">
      <c r="B8803" s="27"/>
      <c r="C8803" s="27"/>
      <c r="D8803" s="27"/>
      <c r="E8803" s="27"/>
      <c r="F8803" s="26"/>
      <c r="G8803" s="28" t="str">
        <f t="shared" si="145"/>
        <v/>
      </c>
      <c r="H8803" s="31"/>
    </row>
    <row r="8804" spans="2:8">
      <c r="B8804" s="27"/>
      <c r="C8804" s="27"/>
      <c r="D8804" s="27"/>
      <c r="E8804" s="27"/>
      <c r="F8804" s="26"/>
      <c r="G8804" s="28" t="str">
        <f t="shared" si="145"/>
        <v/>
      </c>
      <c r="H8804" s="31"/>
    </row>
    <row r="8805" spans="2:8">
      <c r="B8805" s="27"/>
      <c r="C8805" s="27"/>
      <c r="D8805" s="27"/>
      <c r="E8805" s="27"/>
      <c r="F8805" s="26"/>
      <c r="G8805" s="28" t="str">
        <f t="shared" si="145"/>
        <v/>
      </c>
      <c r="H8805" s="31"/>
    </row>
    <row r="8806" spans="2:8">
      <c r="B8806" s="27"/>
      <c r="C8806" s="27"/>
      <c r="D8806" s="27"/>
      <c r="E8806" s="27"/>
      <c r="F8806" s="26"/>
      <c r="G8806" s="28" t="str">
        <f t="shared" si="145"/>
        <v/>
      </c>
      <c r="H8806" s="31"/>
    </row>
    <row r="8807" spans="2:8">
      <c r="B8807" s="27"/>
      <c r="C8807" s="27"/>
      <c r="D8807" s="27"/>
      <c r="E8807" s="27"/>
      <c r="F8807" s="26"/>
      <c r="G8807" s="28" t="str">
        <f t="shared" si="145"/>
        <v/>
      </c>
      <c r="H8807" s="31"/>
    </row>
    <row r="8808" spans="2:8">
      <c r="B8808" s="27"/>
      <c r="C8808" s="27"/>
      <c r="D8808" s="27"/>
      <c r="E8808" s="27"/>
      <c r="F8808" s="26"/>
      <c r="G8808" s="28" t="str">
        <f t="shared" si="145"/>
        <v/>
      </c>
      <c r="H8808" s="31"/>
    </row>
    <row r="8809" spans="2:8">
      <c r="B8809" s="27"/>
      <c r="C8809" s="27"/>
      <c r="D8809" s="27"/>
      <c r="E8809" s="27"/>
      <c r="F8809" s="26"/>
      <c r="G8809" s="28" t="str">
        <f t="shared" ref="G8809:G8872" si="146">IF(F8809="","",IF(F8809="EI",4,IF(F8809="EO",5.2,IF(F8809="EQ",3.9,IF(F8809="ILF",7.5,IF(F8809="EIF",5.4))))))</f>
        <v/>
      </c>
      <c r="H8809" s="31"/>
    </row>
    <row r="8810" spans="2:8">
      <c r="B8810" s="27"/>
      <c r="C8810" s="27"/>
      <c r="D8810" s="27"/>
      <c r="E8810" s="27"/>
      <c r="F8810" s="26"/>
      <c r="G8810" s="28" t="str">
        <f t="shared" si="146"/>
        <v/>
      </c>
      <c r="H8810" s="31"/>
    </row>
    <row r="8811" spans="2:8">
      <c r="B8811" s="27"/>
      <c r="C8811" s="27"/>
      <c r="D8811" s="27"/>
      <c r="E8811" s="27"/>
      <c r="F8811" s="26"/>
      <c r="G8811" s="28" t="str">
        <f t="shared" si="146"/>
        <v/>
      </c>
      <c r="H8811" s="31"/>
    </row>
    <row r="8812" spans="2:8">
      <c r="B8812" s="27"/>
      <c r="C8812" s="27"/>
      <c r="D8812" s="27"/>
      <c r="E8812" s="27"/>
      <c r="F8812" s="26"/>
      <c r="G8812" s="28" t="str">
        <f t="shared" si="146"/>
        <v/>
      </c>
      <c r="H8812" s="31"/>
    </row>
    <row r="8813" spans="2:8">
      <c r="B8813" s="27"/>
      <c r="C8813" s="27"/>
      <c r="D8813" s="27"/>
      <c r="E8813" s="27"/>
      <c r="F8813" s="26"/>
      <c r="G8813" s="28" t="str">
        <f t="shared" si="146"/>
        <v/>
      </c>
      <c r="H8813" s="31"/>
    </row>
    <row r="8814" spans="2:8">
      <c r="B8814" s="27"/>
      <c r="C8814" s="27"/>
      <c r="D8814" s="27"/>
      <c r="E8814" s="27"/>
      <c r="F8814" s="26"/>
      <c r="G8814" s="28" t="str">
        <f t="shared" si="146"/>
        <v/>
      </c>
      <c r="H8814" s="31"/>
    </row>
    <row r="8815" spans="2:8">
      <c r="B8815" s="27"/>
      <c r="C8815" s="27"/>
      <c r="D8815" s="27"/>
      <c r="E8815" s="27"/>
      <c r="F8815" s="26"/>
      <c r="G8815" s="28" t="str">
        <f t="shared" si="146"/>
        <v/>
      </c>
      <c r="H8815" s="31"/>
    </row>
    <row r="8816" spans="2:8">
      <c r="B8816" s="27"/>
      <c r="C8816" s="27"/>
      <c r="D8816" s="27"/>
      <c r="E8816" s="27"/>
      <c r="F8816" s="26"/>
      <c r="G8816" s="28" t="str">
        <f t="shared" si="146"/>
        <v/>
      </c>
      <c r="H8816" s="31"/>
    </row>
    <row r="8817" spans="2:8">
      <c r="B8817" s="27"/>
      <c r="C8817" s="27"/>
      <c r="D8817" s="27"/>
      <c r="E8817" s="27"/>
      <c r="F8817" s="26"/>
      <c r="G8817" s="28" t="str">
        <f t="shared" si="146"/>
        <v/>
      </c>
      <c r="H8817" s="31"/>
    </row>
    <row r="8818" spans="2:8">
      <c r="B8818" s="27"/>
      <c r="C8818" s="27"/>
      <c r="D8818" s="27"/>
      <c r="E8818" s="27"/>
      <c r="F8818" s="26"/>
      <c r="G8818" s="28" t="str">
        <f t="shared" si="146"/>
        <v/>
      </c>
      <c r="H8818" s="31"/>
    </row>
    <row r="8819" spans="2:8">
      <c r="B8819" s="27"/>
      <c r="C8819" s="27"/>
      <c r="D8819" s="27"/>
      <c r="E8819" s="27"/>
      <c r="F8819" s="26"/>
      <c r="G8819" s="28" t="str">
        <f t="shared" si="146"/>
        <v/>
      </c>
      <c r="H8819" s="31"/>
    </row>
    <row r="8820" spans="2:8">
      <c r="B8820" s="27"/>
      <c r="C8820" s="27"/>
      <c r="D8820" s="27"/>
      <c r="E8820" s="27"/>
      <c r="F8820" s="26"/>
      <c r="G8820" s="28" t="str">
        <f t="shared" si="146"/>
        <v/>
      </c>
      <c r="H8820" s="31"/>
    </row>
    <row r="8821" spans="2:8">
      <c r="B8821" s="27"/>
      <c r="C8821" s="27"/>
      <c r="D8821" s="27"/>
      <c r="E8821" s="27"/>
      <c r="F8821" s="26"/>
      <c r="G8821" s="28" t="str">
        <f t="shared" si="146"/>
        <v/>
      </c>
      <c r="H8821" s="31"/>
    </row>
    <row r="8822" spans="2:8">
      <c r="B8822" s="27"/>
      <c r="C8822" s="27"/>
      <c r="D8822" s="27"/>
      <c r="E8822" s="27"/>
      <c r="F8822" s="26"/>
      <c r="G8822" s="28" t="str">
        <f t="shared" si="146"/>
        <v/>
      </c>
      <c r="H8822" s="31"/>
    </row>
    <row r="8823" spans="2:8">
      <c r="B8823" s="27"/>
      <c r="C8823" s="27"/>
      <c r="D8823" s="27"/>
      <c r="E8823" s="27"/>
      <c r="F8823" s="26"/>
      <c r="G8823" s="28" t="str">
        <f t="shared" si="146"/>
        <v/>
      </c>
      <c r="H8823" s="31"/>
    </row>
    <row r="8824" spans="2:8">
      <c r="B8824" s="27"/>
      <c r="C8824" s="27"/>
      <c r="D8824" s="27"/>
      <c r="E8824" s="27"/>
      <c r="F8824" s="26"/>
      <c r="G8824" s="28" t="str">
        <f t="shared" si="146"/>
        <v/>
      </c>
      <c r="H8824" s="31"/>
    </row>
    <row r="8825" spans="2:8">
      <c r="B8825" s="27"/>
      <c r="C8825" s="27"/>
      <c r="D8825" s="27"/>
      <c r="E8825" s="27"/>
      <c r="F8825" s="26"/>
      <c r="G8825" s="28" t="str">
        <f t="shared" si="146"/>
        <v/>
      </c>
      <c r="H8825" s="31"/>
    </row>
    <row r="8826" spans="2:8">
      <c r="B8826" s="27"/>
      <c r="C8826" s="27"/>
      <c r="D8826" s="27"/>
      <c r="E8826" s="27"/>
      <c r="F8826" s="26"/>
      <c r="G8826" s="28" t="str">
        <f t="shared" si="146"/>
        <v/>
      </c>
      <c r="H8826" s="31"/>
    </row>
    <row r="8827" spans="2:8">
      <c r="B8827" s="27"/>
      <c r="C8827" s="27"/>
      <c r="D8827" s="27"/>
      <c r="E8827" s="27"/>
      <c r="F8827" s="26"/>
      <c r="G8827" s="28" t="str">
        <f t="shared" si="146"/>
        <v/>
      </c>
      <c r="H8827" s="31"/>
    </row>
    <row r="8828" spans="2:8">
      <c r="B8828" s="27"/>
      <c r="C8828" s="27"/>
      <c r="D8828" s="27"/>
      <c r="E8828" s="27"/>
      <c r="F8828" s="26"/>
      <c r="G8828" s="28" t="str">
        <f t="shared" si="146"/>
        <v/>
      </c>
      <c r="H8828" s="31"/>
    </row>
    <row r="8829" spans="2:8">
      <c r="B8829" s="27"/>
      <c r="C8829" s="27"/>
      <c r="D8829" s="27"/>
      <c r="E8829" s="27"/>
      <c r="F8829" s="26"/>
      <c r="G8829" s="28" t="str">
        <f t="shared" si="146"/>
        <v/>
      </c>
      <c r="H8829" s="31"/>
    </row>
    <row r="8830" spans="2:8">
      <c r="B8830" s="27"/>
      <c r="C8830" s="27"/>
      <c r="D8830" s="27"/>
      <c r="E8830" s="27"/>
      <c r="F8830" s="26"/>
      <c r="G8830" s="28" t="str">
        <f t="shared" si="146"/>
        <v/>
      </c>
      <c r="H8830" s="31"/>
    </row>
    <row r="8831" spans="2:8">
      <c r="B8831" s="27"/>
      <c r="C8831" s="27"/>
      <c r="D8831" s="27"/>
      <c r="E8831" s="27"/>
      <c r="F8831" s="26"/>
      <c r="G8831" s="28" t="str">
        <f t="shared" si="146"/>
        <v/>
      </c>
      <c r="H8831" s="31"/>
    </row>
    <row r="8832" spans="2:8">
      <c r="B8832" s="27"/>
      <c r="C8832" s="27"/>
      <c r="D8832" s="27"/>
      <c r="E8832" s="27"/>
      <c r="F8832" s="26"/>
      <c r="G8832" s="28" t="str">
        <f t="shared" si="146"/>
        <v/>
      </c>
      <c r="H8832" s="31"/>
    </row>
    <row r="8833" spans="2:8">
      <c r="B8833" s="27"/>
      <c r="C8833" s="27"/>
      <c r="D8833" s="27"/>
      <c r="E8833" s="27"/>
      <c r="F8833" s="26"/>
      <c r="G8833" s="28" t="str">
        <f t="shared" si="146"/>
        <v/>
      </c>
      <c r="H8833" s="31"/>
    </row>
    <row r="8834" spans="2:8">
      <c r="B8834" s="27"/>
      <c r="C8834" s="27"/>
      <c r="D8834" s="27"/>
      <c r="E8834" s="27"/>
      <c r="F8834" s="26"/>
      <c r="G8834" s="28" t="str">
        <f t="shared" si="146"/>
        <v/>
      </c>
      <c r="H8834" s="31"/>
    </row>
    <row r="8835" spans="2:8">
      <c r="B8835" s="27"/>
      <c r="C8835" s="27"/>
      <c r="D8835" s="27"/>
      <c r="E8835" s="27"/>
      <c r="F8835" s="26"/>
      <c r="G8835" s="28" t="str">
        <f t="shared" si="146"/>
        <v/>
      </c>
      <c r="H8835" s="31"/>
    </row>
    <row r="8836" spans="2:8">
      <c r="B8836" s="27"/>
      <c r="C8836" s="27"/>
      <c r="D8836" s="27"/>
      <c r="E8836" s="27"/>
      <c r="F8836" s="26"/>
      <c r="G8836" s="28" t="str">
        <f t="shared" si="146"/>
        <v/>
      </c>
      <c r="H8836" s="31"/>
    </row>
    <row r="8837" spans="2:8">
      <c r="B8837" s="27"/>
      <c r="C8837" s="27"/>
      <c r="D8837" s="27"/>
      <c r="E8837" s="27"/>
      <c r="F8837" s="26"/>
      <c r="G8837" s="28" t="str">
        <f t="shared" si="146"/>
        <v/>
      </c>
      <c r="H8837" s="31"/>
    </row>
    <row r="8838" spans="2:8">
      <c r="B8838" s="27"/>
      <c r="C8838" s="27"/>
      <c r="D8838" s="27"/>
      <c r="E8838" s="27"/>
      <c r="F8838" s="26"/>
      <c r="G8838" s="28" t="str">
        <f t="shared" si="146"/>
        <v/>
      </c>
      <c r="H8838" s="31"/>
    </row>
    <row r="8839" spans="2:8">
      <c r="B8839" s="27"/>
      <c r="C8839" s="27"/>
      <c r="D8839" s="27"/>
      <c r="E8839" s="27"/>
      <c r="F8839" s="26"/>
      <c r="G8839" s="28" t="str">
        <f t="shared" si="146"/>
        <v/>
      </c>
      <c r="H8839" s="31"/>
    </row>
    <row r="8840" spans="2:8">
      <c r="B8840" s="27"/>
      <c r="C8840" s="27"/>
      <c r="D8840" s="27"/>
      <c r="E8840" s="27"/>
      <c r="F8840" s="26"/>
      <c r="G8840" s="28" t="str">
        <f t="shared" si="146"/>
        <v/>
      </c>
      <c r="H8840" s="31"/>
    </row>
    <row r="8841" spans="2:8">
      <c r="B8841" s="27"/>
      <c r="C8841" s="27"/>
      <c r="D8841" s="27"/>
      <c r="E8841" s="27"/>
      <c r="F8841" s="26"/>
      <c r="G8841" s="28" t="str">
        <f t="shared" si="146"/>
        <v/>
      </c>
      <c r="H8841" s="31"/>
    </row>
    <row r="8842" spans="2:8">
      <c r="B8842" s="27"/>
      <c r="C8842" s="27"/>
      <c r="D8842" s="27"/>
      <c r="E8842" s="27"/>
      <c r="F8842" s="26"/>
      <c r="G8842" s="28" t="str">
        <f t="shared" si="146"/>
        <v/>
      </c>
      <c r="H8842" s="31"/>
    </row>
    <row r="8843" spans="2:8">
      <c r="B8843" s="27"/>
      <c r="C8843" s="27"/>
      <c r="D8843" s="27"/>
      <c r="E8843" s="27"/>
      <c r="F8843" s="26"/>
      <c r="G8843" s="28" t="str">
        <f t="shared" si="146"/>
        <v/>
      </c>
      <c r="H8843" s="31"/>
    </row>
    <row r="8844" spans="2:8">
      <c r="B8844" s="27"/>
      <c r="C8844" s="27"/>
      <c r="D8844" s="27"/>
      <c r="E8844" s="27"/>
      <c r="F8844" s="26"/>
      <c r="G8844" s="28" t="str">
        <f t="shared" si="146"/>
        <v/>
      </c>
      <c r="H8844" s="31"/>
    </row>
    <row r="8845" spans="2:8">
      <c r="B8845" s="27"/>
      <c r="C8845" s="27"/>
      <c r="D8845" s="27"/>
      <c r="E8845" s="27"/>
      <c r="F8845" s="26"/>
      <c r="G8845" s="28" t="str">
        <f t="shared" si="146"/>
        <v/>
      </c>
      <c r="H8845" s="31"/>
    </row>
    <row r="8846" spans="2:8">
      <c r="B8846" s="27"/>
      <c r="C8846" s="27"/>
      <c r="D8846" s="27"/>
      <c r="E8846" s="27"/>
      <c r="F8846" s="26"/>
      <c r="G8846" s="28" t="str">
        <f t="shared" si="146"/>
        <v/>
      </c>
      <c r="H8846" s="31"/>
    </row>
    <row r="8847" spans="2:8">
      <c r="B8847" s="27"/>
      <c r="C8847" s="27"/>
      <c r="D8847" s="27"/>
      <c r="E8847" s="27"/>
      <c r="F8847" s="26"/>
      <c r="G8847" s="28" t="str">
        <f t="shared" si="146"/>
        <v/>
      </c>
      <c r="H8847" s="31"/>
    </row>
    <row r="8848" spans="2:8">
      <c r="B8848" s="27"/>
      <c r="C8848" s="27"/>
      <c r="D8848" s="27"/>
      <c r="E8848" s="27"/>
      <c r="F8848" s="26"/>
      <c r="G8848" s="28" t="str">
        <f t="shared" si="146"/>
        <v/>
      </c>
      <c r="H8848" s="31"/>
    </row>
    <row r="8849" spans="2:8">
      <c r="B8849" s="27"/>
      <c r="C8849" s="27"/>
      <c r="D8849" s="27"/>
      <c r="E8849" s="27"/>
      <c r="F8849" s="26"/>
      <c r="G8849" s="28" t="str">
        <f t="shared" si="146"/>
        <v/>
      </c>
      <c r="H8849" s="31"/>
    </row>
    <row r="8850" spans="2:8">
      <c r="B8850" s="27"/>
      <c r="C8850" s="27"/>
      <c r="D8850" s="27"/>
      <c r="E8850" s="27"/>
      <c r="F8850" s="26"/>
      <c r="G8850" s="28" t="str">
        <f t="shared" si="146"/>
        <v/>
      </c>
      <c r="H8850" s="31"/>
    </row>
    <row r="8851" spans="2:8">
      <c r="B8851" s="27"/>
      <c r="C8851" s="27"/>
      <c r="D8851" s="27"/>
      <c r="E8851" s="27"/>
      <c r="F8851" s="26"/>
      <c r="G8851" s="28" t="str">
        <f t="shared" si="146"/>
        <v/>
      </c>
      <c r="H8851" s="31"/>
    </row>
    <row r="8852" spans="2:8">
      <c r="B8852" s="27"/>
      <c r="C8852" s="27"/>
      <c r="D8852" s="27"/>
      <c r="E8852" s="27"/>
      <c r="F8852" s="26"/>
      <c r="G8852" s="28" t="str">
        <f t="shared" si="146"/>
        <v/>
      </c>
      <c r="H8852" s="31"/>
    </row>
    <row r="8853" spans="2:8">
      <c r="B8853" s="27"/>
      <c r="C8853" s="27"/>
      <c r="D8853" s="27"/>
      <c r="E8853" s="27"/>
      <c r="F8853" s="26"/>
      <c r="G8853" s="28" t="str">
        <f t="shared" si="146"/>
        <v/>
      </c>
      <c r="H8853" s="31"/>
    </row>
    <row r="8854" spans="2:8">
      <c r="B8854" s="27"/>
      <c r="C8854" s="27"/>
      <c r="D8854" s="27"/>
      <c r="E8854" s="27"/>
      <c r="F8854" s="26"/>
      <c r="G8854" s="28" t="str">
        <f t="shared" si="146"/>
        <v/>
      </c>
      <c r="H8854" s="31"/>
    </row>
    <row r="8855" spans="2:8">
      <c r="B8855" s="27"/>
      <c r="C8855" s="27"/>
      <c r="D8855" s="27"/>
      <c r="E8855" s="27"/>
      <c r="F8855" s="26"/>
      <c r="G8855" s="28" t="str">
        <f t="shared" si="146"/>
        <v/>
      </c>
      <c r="H8855" s="31"/>
    </row>
    <row r="8856" spans="2:8">
      <c r="B8856" s="27"/>
      <c r="C8856" s="27"/>
      <c r="D8856" s="27"/>
      <c r="E8856" s="27"/>
      <c r="F8856" s="26"/>
      <c r="G8856" s="28" t="str">
        <f t="shared" si="146"/>
        <v/>
      </c>
      <c r="H8856" s="31"/>
    </row>
    <row r="8857" spans="2:8">
      <c r="B8857" s="27"/>
      <c r="C8857" s="27"/>
      <c r="D8857" s="27"/>
      <c r="E8857" s="27"/>
      <c r="F8857" s="26"/>
      <c r="G8857" s="28" t="str">
        <f t="shared" si="146"/>
        <v/>
      </c>
      <c r="H8857" s="31"/>
    </row>
    <row r="8858" spans="2:8">
      <c r="B8858" s="27"/>
      <c r="C8858" s="27"/>
      <c r="D8858" s="27"/>
      <c r="E8858" s="27"/>
      <c r="F8858" s="26"/>
      <c r="G8858" s="28" t="str">
        <f t="shared" si="146"/>
        <v/>
      </c>
      <c r="H8858" s="31"/>
    </row>
    <row r="8859" spans="2:8">
      <c r="B8859" s="27"/>
      <c r="C8859" s="27"/>
      <c r="D8859" s="27"/>
      <c r="E8859" s="27"/>
      <c r="F8859" s="26"/>
      <c r="G8859" s="28" t="str">
        <f t="shared" si="146"/>
        <v/>
      </c>
      <c r="H8859" s="31"/>
    </row>
    <row r="8860" spans="2:8">
      <c r="B8860" s="27"/>
      <c r="C8860" s="27"/>
      <c r="D8860" s="27"/>
      <c r="E8860" s="27"/>
      <c r="F8860" s="26"/>
      <c r="G8860" s="28" t="str">
        <f t="shared" si="146"/>
        <v/>
      </c>
      <c r="H8860" s="31"/>
    </row>
    <row r="8861" spans="2:8">
      <c r="B8861" s="27"/>
      <c r="C8861" s="27"/>
      <c r="D8861" s="27"/>
      <c r="E8861" s="27"/>
      <c r="F8861" s="26"/>
      <c r="G8861" s="28" t="str">
        <f t="shared" si="146"/>
        <v/>
      </c>
      <c r="H8861" s="31"/>
    </row>
    <row r="8862" spans="2:8">
      <c r="B8862" s="27"/>
      <c r="C8862" s="27"/>
      <c r="D8862" s="27"/>
      <c r="E8862" s="27"/>
      <c r="F8862" s="26"/>
      <c r="G8862" s="28" t="str">
        <f t="shared" si="146"/>
        <v/>
      </c>
      <c r="H8862" s="31"/>
    </row>
    <row r="8863" spans="2:8">
      <c r="B8863" s="27"/>
      <c r="C8863" s="27"/>
      <c r="D8863" s="27"/>
      <c r="E8863" s="27"/>
      <c r="F8863" s="26"/>
      <c r="G8863" s="28" t="str">
        <f t="shared" si="146"/>
        <v/>
      </c>
      <c r="H8863" s="31"/>
    </row>
    <row r="8864" spans="2:8">
      <c r="B8864" s="27"/>
      <c r="C8864" s="27"/>
      <c r="D8864" s="27"/>
      <c r="E8864" s="27"/>
      <c r="F8864" s="26"/>
      <c r="G8864" s="28" t="str">
        <f t="shared" si="146"/>
        <v/>
      </c>
      <c r="H8864" s="31"/>
    </row>
    <row r="8865" spans="2:8">
      <c r="B8865" s="27"/>
      <c r="C8865" s="27"/>
      <c r="D8865" s="27"/>
      <c r="E8865" s="27"/>
      <c r="F8865" s="26"/>
      <c r="G8865" s="28" t="str">
        <f t="shared" si="146"/>
        <v/>
      </c>
      <c r="H8865" s="31"/>
    </row>
    <row r="8866" spans="2:8">
      <c r="B8866" s="27"/>
      <c r="C8866" s="27"/>
      <c r="D8866" s="27"/>
      <c r="E8866" s="27"/>
      <c r="F8866" s="26"/>
      <c r="G8866" s="28" t="str">
        <f t="shared" si="146"/>
        <v/>
      </c>
      <c r="H8866" s="31"/>
    </row>
    <row r="8867" spans="2:8">
      <c r="B8867" s="27"/>
      <c r="C8867" s="27"/>
      <c r="D8867" s="27"/>
      <c r="E8867" s="27"/>
      <c r="F8867" s="26"/>
      <c r="G8867" s="28" t="str">
        <f t="shared" si="146"/>
        <v/>
      </c>
      <c r="H8867" s="31"/>
    </row>
    <row r="8868" spans="2:8">
      <c r="B8868" s="27"/>
      <c r="C8868" s="27"/>
      <c r="D8868" s="27"/>
      <c r="E8868" s="27"/>
      <c r="F8868" s="26"/>
      <c r="G8868" s="28" t="str">
        <f t="shared" si="146"/>
        <v/>
      </c>
      <c r="H8868" s="31"/>
    </row>
    <row r="8869" spans="2:8">
      <c r="B8869" s="27"/>
      <c r="C8869" s="27"/>
      <c r="D8869" s="27"/>
      <c r="E8869" s="27"/>
      <c r="F8869" s="26"/>
      <c r="G8869" s="28" t="str">
        <f t="shared" si="146"/>
        <v/>
      </c>
      <c r="H8869" s="31"/>
    </row>
    <row r="8870" spans="2:8">
      <c r="B8870" s="27"/>
      <c r="C8870" s="27"/>
      <c r="D8870" s="27"/>
      <c r="E8870" s="27"/>
      <c r="F8870" s="26"/>
      <c r="G8870" s="28" t="str">
        <f t="shared" si="146"/>
        <v/>
      </c>
      <c r="H8870" s="31"/>
    </row>
    <row r="8871" spans="2:8">
      <c r="B8871" s="27"/>
      <c r="C8871" s="27"/>
      <c r="D8871" s="27"/>
      <c r="E8871" s="27"/>
      <c r="F8871" s="26"/>
      <c r="G8871" s="28" t="str">
        <f t="shared" si="146"/>
        <v/>
      </c>
      <c r="H8871" s="31"/>
    </row>
    <row r="8872" spans="2:8">
      <c r="B8872" s="27"/>
      <c r="C8872" s="27"/>
      <c r="D8872" s="27"/>
      <c r="E8872" s="27"/>
      <c r="F8872" s="26"/>
      <c r="G8872" s="28" t="str">
        <f t="shared" si="146"/>
        <v/>
      </c>
      <c r="H8872" s="31"/>
    </row>
    <row r="8873" spans="2:8">
      <c r="B8873" s="27"/>
      <c r="C8873" s="27"/>
      <c r="D8873" s="27"/>
      <c r="E8873" s="27"/>
      <c r="F8873" s="26"/>
      <c r="G8873" s="28" t="str">
        <f t="shared" ref="G8873:G8936" si="147">IF(F8873="","",IF(F8873="EI",4,IF(F8873="EO",5.2,IF(F8873="EQ",3.9,IF(F8873="ILF",7.5,IF(F8873="EIF",5.4))))))</f>
        <v/>
      </c>
      <c r="H8873" s="31"/>
    </row>
    <row r="8874" spans="2:8">
      <c r="B8874" s="27"/>
      <c r="C8874" s="27"/>
      <c r="D8874" s="27"/>
      <c r="E8874" s="27"/>
      <c r="F8874" s="26"/>
      <c r="G8874" s="28" t="str">
        <f t="shared" si="147"/>
        <v/>
      </c>
      <c r="H8874" s="31"/>
    </row>
    <row r="8875" spans="2:8">
      <c r="B8875" s="27"/>
      <c r="C8875" s="27"/>
      <c r="D8875" s="27"/>
      <c r="E8875" s="27"/>
      <c r="F8875" s="26"/>
      <c r="G8875" s="28" t="str">
        <f t="shared" si="147"/>
        <v/>
      </c>
      <c r="H8875" s="31"/>
    </row>
    <row r="8876" spans="2:8">
      <c r="B8876" s="27"/>
      <c r="C8876" s="27"/>
      <c r="D8876" s="27"/>
      <c r="E8876" s="27"/>
      <c r="F8876" s="26"/>
      <c r="G8876" s="28" t="str">
        <f t="shared" si="147"/>
        <v/>
      </c>
      <c r="H8876" s="31"/>
    </row>
    <row r="8877" spans="2:8">
      <c r="B8877" s="27"/>
      <c r="C8877" s="27"/>
      <c r="D8877" s="27"/>
      <c r="E8877" s="27"/>
      <c r="F8877" s="26"/>
      <c r="G8877" s="28" t="str">
        <f t="shared" si="147"/>
        <v/>
      </c>
      <c r="H8877" s="31"/>
    </row>
    <row r="8878" spans="2:8">
      <c r="B8878" s="27"/>
      <c r="C8878" s="27"/>
      <c r="D8878" s="27"/>
      <c r="E8878" s="27"/>
      <c r="F8878" s="26"/>
      <c r="G8878" s="28" t="str">
        <f t="shared" si="147"/>
        <v/>
      </c>
      <c r="H8878" s="31"/>
    </row>
    <row r="8879" spans="2:8">
      <c r="B8879" s="27"/>
      <c r="C8879" s="27"/>
      <c r="D8879" s="27"/>
      <c r="E8879" s="27"/>
      <c r="F8879" s="26"/>
      <c r="G8879" s="28" t="str">
        <f t="shared" si="147"/>
        <v/>
      </c>
      <c r="H8879" s="31"/>
    </row>
    <row r="8880" spans="2:8">
      <c r="B8880" s="27"/>
      <c r="C8880" s="27"/>
      <c r="D8880" s="27"/>
      <c r="E8880" s="27"/>
      <c r="F8880" s="26"/>
      <c r="G8880" s="28" t="str">
        <f t="shared" si="147"/>
        <v/>
      </c>
      <c r="H8880" s="31"/>
    </row>
    <row r="8881" spans="2:8">
      <c r="B8881" s="27"/>
      <c r="C8881" s="27"/>
      <c r="D8881" s="27"/>
      <c r="E8881" s="27"/>
      <c r="F8881" s="26"/>
      <c r="G8881" s="28" t="str">
        <f t="shared" si="147"/>
        <v/>
      </c>
      <c r="H8881" s="31"/>
    </row>
    <row r="8882" spans="2:8">
      <c r="B8882" s="27"/>
      <c r="C8882" s="27"/>
      <c r="D8882" s="27"/>
      <c r="E8882" s="27"/>
      <c r="F8882" s="26"/>
      <c r="G8882" s="28" t="str">
        <f t="shared" si="147"/>
        <v/>
      </c>
      <c r="H8882" s="31"/>
    </row>
    <row r="8883" spans="2:8">
      <c r="B8883" s="27"/>
      <c r="C8883" s="27"/>
      <c r="D8883" s="27"/>
      <c r="E8883" s="27"/>
      <c r="F8883" s="26"/>
      <c r="G8883" s="28" t="str">
        <f t="shared" si="147"/>
        <v/>
      </c>
      <c r="H8883" s="31"/>
    </row>
    <row r="8884" spans="2:8">
      <c r="B8884" s="27"/>
      <c r="C8884" s="27"/>
      <c r="D8884" s="27"/>
      <c r="E8884" s="27"/>
      <c r="F8884" s="26"/>
      <c r="G8884" s="28" t="str">
        <f t="shared" si="147"/>
        <v/>
      </c>
      <c r="H8884" s="31"/>
    </row>
    <row r="8885" spans="2:8">
      <c r="B8885" s="27"/>
      <c r="C8885" s="27"/>
      <c r="D8885" s="27"/>
      <c r="E8885" s="27"/>
      <c r="F8885" s="26"/>
      <c r="G8885" s="28" t="str">
        <f t="shared" si="147"/>
        <v/>
      </c>
      <c r="H8885" s="31"/>
    </row>
    <row r="8886" spans="2:8">
      <c r="B8886" s="27"/>
      <c r="C8886" s="27"/>
      <c r="D8886" s="27"/>
      <c r="E8886" s="27"/>
      <c r="F8886" s="26"/>
      <c r="G8886" s="28" t="str">
        <f t="shared" si="147"/>
        <v/>
      </c>
      <c r="H8886" s="31"/>
    </row>
    <row r="8887" spans="2:8">
      <c r="B8887" s="27"/>
      <c r="C8887" s="27"/>
      <c r="D8887" s="27"/>
      <c r="E8887" s="27"/>
      <c r="F8887" s="26"/>
      <c r="G8887" s="28" t="str">
        <f t="shared" si="147"/>
        <v/>
      </c>
      <c r="H8887" s="31"/>
    </row>
    <row r="8888" spans="2:8">
      <c r="B8888" s="27"/>
      <c r="C8888" s="27"/>
      <c r="D8888" s="27"/>
      <c r="E8888" s="27"/>
      <c r="F8888" s="26"/>
      <c r="G8888" s="28" t="str">
        <f t="shared" si="147"/>
        <v/>
      </c>
      <c r="H8888" s="31"/>
    </row>
    <row r="8889" spans="2:8">
      <c r="B8889" s="27"/>
      <c r="C8889" s="27"/>
      <c r="D8889" s="27"/>
      <c r="E8889" s="27"/>
      <c r="F8889" s="26"/>
      <c r="G8889" s="28" t="str">
        <f t="shared" si="147"/>
        <v/>
      </c>
      <c r="H8889" s="31"/>
    </row>
    <row r="8890" spans="2:8">
      <c r="B8890" s="27"/>
      <c r="C8890" s="27"/>
      <c r="D8890" s="27"/>
      <c r="E8890" s="27"/>
      <c r="F8890" s="26"/>
      <c r="G8890" s="28" t="str">
        <f t="shared" si="147"/>
        <v/>
      </c>
      <c r="H8890" s="31"/>
    </row>
    <row r="8891" spans="2:8">
      <c r="B8891" s="27"/>
      <c r="C8891" s="27"/>
      <c r="D8891" s="27"/>
      <c r="E8891" s="27"/>
      <c r="F8891" s="26"/>
      <c r="G8891" s="28" t="str">
        <f t="shared" si="147"/>
        <v/>
      </c>
      <c r="H8891" s="31"/>
    </row>
    <row r="8892" spans="2:8">
      <c r="B8892" s="27"/>
      <c r="C8892" s="27"/>
      <c r="D8892" s="27"/>
      <c r="E8892" s="27"/>
      <c r="F8892" s="26"/>
      <c r="G8892" s="28" t="str">
        <f t="shared" si="147"/>
        <v/>
      </c>
      <c r="H8892" s="31"/>
    </row>
    <row r="8893" spans="2:8">
      <c r="B8893" s="27"/>
      <c r="C8893" s="27"/>
      <c r="D8893" s="27"/>
      <c r="E8893" s="27"/>
      <c r="F8893" s="26"/>
      <c r="G8893" s="28" t="str">
        <f t="shared" si="147"/>
        <v/>
      </c>
      <c r="H8893" s="31"/>
    </row>
    <row r="8894" spans="2:8">
      <c r="B8894" s="27"/>
      <c r="C8894" s="27"/>
      <c r="D8894" s="27"/>
      <c r="E8894" s="27"/>
      <c r="F8894" s="26"/>
      <c r="G8894" s="28" t="str">
        <f t="shared" si="147"/>
        <v/>
      </c>
      <c r="H8894" s="31"/>
    </row>
    <row r="8895" spans="2:8">
      <c r="B8895" s="27"/>
      <c r="C8895" s="27"/>
      <c r="D8895" s="27"/>
      <c r="E8895" s="27"/>
      <c r="F8895" s="26"/>
      <c r="G8895" s="28" t="str">
        <f t="shared" si="147"/>
        <v/>
      </c>
      <c r="H8895" s="31"/>
    </row>
    <row r="8896" spans="2:8">
      <c r="B8896" s="27"/>
      <c r="C8896" s="27"/>
      <c r="D8896" s="27"/>
      <c r="E8896" s="27"/>
      <c r="F8896" s="26"/>
      <c r="G8896" s="28" t="str">
        <f t="shared" si="147"/>
        <v/>
      </c>
      <c r="H8896" s="31"/>
    </row>
    <row r="8897" spans="2:8">
      <c r="B8897" s="27"/>
      <c r="C8897" s="27"/>
      <c r="D8897" s="27"/>
      <c r="E8897" s="27"/>
      <c r="F8897" s="26"/>
      <c r="G8897" s="28" t="str">
        <f t="shared" si="147"/>
        <v/>
      </c>
      <c r="H8897" s="31"/>
    </row>
    <row r="8898" spans="2:8">
      <c r="B8898" s="27"/>
      <c r="C8898" s="27"/>
      <c r="D8898" s="27"/>
      <c r="E8898" s="27"/>
      <c r="F8898" s="26"/>
      <c r="G8898" s="28" t="str">
        <f t="shared" si="147"/>
        <v/>
      </c>
      <c r="H8898" s="31"/>
    </row>
    <row r="8899" spans="2:8">
      <c r="B8899" s="27"/>
      <c r="C8899" s="27"/>
      <c r="D8899" s="27"/>
      <c r="E8899" s="27"/>
      <c r="F8899" s="26"/>
      <c r="G8899" s="28" t="str">
        <f t="shared" si="147"/>
        <v/>
      </c>
      <c r="H8899" s="31"/>
    </row>
    <row r="8900" spans="2:8">
      <c r="B8900" s="27"/>
      <c r="C8900" s="27"/>
      <c r="D8900" s="27"/>
      <c r="E8900" s="27"/>
      <c r="F8900" s="26"/>
      <c r="G8900" s="28" t="str">
        <f t="shared" si="147"/>
        <v/>
      </c>
      <c r="H8900" s="31"/>
    </row>
    <row r="8901" spans="2:8">
      <c r="B8901" s="27"/>
      <c r="C8901" s="27"/>
      <c r="D8901" s="27"/>
      <c r="E8901" s="27"/>
      <c r="F8901" s="26"/>
      <c r="G8901" s="28" t="str">
        <f t="shared" si="147"/>
        <v/>
      </c>
      <c r="H8901" s="31"/>
    </row>
    <row r="8902" spans="2:8">
      <c r="B8902" s="27"/>
      <c r="C8902" s="27"/>
      <c r="D8902" s="27"/>
      <c r="E8902" s="27"/>
      <c r="F8902" s="26"/>
      <c r="G8902" s="28" t="str">
        <f t="shared" si="147"/>
        <v/>
      </c>
      <c r="H8902" s="31"/>
    </row>
    <row r="8903" spans="2:8">
      <c r="B8903" s="27"/>
      <c r="C8903" s="27"/>
      <c r="D8903" s="27"/>
      <c r="E8903" s="27"/>
      <c r="F8903" s="26"/>
      <c r="G8903" s="28" t="str">
        <f t="shared" si="147"/>
        <v/>
      </c>
      <c r="H8903" s="31"/>
    </row>
    <row r="8904" spans="2:8">
      <c r="B8904" s="27"/>
      <c r="C8904" s="27"/>
      <c r="D8904" s="27"/>
      <c r="E8904" s="27"/>
      <c r="F8904" s="26"/>
      <c r="G8904" s="28" t="str">
        <f t="shared" si="147"/>
        <v/>
      </c>
      <c r="H8904" s="31"/>
    </row>
    <row r="8905" spans="2:8">
      <c r="B8905" s="27"/>
      <c r="C8905" s="27"/>
      <c r="D8905" s="27"/>
      <c r="E8905" s="27"/>
      <c r="F8905" s="26"/>
      <c r="G8905" s="28" t="str">
        <f t="shared" si="147"/>
        <v/>
      </c>
      <c r="H8905" s="31"/>
    </row>
    <row r="8906" spans="2:8">
      <c r="B8906" s="27"/>
      <c r="C8906" s="27"/>
      <c r="D8906" s="27"/>
      <c r="E8906" s="27"/>
      <c r="F8906" s="26"/>
      <c r="G8906" s="28" t="str">
        <f t="shared" si="147"/>
        <v/>
      </c>
      <c r="H8906" s="31"/>
    </row>
    <row r="8907" spans="2:8">
      <c r="B8907" s="27"/>
      <c r="C8907" s="27"/>
      <c r="D8907" s="27"/>
      <c r="E8907" s="27"/>
      <c r="F8907" s="26"/>
      <c r="G8907" s="28" t="str">
        <f t="shared" si="147"/>
        <v/>
      </c>
      <c r="H8907" s="31"/>
    </row>
    <row r="8908" spans="2:8">
      <c r="B8908" s="27"/>
      <c r="C8908" s="27"/>
      <c r="D8908" s="27"/>
      <c r="E8908" s="27"/>
      <c r="F8908" s="26"/>
      <c r="G8908" s="28" t="str">
        <f t="shared" si="147"/>
        <v/>
      </c>
      <c r="H8908" s="31"/>
    </row>
    <row r="8909" spans="2:8">
      <c r="B8909" s="27"/>
      <c r="C8909" s="27"/>
      <c r="D8909" s="27"/>
      <c r="E8909" s="27"/>
      <c r="F8909" s="26"/>
      <c r="G8909" s="28" t="str">
        <f t="shared" si="147"/>
        <v/>
      </c>
      <c r="H8909" s="31"/>
    </row>
    <row r="8910" spans="2:8">
      <c r="B8910" s="27"/>
      <c r="C8910" s="27"/>
      <c r="D8910" s="27"/>
      <c r="E8910" s="27"/>
      <c r="F8910" s="26"/>
      <c r="G8910" s="28" t="str">
        <f t="shared" si="147"/>
        <v/>
      </c>
      <c r="H8910" s="31"/>
    </row>
    <row r="8911" spans="2:8">
      <c r="B8911" s="27"/>
      <c r="C8911" s="27"/>
      <c r="D8911" s="27"/>
      <c r="E8911" s="27"/>
      <c r="F8911" s="26"/>
      <c r="G8911" s="28" t="str">
        <f t="shared" si="147"/>
        <v/>
      </c>
      <c r="H8911" s="31"/>
    </row>
    <row r="8912" spans="2:8">
      <c r="B8912" s="27"/>
      <c r="C8912" s="27"/>
      <c r="D8912" s="27"/>
      <c r="E8912" s="27"/>
      <c r="F8912" s="26"/>
      <c r="G8912" s="28" t="str">
        <f t="shared" si="147"/>
        <v/>
      </c>
      <c r="H8912" s="31"/>
    </row>
    <row r="8913" spans="2:8">
      <c r="B8913" s="27"/>
      <c r="C8913" s="27"/>
      <c r="D8913" s="27"/>
      <c r="E8913" s="27"/>
      <c r="F8913" s="26"/>
      <c r="G8913" s="28" t="str">
        <f t="shared" si="147"/>
        <v/>
      </c>
      <c r="H8913" s="31"/>
    </row>
    <row r="8914" spans="2:8">
      <c r="B8914" s="27"/>
      <c r="C8914" s="27"/>
      <c r="D8914" s="27"/>
      <c r="E8914" s="27"/>
      <c r="F8914" s="26"/>
      <c r="G8914" s="28" t="str">
        <f t="shared" si="147"/>
        <v/>
      </c>
      <c r="H8914" s="31"/>
    </row>
    <row r="8915" spans="2:8">
      <c r="B8915" s="27"/>
      <c r="C8915" s="27"/>
      <c r="D8915" s="27"/>
      <c r="E8915" s="27"/>
      <c r="F8915" s="26"/>
      <c r="G8915" s="28" t="str">
        <f t="shared" si="147"/>
        <v/>
      </c>
      <c r="H8915" s="31"/>
    </row>
    <row r="8916" spans="2:8">
      <c r="B8916" s="27"/>
      <c r="C8916" s="27"/>
      <c r="D8916" s="27"/>
      <c r="E8916" s="27"/>
      <c r="F8916" s="26"/>
      <c r="G8916" s="28" t="str">
        <f t="shared" si="147"/>
        <v/>
      </c>
      <c r="H8916" s="31"/>
    </row>
    <row r="8917" spans="2:8">
      <c r="B8917" s="27"/>
      <c r="C8917" s="27"/>
      <c r="D8917" s="27"/>
      <c r="E8917" s="27"/>
      <c r="F8917" s="26"/>
      <c r="G8917" s="28" t="str">
        <f t="shared" si="147"/>
        <v/>
      </c>
      <c r="H8917" s="31"/>
    </row>
    <row r="8918" spans="2:8">
      <c r="B8918" s="27"/>
      <c r="C8918" s="27"/>
      <c r="D8918" s="27"/>
      <c r="E8918" s="27"/>
      <c r="F8918" s="26"/>
      <c r="G8918" s="28" t="str">
        <f t="shared" si="147"/>
        <v/>
      </c>
      <c r="H8918" s="31"/>
    </row>
    <row r="8919" spans="2:8">
      <c r="B8919" s="27"/>
      <c r="C8919" s="27"/>
      <c r="D8919" s="27"/>
      <c r="E8919" s="27"/>
      <c r="F8919" s="26"/>
      <c r="G8919" s="28" t="str">
        <f t="shared" si="147"/>
        <v/>
      </c>
      <c r="H8919" s="31"/>
    </row>
    <row r="8920" spans="2:8">
      <c r="B8920" s="27"/>
      <c r="C8920" s="27"/>
      <c r="D8920" s="27"/>
      <c r="E8920" s="27"/>
      <c r="F8920" s="26"/>
      <c r="G8920" s="28" t="str">
        <f t="shared" si="147"/>
        <v/>
      </c>
      <c r="H8920" s="31"/>
    </row>
    <row r="8921" spans="2:8">
      <c r="B8921" s="27"/>
      <c r="C8921" s="27"/>
      <c r="D8921" s="27"/>
      <c r="E8921" s="27"/>
      <c r="F8921" s="26"/>
      <c r="G8921" s="28" t="str">
        <f t="shared" si="147"/>
        <v/>
      </c>
      <c r="H8921" s="31"/>
    </row>
    <row r="8922" spans="2:8">
      <c r="B8922" s="27"/>
      <c r="C8922" s="27"/>
      <c r="D8922" s="27"/>
      <c r="E8922" s="27"/>
      <c r="F8922" s="26"/>
      <c r="G8922" s="28" t="str">
        <f t="shared" si="147"/>
        <v/>
      </c>
      <c r="H8922" s="31"/>
    </row>
    <row r="8923" spans="2:8">
      <c r="B8923" s="27"/>
      <c r="C8923" s="27"/>
      <c r="D8923" s="27"/>
      <c r="E8923" s="27"/>
      <c r="F8923" s="26"/>
      <c r="G8923" s="28" t="str">
        <f t="shared" si="147"/>
        <v/>
      </c>
      <c r="H8923" s="31"/>
    </row>
    <row r="8924" spans="2:8">
      <c r="B8924" s="27"/>
      <c r="C8924" s="27"/>
      <c r="D8924" s="27"/>
      <c r="E8924" s="27"/>
      <c r="F8924" s="26"/>
      <c r="G8924" s="28" t="str">
        <f t="shared" si="147"/>
        <v/>
      </c>
      <c r="H8924" s="31"/>
    </row>
    <row r="8925" spans="2:8">
      <c r="B8925" s="27"/>
      <c r="C8925" s="27"/>
      <c r="D8925" s="27"/>
      <c r="E8925" s="27"/>
      <c r="F8925" s="26"/>
      <c r="G8925" s="28" t="str">
        <f t="shared" si="147"/>
        <v/>
      </c>
      <c r="H8925" s="31"/>
    </row>
    <row r="8926" spans="2:8">
      <c r="B8926" s="27"/>
      <c r="C8926" s="27"/>
      <c r="D8926" s="27"/>
      <c r="E8926" s="27"/>
      <c r="F8926" s="26"/>
      <c r="G8926" s="28" t="str">
        <f t="shared" si="147"/>
        <v/>
      </c>
      <c r="H8926" s="31"/>
    </row>
    <row r="8927" spans="2:8">
      <c r="B8927" s="27"/>
      <c r="C8927" s="27"/>
      <c r="D8927" s="27"/>
      <c r="E8927" s="27"/>
      <c r="F8927" s="26"/>
      <c r="G8927" s="28" t="str">
        <f t="shared" si="147"/>
        <v/>
      </c>
      <c r="H8927" s="31"/>
    </row>
    <row r="8928" spans="2:8">
      <c r="B8928" s="27"/>
      <c r="C8928" s="27"/>
      <c r="D8928" s="27"/>
      <c r="E8928" s="27"/>
      <c r="F8928" s="26"/>
      <c r="G8928" s="28" t="str">
        <f t="shared" si="147"/>
        <v/>
      </c>
      <c r="H8928" s="31"/>
    </row>
    <row r="8929" spans="2:8">
      <c r="B8929" s="27"/>
      <c r="C8929" s="27"/>
      <c r="D8929" s="27"/>
      <c r="E8929" s="27"/>
      <c r="F8929" s="26"/>
      <c r="G8929" s="28" t="str">
        <f t="shared" si="147"/>
        <v/>
      </c>
      <c r="H8929" s="31"/>
    </row>
    <row r="8930" spans="2:8">
      <c r="B8930" s="27"/>
      <c r="C8930" s="27"/>
      <c r="D8930" s="27"/>
      <c r="E8930" s="27"/>
      <c r="F8930" s="26"/>
      <c r="G8930" s="28" t="str">
        <f t="shared" si="147"/>
        <v/>
      </c>
      <c r="H8930" s="31"/>
    </row>
    <row r="8931" spans="2:8">
      <c r="B8931" s="27"/>
      <c r="C8931" s="27"/>
      <c r="D8931" s="27"/>
      <c r="E8931" s="27"/>
      <c r="F8931" s="26"/>
      <c r="G8931" s="28" t="str">
        <f t="shared" si="147"/>
        <v/>
      </c>
      <c r="H8931" s="31"/>
    </row>
    <row r="8932" spans="2:8">
      <c r="B8932" s="27"/>
      <c r="C8932" s="27"/>
      <c r="D8932" s="27"/>
      <c r="E8932" s="27"/>
      <c r="F8932" s="26"/>
      <c r="G8932" s="28" t="str">
        <f t="shared" si="147"/>
        <v/>
      </c>
      <c r="H8932" s="31"/>
    </row>
    <row r="8933" spans="2:8">
      <c r="B8933" s="27"/>
      <c r="C8933" s="27"/>
      <c r="D8933" s="27"/>
      <c r="E8933" s="27"/>
      <c r="F8933" s="26"/>
      <c r="G8933" s="28" t="str">
        <f t="shared" si="147"/>
        <v/>
      </c>
      <c r="H8933" s="31"/>
    </row>
    <row r="8934" spans="2:8">
      <c r="B8934" s="27"/>
      <c r="C8934" s="27"/>
      <c r="D8934" s="27"/>
      <c r="E8934" s="27"/>
      <c r="F8934" s="26"/>
      <c r="G8934" s="28" t="str">
        <f t="shared" si="147"/>
        <v/>
      </c>
      <c r="H8934" s="31"/>
    </row>
    <row r="8935" spans="2:8">
      <c r="B8935" s="27"/>
      <c r="C8935" s="27"/>
      <c r="D8935" s="27"/>
      <c r="E8935" s="27"/>
      <c r="F8935" s="26"/>
      <c r="G8935" s="28" t="str">
        <f t="shared" si="147"/>
        <v/>
      </c>
      <c r="H8935" s="31"/>
    </row>
    <row r="8936" spans="2:8">
      <c r="B8936" s="27"/>
      <c r="C8936" s="27"/>
      <c r="D8936" s="27"/>
      <c r="E8936" s="27"/>
      <c r="F8936" s="26"/>
      <c r="G8936" s="28" t="str">
        <f t="shared" si="147"/>
        <v/>
      </c>
      <c r="H8936" s="31"/>
    </row>
    <row r="8937" spans="2:8">
      <c r="B8937" s="27"/>
      <c r="C8937" s="27"/>
      <c r="D8937" s="27"/>
      <c r="E8937" s="27"/>
      <c r="F8937" s="26"/>
      <c r="G8937" s="28" t="str">
        <f t="shared" ref="G8937:G9000" si="148">IF(F8937="","",IF(F8937="EI",4,IF(F8937="EO",5.2,IF(F8937="EQ",3.9,IF(F8937="ILF",7.5,IF(F8937="EIF",5.4))))))</f>
        <v/>
      </c>
      <c r="H8937" s="31"/>
    </row>
    <row r="8938" spans="2:8">
      <c r="B8938" s="27"/>
      <c r="C8938" s="27"/>
      <c r="D8938" s="27"/>
      <c r="E8938" s="27"/>
      <c r="F8938" s="26"/>
      <c r="G8938" s="28" t="str">
        <f t="shared" si="148"/>
        <v/>
      </c>
      <c r="H8938" s="31"/>
    </row>
    <row r="8939" spans="2:8">
      <c r="B8939" s="27"/>
      <c r="C8939" s="27"/>
      <c r="D8939" s="27"/>
      <c r="E8939" s="27"/>
      <c r="F8939" s="26"/>
      <c r="G8939" s="28" t="str">
        <f t="shared" si="148"/>
        <v/>
      </c>
      <c r="H8939" s="31"/>
    </row>
    <row r="8940" spans="2:8">
      <c r="B8940" s="27"/>
      <c r="C8940" s="27"/>
      <c r="D8940" s="27"/>
      <c r="E8940" s="27"/>
      <c r="F8940" s="26"/>
      <c r="G8940" s="28" t="str">
        <f t="shared" si="148"/>
        <v/>
      </c>
      <c r="H8940" s="31"/>
    </row>
    <row r="8941" spans="2:8">
      <c r="B8941" s="27"/>
      <c r="C8941" s="27"/>
      <c r="D8941" s="27"/>
      <c r="E8941" s="27"/>
      <c r="F8941" s="26"/>
      <c r="G8941" s="28" t="str">
        <f t="shared" si="148"/>
        <v/>
      </c>
      <c r="H8941" s="31"/>
    </row>
    <row r="8942" spans="2:8">
      <c r="B8942" s="27"/>
      <c r="C8942" s="27"/>
      <c r="D8942" s="27"/>
      <c r="E8942" s="27"/>
      <c r="F8942" s="26"/>
      <c r="G8942" s="28" t="str">
        <f t="shared" si="148"/>
        <v/>
      </c>
      <c r="H8942" s="31"/>
    </row>
    <row r="8943" spans="2:8">
      <c r="B8943" s="27"/>
      <c r="C8943" s="27"/>
      <c r="D8943" s="27"/>
      <c r="E8943" s="27"/>
      <c r="F8943" s="26"/>
      <c r="G8943" s="28" t="str">
        <f t="shared" si="148"/>
        <v/>
      </c>
      <c r="H8943" s="31"/>
    </row>
    <row r="8944" spans="2:8">
      <c r="B8944" s="27"/>
      <c r="C8944" s="27"/>
      <c r="D8944" s="27"/>
      <c r="E8944" s="27"/>
      <c r="F8944" s="26"/>
      <c r="G8944" s="28" t="str">
        <f t="shared" si="148"/>
        <v/>
      </c>
      <c r="H8944" s="31"/>
    </row>
    <row r="8945" spans="2:8">
      <c r="B8945" s="27"/>
      <c r="C8945" s="27"/>
      <c r="D8945" s="27"/>
      <c r="E8945" s="27"/>
      <c r="F8945" s="26"/>
      <c r="G8945" s="28" t="str">
        <f t="shared" si="148"/>
        <v/>
      </c>
      <c r="H8945" s="31"/>
    </row>
    <row r="8946" spans="2:8">
      <c r="B8946" s="27"/>
      <c r="C8946" s="27"/>
      <c r="D8946" s="27"/>
      <c r="E8946" s="27"/>
      <c r="F8946" s="26"/>
      <c r="G8946" s="28" t="str">
        <f t="shared" si="148"/>
        <v/>
      </c>
      <c r="H8946" s="31"/>
    </row>
    <row r="8947" spans="2:8">
      <c r="B8947" s="27"/>
      <c r="C8947" s="27"/>
      <c r="D8947" s="27"/>
      <c r="E8947" s="27"/>
      <c r="F8947" s="26"/>
      <c r="G8947" s="28" t="str">
        <f t="shared" si="148"/>
        <v/>
      </c>
      <c r="H8947" s="31"/>
    </row>
    <row r="8948" spans="2:8">
      <c r="B8948" s="27"/>
      <c r="C8948" s="27"/>
      <c r="D8948" s="27"/>
      <c r="E8948" s="27"/>
      <c r="F8948" s="26"/>
      <c r="G8948" s="28" t="str">
        <f t="shared" si="148"/>
        <v/>
      </c>
      <c r="H8948" s="31"/>
    </row>
    <row r="8949" spans="2:8">
      <c r="B8949" s="27"/>
      <c r="C8949" s="27"/>
      <c r="D8949" s="27"/>
      <c r="E8949" s="27"/>
      <c r="F8949" s="26"/>
      <c r="G8949" s="28" t="str">
        <f t="shared" si="148"/>
        <v/>
      </c>
      <c r="H8949" s="31"/>
    </row>
    <row r="8950" spans="2:8">
      <c r="B8950" s="27"/>
      <c r="C8950" s="27"/>
      <c r="D8950" s="27"/>
      <c r="E8950" s="27"/>
      <c r="F8950" s="26"/>
      <c r="G8950" s="28" t="str">
        <f t="shared" si="148"/>
        <v/>
      </c>
      <c r="H8950" s="31"/>
    </row>
    <row r="8951" spans="2:8">
      <c r="B8951" s="27"/>
      <c r="C8951" s="27"/>
      <c r="D8951" s="27"/>
      <c r="E8951" s="27"/>
      <c r="F8951" s="26"/>
      <c r="G8951" s="28" t="str">
        <f t="shared" si="148"/>
        <v/>
      </c>
      <c r="H8951" s="31"/>
    </row>
    <row r="8952" spans="2:8">
      <c r="B8952" s="27"/>
      <c r="C8952" s="27"/>
      <c r="D8952" s="27"/>
      <c r="E8952" s="27"/>
      <c r="F8952" s="26"/>
      <c r="G8952" s="28" t="str">
        <f t="shared" si="148"/>
        <v/>
      </c>
      <c r="H8952" s="31"/>
    </row>
    <row r="8953" spans="2:8">
      <c r="B8953" s="27"/>
      <c r="C8953" s="27"/>
      <c r="D8953" s="27"/>
      <c r="E8953" s="27"/>
      <c r="F8953" s="26"/>
      <c r="G8953" s="28" t="str">
        <f t="shared" si="148"/>
        <v/>
      </c>
      <c r="H8953" s="31"/>
    </row>
    <row r="8954" spans="2:8">
      <c r="B8954" s="27"/>
      <c r="C8954" s="27"/>
      <c r="D8954" s="27"/>
      <c r="E8954" s="27"/>
      <c r="F8954" s="26"/>
      <c r="G8954" s="28" t="str">
        <f t="shared" si="148"/>
        <v/>
      </c>
      <c r="H8954" s="31"/>
    </row>
    <row r="8955" spans="2:8">
      <c r="B8955" s="27"/>
      <c r="C8955" s="27"/>
      <c r="D8955" s="27"/>
      <c r="E8955" s="27"/>
      <c r="F8955" s="26"/>
      <c r="G8955" s="28" t="str">
        <f t="shared" si="148"/>
        <v/>
      </c>
      <c r="H8955" s="31"/>
    </row>
    <row r="8956" spans="2:8">
      <c r="B8956" s="27"/>
      <c r="C8956" s="27"/>
      <c r="D8956" s="27"/>
      <c r="E8956" s="27"/>
      <c r="F8956" s="26"/>
      <c r="G8956" s="28" t="str">
        <f t="shared" si="148"/>
        <v/>
      </c>
      <c r="H8956" s="31"/>
    </row>
    <row r="8957" spans="2:8">
      <c r="B8957" s="27"/>
      <c r="C8957" s="27"/>
      <c r="D8957" s="27"/>
      <c r="E8957" s="27"/>
      <c r="F8957" s="26"/>
      <c r="G8957" s="28" t="str">
        <f t="shared" si="148"/>
        <v/>
      </c>
      <c r="H8957" s="31"/>
    </row>
    <row r="8958" spans="2:8">
      <c r="B8958" s="27"/>
      <c r="C8958" s="27"/>
      <c r="D8958" s="27"/>
      <c r="E8958" s="27"/>
      <c r="F8958" s="26"/>
      <c r="G8958" s="28" t="str">
        <f t="shared" si="148"/>
        <v/>
      </c>
      <c r="H8958" s="31"/>
    </row>
    <row r="8959" spans="2:8">
      <c r="B8959" s="27"/>
      <c r="C8959" s="27"/>
      <c r="D8959" s="27"/>
      <c r="E8959" s="27"/>
      <c r="F8959" s="26"/>
      <c r="G8959" s="28" t="str">
        <f t="shared" si="148"/>
        <v/>
      </c>
      <c r="H8959" s="31"/>
    </row>
    <row r="8960" spans="2:8">
      <c r="B8960" s="27"/>
      <c r="C8960" s="27"/>
      <c r="D8960" s="27"/>
      <c r="E8960" s="27"/>
      <c r="F8960" s="26"/>
      <c r="G8960" s="28" t="str">
        <f t="shared" si="148"/>
        <v/>
      </c>
      <c r="H8960" s="31"/>
    </row>
    <row r="8961" spans="2:8">
      <c r="B8961" s="27"/>
      <c r="C8961" s="27"/>
      <c r="D8961" s="27"/>
      <c r="E8961" s="27"/>
      <c r="F8961" s="26"/>
      <c r="G8961" s="28" t="str">
        <f t="shared" si="148"/>
        <v/>
      </c>
      <c r="H8961" s="31"/>
    </row>
    <row r="8962" spans="2:8">
      <c r="B8962" s="27"/>
      <c r="C8962" s="27"/>
      <c r="D8962" s="27"/>
      <c r="E8962" s="27"/>
      <c r="F8962" s="26"/>
      <c r="G8962" s="28" t="str">
        <f t="shared" si="148"/>
        <v/>
      </c>
      <c r="H8962" s="31"/>
    </row>
    <row r="8963" spans="2:8">
      <c r="B8963" s="27"/>
      <c r="C8963" s="27"/>
      <c r="D8963" s="27"/>
      <c r="E8963" s="27"/>
      <c r="F8963" s="26"/>
      <c r="G8963" s="28" t="str">
        <f t="shared" si="148"/>
        <v/>
      </c>
      <c r="H8963" s="31"/>
    </row>
    <row r="8964" spans="2:8">
      <c r="B8964" s="27"/>
      <c r="C8964" s="27"/>
      <c r="D8964" s="27"/>
      <c r="E8964" s="27"/>
      <c r="F8964" s="26"/>
      <c r="G8964" s="28" t="str">
        <f t="shared" si="148"/>
        <v/>
      </c>
      <c r="H8964" s="31"/>
    </row>
    <row r="8965" spans="2:8">
      <c r="B8965" s="27"/>
      <c r="C8965" s="27"/>
      <c r="D8965" s="27"/>
      <c r="E8965" s="27"/>
      <c r="F8965" s="26"/>
      <c r="G8965" s="28" t="str">
        <f t="shared" si="148"/>
        <v/>
      </c>
      <c r="H8965" s="31"/>
    </row>
    <row r="8966" spans="2:8">
      <c r="B8966" s="27"/>
      <c r="C8966" s="27"/>
      <c r="D8966" s="27"/>
      <c r="E8966" s="27"/>
      <c r="F8966" s="26"/>
      <c r="G8966" s="28" t="str">
        <f t="shared" si="148"/>
        <v/>
      </c>
      <c r="H8966" s="31"/>
    </row>
    <row r="8967" spans="2:8">
      <c r="B8967" s="27"/>
      <c r="C8967" s="27"/>
      <c r="D8967" s="27"/>
      <c r="E8967" s="27"/>
      <c r="F8967" s="26"/>
      <c r="G8967" s="28" t="str">
        <f t="shared" si="148"/>
        <v/>
      </c>
      <c r="H8967" s="31"/>
    </row>
    <row r="8968" spans="2:8">
      <c r="B8968" s="27"/>
      <c r="C8968" s="27"/>
      <c r="D8968" s="27"/>
      <c r="E8968" s="27"/>
      <c r="F8968" s="26"/>
      <c r="G8968" s="28" t="str">
        <f t="shared" si="148"/>
        <v/>
      </c>
      <c r="H8968" s="31"/>
    </row>
    <row r="8969" spans="2:8">
      <c r="B8969" s="27"/>
      <c r="C8969" s="27"/>
      <c r="D8969" s="27"/>
      <c r="E8969" s="27"/>
      <c r="F8969" s="26"/>
      <c r="G8969" s="28" t="str">
        <f t="shared" si="148"/>
        <v/>
      </c>
      <c r="H8969" s="31"/>
    </row>
    <row r="8970" spans="2:8">
      <c r="B8970" s="27"/>
      <c r="C8970" s="27"/>
      <c r="D8970" s="27"/>
      <c r="E8970" s="27"/>
      <c r="F8970" s="26"/>
      <c r="G8970" s="28" t="str">
        <f t="shared" si="148"/>
        <v/>
      </c>
      <c r="H8970" s="31"/>
    </row>
    <row r="8971" spans="2:8">
      <c r="B8971" s="27"/>
      <c r="C8971" s="27"/>
      <c r="D8971" s="27"/>
      <c r="E8971" s="27"/>
      <c r="F8971" s="26"/>
      <c r="G8971" s="28" t="str">
        <f t="shared" si="148"/>
        <v/>
      </c>
      <c r="H8971" s="31"/>
    </row>
    <row r="8972" spans="2:8">
      <c r="B8972" s="27"/>
      <c r="C8972" s="27"/>
      <c r="D8972" s="27"/>
      <c r="E8972" s="27"/>
      <c r="F8972" s="26"/>
      <c r="G8972" s="28" t="str">
        <f t="shared" si="148"/>
        <v/>
      </c>
      <c r="H8972" s="31"/>
    </row>
    <row r="8973" spans="2:8">
      <c r="B8973" s="27"/>
      <c r="C8973" s="27"/>
      <c r="D8973" s="27"/>
      <c r="E8973" s="27"/>
      <c r="F8973" s="26"/>
      <c r="G8973" s="28" t="str">
        <f t="shared" si="148"/>
        <v/>
      </c>
      <c r="H8973" s="31"/>
    </row>
    <row r="8974" spans="2:8">
      <c r="B8974" s="27"/>
      <c r="C8974" s="27"/>
      <c r="D8974" s="27"/>
      <c r="E8974" s="27"/>
      <c r="F8974" s="26"/>
      <c r="G8974" s="28" t="str">
        <f t="shared" si="148"/>
        <v/>
      </c>
      <c r="H8974" s="31"/>
    </row>
    <row r="8975" spans="2:8">
      <c r="B8975" s="27"/>
      <c r="C8975" s="27"/>
      <c r="D8975" s="27"/>
      <c r="E8975" s="27"/>
      <c r="F8975" s="26"/>
      <c r="G8975" s="28" t="str">
        <f t="shared" si="148"/>
        <v/>
      </c>
      <c r="H8975" s="31"/>
    </row>
    <row r="8976" spans="2:8">
      <c r="B8976" s="27"/>
      <c r="C8976" s="27"/>
      <c r="D8976" s="27"/>
      <c r="E8976" s="27"/>
      <c r="F8976" s="26"/>
      <c r="G8976" s="28" t="str">
        <f t="shared" si="148"/>
        <v/>
      </c>
      <c r="H8976" s="31"/>
    </row>
    <row r="8977" spans="2:8">
      <c r="B8977" s="27"/>
      <c r="C8977" s="27"/>
      <c r="D8977" s="27"/>
      <c r="E8977" s="27"/>
      <c r="F8977" s="26"/>
      <c r="G8977" s="28" t="str">
        <f t="shared" si="148"/>
        <v/>
      </c>
      <c r="H8977" s="31"/>
    </row>
    <row r="8978" spans="2:8">
      <c r="B8978" s="27"/>
      <c r="C8978" s="27"/>
      <c r="D8978" s="27"/>
      <c r="E8978" s="27"/>
      <c r="F8978" s="26"/>
      <c r="G8978" s="28" t="str">
        <f t="shared" si="148"/>
        <v/>
      </c>
      <c r="H8978" s="31"/>
    </row>
    <row r="8979" spans="2:8">
      <c r="B8979" s="27"/>
      <c r="C8979" s="27"/>
      <c r="D8979" s="27"/>
      <c r="E8979" s="27"/>
      <c r="F8979" s="26"/>
      <c r="G8979" s="28" t="str">
        <f t="shared" si="148"/>
        <v/>
      </c>
      <c r="H8979" s="31"/>
    </row>
    <row r="8980" spans="2:8">
      <c r="B8980" s="27"/>
      <c r="C8980" s="27"/>
      <c r="D8980" s="27"/>
      <c r="E8980" s="27"/>
      <c r="F8980" s="26"/>
      <c r="G8980" s="28" t="str">
        <f t="shared" si="148"/>
        <v/>
      </c>
      <c r="H8980" s="31"/>
    </row>
    <row r="8981" spans="2:8">
      <c r="B8981" s="27"/>
      <c r="C8981" s="27"/>
      <c r="D8981" s="27"/>
      <c r="E8981" s="27"/>
      <c r="F8981" s="26"/>
      <c r="G8981" s="28" t="str">
        <f t="shared" si="148"/>
        <v/>
      </c>
      <c r="H8981" s="31"/>
    </row>
    <row r="8982" spans="2:8">
      <c r="B8982" s="27"/>
      <c r="C8982" s="27"/>
      <c r="D8982" s="27"/>
      <c r="E8982" s="27"/>
      <c r="F8982" s="26"/>
      <c r="G8982" s="28" t="str">
        <f t="shared" si="148"/>
        <v/>
      </c>
      <c r="H8982" s="31"/>
    </row>
    <row r="8983" spans="2:8">
      <c r="B8983" s="27"/>
      <c r="C8983" s="27"/>
      <c r="D8983" s="27"/>
      <c r="E8983" s="27"/>
      <c r="F8983" s="26"/>
      <c r="G8983" s="28" t="str">
        <f t="shared" si="148"/>
        <v/>
      </c>
      <c r="H8983" s="31"/>
    </row>
    <row r="8984" spans="2:8">
      <c r="B8984" s="27"/>
      <c r="C8984" s="27"/>
      <c r="D8984" s="27"/>
      <c r="E8984" s="27"/>
      <c r="F8984" s="26"/>
      <c r="G8984" s="28" t="str">
        <f t="shared" si="148"/>
        <v/>
      </c>
      <c r="H8984" s="31"/>
    </row>
    <row r="8985" spans="2:8">
      <c r="B8985" s="27"/>
      <c r="C8985" s="27"/>
      <c r="D8985" s="27"/>
      <c r="E8985" s="27"/>
      <c r="F8985" s="26"/>
      <c r="G8985" s="28" t="str">
        <f t="shared" si="148"/>
        <v/>
      </c>
      <c r="H8985" s="31"/>
    </row>
    <row r="8986" spans="2:8">
      <c r="B8986" s="27"/>
      <c r="C8986" s="27"/>
      <c r="D8986" s="27"/>
      <c r="E8986" s="27"/>
      <c r="F8986" s="26"/>
      <c r="G8986" s="28" t="str">
        <f t="shared" si="148"/>
        <v/>
      </c>
      <c r="H8986" s="31"/>
    </row>
    <row r="8987" spans="2:8">
      <c r="B8987" s="27"/>
      <c r="C8987" s="27"/>
      <c r="D8987" s="27"/>
      <c r="E8987" s="27"/>
      <c r="F8987" s="26"/>
      <c r="G8987" s="28" t="str">
        <f t="shared" si="148"/>
        <v/>
      </c>
      <c r="H8987" s="31"/>
    </row>
    <row r="8988" spans="2:8">
      <c r="B8988" s="27"/>
      <c r="C8988" s="27"/>
      <c r="D8988" s="27"/>
      <c r="E8988" s="27"/>
      <c r="F8988" s="26"/>
      <c r="G8988" s="28" t="str">
        <f t="shared" si="148"/>
        <v/>
      </c>
      <c r="H8988" s="31"/>
    </row>
    <row r="8989" spans="2:8">
      <c r="B8989" s="27"/>
      <c r="C8989" s="27"/>
      <c r="D8989" s="27"/>
      <c r="E8989" s="27"/>
      <c r="F8989" s="26"/>
      <c r="G8989" s="28" t="str">
        <f t="shared" si="148"/>
        <v/>
      </c>
      <c r="H8989" s="31"/>
    </row>
    <row r="8990" spans="2:8">
      <c r="B8990" s="27"/>
      <c r="C8990" s="27"/>
      <c r="D8990" s="27"/>
      <c r="E8990" s="27"/>
      <c r="F8990" s="26"/>
      <c r="G8990" s="28" t="str">
        <f t="shared" si="148"/>
        <v/>
      </c>
      <c r="H8990" s="31"/>
    </row>
    <row r="8991" spans="2:8">
      <c r="B8991" s="27"/>
      <c r="C8991" s="27"/>
      <c r="D8991" s="27"/>
      <c r="E8991" s="27"/>
      <c r="F8991" s="26"/>
      <c r="G8991" s="28" t="str">
        <f t="shared" si="148"/>
        <v/>
      </c>
      <c r="H8991" s="31"/>
    </row>
    <row r="8992" spans="2:8">
      <c r="B8992" s="27"/>
      <c r="C8992" s="27"/>
      <c r="D8992" s="27"/>
      <c r="E8992" s="27"/>
      <c r="F8992" s="26"/>
      <c r="G8992" s="28" t="str">
        <f t="shared" si="148"/>
        <v/>
      </c>
      <c r="H8992" s="31"/>
    </row>
    <row r="8993" spans="2:8">
      <c r="B8993" s="27"/>
      <c r="C8993" s="27"/>
      <c r="D8993" s="27"/>
      <c r="E8993" s="27"/>
      <c r="F8993" s="26"/>
      <c r="G8993" s="28" t="str">
        <f t="shared" si="148"/>
        <v/>
      </c>
      <c r="H8993" s="31"/>
    </row>
    <row r="8994" spans="2:8">
      <c r="B8994" s="27"/>
      <c r="C8994" s="27"/>
      <c r="D8994" s="27"/>
      <c r="E8994" s="27"/>
      <c r="F8994" s="26"/>
      <c r="G8994" s="28" t="str">
        <f t="shared" si="148"/>
        <v/>
      </c>
      <c r="H8994" s="31"/>
    </row>
    <row r="8995" spans="2:8">
      <c r="B8995" s="27"/>
      <c r="C8995" s="27"/>
      <c r="D8995" s="27"/>
      <c r="E8995" s="27"/>
      <c r="F8995" s="26"/>
      <c r="G8995" s="28" t="str">
        <f t="shared" si="148"/>
        <v/>
      </c>
      <c r="H8995" s="31"/>
    </row>
    <row r="8996" spans="2:8">
      <c r="B8996" s="27"/>
      <c r="C8996" s="27"/>
      <c r="D8996" s="27"/>
      <c r="E8996" s="27"/>
      <c r="F8996" s="26"/>
      <c r="G8996" s="28" t="str">
        <f t="shared" si="148"/>
        <v/>
      </c>
      <c r="H8996" s="31"/>
    </row>
    <row r="8997" spans="2:8">
      <c r="B8997" s="27"/>
      <c r="C8997" s="27"/>
      <c r="D8997" s="27"/>
      <c r="E8997" s="27"/>
      <c r="F8997" s="26"/>
      <c r="G8997" s="28" t="str">
        <f t="shared" si="148"/>
        <v/>
      </c>
      <c r="H8997" s="31"/>
    </row>
    <row r="8998" spans="2:8">
      <c r="B8998" s="27"/>
      <c r="C8998" s="27"/>
      <c r="D8998" s="27"/>
      <c r="E8998" s="27"/>
      <c r="F8998" s="26"/>
      <c r="G8998" s="28" t="str">
        <f t="shared" si="148"/>
        <v/>
      </c>
      <c r="H8998" s="31"/>
    </row>
    <row r="8999" spans="2:8">
      <c r="B8999" s="27"/>
      <c r="C8999" s="27"/>
      <c r="D8999" s="27"/>
      <c r="E8999" s="27"/>
      <c r="F8999" s="26"/>
      <c r="G8999" s="28" t="str">
        <f t="shared" si="148"/>
        <v/>
      </c>
      <c r="H8999" s="31"/>
    </row>
    <row r="9000" spans="2:8">
      <c r="B9000" s="27"/>
      <c r="C9000" s="27"/>
      <c r="D9000" s="27"/>
      <c r="E9000" s="27"/>
      <c r="F9000" s="26"/>
      <c r="G9000" s="28" t="str">
        <f t="shared" si="148"/>
        <v/>
      </c>
      <c r="H9000" s="31"/>
    </row>
    <row r="9001" spans="2:8">
      <c r="B9001" s="27"/>
      <c r="C9001" s="27"/>
      <c r="D9001" s="27"/>
      <c r="E9001" s="27"/>
      <c r="F9001" s="26"/>
      <c r="G9001" s="28" t="str">
        <f t="shared" ref="G9001:G9064" si="149">IF(F9001="","",IF(F9001="EI",4,IF(F9001="EO",5.2,IF(F9001="EQ",3.9,IF(F9001="ILF",7.5,IF(F9001="EIF",5.4))))))</f>
        <v/>
      </c>
      <c r="H9001" s="31"/>
    </row>
    <row r="9002" spans="2:8">
      <c r="B9002" s="27"/>
      <c r="C9002" s="27"/>
      <c r="D9002" s="27"/>
      <c r="E9002" s="27"/>
      <c r="F9002" s="26"/>
      <c r="G9002" s="28" t="str">
        <f t="shared" si="149"/>
        <v/>
      </c>
      <c r="H9002" s="31"/>
    </row>
    <row r="9003" spans="2:8">
      <c r="B9003" s="27"/>
      <c r="C9003" s="27"/>
      <c r="D9003" s="27"/>
      <c r="E9003" s="27"/>
      <c r="F9003" s="26"/>
      <c r="G9003" s="28" t="str">
        <f t="shared" si="149"/>
        <v/>
      </c>
      <c r="H9003" s="31"/>
    </row>
    <row r="9004" spans="2:8">
      <c r="B9004" s="27"/>
      <c r="C9004" s="27"/>
      <c r="D9004" s="27"/>
      <c r="E9004" s="27"/>
      <c r="F9004" s="26"/>
      <c r="G9004" s="28" t="str">
        <f t="shared" si="149"/>
        <v/>
      </c>
      <c r="H9004" s="31"/>
    </row>
    <row r="9005" spans="2:8">
      <c r="B9005" s="27"/>
      <c r="C9005" s="27"/>
      <c r="D9005" s="27"/>
      <c r="E9005" s="27"/>
      <c r="F9005" s="26"/>
      <c r="G9005" s="28" t="str">
        <f t="shared" si="149"/>
        <v/>
      </c>
      <c r="H9005" s="31"/>
    </row>
    <row r="9006" spans="2:8">
      <c r="B9006" s="27"/>
      <c r="C9006" s="27"/>
      <c r="D9006" s="27"/>
      <c r="E9006" s="27"/>
      <c r="F9006" s="26"/>
      <c r="G9006" s="28" t="str">
        <f t="shared" si="149"/>
        <v/>
      </c>
      <c r="H9006" s="31"/>
    </row>
    <row r="9007" spans="2:8">
      <c r="B9007" s="27"/>
      <c r="C9007" s="27"/>
      <c r="D9007" s="27"/>
      <c r="E9007" s="27"/>
      <c r="F9007" s="26"/>
      <c r="G9007" s="28" t="str">
        <f t="shared" si="149"/>
        <v/>
      </c>
      <c r="H9007" s="31"/>
    </row>
    <row r="9008" spans="2:8">
      <c r="B9008" s="27"/>
      <c r="C9008" s="27"/>
      <c r="D9008" s="27"/>
      <c r="E9008" s="27"/>
      <c r="F9008" s="26"/>
      <c r="G9008" s="28" t="str">
        <f t="shared" si="149"/>
        <v/>
      </c>
      <c r="H9008" s="31"/>
    </row>
    <row r="9009" spans="2:8">
      <c r="B9009" s="27"/>
      <c r="C9009" s="27"/>
      <c r="D9009" s="27"/>
      <c r="E9009" s="27"/>
      <c r="F9009" s="26"/>
      <c r="G9009" s="28" t="str">
        <f t="shared" si="149"/>
        <v/>
      </c>
      <c r="H9009" s="31"/>
    </row>
    <row r="9010" spans="2:8">
      <c r="B9010" s="27"/>
      <c r="C9010" s="27"/>
      <c r="D9010" s="27"/>
      <c r="E9010" s="27"/>
      <c r="F9010" s="26"/>
      <c r="G9010" s="28" t="str">
        <f t="shared" si="149"/>
        <v/>
      </c>
      <c r="H9010" s="31"/>
    </row>
    <row r="9011" spans="2:8">
      <c r="B9011" s="27"/>
      <c r="C9011" s="27"/>
      <c r="D9011" s="27"/>
      <c r="E9011" s="27"/>
      <c r="F9011" s="26"/>
      <c r="G9011" s="28" t="str">
        <f t="shared" si="149"/>
        <v/>
      </c>
      <c r="H9011" s="31"/>
    </row>
    <row r="9012" spans="2:8">
      <c r="B9012" s="27"/>
      <c r="C9012" s="27"/>
      <c r="D9012" s="27"/>
      <c r="E9012" s="27"/>
      <c r="F9012" s="26"/>
      <c r="G9012" s="28" t="str">
        <f t="shared" si="149"/>
        <v/>
      </c>
      <c r="H9012" s="31"/>
    </row>
    <row r="9013" spans="2:8">
      <c r="B9013" s="27"/>
      <c r="C9013" s="27"/>
      <c r="D9013" s="27"/>
      <c r="E9013" s="27"/>
      <c r="F9013" s="26"/>
      <c r="G9013" s="28" t="str">
        <f t="shared" si="149"/>
        <v/>
      </c>
      <c r="H9013" s="31"/>
    </row>
    <row r="9014" spans="2:8">
      <c r="B9014" s="27"/>
      <c r="C9014" s="27"/>
      <c r="D9014" s="27"/>
      <c r="E9014" s="27"/>
      <c r="F9014" s="26"/>
      <c r="G9014" s="28" t="str">
        <f t="shared" si="149"/>
        <v/>
      </c>
      <c r="H9014" s="31"/>
    </row>
    <row r="9015" spans="2:8">
      <c r="B9015" s="27"/>
      <c r="C9015" s="27"/>
      <c r="D9015" s="27"/>
      <c r="E9015" s="27"/>
      <c r="F9015" s="26"/>
      <c r="G9015" s="28" t="str">
        <f t="shared" si="149"/>
        <v/>
      </c>
      <c r="H9015" s="31"/>
    </row>
    <row r="9016" spans="2:8">
      <c r="B9016" s="27"/>
      <c r="C9016" s="27"/>
      <c r="D9016" s="27"/>
      <c r="E9016" s="27"/>
      <c r="F9016" s="26"/>
      <c r="G9016" s="28" t="str">
        <f t="shared" si="149"/>
        <v/>
      </c>
      <c r="H9016" s="31"/>
    </row>
    <row r="9017" spans="2:8">
      <c r="B9017" s="27"/>
      <c r="C9017" s="27"/>
      <c r="D9017" s="27"/>
      <c r="E9017" s="27"/>
      <c r="F9017" s="26"/>
      <c r="G9017" s="28" t="str">
        <f t="shared" si="149"/>
        <v/>
      </c>
      <c r="H9017" s="31"/>
    </row>
    <row r="9018" spans="2:8">
      <c r="B9018" s="27"/>
      <c r="C9018" s="27"/>
      <c r="D9018" s="27"/>
      <c r="E9018" s="27"/>
      <c r="F9018" s="26"/>
      <c r="G9018" s="28" t="str">
        <f t="shared" si="149"/>
        <v/>
      </c>
      <c r="H9018" s="31"/>
    </row>
    <row r="9019" spans="2:8">
      <c r="B9019" s="27"/>
      <c r="C9019" s="27"/>
      <c r="D9019" s="27"/>
      <c r="E9019" s="27"/>
      <c r="F9019" s="26"/>
      <c r="G9019" s="28" t="str">
        <f t="shared" si="149"/>
        <v/>
      </c>
      <c r="H9019" s="31"/>
    </row>
    <row r="9020" spans="2:8">
      <c r="B9020" s="27"/>
      <c r="C9020" s="27"/>
      <c r="D9020" s="27"/>
      <c r="E9020" s="27"/>
      <c r="F9020" s="26"/>
      <c r="G9020" s="28" t="str">
        <f t="shared" si="149"/>
        <v/>
      </c>
      <c r="H9020" s="31"/>
    </row>
    <row r="9021" spans="2:8">
      <c r="B9021" s="27"/>
      <c r="C9021" s="27"/>
      <c r="D9021" s="27"/>
      <c r="E9021" s="27"/>
      <c r="F9021" s="26"/>
      <c r="G9021" s="28" t="str">
        <f t="shared" si="149"/>
        <v/>
      </c>
      <c r="H9021" s="31"/>
    </row>
    <row r="9022" spans="2:8">
      <c r="B9022" s="27"/>
      <c r="C9022" s="27"/>
      <c r="D9022" s="27"/>
      <c r="E9022" s="27"/>
      <c r="F9022" s="26"/>
      <c r="G9022" s="28" t="str">
        <f t="shared" si="149"/>
        <v/>
      </c>
      <c r="H9022" s="31"/>
    </row>
    <row r="9023" spans="2:8">
      <c r="B9023" s="27"/>
      <c r="C9023" s="27"/>
      <c r="D9023" s="27"/>
      <c r="E9023" s="27"/>
      <c r="F9023" s="26"/>
      <c r="G9023" s="28" t="str">
        <f t="shared" si="149"/>
        <v/>
      </c>
      <c r="H9023" s="31"/>
    </row>
    <row r="9024" spans="2:8">
      <c r="B9024" s="27"/>
      <c r="C9024" s="27"/>
      <c r="D9024" s="27"/>
      <c r="E9024" s="27"/>
      <c r="F9024" s="26"/>
      <c r="G9024" s="28" t="str">
        <f t="shared" si="149"/>
        <v/>
      </c>
      <c r="H9024" s="31"/>
    </row>
    <row r="9025" spans="2:8">
      <c r="B9025" s="27"/>
      <c r="C9025" s="27"/>
      <c r="D9025" s="27"/>
      <c r="E9025" s="27"/>
      <c r="F9025" s="26"/>
      <c r="G9025" s="28" t="str">
        <f t="shared" si="149"/>
        <v/>
      </c>
      <c r="H9025" s="31"/>
    </row>
    <row r="9026" spans="2:8">
      <c r="B9026" s="27"/>
      <c r="C9026" s="27"/>
      <c r="D9026" s="27"/>
      <c r="E9026" s="27"/>
      <c r="F9026" s="26"/>
      <c r="G9026" s="28" t="str">
        <f t="shared" si="149"/>
        <v/>
      </c>
      <c r="H9026" s="31"/>
    </row>
    <row r="9027" spans="2:8">
      <c r="B9027" s="27"/>
      <c r="C9027" s="27"/>
      <c r="D9027" s="27"/>
      <c r="E9027" s="27"/>
      <c r="F9027" s="26"/>
      <c r="G9027" s="28" t="str">
        <f t="shared" si="149"/>
        <v/>
      </c>
      <c r="H9027" s="31"/>
    </row>
    <row r="9028" spans="2:8">
      <c r="B9028" s="27"/>
      <c r="C9028" s="27"/>
      <c r="D9028" s="27"/>
      <c r="E9028" s="27"/>
      <c r="F9028" s="26"/>
      <c r="G9028" s="28" t="str">
        <f t="shared" si="149"/>
        <v/>
      </c>
      <c r="H9028" s="31"/>
    </row>
    <row r="9029" spans="2:8">
      <c r="B9029" s="27"/>
      <c r="C9029" s="27"/>
      <c r="D9029" s="27"/>
      <c r="E9029" s="27"/>
      <c r="F9029" s="26"/>
      <c r="G9029" s="28" t="str">
        <f t="shared" si="149"/>
        <v/>
      </c>
      <c r="H9029" s="31"/>
    </row>
    <row r="9030" spans="2:8">
      <c r="B9030" s="27"/>
      <c r="C9030" s="27"/>
      <c r="D9030" s="27"/>
      <c r="E9030" s="27"/>
      <c r="F9030" s="26"/>
      <c r="G9030" s="28" t="str">
        <f t="shared" si="149"/>
        <v/>
      </c>
      <c r="H9030" s="31"/>
    </row>
    <row r="9031" spans="2:8">
      <c r="B9031" s="27"/>
      <c r="C9031" s="27"/>
      <c r="D9031" s="27"/>
      <c r="E9031" s="27"/>
      <c r="F9031" s="26"/>
      <c r="G9031" s="28" t="str">
        <f t="shared" si="149"/>
        <v/>
      </c>
      <c r="H9031" s="31"/>
    </row>
    <row r="9032" spans="2:8">
      <c r="B9032" s="27"/>
      <c r="C9032" s="27"/>
      <c r="D9032" s="27"/>
      <c r="E9032" s="27"/>
      <c r="F9032" s="26"/>
      <c r="G9032" s="28" t="str">
        <f t="shared" si="149"/>
        <v/>
      </c>
      <c r="H9032" s="31"/>
    </row>
    <row r="9033" spans="2:8">
      <c r="B9033" s="27"/>
      <c r="C9033" s="27"/>
      <c r="D9033" s="27"/>
      <c r="E9033" s="27"/>
      <c r="F9033" s="26"/>
      <c r="G9033" s="28" t="str">
        <f t="shared" si="149"/>
        <v/>
      </c>
      <c r="H9033" s="31"/>
    </row>
    <row r="9034" spans="2:8">
      <c r="B9034" s="27"/>
      <c r="C9034" s="27"/>
      <c r="D9034" s="27"/>
      <c r="E9034" s="27"/>
      <c r="F9034" s="26"/>
      <c r="G9034" s="28" t="str">
        <f t="shared" si="149"/>
        <v/>
      </c>
      <c r="H9034" s="31"/>
    </row>
    <row r="9035" spans="2:8">
      <c r="B9035" s="27"/>
      <c r="C9035" s="27"/>
      <c r="D9035" s="27"/>
      <c r="E9035" s="27"/>
      <c r="F9035" s="26"/>
      <c r="G9035" s="28" t="str">
        <f t="shared" si="149"/>
        <v/>
      </c>
      <c r="H9035" s="31"/>
    </row>
    <row r="9036" spans="2:8">
      <c r="B9036" s="27"/>
      <c r="C9036" s="27"/>
      <c r="D9036" s="27"/>
      <c r="E9036" s="27"/>
      <c r="F9036" s="26"/>
      <c r="G9036" s="28" t="str">
        <f t="shared" si="149"/>
        <v/>
      </c>
      <c r="H9036" s="31"/>
    </row>
    <row r="9037" spans="2:8">
      <c r="B9037" s="27"/>
      <c r="C9037" s="27"/>
      <c r="D9037" s="27"/>
      <c r="E9037" s="27"/>
      <c r="F9037" s="26"/>
      <c r="G9037" s="28" t="str">
        <f t="shared" si="149"/>
        <v/>
      </c>
      <c r="H9037" s="31"/>
    </row>
    <row r="9038" spans="2:8">
      <c r="B9038" s="27"/>
      <c r="C9038" s="27"/>
      <c r="D9038" s="27"/>
      <c r="E9038" s="27"/>
      <c r="F9038" s="26"/>
      <c r="G9038" s="28" t="str">
        <f t="shared" si="149"/>
        <v/>
      </c>
      <c r="H9038" s="31"/>
    </row>
    <row r="9039" spans="2:8">
      <c r="B9039" s="27"/>
      <c r="C9039" s="27"/>
      <c r="D9039" s="27"/>
      <c r="E9039" s="27"/>
      <c r="F9039" s="26"/>
      <c r="G9039" s="28" t="str">
        <f t="shared" si="149"/>
        <v/>
      </c>
      <c r="H9039" s="31"/>
    </row>
    <row r="9040" spans="2:8">
      <c r="B9040" s="27"/>
      <c r="C9040" s="27"/>
      <c r="D9040" s="27"/>
      <c r="E9040" s="27"/>
      <c r="F9040" s="26"/>
      <c r="G9040" s="28" t="str">
        <f t="shared" si="149"/>
        <v/>
      </c>
      <c r="H9040" s="31"/>
    </row>
    <row r="9041" spans="2:8">
      <c r="B9041" s="27"/>
      <c r="C9041" s="27"/>
      <c r="D9041" s="27"/>
      <c r="E9041" s="27"/>
      <c r="F9041" s="26"/>
      <c r="G9041" s="28" t="str">
        <f t="shared" si="149"/>
        <v/>
      </c>
      <c r="H9041" s="31"/>
    </row>
    <row r="9042" spans="2:8">
      <c r="B9042" s="27"/>
      <c r="C9042" s="27"/>
      <c r="D9042" s="27"/>
      <c r="E9042" s="27"/>
      <c r="F9042" s="26"/>
      <c r="G9042" s="28" t="str">
        <f t="shared" si="149"/>
        <v/>
      </c>
      <c r="H9042" s="31"/>
    </row>
    <row r="9043" spans="2:8">
      <c r="B9043" s="27"/>
      <c r="C9043" s="27"/>
      <c r="D9043" s="27"/>
      <c r="E9043" s="27"/>
      <c r="F9043" s="26"/>
      <c r="G9043" s="28" t="str">
        <f t="shared" si="149"/>
        <v/>
      </c>
      <c r="H9043" s="31"/>
    </row>
    <row r="9044" spans="2:8">
      <c r="B9044" s="27"/>
      <c r="C9044" s="27"/>
      <c r="D9044" s="27"/>
      <c r="E9044" s="27"/>
      <c r="F9044" s="26"/>
      <c r="G9044" s="28" t="str">
        <f t="shared" si="149"/>
        <v/>
      </c>
      <c r="H9044" s="31"/>
    </row>
    <row r="9045" spans="2:8">
      <c r="B9045" s="27"/>
      <c r="C9045" s="27"/>
      <c r="D9045" s="27"/>
      <c r="E9045" s="27"/>
      <c r="F9045" s="26"/>
      <c r="G9045" s="28" t="str">
        <f t="shared" si="149"/>
        <v/>
      </c>
      <c r="H9045" s="31"/>
    </row>
    <row r="9046" spans="2:8">
      <c r="B9046" s="27"/>
      <c r="C9046" s="27"/>
      <c r="D9046" s="27"/>
      <c r="E9046" s="27"/>
      <c r="F9046" s="26"/>
      <c r="G9046" s="28" t="str">
        <f t="shared" si="149"/>
        <v/>
      </c>
      <c r="H9046" s="31"/>
    </row>
    <row r="9047" spans="2:8">
      <c r="B9047" s="27"/>
      <c r="C9047" s="27"/>
      <c r="D9047" s="27"/>
      <c r="E9047" s="27"/>
      <c r="F9047" s="26"/>
      <c r="G9047" s="28" t="str">
        <f t="shared" si="149"/>
        <v/>
      </c>
      <c r="H9047" s="31"/>
    </row>
    <row r="9048" spans="2:8">
      <c r="B9048" s="27"/>
      <c r="C9048" s="27"/>
      <c r="D9048" s="27"/>
      <c r="E9048" s="27"/>
      <c r="F9048" s="26"/>
      <c r="G9048" s="28" t="str">
        <f t="shared" si="149"/>
        <v/>
      </c>
      <c r="H9048" s="31"/>
    </row>
    <row r="9049" spans="2:8">
      <c r="B9049" s="27"/>
      <c r="C9049" s="27"/>
      <c r="D9049" s="27"/>
      <c r="E9049" s="27"/>
      <c r="F9049" s="26"/>
      <c r="G9049" s="28" t="str">
        <f t="shared" si="149"/>
        <v/>
      </c>
      <c r="H9049" s="31"/>
    </row>
    <row r="9050" spans="2:8">
      <c r="B9050" s="27"/>
      <c r="C9050" s="27"/>
      <c r="D9050" s="27"/>
      <c r="E9050" s="27"/>
      <c r="F9050" s="26"/>
      <c r="G9050" s="28" t="str">
        <f t="shared" si="149"/>
        <v/>
      </c>
      <c r="H9050" s="31"/>
    </row>
    <row r="9051" spans="2:8">
      <c r="B9051" s="27"/>
      <c r="C9051" s="27"/>
      <c r="D9051" s="27"/>
      <c r="E9051" s="27"/>
      <c r="F9051" s="26"/>
      <c r="G9051" s="28" t="str">
        <f t="shared" si="149"/>
        <v/>
      </c>
      <c r="H9051" s="31"/>
    </row>
    <row r="9052" spans="2:8">
      <c r="B9052" s="27"/>
      <c r="C9052" s="27"/>
      <c r="D9052" s="27"/>
      <c r="E9052" s="27"/>
      <c r="F9052" s="26"/>
      <c r="G9052" s="28" t="str">
        <f t="shared" si="149"/>
        <v/>
      </c>
      <c r="H9052" s="31"/>
    </row>
    <row r="9053" spans="2:8">
      <c r="B9053" s="27"/>
      <c r="C9053" s="27"/>
      <c r="D9053" s="27"/>
      <c r="E9053" s="27"/>
      <c r="F9053" s="26"/>
      <c r="G9053" s="28" t="str">
        <f t="shared" si="149"/>
        <v/>
      </c>
      <c r="H9053" s="31"/>
    </row>
    <row r="9054" spans="2:8">
      <c r="B9054" s="27"/>
      <c r="C9054" s="27"/>
      <c r="D9054" s="27"/>
      <c r="E9054" s="27"/>
      <c r="F9054" s="26"/>
      <c r="G9054" s="28" t="str">
        <f t="shared" si="149"/>
        <v/>
      </c>
      <c r="H9054" s="31"/>
    </row>
    <row r="9055" spans="2:8">
      <c r="B9055" s="27"/>
      <c r="C9055" s="27"/>
      <c r="D9055" s="27"/>
      <c r="E9055" s="27"/>
      <c r="F9055" s="26"/>
      <c r="G9055" s="28" t="str">
        <f t="shared" si="149"/>
        <v/>
      </c>
      <c r="H9055" s="31"/>
    </row>
    <row r="9056" spans="2:8">
      <c r="B9056" s="27"/>
      <c r="C9056" s="27"/>
      <c r="D9056" s="27"/>
      <c r="E9056" s="27"/>
      <c r="F9056" s="26"/>
      <c r="G9056" s="28" t="str">
        <f t="shared" si="149"/>
        <v/>
      </c>
      <c r="H9056" s="31"/>
    </row>
    <row r="9057" spans="2:8">
      <c r="B9057" s="27"/>
      <c r="C9057" s="27"/>
      <c r="D9057" s="27"/>
      <c r="E9057" s="27"/>
      <c r="F9057" s="26"/>
      <c r="G9057" s="28" t="str">
        <f t="shared" si="149"/>
        <v/>
      </c>
      <c r="H9057" s="31"/>
    </row>
    <row r="9058" spans="2:8">
      <c r="B9058" s="27"/>
      <c r="C9058" s="27"/>
      <c r="D9058" s="27"/>
      <c r="E9058" s="27"/>
      <c r="F9058" s="26"/>
      <c r="G9058" s="28" t="str">
        <f t="shared" si="149"/>
        <v/>
      </c>
      <c r="H9058" s="31"/>
    </row>
    <row r="9059" spans="2:8">
      <c r="B9059" s="27"/>
      <c r="C9059" s="27"/>
      <c r="D9059" s="27"/>
      <c r="E9059" s="27"/>
      <c r="F9059" s="26"/>
      <c r="G9059" s="28" t="str">
        <f t="shared" si="149"/>
        <v/>
      </c>
      <c r="H9059" s="31"/>
    </row>
    <row r="9060" spans="2:8">
      <c r="B9060" s="27"/>
      <c r="C9060" s="27"/>
      <c r="D9060" s="27"/>
      <c r="E9060" s="27"/>
      <c r="F9060" s="26"/>
      <c r="G9060" s="28" t="str">
        <f t="shared" si="149"/>
        <v/>
      </c>
      <c r="H9060" s="31"/>
    </row>
    <row r="9061" spans="2:8">
      <c r="B9061" s="27"/>
      <c r="C9061" s="27"/>
      <c r="D9061" s="27"/>
      <c r="E9061" s="27"/>
      <c r="F9061" s="26"/>
      <c r="G9061" s="28" t="str">
        <f t="shared" si="149"/>
        <v/>
      </c>
      <c r="H9061" s="31"/>
    </row>
    <row r="9062" spans="2:8">
      <c r="B9062" s="27"/>
      <c r="C9062" s="27"/>
      <c r="D9062" s="27"/>
      <c r="E9062" s="27"/>
      <c r="F9062" s="26"/>
      <c r="G9062" s="28" t="str">
        <f t="shared" si="149"/>
        <v/>
      </c>
      <c r="H9062" s="31"/>
    </row>
    <row r="9063" spans="2:8">
      <c r="B9063" s="27"/>
      <c r="C9063" s="27"/>
      <c r="D9063" s="27"/>
      <c r="E9063" s="27"/>
      <c r="F9063" s="26"/>
      <c r="G9063" s="28" t="str">
        <f t="shared" si="149"/>
        <v/>
      </c>
      <c r="H9063" s="31"/>
    </row>
    <row r="9064" spans="2:8">
      <c r="B9064" s="27"/>
      <c r="C9064" s="27"/>
      <c r="D9064" s="27"/>
      <c r="E9064" s="27"/>
      <c r="F9064" s="26"/>
      <c r="G9064" s="28" t="str">
        <f t="shared" si="149"/>
        <v/>
      </c>
      <c r="H9064" s="31"/>
    </row>
    <row r="9065" spans="2:8">
      <c r="B9065" s="27"/>
      <c r="C9065" s="27"/>
      <c r="D9065" s="27"/>
      <c r="E9065" s="27"/>
      <c r="F9065" s="26"/>
      <c r="G9065" s="28" t="str">
        <f t="shared" ref="G9065:G9128" si="150">IF(F9065="","",IF(F9065="EI",4,IF(F9065="EO",5.2,IF(F9065="EQ",3.9,IF(F9065="ILF",7.5,IF(F9065="EIF",5.4))))))</f>
        <v/>
      </c>
      <c r="H9065" s="31"/>
    </row>
    <row r="9066" spans="2:8">
      <c r="B9066" s="27"/>
      <c r="C9066" s="27"/>
      <c r="D9066" s="27"/>
      <c r="E9066" s="27"/>
      <c r="F9066" s="26"/>
      <c r="G9066" s="28" t="str">
        <f t="shared" si="150"/>
        <v/>
      </c>
      <c r="H9066" s="31"/>
    </row>
    <row r="9067" spans="2:8">
      <c r="B9067" s="27"/>
      <c r="C9067" s="27"/>
      <c r="D9067" s="27"/>
      <c r="E9067" s="27"/>
      <c r="F9067" s="26"/>
      <c r="G9067" s="28" t="str">
        <f t="shared" si="150"/>
        <v/>
      </c>
      <c r="H9067" s="31"/>
    </row>
    <row r="9068" spans="2:8">
      <c r="B9068" s="27"/>
      <c r="C9068" s="27"/>
      <c r="D9068" s="27"/>
      <c r="E9068" s="27"/>
      <c r="F9068" s="26"/>
      <c r="G9068" s="28" t="str">
        <f t="shared" si="150"/>
        <v/>
      </c>
      <c r="H9068" s="31"/>
    </row>
    <row r="9069" spans="2:8">
      <c r="B9069" s="27"/>
      <c r="C9069" s="27"/>
      <c r="D9069" s="27"/>
      <c r="E9069" s="27"/>
      <c r="F9069" s="26"/>
      <c r="G9069" s="28" t="str">
        <f t="shared" si="150"/>
        <v/>
      </c>
      <c r="H9069" s="31"/>
    </row>
    <row r="9070" spans="2:8">
      <c r="B9070" s="27"/>
      <c r="C9070" s="27"/>
      <c r="D9070" s="27"/>
      <c r="E9070" s="27"/>
      <c r="F9070" s="26"/>
      <c r="G9070" s="28" t="str">
        <f t="shared" si="150"/>
        <v/>
      </c>
      <c r="H9070" s="31"/>
    </row>
    <row r="9071" spans="2:8">
      <c r="B9071" s="27"/>
      <c r="C9071" s="27"/>
      <c r="D9071" s="27"/>
      <c r="E9071" s="27"/>
      <c r="F9071" s="26"/>
      <c r="G9071" s="28" t="str">
        <f t="shared" si="150"/>
        <v/>
      </c>
      <c r="H9071" s="31"/>
    </row>
    <row r="9072" spans="2:8">
      <c r="B9072" s="27"/>
      <c r="C9072" s="27"/>
      <c r="D9072" s="27"/>
      <c r="E9072" s="27"/>
      <c r="F9072" s="26"/>
      <c r="G9072" s="28" t="str">
        <f t="shared" si="150"/>
        <v/>
      </c>
      <c r="H9072" s="31"/>
    </row>
    <row r="9073" spans="2:8">
      <c r="B9073" s="27"/>
      <c r="C9073" s="27"/>
      <c r="D9073" s="27"/>
      <c r="E9073" s="27"/>
      <c r="F9073" s="26"/>
      <c r="G9073" s="28" t="str">
        <f t="shared" si="150"/>
        <v/>
      </c>
      <c r="H9073" s="31"/>
    </row>
    <row r="9074" spans="2:8">
      <c r="B9074" s="27"/>
      <c r="C9074" s="27"/>
      <c r="D9074" s="27"/>
      <c r="E9074" s="27"/>
      <c r="F9074" s="26"/>
      <c r="G9074" s="28" t="str">
        <f t="shared" si="150"/>
        <v/>
      </c>
      <c r="H9074" s="31"/>
    </row>
    <row r="9075" spans="2:8">
      <c r="B9075" s="27"/>
      <c r="C9075" s="27"/>
      <c r="D9075" s="27"/>
      <c r="E9075" s="27"/>
      <c r="F9075" s="26"/>
      <c r="G9075" s="28" t="str">
        <f t="shared" si="150"/>
        <v/>
      </c>
      <c r="H9075" s="31"/>
    </row>
    <row r="9076" spans="2:8">
      <c r="B9076" s="27"/>
      <c r="C9076" s="27"/>
      <c r="D9076" s="27"/>
      <c r="E9076" s="27"/>
      <c r="F9076" s="26"/>
      <c r="G9076" s="28" t="str">
        <f t="shared" si="150"/>
        <v/>
      </c>
      <c r="H9076" s="31"/>
    </row>
    <row r="9077" spans="2:8">
      <c r="B9077" s="27"/>
      <c r="C9077" s="27"/>
      <c r="D9077" s="27"/>
      <c r="E9077" s="27"/>
      <c r="F9077" s="26"/>
      <c r="G9077" s="28" t="str">
        <f t="shared" si="150"/>
        <v/>
      </c>
      <c r="H9077" s="31"/>
    </row>
    <row r="9078" spans="2:8">
      <c r="B9078" s="27"/>
      <c r="C9078" s="27"/>
      <c r="D9078" s="27"/>
      <c r="E9078" s="27"/>
      <c r="F9078" s="26"/>
      <c r="G9078" s="28" t="str">
        <f t="shared" si="150"/>
        <v/>
      </c>
      <c r="H9078" s="31"/>
    </row>
    <row r="9079" spans="2:8">
      <c r="B9079" s="27"/>
      <c r="C9079" s="27"/>
      <c r="D9079" s="27"/>
      <c r="E9079" s="27"/>
      <c r="F9079" s="26"/>
      <c r="G9079" s="28" t="str">
        <f t="shared" si="150"/>
        <v/>
      </c>
      <c r="H9079" s="31"/>
    </row>
    <row r="9080" spans="2:8">
      <c r="B9080" s="27"/>
      <c r="C9080" s="27"/>
      <c r="D9080" s="27"/>
      <c r="E9080" s="27"/>
      <c r="F9080" s="26"/>
      <c r="G9080" s="28" t="str">
        <f t="shared" si="150"/>
        <v/>
      </c>
      <c r="H9080" s="31"/>
    </row>
    <row r="9081" spans="2:8">
      <c r="B9081" s="27"/>
      <c r="C9081" s="27"/>
      <c r="D9081" s="27"/>
      <c r="E9081" s="27"/>
      <c r="F9081" s="26"/>
      <c r="G9081" s="28" t="str">
        <f t="shared" si="150"/>
        <v/>
      </c>
      <c r="H9081" s="31"/>
    </row>
    <row r="9082" spans="2:8">
      <c r="B9082" s="27"/>
      <c r="C9082" s="27"/>
      <c r="D9082" s="27"/>
      <c r="E9082" s="27"/>
      <c r="F9082" s="26"/>
      <c r="G9082" s="28" t="str">
        <f t="shared" si="150"/>
        <v/>
      </c>
      <c r="H9082" s="31"/>
    </row>
    <row r="9083" spans="2:8">
      <c r="B9083" s="27"/>
      <c r="C9083" s="27"/>
      <c r="D9083" s="27"/>
      <c r="E9083" s="27"/>
      <c r="F9083" s="26"/>
      <c r="G9083" s="28" t="str">
        <f t="shared" si="150"/>
        <v/>
      </c>
      <c r="H9083" s="31"/>
    </row>
    <row r="9084" spans="2:8">
      <c r="B9084" s="27"/>
      <c r="C9084" s="27"/>
      <c r="D9084" s="27"/>
      <c r="E9084" s="27"/>
      <c r="F9084" s="26"/>
      <c r="G9084" s="28" t="str">
        <f t="shared" si="150"/>
        <v/>
      </c>
      <c r="H9084" s="31"/>
    </row>
    <row r="9085" spans="2:8">
      <c r="B9085" s="27"/>
      <c r="C9085" s="27"/>
      <c r="D9085" s="27"/>
      <c r="E9085" s="27"/>
      <c r="F9085" s="26"/>
      <c r="G9085" s="28" t="str">
        <f t="shared" si="150"/>
        <v/>
      </c>
      <c r="H9085" s="31"/>
    </row>
    <row r="9086" spans="2:8">
      <c r="B9086" s="27"/>
      <c r="C9086" s="27"/>
      <c r="D9086" s="27"/>
      <c r="E9086" s="27"/>
      <c r="F9086" s="26"/>
      <c r="G9086" s="28" t="str">
        <f t="shared" si="150"/>
        <v/>
      </c>
      <c r="H9086" s="31"/>
    </row>
    <row r="9087" spans="2:8">
      <c r="B9087" s="27"/>
      <c r="C9087" s="27"/>
      <c r="D9087" s="27"/>
      <c r="E9087" s="27"/>
      <c r="F9087" s="26"/>
      <c r="G9087" s="28" t="str">
        <f t="shared" si="150"/>
        <v/>
      </c>
      <c r="H9087" s="31"/>
    </row>
    <row r="9088" spans="2:8">
      <c r="B9088" s="27"/>
      <c r="C9088" s="27"/>
      <c r="D9088" s="27"/>
      <c r="E9088" s="27"/>
      <c r="F9088" s="26"/>
      <c r="G9088" s="28" t="str">
        <f t="shared" si="150"/>
        <v/>
      </c>
      <c r="H9088" s="31"/>
    </row>
    <row r="9089" spans="2:8">
      <c r="B9089" s="27"/>
      <c r="C9089" s="27"/>
      <c r="D9089" s="27"/>
      <c r="E9089" s="27"/>
      <c r="F9089" s="26"/>
      <c r="G9089" s="28" t="str">
        <f t="shared" si="150"/>
        <v/>
      </c>
      <c r="H9089" s="31"/>
    </row>
    <row r="9090" spans="2:8">
      <c r="B9090" s="27"/>
      <c r="C9090" s="27"/>
      <c r="D9090" s="27"/>
      <c r="E9090" s="27"/>
      <c r="F9090" s="26"/>
      <c r="G9090" s="28" t="str">
        <f t="shared" si="150"/>
        <v/>
      </c>
      <c r="H9090" s="31"/>
    </row>
    <row r="9091" spans="2:8">
      <c r="B9091" s="27"/>
      <c r="C9091" s="27"/>
      <c r="D9091" s="27"/>
      <c r="E9091" s="27"/>
      <c r="F9091" s="26"/>
      <c r="G9091" s="28" t="str">
        <f t="shared" si="150"/>
        <v/>
      </c>
      <c r="H9091" s="31"/>
    </row>
    <row r="9092" spans="2:8">
      <c r="B9092" s="27"/>
      <c r="C9092" s="27"/>
      <c r="D9092" s="27"/>
      <c r="E9092" s="27"/>
      <c r="F9092" s="26"/>
      <c r="G9092" s="28" t="str">
        <f t="shared" si="150"/>
        <v/>
      </c>
      <c r="H9092" s="31"/>
    </row>
    <row r="9093" spans="2:8">
      <c r="B9093" s="27"/>
      <c r="C9093" s="27"/>
      <c r="D9093" s="27"/>
      <c r="E9093" s="27"/>
      <c r="F9093" s="26"/>
      <c r="G9093" s="28" t="str">
        <f t="shared" si="150"/>
        <v/>
      </c>
      <c r="H9093" s="31"/>
    </row>
    <row r="9094" spans="2:8">
      <c r="B9094" s="27"/>
      <c r="C9094" s="27"/>
      <c r="D9094" s="27"/>
      <c r="E9094" s="27"/>
      <c r="F9094" s="26"/>
      <c r="G9094" s="28" t="str">
        <f t="shared" si="150"/>
        <v/>
      </c>
      <c r="H9094" s="31"/>
    </row>
    <row r="9095" spans="2:8">
      <c r="B9095" s="27"/>
      <c r="C9095" s="27"/>
      <c r="D9095" s="27"/>
      <c r="E9095" s="27"/>
      <c r="F9095" s="26"/>
      <c r="G9095" s="28" t="str">
        <f t="shared" si="150"/>
        <v/>
      </c>
      <c r="H9095" s="31"/>
    </row>
    <row r="9096" spans="2:8">
      <c r="B9096" s="27"/>
      <c r="C9096" s="27"/>
      <c r="D9096" s="27"/>
      <c r="E9096" s="27"/>
      <c r="F9096" s="26"/>
      <c r="G9096" s="28" t="str">
        <f t="shared" si="150"/>
        <v/>
      </c>
      <c r="H9096" s="31"/>
    </row>
    <row r="9097" spans="2:8">
      <c r="B9097" s="27"/>
      <c r="C9097" s="27"/>
      <c r="D9097" s="27"/>
      <c r="E9097" s="27"/>
      <c r="F9097" s="26"/>
      <c r="G9097" s="28" t="str">
        <f t="shared" si="150"/>
        <v/>
      </c>
      <c r="H9097" s="31"/>
    </row>
    <row r="9098" spans="2:8">
      <c r="B9098" s="27"/>
      <c r="C9098" s="27"/>
      <c r="D9098" s="27"/>
      <c r="E9098" s="27"/>
      <c r="F9098" s="26"/>
      <c r="G9098" s="28" t="str">
        <f t="shared" si="150"/>
        <v/>
      </c>
      <c r="H9098" s="31"/>
    </row>
    <row r="9099" spans="2:8">
      <c r="B9099" s="27"/>
      <c r="C9099" s="27"/>
      <c r="D9099" s="27"/>
      <c r="E9099" s="27"/>
      <c r="F9099" s="26"/>
      <c r="G9099" s="28" t="str">
        <f t="shared" si="150"/>
        <v/>
      </c>
      <c r="H9099" s="31"/>
    </row>
    <row r="9100" spans="2:8">
      <c r="B9100" s="27"/>
      <c r="C9100" s="27"/>
      <c r="D9100" s="27"/>
      <c r="E9100" s="27"/>
      <c r="F9100" s="26"/>
      <c r="G9100" s="28" t="str">
        <f t="shared" si="150"/>
        <v/>
      </c>
      <c r="H9100" s="31"/>
    </row>
    <row r="9101" spans="2:8">
      <c r="B9101" s="27"/>
      <c r="C9101" s="27"/>
      <c r="D9101" s="27"/>
      <c r="E9101" s="27"/>
      <c r="F9101" s="26"/>
      <c r="G9101" s="28" t="str">
        <f t="shared" si="150"/>
        <v/>
      </c>
      <c r="H9101" s="31"/>
    </row>
    <row r="9102" spans="2:8">
      <c r="B9102" s="27"/>
      <c r="C9102" s="27"/>
      <c r="D9102" s="27"/>
      <c r="E9102" s="27"/>
      <c r="F9102" s="26"/>
      <c r="G9102" s="28" t="str">
        <f t="shared" si="150"/>
        <v/>
      </c>
      <c r="H9102" s="31"/>
    </row>
    <row r="9103" spans="2:8">
      <c r="B9103" s="27"/>
      <c r="C9103" s="27"/>
      <c r="D9103" s="27"/>
      <c r="E9103" s="27"/>
      <c r="F9103" s="26"/>
      <c r="G9103" s="28" t="str">
        <f t="shared" si="150"/>
        <v/>
      </c>
      <c r="H9103" s="31"/>
    </row>
    <row r="9104" spans="2:8">
      <c r="B9104" s="27"/>
      <c r="C9104" s="27"/>
      <c r="D9104" s="27"/>
      <c r="E9104" s="27"/>
      <c r="F9104" s="26"/>
      <c r="G9104" s="28" t="str">
        <f t="shared" si="150"/>
        <v/>
      </c>
      <c r="H9104" s="31"/>
    </row>
    <row r="9105" spans="2:8">
      <c r="B9105" s="27"/>
      <c r="C9105" s="27"/>
      <c r="D9105" s="27"/>
      <c r="E9105" s="27"/>
      <c r="F9105" s="26"/>
      <c r="G9105" s="28" t="str">
        <f t="shared" si="150"/>
        <v/>
      </c>
      <c r="H9105" s="31"/>
    </row>
    <row r="9106" spans="2:8">
      <c r="B9106" s="27"/>
      <c r="C9106" s="27"/>
      <c r="D9106" s="27"/>
      <c r="E9106" s="27"/>
      <c r="F9106" s="26"/>
      <c r="G9106" s="28" t="str">
        <f t="shared" si="150"/>
        <v/>
      </c>
      <c r="H9106" s="31"/>
    </row>
    <row r="9107" spans="2:8">
      <c r="B9107" s="27"/>
      <c r="C9107" s="27"/>
      <c r="D9107" s="27"/>
      <c r="E9107" s="27"/>
      <c r="F9107" s="26"/>
      <c r="G9107" s="28" t="str">
        <f t="shared" si="150"/>
        <v/>
      </c>
      <c r="H9107" s="31"/>
    </row>
    <row r="9108" spans="2:8">
      <c r="B9108" s="27"/>
      <c r="C9108" s="27"/>
      <c r="D9108" s="27"/>
      <c r="E9108" s="27"/>
      <c r="F9108" s="26"/>
      <c r="G9108" s="28" t="str">
        <f t="shared" si="150"/>
        <v/>
      </c>
      <c r="H9108" s="31"/>
    </row>
    <row r="9109" spans="2:8">
      <c r="B9109" s="27"/>
      <c r="C9109" s="27"/>
      <c r="D9109" s="27"/>
      <c r="E9109" s="27"/>
      <c r="F9109" s="26"/>
      <c r="G9109" s="28" t="str">
        <f t="shared" si="150"/>
        <v/>
      </c>
      <c r="H9109" s="31"/>
    </row>
    <row r="9110" spans="2:8">
      <c r="B9110" s="27"/>
      <c r="C9110" s="27"/>
      <c r="D9110" s="27"/>
      <c r="E9110" s="27"/>
      <c r="F9110" s="26"/>
      <c r="G9110" s="28" t="str">
        <f t="shared" si="150"/>
        <v/>
      </c>
      <c r="H9110" s="31"/>
    </row>
    <row r="9111" spans="2:8">
      <c r="B9111" s="27"/>
      <c r="C9111" s="27"/>
      <c r="D9111" s="27"/>
      <c r="E9111" s="27"/>
      <c r="F9111" s="26"/>
      <c r="G9111" s="28" t="str">
        <f t="shared" si="150"/>
        <v/>
      </c>
      <c r="H9111" s="31"/>
    </row>
    <row r="9112" spans="2:8">
      <c r="B9112" s="27"/>
      <c r="C9112" s="27"/>
      <c r="D9112" s="27"/>
      <c r="E9112" s="27"/>
      <c r="F9112" s="26"/>
      <c r="G9112" s="28" t="str">
        <f t="shared" si="150"/>
        <v/>
      </c>
      <c r="H9112" s="31"/>
    </row>
    <row r="9113" spans="2:8">
      <c r="B9113" s="27"/>
      <c r="C9113" s="27"/>
      <c r="D9113" s="27"/>
      <c r="E9113" s="27"/>
      <c r="F9113" s="26"/>
      <c r="G9113" s="28" t="str">
        <f t="shared" si="150"/>
        <v/>
      </c>
      <c r="H9113" s="31"/>
    </row>
    <row r="9114" spans="2:8">
      <c r="B9114" s="27"/>
      <c r="C9114" s="27"/>
      <c r="D9114" s="27"/>
      <c r="E9114" s="27"/>
      <c r="F9114" s="26"/>
      <c r="G9114" s="28" t="str">
        <f t="shared" si="150"/>
        <v/>
      </c>
      <c r="H9114" s="31"/>
    </row>
    <row r="9115" spans="2:8">
      <c r="B9115" s="27"/>
      <c r="C9115" s="27"/>
      <c r="D9115" s="27"/>
      <c r="E9115" s="27"/>
      <c r="F9115" s="26"/>
      <c r="G9115" s="28" t="str">
        <f t="shared" si="150"/>
        <v/>
      </c>
      <c r="H9115" s="31"/>
    </row>
    <row r="9116" spans="2:8">
      <c r="B9116" s="27"/>
      <c r="C9116" s="27"/>
      <c r="D9116" s="27"/>
      <c r="E9116" s="27"/>
      <c r="F9116" s="26"/>
      <c r="G9116" s="28" t="str">
        <f t="shared" si="150"/>
        <v/>
      </c>
      <c r="H9116" s="31"/>
    </row>
    <row r="9117" spans="2:8">
      <c r="B9117" s="27"/>
      <c r="C9117" s="27"/>
      <c r="D9117" s="27"/>
      <c r="E9117" s="27"/>
      <c r="F9117" s="26"/>
      <c r="G9117" s="28" t="str">
        <f t="shared" si="150"/>
        <v/>
      </c>
      <c r="H9117" s="31"/>
    </row>
    <row r="9118" spans="2:8">
      <c r="B9118" s="27"/>
      <c r="C9118" s="27"/>
      <c r="D9118" s="27"/>
      <c r="E9118" s="27"/>
      <c r="F9118" s="26"/>
      <c r="G9118" s="28" t="str">
        <f t="shared" si="150"/>
        <v/>
      </c>
      <c r="H9118" s="31"/>
    </row>
    <row r="9119" spans="2:8">
      <c r="B9119" s="27"/>
      <c r="C9119" s="27"/>
      <c r="D9119" s="27"/>
      <c r="E9119" s="27"/>
      <c r="F9119" s="26"/>
      <c r="G9119" s="28" t="str">
        <f t="shared" si="150"/>
        <v/>
      </c>
      <c r="H9119" s="31"/>
    </row>
    <row r="9120" spans="2:8">
      <c r="B9120" s="27"/>
      <c r="C9120" s="27"/>
      <c r="D9120" s="27"/>
      <c r="E9120" s="27"/>
      <c r="F9120" s="26"/>
      <c r="G9120" s="28" t="str">
        <f t="shared" si="150"/>
        <v/>
      </c>
      <c r="H9120" s="31"/>
    </row>
    <row r="9121" spans="2:8">
      <c r="B9121" s="27"/>
      <c r="C9121" s="27"/>
      <c r="D9121" s="27"/>
      <c r="E9121" s="27"/>
      <c r="F9121" s="26"/>
      <c r="G9121" s="28" t="str">
        <f t="shared" si="150"/>
        <v/>
      </c>
      <c r="H9121" s="31"/>
    </row>
    <row r="9122" spans="2:8">
      <c r="B9122" s="27"/>
      <c r="C9122" s="27"/>
      <c r="D9122" s="27"/>
      <c r="E9122" s="27"/>
      <c r="F9122" s="26"/>
      <c r="G9122" s="28" t="str">
        <f t="shared" si="150"/>
        <v/>
      </c>
      <c r="H9122" s="31"/>
    </row>
    <row r="9123" spans="2:8">
      <c r="B9123" s="27"/>
      <c r="C9123" s="27"/>
      <c r="D9123" s="27"/>
      <c r="E9123" s="27"/>
      <c r="F9123" s="26"/>
      <c r="G9123" s="28" t="str">
        <f t="shared" si="150"/>
        <v/>
      </c>
      <c r="H9123" s="31"/>
    </row>
    <row r="9124" spans="2:8">
      <c r="B9124" s="27"/>
      <c r="C9124" s="27"/>
      <c r="D9124" s="27"/>
      <c r="E9124" s="27"/>
      <c r="F9124" s="26"/>
      <c r="G9124" s="28" t="str">
        <f t="shared" si="150"/>
        <v/>
      </c>
      <c r="H9124" s="31"/>
    </row>
    <row r="9125" spans="2:8">
      <c r="B9125" s="27"/>
      <c r="C9125" s="27"/>
      <c r="D9125" s="27"/>
      <c r="E9125" s="27"/>
      <c r="F9125" s="26"/>
      <c r="G9125" s="28" t="str">
        <f t="shared" si="150"/>
        <v/>
      </c>
      <c r="H9125" s="31"/>
    </row>
    <row r="9126" spans="2:8">
      <c r="B9126" s="27"/>
      <c r="C9126" s="27"/>
      <c r="D9126" s="27"/>
      <c r="E9126" s="27"/>
      <c r="F9126" s="26"/>
      <c r="G9126" s="28" t="str">
        <f t="shared" si="150"/>
        <v/>
      </c>
      <c r="H9126" s="31"/>
    </row>
    <row r="9127" spans="2:8">
      <c r="B9127" s="27"/>
      <c r="C9127" s="27"/>
      <c r="D9127" s="27"/>
      <c r="E9127" s="27"/>
      <c r="F9127" s="26"/>
      <c r="G9127" s="28" t="str">
        <f t="shared" si="150"/>
        <v/>
      </c>
      <c r="H9127" s="31"/>
    </row>
    <row r="9128" spans="2:8">
      <c r="B9128" s="27"/>
      <c r="C9128" s="27"/>
      <c r="D9128" s="27"/>
      <c r="E9128" s="27"/>
      <c r="F9128" s="26"/>
      <c r="G9128" s="28" t="str">
        <f t="shared" si="150"/>
        <v/>
      </c>
      <c r="H9128" s="31"/>
    </row>
    <row r="9129" spans="2:8">
      <c r="B9129" s="27"/>
      <c r="C9129" s="27"/>
      <c r="D9129" s="27"/>
      <c r="E9129" s="27"/>
      <c r="F9129" s="26"/>
      <c r="G9129" s="28" t="str">
        <f t="shared" ref="G9129:G9192" si="151">IF(F9129="","",IF(F9129="EI",4,IF(F9129="EO",5.2,IF(F9129="EQ",3.9,IF(F9129="ILF",7.5,IF(F9129="EIF",5.4))))))</f>
        <v/>
      </c>
      <c r="H9129" s="31"/>
    </row>
    <row r="9130" spans="2:8">
      <c r="B9130" s="27"/>
      <c r="C9130" s="27"/>
      <c r="D9130" s="27"/>
      <c r="E9130" s="27"/>
      <c r="F9130" s="26"/>
      <c r="G9130" s="28" t="str">
        <f t="shared" si="151"/>
        <v/>
      </c>
      <c r="H9130" s="31"/>
    </row>
    <row r="9131" spans="2:8">
      <c r="B9131" s="27"/>
      <c r="C9131" s="27"/>
      <c r="D9131" s="27"/>
      <c r="E9131" s="27"/>
      <c r="F9131" s="26"/>
      <c r="G9131" s="28" t="str">
        <f t="shared" si="151"/>
        <v/>
      </c>
      <c r="H9131" s="31"/>
    </row>
    <row r="9132" spans="2:8">
      <c r="B9132" s="27"/>
      <c r="C9132" s="27"/>
      <c r="D9132" s="27"/>
      <c r="E9132" s="27"/>
      <c r="F9132" s="26"/>
      <c r="G9132" s="28" t="str">
        <f t="shared" si="151"/>
        <v/>
      </c>
      <c r="H9132" s="31"/>
    </row>
    <row r="9133" spans="2:8">
      <c r="B9133" s="27"/>
      <c r="C9133" s="27"/>
      <c r="D9133" s="27"/>
      <c r="E9133" s="27"/>
      <c r="F9133" s="26"/>
      <c r="G9133" s="28" t="str">
        <f t="shared" si="151"/>
        <v/>
      </c>
      <c r="H9133" s="31"/>
    </row>
    <row r="9134" spans="2:8">
      <c r="B9134" s="27"/>
      <c r="C9134" s="27"/>
      <c r="D9134" s="27"/>
      <c r="E9134" s="27"/>
      <c r="F9134" s="26"/>
      <c r="G9134" s="28" t="str">
        <f t="shared" si="151"/>
        <v/>
      </c>
      <c r="H9134" s="31"/>
    </row>
    <row r="9135" spans="2:8">
      <c r="B9135" s="27"/>
      <c r="C9135" s="27"/>
      <c r="D9135" s="27"/>
      <c r="E9135" s="27"/>
      <c r="F9135" s="26"/>
      <c r="G9135" s="28" t="str">
        <f t="shared" si="151"/>
        <v/>
      </c>
      <c r="H9135" s="31"/>
    </row>
    <row r="9136" spans="2:8">
      <c r="B9136" s="27"/>
      <c r="C9136" s="27"/>
      <c r="D9136" s="27"/>
      <c r="E9136" s="27"/>
      <c r="F9136" s="26"/>
      <c r="G9136" s="28" t="str">
        <f t="shared" si="151"/>
        <v/>
      </c>
      <c r="H9136" s="31"/>
    </row>
    <row r="9137" spans="2:8">
      <c r="B9137" s="27"/>
      <c r="C9137" s="27"/>
      <c r="D9137" s="27"/>
      <c r="E9137" s="27"/>
      <c r="F9137" s="26"/>
      <c r="G9137" s="28" t="str">
        <f t="shared" si="151"/>
        <v/>
      </c>
      <c r="H9137" s="31"/>
    </row>
    <row r="9138" spans="2:8">
      <c r="B9138" s="27"/>
      <c r="C9138" s="27"/>
      <c r="D9138" s="27"/>
      <c r="E9138" s="27"/>
      <c r="F9138" s="26"/>
      <c r="G9138" s="28" t="str">
        <f t="shared" si="151"/>
        <v/>
      </c>
      <c r="H9138" s="31"/>
    </row>
    <row r="9139" spans="2:8">
      <c r="B9139" s="27"/>
      <c r="C9139" s="27"/>
      <c r="D9139" s="27"/>
      <c r="E9139" s="27"/>
      <c r="F9139" s="26"/>
      <c r="G9139" s="28" t="str">
        <f t="shared" si="151"/>
        <v/>
      </c>
      <c r="H9139" s="31"/>
    </row>
    <row r="9140" spans="2:8">
      <c r="B9140" s="27"/>
      <c r="C9140" s="27"/>
      <c r="D9140" s="27"/>
      <c r="E9140" s="27"/>
      <c r="F9140" s="26"/>
      <c r="G9140" s="28" t="str">
        <f t="shared" si="151"/>
        <v/>
      </c>
      <c r="H9140" s="31"/>
    </row>
    <row r="9141" spans="2:8">
      <c r="B9141" s="27"/>
      <c r="C9141" s="27"/>
      <c r="D9141" s="27"/>
      <c r="E9141" s="27"/>
      <c r="F9141" s="26"/>
      <c r="G9141" s="28" t="str">
        <f t="shared" si="151"/>
        <v/>
      </c>
      <c r="H9141" s="31"/>
    </row>
    <row r="9142" spans="2:8">
      <c r="B9142" s="27"/>
      <c r="C9142" s="27"/>
      <c r="D9142" s="27"/>
      <c r="E9142" s="27"/>
      <c r="F9142" s="26"/>
      <c r="G9142" s="28" t="str">
        <f t="shared" si="151"/>
        <v/>
      </c>
      <c r="H9142" s="31"/>
    </row>
    <row r="9143" spans="2:8">
      <c r="B9143" s="27"/>
      <c r="C9143" s="27"/>
      <c r="D9143" s="27"/>
      <c r="E9143" s="27"/>
      <c r="F9143" s="26"/>
      <c r="G9143" s="28" t="str">
        <f t="shared" si="151"/>
        <v/>
      </c>
      <c r="H9143" s="31"/>
    </row>
    <row r="9144" spans="2:8">
      <c r="B9144" s="27"/>
      <c r="C9144" s="27"/>
      <c r="D9144" s="27"/>
      <c r="E9144" s="27"/>
      <c r="F9144" s="26"/>
      <c r="G9144" s="28" t="str">
        <f t="shared" si="151"/>
        <v/>
      </c>
      <c r="H9144" s="31"/>
    </row>
    <row r="9145" spans="2:8">
      <c r="B9145" s="27"/>
      <c r="C9145" s="27"/>
      <c r="D9145" s="27"/>
      <c r="E9145" s="27"/>
      <c r="F9145" s="26"/>
      <c r="G9145" s="28" t="str">
        <f t="shared" si="151"/>
        <v/>
      </c>
      <c r="H9145" s="31"/>
    </row>
    <row r="9146" spans="2:8">
      <c r="B9146" s="27"/>
      <c r="C9146" s="27"/>
      <c r="D9146" s="27"/>
      <c r="E9146" s="27"/>
      <c r="F9146" s="26"/>
      <c r="G9146" s="28" t="str">
        <f t="shared" si="151"/>
        <v/>
      </c>
      <c r="H9146" s="31"/>
    </row>
    <row r="9147" spans="2:8">
      <c r="B9147" s="27"/>
      <c r="C9147" s="27"/>
      <c r="D9147" s="27"/>
      <c r="E9147" s="27"/>
      <c r="F9147" s="26"/>
      <c r="G9147" s="28" t="str">
        <f t="shared" si="151"/>
        <v/>
      </c>
      <c r="H9147" s="31"/>
    </row>
    <row r="9148" spans="2:8">
      <c r="B9148" s="27"/>
      <c r="C9148" s="27"/>
      <c r="D9148" s="27"/>
      <c r="E9148" s="27"/>
      <c r="F9148" s="26"/>
      <c r="G9148" s="28" t="str">
        <f t="shared" si="151"/>
        <v/>
      </c>
      <c r="H9148" s="31"/>
    </row>
    <row r="9149" spans="2:8">
      <c r="B9149" s="27"/>
      <c r="C9149" s="27"/>
      <c r="D9149" s="27"/>
      <c r="E9149" s="27"/>
      <c r="F9149" s="26"/>
      <c r="G9149" s="28" t="str">
        <f t="shared" si="151"/>
        <v/>
      </c>
      <c r="H9149" s="31"/>
    </row>
    <row r="9150" spans="2:8">
      <c r="B9150" s="27"/>
      <c r="C9150" s="27"/>
      <c r="D9150" s="27"/>
      <c r="E9150" s="27"/>
      <c r="F9150" s="26"/>
      <c r="G9150" s="28" t="str">
        <f t="shared" si="151"/>
        <v/>
      </c>
      <c r="H9150" s="31"/>
    </row>
    <row r="9151" spans="2:8">
      <c r="B9151" s="27"/>
      <c r="C9151" s="27"/>
      <c r="D9151" s="27"/>
      <c r="E9151" s="27"/>
      <c r="F9151" s="26"/>
      <c r="G9151" s="28" t="str">
        <f t="shared" si="151"/>
        <v/>
      </c>
      <c r="H9151" s="31"/>
    </row>
    <row r="9152" spans="2:8">
      <c r="B9152" s="27"/>
      <c r="C9152" s="27"/>
      <c r="D9152" s="27"/>
      <c r="E9152" s="27"/>
      <c r="F9152" s="26"/>
      <c r="G9152" s="28" t="str">
        <f t="shared" si="151"/>
        <v/>
      </c>
      <c r="H9152" s="31"/>
    </row>
    <row r="9153" spans="2:8">
      <c r="B9153" s="27"/>
      <c r="C9153" s="27"/>
      <c r="D9153" s="27"/>
      <c r="E9153" s="27"/>
      <c r="F9153" s="26"/>
      <c r="G9153" s="28" t="str">
        <f t="shared" si="151"/>
        <v/>
      </c>
      <c r="H9153" s="31"/>
    </row>
    <row r="9154" spans="2:8">
      <c r="B9154" s="27"/>
      <c r="C9154" s="27"/>
      <c r="D9154" s="27"/>
      <c r="E9154" s="27"/>
      <c r="F9154" s="26"/>
      <c r="G9154" s="28" t="str">
        <f t="shared" si="151"/>
        <v/>
      </c>
      <c r="H9154" s="31"/>
    </row>
    <row r="9155" spans="2:8">
      <c r="B9155" s="27"/>
      <c r="C9155" s="27"/>
      <c r="D9155" s="27"/>
      <c r="E9155" s="27"/>
      <c r="F9155" s="26"/>
      <c r="G9155" s="28" t="str">
        <f t="shared" si="151"/>
        <v/>
      </c>
      <c r="H9155" s="31"/>
    </row>
    <row r="9156" spans="2:8">
      <c r="B9156" s="27"/>
      <c r="C9156" s="27"/>
      <c r="D9156" s="27"/>
      <c r="E9156" s="27"/>
      <c r="F9156" s="26"/>
      <c r="G9156" s="28" t="str">
        <f t="shared" si="151"/>
        <v/>
      </c>
      <c r="H9156" s="31"/>
    </row>
    <row r="9157" spans="2:8">
      <c r="B9157" s="27"/>
      <c r="C9157" s="27"/>
      <c r="D9157" s="27"/>
      <c r="E9157" s="27"/>
      <c r="F9157" s="26"/>
      <c r="G9157" s="28" t="str">
        <f t="shared" si="151"/>
        <v/>
      </c>
      <c r="H9157" s="31"/>
    </row>
    <row r="9158" spans="2:8">
      <c r="B9158" s="27"/>
      <c r="C9158" s="27"/>
      <c r="D9158" s="27"/>
      <c r="E9158" s="27"/>
      <c r="F9158" s="26"/>
      <c r="G9158" s="28" t="str">
        <f t="shared" si="151"/>
        <v/>
      </c>
      <c r="H9158" s="31"/>
    </row>
    <row r="9159" spans="2:8">
      <c r="B9159" s="27"/>
      <c r="C9159" s="27"/>
      <c r="D9159" s="27"/>
      <c r="E9159" s="27"/>
      <c r="F9159" s="26"/>
      <c r="G9159" s="28" t="str">
        <f t="shared" si="151"/>
        <v/>
      </c>
      <c r="H9159" s="31"/>
    </row>
    <row r="9160" spans="2:8">
      <c r="B9160" s="27"/>
      <c r="C9160" s="27"/>
      <c r="D9160" s="27"/>
      <c r="E9160" s="27"/>
      <c r="F9160" s="26"/>
      <c r="G9160" s="28" t="str">
        <f t="shared" si="151"/>
        <v/>
      </c>
      <c r="H9160" s="31"/>
    </row>
    <row r="9161" spans="2:8">
      <c r="B9161" s="27"/>
      <c r="C9161" s="27"/>
      <c r="D9161" s="27"/>
      <c r="E9161" s="27"/>
      <c r="F9161" s="26"/>
      <c r="G9161" s="28" t="str">
        <f t="shared" si="151"/>
        <v/>
      </c>
      <c r="H9161" s="31"/>
    </row>
    <row r="9162" spans="2:8">
      <c r="B9162" s="27"/>
      <c r="C9162" s="27"/>
      <c r="D9162" s="27"/>
      <c r="E9162" s="27"/>
      <c r="F9162" s="26"/>
      <c r="G9162" s="28" t="str">
        <f t="shared" si="151"/>
        <v/>
      </c>
      <c r="H9162" s="31"/>
    </row>
    <row r="9163" spans="2:8">
      <c r="B9163" s="27"/>
      <c r="C9163" s="27"/>
      <c r="D9163" s="27"/>
      <c r="E9163" s="27"/>
      <c r="F9163" s="26"/>
      <c r="G9163" s="28" t="str">
        <f t="shared" si="151"/>
        <v/>
      </c>
      <c r="H9163" s="31"/>
    </row>
    <row r="9164" spans="2:8">
      <c r="B9164" s="27"/>
      <c r="C9164" s="27"/>
      <c r="D9164" s="27"/>
      <c r="E9164" s="27"/>
      <c r="F9164" s="26"/>
      <c r="G9164" s="28" t="str">
        <f t="shared" si="151"/>
        <v/>
      </c>
      <c r="H9164" s="31"/>
    </row>
    <row r="9165" spans="2:8">
      <c r="B9165" s="27"/>
      <c r="C9165" s="27"/>
      <c r="D9165" s="27"/>
      <c r="E9165" s="27"/>
      <c r="F9165" s="26"/>
      <c r="G9165" s="28" t="str">
        <f t="shared" si="151"/>
        <v/>
      </c>
      <c r="H9165" s="31"/>
    </row>
    <row r="9166" spans="2:8">
      <c r="B9166" s="27"/>
      <c r="C9166" s="27"/>
      <c r="D9166" s="27"/>
      <c r="E9166" s="27"/>
      <c r="F9166" s="26"/>
      <c r="G9166" s="28" t="str">
        <f t="shared" si="151"/>
        <v/>
      </c>
      <c r="H9166" s="31"/>
    </row>
    <row r="9167" spans="2:8">
      <c r="B9167" s="27"/>
      <c r="C9167" s="27"/>
      <c r="D9167" s="27"/>
      <c r="E9167" s="27"/>
      <c r="F9167" s="26"/>
      <c r="G9167" s="28" t="str">
        <f t="shared" si="151"/>
        <v/>
      </c>
      <c r="H9167" s="31"/>
    </row>
    <row r="9168" spans="2:8">
      <c r="B9168" s="27"/>
      <c r="C9168" s="27"/>
      <c r="D9168" s="27"/>
      <c r="E9168" s="27"/>
      <c r="F9168" s="26"/>
      <c r="G9168" s="28" t="str">
        <f t="shared" si="151"/>
        <v/>
      </c>
      <c r="H9168" s="31"/>
    </row>
    <row r="9169" spans="2:8">
      <c r="B9169" s="27"/>
      <c r="C9169" s="27"/>
      <c r="D9169" s="27"/>
      <c r="E9169" s="27"/>
      <c r="F9169" s="26"/>
      <c r="G9169" s="28" t="str">
        <f t="shared" si="151"/>
        <v/>
      </c>
      <c r="H9169" s="31"/>
    </row>
    <row r="9170" spans="2:8">
      <c r="B9170" s="27"/>
      <c r="C9170" s="27"/>
      <c r="D9170" s="27"/>
      <c r="E9170" s="27"/>
      <c r="F9170" s="26"/>
      <c r="G9170" s="28" t="str">
        <f t="shared" si="151"/>
        <v/>
      </c>
      <c r="H9170" s="31"/>
    </row>
    <row r="9171" spans="2:8">
      <c r="B9171" s="27"/>
      <c r="C9171" s="27"/>
      <c r="D9171" s="27"/>
      <c r="E9171" s="27"/>
      <c r="F9171" s="26"/>
      <c r="G9171" s="28" t="str">
        <f t="shared" si="151"/>
        <v/>
      </c>
      <c r="H9171" s="31"/>
    </row>
    <row r="9172" spans="2:8">
      <c r="B9172" s="27"/>
      <c r="C9172" s="27"/>
      <c r="D9172" s="27"/>
      <c r="E9172" s="27"/>
      <c r="F9172" s="26"/>
      <c r="G9172" s="28" t="str">
        <f t="shared" si="151"/>
        <v/>
      </c>
      <c r="H9172" s="31"/>
    </row>
    <row r="9173" spans="2:8">
      <c r="B9173" s="27"/>
      <c r="C9173" s="27"/>
      <c r="D9173" s="27"/>
      <c r="E9173" s="27"/>
      <c r="F9173" s="26"/>
      <c r="G9173" s="28" t="str">
        <f t="shared" si="151"/>
        <v/>
      </c>
      <c r="H9173" s="31"/>
    </row>
    <row r="9174" spans="2:8">
      <c r="B9174" s="27"/>
      <c r="C9174" s="27"/>
      <c r="D9174" s="27"/>
      <c r="E9174" s="27"/>
      <c r="F9174" s="26"/>
      <c r="G9174" s="28" t="str">
        <f t="shared" si="151"/>
        <v/>
      </c>
      <c r="H9174" s="31"/>
    </row>
    <row r="9175" spans="2:8">
      <c r="B9175" s="27"/>
      <c r="C9175" s="27"/>
      <c r="D9175" s="27"/>
      <c r="E9175" s="27"/>
      <c r="F9175" s="26"/>
      <c r="G9175" s="28" t="str">
        <f t="shared" si="151"/>
        <v/>
      </c>
      <c r="H9175" s="31"/>
    </row>
    <row r="9176" spans="2:8">
      <c r="B9176" s="27"/>
      <c r="C9176" s="27"/>
      <c r="D9176" s="27"/>
      <c r="E9176" s="27"/>
      <c r="F9176" s="26"/>
      <c r="G9176" s="28" t="str">
        <f t="shared" si="151"/>
        <v/>
      </c>
      <c r="H9176" s="31"/>
    </row>
    <row r="9177" spans="2:8">
      <c r="B9177" s="27"/>
      <c r="C9177" s="27"/>
      <c r="D9177" s="27"/>
      <c r="E9177" s="27"/>
      <c r="F9177" s="26"/>
      <c r="G9177" s="28" t="str">
        <f t="shared" si="151"/>
        <v/>
      </c>
      <c r="H9177" s="31"/>
    </row>
    <row r="9178" spans="2:8">
      <c r="B9178" s="27"/>
      <c r="C9178" s="27"/>
      <c r="D9178" s="27"/>
      <c r="E9178" s="27"/>
      <c r="F9178" s="26"/>
      <c r="G9178" s="28" t="str">
        <f t="shared" si="151"/>
        <v/>
      </c>
      <c r="H9178" s="31"/>
    </row>
    <row r="9179" spans="2:8">
      <c r="B9179" s="27"/>
      <c r="C9179" s="27"/>
      <c r="D9179" s="27"/>
      <c r="E9179" s="27"/>
      <c r="F9179" s="26"/>
      <c r="G9179" s="28" t="str">
        <f t="shared" si="151"/>
        <v/>
      </c>
      <c r="H9179" s="31"/>
    </row>
    <row r="9180" spans="2:8">
      <c r="B9180" s="27"/>
      <c r="C9180" s="27"/>
      <c r="D9180" s="27"/>
      <c r="E9180" s="27"/>
      <c r="F9180" s="26"/>
      <c r="G9180" s="28" t="str">
        <f t="shared" si="151"/>
        <v/>
      </c>
      <c r="H9180" s="31"/>
    </row>
    <row r="9181" spans="2:8">
      <c r="B9181" s="27"/>
      <c r="C9181" s="27"/>
      <c r="D9181" s="27"/>
      <c r="E9181" s="27"/>
      <c r="F9181" s="26"/>
      <c r="G9181" s="28" t="str">
        <f t="shared" si="151"/>
        <v/>
      </c>
      <c r="H9181" s="31"/>
    </row>
    <row r="9182" spans="2:8">
      <c r="B9182" s="27"/>
      <c r="C9182" s="27"/>
      <c r="D9182" s="27"/>
      <c r="E9182" s="27"/>
      <c r="F9182" s="26"/>
      <c r="G9182" s="28" t="str">
        <f t="shared" si="151"/>
        <v/>
      </c>
      <c r="H9182" s="31"/>
    </row>
    <row r="9183" spans="2:8">
      <c r="B9183" s="27"/>
      <c r="C9183" s="27"/>
      <c r="D9183" s="27"/>
      <c r="E9183" s="27"/>
      <c r="F9183" s="26"/>
      <c r="G9183" s="28" t="str">
        <f t="shared" si="151"/>
        <v/>
      </c>
      <c r="H9183" s="31"/>
    </row>
    <row r="9184" spans="2:8">
      <c r="B9184" s="27"/>
      <c r="C9184" s="27"/>
      <c r="D9184" s="27"/>
      <c r="E9184" s="27"/>
      <c r="F9184" s="26"/>
      <c r="G9184" s="28" t="str">
        <f t="shared" si="151"/>
        <v/>
      </c>
      <c r="H9184" s="31"/>
    </row>
    <row r="9185" spans="2:8">
      <c r="B9185" s="27"/>
      <c r="C9185" s="27"/>
      <c r="D9185" s="27"/>
      <c r="E9185" s="27"/>
      <c r="F9185" s="26"/>
      <c r="G9185" s="28" t="str">
        <f t="shared" si="151"/>
        <v/>
      </c>
      <c r="H9185" s="31"/>
    </row>
    <row r="9186" spans="2:8">
      <c r="B9186" s="27"/>
      <c r="C9186" s="27"/>
      <c r="D9186" s="27"/>
      <c r="E9186" s="27"/>
      <c r="F9186" s="26"/>
      <c r="G9186" s="28" t="str">
        <f t="shared" si="151"/>
        <v/>
      </c>
      <c r="H9186" s="31"/>
    </row>
    <row r="9187" spans="2:8">
      <c r="B9187" s="27"/>
      <c r="C9187" s="27"/>
      <c r="D9187" s="27"/>
      <c r="E9187" s="27"/>
      <c r="F9187" s="26"/>
      <c r="G9187" s="28" t="str">
        <f t="shared" si="151"/>
        <v/>
      </c>
      <c r="H9187" s="31"/>
    </row>
    <row r="9188" spans="2:8">
      <c r="B9188" s="27"/>
      <c r="C9188" s="27"/>
      <c r="D9188" s="27"/>
      <c r="E9188" s="27"/>
      <c r="F9188" s="26"/>
      <c r="G9188" s="28" t="str">
        <f t="shared" si="151"/>
        <v/>
      </c>
      <c r="H9188" s="31"/>
    </row>
    <row r="9189" spans="2:8">
      <c r="B9189" s="27"/>
      <c r="C9189" s="27"/>
      <c r="D9189" s="27"/>
      <c r="E9189" s="27"/>
      <c r="F9189" s="26"/>
      <c r="G9189" s="28" t="str">
        <f t="shared" si="151"/>
        <v/>
      </c>
      <c r="H9189" s="31"/>
    </row>
    <row r="9190" spans="2:8">
      <c r="B9190" s="27"/>
      <c r="C9190" s="27"/>
      <c r="D9190" s="27"/>
      <c r="E9190" s="27"/>
      <c r="F9190" s="26"/>
      <c r="G9190" s="28" t="str">
        <f t="shared" si="151"/>
        <v/>
      </c>
      <c r="H9190" s="31"/>
    </row>
    <row r="9191" spans="2:8">
      <c r="B9191" s="27"/>
      <c r="C9191" s="27"/>
      <c r="D9191" s="27"/>
      <c r="E9191" s="27"/>
      <c r="F9191" s="26"/>
      <c r="G9191" s="28" t="str">
        <f t="shared" si="151"/>
        <v/>
      </c>
      <c r="H9191" s="31"/>
    </row>
    <row r="9192" spans="2:8">
      <c r="B9192" s="27"/>
      <c r="C9192" s="27"/>
      <c r="D9192" s="27"/>
      <c r="E9192" s="27"/>
      <c r="F9192" s="26"/>
      <c r="G9192" s="28" t="str">
        <f t="shared" si="151"/>
        <v/>
      </c>
      <c r="H9192" s="31"/>
    </row>
    <row r="9193" spans="2:8">
      <c r="B9193" s="27"/>
      <c r="C9193" s="27"/>
      <c r="D9193" s="27"/>
      <c r="E9193" s="27"/>
      <c r="F9193" s="26"/>
      <c r="G9193" s="28" t="str">
        <f t="shared" ref="G9193:G9256" si="152">IF(F9193="","",IF(F9193="EI",4,IF(F9193="EO",5.2,IF(F9193="EQ",3.9,IF(F9193="ILF",7.5,IF(F9193="EIF",5.4))))))</f>
        <v/>
      </c>
      <c r="H9193" s="31"/>
    </row>
    <row r="9194" spans="2:8">
      <c r="B9194" s="27"/>
      <c r="C9194" s="27"/>
      <c r="D9194" s="27"/>
      <c r="E9194" s="27"/>
      <c r="F9194" s="26"/>
      <c r="G9194" s="28" t="str">
        <f t="shared" si="152"/>
        <v/>
      </c>
      <c r="H9194" s="31"/>
    </row>
    <row r="9195" spans="2:8">
      <c r="B9195" s="27"/>
      <c r="C9195" s="27"/>
      <c r="D9195" s="27"/>
      <c r="E9195" s="27"/>
      <c r="F9195" s="26"/>
      <c r="G9195" s="28" t="str">
        <f t="shared" si="152"/>
        <v/>
      </c>
      <c r="H9195" s="31"/>
    </row>
    <row r="9196" spans="2:8">
      <c r="B9196" s="27"/>
      <c r="C9196" s="27"/>
      <c r="D9196" s="27"/>
      <c r="E9196" s="27"/>
      <c r="F9196" s="26"/>
      <c r="G9196" s="28" t="str">
        <f t="shared" si="152"/>
        <v/>
      </c>
      <c r="H9196" s="31"/>
    </row>
    <row r="9197" spans="2:8">
      <c r="B9197" s="27"/>
      <c r="C9197" s="27"/>
      <c r="D9197" s="27"/>
      <c r="E9197" s="27"/>
      <c r="F9197" s="26"/>
      <c r="G9197" s="28" t="str">
        <f t="shared" si="152"/>
        <v/>
      </c>
      <c r="H9197" s="31"/>
    </row>
    <row r="9198" spans="2:8">
      <c r="B9198" s="27"/>
      <c r="C9198" s="27"/>
      <c r="D9198" s="27"/>
      <c r="E9198" s="27"/>
      <c r="F9198" s="26"/>
      <c r="G9198" s="28" t="str">
        <f t="shared" si="152"/>
        <v/>
      </c>
      <c r="H9198" s="31"/>
    </row>
    <row r="9199" spans="2:8">
      <c r="B9199" s="27"/>
      <c r="C9199" s="27"/>
      <c r="D9199" s="27"/>
      <c r="E9199" s="27"/>
      <c r="F9199" s="26"/>
      <c r="G9199" s="28" t="str">
        <f t="shared" si="152"/>
        <v/>
      </c>
      <c r="H9199" s="31"/>
    </row>
    <row r="9200" spans="2:8">
      <c r="B9200" s="27"/>
      <c r="C9200" s="27"/>
      <c r="D9200" s="27"/>
      <c r="E9200" s="27"/>
      <c r="F9200" s="26"/>
      <c r="G9200" s="28" t="str">
        <f t="shared" si="152"/>
        <v/>
      </c>
      <c r="H9200" s="31"/>
    </row>
    <row r="9201" spans="2:8">
      <c r="B9201" s="27"/>
      <c r="C9201" s="27"/>
      <c r="D9201" s="27"/>
      <c r="E9201" s="27"/>
      <c r="F9201" s="26"/>
      <c r="G9201" s="28" t="str">
        <f t="shared" si="152"/>
        <v/>
      </c>
      <c r="H9201" s="31"/>
    </row>
    <row r="9202" spans="2:8">
      <c r="B9202" s="27"/>
      <c r="C9202" s="27"/>
      <c r="D9202" s="27"/>
      <c r="E9202" s="27"/>
      <c r="F9202" s="26"/>
      <c r="G9202" s="28" t="str">
        <f t="shared" si="152"/>
        <v/>
      </c>
      <c r="H9202" s="31"/>
    </row>
    <row r="9203" spans="2:8">
      <c r="B9203" s="27"/>
      <c r="C9203" s="27"/>
      <c r="D9203" s="27"/>
      <c r="E9203" s="27"/>
      <c r="F9203" s="26"/>
      <c r="G9203" s="28" t="str">
        <f t="shared" si="152"/>
        <v/>
      </c>
      <c r="H9203" s="31"/>
    </row>
    <row r="9204" spans="2:8">
      <c r="B9204" s="27"/>
      <c r="C9204" s="27"/>
      <c r="D9204" s="27"/>
      <c r="E9204" s="27"/>
      <c r="F9204" s="26"/>
      <c r="G9204" s="28" t="str">
        <f t="shared" si="152"/>
        <v/>
      </c>
      <c r="H9204" s="31"/>
    </row>
    <row r="9205" spans="2:8">
      <c r="B9205" s="27"/>
      <c r="C9205" s="27"/>
      <c r="D9205" s="27"/>
      <c r="E9205" s="27"/>
      <c r="F9205" s="26"/>
      <c r="G9205" s="28" t="str">
        <f t="shared" si="152"/>
        <v/>
      </c>
      <c r="H9205" s="31"/>
    </row>
    <row r="9206" spans="2:8">
      <c r="B9206" s="27"/>
      <c r="C9206" s="27"/>
      <c r="D9206" s="27"/>
      <c r="E9206" s="27"/>
      <c r="F9206" s="26"/>
      <c r="G9206" s="28" t="str">
        <f t="shared" si="152"/>
        <v/>
      </c>
      <c r="H9206" s="31"/>
    </row>
    <row r="9207" spans="2:8">
      <c r="B9207" s="27"/>
      <c r="C9207" s="27"/>
      <c r="D9207" s="27"/>
      <c r="E9207" s="27"/>
      <c r="F9207" s="26"/>
      <c r="G9207" s="28" t="str">
        <f t="shared" si="152"/>
        <v/>
      </c>
      <c r="H9207" s="31"/>
    </row>
    <row r="9208" spans="2:8">
      <c r="B9208" s="27"/>
      <c r="C9208" s="27"/>
      <c r="D9208" s="27"/>
      <c r="E9208" s="27"/>
      <c r="F9208" s="26"/>
      <c r="G9208" s="28" t="str">
        <f t="shared" si="152"/>
        <v/>
      </c>
      <c r="H9208" s="31"/>
    </row>
    <row r="9209" spans="2:8">
      <c r="B9209" s="27"/>
      <c r="C9209" s="27"/>
      <c r="D9209" s="27"/>
      <c r="E9209" s="27"/>
      <c r="F9209" s="26"/>
      <c r="G9209" s="28" t="str">
        <f t="shared" si="152"/>
        <v/>
      </c>
      <c r="H9209" s="31"/>
    </row>
    <row r="9210" spans="2:8">
      <c r="B9210" s="27"/>
      <c r="C9210" s="27"/>
      <c r="D9210" s="27"/>
      <c r="E9210" s="27"/>
      <c r="F9210" s="26"/>
      <c r="G9210" s="28" t="str">
        <f t="shared" si="152"/>
        <v/>
      </c>
      <c r="H9210" s="31"/>
    </row>
    <row r="9211" spans="2:8">
      <c r="B9211" s="27"/>
      <c r="C9211" s="27"/>
      <c r="D9211" s="27"/>
      <c r="E9211" s="27"/>
      <c r="F9211" s="26"/>
      <c r="G9211" s="28" t="str">
        <f t="shared" si="152"/>
        <v/>
      </c>
      <c r="H9211" s="31"/>
    </row>
    <row r="9212" spans="2:8">
      <c r="B9212" s="27"/>
      <c r="C9212" s="27"/>
      <c r="D9212" s="27"/>
      <c r="E9212" s="27"/>
      <c r="F9212" s="26"/>
      <c r="G9212" s="28" t="str">
        <f t="shared" si="152"/>
        <v/>
      </c>
      <c r="H9212" s="31"/>
    </row>
    <row r="9213" spans="2:8">
      <c r="B9213" s="27"/>
      <c r="C9213" s="27"/>
      <c r="D9213" s="27"/>
      <c r="E9213" s="27"/>
      <c r="F9213" s="26"/>
      <c r="G9213" s="28" t="str">
        <f t="shared" si="152"/>
        <v/>
      </c>
      <c r="H9213" s="31"/>
    </row>
    <row r="9214" spans="2:8">
      <c r="B9214" s="27"/>
      <c r="C9214" s="27"/>
      <c r="D9214" s="27"/>
      <c r="E9214" s="27"/>
      <c r="F9214" s="26"/>
      <c r="G9214" s="28" t="str">
        <f t="shared" si="152"/>
        <v/>
      </c>
      <c r="H9214" s="31"/>
    </row>
    <row r="9215" spans="2:8">
      <c r="B9215" s="27"/>
      <c r="C9215" s="27"/>
      <c r="D9215" s="27"/>
      <c r="E9215" s="27"/>
      <c r="F9215" s="26"/>
      <c r="G9215" s="28" t="str">
        <f t="shared" si="152"/>
        <v/>
      </c>
      <c r="H9215" s="31"/>
    </row>
    <row r="9216" spans="2:8">
      <c r="B9216" s="27"/>
      <c r="C9216" s="27"/>
      <c r="D9216" s="27"/>
      <c r="E9216" s="27"/>
      <c r="F9216" s="26"/>
      <c r="G9216" s="28" t="str">
        <f t="shared" si="152"/>
        <v/>
      </c>
      <c r="H9216" s="31"/>
    </row>
    <row r="9217" spans="2:8">
      <c r="B9217" s="27"/>
      <c r="C9217" s="27"/>
      <c r="D9217" s="27"/>
      <c r="E9217" s="27"/>
      <c r="F9217" s="26"/>
      <c r="G9217" s="28" t="str">
        <f t="shared" si="152"/>
        <v/>
      </c>
      <c r="H9217" s="31"/>
    </row>
    <row r="9218" spans="2:8">
      <c r="B9218" s="27"/>
      <c r="C9218" s="27"/>
      <c r="D9218" s="27"/>
      <c r="E9218" s="27"/>
      <c r="F9218" s="26"/>
      <c r="G9218" s="28" t="str">
        <f t="shared" si="152"/>
        <v/>
      </c>
      <c r="H9218" s="31"/>
    </row>
    <row r="9219" spans="2:8">
      <c r="B9219" s="27"/>
      <c r="C9219" s="27"/>
      <c r="D9219" s="27"/>
      <c r="E9219" s="27"/>
      <c r="F9219" s="26"/>
      <c r="G9219" s="28" t="str">
        <f t="shared" si="152"/>
        <v/>
      </c>
      <c r="H9219" s="31"/>
    </row>
    <row r="9220" spans="2:8">
      <c r="B9220" s="27"/>
      <c r="C9220" s="27"/>
      <c r="D9220" s="27"/>
      <c r="E9220" s="27"/>
      <c r="F9220" s="26"/>
      <c r="G9220" s="28" t="str">
        <f t="shared" si="152"/>
        <v/>
      </c>
      <c r="H9220" s="31"/>
    </row>
    <row r="9221" spans="2:8">
      <c r="B9221" s="27"/>
      <c r="C9221" s="27"/>
      <c r="D9221" s="27"/>
      <c r="E9221" s="27"/>
      <c r="F9221" s="26"/>
      <c r="G9221" s="28" t="str">
        <f t="shared" si="152"/>
        <v/>
      </c>
      <c r="H9221" s="31"/>
    </row>
    <row r="9222" spans="2:8">
      <c r="B9222" s="27"/>
      <c r="C9222" s="27"/>
      <c r="D9222" s="27"/>
      <c r="E9222" s="27"/>
      <c r="F9222" s="26"/>
      <c r="G9222" s="28" t="str">
        <f t="shared" si="152"/>
        <v/>
      </c>
      <c r="H9222" s="31"/>
    </row>
    <row r="9223" spans="2:8">
      <c r="B9223" s="27"/>
      <c r="C9223" s="27"/>
      <c r="D9223" s="27"/>
      <c r="E9223" s="27"/>
      <c r="F9223" s="26"/>
      <c r="G9223" s="28" t="str">
        <f t="shared" si="152"/>
        <v/>
      </c>
      <c r="H9223" s="31"/>
    </row>
    <row r="9224" spans="2:8">
      <c r="B9224" s="27"/>
      <c r="C9224" s="27"/>
      <c r="D9224" s="27"/>
      <c r="E9224" s="27"/>
      <c r="F9224" s="26"/>
      <c r="G9224" s="28" t="str">
        <f t="shared" si="152"/>
        <v/>
      </c>
      <c r="H9224" s="31"/>
    </row>
    <row r="9225" spans="2:8">
      <c r="B9225" s="27"/>
      <c r="C9225" s="27"/>
      <c r="D9225" s="27"/>
      <c r="E9225" s="27"/>
      <c r="F9225" s="26"/>
      <c r="G9225" s="28" t="str">
        <f t="shared" si="152"/>
        <v/>
      </c>
      <c r="H9225" s="31"/>
    </row>
    <row r="9226" spans="2:8">
      <c r="B9226" s="27"/>
      <c r="C9226" s="27"/>
      <c r="D9226" s="27"/>
      <c r="E9226" s="27"/>
      <c r="F9226" s="26"/>
      <c r="G9226" s="28" t="str">
        <f t="shared" si="152"/>
        <v/>
      </c>
      <c r="H9226" s="31"/>
    </row>
    <row r="9227" spans="2:8">
      <c r="B9227" s="27"/>
      <c r="C9227" s="27"/>
      <c r="D9227" s="27"/>
      <c r="E9227" s="27"/>
      <c r="F9227" s="26"/>
      <c r="G9227" s="28" t="str">
        <f t="shared" si="152"/>
        <v/>
      </c>
      <c r="H9227" s="31"/>
    </row>
    <row r="9228" spans="2:8">
      <c r="B9228" s="27"/>
      <c r="C9228" s="27"/>
      <c r="D9228" s="27"/>
      <c r="E9228" s="27"/>
      <c r="F9228" s="26"/>
      <c r="G9228" s="28" t="str">
        <f t="shared" si="152"/>
        <v/>
      </c>
      <c r="H9228" s="31"/>
    </row>
    <row r="9229" spans="2:8">
      <c r="B9229" s="27"/>
      <c r="C9229" s="27"/>
      <c r="D9229" s="27"/>
      <c r="E9229" s="27"/>
      <c r="F9229" s="26"/>
      <c r="G9229" s="28" t="str">
        <f t="shared" si="152"/>
        <v/>
      </c>
      <c r="H9229" s="31"/>
    </row>
    <row r="9230" spans="2:8">
      <c r="B9230" s="27"/>
      <c r="C9230" s="27"/>
      <c r="D9230" s="27"/>
      <c r="E9230" s="27"/>
      <c r="F9230" s="26"/>
      <c r="G9230" s="28" t="str">
        <f t="shared" si="152"/>
        <v/>
      </c>
      <c r="H9230" s="31"/>
    </row>
    <row r="9231" spans="2:8">
      <c r="B9231" s="27"/>
      <c r="C9231" s="27"/>
      <c r="D9231" s="27"/>
      <c r="E9231" s="27"/>
      <c r="F9231" s="26"/>
      <c r="G9231" s="28" t="str">
        <f t="shared" si="152"/>
        <v/>
      </c>
      <c r="H9231" s="31"/>
    </row>
    <row r="9232" spans="2:8">
      <c r="B9232" s="27"/>
      <c r="C9232" s="27"/>
      <c r="D9232" s="27"/>
      <c r="E9232" s="27"/>
      <c r="F9232" s="26"/>
      <c r="G9232" s="28" t="str">
        <f t="shared" si="152"/>
        <v/>
      </c>
      <c r="H9232" s="31"/>
    </row>
    <row r="9233" spans="2:8">
      <c r="B9233" s="27"/>
      <c r="C9233" s="27"/>
      <c r="D9233" s="27"/>
      <c r="E9233" s="27"/>
      <c r="F9233" s="26"/>
      <c r="G9233" s="28" t="str">
        <f t="shared" si="152"/>
        <v/>
      </c>
      <c r="H9233" s="31"/>
    </row>
    <row r="9234" spans="2:8">
      <c r="B9234" s="27"/>
      <c r="C9234" s="27"/>
      <c r="D9234" s="27"/>
      <c r="E9234" s="27"/>
      <c r="F9234" s="26"/>
      <c r="G9234" s="28" t="str">
        <f t="shared" si="152"/>
        <v/>
      </c>
      <c r="H9234" s="31"/>
    </row>
    <row r="9235" spans="2:8">
      <c r="B9235" s="27"/>
      <c r="C9235" s="27"/>
      <c r="D9235" s="27"/>
      <c r="E9235" s="27"/>
      <c r="F9235" s="26"/>
      <c r="G9235" s="28" t="str">
        <f t="shared" si="152"/>
        <v/>
      </c>
      <c r="H9235" s="31"/>
    </row>
    <row r="9236" spans="2:8">
      <c r="B9236" s="27"/>
      <c r="C9236" s="27"/>
      <c r="D9236" s="27"/>
      <c r="E9236" s="27"/>
      <c r="F9236" s="26"/>
      <c r="G9236" s="28" t="str">
        <f t="shared" si="152"/>
        <v/>
      </c>
      <c r="H9236" s="31"/>
    </row>
    <row r="9237" spans="2:8">
      <c r="B9237" s="27"/>
      <c r="C9237" s="27"/>
      <c r="D9237" s="27"/>
      <c r="E9237" s="27"/>
      <c r="F9237" s="26"/>
      <c r="G9237" s="28" t="str">
        <f t="shared" si="152"/>
        <v/>
      </c>
      <c r="H9237" s="31"/>
    </row>
    <row r="9238" spans="2:8">
      <c r="B9238" s="27"/>
      <c r="C9238" s="27"/>
      <c r="D9238" s="27"/>
      <c r="E9238" s="27"/>
      <c r="F9238" s="26"/>
      <c r="G9238" s="28" t="str">
        <f t="shared" si="152"/>
        <v/>
      </c>
      <c r="H9238" s="31"/>
    </row>
    <row r="9239" spans="2:8">
      <c r="B9239" s="27"/>
      <c r="C9239" s="27"/>
      <c r="D9239" s="27"/>
      <c r="E9239" s="27"/>
      <c r="F9239" s="26"/>
      <c r="G9239" s="28" t="str">
        <f t="shared" si="152"/>
        <v/>
      </c>
      <c r="H9239" s="31"/>
    </row>
    <row r="9240" spans="2:8">
      <c r="B9240" s="27"/>
      <c r="C9240" s="27"/>
      <c r="D9240" s="27"/>
      <c r="E9240" s="27"/>
      <c r="F9240" s="26"/>
      <c r="G9240" s="28" t="str">
        <f t="shared" si="152"/>
        <v/>
      </c>
      <c r="H9240" s="31"/>
    </row>
    <row r="9241" spans="2:8">
      <c r="B9241" s="27"/>
      <c r="C9241" s="27"/>
      <c r="D9241" s="27"/>
      <c r="E9241" s="27"/>
      <c r="F9241" s="26"/>
      <c r="G9241" s="28" t="str">
        <f t="shared" si="152"/>
        <v/>
      </c>
      <c r="H9241" s="31"/>
    </row>
    <row r="9242" spans="2:8">
      <c r="B9242" s="27"/>
      <c r="C9242" s="27"/>
      <c r="D9242" s="27"/>
      <c r="E9242" s="27"/>
      <c r="F9242" s="26"/>
      <c r="G9242" s="28" t="str">
        <f t="shared" si="152"/>
        <v/>
      </c>
      <c r="H9242" s="31"/>
    </row>
    <row r="9243" spans="2:8">
      <c r="B9243" s="27"/>
      <c r="C9243" s="27"/>
      <c r="D9243" s="27"/>
      <c r="E9243" s="27"/>
      <c r="F9243" s="26"/>
      <c r="G9243" s="28" t="str">
        <f t="shared" si="152"/>
        <v/>
      </c>
      <c r="H9243" s="31"/>
    </row>
    <row r="9244" spans="2:8">
      <c r="B9244" s="27"/>
      <c r="C9244" s="27"/>
      <c r="D9244" s="27"/>
      <c r="E9244" s="27"/>
      <c r="F9244" s="26"/>
      <c r="G9244" s="28" t="str">
        <f t="shared" si="152"/>
        <v/>
      </c>
      <c r="H9244" s="31"/>
    </row>
    <row r="9245" spans="2:8">
      <c r="B9245" s="27"/>
      <c r="C9245" s="27"/>
      <c r="D9245" s="27"/>
      <c r="E9245" s="27"/>
      <c r="F9245" s="26"/>
      <c r="G9245" s="28" t="str">
        <f t="shared" si="152"/>
        <v/>
      </c>
      <c r="H9245" s="31"/>
    </row>
    <row r="9246" spans="2:8">
      <c r="B9246" s="27"/>
      <c r="C9246" s="27"/>
      <c r="D9246" s="27"/>
      <c r="E9246" s="27"/>
      <c r="F9246" s="26"/>
      <c r="G9246" s="28" t="str">
        <f t="shared" si="152"/>
        <v/>
      </c>
      <c r="H9246" s="31"/>
    </row>
    <row r="9247" spans="2:8">
      <c r="B9247" s="27"/>
      <c r="C9247" s="27"/>
      <c r="D9247" s="27"/>
      <c r="E9247" s="27"/>
      <c r="F9247" s="26"/>
      <c r="G9247" s="28" t="str">
        <f t="shared" si="152"/>
        <v/>
      </c>
      <c r="H9247" s="31"/>
    </row>
    <row r="9248" spans="2:8">
      <c r="B9248" s="27"/>
      <c r="C9248" s="27"/>
      <c r="D9248" s="27"/>
      <c r="E9248" s="27"/>
      <c r="F9248" s="26"/>
      <c r="G9248" s="28" t="str">
        <f t="shared" si="152"/>
        <v/>
      </c>
      <c r="H9248" s="31"/>
    </row>
    <row r="9249" spans="2:8">
      <c r="B9249" s="27"/>
      <c r="C9249" s="27"/>
      <c r="D9249" s="27"/>
      <c r="E9249" s="27"/>
      <c r="F9249" s="26"/>
      <c r="G9249" s="28" t="str">
        <f t="shared" si="152"/>
        <v/>
      </c>
      <c r="H9249" s="31"/>
    </row>
    <row r="9250" spans="2:8">
      <c r="B9250" s="27"/>
      <c r="C9250" s="27"/>
      <c r="D9250" s="27"/>
      <c r="E9250" s="27"/>
      <c r="F9250" s="26"/>
      <c r="G9250" s="28" t="str">
        <f t="shared" si="152"/>
        <v/>
      </c>
      <c r="H9250" s="31"/>
    </row>
    <row r="9251" spans="2:8">
      <c r="B9251" s="27"/>
      <c r="C9251" s="27"/>
      <c r="D9251" s="27"/>
      <c r="E9251" s="27"/>
      <c r="F9251" s="26"/>
      <c r="G9251" s="28" t="str">
        <f t="shared" si="152"/>
        <v/>
      </c>
      <c r="H9251" s="31"/>
    </row>
    <row r="9252" spans="2:8">
      <c r="B9252" s="27"/>
      <c r="C9252" s="27"/>
      <c r="D9252" s="27"/>
      <c r="E9252" s="27"/>
      <c r="F9252" s="26"/>
      <c r="G9252" s="28" t="str">
        <f t="shared" si="152"/>
        <v/>
      </c>
      <c r="H9252" s="31"/>
    </row>
    <row r="9253" spans="2:8">
      <c r="B9253" s="27"/>
      <c r="C9253" s="27"/>
      <c r="D9253" s="27"/>
      <c r="E9253" s="27"/>
      <c r="F9253" s="26"/>
      <c r="G9253" s="28" t="str">
        <f t="shared" si="152"/>
        <v/>
      </c>
      <c r="H9253" s="31"/>
    </row>
    <row r="9254" spans="2:8">
      <c r="B9254" s="27"/>
      <c r="C9254" s="27"/>
      <c r="D9254" s="27"/>
      <c r="E9254" s="27"/>
      <c r="F9254" s="26"/>
      <c r="G9254" s="28" t="str">
        <f t="shared" si="152"/>
        <v/>
      </c>
      <c r="H9254" s="31"/>
    </row>
    <row r="9255" spans="2:8">
      <c r="B9255" s="27"/>
      <c r="C9255" s="27"/>
      <c r="D9255" s="27"/>
      <c r="E9255" s="27"/>
      <c r="F9255" s="26"/>
      <c r="G9255" s="28" t="str">
        <f t="shared" si="152"/>
        <v/>
      </c>
      <c r="H9255" s="31"/>
    </row>
    <row r="9256" spans="2:8">
      <c r="B9256" s="27"/>
      <c r="C9256" s="27"/>
      <c r="D9256" s="27"/>
      <c r="E9256" s="27"/>
      <c r="F9256" s="26"/>
      <c r="G9256" s="28" t="str">
        <f t="shared" si="152"/>
        <v/>
      </c>
      <c r="H9256" s="31"/>
    </row>
    <row r="9257" spans="2:8">
      <c r="B9257" s="27"/>
      <c r="C9257" s="27"/>
      <c r="D9257" s="27"/>
      <c r="E9257" s="27"/>
      <c r="F9257" s="26"/>
      <c r="G9257" s="28" t="str">
        <f t="shared" ref="G9257:G9320" si="153">IF(F9257="","",IF(F9257="EI",4,IF(F9257="EO",5.2,IF(F9257="EQ",3.9,IF(F9257="ILF",7.5,IF(F9257="EIF",5.4))))))</f>
        <v/>
      </c>
      <c r="H9257" s="31"/>
    </row>
    <row r="9258" spans="2:8">
      <c r="B9258" s="27"/>
      <c r="C9258" s="27"/>
      <c r="D9258" s="27"/>
      <c r="E9258" s="27"/>
      <c r="F9258" s="26"/>
      <c r="G9258" s="28" t="str">
        <f t="shared" si="153"/>
        <v/>
      </c>
      <c r="H9258" s="31"/>
    </row>
    <row r="9259" spans="2:8">
      <c r="B9259" s="27"/>
      <c r="C9259" s="27"/>
      <c r="D9259" s="27"/>
      <c r="E9259" s="27"/>
      <c r="F9259" s="26"/>
      <c r="G9259" s="28" t="str">
        <f t="shared" si="153"/>
        <v/>
      </c>
      <c r="H9259" s="31"/>
    </row>
    <row r="9260" spans="2:8">
      <c r="B9260" s="27"/>
      <c r="C9260" s="27"/>
      <c r="D9260" s="27"/>
      <c r="E9260" s="27"/>
      <c r="F9260" s="26"/>
      <c r="G9260" s="28" t="str">
        <f t="shared" si="153"/>
        <v/>
      </c>
      <c r="H9260" s="31"/>
    </row>
    <row r="9261" spans="2:8">
      <c r="B9261" s="27"/>
      <c r="C9261" s="27"/>
      <c r="D9261" s="27"/>
      <c r="E9261" s="27"/>
      <c r="F9261" s="26"/>
      <c r="G9261" s="28" t="str">
        <f t="shared" si="153"/>
        <v/>
      </c>
      <c r="H9261" s="31"/>
    </row>
    <row r="9262" spans="2:8">
      <c r="B9262" s="27"/>
      <c r="C9262" s="27"/>
      <c r="D9262" s="27"/>
      <c r="E9262" s="27"/>
      <c r="F9262" s="26"/>
      <c r="G9262" s="28" t="str">
        <f t="shared" si="153"/>
        <v/>
      </c>
      <c r="H9262" s="31"/>
    </row>
    <row r="9263" spans="2:8">
      <c r="B9263" s="27"/>
      <c r="C9263" s="27"/>
      <c r="D9263" s="27"/>
      <c r="E9263" s="27"/>
      <c r="F9263" s="26"/>
      <c r="G9263" s="28" t="str">
        <f t="shared" si="153"/>
        <v/>
      </c>
      <c r="H9263" s="31"/>
    </row>
    <row r="9264" spans="2:8">
      <c r="B9264" s="27"/>
      <c r="C9264" s="27"/>
      <c r="D9264" s="27"/>
      <c r="E9264" s="27"/>
      <c r="F9264" s="26"/>
      <c r="G9264" s="28" t="str">
        <f t="shared" si="153"/>
        <v/>
      </c>
      <c r="H9264" s="31"/>
    </row>
    <row r="9265" spans="2:8">
      <c r="B9265" s="27"/>
      <c r="C9265" s="27"/>
      <c r="D9265" s="27"/>
      <c r="E9265" s="27"/>
      <c r="F9265" s="26"/>
      <c r="G9265" s="28" t="str">
        <f t="shared" si="153"/>
        <v/>
      </c>
      <c r="H9265" s="31"/>
    </row>
    <row r="9266" spans="2:8">
      <c r="B9266" s="27"/>
      <c r="C9266" s="27"/>
      <c r="D9266" s="27"/>
      <c r="E9266" s="27"/>
      <c r="F9266" s="26"/>
      <c r="G9266" s="28" t="str">
        <f t="shared" si="153"/>
        <v/>
      </c>
      <c r="H9266" s="31"/>
    </row>
    <row r="9267" spans="2:8">
      <c r="B9267" s="27"/>
      <c r="C9267" s="27"/>
      <c r="D9267" s="27"/>
      <c r="E9267" s="27"/>
      <c r="F9267" s="26"/>
      <c r="G9267" s="28" t="str">
        <f t="shared" si="153"/>
        <v/>
      </c>
      <c r="H9267" s="31"/>
    </row>
    <row r="9268" spans="2:8">
      <c r="B9268" s="27"/>
      <c r="C9268" s="27"/>
      <c r="D9268" s="27"/>
      <c r="E9268" s="27"/>
      <c r="F9268" s="26"/>
      <c r="G9268" s="28" t="str">
        <f t="shared" si="153"/>
        <v/>
      </c>
      <c r="H9268" s="31"/>
    </row>
    <row r="9269" spans="2:8">
      <c r="B9269" s="27"/>
      <c r="C9269" s="27"/>
      <c r="D9269" s="27"/>
      <c r="E9269" s="27"/>
      <c r="F9269" s="26"/>
      <c r="G9269" s="28" t="str">
        <f t="shared" si="153"/>
        <v/>
      </c>
      <c r="H9269" s="31"/>
    </row>
    <row r="9270" spans="2:8">
      <c r="B9270" s="27"/>
      <c r="C9270" s="27"/>
      <c r="D9270" s="27"/>
      <c r="E9270" s="27"/>
      <c r="F9270" s="26"/>
      <c r="G9270" s="28" t="str">
        <f t="shared" si="153"/>
        <v/>
      </c>
      <c r="H9270" s="31"/>
    </row>
    <row r="9271" spans="2:8">
      <c r="B9271" s="27"/>
      <c r="C9271" s="27"/>
      <c r="D9271" s="27"/>
      <c r="E9271" s="27"/>
      <c r="F9271" s="26"/>
      <c r="G9271" s="28" t="str">
        <f t="shared" si="153"/>
        <v/>
      </c>
      <c r="H9271" s="31"/>
    </row>
    <row r="9272" spans="2:8">
      <c r="B9272" s="27"/>
      <c r="C9272" s="27"/>
      <c r="D9272" s="27"/>
      <c r="E9272" s="27"/>
      <c r="F9272" s="26"/>
      <c r="G9272" s="28" t="str">
        <f t="shared" si="153"/>
        <v/>
      </c>
      <c r="H9272" s="31"/>
    </row>
    <row r="9273" spans="2:8">
      <c r="B9273" s="27"/>
      <c r="C9273" s="27"/>
      <c r="D9273" s="27"/>
      <c r="E9273" s="27"/>
      <c r="F9273" s="26"/>
      <c r="G9273" s="28" t="str">
        <f t="shared" si="153"/>
        <v/>
      </c>
      <c r="H9273" s="31"/>
    </row>
    <row r="9274" spans="2:8">
      <c r="B9274" s="27"/>
      <c r="C9274" s="27"/>
      <c r="D9274" s="27"/>
      <c r="E9274" s="27"/>
      <c r="F9274" s="26"/>
      <c r="G9274" s="28" t="str">
        <f t="shared" si="153"/>
        <v/>
      </c>
      <c r="H9274" s="31"/>
    </row>
    <row r="9275" spans="2:8">
      <c r="B9275" s="27"/>
      <c r="C9275" s="27"/>
      <c r="D9275" s="27"/>
      <c r="E9275" s="27"/>
      <c r="F9275" s="26"/>
      <c r="G9275" s="28" t="str">
        <f t="shared" si="153"/>
        <v/>
      </c>
      <c r="H9275" s="31"/>
    </row>
    <row r="9276" spans="2:8">
      <c r="B9276" s="27"/>
      <c r="C9276" s="27"/>
      <c r="D9276" s="27"/>
      <c r="E9276" s="27"/>
      <c r="F9276" s="26"/>
      <c r="G9276" s="28" t="str">
        <f t="shared" si="153"/>
        <v/>
      </c>
      <c r="H9276" s="31"/>
    </row>
    <row r="9277" spans="2:8">
      <c r="B9277" s="27"/>
      <c r="C9277" s="27"/>
      <c r="D9277" s="27"/>
      <c r="E9277" s="27"/>
      <c r="F9277" s="26"/>
      <c r="G9277" s="28" t="str">
        <f t="shared" si="153"/>
        <v/>
      </c>
      <c r="H9277" s="31"/>
    </row>
    <row r="9278" spans="2:8">
      <c r="B9278" s="27"/>
      <c r="C9278" s="27"/>
      <c r="D9278" s="27"/>
      <c r="E9278" s="27"/>
      <c r="F9278" s="26"/>
      <c r="G9278" s="28" t="str">
        <f t="shared" si="153"/>
        <v/>
      </c>
      <c r="H9278" s="31"/>
    </row>
    <row r="9279" spans="2:8">
      <c r="B9279" s="27"/>
      <c r="C9279" s="27"/>
      <c r="D9279" s="27"/>
      <c r="E9279" s="27"/>
      <c r="F9279" s="26"/>
      <c r="G9279" s="28" t="str">
        <f t="shared" si="153"/>
        <v/>
      </c>
      <c r="H9279" s="31"/>
    </row>
    <row r="9280" spans="2:8">
      <c r="B9280" s="27"/>
      <c r="C9280" s="27"/>
      <c r="D9280" s="27"/>
      <c r="E9280" s="27"/>
      <c r="F9280" s="26"/>
      <c r="G9280" s="28" t="str">
        <f t="shared" si="153"/>
        <v/>
      </c>
      <c r="H9280" s="31"/>
    </row>
    <row r="9281" spans="2:8">
      <c r="B9281" s="27"/>
      <c r="C9281" s="27"/>
      <c r="D9281" s="27"/>
      <c r="E9281" s="27"/>
      <c r="F9281" s="26"/>
      <c r="G9281" s="28" t="str">
        <f t="shared" si="153"/>
        <v/>
      </c>
      <c r="H9281" s="31"/>
    </row>
    <row r="9282" spans="2:8">
      <c r="B9282" s="27"/>
      <c r="C9282" s="27"/>
      <c r="D9282" s="27"/>
      <c r="E9282" s="27"/>
      <c r="F9282" s="26"/>
      <c r="G9282" s="28" t="str">
        <f t="shared" si="153"/>
        <v/>
      </c>
      <c r="H9282" s="31"/>
    </row>
    <row r="9283" spans="2:8">
      <c r="B9283" s="27"/>
      <c r="C9283" s="27"/>
      <c r="D9283" s="27"/>
      <c r="E9283" s="27"/>
      <c r="F9283" s="26"/>
      <c r="G9283" s="28" t="str">
        <f t="shared" si="153"/>
        <v/>
      </c>
      <c r="H9283" s="31"/>
    </row>
    <row r="9284" spans="2:8">
      <c r="B9284" s="27"/>
      <c r="C9284" s="27"/>
      <c r="D9284" s="27"/>
      <c r="E9284" s="27"/>
      <c r="F9284" s="26"/>
      <c r="G9284" s="28" t="str">
        <f t="shared" si="153"/>
        <v/>
      </c>
      <c r="H9284" s="31"/>
    </row>
    <row r="9285" spans="2:8">
      <c r="B9285" s="27"/>
      <c r="C9285" s="27"/>
      <c r="D9285" s="27"/>
      <c r="E9285" s="27"/>
      <c r="F9285" s="26"/>
      <c r="G9285" s="28" t="str">
        <f t="shared" si="153"/>
        <v/>
      </c>
      <c r="H9285" s="31"/>
    </row>
    <row r="9286" spans="2:8">
      <c r="B9286" s="27"/>
      <c r="C9286" s="27"/>
      <c r="D9286" s="27"/>
      <c r="E9286" s="27"/>
      <c r="F9286" s="26"/>
      <c r="G9286" s="28" t="str">
        <f t="shared" si="153"/>
        <v/>
      </c>
      <c r="H9286" s="31"/>
    </row>
    <row r="9287" spans="2:8">
      <c r="B9287" s="27"/>
      <c r="C9287" s="27"/>
      <c r="D9287" s="27"/>
      <c r="E9287" s="27"/>
      <c r="F9287" s="26"/>
      <c r="G9287" s="28" t="str">
        <f t="shared" si="153"/>
        <v/>
      </c>
      <c r="H9287" s="31"/>
    </row>
    <row r="9288" spans="2:8">
      <c r="B9288" s="27"/>
      <c r="C9288" s="27"/>
      <c r="D9288" s="27"/>
      <c r="E9288" s="27"/>
      <c r="F9288" s="26"/>
      <c r="G9288" s="28" t="str">
        <f t="shared" si="153"/>
        <v/>
      </c>
      <c r="H9288" s="31"/>
    </row>
    <row r="9289" spans="2:8">
      <c r="B9289" s="27"/>
      <c r="C9289" s="27"/>
      <c r="D9289" s="27"/>
      <c r="E9289" s="27"/>
      <c r="F9289" s="26"/>
      <c r="G9289" s="28" t="str">
        <f t="shared" si="153"/>
        <v/>
      </c>
      <c r="H9289" s="31"/>
    </row>
    <row r="9290" spans="2:8">
      <c r="B9290" s="27"/>
      <c r="C9290" s="27"/>
      <c r="D9290" s="27"/>
      <c r="E9290" s="27"/>
      <c r="F9290" s="26"/>
      <c r="G9290" s="28" t="str">
        <f t="shared" si="153"/>
        <v/>
      </c>
      <c r="H9290" s="31"/>
    </row>
    <row r="9291" spans="2:8">
      <c r="B9291" s="27"/>
      <c r="C9291" s="27"/>
      <c r="D9291" s="27"/>
      <c r="E9291" s="27"/>
      <c r="F9291" s="26"/>
      <c r="G9291" s="28" t="str">
        <f t="shared" si="153"/>
        <v/>
      </c>
      <c r="H9291" s="31"/>
    </row>
    <row r="9292" spans="2:8">
      <c r="B9292" s="27"/>
      <c r="C9292" s="27"/>
      <c r="D9292" s="27"/>
      <c r="E9292" s="27"/>
      <c r="F9292" s="26"/>
      <c r="G9292" s="28" t="str">
        <f t="shared" si="153"/>
        <v/>
      </c>
      <c r="H9292" s="31"/>
    </row>
    <row r="9293" spans="2:8">
      <c r="B9293" s="27"/>
      <c r="C9293" s="27"/>
      <c r="D9293" s="27"/>
      <c r="E9293" s="27"/>
      <c r="F9293" s="26"/>
      <c r="G9293" s="28" t="str">
        <f t="shared" si="153"/>
        <v/>
      </c>
      <c r="H9293" s="31"/>
    </row>
    <row r="9294" spans="2:8">
      <c r="B9294" s="27"/>
      <c r="C9294" s="27"/>
      <c r="D9294" s="27"/>
      <c r="E9294" s="27"/>
      <c r="F9294" s="26"/>
      <c r="G9294" s="28" t="str">
        <f t="shared" si="153"/>
        <v/>
      </c>
      <c r="H9294" s="31"/>
    </row>
    <row r="9295" spans="2:8">
      <c r="B9295" s="27"/>
      <c r="C9295" s="27"/>
      <c r="D9295" s="27"/>
      <c r="E9295" s="27"/>
      <c r="F9295" s="26"/>
      <c r="G9295" s="28" t="str">
        <f t="shared" si="153"/>
        <v/>
      </c>
      <c r="H9295" s="31"/>
    </row>
    <row r="9296" spans="2:8">
      <c r="B9296" s="27"/>
      <c r="C9296" s="27"/>
      <c r="D9296" s="27"/>
      <c r="E9296" s="27"/>
      <c r="F9296" s="26"/>
      <c r="G9296" s="28" t="str">
        <f t="shared" si="153"/>
        <v/>
      </c>
      <c r="H9296" s="31"/>
    </row>
    <row r="9297" spans="2:8">
      <c r="B9297" s="27"/>
      <c r="C9297" s="27"/>
      <c r="D9297" s="27"/>
      <c r="E9297" s="27"/>
      <c r="F9297" s="26"/>
      <c r="G9297" s="28" t="str">
        <f t="shared" si="153"/>
        <v/>
      </c>
      <c r="H9297" s="31"/>
    </row>
    <row r="9298" spans="2:8">
      <c r="B9298" s="27"/>
      <c r="C9298" s="27"/>
      <c r="D9298" s="27"/>
      <c r="E9298" s="27"/>
      <c r="F9298" s="26"/>
      <c r="G9298" s="28" t="str">
        <f t="shared" si="153"/>
        <v/>
      </c>
      <c r="H9298" s="31"/>
    </row>
    <row r="9299" spans="2:8">
      <c r="B9299" s="27"/>
      <c r="C9299" s="27"/>
      <c r="D9299" s="27"/>
      <c r="E9299" s="27"/>
      <c r="F9299" s="26"/>
      <c r="G9299" s="28" t="str">
        <f t="shared" si="153"/>
        <v/>
      </c>
      <c r="H9299" s="31"/>
    </row>
    <row r="9300" spans="2:8">
      <c r="B9300" s="27"/>
      <c r="C9300" s="27"/>
      <c r="D9300" s="27"/>
      <c r="E9300" s="27"/>
      <c r="F9300" s="26"/>
      <c r="G9300" s="28" t="str">
        <f t="shared" si="153"/>
        <v/>
      </c>
      <c r="H9300" s="31"/>
    </row>
    <row r="9301" spans="2:8">
      <c r="B9301" s="27"/>
      <c r="C9301" s="27"/>
      <c r="D9301" s="27"/>
      <c r="E9301" s="27"/>
      <c r="F9301" s="26"/>
      <c r="G9301" s="28" t="str">
        <f t="shared" si="153"/>
        <v/>
      </c>
      <c r="H9301" s="31"/>
    </row>
    <row r="9302" spans="2:8">
      <c r="B9302" s="27"/>
      <c r="C9302" s="27"/>
      <c r="D9302" s="27"/>
      <c r="E9302" s="27"/>
      <c r="F9302" s="26"/>
      <c r="G9302" s="28" t="str">
        <f t="shared" si="153"/>
        <v/>
      </c>
      <c r="H9302" s="31"/>
    </row>
    <row r="9303" spans="2:8">
      <c r="B9303" s="27"/>
      <c r="C9303" s="27"/>
      <c r="D9303" s="27"/>
      <c r="E9303" s="27"/>
      <c r="F9303" s="26"/>
      <c r="G9303" s="28" t="str">
        <f t="shared" si="153"/>
        <v/>
      </c>
      <c r="H9303" s="31"/>
    </row>
    <row r="9304" spans="2:8">
      <c r="B9304" s="27"/>
      <c r="C9304" s="27"/>
      <c r="D9304" s="27"/>
      <c r="E9304" s="27"/>
      <c r="F9304" s="26"/>
      <c r="G9304" s="28" t="str">
        <f t="shared" si="153"/>
        <v/>
      </c>
      <c r="H9304" s="31"/>
    </row>
    <row r="9305" spans="2:8">
      <c r="B9305" s="27"/>
      <c r="C9305" s="27"/>
      <c r="D9305" s="27"/>
      <c r="E9305" s="27"/>
      <c r="F9305" s="26"/>
      <c r="G9305" s="28" t="str">
        <f t="shared" si="153"/>
        <v/>
      </c>
      <c r="H9305" s="31"/>
    </row>
    <row r="9306" spans="2:8">
      <c r="B9306" s="27"/>
      <c r="C9306" s="27"/>
      <c r="D9306" s="27"/>
      <c r="E9306" s="27"/>
      <c r="F9306" s="26"/>
      <c r="G9306" s="28" t="str">
        <f t="shared" si="153"/>
        <v/>
      </c>
      <c r="H9306" s="31"/>
    </row>
    <row r="9307" spans="2:8">
      <c r="B9307" s="27"/>
      <c r="C9307" s="27"/>
      <c r="D9307" s="27"/>
      <c r="E9307" s="27"/>
      <c r="F9307" s="26"/>
      <c r="G9307" s="28" t="str">
        <f t="shared" si="153"/>
        <v/>
      </c>
      <c r="H9307" s="31"/>
    </row>
    <row r="9308" spans="2:8">
      <c r="B9308" s="27"/>
      <c r="C9308" s="27"/>
      <c r="D9308" s="27"/>
      <c r="E9308" s="27"/>
      <c r="F9308" s="26"/>
      <c r="G9308" s="28" t="str">
        <f t="shared" si="153"/>
        <v/>
      </c>
      <c r="H9308" s="31"/>
    </row>
    <row r="9309" spans="2:8">
      <c r="B9309" s="27"/>
      <c r="C9309" s="27"/>
      <c r="D9309" s="27"/>
      <c r="E9309" s="27"/>
      <c r="F9309" s="26"/>
      <c r="G9309" s="28" t="str">
        <f t="shared" si="153"/>
        <v/>
      </c>
      <c r="H9309" s="31"/>
    </row>
    <row r="9310" spans="2:8">
      <c r="B9310" s="27"/>
      <c r="C9310" s="27"/>
      <c r="D9310" s="27"/>
      <c r="E9310" s="27"/>
      <c r="F9310" s="26"/>
      <c r="G9310" s="28" t="str">
        <f t="shared" si="153"/>
        <v/>
      </c>
      <c r="H9310" s="31"/>
    </row>
    <row r="9311" spans="2:8">
      <c r="B9311" s="27"/>
      <c r="C9311" s="27"/>
      <c r="D9311" s="27"/>
      <c r="E9311" s="27"/>
      <c r="F9311" s="26"/>
      <c r="G9311" s="28" t="str">
        <f t="shared" si="153"/>
        <v/>
      </c>
      <c r="H9311" s="31"/>
    </row>
    <row r="9312" spans="2:8">
      <c r="B9312" s="27"/>
      <c r="C9312" s="27"/>
      <c r="D9312" s="27"/>
      <c r="E9312" s="27"/>
      <c r="F9312" s="26"/>
      <c r="G9312" s="28" t="str">
        <f t="shared" si="153"/>
        <v/>
      </c>
      <c r="H9312" s="31"/>
    </row>
    <row r="9313" spans="2:8">
      <c r="B9313" s="27"/>
      <c r="C9313" s="27"/>
      <c r="D9313" s="27"/>
      <c r="E9313" s="27"/>
      <c r="F9313" s="26"/>
      <c r="G9313" s="28" t="str">
        <f t="shared" si="153"/>
        <v/>
      </c>
      <c r="H9313" s="31"/>
    </row>
    <row r="9314" spans="2:8">
      <c r="B9314" s="27"/>
      <c r="C9314" s="27"/>
      <c r="D9314" s="27"/>
      <c r="E9314" s="27"/>
      <c r="F9314" s="26"/>
      <c r="G9314" s="28" t="str">
        <f t="shared" si="153"/>
        <v/>
      </c>
      <c r="H9314" s="31"/>
    </row>
    <row r="9315" spans="2:8">
      <c r="B9315" s="27"/>
      <c r="C9315" s="27"/>
      <c r="D9315" s="27"/>
      <c r="E9315" s="27"/>
      <c r="F9315" s="26"/>
      <c r="G9315" s="28" t="str">
        <f t="shared" si="153"/>
        <v/>
      </c>
      <c r="H9315" s="31"/>
    </row>
    <row r="9316" spans="2:8">
      <c r="B9316" s="27"/>
      <c r="C9316" s="27"/>
      <c r="D9316" s="27"/>
      <c r="E9316" s="27"/>
      <c r="F9316" s="26"/>
      <c r="G9316" s="28" t="str">
        <f t="shared" si="153"/>
        <v/>
      </c>
      <c r="H9316" s="31"/>
    </row>
    <row r="9317" spans="2:8">
      <c r="B9317" s="27"/>
      <c r="C9317" s="27"/>
      <c r="D9317" s="27"/>
      <c r="E9317" s="27"/>
      <c r="F9317" s="26"/>
      <c r="G9317" s="28" t="str">
        <f t="shared" si="153"/>
        <v/>
      </c>
      <c r="H9317" s="31"/>
    </row>
    <row r="9318" spans="2:8">
      <c r="B9318" s="27"/>
      <c r="C9318" s="27"/>
      <c r="D9318" s="27"/>
      <c r="E9318" s="27"/>
      <c r="F9318" s="26"/>
      <c r="G9318" s="28" t="str">
        <f t="shared" si="153"/>
        <v/>
      </c>
      <c r="H9318" s="31"/>
    </row>
    <row r="9319" spans="2:8">
      <c r="B9319" s="27"/>
      <c r="C9319" s="27"/>
      <c r="D9319" s="27"/>
      <c r="E9319" s="27"/>
      <c r="F9319" s="26"/>
      <c r="G9319" s="28" t="str">
        <f t="shared" si="153"/>
        <v/>
      </c>
      <c r="H9319" s="31"/>
    </row>
    <row r="9320" spans="2:8">
      <c r="B9320" s="27"/>
      <c r="C9320" s="27"/>
      <c r="D9320" s="27"/>
      <c r="E9320" s="27"/>
      <c r="F9320" s="26"/>
      <c r="G9320" s="28" t="str">
        <f t="shared" si="153"/>
        <v/>
      </c>
      <c r="H9320" s="31"/>
    </row>
    <row r="9321" spans="2:8">
      <c r="B9321" s="27"/>
      <c r="C9321" s="27"/>
      <c r="D9321" s="27"/>
      <c r="E9321" s="27"/>
      <c r="F9321" s="26"/>
      <c r="G9321" s="28" t="str">
        <f t="shared" ref="G9321:G9384" si="154">IF(F9321="","",IF(F9321="EI",4,IF(F9321="EO",5.2,IF(F9321="EQ",3.9,IF(F9321="ILF",7.5,IF(F9321="EIF",5.4))))))</f>
        <v/>
      </c>
      <c r="H9321" s="31"/>
    </row>
    <row r="9322" spans="2:8">
      <c r="B9322" s="27"/>
      <c r="C9322" s="27"/>
      <c r="D9322" s="27"/>
      <c r="E9322" s="27"/>
      <c r="F9322" s="26"/>
      <c r="G9322" s="28" t="str">
        <f t="shared" si="154"/>
        <v/>
      </c>
      <c r="H9322" s="31"/>
    </row>
    <row r="9323" spans="2:8">
      <c r="B9323" s="27"/>
      <c r="C9323" s="27"/>
      <c r="D9323" s="27"/>
      <c r="E9323" s="27"/>
      <c r="F9323" s="26"/>
      <c r="G9323" s="28" t="str">
        <f t="shared" si="154"/>
        <v/>
      </c>
      <c r="H9323" s="31"/>
    </row>
    <row r="9324" spans="2:8">
      <c r="B9324" s="27"/>
      <c r="C9324" s="27"/>
      <c r="D9324" s="27"/>
      <c r="E9324" s="27"/>
      <c r="F9324" s="26"/>
      <c r="G9324" s="28" t="str">
        <f t="shared" si="154"/>
        <v/>
      </c>
      <c r="H9324" s="31"/>
    </row>
    <row r="9325" spans="2:8">
      <c r="B9325" s="27"/>
      <c r="C9325" s="27"/>
      <c r="D9325" s="27"/>
      <c r="E9325" s="27"/>
      <c r="F9325" s="26"/>
      <c r="G9325" s="28" t="str">
        <f t="shared" si="154"/>
        <v/>
      </c>
      <c r="H9325" s="31"/>
    </row>
    <row r="9326" spans="2:8">
      <c r="B9326" s="27"/>
      <c r="C9326" s="27"/>
      <c r="D9326" s="27"/>
      <c r="E9326" s="27"/>
      <c r="F9326" s="26"/>
      <c r="G9326" s="28" t="str">
        <f t="shared" si="154"/>
        <v/>
      </c>
      <c r="H9326" s="31"/>
    </row>
    <row r="9327" spans="2:8">
      <c r="B9327" s="27"/>
      <c r="C9327" s="27"/>
      <c r="D9327" s="27"/>
      <c r="E9327" s="27"/>
      <c r="F9327" s="26"/>
      <c r="G9327" s="28" t="str">
        <f t="shared" si="154"/>
        <v/>
      </c>
      <c r="H9327" s="31"/>
    </row>
    <row r="9328" spans="2:8">
      <c r="B9328" s="27"/>
      <c r="C9328" s="27"/>
      <c r="D9328" s="27"/>
      <c r="E9328" s="27"/>
      <c r="F9328" s="26"/>
      <c r="G9328" s="28" t="str">
        <f t="shared" si="154"/>
        <v/>
      </c>
      <c r="H9328" s="31"/>
    </row>
    <row r="9329" spans="2:8">
      <c r="B9329" s="27"/>
      <c r="C9329" s="27"/>
      <c r="D9329" s="27"/>
      <c r="E9329" s="27"/>
      <c r="F9329" s="26"/>
      <c r="G9329" s="28" t="str">
        <f t="shared" si="154"/>
        <v/>
      </c>
      <c r="H9329" s="31"/>
    </row>
    <row r="9330" spans="2:8">
      <c r="B9330" s="27"/>
      <c r="C9330" s="27"/>
      <c r="D9330" s="27"/>
      <c r="E9330" s="27"/>
      <c r="F9330" s="26"/>
      <c r="G9330" s="28" t="str">
        <f t="shared" si="154"/>
        <v/>
      </c>
      <c r="H9330" s="31"/>
    </row>
    <row r="9331" spans="2:8">
      <c r="B9331" s="27"/>
      <c r="C9331" s="27"/>
      <c r="D9331" s="27"/>
      <c r="E9331" s="27"/>
      <c r="F9331" s="26"/>
      <c r="G9331" s="28" t="str">
        <f t="shared" si="154"/>
        <v/>
      </c>
      <c r="H9331" s="31"/>
    </row>
    <row r="9332" spans="2:8">
      <c r="B9332" s="27"/>
      <c r="C9332" s="27"/>
      <c r="D9332" s="27"/>
      <c r="E9332" s="27"/>
      <c r="F9332" s="26"/>
      <c r="G9332" s="28" t="str">
        <f t="shared" si="154"/>
        <v/>
      </c>
      <c r="H9332" s="31"/>
    </row>
    <row r="9333" spans="2:8">
      <c r="B9333" s="27"/>
      <c r="C9333" s="27"/>
      <c r="D9333" s="27"/>
      <c r="E9333" s="27"/>
      <c r="F9333" s="26"/>
      <c r="G9333" s="28" t="str">
        <f t="shared" si="154"/>
        <v/>
      </c>
      <c r="H9333" s="31"/>
    </row>
    <row r="9334" spans="2:8">
      <c r="B9334" s="27"/>
      <c r="C9334" s="27"/>
      <c r="D9334" s="27"/>
      <c r="E9334" s="27"/>
      <c r="F9334" s="26"/>
      <c r="G9334" s="28" t="str">
        <f t="shared" si="154"/>
        <v/>
      </c>
      <c r="H9334" s="31"/>
    </row>
    <row r="9335" spans="2:8">
      <c r="B9335" s="27"/>
      <c r="C9335" s="27"/>
      <c r="D9335" s="27"/>
      <c r="E9335" s="27"/>
      <c r="F9335" s="26"/>
      <c r="G9335" s="28" t="str">
        <f t="shared" si="154"/>
        <v/>
      </c>
      <c r="H9335" s="31"/>
    </row>
    <row r="9336" spans="2:8">
      <c r="B9336" s="27"/>
      <c r="C9336" s="27"/>
      <c r="D9336" s="27"/>
      <c r="E9336" s="27"/>
      <c r="F9336" s="26"/>
      <c r="G9336" s="28" t="str">
        <f t="shared" si="154"/>
        <v/>
      </c>
      <c r="H9336" s="31"/>
    </row>
    <row r="9337" spans="2:8">
      <c r="B9337" s="27"/>
      <c r="C9337" s="27"/>
      <c r="D9337" s="27"/>
      <c r="E9337" s="27"/>
      <c r="F9337" s="26"/>
      <c r="G9337" s="28" t="str">
        <f t="shared" si="154"/>
        <v/>
      </c>
      <c r="H9337" s="31"/>
    </row>
    <row r="9338" spans="2:8">
      <c r="B9338" s="27"/>
      <c r="C9338" s="27"/>
      <c r="D9338" s="27"/>
      <c r="E9338" s="27"/>
      <c r="F9338" s="26"/>
      <c r="G9338" s="28" t="str">
        <f t="shared" si="154"/>
        <v/>
      </c>
      <c r="H9338" s="31"/>
    </row>
    <row r="9339" spans="2:8">
      <c r="B9339" s="27"/>
      <c r="C9339" s="27"/>
      <c r="D9339" s="27"/>
      <c r="E9339" s="27"/>
      <c r="F9339" s="26"/>
      <c r="G9339" s="28" t="str">
        <f t="shared" si="154"/>
        <v/>
      </c>
      <c r="H9339" s="31"/>
    </row>
    <row r="9340" spans="2:8">
      <c r="B9340" s="27"/>
      <c r="C9340" s="27"/>
      <c r="D9340" s="27"/>
      <c r="E9340" s="27"/>
      <c r="F9340" s="26"/>
      <c r="G9340" s="28" t="str">
        <f t="shared" si="154"/>
        <v/>
      </c>
      <c r="H9340" s="31"/>
    </row>
    <row r="9341" spans="2:8">
      <c r="B9341" s="27"/>
      <c r="C9341" s="27"/>
      <c r="D9341" s="27"/>
      <c r="E9341" s="27"/>
      <c r="F9341" s="26"/>
      <c r="G9341" s="28" t="str">
        <f t="shared" si="154"/>
        <v/>
      </c>
      <c r="H9341" s="31"/>
    </row>
    <row r="9342" spans="2:8">
      <c r="B9342" s="27"/>
      <c r="C9342" s="27"/>
      <c r="D9342" s="27"/>
      <c r="E9342" s="27"/>
      <c r="F9342" s="26"/>
      <c r="G9342" s="28" t="str">
        <f t="shared" si="154"/>
        <v/>
      </c>
      <c r="H9342" s="31"/>
    </row>
    <row r="9343" spans="2:8">
      <c r="B9343" s="27"/>
      <c r="C9343" s="27"/>
      <c r="D9343" s="27"/>
      <c r="E9343" s="27"/>
      <c r="F9343" s="26"/>
      <c r="G9343" s="28" t="str">
        <f t="shared" si="154"/>
        <v/>
      </c>
      <c r="H9343" s="31"/>
    </row>
    <row r="9344" spans="2:8">
      <c r="B9344" s="27"/>
      <c r="C9344" s="27"/>
      <c r="D9344" s="27"/>
      <c r="E9344" s="27"/>
      <c r="F9344" s="26"/>
      <c r="G9344" s="28" t="str">
        <f t="shared" si="154"/>
        <v/>
      </c>
      <c r="H9344" s="31"/>
    </row>
    <row r="9345" spans="2:8">
      <c r="B9345" s="27"/>
      <c r="C9345" s="27"/>
      <c r="D9345" s="27"/>
      <c r="E9345" s="27"/>
      <c r="F9345" s="26"/>
      <c r="G9345" s="28" t="str">
        <f t="shared" si="154"/>
        <v/>
      </c>
      <c r="H9345" s="31"/>
    </row>
    <row r="9346" spans="2:8">
      <c r="B9346" s="27"/>
      <c r="C9346" s="27"/>
      <c r="D9346" s="27"/>
      <c r="E9346" s="27"/>
      <c r="F9346" s="26"/>
      <c r="G9346" s="28" t="str">
        <f t="shared" si="154"/>
        <v/>
      </c>
      <c r="H9346" s="31"/>
    </row>
    <row r="9347" spans="2:8">
      <c r="B9347" s="27"/>
      <c r="C9347" s="27"/>
      <c r="D9347" s="27"/>
      <c r="E9347" s="27"/>
      <c r="F9347" s="26"/>
      <c r="G9347" s="28" t="str">
        <f t="shared" si="154"/>
        <v/>
      </c>
      <c r="H9347" s="31"/>
    </row>
    <row r="9348" spans="2:8">
      <c r="B9348" s="27"/>
      <c r="C9348" s="27"/>
      <c r="D9348" s="27"/>
      <c r="E9348" s="27"/>
      <c r="F9348" s="26"/>
      <c r="G9348" s="28" t="str">
        <f t="shared" si="154"/>
        <v/>
      </c>
      <c r="H9348" s="31"/>
    </row>
    <row r="9349" spans="2:8">
      <c r="B9349" s="27"/>
      <c r="C9349" s="27"/>
      <c r="D9349" s="27"/>
      <c r="E9349" s="27"/>
      <c r="F9349" s="26"/>
      <c r="G9349" s="28" t="str">
        <f t="shared" si="154"/>
        <v/>
      </c>
      <c r="H9349" s="31"/>
    </row>
    <row r="9350" spans="2:8">
      <c r="B9350" s="27"/>
      <c r="C9350" s="27"/>
      <c r="D9350" s="27"/>
      <c r="E9350" s="27"/>
      <c r="F9350" s="26"/>
      <c r="G9350" s="28" t="str">
        <f t="shared" si="154"/>
        <v/>
      </c>
      <c r="H9350" s="31"/>
    </row>
    <row r="9351" spans="2:8">
      <c r="B9351" s="27"/>
      <c r="C9351" s="27"/>
      <c r="D9351" s="27"/>
      <c r="E9351" s="27"/>
      <c r="F9351" s="26"/>
      <c r="G9351" s="28" t="str">
        <f t="shared" si="154"/>
        <v/>
      </c>
      <c r="H9351" s="31"/>
    </row>
    <row r="9352" spans="2:8">
      <c r="B9352" s="27"/>
      <c r="C9352" s="27"/>
      <c r="D9352" s="27"/>
      <c r="E9352" s="27"/>
      <c r="F9352" s="26"/>
      <c r="G9352" s="28" t="str">
        <f t="shared" si="154"/>
        <v/>
      </c>
      <c r="H9352" s="31"/>
    </row>
    <row r="9353" spans="2:8">
      <c r="B9353" s="27"/>
      <c r="C9353" s="27"/>
      <c r="D9353" s="27"/>
      <c r="E9353" s="27"/>
      <c r="F9353" s="26"/>
      <c r="G9353" s="28" t="str">
        <f t="shared" si="154"/>
        <v/>
      </c>
      <c r="H9353" s="31"/>
    </row>
    <row r="9354" spans="2:8">
      <c r="B9354" s="27"/>
      <c r="C9354" s="27"/>
      <c r="D9354" s="27"/>
      <c r="E9354" s="27"/>
      <c r="F9354" s="26"/>
      <c r="G9354" s="28" t="str">
        <f t="shared" si="154"/>
        <v/>
      </c>
      <c r="H9354" s="31"/>
    </row>
    <row r="9355" spans="2:8">
      <c r="B9355" s="27"/>
      <c r="C9355" s="27"/>
      <c r="D9355" s="27"/>
      <c r="E9355" s="27"/>
      <c r="F9355" s="26"/>
      <c r="G9355" s="28" t="str">
        <f t="shared" si="154"/>
        <v/>
      </c>
      <c r="H9355" s="31"/>
    </row>
    <row r="9356" spans="2:8">
      <c r="B9356" s="27"/>
      <c r="C9356" s="27"/>
      <c r="D9356" s="27"/>
      <c r="E9356" s="27"/>
      <c r="F9356" s="26"/>
      <c r="G9356" s="28" t="str">
        <f t="shared" si="154"/>
        <v/>
      </c>
      <c r="H9356" s="31"/>
    </row>
    <row r="9357" spans="2:8">
      <c r="B9357" s="27"/>
      <c r="C9357" s="27"/>
      <c r="D9357" s="27"/>
      <c r="E9357" s="27"/>
      <c r="F9357" s="26"/>
      <c r="G9357" s="28" t="str">
        <f t="shared" si="154"/>
        <v/>
      </c>
      <c r="H9357" s="31"/>
    </row>
    <row r="9358" spans="2:8">
      <c r="B9358" s="27"/>
      <c r="C9358" s="27"/>
      <c r="D9358" s="27"/>
      <c r="E9358" s="27"/>
      <c r="F9358" s="26"/>
      <c r="G9358" s="28" t="str">
        <f t="shared" si="154"/>
        <v/>
      </c>
      <c r="H9358" s="31"/>
    </row>
    <row r="9359" spans="2:8">
      <c r="B9359" s="27"/>
      <c r="C9359" s="27"/>
      <c r="D9359" s="27"/>
      <c r="E9359" s="27"/>
      <c r="F9359" s="26"/>
      <c r="G9359" s="28" t="str">
        <f t="shared" si="154"/>
        <v/>
      </c>
      <c r="H9359" s="31"/>
    </row>
    <row r="9360" spans="2:8">
      <c r="B9360" s="27"/>
      <c r="C9360" s="27"/>
      <c r="D9360" s="27"/>
      <c r="E9360" s="27"/>
      <c r="F9360" s="26"/>
      <c r="G9360" s="28" t="str">
        <f t="shared" si="154"/>
        <v/>
      </c>
      <c r="H9360" s="31"/>
    </row>
    <row r="9361" spans="2:8">
      <c r="B9361" s="27"/>
      <c r="C9361" s="27"/>
      <c r="D9361" s="27"/>
      <c r="E9361" s="27"/>
      <c r="F9361" s="26"/>
      <c r="G9361" s="28" t="str">
        <f t="shared" si="154"/>
        <v/>
      </c>
      <c r="H9361" s="31"/>
    </row>
    <row r="9362" spans="2:8">
      <c r="B9362" s="27"/>
      <c r="C9362" s="27"/>
      <c r="D9362" s="27"/>
      <c r="E9362" s="27"/>
      <c r="F9362" s="26"/>
      <c r="G9362" s="28" t="str">
        <f t="shared" si="154"/>
        <v/>
      </c>
      <c r="H9362" s="31"/>
    </row>
    <row r="9363" spans="2:8">
      <c r="B9363" s="27"/>
      <c r="C9363" s="27"/>
      <c r="D9363" s="27"/>
      <c r="E9363" s="27"/>
      <c r="F9363" s="26"/>
      <c r="G9363" s="28" t="str">
        <f t="shared" si="154"/>
        <v/>
      </c>
      <c r="H9363" s="31"/>
    </row>
    <row r="9364" spans="2:8">
      <c r="B9364" s="27"/>
      <c r="C9364" s="27"/>
      <c r="D9364" s="27"/>
      <c r="E9364" s="27"/>
      <c r="F9364" s="26"/>
      <c r="G9364" s="28" t="str">
        <f t="shared" si="154"/>
        <v/>
      </c>
      <c r="H9364" s="31"/>
    </row>
    <row r="9365" spans="2:8">
      <c r="B9365" s="27"/>
      <c r="C9365" s="27"/>
      <c r="D9365" s="27"/>
      <c r="E9365" s="27"/>
      <c r="F9365" s="26"/>
      <c r="G9365" s="28" t="str">
        <f t="shared" si="154"/>
        <v/>
      </c>
      <c r="H9365" s="31"/>
    </row>
    <row r="9366" spans="2:8">
      <c r="B9366" s="27"/>
      <c r="C9366" s="27"/>
      <c r="D9366" s="27"/>
      <c r="E9366" s="27"/>
      <c r="F9366" s="26"/>
      <c r="G9366" s="28" t="str">
        <f t="shared" si="154"/>
        <v/>
      </c>
      <c r="H9366" s="31"/>
    </row>
    <row r="9367" spans="2:8">
      <c r="B9367" s="27"/>
      <c r="C9367" s="27"/>
      <c r="D9367" s="27"/>
      <c r="E9367" s="27"/>
      <c r="F9367" s="26"/>
      <c r="G9367" s="28" t="str">
        <f t="shared" si="154"/>
        <v/>
      </c>
      <c r="H9367" s="31"/>
    </row>
    <row r="9368" spans="2:8">
      <c r="B9368" s="27"/>
      <c r="C9368" s="27"/>
      <c r="D9368" s="27"/>
      <c r="E9368" s="27"/>
      <c r="F9368" s="26"/>
      <c r="G9368" s="28" t="str">
        <f t="shared" si="154"/>
        <v/>
      </c>
      <c r="H9368" s="31"/>
    </row>
    <row r="9369" spans="2:8">
      <c r="B9369" s="27"/>
      <c r="C9369" s="27"/>
      <c r="D9369" s="27"/>
      <c r="E9369" s="27"/>
      <c r="F9369" s="26"/>
      <c r="G9369" s="28" t="str">
        <f t="shared" si="154"/>
        <v/>
      </c>
      <c r="H9369" s="31"/>
    </row>
    <row r="9370" spans="2:8">
      <c r="B9370" s="27"/>
      <c r="C9370" s="27"/>
      <c r="D9370" s="27"/>
      <c r="E9370" s="27"/>
      <c r="F9370" s="26"/>
      <c r="G9370" s="28" t="str">
        <f t="shared" si="154"/>
        <v/>
      </c>
      <c r="H9370" s="31"/>
    </row>
    <row r="9371" spans="2:8">
      <c r="B9371" s="27"/>
      <c r="C9371" s="27"/>
      <c r="D9371" s="27"/>
      <c r="E9371" s="27"/>
      <c r="F9371" s="26"/>
      <c r="G9371" s="28" t="str">
        <f t="shared" si="154"/>
        <v/>
      </c>
      <c r="H9371" s="31"/>
    </row>
    <row r="9372" spans="2:8">
      <c r="B9372" s="27"/>
      <c r="C9372" s="27"/>
      <c r="D9372" s="27"/>
      <c r="E9372" s="27"/>
      <c r="F9372" s="26"/>
      <c r="G9372" s="28" t="str">
        <f t="shared" si="154"/>
        <v/>
      </c>
      <c r="H9372" s="31"/>
    </row>
    <row r="9373" spans="2:8">
      <c r="B9373" s="27"/>
      <c r="C9373" s="27"/>
      <c r="D9373" s="27"/>
      <c r="E9373" s="27"/>
      <c r="F9373" s="26"/>
      <c r="G9373" s="28" t="str">
        <f t="shared" si="154"/>
        <v/>
      </c>
      <c r="H9373" s="31"/>
    </row>
    <row r="9374" spans="2:8">
      <c r="B9374" s="27"/>
      <c r="C9374" s="27"/>
      <c r="D9374" s="27"/>
      <c r="E9374" s="27"/>
      <c r="F9374" s="26"/>
      <c r="G9374" s="28" t="str">
        <f t="shared" si="154"/>
        <v/>
      </c>
      <c r="H9374" s="31"/>
    </row>
    <row r="9375" spans="2:8">
      <c r="B9375" s="27"/>
      <c r="C9375" s="27"/>
      <c r="D9375" s="27"/>
      <c r="E9375" s="27"/>
      <c r="F9375" s="26"/>
      <c r="G9375" s="28" t="str">
        <f t="shared" si="154"/>
        <v/>
      </c>
      <c r="H9375" s="31"/>
    </row>
    <row r="9376" spans="2:8">
      <c r="B9376" s="27"/>
      <c r="C9376" s="27"/>
      <c r="D9376" s="27"/>
      <c r="E9376" s="27"/>
      <c r="F9376" s="26"/>
      <c r="G9376" s="28" t="str">
        <f t="shared" si="154"/>
        <v/>
      </c>
      <c r="H9376" s="31"/>
    </row>
    <row r="9377" spans="2:8">
      <c r="B9377" s="27"/>
      <c r="C9377" s="27"/>
      <c r="D9377" s="27"/>
      <c r="E9377" s="27"/>
      <c r="F9377" s="26"/>
      <c r="G9377" s="28" t="str">
        <f t="shared" si="154"/>
        <v/>
      </c>
      <c r="H9377" s="31"/>
    </row>
    <row r="9378" spans="2:8">
      <c r="B9378" s="27"/>
      <c r="C9378" s="27"/>
      <c r="D9378" s="27"/>
      <c r="E9378" s="27"/>
      <c r="F9378" s="26"/>
      <c r="G9378" s="28" t="str">
        <f t="shared" si="154"/>
        <v/>
      </c>
      <c r="H9378" s="31"/>
    </row>
    <row r="9379" spans="2:8">
      <c r="B9379" s="27"/>
      <c r="C9379" s="27"/>
      <c r="D9379" s="27"/>
      <c r="E9379" s="27"/>
      <c r="F9379" s="26"/>
      <c r="G9379" s="28" t="str">
        <f t="shared" si="154"/>
        <v/>
      </c>
      <c r="H9379" s="31"/>
    </row>
    <row r="9380" spans="2:8">
      <c r="B9380" s="27"/>
      <c r="C9380" s="27"/>
      <c r="D9380" s="27"/>
      <c r="E9380" s="27"/>
      <c r="F9380" s="26"/>
      <c r="G9380" s="28" t="str">
        <f t="shared" si="154"/>
        <v/>
      </c>
      <c r="H9380" s="31"/>
    </row>
    <row r="9381" spans="2:8">
      <c r="B9381" s="27"/>
      <c r="C9381" s="27"/>
      <c r="D9381" s="27"/>
      <c r="E9381" s="27"/>
      <c r="F9381" s="26"/>
      <c r="G9381" s="28" t="str">
        <f t="shared" si="154"/>
        <v/>
      </c>
      <c r="H9381" s="31"/>
    </row>
    <row r="9382" spans="2:8">
      <c r="B9382" s="27"/>
      <c r="C9382" s="27"/>
      <c r="D9382" s="27"/>
      <c r="E9382" s="27"/>
      <c r="F9382" s="26"/>
      <c r="G9382" s="28" t="str">
        <f t="shared" si="154"/>
        <v/>
      </c>
      <c r="H9382" s="31"/>
    </row>
    <row r="9383" spans="2:8">
      <c r="B9383" s="27"/>
      <c r="C9383" s="27"/>
      <c r="D9383" s="27"/>
      <c r="E9383" s="27"/>
      <c r="F9383" s="26"/>
      <c r="G9383" s="28" t="str">
        <f t="shared" si="154"/>
        <v/>
      </c>
      <c r="H9383" s="31"/>
    </row>
    <row r="9384" spans="2:8">
      <c r="B9384" s="27"/>
      <c r="C9384" s="27"/>
      <c r="D9384" s="27"/>
      <c r="E9384" s="27"/>
      <c r="F9384" s="26"/>
      <c r="G9384" s="28" t="str">
        <f t="shared" si="154"/>
        <v/>
      </c>
      <c r="H9384" s="31"/>
    </row>
    <row r="9385" spans="2:8">
      <c r="B9385" s="27"/>
      <c r="C9385" s="27"/>
      <c r="D9385" s="27"/>
      <c r="E9385" s="27"/>
      <c r="F9385" s="26"/>
      <c r="G9385" s="28" t="str">
        <f t="shared" ref="G9385:G9448" si="155">IF(F9385="","",IF(F9385="EI",4,IF(F9385="EO",5.2,IF(F9385="EQ",3.9,IF(F9385="ILF",7.5,IF(F9385="EIF",5.4))))))</f>
        <v/>
      </c>
      <c r="H9385" s="31"/>
    </row>
    <row r="9386" spans="2:8">
      <c r="B9386" s="27"/>
      <c r="C9386" s="27"/>
      <c r="D9386" s="27"/>
      <c r="E9386" s="27"/>
      <c r="F9386" s="26"/>
      <c r="G9386" s="28" t="str">
        <f t="shared" si="155"/>
        <v/>
      </c>
      <c r="H9386" s="31"/>
    </row>
    <row r="9387" spans="2:8">
      <c r="B9387" s="27"/>
      <c r="C9387" s="27"/>
      <c r="D9387" s="27"/>
      <c r="E9387" s="27"/>
      <c r="F9387" s="26"/>
      <c r="G9387" s="28" t="str">
        <f t="shared" si="155"/>
        <v/>
      </c>
      <c r="H9387" s="31"/>
    </row>
    <row r="9388" spans="2:8">
      <c r="B9388" s="27"/>
      <c r="C9388" s="27"/>
      <c r="D9388" s="27"/>
      <c r="E9388" s="27"/>
      <c r="F9388" s="26"/>
      <c r="G9388" s="28" t="str">
        <f t="shared" si="155"/>
        <v/>
      </c>
      <c r="H9388" s="31"/>
    </row>
    <row r="9389" spans="2:8">
      <c r="B9389" s="27"/>
      <c r="C9389" s="27"/>
      <c r="D9389" s="27"/>
      <c r="E9389" s="27"/>
      <c r="F9389" s="26"/>
      <c r="G9389" s="28" t="str">
        <f t="shared" si="155"/>
        <v/>
      </c>
      <c r="H9389" s="31"/>
    </row>
    <row r="9390" spans="2:8">
      <c r="B9390" s="27"/>
      <c r="C9390" s="27"/>
      <c r="D9390" s="27"/>
      <c r="E9390" s="27"/>
      <c r="F9390" s="26"/>
      <c r="G9390" s="28" t="str">
        <f t="shared" si="155"/>
        <v/>
      </c>
      <c r="H9390" s="31"/>
    </row>
    <row r="9391" spans="2:8">
      <c r="B9391" s="27"/>
      <c r="C9391" s="27"/>
      <c r="D9391" s="27"/>
      <c r="E9391" s="27"/>
      <c r="F9391" s="26"/>
      <c r="G9391" s="28" t="str">
        <f t="shared" si="155"/>
        <v/>
      </c>
      <c r="H9391" s="31"/>
    </row>
    <row r="9392" spans="2:8">
      <c r="B9392" s="27"/>
      <c r="C9392" s="27"/>
      <c r="D9392" s="27"/>
      <c r="E9392" s="27"/>
      <c r="F9392" s="26"/>
      <c r="G9392" s="28" t="str">
        <f t="shared" si="155"/>
        <v/>
      </c>
      <c r="H9392" s="31"/>
    </row>
    <row r="9393" spans="2:8">
      <c r="B9393" s="27"/>
      <c r="C9393" s="27"/>
      <c r="D9393" s="27"/>
      <c r="E9393" s="27"/>
      <c r="F9393" s="26"/>
      <c r="G9393" s="28" t="str">
        <f t="shared" si="155"/>
        <v/>
      </c>
      <c r="H9393" s="31"/>
    </row>
    <row r="9394" spans="2:8">
      <c r="B9394" s="27"/>
      <c r="C9394" s="27"/>
      <c r="D9394" s="27"/>
      <c r="E9394" s="27"/>
      <c r="F9394" s="26"/>
      <c r="G9394" s="28" t="str">
        <f t="shared" si="155"/>
        <v/>
      </c>
      <c r="H9394" s="31"/>
    </row>
    <row r="9395" spans="2:8">
      <c r="B9395" s="27"/>
      <c r="C9395" s="27"/>
      <c r="D9395" s="27"/>
      <c r="E9395" s="27"/>
      <c r="F9395" s="26"/>
      <c r="G9395" s="28" t="str">
        <f t="shared" si="155"/>
        <v/>
      </c>
      <c r="H9395" s="31"/>
    </row>
    <row r="9396" spans="2:8">
      <c r="B9396" s="27"/>
      <c r="C9396" s="27"/>
      <c r="D9396" s="27"/>
      <c r="E9396" s="27"/>
      <c r="F9396" s="26"/>
      <c r="G9396" s="28" t="str">
        <f t="shared" si="155"/>
        <v/>
      </c>
      <c r="H9396" s="31"/>
    </row>
    <row r="9397" spans="2:8">
      <c r="B9397" s="27"/>
      <c r="C9397" s="27"/>
      <c r="D9397" s="27"/>
      <c r="E9397" s="27"/>
      <c r="F9397" s="26"/>
      <c r="G9397" s="28" t="str">
        <f t="shared" si="155"/>
        <v/>
      </c>
      <c r="H9397" s="31"/>
    </row>
    <row r="9398" spans="2:8">
      <c r="B9398" s="27"/>
      <c r="C9398" s="27"/>
      <c r="D9398" s="27"/>
      <c r="E9398" s="27"/>
      <c r="F9398" s="26"/>
      <c r="G9398" s="28" t="str">
        <f t="shared" si="155"/>
        <v/>
      </c>
      <c r="H9398" s="31"/>
    </row>
    <row r="9399" spans="2:8">
      <c r="B9399" s="27"/>
      <c r="C9399" s="27"/>
      <c r="D9399" s="27"/>
      <c r="E9399" s="27"/>
      <c r="F9399" s="26"/>
      <c r="G9399" s="28" t="str">
        <f t="shared" si="155"/>
        <v/>
      </c>
      <c r="H9399" s="31"/>
    </row>
    <row r="9400" spans="2:8">
      <c r="B9400" s="27"/>
      <c r="C9400" s="27"/>
      <c r="D9400" s="27"/>
      <c r="E9400" s="27"/>
      <c r="F9400" s="26"/>
      <c r="G9400" s="28" t="str">
        <f t="shared" si="155"/>
        <v/>
      </c>
      <c r="H9400" s="31"/>
    </row>
    <row r="9401" spans="2:8">
      <c r="B9401" s="27"/>
      <c r="C9401" s="27"/>
      <c r="D9401" s="27"/>
      <c r="E9401" s="27"/>
      <c r="F9401" s="26"/>
      <c r="G9401" s="28" t="str">
        <f t="shared" si="155"/>
        <v/>
      </c>
      <c r="H9401" s="31"/>
    </row>
    <row r="9402" spans="2:8">
      <c r="B9402" s="27"/>
      <c r="C9402" s="27"/>
      <c r="D9402" s="27"/>
      <c r="E9402" s="27"/>
      <c r="F9402" s="26"/>
      <c r="G9402" s="28" t="str">
        <f t="shared" si="155"/>
        <v/>
      </c>
      <c r="H9402" s="31"/>
    </row>
    <row r="9403" spans="2:8">
      <c r="B9403" s="27"/>
      <c r="C9403" s="27"/>
      <c r="D9403" s="27"/>
      <c r="E9403" s="27"/>
      <c r="F9403" s="26"/>
      <c r="G9403" s="28" t="str">
        <f t="shared" si="155"/>
        <v/>
      </c>
      <c r="H9403" s="31"/>
    </row>
    <row r="9404" spans="2:8">
      <c r="B9404" s="27"/>
      <c r="C9404" s="27"/>
      <c r="D9404" s="27"/>
      <c r="E9404" s="27"/>
      <c r="F9404" s="26"/>
      <c r="G9404" s="28" t="str">
        <f t="shared" si="155"/>
        <v/>
      </c>
      <c r="H9404" s="31"/>
    </row>
    <row r="9405" spans="2:8">
      <c r="B9405" s="27"/>
      <c r="C9405" s="27"/>
      <c r="D9405" s="27"/>
      <c r="E9405" s="27"/>
      <c r="F9405" s="26"/>
      <c r="G9405" s="28" t="str">
        <f t="shared" si="155"/>
        <v/>
      </c>
      <c r="H9405" s="31"/>
    </row>
    <row r="9406" spans="2:8">
      <c r="B9406" s="27"/>
      <c r="C9406" s="27"/>
      <c r="D9406" s="27"/>
      <c r="E9406" s="27"/>
      <c r="F9406" s="26"/>
      <c r="G9406" s="28" t="str">
        <f t="shared" si="155"/>
        <v/>
      </c>
      <c r="H9406" s="31"/>
    </row>
    <row r="9407" spans="2:8">
      <c r="B9407" s="27"/>
      <c r="C9407" s="27"/>
      <c r="D9407" s="27"/>
      <c r="E9407" s="27"/>
      <c r="F9407" s="26"/>
      <c r="G9407" s="28" t="str">
        <f t="shared" si="155"/>
        <v/>
      </c>
      <c r="H9407" s="31"/>
    </row>
    <row r="9408" spans="2:8">
      <c r="B9408" s="27"/>
      <c r="C9408" s="27"/>
      <c r="D9408" s="27"/>
      <c r="E9408" s="27"/>
      <c r="F9408" s="26"/>
      <c r="G9408" s="28" t="str">
        <f t="shared" si="155"/>
        <v/>
      </c>
      <c r="H9408" s="31"/>
    </row>
    <row r="9409" spans="2:8">
      <c r="B9409" s="27"/>
      <c r="C9409" s="27"/>
      <c r="D9409" s="27"/>
      <c r="E9409" s="27"/>
      <c r="F9409" s="26"/>
      <c r="G9409" s="28" t="str">
        <f t="shared" si="155"/>
        <v/>
      </c>
      <c r="H9409" s="31"/>
    </row>
    <row r="9410" spans="2:8">
      <c r="B9410" s="27"/>
      <c r="C9410" s="27"/>
      <c r="D9410" s="27"/>
      <c r="E9410" s="27"/>
      <c r="F9410" s="26"/>
      <c r="G9410" s="28" t="str">
        <f t="shared" si="155"/>
        <v/>
      </c>
      <c r="H9410" s="31"/>
    </row>
    <row r="9411" spans="2:8">
      <c r="B9411" s="27"/>
      <c r="C9411" s="27"/>
      <c r="D9411" s="27"/>
      <c r="E9411" s="27"/>
      <c r="F9411" s="26"/>
      <c r="G9411" s="28" t="str">
        <f t="shared" si="155"/>
        <v/>
      </c>
      <c r="H9411" s="31"/>
    </row>
    <row r="9412" spans="2:8">
      <c r="B9412" s="27"/>
      <c r="C9412" s="27"/>
      <c r="D9412" s="27"/>
      <c r="E9412" s="27"/>
      <c r="F9412" s="26"/>
      <c r="G9412" s="28" t="str">
        <f t="shared" si="155"/>
        <v/>
      </c>
      <c r="H9412" s="31"/>
    </row>
    <row r="9413" spans="2:8">
      <c r="B9413" s="27"/>
      <c r="C9413" s="27"/>
      <c r="D9413" s="27"/>
      <c r="E9413" s="27"/>
      <c r="F9413" s="26"/>
      <c r="G9413" s="28" t="str">
        <f t="shared" si="155"/>
        <v/>
      </c>
      <c r="H9413" s="31"/>
    </row>
    <row r="9414" spans="2:8">
      <c r="B9414" s="27"/>
      <c r="C9414" s="27"/>
      <c r="D9414" s="27"/>
      <c r="E9414" s="27"/>
      <c r="F9414" s="26"/>
      <c r="G9414" s="28" t="str">
        <f t="shared" si="155"/>
        <v/>
      </c>
      <c r="H9414" s="31"/>
    </row>
    <row r="9415" spans="2:8">
      <c r="B9415" s="27"/>
      <c r="C9415" s="27"/>
      <c r="D9415" s="27"/>
      <c r="E9415" s="27"/>
      <c r="F9415" s="26"/>
      <c r="G9415" s="28" t="str">
        <f t="shared" si="155"/>
        <v/>
      </c>
      <c r="H9415" s="31"/>
    </row>
    <row r="9416" spans="2:8">
      <c r="B9416" s="27"/>
      <c r="C9416" s="27"/>
      <c r="D9416" s="27"/>
      <c r="E9416" s="27"/>
      <c r="F9416" s="26"/>
      <c r="G9416" s="28" t="str">
        <f t="shared" si="155"/>
        <v/>
      </c>
      <c r="H9416" s="31"/>
    </row>
    <row r="9417" spans="2:8">
      <c r="B9417" s="27"/>
      <c r="C9417" s="27"/>
      <c r="D9417" s="27"/>
      <c r="E9417" s="27"/>
      <c r="F9417" s="26"/>
      <c r="G9417" s="28" t="str">
        <f t="shared" si="155"/>
        <v/>
      </c>
      <c r="H9417" s="31"/>
    </row>
    <row r="9418" spans="2:8">
      <c r="B9418" s="27"/>
      <c r="C9418" s="27"/>
      <c r="D9418" s="27"/>
      <c r="E9418" s="27"/>
      <c r="F9418" s="26"/>
      <c r="G9418" s="28" t="str">
        <f t="shared" si="155"/>
        <v/>
      </c>
      <c r="H9418" s="31"/>
    </row>
    <row r="9419" spans="2:8">
      <c r="B9419" s="27"/>
      <c r="C9419" s="27"/>
      <c r="D9419" s="27"/>
      <c r="E9419" s="27"/>
      <c r="F9419" s="26"/>
      <c r="G9419" s="28" t="str">
        <f t="shared" si="155"/>
        <v/>
      </c>
      <c r="H9419" s="31"/>
    </row>
    <row r="9420" spans="2:8">
      <c r="B9420" s="27"/>
      <c r="C9420" s="27"/>
      <c r="D9420" s="27"/>
      <c r="E9420" s="27"/>
      <c r="F9420" s="26"/>
      <c r="G9420" s="28" t="str">
        <f t="shared" si="155"/>
        <v/>
      </c>
      <c r="H9420" s="31"/>
    </row>
    <row r="9421" spans="2:8">
      <c r="B9421" s="27"/>
      <c r="C9421" s="27"/>
      <c r="D9421" s="27"/>
      <c r="E9421" s="27"/>
      <c r="F9421" s="26"/>
      <c r="G9421" s="28" t="str">
        <f t="shared" si="155"/>
        <v/>
      </c>
      <c r="H9421" s="31"/>
    </row>
    <row r="9422" spans="2:8">
      <c r="B9422" s="27"/>
      <c r="C9422" s="27"/>
      <c r="D9422" s="27"/>
      <c r="E9422" s="27"/>
      <c r="F9422" s="26"/>
      <c r="G9422" s="28" t="str">
        <f t="shared" si="155"/>
        <v/>
      </c>
      <c r="H9422" s="31"/>
    </row>
    <row r="9423" spans="2:8">
      <c r="B9423" s="27"/>
      <c r="C9423" s="27"/>
      <c r="D9423" s="27"/>
      <c r="E9423" s="27"/>
      <c r="F9423" s="26"/>
      <c r="G9423" s="28" t="str">
        <f t="shared" si="155"/>
        <v/>
      </c>
      <c r="H9423" s="31"/>
    </row>
    <row r="9424" spans="2:8">
      <c r="B9424" s="27"/>
      <c r="C9424" s="27"/>
      <c r="D9424" s="27"/>
      <c r="E9424" s="27"/>
      <c r="F9424" s="26"/>
      <c r="G9424" s="28" t="str">
        <f t="shared" si="155"/>
        <v/>
      </c>
      <c r="H9424" s="31"/>
    </row>
    <row r="9425" spans="2:8">
      <c r="B9425" s="27"/>
      <c r="C9425" s="27"/>
      <c r="D9425" s="27"/>
      <c r="E9425" s="27"/>
      <c r="F9425" s="26"/>
      <c r="G9425" s="28" t="str">
        <f t="shared" si="155"/>
        <v/>
      </c>
      <c r="H9425" s="31"/>
    </row>
    <row r="9426" spans="2:8">
      <c r="B9426" s="27"/>
      <c r="C9426" s="27"/>
      <c r="D9426" s="27"/>
      <c r="E9426" s="27"/>
      <c r="F9426" s="26"/>
      <c r="G9426" s="28" t="str">
        <f t="shared" si="155"/>
        <v/>
      </c>
      <c r="H9426" s="31"/>
    </row>
    <row r="9427" spans="2:8">
      <c r="B9427" s="27"/>
      <c r="C9427" s="27"/>
      <c r="D9427" s="27"/>
      <c r="E9427" s="27"/>
      <c r="F9427" s="26"/>
      <c r="G9427" s="28" t="str">
        <f t="shared" si="155"/>
        <v/>
      </c>
      <c r="H9427" s="31"/>
    </row>
    <row r="9428" spans="2:8">
      <c r="B9428" s="27"/>
      <c r="C9428" s="27"/>
      <c r="D9428" s="27"/>
      <c r="E9428" s="27"/>
      <c r="F9428" s="26"/>
      <c r="G9428" s="28" t="str">
        <f t="shared" si="155"/>
        <v/>
      </c>
      <c r="H9428" s="31"/>
    </row>
    <row r="9429" spans="2:8">
      <c r="B9429" s="27"/>
      <c r="C9429" s="27"/>
      <c r="D9429" s="27"/>
      <c r="E9429" s="27"/>
      <c r="F9429" s="26"/>
      <c r="G9429" s="28" t="str">
        <f t="shared" si="155"/>
        <v/>
      </c>
      <c r="H9429" s="31"/>
    </row>
    <row r="9430" spans="2:8">
      <c r="B9430" s="27"/>
      <c r="C9430" s="27"/>
      <c r="D9430" s="27"/>
      <c r="E9430" s="27"/>
      <c r="F9430" s="26"/>
      <c r="G9430" s="28" t="str">
        <f t="shared" si="155"/>
        <v/>
      </c>
      <c r="H9430" s="31"/>
    </row>
    <row r="9431" spans="2:8">
      <c r="B9431" s="27"/>
      <c r="C9431" s="27"/>
      <c r="D9431" s="27"/>
      <c r="E9431" s="27"/>
      <c r="F9431" s="26"/>
      <c r="G9431" s="28" t="str">
        <f t="shared" si="155"/>
        <v/>
      </c>
      <c r="H9431" s="31"/>
    </row>
    <row r="9432" spans="2:8">
      <c r="B9432" s="27"/>
      <c r="C9432" s="27"/>
      <c r="D9432" s="27"/>
      <c r="E9432" s="27"/>
      <c r="F9432" s="26"/>
      <c r="G9432" s="28" t="str">
        <f t="shared" si="155"/>
        <v/>
      </c>
      <c r="H9432" s="31"/>
    </row>
    <row r="9433" spans="2:8">
      <c r="B9433" s="27"/>
      <c r="C9433" s="27"/>
      <c r="D9433" s="27"/>
      <c r="E9433" s="27"/>
      <c r="F9433" s="26"/>
      <c r="G9433" s="28" t="str">
        <f t="shared" si="155"/>
        <v/>
      </c>
      <c r="H9433" s="31"/>
    </row>
    <row r="9434" spans="2:8">
      <c r="B9434" s="27"/>
      <c r="C9434" s="27"/>
      <c r="D9434" s="27"/>
      <c r="E9434" s="27"/>
      <c r="F9434" s="26"/>
      <c r="G9434" s="28" t="str">
        <f t="shared" si="155"/>
        <v/>
      </c>
      <c r="H9434" s="31"/>
    </row>
    <row r="9435" spans="2:8">
      <c r="B9435" s="27"/>
      <c r="C9435" s="27"/>
      <c r="D9435" s="27"/>
      <c r="E9435" s="27"/>
      <c r="F9435" s="26"/>
      <c r="G9435" s="28" t="str">
        <f t="shared" si="155"/>
        <v/>
      </c>
      <c r="H9435" s="31"/>
    </row>
    <row r="9436" spans="2:8">
      <c r="B9436" s="27"/>
      <c r="C9436" s="27"/>
      <c r="D9436" s="27"/>
      <c r="E9436" s="27"/>
      <c r="F9436" s="26"/>
      <c r="G9436" s="28" t="str">
        <f t="shared" si="155"/>
        <v/>
      </c>
      <c r="H9436" s="31"/>
    </row>
    <row r="9437" spans="2:8">
      <c r="B9437" s="27"/>
      <c r="C9437" s="27"/>
      <c r="D9437" s="27"/>
      <c r="E9437" s="27"/>
      <c r="F9437" s="26"/>
      <c r="G9437" s="28" t="str">
        <f t="shared" si="155"/>
        <v/>
      </c>
      <c r="H9437" s="31"/>
    </row>
    <row r="9438" spans="2:8">
      <c r="B9438" s="27"/>
      <c r="C9438" s="27"/>
      <c r="D9438" s="27"/>
      <c r="E9438" s="27"/>
      <c r="F9438" s="26"/>
      <c r="G9438" s="28" t="str">
        <f t="shared" si="155"/>
        <v/>
      </c>
      <c r="H9438" s="31"/>
    </row>
    <row r="9439" spans="2:8">
      <c r="B9439" s="27"/>
      <c r="C9439" s="27"/>
      <c r="D9439" s="27"/>
      <c r="E9439" s="27"/>
      <c r="F9439" s="26"/>
      <c r="G9439" s="28" t="str">
        <f t="shared" si="155"/>
        <v/>
      </c>
      <c r="H9439" s="31"/>
    </row>
    <row r="9440" spans="2:8">
      <c r="B9440" s="27"/>
      <c r="C9440" s="27"/>
      <c r="D9440" s="27"/>
      <c r="E9440" s="27"/>
      <c r="F9440" s="26"/>
      <c r="G9440" s="28" t="str">
        <f t="shared" si="155"/>
        <v/>
      </c>
      <c r="H9440" s="31"/>
    </row>
    <row r="9441" spans="2:8">
      <c r="B9441" s="27"/>
      <c r="C9441" s="27"/>
      <c r="D9441" s="27"/>
      <c r="E9441" s="27"/>
      <c r="F9441" s="26"/>
      <c r="G9441" s="28" t="str">
        <f t="shared" si="155"/>
        <v/>
      </c>
      <c r="H9441" s="31"/>
    </row>
    <row r="9442" spans="2:8">
      <c r="B9442" s="27"/>
      <c r="C9442" s="27"/>
      <c r="D9442" s="27"/>
      <c r="E9442" s="27"/>
      <c r="F9442" s="26"/>
      <c r="G9442" s="28" t="str">
        <f t="shared" si="155"/>
        <v/>
      </c>
      <c r="H9442" s="31"/>
    </row>
    <row r="9443" spans="2:8">
      <c r="B9443" s="27"/>
      <c r="C9443" s="27"/>
      <c r="D9443" s="27"/>
      <c r="E9443" s="27"/>
      <c r="F9443" s="26"/>
      <c r="G9443" s="28" t="str">
        <f t="shared" si="155"/>
        <v/>
      </c>
      <c r="H9443" s="31"/>
    </row>
    <row r="9444" spans="2:8">
      <c r="B9444" s="27"/>
      <c r="C9444" s="27"/>
      <c r="D9444" s="27"/>
      <c r="E9444" s="27"/>
      <c r="F9444" s="26"/>
      <c r="G9444" s="28" t="str">
        <f t="shared" si="155"/>
        <v/>
      </c>
      <c r="H9444" s="31"/>
    </row>
    <row r="9445" spans="2:8">
      <c r="B9445" s="27"/>
      <c r="C9445" s="27"/>
      <c r="D9445" s="27"/>
      <c r="E9445" s="27"/>
      <c r="F9445" s="26"/>
      <c r="G9445" s="28" t="str">
        <f t="shared" si="155"/>
        <v/>
      </c>
      <c r="H9445" s="31"/>
    </row>
    <row r="9446" spans="2:8">
      <c r="B9446" s="27"/>
      <c r="C9446" s="27"/>
      <c r="D9446" s="27"/>
      <c r="E9446" s="27"/>
      <c r="F9446" s="26"/>
      <c r="G9446" s="28" t="str">
        <f t="shared" si="155"/>
        <v/>
      </c>
      <c r="H9446" s="31"/>
    </row>
    <row r="9447" spans="2:8">
      <c r="B9447" s="27"/>
      <c r="C9447" s="27"/>
      <c r="D9447" s="27"/>
      <c r="E9447" s="27"/>
      <c r="F9447" s="26"/>
      <c r="G9447" s="28" t="str">
        <f t="shared" si="155"/>
        <v/>
      </c>
      <c r="H9447" s="31"/>
    </row>
    <row r="9448" spans="2:8">
      <c r="B9448" s="27"/>
      <c r="C9448" s="27"/>
      <c r="D9448" s="27"/>
      <c r="E9448" s="27"/>
      <c r="F9448" s="26"/>
      <c r="G9448" s="28" t="str">
        <f t="shared" si="155"/>
        <v/>
      </c>
      <c r="H9448" s="31"/>
    </row>
    <row r="9449" spans="2:8">
      <c r="B9449" s="27"/>
      <c r="C9449" s="27"/>
      <c r="D9449" s="27"/>
      <c r="E9449" s="27"/>
      <c r="F9449" s="26"/>
      <c r="G9449" s="28" t="str">
        <f t="shared" ref="G9449:G9512" si="156">IF(F9449="","",IF(F9449="EI",4,IF(F9449="EO",5.2,IF(F9449="EQ",3.9,IF(F9449="ILF",7.5,IF(F9449="EIF",5.4))))))</f>
        <v/>
      </c>
      <c r="H9449" s="31"/>
    </row>
    <row r="9450" spans="2:8">
      <c r="B9450" s="27"/>
      <c r="C9450" s="27"/>
      <c r="D9450" s="27"/>
      <c r="E9450" s="27"/>
      <c r="F9450" s="26"/>
      <c r="G9450" s="28" t="str">
        <f t="shared" si="156"/>
        <v/>
      </c>
      <c r="H9450" s="31"/>
    </row>
    <row r="9451" spans="2:8">
      <c r="B9451" s="27"/>
      <c r="C9451" s="27"/>
      <c r="D9451" s="27"/>
      <c r="E9451" s="27"/>
      <c r="F9451" s="26"/>
      <c r="G9451" s="28" t="str">
        <f t="shared" si="156"/>
        <v/>
      </c>
      <c r="H9451" s="31"/>
    </row>
    <row r="9452" spans="2:8">
      <c r="B9452" s="27"/>
      <c r="C9452" s="27"/>
      <c r="D9452" s="27"/>
      <c r="E9452" s="27"/>
      <c r="F9452" s="26"/>
      <c r="G9452" s="28" t="str">
        <f t="shared" si="156"/>
        <v/>
      </c>
      <c r="H9452" s="31"/>
    </row>
    <row r="9453" spans="2:8">
      <c r="B9453" s="27"/>
      <c r="C9453" s="27"/>
      <c r="D9453" s="27"/>
      <c r="E9453" s="27"/>
      <c r="F9453" s="26"/>
      <c r="G9453" s="28" t="str">
        <f t="shared" si="156"/>
        <v/>
      </c>
      <c r="H9453" s="31"/>
    </row>
    <row r="9454" spans="2:8">
      <c r="B9454" s="27"/>
      <c r="C9454" s="27"/>
      <c r="D9454" s="27"/>
      <c r="E9454" s="27"/>
      <c r="F9454" s="26"/>
      <c r="G9454" s="28" t="str">
        <f t="shared" si="156"/>
        <v/>
      </c>
      <c r="H9454" s="31"/>
    </row>
    <row r="9455" spans="2:8">
      <c r="B9455" s="27"/>
      <c r="C9455" s="27"/>
      <c r="D9455" s="27"/>
      <c r="E9455" s="27"/>
      <c r="F9455" s="26"/>
      <c r="G9455" s="28" t="str">
        <f t="shared" si="156"/>
        <v/>
      </c>
      <c r="H9455" s="31"/>
    </row>
    <row r="9456" spans="2:8">
      <c r="B9456" s="27"/>
      <c r="C9456" s="27"/>
      <c r="D9456" s="27"/>
      <c r="E9456" s="27"/>
      <c r="F9456" s="26"/>
      <c r="G9456" s="28" t="str">
        <f t="shared" si="156"/>
        <v/>
      </c>
      <c r="H9456" s="31"/>
    </row>
    <row r="9457" spans="2:8">
      <c r="B9457" s="27"/>
      <c r="C9457" s="27"/>
      <c r="D9457" s="27"/>
      <c r="E9457" s="27"/>
      <c r="F9457" s="26"/>
      <c r="G9457" s="28" t="str">
        <f t="shared" si="156"/>
        <v/>
      </c>
      <c r="H9457" s="31"/>
    </row>
    <row r="9458" spans="2:8">
      <c r="B9458" s="27"/>
      <c r="C9458" s="27"/>
      <c r="D9458" s="27"/>
      <c r="E9458" s="27"/>
      <c r="F9458" s="26"/>
      <c r="G9458" s="28" t="str">
        <f t="shared" si="156"/>
        <v/>
      </c>
      <c r="H9458" s="31"/>
    </row>
    <row r="9459" spans="2:8">
      <c r="B9459" s="27"/>
      <c r="C9459" s="27"/>
      <c r="D9459" s="27"/>
      <c r="E9459" s="27"/>
      <c r="F9459" s="26"/>
      <c r="G9459" s="28" t="str">
        <f t="shared" si="156"/>
        <v/>
      </c>
      <c r="H9459" s="31"/>
    </row>
    <row r="9460" spans="2:8">
      <c r="B9460" s="27"/>
      <c r="C9460" s="27"/>
      <c r="D9460" s="27"/>
      <c r="E9460" s="27"/>
      <c r="F9460" s="26"/>
      <c r="G9460" s="28" t="str">
        <f t="shared" si="156"/>
        <v/>
      </c>
      <c r="H9460" s="31"/>
    </row>
    <row r="9461" spans="2:8">
      <c r="B9461" s="27"/>
      <c r="C9461" s="27"/>
      <c r="D9461" s="27"/>
      <c r="E9461" s="27"/>
      <c r="F9461" s="26"/>
      <c r="G9461" s="28" t="str">
        <f t="shared" si="156"/>
        <v/>
      </c>
      <c r="H9461" s="31"/>
    </row>
    <row r="9462" spans="2:8">
      <c r="B9462" s="27"/>
      <c r="C9462" s="27"/>
      <c r="D9462" s="27"/>
      <c r="E9462" s="27"/>
      <c r="F9462" s="26"/>
      <c r="G9462" s="28" t="str">
        <f t="shared" si="156"/>
        <v/>
      </c>
      <c r="H9462" s="31"/>
    </row>
    <row r="9463" spans="2:8">
      <c r="B9463" s="27"/>
      <c r="C9463" s="27"/>
      <c r="D9463" s="27"/>
      <c r="E9463" s="27"/>
      <c r="F9463" s="26"/>
      <c r="G9463" s="28" t="str">
        <f t="shared" si="156"/>
        <v/>
      </c>
      <c r="H9463" s="31"/>
    </row>
    <row r="9464" spans="2:8">
      <c r="B9464" s="27"/>
      <c r="C9464" s="27"/>
      <c r="D9464" s="27"/>
      <c r="E9464" s="27"/>
      <c r="F9464" s="26"/>
      <c r="G9464" s="28" t="str">
        <f t="shared" si="156"/>
        <v/>
      </c>
      <c r="H9464" s="31"/>
    </row>
    <row r="9465" spans="2:8">
      <c r="B9465" s="27"/>
      <c r="C9465" s="27"/>
      <c r="D9465" s="27"/>
      <c r="E9465" s="27"/>
      <c r="F9465" s="26"/>
      <c r="G9465" s="28" t="str">
        <f t="shared" si="156"/>
        <v/>
      </c>
      <c r="H9465" s="31"/>
    </row>
    <row r="9466" spans="2:8">
      <c r="B9466" s="27"/>
      <c r="C9466" s="27"/>
      <c r="D9466" s="27"/>
      <c r="E9466" s="27"/>
      <c r="F9466" s="26"/>
      <c r="G9466" s="28" t="str">
        <f t="shared" si="156"/>
        <v/>
      </c>
      <c r="H9466" s="31"/>
    </row>
    <row r="9467" spans="2:8">
      <c r="B9467" s="27"/>
      <c r="C9467" s="27"/>
      <c r="D9467" s="27"/>
      <c r="E9467" s="27"/>
      <c r="F9467" s="26"/>
      <c r="G9467" s="28" t="str">
        <f t="shared" si="156"/>
        <v/>
      </c>
      <c r="H9467" s="31"/>
    </row>
    <row r="9468" spans="2:8">
      <c r="B9468" s="27"/>
      <c r="C9468" s="27"/>
      <c r="D9468" s="27"/>
      <c r="E9468" s="27"/>
      <c r="F9468" s="26"/>
      <c r="G9468" s="28" t="str">
        <f t="shared" si="156"/>
        <v/>
      </c>
      <c r="H9468" s="31"/>
    </row>
    <row r="9469" spans="2:8">
      <c r="B9469" s="27"/>
      <c r="C9469" s="27"/>
      <c r="D9469" s="27"/>
      <c r="E9469" s="27"/>
      <c r="F9469" s="26"/>
      <c r="G9469" s="28" t="str">
        <f t="shared" si="156"/>
        <v/>
      </c>
      <c r="H9469" s="31"/>
    </row>
    <row r="9470" spans="2:8">
      <c r="B9470" s="27"/>
      <c r="C9470" s="27"/>
      <c r="D9470" s="27"/>
      <c r="E9470" s="27"/>
      <c r="F9470" s="26"/>
      <c r="G9470" s="28" t="str">
        <f t="shared" si="156"/>
        <v/>
      </c>
      <c r="H9470" s="31"/>
    </row>
    <row r="9471" spans="2:8">
      <c r="B9471" s="27"/>
      <c r="C9471" s="27"/>
      <c r="D9471" s="27"/>
      <c r="E9471" s="27"/>
      <c r="F9471" s="26"/>
      <c r="G9471" s="28" t="str">
        <f t="shared" si="156"/>
        <v/>
      </c>
      <c r="H9471" s="31"/>
    </row>
    <row r="9472" spans="2:8">
      <c r="B9472" s="27"/>
      <c r="C9472" s="27"/>
      <c r="D9472" s="27"/>
      <c r="E9472" s="27"/>
      <c r="F9472" s="26"/>
      <c r="G9472" s="28" t="str">
        <f t="shared" si="156"/>
        <v/>
      </c>
      <c r="H9472" s="31"/>
    </row>
    <row r="9473" spans="2:8">
      <c r="B9473" s="27"/>
      <c r="C9473" s="27"/>
      <c r="D9473" s="27"/>
      <c r="E9473" s="27"/>
      <c r="F9473" s="26"/>
      <c r="G9473" s="28" t="str">
        <f t="shared" si="156"/>
        <v/>
      </c>
      <c r="H9473" s="31"/>
    </row>
    <row r="9474" spans="2:8">
      <c r="B9474" s="27"/>
      <c r="C9474" s="27"/>
      <c r="D9474" s="27"/>
      <c r="E9474" s="27"/>
      <c r="F9474" s="26"/>
      <c r="G9474" s="28" t="str">
        <f t="shared" si="156"/>
        <v/>
      </c>
      <c r="H9474" s="31"/>
    </row>
    <row r="9475" spans="2:8">
      <c r="B9475" s="27"/>
      <c r="C9475" s="27"/>
      <c r="D9475" s="27"/>
      <c r="E9475" s="27"/>
      <c r="F9475" s="26"/>
      <c r="G9475" s="28" t="str">
        <f t="shared" si="156"/>
        <v/>
      </c>
      <c r="H9475" s="31"/>
    </row>
    <row r="9476" spans="2:8">
      <c r="B9476" s="27"/>
      <c r="C9476" s="27"/>
      <c r="D9476" s="27"/>
      <c r="E9476" s="27"/>
      <c r="F9476" s="26"/>
      <c r="G9476" s="28" t="str">
        <f t="shared" si="156"/>
        <v/>
      </c>
      <c r="H9476" s="31"/>
    </row>
    <row r="9477" spans="2:8">
      <c r="B9477" s="27"/>
      <c r="C9477" s="27"/>
      <c r="D9477" s="27"/>
      <c r="E9477" s="27"/>
      <c r="F9477" s="26"/>
      <c r="G9477" s="28" t="str">
        <f t="shared" si="156"/>
        <v/>
      </c>
      <c r="H9477" s="31"/>
    </row>
    <row r="9478" spans="2:8">
      <c r="B9478" s="27"/>
      <c r="C9478" s="27"/>
      <c r="D9478" s="27"/>
      <c r="E9478" s="27"/>
      <c r="F9478" s="26"/>
      <c r="G9478" s="28" t="str">
        <f t="shared" si="156"/>
        <v/>
      </c>
      <c r="H9478" s="31"/>
    </row>
    <row r="9479" spans="2:8">
      <c r="B9479" s="27"/>
      <c r="C9479" s="27"/>
      <c r="D9479" s="27"/>
      <c r="E9479" s="27"/>
      <c r="F9479" s="26"/>
      <c r="G9479" s="28" t="str">
        <f t="shared" si="156"/>
        <v/>
      </c>
      <c r="H9479" s="31"/>
    </row>
    <row r="9480" spans="2:8">
      <c r="B9480" s="27"/>
      <c r="C9480" s="27"/>
      <c r="D9480" s="27"/>
      <c r="E9480" s="27"/>
      <c r="F9480" s="26"/>
      <c r="G9480" s="28" t="str">
        <f t="shared" si="156"/>
        <v/>
      </c>
      <c r="H9480" s="31"/>
    </row>
    <row r="9481" spans="2:8">
      <c r="B9481" s="27"/>
      <c r="C9481" s="27"/>
      <c r="D9481" s="27"/>
      <c r="E9481" s="27"/>
      <c r="F9481" s="26"/>
      <c r="G9481" s="28" t="str">
        <f t="shared" si="156"/>
        <v/>
      </c>
      <c r="H9481" s="31"/>
    </row>
    <row r="9482" spans="2:8">
      <c r="B9482" s="27"/>
      <c r="C9482" s="27"/>
      <c r="D9482" s="27"/>
      <c r="E9482" s="27"/>
      <c r="F9482" s="26"/>
      <c r="G9482" s="28" t="str">
        <f t="shared" si="156"/>
        <v/>
      </c>
      <c r="H9482" s="31"/>
    </row>
    <row r="9483" spans="2:8">
      <c r="B9483" s="27"/>
      <c r="C9483" s="27"/>
      <c r="D9483" s="27"/>
      <c r="E9483" s="27"/>
      <c r="F9483" s="26"/>
      <c r="G9483" s="28" t="str">
        <f t="shared" si="156"/>
        <v/>
      </c>
      <c r="H9483" s="31"/>
    </row>
    <row r="9484" spans="2:8">
      <c r="B9484" s="27"/>
      <c r="C9484" s="27"/>
      <c r="D9484" s="27"/>
      <c r="E9484" s="27"/>
      <c r="F9484" s="26"/>
      <c r="G9484" s="28" t="str">
        <f t="shared" si="156"/>
        <v/>
      </c>
      <c r="H9484" s="31"/>
    </row>
    <row r="9485" spans="2:8">
      <c r="B9485" s="27"/>
      <c r="C9485" s="27"/>
      <c r="D9485" s="27"/>
      <c r="E9485" s="27"/>
      <c r="F9485" s="26"/>
      <c r="G9485" s="28" t="str">
        <f t="shared" si="156"/>
        <v/>
      </c>
      <c r="H9485" s="31"/>
    </row>
    <row r="9486" spans="2:8">
      <c r="B9486" s="27"/>
      <c r="C9486" s="27"/>
      <c r="D9486" s="27"/>
      <c r="E9486" s="27"/>
      <c r="F9486" s="26"/>
      <c r="G9486" s="28" t="str">
        <f t="shared" si="156"/>
        <v/>
      </c>
      <c r="H9486" s="31"/>
    </row>
    <row r="9487" spans="2:8">
      <c r="B9487" s="27"/>
      <c r="C9487" s="27"/>
      <c r="D9487" s="27"/>
      <c r="E9487" s="27"/>
      <c r="F9487" s="26"/>
      <c r="G9487" s="28" t="str">
        <f t="shared" si="156"/>
        <v/>
      </c>
      <c r="H9487" s="31"/>
    </row>
    <row r="9488" spans="2:8">
      <c r="B9488" s="27"/>
      <c r="C9488" s="27"/>
      <c r="D9488" s="27"/>
      <c r="E9488" s="27"/>
      <c r="F9488" s="26"/>
      <c r="G9488" s="28" t="str">
        <f t="shared" si="156"/>
        <v/>
      </c>
      <c r="H9488" s="31"/>
    </row>
    <row r="9489" spans="2:8">
      <c r="B9489" s="27"/>
      <c r="C9489" s="27"/>
      <c r="D9489" s="27"/>
      <c r="E9489" s="27"/>
      <c r="F9489" s="26"/>
      <c r="G9489" s="28" t="str">
        <f t="shared" si="156"/>
        <v/>
      </c>
      <c r="H9489" s="31"/>
    </row>
    <row r="9490" spans="2:8">
      <c r="B9490" s="27"/>
      <c r="C9490" s="27"/>
      <c r="D9490" s="27"/>
      <c r="E9490" s="27"/>
      <c r="F9490" s="26"/>
      <c r="G9490" s="28" t="str">
        <f t="shared" si="156"/>
        <v/>
      </c>
      <c r="H9490" s="31"/>
    </row>
    <row r="9491" spans="2:8">
      <c r="B9491" s="27"/>
      <c r="C9491" s="27"/>
      <c r="D9491" s="27"/>
      <c r="E9491" s="27"/>
      <c r="F9491" s="26"/>
      <c r="G9491" s="28" t="str">
        <f t="shared" si="156"/>
        <v/>
      </c>
      <c r="H9491" s="31"/>
    </row>
    <row r="9492" spans="2:8">
      <c r="B9492" s="27"/>
      <c r="C9492" s="27"/>
      <c r="D9492" s="27"/>
      <c r="E9492" s="27"/>
      <c r="F9492" s="26"/>
      <c r="G9492" s="28" t="str">
        <f t="shared" si="156"/>
        <v/>
      </c>
      <c r="H9492" s="31"/>
    </row>
    <row r="9493" spans="2:8">
      <c r="B9493" s="27"/>
      <c r="C9493" s="27"/>
      <c r="D9493" s="27"/>
      <c r="E9493" s="27"/>
      <c r="F9493" s="26"/>
      <c r="G9493" s="28" t="str">
        <f t="shared" si="156"/>
        <v/>
      </c>
      <c r="H9493" s="31"/>
    </row>
    <row r="9494" spans="2:8">
      <c r="B9494" s="27"/>
      <c r="C9494" s="27"/>
      <c r="D9494" s="27"/>
      <c r="E9494" s="27"/>
      <c r="F9494" s="26"/>
      <c r="G9494" s="28" t="str">
        <f t="shared" si="156"/>
        <v/>
      </c>
      <c r="H9494" s="31"/>
    </row>
    <row r="9495" spans="2:8">
      <c r="B9495" s="27"/>
      <c r="C9495" s="27"/>
      <c r="D9495" s="27"/>
      <c r="E9495" s="27"/>
      <c r="F9495" s="26"/>
      <c r="G9495" s="28" t="str">
        <f t="shared" si="156"/>
        <v/>
      </c>
      <c r="H9495" s="31"/>
    </row>
    <row r="9496" spans="2:8">
      <c r="B9496" s="27"/>
      <c r="C9496" s="27"/>
      <c r="D9496" s="27"/>
      <c r="E9496" s="27"/>
      <c r="F9496" s="26"/>
      <c r="G9496" s="28" t="str">
        <f t="shared" si="156"/>
        <v/>
      </c>
      <c r="H9496" s="31"/>
    </row>
    <row r="9497" spans="2:8">
      <c r="B9497" s="27"/>
      <c r="C9497" s="27"/>
      <c r="D9497" s="27"/>
      <c r="E9497" s="27"/>
      <c r="F9497" s="26"/>
      <c r="G9497" s="28" t="str">
        <f t="shared" si="156"/>
        <v/>
      </c>
      <c r="H9497" s="31"/>
    </row>
    <row r="9498" spans="2:8">
      <c r="B9498" s="27"/>
      <c r="C9498" s="27"/>
      <c r="D9498" s="27"/>
      <c r="E9498" s="27"/>
      <c r="F9498" s="26"/>
      <c r="G9498" s="28" t="str">
        <f t="shared" si="156"/>
        <v/>
      </c>
      <c r="H9498" s="31"/>
    </row>
    <row r="9499" spans="2:8">
      <c r="B9499" s="27"/>
      <c r="C9499" s="27"/>
      <c r="D9499" s="27"/>
      <c r="E9499" s="27"/>
      <c r="F9499" s="26"/>
      <c r="G9499" s="28" t="str">
        <f t="shared" si="156"/>
        <v/>
      </c>
      <c r="H9499" s="31"/>
    </row>
    <row r="9500" spans="2:8">
      <c r="B9500" s="27"/>
      <c r="C9500" s="27"/>
      <c r="D9500" s="27"/>
      <c r="E9500" s="27"/>
      <c r="F9500" s="26"/>
      <c r="G9500" s="28" t="str">
        <f t="shared" si="156"/>
        <v/>
      </c>
      <c r="H9500" s="31"/>
    </row>
    <row r="9501" spans="2:8">
      <c r="B9501" s="27"/>
      <c r="C9501" s="27"/>
      <c r="D9501" s="27"/>
      <c r="E9501" s="27"/>
      <c r="F9501" s="26"/>
      <c r="G9501" s="28" t="str">
        <f t="shared" si="156"/>
        <v/>
      </c>
      <c r="H9501" s="31"/>
    </row>
    <row r="9502" spans="2:8">
      <c r="B9502" s="27"/>
      <c r="C9502" s="27"/>
      <c r="D9502" s="27"/>
      <c r="E9502" s="27"/>
      <c r="F9502" s="26"/>
      <c r="G9502" s="28" t="str">
        <f t="shared" si="156"/>
        <v/>
      </c>
      <c r="H9502" s="31"/>
    </row>
    <row r="9503" spans="2:8">
      <c r="B9503" s="27"/>
      <c r="C9503" s="27"/>
      <c r="D9503" s="27"/>
      <c r="E9503" s="27"/>
      <c r="F9503" s="26"/>
      <c r="G9503" s="28" t="str">
        <f t="shared" si="156"/>
        <v/>
      </c>
      <c r="H9503" s="31"/>
    </row>
    <row r="9504" spans="2:8">
      <c r="B9504" s="27"/>
      <c r="C9504" s="27"/>
      <c r="D9504" s="27"/>
      <c r="E9504" s="27"/>
      <c r="F9504" s="26"/>
      <c r="G9504" s="28" t="str">
        <f t="shared" si="156"/>
        <v/>
      </c>
      <c r="H9504" s="31"/>
    </row>
    <row r="9505" spans="2:8">
      <c r="B9505" s="27"/>
      <c r="C9505" s="27"/>
      <c r="D9505" s="27"/>
      <c r="E9505" s="27"/>
      <c r="F9505" s="26"/>
      <c r="G9505" s="28" t="str">
        <f t="shared" si="156"/>
        <v/>
      </c>
      <c r="H9505" s="31"/>
    </row>
    <row r="9506" spans="2:8">
      <c r="B9506" s="27"/>
      <c r="C9506" s="27"/>
      <c r="D9506" s="27"/>
      <c r="E9506" s="27"/>
      <c r="F9506" s="26"/>
      <c r="G9506" s="28" t="str">
        <f t="shared" si="156"/>
        <v/>
      </c>
      <c r="H9506" s="31"/>
    </row>
    <row r="9507" spans="2:8">
      <c r="B9507" s="27"/>
      <c r="C9507" s="27"/>
      <c r="D9507" s="27"/>
      <c r="E9507" s="27"/>
      <c r="F9507" s="26"/>
      <c r="G9507" s="28" t="str">
        <f t="shared" si="156"/>
        <v/>
      </c>
      <c r="H9507" s="31"/>
    </row>
    <row r="9508" spans="2:8">
      <c r="B9508" s="27"/>
      <c r="C9508" s="27"/>
      <c r="D9508" s="27"/>
      <c r="E9508" s="27"/>
      <c r="F9508" s="26"/>
      <c r="G9508" s="28" t="str">
        <f t="shared" si="156"/>
        <v/>
      </c>
      <c r="H9508" s="31"/>
    </row>
    <row r="9509" spans="2:8">
      <c r="B9509" s="27"/>
      <c r="C9509" s="27"/>
      <c r="D9509" s="27"/>
      <c r="E9509" s="27"/>
      <c r="F9509" s="26"/>
      <c r="G9509" s="28" t="str">
        <f t="shared" si="156"/>
        <v/>
      </c>
      <c r="H9509" s="31"/>
    </row>
    <row r="9510" spans="2:8">
      <c r="B9510" s="27"/>
      <c r="C9510" s="27"/>
      <c r="D9510" s="27"/>
      <c r="E9510" s="27"/>
      <c r="F9510" s="26"/>
      <c r="G9510" s="28" t="str">
        <f t="shared" si="156"/>
        <v/>
      </c>
      <c r="H9510" s="31"/>
    </row>
    <row r="9511" spans="2:8">
      <c r="B9511" s="27"/>
      <c r="C9511" s="27"/>
      <c r="D9511" s="27"/>
      <c r="E9511" s="27"/>
      <c r="F9511" s="26"/>
      <c r="G9511" s="28" t="str">
        <f t="shared" si="156"/>
        <v/>
      </c>
      <c r="H9511" s="31"/>
    </row>
    <row r="9512" spans="2:8">
      <c r="B9512" s="27"/>
      <c r="C9512" s="27"/>
      <c r="D9512" s="27"/>
      <c r="E9512" s="27"/>
      <c r="F9512" s="26"/>
      <c r="G9512" s="28" t="str">
        <f t="shared" si="156"/>
        <v/>
      </c>
      <c r="H9512" s="31"/>
    </row>
    <row r="9513" spans="2:8">
      <c r="B9513" s="27"/>
      <c r="C9513" s="27"/>
      <c r="D9513" s="27"/>
      <c r="E9513" s="27"/>
      <c r="F9513" s="26"/>
      <c r="G9513" s="28" t="str">
        <f t="shared" ref="G9513:G9576" si="157">IF(F9513="","",IF(F9513="EI",4,IF(F9513="EO",5.2,IF(F9513="EQ",3.9,IF(F9513="ILF",7.5,IF(F9513="EIF",5.4))))))</f>
        <v/>
      </c>
      <c r="H9513" s="31"/>
    </row>
    <row r="9514" spans="2:8">
      <c r="B9514" s="27"/>
      <c r="C9514" s="27"/>
      <c r="D9514" s="27"/>
      <c r="E9514" s="27"/>
      <c r="F9514" s="26"/>
      <c r="G9514" s="28" t="str">
        <f t="shared" si="157"/>
        <v/>
      </c>
      <c r="H9514" s="31"/>
    </row>
    <row r="9515" spans="2:8">
      <c r="B9515" s="27"/>
      <c r="C9515" s="27"/>
      <c r="D9515" s="27"/>
      <c r="E9515" s="27"/>
      <c r="F9515" s="26"/>
      <c r="G9515" s="28" t="str">
        <f t="shared" si="157"/>
        <v/>
      </c>
      <c r="H9515" s="31"/>
    </row>
    <row r="9516" spans="2:8">
      <c r="B9516" s="27"/>
      <c r="C9516" s="27"/>
      <c r="D9516" s="27"/>
      <c r="E9516" s="27"/>
      <c r="F9516" s="26"/>
      <c r="G9516" s="28" t="str">
        <f t="shared" si="157"/>
        <v/>
      </c>
      <c r="H9516" s="31"/>
    </row>
    <row r="9517" spans="2:8">
      <c r="B9517" s="27"/>
      <c r="C9517" s="27"/>
      <c r="D9517" s="27"/>
      <c r="E9517" s="27"/>
      <c r="F9517" s="26"/>
      <c r="G9517" s="28" t="str">
        <f t="shared" si="157"/>
        <v/>
      </c>
      <c r="H9517" s="31"/>
    </row>
    <row r="9518" spans="2:8">
      <c r="B9518" s="27"/>
      <c r="C9518" s="27"/>
      <c r="D9518" s="27"/>
      <c r="E9518" s="27"/>
      <c r="F9518" s="26"/>
      <c r="G9518" s="28" t="str">
        <f t="shared" si="157"/>
        <v/>
      </c>
      <c r="H9518" s="31"/>
    </row>
    <row r="9519" spans="2:8">
      <c r="B9519" s="27"/>
      <c r="C9519" s="27"/>
      <c r="D9519" s="27"/>
      <c r="E9519" s="27"/>
      <c r="F9519" s="26"/>
      <c r="G9519" s="28" t="str">
        <f t="shared" si="157"/>
        <v/>
      </c>
      <c r="H9519" s="31"/>
    </row>
    <row r="9520" spans="2:8">
      <c r="B9520" s="27"/>
      <c r="C9520" s="27"/>
      <c r="D9520" s="27"/>
      <c r="E9520" s="27"/>
      <c r="F9520" s="26"/>
      <c r="G9520" s="28" t="str">
        <f t="shared" si="157"/>
        <v/>
      </c>
      <c r="H9520" s="31"/>
    </row>
    <row r="9521" spans="2:8">
      <c r="B9521" s="27"/>
      <c r="C9521" s="27"/>
      <c r="D9521" s="27"/>
      <c r="E9521" s="27"/>
      <c r="F9521" s="26"/>
      <c r="G9521" s="28" t="str">
        <f t="shared" si="157"/>
        <v/>
      </c>
      <c r="H9521" s="31"/>
    </row>
    <row r="9522" spans="2:8">
      <c r="B9522" s="27"/>
      <c r="C9522" s="27"/>
      <c r="D9522" s="27"/>
      <c r="E9522" s="27"/>
      <c r="F9522" s="26"/>
      <c r="G9522" s="28" t="str">
        <f t="shared" si="157"/>
        <v/>
      </c>
      <c r="H9522" s="31"/>
    </row>
    <row r="9523" spans="2:8">
      <c r="B9523" s="27"/>
      <c r="C9523" s="27"/>
      <c r="D9523" s="27"/>
      <c r="E9523" s="27"/>
      <c r="F9523" s="26"/>
      <c r="G9523" s="28" t="str">
        <f t="shared" si="157"/>
        <v/>
      </c>
      <c r="H9523" s="31"/>
    </row>
    <row r="9524" spans="2:8">
      <c r="B9524" s="27"/>
      <c r="C9524" s="27"/>
      <c r="D9524" s="27"/>
      <c r="E9524" s="27"/>
      <c r="F9524" s="26"/>
      <c r="G9524" s="28" t="str">
        <f t="shared" si="157"/>
        <v/>
      </c>
      <c r="H9524" s="31"/>
    </row>
    <row r="9525" spans="2:8">
      <c r="B9525" s="27"/>
      <c r="C9525" s="27"/>
      <c r="D9525" s="27"/>
      <c r="E9525" s="27"/>
      <c r="F9525" s="26"/>
      <c r="G9525" s="28" t="str">
        <f t="shared" si="157"/>
        <v/>
      </c>
      <c r="H9525" s="31"/>
    </row>
    <row r="9526" spans="2:8">
      <c r="B9526" s="27"/>
      <c r="C9526" s="27"/>
      <c r="D9526" s="27"/>
      <c r="E9526" s="27"/>
      <c r="F9526" s="26"/>
      <c r="G9526" s="28" t="str">
        <f t="shared" si="157"/>
        <v/>
      </c>
      <c r="H9526" s="31"/>
    </row>
    <row r="9527" spans="2:8">
      <c r="B9527" s="27"/>
      <c r="C9527" s="27"/>
      <c r="D9527" s="27"/>
      <c r="E9527" s="27"/>
      <c r="F9527" s="26"/>
      <c r="G9527" s="28" t="str">
        <f t="shared" si="157"/>
        <v/>
      </c>
      <c r="H9527" s="31"/>
    </row>
    <row r="9528" spans="2:8">
      <c r="B9528" s="27"/>
      <c r="C9528" s="27"/>
      <c r="D9528" s="27"/>
      <c r="E9528" s="27"/>
      <c r="F9528" s="26"/>
      <c r="G9528" s="28" t="str">
        <f t="shared" si="157"/>
        <v/>
      </c>
      <c r="H9528" s="31"/>
    </row>
    <row r="9529" spans="2:8">
      <c r="B9529" s="27"/>
      <c r="C9529" s="27"/>
      <c r="D9529" s="27"/>
      <c r="E9529" s="27"/>
      <c r="F9529" s="26"/>
      <c r="G9529" s="28" t="str">
        <f t="shared" si="157"/>
        <v/>
      </c>
      <c r="H9529" s="31"/>
    </row>
    <row r="9530" spans="2:8">
      <c r="B9530" s="27"/>
      <c r="C9530" s="27"/>
      <c r="D9530" s="27"/>
      <c r="E9530" s="27"/>
      <c r="F9530" s="26"/>
      <c r="G9530" s="28" t="str">
        <f t="shared" si="157"/>
        <v/>
      </c>
      <c r="H9530" s="31"/>
    </row>
    <row r="9531" spans="2:8">
      <c r="B9531" s="27"/>
      <c r="C9531" s="27"/>
      <c r="D9531" s="27"/>
      <c r="E9531" s="27"/>
      <c r="F9531" s="26"/>
      <c r="G9531" s="28" t="str">
        <f t="shared" si="157"/>
        <v/>
      </c>
      <c r="H9531" s="31"/>
    </row>
    <row r="9532" spans="2:8">
      <c r="B9532" s="27"/>
      <c r="C9532" s="27"/>
      <c r="D9532" s="27"/>
      <c r="E9532" s="27"/>
      <c r="F9532" s="26"/>
      <c r="G9532" s="28" t="str">
        <f t="shared" si="157"/>
        <v/>
      </c>
      <c r="H9532" s="31"/>
    </row>
    <row r="9533" spans="2:8">
      <c r="B9533" s="27"/>
      <c r="C9533" s="27"/>
      <c r="D9533" s="27"/>
      <c r="E9533" s="27"/>
      <c r="F9533" s="26"/>
      <c r="G9533" s="28" t="str">
        <f t="shared" si="157"/>
        <v/>
      </c>
      <c r="H9533" s="31"/>
    </row>
    <row r="9534" spans="2:8">
      <c r="B9534" s="27"/>
      <c r="C9534" s="27"/>
      <c r="D9534" s="27"/>
      <c r="E9534" s="27"/>
      <c r="F9534" s="26"/>
      <c r="G9534" s="28" t="str">
        <f t="shared" si="157"/>
        <v/>
      </c>
      <c r="H9534" s="31"/>
    </row>
    <row r="9535" spans="2:8">
      <c r="B9535" s="27"/>
      <c r="C9535" s="27"/>
      <c r="D9535" s="27"/>
      <c r="E9535" s="27"/>
      <c r="F9535" s="26"/>
      <c r="G9535" s="28" t="str">
        <f t="shared" si="157"/>
        <v/>
      </c>
      <c r="H9535" s="31"/>
    </row>
    <row r="9536" spans="2:8">
      <c r="B9536" s="27"/>
      <c r="C9536" s="27"/>
      <c r="D9536" s="27"/>
      <c r="E9536" s="27"/>
      <c r="F9536" s="26"/>
      <c r="G9536" s="28" t="str">
        <f t="shared" si="157"/>
        <v/>
      </c>
      <c r="H9536" s="31"/>
    </row>
    <row r="9537" spans="2:8">
      <c r="B9537" s="27"/>
      <c r="C9537" s="27"/>
      <c r="D9537" s="27"/>
      <c r="E9537" s="27"/>
      <c r="F9537" s="26"/>
      <c r="G9537" s="28" t="str">
        <f t="shared" si="157"/>
        <v/>
      </c>
      <c r="H9537" s="31"/>
    </row>
    <row r="9538" spans="2:8">
      <c r="B9538" s="27"/>
      <c r="C9538" s="27"/>
      <c r="D9538" s="27"/>
      <c r="E9538" s="27"/>
      <c r="F9538" s="26"/>
      <c r="G9538" s="28" t="str">
        <f t="shared" si="157"/>
        <v/>
      </c>
      <c r="H9538" s="31"/>
    </row>
    <row r="9539" spans="2:8">
      <c r="B9539" s="27"/>
      <c r="C9539" s="27"/>
      <c r="D9539" s="27"/>
      <c r="E9539" s="27"/>
      <c r="F9539" s="26"/>
      <c r="G9539" s="28" t="str">
        <f t="shared" si="157"/>
        <v/>
      </c>
      <c r="H9539" s="31"/>
    </row>
    <row r="9540" spans="2:8">
      <c r="B9540" s="27"/>
      <c r="C9540" s="27"/>
      <c r="D9540" s="27"/>
      <c r="E9540" s="27"/>
      <c r="F9540" s="26"/>
      <c r="G9540" s="28" t="str">
        <f t="shared" si="157"/>
        <v/>
      </c>
      <c r="H9540" s="31"/>
    </row>
    <row r="9541" spans="2:8">
      <c r="B9541" s="27"/>
      <c r="C9541" s="27"/>
      <c r="D9541" s="27"/>
      <c r="E9541" s="27"/>
      <c r="F9541" s="26"/>
      <c r="G9541" s="28" t="str">
        <f t="shared" si="157"/>
        <v/>
      </c>
      <c r="H9541" s="31"/>
    </row>
    <row r="9542" spans="2:8">
      <c r="B9542" s="27"/>
      <c r="C9542" s="27"/>
      <c r="D9542" s="27"/>
      <c r="E9542" s="27"/>
      <c r="F9542" s="26"/>
      <c r="G9542" s="28" t="str">
        <f t="shared" si="157"/>
        <v/>
      </c>
      <c r="H9542" s="31"/>
    </row>
    <row r="9543" spans="2:8">
      <c r="B9543" s="27"/>
      <c r="C9543" s="27"/>
      <c r="D9543" s="27"/>
      <c r="E9543" s="27"/>
      <c r="F9543" s="26"/>
      <c r="G9543" s="28" t="str">
        <f t="shared" si="157"/>
        <v/>
      </c>
      <c r="H9543" s="31"/>
    </row>
    <row r="9544" spans="2:8">
      <c r="B9544" s="27"/>
      <c r="C9544" s="27"/>
      <c r="D9544" s="27"/>
      <c r="E9544" s="27"/>
      <c r="F9544" s="26"/>
      <c r="G9544" s="28" t="str">
        <f t="shared" si="157"/>
        <v/>
      </c>
      <c r="H9544" s="31"/>
    </row>
    <row r="9545" spans="2:8">
      <c r="B9545" s="27"/>
      <c r="C9545" s="27"/>
      <c r="D9545" s="27"/>
      <c r="E9545" s="27"/>
      <c r="F9545" s="26"/>
      <c r="G9545" s="28" t="str">
        <f t="shared" si="157"/>
        <v/>
      </c>
      <c r="H9545" s="31"/>
    </row>
    <row r="9546" spans="2:8">
      <c r="B9546" s="27"/>
      <c r="C9546" s="27"/>
      <c r="D9546" s="27"/>
      <c r="E9546" s="27"/>
      <c r="F9546" s="26"/>
      <c r="G9546" s="28" t="str">
        <f t="shared" si="157"/>
        <v/>
      </c>
      <c r="H9546" s="31"/>
    </row>
    <row r="9547" spans="2:8">
      <c r="B9547" s="27"/>
      <c r="C9547" s="27"/>
      <c r="D9547" s="27"/>
      <c r="E9547" s="27"/>
      <c r="F9547" s="26"/>
      <c r="G9547" s="28" t="str">
        <f t="shared" si="157"/>
        <v/>
      </c>
      <c r="H9547" s="31"/>
    </row>
    <row r="9548" spans="2:8">
      <c r="B9548" s="27"/>
      <c r="C9548" s="27"/>
      <c r="D9548" s="27"/>
      <c r="E9548" s="27"/>
      <c r="F9548" s="26"/>
      <c r="G9548" s="28" t="str">
        <f t="shared" si="157"/>
        <v/>
      </c>
      <c r="H9548" s="31"/>
    </row>
    <row r="9549" spans="2:8">
      <c r="B9549" s="27"/>
      <c r="C9549" s="27"/>
      <c r="D9549" s="27"/>
      <c r="E9549" s="27"/>
      <c r="F9549" s="26"/>
      <c r="G9549" s="28" t="str">
        <f t="shared" si="157"/>
        <v/>
      </c>
      <c r="H9549" s="31"/>
    </row>
    <row r="9550" spans="2:8">
      <c r="B9550" s="27"/>
      <c r="C9550" s="27"/>
      <c r="D9550" s="27"/>
      <c r="E9550" s="27"/>
      <c r="F9550" s="26"/>
      <c r="G9550" s="28" t="str">
        <f t="shared" si="157"/>
        <v/>
      </c>
      <c r="H9550" s="31"/>
    </row>
    <row r="9551" spans="2:8">
      <c r="B9551" s="27"/>
      <c r="C9551" s="27"/>
      <c r="D9551" s="27"/>
      <c r="E9551" s="27"/>
      <c r="F9551" s="26"/>
      <c r="G9551" s="28" t="str">
        <f t="shared" si="157"/>
        <v/>
      </c>
      <c r="H9551" s="31"/>
    </row>
    <row r="9552" spans="2:8">
      <c r="B9552" s="27"/>
      <c r="C9552" s="27"/>
      <c r="D9552" s="27"/>
      <c r="E9552" s="27"/>
      <c r="F9552" s="26"/>
      <c r="G9552" s="28" t="str">
        <f t="shared" si="157"/>
        <v/>
      </c>
      <c r="H9552" s="31"/>
    </row>
    <row r="9553" spans="2:8">
      <c r="B9553" s="27"/>
      <c r="C9553" s="27"/>
      <c r="D9553" s="27"/>
      <c r="E9553" s="27"/>
      <c r="F9553" s="26"/>
      <c r="G9553" s="28" t="str">
        <f t="shared" si="157"/>
        <v/>
      </c>
      <c r="H9553" s="31"/>
    </row>
    <row r="9554" spans="2:8">
      <c r="B9554" s="27"/>
      <c r="C9554" s="27"/>
      <c r="D9554" s="27"/>
      <c r="E9554" s="27"/>
      <c r="F9554" s="26"/>
      <c r="G9554" s="28" t="str">
        <f t="shared" si="157"/>
        <v/>
      </c>
      <c r="H9554" s="31"/>
    </row>
    <row r="9555" spans="2:8">
      <c r="B9555" s="27"/>
      <c r="C9555" s="27"/>
      <c r="D9555" s="27"/>
      <c r="E9555" s="27"/>
      <c r="F9555" s="26"/>
      <c r="G9555" s="28" t="str">
        <f t="shared" si="157"/>
        <v/>
      </c>
      <c r="H9555" s="31"/>
    </row>
    <row r="9556" spans="2:8">
      <c r="B9556" s="27"/>
      <c r="C9556" s="27"/>
      <c r="D9556" s="27"/>
      <c r="E9556" s="27"/>
      <c r="F9556" s="26"/>
      <c r="G9556" s="28" t="str">
        <f t="shared" si="157"/>
        <v/>
      </c>
      <c r="H9556" s="31"/>
    </row>
    <row r="9557" spans="2:8">
      <c r="B9557" s="27"/>
      <c r="C9557" s="27"/>
      <c r="D9557" s="27"/>
      <c r="E9557" s="27"/>
      <c r="F9557" s="26"/>
      <c r="G9557" s="28" t="str">
        <f t="shared" si="157"/>
        <v/>
      </c>
      <c r="H9557" s="31"/>
    </row>
    <row r="9558" spans="2:8">
      <c r="B9558" s="27"/>
      <c r="C9558" s="27"/>
      <c r="D9558" s="27"/>
      <c r="E9558" s="27"/>
      <c r="F9558" s="26"/>
      <c r="G9558" s="28" t="str">
        <f t="shared" si="157"/>
        <v/>
      </c>
      <c r="H9558" s="31"/>
    </row>
    <row r="9559" spans="2:8">
      <c r="B9559" s="27"/>
      <c r="C9559" s="27"/>
      <c r="D9559" s="27"/>
      <c r="E9559" s="27"/>
      <c r="F9559" s="26"/>
      <c r="G9559" s="28" t="str">
        <f t="shared" si="157"/>
        <v/>
      </c>
      <c r="H9559" s="31"/>
    </row>
    <row r="9560" spans="2:8">
      <c r="B9560" s="27"/>
      <c r="C9560" s="27"/>
      <c r="D9560" s="27"/>
      <c r="E9560" s="27"/>
      <c r="F9560" s="26"/>
      <c r="G9560" s="28" t="str">
        <f t="shared" si="157"/>
        <v/>
      </c>
      <c r="H9560" s="31"/>
    </row>
    <row r="9561" spans="2:8">
      <c r="B9561" s="27"/>
      <c r="C9561" s="27"/>
      <c r="D9561" s="27"/>
      <c r="E9561" s="27"/>
      <c r="F9561" s="26"/>
      <c r="G9561" s="28" t="str">
        <f t="shared" si="157"/>
        <v/>
      </c>
      <c r="H9561" s="31"/>
    </row>
    <row r="9562" spans="2:8">
      <c r="B9562" s="27"/>
      <c r="C9562" s="27"/>
      <c r="D9562" s="27"/>
      <c r="E9562" s="27"/>
      <c r="F9562" s="26"/>
      <c r="G9562" s="28" t="str">
        <f t="shared" si="157"/>
        <v/>
      </c>
      <c r="H9562" s="31"/>
    </row>
    <row r="9563" spans="2:8">
      <c r="B9563" s="27"/>
      <c r="C9563" s="27"/>
      <c r="D9563" s="27"/>
      <c r="E9563" s="27"/>
      <c r="F9563" s="26"/>
      <c r="G9563" s="28" t="str">
        <f t="shared" si="157"/>
        <v/>
      </c>
      <c r="H9563" s="31"/>
    </row>
    <row r="9564" spans="2:8">
      <c r="B9564" s="27"/>
      <c r="C9564" s="27"/>
      <c r="D9564" s="27"/>
      <c r="E9564" s="27"/>
      <c r="F9564" s="26"/>
      <c r="G9564" s="28" t="str">
        <f t="shared" si="157"/>
        <v/>
      </c>
      <c r="H9564" s="31"/>
    </row>
    <row r="9565" spans="2:8">
      <c r="B9565" s="27"/>
      <c r="C9565" s="27"/>
      <c r="D9565" s="27"/>
      <c r="E9565" s="27"/>
      <c r="F9565" s="26"/>
      <c r="G9565" s="28" t="str">
        <f t="shared" si="157"/>
        <v/>
      </c>
      <c r="H9565" s="31"/>
    </row>
    <row r="9566" spans="2:8">
      <c r="B9566" s="27"/>
      <c r="C9566" s="27"/>
      <c r="D9566" s="27"/>
      <c r="E9566" s="27"/>
      <c r="F9566" s="26"/>
      <c r="G9566" s="28" t="str">
        <f t="shared" si="157"/>
        <v/>
      </c>
      <c r="H9566" s="31"/>
    </row>
    <row r="9567" spans="2:8">
      <c r="B9567" s="27"/>
      <c r="C9567" s="27"/>
      <c r="D9567" s="27"/>
      <c r="E9567" s="27"/>
      <c r="F9567" s="26"/>
      <c r="G9567" s="28" t="str">
        <f t="shared" si="157"/>
        <v/>
      </c>
      <c r="H9567" s="31"/>
    </row>
    <row r="9568" spans="2:8">
      <c r="B9568" s="27"/>
      <c r="C9568" s="27"/>
      <c r="D9568" s="27"/>
      <c r="E9568" s="27"/>
      <c r="F9568" s="26"/>
      <c r="G9568" s="28" t="str">
        <f t="shared" si="157"/>
        <v/>
      </c>
      <c r="H9568" s="31"/>
    </row>
    <row r="9569" spans="2:8">
      <c r="B9569" s="27"/>
      <c r="C9569" s="27"/>
      <c r="D9569" s="27"/>
      <c r="E9569" s="27"/>
      <c r="F9569" s="26"/>
      <c r="G9569" s="28" t="str">
        <f t="shared" si="157"/>
        <v/>
      </c>
      <c r="H9569" s="31"/>
    </row>
    <row r="9570" spans="2:8">
      <c r="B9570" s="27"/>
      <c r="C9570" s="27"/>
      <c r="D9570" s="27"/>
      <c r="E9570" s="27"/>
      <c r="F9570" s="26"/>
      <c r="G9570" s="28" t="str">
        <f t="shared" si="157"/>
        <v/>
      </c>
      <c r="H9570" s="31"/>
    </row>
    <row r="9571" spans="2:8">
      <c r="B9571" s="27"/>
      <c r="C9571" s="27"/>
      <c r="D9571" s="27"/>
      <c r="E9571" s="27"/>
      <c r="F9571" s="26"/>
      <c r="G9571" s="28" t="str">
        <f t="shared" si="157"/>
        <v/>
      </c>
      <c r="H9571" s="31"/>
    </row>
    <row r="9572" spans="2:8">
      <c r="B9572" s="27"/>
      <c r="C9572" s="27"/>
      <c r="D9572" s="27"/>
      <c r="E9572" s="27"/>
      <c r="F9572" s="26"/>
      <c r="G9572" s="28" t="str">
        <f t="shared" si="157"/>
        <v/>
      </c>
      <c r="H9572" s="31"/>
    </row>
    <row r="9573" spans="2:8">
      <c r="B9573" s="27"/>
      <c r="C9573" s="27"/>
      <c r="D9573" s="27"/>
      <c r="E9573" s="27"/>
      <c r="F9573" s="26"/>
      <c r="G9573" s="28" t="str">
        <f t="shared" si="157"/>
        <v/>
      </c>
      <c r="H9573" s="31"/>
    </row>
    <row r="9574" spans="2:8">
      <c r="B9574" s="27"/>
      <c r="C9574" s="27"/>
      <c r="D9574" s="27"/>
      <c r="E9574" s="27"/>
      <c r="F9574" s="26"/>
      <c r="G9574" s="28" t="str">
        <f t="shared" si="157"/>
        <v/>
      </c>
      <c r="H9574" s="31"/>
    </row>
    <row r="9575" spans="2:8">
      <c r="B9575" s="27"/>
      <c r="C9575" s="27"/>
      <c r="D9575" s="27"/>
      <c r="E9575" s="27"/>
      <c r="F9575" s="26"/>
      <c r="G9575" s="28" t="str">
        <f t="shared" si="157"/>
        <v/>
      </c>
      <c r="H9575" s="31"/>
    </row>
    <row r="9576" spans="2:8">
      <c r="B9576" s="27"/>
      <c r="C9576" s="27"/>
      <c r="D9576" s="27"/>
      <c r="E9576" s="27"/>
      <c r="F9576" s="26"/>
      <c r="G9576" s="28" t="str">
        <f t="shared" si="157"/>
        <v/>
      </c>
      <c r="H9576" s="31"/>
    </row>
    <row r="9577" spans="2:8">
      <c r="B9577" s="27"/>
      <c r="C9577" s="27"/>
      <c r="D9577" s="27"/>
      <c r="E9577" s="27"/>
      <c r="F9577" s="26"/>
      <c r="G9577" s="28" t="str">
        <f t="shared" ref="G9577:G9640" si="158">IF(F9577="","",IF(F9577="EI",4,IF(F9577="EO",5.2,IF(F9577="EQ",3.9,IF(F9577="ILF",7.5,IF(F9577="EIF",5.4))))))</f>
        <v/>
      </c>
      <c r="H9577" s="31"/>
    </row>
    <row r="9578" spans="2:8">
      <c r="B9578" s="27"/>
      <c r="C9578" s="27"/>
      <c r="D9578" s="27"/>
      <c r="E9578" s="27"/>
      <c r="F9578" s="26"/>
      <c r="G9578" s="28" t="str">
        <f t="shared" si="158"/>
        <v/>
      </c>
      <c r="H9578" s="31"/>
    </row>
    <row r="9579" spans="2:8">
      <c r="B9579" s="27"/>
      <c r="C9579" s="27"/>
      <c r="D9579" s="27"/>
      <c r="E9579" s="27"/>
      <c r="F9579" s="26"/>
      <c r="G9579" s="28" t="str">
        <f t="shared" si="158"/>
        <v/>
      </c>
      <c r="H9579" s="31"/>
    </row>
    <row r="9580" spans="2:8">
      <c r="B9580" s="27"/>
      <c r="C9580" s="27"/>
      <c r="D9580" s="27"/>
      <c r="E9580" s="27"/>
      <c r="F9580" s="26"/>
      <c r="G9580" s="28" t="str">
        <f t="shared" si="158"/>
        <v/>
      </c>
      <c r="H9580" s="31"/>
    </row>
    <row r="9581" spans="2:8">
      <c r="B9581" s="27"/>
      <c r="C9581" s="27"/>
      <c r="D9581" s="27"/>
      <c r="E9581" s="27"/>
      <c r="F9581" s="26"/>
      <c r="G9581" s="28" t="str">
        <f t="shared" si="158"/>
        <v/>
      </c>
      <c r="H9581" s="31"/>
    </row>
    <row r="9582" spans="2:8">
      <c r="B9582" s="27"/>
      <c r="C9582" s="27"/>
      <c r="D9582" s="27"/>
      <c r="E9582" s="27"/>
      <c r="F9582" s="26"/>
      <c r="G9582" s="28" t="str">
        <f t="shared" si="158"/>
        <v/>
      </c>
      <c r="H9582" s="31"/>
    </row>
    <row r="9583" spans="2:8">
      <c r="B9583" s="27"/>
      <c r="C9583" s="27"/>
      <c r="D9583" s="27"/>
      <c r="E9583" s="27"/>
      <c r="F9583" s="26"/>
      <c r="G9583" s="28" t="str">
        <f t="shared" si="158"/>
        <v/>
      </c>
      <c r="H9583" s="31"/>
    </row>
    <row r="9584" spans="2:8">
      <c r="B9584" s="27"/>
      <c r="C9584" s="27"/>
      <c r="D9584" s="27"/>
      <c r="E9584" s="27"/>
      <c r="F9584" s="26"/>
      <c r="G9584" s="28" t="str">
        <f t="shared" si="158"/>
        <v/>
      </c>
      <c r="H9584" s="31"/>
    </row>
    <row r="9585" spans="2:8">
      <c r="B9585" s="27"/>
      <c r="C9585" s="27"/>
      <c r="D9585" s="27"/>
      <c r="E9585" s="27"/>
      <c r="F9585" s="26"/>
      <c r="G9585" s="28" t="str">
        <f t="shared" si="158"/>
        <v/>
      </c>
      <c r="H9585" s="31"/>
    </row>
    <row r="9586" spans="2:8">
      <c r="B9586" s="27"/>
      <c r="C9586" s="27"/>
      <c r="D9586" s="27"/>
      <c r="E9586" s="27"/>
      <c r="F9586" s="26"/>
      <c r="G9586" s="28" t="str">
        <f t="shared" si="158"/>
        <v/>
      </c>
      <c r="H9586" s="31"/>
    </row>
    <row r="9587" spans="2:8">
      <c r="B9587" s="27"/>
      <c r="C9587" s="27"/>
      <c r="D9587" s="27"/>
      <c r="E9587" s="27"/>
      <c r="F9587" s="26"/>
      <c r="G9587" s="28" t="str">
        <f t="shared" si="158"/>
        <v/>
      </c>
      <c r="H9587" s="31"/>
    </row>
    <row r="9588" spans="2:8">
      <c r="B9588" s="27"/>
      <c r="C9588" s="27"/>
      <c r="D9588" s="27"/>
      <c r="E9588" s="27"/>
      <c r="F9588" s="26"/>
      <c r="G9588" s="28" t="str">
        <f t="shared" si="158"/>
        <v/>
      </c>
      <c r="H9588" s="31"/>
    </row>
    <row r="9589" spans="2:8">
      <c r="B9589" s="27"/>
      <c r="C9589" s="27"/>
      <c r="D9589" s="27"/>
      <c r="E9589" s="27"/>
      <c r="F9589" s="26"/>
      <c r="G9589" s="28" t="str">
        <f t="shared" si="158"/>
        <v/>
      </c>
      <c r="H9589" s="31"/>
    </row>
    <row r="9590" spans="2:8">
      <c r="B9590" s="27"/>
      <c r="C9590" s="27"/>
      <c r="D9590" s="27"/>
      <c r="E9590" s="27"/>
      <c r="F9590" s="26"/>
      <c r="G9590" s="28" t="str">
        <f t="shared" si="158"/>
        <v/>
      </c>
      <c r="H9590" s="31"/>
    </row>
    <row r="9591" spans="2:8">
      <c r="B9591" s="27"/>
      <c r="C9591" s="27"/>
      <c r="D9591" s="27"/>
      <c r="E9591" s="27"/>
      <c r="F9591" s="26"/>
      <c r="G9591" s="28" t="str">
        <f t="shared" si="158"/>
        <v/>
      </c>
      <c r="H9591" s="31"/>
    </row>
    <row r="9592" spans="2:8">
      <c r="B9592" s="27"/>
      <c r="C9592" s="27"/>
      <c r="D9592" s="27"/>
      <c r="E9592" s="27"/>
      <c r="F9592" s="26"/>
      <c r="G9592" s="28" t="str">
        <f t="shared" si="158"/>
        <v/>
      </c>
      <c r="H9592" s="31"/>
    </row>
    <row r="9593" spans="2:8">
      <c r="B9593" s="27"/>
      <c r="C9593" s="27"/>
      <c r="D9593" s="27"/>
      <c r="E9593" s="27"/>
      <c r="F9593" s="26"/>
      <c r="G9593" s="28" t="str">
        <f t="shared" si="158"/>
        <v/>
      </c>
      <c r="H9593" s="31"/>
    </row>
    <row r="9594" spans="2:8">
      <c r="B9594" s="27"/>
      <c r="C9594" s="27"/>
      <c r="D9594" s="27"/>
      <c r="E9594" s="27"/>
      <c r="F9594" s="26"/>
      <c r="G9594" s="28" t="str">
        <f t="shared" si="158"/>
        <v/>
      </c>
      <c r="H9594" s="31"/>
    </row>
    <row r="9595" spans="2:8">
      <c r="B9595" s="27"/>
      <c r="C9595" s="27"/>
      <c r="D9595" s="27"/>
      <c r="E9595" s="27"/>
      <c r="F9595" s="26"/>
      <c r="G9595" s="28" t="str">
        <f t="shared" si="158"/>
        <v/>
      </c>
      <c r="H9595" s="31"/>
    </row>
    <row r="9596" spans="2:8">
      <c r="B9596" s="27"/>
      <c r="C9596" s="27"/>
      <c r="D9596" s="27"/>
      <c r="E9596" s="27"/>
      <c r="F9596" s="26"/>
      <c r="G9596" s="28" t="str">
        <f t="shared" si="158"/>
        <v/>
      </c>
      <c r="H9596" s="31"/>
    </row>
    <row r="9597" spans="2:8">
      <c r="B9597" s="27"/>
      <c r="C9597" s="27"/>
      <c r="D9597" s="27"/>
      <c r="E9597" s="27"/>
      <c r="F9597" s="26"/>
      <c r="G9597" s="28" t="str">
        <f t="shared" si="158"/>
        <v/>
      </c>
      <c r="H9597" s="31"/>
    </row>
    <row r="9598" spans="2:8">
      <c r="B9598" s="27"/>
      <c r="C9598" s="27"/>
      <c r="D9598" s="27"/>
      <c r="E9598" s="27"/>
      <c r="F9598" s="26"/>
      <c r="G9598" s="28" t="str">
        <f t="shared" si="158"/>
        <v/>
      </c>
      <c r="H9598" s="31"/>
    </row>
    <row r="9599" spans="2:8">
      <c r="B9599" s="27"/>
      <c r="C9599" s="27"/>
      <c r="D9599" s="27"/>
      <c r="E9599" s="27"/>
      <c r="F9599" s="26"/>
      <c r="G9599" s="28" t="str">
        <f t="shared" si="158"/>
        <v/>
      </c>
      <c r="H9599" s="31"/>
    </row>
    <row r="9600" spans="2:8">
      <c r="B9600" s="27"/>
      <c r="C9600" s="27"/>
      <c r="D9600" s="27"/>
      <c r="E9600" s="27"/>
      <c r="F9600" s="26"/>
      <c r="G9600" s="28" t="str">
        <f t="shared" si="158"/>
        <v/>
      </c>
      <c r="H9600" s="31"/>
    </row>
    <row r="9601" spans="2:8">
      <c r="B9601" s="27"/>
      <c r="C9601" s="27"/>
      <c r="D9601" s="27"/>
      <c r="E9601" s="27"/>
      <c r="F9601" s="26"/>
      <c r="G9601" s="28" t="str">
        <f t="shared" si="158"/>
        <v/>
      </c>
      <c r="H9601" s="31"/>
    </row>
    <row r="9602" spans="2:8">
      <c r="B9602" s="27"/>
      <c r="C9602" s="27"/>
      <c r="D9602" s="27"/>
      <c r="E9602" s="27"/>
      <c r="F9602" s="26"/>
      <c r="G9602" s="28" t="str">
        <f t="shared" si="158"/>
        <v/>
      </c>
      <c r="H9602" s="31"/>
    </row>
    <row r="9603" spans="2:8">
      <c r="B9603" s="27"/>
      <c r="C9603" s="27"/>
      <c r="D9603" s="27"/>
      <c r="E9603" s="27"/>
      <c r="F9603" s="26"/>
      <c r="G9603" s="28" t="str">
        <f t="shared" si="158"/>
        <v/>
      </c>
      <c r="H9603" s="31"/>
    </row>
    <row r="9604" spans="2:8">
      <c r="B9604" s="27"/>
      <c r="C9604" s="27"/>
      <c r="D9604" s="27"/>
      <c r="E9604" s="27"/>
      <c r="F9604" s="26"/>
      <c r="G9604" s="28" t="str">
        <f t="shared" si="158"/>
        <v/>
      </c>
      <c r="H9604" s="31"/>
    </row>
    <row r="9605" spans="2:8">
      <c r="B9605" s="27"/>
      <c r="C9605" s="27"/>
      <c r="D9605" s="27"/>
      <c r="E9605" s="27"/>
      <c r="F9605" s="26"/>
      <c r="G9605" s="28" t="str">
        <f t="shared" si="158"/>
        <v/>
      </c>
      <c r="H9605" s="31"/>
    </row>
    <row r="9606" spans="2:8">
      <c r="B9606" s="27"/>
      <c r="C9606" s="27"/>
      <c r="D9606" s="27"/>
      <c r="E9606" s="27"/>
      <c r="F9606" s="26"/>
      <c r="G9606" s="28" t="str">
        <f t="shared" si="158"/>
        <v/>
      </c>
      <c r="H9606" s="31"/>
    </row>
    <row r="9607" spans="2:8">
      <c r="B9607" s="27"/>
      <c r="C9607" s="27"/>
      <c r="D9607" s="27"/>
      <c r="E9607" s="27"/>
      <c r="F9607" s="26"/>
      <c r="G9607" s="28" t="str">
        <f t="shared" si="158"/>
        <v/>
      </c>
      <c r="H9607" s="31"/>
    </row>
    <row r="9608" spans="2:8">
      <c r="B9608" s="27"/>
      <c r="C9608" s="27"/>
      <c r="D9608" s="27"/>
      <c r="E9608" s="27"/>
      <c r="F9608" s="26"/>
      <c r="G9608" s="28" t="str">
        <f t="shared" si="158"/>
        <v/>
      </c>
      <c r="H9608" s="31"/>
    </row>
    <row r="9609" spans="2:8">
      <c r="B9609" s="27"/>
      <c r="C9609" s="27"/>
      <c r="D9609" s="27"/>
      <c r="E9609" s="27"/>
      <c r="F9609" s="26"/>
      <c r="G9609" s="28" t="str">
        <f t="shared" si="158"/>
        <v/>
      </c>
      <c r="H9609" s="31"/>
    </row>
    <row r="9610" spans="2:8">
      <c r="B9610" s="27"/>
      <c r="C9610" s="27"/>
      <c r="D9610" s="27"/>
      <c r="E9610" s="27"/>
      <c r="F9610" s="26"/>
      <c r="G9610" s="28" t="str">
        <f t="shared" si="158"/>
        <v/>
      </c>
      <c r="H9610" s="31"/>
    </row>
    <row r="9611" spans="2:8">
      <c r="B9611" s="27"/>
      <c r="C9611" s="27"/>
      <c r="D9611" s="27"/>
      <c r="E9611" s="27"/>
      <c r="F9611" s="26"/>
      <c r="G9611" s="28" t="str">
        <f t="shared" si="158"/>
        <v/>
      </c>
      <c r="H9611" s="31"/>
    </row>
    <row r="9612" spans="2:8">
      <c r="B9612" s="27"/>
      <c r="C9612" s="27"/>
      <c r="D9612" s="27"/>
      <c r="E9612" s="27"/>
      <c r="F9612" s="26"/>
      <c r="G9612" s="28" t="str">
        <f t="shared" si="158"/>
        <v/>
      </c>
      <c r="H9612" s="31"/>
    </row>
    <row r="9613" spans="2:8">
      <c r="B9613" s="27"/>
      <c r="C9613" s="27"/>
      <c r="D9613" s="27"/>
      <c r="E9613" s="27"/>
      <c r="F9613" s="26"/>
      <c r="G9613" s="28" t="str">
        <f t="shared" si="158"/>
        <v/>
      </c>
      <c r="H9613" s="31"/>
    </row>
    <row r="9614" spans="2:8">
      <c r="B9614" s="27"/>
      <c r="C9614" s="27"/>
      <c r="D9614" s="27"/>
      <c r="E9614" s="27"/>
      <c r="F9614" s="26"/>
      <c r="G9614" s="28" t="str">
        <f t="shared" si="158"/>
        <v/>
      </c>
      <c r="H9614" s="31"/>
    </row>
    <row r="9615" spans="2:8">
      <c r="B9615" s="27"/>
      <c r="C9615" s="27"/>
      <c r="D9615" s="27"/>
      <c r="E9615" s="27"/>
      <c r="F9615" s="26"/>
      <c r="G9615" s="28" t="str">
        <f t="shared" si="158"/>
        <v/>
      </c>
      <c r="H9615" s="31"/>
    </row>
    <row r="9616" spans="2:8">
      <c r="B9616" s="27"/>
      <c r="C9616" s="27"/>
      <c r="D9616" s="27"/>
      <c r="E9616" s="27"/>
      <c r="F9616" s="26"/>
      <c r="G9616" s="28" t="str">
        <f t="shared" si="158"/>
        <v/>
      </c>
      <c r="H9616" s="31"/>
    </row>
    <row r="9617" spans="2:8">
      <c r="B9617" s="27"/>
      <c r="C9617" s="27"/>
      <c r="D9617" s="27"/>
      <c r="E9617" s="27"/>
      <c r="F9617" s="26"/>
      <c r="G9617" s="28" t="str">
        <f t="shared" si="158"/>
        <v/>
      </c>
      <c r="H9617" s="31"/>
    </row>
    <row r="9618" spans="2:8">
      <c r="B9618" s="27"/>
      <c r="C9618" s="27"/>
      <c r="D9618" s="27"/>
      <c r="E9618" s="27"/>
      <c r="F9618" s="26"/>
      <c r="G9618" s="28" t="str">
        <f t="shared" si="158"/>
        <v/>
      </c>
      <c r="H9618" s="31"/>
    </row>
    <row r="9619" spans="2:8">
      <c r="B9619" s="27"/>
      <c r="C9619" s="27"/>
      <c r="D9619" s="27"/>
      <c r="E9619" s="27"/>
      <c r="F9619" s="26"/>
      <c r="G9619" s="28" t="str">
        <f t="shared" si="158"/>
        <v/>
      </c>
      <c r="H9619" s="31"/>
    </row>
    <row r="9620" spans="2:8">
      <c r="B9620" s="27"/>
      <c r="C9620" s="27"/>
      <c r="D9620" s="27"/>
      <c r="E9620" s="27"/>
      <c r="F9620" s="26"/>
      <c r="G9620" s="28" t="str">
        <f t="shared" si="158"/>
        <v/>
      </c>
      <c r="H9620" s="31"/>
    </row>
    <row r="9621" spans="2:8">
      <c r="B9621" s="27"/>
      <c r="C9621" s="27"/>
      <c r="D9621" s="27"/>
      <c r="E9621" s="27"/>
      <c r="F9621" s="26"/>
      <c r="G9621" s="28" t="str">
        <f t="shared" si="158"/>
        <v/>
      </c>
      <c r="H9621" s="31"/>
    </row>
    <row r="9622" spans="2:8">
      <c r="B9622" s="27"/>
      <c r="C9622" s="27"/>
      <c r="D9622" s="27"/>
      <c r="E9622" s="27"/>
      <c r="F9622" s="26"/>
      <c r="G9622" s="28" t="str">
        <f t="shared" si="158"/>
        <v/>
      </c>
      <c r="H9622" s="31"/>
    </row>
    <row r="9623" spans="2:8">
      <c r="B9623" s="27"/>
      <c r="C9623" s="27"/>
      <c r="D9623" s="27"/>
      <c r="E9623" s="27"/>
      <c r="F9623" s="26"/>
      <c r="G9623" s="28" t="str">
        <f t="shared" si="158"/>
        <v/>
      </c>
      <c r="H9623" s="31"/>
    </row>
    <row r="9624" spans="2:8">
      <c r="B9624" s="27"/>
      <c r="C9624" s="27"/>
      <c r="D9624" s="27"/>
      <c r="E9624" s="27"/>
      <c r="F9624" s="26"/>
      <c r="G9624" s="28" t="str">
        <f t="shared" si="158"/>
        <v/>
      </c>
      <c r="H9624" s="31"/>
    </row>
    <row r="9625" spans="2:8">
      <c r="B9625" s="27"/>
      <c r="C9625" s="27"/>
      <c r="D9625" s="27"/>
      <c r="E9625" s="27"/>
      <c r="F9625" s="26"/>
      <c r="G9625" s="28" t="str">
        <f t="shared" si="158"/>
        <v/>
      </c>
      <c r="H9625" s="31"/>
    </row>
    <row r="9626" spans="2:8">
      <c r="B9626" s="27"/>
      <c r="C9626" s="27"/>
      <c r="D9626" s="27"/>
      <c r="E9626" s="27"/>
      <c r="F9626" s="26"/>
      <c r="G9626" s="28" t="str">
        <f t="shared" si="158"/>
        <v/>
      </c>
      <c r="H9626" s="31"/>
    </row>
    <row r="9627" spans="2:8">
      <c r="B9627" s="27"/>
      <c r="C9627" s="27"/>
      <c r="D9627" s="27"/>
      <c r="E9627" s="27"/>
      <c r="F9627" s="26"/>
      <c r="G9627" s="28" t="str">
        <f t="shared" si="158"/>
        <v/>
      </c>
      <c r="H9627" s="31"/>
    </row>
    <row r="9628" spans="2:8">
      <c r="B9628" s="27"/>
      <c r="C9628" s="27"/>
      <c r="D9628" s="27"/>
      <c r="E9628" s="27"/>
      <c r="F9628" s="26"/>
      <c r="G9628" s="28" t="str">
        <f t="shared" si="158"/>
        <v/>
      </c>
      <c r="H9628" s="31"/>
    </row>
    <row r="9629" spans="2:8">
      <c r="B9629" s="27"/>
      <c r="C9629" s="27"/>
      <c r="D9629" s="27"/>
      <c r="E9629" s="27"/>
      <c r="F9629" s="26"/>
      <c r="G9629" s="28" t="str">
        <f t="shared" si="158"/>
        <v/>
      </c>
      <c r="H9629" s="31"/>
    </row>
    <row r="9630" spans="2:8">
      <c r="B9630" s="27"/>
      <c r="C9630" s="27"/>
      <c r="D9630" s="27"/>
      <c r="E9630" s="27"/>
      <c r="F9630" s="26"/>
      <c r="G9630" s="28" t="str">
        <f t="shared" si="158"/>
        <v/>
      </c>
      <c r="H9630" s="31"/>
    </row>
    <row r="9631" spans="2:8">
      <c r="B9631" s="27"/>
      <c r="C9631" s="27"/>
      <c r="D9631" s="27"/>
      <c r="E9631" s="27"/>
      <c r="F9631" s="26"/>
      <c r="G9631" s="28" t="str">
        <f t="shared" si="158"/>
        <v/>
      </c>
      <c r="H9631" s="31"/>
    </row>
    <row r="9632" spans="2:8">
      <c r="B9632" s="27"/>
      <c r="C9632" s="27"/>
      <c r="D9632" s="27"/>
      <c r="E9632" s="27"/>
      <c r="F9632" s="26"/>
      <c r="G9632" s="28" t="str">
        <f t="shared" si="158"/>
        <v/>
      </c>
      <c r="H9632" s="31"/>
    </row>
    <row r="9633" spans="2:8">
      <c r="B9633" s="27"/>
      <c r="C9633" s="27"/>
      <c r="D9633" s="27"/>
      <c r="E9633" s="27"/>
      <c r="F9633" s="26"/>
      <c r="G9633" s="28" t="str">
        <f t="shared" si="158"/>
        <v/>
      </c>
      <c r="H9633" s="31"/>
    </row>
    <row r="9634" spans="2:8">
      <c r="B9634" s="27"/>
      <c r="C9634" s="27"/>
      <c r="D9634" s="27"/>
      <c r="E9634" s="27"/>
      <c r="F9634" s="26"/>
      <c r="G9634" s="28" t="str">
        <f t="shared" si="158"/>
        <v/>
      </c>
      <c r="H9634" s="31"/>
    </row>
    <row r="9635" spans="2:8">
      <c r="B9635" s="27"/>
      <c r="C9635" s="27"/>
      <c r="D9635" s="27"/>
      <c r="E9635" s="27"/>
      <c r="F9635" s="26"/>
      <c r="G9635" s="28" t="str">
        <f t="shared" si="158"/>
        <v/>
      </c>
      <c r="H9635" s="31"/>
    </row>
    <row r="9636" spans="2:8">
      <c r="B9636" s="27"/>
      <c r="C9636" s="27"/>
      <c r="D9636" s="27"/>
      <c r="E9636" s="27"/>
      <c r="F9636" s="26"/>
      <c r="G9636" s="28" t="str">
        <f t="shared" si="158"/>
        <v/>
      </c>
      <c r="H9636" s="31"/>
    </row>
    <row r="9637" spans="2:8">
      <c r="B9637" s="27"/>
      <c r="C9637" s="27"/>
      <c r="D9637" s="27"/>
      <c r="E9637" s="27"/>
      <c r="F9637" s="26"/>
      <c r="G9637" s="28" t="str">
        <f t="shared" si="158"/>
        <v/>
      </c>
      <c r="H9637" s="31"/>
    </row>
    <row r="9638" spans="2:8">
      <c r="B9638" s="27"/>
      <c r="C9638" s="27"/>
      <c r="D9638" s="27"/>
      <c r="E9638" s="27"/>
      <c r="F9638" s="26"/>
      <c r="G9638" s="28" t="str">
        <f t="shared" si="158"/>
        <v/>
      </c>
      <c r="H9638" s="31"/>
    </row>
    <row r="9639" spans="2:8">
      <c r="B9639" s="27"/>
      <c r="C9639" s="27"/>
      <c r="D9639" s="27"/>
      <c r="E9639" s="27"/>
      <c r="F9639" s="26"/>
      <c r="G9639" s="28" t="str">
        <f t="shared" si="158"/>
        <v/>
      </c>
      <c r="H9639" s="31"/>
    </row>
    <row r="9640" spans="2:8">
      <c r="B9640" s="27"/>
      <c r="C9640" s="27"/>
      <c r="D9640" s="27"/>
      <c r="E9640" s="27"/>
      <c r="F9640" s="26"/>
      <c r="G9640" s="28" t="str">
        <f t="shared" si="158"/>
        <v/>
      </c>
      <c r="H9640" s="31"/>
    </row>
    <row r="9641" spans="2:8">
      <c r="B9641" s="27"/>
      <c r="C9641" s="27"/>
      <c r="D9641" s="27"/>
      <c r="E9641" s="27"/>
      <c r="F9641" s="26"/>
      <c r="G9641" s="28" t="str">
        <f t="shared" ref="G9641:G9704" si="159">IF(F9641="","",IF(F9641="EI",4,IF(F9641="EO",5.2,IF(F9641="EQ",3.9,IF(F9641="ILF",7.5,IF(F9641="EIF",5.4))))))</f>
        <v/>
      </c>
      <c r="H9641" s="31"/>
    </row>
    <row r="9642" spans="2:8">
      <c r="B9642" s="27"/>
      <c r="C9642" s="27"/>
      <c r="D9642" s="27"/>
      <c r="E9642" s="27"/>
      <c r="F9642" s="26"/>
      <c r="G9642" s="28" t="str">
        <f t="shared" si="159"/>
        <v/>
      </c>
      <c r="H9642" s="31"/>
    </row>
    <row r="9643" spans="2:8">
      <c r="B9643" s="27"/>
      <c r="C9643" s="27"/>
      <c r="D9643" s="27"/>
      <c r="E9643" s="27"/>
      <c r="F9643" s="26"/>
      <c r="G9643" s="28" t="str">
        <f t="shared" si="159"/>
        <v/>
      </c>
      <c r="H9643" s="31"/>
    </row>
    <row r="9644" spans="2:8">
      <c r="B9644" s="27"/>
      <c r="C9644" s="27"/>
      <c r="D9644" s="27"/>
      <c r="E9644" s="27"/>
      <c r="F9644" s="26"/>
      <c r="G9644" s="28" t="str">
        <f t="shared" si="159"/>
        <v/>
      </c>
      <c r="H9644" s="31"/>
    </row>
    <row r="9645" spans="2:8">
      <c r="B9645" s="27"/>
      <c r="C9645" s="27"/>
      <c r="D9645" s="27"/>
      <c r="E9645" s="27"/>
      <c r="F9645" s="26"/>
      <c r="G9645" s="28" t="str">
        <f t="shared" si="159"/>
        <v/>
      </c>
      <c r="H9645" s="31"/>
    </row>
    <row r="9646" spans="2:8">
      <c r="B9646" s="27"/>
      <c r="C9646" s="27"/>
      <c r="D9646" s="27"/>
      <c r="E9646" s="27"/>
      <c r="F9646" s="26"/>
      <c r="G9646" s="28" t="str">
        <f t="shared" si="159"/>
        <v/>
      </c>
      <c r="H9646" s="31"/>
    </row>
    <row r="9647" spans="2:8">
      <c r="B9647" s="27"/>
      <c r="C9647" s="27"/>
      <c r="D9647" s="27"/>
      <c r="E9647" s="27"/>
      <c r="F9647" s="26"/>
      <c r="G9647" s="28" t="str">
        <f t="shared" si="159"/>
        <v/>
      </c>
      <c r="H9647" s="31"/>
    </row>
    <row r="9648" spans="2:8">
      <c r="B9648" s="27"/>
      <c r="C9648" s="27"/>
      <c r="D9648" s="27"/>
      <c r="E9648" s="27"/>
      <c r="F9648" s="26"/>
      <c r="G9648" s="28" t="str">
        <f t="shared" si="159"/>
        <v/>
      </c>
      <c r="H9648" s="31"/>
    </row>
    <row r="9649" spans="2:8">
      <c r="B9649" s="27"/>
      <c r="C9649" s="27"/>
      <c r="D9649" s="27"/>
      <c r="E9649" s="27"/>
      <c r="F9649" s="26"/>
      <c r="G9649" s="28" t="str">
        <f t="shared" si="159"/>
        <v/>
      </c>
      <c r="H9649" s="31"/>
    </row>
    <row r="9650" spans="2:8">
      <c r="B9650" s="27"/>
      <c r="C9650" s="27"/>
      <c r="D9650" s="27"/>
      <c r="E9650" s="27"/>
      <c r="F9650" s="26"/>
      <c r="G9650" s="28" t="str">
        <f t="shared" si="159"/>
        <v/>
      </c>
      <c r="H9650" s="31"/>
    </row>
    <row r="9651" spans="2:8">
      <c r="B9651" s="27"/>
      <c r="C9651" s="27"/>
      <c r="D9651" s="27"/>
      <c r="E9651" s="27"/>
      <c r="F9651" s="26"/>
      <c r="G9651" s="28" t="str">
        <f t="shared" si="159"/>
        <v/>
      </c>
      <c r="H9651" s="31"/>
    </row>
    <row r="9652" spans="2:8">
      <c r="B9652" s="27"/>
      <c r="C9652" s="27"/>
      <c r="D9652" s="27"/>
      <c r="E9652" s="27"/>
      <c r="F9652" s="26"/>
      <c r="G9652" s="28" t="str">
        <f t="shared" si="159"/>
        <v/>
      </c>
      <c r="H9652" s="31"/>
    </row>
    <row r="9653" spans="2:8">
      <c r="B9653" s="27"/>
      <c r="C9653" s="27"/>
      <c r="D9653" s="27"/>
      <c r="E9653" s="27"/>
      <c r="F9653" s="26"/>
      <c r="G9653" s="28" t="str">
        <f t="shared" si="159"/>
        <v/>
      </c>
      <c r="H9653" s="31"/>
    </row>
    <row r="9654" spans="2:8">
      <c r="B9654" s="27"/>
      <c r="C9654" s="27"/>
      <c r="D9654" s="27"/>
      <c r="E9654" s="27"/>
      <c r="F9654" s="26"/>
      <c r="G9654" s="28" t="str">
        <f t="shared" si="159"/>
        <v/>
      </c>
      <c r="H9654" s="31"/>
    </row>
    <row r="9655" spans="2:8">
      <c r="B9655" s="27"/>
      <c r="C9655" s="27"/>
      <c r="D9655" s="27"/>
      <c r="E9655" s="27"/>
      <c r="F9655" s="26"/>
      <c r="G9655" s="28" t="str">
        <f t="shared" si="159"/>
        <v/>
      </c>
      <c r="H9655" s="31"/>
    </row>
    <row r="9656" spans="2:8">
      <c r="B9656" s="27"/>
      <c r="C9656" s="27"/>
      <c r="D9656" s="27"/>
      <c r="E9656" s="27"/>
      <c r="F9656" s="26"/>
      <c r="G9656" s="28" t="str">
        <f t="shared" si="159"/>
        <v/>
      </c>
      <c r="H9656" s="31"/>
    </row>
    <row r="9657" spans="2:8">
      <c r="B9657" s="27"/>
      <c r="C9657" s="27"/>
      <c r="D9657" s="27"/>
      <c r="E9657" s="27"/>
      <c r="F9657" s="26"/>
      <c r="G9657" s="28" t="str">
        <f t="shared" si="159"/>
        <v/>
      </c>
      <c r="H9657" s="31"/>
    </row>
    <row r="9658" spans="2:8">
      <c r="B9658" s="27"/>
      <c r="C9658" s="27"/>
      <c r="D9658" s="27"/>
      <c r="E9658" s="27"/>
      <c r="F9658" s="26"/>
      <c r="G9658" s="28" t="str">
        <f t="shared" si="159"/>
        <v/>
      </c>
      <c r="H9658" s="31"/>
    </row>
    <row r="9659" spans="2:8">
      <c r="B9659" s="27"/>
      <c r="C9659" s="27"/>
      <c r="D9659" s="27"/>
      <c r="E9659" s="27"/>
      <c r="F9659" s="26"/>
      <c r="G9659" s="28" t="str">
        <f t="shared" si="159"/>
        <v/>
      </c>
      <c r="H9659" s="31"/>
    </row>
    <row r="9660" spans="2:8">
      <c r="B9660" s="27"/>
      <c r="C9660" s="27"/>
      <c r="D9660" s="27"/>
      <c r="E9660" s="27"/>
      <c r="F9660" s="26"/>
      <c r="G9660" s="28" t="str">
        <f t="shared" si="159"/>
        <v/>
      </c>
      <c r="H9660" s="31"/>
    </row>
    <row r="9661" spans="2:8">
      <c r="B9661" s="27"/>
      <c r="C9661" s="27"/>
      <c r="D9661" s="27"/>
      <c r="E9661" s="27"/>
      <c r="F9661" s="26"/>
      <c r="G9661" s="28" t="str">
        <f t="shared" si="159"/>
        <v/>
      </c>
      <c r="H9661" s="31"/>
    </row>
    <row r="9662" spans="2:8">
      <c r="B9662" s="27"/>
      <c r="C9662" s="27"/>
      <c r="D9662" s="27"/>
      <c r="E9662" s="27"/>
      <c r="F9662" s="26"/>
      <c r="G9662" s="28" t="str">
        <f t="shared" si="159"/>
        <v/>
      </c>
      <c r="H9662" s="31"/>
    </row>
    <row r="9663" spans="2:8">
      <c r="B9663" s="27"/>
      <c r="C9663" s="27"/>
      <c r="D9663" s="27"/>
      <c r="E9663" s="27"/>
      <c r="F9663" s="26"/>
      <c r="G9663" s="28" t="str">
        <f t="shared" si="159"/>
        <v/>
      </c>
      <c r="H9663" s="31"/>
    </row>
    <row r="9664" spans="2:8">
      <c r="B9664" s="27"/>
      <c r="C9664" s="27"/>
      <c r="D9664" s="27"/>
      <c r="E9664" s="27"/>
      <c r="F9664" s="26"/>
      <c r="G9664" s="28" t="str">
        <f t="shared" si="159"/>
        <v/>
      </c>
      <c r="H9664" s="31"/>
    </row>
    <row r="9665" spans="2:8">
      <c r="B9665" s="27"/>
      <c r="C9665" s="27"/>
      <c r="D9665" s="27"/>
      <c r="E9665" s="27"/>
      <c r="F9665" s="26"/>
      <c r="G9665" s="28" t="str">
        <f t="shared" si="159"/>
        <v/>
      </c>
      <c r="H9665" s="31"/>
    </row>
    <row r="9666" spans="2:8">
      <c r="B9666" s="27"/>
      <c r="C9666" s="27"/>
      <c r="D9666" s="27"/>
      <c r="E9666" s="27"/>
      <c r="F9666" s="26"/>
      <c r="G9666" s="28" t="str">
        <f t="shared" si="159"/>
        <v/>
      </c>
      <c r="H9666" s="31"/>
    </row>
    <row r="9667" spans="2:8">
      <c r="B9667" s="27"/>
      <c r="C9667" s="27"/>
      <c r="D9667" s="27"/>
      <c r="E9667" s="27"/>
      <c r="F9667" s="26"/>
      <c r="G9667" s="28" t="str">
        <f t="shared" si="159"/>
        <v/>
      </c>
      <c r="H9667" s="31"/>
    </row>
    <row r="9668" spans="2:8">
      <c r="B9668" s="27"/>
      <c r="C9668" s="27"/>
      <c r="D9668" s="27"/>
      <c r="E9668" s="27"/>
      <c r="F9668" s="26"/>
      <c r="G9668" s="28" t="str">
        <f t="shared" si="159"/>
        <v/>
      </c>
      <c r="H9668" s="31"/>
    </row>
    <row r="9669" spans="2:8">
      <c r="B9669" s="27"/>
      <c r="C9669" s="27"/>
      <c r="D9669" s="27"/>
      <c r="E9669" s="27"/>
      <c r="F9669" s="26"/>
      <c r="G9669" s="28" t="str">
        <f t="shared" si="159"/>
        <v/>
      </c>
      <c r="H9669" s="31"/>
    </row>
    <row r="9670" spans="2:8">
      <c r="B9670" s="27"/>
      <c r="C9670" s="27"/>
      <c r="D9670" s="27"/>
      <c r="E9670" s="27"/>
      <c r="F9670" s="26"/>
      <c r="G9670" s="28" t="str">
        <f t="shared" si="159"/>
        <v/>
      </c>
      <c r="H9670" s="31"/>
    </row>
    <row r="9671" spans="2:8">
      <c r="B9671" s="27"/>
      <c r="C9671" s="27"/>
      <c r="D9671" s="27"/>
      <c r="E9671" s="27"/>
      <c r="F9671" s="26"/>
      <c r="G9671" s="28" t="str">
        <f t="shared" si="159"/>
        <v/>
      </c>
      <c r="H9671" s="31"/>
    </row>
    <row r="9672" spans="2:8">
      <c r="B9672" s="27"/>
      <c r="C9672" s="27"/>
      <c r="D9672" s="27"/>
      <c r="E9672" s="27"/>
      <c r="F9672" s="26"/>
      <c r="G9672" s="28" t="str">
        <f t="shared" si="159"/>
        <v/>
      </c>
      <c r="H9672" s="31"/>
    </row>
    <row r="9673" spans="2:8">
      <c r="B9673" s="27"/>
      <c r="C9673" s="27"/>
      <c r="D9673" s="27"/>
      <c r="E9673" s="27"/>
      <c r="F9673" s="26"/>
      <c r="G9673" s="28" t="str">
        <f t="shared" si="159"/>
        <v/>
      </c>
      <c r="H9673" s="31"/>
    </row>
    <row r="9674" spans="2:8">
      <c r="B9674" s="27"/>
      <c r="C9674" s="27"/>
      <c r="D9674" s="27"/>
      <c r="E9674" s="27"/>
      <c r="F9674" s="26"/>
      <c r="G9674" s="28" t="str">
        <f t="shared" si="159"/>
        <v/>
      </c>
      <c r="H9674" s="31"/>
    </row>
    <row r="9675" spans="2:8">
      <c r="B9675" s="27"/>
      <c r="C9675" s="27"/>
      <c r="D9675" s="27"/>
      <c r="E9675" s="27"/>
      <c r="F9675" s="26"/>
      <c r="G9675" s="28" t="str">
        <f t="shared" si="159"/>
        <v/>
      </c>
      <c r="H9675" s="31"/>
    </row>
    <row r="9676" spans="2:8">
      <c r="B9676" s="27"/>
      <c r="C9676" s="27"/>
      <c r="D9676" s="27"/>
      <c r="E9676" s="27"/>
      <c r="F9676" s="26"/>
      <c r="G9676" s="28" t="str">
        <f t="shared" si="159"/>
        <v/>
      </c>
      <c r="H9676" s="31"/>
    </row>
    <row r="9677" spans="2:8">
      <c r="B9677" s="27"/>
      <c r="C9677" s="27"/>
      <c r="D9677" s="27"/>
      <c r="E9677" s="27"/>
      <c r="F9677" s="26"/>
      <c r="G9677" s="28" t="str">
        <f t="shared" si="159"/>
        <v/>
      </c>
      <c r="H9677" s="31"/>
    </row>
    <row r="9678" spans="2:8">
      <c r="B9678" s="27"/>
      <c r="C9678" s="27"/>
      <c r="D9678" s="27"/>
      <c r="E9678" s="27"/>
      <c r="F9678" s="26"/>
      <c r="G9678" s="28" t="str">
        <f t="shared" si="159"/>
        <v/>
      </c>
      <c r="H9678" s="31"/>
    </row>
    <row r="9679" spans="2:8">
      <c r="B9679" s="27"/>
      <c r="C9679" s="27"/>
      <c r="D9679" s="27"/>
      <c r="E9679" s="27"/>
      <c r="F9679" s="26"/>
      <c r="G9679" s="28" t="str">
        <f t="shared" si="159"/>
        <v/>
      </c>
      <c r="H9679" s="31"/>
    </row>
    <row r="9680" spans="2:8">
      <c r="B9680" s="27"/>
      <c r="C9680" s="27"/>
      <c r="D9680" s="27"/>
      <c r="E9680" s="27"/>
      <c r="F9680" s="26"/>
      <c r="G9680" s="28" t="str">
        <f t="shared" si="159"/>
        <v/>
      </c>
      <c r="H9680" s="31"/>
    </row>
    <row r="9681" spans="2:8">
      <c r="B9681" s="27"/>
      <c r="C9681" s="27"/>
      <c r="D9681" s="27"/>
      <c r="E9681" s="27"/>
      <c r="F9681" s="26"/>
      <c r="G9681" s="28" t="str">
        <f t="shared" si="159"/>
        <v/>
      </c>
      <c r="H9681" s="31"/>
    </row>
    <row r="9682" spans="2:8">
      <c r="B9682" s="27"/>
      <c r="C9682" s="27"/>
      <c r="D9682" s="27"/>
      <c r="E9682" s="27"/>
      <c r="F9682" s="26"/>
      <c r="G9682" s="28" t="str">
        <f t="shared" si="159"/>
        <v/>
      </c>
      <c r="H9682" s="31"/>
    </row>
    <row r="9683" spans="2:8">
      <c r="B9683" s="27"/>
      <c r="C9683" s="27"/>
      <c r="D9683" s="27"/>
      <c r="E9683" s="27"/>
      <c r="F9683" s="26"/>
      <c r="G9683" s="28" t="str">
        <f t="shared" si="159"/>
        <v/>
      </c>
      <c r="H9683" s="31"/>
    </row>
    <row r="9684" spans="2:8">
      <c r="B9684" s="27"/>
      <c r="C9684" s="27"/>
      <c r="D9684" s="27"/>
      <c r="E9684" s="27"/>
      <c r="F9684" s="26"/>
      <c r="G9684" s="28" t="str">
        <f t="shared" si="159"/>
        <v/>
      </c>
      <c r="H9684" s="31"/>
    </row>
    <row r="9685" spans="2:8">
      <c r="B9685" s="27"/>
      <c r="C9685" s="27"/>
      <c r="D9685" s="27"/>
      <c r="E9685" s="27"/>
      <c r="F9685" s="26"/>
      <c r="G9685" s="28" t="str">
        <f t="shared" si="159"/>
        <v/>
      </c>
      <c r="H9685" s="31"/>
    </row>
    <row r="9686" spans="2:8">
      <c r="B9686" s="27"/>
      <c r="C9686" s="27"/>
      <c r="D9686" s="27"/>
      <c r="E9686" s="27"/>
      <c r="F9686" s="26"/>
      <c r="G9686" s="28" t="str">
        <f t="shared" si="159"/>
        <v/>
      </c>
      <c r="H9686" s="31"/>
    </row>
    <row r="9687" spans="2:8">
      <c r="B9687" s="27"/>
      <c r="C9687" s="27"/>
      <c r="D9687" s="27"/>
      <c r="E9687" s="27"/>
      <c r="F9687" s="26"/>
      <c r="G9687" s="28" t="str">
        <f t="shared" si="159"/>
        <v/>
      </c>
      <c r="H9687" s="31"/>
    </row>
    <row r="9688" spans="2:8">
      <c r="B9688" s="27"/>
      <c r="C9688" s="27"/>
      <c r="D9688" s="27"/>
      <c r="E9688" s="27"/>
      <c r="F9688" s="26"/>
      <c r="G9688" s="28" t="str">
        <f t="shared" si="159"/>
        <v/>
      </c>
      <c r="H9688" s="31"/>
    </row>
    <row r="9689" spans="2:8">
      <c r="B9689" s="27"/>
      <c r="C9689" s="27"/>
      <c r="D9689" s="27"/>
      <c r="E9689" s="27"/>
      <c r="F9689" s="26"/>
      <c r="G9689" s="28" t="str">
        <f t="shared" si="159"/>
        <v/>
      </c>
      <c r="H9689" s="31"/>
    </row>
    <row r="9690" spans="2:8">
      <c r="B9690" s="27"/>
      <c r="C9690" s="27"/>
      <c r="D9690" s="27"/>
      <c r="E9690" s="27"/>
      <c r="F9690" s="26"/>
      <c r="G9690" s="28" t="str">
        <f t="shared" si="159"/>
        <v/>
      </c>
      <c r="H9690" s="31"/>
    </row>
    <row r="9691" spans="2:8">
      <c r="B9691" s="27"/>
      <c r="C9691" s="27"/>
      <c r="D9691" s="27"/>
      <c r="E9691" s="27"/>
      <c r="F9691" s="26"/>
      <c r="G9691" s="28" t="str">
        <f t="shared" si="159"/>
        <v/>
      </c>
      <c r="H9691" s="31"/>
    </row>
    <row r="9692" spans="2:8">
      <c r="B9692" s="27"/>
      <c r="C9692" s="27"/>
      <c r="D9692" s="27"/>
      <c r="E9692" s="27"/>
      <c r="F9692" s="26"/>
      <c r="G9692" s="28" t="str">
        <f t="shared" si="159"/>
        <v/>
      </c>
      <c r="H9692" s="31"/>
    </row>
    <row r="9693" spans="2:8">
      <c r="B9693" s="27"/>
      <c r="C9693" s="27"/>
      <c r="D9693" s="27"/>
      <c r="E9693" s="27"/>
      <c r="F9693" s="26"/>
      <c r="G9693" s="28" t="str">
        <f t="shared" si="159"/>
        <v/>
      </c>
      <c r="H9693" s="31"/>
    </row>
    <row r="9694" spans="2:8">
      <c r="B9694" s="27"/>
      <c r="C9694" s="27"/>
      <c r="D9694" s="27"/>
      <c r="E9694" s="27"/>
      <c r="F9694" s="26"/>
      <c r="G9694" s="28" t="str">
        <f t="shared" si="159"/>
        <v/>
      </c>
      <c r="H9694" s="31"/>
    </row>
    <row r="9695" spans="2:8">
      <c r="B9695" s="27"/>
      <c r="C9695" s="27"/>
      <c r="D9695" s="27"/>
      <c r="E9695" s="27"/>
      <c r="F9695" s="26"/>
      <c r="G9695" s="28" t="str">
        <f t="shared" si="159"/>
        <v/>
      </c>
      <c r="H9695" s="31"/>
    </row>
    <row r="9696" spans="2:8">
      <c r="B9696" s="27"/>
      <c r="C9696" s="27"/>
      <c r="D9696" s="27"/>
      <c r="E9696" s="27"/>
      <c r="F9696" s="26"/>
      <c r="G9696" s="28" t="str">
        <f t="shared" si="159"/>
        <v/>
      </c>
      <c r="H9696" s="31"/>
    </row>
    <row r="9697" spans="2:8">
      <c r="B9697" s="27"/>
      <c r="C9697" s="27"/>
      <c r="D9697" s="27"/>
      <c r="E9697" s="27"/>
      <c r="F9697" s="26"/>
      <c r="G9697" s="28" t="str">
        <f t="shared" si="159"/>
        <v/>
      </c>
      <c r="H9697" s="31"/>
    </row>
    <row r="9698" spans="2:8">
      <c r="B9698" s="27"/>
      <c r="C9698" s="27"/>
      <c r="D9698" s="27"/>
      <c r="E9698" s="27"/>
      <c r="F9698" s="26"/>
      <c r="G9698" s="28" t="str">
        <f t="shared" si="159"/>
        <v/>
      </c>
      <c r="H9698" s="31"/>
    </row>
    <row r="9699" spans="2:8">
      <c r="B9699" s="27"/>
      <c r="C9699" s="27"/>
      <c r="D9699" s="27"/>
      <c r="E9699" s="27"/>
      <c r="F9699" s="26"/>
      <c r="G9699" s="28" t="str">
        <f t="shared" si="159"/>
        <v/>
      </c>
      <c r="H9699" s="31"/>
    </row>
    <row r="9700" spans="2:8">
      <c r="B9700" s="27"/>
      <c r="C9700" s="27"/>
      <c r="D9700" s="27"/>
      <c r="E9700" s="27"/>
      <c r="F9700" s="26"/>
      <c r="G9700" s="28" t="str">
        <f t="shared" si="159"/>
        <v/>
      </c>
      <c r="H9700" s="31"/>
    </row>
    <row r="9701" spans="2:8">
      <c r="B9701" s="27"/>
      <c r="C9701" s="27"/>
      <c r="D9701" s="27"/>
      <c r="E9701" s="27"/>
      <c r="F9701" s="26"/>
      <c r="G9701" s="28" t="str">
        <f t="shared" si="159"/>
        <v/>
      </c>
      <c r="H9701" s="31"/>
    </row>
    <row r="9702" spans="2:8">
      <c r="B9702" s="27"/>
      <c r="C9702" s="27"/>
      <c r="D9702" s="27"/>
      <c r="E9702" s="27"/>
      <c r="F9702" s="26"/>
      <c r="G9702" s="28" t="str">
        <f t="shared" si="159"/>
        <v/>
      </c>
      <c r="H9702" s="31"/>
    </row>
    <row r="9703" spans="2:8">
      <c r="B9703" s="27"/>
      <c r="C9703" s="27"/>
      <c r="D9703" s="27"/>
      <c r="E9703" s="27"/>
      <c r="F9703" s="26"/>
      <c r="G9703" s="28" t="str">
        <f t="shared" si="159"/>
        <v/>
      </c>
      <c r="H9703" s="31"/>
    </row>
    <row r="9704" spans="2:8">
      <c r="B9704" s="27"/>
      <c r="C9704" s="27"/>
      <c r="D9704" s="27"/>
      <c r="E9704" s="27"/>
      <c r="F9704" s="26"/>
      <c r="G9704" s="28" t="str">
        <f t="shared" si="159"/>
        <v/>
      </c>
      <c r="H9704" s="31"/>
    </row>
    <row r="9705" spans="2:8">
      <c r="B9705" s="27"/>
      <c r="C9705" s="27"/>
      <c r="D9705" s="27"/>
      <c r="E9705" s="27"/>
      <c r="F9705" s="26"/>
      <c r="G9705" s="28" t="str">
        <f t="shared" ref="G9705:G9768" si="160">IF(F9705="","",IF(F9705="EI",4,IF(F9705="EO",5.2,IF(F9705="EQ",3.9,IF(F9705="ILF",7.5,IF(F9705="EIF",5.4))))))</f>
        <v/>
      </c>
      <c r="H9705" s="31"/>
    </row>
    <row r="9706" spans="2:8">
      <c r="B9706" s="27"/>
      <c r="C9706" s="27"/>
      <c r="D9706" s="27"/>
      <c r="E9706" s="27"/>
      <c r="F9706" s="26"/>
      <c r="G9706" s="28" t="str">
        <f t="shared" si="160"/>
        <v/>
      </c>
      <c r="H9706" s="31"/>
    </row>
    <row r="9707" spans="2:8">
      <c r="B9707" s="27"/>
      <c r="C9707" s="27"/>
      <c r="D9707" s="27"/>
      <c r="E9707" s="27"/>
      <c r="F9707" s="26"/>
      <c r="G9707" s="28" t="str">
        <f t="shared" si="160"/>
        <v/>
      </c>
      <c r="H9707" s="31"/>
    </row>
    <row r="9708" spans="2:8">
      <c r="B9708" s="27"/>
      <c r="C9708" s="27"/>
      <c r="D9708" s="27"/>
      <c r="E9708" s="27"/>
      <c r="F9708" s="26"/>
      <c r="G9708" s="28" t="str">
        <f t="shared" si="160"/>
        <v/>
      </c>
      <c r="H9708" s="31"/>
    </row>
    <row r="9709" spans="2:8">
      <c r="B9709" s="27"/>
      <c r="C9709" s="27"/>
      <c r="D9709" s="27"/>
      <c r="E9709" s="27"/>
      <c r="F9709" s="26"/>
      <c r="G9709" s="28" t="str">
        <f t="shared" si="160"/>
        <v/>
      </c>
      <c r="H9709" s="31"/>
    </row>
    <row r="9710" spans="2:8">
      <c r="B9710" s="27"/>
      <c r="C9710" s="27"/>
      <c r="D9710" s="27"/>
      <c r="E9710" s="27"/>
      <c r="F9710" s="26"/>
      <c r="G9710" s="28" t="str">
        <f t="shared" si="160"/>
        <v/>
      </c>
      <c r="H9710" s="31"/>
    </row>
    <row r="9711" spans="2:8">
      <c r="B9711" s="27"/>
      <c r="C9711" s="27"/>
      <c r="D9711" s="27"/>
      <c r="E9711" s="27"/>
      <c r="F9711" s="26"/>
      <c r="G9711" s="28" t="str">
        <f t="shared" si="160"/>
        <v/>
      </c>
      <c r="H9711" s="31"/>
    </row>
    <row r="9712" spans="2:8">
      <c r="B9712" s="27"/>
      <c r="C9712" s="27"/>
      <c r="D9712" s="27"/>
      <c r="E9712" s="27"/>
      <c r="F9712" s="26"/>
      <c r="G9712" s="28" t="str">
        <f t="shared" si="160"/>
        <v/>
      </c>
      <c r="H9712" s="31"/>
    </row>
    <row r="9713" spans="2:8">
      <c r="B9713" s="27"/>
      <c r="C9713" s="27"/>
      <c r="D9713" s="27"/>
      <c r="E9713" s="27"/>
      <c r="F9713" s="26"/>
      <c r="G9713" s="28" t="str">
        <f t="shared" si="160"/>
        <v/>
      </c>
      <c r="H9713" s="31"/>
    </row>
    <row r="9714" spans="2:8">
      <c r="B9714" s="27"/>
      <c r="C9714" s="27"/>
      <c r="D9714" s="27"/>
      <c r="E9714" s="27"/>
      <c r="F9714" s="26"/>
      <c r="G9714" s="28" t="str">
        <f t="shared" si="160"/>
        <v/>
      </c>
      <c r="H9714" s="31"/>
    </row>
    <row r="9715" spans="2:8">
      <c r="B9715" s="27"/>
      <c r="C9715" s="27"/>
      <c r="D9715" s="27"/>
      <c r="E9715" s="27"/>
      <c r="F9715" s="26"/>
      <c r="G9715" s="28" t="str">
        <f t="shared" si="160"/>
        <v/>
      </c>
      <c r="H9715" s="31"/>
    </row>
    <row r="9716" spans="2:8">
      <c r="B9716" s="27"/>
      <c r="C9716" s="27"/>
      <c r="D9716" s="27"/>
      <c r="E9716" s="27"/>
      <c r="F9716" s="26"/>
      <c r="G9716" s="28" t="str">
        <f t="shared" si="160"/>
        <v/>
      </c>
      <c r="H9716" s="31"/>
    </row>
    <row r="9717" spans="2:8">
      <c r="B9717" s="27"/>
      <c r="C9717" s="27"/>
      <c r="D9717" s="27"/>
      <c r="E9717" s="27"/>
      <c r="F9717" s="26"/>
      <c r="G9717" s="28" t="str">
        <f t="shared" si="160"/>
        <v/>
      </c>
      <c r="H9717" s="31"/>
    </row>
    <row r="9718" spans="2:8">
      <c r="B9718" s="27"/>
      <c r="C9718" s="27"/>
      <c r="D9718" s="27"/>
      <c r="E9718" s="27"/>
      <c r="F9718" s="26"/>
      <c r="G9718" s="28" t="str">
        <f t="shared" si="160"/>
        <v/>
      </c>
      <c r="H9718" s="31"/>
    </row>
    <row r="9719" spans="2:8">
      <c r="B9719" s="27"/>
      <c r="C9719" s="27"/>
      <c r="D9719" s="27"/>
      <c r="E9719" s="27"/>
      <c r="F9719" s="26"/>
      <c r="G9719" s="28" t="str">
        <f t="shared" si="160"/>
        <v/>
      </c>
      <c r="H9719" s="31"/>
    </row>
    <row r="9720" spans="2:8">
      <c r="B9720" s="27"/>
      <c r="C9720" s="27"/>
      <c r="D9720" s="27"/>
      <c r="E9720" s="27"/>
      <c r="F9720" s="26"/>
      <c r="G9720" s="28" t="str">
        <f t="shared" si="160"/>
        <v/>
      </c>
      <c r="H9720" s="31"/>
    </row>
    <row r="9721" spans="2:8">
      <c r="B9721" s="27"/>
      <c r="C9721" s="27"/>
      <c r="D9721" s="27"/>
      <c r="E9721" s="27"/>
      <c r="F9721" s="26"/>
      <c r="G9721" s="28" t="str">
        <f t="shared" si="160"/>
        <v/>
      </c>
      <c r="H9721" s="31"/>
    </row>
    <row r="9722" spans="2:8">
      <c r="B9722" s="27"/>
      <c r="C9722" s="27"/>
      <c r="D9722" s="27"/>
      <c r="E9722" s="27"/>
      <c r="F9722" s="26"/>
      <c r="G9722" s="28" t="str">
        <f t="shared" si="160"/>
        <v/>
      </c>
      <c r="H9722" s="31"/>
    </row>
    <row r="9723" spans="2:8">
      <c r="B9723" s="27"/>
      <c r="C9723" s="27"/>
      <c r="D9723" s="27"/>
      <c r="E9723" s="27"/>
      <c r="F9723" s="26"/>
      <c r="G9723" s="28" t="str">
        <f t="shared" si="160"/>
        <v/>
      </c>
      <c r="H9723" s="31"/>
    </row>
    <row r="9724" spans="2:8">
      <c r="B9724" s="27"/>
      <c r="C9724" s="27"/>
      <c r="D9724" s="27"/>
      <c r="E9724" s="27"/>
      <c r="F9724" s="26"/>
      <c r="G9724" s="28" t="str">
        <f t="shared" si="160"/>
        <v/>
      </c>
      <c r="H9724" s="31"/>
    </row>
    <row r="9725" spans="2:8">
      <c r="B9725" s="27"/>
      <c r="C9725" s="27"/>
      <c r="D9725" s="27"/>
      <c r="E9725" s="27"/>
      <c r="F9725" s="26"/>
      <c r="G9725" s="28" t="str">
        <f t="shared" si="160"/>
        <v/>
      </c>
      <c r="H9725" s="31"/>
    </row>
    <row r="9726" spans="2:8">
      <c r="B9726" s="27"/>
      <c r="C9726" s="27"/>
      <c r="D9726" s="27"/>
      <c r="E9726" s="27"/>
      <c r="F9726" s="26"/>
      <c r="G9726" s="28" t="str">
        <f t="shared" si="160"/>
        <v/>
      </c>
      <c r="H9726" s="31"/>
    </row>
    <row r="9727" spans="2:8">
      <c r="B9727" s="27"/>
      <c r="C9727" s="27"/>
      <c r="D9727" s="27"/>
      <c r="E9727" s="27"/>
      <c r="F9727" s="26"/>
      <c r="G9727" s="28" t="str">
        <f t="shared" si="160"/>
        <v/>
      </c>
      <c r="H9727" s="31"/>
    </row>
    <row r="9728" spans="2:8">
      <c r="B9728" s="27"/>
      <c r="C9728" s="27"/>
      <c r="D9728" s="27"/>
      <c r="E9728" s="27"/>
      <c r="F9728" s="26"/>
      <c r="G9728" s="28" t="str">
        <f t="shared" si="160"/>
        <v/>
      </c>
      <c r="H9728" s="31"/>
    </row>
    <row r="9729" spans="2:8">
      <c r="B9729" s="27"/>
      <c r="C9729" s="27"/>
      <c r="D9729" s="27"/>
      <c r="E9729" s="27"/>
      <c r="F9729" s="26"/>
      <c r="G9729" s="28" t="str">
        <f t="shared" si="160"/>
        <v/>
      </c>
      <c r="H9729" s="31"/>
    </row>
    <row r="9730" spans="2:8">
      <c r="B9730" s="27"/>
      <c r="C9730" s="27"/>
      <c r="D9730" s="27"/>
      <c r="E9730" s="27"/>
      <c r="F9730" s="26"/>
      <c r="G9730" s="28" t="str">
        <f t="shared" si="160"/>
        <v/>
      </c>
      <c r="H9730" s="31"/>
    </row>
    <row r="9731" spans="2:8">
      <c r="B9731" s="27"/>
      <c r="C9731" s="27"/>
      <c r="D9731" s="27"/>
      <c r="E9731" s="27"/>
      <c r="F9731" s="26"/>
      <c r="G9731" s="28" t="str">
        <f t="shared" si="160"/>
        <v/>
      </c>
      <c r="H9731" s="31"/>
    </row>
    <row r="9732" spans="2:8">
      <c r="B9732" s="27"/>
      <c r="C9732" s="27"/>
      <c r="D9732" s="27"/>
      <c r="E9732" s="27"/>
      <c r="F9732" s="26"/>
      <c r="G9732" s="28" t="str">
        <f t="shared" si="160"/>
        <v/>
      </c>
      <c r="H9732" s="31"/>
    </row>
    <row r="9733" spans="2:8">
      <c r="B9733" s="27"/>
      <c r="C9733" s="27"/>
      <c r="D9733" s="27"/>
      <c r="E9733" s="27"/>
      <c r="F9733" s="26"/>
      <c r="G9733" s="28" t="str">
        <f t="shared" si="160"/>
        <v/>
      </c>
      <c r="H9733" s="31"/>
    </row>
    <row r="9734" spans="2:8">
      <c r="B9734" s="27"/>
      <c r="C9734" s="27"/>
      <c r="D9734" s="27"/>
      <c r="E9734" s="27"/>
      <c r="F9734" s="26"/>
      <c r="G9734" s="28" t="str">
        <f t="shared" si="160"/>
        <v/>
      </c>
      <c r="H9734" s="31"/>
    </row>
    <row r="9735" spans="2:8">
      <c r="B9735" s="27"/>
      <c r="C9735" s="27"/>
      <c r="D9735" s="27"/>
      <c r="E9735" s="27"/>
      <c r="F9735" s="26"/>
      <c r="G9735" s="28" t="str">
        <f t="shared" si="160"/>
        <v/>
      </c>
      <c r="H9735" s="31"/>
    </row>
    <row r="9736" spans="2:8">
      <c r="B9736" s="27"/>
      <c r="C9736" s="27"/>
      <c r="D9736" s="27"/>
      <c r="E9736" s="27"/>
      <c r="F9736" s="26"/>
      <c r="G9736" s="28" t="str">
        <f t="shared" si="160"/>
        <v/>
      </c>
      <c r="H9736" s="31"/>
    </row>
    <row r="9737" spans="2:8">
      <c r="B9737" s="27"/>
      <c r="C9737" s="27"/>
      <c r="D9737" s="27"/>
      <c r="E9737" s="27"/>
      <c r="F9737" s="26"/>
      <c r="G9737" s="28" t="str">
        <f t="shared" si="160"/>
        <v/>
      </c>
      <c r="H9737" s="31"/>
    </row>
    <row r="9738" spans="2:8">
      <c r="B9738" s="27"/>
      <c r="C9738" s="27"/>
      <c r="D9738" s="27"/>
      <c r="E9738" s="27"/>
      <c r="F9738" s="26"/>
      <c r="G9738" s="28" t="str">
        <f t="shared" si="160"/>
        <v/>
      </c>
      <c r="H9738" s="31"/>
    </row>
    <row r="9739" spans="2:8">
      <c r="B9739" s="27"/>
      <c r="C9739" s="27"/>
      <c r="D9739" s="27"/>
      <c r="E9739" s="27"/>
      <c r="F9739" s="26"/>
      <c r="G9739" s="28" t="str">
        <f t="shared" si="160"/>
        <v/>
      </c>
      <c r="H9739" s="31"/>
    </row>
    <row r="9740" spans="2:8">
      <c r="B9740" s="27"/>
      <c r="C9740" s="27"/>
      <c r="D9740" s="27"/>
      <c r="E9740" s="27"/>
      <c r="F9740" s="26"/>
      <c r="G9740" s="28" t="str">
        <f t="shared" si="160"/>
        <v/>
      </c>
      <c r="H9740" s="31"/>
    </row>
    <row r="9741" spans="2:8">
      <c r="B9741" s="27"/>
      <c r="C9741" s="27"/>
      <c r="D9741" s="27"/>
      <c r="E9741" s="27"/>
      <c r="F9741" s="26"/>
      <c r="G9741" s="28" t="str">
        <f t="shared" si="160"/>
        <v/>
      </c>
      <c r="H9741" s="31"/>
    </row>
    <row r="9742" spans="2:8">
      <c r="B9742" s="27"/>
      <c r="C9742" s="27"/>
      <c r="D9742" s="27"/>
      <c r="E9742" s="27"/>
      <c r="F9742" s="26"/>
      <c r="G9742" s="28" t="str">
        <f t="shared" si="160"/>
        <v/>
      </c>
      <c r="H9742" s="31"/>
    </row>
    <row r="9743" spans="2:8">
      <c r="B9743" s="27"/>
      <c r="C9743" s="27"/>
      <c r="D9743" s="27"/>
      <c r="E9743" s="27"/>
      <c r="F9743" s="26"/>
      <c r="G9743" s="28" t="str">
        <f t="shared" si="160"/>
        <v/>
      </c>
      <c r="H9743" s="31"/>
    </row>
    <row r="9744" spans="2:8">
      <c r="B9744" s="27"/>
      <c r="C9744" s="27"/>
      <c r="D9744" s="27"/>
      <c r="E9744" s="27"/>
      <c r="F9744" s="26"/>
      <c r="G9744" s="28" t="str">
        <f t="shared" si="160"/>
        <v/>
      </c>
      <c r="H9744" s="31"/>
    </row>
    <row r="9745" spans="2:8">
      <c r="B9745" s="27"/>
      <c r="C9745" s="27"/>
      <c r="D9745" s="27"/>
      <c r="E9745" s="27"/>
      <c r="F9745" s="26"/>
      <c r="G9745" s="28" t="str">
        <f t="shared" si="160"/>
        <v/>
      </c>
      <c r="H9745" s="31"/>
    </row>
    <row r="9746" spans="2:8">
      <c r="B9746" s="27"/>
      <c r="C9746" s="27"/>
      <c r="D9746" s="27"/>
      <c r="E9746" s="27"/>
      <c r="F9746" s="26"/>
      <c r="G9746" s="28" t="str">
        <f t="shared" si="160"/>
        <v/>
      </c>
      <c r="H9746" s="31"/>
    </row>
    <row r="9747" spans="2:8">
      <c r="B9747" s="27"/>
      <c r="C9747" s="27"/>
      <c r="D9747" s="27"/>
      <c r="E9747" s="27"/>
      <c r="F9747" s="26"/>
      <c r="G9747" s="28" t="str">
        <f t="shared" si="160"/>
        <v/>
      </c>
      <c r="H9747" s="31"/>
    </row>
    <row r="9748" spans="2:8">
      <c r="B9748" s="27"/>
      <c r="C9748" s="27"/>
      <c r="D9748" s="27"/>
      <c r="E9748" s="27"/>
      <c r="F9748" s="26"/>
      <c r="G9748" s="28" t="str">
        <f t="shared" si="160"/>
        <v/>
      </c>
      <c r="H9748" s="31"/>
    </row>
    <row r="9749" spans="2:8">
      <c r="B9749" s="27"/>
      <c r="C9749" s="27"/>
      <c r="D9749" s="27"/>
      <c r="E9749" s="27"/>
      <c r="F9749" s="26"/>
      <c r="G9749" s="28" t="str">
        <f t="shared" si="160"/>
        <v/>
      </c>
      <c r="H9749" s="31"/>
    </row>
    <row r="9750" spans="2:8">
      <c r="B9750" s="27"/>
      <c r="C9750" s="27"/>
      <c r="D9750" s="27"/>
      <c r="E9750" s="27"/>
      <c r="F9750" s="26"/>
      <c r="G9750" s="28" t="str">
        <f t="shared" si="160"/>
        <v/>
      </c>
      <c r="H9750" s="31"/>
    </row>
    <row r="9751" spans="2:8">
      <c r="B9751" s="27"/>
      <c r="C9751" s="27"/>
      <c r="D9751" s="27"/>
      <c r="E9751" s="27"/>
      <c r="F9751" s="26"/>
      <c r="G9751" s="28" t="str">
        <f t="shared" si="160"/>
        <v/>
      </c>
      <c r="H9751" s="31"/>
    </row>
    <row r="9752" spans="2:8">
      <c r="B9752" s="27"/>
      <c r="C9752" s="27"/>
      <c r="D9752" s="27"/>
      <c r="E9752" s="27"/>
      <c r="F9752" s="26"/>
      <c r="G9752" s="28" t="str">
        <f t="shared" si="160"/>
        <v/>
      </c>
      <c r="H9752" s="31"/>
    </row>
    <row r="9753" spans="2:8">
      <c r="B9753" s="27"/>
      <c r="C9753" s="27"/>
      <c r="D9753" s="27"/>
      <c r="E9753" s="27"/>
      <c r="F9753" s="26"/>
      <c r="G9753" s="28" t="str">
        <f t="shared" si="160"/>
        <v/>
      </c>
      <c r="H9753" s="31"/>
    </row>
    <row r="9754" spans="2:8">
      <c r="B9754" s="27"/>
      <c r="C9754" s="27"/>
      <c r="D9754" s="27"/>
      <c r="E9754" s="27"/>
      <c r="F9754" s="26"/>
      <c r="G9754" s="28" t="str">
        <f t="shared" si="160"/>
        <v/>
      </c>
      <c r="H9754" s="31"/>
    </row>
    <row r="9755" spans="2:8">
      <c r="B9755" s="27"/>
      <c r="C9755" s="27"/>
      <c r="D9755" s="27"/>
      <c r="E9755" s="27"/>
      <c r="F9755" s="26"/>
      <c r="G9755" s="28" t="str">
        <f t="shared" si="160"/>
        <v/>
      </c>
      <c r="H9755" s="31"/>
    </row>
    <row r="9756" spans="2:8">
      <c r="B9756" s="27"/>
      <c r="C9756" s="27"/>
      <c r="D9756" s="27"/>
      <c r="E9756" s="27"/>
      <c r="F9756" s="26"/>
      <c r="G9756" s="28" t="str">
        <f t="shared" si="160"/>
        <v/>
      </c>
      <c r="H9756" s="31"/>
    </row>
    <row r="9757" spans="2:8">
      <c r="B9757" s="27"/>
      <c r="C9757" s="27"/>
      <c r="D9757" s="27"/>
      <c r="E9757" s="27"/>
      <c r="F9757" s="26"/>
      <c r="G9757" s="28" t="str">
        <f t="shared" si="160"/>
        <v/>
      </c>
      <c r="H9757" s="31"/>
    </row>
    <row r="9758" spans="2:8">
      <c r="B9758" s="27"/>
      <c r="C9758" s="27"/>
      <c r="D9758" s="27"/>
      <c r="E9758" s="27"/>
      <c r="F9758" s="26"/>
      <c r="G9758" s="28" t="str">
        <f t="shared" si="160"/>
        <v/>
      </c>
      <c r="H9758" s="31"/>
    </row>
    <row r="9759" spans="2:8">
      <c r="B9759" s="27"/>
      <c r="C9759" s="27"/>
      <c r="D9759" s="27"/>
      <c r="E9759" s="27"/>
      <c r="F9759" s="26"/>
      <c r="G9759" s="28" t="str">
        <f t="shared" si="160"/>
        <v/>
      </c>
      <c r="H9759" s="31"/>
    </row>
    <row r="9760" spans="2:8">
      <c r="B9760" s="27"/>
      <c r="C9760" s="27"/>
      <c r="D9760" s="27"/>
      <c r="E9760" s="27"/>
      <c r="F9760" s="26"/>
      <c r="G9760" s="28" t="str">
        <f t="shared" si="160"/>
        <v/>
      </c>
      <c r="H9760" s="31"/>
    </row>
    <row r="9761" spans="2:8">
      <c r="B9761" s="27"/>
      <c r="C9761" s="27"/>
      <c r="D9761" s="27"/>
      <c r="E9761" s="27"/>
      <c r="F9761" s="26"/>
      <c r="G9761" s="28" t="str">
        <f t="shared" si="160"/>
        <v/>
      </c>
      <c r="H9761" s="31"/>
    </row>
    <row r="9762" spans="2:8">
      <c r="B9762" s="27"/>
      <c r="C9762" s="27"/>
      <c r="D9762" s="27"/>
      <c r="E9762" s="27"/>
      <c r="F9762" s="26"/>
      <c r="G9762" s="28" t="str">
        <f t="shared" si="160"/>
        <v/>
      </c>
      <c r="H9762" s="31"/>
    </row>
    <row r="9763" spans="2:8">
      <c r="B9763" s="27"/>
      <c r="C9763" s="27"/>
      <c r="D9763" s="27"/>
      <c r="E9763" s="27"/>
      <c r="F9763" s="26"/>
      <c r="G9763" s="28" t="str">
        <f t="shared" si="160"/>
        <v/>
      </c>
      <c r="H9763" s="31"/>
    </row>
    <row r="9764" spans="2:8">
      <c r="B9764" s="27"/>
      <c r="C9764" s="27"/>
      <c r="D9764" s="27"/>
      <c r="E9764" s="27"/>
      <c r="F9764" s="26"/>
      <c r="G9764" s="28" t="str">
        <f t="shared" si="160"/>
        <v/>
      </c>
      <c r="H9764" s="31"/>
    </row>
    <row r="9765" spans="2:8">
      <c r="B9765" s="27"/>
      <c r="C9765" s="27"/>
      <c r="D9765" s="27"/>
      <c r="E9765" s="27"/>
      <c r="F9765" s="26"/>
      <c r="G9765" s="28" t="str">
        <f t="shared" si="160"/>
        <v/>
      </c>
      <c r="H9765" s="31"/>
    </row>
    <row r="9766" spans="2:8">
      <c r="B9766" s="27"/>
      <c r="C9766" s="27"/>
      <c r="D9766" s="27"/>
      <c r="E9766" s="27"/>
      <c r="F9766" s="26"/>
      <c r="G9766" s="28" t="str">
        <f t="shared" si="160"/>
        <v/>
      </c>
      <c r="H9766" s="31"/>
    </row>
    <row r="9767" spans="2:8">
      <c r="B9767" s="27"/>
      <c r="C9767" s="27"/>
      <c r="D9767" s="27"/>
      <c r="E9767" s="27"/>
      <c r="F9767" s="26"/>
      <c r="G9767" s="28" t="str">
        <f t="shared" si="160"/>
        <v/>
      </c>
      <c r="H9767" s="31"/>
    </row>
    <row r="9768" spans="2:8">
      <c r="B9768" s="27"/>
      <c r="C9768" s="27"/>
      <c r="D9768" s="27"/>
      <c r="E9768" s="27"/>
      <c r="F9768" s="26"/>
      <c r="G9768" s="28" t="str">
        <f t="shared" si="160"/>
        <v/>
      </c>
      <c r="H9768" s="31"/>
    </row>
    <row r="9769" spans="2:8">
      <c r="B9769" s="27"/>
      <c r="C9769" s="27"/>
      <c r="D9769" s="27"/>
      <c r="E9769" s="27"/>
      <c r="F9769" s="26"/>
      <c r="G9769" s="28" t="str">
        <f t="shared" ref="G9769:G9832" si="161">IF(F9769="","",IF(F9769="EI",4,IF(F9769="EO",5.2,IF(F9769="EQ",3.9,IF(F9769="ILF",7.5,IF(F9769="EIF",5.4))))))</f>
        <v/>
      </c>
      <c r="H9769" s="31"/>
    </row>
    <row r="9770" spans="2:8">
      <c r="B9770" s="27"/>
      <c r="C9770" s="27"/>
      <c r="D9770" s="27"/>
      <c r="E9770" s="27"/>
      <c r="F9770" s="26"/>
      <c r="G9770" s="28" t="str">
        <f t="shared" si="161"/>
        <v/>
      </c>
      <c r="H9770" s="31"/>
    </row>
    <row r="9771" spans="2:8">
      <c r="B9771" s="27"/>
      <c r="C9771" s="27"/>
      <c r="D9771" s="27"/>
      <c r="E9771" s="27"/>
      <c r="F9771" s="26"/>
      <c r="G9771" s="28" t="str">
        <f t="shared" si="161"/>
        <v/>
      </c>
      <c r="H9771" s="31"/>
    </row>
    <row r="9772" spans="2:8">
      <c r="B9772" s="27"/>
      <c r="C9772" s="27"/>
      <c r="D9772" s="27"/>
      <c r="E9772" s="27"/>
      <c r="F9772" s="26"/>
      <c r="G9772" s="28" t="str">
        <f t="shared" si="161"/>
        <v/>
      </c>
      <c r="H9772" s="31"/>
    </row>
    <row r="9773" spans="2:8">
      <c r="B9773" s="27"/>
      <c r="C9773" s="27"/>
      <c r="D9773" s="27"/>
      <c r="E9773" s="27"/>
      <c r="F9773" s="26"/>
      <c r="G9773" s="28" t="str">
        <f t="shared" si="161"/>
        <v/>
      </c>
      <c r="H9773" s="31"/>
    </row>
    <row r="9774" spans="2:8">
      <c r="B9774" s="27"/>
      <c r="C9774" s="27"/>
      <c r="D9774" s="27"/>
      <c r="E9774" s="27"/>
      <c r="F9774" s="26"/>
      <c r="G9774" s="28" t="str">
        <f t="shared" si="161"/>
        <v/>
      </c>
      <c r="H9774" s="31"/>
    </row>
    <row r="9775" spans="2:8">
      <c r="B9775" s="27"/>
      <c r="C9775" s="27"/>
      <c r="D9775" s="27"/>
      <c r="E9775" s="27"/>
      <c r="F9775" s="26"/>
      <c r="G9775" s="28" t="str">
        <f t="shared" si="161"/>
        <v/>
      </c>
      <c r="H9775" s="31"/>
    </row>
    <row r="9776" spans="2:8">
      <c r="B9776" s="27"/>
      <c r="C9776" s="27"/>
      <c r="D9776" s="27"/>
      <c r="E9776" s="27"/>
      <c r="F9776" s="26"/>
      <c r="G9776" s="28" t="str">
        <f t="shared" si="161"/>
        <v/>
      </c>
      <c r="H9776" s="31"/>
    </row>
    <row r="9777" spans="2:8">
      <c r="B9777" s="27"/>
      <c r="C9777" s="27"/>
      <c r="D9777" s="27"/>
      <c r="E9777" s="27"/>
      <c r="F9777" s="26"/>
      <c r="G9777" s="28" t="str">
        <f t="shared" si="161"/>
        <v/>
      </c>
      <c r="H9777" s="31"/>
    </row>
    <row r="9778" spans="2:8">
      <c r="B9778" s="27"/>
      <c r="C9778" s="27"/>
      <c r="D9778" s="27"/>
      <c r="E9778" s="27"/>
      <c r="F9778" s="26"/>
      <c r="G9778" s="28" t="str">
        <f t="shared" si="161"/>
        <v/>
      </c>
      <c r="H9778" s="31"/>
    </row>
    <row r="9779" spans="2:8">
      <c r="B9779" s="27"/>
      <c r="C9779" s="27"/>
      <c r="D9779" s="27"/>
      <c r="E9779" s="27"/>
      <c r="F9779" s="26"/>
      <c r="G9779" s="28" t="str">
        <f t="shared" si="161"/>
        <v/>
      </c>
      <c r="H9779" s="31"/>
    </row>
    <row r="9780" spans="2:8">
      <c r="B9780" s="27"/>
      <c r="C9780" s="27"/>
      <c r="D9780" s="27"/>
      <c r="E9780" s="27"/>
      <c r="F9780" s="26"/>
      <c r="G9780" s="28" t="str">
        <f t="shared" si="161"/>
        <v/>
      </c>
      <c r="H9780" s="31"/>
    </row>
    <row r="9781" spans="2:8">
      <c r="B9781" s="27"/>
      <c r="C9781" s="27"/>
      <c r="D9781" s="27"/>
      <c r="E9781" s="27"/>
      <c r="F9781" s="26"/>
      <c r="G9781" s="28" t="str">
        <f t="shared" si="161"/>
        <v/>
      </c>
      <c r="H9781" s="31"/>
    </row>
    <row r="9782" spans="2:8">
      <c r="B9782" s="27"/>
      <c r="C9782" s="27"/>
      <c r="D9782" s="27"/>
      <c r="E9782" s="27"/>
      <c r="F9782" s="26"/>
      <c r="G9782" s="28" t="str">
        <f t="shared" si="161"/>
        <v/>
      </c>
      <c r="H9782" s="31"/>
    </row>
    <row r="9783" spans="2:8">
      <c r="B9783" s="27"/>
      <c r="C9783" s="27"/>
      <c r="D9783" s="27"/>
      <c r="E9783" s="27"/>
      <c r="F9783" s="26"/>
      <c r="G9783" s="28" t="str">
        <f t="shared" si="161"/>
        <v/>
      </c>
      <c r="H9783" s="31"/>
    </row>
    <row r="9784" spans="2:8">
      <c r="B9784" s="27"/>
      <c r="C9784" s="27"/>
      <c r="D9784" s="27"/>
      <c r="E9784" s="27"/>
      <c r="F9784" s="26"/>
      <c r="G9784" s="28" t="str">
        <f t="shared" si="161"/>
        <v/>
      </c>
      <c r="H9784" s="31"/>
    </row>
    <row r="9785" spans="2:8">
      <c r="B9785" s="27"/>
      <c r="C9785" s="27"/>
      <c r="D9785" s="27"/>
      <c r="E9785" s="27"/>
      <c r="F9785" s="26"/>
      <c r="G9785" s="28" t="str">
        <f t="shared" si="161"/>
        <v/>
      </c>
      <c r="H9785" s="31"/>
    </row>
    <row r="9786" spans="2:8">
      <c r="B9786" s="27"/>
      <c r="C9786" s="27"/>
      <c r="D9786" s="27"/>
      <c r="E9786" s="27"/>
      <c r="F9786" s="26"/>
      <c r="G9786" s="28" t="str">
        <f t="shared" si="161"/>
        <v/>
      </c>
      <c r="H9786" s="31"/>
    </row>
    <row r="9787" spans="2:8">
      <c r="B9787" s="27"/>
      <c r="C9787" s="27"/>
      <c r="D9787" s="27"/>
      <c r="E9787" s="27"/>
      <c r="F9787" s="26"/>
      <c r="G9787" s="28" t="str">
        <f t="shared" si="161"/>
        <v/>
      </c>
      <c r="H9787" s="31"/>
    </row>
    <row r="9788" spans="2:8">
      <c r="B9788" s="27"/>
      <c r="C9788" s="27"/>
      <c r="D9788" s="27"/>
      <c r="E9788" s="27"/>
      <c r="F9788" s="26"/>
      <c r="G9788" s="28" t="str">
        <f t="shared" si="161"/>
        <v/>
      </c>
      <c r="H9788" s="31"/>
    </row>
    <row r="9789" spans="2:8">
      <c r="B9789" s="27"/>
      <c r="C9789" s="27"/>
      <c r="D9789" s="27"/>
      <c r="E9789" s="27"/>
      <c r="F9789" s="26"/>
      <c r="G9789" s="28" t="str">
        <f t="shared" si="161"/>
        <v/>
      </c>
      <c r="H9789" s="31"/>
    </row>
    <row r="9790" spans="2:8">
      <c r="B9790" s="27"/>
      <c r="C9790" s="27"/>
      <c r="D9790" s="27"/>
      <c r="E9790" s="27"/>
      <c r="F9790" s="26"/>
      <c r="G9790" s="28" t="str">
        <f t="shared" si="161"/>
        <v/>
      </c>
      <c r="H9790" s="31"/>
    </row>
    <row r="9791" spans="2:8">
      <c r="B9791" s="27"/>
      <c r="C9791" s="27"/>
      <c r="D9791" s="27"/>
      <c r="E9791" s="27"/>
      <c r="F9791" s="26"/>
      <c r="G9791" s="28" t="str">
        <f t="shared" si="161"/>
        <v/>
      </c>
      <c r="H9791" s="31"/>
    </row>
    <row r="9792" spans="2:8">
      <c r="B9792" s="27"/>
      <c r="C9792" s="27"/>
      <c r="D9792" s="27"/>
      <c r="E9792" s="27"/>
      <c r="F9792" s="26"/>
      <c r="G9792" s="28" t="str">
        <f t="shared" si="161"/>
        <v/>
      </c>
      <c r="H9792" s="31"/>
    </row>
    <row r="9793" spans="2:8">
      <c r="B9793" s="27"/>
      <c r="C9793" s="27"/>
      <c r="D9793" s="27"/>
      <c r="E9793" s="27"/>
      <c r="F9793" s="26"/>
      <c r="G9793" s="28" t="str">
        <f t="shared" si="161"/>
        <v/>
      </c>
      <c r="H9793" s="31"/>
    </row>
    <row r="9794" spans="2:8">
      <c r="B9794" s="27"/>
      <c r="C9794" s="27"/>
      <c r="D9794" s="27"/>
      <c r="E9794" s="27"/>
      <c r="F9794" s="26"/>
      <c r="G9794" s="28" t="str">
        <f t="shared" si="161"/>
        <v/>
      </c>
      <c r="H9794" s="31"/>
    </row>
    <row r="9795" spans="2:8">
      <c r="B9795" s="27"/>
      <c r="C9795" s="27"/>
      <c r="D9795" s="27"/>
      <c r="E9795" s="27"/>
      <c r="F9795" s="26"/>
      <c r="G9795" s="28" t="str">
        <f t="shared" si="161"/>
        <v/>
      </c>
      <c r="H9795" s="31"/>
    </row>
    <row r="9796" spans="2:8">
      <c r="B9796" s="27"/>
      <c r="C9796" s="27"/>
      <c r="D9796" s="27"/>
      <c r="E9796" s="27"/>
      <c r="F9796" s="26"/>
      <c r="G9796" s="28" t="str">
        <f t="shared" si="161"/>
        <v/>
      </c>
      <c r="H9796" s="31"/>
    </row>
    <row r="9797" spans="2:8">
      <c r="B9797" s="27"/>
      <c r="C9797" s="27"/>
      <c r="D9797" s="27"/>
      <c r="E9797" s="27"/>
      <c r="F9797" s="26"/>
      <c r="G9797" s="28" t="str">
        <f t="shared" si="161"/>
        <v/>
      </c>
      <c r="H9797" s="31"/>
    </row>
    <row r="9798" spans="2:8">
      <c r="B9798" s="27"/>
      <c r="C9798" s="27"/>
      <c r="D9798" s="27"/>
      <c r="E9798" s="27"/>
      <c r="F9798" s="26"/>
      <c r="G9798" s="28" t="str">
        <f t="shared" si="161"/>
        <v/>
      </c>
      <c r="H9798" s="31"/>
    </row>
    <row r="9799" spans="2:8">
      <c r="B9799" s="27"/>
      <c r="C9799" s="27"/>
      <c r="D9799" s="27"/>
      <c r="E9799" s="27"/>
      <c r="F9799" s="26"/>
      <c r="G9799" s="28" t="str">
        <f t="shared" si="161"/>
        <v/>
      </c>
      <c r="H9799" s="31"/>
    </row>
    <row r="9800" spans="2:8">
      <c r="B9800" s="27"/>
      <c r="C9800" s="27"/>
      <c r="D9800" s="27"/>
      <c r="E9800" s="27"/>
      <c r="F9800" s="26"/>
      <c r="G9800" s="28" t="str">
        <f t="shared" si="161"/>
        <v/>
      </c>
      <c r="H9800" s="31"/>
    </row>
    <row r="9801" spans="2:8">
      <c r="B9801" s="27"/>
      <c r="C9801" s="27"/>
      <c r="D9801" s="27"/>
      <c r="E9801" s="27"/>
      <c r="F9801" s="26"/>
      <c r="G9801" s="28" t="str">
        <f t="shared" si="161"/>
        <v/>
      </c>
      <c r="H9801" s="31"/>
    </row>
    <row r="9802" spans="2:8">
      <c r="B9802" s="27"/>
      <c r="C9802" s="27"/>
      <c r="D9802" s="27"/>
      <c r="E9802" s="27"/>
      <c r="F9802" s="26"/>
      <c r="G9802" s="28" t="str">
        <f t="shared" si="161"/>
        <v/>
      </c>
      <c r="H9802" s="31"/>
    </row>
    <row r="9803" spans="2:8">
      <c r="B9803" s="27"/>
      <c r="C9803" s="27"/>
      <c r="D9803" s="27"/>
      <c r="E9803" s="27"/>
      <c r="F9803" s="26"/>
      <c r="G9803" s="28" t="str">
        <f t="shared" si="161"/>
        <v/>
      </c>
      <c r="H9803" s="31"/>
    </row>
    <row r="9804" spans="2:8">
      <c r="B9804" s="27"/>
      <c r="C9804" s="27"/>
      <c r="D9804" s="27"/>
      <c r="E9804" s="27"/>
      <c r="F9804" s="26"/>
      <c r="G9804" s="28" t="str">
        <f t="shared" si="161"/>
        <v/>
      </c>
      <c r="H9804" s="31"/>
    </row>
    <row r="9805" spans="2:8">
      <c r="B9805" s="27"/>
      <c r="C9805" s="27"/>
      <c r="D9805" s="27"/>
      <c r="E9805" s="27"/>
      <c r="F9805" s="26"/>
      <c r="G9805" s="28" t="str">
        <f t="shared" si="161"/>
        <v/>
      </c>
      <c r="H9805" s="31"/>
    </row>
    <row r="9806" spans="2:8">
      <c r="B9806" s="27"/>
      <c r="C9806" s="27"/>
      <c r="D9806" s="27"/>
      <c r="E9806" s="27"/>
      <c r="F9806" s="26"/>
      <c r="G9806" s="28" t="str">
        <f t="shared" si="161"/>
        <v/>
      </c>
      <c r="H9806" s="31"/>
    </row>
    <row r="9807" spans="2:8">
      <c r="B9807" s="27"/>
      <c r="C9807" s="27"/>
      <c r="D9807" s="27"/>
      <c r="E9807" s="27"/>
      <c r="F9807" s="26"/>
      <c r="G9807" s="28" t="str">
        <f t="shared" si="161"/>
        <v/>
      </c>
      <c r="H9807" s="31"/>
    </row>
    <row r="9808" spans="2:8">
      <c r="B9808" s="27"/>
      <c r="C9808" s="27"/>
      <c r="D9808" s="27"/>
      <c r="E9808" s="27"/>
      <c r="F9808" s="26"/>
      <c r="G9808" s="28" t="str">
        <f t="shared" si="161"/>
        <v/>
      </c>
      <c r="H9808" s="31"/>
    </row>
    <row r="9809" spans="2:8">
      <c r="B9809" s="27"/>
      <c r="C9809" s="27"/>
      <c r="D9809" s="27"/>
      <c r="E9809" s="27"/>
      <c r="F9809" s="26"/>
      <c r="G9809" s="28" t="str">
        <f t="shared" si="161"/>
        <v/>
      </c>
      <c r="H9809" s="31"/>
    </row>
    <row r="9810" spans="2:8">
      <c r="B9810" s="27"/>
      <c r="C9810" s="27"/>
      <c r="D9810" s="27"/>
      <c r="E9810" s="27"/>
      <c r="F9810" s="26"/>
      <c r="G9810" s="28" t="str">
        <f t="shared" si="161"/>
        <v/>
      </c>
      <c r="H9810" s="31"/>
    </row>
    <row r="9811" spans="2:8">
      <c r="B9811" s="27"/>
      <c r="C9811" s="27"/>
      <c r="D9811" s="27"/>
      <c r="E9811" s="27"/>
      <c r="F9811" s="26"/>
      <c r="G9811" s="28" t="str">
        <f t="shared" si="161"/>
        <v/>
      </c>
      <c r="H9811" s="31"/>
    </row>
    <row r="9812" spans="2:8">
      <c r="B9812" s="27"/>
      <c r="C9812" s="27"/>
      <c r="D9812" s="27"/>
      <c r="E9812" s="27"/>
      <c r="F9812" s="26"/>
      <c r="G9812" s="28" t="str">
        <f t="shared" si="161"/>
        <v/>
      </c>
      <c r="H9812" s="31"/>
    </row>
    <row r="9813" spans="2:8">
      <c r="B9813" s="27"/>
      <c r="C9813" s="27"/>
      <c r="D9813" s="27"/>
      <c r="E9813" s="27"/>
      <c r="F9813" s="26"/>
      <c r="G9813" s="28" t="str">
        <f t="shared" si="161"/>
        <v/>
      </c>
      <c r="H9813" s="31"/>
    </row>
    <row r="9814" spans="2:8">
      <c r="B9814" s="27"/>
      <c r="C9814" s="27"/>
      <c r="D9814" s="27"/>
      <c r="E9814" s="27"/>
      <c r="F9814" s="26"/>
      <c r="G9814" s="28" t="str">
        <f t="shared" si="161"/>
        <v/>
      </c>
      <c r="H9814" s="31"/>
    </row>
    <row r="9815" spans="2:8">
      <c r="B9815" s="27"/>
      <c r="C9815" s="27"/>
      <c r="D9815" s="27"/>
      <c r="E9815" s="27"/>
      <c r="F9815" s="26"/>
      <c r="G9815" s="28" t="str">
        <f t="shared" si="161"/>
        <v/>
      </c>
      <c r="H9815" s="31"/>
    </row>
    <row r="9816" spans="2:8">
      <c r="B9816" s="27"/>
      <c r="C9816" s="27"/>
      <c r="D9816" s="27"/>
      <c r="E9816" s="27"/>
      <c r="F9816" s="26"/>
      <c r="G9816" s="28" t="str">
        <f t="shared" si="161"/>
        <v/>
      </c>
      <c r="H9816" s="31"/>
    </row>
    <row r="9817" spans="2:8">
      <c r="B9817" s="27"/>
      <c r="C9817" s="27"/>
      <c r="D9817" s="27"/>
      <c r="E9817" s="27"/>
      <c r="F9817" s="26"/>
      <c r="G9817" s="28" t="str">
        <f t="shared" si="161"/>
        <v/>
      </c>
      <c r="H9817" s="31"/>
    </row>
    <row r="9818" spans="2:8">
      <c r="B9818" s="27"/>
      <c r="C9818" s="27"/>
      <c r="D9818" s="27"/>
      <c r="E9818" s="27"/>
      <c r="F9818" s="26"/>
      <c r="G9818" s="28" t="str">
        <f t="shared" si="161"/>
        <v/>
      </c>
      <c r="H9818" s="31"/>
    </row>
    <row r="9819" spans="2:8">
      <c r="B9819" s="27"/>
      <c r="C9819" s="27"/>
      <c r="D9819" s="27"/>
      <c r="E9819" s="27"/>
      <c r="F9819" s="26"/>
      <c r="G9819" s="28" t="str">
        <f t="shared" si="161"/>
        <v/>
      </c>
      <c r="H9819" s="31"/>
    </row>
    <row r="9820" spans="2:8">
      <c r="B9820" s="27"/>
      <c r="C9820" s="27"/>
      <c r="D9820" s="27"/>
      <c r="E9820" s="27"/>
      <c r="F9820" s="26"/>
      <c r="G9820" s="28" t="str">
        <f t="shared" si="161"/>
        <v/>
      </c>
      <c r="H9820" s="31"/>
    </row>
    <row r="9821" spans="2:8">
      <c r="B9821" s="27"/>
      <c r="C9821" s="27"/>
      <c r="D9821" s="27"/>
      <c r="E9821" s="27"/>
      <c r="F9821" s="26"/>
      <c r="G9821" s="28" t="str">
        <f t="shared" si="161"/>
        <v/>
      </c>
      <c r="H9821" s="31"/>
    </row>
    <row r="9822" spans="2:8">
      <c r="B9822" s="27"/>
      <c r="C9822" s="27"/>
      <c r="D9822" s="27"/>
      <c r="E9822" s="27"/>
      <c r="F9822" s="26"/>
      <c r="G9822" s="28" t="str">
        <f t="shared" si="161"/>
        <v/>
      </c>
      <c r="H9822" s="31"/>
    </row>
    <row r="9823" spans="2:8">
      <c r="B9823" s="27"/>
      <c r="C9823" s="27"/>
      <c r="D9823" s="27"/>
      <c r="E9823" s="27"/>
      <c r="F9823" s="26"/>
      <c r="G9823" s="28" t="str">
        <f t="shared" si="161"/>
        <v/>
      </c>
      <c r="H9823" s="31"/>
    </row>
    <row r="9824" spans="2:8">
      <c r="B9824" s="27"/>
      <c r="C9824" s="27"/>
      <c r="D9824" s="27"/>
      <c r="E9824" s="27"/>
      <c r="F9824" s="26"/>
      <c r="G9824" s="28" t="str">
        <f t="shared" si="161"/>
        <v/>
      </c>
      <c r="H9824" s="31"/>
    </row>
    <row r="9825" spans="2:8">
      <c r="B9825" s="27"/>
      <c r="C9825" s="27"/>
      <c r="D9825" s="27"/>
      <c r="E9825" s="27"/>
      <c r="F9825" s="26"/>
      <c r="G9825" s="28" t="str">
        <f t="shared" si="161"/>
        <v/>
      </c>
      <c r="H9825" s="31"/>
    </row>
    <row r="9826" spans="2:8">
      <c r="B9826" s="27"/>
      <c r="C9826" s="27"/>
      <c r="D9826" s="27"/>
      <c r="E9826" s="27"/>
      <c r="F9826" s="26"/>
      <c r="G9826" s="28" t="str">
        <f t="shared" si="161"/>
        <v/>
      </c>
      <c r="H9826" s="31"/>
    </row>
    <row r="9827" spans="2:8">
      <c r="B9827" s="27"/>
      <c r="C9827" s="27"/>
      <c r="D9827" s="27"/>
      <c r="E9827" s="27"/>
      <c r="F9827" s="26"/>
      <c r="G9827" s="28" t="str">
        <f t="shared" si="161"/>
        <v/>
      </c>
      <c r="H9827" s="31"/>
    </row>
    <row r="9828" spans="2:8">
      <c r="B9828" s="27"/>
      <c r="C9828" s="27"/>
      <c r="D9828" s="27"/>
      <c r="E9828" s="27"/>
      <c r="F9828" s="26"/>
      <c r="G9828" s="28" t="str">
        <f t="shared" si="161"/>
        <v/>
      </c>
      <c r="H9828" s="31"/>
    </row>
    <row r="9829" spans="2:8">
      <c r="B9829" s="27"/>
      <c r="C9829" s="27"/>
      <c r="D9829" s="27"/>
      <c r="E9829" s="27"/>
      <c r="F9829" s="26"/>
      <c r="G9829" s="28" t="str">
        <f t="shared" si="161"/>
        <v/>
      </c>
      <c r="H9829" s="31"/>
    </row>
    <row r="9830" spans="2:8">
      <c r="B9830" s="27"/>
      <c r="C9830" s="27"/>
      <c r="D9830" s="27"/>
      <c r="E9830" s="27"/>
      <c r="F9830" s="26"/>
      <c r="G9830" s="28" t="str">
        <f t="shared" si="161"/>
        <v/>
      </c>
      <c r="H9830" s="31"/>
    </row>
    <row r="9831" spans="2:8">
      <c r="B9831" s="27"/>
      <c r="C9831" s="27"/>
      <c r="D9831" s="27"/>
      <c r="E9831" s="27"/>
      <c r="F9831" s="26"/>
      <c r="G9831" s="28" t="str">
        <f t="shared" si="161"/>
        <v/>
      </c>
      <c r="H9831" s="31"/>
    </row>
    <row r="9832" spans="2:8">
      <c r="B9832" s="27"/>
      <c r="C9832" s="27"/>
      <c r="D9832" s="27"/>
      <c r="E9832" s="27"/>
      <c r="F9832" s="26"/>
      <c r="G9832" s="28" t="str">
        <f t="shared" si="161"/>
        <v/>
      </c>
      <c r="H9832" s="31"/>
    </row>
    <row r="9833" spans="2:8">
      <c r="B9833" s="27"/>
      <c r="C9833" s="27"/>
      <c r="D9833" s="27"/>
      <c r="E9833" s="27"/>
      <c r="F9833" s="26"/>
      <c r="G9833" s="28" t="str">
        <f t="shared" ref="G9833:G9896" si="162">IF(F9833="","",IF(F9833="EI",4,IF(F9833="EO",5.2,IF(F9833="EQ",3.9,IF(F9833="ILF",7.5,IF(F9833="EIF",5.4))))))</f>
        <v/>
      </c>
      <c r="H9833" s="31"/>
    </row>
    <row r="9834" spans="2:8">
      <c r="B9834" s="27"/>
      <c r="C9834" s="27"/>
      <c r="D9834" s="27"/>
      <c r="E9834" s="27"/>
      <c r="F9834" s="26"/>
      <c r="G9834" s="28" t="str">
        <f t="shared" si="162"/>
        <v/>
      </c>
      <c r="H9834" s="31"/>
    </row>
    <row r="9835" spans="2:8">
      <c r="B9835" s="27"/>
      <c r="C9835" s="27"/>
      <c r="D9835" s="27"/>
      <c r="E9835" s="27"/>
      <c r="F9835" s="26"/>
      <c r="G9835" s="28" t="str">
        <f t="shared" si="162"/>
        <v/>
      </c>
      <c r="H9835" s="31"/>
    </row>
    <row r="9836" spans="2:8">
      <c r="B9836" s="27"/>
      <c r="C9836" s="27"/>
      <c r="D9836" s="27"/>
      <c r="E9836" s="27"/>
      <c r="F9836" s="26"/>
      <c r="G9836" s="28" t="str">
        <f t="shared" si="162"/>
        <v/>
      </c>
      <c r="H9836" s="31"/>
    </row>
    <row r="9837" spans="2:8">
      <c r="B9837" s="27"/>
      <c r="C9837" s="27"/>
      <c r="D9837" s="27"/>
      <c r="E9837" s="27"/>
      <c r="F9837" s="26"/>
      <c r="G9837" s="28" t="str">
        <f t="shared" si="162"/>
        <v/>
      </c>
      <c r="H9837" s="31"/>
    </row>
    <row r="9838" spans="2:8">
      <c r="B9838" s="27"/>
      <c r="C9838" s="27"/>
      <c r="D9838" s="27"/>
      <c r="E9838" s="27"/>
      <c r="F9838" s="26"/>
      <c r="G9838" s="28" t="str">
        <f t="shared" si="162"/>
        <v/>
      </c>
      <c r="H9838" s="31"/>
    </row>
    <row r="9839" spans="2:8">
      <c r="B9839" s="27"/>
      <c r="C9839" s="27"/>
      <c r="D9839" s="27"/>
      <c r="E9839" s="27"/>
      <c r="F9839" s="26"/>
      <c r="G9839" s="28" t="str">
        <f t="shared" si="162"/>
        <v/>
      </c>
      <c r="H9839" s="31"/>
    </row>
    <row r="9840" spans="2:8">
      <c r="B9840" s="27"/>
      <c r="C9840" s="27"/>
      <c r="D9840" s="27"/>
      <c r="E9840" s="27"/>
      <c r="F9840" s="26"/>
      <c r="G9840" s="28" t="str">
        <f t="shared" si="162"/>
        <v/>
      </c>
      <c r="H9840" s="31"/>
    </row>
    <row r="9841" spans="2:8">
      <c r="B9841" s="27"/>
      <c r="C9841" s="27"/>
      <c r="D9841" s="27"/>
      <c r="E9841" s="27"/>
      <c r="F9841" s="26"/>
      <c r="G9841" s="28" t="str">
        <f t="shared" si="162"/>
        <v/>
      </c>
      <c r="H9841" s="31"/>
    </row>
    <row r="9842" spans="2:8">
      <c r="B9842" s="27"/>
      <c r="C9842" s="27"/>
      <c r="D9842" s="27"/>
      <c r="E9842" s="27"/>
      <c r="F9842" s="26"/>
      <c r="G9842" s="28" t="str">
        <f t="shared" si="162"/>
        <v/>
      </c>
      <c r="H9842" s="31"/>
    </row>
    <row r="9843" spans="2:8">
      <c r="B9843" s="27"/>
      <c r="C9843" s="27"/>
      <c r="D9843" s="27"/>
      <c r="E9843" s="27"/>
      <c r="F9843" s="26"/>
      <c r="G9843" s="28" t="str">
        <f t="shared" si="162"/>
        <v/>
      </c>
      <c r="H9843" s="31"/>
    </row>
    <row r="9844" spans="2:8">
      <c r="B9844" s="27"/>
      <c r="C9844" s="27"/>
      <c r="D9844" s="27"/>
      <c r="E9844" s="27"/>
      <c r="F9844" s="26"/>
      <c r="G9844" s="28" t="str">
        <f t="shared" si="162"/>
        <v/>
      </c>
      <c r="H9844" s="31"/>
    </row>
    <row r="9845" spans="2:8">
      <c r="B9845" s="27"/>
      <c r="C9845" s="27"/>
      <c r="D9845" s="27"/>
      <c r="E9845" s="27"/>
      <c r="F9845" s="26"/>
      <c r="G9845" s="28" t="str">
        <f t="shared" si="162"/>
        <v/>
      </c>
      <c r="H9845" s="31"/>
    </row>
    <row r="9846" spans="2:8">
      <c r="B9846" s="27"/>
      <c r="C9846" s="27"/>
      <c r="D9846" s="27"/>
      <c r="E9846" s="27"/>
      <c r="F9846" s="26"/>
      <c r="G9846" s="28" t="str">
        <f t="shared" si="162"/>
        <v/>
      </c>
      <c r="H9846" s="31"/>
    </row>
    <row r="9847" spans="2:8">
      <c r="B9847" s="27"/>
      <c r="C9847" s="27"/>
      <c r="D9847" s="27"/>
      <c r="E9847" s="27"/>
      <c r="F9847" s="26"/>
      <c r="G9847" s="28" t="str">
        <f t="shared" si="162"/>
        <v/>
      </c>
      <c r="H9847" s="31"/>
    </row>
    <row r="9848" spans="2:8">
      <c r="B9848" s="27"/>
      <c r="C9848" s="27"/>
      <c r="D9848" s="27"/>
      <c r="E9848" s="27"/>
      <c r="F9848" s="26"/>
      <c r="G9848" s="28" t="str">
        <f t="shared" si="162"/>
        <v/>
      </c>
      <c r="H9848" s="31"/>
    </row>
    <row r="9849" spans="2:8">
      <c r="B9849" s="27"/>
      <c r="C9849" s="27"/>
      <c r="D9849" s="27"/>
      <c r="E9849" s="27"/>
      <c r="F9849" s="26"/>
      <c r="G9849" s="28" t="str">
        <f t="shared" si="162"/>
        <v/>
      </c>
      <c r="H9849" s="31"/>
    </row>
    <row r="9850" spans="2:8">
      <c r="B9850" s="27"/>
      <c r="C9850" s="27"/>
      <c r="D9850" s="27"/>
      <c r="E9850" s="27"/>
      <c r="F9850" s="26"/>
      <c r="G9850" s="28" t="str">
        <f t="shared" si="162"/>
        <v/>
      </c>
      <c r="H9850" s="31"/>
    </row>
    <row r="9851" spans="2:8">
      <c r="B9851" s="27"/>
      <c r="C9851" s="27"/>
      <c r="D9851" s="27"/>
      <c r="E9851" s="27"/>
      <c r="F9851" s="26"/>
      <c r="G9851" s="28" t="str">
        <f t="shared" si="162"/>
        <v/>
      </c>
      <c r="H9851" s="31"/>
    </row>
    <row r="9852" spans="2:8">
      <c r="B9852" s="27"/>
      <c r="C9852" s="27"/>
      <c r="D9852" s="27"/>
      <c r="E9852" s="27"/>
      <c r="F9852" s="26"/>
      <c r="G9852" s="28" t="str">
        <f t="shared" si="162"/>
        <v/>
      </c>
      <c r="H9852" s="31"/>
    </row>
    <row r="9853" spans="2:8">
      <c r="B9853" s="27"/>
      <c r="C9853" s="27"/>
      <c r="D9853" s="27"/>
      <c r="E9853" s="27"/>
      <c r="F9853" s="26"/>
      <c r="G9853" s="28" t="str">
        <f t="shared" si="162"/>
        <v/>
      </c>
      <c r="H9853" s="31"/>
    </row>
    <row r="9854" spans="2:8">
      <c r="B9854" s="27"/>
      <c r="C9854" s="27"/>
      <c r="D9854" s="27"/>
      <c r="E9854" s="27"/>
      <c r="F9854" s="26"/>
      <c r="G9854" s="28" t="str">
        <f t="shared" si="162"/>
        <v/>
      </c>
      <c r="H9854" s="31"/>
    </row>
    <row r="9855" spans="2:8">
      <c r="B9855" s="27"/>
      <c r="C9855" s="27"/>
      <c r="D9855" s="27"/>
      <c r="E9855" s="27"/>
      <c r="F9855" s="26"/>
      <c r="G9855" s="28" t="str">
        <f t="shared" si="162"/>
        <v/>
      </c>
      <c r="H9855" s="31"/>
    </row>
    <row r="9856" spans="2:8">
      <c r="B9856" s="27"/>
      <c r="C9856" s="27"/>
      <c r="D9856" s="27"/>
      <c r="E9856" s="27"/>
      <c r="F9856" s="26"/>
      <c r="G9856" s="28" t="str">
        <f t="shared" si="162"/>
        <v/>
      </c>
      <c r="H9856" s="31"/>
    </row>
    <row r="9857" spans="2:8">
      <c r="B9857" s="27"/>
      <c r="C9857" s="27"/>
      <c r="D9857" s="27"/>
      <c r="E9857" s="27"/>
      <c r="F9857" s="26"/>
      <c r="G9857" s="28" t="str">
        <f t="shared" si="162"/>
        <v/>
      </c>
      <c r="H9857" s="31"/>
    </row>
    <row r="9858" spans="2:8">
      <c r="B9858" s="27"/>
      <c r="C9858" s="27"/>
      <c r="D9858" s="27"/>
      <c r="E9858" s="27"/>
      <c r="F9858" s="26"/>
      <c r="G9858" s="28" t="str">
        <f t="shared" si="162"/>
        <v/>
      </c>
      <c r="H9858" s="31"/>
    </row>
    <row r="9859" spans="2:8">
      <c r="B9859" s="27"/>
      <c r="C9859" s="27"/>
      <c r="D9859" s="27"/>
      <c r="E9859" s="27"/>
      <c r="F9859" s="26"/>
      <c r="G9859" s="28" t="str">
        <f t="shared" si="162"/>
        <v/>
      </c>
      <c r="H9859" s="31"/>
    </row>
    <row r="9860" spans="2:8">
      <c r="B9860" s="27"/>
      <c r="C9860" s="27"/>
      <c r="D9860" s="27"/>
      <c r="E9860" s="27"/>
      <c r="F9860" s="26"/>
      <c r="G9860" s="28" t="str">
        <f t="shared" si="162"/>
        <v/>
      </c>
      <c r="H9860" s="31"/>
    </row>
    <row r="9861" spans="2:8">
      <c r="B9861" s="27"/>
      <c r="C9861" s="27"/>
      <c r="D9861" s="27"/>
      <c r="E9861" s="27"/>
      <c r="F9861" s="26"/>
      <c r="G9861" s="28" t="str">
        <f t="shared" si="162"/>
        <v/>
      </c>
      <c r="H9861" s="31"/>
    </row>
    <row r="9862" spans="2:8">
      <c r="B9862" s="27"/>
      <c r="C9862" s="27"/>
      <c r="D9862" s="27"/>
      <c r="E9862" s="27"/>
      <c r="F9862" s="26"/>
      <c r="G9862" s="28" t="str">
        <f t="shared" si="162"/>
        <v/>
      </c>
      <c r="H9862" s="31"/>
    </row>
    <row r="9863" spans="2:8">
      <c r="B9863" s="27"/>
      <c r="C9863" s="27"/>
      <c r="D9863" s="27"/>
      <c r="E9863" s="27"/>
      <c r="F9863" s="26"/>
      <c r="G9863" s="28" t="str">
        <f t="shared" si="162"/>
        <v/>
      </c>
      <c r="H9863" s="31"/>
    </row>
    <row r="9864" spans="2:8">
      <c r="B9864" s="27"/>
      <c r="C9864" s="27"/>
      <c r="D9864" s="27"/>
      <c r="E9864" s="27"/>
      <c r="F9864" s="26"/>
      <c r="G9864" s="28" t="str">
        <f t="shared" si="162"/>
        <v/>
      </c>
      <c r="H9864" s="31"/>
    </row>
    <row r="9865" spans="2:8">
      <c r="B9865" s="27"/>
      <c r="C9865" s="27"/>
      <c r="D9865" s="27"/>
      <c r="E9865" s="27"/>
      <c r="F9865" s="26"/>
      <c r="G9865" s="28" t="str">
        <f t="shared" si="162"/>
        <v/>
      </c>
      <c r="H9865" s="31"/>
    </row>
    <row r="9866" spans="2:8">
      <c r="B9866" s="27"/>
      <c r="C9866" s="27"/>
      <c r="D9866" s="27"/>
      <c r="E9866" s="27"/>
      <c r="F9866" s="26"/>
      <c r="G9866" s="28" t="str">
        <f t="shared" si="162"/>
        <v/>
      </c>
      <c r="H9866" s="31"/>
    </row>
    <row r="9867" spans="2:8">
      <c r="B9867" s="27"/>
      <c r="C9867" s="27"/>
      <c r="D9867" s="27"/>
      <c r="E9867" s="27"/>
      <c r="F9867" s="26"/>
      <c r="G9867" s="28" t="str">
        <f t="shared" si="162"/>
        <v/>
      </c>
      <c r="H9867" s="31"/>
    </row>
    <row r="9868" spans="2:8">
      <c r="B9868" s="27"/>
      <c r="C9868" s="27"/>
      <c r="D9868" s="27"/>
      <c r="E9868" s="27"/>
      <c r="F9868" s="26"/>
      <c r="G9868" s="28" t="str">
        <f t="shared" si="162"/>
        <v/>
      </c>
      <c r="H9868" s="31"/>
    </row>
    <row r="9869" spans="2:8">
      <c r="B9869" s="27"/>
      <c r="C9869" s="27"/>
      <c r="D9869" s="27"/>
      <c r="E9869" s="27"/>
      <c r="F9869" s="26"/>
      <c r="G9869" s="28" t="str">
        <f t="shared" si="162"/>
        <v/>
      </c>
      <c r="H9869" s="31"/>
    </row>
    <row r="9870" spans="2:8">
      <c r="B9870" s="27"/>
      <c r="C9870" s="27"/>
      <c r="D9870" s="27"/>
      <c r="E9870" s="27"/>
      <c r="F9870" s="26"/>
      <c r="G9870" s="28" t="str">
        <f t="shared" si="162"/>
        <v/>
      </c>
      <c r="H9870" s="31"/>
    </row>
    <row r="9871" spans="2:8">
      <c r="B9871" s="27"/>
      <c r="C9871" s="27"/>
      <c r="D9871" s="27"/>
      <c r="E9871" s="27"/>
      <c r="F9871" s="26"/>
      <c r="G9871" s="28" t="str">
        <f t="shared" si="162"/>
        <v/>
      </c>
      <c r="H9871" s="31"/>
    </row>
    <row r="9872" spans="2:8">
      <c r="B9872" s="27"/>
      <c r="C9872" s="27"/>
      <c r="D9872" s="27"/>
      <c r="E9872" s="27"/>
      <c r="F9872" s="26"/>
      <c r="G9872" s="28" t="str">
        <f t="shared" si="162"/>
        <v/>
      </c>
      <c r="H9872" s="31"/>
    </row>
    <row r="9873" spans="2:8">
      <c r="B9873" s="27"/>
      <c r="C9873" s="27"/>
      <c r="D9873" s="27"/>
      <c r="E9873" s="27"/>
      <c r="F9873" s="26"/>
      <c r="G9873" s="28" t="str">
        <f t="shared" si="162"/>
        <v/>
      </c>
      <c r="H9873" s="31"/>
    </row>
    <row r="9874" spans="2:8">
      <c r="B9874" s="27"/>
      <c r="C9874" s="27"/>
      <c r="D9874" s="27"/>
      <c r="E9874" s="27"/>
      <c r="F9874" s="26"/>
      <c r="G9874" s="28" t="str">
        <f t="shared" si="162"/>
        <v/>
      </c>
      <c r="H9874" s="31"/>
    </row>
    <row r="9875" spans="2:8">
      <c r="B9875" s="27"/>
      <c r="C9875" s="27"/>
      <c r="D9875" s="27"/>
      <c r="E9875" s="27"/>
      <c r="F9875" s="26"/>
      <c r="G9875" s="28" t="str">
        <f t="shared" si="162"/>
        <v/>
      </c>
      <c r="H9875" s="31"/>
    </row>
    <row r="9876" spans="2:8">
      <c r="B9876" s="27"/>
      <c r="C9876" s="27"/>
      <c r="D9876" s="27"/>
      <c r="E9876" s="27"/>
      <c r="F9876" s="26"/>
      <c r="G9876" s="28" t="str">
        <f t="shared" si="162"/>
        <v/>
      </c>
      <c r="H9876" s="31"/>
    </row>
    <row r="9877" spans="2:8">
      <c r="B9877" s="27"/>
      <c r="C9877" s="27"/>
      <c r="D9877" s="27"/>
      <c r="E9877" s="27"/>
      <c r="F9877" s="26"/>
      <c r="G9877" s="28" t="str">
        <f t="shared" si="162"/>
        <v/>
      </c>
      <c r="H9877" s="31"/>
    </row>
    <row r="9878" spans="2:8">
      <c r="B9878" s="27"/>
      <c r="C9878" s="27"/>
      <c r="D9878" s="27"/>
      <c r="E9878" s="27"/>
      <c r="F9878" s="26"/>
      <c r="G9878" s="28" t="str">
        <f t="shared" si="162"/>
        <v/>
      </c>
      <c r="H9878" s="31"/>
    </row>
    <row r="9879" spans="2:8">
      <c r="B9879" s="27"/>
      <c r="C9879" s="27"/>
      <c r="D9879" s="27"/>
      <c r="E9879" s="27"/>
      <c r="F9879" s="26"/>
      <c r="G9879" s="28" t="str">
        <f t="shared" si="162"/>
        <v/>
      </c>
      <c r="H9879" s="31"/>
    </row>
    <row r="9880" spans="2:8">
      <c r="B9880" s="27"/>
      <c r="C9880" s="27"/>
      <c r="D9880" s="27"/>
      <c r="E9880" s="27"/>
      <c r="F9880" s="26"/>
      <c r="G9880" s="28" t="str">
        <f t="shared" si="162"/>
        <v/>
      </c>
      <c r="H9880" s="31"/>
    </row>
    <row r="9881" spans="2:8">
      <c r="B9881" s="27"/>
      <c r="C9881" s="27"/>
      <c r="D9881" s="27"/>
      <c r="E9881" s="27"/>
      <c r="F9881" s="26"/>
      <c r="G9881" s="28" t="str">
        <f t="shared" si="162"/>
        <v/>
      </c>
      <c r="H9881" s="31"/>
    </row>
    <row r="9882" spans="2:8">
      <c r="B9882" s="27"/>
      <c r="C9882" s="27"/>
      <c r="D9882" s="27"/>
      <c r="E9882" s="27"/>
      <c r="F9882" s="26"/>
      <c r="G9882" s="28" t="str">
        <f t="shared" si="162"/>
        <v/>
      </c>
      <c r="H9882" s="31"/>
    </row>
    <row r="9883" spans="2:8">
      <c r="B9883" s="27"/>
      <c r="C9883" s="27"/>
      <c r="D9883" s="27"/>
      <c r="E9883" s="27"/>
      <c r="F9883" s="26"/>
      <c r="G9883" s="28" t="str">
        <f t="shared" si="162"/>
        <v/>
      </c>
      <c r="H9883" s="31"/>
    </row>
    <row r="9884" spans="2:8">
      <c r="B9884" s="27"/>
      <c r="C9884" s="27"/>
      <c r="D9884" s="27"/>
      <c r="E9884" s="27"/>
      <c r="F9884" s="26"/>
      <c r="G9884" s="28" t="str">
        <f t="shared" si="162"/>
        <v/>
      </c>
      <c r="H9884" s="31"/>
    </row>
    <row r="9885" spans="2:8">
      <c r="B9885" s="27"/>
      <c r="C9885" s="27"/>
      <c r="D9885" s="27"/>
      <c r="E9885" s="27"/>
      <c r="F9885" s="26"/>
      <c r="G9885" s="28" t="str">
        <f t="shared" si="162"/>
        <v/>
      </c>
      <c r="H9885" s="31"/>
    </row>
    <row r="9886" spans="2:8">
      <c r="B9886" s="27"/>
      <c r="C9886" s="27"/>
      <c r="D9886" s="27"/>
      <c r="E9886" s="27"/>
      <c r="F9886" s="26"/>
      <c r="G9886" s="28" t="str">
        <f t="shared" si="162"/>
        <v/>
      </c>
      <c r="H9886" s="31"/>
    </row>
    <row r="9887" spans="2:8">
      <c r="B9887" s="27"/>
      <c r="C9887" s="27"/>
      <c r="D9887" s="27"/>
      <c r="E9887" s="27"/>
      <c r="F9887" s="26"/>
      <c r="G9887" s="28" t="str">
        <f t="shared" si="162"/>
        <v/>
      </c>
      <c r="H9887" s="31"/>
    </row>
    <row r="9888" spans="2:8">
      <c r="B9888" s="27"/>
      <c r="C9888" s="27"/>
      <c r="D9888" s="27"/>
      <c r="E9888" s="27"/>
      <c r="F9888" s="26"/>
      <c r="G9888" s="28" t="str">
        <f t="shared" si="162"/>
        <v/>
      </c>
      <c r="H9888" s="31"/>
    </row>
    <row r="9889" spans="2:8">
      <c r="B9889" s="27"/>
      <c r="C9889" s="27"/>
      <c r="D9889" s="27"/>
      <c r="E9889" s="27"/>
      <c r="F9889" s="26"/>
      <c r="G9889" s="28" t="str">
        <f t="shared" si="162"/>
        <v/>
      </c>
      <c r="H9889" s="31"/>
    </row>
    <row r="9890" spans="2:8">
      <c r="B9890" s="27"/>
      <c r="C9890" s="27"/>
      <c r="D9890" s="27"/>
      <c r="E9890" s="27"/>
      <c r="F9890" s="26"/>
      <c r="G9890" s="28" t="str">
        <f t="shared" si="162"/>
        <v/>
      </c>
      <c r="H9890" s="31"/>
    </row>
    <row r="9891" spans="2:8">
      <c r="B9891" s="27"/>
      <c r="C9891" s="27"/>
      <c r="D9891" s="27"/>
      <c r="E9891" s="27"/>
      <c r="F9891" s="26"/>
      <c r="G9891" s="28" t="str">
        <f t="shared" si="162"/>
        <v/>
      </c>
      <c r="H9891" s="31"/>
    </row>
    <row r="9892" spans="2:8">
      <c r="B9892" s="27"/>
      <c r="C9892" s="27"/>
      <c r="D9892" s="27"/>
      <c r="E9892" s="27"/>
      <c r="F9892" s="26"/>
      <c r="G9892" s="28" t="str">
        <f t="shared" si="162"/>
        <v/>
      </c>
      <c r="H9892" s="31"/>
    </row>
    <row r="9893" spans="2:8">
      <c r="B9893" s="27"/>
      <c r="C9893" s="27"/>
      <c r="D9893" s="27"/>
      <c r="E9893" s="27"/>
      <c r="F9893" s="26"/>
      <c r="G9893" s="28" t="str">
        <f t="shared" si="162"/>
        <v/>
      </c>
      <c r="H9893" s="31"/>
    </row>
    <row r="9894" spans="2:8">
      <c r="B9894" s="27"/>
      <c r="C9894" s="27"/>
      <c r="D9894" s="27"/>
      <c r="E9894" s="27"/>
      <c r="F9894" s="26"/>
      <c r="G9894" s="28" t="str">
        <f t="shared" si="162"/>
        <v/>
      </c>
      <c r="H9894" s="31"/>
    </row>
    <row r="9895" spans="2:8">
      <c r="B9895" s="27"/>
      <c r="C9895" s="27"/>
      <c r="D9895" s="27"/>
      <c r="E9895" s="27"/>
      <c r="F9895" s="26"/>
      <c r="G9895" s="28" t="str">
        <f t="shared" si="162"/>
        <v/>
      </c>
      <c r="H9895" s="31"/>
    </row>
    <row r="9896" spans="2:8">
      <c r="B9896" s="27"/>
      <c r="C9896" s="27"/>
      <c r="D9896" s="27"/>
      <c r="E9896" s="27"/>
      <c r="F9896" s="26"/>
      <c r="G9896" s="28" t="str">
        <f t="shared" si="162"/>
        <v/>
      </c>
      <c r="H9896" s="31"/>
    </row>
    <row r="9897" spans="2:8">
      <c r="B9897" s="27"/>
      <c r="C9897" s="27"/>
      <c r="D9897" s="27"/>
      <c r="E9897" s="27"/>
      <c r="F9897" s="26"/>
      <c r="G9897" s="28" t="str">
        <f t="shared" ref="G9897:G9944" si="163">IF(F9897="","",IF(F9897="EI",4,IF(F9897="EO",5.2,IF(F9897="EQ",3.9,IF(F9897="ILF",7.5,IF(F9897="EIF",5.4))))))</f>
        <v/>
      </c>
      <c r="H9897" s="31"/>
    </row>
    <row r="9898" spans="2:8">
      <c r="B9898" s="27"/>
      <c r="C9898" s="27"/>
      <c r="D9898" s="27"/>
      <c r="E9898" s="27"/>
      <c r="F9898" s="26"/>
      <c r="G9898" s="28" t="str">
        <f t="shared" si="163"/>
        <v/>
      </c>
      <c r="H9898" s="31"/>
    </row>
    <row r="9899" spans="2:8">
      <c r="B9899" s="27"/>
      <c r="C9899" s="27"/>
      <c r="D9899" s="27"/>
      <c r="E9899" s="27"/>
      <c r="F9899" s="26"/>
      <c r="G9899" s="28" t="str">
        <f t="shared" si="163"/>
        <v/>
      </c>
      <c r="H9899" s="31"/>
    </row>
    <row r="9900" spans="2:8">
      <c r="B9900" s="27"/>
      <c r="C9900" s="27"/>
      <c r="D9900" s="27"/>
      <c r="E9900" s="27"/>
      <c r="F9900" s="26"/>
      <c r="G9900" s="28" t="str">
        <f t="shared" si="163"/>
        <v/>
      </c>
      <c r="H9900" s="31"/>
    </row>
    <row r="9901" spans="2:8">
      <c r="B9901" s="27"/>
      <c r="C9901" s="27"/>
      <c r="D9901" s="27"/>
      <c r="E9901" s="27"/>
      <c r="F9901" s="26"/>
      <c r="G9901" s="28" t="str">
        <f t="shared" si="163"/>
        <v/>
      </c>
      <c r="H9901" s="31"/>
    </row>
    <row r="9902" spans="2:8">
      <c r="B9902" s="27"/>
      <c r="C9902" s="27"/>
      <c r="D9902" s="27"/>
      <c r="E9902" s="27"/>
      <c r="F9902" s="26"/>
      <c r="G9902" s="28" t="str">
        <f t="shared" si="163"/>
        <v/>
      </c>
      <c r="H9902" s="31"/>
    </row>
    <row r="9903" spans="2:8">
      <c r="B9903" s="27"/>
      <c r="C9903" s="27"/>
      <c r="D9903" s="27"/>
      <c r="E9903" s="27"/>
      <c r="F9903" s="26"/>
      <c r="G9903" s="28" t="str">
        <f t="shared" si="163"/>
        <v/>
      </c>
      <c r="H9903" s="31"/>
    </row>
    <row r="9904" spans="2:8">
      <c r="B9904" s="27"/>
      <c r="C9904" s="27"/>
      <c r="D9904" s="27"/>
      <c r="E9904" s="27"/>
      <c r="F9904" s="26"/>
      <c r="G9904" s="28" t="str">
        <f t="shared" si="163"/>
        <v/>
      </c>
      <c r="H9904" s="31"/>
    </row>
    <row r="9905" spans="2:8">
      <c r="B9905" s="27"/>
      <c r="C9905" s="27"/>
      <c r="D9905" s="27"/>
      <c r="E9905" s="27"/>
      <c r="F9905" s="26"/>
      <c r="G9905" s="28" t="str">
        <f t="shared" si="163"/>
        <v/>
      </c>
      <c r="H9905" s="31"/>
    </row>
    <row r="9906" spans="2:8">
      <c r="B9906" s="27"/>
      <c r="C9906" s="27"/>
      <c r="D9906" s="27"/>
      <c r="E9906" s="27"/>
      <c r="F9906" s="26"/>
      <c r="G9906" s="28" t="str">
        <f t="shared" si="163"/>
        <v/>
      </c>
      <c r="H9906" s="31"/>
    </row>
    <row r="9907" spans="2:8">
      <c r="B9907" s="27"/>
      <c r="C9907" s="27"/>
      <c r="D9907" s="27"/>
      <c r="E9907" s="27"/>
      <c r="F9907" s="26"/>
      <c r="G9907" s="28" t="str">
        <f t="shared" si="163"/>
        <v/>
      </c>
      <c r="H9907" s="31"/>
    </row>
    <row r="9908" spans="2:8">
      <c r="B9908" s="27"/>
      <c r="C9908" s="27"/>
      <c r="D9908" s="27"/>
      <c r="E9908" s="27"/>
      <c r="F9908" s="26"/>
      <c r="G9908" s="28" t="str">
        <f t="shared" si="163"/>
        <v/>
      </c>
      <c r="H9908" s="31"/>
    </row>
    <row r="9909" spans="2:8">
      <c r="B9909" s="27"/>
      <c r="C9909" s="27"/>
      <c r="D9909" s="27"/>
      <c r="E9909" s="27"/>
      <c r="F9909" s="26"/>
      <c r="G9909" s="28" t="str">
        <f t="shared" si="163"/>
        <v/>
      </c>
      <c r="H9909" s="31"/>
    </row>
    <row r="9910" spans="2:8">
      <c r="B9910" s="27"/>
      <c r="C9910" s="27"/>
      <c r="D9910" s="27"/>
      <c r="E9910" s="27"/>
      <c r="F9910" s="26"/>
      <c r="G9910" s="28" t="str">
        <f t="shared" si="163"/>
        <v/>
      </c>
      <c r="H9910" s="31"/>
    </row>
    <row r="9911" spans="2:8">
      <c r="B9911" s="27"/>
      <c r="C9911" s="27"/>
      <c r="D9911" s="27"/>
      <c r="E9911" s="27"/>
      <c r="F9911" s="26"/>
      <c r="G9911" s="28" t="str">
        <f t="shared" si="163"/>
        <v/>
      </c>
      <c r="H9911" s="31"/>
    </row>
    <row r="9912" spans="2:8">
      <c r="B9912" s="27"/>
      <c r="C9912" s="27"/>
      <c r="D9912" s="27"/>
      <c r="E9912" s="27"/>
      <c r="F9912" s="26"/>
      <c r="G9912" s="28" t="str">
        <f t="shared" si="163"/>
        <v/>
      </c>
      <c r="H9912" s="31"/>
    </row>
    <row r="9913" spans="2:8">
      <c r="B9913" s="27"/>
      <c r="C9913" s="27"/>
      <c r="D9913" s="27"/>
      <c r="E9913" s="27"/>
      <c r="F9913" s="26"/>
      <c r="G9913" s="28" t="str">
        <f t="shared" si="163"/>
        <v/>
      </c>
      <c r="H9913" s="31"/>
    </row>
    <row r="9914" spans="2:8">
      <c r="B9914" s="27"/>
      <c r="C9914" s="27"/>
      <c r="D9914" s="27"/>
      <c r="E9914" s="27"/>
      <c r="F9914" s="26"/>
      <c r="G9914" s="28" t="str">
        <f t="shared" si="163"/>
        <v/>
      </c>
      <c r="H9914" s="31"/>
    </row>
    <row r="9915" spans="2:8">
      <c r="B9915" s="27"/>
      <c r="C9915" s="27"/>
      <c r="D9915" s="27"/>
      <c r="E9915" s="27"/>
      <c r="F9915" s="26"/>
      <c r="G9915" s="28" t="str">
        <f t="shared" si="163"/>
        <v/>
      </c>
      <c r="H9915" s="31"/>
    </row>
    <row r="9916" spans="2:8">
      <c r="B9916" s="27"/>
      <c r="C9916" s="27"/>
      <c r="D9916" s="27"/>
      <c r="E9916" s="27"/>
      <c r="F9916" s="26"/>
      <c r="G9916" s="28" t="str">
        <f t="shared" si="163"/>
        <v/>
      </c>
      <c r="H9916" s="31"/>
    </row>
    <row r="9917" spans="2:8">
      <c r="B9917" s="27"/>
      <c r="C9917" s="27"/>
      <c r="D9917" s="27"/>
      <c r="E9917" s="27"/>
      <c r="F9917" s="26"/>
      <c r="G9917" s="28" t="str">
        <f t="shared" si="163"/>
        <v/>
      </c>
      <c r="H9917" s="31"/>
    </row>
    <row r="9918" spans="2:8">
      <c r="B9918" s="27"/>
      <c r="C9918" s="27"/>
      <c r="D9918" s="27"/>
      <c r="E9918" s="27"/>
      <c r="F9918" s="26"/>
      <c r="G9918" s="28" t="str">
        <f t="shared" si="163"/>
        <v/>
      </c>
      <c r="H9918" s="31"/>
    </row>
    <row r="9919" spans="2:8">
      <c r="B9919" s="27"/>
      <c r="C9919" s="27"/>
      <c r="D9919" s="27"/>
      <c r="E9919" s="27"/>
      <c r="F9919" s="26"/>
      <c r="G9919" s="28" t="str">
        <f t="shared" si="163"/>
        <v/>
      </c>
      <c r="H9919" s="31"/>
    </row>
    <row r="9920" spans="2:8">
      <c r="B9920" s="27"/>
      <c r="C9920" s="27"/>
      <c r="D9920" s="27"/>
      <c r="E9920" s="27"/>
      <c r="F9920" s="26"/>
      <c r="G9920" s="28" t="str">
        <f t="shared" si="163"/>
        <v/>
      </c>
      <c r="H9920" s="31"/>
    </row>
    <row r="9921" spans="2:8">
      <c r="B9921" s="27"/>
      <c r="C9921" s="27"/>
      <c r="D9921" s="27"/>
      <c r="E9921" s="27"/>
      <c r="F9921" s="26"/>
      <c r="G9921" s="28" t="str">
        <f t="shared" si="163"/>
        <v/>
      </c>
      <c r="H9921" s="31"/>
    </row>
    <row r="9922" spans="2:8">
      <c r="B9922" s="27"/>
      <c r="C9922" s="27"/>
      <c r="D9922" s="27"/>
      <c r="E9922" s="27"/>
      <c r="F9922" s="26"/>
      <c r="G9922" s="28" t="str">
        <f t="shared" si="163"/>
        <v/>
      </c>
      <c r="H9922" s="31"/>
    </row>
    <row r="9923" spans="2:8">
      <c r="B9923" s="27"/>
      <c r="C9923" s="27"/>
      <c r="D9923" s="27"/>
      <c r="E9923" s="27"/>
      <c r="F9923" s="26"/>
      <c r="G9923" s="28" t="str">
        <f t="shared" si="163"/>
        <v/>
      </c>
      <c r="H9923" s="31"/>
    </row>
    <row r="9924" spans="2:8">
      <c r="B9924" s="27"/>
      <c r="C9924" s="27"/>
      <c r="D9924" s="27"/>
      <c r="E9924" s="27"/>
      <c r="F9924" s="26"/>
      <c r="G9924" s="28" t="str">
        <f t="shared" si="163"/>
        <v/>
      </c>
      <c r="H9924" s="31"/>
    </row>
    <row r="9925" spans="2:8">
      <c r="B9925" s="27"/>
      <c r="C9925" s="27"/>
      <c r="D9925" s="27"/>
      <c r="E9925" s="27"/>
      <c r="F9925" s="26"/>
      <c r="G9925" s="28" t="str">
        <f t="shared" si="163"/>
        <v/>
      </c>
      <c r="H9925" s="31"/>
    </row>
    <row r="9926" spans="2:8">
      <c r="B9926" s="27"/>
      <c r="C9926" s="27"/>
      <c r="D9926" s="27"/>
      <c r="E9926" s="27"/>
      <c r="F9926" s="26"/>
      <c r="G9926" s="28" t="str">
        <f t="shared" si="163"/>
        <v/>
      </c>
      <c r="H9926" s="31"/>
    </row>
    <row r="9927" spans="2:8">
      <c r="B9927" s="27"/>
      <c r="C9927" s="27"/>
      <c r="D9927" s="27"/>
      <c r="E9927" s="27"/>
      <c r="F9927" s="26"/>
      <c r="G9927" s="28" t="str">
        <f t="shared" si="163"/>
        <v/>
      </c>
      <c r="H9927" s="31"/>
    </row>
    <row r="9928" spans="2:8">
      <c r="B9928" s="27"/>
      <c r="C9928" s="27"/>
      <c r="D9928" s="27"/>
      <c r="E9928" s="27"/>
      <c r="F9928" s="26"/>
      <c r="G9928" s="28" t="str">
        <f t="shared" si="163"/>
        <v/>
      </c>
      <c r="H9928" s="31"/>
    </row>
    <row r="9929" spans="2:8">
      <c r="B9929" s="27"/>
      <c r="C9929" s="27"/>
      <c r="D9929" s="27"/>
      <c r="E9929" s="27"/>
      <c r="F9929" s="26"/>
      <c r="G9929" s="28" t="str">
        <f t="shared" si="163"/>
        <v/>
      </c>
      <c r="H9929" s="31"/>
    </row>
    <row r="9930" spans="2:8">
      <c r="B9930" s="27"/>
      <c r="C9930" s="27"/>
      <c r="D9930" s="27"/>
      <c r="E9930" s="27"/>
      <c r="F9930" s="26"/>
      <c r="G9930" s="28" t="str">
        <f t="shared" si="163"/>
        <v/>
      </c>
      <c r="H9930" s="31"/>
    </row>
    <row r="9931" spans="2:8">
      <c r="B9931" s="27"/>
      <c r="C9931" s="27"/>
      <c r="D9931" s="27"/>
      <c r="E9931" s="27"/>
      <c r="F9931" s="26"/>
      <c r="G9931" s="28" t="str">
        <f t="shared" si="163"/>
        <v/>
      </c>
      <c r="H9931" s="31"/>
    </row>
    <row r="9932" spans="2:8">
      <c r="B9932" s="27"/>
      <c r="C9932" s="27"/>
      <c r="D9932" s="27"/>
      <c r="E9932" s="27"/>
      <c r="F9932" s="26"/>
      <c r="G9932" s="28" t="str">
        <f t="shared" si="163"/>
        <v/>
      </c>
      <c r="H9932" s="31"/>
    </row>
    <row r="9933" spans="2:8">
      <c r="B9933" s="27"/>
      <c r="C9933" s="27"/>
      <c r="D9933" s="27"/>
      <c r="E9933" s="27"/>
      <c r="F9933" s="26"/>
      <c r="G9933" s="28" t="str">
        <f t="shared" si="163"/>
        <v/>
      </c>
      <c r="H9933" s="31"/>
    </row>
    <row r="9934" spans="2:8">
      <c r="B9934" s="27"/>
      <c r="C9934" s="27"/>
      <c r="D9934" s="27"/>
      <c r="E9934" s="27"/>
      <c r="F9934" s="26"/>
      <c r="G9934" s="28" t="str">
        <f t="shared" si="163"/>
        <v/>
      </c>
      <c r="H9934" s="31"/>
    </row>
    <row r="9935" spans="2:8">
      <c r="B9935" s="27"/>
      <c r="C9935" s="27"/>
      <c r="D9935" s="27"/>
      <c r="E9935" s="27"/>
      <c r="F9935" s="26"/>
      <c r="G9935" s="28" t="str">
        <f t="shared" si="163"/>
        <v/>
      </c>
      <c r="H9935" s="31"/>
    </row>
    <row r="9936" spans="2:8">
      <c r="B9936" s="27"/>
      <c r="C9936" s="27"/>
      <c r="D9936" s="27"/>
      <c r="E9936" s="27"/>
      <c r="F9936" s="26"/>
      <c r="G9936" s="28" t="str">
        <f t="shared" si="163"/>
        <v/>
      </c>
      <c r="H9936" s="31"/>
    </row>
    <row r="9937" spans="2:8">
      <c r="B9937" s="27"/>
      <c r="C9937" s="27"/>
      <c r="D9937" s="27"/>
      <c r="E9937" s="27"/>
      <c r="F9937" s="26"/>
      <c r="G9937" s="28" t="str">
        <f t="shared" si="163"/>
        <v/>
      </c>
      <c r="H9937" s="31"/>
    </row>
    <row r="9938" spans="2:8">
      <c r="B9938" s="27"/>
      <c r="C9938" s="27"/>
      <c r="D9938" s="27"/>
      <c r="E9938" s="27"/>
      <c r="F9938" s="26"/>
      <c r="G9938" s="28" t="str">
        <f t="shared" si="163"/>
        <v/>
      </c>
      <c r="H9938" s="31"/>
    </row>
    <row r="9939" spans="2:8">
      <c r="B9939" s="27"/>
      <c r="C9939" s="27"/>
      <c r="D9939" s="27"/>
      <c r="E9939" s="27"/>
      <c r="F9939" s="26"/>
      <c r="G9939" s="28" t="str">
        <f t="shared" si="163"/>
        <v/>
      </c>
      <c r="H9939" s="31"/>
    </row>
    <row r="9940" spans="2:8">
      <c r="B9940" s="27"/>
      <c r="C9940" s="27"/>
      <c r="D9940" s="27"/>
      <c r="E9940" s="27"/>
      <c r="F9940" s="26"/>
      <c r="G9940" s="28" t="str">
        <f t="shared" si="163"/>
        <v/>
      </c>
      <c r="H9940" s="31"/>
    </row>
    <row r="9941" spans="2:8">
      <c r="B9941" s="27"/>
      <c r="C9941" s="27"/>
      <c r="D9941" s="27"/>
      <c r="E9941" s="27"/>
      <c r="F9941" s="26"/>
      <c r="G9941" s="28" t="str">
        <f t="shared" si="163"/>
        <v/>
      </c>
      <c r="H9941" s="31"/>
    </row>
    <row r="9942" spans="2:8">
      <c r="B9942" s="27"/>
      <c r="C9942" s="27"/>
      <c r="D9942" s="27"/>
      <c r="E9942" s="27"/>
      <c r="F9942" s="26"/>
      <c r="G9942" s="28" t="str">
        <f t="shared" si="163"/>
        <v/>
      </c>
      <c r="H9942" s="31"/>
    </row>
    <row r="9943" spans="2:8">
      <c r="B9943" s="27"/>
      <c r="C9943" s="27"/>
      <c r="D9943" s="27"/>
      <c r="E9943" s="27"/>
      <c r="F9943" s="26"/>
      <c r="G9943" s="28" t="str">
        <f t="shared" si="163"/>
        <v/>
      </c>
      <c r="H9943" s="31"/>
    </row>
    <row r="9944" spans="2:8">
      <c r="B9944" s="27"/>
      <c r="C9944" s="27"/>
      <c r="D9944" s="27"/>
      <c r="E9944" s="27"/>
      <c r="F9944" s="26"/>
      <c r="G9944" s="28" t="str">
        <f t="shared" si="163"/>
        <v/>
      </c>
      <c r="H9944" s="31"/>
    </row>
    <row r="9976" spans="2:8">
      <c r="B9976" s="24"/>
      <c r="C9976" s="24"/>
      <c r="D9976" s="24"/>
      <c r="E9976" s="24"/>
      <c r="F9976" s="29"/>
      <c r="G9976" s="24"/>
      <c r="H9976" s="24"/>
    </row>
    <row r="9977" spans="2:8">
      <c r="B9977" s="24"/>
      <c r="C9977" s="24"/>
      <c r="D9977" s="24"/>
      <c r="E9977" s="24"/>
      <c r="F9977" s="29"/>
      <c r="G9977" s="24"/>
      <c r="H9977" s="24"/>
    </row>
    <row r="9978" spans="2:8">
      <c r="B9978" s="24"/>
      <c r="C9978" s="24"/>
      <c r="D9978" s="24"/>
      <c r="E9978" s="24"/>
      <c r="F9978" s="29"/>
      <c r="G9978" s="24"/>
      <c r="H9978" s="24"/>
    </row>
    <row r="9979" spans="2:8">
      <c r="B9979" s="24"/>
      <c r="C9979" s="24"/>
      <c r="D9979" s="24"/>
      <c r="E9979" s="24"/>
      <c r="F9979" s="29"/>
      <c r="G9979" s="24"/>
      <c r="H9979" s="24"/>
    </row>
    <row r="9980" spans="2:8">
      <c r="B9980" s="24"/>
      <c r="C9980" s="24"/>
      <c r="D9980" s="24"/>
      <c r="E9980" s="24"/>
      <c r="F9980" s="29"/>
      <c r="G9980" s="24"/>
      <c r="H9980" s="24"/>
    </row>
    <row r="9981" spans="2:8">
      <c r="B9981" s="24"/>
      <c r="C9981" s="24"/>
      <c r="D9981" s="24"/>
      <c r="E9981" s="24"/>
      <c r="F9981" s="29"/>
      <c r="G9981" s="24"/>
      <c r="H9981" s="24"/>
    </row>
    <row r="9982" spans="2:8">
      <c r="B9982" s="24"/>
      <c r="C9982" s="24"/>
      <c r="D9982" s="24"/>
      <c r="E9982" s="24"/>
      <c r="F9982" s="29"/>
      <c r="G9982" s="24"/>
      <c r="H9982" s="24"/>
    </row>
    <row r="9983" spans="2:8">
      <c r="B9983" s="24"/>
      <c r="C9983" s="24"/>
      <c r="D9983" s="24"/>
      <c r="E9983" s="24"/>
      <c r="F9983" s="29"/>
      <c r="G9983" s="24"/>
      <c r="H9983" s="24"/>
    </row>
    <row r="9984" spans="2:8">
      <c r="B9984" s="24"/>
      <c r="C9984" s="24"/>
      <c r="D9984" s="24"/>
      <c r="E9984" s="24"/>
      <c r="F9984" s="29"/>
      <c r="G9984" s="24"/>
      <c r="H9984" s="24"/>
    </row>
    <row r="9985" spans="2:8">
      <c r="B9985" s="24"/>
      <c r="C9985" s="24"/>
      <c r="D9985" s="24"/>
      <c r="E9985" s="24"/>
      <c r="F9985" s="29"/>
      <c r="G9985" s="24"/>
      <c r="H9985" s="24"/>
    </row>
    <row r="9986" spans="2:8">
      <c r="B9986" s="24"/>
      <c r="C9986" s="24"/>
      <c r="D9986" s="24"/>
      <c r="E9986" s="24"/>
      <c r="F9986" s="29"/>
      <c r="G9986" s="24"/>
      <c r="H9986" s="24"/>
    </row>
    <row r="9987" spans="2:8">
      <c r="B9987" s="24"/>
      <c r="C9987" s="24"/>
      <c r="D9987" s="24"/>
      <c r="E9987" s="24"/>
      <c r="F9987" s="29"/>
      <c r="G9987" s="24"/>
      <c r="H9987" s="24"/>
    </row>
    <row r="9988" spans="2:8">
      <c r="B9988" s="24"/>
      <c r="C9988" s="24"/>
      <c r="D9988" s="24"/>
      <c r="E9988" s="24"/>
      <c r="F9988" s="29"/>
      <c r="G9988" s="24"/>
      <c r="H9988" s="24"/>
    </row>
    <row r="9989" spans="2:8">
      <c r="B9989" s="24"/>
      <c r="C9989" s="24"/>
      <c r="D9989" s="24"/>
      <c r="E9989" s="24"/>
      <c r="F9989" s="29"/>
      <c r="G9989" s="24"/>
      <c r="H9989" s="24"/>
    </row>
    <row r="9990" spans="2:8">
      <c r="B9990" s="24"/>
      <c r="C9990" s="24"/>
      <c r="D9990" s="24"/>
      <c r="E9990" s="24"/>
      <c r="F9990" s="29"/>
      <c r="G9990" s="24"/>
      <c r="H9990" s="24"/>
    </row>
    <row r="9991" spans="2:8">
      <c r="B9991" s="24"/>
      <c r="C9991" s="24"/>
      <c r="D9991" s="24"/>
      <c r="E9991" s="24"/>
      <c r="F9991" s="29"/>
      <c r="G9991" s="24"/>
      <c r="H9991" s="24"/>
    </row>
    <row r="9992" spans="2:8">
      <c r="B9992" s="24"/>
      <c r="C9992" s="24"/>
      <c r="D9992" s="24"/>
      <c r="E9992" s="24"/>
      <c r="F9992" s="29"/>
      <c r="G9992" s="24"/>
      <c r="H9992" s="24"/>
    </row>
    <row r="9993" spans="2:8">
      <c r="B9993" s="24"/>
      <c r="C9993" s="24"/>
      <c r="D9993" s="24"/>
      <c r="E9993" s="24"/>
      <c r="F9993" s="29"/>
      <c r="G9993" s="24"/>
      <c r="H9993" s="24"/>
    </row>
    <row r="9994" spans="2:8">
      <c r="B9994" s="24"/>
      <c r="C9994" s="24"/>
      <c r="D9994" s="24"/>
      <c r="E9994" s="24"/>
      <c r="F9994" s="29"/>
      <c r="G9994" s="24"/>
      <c r="H9994" s="24"/>
    </row>
    <row r="9995" spans="2:8">
      <c r="B9995" s="24"/>
      <c r="C9995" s="24"/>
      <c r="D9995" s="24"/>
      <c r="E9995" s="24"/>
      <c r="F9995" s="29"/>
      <c r="G9995" s="24"/>
      <c r="H9995" s="24"/>
    </row>
    <row r="9996" spans="2:8">
      <c r="B9996" s="24"/>
      <c r="C9996" s="24"/>
      <c r="D9996" s="24"/>
      <c r="E9996" s="24"/>
      <c r="F9996" s="29"/>
      <c r="G9996" s="24"/>
      <c r="H9996" s="24"/>
    </row>
    <row r="9997" spans="2:8">
      <c r="B9997" s="24"/>
      <c r="C9997" s="24"/>
      <c r="D9997" s="24"/>
      <c r="E9997" s="24"/>
      <c r="F9997" s="29"/>
      <c r="G9997" s="24"/>
      <c r="H9997" s="24"/>
    </row>
    <row r="9998" spans="2:8">
      <c r="B9998" s="24"/>
      <c r="C9998" s="24"/>
      <c r="D9998" s="24"/>
      <c r="E9998" s="24"/>
      <c r="F9998" s="29"/>
      <c r="G9998" s="24"/>
      <c r="H9998" s="24"/>
    </row>
    <row r="9999" spans="2:8">
      <c r="B9999" s="24"/>
      <c r="C9999" s="24"/>
      <c r="D9999" s="24"/>
      <c r="E9999" s="24"/>
      <c r="F9999" s="29"/>
      <c r="G9999" s="24"/>
      <c r="H9999" s="24"/>
    </row>
    <row r="10000" spans="2:8">
      <c r="B10000" s="24"/>
      <c r="C10000" s="24"/>
      <c r="D10000" s="24"/>
      <c r="E10000" s="24"/>
      <c r="F10000" s="29"/>
      <c r="G10000" s="24"/>
      <c r="H10000" s="24"/>
    </row>
    <row r="10001" spans="2:8">
      <c r="B10001" s="24"/>
      <c r="C10001" s="24"/>
      <c r="D10001" s="24"/>
      <c r="E10001" s="24"/>
      <c r="F10001" s="29"/>
      <c r="G10001" s="24"/>
      <c r="H10001" s="24"/>
    </row>
    <row r="10002" spans="2:8">
      <c r="B10002" s="24"/>
      <c r="C10002" s="24"/>
      <c r="D10002" s="24"/>
      <c r="E10002" s="24"/>
      <c r="F10002" s="29"/>
      <c r="G10002" s="24"/>
      <c r="H10002" s="24"/>
    </row>
    <row r="10003" spans="2:8">
      <c r="B10003" s="24"/>
      <c r="C10003" s="24"/>
      <c r="D10003" s="24"/>
      <c r="E10003" s="24"/>
      <c r="F10003" s="29"/>
      <c r="G10003" s="24"/>
      <c r="H10003" s="24"/>
    </row>
    <row r="10004" spans="2:8">
      <c r="B10004" s="24"/>
      <c r="C10004" s="24"/>
      <c r="D10004" s="24"/>
      <c r="E10004" s="24"/>
      <c r="F10004" s="29"/>
      <c r="G10004" s="24"/>
      <c r="H10004" s="24"/>
    </row>
    <row r="10005" spans="2:8">
      <c r="B10005" s="24"/>
      <c r="C10005" s="24"/>
      <c r="D10005" s="24"/>
      <c r="E10005" s="24"/>
      <c r="F10005" s="29"/>
      <c r="G10005" s="24"/>
      <c r="H10005" s="24"/>
    </row>
    <row r="10006" spans="2:8">
      <c r="B10006" s="24"/>
      <c r="C10006" s="24"/>
      <c r="D10006" s="24"/>
      <c r="E10006" s="24"/>
      <c r="F10006" s="29"/>
      <c r="G10006" s="24"/>
      <c r="H10006" s="24"/>
    </row>
    <row r="10007" spans="2:8">
      <c r="B10007" s="24"/>
      <c r="C10007" s="24"/>
      <c r="D10007" s="24"/>
      <c r="E10007" s="24"/>
      <c r="F10007" s="29"/>
      <c r="G10007" s="24"/>
      <c r="H10007" s="24"/>
    </row>
    <row r="10008" spans="2:8">
      <c r="B10008" s="24"/>
      <c r="C10008" s="24"/>
      <c r="D10008" s="24"/>
      <c r="E10008" s="24"/>
      <c r="F10008" s="29"/>
      <c r="G10008" s="24"/>
      <c r="H10008" s="24"/>
    </row>
    <row r="10009" spans="2:8">
      <c r="B10009" s="24"/>
      <c r="C10009" s="24"/>
      <c r="D10009" s="24"/>
      <c r="E10009" s="24"/>
      <c r="F10009" s="29"/>
      <c r="G10009" s="24"/>
      <c r="H10009" s="24"/>
    </row>
    <row r="10010" spans="2:8">
      <c r="B10010" s="24"/>
      <c r="C10010" s="24"/>
      <c r="D10010" s="24"/>
      <c r="E10010" s="24"/>
      <c r="F10010" s="29"/>
      <c r="G10010" s="24"/>
      <c r="H10010" s="24"/>
    </row>
    <row r="10011" spans="2:8">
      <c r="B10011" s="24"/>
      <c r="C10011" s="24"/>
      <c r="D10011" s="24"/>
      <c r="E10011" s="24"/>
      <c r="F10011" s="29"/>
      <c r="G10011" s="24"/>
      <c r="H10011" s="24"/>
    </row>
    <row r="10012" spans="2:8">
      <c r="B10012" s="24"/>
      <c r="C10012" s="24"/>
      <c r="D10012" s="24"/>
      <c r="E10012" s="24"/>
      <c r="F10012" s="29"/>
      <c r="G10012" s="24"/>
      <c r="H10012" s="24"/>
    </row>
    <row r="10013" spans="2:8">
      <c r="B10013" s="24"/>
      <c r="C10013" s="24"/>
      <c r="D10013" s="24"/>
      <c r="E10013" s="24"/>
      <c r="F10013" s="29"/>
      <c r="G10013" s="24"/>
      <c r="H10013" s="24"/>
    </row>
    <row r="10014" spans="2:8">
      <c r="B10014" s="24"/>
      <c r="C10014" s="24"/>
      <c r="D10014" s="24"/>
      <c r="E10014" s="24"/>
      <c r="F10014" s="29"/>
      <c r="G10014" s="24"/>
      <c r="H10014" s="24"/>
    </row>
    <row r="10015" spans="2:8">
      <c r="B10015" s="24"/>
      <c r="C10015" s="24"/>
      <c r="D10015" s="24"/>
      <c r="E10015" s="24"/>
      <c r="F10015" s="29"/>
      <c r="G10015" s="24"/>
      <c r="H10015" s="24"/>
    </row>
    <row r="10016" spans="2:8">
      <c r="B10016" s="24"/>
      <c r="C10016" s="24"/>
      <c r="D10016" s="24"/>
      <c r="E10016" s="24"/>
      <c r="F10016" s="29"/>
      <c r="G10016" s="24"/>
      <c r="H10016" s="24"/>
    </row>
    <row r="10017" spans="2:8">
      <c r="B10017" s="24"/>
      <c r="C10017" s="24"/>
      <c r="D10017" s="24"/>
      <c r="E10017" s="24"/>
      <c r="F10017" s="29"/>
      <c r="G10017" s="24"/>
      <c r="H10017" s="24"/>
    </row>
    <row r="10018" spans="2:8">
      <c r="B10018" s="24"/>
      <c r="C10018" s="24"/>
      <c r="D10018" s="24"/>
      <c r="E10018" s="24"/>
      <c r="F10018" s="29"/>
      <c r="G10018" s="24"/>
      <c r="H10018" s="24"/>
    </row>
    <row r="10019" spans="2:8">
      <c r="B10019" s="24"/>
      <c r="C10019" s="24"/>
      <c r="D10019" s="24"/>
      <c r="E10019" s="24"/>
      <c r="F10019" s="29"/>
      <c r="G10019" s="24"/>
      <c r="H10019" s="24"/>
    </row>
    <row r="10020" spans="2:8">
      <c r="B10020" s="24"/>
      <c r="C10020" s="24"/>
      <c r="D10020" s="24"/>
      <c r="E10020" s="24"/>
      <c r="F10020" s="29"/>
      <c r="G10020" s="24"/>
      <c r="H10020" s="24"/>
    </row>
    <row r="10021" spans="2:8">
      <c r="B10021" s="24"/>
      <c r="C10021" s="24"/>
      <c r="D10021" s="24"/>
      <c r="E10021" s="24"/>
      <c r="F10021" s="29"/>
      <c r="G10021" s="24"/>
      <c r="H10021" s="24"/>
    </row>
    <row r="10022" spans="2:8">
      <c r="B10022" s="24"/>
      <c r="C10022" s="24"/>
      <c r="D10022" s="24"/>
      <c r="E10022" s="24"/>
      <c r="F10022" s="29"/>
      <c r="G10022" s="24"/>
      <c r="H10022" s="24"/>
    </row>
    <row r="10023" spans="2:8">
      <c r="B10023" s="24"/>
      <c r="C10023" s="24"/>
      <c r="D10023" s="24"/>
      <c r="E10023" s="24"/>
      <c r="F10023" s="29"/>
      <c r="G10023" s="24"/>
      <c r="H10023" s="24"/>
    </row>
    <row r="10024" spans="2:8">
      <c r="B10024" s="24"/>
      <c r="C10024" s="24"/>
      <c r="D10024" s="24"/>
      <c r="E10024" s="24"/>
      <c r="F10024" s="29"/>
      <c r="G10024" s="24"/>
      <c r="H10024" s="24"/>
    </row>
    <row r="10025" spans="2:8">
      <c r="B10025" s="24"/>
      <c r="C10025" s="24"/>
      <c r="D10025" s="24"/>
      <c r="E10025" s="24"/>
      <c r="F10025" s="29"/>
      <c r="G10025" s="24"/>
      <c r="H10025" s="24"/>
    </row>
    <row r="10026" spans="2:8">
      <c r="B10026" s="24"/>
      <c r="C10026" s="24"/>
      <c r="D10026" s="24"/>
      <c r="E10026" s="24"/>
      <c r="F10026" s="29"/>
      <c r="G10026" s="24"/>
      <c r="H10026" s="24"/>
    </row>
    <row r="10027" spans="2:8">
      <c r="B10027" s="24"/>
      <c r="C10027" s="24"/>
      <c r="D10027" s="24"/>
      <c r="E10027" s="24"/>
      <c r="F10027" s="29"/>
      <c r="G10027" s="24"/>
      <c r="H10027" s="24"/>
    </row>
    <row r="10028" spans="2:8">
      <c r="B10028" s="24"/>
      <c r="C10028" s="24"/>
      <c r="D10028" s="24"/>
      <c r="E10028" s="24"/>
      <c r="F10028" s="29"/>
      <c r="G10028" s="24"/>
      <c r="H10028" s="24"/>
    </row>
    <row r="10029" spans="2:8">
      <c r="B10029" s="24"/>
      <c r="C10029" s="24"/>
      <c r="D10029" s="24"/>
      <c r="E10029" s="24"/>
      <c r="F10029" s="29"/>
      <c r="G10029" s="24"/>
      <c r="H10029" s="24"/>
    </row>
    <row r="10030" spans="2:8">
      <c r="B10030" s="24"/>
      <c r="C10030" s="24"/>
      <c r="D10030" s="24"/>
      <c r="E10030" s="24"/>
      <c r="F10030" s="29"/>
      <c r="G10030" s="24"/>
      <c r="H10030" s="24"/>
    </row>
    <row r="10031" spans="2:8">
      <c r="B10031" s="24"/>
      <c r="C10031" s="24"/>
      <c r="D10031" s="24"/>
      <c r="E10031" s="24"/>
      <c r="F10031" s="29"/>
      <c r="G10031" s="24"/>
      <c r="H10031" s="24"/>
    </row>
    <row r="10032" spans="2:8">
      <c r="B10032" s="24"/>
      <c r="C10032" s="24"/>
      <c r="D10032" s="24"/>
      <c r="E10032" s="24"/>
      <c r="F10032" s="29"/>
      <c r="G10032" s="24"/>
      <c r="H10032" s="24"/>
    </row>
    <row r="10033" spans="2:8">
      <c r="B10033" s="24"/>
      <c r="C10033" s="24"/>
      <c r="D10033" s="24"/>
      <c r="E10033" s="24"/>
      <c r="F10033" s="29"/>
      <c r="G10033" s="24"/>
      <c r="H10033" s="24"/>
    </row>
    <row r="10034" spans="2:8">
      <c r="B10034" s="24"/>
      <c r="C10034" s="24"/>
      <c r="D10034" s="24"/>
      <c r="E10034" s="24"/>
      <c r="F10034" s="29"/>
      <c r="G10034" s="24"/>
      <c r="H10034" s="24"/>
    </row>
    <row r="10035" spans="2:8">
      <c r="B10035" s="24"/>
      <c r="C10035" s="24"/>
      <c r="D10035" s="24"/>
      <c r="E10035" s="24"/>
      <c r="F10035" s="29"/>
      <c r="G10035" s="24"/>
      <c r="H10035" s="24"/>
    </row>
    <row r="10036" spans="2:8">
      <c r="B10036" s="24"/>
      <c r="C10036" s="24"/>
      <c r="D10036" s="24"/>
      <c r="E10036" s="24"/>
      <c r="F10036" s="29"/>
      <c r="G10036" s="24"/>
      <c r="H10036" s="24"/>
    </row>
    <row r="10037" spans="2:8">
      <c r="B10037" s="24"/>
      <c r="C10037" s="24"/>
      <c r="D10037" s="24"/>
      <c r="E10037" s="24"/>
      <c r="F10037" s="29"/>
      <c r="G10037" s="24"/>
      <c r="H10037" s="24"/>
    </row>
    <row r="10038" spans="2:8">
      <c r="B10038" s="24"/>
      <c r="C10038" s="24"/>
      <c r="D10038" s="24"/>
      <c r="E10038" s="24"/>
      <c r="F10038" s="29"/>
      <c r="G10038" s="24"/>
      <c r="H10038" s="24"/>
    </row>
    <row r="10039" spans="2:8">
      <c r="B10039" s="24"/>
      <c r="C10039" s="24"/>
      <c r="D10039" s="24"/>
      <c r="E10039" s="24"/>
      <c r="F10039" s="29"/>
      <c r="G10039" s="24"/>
      <c r="H10039" s="24"/>
    </row>
    <row r="10040" spans="2:8">
      <c r="B10040" s="24"/>
      <c r="C10040" s="24"/>
      <c r="D10040" s="24"/>
      <c r="E10040" s="24"/>
      <c r="F10040" s="29"/>
      <c r="G10040" s="24"/>
      <c r="H10040" s="24"/>
    </row>
    <row r="10041" spans="2:8">
      <c r="B10041" s="24"/>
      <c r="C10041" s="24"/>
      <c r="D10041" s="24"/>
      <c r="E10041" s="24"/>
      <c r="F10041" s="29"/>
      <c r="G10041" s="24"/>
      <c r="H10041" s="24"/>
    </row>
    <row r="10042" spans="2:8">
      <c r="B10042" s="24"/>
      <c r="C10042" s="24"/>
      <c r="D10042" s="24"/>
      <c r="E10042" s="24"/>
      <c r="F10042" s="29"/>
      <c r="G10042" s="24"/>
      <c r="H10042" s="24"/>
    </row>
    <row r="10043" spans="2:8">
      <c r="B10043" s="24"/>
      <c r="C10043" s="24"/>
      <c r="D10043" s="24"/>
      <c r="E10043" s="24"/>
      <c r="F10043" s="29"/>
      <c r="G10043" s="24"/>
      <c r="H10043" s="24"/>
    </row>
    <row r="10044" spans="2:8">
      <c r="B10044" s="24"/>
      <c r="C10044" s="24"/>
      <c r="D10044" s="24"/>
      <c r="E10044" s="24"/>
      <c r="F10044" s="29"/>
      <c r="G10044" s="24"/>
      <c r="H10044" s="24"/>
    </row>
    <row r="10045" spans="2:8">
      <c r="B10045" s="24"/>
      <c r="C10045" s="24"/>
      <c r="D10045" s="24"/>
      <c r="E10045" s="24"/>
      <c r="F10045" s="29"/>
      <c r="G10045" s="24"/>
      <c r="H10045" s="24"/>
    </row>
    <row r="10046" spans="2:8">
      <c r="B10046" s="24"/>
      <c r="C10046" s="24"/>
      <c r="D10046" s="24"/>
      <c r="E10046" s="24"/>
      <c r="F10046" s="29"/>
      <c r="G10046" s="24"/>
      <c r="H10046" s="24"/>
    </row>
    <row r="10047" spans="2:8">
      <c r="B10047" s="24"/>
      <c r="C10047" s="24"/>
      <c r="D10047" s="24"/>
      <c r="E10047" s="24"/>
      <c r="F10047" s="29"/>
      <c r="G10047" s="24"/>
      <c r="H10047" s="24"/>
    </row>
    <row r="10048" spans="2:8">
      <c r="B10048" s="24"/>
      <c r="C10048" s="24"/>
      <c r="D10048" s="24"/>
      <c r="E10048" s="24"/>
      <c r="F10048" s="29"/>
      <c r="G10048" s="24"/>
      <c r="H10048" s="24"/>
    </row>
    <row r="10049" spans="2:8">
      <c r="B10049" s="24"/>
      <c r="C10049" s="24"/>
      <c r="D10049" s="24"/>
      <c r="E10049" s="24"/>
      <c r="F10049" s="29"/>
      <c r="G10049" s="24"/>
      <c r="H10049" s="24"/>
    </row>
    <row r="10050" spans="2:8">
      <c r="B10050" s="24"/>
      <c r="C10050" s="24"/>
      <c r="D10050" s="24"/>
      <c r="E10050" s="24"/>
      <c r="F10050" s="29"/>
      <c r="G10050" s="24"/>
      <c r="H10050" s="24"/>
    </row>
    <row r="10051" spans="2:8">
      <c r="B10051" s="24"/>
      <c r="C10051" s="24"/>
      <c r="D10051" s="24"/>
      <c r="E10051" s="24"/>
      <c r="F10051" s="29"/>
      <c r="G10051" s="24"/>
      <c r="H10051" s="24"/>
    </row>
    <row r="10052" spans="2:8">
      <c r="B10052" s="24"/>
      <c r="C10052" s="24"/>
      <c r="D10052" s="24"/>
      <c r="E10052" s="24"/>
      <c r="F10052" s="29"/>
      <c r="G10052" s="24"/>
      <c r="H10052" s="24"/>
    </row>
    <row r="10053" spans="2:8">
      <c r="B10053" s="24"/>
      <c r="C10053" s="24"/>
      <c r="D10053" s="24"/>
      <c r="E10053" s="24"/>
      <c r="F10053" s="29"/>
      <c r="G10053" s="24"/>
      <c r="H10053" s="24"/>
    </row>
    <row r="10054" spans="2:8">
      <c r="B10054" s="24"/>
      <c r="C10054" s="24"/>
      <c r="D10054" s="24"/>
      <c r="E10054" s="24"/>
      <c r="F10054" s="29"/>
      <c r="G10054" s="24"/>
      <c r="H10054" s="24"/>
    </row>
    <row r="10055" spans="2:8">
      <c r="B10055" s="24"/>
      <c r="C10055" s="24"/>
      <c r="D10055" s="24"/>
      <c r="E10055" s="24"/>
      <c r="F10055" s="29"/>
      <c r="G10055" s="24"/>
      <c r="H10055" s="24"/>
    </row>
    <row r="10056" spans="2:8">
      <c r="B10056" s="24"/>
      <c r="C10056" s="24"/>
      <c r="D10056" s="24"/>
      <c r="E10056" s="24"/>
      <c r="F10056" s="29"/>
      <c r="G10056" s="24"/>
      <c r="H10056" s="24"/>
    </row>
    <row r="10057" spans="2:8">
      <c r="B10057" s="24"/>
      <c r="C10057" s="24"/>
      <c r="D10057" s="24"/>
      <c r="E10057" s="24"/>
      <c r="F10057" s="29"/>
      <c r="G10057" s="24"/>
      <c r="H10057" s="24"/>
    </row>
    <row r="10058" spans="2:8">
      <c r="B10058" s="24"/>
      <c r="C10058" s="24"/>
      <c r="D10058" s="24"/>
      <c r="E10058" s="24"/>
      <c r="F10058" s="29"/>
      <c r="G10058" s="24"/>
      <c r="H10058" s="24"/>
    </row>
    <row r="10059" spans="2:8">
      <c r="B10059" s="24"/>
      <c r="C10059" s="24"/>
      <c r="D10059" s="24"/>
      <c r="E10059" s="24"/>
      <c r="F10059" s="29"/>
      <c r="G10059" s="24"/>
      <c r="H10059" s="24"/>
    </row>
    <row r="10060" spans="2:8">
      <c r="B10060" s="24"/>
      <c r="C10060" s="24"/>
      <c r="D10060" s="24"/>
      <c r="E10060" s="24"/>
      <c r="F10060" s="29"/>
      <c r="G10060" s="24"/>
      <c r="H10060" s="24"/>
    </row>
    <row r="10061" spans="2:8">
      <c r="B10061" s="24"/>
      <c r="C10061" s="24"/>
      <c r="D10061" s="24"/>
      <c r="E10061" s="24"/>
      <c r="F10061" s="29"/>
      <c r="G10061" s="24"/>
      <c r="H10061" s="24"/>
    </row>
    <row r="10062" spans="2:8">
      <c r="B10062" s="24"/>
      <c r="C10062" s="24"/>
      <c r="D10062" s="24"/>
      <c r="E10062" s="24"/>
      <c r="F10062" s="29"/>
      <c r="G10062" s="24"/>
      <c r="H10062" s="24"/>
    </row>
    <row r="10063" spans="2:8">
      <c r="B10063" s="24"/>
      <c r="C10063" s="24"/>
      <c r="D10063" s="24"/>
      <c r="E10063" s="24"/>
      <c r="F10063" s="29"/>
      <c r="G10063" s="24"/>
      <c r="H10063" s="24"/>
    </row>
    <row r="10064" spans="2:8">
      <c r="B10064" s="24"/>
      <c r="C10064" s="24"/>
      <c r="D10064" s="24"/>
      <c r="E10064" s="24"/>
      <c r="F10064" s="29"/>
      <c r="G10064" s="24"/>
      <c r="H10064" s="24"/>
    </row>
    <row r="10065" spans="2:8">
      <c r="B10065" s="24"/>
      <c r="C10065" s="24"/>
      <c r="D10065" s="24"/>
      <c r="E10065" s="24"/>
      <c r="F10065" s="29"/>
      <c r="G10065" s="24"/>
      <c r="H10065" s="24"/>
    </row>
    <row r="10066" spans="2:8">
      <c r="B10066" s="24"/>
      <c r="C10066" s="24"/>
      <c r="D10066" s="24"/>
      <c r="E10066" s="24"/>
      <c r="F10066" s="29"/>
      <c r="G10066" s="24"/>
      <c r="H10066" s="24"/>
    </row>
    <row r="10067" spans="2:8">
      <c r="B10067" s="24"/>
      <c r="C10067" s="24"/>
      <c r="D10067" s="24"/>
      <c r="E10067" s="24"/>
      <c r="F10067" s="29"/>
      <c r="G10067" s="24"/>
      <c r="H10067" s="24"/>
    </row>
    <row r="10068" spans="2:8">
      <c r="B10068" s="24"/>
      <c r="C10068" s="24"/>
      <c r="D10068" s="24"/>
      <c r="E10068" s="24"/>
      <c r="F10068" s="29"/>
      <c r="G10068" s="24"/>
      <c r="H10068" s="24"/>
    </row>
    <row r="10069" spans="2:8">
      <c r="B10069" s="24"/>
      <c r="C10069" s="24"/>
      <c r="D10069" s="24"/>
      <c r="E10069" s="24"/>
      <c r="F10069" s="29"/>
      <c r="G10069" s="24"/>
      <c r="H10069" s="24"/>
    </row>
    <row r="10070" spans="2:8">
      <c r="B10070" s="24"/>
      <c r="C10070" s="24"/>
      <c r="D10070" s="24"/>
      <c r="E10070" s="24"/>
      <c r="F10070" s="29"/>
      <c r="G10070" s="24"/>
      <c r="H10070" s="24"/>
    </row>
    <row r="10071" spans="2:8">
      <c r="B10071" s="24"/>
      <c r="C10071" s="24"/>
      <c r="D10071" s="24"/>
      <c r="E10071" s="24"/>
      <c r="F10071" s="29"/>
      <c r="G10071" s="24"/>
      <c r="H10071" s="24"/>
    </row>
    <row r="10072" spans="2:8">
      <c r="B10072" s="24"/>
      <c r="C10072" s="24"/>
      <c r="D10072" s="24"/>
      <c r="E10072" s="24"/>
      <c r="F10072" s="29"/>
      <c r="G10072" s="24"/>
      <c r="H10072" s="24"/>
    </row>
    <row r="10073" spans="2:8">
      <c r="B10073" s="24"/>
      <c r="C10073" s="24"/>
      <c r="D10073" s="24"/>
      <c r="E10073" s="24"/>
      <c r="F10073" s="29"/>
      <c r="G10073" s="24"/>
      <c r="H10073" s="24"/>
    </row>
    <row r="10074" spans="2:8">
      <c r="B10074" s="24"/>
      <c r="C10074" s="24"/>
      <c r="D10074" s="24"/>
      <c r="E10074" s="24"/>
      <c r="F10074" s="29"/>
      <c r="G10074" s="24"/>
      <c r="H10074" s="24"/>
    </row>
    <row r="10075" spans="2:8">
      <c r="B10075" s="24"/>
      <c r="C10075" s="24"/>
      <c r="D10075" s="24"/>
      <c r="E10075" s="24"/>
      <c r="F10075" s="29"/>
      <c r="G10075" s="24"/>
      <c r="H10075" s="24"/>
    </row>
    <row r="10076" spans="2:8">
      <c r="B10076" s="24"/>
      <c r="C10076" s="24"/>
      <c r="D10076" s="24"/>
      <c r="E10076" s="24"/>
      <c r="F10076" s="29"/>
      <c r="G10076" s="24"/>
      <c r="H10076" s="24"/>
    </row>
    <row r="10077" spans="2:8">
      <c r="B10077" s="24"/>
      <c r="C10077" s="24"/>
      <c r="D10077" s="24"/>
      <c r="E10077" s="24"/>
      <c r="F10077" s="29"/>
      <c r="G10077" s="24"/>
      <c r="H10077" s="24"/>
    </row>
    <row r="10078" spans="2:8">
      <c r="B10078" s="24"/>
      <c r="C10078" s="24"/>
      <c r="D10078" s="24"/>
      <c r="E10078" s="24"/>
      <c r="F10078" s="29"/>
      <c r="G10078" s="24"/>
      <c r="H10078" s="24"/>
    </row>
    <row r="10079" spans="2:8">
      <c r="B10079" s="24"/>
      <c r="C10079" s="24"/>
      <c r="D10079" s="24"/>
      <c r="E10079" s="24"/>
      <c r="F10079" s="29"/>
      <c r="G10079" s="24"/>
      <c r="H10079" s="24"/>
    </row>
    <row r="10080" spans="2:8">
      <c r="B10080" s="24"/>
      <c r="C10080" s="24"/>
      <c r="D10080" s="24"/>
      <c r="E10080" s="24"/>
      <c r="F10080" s="29"/>
      <c r="G10080" s="24"/>
      <c r="H10080" s="24"/>
    </row>
    <row r="10081" spans="2:8">
      <c r="B10081" s="24"/>
      <c r="C10081" s="24"/>
      <c r="D10081" s="24"/>
      <c r="E10081" s="24"/>
      <c r="F10081" s="29"/>
      <c r="G10081" s="24"/>
      <c r="H10081" s="24"/>
    </row>
    <row r="10082" spans="2:8">
      <c r="B10082" s="24"/>
      <c r="C10082" s="24"/>
      <c r="D10082" s="24"/>
      <c r="E10082" s="24"/>
      <c r="F10082" s="29"/>
      <c r="G10082" s="24"/>
      <c r="H10082" s="24"/>
    </row>
    <row r="10083" spans="2:8">
      <c r="B10083" s="24"/>
      <c r="C10083" s="24"/>
      <c r="D10083" s="24"/>
      <c r="E10083" s="24"/>
      <c r="F10083" s="29"/>
      <c r="G10083" s="24"/>
      <c r="H10083" s="24"/>
    </row>
    <row r="10084" spans="2:8">
      <c r="B10084" s="24"/>
      <c r="C10084" s="24"/>
      <c r="D10084" s="24"/>
      <c r="E10084" s="24"/>
      <c r="F10084" s="29"/>
      <c r="G10084" s="24"/>
      <c r="H10084" s="24"/>
    </row>
    <row r="10085" spans="2:8">
      <c r="B10085" s="24"/>
      <c r="C10085" s="24"/>
      <c r="D10085" s="24"/>
      <c r="E10085" s="24"/>
      <c r="F10085" s="29"/>
      <c r="G10085" s="24"/>
      <c r="H10085" s="24"/>
    </row>
    <row r="10086" spans="2:8">
      <c r="B10086" s="24"/>
      <c r="C10086" s="24"/>
      <c r="D10086" s="24"/>
      <c r="E10086" s="24"/>
      <c r="F10086" s="29"/>
      <c r="G10086" s="24"/>
      <c r="H10086" s="24"/>
    </row>
    <row r="10087" spans="2:8">
      <c r="B10087" s="24"/>
      <c r="C10087" s="24"/>
      <c r="D10087" s="24"/>
      <c r="E10087" s="24"/>
      <c r="F10087" s="29"/>
      <c r="G10087" s="24"/>
      <c r="H10087" s="24"/>
    </row>
    <row r="10088" spans="2:8">
      <c r="B10088" s="24"/>
      <c r="C10088" s="24"/>
      <c r="D10088" s="24"/>
      <c r="E10088" s="24"/>
      <c r="F10088" s="29"/>
      <c r="G10088" s="24"/>
      <c r="H10088" s="24"/>
    </row>
    <row r="10089" spans="2:8">
      <c r="B10089" s="24"/>
      <c r="C10089" s="24"/>
      <c r="D10089" s="24"/>
      <c r="E10089" s="24"/>
      <c r="F10089" s="29"/>
      <c r="G10089" s="24"/>
      <c r="H10089" s="24"/>
    </row>
    <row r="10090" spans="2:8">
      <c r="B10090" s="24"/>
      <c r="C10090" s="24"/>
      <c r="D10090" s="24"/>
      <c r="E10090" s="24"/>
      <c r="F10090" s="29"/>
      <c r="G10090" s="24"/>
      <c r="H10090" s="24"/>
    </row>
    <row r="10091" spans="2:8">
      <c r="B10091" s="24"/>
      <c r="C10091" s="24"/>
      <c r="D10091" s="24"/>
      <c r="E10091" s="24"/>
      <c r="F10091" s="29"/>
      <c r="G10091" s="24"/>
      <c r="H10091" s="24"/>
    </row>
    <row r="10092" spans="2:8">
      <c r="B10092" s="24"/>
      <c r="C10092" s="24"/>
      <c r="D10092" s="24"/>
      <c r="E10092" s="24"/>
      <c r="F10092" s="29"/>
      <c r="G10092" s="24"/>
      <c r="H10092" s="24"/>
    </row>
    <row r="10093" spans="2:8">
      <c r="B10093" s="24"/>
      <c r="C10093" s="24"/>
      <c r="D10093" s="24"/>
      <c r="E10093" s="24"/>
      <c r="F10093" s="29"/>
      <c r="G10093" s="24"/>
      <c r="H10093" s="24"/>
    </row>
    <row r="10094" spans="2:8">
      <c r="B10094" s="24"/>
      <c r="C10094" s="24"/>
      <c r="D10094" s="24"/>
      <c r="E10094" s="24"/>
      <c r="F10094" s="29"/>
      <c r="G10094" s="24"/>
      <c r="H10094" s="24"/>
    </row>
    <row r="10095" spans="2:8">
      <c r="B10095" s="24"/>
      <c r="C10095" s="24"/>
      <c r="D10095" s="24"/>
      <c r="E10095" s="24"/>
      <c r="F10095" s="29"/>
      <c r="G10095" s="24"/>
      <c r="H10095" s="24"/>
    </row>
    <row r="10096" spans="2:8">
      <c r="B10096" s="24"/>
      <c r="C10096" s="24"/>
      <c r="D10096" s="24"/>
      <c r="E10096" s="24"/>
      <c r="F10096" s="29"/>
      <c r="G10096" s="24"/>
      <c r="H10096" s="24"/>
    </row>
    <row r="10097" spans="2:8">
      <c r="B10097" s="24"/>
      <c r="C10097" s="24"/>
      <c r="D10097" s="24"/>
      <c r="E10097" s="24"/>
      <c r="F10097" s="29"/>
      <c r="G10097" s="24"/>
      <c r="H10097" s="24"/>
    </row>
    <row r="10098" spans="2:8">
      <c r="B10098" s="24"/>
      <c r="C10098" s="24"/>
      <c r="D10098" s="24"/>
      <c r="E10098" s="24"/>
      <c r="F10098" s="29"/>
      <c r="G10098" s="24"/>
      <c r="H10098" s="24"/>
    </row>
    <row r="10099" spans="2:8">
      <c r="B10099" s="24"/>
      <c r="C10099" s="24"/>
      <c r="D10099" s="24"/>
      <c r="E10099" s="24"/>
      <c r="F10099" s="29"/>
      <c r="G10099" s="24"/>
      <c r="H10099" s="24"/>
    </row>
    <row r="10100" spans="2:8">
      <c r="B10100" s="24"/>
      <c r="C10100" s="24"/>
      <c r="D10100" s="24"/>
      <c r="E10100" s="24"/>
      <c r="F10100" s="29"/>
      <c r="G10100" s="24"/>
      <c r="H10100" s="24"/>
    </row>
    <row r="10101" spans="2:8">
      <c r="B10101" s="24"/>
      <c r="C10101" s="24"/>
      <c r="D10101" s="24"/>
      <c r="E10101" s="24"/>
      <c r="F10101" s="29"/>
      <c r="G10101" s="24"/>
      <c r="H10101" s="24"/>
    </row>
    <row r="10102" spans="2:8">
      <c r="B10102" s="24"/>
      <c r="C10102" s="24"/>
      <c r="D10102" s="24"/>
      <c r="E10102" s="24"/>
      <c r="F10102" s="29"/>
      <c r="G10102" s="24"/>
      <c r="H10102" s="24"/>
    </row>
    <row r="10103" spans="2:8">
      <c r="B10103" s="24"/>
      <c r="C10103" s="24"/>
      <c r="D10103" s="24"/>
      <c r="E10103" s="24"/>
      <c r="F10103" s="29"/>
      <c r="G10103" s="24"/>
      <c r="H10103" s="24"/>
    </row>
    <row r="10104" spans="2:8">
      <c r="B10104" s="24"/>
      <c r="C10104" s="24"/>
      <c r="D10104" s="24"/>
      <c r="E10104" s="24"/>
      <c r="F10104" s="29"/>
      <c r="G10104" s="24"/>
      <c r="H10104" s="24"/>
    </row>
    <row r="10105" spans="2:8">
      <c r="B10105" s="24"/>
      <c r="C10105" s="24"/>
      <c r="D10105" s="24"/>
      <c r="E10105" s="24"/>
      <c r="F10105" s="29"/>
      <c r="G10105" s="24"/>
      <c r="H10105" s="24"/>
    </row>
    <row r="10106" spans="2:8">
      <c r="B10106" s="24"/>
      <c r="C10106" s="24"/>
      <c r="D10106" s="24"/>
      <c r="E10106" s="24"/>
      <c r="F10106" s="29"/>
      <c r="G10106" s="24"/>
      <c r="H10106" s="24"/>
    </row>
    <row r="10107" spans="2:8">
      <c r="B10107" s="24"/>
      <c r="C10107" s="24"/>
      <c r="D10107" s="24"/>
      <c r="E10107" s="24"/>
      <c r="F10107" s="29"/>
      <c r="G10107" s="24"/>
      <c r="H10107" s="24"/>
    </row>
    <row r="10108" spans="2:8">
      <c r="B10108" s="24"/>
      <c r="C10108" s="24"/>
      <c r="D10108" s="24"/>
      <c r="E10108" s="24"/>
      <c r="F10108" s="29"/>
      <c r="G10108" s="24"/>
      <c r="H10108" s="24"/>
    </row>
    <row r="10109" spans="2:8">
      <c r="B10109" s="24"/>
      <c r="C10109" s="24"/>
      <c r="D10109" s="24"/>
      <c r="E10109" s="24"/>
      <c r="F10109" s="29"/>
      <c r="G10109" s="24"/>
      <c r="H10109" s="24"/>
    </row>
    <row r="10110" spans="2:8">
      <c r="B10110" s="24"/>
      <c r="C10110" s="24"/>
      <c r="D10110" s="24"/>
      <c r="E10110" s="24"/>
      <c r="F10110" s="29"/>
      <c r="G10110" s="24"/>
      <c r="H10110" s="24"/>
    </row>
    <row r="10111" spans="2:8">
      <c r="B10111" s="24"/>
      <c r="C10111" s="24"/>
      <c r="D10111" s="24"/>
      <c r="E10111" s="24"/>
      <c r="F10111" s="29"/>
      <c r="G10111" s="24"/>
      <c r="H10111" s="24"/>
    </row>
    <row r="10112" spans="2:8">
      <c r="B10112" s="24"/>
      <c r="C10112" s="24"/>
      <c r="D10112" s="24"/>
      <c r="E10112" s="24"/>
      <c r="F10112" s="29"/>
      <c r="G10112" s="24"/>
      <c r="H10112" s="24"/>
    </row>
    <row r="10113" spans="2:8">
      <c r="B10113" s="24"/>
      <c r="C10113" s="24"/>
      <c r="D10113" s="24"/>
      <c r="E10113" s="24"/>
      <c r="F10113" s="29"/>
      <c r="G10113" s="24"/>
      <c r="H10113" s="24"/>
    </row>
    <row r="10114" spans="2:8">
      <c r="B10114" s="24"/>
      <c r="C10114" s="24"/>
      <c r="D10114" s="24"/>
      <c r="E10114" s="24"/>
      <c r="F10114" s="29"/>
      <c r="G10114" s="24"/>
      <c r="H10114" s="24"/>
    </row>
    <row r="10115" spans="2:8">
      <c r="B10115" s="24"/>
      <c r="C10115" s="24"/>
      <c r="D10115" s="24"/>
      <c r="E10115" s="24"/>
      <c r="F10115" s="29"/>
      <c r="G10115" s="24"/>
      <c r="H10115" s="24"/>
    </row>
    <row r="10116" spans="2:8">
      <c r="B10116" s="24"/>
      <c r="C10116" s="24"/>
      <c r="D10116" s="24"/>
      <c r="E10116" s="24"/>
      <c r="F10116" s="29"/>
      <c r="G10116" s="24"/>
      <c r="H10116" s="24"/>
    </row>
    <row r="10117" spans="2:8">
      <c r="B10117" s="24"/>
      <c r="C10117" s="24"/>
      <c r="D10117" s="24"/>
      <c r="E10117" s="24"/>
      <c r="F10117" s="29"/>
      <c r="G10117" s="24"/>
      <c r="H10117" s="24"/>
    </row>
    <row r="10118" spans="2:8">
      <c r="B10118" s="24"/>
      <c r="C10118" s="24"/>
      <c r="D10118" s="24"/>
      <c r="E10118" s="24"/>
      <c r="F10118" s="29"/>
      <c r="G10118" s="24"/>
      <c r="H10118" s="24"/>
    </row>
    <row r="10119" spans="2:8">
      <c r="B10119" s="24"/>
      <c r="C10119" s="24"/>
      <c r="D10119" s="24"/>
      <c r="E10119" s="24"/>
      <c r="F10119" s="29"/>
      <c r="G10119" s="24"/>
      <c r="H10119" s="24"/>
    </row>
    <row r="10120" spans="2:8">
      <c r="B10120" s="24"/>
      <c r="C10120" s="24"/>
      <c r="D10120" s="24"/>
      <c r="E10120" s="24"/>
      <c r="F10120" s="29"/>
      <c r="G10120" s="24"/>
      <c r="H10120" s="24"/>
    </row>
    <row r="10121" spans="2:8">
      <c r="B10121" s="24"/>
      <c r="C10121" s="24"/>
      <c r="D10121" s="24"/>
      <c r="E10121" s="24"/>
      <c r="F10121" s="29"/>
      <c r="G10121" s="24"/>
      <c r="H10121" s="24"/>
    </row>
    <row r="10122" spans="2:8">
      <c r="B10122" s="24"/>
      <c r="C10122" s="24"/>
      <c r="D10122" s="24"/>
      <c r="E10122" s="24"/>
      <c r="F10122" s="29"/>
      <c r="G10122" s="24"/>
      <c r="H10122" s="24"/>
    </row>
    <row r="10123" spans="2:8">
      <c r="B10123" s="24"/>
      <c r="C10123" s="24"/>
      <c r="D10123" s="24"/>
      <c r="E10123" s="24"/>
      <c r="F10123" s="29"/>
      <c r="G10123" s="24"/>
      <c r="H10123" s="24"/>
    </row>
    <row r="10124" spans="2:8">
      <c r="B10124" s="24"/>
      <c r="C10124" s="24"/>
      <c r="D10124" s="24"/>
      <c r="E10124" s="24"/>
      <c r="F10124" s="29"/>
      <c r="G10124" s="24"/>
      <c r="H10124" s="24"/>
    </row>
    <row r="10125" spans="2:8">
      <c r="B10125" s="24"/>
      <c r="C10125" s="24"/>
      <c r="D10125" s="24"/>
      <c r="E10125" s="24"/>
      <c r="F10125" s="29"/>
      <c r="G10125" s="24"/>
      <c r="H10125" s="24"/>
    </row>
    <row r="10126" spans="2:8">
      <c r="B10126" s="24"/>
      <c r="C10126" s="24"/>
      <c r="D10126" s="24"/>
      <c r="E10126" s="24"/>
      <c r="F10126" s="29"/>
      <c r="G10126" s="24"/>
      <c r="H10126" s="24"/>
    </row>
    <row r="10127" spans="2:8">
      <c r="B10127" s="24"/>
      <c r="C10127" s="24"/>
      <c r="D10127" s="24"/>
      <c r="E10127" s="24"/>
      <c r="F10127" s="29"/>
      <c r="G10127" s="24"/>
      <c r="H10127" s="24"/>
    </row>
    <row r="10128" spans="2:8">
      <c r="B10128" s="24"/>
      <c r="C10128" s="24"/>
      <c r="D10128" s="24"/>
      <c r="E10128" s="24"/>
      <c r="F10128" s="29"/>
      <c r="G10128" s="24"/>
      <c r="H10128" s="24"/>
    </row>
    <row r="10129" spans="2:8">
      <c r="B10129" s="24"/>
      <c r="C10129" s="24"/>
      <c r="D10129" s="24"/>
      <c r="E10129" s="24"/>
      <c r="F10129" s="29"/>
      <c r="G10129" s="24"/>
      <c r="H10129" s="24"/>
    </row>
    <row r="10130" spans="2:8">
      <c r="B10130" s="24"/>
      <c r="C10130" s="24"/>
      <c r="D10130" s="24"/>
      <c r="E10130" s="24"/>
      <c r="F10130" s="29"/>
      <c r="G10130" s="24"/>
      <c r="H10130" s="24"/>
    </row>
    <row r="10131" spans="2:8">
      <c r="B10131" s="24"/>
      <c r="C10131" s="24"/>
      <c r="D10131" s="24"/>
      <c r="E10131" s="24"/>
      <c r="F10131" s="29"/>
      <c r="G10131" s="24"/>
      <c r="H10131" s="24"/>
    </row>
    <row r="10132" spans="2:8">
      <c r="B10132" s="24"/>
      <c r="C10132" s="24"/>
      <c r="D10132" s="24"/>
      <c r="E10132" s="24"/>
      <c r="F10132" s="29"/>
      <c r="G10132" s="24"/>
      <c r="H10132" s="24"/>
    </row>
    <row r="10133" spans="2:8">
      <c r="B10133" s="24"/>
      <c r="C10133" s="24"/>
      <c r="D10133" s="24"/>
      <c r="E10133" s="24"/>
      <c r="F10133" s="29"/>
      <c r="G10133" s="24"/>
      <c r="H10133" s="24"/>
    </row>
    <row r="10134" spans="2:8">
      <c r="B10134" s="24"/>
      <c r="C10134" s="24"/>
      <c r="D10134" s="24"/>
      <c r="E10134" s="24"/>
      <c r="F10134" s="29"/>
      <c r="G10134" s="24"/>
      <c r="H10134" s="24"/>
    </row>
    <row r="10135" spans="2:8">
      <c r="B10135" s="24"/>
      <c r="C10135" s="24"/>
      <c r="D10135" s="24"/>
      <c r="E10135" s="24"/>
      <c r="F10135" s="29"/>
      <c r="G10135" s="24"/>
      <c r="H10135" s="24"/>
    </row>
    <row r="10136" spans="2:8">
      <c r="B10136" s="24"/>
      <c r="C10136" s="24"/>
      <c r="D10136" s="24"/>
      <c r="E10136" s="24"/>
      <c r="F10136" s="29"/>
      <c r="G10136" s="24"/>
      <c r="H10136" s="24"/>
    </row>
    <row r="10137" spans="2:8">
      <c r="B10137" s="24"/>
      <c r="C10137" s="24"/>
      <c r="D10137" s="24"/>
      <c r="E10137" s="24"/>
      <c r="F10137" s="29"/>
      <c r="G10137" s="24"/>
      <c r="H10137" s="24"/>
    </row>
    <row r="10138" spans="2:8">
      <c r="B10138" s="24"/>
      <c r="C10138" s="24"/>
      <c r="D10138" s="24"/>
      <c r="E10138" s="24"/>
      <c r="F10138" s="29"/>
      <c r="G10138" s="24"/>
      <c r="H10138" s="24"/>
    </row>
    <row r="10139" spans="2:8">
      <c r="B10139" s="24"/>
      <c r="C10139" s="24"/>
      <c r="D10139" s="24"/>
      <c r="E10139" s="24"/>
      <c r="F10139" s="29"/>
      <c r="G10139" s="24"/>
      <c r="H10139" s="24"/>
    </row>
    <row r="10140" spans="2:8">
      <c r="B10140" s="24"/>
      <c r="C10140" s="24"/>
      <c r="D10140" s="24"/>
      <c r="E10140" s="24"/>
      <c r="F10140" s="29"/>
      <c r="G10140" s="24"/>
      <c r="H10140" s="24"/>
    </row>
    <row r="10141" spans="2:8">
      <c r="B10141" s="24"/>
      <c r="C10141" s="24"/>
      <c r="D10141" s="24"/>
      <c r="E10141" s="24"/>
      <c r="F10141" s="29"/>
      <c r="G10141" s="24"/>
      <c r="H10141" s="24"/>
    </row>
    <row r="10142" spans="2:8">
      <c r="B10142" s="24"/>
      <c r="C10142" s="24"/>
      <c r="D10142" s="24"/>
      <c r="E10142" s="24"/>
      <c r="F10142" s="29"/>
      <c r="G10142" s="24"/>
      <c r="H10142" s="24"/>
    </row>
    <row r="10143" spans="2:8">
      <c r="B10143" s="24"/>
      <c r="C10143" s="24"/>
      <c r="D10143" s="24"/>
      <c r="E10143" s="24"/>
      <c r="F10143" s="29"/>
      <c r="G10143" s="24"/>
      <c r="H10143" s="24"/>
    </row>
    <row r="10144" spans="2:8">
      <c r="B10144" s="24"/>
      <c r="C10144" s="24"/>
      <c r="D10144" s="24"/>
      <c r="E10144" s="24"/>
      <c r="F10144" s="29"/>
      <c r="G10144" s="24"/>
      <c r="H10144" s="24"/>
    </row>
    <row r="10145" spans="2:8">
      <c r="B10145" s="24"/>
      <c r="C10145" s="24"/>
      <c r="D10145" s="24"/>
      <c r="E10145" s="24"/>
      <c r="F10145" s="29"/>
      <c r="G10145" s="24"/>
      <c r="H10145" s="24"/>
    </row>
    <row r="10146" spans="2:8">
      <c r="B10146" s="24"/>
      <c r="C10146" s="24"/>
      <c r="D10146" s="24"/>
      <c r="E10146" s="24"/>
      <c r="F10146" s="29"/>
      <c r="G10146" s="24"/>
      <c r="H10146" s="24"/>
    </row>
    <row r="10147" spans="2:8">
      <c r="B10147" s="24"/>
      <c r="C10147" s="24"/>
      <c r="D10147" s="24"/>
      <c r="E10147" s="24"/>
      <c r="F10147" s="29"/>
      <c r="G10147" s="24"/>
      <c r="H10147" s="24"/>
    </row>
    <row r="10148" spans="2:8">
      <c r="B10148" s="24"/>
      <c r="C10148" s="24"/>
      <c r="D10148" s="24"/>
      <c r="E10148" s="24"/>
      <c r="F10148" s="29"/>
      <c r="G10148" s="24"/>
      <c r="H10148" s="24"/>
    </row>
    <row r="10149" spans="2:8">
      <c r="B10149" s="24"/>
      <c r="C10149" s="24"/>
      <c r="D10149" s="24"/>
      <c r="E10149" s="24"/>
      <c r="F10149" s="29"/>
      <c r="G10149" s="24"/>
      <c r="H10149" s="24"/>
    </row>
    <row r="10150" spans="2:8">
      <c r="B10150" s="24"/>
      <c r="C10150" s="24"/>
      <c r="D10150" s="24"/>
      <c r="E10150" s="24"/>
      <c r="F10150" s="29"/>
      <c r="G10150" s="24"/>
      <c r="H10150" s="24"/>
    </row>
    <row r="10151" spans="2:8">
      <c r="B10151" s="24"/>
      <c r="C10151" s="24"/>
      <c r="D10151" s="24"/>
      <c r="E10151" s="24"/>
      <c r="F10151" s="29"/>
      <c r="G10151" s="24"/>
      <c r="H10151" s="24"/>
    </row>
    <row r="10152" spans="2:8">
      <c r="B10152" s="24"/>
      <c r="C10152" s="24"/>
      <c r="D10152" s="24"/>
      <c r="E10152" s="24"/>
      <c r="F10152" s="29"/>
      <c r="G10152" s="24"/>
      <c r="H10152" s="24"/>
    </row>
    <row r="10153" spans="2:8">
      <c r="B10153" s="24"/>
      <c r="C10153" s="24"/>
      <c r="D10153" s="24"/>
      <c r="E10153" s="24"/>
      <c r="F10153" s="29"/>
      <c r="G10153" s="24"/>
      <c r="H10153" s="24"/>
    </row>
    <row r="10154" spans="2:8">
      <c r="B10154" s="24"/>
      <c r="C10154" s="24"/>
      <c r="D10154" s="24"/>
      <c r="E10154" s="24"/>
      <c r="F10154" s="29"/>
      <c r="G10154" s="24"/>
      <c r="H10154" s="24"/>
    </row>
    <row r="10155" spans="2:8">
      <c r="B10155" s="24"/>
      <c r="C10155" s="24"/>
      <c r="D10155" s="24"/>
      <c r="E10155" s="24"/>
      <c r="F10155" s="29"/>
      <c r="G10155" s="24"/>
      <c r="H10155" s="24"/>
    </row>
    <row r="10156" spans="2:8">
      <c r="B10156" s="24"/>
      <c r="C10156" s="24"/>
      <c r="D10156" s="24"/>
      <c r="E10156" s="24"/>
      <c r="F10156" s="29"/>
      <c r="G10156" s="24"/>
      <c r="H10156" s="24"/>
    </row>
    <row r="10157" spans="2:8">
      <c r="B10157" s="24"/>
      <c r="C10157" s="24"/>
      <c r="D10157" s="24"/>
      <c r="E10157" s="24"/>
      <c r="F10157" s="29"/>
      <c r="G10157" s="24"/>
      <c r="H10157" s="24"/>
    </row>
    <row r="10158" spans="2:8">
      <c r="B10158" s="24"/>
      <c r="C10158" s="24"/>
      <c r="D10158" s="24"/>
      <c r="E10158" s="24"/>
      <c r="F10158" s="29"/>
      <c r="G10158" s="24"/>
      <c r="H10158" s="24"/>
    </row>
    <row r="10159" spans="2:8">
      <c r="B10159" s="24"/>
      <c r="C10159" s="24"/>
      <c r="D10159" s="24"/>
      <c r="E10159" s="24"/>
      <c r="F10159" s="29"/>
      <c r="G10159" s="24"/>
      <c r="H10159" s="24"/>
    </row>
    <row r="10160" spans="2:8">
      <c r="B10160" s="24"/>
      <c r="C10160" s="24"/>
      <c r="D10160" s="24"/>
      <c r="E10160" s="24"/>
      <c r="F10160" s="29"/>
      <c r="G10160" s="24"/>
      <c r="H10160" s="24"/>
    </row>
    <row r="10161" spans="2:8">
      <c r="B10161" s="24"/>
      <c r="C10161" s="24"/>
      <c r="D10161" s="24"/>
      <c r="E10161" s="24"/>
      <c r="F10161" s="29"/>
      <c r="G10161" s="24"/>
      <c r="H10161" s="24"/>
    </row>
    <row r="10162" spans="2:8">
      <c r="B10162" s="24"/>
      <c r="C10162" s="24"/>
      <c r="D10162" s="24"/>
      <c r="E10162" s="24"/>
      <c r="F10162" s="29"/>
      <c r="G10162" s="24"/>
      <c r="H10162" s="24"/>
    </row>
    <row r="10163" spans="2:8">
      <c r="B10163" s="24"/>
      <c r="C10163" s="24"/>
      <c r="D10163" s="24"/>
      <c r="E10163" s="24"/>
      <c r="F10163" s="29"/>
      <c r="G10163" s="24"/>
      <c r="H10163" s="24"/>
    </row>
    <row r="10164" spans="2:8">
      <c r="B10164" s="24"/>
      <c r="C10164" s="24"/>
      <c r="D10164" s="24"/>
      <c r="E10164" s="24"/>
      <c r="F10164" s="29"/>
      <c r="G10164" s="24"/>
      <c r="H10164" s="24"/>
    </row>
    <row r="10165" spans="2:8">
      <c r="B10165" s="24"/>
      <c r="C10165" s="24"/>
      <c r="D10165" s="24"/>
      <c r="E10165" s="24"/>
      <c r="F10165" s="29"/>
      <c r="G10165" s="24"/>
      <c r="H10165" s="24"/>
    </row>
    <row r="10166" spans="2:8">
      <c r="B10166" s="24"/>
      <c r="C10166" s="24"/>
      <c r="D10166" s="24"/>
      <c r="E10166" s="24"/>
      <c r="F10166" s="29"/>
      <c r="G10166" s="24"/>
      <c r="H10166" s="24"/>
    </row>
    <row r="10167" spans="2:8">
      <c r="B10167" s="24"/>
      <c r="C10167" s="24"/>
      <c r="D10167" s="24"/>
      <c r="E10167" s="24"/>
      <c r="F10167" s="29"/>
      <c r="G10167" s="24"/>
      <c r="H10167" s="24"/>
    </row>
    <row r="10168" spans="2:8">
      <c r="B10168" s="24"/>
      <c r="C10168" s="24"/>
      <c r="D10168" s="24"/>
      <c r="E10168" s="24"/>
      <c r="F10168" s="29"/>
      <c r="G10168" s="24"/>
      <c r="H10168" s="24"/>
    </row>
    <row r="10169" spans="2:8">
      <c r="B10169" s="24"/>
      <c r="C10169" s="24"/>
      <c r="D10169" s="24"/>
      <c r="E10169" s="24"/>
      <c r="F10169" s="29"/>
      <c r="G10169" s="24"/>
      <c r="H10169" s="24"/>
    </row>
    <row r="10170" spans="2:8">
      <c r="B10170" s="24"/>
      <c r="C10170" s="24"/>
      <c r="D10170" s="24"/>
      <c r="E10170" s="24"/>
      <c r="F10170" s="29"/>
      <c r="G10170" s="24"/>
      <c r="H10170" s="24"/>
    </row>
    <row r="10171" spans="2:8">
      <c r="B10171" s="24"/>
      <c r="C10171" s="24"/>
      <c r="D10171" s="24"/>
      <c r="E10171" s="24"/>
      <c r="F10171" s="29"/>
      <c r="G10171" s="24"/>
      <c r="H10171" s="24"/>
    </row>
    <row r="10172" spans="2:8">
      <c r="B10172" s="24"/>
      <c r="C10172" s="24"/>
      <c r="D10172" s="24"/>
      <c r="E10172" s="24"/>
      <c r="F10172" s="29"/>
      <c r="G10172" s="24"/>
      <c r="H10172" s="24"/>
    </row>
    <row r="10173" spans="2:8">
      <c r="B10173" s="24"/>
      <c r="C10173" s="24"/>
      <c r="D10173" s="24"/>
      <c r="E10173" s="24"/>
      <c r="F10173" s="29"/>
      <c r="G10173" s="24"/>
      <c r="H10173" s="24"/>
    </row>
    <row r="10174" spans="2:8">
      <c r="B10174" s="24"/>
      <c r="C10174" s="24"/>
      <c r="D10174" s="24"/>
      <c r="E10174" s="24"/>
      <c r="F10174" s="29"/>
      <c r="G10174" s="24"/>
      <c r="H10174" s="24"/>
    </row>
    <row r="10175" spans="2:8">
      <c r="B10175" s="24"/>
      <c r="C10175" s="24"/>
      <c r="D10175" s="24"/>
      <c r="E10175" s="24"/>
      <c r="F10175" s="29"/>
      <c r="G10175" s="24"/>
      <c r="H10175" s="24"/>
    </row>
    <row r="10176" spans="2:8">
      <c r="B10176" s="24"/>
      <c r="C10176" s="24"/>
      <c r="D10176" s="24"/>
      <c r="E10176" s="24"/>
      <c r="F10176" s="29"/>
      <c r="G10176" s="24"/>
      <c r="H10176" s="24"/>
    </row>
    <row r="10177" spans="2:8">
      <c r="B10177" s="24"/>
      <c r="C10177" s="24"/>
      <c r="D10177" s="24"/>
      <c r="E10177" s="24"/>
      <c r="F10177" s="29"/>
      <c r="G10177" s="24"/>
      <c r="H10177" s="24"/>
    </row>
    <row r="10178" spans="2:8">
      <c r="B10178" s="24"/>
      <c r="C10178" s="24"/>
      <c r="D10178" s="24"/>
      <c r="E10178" s="24"/>
      <c r="F10178" s="29"/>
      <c r="G10178" s="24"/>
      <c r="H10178" s="24"/>
    </row>
    <row r="10179" spans="2:8">
      <c r="B10179" s="24"/>
      <c r="C10179" s="24"/>
      <c r="D10179" s="24"/>
      <c r="E10179" s="24"/>
      <c r="F10179" s="29"/>
      <c r="G10179" s="24"/>
      <c r="H10179" s="24"/>
    </row>
    <row r="10180" spans="2:8">
      <c r="B10180" s="24"/>
      <c r="C10180" s="24"/>
      <c r="D10180" s="24"/>
      <c r="E10180" s="24"/>
      <c r="F10180" s="29"/>
      <c r="G10180" s="24"/>
      <c r="H10180" s="24"/>
    </row>
    <row r="10181" spans="2:8">
      <c r="B10181" s="24"/>
      <c r="C10181" s="24"/>
      <c r="D10181" s="24"/>
      <c r="E10181" s="24"/>
      <c r="F10181" s="29"/>
      <c r="G10181" s="24"/>
      <c r="H10181" s="24"/>
    </row>
    <row r="10182" spans="2:8">
      <c r="B10182" s="24"/>
      <c r="C10182" s="24"/>
      <c r="D10182" s="24"/>
      <c r="E10182" s="24"/>
      <c r="F10182" s="29"/>
      <c r="G10182" s="24"/>
      <c r="H10182" s="24"/>
    </row>
    <row r="10183" spans="2:8">
      <c r="B10183" s="24"/>
      <c r="C10183" s="24"/>
      <c r="D10183" s="24"/>
      <c r="E10183" s="24"/>
      <c r="F10183" s="29"/>
      <c r="G10183" s="24"/>
      <c r="H10183" s="24"/>
    </row>
    <row r="10184" spans="2:8">
      <c r="B10184" s="24"/>
      <c r="C10184" s="24"/>
      <c r="D10184" s="24"/>
      <c r="E10184" s="24"/>
      <c r="F10184" s="29"/>
      <c r="G10184" s="24"/>
      <c r="H10184" s="24"/>
    </row>
    <row r="10185" spans="2:8">
      <c r="B10185" s="24"/>
      <c r="C10185" s="24"/>
      <c r="D10185" s="24"/>
      <c r="E10185" s="24"/>
      <c r="F10185" s="29"/>
      <c r="G10185" s="24"/>
      <c r="H10185" s="24"/>
    </row>
    <row r="10186" spans="2:8">
      <c r="B10186" s="24"/>
      <c r="C10186" s="24"/>
      <c r="D10186" s="24"/>
      <c r="E10186" s="24"/>
      <c r="F10186" s="29"/>
      <c r="G10186" s="24"/>
      <c r="H10186" s="24"/>
    </row>
    <row r="10187" spans="2:8">
      <c r="B10187" s="24"/>
      <c r="C10187" s="24"/>
      <c r="D10187" s="24"/>
      <c r="E10187" s="24"/>
      <c r="F10187" s="29"/>
      <c r="G10187" s="24"/>
      <c r="H10187" s="24"/>
    </row>
    <row r="10188" spans="2:8">
      <c r="B10188" s="24"/>
      <c r="C10188" s="24"/>
      <c r="D10188" s="24"/>
      <c r="E10188" s="24"/>
      <c r="F10188" s="29"/>
      <c r="G10188" s="24"/>
      <c r="H10188" s="24"/>
    </row>
    <row r="10189" spans="2:8">
      <c r="B10189" s="24"/>
      <c r="C10189" s="24"/>
      <c r="D10189" s="24"/>
      <c r="E10189" s="24"/>
      <c r="F10189" s="29"/>
      <c r="G10189" s="24"/>
      <c r="H10189" s="24"/>
    </row>
    <row r="10190" spans="2:8">
      <c r="B10190" s="24"/>
      <c r="C10190" s="24"/>
      <c r="D10190" s="24"/>
      <c r="E10190" s="24"/>
      <c r="F10190" s="29"/>
      <c r="G10190" s="24"/>
      <c r="H10190" s="24"/>
    </row>
    <row r="10191" spans="2:8">
      <c r="B10191" s="24"/>
      <c r="C10191" s="24"/>
      <c r="D10191" s="24"/>
      <c r="E10191" s="24"/>
      <c r="F10191" s="29"/>
      <c r="G10191" s="24"/>
      <c r="H10191" s="24"/>
    </row>
    <row r="10192" spans="2:8">
      <c r="B10192" s="24"/>
      <c r="C10192" s="24"/>
      <c r="D10192" s="24"/>
      <c r="E10192" s="24"/>
      <c r="F10192" s="29"/>
      <c r="G10192" s="24"/>
      <c r="H10192" s="24"/>
    </row>
    <row r="10193" spans="2:8">
      <c r="B10193" s="24"/>
      <c r="C10193" s="24"/>
      <c r="D10193" s="24"/>
      <c r="E10193" s="24"/>
      <c r="F10193" s="29"/>
      <c r="G10193" s="24"/>
      <c r="H10193" s="24"/>
    </row>
    <row r="10194" spans="2:8">
      <c r="B10194" s="24"/>
      <c r="C10194" s="24"/>
      <c r="D10194" s="24"/>
      <c r="E10194" s="24"/>
      <c r="F10194" s="29"/>
      <c r="G10194" s="24"/>
      <c r="H10194" s="24"/>
    </row>
    <row r="10195" spans="2:8">
      <c r="B10195" s="24"/>
      <c r="C10195" s="24"/>
      <c r="D10195" s="24"/>
      <c r="E10195" s="24"/>
      <c r="F10195" s="29"/>
      <c r="G10195" s="24"/>
      <c r="H10195" s="24"/>
    </row>
    <row r="10196" spans="2:8">
      <c r="B10196" s="24"/>
      <c r="C10196" s="24"/>
      <c r="D10196" s="24"/>
      <c r="E10196" s="24"/>
      <c r="F10196" s="29"/>
      <c r="G10196" s="24"/>
      <c r="H10196" s="24"/>
    </row>
    <row r="10197" spans="2:8">
      <c r="B10197" s="24"/>
      <c r="C10197" s="24"/>
      <c r="D10197" s="24"/>
      <c r="E10197" s="24"/>
      <c r="F10197" s="29"/>
      <c r="G10197" s="24"/>
      <c r="H10197" s="24"/>
    </row>
    <row r="10198" spans="2:8">
      <c r="B10198" s="24"/>
      <c r="C10198" s="24"/>
      <c r="D10198" s="24"/>
      <c r="E10198" s="24"/>
      <c r="F10198" s="29"/>
      <c r="G10198" s="24"/>
      <c r="H10198" s="24"/>
    </row>
    <row r="10199" spans="2:8">
      <c r="B10199" s="24"/>
      <c r="C10199" s="24"/>
      <c r="D10199" s="24"/>
      <c r="E10199" s="24"/>
      <c r="F10199" s="29"/>
      <c r="G10199" s="24"/>
      <c r="H10199" s="24"/>
    </row>
    <row r="10200" spans="2:8">
      <c r="B10200" s="24"/>
      <c r="C10200" s="24"/>
      <c r="D10200" s="24"/>
      <c r="E10200" s="24"/>
      <c r="F10200" s="29"/>
      <c r="G10200" s="24"/>
      <c r="H10200" s="24"/>
    </row>
    <row r="10201" spans="2:8">
      <c r="B10201" s="24"/>
      <c r="C10201" s="24"/>
      <c r="D10201" s="24"/>
      <c r="E10201" s="24"/>
      <c r="F10201" s="29"/>
      <c r="G10201" s="24"/>
      <c r="H10201" s="24"/>
    </row>
    <row r="10202" spans="2:8">
      <c r="B10202" s="24"/>
      <c r="C10202" s="24"/>
      <c r="D10202" s="24"/>
      <c r="E10202" s="24"/>
      <c r="F10202" s="29"/>
      <c r="G10202" s="24"/>
      <c r="H10202" s="24"/>
    </row>
    <row r="10203" spans="2:8">
      <c r="B10203" s="24"/>
      <c r="C10203" s="24"/>
      <c r="D10203" s="24"/>
      <c r="E10203" s="24"/>
      <c r="F10203" s="29"/>
      <c r="G10203" s="24"/>
      <c r="H10203" s="24"/>
    </row>
    <row r="10204" spans="2:8">
      <c r="B10204" s="24"/>
      <c r="C10204" s="24"/>
      <c r="D10204" s="24"/>
      <c r="E10204" s="24"/>
      <c r="F10204" s="29"/>
      <c r="G10204" s="24"/>
      <c r="H10204" s="24"/>
    </row>
    <row r="10205" spans="2:8">
      <c r="B10205" s="24"/>
      <c r="C10205" s="24"/>
      <c r="D10205" s="24"/>
      <c r="E10205" s="24"/>
      <c r="F10205" s="29"/>
      <c r="G10205" s="24"/>
      <c r="H10205" s="24"/>
    </row>
    <row r="10206" spans="2:8">
      <c r="B10206" s="24"/>
      <c r="C10206" s="24"/>
      <c r="D10206" s="24"/>
      <c r="E10206" s="24"/>
      <c r="F10206" s="29"/>
      <c r="G10206" s="24"/>
      <c r="H10206" s="24"/>
    </row>
    <row r="10207" spans="2:8">
      <c r="B10207" s="24"/>
      <c r="C10207" s="24"/>
      <c r="D10207" s="24"/>
      <c r="E10207" s="24"/>
      <c r="F10207" s="29"/>
      <c r="G10207" s="24"/>
      <c r="H10207" s="24"/>
    </row>
    <row r="10208" spans="2:8">
      <c r="B10208" s="24"/>
      <c r="C10208" s="24"/>
      <c r="D10208" s="24"/>
      <c r="E10208" s="24"/>
      <c r="F10208" s="29"/>
      <c r="G10208" s="24"/>
      <c r="H10208" s="24"/>
    </row>
    <row r="10209" spans="2:8">
      <c r="B10209" s="24"/>
      <c r="C10209" s="24"/>
      <c r="D10209" s="24"/>
      <c r="E10209" s="24"/>
      <c r="F10209" s="29"/>
      <c r="G10209" s="24"/>
      <c r="H10209" s="24"/>
    </row>
    <row r="10210" spans="2:8">
      <c r="B10210" s="24"/>
      <c r="C10210" s="24"/>
      <c r="D10210" s="24"/>
      <c r="E10210" s="24"/>
      <c r="F10210" s="29"/>
      <c r="G10210" s="24"/>
      <c r="H10210" s="24"/>
    </row>
    <row r="10211" spans="2:8">
      <c r="B10211" s="24"/>
      <c r="C10211" s="24"/>
      <c r="D10211" s="24"/>
      <c r="E10211" s="24"/>
      <c r="F10211" s="29"/>
      <c r="G10211" s="24"/>
      <c r="H10211" s="24"/>
    </row>
    <row r="10212" spans="2:8">
      <c r="B10212" s="24"/>
      <c r="C10212" s="24"/>
      <c r="D10212" s="24"/>
      <c r="E10212" s="24"/>
      <c r="F10212" s="29"/>
      <c r="G10212" s="24"/>
      <c r="H10212" s="24"/>
    </row>
    <row r="10213" spans="2:8">
      <c r="B10213" s="24"/>
      <c r="C10213" s="24"/>
      <c r="D10213" s="24"/>
      <c r="E10213" s="24"/>
      <c r="F10213" s="29"/>
      <c r="G10213" s="24"/>
      <c r="H10213" s="24"/>
    </row>
    <row r="10214" spans="2:8">
      <c r="B10214" s="24"/>
      <c r="C10214" s="24"/>
      <c r="D10214" s="24"/>
      <c r="E10214" s="24"/>
      <c r="F10214" s="29"/>
      <c r="G10214" s="24"/>
      <c r="H10214" s="24"/>
    </row>
    <row r="10215" spans="2:8">
      <c r="B10215" s="24"/>
      <c r="C10215" s="24"/>
      <c r="D10215" s="24"/>
      <c r="E10215" s="24"/>
      <c r="F10215" s="29"/>
      <c r="G10215" s="24"/>
      <c r="H10215" s="24"/>
    </row>
    <row r="10216" spans="2:8">
      <c r="B10216" s="24"/>
      <c r="C10216" s="24"/>
      <c r="D10216" s="24"/>
      <c r="E10216" s="24"/>
      <c r="F10216" s="29"/>
      <c r="G10216" s="24"/>
      <c r="H10216" s="24"/>
    </row>
    <row r="10217" spans="2:8">
      <c r="B10217" s="24"/>
      <c r="C10217" s="24"/>
      <c r="D10217" s="24"/>
      <c r="E10217" s="24"/>
      <c r="F10217" s="29"/>
      <c r="G10217" s="24"/>
      <c r="H10217" s="24"/>
    </row>
    <row r="10218" spans="2:8">
      <c r="B10218" s="24"/>
      <c r="C10218" s="24"/>
      <c r="D10218" s="24"/>
      <c r="E10218" s="24"/>
      <c r="F10218" s="29"/>
      <c r="G10218" s="24"/>
      <c r="H10218" s="24"/>
    </row>
    <row r="10219" spans="2:8">
      <c r="B10219" s="24"/>
      <c r="C10219" s="24"/>
      <c r="D10219" s="24"/>
      <c r="E10219" s="24"/>
      <c r="F10219" s="29"/>
      <c r="G10219" s="24"/>
      <c r="H10219" s="24"/>
    </row>
    <row r="10220" spans="2:8">
      <c r="B10220" s="24"/>
      <c r="C10220" s="24"/>
      <c r="D10220" s="24"/>
      <c r="E10220" s="24"/>
      <c r="F10220" s="29"/>
      <c r="G10220" s="24"/>
      <c r="H10220" s="24"/>
    </row>
    <row r="10221" spans="2:8">
      <c r="B10221" s="24"/>
      <c r="C10221" s="24"/>
      <c r="D10221" s="24"/>
      <c r="E10221" s="24"/>
      <c r="F10221" s="29"/>
      <c r="G10221" s="24"/>
      <c r="H10221" s="24"/>
    </row>
    <row r="10222" spans="2:8">
      <c r="B10222" s="24"/>
      <c r="C10222" s="24"/>
      <c r="D10222" s="24"/>
      <c r="E10222" s="24"/>
      <c r="F10222" s="29"/>
      <c r="G10222" s="24"/>
      <c r="H10222" s="24"/>
    </row>
    <row r="10223" spans="2:8">
      <c r="B10223" s="24"/>
      <c r="C10223" s="24"/>
      <c r="D10223" s="24"/>
      <c r="E10223" s="24"/>
      <c r="F10223" s="29"/>
      <c r="G10223" s="24"/>
      <c r="H10223" s="24"/>
    </row>
    <row r="10224" spans="2:8">
      <c r="B10224" s="24"/>
      <c r="C10224" s="24"/>
      <c r="D10224" s="24"/>
      <c r="E10224" s="24"/>
      <c r="F10224" s="29"/>
      <c r="G10224" s="24"/>
      <c r="H10224" s="24"/>
    </row>
    <row r="10225" spans="2:8">
      <c r="B10225" s="24"/>
      <c r="C10225" s="24"/>
      <c r="D10225" s="24"/>
      <c r="E10225" s="24"/>
      <c r="F10225" s="29"/>
      <c r="G10225" s="24"/>
      <c r="H10225" s="24"/>
    </row>
    <row r="10226" spans="2:8">
      <c r="B10226" s="24"/>
      <c r="C10226" s="24"/>
      <c r="D10226" s="24"/>
      <c r="E10226" s="24"/>
      <c r="F10226" s="29"/>
      <c r="G10226" s="24"/>
      <c r="H10226" s="24"/>
    </row>
    <row r="10227" spans="2:8">
      <c r="B10227" s="24"/>
      <c r="C10227" s="24"/>
      <c r="D10227" s="24"/>
      <c r="E10227" s="24"/>
      <c r="F10227" s="29"/>
      <c r="G10227" s="24"/>
      <c r="H10227" s="24"/>
    </row>
    <row r="10228" spans="2:8">
      <c r="B10228" s="24"/>
      <c r="C10228" s="24"/>
      <c r="D10228" s="24"/>
      <c r="E10228" s="24"/>
      <c r="F10228" s="29"/>
      <c r="G10228" s="24"/>
      <c r="H10228" s="24"/>
    </row>
    <row r="10229" spans="2:8">
      <c r="B10229" s="24"/>
      <c r="C10229" s="24"/>
      <c r="D10229" s="24"/>
      <c r="E10229" s="24"/>
      <c r="F10229" s="29"/>
      <c r="G10229" s="24"/>
      <c r="H10229" s="24"/>
    </row>
    <row r="10230" spans="2:8">
      <c r="B10230" s="24"/>
      <c r="C10230" s="24"/>
      <c r="D10230" s="24"/>
      <c r="E10230" s="24"/>
      <c r="F10230" s="29"/>
      <c r="G10230" s="24"/>
      <c r="H10230" s="24"/>
    </row>
    <row r="10231" spans="2:8">
      <c r="B10231" s="24"/>
      <c r="C10231" s="24"/>
      <c r="D10231" s="24"/>
      <c r="E10231" s="24"/>
      <c r="F10231" s="29"/>
      <c r="G10231" s="24"/>
      <c r="H10231" s="24"/>
    </row>
    <row r="10232" spans="2:8">
      <c r="B10232" s="24"/>
      <c r="C10232" s="24"/>
      <c r="D10232" s="24"/>
      <c r="E10232" s="24"/>
      <c r="F10232" s="29"/>
      <c r="G10232" s="24"/>
      <c r="H10232" s="24"/>
    </row>
    <row r="10233" spans="2:8">
      <c r="B10233" s="24"/>
      <c r="C10233" s="24"/>
      <c r="D10233" s="24"/>
      <c r="E10233" s="24"/>
      <c r="F10233" s="29"/>
      <c r="G10233" s="24"/>
      <c r="H10233" s="24"/>
    </row>
    <row r="10234" spans="2:8">
      <c r="B10234" s="24"/>
      <c r="C10234" s="24"/>
      <c r="D10234" s="24"/>
      <c r="E10234" s="24"/>
      <c r="F10234" s="29"/>
      <c r="G10234" s="24"/>
      <c r="H10234" s="24"/>
    </row>
    <row r="10235" spans="2:8">
      <c r="B10235" s="24"/>
      <c r="C10235" s="24"/>
      <c r="D10235" s="24"/>
      <c r="E10235" s="24"/>
      <c r="F10235" s="29"/>
      <c r="G10235" s="24"/>
      <c r="H10235" s="24"/>
    </row>
    <row r="10236" spans="2:8">
      <c r="B10236" s="24"/>
      <c r="C10236" s="24"/>
      <c r="D10236" s="24"/>
      <c r="E10236" s="24"/>
      <c r="F10236" s="29"/>
      <c r="G10236" s="24"/>
      <c r="H10236" s="24"/>
    </row>
    <row r="10237" spans="2:8">
      <c r="B10237" s="24"/>
      <c r="C10237" s="24"/>
      <c r="D10237" s="24"/>
      <c r="E10237" s="24"/>
      <c r="F10237" s="29"/>
      <c r="G10237" s="24"/>
      <c r="H10237" s="24"/>
    </row>
    <row r="10238" spans="2:8">
      <c r="B10238" s="24"/>
      <c r="C10238" s="24"/>
      <c r="D10238" s="24"/>
      <c r="E10238" s="24"/>
      <c r="F10238" s="29"/>
      <c r="G10238" s="24"/>
      <c r="H10238" s="24"/>
    </row>
    <row r="10239" spans="2:8">
      <c r="B10239" s="24"/>
      <c r="C10239" s="24"/>
      <c r="D10239" s="24"/>
      <c r="E10239" s="24"/>
      <c r="F10239" s="29"/>
      <c r="G10239" s="24"/>
      <c r="H10239" s="24"/>
    </row>
    <row r="10240" spans="2:8">
      <c r="B10240" s="24"/>
      <c r="C10240" s="24"/>
      <c r="D10240" s="24"/>
      <c r="E10240" s="24"/>
      <c r="F10240" s="29"/>
      <c r="G10240" s="24"/>
      <c r="H10240" s="24"/>
    </row>
    <row r="10241" spans="2:8">
      <c r="B10241" s="24"/>
      <c r="C10241" s="24"/>
      <c r="D10241" s="24"/>
      <c r="E10241" s="24"/>
      <c r="F10241" s="29"/>
      <c r="G10241" s="24"/>
      <c r="H10241" s="24"/>
    </row>
    <row r="10242" spans="2:8">
      <c r="B10242" s="24"/>
      <c r="C10242" s="24"/>
      <c r="D10242" s="24"/>
      <c r="E10242" s="24"/>
      <c r="F10242" s="29"/>
      <c r="G10242" s="24"/>
      <c r="H10242" s="24"/>
    </row>
    <row r="10243" spans="2:8">
      <c r="B10243" s="24"/>
      <c r="C10243" s="24"/>
      <c r="D10243" s="24"/>
      <c r="E10243" s="24"/>
      <c r="F10243" s="29"/>
      <c r="G10243" s="24"/>
      <c r="H10243" s="24"/>
    </row>
    <row r="10244" spans="2:8">
      <c r="B10244" s="24"/>
      <c r="C10244" s="24"/>
      <c r="D10244" s="24"/>
      <c r="E10244" s="24"/>
      <c r="F10244" s="29"/>
      <c r="G10244" s="24"/>
      <c r="H10244" s="24"/>
    </row>
    <row r="10245" spans="2:8">
      <c r="B10245" s="24"/>
      <c r="C10245" s="24"/>
      <c r="D10245" s="24"/>
      <c r="E10245" s="24"/>
      <c r="F10245" s="29"/>
      <c r="G10245" s="24"/>
      <c r="H10245" s="24"/>
    </row>
    <row r="10246" spans="2:8">
      <c r="B10246" s="24"/>
      <c r="C10246" s="24"/>
      <c r="D10246" s="24"/>
      <c r="E10246" s="24"/>
      <c r="F10246" s="29"/>
      <c r="G10246" s="24"/>
      <c r="H10246" s="24"/>
    </row>
    <row r="10247" spans="2:8">
      <c r="B10247" s="24"/>
      <c r="C10247" s="24"/>
      <c r="D10247" s="24"/>
      <c r="E10247" s="24"/>
      <c r="F10247" s="29"/>
      <c r="G10247" s="24"/>
      <c r="H10247" s="24"/>
    </row>
    <row r="10248" spans="2:8">
      <c r="B10248" s="24"/>
      <c r="C10248" s="24"/>
      <c r="D10248" s="24"/>
      <c r="E10248" s="24"/>
      <c r="F10248" s="29"/>
      <c r="G10248" s="24"/>
      <c r="H10248" s="24"/>
    </row>
    <row r="10249" spans="2:8">
      <c r="B10249" s="24"/>
      <c r="C10249" s="24"/>
      <c r="D10249" s="24"/>
      <c r="E10249" s="24"/>
      <c r="F10249" s="29"/>
      <c r="G10249" s="24"/>
      <c r="H10249" s="24"/>
    </row>
    <row r="10250" spans="2:8">
      <c r="B10250" s="24"/>
      <c r="C10250" s="24"/>
      <c r="D10250" s="24"/>
      <c r="E10250" s="24"/>
      <c r="F10250" s="29"/>
      <c r="G10250" s="24"/>
      <c r="H10250" s="24"/>
    </row>
    <row r="10251" spans="2:8">
      <c r="B10251" s="24"/>
      <c r="C10251" s="24"/>
      <c r="D10251" s="24"/>
      <c r="E10251" s="24"/>
      <c r="F10251" s="29"/>
      <c r="G10251" s="24"/>
      <c r="H10251" s="24"/>
    </row>
    <row r="10252" spans="2:8">
      <c r="B10252" s="24"/>
      <c r="C10252" s="24"/>
      <c r="D10252" s="24"/>
      <c r="E10252" s="24"/>
      <c r="F10252" s="29"/>
      <c r="G10252" s="24"/>
      <c r="H10252" s="24"/>
    </row>
    <row r="10253" spans="2:8">
      <c r="B10253" s="24"/>
      <c r="C10253" s="24"/>
      <c r="D10253" s="24"/>
      <c r="E10253" s="24"/>
      <c r="F10253" s="29"/>
      <c r="G10253" s="24"/>
      <c r="H10253" s="24"/>
    </row>
    <row r="10254" spans="2:8">
      <c r="B10254" s="24"/>
      <c r="C10254" s="24"/>
      <c r="D10254" s="24"/>
      <c r="E10254" s="24"/>
      <c r="F10254" s="29"/>
      <c r="G10254" s="24"/>
      <c r="H10254" s="24"/>
    </row>
    <row r="10255" spans="2:8">
      <c r="B10255" s="24"/>
      <c r="C10255" s="24"/>
      <c r="D10255" s="24"/>
      <c r="E10255" s="24"/>
      <c r="F10255" s="29"/>
      <c r="G10255" s="24"/>
      <c r="H10255" s="24"/>
    </row>
    <row r="10256" spans="2:8">
      <c r="B10256" s="24"/>
      <c r="C10256" s="24"/>
      <c r="D10256" s="24"/>
      <c r="E10256" s="24"/>
      <c r="F10256" s="29"/>
      <c r="G10256" s="24"/>
      <c r="H10256" s="24"/>
    </row>
    <row r="10257" spans="2:8">
      <c r="B10257" s="24"/>
      <c r="C10257" s="24"/>
      <c r="D10257" s="24"/>
      <c r="E10257" s="24"/>
      <c r="F10257" s="29"/>
      <c r="G10257" s="24"/>
      <c r="H10257" s="24"/>
    </row>
    <row r="10258" spans="2:8">
      <c r="B10258" s="24"/>
      <c r="C10258" s="24"/>
      <c r="D10258" s="24"/>
      <c r="E10258" s="24"/>
      <c r="F10258" s="29"/>
      <c r="G10258" s="24"/>
      <c r="H10258" s="24"/>
    </row>
    <row r="10259" spans="2:8">
      <c r="B10259" s="24"/>
      <c r="C10259" s="24"/>
      <c r="D10259" s="24"/>
      <c r="E10259" s="24"/>
      <c r="F10259" s="29"/>
      <c r="G10259" s="24"/>
      <c r="H10259" s="24"/>
    </row>
    <row r="10260" spans="2:8">
      <c r="B10260" s="24"/>
      <c r="C10260" s="24"/>
      <c r="D10260" s="24"/>
      <c r="E10260" s="24"/>
      <c r="F10260" s="29"/>
      <c r="G10260" s="24"/>
      <c r="H10260" s="24"/>
    </row>
    <row r="10261" spans="2:8">
      <c r="B10261" s="24"/>
      <c r="C10261" s="24"/>
      <c r="D10261" s="24"/>
      <c r="E10261" s="24"/>
      <c r="F10261" s="29"/>
      <c r="G10261" s="24"/>
      <c r="H10261" s="24"/>
    </row>
    <row r="10262" spans="2:8">
      <c r="B10262" s="24"/>
      <c r="C10262" s="24"/>
      <c r="D10262" s="24"/>
      <c r="E10262" s="24"/>
      <c r="F10262" s="29"/>
      <c r="G10262" s="24"/>
      <c r="H10262" s="24"/>
    </row>
    <row r="10263" spans="2:8">
      <c r="B10263" s="24"/>
      <c r="C10263" s="24"/>
      <c r="D10263" s="24"/>
      <c r="E10263" s="24"/>
      <c r="F10263" s="29"/>
      <c r="G10263" s="24"/>
      <c r="H10263" s="24"/>
    </row>
    <row r="10264" spans="2:8">
      <c r="B10264" s="24"/>
      <c r="C10264" s="24"/>
      <c r="D10264" s="24"/>
      <c r="E10264" s="24"/>
      <c r="F10264" s="29"/>
      <c r="G10264" s="24"/>
      <c r="H10264" s="24"/>
    </row>
    <row r="10265" spans="2:8">
      <c r="B10265" s="24"/>
      <c r="C10265" s="24"/>
      <c r="D10265" s="24"/>
      <c r="E10265" s="24"/>
      <c r="F10265" s="29"/>
      <c r="G10265" s="24"/>
      <c r="H10265" s="24"/>
    </row>
    <row r="10266" spans="2:8">
      <c r="B10266" s="24"/>
      <c r="C10266" s="24"/>
      <c r="D10266" s="24"/>
      <c r="E10266" s="24"/>
      <c r="F10266" s="29"/>
      <c r="G10266" s="24"/>
      <c r="H10266" s="24"/>
    </row>
    <row r="10267" spans="2:8">
      <c r="B10267" s="24"/>
      <c r="C10267" s="24"/>
      <c r="D10267" s="24"/>
      <c r="E10267" s="24"/>
      <c r="F10267" s="29"/>
      <c r="G10267" s="24"/>
      <c r="H10267" s="24"/>
    </row>
    <row r="10268" spans="2:8">
      <c r="B10268" s="24"/>
      <c r="C10268" s="24"/>
      <c r="D10268" s="24"/>
      <c r="E10268" s="24"/>
      <c r="F10268" s="29"/>
      <c r="G10268" s="24"/>
      <c r="H10268" s="24"/>
    </row>
    <row r="10269" spans="2:8">
      <c r="B10269" s="24"/>
      <c r="C10269" s="24"/>
      <c r="D10269" s="24"/>
      <c r="E10269" s="24"/>
      <c r="F10269" s="29"/>
      <c r="G10269" s="24"/>
      <c r="H10269" s="24"/>
    </row>
    <row r="10270" spans="2:8">
      <c r="B10270" s="24"/>
      <c r="C10270" s="24"/>
      <c r="D10270" s="24"/>
      <c r="E10270" s="24"/>
      <c r="F10270" s="29"/>
      <c r="G10270" s="24"/>
      <c r="H10270" s="24"/>
    </row>
    <row r="10271" spans="2:8">
      <c r="B10271" s="24"/>
      <c r="C10271" s="24"/>
      <c r="D10271" s="24"/>
      <c r="E10271" s="24"/>
      <c r="F10271" s="29"/>
      <c r="G10271" s="24"/>
      <c r="H10271" s="24"/>
    </row>
    <row r="10272" spans="2:8">
      <c r="B10272" s="24"/>
      <c r="C10272" s="24"/>
      <c r="D10272" s="24"/>
      <c r="E10272" s="24"/>
      <c r="F10272" s="29"/>
      <c r="G10272" s="24"/>
      <c r="H10272" s="24"/>
    </row>
    <row r="10273" spans="2:8">
      <c r="B10273" s="24"/>
      <c r="C10273" s="24"/>
      <c r="D10273" s="24"/>
      <c r="E10273" s="24"/>
      <c r="F10273" s="29"/>
      <c r="G10273" s="24"/>
      <c r="H10273" s="24"/>
    </row>
    <row r="10274" spans="2:8">
      <c r="B10274" s="24"/>
      <c r="C10274" s="24"/>
      <c r="D10274" s="24"/>
      <c r="E10274" s="24"/>
      <c r="F10274" s="29"/>
      <c r="G10274" s="24"/>
      <c r="H10274" s="24"/>
    </row>
    <row r="10275" spans="2:8">
      <c r="B10275" s="24"/>
      <c r="C10275" s="24"/>
      <c r="D10275" s="24"/>
      <c r="E10275" s="24"/>
      <c r="F10275" s="29"/>
      <c r="G10275" s="24"/>
      <c r="H10275" s="24"/>
    </row>
    <row r="10276" spans="2:8">
      <c r="B10276" s="24"/>
      <c r="C10276" s="24"/>
      <c r="D10276" s="24"/>
      <c r="E10276" s="24"/>
      <c r="F10276" s="29"/>
      <c r="G10276" s="24"/>
      <c r="H10276" s="24"/>
    </row>
    <row r="10277" spans="2:8">
      <c r="B10277" s="24"/>
      <c r="C10277" s="24"/>
      <c r="D10277" s="24"/>
      <c r="E10277" s="24"/>
      <c r="F10277" s="29"/>
      <c r="G10277" s="24"/>
      <c r="H10277" s="24"/>
    </row>
    <row r="10278" spans="2:8">
      <c r="B10278" s="24"/>
      <c r="C10278" s="24"/>
      <c r="D10278" s="24"/>
      <c r="E10278" s="24"/>
      <c r="F10278" s="29"/>
      <c r="G10278" s="24"/>
      <c r="H10278" s="24"/>
    </row>
    <row r="10279" spans="2:8">
      <c r="B10279" s="24"/>
      <c r="C10279" s="24"/>
      <c r="D10279" s="24"/>
      <c r="E10279" s="24"/>
      <c r="F10279" s="29"/>
      <c r="G10279" s="24"/>
      <c r="H10279" s="24"/>
    </row>
    <row r="10280" spans="2:8">
      <c r="B10280" s="24"/>
      <c r="C10280" s="24"/>
      <c r="D10280" s="24"/>
      <c r="E10280" s="24"/>
      <c r="F10280" s="29"/>
      <c r="G10280" s="24"/>
      <c r="H10280" s="24"/>
    </row>
    <row r="10281" spans="2:8">
      <c r="B10281" s="24"/>
      <c r="C10281" s="24"/>
      <c r="D10281" s="24"/>
      <c r="E10281" s="24"/>
      <c r="F10281" s="29"/>
      <c r="G10281" s="24"/>
      <c r="H10281" s="24"/>
    </row>
    <row r="10282" spans="2:8">
      <c r="B10282" s="24"/>
      <c r="C10282" s="24"/>
      <c r="D10282" s="24"/>
      <c r="E10282" s="24"/>
      <c r="F10282" s="29"/>
      <c r="G10282" s="24"/>
      <c r="H10282" s="24"/>
    </row>
    <row r="10283" spans="2:8">
      <c r="B10283" s="24"/>
      <c r="C10283" s="24"/>
      <c r="D10283" s="24"/>
      <c r="E10283" s="24"/>
      <c r="F10283" s="29"/>
      <c r="G10283" s="24"/>
      <c r="H10283" s="24"/>
    </row>
    <row r="10284" spans="2:8">
      <c r="B10284" s="24"/>
      <c r="C10284" s="24"/>
      <c r="D10284" s="24"/>
      <c r="E10284" s="24"/>
      <c r="F10284" s="29"/>
      <c r="G10284" s="24"/>
      <c r="H10284" s="24"/>
    </row>
    <row r="10285" spans="2:8">
      <c r="B10285" s="24"/>
      <c r="C10285" s="24"/>
      <c r="D10285" s="24"/>
      <c r="E10285" s="24"/>
      <c r="F10285" s="29"/>
      <c r="G10285" s="24"/>
      <c r="H10285" s="24"/>
    </row>
    <row r="10286" spans="2:8">
      <c r="B10286" s="24"/>
      <c r="C10286" s="24"/>
      <c r="D10286" s="24"/>
      <c r="E10286" s="24"/>
      <c r="F10286" s="29"/>
      <c r="G10286" s="24"/>
      <c r="H10286" s="24"/>
    </row>
    <row r="10287" spans="2:8">
      <c r="B10287" s="24"/>
      <c r="C10287" s="24"/>
      <c r="D10287" s="24"/>
      <c r="E10287" s="24"/>
      <c r="F10287" s="29"/>
      <c r="G10287" s="24"/>
      <c r="H10287" s="24"/>
    </row>
    <row r="10288" spans="2:8">
      <c r="B10288" s="24"/>
      <c r="C10288" s="24"/>
      <c r="D10288" s="24"/>
      <c r="E10288" s="24"/>
      <c r="F10288" s="29"/>
      <c r="G10288" s="24"/>
      <c r="H10288" s="24"/>
    </row>
    <row r="10289" spans="2:8">
      <c r="B10289" s="24"/>
      <c r="C10289" s="24"/>
      <c r="D10289" s="24"/>
      <c r="E10289" s="24"/>
      <c r="F10289" s="29"/>
      <c r="G10289" s="24"/>
      <c r="H10289" s="24"/>
    </row>
    <row r="10290" spans="2:8">
      <c r="B10290" s="24"/>
      <c r="C10290" s="24"/>
      <c r="D10290" s="24"/>
      <c r="E10290" s="24"/>
      <c r="F10290" s="29"/>
      <c r="G10290" s="24"/>
      <c r="H10290" s="24"/>
    </row>
    <row r="10291" spans="2:8">
      <c r="B10291" s="24"/>
      <c r="C10291" s="24"/>
      <c r="D10291" s="24"/>
      <c r="E10291" s="24"/>
      <c r="F10291" s="29"/>
      <c r="G10291" s="24"/>
      <c r="H10291" s="24"/>
    </row>
    <row r="10292" spans="2:8">
      <c r="B10292" s="24"/>
      <c r="C10292" s="24"/>
      <c r="D10292" s="24"/>
      <c r="E10292" s="24"/>
      <c r="F10292" s="29"/>
      <c r="G10292" s="24"/>
      <c r="H10292" s="24"/>
    </row>
    <row r="10293" spans="2:8">
      <c r="B10293" s="24"/>
      <c r="C10293" s="24"/>
      <c r="D10293" s="24"/>
      <c r="E10293" s="24"/>
      <c r="F10293" s="29"/>
      <c r="G10293" s="24"/>
      <c r="H10293" s="24"/>
    </row>
    <row r="10294" spans="2:8">
      <c r="B10294" s="24"/>
      <c r="C10294" s="24"/>
      <c r="D10294" s="24"/>
      <c r="E10294" s="24"/>
      <c r="F10294" s="29"/>
      <c r="G10294" s="24"/>
      <c r="H10294" s="24"/>
    </row>
    <row r="10295" spans="2:8">
      <c r="B10295" s="24"/>
      <c r="C10295" s="24"/>
      <c r="D10295" s="24"/>
      <c r="E10295" s="24"/>
      <c r="F10295" s="29"/>
      <c r="G10295" s="24"/>
      <c r="H10295" s="24"/>
    </row>
    <row r="10296" spans="2:8">
      <c r="B10296" s="24"/>
      <c r="C10296" s="24"/>
      <c r="D10296" s="24"/>
      <c r="E10296" s="24"/>
      <c r="F10296" s="29"/>
      <c r="G10296" s="24"/>
      <c r="H10296" s="24"/>
    </row>
    <row r="10297" spans="2:8">
      <c r="B10297" s="24"/>
      <c r="C10297" s="24"/>
      <c r="D10297" s="24"/>
      <c r="E10297" s="24"/>
      <c r="F10297" s="29"/>
      <c r="G10297" s="24"/>
      <c r="H10297" s="24"/>
    </row>
    <row r="10298" spans="2:8">
      <c r="B10298" s="24"/>
      <c r="C10298" s="24"/>
      <c r="D10298" s="24"/>
      <c r="E10298" s="24"/>
      <c r="F10298" s="29"/>
      <c r="G10298" s="24"/>
      <c r="H10298" s="24"/>
    </row>
    <row r="10299" spans="2:8">
      <c r="B10299" s="24"/>
      <c r="C10299" s="24"/>
      <c r="D10299" s="24"/>
      <c r="E10299" s="24"/>
      <c r="F10299" s="29"/>
      <c r="G10299" s="24"/>
      <c r="H10299" s="24"/>
    </row>
    <row r="10300" spans="2:8">
      <c r="B10300" s="24"/>
      <c r="C10300" s="24"/>
      <c r="D10300" s="24"/>
      <c r="E10300" s="24"/>
      <c r="F10300" s="29"/>
      <c r="G10300" s="24"/>
      <c r="H10300" s="24"/>
    </row>
    <row r="10301" spans="2:8">
      <c r="B10301" s="24"/>
      <c r="C10301" s="24"/>
      <c r="D10301" s="24"/>
      <c r="E10301" s="24"/>
      <c r="F10301" s="29"/>
      <c r="G10301" s="24"/>
      <c r="H10301" s="24"/>
    </row>
    <row r="10302" spans="2:8">
      <c r="B10302" s="24"/>
      <c r="C10302" s="24"/>
      <c r="D10302" s="24"/>
      <c r="E10302" s="24"/>
      <c r="F10302" s="29"/>
      <c r="G10302" s="24"/>
      <c r="H10302" s="24"/>
    </row>
    <row r="10303" spans="2:8">
      <c r="B10303" s="24"/>
      <c r="C10303" s="24"/>
      <c r="D10303" s="24"/>
      <c r="E10303" s="24"/>
      <c r="F10303" s="29"/>
      <c r="G10303" s="24"/>
      <c r="H10303" s="24"/>
    </row>
    <row r="10304" spans="2:8">
      <c r="B10304" s="24"/>
      <c r="C10304" s="24"/>
      <c r="D10304" s="24"/>
      <c r="E10304" s="24"/>
      <c r="F10304" s="29"/>
      <c r="G10304" s="24"/>
      <c r="H10304" s="24"/>
    </row>
    <row r="10305" spans="2:8">
      <c r="B10305" s="24"/>
      <c r="C10305" s="24"/>
      <c r="D10305" s="24"/>
      <c r="E10305" s="24"/>
      <c r="F10305" s="29"/>
      <c r="G10305" s="24"/>
      <c r="H10305" s="24"/>
    </row>
    <row r="10306" spans="2:8">
      <c r="B10306" s="24"/>
      <c r="C10306" s="24"/>
      <c r="D10306" s="24"/>
      <c r="E10306" s="24"/>
      <c r="F10306" s="29"/>
      <c r="G10306" s="24"/>
      <c r="H10306" s="24"/>
    </row>
    <row r="10307" spans="2:8">
      <c r="B10307" s="24"/>
      <c r="C10307" s="24"/>
      <c r="D10307" s="24"/>
      <c r="E10307" s="24"/>
      <c r="F10307" s="29"/>
      <c r="G10307" s="24"/>
      <c r="H10307" s="24"/>
    </row>
    <row r="10308" spans="2:8">
      <c r="B10308" s="24"/>
      <c r="C10308" s="24"/>
      <c r="D10308" s="24"/>
      <c r="E10308" s="24"/>
      <c r="F10308" s="29"/>
      <c r="G10308" s="24"/>
      <c r="H10308" s="24"/>
    </row>
    <row r="10309" spans="2:8">
      <c r="B10309" s="24"/>
      <c r="C10309" s="24"/>
      <c r="D10309" s="24"/>
      <c r="E10309" s="24"/>
      <c r="F10309" s="29"/>
      <c r="G10309" s="24"/>
      <c r="H10309" s="24"/>
    </row>
    <row r="10310" spans="2:8">
      <c r="B10310" s="24"/>
      <c r="C10310" s="24"/>
      <c r="D10310" s="24"/>
      <c r="E10310" s="24"/>
      <c r="F10310" s="29"/>
      <c r="G10310" s="24"/>
      <c r="H10310" s="24"/>
    </row>
    <row r="10311" spans="2:8">
      <c r="B10311" s="24"/>
      <c r="C10311" s="24"/>
      <c r="D10311" s="24"/>
      <c r="E10311" s="24"/>
      <c r="F10311" s="29"/>
      <c r="G10311" s="24"/>
      <c r="H10311" s="24"/>
    </row>
    <row r="10312" spans="2:8">
      <c r="B10312" s="24"/>
      <c r="C10312" s="24"/>
      <c r="D10312" s="24"/>
      <c r="E10312" s="24"/>
      <c r="F10312" s="29"/>
      <c r="G10312" s="24"/>
      <c r="H10312" s="24"/>
    </row>
    <row r="10313" spans="2:8">
      <c r="B10313" s="24"/>
      <c r="C10313" s="24"/>
      <c r="D10313" s="24"/>
      <c r="E10313" s="24"/>
      <c r="F10313" s="29"/>
      <c r="G10313" s="24"/>
      <c r="H10313" s="24"/>
    </row>
    <row r="10314" spans="2:8">
      <c r="B10314" s="24"/>
      <c r="C10314" s="24"/>
      <c r="D10314" s="24"/>
      <c r="E10314" s="24"/>
      <c r="F10314" s="29"/>
      <c r="G10314" s="24"/>
      <c r="H10314" s="24"/>
    </row>
    <row r="10315" spans="2:8">
      <c r="B10315" s="24"/>
      <c r="C10315" s="24"/>
      <c r="D10315" s="24"/>
      <c r="E10315" s="24"/>
      <c r="F10315" s="29"/>
      <c r="G10315" s="24"/>
      <c r="H10315" s="24"/>
    </row>
    <row r="10316" spans="2:8">
      <c r="B10316" s="24"/>
      <c r="C10316" s="24"/>
      <c r="D10316" s="24"/>
      <c r="E10316" s="24"/>
      <c r="F10316" s="29"/>
      <c r="G10316" s="24"/>
      <c r="H10316" s="24"/>
    </row>
    <row r="10317" spans="2:8">
      <c r="B10317" s="24"/>
      <c r="C10317" s="24"/>
      <c r="D10317" s="24"/>
      <c r="E10317" s="24"/>
      <c r="F10317" s="29"/>
      <c r="G10317" s="24"/>
      <c r="H10317" s="24"/>
    </row>
    <row r="10318" spans="2:8">
      <c r="B10318" s="24"/>
      <c r="C10318" s="24"/>
      <c r="D10318" s="24"/>
      <c r="E10318" s="24"/>
      <c r="F10318" s="29"/>
      <c r="G10318" s="24"/>
      <c r="H10318" s="24"/>
    </row>
    <row r="10319" spans="2:8">
      <c r="B10319" s="24"/>
      <c r="C10319" s="24"/>
      <c r="D10319" s="24"/>
      <c r="E10319" s="24"/>
      <c r="F10319" s="29"/>
      <c r="G10319" s="24"/>
      <c r="H10319" s="24"/>
    </row>
    <row r="10320" spans="2:8">
      <c r="B10320" s="24"/>
      <c r="C10320" s="24"/>
      <c r="D10320" s="24"/>
      <c r="E10320" s="24"/>
      <c r="F10320" s="29"/>
      <c r="G10320" s="24"/>
      <c r="H10320" s="24"/>
    </row>
    <row r="10321" spans="2:8">
      <c r="B10321" s="24"/>
      <c r="C10321" s="24"/>
      <c r="D10321" s="24"/>
      <c r="E10321" s="24"/>
      <c r="F10321" s="29"/>
      <c r="G10321" s="24"/>
      <c r="H10321" s="24"/>
    </row>
    <row r="10322" spans="2:8">
      <c r="B10322" s="24"/>
      <c r="C10322" s="24"/>
      <c r="D10322" s="24"/>
      <c r="E10322" s="24"/>
      <c r="F10322" s="29"/>
      <c r="G10322" s="24"/>
      <c r="H10322" s="24"/>
    </row>
    <row r="10323" spans="2:8">
      <c r="B10323" s="24"/>
      <c r="C10323" s="24"/>
      <c r="D10323" s="24"/>
      <c r="E10323" s="24"/>
      <c r="F10323" s="29"/>
      <c r="G10323" s="24"/>
      <c r="H10323" s="24"/>
    </row>
    <row r="10324" spans="2:8">
      <c r="B10324" s="24"/>
      <c r="C10324" s="24"/>
      <c r="D10324" s="24"/>
      <c r="E10324" s="24"/>
      <c r="F10324" s="29"/>
      <c r="G10324" s="24"/>
      <c r="H10324" s="24"/>
    </row>
    <row r="10325" spans="2:8">
      <c r="B10325" s="24"/>
      <c r="C10325" s="24"/>
      <c r="D10325" s="24"/>
      <c r="E10325" s="24"/>
      <c r="F10325" s="29"/>
      <c r="G10325" s="24"/>
      <c r="H10325" s="24"/>
    </row>
    <row r="10326" spans="2:8">
      <c r="B10326" s="24"/>
      <c r="C10326" s="24"/>
      <c r="D10326" s="24"/>
      <c r="E10326" s="24"/>
      <c r="F10326" s="29"/>
      <c r="G10326" s="24"/>
      <c r="H10326" s="24"/>
    </row>
    <row r="10327" spans="2:8">
      <c r="B10327" s="24"/>
      <c r="C10327" s="24"/>
      <c r="D10327" s="24"/>
      <c r="E10327" s="24"/>
      <c r="F10327" s="29"/>
      <c r="G10327" s="24"/>
      <c r="H10327" s="24"/>
    </row>
    <row r="10328" spans="2:8">
      <c r="B10328" s="24"/>
      <c r="C10328" s="24"/>
      <c r="D10328" s="24"/>
      <c r="E10328" s="24"/>
      <c r="F10328" s="29"/>
      <c r="G10328" s="24"/>
      <c r="H10328" s="24"/>
    </row>
    <row r="10329" spans="2:8">
      <c r="B10329" s="24"/>
      <c r="C10329" s="24"/>
      <c r="D10329" s="24"/>
      <c r="E10329" s="24"/>
      <c r="F10329" s="29"/>
      <c r="G10329" s="24"/>
      <c r="H10329" s="24"/>
    </row>
    <row r="10330" spans="2:8">
      <c r="B10330" s="24"/>
      <c r="C10330" s="24"/>
      <c r="D10330" s="24"/>
      <c r="E10330" s="24"/>
      <c r="F10330" s="29"/>
      <c r="G10330" s="24"/>
      <c r="H10330" s="24"/>
    </row>
    <row r="10331" spans="2:8">
      <c r="B10331" s="24"/>
      <c r="C10331" s="24"/>
      <c r="D10331" s="24"/>
      <c r="E10331" s="24"/>
      <c r="F10331" s="29"/>
      <c r="G10331" s="24"/>
      <c r="H10331" s="24"/>
    </row>
    <row r="10332" spans="2:8">
      <c r="B10332" s="24"/>
      <c r="C10332" s="24"/>
      <c r="D10332" s="24"/>
      <c r="E10332" s="24"/>
      <c r="F10332" s="29"/>
      <c r="G10332" s="24"/>
      <c r="H10332" s="24"/>
    </row>
    <row r="10333" spans="2:8">
      <c r="B10333" s="24"/>
      <c r="C10333" s="24"/>
      <c r="D10333" s="24"/>
      <c r="E10333" s="24"/>
      <c r="F10333" s="29"/>
      <c r="G10333" s="24"/>
      <c r="H10333" s="24"/>
    </row>
    <row r="10334" spans="2:8">
      <c r="B10334" s="24"/>
      <c r="C10334" s="24"/>
      <c r="D10334" s="24"/>
      <c r="E10334" s="24"/>
      <c r="F10334" s="29"/>
      <c r="G10334" s="24"/>
      <c r="H10334" s="24"/>
    </row>
    <row r="10335" spans="2:8">
      <c r="B10335" s="24"/>
      <c r="C10335" s="24"/>
      <c r="D10335" s="24"/>
      <c r="E10335" s="24"/>
      <c r="F10335" s="29"/>
      <c r="G10335" s="24"/>
      <c r="H10335" s="24"/>
    </row>
    <row r="10336" spans="2:8">
      <c r="B10336" s="24"/>
      <c r="C10336" s="24"/>
      <c r="D10336" s="24"/>
      <c r="E10336" s="24"/>
      <c r="F10336" s="29"/>
      <c r="G10336" s="24"/>
      <c r="H10336" s="24"/>
    </row>
    <row r="10337" spans="2:8">
      <c r="B10337" s="24"/>
      <c r="C10337" s="24"/>
      <c r="D10337" s="24"/>
      <c r="E10337" s="24"/>
      <c r="F10337" s="29"/>
      <c r="G10337" s="24"/>
      <c r="H10337" s="24"/>
    </row>
    <row r="10338" spans="2:8">
      <c r="B10338" s="24"/>
      <c r="C10338" s="24"/>
      <c r="D10338" s="24"/>
      <c r="E10338" s="24"/>
      <c r="F10338" s="29"/>
      <c r="G10338" s="24"/>
      <c r="H10338" s="24"/>
    </row>
    <row r="10339" spans="2:8">
      <c r="B10339" s="24"/>
      <c r="C10339" s="24"/>
      <c r="D10339" s="24"/>
      <c r="E10339" s="24"/>
      <c r="F10339" s="29"/>
      <c r="G10339" s="24"/>
      <c r="H10339" s="24"/>
    </row>
    <row r="10340" spans="2:8">
      <c r="B10340" s="24"/>
      <c r="C10340" s="24"/>
      <c r="D10340" s="24"/>
      <c r="E10340" s="24"/>
      <c r="F10340" s="29"/>
      <c r="G10340" s="24"/>
      <c r="H10340" s="24"/>
    </row>
    <row r="10341" spans="2:8">
      <c r="B10341" s="24"/>
      <c r="C10341" s="24"/>
      <c r="D10341" s="24"/>
      <c r="E10341" s="24"/>
      <c r="F10341" s="29"/>
      <c r="G10341" s="24"/>
      <c r="H10341" s="24"/>
    </row>
    <row r="10342" spans="2:8">
      <c r="B10342" s="24"/>
      <c r="C10342" s="24"/>
      <c r="D10342" s="24"/>
      <c r="E10342" s="24"/>
      <c r="F10342" s="29"/>
      <c r="G10342" s="24"/>
      <c r="H10342" s="24"/>
    </row>
    <row r="10343" spans="2:8">
      <c r="B10343" s="24"/>
      <c r="C10343" s="24"/>
      <c r="D10343" s="24"/>
      <c r="E10343" s="24"/>
      <c r="F10343" s="29"/>
      <c r="G10343" s="24"/>
      <c r="H10343" s="24"/>
    </row>
    <row r="10344" spans="2:8">
      <c r="B10344" s="24"/>
      <c r="C10344" s="24"/>
      <c r="D10344" s="24"/>
      <c r="E10344" s="24"/>
      <c r="F10344" s="29"/>
      <c r="G10344" s="24"/>
      <c r="H10344" s="24"/>
    </row>
    <row r="10345" spans="2:8">
      <c r="B10345" s="24"/>
      <c r="C10345" s="24"/>
      <c r="D10345" s="24"/>
      <c r="E10345" s="24"/>
      <c r="F10345" s="29"/>
      <c r="G10345" s="24"/>
      <c r="H10345" s="24"/>
    </row>
    <row r="10346" spans="2:8">
      <c r="B10346" s="24"/>
      <c r="C10346" s="24"/>
      <c r="D10346" s="24"/>
      <c r="E10346" s="24"/>
      <c r="F10346" s="29"/>
      <c r="G10346" s="24"/>
      <c r="H10346" s="24"/>
    </row>
    <row r="10347" spans="2:8">
      <c r="B10347" s="24"/>
      <c r="C10347" s="24"/>
      <c r="D10347" s="24"/>
      <c r="E10347" s="24"/>
      <c r="F10347" s="29"/>
      <c r="G10347" s="24"/>
      <c r="H10347" s="24"/>
    </row>
    <row r="10348" spans="2:8">
      <c r="B10348" s="24"/>
      <c r="C10348" s="24"/>
      <c r="D10348" s="24"/>
      <c r="E10348" s="24"/>
      <c r="F10348" s="29"/>
      <c r="G10348" s="24"/>
      <c r="H10348" s="24"/>
    </row>
    <row r="10349" spans="2:8">
      <c r="B10349" s="24"/>
      <c r="C10349" s="24"/>
      <c r="D10349" s="24"/>
      <c r="E10349" s="24"/>
      <c r="F10349" s="29"/>
      <c r="G10349" s="24"/>
      <c r="H10349" s="24"/>
    </row>
    <row r="10350" spans="2:8">
      <c r="B10350" s="24"/>
      <c r="C10350" s="24"/>
      <c r="D10350" s="24"/>
      <c r="E10350" s="24"/>
      <c r="F10350" s="29"/>
      <c r="G10350" s="24"/>
      <c r="H10350" s="24"/>
    </row>
    <row r="10351" spans="2:8">
      <c r="B10351" s="24"/>
      <c r="C10351" s="24"/>
      <c r="D10351" s="24"/>
      <c r="E10351" s="24"/>
      <c r="F10351" s="29"/>
      <c r="G10351" s="24"/>
      <c r="H10351" s="24"/>
    </row>
    <row r="10352" spans="2:8">
      <c r="B10352" s="24"/>
      <c r="C10352" s="24"/>
      <c r="D10352" s="24"/>
      <c r="E10352" s="24"/>
      <c r="F10352" s="29"/>
      <c r="G10352" s="24"/>
      <c r="H10352" s="24"/>
    </row>
    <row r="10353" spans="2:8">
      <c r="B10353" s="24"/>
      <c r="C10353" s="24"/>
      <c r="D10353" s="24"/>
      <c r="E10353" s="24"/>
      <c r="F10353" s="29"/>
      <c r="G10353" s="24"/>
      <c r="H10353" s="24"/>
    </row>
    <row r="10354" spans="2:8">
      <c r="B10354" s="24"/>
      <c r="C10354" s="24"/>
      <c r="D10354" s="24"/>
      <c r="E10354" s="24"/>
      <c r="F10354" s="29"/>
      <c r="G10354" s="24"/>
      <c r="H10354" s="24"/>
    </row>
    <row r="10355" spans="2:8">
      <c r="B10355" s="24"/>
      <c r="C10355" s="24"/>
      <c r="D10355" s="24"/>
      <c r="E10355" s="24"/>
      <c r="F10355" s="29"/>
      <c r="G10355" s="24"/>
      <c r="H10355" s="24"/>
    </row>
    <row r="10356" spans="2:8">
      <c r="B10356" s="24"/>
      <c r="C10356" s="24"/>
      <c r="D10356" s="24"/>
      <c r="E10356" s="24"/>
      <c r="F10356" s="29"/>
      <c r="G10356" s="24"/>
      <c r="H10356" s="24"/>
    </row>
    <row r="10357" spans="2:8">
      <c r="B10357" s="24"/>
      <c r="C10357" s="24"/>
      <c r="D10357" s="24"/>
      <c r="E10357" s="24"/>
      <c r="F10357" s="29"/>
      <c r="G10357" s="24"/>
      <c r="H10357" s="24"/>
    </row>
    <row r="10358" spans="2:8">
      <c r="B10358" s="24"/>
      <c r="C10358" s="24"/>
      <c r="D10358" s="24"/>
      <c r="E10358" s="24"/>
      <c r="F10358" s="29"/>
      <c r="G10358" s="24"/>
      <c r="H10358" s="24"/>
    </row>
    <row r="10359" spans="2:8">
      <c r="B10359" s="24"/>
      <c r="C10359" s="24"/>
      <c r="D10359" s="24"/>
      <c r="E10359" s="24"/>
      <c r="F10359" s="29"/>
      <c r="G10359" s="24"/>
      <c r="H10359" s="24"/>
    </row>
    <row r="10360" spans="2:8">
      <c r="B10360" s="24"/>
      <c r="C10360" s="24"/>
      <c r="D10360" s="24"/>
      <c r="E10360" s="24"/>
      <c r="F10360" s="29"/>
      <c r="G10360" s="24"/>
      <c r="H10360" s="24"/>
    </row>
    <row r="10361" spans="2:8">
      <c r="B10361" s="24"/>
      <c r="C10361" s="24"/>
      <c r="D10361" s="24"/>
      <c r="E10361" s="24"/>
      <c r="F10361" s="29"/>
      <c r="G10361" s="24"/>
      <c r="H10361" s="24"/>
    </row>
    <row r="10362" spans="2:8">
      <c r="B10362" s="24"/>
      <c r="C10362" s="24"/>
      <c r="D10362" s="24"/>
      <c r="E10362" s="24"/>
      <c r="F10362" s="29"/>
      <c r="G10362" s="24"/>
      <c r="H10362" s="24"/>
    </row>
    <row r="10363" spans="2:8">
      <c r="B10363" s="24"/>
      <c r="C10363" s="24"/>
      <c r="D10363" s="24"/>
      <c r="E10363" s="24"/>
      <c r="F10363" s="29"/>
      <c r="G10363" s="24"/>
      <c r="H10363" s="24"/>
    </row>
    <row r="10364" spans="2:8">
      <c r="B10364" s="24"/>
      <c r="C10364" s="24"/>
      <c r="D10364" s="24"/>
      <c r="E10364" s="24"/>
      <c r="F10364" s="29"/>
      <c r="G10364" s="24"/>
      <c r="H10364" s="24"/>
    </row>
    <row r="10365" spans="2:8">
      <c r="B10365" s="24"/>
      <c r="C10365" s="24"/>
      <c r="D10365" s="24"/>
      <c r="E10365" s="24"/>
      <c r="F10365" s="29"/>
      <c r="G10365" s="24"/>
      <c r="H10365" s="24"/>
    </row>
    <row r="10366" spans="2:8">
      <c r="B10366" s="24"/>
      <c r="C10366" s="24"/>
      <c r="D10366" s="24"/>
      <c r="E10366" s="24"/>
      <c r="F10366" s="29"/>
      <c r="G10366" s="24"/>
      <c r="H10366" s="24"/>
    </row>
    <row r="10367" spans="2:8">
      <c r="B10367" s="24"/>
      <c r="C10367" s="24"/>
      <c r="D10367" s="24"/>
      <c r="E10367" s="24"/>
      <c r="F10367" s="29"/>
      <c r="G10367" s="24"/>
      <c r="H10367" s="24"/>
    </row>
    <row r="10368" spans="2:8">
      <c r="B10368" s="24"/>
      <c r="C10368" s="24"/>
      <c r="D10368" s="24"/>
      <c r="E10368" s="24"/>
      <c r="F10368" s="29"/>
      <c r="G10368" s="24"/>
      <c r="H10368" s="24"/>
    </row>
    <row r="10369" spans="2:8">
      <c r="B10369" s="24"/>
      <c r="C10369" s="24"/>
      <c r="D10369" s="24"/>
      <c r="E10369" s="24"/>
      <c r="F10369" s="29"/>
      <c r="G10369" s="24"/>
      <c r="H10369" s="24"/>
    </row>
    <row r="10370" spans="2:8">
      <c r="B10370" s="24"/>
      <c r="C10370" s="24"/>
      <c r="D10370" s="24"/>
      <c r="E10370" s="24"/>
      <c r="F10370" s="29"/>
      <c r="G10370" s="24"/>
      <c r="H10370" s="24"/>
    </row>
    <row r="10371" spans="2:8">
      <c r="B10371" s="24"/>
      <c r="C10371" s="24"/>
      <c r="D10371" s="24"/>
      <c r="E10371" s="24"/>
      <c r="F10371" s="29"/>
      <c r="G10371" s="24"/>
      <c r="H10371" s="24"/>
    </row>
    <row r="10372" spans="2:8">
      <c r="B10372" s="24"/>
      <c r="C10372" s="24"/>
      <c r="D10372" s="24"/>
      <c r="E10372" s="24"/>
      <c r="F10372" s="29"/>
      <c r="G10372" s="24"/>
      <c r="H10372" s="24"/>
    </row>
    <row r="10373" spans="2:8">
      <c r="B10373" s="24"/>
      <c r="C10373" s="24"/>
      <c r="D10373" s="24"/>
      <c r="E10373" s="24"/>
      <c r="F10373" s="29"/>
      <c r="G10373" s="24"/>
      <c r="H10373" s="24"/>
    </row>
    <row r="10374" spans="2:8">
      <c r="B10374" s="24"/>
      <c r="C10374" s="24"/>
      <c r="D10374" s="24"/>
      <c r="E10374" s="24"/>
      <c r="F10374" s="29"/>
      <c r="G10374" s="24"/>
      <c r="H10374" s="24"/>
    </row>
    <row r="10375" spans="2:8">
      <c r="B10375" s="24"/>
      <c r="C10375" s="24"/>
      <c r="D10375" s="24"/>
      <c r="E10375" s="24"/>
      <c r="F10375" s="29"/>
      <c r="G10375" s="24"/>
      <c r="H10375" s="24"/>
    </row>
    <row r="10376" spans="2:8">
      <c r="B10376" s="24"/>
      <c r="C10376" s="24"/>
      <c r="D10376" s="24"/>
      <c r="E10376" s="24"/>
      <c r="F10376" s="29"/>
      <c r="G10376" s="24"/>
      <c r="H10376" s="24"/>
    </row>
    <row r="10377" spans="2:8">
      <c r="B10377" s="24"/>
      <c r="C10377" s="24"/>
      <c r="D10377" s="24"/>
      <c r="E10377" s="24"/>
      <c r="F10377" s="29"/>
      <c r="G10377" s="24"/>
      <c r="H10377" s="24"/>
    </row>
    <row r="10378" spans="2:8">
      <c r="B10378" s="24"/>
      <c r="C10378" s="24"/>
      <c r="D10378" s="24"/>
      <c r="E10378" s="24"/>
      <c r="F10378" s="29"/>
      <c r="G10378" s="24"/>
      <c r="H10378" s="24"/>
    </row>
    <row r="10379" spans="2:8">
      <c r="B10379" s="24"/>
      <c r="C10379" s="24"/>
      <c r="D10379" s="24"/>
      <c r="E10379" s="24"/>
      <c r="F10379" s="29"/>
      <c r="G10379" s="24"/>
      <c r="H10379" s="24"/>
    </row>
    <row r="10380" spans="2:8">
      <c r="B10380" s="24"/>
      <c r="C10380" s="24"/>
      <c r="D10380" s="24"/>
      <c r="E10380" s="24"/>
      <c r="F10380" s="29"/>
      <c r="G10380" s="24"/>
      <c r="H10380" s="24"/>
    </row>
    <row r="10381" spans="2:8">
      <c r="B10381" s="24"/>
      <c r="C10381" s="24"/>
      <c r="D10381" s="24"/>
      <c r="E10381" s="24"/>
      <c r="F10381" s="29"/>
      <c r="G10381" s="24"/>
      <c r="H10381" s="24"/>
    </row>
    <row r="10382" spans="2:8">
      <c r="B10382" s="24"/>
      <c r="C10382" s="24"/>
      <c r="D10382" s="24"/>
      <c r="E10382" s="24"/>
      <c r="F10382" s="29"/>
      <c r="G10382" s="24"/>
      <c r="H10382" s="24"/>
    </row>
    <row r="10383" spans="2:8">
      <c r="B10383" s="24"/>
      <c r="C10383" s="24"/>
      <c r="D10383" s="24"/>
      <c r="E10383" s="24"/>
      <c r="F10383" s="29"/>
      <c r="G10383" s="24"/>
      <c r="H10383" s="24"/>
    </row>
    <row r="10384" spans="2:8">
      <c r="B10384" s="24"/>
      <c r="C10384" s="24"/>
      <c r="D10384" s="24"/>
      <c r="E10384" s="24"/>
      <c r="F10384" s="29"/>
      <c r="G10384" s="24"/>
      <c r="H10384" s="24"/>
    </row>
    <row r="10385" spans="2:8">
      <c r="B10385" s="24"/>
      <c r="C10385" s="24"/>
      <c r="D10385" s="24"/>
      <c r="E10385" s="24"/>
      <c r="F10385" s="29"/>
      <c r="G10385" s="24"/>
      <c r="H10385" s="24"/>
    </row>
    <row r="10386" spans="2:8">
      <c r="B10386" s="24"/>
      <c r="C10386" s="24"/>
      <c r="D10386" s="24"/>
      <c r="E10386" s="24"/>
      <c r="F10386" s="29"/>
      <c r="G10386" s="24"/>
      <c r="H10386" s="24"/>
    </row>
    <row r="10387" spans="2:8">
      <c r="B10387" s="24"/>
      <c r="C10387" s="24"/>
      <c r="D10387" s="24"/>
      <c r="E10387" s="24"/>
      <c r="F10387" s="29"/>
      <c r="G10387" s="24"/>
      <c r="H10387" s="24"/>
    </row>
    <row r="10388" spans="2:8">
      <c r="B10388" s="24"/>
      <c r="C10388" s="24"/>
      <c r="D10388" s="24"/>
      <c r="E10388" s="24"/>
      <c r="F10388" s="29"/>
      <c r="G10388" s="24"/>
      <c r="H10388" s="24"/>
    </row>
    <row r="10389" spans="2:8">
      <c r="B10389" s="24"/>
      <c r="C10389" s="24"/>
      <c r="D10389" s="24"/>
      <c r="E10389" s="24"/>
      <c r="F10389" s="29"/>
      <c r="G10389" s="24"/>
      <c r="H10389" s="24"/>
    </row>
    <row r="10390" spans="2:8">
      <c r="B10390" s="24"/>
      <c r="C10390" s="24"/>
      <c r="D10390" s="24"/>
      <c r="E10390" s="24"/>
      <c r="F10390" s="29"/>
      <c r="G10390" s="24"/>
      <c r="H10390" s="24"/>
    </row>
    <row r="10391" spans="2:8">
      <c r="B10391" s="24"/>
      <c r="C10391" s="24"/>
      <c r="D10391" s="24"/>
      <c r="E10391" s="24"/>
      <c r="F10391" s="29"/>
      <c r="G10391" s="24"/>
      <c r="H10391" s="24"/>
    </row>
    <row r="10392" spans="2:8">
      <c r="B10392" s="24"/>
      <c r="C10392" s="24"/>
      <c r="D10392" s="24"/>
      <c r="E10392" s="24"/>
      <c r="F10392" s="29"/>
      <c r="G10392" s="24"/>
      <c r="H10392" s="24"/>
    </row>
    <row r="10393" spans="2:8">
      <c r="B10393" s="24"/>
      <c r="C10393" s="24"/>
      <c r="D10393" s="24"/>
      <c r="E10393" s="24"/>
      <c r="F10393" s="29"/>
      <c r="G10393" s="24"/>
      <c r="H10393" s="24"/>
    </row>
    <row r="10394" spans="2:8">
      <c r="B10394" s="24"/>
      <c r="C10394" s="24"/>
      <c r="D10394" s="24"/>
      <c r="E10394" s="24"/>
      <c r="F10394" s="29"/>
      <c r="G10394" s="24"/>
      <c r="H10394" s="24"/>
    </row>
    <row r="10395" spans="2:8">
      <c r="B10395" s="24"/>
      <c r="C10395" s="24"/>
      <c r="D10395" s="24"/>
      <c r="E10395" s="24"/>
      <c r="F10395" s="29"/>
      <c r="G10395" s="24"/>
      <c r="H10395" s="24"/>
    </row>
    <row r="10396" spans="2:8">
      <c r="B10396" s="24"/>
      <c r="C10396" s="24"/>
      <c r="D10396" s="24"/>
      <c r="E10396" s="24"/>
      <c r="F10396" s="29"/>
      <c r="G10396" s="24"/>
      <c r="H10396" s="24"/>
    </row>
    <row r="10397" spans="2:8">
      <c r="B10397" s="24"/>
      <c r="C10397" s="24"/>
      <c r="D10397" s="24"/>
      <c r="E10397" s="24"/>
      <c r="F10397" s="29"/>
      <c r="G10397" s="24"/>
      <c r="H10397" s="24"/>
    </row>
    <row r="10398" spans="2:8">
      <c r="B10398" s="24"/>
      <c r="C10398" s="24"/>
      <c r="D10398" s="24"/>
      <c r="E10398" s="24"/>
      <c r="F10398" s="29"/>
      <c r="G10398" s="24"/>
      <c r="H10398" s="24"/>
    </row>
    <row r="10399" spans="2:8">
      <c r="B10399" s="24"/>
      <c r="C10399" s="24"/>
      <c r="D10399" s="24"/>
      <c r="E10399" s="24"/>
      <c r="F10399" s="29"/>
      <c r="G10399" s="24"/>
      <c r="H10399" s="24"/>
    </row>
    <row r="10400" spans="2:8">
      <c r="B10400" s="24"/>
      <c r="C10400" s="24"/>
      <c r="D10400" s="24"/>
      <c r="E10400" s="24"/>
      <c r="F10400" s="29"/>
      <c r="G10400" s="24"/>
      <c r="H10400" s="24"/>
    </row>
    <row r="10401" spans="2:8">
      <c r="B10401" s="24"/>
      <c r="C10401" s="24"/>
      <c r="D10401" s="24"/>
      <c r="E10401" s="24"/>
      <c r="F10401" s="29"/>
      <c r="G10401" s="24"/>
      <c r="H10401" s="24"/>
    </row>
    <row r="10402" spans="2:8">
      <c r="B10402" s="24"/>
      <c r="C10402" s="24"/>
      <c r="D10402" s="24"/>
      <c r="E10402" s="24"/>
      <c r="F10402" s="29"/>
      <c r="G10402" s="24"/>
      <c r="H10402" s="24"/>
    </row>
    <row r="10403" spans="2:8">
      <c r="B10403" s="24"/>
      <c r="C10403" s="24"/>
      <c r="D10403" s="24"/>
      <c r="E10403" s="24"/>
      <c r="F10403" s="29"/>
      <c r="G10403" s="24"/>
      <c r="H10403" s="24"/>
    </row>
    <row r="10404" spans="2:8">
      <c r="B10404" s="24"/>
      <c r="C10404" s="24"/>
      <c r="D10404" s="24"/>
      <c r="E10404" s="24"/>
      <c r="F10404" s="29"/>
      <c r="G10404" s="24"/>
      <c r="H10404" s="24"/>
    </row>
    <row r="10405" spans="2:8">
      <c r="B10405" s="24"/>
      <c r="C10405" s="24"/>
      <c r="D10405" s="24"/>
      <c r="E10405" s="24"/>
      <c r="F10405" s="29"/>
      <c r="G10405" s="24"/>
      <c r="H10405" s="24"/>
    </row>
    <row r="10406" spans="2:8">
      <c r="B10406" s="24"/>
      <c r="C10406" s="24"/>
      <c r="D10406" s="24"/>
      <c r="E10406" s="24"/>
      <c r="F10406" s="29"/>
      <c r="G10406" s="24"/>
      <c r="H10406" s="24"/>
    </row>
    <row r="10407" spans="2:8">
      <c r="B10407" s="24"/>
      <c r="C10407" s="24"/>
      <c r="D10407" s="24"/>
      <c r="E10407" s="24"/>
      <c r="F10407" s="29"/>
      <c r="G10407" s="24"/>
      <c r="H10407" s="24"/>
    </row>
    <row r="10408" spans="2:8">
      <c r="B10408" s="24"/>
      <c r="C10408" s="24"/>
      <c r="D10408" s="24"/>
      <c r="E10408" s="24"/>
      <c r="F10408" s="29"/>
      <c r="G10408" s="24"/>
      <c r="H10408" s="24"/>
    </row>
    <row r="10409" spans="2:8">
      <c r="B10409" s="24"/>
      <c r="C10409" s="24"/>
      <c r="D10409" s="24"/>
      <c r="E10409" s="24"/>
      <c r="F10409" s="29"/>
      <c r="G10409" s="24"/>
      <c r="H10409" s="24"/>
    </row>
    <row r="10410" spans="2:8">
      <c r="B10410" s="24"/>
      <c r="C10410" s="24"/>
      <c r="D10410" s="24"/>
      <c r="E10410" s="24"/>
      <c r="F10410" s="29"/>
      <c r="G10410" s="24"/>
      <c r="H10410" s="24"/>
    </row>
    <row r="10411" spans="2:8">
      <c r="B10411" s="24"/>
      <c r="C10411" s="24"/>
      <c r="D10411" s="24"/>
      <c r="E10411" s="24"/>
      <c r="F10411" s="29"/>
      <c r="G10411" s="24"/>
      <c r="H10411" s="24"/>
    </row>
    <row r="10412" spans="2:8">
      <c r="B10412" s="24"/>
      <c r="C10412" s="24"/>
      <c r="D10412" s="24"/>
      <c r="E10412" s="24"/>
      <c r="F10412" s="29"/>
      <c r="G10412" s="24"/>
      <c r="H10412" s="24"/>
    </row>
    <row r="10413" spans="2:8">
      <c r="B10413" s="24"/>
      <c r="C10413" s="24"/>
      <c r="D10413" s="24"/>
      <c r="E10413" s="24"/>
      <c r="F10413" s="29"/>
      <c r="G10413" s="24"/>
      <c r="H10413" s="24"/>
    </row>
    <row r="10414" spans="2:8">
      <c r="B10414" s="24"/>
      <c r="C10414" s="24"/>
      <c r="D10414" s="24"/>
      <c r="E10414" s="24"/>
      <c r="F10414" s="29"/>
      <c r="G10414" s="24"/>
      <c r="H10414" s="24"/>
    </row>
    <row r="10415" spans="2:8">
      <c r="B10415" s="24"/>
      <c r="C10415" s="24"/>
      <c r="D10415" s="24"/>
      <c r="E10415" s="24"/>
      <c r="F10415" s="29"/>
      <c r="G10415" s="24"/>
      <c r="H10415" s="24"/>
    </row>
    <row r="10416" spans="2:8">
      <c r="B10416" s="24"/>
      <c r="C10416" s="24"/>
      <c r="D10416" s="24"/>
      <c r="E10416" s="24"/>
      <c r="F10416" s="29"/>
      <c r="G10416" s="24"/>
      <c r="H10416" s="24"/>
    </row>
    <row r="10417" spans="2:8">
      <c r="B10417" s="24"/>
      <c r="C10417" s="24"/>
      <c r="D10417" s="24"/>
      <c r="E10417" s="24"/>
      <c r="F10417" s="29"/>
      <c r="G10417" s="24"/>
      <c r="H10417" s="24"/>
    </row>
    <row r="10418" spans="2:8">
      <c r="B10418" s="24"/>
      <c r="C10418" s="24"/>
      <c r="D10418" s="24"/>
      <c r="E10418" s="24"/>
      <c r="F10418" s="29"/>
      <c r="G10418" s="24"/>
      <c r="H10418" s="24"/>
    </row>
    <row r="10419" spans="2:8">
      <c r="B10419" s="24"/>
      <c r="C10419" s="24"/>
      <c r="D10419" s="24"/>
      <c r="E10419" s="24"/>
      <c r="F10419" s="29"/>
      <c r="G10419" s="24"/>
      <c r="H10419" s="24"/>
    </row>
    <row r="10420" spans="2:8">
      <c r="B10420" s="24"/>
      <c r="C10420" s="24"/>
      <c r="D10420" s="24"/>
      <c r="E10420" s="24"/>
      <c r="F10420" s="29"/>
      <c r="G10420" s="24"/>
      <c r="H10420" s="24"/>
    </row>
    <row r="10421" spans="2:8">
      <c r="B10421" s="24"/>
      <c r="C10421" s="24"/>
      <c r="D10421" s="24"/>
      <c r="E10421" s="24"/>
      <c r="F10421" s="29"/>
      <c r="G10421" s="24"/>
      <c r="H10421" s="24"/>
    </row>
    <row r="10422" spans="2:8">
      <c r="B10422" s="24"/>
      <c r="C10422" s="24"/>
      <c r="D10422" s="24"/>
      <c r="E10422" s="24"/>
      <c r="F10422" s="29"/>
      <c r="G10422" s="24"/>
      <c r="H10422" s="24"/>
    </row>
    <row r="10423" spans="2:8">
      <c r="B10423" s="24"/>
      <c r="C10423" s="24"/>
      <c r="D10423" s="24"/>
      <c r="E10423" s="24"/>
      <c r="F10423" s="29"/>
      <c r="G10423" s="24"/>
      <c r="H10423" s="24"/>
    </row>
    <row r="10424" spans="2:8">
      <c r="B10424" s="24"/>
      <c r="C10424" s="24"/>
      <c r="D10424" s="24"/>
      <c r="E10424" s="24"/>
      <c r="F10424" s="29"/>
      <c r="G10424" s="24"/>
      <c r="H10424" s="24"/>
    </row>
    <row r="10425" spans="2:8">
      <c r="B10425" s="24"/>
      <c r="C10425" s="24"/>
      <c r="D10425" s="24"/>
      <c r="E10425" s="24"/>
      <c r="F10425" s="29"/>
      <c r="G10425" s="24"/>
      <c r="H10425" s="24"/>
    </row>
    <row r="10426" spans="2:8">
      <c r="B10426" s="24"/>
      <c r="C10426" s="24"/>
      <c r="D10426" s="24"/>
      <c r="E10426" s="24"/>
      <c r="F10426" s="29"/>
      <c r="G10426" s="24"/>
      <c r="H10426" s="24"/>
    </row>
    <row r="10427" spans="2:8">
      <c r="B10427" s="24"/>
      <c r="C10427" s="24"/>
      <c r="D10427" s="24"/>
      <c r="E10427" s="24"/>
      <c r="F10427" s="29"/>
      <c r="G10427" s="24"/>
      <c r="H10427" s="24"/>
    </row>
    <row r="10428" spans="2:8">
      <c r="B10428" s="24"/>
      <c r="C10428" s="24"/>
      <c r="D10428" s="24"/>
      <c r="E10428" s="24"/>
      <c r="F10428" s="29"/>
      <c r="G10428" s="24"/>
      <c r="H10428" s="24"/>
    </row>
    <row r="10429" spans="2:8">
      <c r="B10429" s="24"/>
      <c r="C10429" s="24"/>
      <c r="D10429" s="24"/>
      <c r="E10429" s="24"/>
      <c r="F10429" s="29"/>
      <c r="G10429" s="24"/>
      <c r="H10429" s="24"/>
    </row>
    <row r="10430" spans="2:8">
      <c r="B10430" s="24"/>
      <c r="C10430" s="24"/>
      <c r="D10430" s="24"/>
      <c r="E10430" s="24"/>
      <c r="F10430" s="29"/>
      <c r="G10430" s="24"/>
      <c r="H10430" s="24"/>
    </row>
    <row r="10431" spans="2:8">
      <c r="B10431" s="24"/>
      <c r="C10431" s="24"/>
      <c r="D10431" s="24"/>
      <c r="E10431" s="24"/>
      <c r="F10431" s="29"/>
      <c r="G10431" s="24"/>
      <c r="H10431" s="24"/>
    </row>
    <row r="10432" spans="2:8">
      <c r="B10432" s="24"/>
      <c r="C10432" s="24"/>
      <c r="D10432" s="24"/>
      <c r="E10432" s="24"/>
      <c r="F10432" s="29"/>
      <c r="G10432" s="24"/>
      <c r="H10432" s="24"/>
    </row>
    <row r="10433" spans="2:8">
      <c r="B10433" s="24"/>
      <c r="C10433" s="24"/>
      <c r="D10433" s="24"/>
      <c r="E10433" s="24"/>
      <c r="F10433" s="29"/>
      <c r="G10433" s="24"/>
      <c r="H10433" s="24"/>
    </row>
    <row r="10434" spans="2:8">
      <c r="B10434" s="24"/>
      <c r="C10434" s="24"/>
      <c r="D10434" s="24"/>
      <c r="E10434" s="24"/>
      <c r="F10434" s="29"/>
      <c r="G10434" s="24"/>
      <c r="H10434" s="24"/>
    </row>
    <row r="10435" spans="2:8">
      <c r="B10435" s="24"/>
      <c r="C10435" s="24"/>
      <c r="D10435" s="24"/>
      <c r="E10435" s="24"/>
      <c r="F10435" s="29"/>
      <c r="G10435" s="24"/>
      <c r="H10435" s="24"/>
    </row>
    <row r="10436" spans="2:8">
      <c r="B10436" s="24"/>
      <c r="C10436" s="24"/>
      <c r="D10436" s="24"/>
      <c r="E10436" s="24"/>
      <c r="F10436" s="29"/>
      <c r="G10436" s="24"/>
      <c r="H10436" s="24"/>
    </row>
    <row r="10437" spans="2:8">
      <c r="B10437" s="24"/>
      <c r="C10437" s="24"/>
      <c r="D10437" s="24"/>
      <c r="E10437" s="24"/>
      <c r="F10437" s="29"/>
      <c r="G10437" s="24"/>
      <c r="H10437" s="24"/>
    </row>
    <row r="10438" spans="2:8">
      <c r="B10438" s="24"/>
      <c r="C10438" s="24"/>
      <c r="D10438" s="24"/>
      <c r="E10438" s="24"/>
      <c r="F10438" s="29"/>
      <c r="G10438" s="24"/>
      <c r="H10438" s="24"/>
    </row>
    <row r="10439" spans="2:8">
      <c r="B10439" s="24"/>
      <c r="C10439" s="24"/>
      <c r="D10439" s="24"/>
      <c r="E10439" s="24"/>
      <c r="F10439" s="29"/>
      <c r="G10439" s="24"/>
      <c r="H10439" s="24"/>
    </row>
    <row r="10440" spans="2:8">
      <c r="B10440" s="24"/>
      <c r="C10440" s="24"/>
      <c r="D10440" s="24"/>
      <c r="E10440" s="24"/>
      <c r="F10440" s="29"/>
      <c r="G10440" s="24"/>
      <c r="H10440" s="24"/>
    </row>
    <row r="10441" spans="2:8">
      <c r="B10441" s="24"/>
      <c r="C10441" s="24"/>
      <c r="D10441" s="24"/>
      <c r="E10441" s="24"/>
      <c r="F10441" s="29"/>
      <c r="G10441" s="24"/>
      <c r="H10441" s="24"/>
    </row>
    <row r="10442" spans="2:8">
      <c r="B10442" s="24"/>
      <c r="C10442" s="24"/>
      <c r="D10442" s="24"/>
      <c r="E10442" s="24"/>
      <c r="F10442" s="29"/>
      <c r="G10442" s="24"/>
      <c r="H10442" s="24"/>
    </row>
    <row r="10443" spans="2:8">
      <c r="B10443" s="24"/>
      <c r="C10443" s="24"/>
      <c r="D10443" s="24"/>
      <c r="E10443" s="24"/>
      <c r="F10443" s="29"/>
      <c r="G10443" s="24"/>
      <c r="H10443" s="24"/>
    </row>
    <row r="10444" spans="2:8">
      <c r="B10444" s="24"/>
      <c r="C10444" s="24"/>
      <c r="D10444" s="24"/>
      <c r="E10444" s="24"/>
      <c r="F10444" s="29"/>
      <c r="G10444" s="24"/>
      <c r="H10444" s="24"/>
    </row>
    <row r="10445" spans="2:8">
      <c r="B10445" s="24"/>
      <c r="C10445" s="24"/>
      <c r="D10445" s="24"/>
      <c r="E10445" s="24"/>
      <c r="F10445" s="29"/>
      <c r="G10445" s="24"/>
      <c r="H10445" s="24"/>
    </row>
    <row r="10446" spans="2:8">
      <c r="B10446" s="24"/>
      <c r="C10446" s="24"/>
      <c r="D10446" s="24"/>
      <c r="E10446" s="24"/>
      <c r="F10446" s="29"/>
      <c r="G10446" s="24"/>
      <c r="H10446" s="24"/>
    </row>
    <row r="10447" spans="2:8">
      <c r="B10447" s="24"/>
      <c r="C10447" s="24"/>
      <c r="D10447" s="24"/>
      <c r="E10447" s="24"/>
      <c r="F10447" s="29"/>
      <c r="G10447" s="24"/>
      <c r="H10447" s="24"/>
    </row>
    <row r="10448" spans="2:8">
      <c r="B10448" s="24"/>
      <c r="C10448" s="24"/>
      <c r="D10448" s="24"/>
      <c r="E10448" s="24"/>
      <c r="F10448" s="29"/>
      <c r="G10448" s="24"/>
      <c r="H10448" s="24"/>
    </row>
    <row r="10449" spans="2:8">
      <c r="B10449" s="24"/>
      <c r="C10449" s="24"/>
      <c r="D10449" s="24"/>
      <c r="E10449" s="24"/>
      <c r="F10449" s="29"/>
      <c r="G10449" s="24"/>
      <c r="H10449" s="24"/>
    </row>
    <row r="10450" spans="2:8">
      <c r="B10450" s="24"/>
      <c r="C10450" s="24"/>
      <c r="D10450" s="24"/>
      <c r="E10450" s="24"/>
      <c r="F10450" s="29"/>
      <c r="G10450" s="24"/>
      <c r="H10450" s="24"/>
    </row>
    <row r="10451" spans="2:8">
      <c r="B10451" s="24"/>
      <c r="C10451" s="24"/>
      <c r="D10451" s="24"/>
      <c r="E10451" s="24"/>
      <c r="F10451" s="29"/>
      <c r="G10451" s="24"/>
      <c r="H10451" s="24"/>
    </row>
    <row r="10452" spans="2:8">
      <c r="B10452" s="24"/>
      <c r="C10452" s="24"/>
      <c r="D10452" s="24"/>
      <c r="E10452" s="24"/>
      <c r="F10452" s="29"/>
      <c r="G10452" s="24"/>
      <c r="H10452" s="24"/>
    </row>
    <row r="10453" spans="2:8">
      <c r="B10453" s="24"/>
      <c r="C10453" s="24"/>
      <c r="D10453" s="24"/>
      <c r="E10453" s="24"/>
      <c r="F10453" s="29"/>
      <c r="G10453" s="24"/>
      <c r="H10453" s="24"/>
    </row>
    <row r="10454" spans="2:8">
      <c r="B10454" s="24"/>
      <c r="C10454" s="24"/>
      <c r="D10454" s="24"/>
      <c r="E10454" s="24"/>
      <c r="F10454" s="29"/>
      <c r="G10454" s="24"/>
      <c r="H10454" s="24"/>
    </row>
    <row r="10455" spans="2:8">
      <c r="B10455" s="24"/>
      <c r="C10455" s="24"/>
      <c r="D10455" s="24"/>
      <c r="E10455" s="24"/>
      <c r="F10455" s="29"/>
      <c r="G10455" s="24"/>
      <c r="H10455" s="24"/>
    </row>
    <row r="10456" spans="2:8">
      <c r="B10456" s="24"/>
      <c r="C10456" s="24"/>
      <c r="D10456" s="24"/>
      <c r="E10456" s="24"/>
      <c r="F10456" s="29"/>
      <c r="G10456" s="24"/>
      <c r="H10456" s="24"/>
    </row>
    <row r="10457" spans="2:8">
      <c r="B10457" s="24"/>
      <c r="C10457" s="24"/>
      <c r="D10457" s="24"/>
      <c r="E10457" s="24"/>
      <c r="F10457" s="29"/>
      <c r="G10457" s="24"/>
      <c r="H10457" s="24"/>
    </row>
    <row r="10458" spans="2:8">
      <c r="B10458" s="24"/>
      <c r="C10458" s="24"/>
      <c r="D10458" s="24"/>
      <c r="E10458" s="24"/>
      <c r="F10458" s="29"/>
      <c r="G10458" s="24"/>
      <c r="H10458" s="24"/>
    </row>
    <row r="10459" spans="2:8">
      <c r="B10459" s="24"/>
      <c r="C10459" s="24"/>
      <c r="D10459" s="24"/>
      <c r="E10459" s="24"/>
      <c r="F10459" s="29"/>
      <c r="G10459" s="24"/>
      <c r="H10459" s="24"/>
    </row>
    <row r="10460" spans="2:8">
      <c r="B10460" s="24"/>
      <c r="C10460" s="24"/>
      <c r="D10460" s="24"/>
      <c r="E10460" s="24"/>
      <c r="F10460" s="29"/>
      <c r="G10460" s="24"/>
      <c r="H10460" s="24"/>
    </row>
    <row r="10461" spans="2:8">
      <c r="B10461" s="24"/>
      <c r="C10461" s="24"/>
      <c r="D10461" s="24"/>
      <c r="E10461" s="24"/>
      <c r="F10461" s="29"/>
      <c r="G10461" s="24"/>
      <c r="H10461" s="24"/>
    </row>
    <row r="10462" spans="2:8">
      <c r="B10462" s="24"/>
      <c r="C10462" s="24"/>
      <c r="D10462" s="24"/>
      <c r="E10462" s="24"/>
      <c r="F10462" s="29"/>
      <c r="G10462" s="24"/>
      <c r="H10462" s="24"/>
    </row>
    <row r="10463" spans="2:8">
      <c r="B10463" s="24"/>
      <c r="C10463" s="24"/>
      <c r="D10463" s="24"/>
      <c r="E10463" s="24"/>
      <c r="F10463" s="29"/>
      <c r="G10463" s="24"/>
      <c r="H10463" s="24"/>
    </row>
    <row r="10464" spans="2:8">
      <c r="B10464" s="24"/>
      <c r="C10464" s="24"/>
      <c r="D10464" s="24"/>
      <c r="E10464" s="24"/>
      <c r="F10464" s="29"/>
      <c r="G10464" s="24"/>
      <c r="H10464" s="24"/>
    </row>
    <row r="10465" spans="2:8">
      <c r="B10465" s="24"/>
      <c r="C10465" s="24"/>
      <c r="D10465" s="24"/>
      <c r="E10465" s="24"/>
      <c r="F10465" s="29"/>
      <c r="G10465" s="24"/>
      <c r="H10465" s="24"/>
    </row>
    <row r="10466" spans="2:8">
      <c r="B10466" s="24"/>
      <c r="C10466" s="24"/>
      <c r="D10466" s="24"/>
      <c r="E10466" s="24"/>
      <c r="F10466" s="29"/>
      <c r="G10466" s="24"/>
      <c r="H10466" s="24"/>
    </row>
    <row r="10467" spans="2:8">
      <c r="B10467" s="24"/>
      <c r="C10467" s="24"/>
      <c r="D10467" s="24"/>
      <c r="E10467" s="24"/>
      <c r="F10467" s="29"/>
      <c r="G10467" s="24"/>
      <c r="H10467" s="24"/>
    </row>
    <row r="10468" spans="2:8">
      <c r="B10468" s="24"/>
      <c r="C10468" s="24"/>
      <c r="D10468" s="24"/>
      <c r="E10468" s="24"/>
      <c r="F10468" s="29"/>
      <c r="G10468" s="24"/>
      <c r="H10468" s="24"/>
    </row>
    <row r="10469" spans="2:8">
      <c r="B10469" s="24"/>
      <c r="C10469" s="24"/>
      <c r="D10469" s="24"/>
      <c r="E10469" s="24"/>
      <c r="F10469" s="29"/>
      <c r="G10469" s="24"/>
      <c r="H10469" s="24"/>
    </row>
    <row r="10470" spans="2:8">
      <c r="B10470" s="24"/>
      <c r="C10470" s="24"/>
      <c r="D10470" s="24"/>
      <c r="E10470" s="24"/>
      <c r="F10470" s="29"/>
      <c r="G10470" s="24"/>
      <c r="H10470" s="24"/>
    </row>
    <row r="10471" spans="2:8">
      <c r="B10471" s="24"/>
      <c r="C10471" s="24"/>
      <c r="D10471" s="24"/>
      <c r="E10471" s="24"/>
      <c r="F10471" s="29"/>
      <c r="G10471" s="24"/>
      <c r="H10471" s="24"/>
    </row>
    <row r="10472" spans="2:8">
      <c r="B10472" s="24"/>
      <c r="C10472" s="24"/>
      <c r="D10472" s="24"/>
      <c r="E10472" s="24"/>
      <c r="F10472" s="29"/>
      <c r="G10472" s="24"/>
      <c r="H10472" s="24"/>
    </row>
    <row r="10473" spans="2:8">
      <c r="B10473" s="24"/>
      <c r="C10473" s="24"/>
      <c r="D10473" s="24"/>
      <c r="E10473" s="24"/>
      <c r="F10473" s="29"/>
      <c r="G10473" s="24"/>
      <c r="H10473" s="24"/>
    </row>
    <row r="10474" spans="2:8">
      <c r="B10474" s="24"/>
      <c r="C10474" s="24"/>
      <c r="D10474" s="24"/>
      <c r="E10474" s="24"/>
      <c r="F10474" s="29"/>
      <c r="G10474" s="24"/>
      <c r="H10474" s="24"/>
    </row>
    <row r="10475" spans="2:8">
      <c r="B10475" s="24"/>
      <c r="C10475" s="24"/>
      <c r="D10475" s="24"/>
      <c r="E10475" s="24"/>
      <c r="F10475" s="29"/>
      <c r="G10475" s="24"/>
      <c r="H10475" s="24"/>
    </row>
    <row r="10476" spans="2:8">
      <c r="B10476" s="24"/>
      <c r="C10476" s="24"/>
      <c r="D10476" s="24"/>
      <c r="E10476" s="24"/>
      <c r="F10476" s="29"/>
      <c r="G10476" s="24"/>
      <c r="H10476" s="24"/>
    </row>
    <row r="10477" spans="2:8">
      <c r="B10477" s="24"/>
      <c r="C10477" s="24"/>
      <c r="D10477" s="24"/>
      <c r="E10477" s="24"/>
      <c r="F10477" s="29"/>
      <c r="G10477" s="24"/>
      <c r="H10477" s="24"/>
    </row>
    <row r="10478" spans="2:8">
      <c r="B10478" s="24"/>
      <c r="C10478" s="24"/>
      <c r="D10478" s="24"/>
      <c r="E10478" s="24"/>
      <c r="F10478" s="29"/>
      <c r="G10478" s="24"/>
      <c r="H10478" s="24"/>
    </row>
    <row r="10479" spans="2:8">
      <c r="B10479" s="24"/>
      <c r="C10479" s="24"/>
      <c r="D10479" s="24"/>
      <c r="E10479" s="24"/>
      <c r="F10479" s="29"/>
      <c r="G10479" s="24"/>
      <c r="H10479" s="24"/>
    </row>
    <row r="10480" spans="2:8">
      <c r="B10480" s="24"/>
      <c r="C10480" s="24"/>
      <c r="D10480" s="24"/>
      <c r="E10480" s="24"/>
      <c r="F10480" s="29"/>
      <c r="G10480" s="24"/>
      <c r="H10480" s="24"/>
    </row>
    <row r="10481" spans="2:8">
      <c r="B10481" s="24"/>
      <c r="C10481" s="24"/>
      <c r="D10481" s="24"/>
      <c r="E10481" s="24"/>
      <c r="F10481" s="29"/>
      <c r="G10481" s="24"/>
      <c r="H10481" s="24"/>
    </row>
    <row r="10482" spans="2:8">
      <c r="B10482" s="24"/>
      <c r="C10482" s="24"/>
      <c r="D10482" s="24"/>
      <c r="E10482" s="24"/>
      <c r="F10482" s="29"/>
      <c r="G10482" s="24"/>
      <c r="H10482" s="24"/>
    </row>
    <row r="10483" spans="2:8">
      <c r="B10483" s="24"/>
      <c r="C10483" s="24"/>
      <c r="D10483" s="24"/>
      <c r="E10483" s="24"/>
      <c r="F10483" s="29"/>
      <c r="G10483" s="24"/>
      <c r="H10483" s="24"/>
    </row>
    <row r="10484" spans="2:8">
      <c r="B10484" s="24"/>
      <c r="C10484" s="24"/>
      <c r="D10484" s="24"/>
      <c r="E10484" s="24"/>
      <c r="F10484" s="29"/>
      <c r="G10484" s="24"/>
      <c r="H10484" s="24"/>
    </row>
    <row r="10485" spans="2:8">
      <c r="B10485" s="24"/>
      <c r="C10485" s="24"/>
      <c r="D10485" s="24"/>
      <c r="E10485" s="24"/>
      <c r="F10485" s="29"/>
      <c r="G10485" s="24"/>
      <c r="H10485" s="24"/>
    </row>
    <row r="10486" spans="2:8">
      <c r="B10486" s="24"/>
      <c r="C10486" s="24"/>
      <c r="D10486" s="24"/>
      <c r="E10486" s="24"/>
      <c r="F10486" s="29"/>
      <c r="G10486" s="24"/>
      <c r="H10486" s="24"/>
    </row>
    <row r="10487" spans="2:8">
      <c r="B10487" s="24"/>
      <c r="C10487" s="24"/>
      <c r="D10487" s="24"/>
      <c r="E10487" s="24"/>
      <c r="F10487" s="29"/>
      <c r="G10487" s="24"/>
      <c r="H10487" s="24"/>
    </row>
    <row r="10488" spans="2:8">
      <c r="B10488" s="24"/>
      <c r="C10488" s="24"/>
      <c r="D10488" s="24"/>
      <c r="E10488" s="24"/>
      <c r="F10488" s="29"/>
      <c r="G10488" s="24"/>
      <c r="H10488" s="24"/>
    </row>
    <row r="10489" spans="2:8">
      <c r="B10489" s="24"/>
      <c r="C10489" s="24"/>
      <c r="D10489" s="24"/>
      <c r="E10489" s="24"/>
      <c r="F10489" s="29"/>
      <c r="G10489" s="24"/>
      <c r="H10489" s="24"/>
    </row>
    <row r="10490" spans="2:8">
      <c r="B10490" s="24"/>
      <c r="C10490" s="24"/>
      <c r="D10490" s="24"/>
      <c r="E10490" s="24"/>
      <c r="F10490" s="29"/>
      <c r="G10490" s="24"/>
      <c r="H10490" s="24"/>
    </row>
    <row r="10491" spans="2:8">
      <c r="B10491" s="24"/>
      <c r="C10491" s="24"/>
      <c r="D10491" s="24"/>
      <c r="E10491" s="24"/>
      <c r="F10491" s="29"/>
      <c r="G10491" s="24"/>
      <c r="H10491" s="24"/>
    </row>
    <row r="10492" spans="2:8">
      <c r="B10492" s="24"/>
      <c r="C10492" s="24"/>
      <c r="D10492" s="24"/>
      <c r="E10492" s="24"/>
      <c r="F10492" s="29"/>
      <c r="G10492" s="24"/>
      <c r="H10492" s="24"/>
    </row>
    <row r="10493" spans="2:8">
      <c r="B10493" s="24"/>
      <c r="C10493" s="24"/>
      <c r="D10493" s="24"/>
      <c r="E10493" s="24"/>
      <c r="F10493" s="29"/>
      <c r="G10493" s="24"/>
      <c r="H10493" s="24"/>
    </row>
    <row r="10494" spans="2:8">
      <c r="B10494" s="24"/>
      <c r="C10494" s="24"/>
      <c r="D10494" s="24"/>
      <c r="E10494" s="24"/>
      <c r="F10494" s="29"/>
      <c r="G10494" s="24"/>
      <c r="H10494" s="24"/>
    </row>
    <row r="10495" spans="2:8">
      <c r="B10495" s="24"/>
      <c r="C10495" s="24"/>
      <c r="D10495" s="24"/>
      <c r="E10495" s="24"/>
      <c r="F10495" s="29"/>
      <c r="G10495" s="24"/>
      <c r="H10495" s="24"/>
    </row>
    <row r="10496" spans="2:8">
      <c r="B10496" s="24"/>
      <c r="C10496" s="24"/>
      <c r="D10496" s="24"/>
      <c r="E10496" s="24"/>
      <c r="F10496" s="29"/>
      <c r="G10496" s="24"/>
      <c r="H10496" s="24"/>
    </row>
    <row r="10497" spans="2:8">
      <c r="B10497" s="24"/>
      <c r="C10497" s="24"/>
      <c r="D10497" s="24"/>
      <c r="E10497" s="24"/>
      <c r="F10497" s="29"/>
      <c r="G10497" s="24"/>
      <c r="H10497" s="24"/>
    </row>
    <row r="10498" spans="2:8">
      <c r="B10498" s="24"/>
      <c r="C10498" s="24"/>
      <c r="D10498" s="24"/>
      <c r="E10498" s="24"/>
      <c r="F10498" s="29"/>
      <c r="G10498" s="24"/>
      <c r="H10498" s="24"/>
    </row>
    <row r="10499" spans="2:8">
      <c r="B10499" s="24"/>
      <c r="C10499" s="24"/>
      <c r="D10499" s="24"/>
      <c r="E10499" s="24"/>
      <c r="F10499" s="29"/>
      <c r="G10499" s="24"/>
      <c r="H10499" s="24"/>
    </row>
    <row r="10500" spans="2:8">
      <c r="B10500" s="24"/>
      <c r="C10500" s="24"/>
      <c r="D10500" s="24"/>
      <c r="E10500" s="24"/>
      <c r="F10500" s="29"/>
      <c r="G10500" s="24"/>
      <c r="H10500" s="24"/>
    </row>
    <row r="10501" spans="2:8">
      <c r="B10501" s="24"/>
      <c r="C10501" s="24"/>
      <c r="D10501" s="24"/>
      <c r="E10501" s="24"/>
      <c r="F10501" s="29"/>
      <c r="G10501" s="24"/>
      <c r="H10501" s="24"/>
    </row>
    <row r="10502" spans="2:8">
      <c r="B10502" s="24"/>
      <c r="C10502" s="24"/>
      <c r="D10502" s="24"/>
      <c r="E10502" s="24"/>
      <c r="F10502" s="29"/>
      <c r="G10502" s="24"/>
      <c r="H10502" s="24"/>
    </row>
    <row r="10503" spans="2:8">
      <c r="B10503" s="24"/>
      <c r="C10503" s="24"/>
      <c r="D10503" s="24"/>
      <c r="E10503" s="24"/>
      <c r="F10503" s="29"/>
      <c r="G10503" s="24"/>
      <c r="H10503" s="24"/>
    </row>
    <row r="10504" spans="2:8">
      <c r="B10504" s="24"/>
      <c r="C10504" s="24"/>
      <c r="D10504" s="24"/>
      <c r="E10504" s="24"/>
      <c r="F10504" s="29"/>
      <c r="G10504" s="24"/>
      <c r="H10504" s="24"/>
    </row>
    <row r="10505" spans="2:8">
      <c r="B10505" s="24"/>
      <c r="C10505" s="24"/>
      <c r="D10505" s="24"/>
      <c r="E10505" s="24"/>
      <c r="F10505" s="29"/>
      <c r="G10505" s="24"/>
      <c r="H10505" s="24"/>
    </row>
    <row r="10506" spans="2:8">
      <c r="B10506" s="24"/>
      <c r="C10506" s="24"/>
      <c r="D10506" s="24"/>
      <c r="E10506" s="24"/>
      <c r="F10506" s="29"/>
      <c r="G10506" s="24"/>
      <c r="H10506" s="24"/>
    </row>
    <row r="10507" spans="2:8">
      <c r="B10507" s="24"/>
      <c r="C10507" s="24"/>
      <c r="D10507" s="24"/>
      <c r="E10507" s="24"/>
      <c r="F10507" s="29"/>
      <c r="G10507" s="24"/>
      <c r="H10507" s="24"/>
    </row>
    <row r="10508" spans="2:8">
      <c r="B10508" s="24"/>
      <c r="C10508" s="24"/>
      <c r="D10508" s="24"/>
      <c r="E10508" s="24"/>
      <c r="F10508" s="29"/>
      <c r="G10508" s="24"/>
      <c r="H10508" s="24"/>
    </row>
    <row r="10509" spans="2:8">
      <c r="B10509" s="24"/>
      <c r="C10509" s="24"/>
      <c r="D10509" s="24"/>
      <c r="E10509" s="24"/>
      <c r="F10509" s="29"/>
      <c r="G10509" s="24"/>
      <c r="H10509" s="24"/>
    </row>
    <row r="10510" spans="2:8">
      <c r="B10510" s="24"/>
      <c r="C10510" s="24"/>
      <c r="D10510" s="24"/>
      <c r="E10510" s="24"/>
      <c r="F10510" s="29"/>
      <c r="G10510" s="24"/>
      <c r="H10510" s="24"/>
    </row>
    <row r="10511" spans="2:8">
      <c r="B10511" s="24"/>
      <c r="C10511" s="24"/>
      <c r="D10511" s="24"/>
      <c r="E10511" s="24"/>
      <c r="F10511" s="29"/>
      <c r="G10511" s="24"/>
      <c r="H10511" s="24"/>
    </row>
    <row r="10512" spans="2:8">
      <c r="B10512" s="24"/>
      <c r="C10512" s="24"/>
      <c r="D10512" s="24"/>
      <c r="E10512" s="24"/>
      <c r="F10512" s="29"/>
      <c r="G10512" s="24"/>
      <c r="H10512" s="24"/>
    </row>
    <row r="10513" spans="2:8">
      <c r="B10513" s="24"/>
      <c r="C10513" s="24"/>
      <c r="D10513" s="24"/>
      <c r="E10513" s="24"/>
      <c r="F10513" s="29"/>
      <c r="G10513" s="24"/>
      <c r="H10513" s="24"/>
    </row>
    <row r="10514" spans="2:8">
      <c r="B10514" s="24"/>
      <c r="C10514" s="24"/>
      <c r="D10514" s="24"/>
      <c r="E10514" s="24"/>
      <c r="F10514" s="29"/>
      <c r="G10514" s="24"/>
      <c r="H10514" s="24"/>
    </row>
    <row r="10515" spans="2:8">
      <c r="B10515" s="24"/>
      <c r="C10515" s="24"/>
      <c r="D10515" s="24"/>
      <c r="E10515" s="24"/>
      <c r="F10515" s="29"/>
      <c r="G10515" s="24"/>
      <c r="H10515" s="24"/>
    </row>
    <row r="10516" spans="2:8">
      <c r="B10516" s="24"/>
      <c r="C10516" s="24"/>
      <c r="D10516" s="24"/>
      <c r="E10516" s="24"/>
      <c r="F10516" s="29"/>
      <c r="G10516" s="24"/>
      <c r="H10516" s="24"/>
    </row>
    <row r="10517" spans="2:8">
      <c r="B10517" s="24"/>
      <c r="C10517" s="24"/>
      <c r="D10517" s="24"/>
      <c r="E10517" s="24"/>
      <c r="F10517" s="29"/>
      <c r="G10517" s="24"/>
      <c r="H10517" s="24"/>
    </row>
    <row r="10518" spans="2:8">
      <c r="B10518" s="24"/>
      <c r="C10518" s="24"/>
      <c r="D10518" s="24"/>
      <c r="E10518" s="24"/>
      <c r="F10518" s="29"/>
      <c r="G10518" s="24"/>
      <c r="H10518" s="24"/>
    </row>
    <row r="10519" spans="2:8">
      <c r="B10519" s="24"/>
      <c r="C10519" s="24"/>
      <c r="D10519" s="24"/>
      <c r="E10519" s="24"/>
      <c r="F10519" s="29"/>
      <c r="G10519" s="24"/>
      <c r="H10519" s="24"/>
    </row>
    <row r="10520" spans="2:8">
      <c r="B10520" s="24"/>
      <c r="C10520" s="24"/>
      <c r="D10520" s="24"/>
      <c r="E10520" s="24"/>
      <c r="F10520" s="29"/>
      <c r="G10520" s="24"/>
      <c r="H10520" s="24"/>
    </row>
    <row r="10521" spans="2:8">
      <c r="B10521" s="24"/>
      <c r="C10521" s="24"/>
      <c r="D10521" s="24"/>
      <c r="E10521" s="24"/>
      <c r="F10521" s="29"/>
      <c r="G10521" s="24"/>
      <c r="H10521" s="24"/>
    </row>
    <row r="10522" spans="2:8">
      <c r="B10522" s="24"/>
      <c r="C10522" s="24"/>
      <c r="D10522" s="24"/>
      <c r="E10522" s="24"/>
      <c r="F10522" s="29"/>
      <c r="G10522" s="24"/>
      <c r="H10522" s="24"/>
    </row>
    <row r="10523" spans="2:8">
      <c r="B10523" s="24"/>
      <c r="C10523" s="24"/>
      <c r="D10523" s="24"/>
      <c r="E10523" s="24"/>
      <c r="F10523" s="29"/>
      <c r="G10523" s="24"/>
      <c r="H10523" s="24"/>
    </row>
    <row r="10524" spans="2:8">
      <c r="B10524" s="24"/>
      <c r="C10524" s="24"/>
      <c r="D10524" s="24"/>
      <c r="E10524" s="24"/>
      <c r="F10524" s="29"/>
      <c r="G10524" s="24"/>
      <c r="H10524" s="24"/>
    </row>
    <row r="10525" spans="2:8">
      <c r="B10525" s="24"/>
      <c r="C10525" s="24"/>
      <c r="D10525" s="24"/>
      <c r="E10525" s="24"/>
      <c r="F10525" s="29"/>
      <c r="G10525" s="24"/>
      <c r="H10525" s="24"/>
    </row>
    <row r="10526" spans="2:8">
      <c r="B10526" s="24"/>
      <c r="C10526" s="24"/>
      <c r="D10526" s="24"/>
      <c r="E10526" s="24"/>
      <c r="F10526" s="29"/>
      <c r="G10526" s="24"/>
      <c r="H10526" s="24"/>
    </row>
    <row r="10527" spans="2:8">
      <c r="B10527" s="24"/>
      <c r="C10527" s="24"/>
      <c r="D10527" s="24"/>
      <c r="E10527" s="24"/>
      <c r="F10527" s="29"/>
      <c r="G10527" s="24"/>
      <c r="H10527" s="24"/>
    </row>
    <row r="10528" spans="2:8">
      <c r="B10528" s="24"/>
      <c r="C10528" s="24"/>
      <c r="D10528" s="24"/>
      <c r="E10528" s="24"/>
      <c r="F10528" s="29"/>
      <c r="G10528" s="24"/>
      <c r="H10528" s="24"/>
    </row>
    <row r="10529" spans="2:8">
      <c r="B10529" s="24"/>
      <c r="C10529" s="24"/>
      <c r="D10529" s="24"/>
      <c r="E10529" s="24"/>
      <c r="F10529" s="29"/>
      <c r="G10529" s="24"/>
      <c r="H10529" s="24"/>
    </row>
    <row r="10530" spans="2:8">
      <c r="B10530" s="24"/>
      <c r="C10530" s="24"/>
      <c r="D10530" s="24"/>
      <c r="E10530" s="24"/>
      <c r="F10530" s="29"/>
      <c r="G10530" s="24"/>
      <c r="H10530" s="24"/>
    </row>
    <row r="10531" spans="2:8">
      <c r="B10531" s="24"/>
      <c r="C10531" s="24"/>
      <c r="D10531" s="24"/>
      <c r="E10531" s="24"/>
      <c r="F10531" s="29"/>
      <c r="G10531" s="24"/>
      <c r="H10531" s="24"/>
    </row>
    <row r="10532" spans="2:8">
      <c r="B10532" s="24"/>
      <c r="C10532" s="24"/>
      <c r="D10532" s="24"/>
      <c r="E10532" s="24"/>
      <c r="F10532" s="29"/>
      <c r="G10532" s="24"/>
      <c r="H10532" s="24"/>
    </row>
    <row r="10533" spans="2:8">
      <c r="B10533" s="24"/>
      <c r="C10533" s="24"/>
      <c r="D10533" s="24"/>
      <c r="E10533" s="24"/>
      <c r="F10533" s="29"/>
      <c r="G10533" s="24"/>
      <c r="H10533" s="24"/>
    </row>
    <row r="10534" spans="2:8">
      <c r="B10534" s="24"/>
      <c r="C10534" s="24"/>
      <c r="D10534" s="24"/>
      <c r="E10534" s="24"/>
      <c r="F10534" s="29"/>
      <c r="G10534" s="24"/>
      <c r="H10534" s="24"/>
    </row>
    <row r="10535" spans="2:8">
      <c r="B10535" s="24"/>
      <c r="C10535" s="24"/>
      <c r="D10535" s="24"/>
      <c r="E10535" s="24"/>
      <c r="F10535" s="29"/>
      <c r="G10535" s="24"/>
      <c r="H10535" s="24"/>
    </row>
    <row r="10536" spans="2:8">
      <c r="B10536" s="24"/>
      <c r="C10536" s="24"/>
      <c r="D10536" s="24"/>
      <c r="E10536" s="24"/>
      <c r="F10536" s="29"/>
      <c r="G10536" s="24"/>
      <c r="H10536" s="24"/>
    </row>
    <row r="10537" spans="2:8">
      <c r="B10537" s="24"/>
      <c r="C10537" s="24"/>
      <c r="D10537" s="24"/>
      <c r="E10537" s="24"/>
      <c r="F10537" s="29"/>
      <c r="G10537" s="24"/>
      <c r="H10537" s="24"/>
    </row>
    <row r="10538" spans="2:8">
      <c r="B10538" s="24"/>
      <c r="C10538" s="24"/>
      <c r="D10538" s="24"/>
      <c r="E10538" s="24"/>
      <c r="F10538" s="29"/>
      <c r="G10538" s="24"/>
      <c r="H10538" s="24"/>
    </row>
    <row r="10539" spans="2:8">
      <c r="B10539" s="24"/>
      <c r="C10539" s="24"/>
      <c r="D10539" s="24"/>
      <c r="E10539" s="24"/>
      <c r="F10539" s="29"/>
      <c r="G10539" s="24"/>
      <c r="H10539" s="24"/>
    </row>
    <row r="10540" spans="2:8">
      <c r="B10540" s="24"/>
      <c r="C10540" s="24"/>
      <c r="D10540" s="24"/>
      <c r="E10540" s="24"/>
      <c r="F10540" s="29"/>
      <c r="G10540" s="24"/>
      <c r="H10540" s="24"/>
    </row>
    <row r="10541" spans="2:8">
      <c r="B10541" s="24"/>
      <c r="C10541" s="24"/>
      <c r="D10541" s="24"/>
      <c r="E10541" s="24"/>
      <c r="F10541" s="29"/>
      <c r="G10541" s="24"/>
      <c r="H10541" s="24"/>
    </row>
    <row r="10542" spans="2:8">
      <c r="B10542" s="24"/>
      <c r="C10542" s="24"/>
      <c r="D10542" s="24"/>
      <c r="E10542" s="24"/>
      <c r="F10542" s="29"/>
      <c r="G10542" s="24"/>
      <c r="H10542" s="24"/>
    </row>
    <row r="10543" spans="2:8">
      <c r="B10543" s="24"/>
      <c r="C10543" s="24"/>
      <c r="D10543" s="24"/>
      <c r="E10543" s="24"/>
      <c r="F10543" s="29"/>
      <c r="G10543" s="24"/>
      <c r="H10543" s="24"/>
    </row>
    <row r="10544" spans="2:8">
      <c r="B10544" s="24"/>
      <c r="C10544" s="24"/>
      <c r="D10544" s="24"/>
      <c r="E10544" s="24"/>
      <c r="F10544" s="29"/>
      <c r="G10544" s="24"/>
      <c r="H10544" s="24"/>
    </row>
    <row r="10545" spans="2:8">
      <c r="B10545" s="24"/>
      <c r="C10545" s="24"/>
      <c r="D10545" s="24"/>
      <c r="E10545" s="24"/>
      <c r="F10545" s="29"/>
      <c r="G10545" s="24"/>
      <c r="H10545" s="24"/>
    </row>
    <row r="10546" spans="2:8">
      <c r="B10546" s="24"/>
      <c r="C10546" s="24"/>
      <c r="D10546" s="24"/>
      <c r="E10546" s="24"/>
      <c r="F10546" s="29"/>
      <c r="G10546" s="24"/>
      <c r="H10546" s="24"/>
    </row>
    <row r="10547" spans="2:8">
      <c r="B10547" s="24"/>
      <c r="C10547" s="24"/>
      <c r="D10547" s="24"/>
      <c r="E10547" s="24"/>
      <c r="F10547" s="29"/>
      <c r="G10547" s="24"/>
      <c r="H10547" s="24"/>
    </row>
    <row r="10548" spans="2:8">
      <c r="B10548" s="24"/>
      <c r="C10548" s="24"/>
      <c r="D10548" s="24"/>
      <c r="E10548" s="24"/>
      <c r="F10548" s="29"/>
      <c r="G10548" s="24"/>
      <c r="H10548" s="24"/>
    </row>
    <row r="10549" spans="2:8">
      <c r="B10549" s="24"/>
      <c r="C10549" s="24"/>
      <c r="D10549" s="24"/>
      <c r="E10549" s="24"/>
      <c r="F10549" s="29"/>
      <c r="G10549" s="24"/>
      <c r="H10549" s="24"/>
    </row>
    <row r="10550" spans="2:8">
      <c r="B10550" s="24"/>
      <c r="C10550" s="24"/>
      <c r="D10550" s="24"/>
      <c r="E10550" s="24"/>
      <c r="F10550" s="29"/>
      <c r="G10550" s="24"/>
      <c r="H10550" s="24"/>
    </row>
    <row r="10551" spans="2:8">
      <c r="B10551" s="24"/>
      <c r="C10551" s="24"/>
      <c r="D10551" s="24"/>
      <c r="E10551" s="24"/>
      <c r="F10551" s="29"/>
      <c r="G10551" s="24"/>
      <c r="H10551" s="24"/>
    </row>
    <row r="10552" spans="2:8">
      <c r="B10552" s="24"/>
      <c r="C10552" s="24"/>
      <c r="D10552" s="24"/>
      <c r="E10552" s="24"/>
      <c r="F10552" s="29"/>
      <c r="G10552" s="24"/>
      <c r="H10552" s="24"/>
    </row>
    <row r="10553" spans="2:8">
      <c r="B10553" s="24"/>
      <c r="C10553" s="24"/>
      <c r="D10553" s="24"/>
      <c r="E10553" s="24"/>
      <c r="F10553" s="29"/>
      <c r="G10553" s="24"/>
      <c r="H10553" s="24"/>
    </row>
    <row r="10554" spans="2:8">
      <c r="B10554" s="24"/>
      <c r="C10554" s="24"/>
      <c r="D10554" s="24"/>
      <c r="E10554" s="24"/>
      <c r="F10554" s="29"/>
      <c r="G10554" s="24"/>
      <c r="H10554" s="24"/>
    </row>
    <row r="10555" spans="2:8">
      <c r="B10555" s="24"/>
      <c r="C10555" s="24"/>
      <c r="D10555" s="24"/>
      <c r="E10555" s="24"/>
      <c r="F10555" s="29"/>
      <c r="G10555" s="24"/>
      <c r="H10555" s="24"/>
    </row>
    <row r="10556" spans="2:8">
      <c r="B10556" s="24"/>
      <c r="C10556" s="24"/>
      <c r="D10556" s="24"/>
      <c r="E10556" s="24"/>
      <c r="F10556" s="29"/>
      <c r="G10556" s="24"/>
      <c r="H10556" s="24"/>
    </row>
    <row r="10557" spans="2:8">
      <c r="B10557" s="24"/>
      <c r="C10557" s="24"/>
      <c r="D10557" s="24"/>
      <c r="E10557" s="24"/>
      <c r="F10557" s="29"/>
      <c r="G10557" s="24"/>
      <c r="H10557" s="24"/>
    </row>
    <row r="10558" spans="2:8">
      <c r="B10558" s="24"/>
      <c r="C10558" s="24"/>
      <c r="D10558" s="24"/>
      <c r="E10558" s="24"/>
      <c r="F10558" s="29"/>
      <c r="G10558" s="24"/>
      <c r="H10558" s="24"/>
    </row>
    <row r="10559" spans="2:8">
      <c r="B10559" s="24"/>
      <c r="C10559" s="24"/>
      <c r="D10559" s="24"/>
      <c r="E10559" s="24"/>
      <c r="F10559" s="29"/>
      <c r="G10559" s="24"/>
      <c r="H10559" s="24"/>
    </row>
    <row r="10560" spans="2:8">
      <c r="B10560" s="24"/>
      <c r="C10560" s="24"/>
      <c r="D10560" s="24"/>
      <c r="E10560" s="24"/>
      <c r="F10560" s="29"/>
      <c r="G10560" s="24"/>
      <c r="H10560" s="24"/>
    </row>
    <row r="10561" spans="2:8">
      <c r="B10561" s="24"/>
      <c r="C10561" s="24"/>
      <c r="D10561" s="24"/>
      <c r="E10561" s="24"/>
      <c r="F10561" s="29"/>
      <c r="G10561" s="24"/>
      <c r="H10561" s="24"/>
    </row>
    <row r="10562" spans="2:8">
      <c r="B10562" s="24"/>
      <c r="C10562" s="24"/>
      <c r="D10562" s="24"/>
      <c r="E10562" s="24"/>
      <c r="F10562" s="29"/>
      <c r="G10562" s="24"/>
      <c r="H10562" s="24"/>
    </row>
    <row r="10563" spans="2:8">
      <c r="B10563" s="24"/>
      <c r="C10563" s="24"/>
      <c r="D10563" s="24"/>
      <c r="E10563" s="24"/>
      <c r="F10563" s="29"/>
      <c r="G10563" s="24"/>
      <c r="H10563" s="24"/>
    </row>
    <row r="10564" spans="2:8">
      <c r="B10564" s="24"/>
      <c r="C10564" s="24"/>
      <c r="D10564" s="24"/>
      <c r="E10564" s="24"/>
      <c r="F10564" s="29"/>
      <c r="G10564" s="24"/>
      <c r="H10564" s="24"/>
    </row>
    <row r="10565" spans="2:8">
      <c r="B10565" s="24"/>
      <c r="C10565" s="24"/>
      <c r="D10565" s="24"/>
      <c r="E10565" s="24"/>
      <c r="F10565" s="29"/>
      <c r="G10565" s="24"/>
      <c r="H10565" s="24"/>
    </row>
    <row r="10566" spans="2:8">
      <c r="B10566" s="24"/>
      <c r="C10566" s="24"/>
      <c r="D10566" s="24"/>
      <c r="E10566" s="24"/>
      <c r="F10566" s="29"/>
      <c r="G10566" s="24"/>
      <c r="H10566" s="24"/>
    </row>
    <row r="10567" spans="2:8">
      <c r="B10567" s="24"/>
      <c r="C10567" s="24"/>
      <c r="D10567" s="24"/>
      <c r="E10567" s="24"/>
      <c r="F10567" s="29"/>
      <c r="G10567" s="24"/>
      <c r="H10567" s="24"/>
    </row>
    <row r="10568" spans="2:8">
      <c r="B10568" s="24"/>
      <c r="C10568" s="24"/>
      <c r="D10568" s="24"/>
      <c r="E10568" s="24"/>
      <c r="F10568" s="29"/>
      <c r="G10568" s="24"/>
      <c r="H10568" s="24"/>
    </row>
    <row r="10569" spans="2:8">
      <c r="B10569" s="24"/>
      <c r="C10569" s="24"/>
      <c r="D10569" s="24"/>
      <c r="E10569" s="24"/>
      <c r="F10569" s="29"/>
      <c r="G10569" s="24"/>
      <c r="H10569" s="24"/>
    </row>
    <row r="10570" spans="2:8">
      <c r="B10570" s="24"/>
      <c r="C10570" s="24"/>
      <c r="D10570" s="24"/>
      <c r="E10570" s="24"/>
      <c r="F10570" s="29"/>
      <c r="G10570" s="24"/>
      <c r="H10570" s="24"/>
    </row>
    <row r="10571" spans="2:8">
      <c r="B10571" s="24"/>
      <c r="C10571" s="24"/>
      <c r="D10571" s="24"/>
      <c r="E10571" s="24"/>
      <c r="F10571" s="29"/>
      <c r="G10571" s="24"/>
      <c r="H10571" s="24"/>
    </row>
    <row r="10572" spans="2:8">
      <c r="B10572" s="24"/>
      <c r="C10572" s="24"/>
      <c r="D10572" s="24"/>
      <c r="E10572" s="24"/>
      <c r="F10572" s="29"/>
      <c r="G10572" s="24"/>
      <c r="H10572" s="24"/>
    </row>
    <row r="10573" spans="2:8">
      <c r="B10573" s="24"/>
      <c r="C10573" s="24"/>
      <c r="D10573" s="24"/>
      <c r="E10573" s="24"/>
      <c r="F10573" s="29"/>
      <c r="G10573" s="24"/>
      <c r="H10573" s="24"/>
    </row>
    <row r="10574" spans="2:8">
      <c r="B10574" s="24"/>
      <c r="C10574" s="24"/>
      <c r="D10574" s="24"/>
      <c r="E10574" s="24"/>
      <c r="F10574" s="29"/>
      <c r="G10574" s="24"/>
      <c r="H10574" s="24"/>
    </row>
    <row r="10575" spans="2:8">
      <c r="B10575" s="24"/>
      <c r="C10575" s="24"/>
      <c r="D10575" s="24"/>
      <c r="E10575" s="24"/>
      <c r="F10575" s="29"/>
      <c r="G10575" s="24"/>
      <c r="H10575" s="24"/>
    </row>
    <row r="10576" spans="2:8">
      <c r="B10576" s="24"/>
      <c r="C10576" s="24"/>
      <c r="D10576" s="24"/>
      <c r="E10576" s="24"/>
      <c r="F10576" s="29"/>
      <c r="G10576" s="24"/>
      <c r="H10576" s="24"/>
    </row>
    <row r="10577" spans="2:8">
      <c r="B10577" s="24"/>
      <c r="C10577" s="24"/>
      <c r="D10577" s="24"/>
      <c r="E10577" s="24"/>
      <c r="F10577" s="29"/>
      <c r="G10577" s="24"/>
      <c r="H10577" s="24"/>
    </row>
    <row r="10578" spans="2:8">
      <c r="B10578" s="24"/>
      <c r="C10578" s="24"/>
      <c r="D10578" s="24"/>
      <c r="E10578" s="24"/>
      <c r="F10578" s="29"/>
      <c r="G10578" s="24"/>
      <c r="H10578" s="24"/>
    </row>
    <row r="10579" spans="2:8">
      <c r="B10579" s="24"/>
      <c r="C10579" s="24"/>
      <c r="D10579" s="24"/>
      <c r="E10579" s="24"/>
      <c r="F10579" s="29"/>
      <c r="G10579" s="24"/>
      <c r="H10579" s="24"/>
    </row>
    <row r="10580" spans="2:8">
      <c r="B10580" s="24"/>
      <c r="C10580" s="24"/>
      <c r="D10580" s="24"/>
      <c r="E10580" s="24"/>
      <c r="F10580" s="29"/>
      <c r="G10580" s="24"/>
      <c r="H10580" s="24"/>
    </row>
    <row r="10581" spans="2:8">
      <c r="B10581" s="24"/>
      <c r="C10581" s="24"/>
      <c r="D10581" s="24"/>
      <c r="E10581" s="24"/>
      <c r="F10581" s="29"/>
      <c r="G10581" s="24"/>
      <c r="H10581" s="24"/>
    </row>
    <row r="10582" spans="2:8">
      <c r="B10582" s="24"/>
      <c r="C10582" s="24"/>
      <c r="D10582" s="24"/>
      <c r="E10582" s="24"/>
      <c r="F10582" s="29"/>
      <c r="G10582" s="24"/>
      <c r="H10582" s="24"/>
    </row>
    <row r="10583" spans="2:8">
      <c r="B10583" s="24"/>
      <c r="C10583" s="24"/>
      <c r="D10583" s="24"/>
      <c r="E10583" s="24"/>
      <c r="F10583" s="29"/>
      <c r="G10583" s="24"/>
      <c r="H10583" s="24"/>
    </row>
    <row r="10584" spans="2:8">
      <c r="B10584" s="24"/>
      <c r="C10584" s="24"/>
      <c r="D10584" s="24"/>
      <c r="E10584" s="24"/>
      <c r="F10584" s="29"/>
      <c r="G10584" s="24"/>
      <c r="H10584" s="24"/>
    </row>
    <row r="10585" spans="2:8">
      <c r="B10585" s="24"/>
      <c r="C10585" s="24"/>
      <c r="D10585" s="24"/>
      <c r="E10585" s="24"/>
      <c r="F10585" s="29"/>
      <c r="G10585" s="24"/>
      <c r="H10585" s="24"/>
    </row>
    <row r="10586" spans="2:8">
      <c r="B10586" s="24"/>
      <c r="C10586" s="24"/>
      <c r="D10586" s="24"/>
      <c r="E10586" s="24"/>
      <c r="F10586" s="29"/>
      <c r="G10586" s="24"/>
      <c r="H10586" s="24"/>
    </row>
    <row r="10587" spans="2:8">
      <c r="B10587" s="24"/>
      <c r="C10587" s="24"/>
      <c r="D10587" s="24"/>
      <c r="E10587" s="24"/>
      <c r="F10587" s="29"/>
      <c r="G10587" s="24"/>
      <c r="H10587" s="24"/>
    </row>
    <row r="10588" spans="2:8">
      <c r="B10588" s="24"/>
      <c r="C10588" s="24"/>
      <c r="D10588" s="24"/>
      <c r="E10588" s="24"/>
      <c r="F10588" s="29"/>
      <c r="G10588" s="24"/>
      <c r="H10588" s="24"/>
    </row>
    <row r="10589" spans="2:8">
      <c r="B10589" s="24"/>
      <c r="C10589" s="24"/>
      <c r="D10589" s="24"/>
      <c r="E10589" s="24"/>
      <c r="F10589" s="29"/>
      <c r="G10589" s="24"/>
      <c r="H10589" s="24"/>
    </row>
    <row r="10590" spans="2:8">
      <c r="B10590" s="24"/>
      <c r="C10590" s="24"/>
      <c r="D10590" s="24"/>
      <c r="E10590" s="24"/>
      <c r="F10590" s="29"/>
      <c r="G10590" s="24"/>
      <c r="H10590" s="24"/>
    </row>
    <row r="10591" spans="2:8">
      <c r="B10591" s="24"/>
      <c r="C10591" s="24"/>
      <c r="D10591" s="24"/>
      <c r="E10591" s="24"/>
      <c r="F10591" s="29"/>
      <c r="G10591" s="24"/>
      <c r="H10591" s="24"/>
    </row>
    <row r="10592" spans="2:8">
      <c r="B10592" s="24"/>
      <c r="C10592" s="24"/>
      <c r="D10592" s="24"/>
      <c r="E10592" s="24"/>
      <c r="F10592" s="29"/>
      <c r="G10592" s="24"/>
      <c r="H10592" s="24"/>
    </row>
    <row r="10593" spans="2:8">
      <c r="B10593" s="24"/>
      <c r="C10593" s="24"/>
      <c r="D10593" s="24"/>
      <c r="E10593" s="24"/>
      <c r="F10593" s="29"/>
      <c r="G10593" s="24"/>
      <c r="H10593" s="24"/>
    </row>
    <row r="10594" spans="2:8">
      <c r="B10594" s="24"/>
      <c r="C10594" s="24"/>
      <c r="D10594" s="24"/>
      <c r="E10594" s="24"/>
      <c r="F10594" s="29"/>
      <c r="G10594" s="24"/>
      <c r="H10594" s="24"/>
    </row>
    <row r="10595" spans="2:8">
      <c r="B10595" s="24"/>
      <c r="C10595" s="24"/>
      <c r="D10595" s="24"/>
      <c r="E10595" s="24"/>
      <c r="F10595" s="29"/>
      <c r="G10595" s="24"/>
      <c r="H10595" s="24"/>
    </row>
    <row r="10596" spans="2:8">
      <c r="B10596" s="24"/>
      <c r="C10596" s="24"/>
      <c r="D10596" s="24"/>
      <c r="E10596" s="24"/>
      <c r="F10596" s="29"/>
      <c r="G10596" s="24"/>
      <c r="H10596" s="24"/>
    </row>
    <row r="10597" spans="2:8">
      <c r="B10597" s="24"/>
      <c r="C10597" s="24"/>
      <c r="D10597" s="24"/>
      <c r="E10597" s="24"/>
      <c r="F10597" s="29"/>
      <c r="G10597" s="24"/>
      <c r="H10597" s="24"/>
    </row>
    <row r="10598" spans="2:8">
      <c r="B10598" s="24"/>
      <c r="C10598" s="24"/>
      <c r="D10598" s="24"/>
      <c r="E10598" s="24"/>
      <c r="F10598" s="29"/>
      <c r="G10598" s="24"/>
      <c r="H10598" s="24"/>
    </row>
    <row r="10599" spans="2:8">
      <c r="B10599" s="24"/>
      <c r="C10599" s="24"/>
      <c r="D10599" s="24"/>
      <c r="E10599" s="24"/>
      <c r="F10599" s="29"/>
      <c r="G10599" s="24"/>
      <c r="H10599" s="24"/>
    </row>
    <row r="10600" spans="2:8">
      <c r="B10600" s="24"/>
      <c r="C10600" s="24"/>
      <c r="D10600" s="24"/>
      <c r="E10600" s="24"/>
      <c r="F10600" s="29"/>
      <c r="G10600" s="24"/>
      <c r="H10600" s="24"/>
    </row>
    <row r="10601" spans="2:8">
      <c r="B10601" s="24"/>
      <c r="C10601" s="24"/>
      <c r="D10601" s="24"/>
      <c r="E10601" s="24"/>
      <c r="F10601" s="29"/>
      <c r="G10601" s="24"/>
      <c r="H10601" s="24"/>
    </row>
    <row r="10602" spans="2:8">
      <c r="B10602" s="24"/>
      <c r="C10602" s="24"/>
      <c r="D10602" s="24"/>
      <c r="E10602" s="24"/>
      <c r="F10602" s="29"/>
      <c r="G10602" s="24"/>
      <c r="H10602" s="24"/>
    </row>
    <row r="10603" spans="2:8">
      <c r="B10603" s="24"/>
      <c r="C10603" s="24"/>
      <c r="D10603" s="24"/>
      <c r="E10603" s="24"/>
      <c r="F10603" s="29"/>
      <c r="G10603" s="24"/>
      <c r="H10603" s="24"/>
    </row>
    <row r="10604" spans="2:8">
      <c r="B10604" s="24"/>
      <c r="C10604" s="24"/>
      <c r="D10604" s="24"/>
      <c r="E10604" s="24"/>
      <c r="F10604" s="29"/>
      <c r="G10604" s="24"/>
      <c r="H10604" s="24"/>
    </row>
    <row r="10605" spans="2:8">
      <c r="B10605" s="24"/>
      <c r="C10605" s="24"/>
      <c r="D10605" s="24"/>
      <c r="E10605" s="24"/>
      <c r="F10605" s="29"/>
      <c r="G10605" s="24"/>
      <c r="H10605" s="24"/>
    </row>
    <row r="10606" spans="2:8">
      <c r="B10606" s="24"/>
      <c r="C10606" s="24"/>
      <c r="D10606" s="24"/>
      <c r="E10606" s="24"/>
      <c r="F10606" s="29"/>
      <c r="G10606" s="24"/>
      <c r="H10606" s="24"/>
    </row>
    <row r="10607" spans="2:8">
      <c r="B10607" s="24"/>
      <c r="C10607" s="24"/>
      <c r="D10607" s="24"/>
      <c r="E10607" s="24"/>
      <c r="F10607" s="29"/>
      <c r="G10607" s="24"/>
      <c r="H10607" s="24"/>
    </row>
    <row r="10608" spans="2:8">
      <c r="B10608" s="24"/>
      <c r="C10608" s="24"/>
      <c r="D10608" s="24"/>
      <c r="E10608" s="24"/>
      <c r="F10608" s="29"/>
      <c r="G10608" s="24"/>
      <c r="H10608" s="24"/>
    </row>
    <row r="10609" spans="2:8">
      <c r="B10609" s="24"/>
      <c r="C10609" s="24"/>
      <c r="D10609" s="24"/>
      <c r="E10609" s="24"/>
      <c r="F10609" s="29"/>
      <c r="G10609" s="24"/>
      <c r="H10609" s="24"/>
    </row>
    <row r="10610" spans="2:8">
      <c r="B10610" s="24"/>
      <c r="C10610" s="24"/>
      <c r="D10610" s="24"/>
      <c r="E10610" s="24"/>
      <c r="F10610" s="29"/>
      <c r="G10610" s="24"/>
      <c r="H10610" s="24"/>
    </row>
    <row r="10611" spans="2:8">
      <c r="B10611" s="24"/>
      <c r="C10611" s="24"/>
      <c r="D10611" s="24"/>
      <c r="E10611" s="24"/>
      <c r="F10611" s="29"/>
      <c r="G10611" s="24"/>
      <c r="H10611" s="24"/>
    </row>
    <row r="10612" spans="2:8">
      <c r="B10612" s="24"/>
      <c r="C10612" s="24"/>
      <c r="D10612" s="24"/>
      <c r="E10612" s="24"/>
      <c r="F10612" s="29"/>
      <c r="G10612" s="24"/>
      <c r="H10612" s="24"/>
    </row>
    <row r="10613" spans="2:8">
      <c r="B10613" s="24"/>
      <c r="C10613" s="24"/>
      <c r="D10613" s="24"/>
      <c r="E10613" s="24"/>
      <c r="F10613" s="29"/>
      <c r="G10613" s="24"/>
      <c r="H10613" s="24"/>
    </row>
    <row r="10614" spans="2:8">
      <c r="B10614" s="24"/>
      <c r="C10614" s="24"/>
      <c r="D10614" s="24"/>
      <c r="E10614" s="24"/>
      <c r="F10614" s="29"/>
      <c r="G10614" s="24"/>
      <c r="H10614" s="24"/>
    </row>
    <row r="10615" spans="2:8">
      <c r="B10615" s="24"/>
      <c r="C10615" s="24"/>
      <c r="D10615" s="24"/>
      <c r="E10615" s="24"/>
      <c r="F10615" s="29"/>
      <c r="G10615" s="24"/>
      <c r="H10615" s="24"/>
    </row>
    <row r="10616" spans="2:8">
      <c r="B10616" s="24"/>
      <c r="C10616" s="24"/>
      <c r="D10616" s="24"/>
      <c r="E10616" s="24"/>
      <c r="F10616" s="29"/>
      <c r="G10616" s="24"/>
      <c r="H10616" s="24"/>
    </row>
    <row r="10617" spans="2:8">
      <c r="B10617" s="24"/>
      <c r="C10617" s="24"/>
      <c r="D10617" s="24"/>
      <c r="E10617" s="24"/>
      <c r="F10617" s="29"/>
      <c r="G10617" s="24"/>
      <c r="H10617" s="24"/>
    </row>
    <row r="10618" spans="2:8">
      <c r="B10618" s="24"/>
      <c r="C10618" s="24"/>
      <c r="D10618" s="24"/>
      <c r="E10618" s="24"/>
      <c r="F10618" s="29"/>
      <c r="G10618" s="24"/>
      <c r="H10618" s="24"/>
    </row>
    <row r="10619" spans="2:8">
      <c r="B10619" s="24"/>
      <c r="C10619" s="24"/>
      <c r="D10619" s="24"/>
      <c r="E10619" s="24"/>
      <c r="F10619" s="29"/>
      <c r="G10619" s="24"/>
      <c r="H10619" s="24"/>
    </row>
    <row r="10620" spans="2:8">
      <c r="B10620" s="24"/>
      <c r="C10620" s="24"/>
      <c r="D10620" s="24"/>
      <c r="E10620" s="24"/>
      <c r="F10620" s="29"/>
      <c r="G10620" s="24"/>
      <c r="H10620" s="24"/>
    </row>
    <row r="10621" spans="2:8">
      <c r="B10621" s="24"/>
      <c r="C10621" s="24"/>
      <c r="D10621" s="24"/>
      <c r="E10621" s="24"/>
      <c r="F10621" s="29"/>
      <c r="G10621" s="24"/>
      <c r="H10621" s="24"/>
    </row>
    <row r="10622" spans="2:8">
      <c r="B10622" s="24"/>
      <c r="C10622" s="24"/>
      <c r="D10622" s="24"/>
      <c r="E10622" s="24"/>
      <c r="F10622" s="29"/>
      <c r="G10622" s="24"/>
      <c r="H10622" s="24"/>
    </row>
    <row r="10623" spans="2:8">
      <c r="B10623" s="24"/>
      <c r="C10623" s="24"/>
      <c r="D10623" s="24"/>
      <c r="E10623" s="24"/>
      <c r="F10623" s="29"/>
      <c r="G10623" s="24"/>
      <c r="H10623" s="24"/>
    </row>
    <row r="10624" spans="2:8">
      <c r="B10624" s="24"/>
      <c r="C10624" s="24"/>
      <c r="D10624" s="24"/>
      <c r="E10624" s="24"/>
      <c r="F10624" s="29"/>
      <c r="G10624" s="24"/>
      <c r="H10624" s="24"/>
    </row>
    <row r="10625" spans="2:8">
      <c r="B10625" s="24"/>
      <c r="C10625" s="24"/>
      <c r="D10625" s="24"/>
      <c r="E10625" s="24"/>
      <c r="F10625" s="29"/>
      <c r="G10625" s="24"/>
      <c r="H10625" s="24"/>
    </row>
    <row r="10626" spans="2:8">
      <c r="B10626" s="24"/>
      <c r="C10626" s="24"/>
      <c r="D10626" s="24"/>
      <c r="E10626" s="24"/>
      <c r="F10626" s="29"/>
      <c r="G10626" s="24"/>
      <c r="H10626" s="24"/>
    </row>
    <row r="10627" spans="2:8">
      <c r="B10627" s="24"/>
      <c r="C10627" s="24"/>
      <c r="D10627" s="24"/>
      <c r="E10627" s="24"/>
      <c r="F10627" s="29"/>
      <c r="G10627" s="24"/>
      <c r="H10627" s="24"/>
    </row>
    <row r="10628" spans="2:8">
      <c r="B10628" s="24"/>
      <c r="C10628" s="24"/>
      <c r="D10628" s="24"/>
      <c r="E10628" s="24"/>
      <c r="F10628" s="29"/>
      <c r="G10628" s="24"/>
      <c r="H10628" s="24"/>
    </row>
    <row r="10629" spans="2:8">
      <c r="B10629" s="24"/>
      <c r="C10629" s="24"/>
      <c r="D10629" s="24"/>
      <c r="E10629" s="24"/>
      <c r="F10629" s="29"/>
      <c r="G10629" s="24"/>
      <c r="H10629" s="24"/>
    </row>
    <row r="10630" spans="2:8">
      <c r="B10630" s="24"/>
      <c r="C10630" s="24"/>
      <c r="D10630" s="24"/>
      <c r="E10630" s="24"/>
      <c r="F10630" s="29"/>
      <c r="G10630" s="24"/>
      <c r="H10630" s="24"/>
    </row>
    <row r="10631" spans="2:8">
      <c r="B10631" s="24"/>
      <c r="C10631" s="24"/>
      <c r="D10631" s="24"/>
      <c r="E10631" s="24"/>
      <c r="F10631" s="29"/>
      <c r="G10631" s="24"/>
      <c r="H10631" s="24"/>
    </row>
    <row r="10632" spans="2:8">
      <c r="B10632" s="24"/>
      <c r="C10632" s="24"/>
      <c r="D10632" s="24"/>
      <c r="E10632" s="24"/>
      <c r="F10632" s="29"/>
      <c r="G10632" s="24"/>
      <c r="H10632" s="24"/>
    </row>
    <row r="10633" spans="2:8">
      <c r="B10633" s="24"/>
      <c r="C10633" s="24"/>
      <c r="D10633" s="24"/>
      <c r="E10633" s="24"/>
      <c r="F10633" s="29"/>
      <c r="G10633" s="24"/>
      <c r="H10633" s="24"/>
    </row>
    <row r="10634" spans="2:8">
      <c r="B10634" s="24"/>
      <c r="C10634" s="24"/>
      <c r="D10634" s="24"/>
      <c r="E10634" s="24"/>
      <c r="F10634" s="29"/>
      <c r="G10634" s="24"/>
      <c r="H10634" s="24"/>
    </row>
    <row r="10635" spans="2:8">
      <c r="B10635" s="24"/>
      <c r="C10635" s="24"/>
      <c r="D10635" s="24"/>
      <c r="E10635" s="24"/>
      <c r="F10635" s="29"/>
      <c r="G10635" s="24"/>
      <c r="H10635" s="24"/>
    </row>
    <row r="10636" spans="2:8">
      <c r="B10636" s="24"/>
      <c r="C10636" s="24"/>
      <c r="D10636" s="24"/>
      <c r="E10636" s="24"/>
      <c r="F10636" s="29"/>
      <c r="G10636" s="24"/>
      <c r="H10636" s="24"/>
    </row>
    <row r="10637" spans="2:8">
      <c r="B10637" s="24"/>
      <c r="C10637" s="24"/>
      <c r="D10637" s="24"/>
      <c r="E10637" s="24"/>
      <c r="F10637" s="29"/>
      <c r="G10637" s="24"/>
      <c r="H10637" s="24"/>
    </row>
    <row r="10638" spans="2:8">
      <c r="B10638" s="24"/>
      <c r="C10638" s="24"/>
      <c r="D10638" s="24"/>
      <c r="E10638" s="24"/>
      <c r="F10638" s="29"/>
      <c r="G10638" s="24"/>
      <c r="H10638" s="24"/>
    </row>
    <row r="10639" spans="2:8">
      <c r="B10639" s="24"/>
      <c r="C10639" s="24"/>
      <c r="D10639" s="24"/>
      <c r="E10639" s="24"/>
      <c r="F10639" s="29"/>
      <c r="G10639" s="24"/>
      <c r="H10639" s="24"/>
    </row>
    <row r="10640" spans="2:8">
      <c r="B10640" s="24"/>
      <c r="C10640" s="24"/>
      <c r="D10640" s="24"/>
      <c r="E10640" s="24"/>
      <c r="F10640" s="29"/>
      <c r="G10640" s="24"/>
      <c r="H10640" s="24"/>
    </row>
    <row r="10641" spans="2:8">
      <c r="B10641" s="24"/>
      <c r="C10641" s="24"/>
      <c r="D10641" s="24"/>
      <c r="E10641" s="24"/>
      <c r="F10641" s="29"/>
      <c r="G10641" s="24"/>
      <c r="H10641" s="24"/>
    </row>
    <row r="10642" spans="2:8">
      <c r="B10642" s="24"/>
      <c r="C10642" s="24"/>
      <c r="D10642" s="24"/>
      <c r="E10642" s="24"/>
      <c r="F10642" s="29"/>
      <c r="G10642" s="24"/>
      <c r="H10642" s="24"/>
    </row>
    <row r="10643" spans="2:8">
      <c r="B10643" s="24"/>
      <c r="C10643" s="24"/>
      <c r="D10643" s="24"/>
      <c r="E10643" s="24"/>
      <c r="F10643" s="29"/>
      <c r="G10643" s="24"/>
      <c r="H10643" s="24"/>
    </row>
    <row r="10644" spans="2:8">
      <c r="B10644" s="24"/>
      <c r="C10644" s="24"/>
      <c r="D10644" s="24"/>
      <c r="E10644" s="24"/>
      <c r="F10644" s="29"/>
      <c r="G10644" s="24"/>
      <c r="H10644" s="24"/>
    </row>
    <row r="10645" spans="2:8">
      <c r="B10645" s="24"/>
      <c r="C10645" s="24"/>
      <c r="D10645" s="24"/>
      <c r="E10645" s="24"/>
      <c r="F10645" s="29"/>
      <c r="G10645" s="24"/>
      <c r="H10645" s="24"/>
    </row>
    <row r="10646" spans="2:8">
      <c r="B10646" s="24"/>
      <c r="C10646" s="24"/>
      <c r="D10646" s="24"/>
      <c r="E10646" s="24"/>
      <c r="F10646" s="29"/>
      <c r="G10646" s="24"/>
      <c r="H10646" s="24"/>
    </row>
    <row r="10647" spans="2:8">
      <c r="B10647" s="24"/>
      <c r="C10647" s="24"/>
      <c r="D10647" s="24"/>
      <c r="E10647" s="24"/>
      <c r="F10647" s="29"/>
      <c r="G10647" s="24"/>
      <c r="H10647" s="24"/>
    </row>
    <row r="10648" spans="2:8">
      <c r="B10648" s="24"/>
      <c r="C10648" s="24"/>
      <c r="D10648" s="24"/>
      <c r="E10648" s="24"/>
      <c r="F10648" s="29"/>
      <c r="G10648" s="24"/>
      <c r="H10648" s="24"/>
    </row>
    <row r="10649" spans="2:8">
      <c r="B10649" s="24"/>
      <c r="C10649" s="24"/>
      <c r="D10649" s="24"/>
      <c r="E10649" s="24"/>
      <c r="F10649" s="29"/>
      <c r="G10649" s="24"/>
      <c r="H10649" s="24"/>
    </row>
    <row r="10650" spans="2:8">
      <c r="B10650" s="24"/>
      <c r="C10650" s="24"/>
      <c r="D10650" s="24"/>
      <c r="E10650" s="24"/>
      <c r="F10650" s="29"/>
      <c r="G10650" s="24"/>
      <c r="H10650" s="24"/>
    </row>
    <row r="10651" spans="2:8">
      <c r="B10651" s="24"/>
      <c r="C10651" s="24"/>
      <c r="D10651" s="24"/>
      <c r="E10651" s="24"/>
      <c r="F10651" s="29"/>
      <c r="G10651" s="24"/>
      <c r="H10651" s="24"/>
    </row>
    <row r="10652" spans="2:8">
      <c r="B10652" s="24"/>
      <c r="C10652" s="24"/>
      <c r="D10652" s="24"/>
      <c r="E10652" s="24"/>
      <c r="F10652" s="29"/>
      <c r="G10652" s="24"/>
      <c r="H10652" s="24"/>
    </row>
    <row r="10653" spans="2:8">
      <c r="B10653" s="24"/>
      <c r="C10653" s="24"/>
      <c r="D10653" s="24"/>
      <c r="E10653" s="24"/>
      <c r="F10653" s="29"/>
      <c r="G10653" s="24"/>
      <c r="H10653" s="24"/>
    </row>
    <row r="10654" spans="2:8">
      <c r="B10654" s="24"/>
      <c r="C10654" s="24"/>
      <c r="D10654" s="24"/>
      <c r="E10654" s="24"/>
      <c r="F10654" s="29"/>
      <c r="G10654" s="24"/>
      <c r="H10654" s="24"/>
    </row>
    <row r="10655" spans="2:8">
      <c r="B10655" s="24"/>
      <c r="C10655" s="24"/>
      <c r="D10655" s="24"/>
      <c r="E10655" s="24"/>
      <c r="F10655" s="29"/>
      <c r="G10655" s="24"/>
      <c r="H10655" s="24"/>
    </row>
    <row r="10656" spans="2:8">
      <c r="B10656" s="24"/>
      <c r="C10656" s="24"/>
      <c r="D10656" s="24"/>
      <c r="E10656" s="24"/>
      <c r="F10656" s="29"/>
      <c r="G10656" s="24"/>
      <c r="H10656" s="24"/>
    </row>
    <row r="10657" spans="2:8">
      <c r="B10657" s="24"/>
      <c r="C10657" s="24"/>
      <c r="D10657" s="24"/>
      <c r="E10657" s="24"/>
      <c r="F10657" s="29"/>
      <c r="G10657" s="24"/>
      <c r="H10657" s="24"/>
    </row>
    <row r="10658" spans="2:8">
      <c r="B10658" s="24"/>
      <c r="C10658" s="24"/>
      <c r="D10658" s="24"/>
      <c r="E10658" s="24"/>
      <c r="F10658" s="29"/>
      <c r="G10658" s="24"/>
      <c r="H10658" s="24"/>
    </row>
    <row r="10659" spans="2:8">
      <c r="B10659" s="24"/>
      <c r="C10659" s="24"/>
      <c r="D10659" s="24"/>
      <c r="E10659" s="24"/>
      <c r="F10659" s="29"/>
      <c r="G10659" s="24"/>
      <c r="H10659" s="24"/>
    </row>
    <row r="10660" spans="2:8">
      <c r="B10660" s="24"/>
      <c r="C10660" s="24"/>
      <c r="D10660" s="24"/>
      <c r="E10660" s="24"/>
      <c r="F10660" s="29"/>
      <c r="G10660" s="24"/>
      <c r="H10660" s="24"/>
    </row>
    <row r="10661" spans="2:8">
      <c r="B10661" s="24"/>
      <c r="C10661" s="24"/>
      <c r="D10661" s="24"/>
      <c r="E10661" s="24"/>
      <c r="F10661" s="29"/>
      <c r="G10661" s="24"/>
      <c r="H10661" s="24"/>
    </row>
    <row r="10662" spans="2:8">
      <c r="B10662" s="24"/>
      <c r="C10662" s="24"/>
      <c r="D10662" s="24"/>
      <c r="E10662" s="24"/>
      <c r="F10662" s="29"/>
      <c r="G10662" s="24"/>
      <c r="H10662" s="24"/>
    </row>
    <row r="10663" spans="2:8">
      <c r="B10663" s="24"/>
      <c r="C10663" s="24"/>
      <c r="D10663" s="24"/>
      <c r="E10663" s="24"/>
      <c r="F10663" s="29"/>
      <c r="G10663" s="24"/>
      <c r="H10663" s="24"/>
    </row>
    <row r="10664" spans="2:8">
      <c r="B10664" s="24"/>
      <c r="C10664" s="24"/>
      <c r="D10664" s="24"/>
      <c r="E10664" s="24"/>
      <c r="F10664" s="29"/>
      <c r="G10664" s="24"/>
      <c r="H10664" s="24"/>
    </row>
    <row r="10665" spans="2:8">
      <c r="B10665" s="24"/>
      <c r="C10665" s="24"/>
      <c r="D10665" s="24"/>
      <c r="E10665" s="24"/>
      <c r="F10665" s="29"/>
      <c r="G10665" s="24"/>
      <c r="H10665" s="24"/>
    </row>
    <row r="10666" spans="2:8">
      <c r="B10666" s="24"/>
      <c r="C10666" s="24"/>
      <c r="D10666" s="24"/>
      <c r="E10666" s="24"/>
      <c r="F10666" s="29"/>
      <c r="G10666" s="24"/>
      <c r="H10666" s="24"/>
    </row>
    <row r="10667" spans="2:8">
      <c r="B10667" s="24"/>
      <c r="C10667" s="24"/>
      <c r="D10667" s="24"/>
      <c r="E10667" s="24"/>
      <c r="F10667" s="29"/>
      <c r="G10667" s="24"/>
      <c r="H10667" s="24"/>
    </row>
    <row r="10668" spans="2:8">
      <c r="B10668" s="24"/>
      <c r="C10668" s="24"/>
      <c r="D10668" s="24"/>
      <c r="E10668" s="24"/>
      <c r="F10668" s="29"/>
      <c r="G10668" s="24"/>
      <c r="H10668" s="24"/>
    </row>
    <row r="10669" spans="2:8">
      <c r="B10669" s="24"/>
      <c r="C10669" s="24"/>
      <c r="D10669" s="24"/>
      <c r="E10669" s="24"/>
      <c r="F10669" s="29"/>
      <c r="G10669" s="24"/>
      <c r="H10669" s="24"/>
    </row>
    <row r="10670" spans="2:8">
      <c r="B10670" s="24"/>
      <c r="C10670" s="24"/>
      <c r="D10670" s="24"/>
      <c r="E10670" s="24"/>
      <c r="F10670" s="29"/>
      <c r="G10670" s="24"/>
      <c r="H10670" s="24"/>
    </row>
    <row r="10671" spans="2:8">
      <c r="B10671" s="24"/>
      <c r="C10671" s="24"/>
      <c r="D10671" s="24"/>
      <c r="E10671" s="24"/>
      <c r="F10671" s="29"/>
      <c r="G10671" s="24"/>
      <c r="H10671" s="24"/>
    </row>
    <row r="10672" spans="2:8">
      <c r="B10672" s="24"/>
      <c r="C10672" s="24"/>
      <c r="D10672" s="24"/>
      <c r="E10672" s="24"/>
      <c r="F10672" s="29"/>
      <c r="G10672" s="24"/>
      <c r="H10672" s="24"/>
    </row>
    <row r="10673" spans="2:8">
      <c r="B10673" s="24"/>
      <c r="C10673" s="24"/>
      <c r="D10673" s="24"/>
      <c r="E10673" s="24"/>
      <c r="F10673" s="29"/>
      <c r="G10673" s="24"/>
      <c r="H10673" s="24"/>
    </row>
    <row r="10674" spans="2:8">
      <c r="B10674" s="24"/>
      <c r="C10674" s="24"/>
      <c r="D10674" s="24"/>
      <c r="E10674" s="24"/>
      <c r="F10674" s="29"/>
      <c r="G10674" s="24"/>
      <c r="H10674" s="24"/>
    </row>
    <row r="10675" spans="2:8">
      <c r="B10675" s="24"/>
      <c r="C10675" s="24"/>
      <c r="D10675" s="24"/>
      <c r="E10675" s="24"/>
      <c r="F10675" s="29"/>
      <c r="G10675" s="24"/>
      <c r="H10675" s="24"/>
    </row>
    <row r="10676" spans="2:8">
      <c r="B10676" s="24"/>
      <c r="C10676" s="24"/>
      <c r="D10676" s="24"/>
      <c r="E10676" s="24"/>
      <c r="F10676" s="29"/>
      <c r="G10676" s="24"/>
      <c r="H10676" s="24"/>
    </row>
    <row r="10677" spans="2:8">
      <c r="B10677" s="24"/>
      <c r="C10677" s="24"/>
      <c r="D10677" s="24"/>
      <c r="E10677" s="24"/>
      <c r="F10677" s="29"/>
      <c r="G10677" s="24"/>
      <c r="H10677" s="24"/>
    </row>
    <row r="10678" spans="2:8">
      <c r="B10678" s="24"/>
      <c r="C10678" s="24"/>
      <c r="D10678" s="24"/>
      <c r="E10678" s="24"/>
      <c r="F10678" s="29"/>
      <c r="G10678" s="24"/>
      <c r="H10678" s="24"/>
    </row>
    <row r="10679" spans="2:8">
      <c r="B10679" s="24"/>
      <c r="C10679" s="24"/>
      <c r="D10679" s="24"/>
      <c r="E10679" s="24"/>
      <c r="F10679" s="29"/>
      <c r="G10679" s="24"/>
      <c r="H10679" s="24"/>
    </row>
    <row r="10680" spans="2:8">
      <c r="B10680" s="24"/>
      <c r="C10680" s="24"/>
      <c r="D10680" s="24"/>
      <c r="E10680" s="24"/>
      <c r="F10680" s="29"/>
      <c r="G10680" s="24"/>
      <c r="H10680" s="24"/>
    </row>
    <row r="10681" spans="2:8">
      <c r="B10681" s="24"/>
      <c r="C10681" s="24"/>
      <c r="D10681" s="24"/>
      <c r="E10681" s="24"/>
      <c r="F10681" s="29"/>
      <c r="G10681" s="24"/>
      <c r="H10681" s="24"/>
    </row>
    <row r="10682" spans="2:8">
      <c r="B10682" s="24"/>
      <c r="C10682" s="24"/>
      <c r="D10682" s="24"/>
      <c r="E10682" s="24"/>
      <c r="F10682" s="29"/>
      <c r="G10682" s="24"/>
      <c r="H10682" s="24"/>
    </row>
    <row r="10683" spans="2:8">
      <c r="B10683" s="24"/>
      <c r="C10683" s="24"/>
      <c r="D10683" s="24"/>
      <c r="E10683" s="24"/>
      <c r="F10683" s="29"/>
      <c r="G10683" s="24"/>
      <c r="H10683" s="24"/>
    </row>
    <row r="10684" spans="2:8">
      <c r="B10684" s="24"/>
      <c r="C10684" s="24"/>
      <c r="D10684" s="24"/>
      <c r="E10684" s="24"/>
      <c r="F10684" s="29"/>
      <c r="G10684" s="24"/>
      <c r="H10684" s="24"/>
    </row>
    <row r="10685" spans="2:8">
      <c r="B10685" s="24"/>
      <c r="C10685" s="24"/>
      <c r="D10685" s="24"/>
      <c r="E10685" s="24"/>
      <c r="F10685" s="29"/>
      <c r="G10685" s="24"/>
      <c r="H10685" s="24"/>
    </row>
    <row r="10686" spans="2:8">
      <c r="B10686" s="24"/>
      <c r="C10686" s="24"/>
      <c r="D10686" s="24"/>
      <c r="E10686" s="24"/>
      <c r="F10686" s="29"/>
      <c r="G10686" s="24"/>
      <c r="H10686" s="24"/>
    </row>
    <row r="10687" spans="2:8">
      <c r="B10687" s="24"/>
      <c r="C10687" s="24"/>
      <c r="D10687" s="24"/>
      <c r="E10687" s="24"/>
      <c r="F10687" s="29"/>
      <c r="G10687" s="24"/>
      <c r="H10687" s="24"/>
    </row>
    <row r="10688" spans="2:8">
      <c r="B10688" s="24"/>
      <c r="C10688" s="24"/>
      <c r="D10688" s="24"/>
      <c r="E10688" s="24"/>
      <c r="F10688" s="29"/>
      <c r="G10688" s="24"/>
      <c r="H10688" s="24"/>
    </row>
    <row r="10689" spans="2:8">
      <c r="B10689" s="24"/>
      <c r="C10689" s="24"/>
      <c r="D10689" s="24"/>
      <c r="E10689" s="24"/>
      <c r="F10689" s="29"/>
      <c r="G10689" s="24"/>
      <c r="H10689" s="24"/>
    </row>
    <row r="10690" spans="2:8">
      <c r="B10690" s="24"/>
      <c r="C10690" s="24"/>
      <c r="D10690" s="24"/>
      <c r="E10690" s="24"/>
      <c r="F10690" s="29"/>
      <c r="G10690" s="24"/>
      <c r="H10690" s="24"/>
    </row>
    <row r="10691" spans="2:8">
      <c r="B10691" s="24"/>
      <c r="C10691" s="24"/>
      <c r="D10691" s="24"/>
      <c r="E10691" s="24"/>
      <c r="F10691" s="29"/>
      <c r="G10691" s="24"/>
      <c r="H10691" s="24"/>
    </row>
    <row r="10692" spans="2:8">
      <c r="B10692" s="24"/>
      <c r="C10692" s="24"/>
      <c r="D10692" s="24"/>
      <c r="E10692" s="24"/>
      <c r="F10692" s="29"/>
      <c r="G10692" s="24"/>
      <c r="H10692" s="24"/>
    </row>
    <row r="10693" spans="2:8">
      <c r="B10693" s="24"/>
      <c r="C10693" s="24"/>
      <c r="D10693" s="24"/>
      <c r="E10693" s="24"/>
      <c r="F10693" s="29"/>
      <c r="G10693" s="24"/>
      <c r="H10693" s="24"/>
    </row>
    <row r="10694" spans="2:8">
      <c r="B10694" s="24"/>
      <c r="C10694" s="24"/>
      <c r="D10694" s="24"/>
      <c r="E10694" s="24"/>
      <c r="F10694" s="29"/>
      <c r="G10694" s="24"/>
      <c r="H10694" s="24"/>
    </row>
    <row r="10695" spans="2:8">
      <c r="B10695" s="24"/>
      <c r="C10695" s="24"/>
      <c r="D10695" s="24"/>
      <c r="E10695" s="24"/>
      <c r="F10695" s="29"/>
      <c r="G10695" s="24"/>
      <c r="H10695" s="24"/>
    </row>
    <row r="10696" spans="2:8">
      <c r="B10696" s="24"/>
      <c r="C10696" s="24"/>
      <c r="D10696" s="24"/>
      <c r="E10696" s="24"/>
      <c r="F10696" s="29"/>
      <c r="G10696" s="24"/>
      <c r="H10696" s="24"/>
    </row>
    <row r="10697" spans="2:8">
      <c r="B10697" s="24"/>
      <c r="C10697" s="24"/>
      <c r="D10697" s="24"/>
      <c r="E10697" s="24"/>
      <c r="F10697" s="29"/>
      <c r="G10697" s="24"/>
      <c r="H10697" s="24"/>
    </row>
    <row r="10698" spans="2:8">
      <c r="B10698" s="24"/>
      <c r="C10698" s="24"/>
      <c r="D10698" s="24"/>
      <c r="E10698" s="24"/>
      <c r="F10698" s="29"/>
      <c r="G10698" s="24"/>
      <c r="H10698" s="24"/>
    </row>
    <row r="10699" spans="2:8">
      <c r="B10699" s="24"/>
      <c r="C10699" s="24"/>
      <c r="D10699" s="24"/>
      <c r="E10699" s="24"/>
      <c r="F10699" s="29"/>
      <c r="G10699" s="24"/>
      <c r="H10699" s="24"/>
    </row>
    <row r="10700" spans="2:8">
      <c r="B10700" s="24"/>
      <c r="C10700" s="24"/>
      <c r="D10700" s="24"/>
      <c r="E10700" s="24"/>
      <c r="F10700" s="29"/>
      <c r="G10700" s="24"/>
      <c r="H10700" s="24"/>
    </row>
    <row r="10701" spans="2:8">
      <c r="B10701" s="24"/>
      <c r="C10701" s="24"/>
      <c r="D10701" s="24"/>
      <c r="E10701" s="24"/>
      <c r="F10701" s="29"/>
      <c r="G10701" s="24"/>
      <c r="H10701" s="24"/>
    </row>
    <row r="10702" spans="2:8">
      <c r="B10702" s="24"/>
      <c r="C10702" s="24"/>
      <c r="D10702" s="24"/>
      <c r="E10702" s="24"/>
      <c r="F10702" s="29"/>
      <c r="G10702" s="24"/>
      <c r="H10702" s="24"/>
    </row>
    <row r="10703" spans="2:8">
      <c r="B10703" s="24"/>
      <c r="C10703" s="24"/>
      <c r="D10703" s="24"/>
      <c r="E10703" s="24"/>
      <c r="F10703" s="29"/>
      <c r="G10703" s="24"/>
      <c r="H10703" s="24"/>
    </row>
    <row r="10704" spans="2:8">
      <c r="B10704" s="24"/>
      <c r="C10704" s="24"/>
      <c r="D10704" s="24"/>
      <c r="E10704" s="24"/>
      <c r="F10704" s="29"/>
      <c r="G10704" s="24"/>
      <c r="H10704" s="24"/>
    </row>
    <row r="10705" spans="2:8">
      <c r="B10705" s="24"/>
      <c r="C10705" s="24"/>
      <c r="D10705" s="24"/>
      <c r="E10705" s="24"/>
      <c r="F10705" s="29"/>
      <c r="G10705" s="24"/>
      <c r="H10705" s="24"/>
    </row>
    <row r="10706" spans="2:8">
      <c r="B10706" s="24"/>
      <c r="C10706" s="24"/>
      <c r="D10706" s="24"/>
      <c r="E10706" s="24"/>
      <c r="F10706" s="29"/>
      <c r="G10706" s="24"/>
      <c r="H10706" s="24"/>
    </row>
    <row r="10707" spans="2:8">
      <c r="B10707" s="24"/>
      <c r="C10707" s="24"/>
      <c r="D10707" s="24"/>
      <c r="E10707" s="24"/>
      <c r="F10707" s="29"/>
      <c r="G10707" s="24"/>
      <c r="H10707" s="24"/>
    </row>
    <row r="10708" spans="2:8">
      <c r="B10708" s="24"/>
      <c r="C10708" s="24"/>
      <c r="D10708" s="24"/>
      <c r="E10708" s="24"/>
      <c r="F10708" s="29"/>
      <c r="G10708" s="24"/>
      <c r="H10708" s="24"/>
    </row>
    <row r="10709" spans="2:8">
      <c r="B10709" s="24"/>
      <c r="C10709" s="24"/>
      <c r="D10709" s="24"/>
      <c r="E10709" s="24"/>
      <c r="F10709" s="29"/>
      <c r="G10709" s="24"/>
      <c r="H10709" s="24"/>
    </row>
    <row r="10710" spans="2:8">
      <c r="B10710" s="24"/>
      <c r="C10710" s="24"/>
      <c r="D10710" s="24"/>
      <c r="E10710" s="24"/>
      <c r="F10710" s="29"/>
      <c r="G10710" s="24"/>
      <c r="H10710" s="24"/>
    </row>
    <row r="10711" spans="2:8">
      <c r="B10711" s="24"/>
      <c r="C10711" s="24"/>
      <c r="D10711" s="24"/>
      <c r="E10711" s="24"/>
      <c r="F10711" s="29"/>
      <c r="G10711" s="24"/>
      <c r="H10711" s="24"/>
    </row>
    <row r="10712" spans="2:8">
      <c r="B10712" s="24"/>
      <c r="C10712" s="24"/>
      <c r="D10712" s="24"/>
      <c r="E10712" s="24"/>
      <c r="F10712" s="29"/>
      <c r="G10712" s="24"/>
      <c r="H10712" s="24"/>
    </row>
    <row r="10713" spans="2:8">
      <c r="B10713" s="24"/>
      <c r="C10713" s="24"/>
      <c r="D10713" s="24"/>
      <c r="E10713" s="24"/>
      <c r="F10713" s="29"/>
      <c r="G10713" s="24"/>
      <c r="H10713" s="24"/>
    </row>
    <row r="10714" spans="2:8">
      <c r="B10714" s="24"/>
      <c r="C10714" s="24"/>
      <c r="D10714" s="24"/>
      <c r="E10714" s="24"/>
      <c r="F10714" s="29"/>
      <c r="G10714" s="24"/>
      <c r="H10714" s="24"/>
    </row>
    <row r="10715" spans="2:8">
      <c r="B10715" s="24"/>
      <c r="C10715" s="24"/>
      <c r="D10715" s="24"/>
      <c r="E10715" s="24"/>
      <c r="F10715" s="29"/>
      <c r="G10715" s="24"/>
      <c r="H10715" s="24"/>
    </row>
    <row r="10716" spans="2:8">
      <c r="B10716" s="24"/>
      <c r="C10716" s="24"/>
      <c r="D10716" s="24"/>
      <c r="E10716" s="24"/>
      <c r="F10716" s="29"/>
      <c r="G10716" s="24"/>
      <c r="H10716" s="24"/>
    </row>
    <row r="10717" spans="2:8">
      <c r="B10717" s="24"/>
      <c r="C10717" s="24"/>
      <c r="D10717" s="24"/>
      <c r="E10717" s="24"/>
      <c r="F10717" s="29"/>
      <c r="G10717" s="24"/>
      <c r="H10717" s="24"/>
    </row>
    <row r="10718" spans="2:8">
      <c r="B10718" s="24"/>
      <c r="C10718" s="24"/>
      <c r="D10718" s="24"/>
      <c r="E10718" s="24"/>
      <c r="F10718" s="29"/>
      <c r="G10718" s="24"/>
      <c r="H10718" s="24"/>
    </row>
    <row r="10719" spans="2:8">
      <c r="B10719" s="24"/>
      <c r="C10719" s="24"/>
      <c r="D10719" s="24"/>
      <c r="E10719" s="24"/>
      <c r="F10719" s="29"/>
      <c r="G10719" s="24"/>
      <c r="H10719" s="24"/>
    </row>
    <row r="10720" spans="2:8">
      <c r="B10720" s="24"/>
      <c r="C10720" s="24"/>
      <c r="D10720" s="24"/>
      <c r="E10720" s="24"/>
      <c r="F10720" s="29"/>
      <c r="G10720" s="24"/>
      <c r="H10720" s="24"/>
    </row>
    <row r="10721" spans="2:8">
      <c r="B10721" s="24"/>
      <c r="C10721" s="24"/>
      <c r="D10721" s="24"/>
      <c r="E10721" s="24"/>
      <c r="F10721" s="29"/>
      <c r="G10721" s="24"/>
      <c r="H10721" s="24"/>
    </row>
    <row r="10722" spans="2:8">
      <c r="B10722" s="24"/>
      <c r="C10722" s="24"/>
      <c r="D10722" s="24"/>
      <c r="E10722" s="24"/>
      <c r="F10722" s="29"/>
      <c r="G10722" s="24"/>
      <c r="H10722" s="24"/>
    </row>
    <row r="10723" spans="2:8">
      <c r="B10723" s="24"/>
      <c r="C10723" s="24"/>
      <c r="D10723" s="24"/>
      <c r="E10723" s="24"/>
      <c r="F10723" s="29"/>
      <c r="G10723" s="24"/>
      <c r="H10723" s="24"/>
    </row>
    <row r="10724" spans="2:8">
      <c r="B10724" s="24"/>
      <c r="C10724" s="24"/>
      <c r="D10724" s="24"/>
      <c r="E10724" s="24"/>
      <c r="F10724" s="29"/>
      <c r="G10724" s="24"/>
      <c r="H10724" s="24"/>
    </row>
    <row r="10725" spans="2:8">
      <c r="B10725" s="24"/>
      <c r="C10725" s="24"/>
      <c r="D10725" s="24"/>
      <c r="E10725" s="24"/>
      <c r="F10725" s="29"/>
      <c r="G10725" s="24"/>
      <c r="H10725" s="24"/>
    </row>
    <row r="10726" spans="2:8">
      <c r="B10726" s="24"/>
      <c r="C10726" s="24"/>
      <c r="D10726" s="24"/>
      <c r="E10726" s="24"/>
      <c r="F10726" s="29"/>
      <c r="G10726" s="24"/>
      <c r="H10726" s="24"/>
    </row>
    <row r="10727" spans="2:8">
      <c r="B10727" s="24"/>
      <c r="C10727" s="24"/>
      <c r="D10727" s="24"/>
      <c r="E10727" s="24"/>
      <c r="F10727" s="29"/>
      <c r="G10727" s="24"/>
      <c r="H10727" s="24"/>
    </row>
    <row r="10728" spans="2:8">
      <c r="B10728" s="24"/>
      <c r="C10728" s="24"/>
      <c r="D10728" s="24"/>
      <c r="E10728" s="24"/>
      <c r="F10728" s="29"/>
      <c r="G10728" s="24"/>
      <c r="H10728" s="24"/>
    </row>
    <row r="10729" spans="2:8">
      <c r="B10729" s="24"/>
      <c r="C10729" s="24"/>
      <c r="D10729" s="24"/>
      <c r="E10729" s="24"/>
      <c r="F10729" s="29"/>
      <c r="G10729" s="24"/>
      <c r="H10729" s="24"/>
    </row>
    <row r="10730" spans="2:8">
      <c r="B10730" s="24"/>
      <c r="C10730" s="24"/>
      <c r="D10730" s="24"/>
      <c r="E10730" s="24"/>
      <c r="F10730" s="29"/>
      <c r="G10730" s="24"/>
      <c r="H10730" s="24"/>
    </row>
    <row r="10731" spans="2:8">
      <c r="B10731" s="24"/>
      <c r="C10731" s="24"/>
      <c r="D10731" s="24"/>
      <c r="E10731" s="24"/>
      <c r="F10731" s="29"/>
      <c r="G10731" s="24"/>
      <c r="H10731" s="24"/>
    </row>
    <row r="10732" spans="2:8">
      <c r="B10732" s="24"/>
      <c r="C10732" s="24"/>
      <c r="D10732" s="24"/>
      <c r="E10732" s="24"/>
      <c r="F10732" s="29"/>
      <c r="G10732" s="24"/>
      <c r="H10732" s="24"/>
    </row>
    <row r="10733" spans="2:8">
      <c r="B10733" s="24"/>
      <c r="C10733" s="24"/>
      <c r="D10733" s="24"/>
      <c r="E10733" s="24"/>
      <c r="F10733" s="29"/>
      <c r="G10733" s="24"/>
      <c r="H10733" s="24"/>
    </row>
    <row r="10734" spans="2:8">
      <c r="B10734" s="24"/>
      <c r="C10734" s="24"/>
      <c r="D10734" s="24"/>
      <c r="E10734" s="24"/>
      <c r="F10734" s="29"/>
      <c r="G10734" s="24"/>
      <c r="H10734" s="24"/>
    </row>
    <row r="10735" spans="2:8">
      <c r="B10735" s="24"/>
      <c r="C10735" s="24"/>
      <c r="D10735" s="24"/>
      <c r="E10735" s="24"/>
      <c r="F10735" s="29"/>
      <c r="G10735" s="24"/>
      <c r="H10735" s="24"/>
    </row>
    <row r="10736" spans="2:8">
      <c r="B10736" s="24"/>
      <c r="C10736" s="24"/>
      <c r="D10736" s="24"/>
      <c r="E10736" s="24"/>
      <c r="F10736" s="29"/>
      <c r="G10736" s="24"/>
      <c r="H10736" s="24"/>
    </row>
    <row r="10737" spans="2:8">
      <c r="B10737" s="24"/>
      <c r="C10737" s="24"/>
      <c r="D10737" s="24"/>
      <c r="E10737" s="24"/>
      <c r="F10737" s="29"/>
      <c r="G10737" s="24"/>
      <c r="H10737" s="24"/>
    </row>
    <row r="10738" spans="2:8">
      <c r="B10738" s="24"/>
      <c r="C10738" s="24"/>
      <c r="D10738" s="24"/>
      <c r="E10738" s="24"/>
      <c r="F10738" s="29"/>
      <c r="G10738" s="24"/>
      <c r="H10738" s="24"/>
    </row>
    <row r="10739" spans="2:8">
      <c r="B10739" s="24"/>
      <c r="C10739" s="24"/>
      <c r="D10739" s="24"/>
      <c r="E10739" s="24"/>
      <c r="F10739" s="29"/>
      <c r="G10739" s="24"/>
      <c r="H10739" s="24"/>
    </row>
    <row r="10740" spans="2:8">
      <c r="B10740" s="24"/>
      <c r="C10740" s="24"/>
      <c r="D10740" s="24"/>
      <c r="E10740" s="24"/>
      <c r="F10740" s="29"/>
      <c r="G10740" s="24"/>
      <c r="H10740" s="24"/>
    </row>
    <row r="10741" spans="2:8">
      <c r="B10741" s="24"/>
      <c r="C10741" s="24"/>
      <c r="D10741" s="24"/>
      <c r="E10741" s="24"/>
      <c r="F10741" s="29"/>
      <c r="G10741" s="24"/>
      <c r="H10741" s="24"/>
    </row>
    <row r="10742" spans="2:8">
      <c r="B10742" s="24"/>
      <c r="C10742" s="24"/>
      <c r="D10742" s="24"/>
      <c r="E10742" s="24"/>
      <c r="F10742" s="29"/>
      <c r="G10742" s="24"/>
      <c r="H10742" s="24"/>
    </row>
    <row r="10743" spans="2:8">
      <c r="B10743" s="24"/>
      <c r="C10743" s="24"/>
      <c r="D10743" s="24"/>
      <c r="E10743" s="24"/>
      <c r="F10743" s="29"/>
      <c r="G10743" s="24"/>
      <c r="H10743" s="24"/>
    </row>
    <row r="10744" spans="2:8">
      <c r="B10744" s="24"/>
      <c r="C10744" s="24"/>
      <c r="D10744" s="24"/>
      <c r="E10744" s="24"/>
      <c r="F10744" s="29"/>
      <c r="G10744" s="24"/>
      <c r="H10744" s="24"/>
    </row>
    <row r="10745" spans="2:8">
      <c r="B10745" s="24"/>
      <c r="C10745" s="24"/>
      <c r="D10745" s="24"/>
      <c r="E10745" s="24"/>
      <c r="F10745" s="29"/>
      <c r="G10745" s="24"/>
      <c r="H10745" s="24"/>
    </row>
    <row r="10746" spans="2:8">
      <c r="B10746" s="24"/>
      <c r="C10746" s="24"/>
      <c r="D10746" s="24"/>
      <c r="E10746" s="24"/>
      <c r="F10746" s="29"/>
      <c r="G10746" s="24"/>
      <c r="H10746" s="24"/>
    </row>
    <row r="10747" spans="2:8">
      <c r="B10747" s="24"/>
      <c r="C10747" s="24"/>
      <c r="D10747" s="24"/>
      <c r="E10747" s="24"/>
      <c r="F10747" s="29"/>
      <c r="G10747" s="24"/>
      <c r="H10747" s="24"/>
    </row>
    <row r="10748" spans="2:8">
      <c r="B10748" s="24"/>
      <c r="C10748" s="24"/>
      <c r="D10748" s="24"/>
      <c r="E10748" s="24"/>
      <c r="F10748" s="29"/>
      <c r="G10748" s="24"/>
      <c r="H10748" s="24"/>
    </row>
    <row r="10749" spans="2:8">
      <c r="B10749" s="24"/>
      <c r="C10749" s="24"/>
      <c r="D10749" s="24"/>
      <c r="E10749" s="24"/>
      <c r="F10749" s="29"/>
      <c r="G10749" s="24"/>
      <c r="H10749" s="24"/>
    </row>
    <row r="10750" spans="2:8">
      <c r="B10750" s="24"/>
      <c r="C10750" s="24"/>
      <c r="D10750" s="24"/>
      <c r="E10750" s="24"/>
      <c r="F10750" s="29"/>
      <c r="G10750" s="24"/>
      <c r="H10750" s="24"/>
    </row>
    <row r="10751" spans="2:8">
      <c r="B10751" s="24"/>
      <c r="C10751" s="24"/>
      <c r="D10751" s="24"/>
      <c r="E10751" s="24"/>
      <c r="F10751" s="29"/>
      <c r="G10751" s="24"/>
      <c r="H10751" s="24"/>
    </row>
    <row r="10752" spans="2:8">
      <c r="B10752" s="24"/>
      <c r="C10752" s="24"/>
      <c r="D10752" s="24"/>
      <c r="E10752" s="24"/>
      <c r="F10752" s="29"/>
      <c r="G10752" s="24"/>
      <c r="H10752" s="24"/>
    </row>
    <row r="10753" spans="2:8">
      <c r="B10753" s="24"/>
      <c r="C10753" s="24"/>
      <c r="D10753" s="24"/>
      <c r="E10753" s="24"/>
      <c r="F10753" s="29"/>
      <c r="G10753" s="24"/>
      <c r="H10753" s="24"/>
    </row>
    <row r="10754" spans="2:8">
      <c r="B10754" s="24"/>
      <c r="C10754" s="24"/>
      <c r="D10754" s="24"/>
      <c r="E10754" s="24"/>
      <c r="F10754" s="29"/>
      <c r="G10754" s="24"/>
      <c r="H10754" s="24"/>
    </row>
    <row r="10755" spans="2:8">
      <c r="B10755" s="24"/>
      <c r="C10755" s="24"/>
      <c r="D10755" s="24"/>
      <c r="E10755" s="24"/>
      <c r="F10755" s="29"/>
      <c r="G10755" s="24"/>
      <c r="H10755" s="24"/>
    </row>
    <row r="10756" spans="2:8">
      <c r="B10756" s="24"/>
      <c r="C10756" s="24"/>
      <c r="D10756" s="24"/>
      <c r="E10756" s="24"/>
      <c r="F10756" s="29"/>
      <c r="G10756" s="24"/>
      <c r="H10756" s="24"/>
    </row>
    <row r="10757" spans="2:8">
      <c r="B10757" s="24"/>
      <c r="C10757" s="24"/>
      <c r="D10757" s="24"/>
      <c r="E10757" s="24"/>
      <c r="F10757" s="29"/>
      <c r="G10757" s="24"/>
      <c r="H10757" s="24"/>
    </row>
    <row r="10758" spans="2:8">
      <c r="B10758" s="24"/>
      <c r="C10758" s="24"/>
      <c r="D10758" s="24"/>
      <c r="E10758" s="24"/>
      <c r="F10758" s="29"/>
      <c r="G10758" s="24"/>
      <c r="H10758" s="24"/>
    </row>
    <row r="10759" spans="2:8">
      <c r="B10759" s="24"/>
      <c r="C10759" s="24"/>
      <c r="D10759" s="24"/>
      <c r="E10759" s="24"/>
      <c r="F10759" s="29"/>
      <c r="G10759" s="24"/>
      <c r="H10759" s="24"/>
    </row>
    <row r="10760" spans="2:8">
      <c r="B10760" s="24"/>
      <c r="C10760" s="24"/>
      <c r="D10760" s="24"/>
      <c r="E10760" s="24"/>
      <c r="F10760" s="29"/>
      <c r="G10760" s="24"/>
      <c r="H10760" s="24"/>
    </row>
    <row r="10761" spans="2:8">
      <c r="B10761" s="24"/>
      <c r="C10761" s="24"/>
      <c r="D10761" s="24"/>
      <c r="E10761" s="24"/>
      <c r="F10761" s="29"/>
      <c r="G10761" s="24"/>
      <c r="H10761" s="24"/>
    </row>
    <row r="10762" spans="2:8">
      <c r="B10762" s="24"/>
      <c r="C10762" s="24"/>
      <c r="D10762" s="24"/>
      <c r="E10762" s="24"/>
      <c r="F10762" s="29"/>
      <c r="G10762" s="24"/>
      <c r="H10762" s="24"/>
    </row>
    <row r="10763" spans="2:8">
      <c r="B10763" s="24"/>
      <c r="C10763" s="24"/>
      <c r="D10763" s="24"/>
      <c r="E10763" s="24"/>
      <c r="F10763" s="29"/>
      <c r="G10763" s="24"/>
      <c r="H10763" s="24"/>
    </row>
    <row r="10764" spans="2:8">
      <c r="B10764" s="24"/>
      <c r="C10764" s="24"/>
      <c r="D10764" s="24"/>
      <c r="E10764" s="24"/>
      <c r="F10764" s="29"/>
      <c r="G10764" s="24"/>
      <c r="H10764" s="24"/>
    </row>
    <row r="10765" spans="2:8">
      <c r="B10765" s="24"/>
      <c r="C10765" s="24"/>
      <c r="D10765" s="24"/>
      <c r="E10765" s="24"/>
      <c r="F10765" s="29"/>
      <c r="G10765" s="24"/>
      <c r="H10765" s="24"/>
    </row>
    <row r="10766" spans="2:8">
      <c r="B10766" s="24"/>
      <c r="C10766" s="24"/>
      <c r="D10766" s="24"/>
      <c r="E10766" s="24"/>
      <c r="F10766" s="29"/>
      <c r="G10766" s="24"/>
      <c r="H10766" s="24"/>
    </row>
    <row r="10767" spans="2:8">
      <c r="B10767" s="24"/>
      <c r="C10767" s="24"/>
      <c r="D10767" s="24"/>
      <c r="E10767" s="24"/>
      <c r="F10767" s="29"/>
      <c r="G10767" s="24"/>
      <c r="H10767" s="24"/>
    </row>
    <row r="10768" spans="2:8">
      <c r="B10768" s="24"/>
      <c r="C10768" s="24"/>
      <c r="D10768" s="24"/>
      <c r="E10768" s="24"/>
      <c r="F10768" s="29"/>
      <c r="G10768" s="24"/>
      <c r="H10768" s="24"/>
    </row>
    <row r="10769" spans="2:8">
      <c r="B10769" s="24"/>
      <c r="C10769" s="24"/>
      <c r="D10769" s="24"/>
      <c r="E10769" s="24"/>
      <c r="F10769" s="29"/>
      <c r="G10769" s="24"/>
      <c r="H10769" s="24"/>
    </row>
    <row r="10770" spans="2:8">
      <c r="B10770" s="24"/>
      <c r="C10770" s="24"/>
      <c r="D10770" s="24"/>
      <c r="E10770" s="24"/>
      <c r="F10770" s="29"/>
      <c r="G10770" s="24"/>
      <c r="H10770" s="24"/>
    </row>
    <row r="10771" spans="2:8">
      <c r="B10771" s="24"/>
      <c r="C10771" s="24"/>
      <c r="D10771" s="24"/>
      <c r="E10771" s="24"/>
      <c r="F10771" s="29"/>
      <c r="G10771" s="24"/>
      <c r="H10771" s="24"/>
    </row>
    <row r="10772" spans="2:8">
      <c r="B10772" s="24"/>
      <c r="C10772" s="24"/>
      <c r="D10772" s="24"/>
      <c r="E10772" s="24"/>
      <c r="F10772" s="29"/>
      <c r="G10772" s="24"/>
      <c r="H10772" s="24"/>
    </row>
    <row r="10773" spans="2:8">
      <c r="B10773" s="24"/>
      <c r="C10773" s="24"/>
      <c r="D10773" s="24"/>
      <c r="E10773" s="24"/>
      <c r="F10773" s="29"/>
      <c r="G10773" s="24"/>
      <c r="H10773" s="24"/>
    </row>
    <row r="10774" spans="2:8">
      <c r="B10774" s="24"/>
      <c r="C10774" s="24"/>
      <c r="D10774" s="24"/>
      <c r="E10774" s="24"/>
      <c r="F10774" s="29"/>
      <c r="G10774" s="24"/>
      <c r="H10774" s="24"/>
    </row>
    <row r="10775" spans="2:8">
      <c r="B10775" s="24"/>
      <c r="C10775" s="24"/>
      <c r="D10775" s="24"/>
      <c r="E10775" s="24"/>
      <c r="F10775" s="29"/>
      <c r="G10775" s="24"/>
      <c r="H10775" s="24"/>
    </row>
    <row r="10776" spans="2:8">
      <c r="B10776" s="24"/>
      <c r="C10776" s="24"/>
      <c r="D10776" s="24"/>
      <c r="E10776" s="24"/>
      <c r="F10776" s="29"/>
      <c r="G10776" s="24"/>
      <c r="H10776" s="24"/>
    </row>
    <row r="10777" spans="2:8">
      <c r="B10777" s="24"/>
      <c r="C10777" s="24"/>
      <c r="D10777" s="24"/>
      <c r="E10777" s="24"/>
      <c r="F10777" s="29"/>
      <c r="G10777" s="24"/>
      <c r="H10777" s="24"/>
    </row>
    <row r="10778" spans="2:8">
      <c r="B10778" s="24"/>
      <c r="C10778" s="24"/>
      <c r="D10778" s="24"/>
      <c r="E10778" s="24"/>
      <c r="F10778" s="29"/>
      <c r="G10778" s="24"/>
      <c r="H10778" s="24"/>
    </row>
    <row r="10779" spans="2:8">
      <c r="B10779" s="24"/>
      <c r="C10779" s="24"/>
      <c r="D10779" s="24"/>
      <c r="E10779" s="24"/>
      <c r="F10779" s="29"/>
      <c r="G10779" s="24"/>
      <c r="H10779" s="24"/>
    </row>
    <row r="10780" spans="2:8">
      <c r="B10780" s="24"/>
      <c r="C10780" s="24"/>
      <c r="D10780" s="24"/>
      <c r="E10780" s="24"/>
      <c r="F10780" s="29"/>
      <c r="G10780" s="24"/>
      <c r="H10780" s="24"/>
    </row>
    <row r="10781" spans="2:8">
      <c r="B10781" s="24"/>
      <c r="C10781" s="24"/>
      <c r="D10781" s="24"/>
      <c r="E10781" s="24"/>
      <c r="F10781" s="29"/>
      <c r="G10781" s="24"/>
      <c r="H10781" s="24"/>
    </row>
    <row r="10782" spans="2:8">
      <c r="B10782" s="24"/>
      <c r="C10782" s="24"/>
      <c r="D10782" s="24"/>
      <c r="E10782" s="24"/>
      <c r="F10782" s="29"/>
      <c r="G10782" s="24"/>
      <c r="H10782" s="24"/>
    </row>
    <row r="10783" spans="2:8">
      <c r="B10783" s="24"/>
      <c r="C10783" s="24"/>
      <c r="D10783" s="24"/>
      <c r="E10783" s="24"/>
      <c r="F10783" s="29"/>
      <c r="G10783" s="24"/>
      <c r="H10783" s="24"/>
    </row>
    <row r="10784" spans="2:8">
      <c r="B10784" s="24"/>
      <c r="C10784" s="24"/>
      <c r="D10784" s="24"/>
      <c r="E10784" s="24"/>
      <c r="F10784" s="29"/>
      <c r="G10784" s="24"/>
      <c r="H10784" s="24"/>
    </row>
    <row r="10785" spans="2:8">
      <c r="B10785" s="24"/>
      <c r="C10785" s="24"/>
      <c r="D10785" s="24"/>
      <c r="E10785" s="24"/>
      <c r="F10785" s="29"/>
      <c r="G10785" s="24"/>
      <c r="H10785" s="24"/>
    </row>
    <row r="10786" spans="2:8">
      <c r="B10786" s="24"/>
      <c r="C10786" s="24"/>
      <c r="D10786" s="24"/>
      <c r="E10786" s="24"/>
      <c r="F10786" s="29"/>
      <c r="G10786" s="24"/>
      <c r="H10786" s="24"/>
    </row>
    <row r="10787" spans="2:8">
      <c r="B10787" s="24"/>
      <c r="C10787" s="24"/>
      <c r="D10787" s="24"/>
      <c r="E10787" s="24"/>
      <c r="F10787" s="29"/>
      <c r="G10787" s="24"/>
      <c r="H10787" s="24"/>
    </row>
    <row r="10788" spans="2:8">
      <c r="B10788" s="24"/>
      <c r="C10788" s="24"/>
      <c r="D10788" s="24"/>
      <c r="E10788" s="24"/>
      <c r="F10788" s="29"/>
      <c r="G10788" s="24"/>
      <c r="H10788" s="24"/>
    </row>
    <row r="10789" spans="2:8">
      <c r="B10789" s="24"/>
      <c r="C10789" s="24"/>
      <c r="D10789" s="24"/>
      <c r="E10789" s="24"/>
      <c r="F10789" s="29"/>
      <c r="G10789" s="24"/>
      <c r="H10789" s="24"/>
    </row>
    <row r="10790" spans="2:8">
      <c r="B10790" s="24"/>
      <c r="C10790" s="24"/>
      <c r="D10790" s="24"/>
      <c r="E10790" s="24"/>
      <c r="F10790" s="29"/>
      <c r="G10790" s="24"/>
      <c r="H10790" s="24"/>
    </row>
    <row r="10791" spans="2:8">
      <c r="B10791" s="24"/>
      <c r="C10791" s="24"/>
      <c r="D10791" s="24"/>
      <c r="E10791" s="24"/>
      <c r="F10791" s="29"/>
      <c r="G10791" s="24"/>
      <c r="H10791" s="24"/>
    </row>
    <row r="10792" spans="2:8">
      <c r="B10792" s="24"/>
      <c r="C10792" s="24"/>
      <c r="D10792" s="24"/>
      <c r="E10792" s="24"/>
      <c r="F10792" s="29"/>
      <c r="G10792" s="24"/>
      <c r="H10792" s="24"/>
    </row>
    <row r="10793" spans="2:8">
      <c r="B10793" s="24"/>
      <c r="C10793" s="24"/>
      <c r="D10793" s="24"/>
      <c r="E10793" s="24"/>
      <c r="F10793" s="29"/>
      <c r="G10793" s="24"/>
      <c r="H10793" s="24"/>
    </row>
    <row r="10794" spans="2:8">
      <c r="B10794" s="24"/>
      <c r="C10794" s="24"/>
      <c r="D10794" s="24"/>
      <c r="E10794" s="24"/>
      <c r="F10794" s="29"/>
      <c r="G10794" s="24"/>
      <c r="H10794" s="24"/>
    </row>
    <row r="10795" spans="2:8">
      <c r="B10795" s="24"/>
      <c r="C10795" s="24"/>
      <c r="D10795" s="24"/>
      <c r="E10795" s="24"/>
      <c r="F10795" s="29"/>
      <c r="G10795" s="24"/>
      <c r="H10795" s="24"/>
    </row>
    <row r="10796" spans="2:8">
      <c r="B10796" s="24"/>
      <c r="C10796" s="24"/>
      <c r="D10796" s="24"/>
      <c r="E10796" s="24"/>
      <c r="F10796" s="29"/>
      <c r="G10796" s="24"/>
      <c r="H10796" s="24"/>
    </row>
    <row r="10797" spans="2:8">
      <c r="B10797" s="24"/>
      <c r="C10797" s="24"/>
      <c r="D10797" s="24"/>
      <c r="E10797" s="24"/>
      <c r="F10797" s="29"/>
      <c r="G10797" s="24"/>
      <c r="H10797" s="24"/>
    </row>
    <row r="10798" spans="2:8">
      <c r="B10798" s="24"/>
      <c r="C10798" s="24"/>
      <c r="D10798" s="24"/>
      <c r="E10798" s="24"/>
      <c r="F10798" s="29"/>
      <c r="G10798" s="24"/>
      <c r="H10798" s="24"/>
    </row>
    <row r="10799" spans="2:8">
      <c r="B10799" s="24"/>
      <c r="C10799" s="24"/>
      <c r="D10799" s="24"/>
      <c r="E10799" s="24"/>
      <c r="F10799" s="29"/>
      <c r="G10799" s="24"/>
      <c r="H10799" s="24"/>
    </row>
    <row r="10800" spans="2:8">
      <c r="B10800" s="24"/>
      <c r="C10800" s="24"/>
      <c r="D10800" s="24"/>
      <c r="E10800" s="24"/>
      <c r="F10800" s="29"/>
      <c r="G10800" s="24"/>
      <c r="H10800" s="24"/>
    </row>
    <row r="10801" spans="2:8">
      <c r="B10801" s="24"/>
      <c r="C10801" s="24"/>
      <c r="D10801" s="24"/>
      <c r="E10801" s="24"/>
      <c r="F10801" s="29"/>
      <c r="G10801" s="24"/>
      <c r="H10801" s="24"/>
    </row>
    <row r="10802" spans="2:8">
      <c r="B10802" s="24"/>
      <c r="C10802" s="24"/>
      <c r="D10802" s="24"/>
      <c r="E10802" s="24"/>
      <c r="F10802" s="29"/>
      <c r="G10802" s="24"/>
      <c r="H10802" s="24"/>
    </row>
    <row r="10803" spans="2:8">
      <c r="B10803" s="24"/>
      <c r="C10803" s="24"/>
      <c r="D10803" s="24"/>
      <c r="E10803" s="24"/>
      <c r="F10803" s="29"/>
      <c r="G10803" s="24"/>
      <c r="H10803" s="24"/>
    </row>
    <row r="10804" spans="2:8">
      <c r="B10804" s="24"/>
      <c r="C10804" s="24"/>
      <c r="D10804" s="24"/>
      <c r="E10804" s="24"/>
      <c r="F10804" s="29"/>
      <c r="G10804" s="24"/>
      <c r="H10804" s="24"/>
    </row>
    <row r="10805" spans="2:8">
      <c r="B10805" s="24"/>
      <c r="C10805" s="24"/>
      <c r="D10805" s="24"/>
      <c r="E10805" s="24"/>
      <c r="F10805" s="29"/>
      <c r="G10805" s="24"/>
      <c r="H10805" s="24"/>
    </row>
    <row r="10806" spans="2:8">
      <c r="B10806" s="24"/>
      <c r="C10806" s="24"/>
      <c r="D10806" s="24"/>
      <c r="E10806" s="24"/>
      <c r="F10806" s="29"/>
      <c r="G10806" s="24"/>
      <c r="H10806" s="24"/>
    </row>
    <row r="10807" spans="2:8">
      <c r="B10807" s="24"/>
      <c r="C10807" s="24"/>
      <c r="D10807" s="24"/>
      <c r="E10807" s="24"/>
      <c r="F10807" s="29"/>
      <c r="G10807" s="24"/>
      <c r="H10807" s="24"/>
    </row>
    <row r="10808" spans="2:8">
      <c r="B10808" s="24"/>
      <c r="C10808" s="24"/>
      <c r="D10808" s="24"/>
      <c r="E10808" s="24"/>
      <c r="F10808" s="29"/>
      <c r="G10808" s="24"/>
      <c r="H10808" s="24"/>
    </row>
    <row r="10809" spans="2:8">
      <c r="B10809" s="24"/>
      <c r="C10809" s="24"/>
      <c r="D10809" s="24"/>
      <c r="E10809" s="24"/>
      <c r="F10809" s="29"/>
      <c r="G10809" s="24"/>
      <c r="H10809" s="24"/>
    </row>
    <row r="10810" spans="2:8">
      <c r="B10810" s="24"/>
      <c r="C10810" s="24"/>
      <c r="D10810" s="24"/>
      <c r="E10810" s="24"/>
      <c r="F10810" s="29"/>
      <c r="G10810" s="24"/>
      <c r="H10810" s="24"/>
    </row>
    <row r="10811" spans="2:8">
      <c r="B10811" s="24"/>
      <c r="C10811" s="24"/>
      <c r="D10811" s="24"/>
      <c r="E10811" s="24"/>
      <c r="F10811" s="29"/>
      <c r="G10811" s="24"/>
      <c r="H10811" s="24"/>
    </row>
    <row r="10812" spans="2:8">
      <c r="B10812" s="24"/>
      <c r="C10812" s="24"/>
      <c r="D10812" s="24"/>
      <c r="E10812" s="24"/>
      <c r="F10812" s="29"/>
      <c r="G10812" s="24"/>
      <c r="H10812" s="24"/>
    </row>
    <row r="10813" spans="2:8">
      <c r="B10813" s="24"/>
      <c r="C10813" s="24"/>
      <c r="D10813" s="24"/>
      <c r="E10813" s="24"/>
      <c r="F10813" s="29"/>
      <c r="G10813" s="24"/>
      <c r="H10813" s="24"/>
    </row>
    <row r="10814" spans="2:8">
      <c r="B10814" s="24"/>
      <c r="C10814" s="24"/>
      <c r="D10814" s="24"/>
      <c r="E10814" s="24"/>
      <c r="F10814" s="29"/>
      <c r="G10814" s="24"/>
      <c r="H10814" s="24"/>
    </row>
    <row r="10815" spans="2:8">
      <c r="B10815" s="24"/>
      <c r="C10815" s="24"/>
      <c r="D10815" s="24"/>
      <c r="E10815" s="24"/>
      <c r="F10815" s="29"/>
      <c r="G10815" s="24"/>
      <c r="H10815" s="24"/>
    </row>
    <row r="10816" spans="2:8">
      <c r="B10816" s="24"/>
      <c r="C10816" s="24"/>
      <c r="D10816" s="24"/>
      <c r="E10816" s="24"/>
      <c r="F10816" s="29"/>
      <c r="G10816" s="24"/>
      <c r="H10816" s="24"/>
    </row>
    <row r="10817" spans="2:8">
      <c r="B10817" s="24"/>
      <c r="C10817" s="24"/>
      <c r="D10817" s="24"/>
      <c r="E10817" s="24"/>
      <c r="F10817" s="29"/>
      <c r="G10817" s="24"/>
      <c r="H10817" s="24"/>
    </row>
    <row r="10818" spans="2:8">
      <c r="B10818" s="24"/>
      <c r="C10818" s="24"/>
      <c r="D10818" s="24"/>
      <c r="E10818" s="24"/>
      <c r="F10818" s="29"/>
      <c r="G10818" s="24"/>
      <c r="H10818" s="24"/>
    </row>
    <row r="10819" spans="2:8">
      <c r="B10819" s="24"/>
      <c r="C10819" s="24"/>
      <c r="D10819" s="24"/>
      <c r="E10819" s="24"/>
      <c r="F10819" s="29"/>
      <c r="G10819" s="24"/>
      <c r="H10819" s="24"/>
    </row>
    <row r="10820" spans="2:8">
      <c r="B10820" s="24"/>
      <c r="C10820" s="24"/>
      <c r="D10820" s="24"/>
      <c r="E10820" s="24"/>
      <c r="F10820" s="29"/>
      <c r="G10820" s="24"/>
      <c r="H10820" s="24"/>
    </row>
    <row r="10821" spans="2:8">
      <c r="B10821" s="24"/>
      <c r="C10821" s="24"/>
      <c r="D10821" s="24"/>
      <c r="E10821" s="24"/>
      <c r="F10821" s="29"/>
      <c r="G10821" s="24"/>
      <c r="H10821" s="24"/>
    </row>
    <row r="10822" spans="2:8">
      <c r="B10822" s="24"/>
      <c r="C10822" s="24"/>
      <c r="D10822" s="24"/>
      <c r="E10822" s="24"/>
      <c r="F10822" s="29"/>
      <c r="G10822" s="24"/>
      <c r="H10822" s="24"/>
    </row>
    <row r="10823" spans="2:8">
      <c r="B10823" s="24"/>
      <c r="C10823" s="24"/>
      <c r="D10823" s="24"/>
      <c r="E10823" s="24"/>
      <c r="F10823" s="29"/>
      <c r="G10823" s="24"/>
      <c r="H10823" s="24"/>
    </row>
    <row r="10824" spans="2:8">
      <c r="B10824" s="24"/>
      <c r="C10824" s="24"/>
      <c r="D10824" s="24"/>
      <c r="E10824" s="24"/>
      <c r="F10824" s="29"/>
      <c r="G10824" s="24"/>
      <c r="H10824" s="24"/>
    </row>
    <row r="10825" spans="2:8">
      <c r="B10825" s="24"/>
      <c r="C10825" s="24"/>
      <c r="D10825" s="24"/>
      <c r="E10825" s="24"/>
      <c r="F10825" s="29"/>
      <c r="G10825" s="24"/>
      <c r="H10825" s="24"/>
    </row>
    <row r="10826" spans="2:8">
      <c r="B10826" s="24"/>
      <c r="C10826" s="24"/>
      <c r="D10826" s="24"/>
      <c r="E10826" s="24"/>
      <c r="F10826" s="29"/>
      <c r="G10826" s="24"/>
      <c r="H10826" s="24"/>
    </row>
    <row r="10827" spans="2:8">
      <c r="B10827" s="24"/>
      <c r="C10827" s="24"/>
      <c r="D10827" s="24"/>
      <c r="E10827" s="24"/>
      <c r="F10827" s="29"/>
      <c r="G10827" s="24"/>
      <c r="H10827" s="24"/>
    </row>
    <row r="10828" spans="2:8">
      <c r="B10828" s="24"/>
      <c r="C10828" s="24"/>
      <c r="D10828" s="24"/>
      <c r="E10828" s="24"/>
      <c r="F10828" s="29"/>
      <c r="G10828" s="24"/>
      <c r="H10828" s="24"/>
    </row>
    <row r="10829" spans="2:8">
      <c r="B10829" s="24"/>
      <c r="C10829" s="24"/>
      <c r="D10829" s="24"/>
      <c r="E10829" s="24"/>
      <c r="F10829" s="29"/>
      <c r="G10829" s="24"/>
      <c r="H10829" s="24"/>
    </row>
    <row r="10830" spans="2:8">
      <c r="B10830" s="24"/>
      <c r="C10830" s="24"/>
      <c r="D10830" s="24"/>
      <c r="E10830" s="24"/>
      <c r="F10830" s="29"/>
      <c r="G10830" s="24"/>
      <c r="H10830" s="24"/>
    </row>
    <row r="10831" spans="2:8">
      <c r="B10831" s="24"/>
      <c r="C10831" s="24"/>
      <c r="D10831" s="24"/>
      <c r="E10831" s="24"/>
      <c r="F10831" s="29"/>
      <c r="G10831" s="24"/>
      <c r="H10831" s="24"/>
    </row>
    <row r="10832" spans="2:8">
      <c r="B10832" s="24"/>
      <c r="C10832" s="24"/>
      <c r="D10832" s="24"/>
      <c r="E10832" s="24"/>
      <c r="F10832" s="29"/>
      <c r="G10832" s="24"/>
      <c r="H10832" s="24"/>
    </row>
    <row r="10833" spans="2:8">
      <c r="B10833" s="24"/>
      <c r="C10833" s="24"/>
      <c r="D10833" s="24"/>
      <c r="E10833" s="24"/>
      <c r="F10833" s="29"/>
      <c r="G10833" s="24"/>
      <c r="H10833" s="24"/>
    </row>
    <row r="10834" spans="2:8">
      <c r="B10834" s="24"/>
      <c r="C10834" s="24"/>
      <c r="D10834" s="24"/>
      <c r="E10834" s="24"/>
      <c r="F10834" s="29"/>
      <c r="G10834" s="24"/>
      <c r="H10834" s="24"/>
    </row>
    <row r="10835" spans="2:8">
      <c r="B10835" s="24"/>
      <c r="C10835" s="24"/>
      <c r="D10835" s="24"/>
      <c r="E10835" s="24"/>
      <c r="F10835" s="29"/>
      <c r="G10835" s="24"/>
      <c r="H10835" s="24"/>
    </row>
    <row r="10836" spans="2:8">
      <c r="B10836" s="24"/>
      <c r="C10836" s="24"/>
      <c r="D10836" s="24"/>
      <c r="E10836" s="24"/>
      <c r="F10836" s="29"/>
      <c r="G10836" s="24"/>
      <c r="H10836" s="24"/>
    </row>
    <row r="10837" spans="2:8">
      <c r="B10837" s="24"/>
      <c r="C10837" s="24"/>
      <c r="D10837" s="24"/>
      <c r="E10837" s="24"/>
      <c r="F10837" s="29"/>
      <c r="G10837" s="24"/>
      <c r="H10837" s="24"/>
    </row>
    <row r="10838" spans="2:8">
      <c r="B10838" s="24"/>
      <c r="C10838" s="24"/>
      <c r="D10838" s="24"/>
      <c r="E10838" s="24"/>
      <c r="F10838" s="29"/>
      <c r="G10838" s="24"/>
      <c r="H10838" s="24"/>
    </row>
    <row r="10839" spans="2:8">
      <c r="B10839" s="24"/>
      <c r="C10839" s="24"/>
      <c r="D10839" s="24"/>
      <c r="E10839" s="24"/>
      <c r="F10839" s="29"/>
      <c r="G10839" s="24"/>
      <c r="H10839" s="24"/>
    </row>
    <row r="10840" spans="2:8">
      <c r="B10840" s="24"/>
      <c r="C10840" s="24"/>
      <c r="D10840" s="24"/>
      <c r="E10840" s="24"/>
      <c r="F10840" s="29"/>
      <c r="G10840" s="24"/>
      <c r="H10840" s="24"/>
    </row>
    <row r="10841" spans="2:8">
      <c r="B10841" s="24"/>
      <c r="C10841" s="24"/>
      <c r="D10841" s="24"/>
      <c r="E10841" s="24"/>
      <c r="F10841" s="29"/>
      <c r="G10841" s="24"/>
      <c r="H10841" s="24"/>
    </row>
    <row r="10842" spans="2:8">
      <c r="B10842" s="24"/>
      <c r="C10842" s="24"/>
      <c r="D10842" s="24"/>
      <c r="E10842" s="24"/>
      <c r="F10842" s="29"/>
      <c r="G10842" s="24"/>
      <c r="H10842" s="24"/>
    </row>
    <row r="10843" spans="2:8">
      <c r="B10843" s="24"/>
      <c r="C10843" s="24"/>
      <c r="D10843" s="24"/>
      <c r="E10843" s="24"/>
      <c r="F10843" s="29"/>
      <c r="G10843" s="24"/>
      <c r="H10843" s="24"/>
    </row>
    <row r="10844" spans="2:8">
      <c r="B10844" s="24"/>
      <c r="C10844" s="24"/>
      <c r="D10844" s="24"/>
      <c r="E10844" s="24"/>
      <c r="F10844" s="29"/>
      <c r="G10844" s="24"/>
      <c r="H10844" s="24"/>
    </row>
    <row r="10845" spans="2:8">
      <c r="B10845" s="24"/>
      <c r="C10845" s="24"/>
      <c r="D10845" s="24"/>
      <c r="E10845" s="24"/>
      <c r="F10845" s="29"/>
      <c r="G10845" s="24"/>
      <c r="H10845" s="24"/>
    </row>
    <row r="10846" spans="2:8">
      <c r="B10846" s="24"/>
      <c r="C10846" s="24"/>
      <c r="D10846" s="24"/>
      <c r="E10846" s="24"/>
      <c r="F10846" s="29"/>
      <c r="G10846" s="24"/>
      <c r="H10846" s="24"/>
    </row>
    <row r="10847" spans="2:8">
      <c r="B10847" s="24"/>
      <c r="C10847" s="24"/>
      <c r="D10847" s="24"/>
      <c r="E10847" s="24"/>
      <c r="F10847" s="29"/>
      <c r="G10847" s="24"/>
      <c r="H10847" s="24"/>
    </row>
    <row r="10848" spans="2:8">
      <c r="B10848" s="24"/>
      <c r="C10848" s="24"/>
      <c r="D10848" s="24"/>
      <c r="E10848" s="24"/>
      <c r="F10848" s="29"/>
      <c r="G10848" s="24"/>
      <c r="H10848" s="24"/>
    </row>
    <row r="10849" spans="2:8">
      <c r="B10849" s="24"/>
      <c r="C10849" s="24"/>
      <c r="D10849" s="24"/>
      <c r="E10849" s="24"/>
      <c r="F10849" s="29"/>
      <c r="G10849" s="24"/>
      <c r="H10849" s="24"/>
    </row>
    <row r="10850" spans="2:8">
      <c r="B10850" s="24"/>
      <c r="C10850" s="24"/>
      <c r="D10850" s="24"/>
      <c r="E10850" s="24"/>
      <c r="F10850" s="29"/>
      <c r="G10850" s="24"/>
      <c r="H10850" s="24"/>
    </row>
    <row r="10851" spans="2:8">
      <c r="B10851" s="24"/>
      <c r="C10851" s="24"/>
      <c r="D10851" s="24"/>
      <c r="E10851" s="24"/>
      <c r="F10851" s="29"/>
      <c r="G10851" s="24"/>
      <c r="H10851" s="24"/>
    </row>
    <row r="10852" spans="2:8">
      <c r="B10852" s="24"/>
      <c r="C10852" s="24"/>
      <c r="D10852" s="24"/>
      <c r="E10852" s="24"/>
      <c r="F10852" s="29"/>
      <c r="G10852" s="24"/>
      <c r="H10852" s="24"/>
    </row>
    <row r="10853" spans="2:8">
      <c r="B10853" s="24"/>
      <c r="C10853" s="24"/>
      <c r="D10853" s="24"/>
      <c r="E10853" s="24"/>
      <c r="F10853" s="29"/>
      <c r="G10853" s="24"/>
      <c r="H10853" s="24"/>
    </row>
    <row r="10854" spans="2:8">
      <c r="B10854" s="24"/>
      <c r="C10854" s="24"/>
      <c r="D10854" s="24"/>
      <c r="E10854" s="24"/>
      <c r="F10854" s="29"/>
      <c r="G10854" s="24"/>
      <c r="H10854" s="24"/>
    </row>
    <row r="10855" spans="2:8">
      <c r="B10855" s="24"/>
      <c r="C10855" s="24"/>
      <c r="D10855" s="24"/>
      <c r="E10855" s="24"/>
      <c r="F10855" s="29"/>
      <c r="G10855" s="24"/>
      <c r="H10855" s="24"/>
    </row>
    <row r="10856" spans="2:8">
      <c r="B10856" s="24"/>
      <c r="C10856" s="24"/>
      <c r="D10856" s="24"/>
      <c r="E10856" s="24"/>
      <c r="F10856" s="29"/>
      <c r="G10856" s="24"/>
      <c r="H10856" s="24"/>
    </row>
    <row r="10857" spans="2:8">
      <c r="B10857" s="24"/>
      <c r="C10857" s="24"/>
      <c r="D10857" s="24"/>
      <c r="E10857" s="24"/>
      <c r="F10857" s="29"/>
      <c r="G10857" s="24"/>
      <c r="H10857" s="24"/>
    </row>
    <row r="10858" spans="2:8">
      <c r="B10858" s="24"/>
      <c r="C10858" s="24"/>
      <c r="D10858" s="24"/>
      <c r="E10858" s="24"/>
      <c r="F10858" s="29"/>
      <c r="G10858" s="24"/>
      <c r="H10858" s="24"/>
    </row>
    <row r="10859" spans="2:8">
      <c r="B10859" s="24"/>
      <c r="C10859" s="24"/>
      <c r="D10859" s="24"/>
      <c r="E10859" s="24"/>
      <c r="F10859" s="29"/>
      <c r="G10859" s="24"/>
      <c r="H10859" s="24"/>
    </row>
    <row r="10860" spans="2:8">
      <c r="B10860" s="24"/>
      <c r="C10860" s="24"/>
      <c r="D10860" s="24"/>
      <c r="E10860" s="24"/>
      <c r="F10860" s="29"/>
      <c r="G10860" s="24"/>
      <c r="H10860" s="24"/>
    </row>
    <row r="10861" spans="2:8">
      <c r="B10861" s="24"/>
      <c r="C10861" s="24"/>
      <c r="D10861" s="24"/>
      <c r="E10861" s="24"/>
      <c r="F10861" s="29"/>
      <c r="G10861" s="24"/>
      <c r="H10861" s="24"/>
    </row>
    <row r="10862" spans="2:8">
      <c r="B10862" s="24"/>
      <c r="C10862" s="24"/>
      <c r="D10862" s="24"/>
      <c r="E10862" s="24"/>
      <c r="F10862" s="29"/>
      <c r="G10862" s="24"/>
      <c r="H10862" s="24"/>
    </row>
    <row r="10863" spans="2:8">
      <c r="B10863" s="24"/>
      <c r="C10863" s="24"/>
      <c r="D10863" s="24"/>
      <c r="E10863" s="24"/>
      <c r="F10863" s="29"/>
      <c r="G10863" s="24"/>
      <c r="H10863" s="24"/>
    </row>
    <row r="10864" spans="2:8">
      <c r="B10864" s="24"/>
      <c r="C10864" s="24"/>
      <c r="D10864" s="24"/>
      <c r="E10864" s="24"/>
      <c r="F10864" s="29"/>
      <c r="G10864" s="24"/>
      <c r="H10864" s="24"/>
    </row>
    <row r="10865" spans="2:8">
      <c r="B10865" s="24"/>
      <c r="C10865" s="24"/>
      <c r="D10865" s="24"/>
      <c r="E10865" s="24"/>
      <c r="F10865" s="29"/>
      <c r="G10865" s="24"/>
      <c r="H10865" s="24"/>
    </row>
    <row r="10866" spans="2:8">
      <c r="B10866" s="24"/>
      <c r="C10866" s="24"/>
      <c r="D10866" s="24"/>
      <c r="E10866" s="24"/>
      <c r="F10866" s="29"/>
      <c r="G10866" s="24"/>
      <c r="H10866" s="24"/>
    </row>
    <row r="10867" spans="2:8">
      <c r="B10867" s="24"/>
      <c r="C10867" s="24"/>
      <c r="D10867" s="24"/>
      <c r="E10867" s="24"/>
      <c r="F10867" s="29"/>
      <c r="G10867" s="24"/>
      <c r="H10867" s="24"/>
    </row>
    <row r="10868" spans="2:8">
      <c r="B10868" s="24"/>
      <c r="C10868" s="24"/>
      <c r="D10868" s="24"/>
      <c r="E10868" s="24"/>
      <c r="F10868" s="29"/>
      <c r="G10868" s="24"/>
      <c r="H10868" s="24"/>
    </row>
    <row r="10869" spans="2:8">
      <c r="B10869" s="24"/>
      <c r="C10869" s="24"/>
      <c r="D10869" s="24"/>
      <c r="E10869" s="24"/>
      <c r="F10869" s="29"/>
      <c r="G10869" s="24"/>
      <c r="H10869" s="24"/>
    </row>
    <row r="10870" spans="2:8">
      <c r="B10870" s="24"/>
      <c r="C10870" s="24"/>
      <c r="D10870" s="24"/>
      <c r="E10870" s="24"/>
      <c r="F10870" s="29"/>
      <c r="G10870" s="24"/>
      <c r="H10870" s="24"/>
    </row>
    <row r="10871" spans="2:8">
      <c r="B10871" s="24"/>
      <c r="C10871" s="24"/>
      <c r="D10871" s="24"/>
      <c r="E10871" s="24"/>
      <c r="F10871" s="29"/>
      <c r="G10871" s="24"/>
      <c r="H10871" s="24"/>
    </row>
    <row r="10872" spans="2:8">
      <c r="B10872" s="24"/>
      <c r="C10872" s="24"/>
      <c r="D10872" s="24"/>
      <c r="E10872" s="24"/>
      <c r="F10872" s="29"/>
      <c r="G10872" s="24"/>
      <c r="H10872" s="24"/>
    </row>
    <row r="10873" spans="2:8">
      <c r="B10873" s="24"/>
      <c r="C10873" s="24"/>
      <c r="D10873" s="24"/>
      <c r="E10873" s="24"/>
      <c r="F10873" s="29"/>
      <c r="G10873" s="24"/>
      <c r="H10873" s="24"/>
    </row>
    <row r="10874" spans="2:8">
      <c r="B10874" s="24"/>
      <c r="C10874" s="24"/>
      <c r="D10874" s="24"/>
      <c r="E10874" s="24"/>
      <c r="F10874" s="29"/>
      <c r="G10874" s="24"/>
      <c r="H10874" s="24"/>
    </row>
    <row r="10875" spans="2:8">
      <c r="B10875" s="24"/>
      <c r="C10875" s="24"/>
      <c r="D10875" s="24"/>
      <c r="E10875" s="24"/>
      <c r="F10875" s="29"/>
      <c r="G10875" s="24"/>
      <c r="H10875" s="24"/>
    </row>
    <row r="10876" spans="2:8">
      <c r="B10876" s="24"/>
      <c r="C10876" s="24"/>
      <c r="D10876" s="24"/>
      <c r="E10876" s="24"/>
      <c r="F10876" s="29"/>
      <c r="G10876" s="24"/>
      <c r="H10876" s="24"/>
    </row>
    <row r="10877" spans="2:8">
      <c r="B10877" s="24"/>
      <c r="C10877" s="24"/>
      <c r="D10877" s="24"/>
      <c r="E10877" s="24"/>
      <c r="F10877" s="29"/>
      <c r="G10877" s="24"/>
      <c r="H10877" s="24"/>
    </row>
    <row r="10878" spans="2:8">
      <c r="B10878" s="24"/>
      <c r="C10878" s="24"/>
      <c r="D10878" s="24"/>
      <c r="E10878" s="24"/>
      <c r="F10878" s="29"/>
      <c r="G10878" s="24"/>
      <c r="H10878" s="24"/>
    </row>
    <row r="10879" spans="2:8">
      <c r="B10879" s="24"/>
      <c r="C10879" s="24"/>
      <c r="D10879" s="24"/>
      <c r="E10879" s="24"/>
      <c r="F10879" s="29"/>
      <c r="G10879" s="24"/>
      <c r="H10879" s="24"/>
    </row>
    <row r="10880" spans="2:8">
      <c r="B10880" s="24"/>
      <c r="C10880" s="24"/>
      <c r="D10880" s="24"/>
      <c r="E10880" s="24"/>
      <c r="F10880" s="29"/>
      <c r="G10880" s="24"/>
      <c r="H10880" s="24"/>
    </row>
    <row r="10881" spans="2:8">
      <c r="B10881" s="24"/>
      <c r="C10881" s="24"/>
      <c r="D10881" s="24"/>
      <c r="E10881" s="24"/>
      <c r="F10881" s="29"/>
      <c r="G10881" s="24"/>
      <c r="H10881" s="24"/>
    </row>
    <row r="10882" spans="2:8">
      <c r="B10882" s="24"/>
      <c r="C10882" s="24"/>
      <c r="D10882" s="24"/>
      <c r="E10882" s="24"/>
      <c r="F10882" s="29"/>
      <c r="G10882" s="24"/>
      <c r="H10882" s="24"/>
    </row>
    <row r="10883" spans="2:8">
      <c r="B10883" s="24"/>
      <c r="C10883" s="24"/>
      <c r="D10883" s="24"/>
      <c r="E10883" s="24"/>
      <c r="F10883" s="29"/>
      <c r="G10883" s="24"/>
      <c r="H10883" s="24"/>
    </row>
    <row r="10884" spans="2:8">
      <c r="B10884" s="24"/>
      <c r="C10884" s="24"/>
      <c r="D10884" s="24"/>
      <c r="E10884" s="24"/>
      <c r="F10884" s="29"/>
      <c r="G10884" s="24"/>
      <c r="H10884" s="24"/>
    </row>
    <row r="10885" spans="2:8">
      <c r="B10885" s="24"/>
      <c r="C10885" s="24"/>
      <c r="D10885" s="24"/>
      <c r="E10885" s="24"/>
      <c r="F10885" s="29"/>
      <c r="G10885" s="24"/>
      <c r="H10885" s="24"/>
    </row>
    <row r="10886" spans="2:8">
      <c r="B10886" s="24"/>
      <c r="C10886" s="24"/>
      <c r="D10886" s="24"/>
      <c r="E10886" s="24"/>
      <c r="F10886" s="29"/>
      <c r="G10886" s="24"/>
      <c r="H10886" s="24"/>
    </row>
    <row r="10887" spans="2:8">
      <c r="B10887" s="24"/>
      <c r="C10887" s="24"/>
      <c r="D10887" s="24"/>
      <c r="E10887" s="24"/>
      <c r="F10887" s="29"/>
      <c r="G10887" s="24"/>
      <c r="H10887" s="24"/>
    </row>
    <row r="10888" spans="2:8">
      <c r="B10888" s="24"/>
      <c r="C10888" s="24"/>
      <c r="D10888" s="24"/>
      <c r="E10888" s="24"/>
      <c r="F10888" s="29"/>
      <c r="G10888" s="24"/>
      <c r="H10888" s="24"/>
    </row>
    <row r="10889" spans="2:8">
      <c r="B10889" s="24"/>
      <c r="C10889" s="24"/>
      <c r="D10889" s="24"/>
      <c r="E10889" s="24"/>
      <c r="F10889" s="29"/>
      <c r="G10889" s="24"/>
      <c r="H10889" s="24"/>
    </row>
    <row r="10890" spans="2:8">
      <c r="B10890" s="24"/>
      <c r="C10890" s="24"/>
      <c r="D10890" s="24"/>
      <c r="E10890" s="24"/>
      <c r="F10890" s="29"/>
      <c r="G10890" s="24"/>
      <c r="H10890" s="24"/>
    </row>
    <row r="10891" spans="2:8">
      <c r="B10891" s="24"/>
      <c r="C10891" s="24"/>
      <c r="D10891" s="24"/>
      <c r="E10891" s="24"/>
      <c r="F10891" s="29"/>
      <c r="G10891" s="24"/>
      <c r="H10891" s="24"/>
    </row>
    <row r="10892" spans="2:8">
      <c r="B10892" s="24"/>
      <c r="C10892" s="24"/>
      <c r="D10892" s="24"/>
      <c r="E10892" s="24"/>
      <c r="F10892" s="29"/>
      <c r="G10892" s="24"/>
      <c r="H10892" s="24"/>
    </row>
    <row r="10893" spans="2:8">
      <c r="B10893" s="24"/>
      <c r="C10893" s="24"/>
      <c r="D10893" s="24"/>
      <c r="E10893" s="24"/>
      <c r="F10893" s="29"/>
      <c r="G10893" s="24"/>
      <c r="H10893" s="24"/>
    </row>
    <row r="10894" spans="2:8">
      <c r="B10894" s="24"/>
      <c r="C10894" s="24"/>
      <c r="D10894" s="24"/>
      <c r="E10894" s="24"/>
      <c r="F10894" s="29"/>
      <c r="G10894" s="24"/>
      <c r="H10894" s="24"/>
    </row>
    <row r="10895" spans="2:8">
      <c r="B10895" s="24"/>
      <c r="C10895" s="24"/>
      <c r="D10895" s="24"/>
      <c r="E10895" s="24"/>
      <c r="F10895" s="29"/>
      <c r="G10895" s="24"/>
      <c r="H10895" s="24"/>
    </row>
    <row r="10896" spans="2:8">
      <c r="B10896" s="24"/>
      <c r="C10896" s="24"/>
      <c r="D10896" s="24"/>
      <c r="E10896" s="24"/>
      <c r="F10896" s="29"/>
      <c r="G10896" s="24"/>
      <c r="H10896" s="24"/>
    </row>
    <row r="10897" spans="2:8">
      <c r="B10897" s="24"/>
      <c r="C10897" s="24"/>
      <c r="D10897" s="24"/>
      <c r="E10897" s="24"/>
      <c r="F10897" s="29"/>
      <c r="G10897" s="24"/>
      <c r="H10897" s="24"/>
    </row>
    <row r="10898" spans="2:8">
      <c r="B10898" s="24"/>
      <c r="C10898" s="24"/>
      <c r="D10898" s="24"/>
      <c r="E10898" s="24"/>
      <c r="F10898" s="29"/>
      <c r="G10898" s="24"/>
      <c r="H10898" s="24"/>
    </row>
    <row r="10899" spans="2:8">
      <c r="B10899" s="24"/>
      <c r="C10899" s="24"/>
      <c r="D10899" s="24"/>
      <c r="E10899" s="24"/>
      <c r="F10899" s="29"/>
      <c r="G10899" s="24"/>
      <c r="H10899" s="24"/>
    </row>
    <row r="10900" spans="2:8">
      <c r="B10900" s="24"/>
      <c r="C10900" s="24"/>
      <c r="D10900" s="24"/>
      <c r="E10900" s="24"/>
      <c r="F10900" s="29"/>
      <c r="G10900" s="24"/>
      <c r="H10900" s="24"/>
    </row>
    <row r="10901" spans="2:8">
      <c r="B10901" s="24"/>
      <c r="C10901" s="24"/>
      <c r="D10901" s="24"/>
      <c r="E10901" s="24"/>
      <c r="F10901" s="29"/>
      <c r="G10901" s="24"/>
      <c r="H10901" s="24"/>
    </row>
    <row r="10902" spans="2:8">
      <c r="B10902" s="24"/>
      <c r="C10902" s="24"/>
      <c r="D10902" s="24"/>
      <c r="E10902" s="24"/>
      <c r="F10902" s="29"/>
      <c r="G10902" s="24"/>
      <c r="H10902" s="24"/>
    </row>
    <row r="10903" spans="2:8">
      <c r="B10903" s="24"/>
      <c r="C10903" s="24"/>
      <c r="D10903" s="24"/>
      <c r="E10903" s="24"/>
      <c r="F10903" s="29"/>
      <c r="G10903" s="24"/>
      <c r="H10903" s="24"/>
    </row>
    <row r="10904" spans="2:8">
      <c r="B10904" s="24"/>
      <c r="C10904" s="24"/>
      <c r="D10904" s="24"/>
      <c r="E10904" s="24"/>
      <c r="F10904" s="29"/>
      <c r="G10904" s="24"/>
      <c r="H10904" s="24"/>
    </row>
    <row r="10905" spans="2:8">
      <c r="B10905" s="24"/>
      <c r="C10905" s="24"/>
      <c r="D10905" s="24"/>
      <c r="E10905" s="24"/>
      <c r="F10905" s="29"/>
      <c r="G10905" s="24"/>
      <c r="H10905" s="24"/>
    </row>
    <row r="10906" spans="2:8">
      <c r="B10906" s="24"/>
      <c r="C10906" s="24"/>
      <c r="D10906" s="24"/>
      <c r="E10906" s="24"/>
      <c r="F10906" s="29"/>
      <c r="G10906" s="24"/>
      <c r="H10906" s="24"/>
    </row>
    <row r="10907" spans="2:8">
      <c r="B10907" s="24"/>
      <c r="C10907" s="24"/>
      <c r="D10907" s="24"/>
      <c r="E10907" s="24"/>
      <c r="F10907" s="29"/>
      <c r="G10907" s="24"/>
      <c r="H10907" s="24"/>
    </row>
    <row r="10908" spans="2:8">
      <c r="B10908" s="24"/>
      <c r="C10908" s="24"/>
      <c r="D10908" s="24"/>
      <c r="E10908" s="24"/>
      <c r="F10908" s="29"/>
      <c r="G10908" s="24"/>
      <c r="H10908" s="24"/>
    </row>
    <row r="10909" spans="2:8">
      <c r="B10909" s="24"/>
      <c r="C10909" s="24"/>
      <c r="D10909" s="24"/>
      <c r="E10909" s="24"/>
      <c r="F10909" s="29"/>
      <c r="G10909" s="24"/>
      <c r="H10909" s="24"/>
    </row>
    <row r="10910" spans="2:8">
      <c r="B10910" s="24"/>
      <c r="C10910" s="24"/>
      <c r="D10910" s="24"/>
      <c r="E10910" s="24"/>
      <c r="F10910" s="29"/>
      <c r="G10910" s="24"/>
      <c r="H10910" s="24"/>
    </row>
    <row r="10911" spans="2:8">
      <c r="B10911" s="24"/>
      <c r="C10911" s="24"/>
      <c r="D10911" s="24"/>
      <c r="E10911" s="24"/>
      <c r="F10911" s="29"/>
      <c r="G10911" s="24"/>
      <c r="H10911" s="24"/>
    </row>
    <row r="10912" spans="2:8">
      <c r="B10912" s="24"/>
      <c r="C10912" s="24"/>
      <c r="D10912" s="24"/>
      <c r="E10912" s="24"/>
      <c r="F10912" s="29"/>
      <c r="G10912" s="24"/>
      <c r="H10912" s="24"/>
    </row>
    <row r="10913" spans="2:8">
      <c r="B10913" s="24"/>
      <c r="C10913" s="24"/>
      <c r="D10913" s="24"/>
      <c r="E10913" s="24"/>
      <c r="F10913" s="29"/>
      <c r="G10913" s="24"/>
      <c r="H10913" s="24"/>
    </row>
    <row r="10914" spans="2:8">
      <c r="B10914" s="24"/>
      <c r="C10914" s="24"/>
      <c r="D10914" s="24"/>
      <c r="E10914" s="24"/>
      <c r="F10914" s="29"/>
      <c r="G10914" s="24"/>
      <c r="H10914" s="24"/>
    </row>
    <row r="10915" spans="2:8">
      <c r="B10915" s="24"/>
      <c r="C10915" s="24"/>
      <c r="D10915" s="24"/>
      <c r="E10915" s="24"/>
      <c r="F10915" s="29"/>
      <c r="G10915" s="24"/>
      <c r="H10915" s="24"/>
    </row>
    <row r="10916" spans="2:8">
      <c r="B10916" s="24"/>
      <c r="C10916" s="24"/>
      <c r="D10916" s="24"/>
      <c r="E10916" s="24"/>
      <c r="F10916" s="29"/>
      <c r="G10916" s="24"/>
      <c r="H10916" s="24"/>
    </row>
    <row r="10917" spans="2:8">
      <c r="B10917" s="24"/>
      <c r="C10917" s="24"/>
      <c r="D10917" s="24"/>
      <c r="E10917" s="24"/>
      <c r="F10917" s="29"/>
      <c r="G10917" s="24"/>
      <c r="H10917" s="24"/>
    </row>
    <row r="10918" spans="2:8">
      <c r="B10918" s="24"/>
      <c r="C10918" s="24"/>
      <c r="D10918" s="24"/>
      <c r="E10918" s="24"/>
      <c r="F10918" s="29"/>
      <c r="G10918" s="24"/>
      <c r="H10918" s="24"/>
    </row>
    <row r="10919" spans="2:8">
      <c r="B10919" s="24"/>
      <c r="C10919" s="24"/>
      <c r="D10919" s="24"/>
      <c r="E10919" s="24"/>
      <c r="F10919" s="29"/>
      <c r="G10919" s="24"/>
      <c r="H10919" s="24"/>
    </row>
    <row r="10920" spans="2:8">
      <c r="B10920" s="24"/>
      <c r="C10920" s="24"/>
      <c r="D10920" s="24"/>
      <c r="E10920" s="24"/>
      <c r="F10920" s="29"/>
      <c r="G10920" s="24"/>
      <c r="H10920" s="24"/>
    </row>
    <row r="10921" spans="2:8">
      <c r="B10921" s="24"/>
      <c r="C10921" s="24"/>
      <c r="D10921" s="24"/>
      <c r="E10921" s="24"/>
      <c r="F10921" s="29"/>
      <c r="G10921" s="24"/>
      <c r="H10921" s="24"/>
    </row>
    <row r="10922" spans="2:8">
      <c r="B10922" s="24"/>
      <c r="C10922" s="24"/>
      <c r="D10922" s="24"/>
      <c r="E10922" s="24"/>
      <c r="F10922" s="29"/>
      <c r="G10922" s="24"/>
      <c r="H10922" s="24"/>
    </row>
    <row r="10923" spans="2:8">
      <c r="B10923" s="24"/>
      <c r="C10923" s="24"/>
      <c r="D10923" s="24"/>
      <c r="E10923" s="24"/>
      <c r="F10923" s="29"/>
      <c r="G10923" s="24"/>
      <c r="H10923" s="24"/>
    </row>
    <row r="10924" spans="2:8">
      <c r="B10924" s="24"/>
      <c r="C10924" s="24"/>
      <c r="D10924" s="24"/>
      <c r="E10924" s="24"/>
      <c r="F10924" s="29"/>
      <c r="G10924" s="24"/>
      <c r="H10924" s="24"/>
    </row>
    <row r="10925" spans="2:8">
      <c r="B10925" s="24"/>
      <c r="C10925" s="24"/>
      <c r="D10925" s="24"/>
      <c r="E10925" s="24"/>
      <c r="F10925" s="29"/>
      <c r="G10925" s="24"/>
      <c r="H10925" s="24"/>
    </row>
    <row r="10926" spans="2:8">
      <c r="B10926" s="24"/>
      <c r="C10926" s="24"/>
      <c r="D10926" s="24"/>
      <c r="E10926" s="24"/>
      <c r="F10926" s="29"/>
      <c r="G10926" s="24"/>
      <c r="H10926" s="24"/>
    </row>
    <row r="10927" spans="2:8">
      <c r="B10927" s="24"/>
      <c r="C10927" s="24"/>
      <c r="D10927" s="24"/>
      <c r="E10927" s="24"/>
      <c r="F10927" s="29"/>
      <c r="G10927" s="24"/>
      <c r="H10927" s="24"/>
    </row>
    <row r="10928" spans="2:8">
      <c r="B10928" s="24"/>
      <c r="C10928" s="24"/>
      <c r="D10928" s="24"/>
      <c r="E10928" s="24"/>
      <c r="F10928" s="29"/>
      <c r="G10928" s="24"/>
      <c r="H10928" s="24"/>
    </row>
    <row r="10929" spans="2:8">
      <c r="B10929" s="24"/>
      <c r="C10929" s="24"/>
      <c r="D10929" s="24"/>
      <c r="E10929" s="24"/>
      <c r="F10929" s="29"/>
      <c r="G10929" s="24"/>
      <c r="H10929" s="24"/>
    </row>
    <row r="10930" spans="2:8">
      <c r="B10930" s="24"/>
      <c r="C10930" s="24"/>
      <c r="D10930" s="24"/>
      <c r="E10930" s="24"/>
      <c r="F10930" s="29"/>
      <c r="G10930" s="24"/>
      <c r="H10930" s="24"/>
    </row>
    <row r="10931" spans="2:8">
      <c r="B10931" s="24"/>
      <c r="C10931" s="24"/>
      <c r="D10931" s="24"/>
      <c r="E10931" s="24"/>
      <c r="F10931" s="29"/>
      <c r="G10931" s="24"/>
      <c r="H10931" s="24"/>
    </row>
    <row r="10932" spans="2:8">
      <c r="B10932" s="24"/>
      <c r="C10932" s="24"/>
      <c r="D10932" s="24"/>
      <c r="E10932" s="24"/>
      <c r="F10932" s="29"/>
      <c r="G10932" s="24"/>
      <c r="H10932" s="24"/>
    </row>
    <row r="10933" spans="2:8">
      <c r="B10933" s="24"/>
      <c r="C10933" s="24"/>
      <c r="D10933" s="24"/>
      <c r="E10933" s="24"/>
      <c r="F10933" s="29"/>
      <c r="G10933" s="24"/>
      <c r="H10933" s="24"/>
    </row>
    <row r="10934" spans="2:8">
      <c r="B10934" s="24"/>
      <c r="C10934" s="24"/>
      <c r="D10934" s="24"/>
      <c r="E10934" s="24"/>
      <c r="F10934" s="29"/>
      <c r="G10934" s="24"/>
      <c r="H10934" s="24"/>
    </row>
    <row r="10935" spans="2:8">
      <c r="B10935" s="24"/>
      <c r="C10935" s="24"/>
      <c r="D10935" s="24"/>
      <c r="E10935" s="24"/>
      <c r="F10935" s="29"/>
      <c r="G10935" s="24"/>
      <c r="H10935" s="24"/>
    </row>
    <row r="10936" spans="2:8">
      <c r="B10936" s="24"/>
      <c r="C10936" s="24"/>
      <c r="D10936" s="24"/>
      <c r="E10936" s="24"/>
      <c r="F10936" s="29"/>
      <c r="G10936" s="24"/>
      <c r="H10936" s="24"/>
    </row>
    <row r="10937" spans="2:8">
      <c r="B10937" s="24"/>
      <c r="C10937" s="24"/>
      <c r="D10937" s="24"/>
      <c r="E10937" s="24"/>
      <c r="F10937" s="29"/>
      <c r="G10937" s="24"/>
      <c r="H10937" s="24"/>
    </row>
    <row r="10938" spans="2:8">
      <c r="B10938" s="24"/>
      <c r="C10938" s="24"/>
      <c r="D10938" s="24"/>
      <c r="E10938" s="24"/>
      <c r="F10938" s="29"/>
      <c r="G10938" s="24"/>
      <c r="H10938" s="24"/>
    </row>
    <row r="10939" spans="2:8">
      <c r="B10939" s="24"/>
      <c r="C10939" s="24"/>
      <c r="D10939" s="24"/>
      <c r="E10939" s="24"/>
      <c r="F10939" s="29"/>
      <c r="G10939" s="24"/>
      <c r="H10939" s="24"/>
    </row>
    <row r="10940" spans="2:8">
      <c r="B10940" s="24"/>
      <c r="C10940" s="24"/>
      <c r="D10940" s="24"/>
      <c r="E10940" s="24"/>
      <c r="F10940" s="29"/>
      <c r="G10940" s="24"/>
      <c r="H10940" s="24"/>
    </row>
    <row r="10941" spans="2:8">
      <c r="B10941" s="24"/>
      <c r="C10941" s="24"/>
      <c r="D10941" s="24"/>
      <c r="E10941" s="24"/>
      <c r="F10941" s="29"/>
      <c r="G10941" s="24"/>
      <c r="H10941" s="24"/>
    </row>
    <row r="10942" spans="2:8">
      <c r="B10942" s="24"/>
      <c r="C10942" s="24"/>
      <c r="D10942" s="24"/>
      <c r="E10942" s="24"/>
      <c r="F10942" s="29"/>
      <c r="G10942" s="24"/>
      <c r="H10942" s="24"/>
    </row>
    <row r="10943" spans="2:8">
      <c r="B10943" s="24"/>
      <c r="C10943" s="24"/>
      <c r="D10943" s="24"/>
      <c r="E10943" s="24"/>
      <c r="F10943" s="29"/>
      <c r="G10943" s="24"/>
      <c r="H10943" s="24"/>
    </row>
    <row r="10944" spans="2:8">
      <c r="B10944" s="24"/>
      <c r="C10944" s="24"/>
      <c r="D10944" s="24"/>
      <c r="E10944" s="24"/>
      <c r="F10944" s="29"/>
      <c r="G10944" s="24"/>
      <c r="H10944" s="24"/>
    </row>
    <row r="10945" spans="2:8">
      <c r="B10945" s="24"/>
      <c r="C10945" s="24"/>
      <c r="D10945" s="24"/>
      <c r="E10945" s="24"/>
      <c r="F10945" s="29"/>
      <c r="G10945" s="24"/>
      <c r="H10945" s="24"/>
    </row>
    <row r="10946" spans="2:8">
      <c r="B10946" s="24"/>
      <c r="C10946" s="24"/>
      <c r="D10946" s="24"/>
      <c r="E10946" s="24"/>
      <c r="F10946" s="29"/>
      <c r="G10946" s="24"/>
      <c r="H10946" s="24"/>
    </row>
    <row r="10947" spans="2:8">
      <c r="B10947" s="24"/>
      <c r="C10947" s="24"/>
      <c r="D10947" s="24"/>
      <c r="E10947" s="24"/>
      <c r="F10947" s="29"/>
      <c r="G10947" s="24"/>
      <c r="H10947" s="24"/>
    </row>
    <row r="10948" spans="2:8">
      <c r="B10948" s="24"/>
      <c r="C10948" s="24"/>
      <c r="D10948" s="24"/>
      <c r="E10948" s="24"/>
      <c r="F10948" s="29"/>
      <c r="G10948" s="24"/>
      <c r="H10948" s="24"/>
    </row>
    <row r="10949" spans="2:8">
      <c r="B10949" s="24"/>
      <c r="C10949" s="24"/>
      <c r="D10949" s="24"/>
      <c r="E10949" s="24"/>
      <c r="F10949" s="29"/>
      <c r="G10949" s="24"/>
      <c r="H10949" s="24"/>
    </row>
    <row r="10950" spans="2:8">
      <c r="B10950" s="24"/>
      <c r="C10950" s="24"/>
      <c r="D10950" s="24"/>
      <c r="E10950" s="24"/>
      <c r="F10950" s="29"/>
      <c r="G10950" s="24"/>
      <c r="H10950" s="24"/>
    </row>
    <row r="10951" spans="2:8">
      <c r="B10951" s="24"/>
      <c r="C10951" s="24"/>
      <c r="D10951" s="24"/>
      <c r="E10951" s="24"/>
      <c r="F10951" s="29"/>
      <c r="G10951" s="24"/>
      <c r="H10951" s="24"/>
    </row>
    <row r="10952" spans="2:8">
      <c r="B10952" s="24"/>
      <c r="C10952" s="24"/>
      <c r="D10952" s="24"/>
      <c r="E10952" s="24"/>
      <c r="F10952" s="29"/>
      <c r="G10952" s="24"/>
      <c r="H10952" s="24"/>
    </row>
    <row r="10953" spans="2:8">
      <c r="B10953" s="24"/>
      <c r="C10953" s="24"/>
      <c r="D10953" s="24"/>
      <c r="E10953" s="24"/>
      <c r="F10953" s="29"/>
      <c r="G10953" s="24"/>
      <c r="H10953" s="24"/>
    </row>
    <row r="10954" spans="2:8">
      <c r="B10954" s="24"/>
      <c r="C10954" s="24"/>
      <c r="D10954" s="24"/>
      <c r="E10954" s="24"/>
      <c r="F10954" s="29"/>
      <c r="G10954" s="24"/>
      <c r="H10954" s="24"/>
    </row>
    <row r="10955" spans="2:8">
      <c r="B10955" s="24"/>
      <c r="C10955" s="24"/>
      <c r="D10955" s="24"/>
      <c r="E10955" s="24"/>
      <c r="F10955" s="29"/>
      <c r="G10955" s="24"/>
      <c r="H10955" s="24"/>
    </row>
    <row r="10956" spans="2:8">
      <c r="B10956" s="24"/>
      <c r="C10956" s="24"/>
      <c r="D10956" s="24"/>
      <c r="E10956" s="24"/>
      <c r="F10956" s="29"/>
      <c r="G10956" s="24"/>
      <c r="H10956" s="24"/>
    </row>
    <row r="10957" spans="2:8">
      <c r="B10957" s="24"/>
      <c r="C10957" s="24"/>
      <c r="D10957" s="24"/>
      <c r="E10957" s="24"/>
      <c r="F10957" s="29"/>
      <c r="G10957" s="24"/>
      <c r="H10957" s="24"/>
    </row>
    <row r="10958" spans="2:8">
      <c r="B10958" s="24"/>
      <c r="C10958" s="24"/>
      <c r="D10958" s="24"/>
      <c r="E10958" s="24"/>
      <c r="F10958" s="29"/>
      <c r="G10958" s="24"/>
      <c r="H10958" s="24"/>
    </row>
    <row r="10959" spans="2:8">
      <c r="B10959" s="24"/>
      <c r="C10959" s="24"/>
      <c r="D10959" s="24"/>
      <c r="E10959" s="24"/>
      <c r="F10959" s="29"/>
      <c r="G10959" s="24"/>
      <c r="H10959" s="24"/>
    </row>
    <row r="10960" spans="2:8">
      <c r="B10960" s="24"/>
      <c r="C10960" s="24"/>
      <c r="D10960" s="24"/>
      <c r="E10960" s="24"/>
      <c r="F10960" s="29"/>
      <c r="G10960" s="24"/>
      <c r="H10960" s="24"/>
    </row>
    <row r="10961" spans="2:8">
      <c r="B10961" s="24"/>
      <c r="C10961" s="24"/>
      <c r="D10961" s="24"/>
      <c r="E10961" s="24"/>
      <c r="F10961" s="29"/>
      <c r="G10961" s="24"/>
      <c r="H10961" s="24"/>
    </row>
    <row r="10962" spans="2:8">
      <c r="B10962" s="24"/>
      <c r="C10962" s="24"/>
      <c r="D10962" s="24"/>
      <c r="E10962" s="24"/>
      <c r="F10962" s="29"/>
      <c r="G10962" s="24"/>
      <c r="H10962" s="24"/>
    </row>
    <row r="10963" spans="2:8">
      <c r="B10963" s="24"/>
      <c r="C10963" s="24"/>
      <c r="D10963" s="24"/>
      <c r="E10963" s="24"/>
      <c r="F10963" s="29"/>
      <c r="G10963" s="24"/>
      <c r="H10963" s="24"/>
    </row>
    <row r="10964" spans="2:8">
      <c r="B10964" s="24"/>
      <c r="C10964" s="24"/>
      <c r="D10964" s="24"/>
      <c r="E10964" s="24"/>
      <c r="F10964" s="29"/>
      <c r="G10964" s="24"/>
      <c r="H10964" s="24"/>
    </row>
    <row r="10965" spans="2:8">
      <c r="B10965" s="24"/>
      <c r="C10965" s="24"/>
      <c r="D10965" s="24"/>
      <c r="E10965" s="24"/>
      <c r="F10965" s="29"/>
      <c r="G10965" s="24"/>
      <c r="H10965" s="24"/>
    </row>
    <row r="10966" spans="2:8">
      <c r="B10966" s="24"/>
      <c r="C10966" s="24"/>
      <c r="D10966" s="24"/>
      <c r="E10966" s="24"/>
      <c r="F10966" s="29"/>
      <c r="G10966" s="24"/>
      <c r="H10966" s="24"/>
    </row>
    <row r="10967" spans="2:8">
      <c r="B10967" s="24"/>
      <c r="C10967" s="24"/>
      <c r="D10967" s="24"/>
      <c r="E10967" s="24"/>
      <c r="F10967" s="29"/>
      <c r="G10967" s="24"/>
      <c r="H10967" s="24"/>
    </row>
    <row r="10968" spans="2:8">
      <c r="B10968" s="24"/>
      <c r="C10968" s="24"/>
      <c r="D10968" s="24"/>
      <c r="E10968" s="24"/>
      <c r="F10968" s="29"/>
      <c r="G10968" s="24"/>
      <c r="H10968" s="24"/>
    </row>
    <row r="10969" spans="2:8">
      <c r="B10969" s="24"/>
      <c r="C10969" s="24"/>
      <c r="D10969" s="24"/>
      <c r="E10969" s="24"/>
      <c r="F10969" s="29"/>
      <c r="G10969" s="24"/>
      <c r="H10969" s="24"/>
    </row>
    <row r="10970" spans="2:8">
      <c r="B10970" s="24"/>
      <c r="C10970" s="24"/>
      <c r="D10970" s="24"/>
      <c r="E10970" s="24"/>
      <c r="F10970" s="29"/>
      <c r="G10970" s="24"/>
      <c r="H10970" s="24"/>
    </row>
    <row r="10971" spans="2:8">
      <c r="B10971" s="24"/>
      <c r="C10971" s="24"/>
      <c r="D10971" s="24"/>
      <c r="E10971" s="24"/>
      <c r="F10971" s="29"/>
      <c r="G10971" s="24"/>
      <c r="H10971" s="24"/>
    </row>
    <row r="10972" spans="2:8">
      <c r="B10972" s="24"/>
      <c r="C10972" s="24"/>
      <c r="D10972" s="24"/>
      <c r="E10972" s="24"/>
      <c r="F10972" s="29"/>
      <c r="G10972" s="24"/>
      <c r="H10972" s="24"/>
    </row>
    <row r="10973" spans="2:8">
      <c r="B10973" s="24"/>
      <c r="C10973" s="24"/>
      <c r="D10973" s="24"/>
      <c r="E10973" s="24"/>
      <c r="F10973" s="29"/>
      <c r="G10973" s="24"/>
      <c r="H10973" s="24"/>
    </row>
    <row r="10974" spans="2:8">
      <c r="B10974" s="24"/>
      <c r="C10974" s="24"/>
      <c r="D10974" s="24"/>
      <c r="E10974" s="24"/>
      <c r="F10974" s="29"/>
      <c r="G10974" s="24"/>
      <c r="H10974" s="24"/>
    </row>
    <row r="10975" spans="2:8">
      <c r="B10975" s="24"/>
      <c r="C10975" s="24"/>
      <c r="D10975" s="24"/>
      <c r="E10975" s="24"/>
      <c r="F10975" s="29"/>
      <c r="G10975" s="24"/>
      <c r="H10975" s="24"/>
    </row>
    <row r="10976" spans="2:8">
      <c r="B10976" s="24"/>
      <c r="C10976" s="24"/>
      <c r="D10976" s="24"/>
      <c r="E10976" s="24"/>
      <c r="F10976" s="29"/>
      <c r="G10976" s="24"/>
      <c r="H10976" s="24"/>
    </row>
    <row r="10977" spans="2:8">
      <c r="B10977" s="24"/>
      <c r="C10977" s="24"/>
      <c r="D10977" s="24"/>
      <c r="E10977" s="24"/>
      <c r="F10977" s="29"/>
      <c r="G10977" s="24"/>
      <c r="H10977" s="24"/>
    </row>
    <row r="10978" spans="2:8">
      <c r="B10978" s="24"/>
      <c r="C10978" s="24"/>
      <c r="D10978" s="24"/>
      <c r="E10978" s="24"/>
      <c r="F10978" s="29"/>
      <c r="G10978" s="24"/>
      <c r="H10978" s="24"/>
    </row>
    <row r="10979" spans="2:8">
      <c r="B10979" s="24"/>
      <c r="C10979" s="24"/>
      <c r="D10979" s="24"/>
      <c r="E10979" s="24"/>
      <c r="F10979" s="29"/>
      <c r="G10979" s="24"/>
      <c r="H10979" s="24"/>
    </row>
    <row r="10980" spans="2:8">
      <c r="B10980" s="24"/>
      <c r="C10980" s="24"/>
      <c r="D10980" s="24"/>
      <c r="E10980" s="24"/>
      <c r="F10980" s="29"/>
      <c r="G10980" s="24"/>
      <c r="H10980" s="24"/>
    </row>
    <row r="10981" spans="2:8">
      <c r="B10981" s="24"/>
      <c r="C10981" s="24"/>
      <c r="D10981" s="24"/>
      <c r="E10981" s="24"/>
      <c r="F10981" s="29"/>
      <c r="G10981" s="24"/>
      <c r="H10981" s="24"/>
    </row>
    <row r="10982" spans="2:8">
      <c r="B10982" s="24"/>
      <c r="C10982" s="24"/>
      <c r="D10982" s="24"/>
      <c r="E10982" s="24"/>
      <c r="F10982" s="29"/>
      <c r="G10982" s="24"/>
      <c r="H10982" s="24"/>
    </row>
    <row r="10983" spans="2:8">
      <c r="B10983" s="24"/>
      <c r="C10983" s="24"/>
      <c r="D10983" s="24"/>
      <c r="E10983" s="24"/>
      <c r="F10983" s="29"/>
      <c r="G10983" s="24"/>
      <c r="H10983" s="24"/>
    </row>
    <row r="10984" spans="2:8">
      <c r="B10984" s="24"/>
      <c r="C10984" s="24"/>
      <c r="D10984" s="24"/>
      <c r="E10984" s="24"/>
      <c r="F10984" s="29"/>
      <c r="G10984" s="24"/>
      <c r="H10984" s="24"/>
    </row>
    <row r="10985" spans="2:8">
      <c r="B10985" s="24"/>
      <c r="C10985" s="24"/>
      <c r="D10985" s="24"/>
      <c r="E10985" s="24"/>
      <c r="F10985" s="29"/>
      <c r="G10985" s="24"/>
      <c r="H10985" s="24"/>
    </row>
    <row r="10986" spans="2:8">
      <c r="B10986" s="24"/>
      <c r="C10986" s="24"/>
      <c r="D10986" s="24"/>
      <c r="E10986" s="24"/>
      <c r="F10986" s="29"/>
      <c r="G10986" s="24"/>
      <c r="H10986" s="24"/>
    </row>
    <row r="10987" spans="2:8">
      <c r="B10987" s="24"/>
      <c r="C10987" s="24"/>
      <c r="D10987" s="24"/>
      <c r="E10987" s="24"/>
      <c r="F10987" s="29"/>
      <c r="G10987" s="24"/>
      <c r="H10987" s="24"/>
    </row>
    <row r="10988" spans="2:8">
      <c r="B10988" s="24"/>
      <c r="C10988" s="24"/>
      <c r="D10988" s="24"/>
      <c r="E10988" s="24"/>
      <c r="F10988" s="29"/>
      <c r="G10988" s="24"/>
      <c r="H10988" s="24"/>
    </row>
    <row r="10989" spans="2:8">
      <c r="B10989" s="24"/>
      <c r="C10989" s="24"/>
      <c r="D10989" s="24"/>
      <c r="E10989" s="24"/>
      <c r="F10989" s="29"/>
      <c r="G10989" s="24"/>
      <c r="H10989" s="24"/>
    </row>
    <row r="10990" spans="2:8">
      <c r="B10990" s="24"/>
      <c r="C10990" s="24"/>
      <c r="D10990" s="24"/>
      <c r="E10990" s="24"/>
      <c r="F10990" s="29"/>
      <c r="G10990" s="24"/>
      <c r="H10990" s="24"/>
    </row>
    <row r="10991" spans="2:8">
      <c r="B10991" s="24"/>
      <c r="C10991" s="24"/>
      <c r="D10991" s="24"/>
      <c r="E10991" s="24"/>
      <c r="F10991" s="29"/>
      <c r="G10991" s="24"/>
      <c r="H10991" s="24"/>
    </row>
    <row r="10992" spans="2:8">
      <c r="B10992" s="24"/>
      <c r="C10992" s="24"/>
      <c r="D10992" s="24"/>
      <c r="E10992" s="24"/>
      <c r="F10992" s="29"/>
      <c r="G10992" s="24"/>
      <c r="H10992" s="24"/>
    </row>
    <row r="10993" spans="2:8">
      <c r="B10993" s="24"/>
      <c r="C10993" s="24"/>
      <c r="D10993" s="24"/>
      <c r="E10993" s="24"/>
      <c r="F10993" s="29"/>
      <c r="G10993" s="24"/>
      <c r="H10993" s="24"/>
    </row>
    <row r="10994" spans="2:8">
      <c r="B10994" s="24"/>
      <c r="C10994" s="24"/>
      <c r="D10994" s="24"/>
      <c r="E10994" s="24"/>
      <c r="F10994" s="29"/>
      <c r="G10994" s="24"/>
      <c r="H10994" s="24"/>
    </row>
    <row r="10995" spans="2:8">
      <c r="B10995" s="24"/>
      <c r="C10995" s="24"/>
      <c r="D10995" s="24"/>
      <c r="E10995" s="24"/>
      <c r="F10995" s="29"/>
      <c r="G10995" s="24"/>
      <c r="H10995" s="24"/>
    </row>
    <row r="10996" spans="2:8">
      <c r="B10996" s="24"/>
      <c r="C10996" s="24"/>
      <c r="D10996" s="24"/>
      <c r="E10996" s="24"/>
      <c r="F10996" s="29"/>
      <c r="G10996" s="24"/>
      <c r="H10996" s="24"/>
    </row>
    <row r="10997" spans="2:8">
      <c r="B10997" s="24"/>
      <c r="C10997" s="24"/>
      <c r="D10997" s="24"/>
      <c r="E10997" s="24"/>
      <c r="F10997" s="29"/>
      <c r="G10997" s="24"/>
      <c r="H10997" s="24"/>
    </row>
    <row r="10998" spans="2:8">
      <c r="B10998" s="24"/>
      <c r="C10998" s="24"/>
      <c r="D10998" s="24"/>
      <c r="E10998" s="24"/>
      <c r="F10998" s="29"/>
      <c r="G10998" s="24"/>
      <c r="H10998" s="24"/>
    </row>
    <row r="10999" spans="2:8">
      <c r="B10999" s="24"/>
      <c r="C10999" s="24"/>
      <c r="D10999" s="24"/>
      <c r="E10999" s="24"/>
      <c r="F10999" s="29"/>
      <c r="G10999" s="24"/>
      <c r="H10999" s="24"/>
    </row>
    <row r="11000" spans="2:8">
      <c r="B11000" s="24"/>
      <c r="C11000" s="24"/>
      <c r="D11000" s="24"/>
      <c r="E11000" s="24"/>
      <c r="F11000" s="29"/>
      <c r="G11000" s="24"/>
      <c r="H11000" s="24"/>
    </row>
    <row r="11001" spans="2:8">
      <c r="B11001" s="24"/>
      <c r="C11001" s="24"/>
      <c r="D11001" s="24"/>
      <c r="E11001" s="24"/>
      <c r="F11001" s="29"/>
      <c r="G11001" s="24"/>
      <c r="H11001" s="24"/>
    </row>
    <row r="11002" spans="2:8">
      <c r="B11002" s="24"/>
      <c r="C11002" s="24"/>
      <c r="D11002" s="24"/>
      <c r="E11002" s="24"/>
      <c r="F11002" s="29"/>
      <c r="G11002" s="24"/>
      <c r="H11002" s="24"/>
    </row>
    <row r="11003" spans="2:8">
      <c r="B11003" s="24"/>
      <c r="C11003" s="24"/>
      <c r="D11003" s="24"/>
      <c r="E11003" s="24"/>
      <c r="F11003" s="29"/>
      <c r="G11003" s="24"/>
      <c r="H11003" s="24"/>
    </row>
    <row r="11004" spans="2:8">
      <c r="B11004" s="24"/>
      <c r="C11004" s="24"/>
      <c r="D11004" s="24"/>
      <c r="E11004" s="24"/>
      <c r="F11004" s="29"/>
      <c r="G11004" s="24"/>
      <c r="H11004" s="24"/>
    </row>
    <row r="11005" spans="2:8">
      <c r="B11005" s="24"/>
      <c r="C11005" s="24"/>
      <c r="D11005" s="24"/>
      <c r="E11005" s="24"/>
      <c r="F11005" s="29"/>
      <c r="G11005" s="24"/>
      <c r="H11005" s="24"/>
    </row>
    <row r="11006" spans="2:8">
      <c r="B11006" s="24"/>
      <c r="C11006" s="24"/>
      <c r="D11006" s="24"/>
      <c r="E11006" s="24"/>
      <c r="F11006" s="29"/>
      <c r="G11006" s="24"/>
      <c r="H11006" s="24"/>
    </row>
    <row r="11007" spans="2:8">
      <c r="B11007" s="24"/>
      <c r="C11007" s="24"/>
      <c r="D11007" s="24"/>
      <c r="E11007" s="24"/>
      <c r="F11007" s="29"/>
      <c r="G11007" s="24"/>
      <c r="H11007" s="24"/>
    </row>
    <row r="11008" spans="2:8">
      <c r="B11008" s="24"/>
      <c r="C11008" s="24"/>
      <c r="D11008" s="24"/>
      <c r="E11008" s="24"/>
      <c r="F11008" s="29"/>
      <c r="G11008" s="24"/>
      <c r="H11008" s="24"/>
    </row>
    <row r="11009" spans="2:8">
      <c r="B11009" s="24"/>
      <c r="C11009" s="24"/>
      <c r="D11009" s="24"/>
      <c r="E11009" s="24"/>
      <c r="F11009" s="29"/>
      <c r="G11009" s="24"/>
      <c r="H11009" s="24"/>
    </row>
    <row r="11010" spans="2:8">
      <c r="B11010" s="24"/>
      <c r="C11010" s="24"/>
      <c r="D11010" s="24"/>
      <c r="E11010" s="24"/>
      <c r="F11010" s="29"/>
      <c r="G11010" s="24"/>
      <c r="H11010" s="24"/>
    </row>
    <row r="11011" spans="2:8">
      <c r="B11011" s="24"/>
      <c r="C11011" s="24"/>
      <c r="D11011" s="24"/>
      <c r="E11011" s="24"/>
      <c r="F11011" s="29"/>
      <c r="G11011" s="24"/>
      <c r="H11011" s="24"/>
    </row>
    <row r="11012" spans="2:8">
      <c r="B11012" s="24"/>
      <c r="C11012" s="24"/>
      <c r="D11012" s="24"/>
      <c r="E11012" s="24"/>
      <c r="F11012" s="29"/>
      <c r="G11012" s="24"/>
      <c r="H11012" s="24"/>
    </row>
    <row r="11013" spans="2:8">
      <c r="B11013" s="24"/>
      <c r="C11013" s="24"/>
      <c r="D11013" s="24"/>
      <c r="E11013" s="24"/>
      <c r="F11013" s="29"/>
      <c r="G11013" s="24"/>
      <c r="H11013" s="24"/>
    </row>
    <row r="11014" spans="2:8">
      <c r="B11014" s="24"/>
      <c r="C11014" s="24"/>
      <c r="D11014" s="24"/>
      <c r="E11014" s="24"/>
      <c r="F11014" s="29"/>
      <c r="G11014" s="24"/>
      <c r="H11014" s="24"/>
    </row>
    <row r="11015" spans="2:8">
      <c r="B11015" s="24"/>
      <c r="C11015" s="24"/>
      <c r="D11015" s="24"/>
      <c r="E11015" s="24"/>
      <c r="F11015" s="29"/>
      <c r="G11015" s="24"/>
      <c r="H11015" s="24"/>
    </row>
    <row r="11016" spans="2:8">
      <c r="B11016" s="24"/>
      <c r="C11016" s="24"/>
      <c r="D11016" s="24"/>
      <c r="E11016" s="24"/>
      <c r="F11016" s="29"/>
      <c r="G11016" s="24"/>
      <c r="H11016" s="24"/>
    </row>
    <row r="11017" spans="2:8">
      <c r="B11017" s="24"/>
      <c r="C11017" s="24"/>
      <c r="D11017" s="24"/>
      <c r="E11017" s="24"/>
      <c r="F11017" s="29"/>
      <c r="G11017" s="24"/>
      <c r="H11017" s="24"/>
    </row>
    <row r="11018" spans="2:8">
      <c r="B11018" s="24"/>
      <c r="C11018" s="24"/>
      <c r="D11018" s="24"/>
      <c r="E11018" s="24"/>
      <c r="F11018" s="29"/>
      <c r="G11018" s="24"/>
      <c r="H11018" s="24"/>
    </row>
    <row r="11019" spans="2:8">
      <c r="B11019" s="24"/>
      <c r="C11019" s="24"/>
      <c r="D11019" s="24"/>
      <c r="E11019" s="24"/>
      <c r="F11019" s="29"/>
      <c r="G11019" s="24"/>
      <c r="H11019" s="24"/>
    </row>
    <row r="11020" spans="2:8">
      <c r="B11020" s="24"/>
      <c r="C11020" s="24"/>
      <c r="D11020" s="24"/>
      <c r="E11020" s="24"/>
      <c r="F11020" s="29"/>
      <c r="G11020" s="24"/>
      <c r="H11020" s="24"/>
    </row>
    <row r="11021" spans="2:8">
      <c r="B11021" s="24"/>
      <c r="C11021" s="24"/>
      <c r="D11021" s="24"/>
      <c r="E11021" s="24"/>
      <c r="F11021" s="29"/>
      <c r="G11021" s="24"/>
      <c r="H11021" s="24"/>
    </row>
    <row r="11022" spans="2:8">
      <c r="B11022" s="24"/>
      <c r="C11022" s="24"/>
      <c r="D11022" s="24"/>
      <c r="E11022" s="24"/>
      <c r="F11022" s="29"/>
      <c r="G11022" s="24"/>
      <c r="H11022" s="24"/>
    </row>
    <row r="11023" spans="2:8">
      <c r="B11023" s="24"/>
      <c r="C11023" s="24"/>
      <c r="D11023" s="24"/>
      <c r="E11023" s="24"/>
      <c r="F11023" s="29"/>
      <c r="G11023" s="24"/>
      <c r="H11023" s="24"/>
    </row>
    <row r="11024" spans="2:8">
      <c r="B11024" s="24"/>
      <c r="C11024" s="24"/>
      <c r="D11024" s="24"/>
      <c r="E11024" s="24"/>
      <c r="F11024" s="29"/>
      <c r="G11024" s="24"/>
      <c r="H11024" s="24"/>
    </row>
    <row r="11025" spans="2:8">
      <c r="B11025" s="24"/>
      <c r="C11025" s="24"/>
      <c r="D11025" s="24"/>
      <c r="E11025" s="24"/>
      <c r="F11025" s="29"/>
      <c r="G11025" s="24"/>
      <c r="H11025" s="24"/>
    </row>
    <row r="11026" spans="2:8">
      <c r="B11026" s="24"/>
      <c r="C11026" s="24"/>
      <c r="D11026" s="24"/>
      <c r="E11026" s="24"/>
      <c r="F11026" s="29"/>
      <c r="G11026" s="24"/>
      <c r="H11026" s="24"/>
    </row>
    <row r="11027" spans="2:8">
      <c r="B11027" s="24"/>
      <c r="C11027" s="24"/>
      <c r="D11027" s="24"/>
      <c r="E11027" s="24"/>
      <c r="F11027" s="29"/>
      <c r="G11027" s="24"/>
      <c r="H11027" s="24"/>
    </row>
    <row r="11028" spans="2:8">
      <c r="B11028" s="24"/>
      <c r="C11028" s="24"/>
      <c r="D11028" s="24"/>
      <c r="E11028" s="24"/>
      <c r="F11028" s="29"/>
      <c r="G11028" s="24"/>
      <c r="H11028" s="24"/>
    </row>
    <row r="11029" spans="2:8">
      <c r="B11029" s="24"/>
      <c r="C11029" s="24"/>
      <c r="D11029" s="24"/>
      <c r="E11029" s="24"/>
      <c r="F11029" s="29"/>
      <c r="G11029" s="24"/>
      <c r="H11029" s="24"/>
    </row>
    <row r="11030" spans="2:8">
      <c r="B11030" s="24"/>
      <c r="C11030" s="24"/>
      <c r="D11030" s="24"/>
      <c r="E11030" s="24"/>
      <c r="F11030" s="29"/>
      <c r="G11030" s="24"/>
      <c r="H11030" s="24"/>
    </row>
    <row r="11031" spans="2:8">
      <c r="B11031" s="24"/>
      <c r="C11031" s="24"/>
      <c r="D11031" s="24"/>
      <c r="E11031" s="24"/>
      <c r="F11031" s="29"/>
      <c r="G11031" s="24"/>
      <c r="H11031" s="24"/>
    </row>
    <row r="11032" spans="2:8">
      <c r="B11032" s="24"/>
      <c r="C11032" s="24"/>
      <c r="D11032" s="24"/>
      <c r="E11032" s="24"/>
      <c r="F11032" s="29"/>
      <c r="G11032" s="24"/>
      <c r="H11032" s="24"/>
    </row>
    <row r="11033" spans="2:8">
      <c r="B11033" s="24"/>
      <c r="C11033" s="24"/>
      <c r="D11033" s="24"/>
      <c r="E11033" s="24"/>
      <c r="F11033" s="29"/>
      <c r="G11033" s="24"/>
      <c r="H11033" s="24"/>
    </row>
    <row r="11034" spans="2:8">
      <c r="B11034" s="24"/>
      <c r="C11034" s="24"/>
      <c r="D11034" s="24"/>
      <c r="E11034" s="24"/>
      <c r="F11034" s="29"/>
      <c r="G11034" s="24"/>
      <c r="H11034" s="24"/>
    </row>
    <row r="11035" spans="2:8">
      <c r="B11035" s="24"/>
      <c r="C11035" s="24"/>
      <c r="D11035" s="24"/>
      <c r="E11035" s="24"/>
      <c r="F11035" s="29"/>
      <c r="G11035" s="24"/>
      <c r="H11035" s="24"/>
    </row>
    <row r="11036" spans="2:8">
      <c r="B11036" s="24"/>
      <c r="C11036" s="24"/>
      <c r="D11036" s="24"/>
      <c r="E11036" s="24"/>
      <c r="F11036" s="29"/>
      <c r="G11036" s="24"/>
      <c r="H11036" s="24"/>
    </row>
    <row r="11037" spans="2:8">
      <c r="B11037" s="24"/>
      <c r="C11037" s="24"/>
      <c r="D11037" s="24"/>
      <c r="E11037" s="24"/>
      <c r="F11037" s="29"/>
      <c r="G11037" s="24"/>
      <c r="H11037" s="24"/>
    </row>
    <row r="11038" spans="2:8">
      <c r="B11038" s="24"/>
      <c r="C11038" s="24"/>
      <c r="D11038" s="24"/>
      <c r="E11038" s="24"/>
      <c r="F11038" s="29"/>
      <c r="G11038" s="24"/>
      <c r="H11038" s="24"/>
    </row>
    <row r="11039" spans="2:8">
      <c r="B11039" s="24"/>
      <c r="C11039" s="24"/>
      <c r="D11039" s="24"/>
      <c r="E11039" s="24"/>
      <c r="F11039" s="29"/>
      <c r="G11039" s="24"/>
      <c r="H11039" s="24"/>
    </row>
    <row r="11040" spans="2:8">
      <c r="B11040" s="24"/>
      <c r="C11040" s="24"/>
      <c r="D11040" s="24"/>
      <c r="E11040" s="24"/>
      <c r="F11040" s="29"/>
      <c r="G11040" s="24"/>
      <c r="H11040" s="24"/>
    </row>
    <row r="11041" spans="2:8">
      <c r="B11041" s="24"/>
      <c r="C11041" s="24"/>
      <c r="D11041" s="24"/>
      <c r="E11041" s="24"/>
      <c r="F11041" s="29"/>
      <c r="G11041" s="24"/>
      <c r="H11041" s="24"/>
    </row>
    <row r="11042" spans="2:8">
      <c r="B11042" s="24"/>
      <c r="C11042" s="24"/>
      <c r="D11042" s="24"/>
      <c r="E11042" s="24"/>
      <c r="F11042" s="29"/>
      <c r="G11042" s="24"/>
      <c r="H11042" s="24"/>
    </row>
    <row r="11043" spans="2:8">
      <c r="B11043" s="24"/>
      <c r="C11043" s="24"/>
      <c r="D11043" s="24"/>
      <c r="E11043" s="24"/>
      <c r="F11043" s="29"/>
      <c r="G11043" s="24"/>
      <c r="H11043" s="24"/>
    </row>
    <row r="11044" spans="2:8">
      <c r="B11044" s="24"/>
      <c r="C11044" s="24"/>
      <c r="D11044" s="24"/>
      <c r="E11044" s="24"/>
      <c r="F11044" s="29"/>
      <c r="G11044" s="24"/>
      <c r="H11044" s="24"/>
    </row>
    <row r="11045" spans="2:8">
      <c r="B11045" s="24"/>
      <c r="C11045" s="24"/>
      <c r="D11045" s="24"/>
      <c r="E11045" s="24"/>
      <c r="F11045" s="29"/>
      <c r="G11045" s="24"/>
      <c r="H11045" s="24"/>
    </row>
    <row r="11046" spans="2:8">
      <c r="B11046" s="24"/>
      <c r="C11046" s="24"/>
      <c r="D11046" s="24"/>
      <c r="E11046" s="24"/>
      <c r="F11046" s="29"/>
      <c r="G11046" s="24"/>
      <c r="H11046" s="24"/>
    </row>
    <row r="11047" spans="2:8">
      <c r="B11047" s="24"/>
      <c r="C11047" s="24"/>
      <c r="D11047" s="24"/>
      <c r="E11047" s="24"/>
      <c r="F11047" s="29"/>
      <c r="G11047" s="24"/>
      <c r="H11047" s="24"/>
    </row>
    <row r="11048" spans="2:8">
      <c r="B11048" s="24"/>
      <c r="C11048" s="24"/>
      <c r="D11048" s="24"/>
      <c r="E11048" s="24"/>
      <c r="F11048" s="29"/>
      <c r="G11048" s="24"/>
      <c r="H11048" s="24"/>
    </row>
    <row r="11049" spans="2:8">
      <c r="B11049" s="24"/>
      <c r="C11049" s="24"/>
      <c r="D11049" s="24"/>
      <c r="E11049" s="24"/>
      <c r="F11049" s="29"/>
      <c r="G11049" s="24"/>
      <c r="H11049" s="24"/>
    </row>
    <row r="11050" spans="2:8">
      <c r="B11050" s="24"/>
      <c r="C11050" s="24"/>
      <c r="D11050" s="24"/>
      <c r="E11050" s="24"/>
      <c r="F11050" s="29"/>
      <c r="G11050" s="24"/>
      <c r="H11050" s="24"/>
    </row>
    <row r="11051" spans="2:8">
      <c r="B11051" s="24"/>
      <c r="C11051" s="24"/>
      <c r="D11051" s="24"/>
      <c r="E11051" s="24"/>
      <c r="F11051" s="29"/>
      <c r="G11051" s="24"/>
      <c r="H11051" s="24"/>
    </row>
    <row r="11052" spans="2:8">
      <c r="B11052" s="24"/>
      <c r="C11052" s="24"/>
      <c r="D11052" s="24"/>
      <c r="E11052" s="24"/>
      <c r="F11052" s="29"/>
      <c r="G11052" s="24"/>
      <c r="H11052" s="24"/>
    </row>
    <row r="11053" spans="2:8">
      <c r="B11053" s="24"/>
      <c r="C11053" s="24"/>
      <c r="D11053" s="24"/>
      <c r="E11053" s="24"/>
      <c r="F11053" s="29"/>
      <c r="G11053" s="24"/>
      <c r="H11053" s="24"/>
    </row>
    <row r="11054" spans="2:8">
      <c r="B11054" s="24"/>
      <c r="C11054" s="24"/>
      <c r="D11054" s="24"/>
      <c r="E11054" s="24"/>
      <c r="F11054" s="29"/>
      <c r="G11054" s="24"/>
      <c r="H11054" s="24"/>
    </row>
    <row r="11055" spans="2:8">
      <c r="B11055" s="24"/>
      <c r="C11055" s="24"/>
      <c r="D11055" s="24"/>
      <c r="E11055" s="24"/>
      <c r="F11055" s="29"/>
      <c r="G11055" s="24"/>
      <c r="H11055" s="24"/>
    </row>
    <row r="11056" spans="2:8">
      <c r="B11056" s="24"/>
      <c r="C11056" s="24"/>
      <c r="D11056" s="24"/>
      <c r="E11056" s="24"/>
      <c r="F11056" s="29"/>
      <c r="G11056" s="24"/>
      <c r="H11056" s="24"/>
    </row>
    <row r="11057" spans="2:8">
      <c r="B11057" s="24"/>
      <c r="C11057" s="24"/>
      <c r="D11057" s="24"/>
      <c r="E11057" s="24"/>
      <c r="F11057" s="29"/>
      <c r="G11057" s="24"/>
      <c r="H11057" s="24"/>
    </row>
    <row r="11058" spans="2:8">
      <c r="B11058" s="24"/>
      <c r="C11058" s="24"/>
      <c r="D11058" s="24"/>
      <c r="E11058" s="24"/>
      <c r="F11058" s="29"/>
      <c r="G11058" s="24"/>
      <c r="H11058" s="24"/>
    </row>
    <row r="11059" spans="2:8">
      <c r="B11059" s="24"/>
      <c r="C11059" s="24"/>
      <c r="D11059" s="24"/>
      <c r="E11059" s="24"/>
      <c r="F11059" s="29"/>
      <c r="G11059" s="24"/>
      <c r="H11059" s="24"/>
    </row>
    <row r="11060" spans="2:8">
      <c r="B11060" s="24"/>
      <c r="C11060" s="24"/>
      <c r="D11060" s="24"/>
      <c r="E11060" s="24"/>
      <c r="F11060" s="29"/>
      <c r="G11060" s="24"/>
      <c r="H11060" s="24"/>
    </row>
    <row r="11061" spans="2:8">
      <c r="B11061" s="24"/>
      <c r="C11061" s="24"/>
      <c r="D11061" s="24"/>
      <c r="E11061" s="24"/>
      <c r="F11061" s="29"/>
      <c r="G11061" s="24"/>
      <c r="H11061" s="24"/>
    </row>
    <row r="11062" spans="2:8">
      <c r="B11062" s="24"/>
      <c r="C11062" s="24"/>
      <c r="D11062" s="24"/>
      <c r="E11062" s="24"/>
      <c r="F11062" s="29"/>
      <c r="G11062" s="24"/>
      <c r="H11062" s="24"/>
    </row>
    <row r="11063" spans="2:8">
      <c r="B11063" s="24"/>
      <c r="C11063" s="24"/>
      <c r="D11063" s="24"/>
      <c r="E11063" s="24"/>
      <c r="F11063" s="29"/>
      <c r="G11063" s="24"/>
      <c r="H11063" s="24"/>
    </row>
    <row r="11064" spans="2:8">
      <c r="B11064" s="24"/>
      <c r="C11064" s="24"/>
      <c r="D11064" s="24"/>
      <c r="E11064" s="24"/>
      <c r="F11064" s="29"/>
      <c r="G11064" s="24"/>
      <c r="H11064" s="24"/>
    </row>
    <row r="11065" spans="2:8">
      <c r="B11065" s="24"/>
      <c r="C11065" s="24"/>
      <c r="D11065" s="24"/>
      <c r="E11065" s="24"/>
      <c r="F11065" s="29"/>
      <c r="G11065" s="24"/>
      <c r="H11065" s="24"/>
    </row>
    <row r="11066" spans="2:8">
      <c r="B11066" s="24"/>
      <c r="C11066" s="24"/>
      <c r="D11066" s="24"/>
      <c r="E11066" s="24"/>
      <c r="F11066" s="29"/>
      <c r="G11066" s="24"/>
      <c r="H11066" s="24"/>
    </row>
    <row r="11067" spans="2:8">
      <c r="B11067" s="24"/>
      <c r="C11067" s="24"/>
      <c r="D11067" s="24"/>
      <c r="E11067" s="24"/>
      <c r="F11067" s="29"/>
      <c r="G11067" s="24"/>
      <c r="H11067" s="24"/>
    </row>
    <row r="11068" spans="2:8">
      <c r="B11068" s="24"/>
      <c r="C11068" s="24"/>
      <c r="D11068" s="24"/>
      <c r="E11068" s="24"/>
      <c r="F11068" s="29"/>
      <c r="G11068" s="24"/>
      <c r="H11068" s="24"/>
    </row>
    <row r="11069" spans="2:8">
      <c r="B11069" s="24"/>
      <c r="C11069" s="24"/>
      <c r="D11069" s="24"/>
      <c r="E11069" s="24"/>
      <c r="F11069" s="29"/>
      <c r="G11069" s="24"/>
      <c r="H11069" s="24"/>
    </row>
    <row r="11070" spans="2:8">
      <c r="B11070" s="24"/>
      <c r="C11070" s="24"/>
      <c r="D11070" s="24"/>
      <c r="E11070" s="24"/>
      <c r="F11070" s="29"/>
      <c r="G11070" s="24"/>
      <c r="H11070" s="24"/>
    </row>
    <row r="11071" spans="2:8">
      <c r="B11071" s="24"/>
      <c r="C11071" s="24"/>
      <c r="D11071" s="24"/>
      <c r="E11071" s="24"/>
      <c r="F11071" s="29"/>
      <c r="G11071" s="24"/>
      <c r="H11071" s="24"/>
    </row>
    <row r="11072" spans="2:8">
      <c r="B11072" s="24"/>
      <c r="C11072" s="24"/>
      <c r="D11072" s="24"/>
      <c r="E11072" s="24"/>
      <c r="F11072" s="29"/>
      <c r="G11072" s="24"/>
      <c r="H11072" s="24"/>
    </row>
    <row r="11073" spans="2:8">
      <c r="B11073" s="24"/>
      <c r="C11073" s="24"/>
      <c r="D11073" s="24"/>
      <c r="E11073" s="24"/>
      <c r="F11073" s="29"/>
      <c r="G11073" s="24"/>
      <c r="H11073" s="24"/>
    </row>
    <row r="11074" spans="2:8">
      <c r="B11074" s="24"/>
      <c r="C11074" s="24"/>
      <c r="D11074" s="24"/>
      <c r="E11074" s="24"/>
      <c r="F11074" s="29"/>
      <c r="G11074" s="24"/>
      <c r="H11074" s="24"/>
    </row>
    <row r="11075" spans="2:8">
      <c r="B11075" s="24"/>
      <c r="C11075" s="24"/>
      <c r="D11075" s="24"/>
      <c r="E11075" s="24"/>
      <c r="F11075" s="29"/>
      <c r="G11075" s="24"/>
      <c r="H11075" s="24"/>
    </row>
    <row r="11076" spans="2:8">
      <c r="B11076" s="24"/>
      <c r="C11076" s="24"/>
      <c r="D11076" s="24"/>
      <c r="E11076" s="24"/>
      <c r="F11076" s="29"/>
      <c r="G11076" s="24"/>
      <c r="H11076" s="24"/>
    </row>
    <row r="11077" spans="2:8">
      <c r="B11077" s="24"/>
      <c r="C11077" s="24"/>
      <c r="D11077" s="24"/>
      <c r="E11077" s="24"/>
      <c r="F11077" s="29"/>
      <c r="G11077" s="24"/>
      <c r="H11077" s="24"/>
    </row>
    <row r="11078" spans="2:8">
      <c r="B11078" s="24"/>
      <c r="C11078" s="24"/>
      <c r="D11078" s="24"/>
      <c r="E11078" s="24"/>
      <c r="F11078" s="29"/>
      <c r="G11078" s="24"/>
      <c r="H11078" s="24"/>
    </row>
    <row r="11079" spans="2:8">
      <c r="B11079" s="24"/>
      <c r="C11079" s="24"/>
      <c r="D11079" s="24"/>
      <c r="E11079" s="24"/>
      <c r="F11079" s="29"/>
      <c r="G11079" s="24"/>
      <c r="H11079" s="24"/>
    </row>
    <row r="11080" spans="2:8">
      <c r="B11080" s="24"/>
      <c r="C11080" s="24"/>
      <c r="D11080" s="24"/>
      <c r="E11080" s="24"/>
      <c r="F11080" s="29"/>
      <c r="G11080" s="24"/>
      <c r="H11080" s="24"/>
    </row>
    <row r="11081" spans="2:8">
      <c r="B11081" s="24"/>
      <c r="C11081" s="24"/>
      <c r="D11081" s="24"/>
      <c r="E11081" s="24"/>
      <c r="F11081" s="29"/>
      <c r="G11081" s="24"/>
      <c r="H11081" s="24"/>
    </row>
    <row r="11082" spans="2:8">
      <c r="B11082" s="24"/>
      <c r="C11082" s="24"/>
      <c r="D11082" s="24"/>
      <c r="E11082" s="24"/>
      <c r="F11082" s="29"/>
      <c r="G11082" s="24"/>
      <c r="H11082" s="24"/>
    </row>
    <row r="11083" spans="2:8">
      <c r="B11083" s="24"/>
      <c r="C11083" s="24"/>
      <c r="D11083" s="24"/>
      <c r="E11083" s="24"/>
      <c r="F11083" s="29"/>
      <c r="G11083" s="24"/>
      <c r="H11083" s="24"/>
    </row>
    <row r="11084" spans="2:8">
      <c r="B11084" s="24"/>
      <c r="C11084" s="24"/>
      <c r="D11084" s="24"/>
      <c r="E11084" s="24"/>
      <c r="F11084" s="29"/>
      <c r="G11084" s="24"/>
      <c r="H11084" s="24"/>
    </row>
    <row r="11085" spans="2:8">
      <c r="B11085" s="24"/>
      <c r="C11085" s="24"/>
      <c r="D11085" s="24"/>
      <c r="E11085" s="24"/>
      <c r="F11085" s="29"/>
      <c r="G11085" s="24"/>
      <c r="H11085" s="24"/>
    </row>
    <row r="11086" spans="2:8">
      <c r="B11086" s="24"/>
      <c r="C11086" s="24"/>
      <c r="D11086" s="24"/>
      <c r="E11086" s="24"/>
      <c r="F11086" s="29"/>
      <c r="G11086" s="24"/>
      <c r="H11086" s="24"/>
    </row>
    <row r="11087" spans="2:8">
      <c r="B11087" s="24"/>
      <c r="C11087" s="24"/>
      <c r="D11087" s="24"/>
      <c r="E11087" s="24"/>
      <c r="F11087" s="29"/>
      <c r="G11087" s="24"/>
      <c r="H11087" s="24"/>
    </row>
    <row r="11088" spans="2:8">
      <c r="B11088" s="24"/>
      <c r="C11088" s="24"/>
      <c r="D11088" s="24"/>
      <c r="E11088" s="24"/>
      <c r="F11088" s="29"/>
      <c r="G11088" s="24"/>
      <c r="H11088" s="24"/>
    </row>
    <row r="11089" spans="2:8">
      <c r="B11089" s="24"/>
      <c r="C11089" s="24"/>
      <c r="D11089" s="24"/>
      <c r="E11089" s="24"/>
      <c r="F11089" s="29"/>
      <c r="G11089" s="24"/>
      <c r="H11089" s="24"/>
    </row>
    <row r="11090" spans="2:8">
      <c r="B11090" s="24"/>
      <c r="C11090" s="24"/>
      <c r="D11090" s="24"/>
      <c r="E11090" s="24"/>
      <c r="F11090" s="29"/>
      <c r="G11090" s="24"/>
      <c r="H11090" s="24"/>
    </row>
    <row r="11091" spans="2:8">
      <c r="B11091" s="24"/>
      <c r="C11091" s="24"/>
      <c r="D11091" s="24"/>
      <c r="E11091" s="24"/>
      <c r="F11091" s="29"/>
      <c r="G11091" s="24"/>
      <c r="H11091" s="24"/>
    </row>
    <row r="11092" spans="2:8">
      <c r="B11092" s="24"/>
      <c r="C11092" s="24"/>
      <c r="D11092" s="24"/>
      <c r="E11092" s="24"/>
      <c r="F11092" s="29"/>
      <c r="G11092" s="24"/>
      <c r="H11092" s="24"/>
    </row>
    <row r="11093" spans="2:8">
      <c r="B11093" s="24"/>
      <c r="C11093" s="24"/>
      <c r="D11093" s="24"/>
      <c r="E11093" s="24"/>
      <c r="F11093" s="29"/>
      <c r="G11093" s="24"/>
      <c r="H11093" s="24"/>
    </row>
    <row r="11094" spans="2:8">
      <c r="B11094" s="24"/>
      <c r="C11094" s="24"/>
      <c r="D11094" s="24"/>
      <c r="E11094" s="24"/>
      <c r="F11094" s="29"/>
      <c r="G11094" s="24"/>
      <c r="H11094" s="24"/>
    </row>
    <row r="11095" spans="2:8">
      <c r="B11095" s="24"/>
      <c r="C11095" s="24"/>
      <c r="D11095" s="24"/>
      <c r="E11095" s="24"/>
      <c r="F11095" s="29"/>
      <c r="G11095" s="24"/>
      <c r="H11095" s="24"/>
    </row>
    <row r="11096" spans="2:8">
      <c r="B11096" s="24"/>
      <c r="C11096" s="24"/>
      <c r="D11096" s="24"/>
      <c r="E11096" s="24"/>
      <c r="F11096" s="29"/>
      <c r="G11096" s="24"/>
      <c r="H11096" s="24"/>
    </row>
    <row r="11097" spans="2:8">
      <c r="B11097" s="24"/>
      <c r="C11097" s="24"/>
      <c r="D11097" s="24"/>
      <c r="E11097" s="24"/>
      <c r="F11097" s="29"/>
      <c r="G11097" s="24"/>
      <c r="H11097" s="24"/>
    </row>
    <row r="11098" spans="2:8">
      <c r="B11098" s="24"/>
      <c r="C11098" s="24"/>
      <c r="D11098" s="24"/>
      <c r="E11098" s="24"/>
      <c r="F11098" s="29"/>
      <c r="G11098" s="24"/>
      <c r="H11098" s="24"/>
    </row>
    <row r="11099" spans="2:8">
      <c r="B11099" s="24"/>
      <c r="C11099" s="24"/>
      <c r="D11099" s="24"/>
      <c r="E11099" s="24"/>
      <c r="F11099" s="29"/>
      <c r="G11099" s="24"/>
      <c r="H11099" s="24"/>
    </row>
    <row r="11100" spans="2:8">
      <c r="B11100" s="24"/>
      <c r="C11100" s="24"/>
      <c r="D11100" s="24"/>
      <c r="E11100" s="24"/>
      <c r="F11100" s="29"/>
      <c r="G11100" s="24"/>
      <c r="H11100" s="24"/>
    </row>
    <row r="11101" spans="2:8">
      <c r="B11101" s="24"/>
      <c r="C11101" s="24"/>
      <c r="D11101" s="24"/>
      <c r="E11101" s="24"/>
      <c r="F11101" s="29"/>
      <c r="G11101" s="24"/>
      <c r="H11101" s="24"/>
    </row>
    <row r="11102" spans="2:8">
      <c r="B11102" s="24"/>
      <c r="C11102" s="24"/>
      <c r="D11102" s="24"/>
      <c r="E11102" s="24"/>
      <c r="F11102" s="29"/>
      <c r="G11102" s="24"/>
      <c r="H11102" s="24"/>
    </row>
    <row r="11103" spans="2:8">
      <c r="B11103" s="24"/>
      <c r="C11103" s="24"/>
      <c r="D11103" s="24"/>
      <c r="E11103" s="24"/>
      <c r="F11103" s="29"/>
      <c r="G11103" s="24"/>
      <c r="H11103" s="24"/>
    </row>
    <row r="11104" spans="2:8">
      <c r="B11104" s="24"/>
      <c r="C11104" s="24"/>
      <c r="D11104" s="24"/>
      <c r="E11104" s="24"/>
      <c r="F11104" s="29"/>
      <c r="G11104" s="24"/>
      <c r="H11104" s="24"/>
    </row>
    <row r="11105" spans="2:8">
      <c r="B11105" s="24"/>
      <c r="C11105" s="24"/>
      <c r="D11105" s="24"/>
      <c r="E11105" s="24"/>
      <c r="F11105" s="29"/>
      <c r="G11105" s="24"/>
      <c r="H11105" s="24"/>
    </row>
    <row r="11106" spans="2:8">
      <c r="B11106" s="24"/>
      <c r="C11106" s="24"/>
      <c r="D11106" s="24"/>
      <c r="E11106" s="24"/>
      <c r="F11106" s="29"/>
      <c r="G11106" s="24"/>
      <c r="H11106" s="24"/>
    </row>
    <row r="11107" spans="2:8">
      <c r="B11107" s="24"/>
      <c r="C11107" s="24"/>
      <c r="D11107" s="24"/>
      <c r="E11107" s="24"/>
      <c r="F11107" s="29"/>
      <c r="G11107" s="24"/>
      <c r="H11107" s="24"/>
    </row>
    <row r="11108" spans="2:8">
      <c r="B11108" s="24"/>
      <c r="C11108" s="24"/>
      <c r="D11108" s="24"/>
      <c r="E11108" s="24"/>
      <c r="F11108" s="29"/>
      <c r="G11108" s="24"/>
      <c r="H11108" s="24"/>
    </row>
    <row r="11109" spans="2:8">
      <c r="B11109" s="24"/>
      <c r="C11109" s="24"/>
      <c r="D11109" s="24"/>
      <c r="E11109" s="24"/>
      <c r="F11109" s="29"/>
      <c r="G11109" s="24"/>
      <c r="H11109" s="24"/>
    </row>
    <row r="11110" spans="2:8">
      <c r="B11110" s="24"/>
      <c r="C11110" s="24"/>
      <c r="D11110" s="24"/>
      <c r="E11110" s="24"/>
      <c r="F11110" s="29"/>
      <c r="G11110" s="24"/>
      <c r="H11110" s="24"/>
    </row>
    <row r="11111" spans="2:8">
      <c r="B11111" s="24"/>
      <c r="C11111" s="24"/>
      <c r="D11111" s="24"/>
      <c r="E11111" s="24"/>
      <c r="F11111" s="29"/>
      <c r="G11111" s="24"/>
      <c r="H11111" s="24"/>
    </row>
    <row r="11112" spans="2:8">
      <c r="B11112" s="24"/>
      <c r="C11112" s="24"/>
      <c r="D11112" s="24"/>
      <c r="E11112" s="24"/>
      <c r="F11112" s="29"/>
      <c r="G11112" s="24"/>
      <c r="H11112" s="24"/>
    </row>
    <row r="11113" spans="2:8">
      <c r="B11113" s="24"/>
      <c r="C11113" s="24"/>
      <c r="D11113" s="24"/>
      <c r="E11113" s="24"/>
      <c r="F11113" s="29"/>
      <c r="G11113" s="24"/>
      <c r="H11113" s="24"/>
    </row>
    <row r="11114" spans="2:8">
      <c r="B11114" s="24"/>
      <c r="C11114" s="24"/>
      <c r="D11114" s="24"/>
      <c r="E11114" s="24"/>
      <c r="F11114" s="29"/>
      <c r="G11114" s="24"/>
      <c r="H11114" s="24"/>
    </row>
    <row r="11115" spans="2:8">
      <c r="B11115" s="24"/>
      <c r="C11115" s="24"/>
      <c r="D11115" s="24"/>
      <c r="E11115" s="24"/>
      <c r="F11115" s="29"/>
      <c r="G11115" s="24"/>
      <c r="H11115" s="24"/>
    </row>
    <row r="11116" spans="2:8">
      <c r="B11116" s="24"/>
      <c r="C11116" s="24"/>
      <c r="D11116" s="24"/>
      <c r="E11116" s="24"/>
      <c r="F11116" s="29"/>
      <c r="G11116" s="24"/>
      <c r="H11116" s="24"/>
    </row>
    <row r="11117" spans="2:8">
      <c r="B11117" s="24"/>
      <c r="C11117" s="24"/>
      <c r="D11117" s="24"/>
      <c r="E11117" s="24"/>
      <c r="F11117" s="29"/>
      <c r="G11117" s="24"/>
      <c r="H11117" s="24"/>
    </row>
    <row r="11118" spans="2:8">
      <c r="B11118" s="24"/>
      <c r="C11118" s="24"/>
      <c r="D11118" s="24"/>
      <c r="E11118" s="24"/>
      <c r="F11118" s="29"/>
      <c r="G11118" s="24"/>
      <c r="H11118" s="24"/>
    </row>
    <row r="11119" spans="2:8">
      <c r="B11119" s="24"/>
      <c r="C11119" s="24"/>
      <c r="D11119" s="24"/>
      <c r="E11119" s="24"/>
      <c r="F11119" s="29"/>
      <c r="G11119" s="24"/>
      <c r="H11119" s="24"/>
    </row>
    <row r="11120" spans="2:8">
      <c r="B11120" s="24"/>
      <c r="C11120" s="24"/>
      <c r="D11120" s="24"/>
      <c r="E11120" s="24"/>
      <c r="F11120" s="29"/>
      <c r="G11120" s="24"/>
      <c r="H11120" s="24"/>
    </row>
    <row r="11121" spans="2:8">
      <c r="B11121" s="24"/>
      <c r="C11121" s="24"/>
      <c r="D11121" s="24"/>
      <c r="E11121" s="24"/>
      <c r="F11121" s="29"/>
      <c r="G11121" s="24"/>
      <c r="H11121" s="24"/>
    </row>
    <row r="11122" spans="2:8">
      <c r="B11122" s="24"/>
      <c r="C11122" s="24"/>
      <c r="D11122" s="24"/>
      <c r="E11122" s="24"/>
      <c r="F11122" s="29"/>
      <c r="G11122" s="24"/>
      <c r="H11122" s="24"/>
    </row>
    <row r="11123" spans="2:8">
      <c r="B11123" s="24"/>
      <c r="C11123" s="24"/>
      <c r="D11123" s="24"/>
      <c r="E11123" s="24"/>
      <c r="F11123" s="29"/>
      <c r="G11123" s="24"/>
      <c r="H11123" s="24"/>
    </row>
    <row r="11124" spans="2:8">
      <c r="B11124" s="24"/>
      <c r="C11124" s="24"/>
      <c r="D11124" s="24"/>
      <c r="E11124" s="24"/>
      <c r="F11124" s="29"/>
      <c r="G11124" s="24"/>
      <c r="H11124" s="24"/>
    </row>
    <row r="11125" spans="2:8">
      <c r="B11125" s="24"/>
      <c r="C11125" s="24"/>
      <c r="D11125" s="24"/>
      <c r="E11125" s="24"/>
      <c r="F11125" s="29"/>
      <c r="G11125" s="24"/>
      <c r="H11125" s="24"/>
    </row>
    <row r="11126" spans="2:8">
      <c r="B11126" s="24"/>
      <c r="C11126" s="24"/>
      <c r="D11126" s="24"/>
      <c r="E11126" s="24"/>
      <c r="F11126" s="29"/>
      <c r="G11126" s="24"/>
      <c r="H11126" s="24"/>
    </row>
    <row r="11127" spans="2:8">
      <c r="B11127" s="24"/>
      <c r="C11127" s="24"/>
      <c r="D11127" s="24"/>
      <c r="E11127" s="24"/>
      <c r="F11127" s="29"/>
      <c r="G11127" s="24"/>
      <c r="H11127" s="24"/>
    </row>
    <row r="11128" spans="2:8">
      <c r="B11128" s="24"/>
      <c r="C11128" s="24"/>
      <c r="D11128" s="24"/>
      <c r="E11128" s="24"/>
      <c r="F11128" s="29"/>
      <c r="G11128" s="24"/>
      <c r="H11128" s="24"/>
    </row>
    <row r="11129" spans="2:8">
      <c r="B11129" s="24"/>
      <c r="C11129" s="24"/>
      <c r="D11129" s="24"/>
      <c r="E11129" s="24"/>
      <c r="F11129" s="29"/>
      <c r="G11129" s="24"/>
      <c r="H11129" s="24"/>
    </row>
    <row r="11130" spans="2:8">
      <c r="B11130" s="24"/>
      <c r="C11130" s="24"/>
      <c r="D11130" s="24"/>
      <c r="E11130" s="24"/>
      <c r="F11130" s="29"/>
      <c r="G11130" s="24"/>
      <c r="H11130" s="24"/>
    </row>
    <row r="11131" spans="2:8">
      <c r="B11131" s="24"/>
      <c r="C11131" s="24"/>
      <c r="D11131" s="24"/>
      <c r="E11131" s="24"/>
      <c r="F11131" s="29"/>
      <c r="G11131" s="24"/>
      <c r="H11131" s="24"/>
    </row>
    <row r="11132" spans="2:8">
      <c r="B11132" s="24"/>
      <c r="C11132" s="24"/>
      <c r="D11132" s="24"/>
      <c r="E11132" s="24"/>
      <c r="F11132" s="29"/>
      <c r="G11132" s="24"/>
      <c r="H11132" s="24"/>
    </row>
    <row r="11133" spans="2:8">
      <c r="B11133" s="24"/>
      <c r="C11133" s="24"/>
      <c r="D11133" s="24"/>
      <c r="E11133" s="24"/>
      <c r="F11133" s="29"/>
      <c r="G11133" s="24"/>
      <c r="H11133" s="24"/>
    </row>
    <row r="11134" spans="2:8">
      <c r="B11134" s="24"/>
      <c r="C11134" s="24"/>
      <c r="D11134" s="24"/>
      <c r="E11134" s="24"/>
      <c r="F11134" s="29"/>
      <c r="G11134" s="24"/>
      <c r="H11134" s="24"/>
    </row>
    <row r="11135" spans="2:8">
      <c r="B11135" s="24"/>
      <c r="C11135" s="24"/>
      <c r="D11135" s="24"/>
      <c r="E11135" s="24"/>
      <c r="F11135" s="29"/>
      <c r="G11135" s="24"/>
      <c r="H11135" s="24"/>
    </row>
    <row r="11136" spans="2:8">
      <c r="B11136" s="24"/>
      <c r="C11136" s="24"/>
      <c r="D11136" s="24"/>
      <c r="E11136" s="24"/>
      <c r="F11136" s="29"/>
      <c r="G11136" s="24"/>
      <c r="H11136" s="24"/>
    </row>
    <row r="11137" spans="2:8">
      <c r="B11137" s="24"/>
      <c r="C11137" s="24"/>
      <c r="D11137" s="24"/>
      <c r="E11137" s="24"/>
      <c r="F11137" s="29"/>
      <c r="G11137" s="24"/>
      <c r="H11137" s="24"/>
    </row>
    <row r="11138" spans="2:8">
      <c r="B11138" s="24"/>
      <c r="C11138" s="24"/>
      <c r="D11138" s="24"/>
      <c r="E11138" s="24"/>
      <c r="F11138" s="29"/>
      <c r="G11138" s="24"/>
      <c r="H11138" s="24"/>
    </row>
    <row r="11139" spans="2:8">
      <c r="B11139" s="24"/>
      <c r="C11139" s="24"/>
      <c r="D11139" s="24"/>
      <c r="E11139" s="24"/>
      <c r="F11139" s="29"/>
      <c r="G11139" s="24"/>
      <c r="H11139" s="24"/>
    </row>
    <row r="11140" spans="2:8">
      <c r="B11140" s="24"/>
      <c r="C11140" s="24"/>
      <c r="D11140" s="24"/>
      <c r="E11140" s="24"/>
      <c r="F11140" s="29"/>
      <c r="G11140" s="24"/>
      <c r="H11140" s="24"/>
    </row>
    <row r="11141" spans="2:8">
      <c r="B11141" s="24"/>
      <c r="C11141" s="24"/>
      <c r="D11141" s="24"/>
      <c r="E11141" s="24"/>
      <c r="F11141" s="29"/>
      <c r="G11141" s="24"/>
      <c r="H11141" s="24"/>
    </row>
    <row r="11142" spans="2:8">
      <c r="B11142" s="24"/>
      <c r="C11142" s="24"/>
      <c r="D11142" s="24"/>
      <c r="E11142" s="24"/>
      <c r="F11142" s="29"/>
      <c r="G11142" s="24"/>
      <c r="H11142" s="24"/>
    </row>
    <row r="11143" spans="2:8">
      <c r="B11143" s="24"/>
      <c r="C11143" s="24"/>
      <c r="D11143" s="24"/>
      <c r="E11143" s="24"/>
      <c r="F11143" s="29"/>
      <c r="G11143" s="24"/>
      <c r="H11143" s="24"/>
    </row>
    <row r="11144" spans="2:8">
      <c r="B11144" s="24"/>
      <c r="C11144" s="24"/>
      <c r="D11144" s="24"/>
      <c r="E11144" s="24"/>
      <c r="F11144" s="29"/>
      <c r="G11144" s="24"/>
      <c r="H11144" s="24"/>
    </row>
    <row r="11145" spans="2:8">
      <c r="B11145" s="24"/>
      <c r="C11145" s="24"/>
      <c r="D11145" s="24"/>
      <c r="E11145" s="24"/>
      <c r="F11145" s="29"/>
      <c r="G11145" s="24"/>
      <c r="H11145" s="24"/>
    </row>
    <row r="11146" spans="2:8">
      <c r="B11146" s="24"/>
      <c r="C11146" s="24"/>
      <c r="D11146" s="24"/>
      <c r="E11146" s="24"/>
      <c r="F11146" s="29"/>
      <c r="G11146" s="24"/>
      <c r="H11146" s="24"/>
    </row>
    <row r="11147" spans="2:8">
      <c r="B11147" s="24"/>
      <c r="C11147" s="24"/>
      <c r="D11147" s="24"/>
      <c r="E11147" s="24"/>
      <c r="F11147" s="29"/>
      <c r="G11147" s="24"/>
      <c r="H11147" s="24"/>
    </row>
    <row r="11148" spans="2:8">
      <c r="B11148" s="24"/>
      <c r="C11148" s="24"/>
      <c r="D11148" s="24"/>
      <c r="E11148" s="24"/>
      <c r="F11148" s="29"/>
      <c r="G11148" s="24"/>
      <c r="H11148" s="24"/>
    </row>
    <row r="11149" spans="2:8">
      <c r="B11149" s="24"/>
      <c r="C11149" s="24"/>
      <c r="D11149" s="24"/>
      <c r="E11149" s="24"/>
      <c r="F11149" s="29"/>
      <c r="G11149" s="24"/>
      <c r="H11149" s="24"/>
    </row>
    <row r="11150" spans="2:8">
      <c r="B11150" s="24"/>
      <c r="C11150" s="24"/>
      <c r="D11150" s="24"/>
      <c r="E11150" s="24"/>
      <c r="F11150" s="29"/>
      <c r="G11150" s="24"/>
      <c r="H11150" s="24"/>
    </row>
    <row r="11151" spans="2:8">
      <c r="B11151" s="24"/>
      <c r="C11151" s="24"/>
      <c r="D11151" s="24"/>
      <c r="E11151" s="24"/>
      <c r="F11151" s="29"/>
      <c r="G11151" s="24"/>
      <c r="H11151" s="24"/>
    </row>
    <row r="11152" spans="2:8">
      <c r="B11152" s="24"/>
      <c r="C11152" s="24"/>
      <c r="D11152" s="24"/>
      <c r="E11152" s="24"/>
      <c r="F11152" s="29"/>
      <c r="G11152" s="24"/>
      <c r="H11152" s="24"/>
    </row>
    <row r="11153" spans="2:8">
      <c r="B11153" s="24"/>
      <c r="C11153" s="24"/>
      <c r="D11153" s="24"/>
      <c r="E11153" s="24"/>
      <c r="F11153" s="29"/>
      <c r="G11153" s="24"/>
      <c r="H11153" s="24"/>
    </row>
    <row r="11154" spans="2:8">
      <c r="B11154" s="24"/>
      <c r="C11154" s="24"/>
      <c r="D11154" s="24"/>
      <c r="E11154" s="24"/>
      <c r="F11154" s="29"/>
      <c r="G11154" s="24"/>
      <c r="H11154" s="24"/>
    </row>
    <row r="11155" spans="2:8">
      <c r="B11155" s="24"/>
      <c r="C11155" s="24"/>
      <c r="D11155" s="24"/>
      <c r="E11155" s="24"/>
      <c r="F11155" s="29"/>
      <c r="G11155" s="24"/>
      <c r="H11155" s="24"/>
    </row>
    <row r="11156" spans="2:8">
      <c r="B11156" s="24"/>
      <c r="C11156" s="24"/>
      <c r="D11156" s="24"/>
      <c r="E11156" s="24"/>
      <c r="F11156" s="29"/>
      <c r="G11156" s="24"/>
      <c r="H11156" s="24"/>
    </row>
    <row r="11157" spans="2:8">
      <c r="B11157" s="24"/>
      <c r="C11157" s="24"/>
      <c r="D11157" s="24"/>
      <c r="E11157" s="24"/>
      <c r="F11157" s="29"/>
      <c r="G11157" s="24"/>
      <c r="H11157" s="24"/>
    </row>
    <row r="11158" spans="2:8">
      <c r="B11158" s="24"/>
      <c r="C11158" s="24"/>
      <c r="D11158" s="24"/>
      <c r="E11158" s="24"/>
      <c r="F11158" s="29"/>
      <c r="G11158" s="24"/>
      <c r="H11158" s="24"/>
    </row>
    <row r="11159" spans="2:8">
      <c r="B11159" s="24"/>
      <c r="C11159" s="24"/>
      <c r="D11159" s="24"/>
      <c r="E11159" s="24"/>
      <c r="F11159" s="29"/>
      <c r="G11159" s="24"/>
      <c r="H11159" s="24"/>
    </row>
    <row r="11160" spans="2:8">
      <c r="B11160" s="24"/>
      <c r="C11160" s="24"/>
      <c r="D11160" s="24"/>
      <c r="E11160" s="24"/>
      <c r="F11160" s="29"/>
      <c r="G11160" s="24"/>
      <c r="H11160" s="24"/>
    </row>
    <row r="11161" spans="2:8">
      <c r="B11161" s="24"/>
      <c r="C11161" s="24"/>
      <c r="D11161" s="24"/>
      <c r="E11161" s="24"/>
      <c r="F11161" s="29"/>
      <c r="G11161" s="24"/>
      <c r="H11161" s="24"/>
    </row>
    <row r="11162" spans="2:8">
      <c r="B11162" s="24"/>
      <c r="C11162" s="24"/>
      <c r="D11162" s="24"/>
      <c r="E11162" s="24"/>
      <c r="F11162" s="29"/>
      <c r="G11162" s="24"/>
      <c r="H11162" s="24"/>
    </row>
    <row r="11163" spans="2:8">
      <c r="B11163" s="24"/>
      <c r="C11163" s="24"/>
      <c r="D11163" s="24"/>
      <c r="E11163" s="24"/>
      <c r="F11163" s="29"/>
      <c r="G11163" s="24"/>
      <c r="H11163" s="24"/>
    </row>
    <row r="11164" spans="2:8">
      <c r="B11164" s="24"/>
      <c r="C11164" s="24"/>
      <c r="D11164" s="24"/>
      <c r="E11164" s="24"/>
      <c r="F11164" s="29"/>
      <c r="G11164" s="24"/>
      <c r="H11164" s="24"/>
    </row>
    <row r="11165" spans="2:8">
      <c r="B11165" s="24"/>
      <c r="C11165" s="24"/>
      <c r="D11165" s="24"/>
      <c r="E11165" s="24"/>
      <c r="F11165" s="29"/>
      <c r="G11165" s="24"/>
      <c r="H11165" s="24"/>
    </row>
    <row r="11166" spans="2:8">
      <c r="B11166" s="24"/>
      <c r="C11166" s="24"/>
      <c r="D11166" s="24"/>
      <c r="E11166" s="24"/>
      <c r="F11166" s="29"/>
      <c r="G11166" s="24"/>
      <c r="H11166" s="24"/>
    </row>
    <row r="11167" spans="2:8">
      <c r="B11167" s="24"/>
      <c r="C11167" s="24"/>
      <c r="D11167" s="24"/>
      <c r="E11167" s="24"/>
      <c r="F11167" s="29"/>
      <c r="G11167" s="24"/>
      <c r="H11167" s="24"/>
    </row>
    <row r="11168" spans="2:8">
      <c r="B11168" s="24"/>
      <c r="C11168" s="24"/>
      <c r="D11168" s="24"/>
      <c r="E11168" s="24"/>
      <c r="F11168" s="29"/>
      <c r="G11168" s="24"/>
      <c r="H11168" s="24"/>
    </row>
    <row r="11169" spans="2:8">
      <c r="B11169" s="24"/>
      <c r="C11169" s="24"/>
      <c r="D11169" s="24"/>
      <c r="E11169" s="24"/>
      <c r="F11169" s="29"/>
      <c r="G11169" s="24"/>
      <c r="H11169" s="24"/>
    </row>
    <row r="11170" spans="2:8">
      <c r="B11170" s="24"/>
      <c r="C11170" s="24"/>
      <c r="D11170" s="24"/>
      <c r="E11170" s="24"/>
      <c r="F11170" s="29"/>
      <c r="G11170" s="24"/>
      <c r="H11170" s="24"/>
    </row>
    <row r="11171" spans="2:8">
      <c r="B11171" s="24"/>
      <c r="C11171" s="24"/>
      <c r="D11171" s="24"/>
      <c r="E11171" s="24"/>
      <c r="F11171" s="29"/>
      <c r="G11171" s="24"/>
      <c r="H11171" s="24"/>
    </row>
    <row r="11172" spans="2:8">
      <c r="B11172" s="24"/>
      <c r="C11172" s="24"/>
      <c r="D11172" s="24"/>
      <c r="E11172" s="24"/>
      <c r="F11172" s="29"/>
      <c r="G11172" s="24"/>
      <c r="H11172" s="24"/>
    </row>
    <row r="11173" spans="2:8">
      <c r="B11173" s="24"/>
      <c r="C11173" s="24"/>
      <c r="D11173" s="24"/>
      <c r="E11173" s="24"/>
      <c r="F11173" s="29"/>
      <c r="G11173" s="24"/>
      <c r="H11173" s="24"/>
    </row>
    <row r="11174" spans="2:8">
      <c r="B11174" s="24"/>
      <c r="C11174" s="24"/>
      <c r="D11174" s="24"/>
      <c r="E11174" s="24"/>
      <c r="F11174" s="29"/>
      <c r="G11174" s="24"/>
      <c r="H11174" s="24"/>
    </row>
    <row r="11175" spans="2:8">
      <c r="B11175" s="24"/>
      <c r="C11175" s="24"/>
      <c r="D11175" s="24"/>
      <c r="E11175" s="24"/>
      <c r="F11175" s="29"/>
      <c r="G11175" s="24"/>
      <c r="H11175" s="24"/>
    </row>
    <row r="11176" spans="2:8">
      <c r="B11176" s="24"/>
      <c r="C11176" s="24"/>
      <c r="D11176" s="24"/>
      <c r="E11176" s="24"/>
      <c r="F11176" s="29"/>
      <c r="G11176" s="24"/>
      <c r="H11176" s="24"/>
    </row>
    <row r="11177" spans="2:8">
      <c r="B11177" s="24"/>
      <c r="C11177" s="24"/>
      <c r="D11177" s="24"/>
      <c r="E11177" s="24"/>
      <c r="F11177" s="29"/>
      <c r="G11177" s="24"/>
      <c r="H11177" s="24"/>
    </row>
    <row r="11178" spans="2:8">
      <c r="B11178" s="24"/>
      <c r="C11178" s="24"/>
      <c r="D11178" s="24"/>
      <c r="E11178" s="24"/>
      <c r="F11178" s="29"/>
      <c r="G11178" s="24"/>
      <c r="H11178" s="24"/>
    </row>
    <row r="11179" spans="2:8">
      <c r="B11179" s="24"/>
      <c r="C11179" s="24"/>
      <c r="D11179" s="24"/>
      <c r="E11179" s="24"/>
      <c r="F11179" s="29"/>
      <c r="G11179" s="24"/>
      <c r="H11179" s="24"/>
    </row>
    <row r="11180" spans="2:8">
      <c r="B11180" s="24"/>
      <c r="C11180" s="24"/>
      <c r="D11180" s="24"/>
      <c r="E11180" s="24"/>
      <c r="F11180" s="29"/>
      <c r="G11180" s="24"/>
      <c r="H11180" s="24"/>
    </row>
    <row r="11181" spans="2:8">
      <c r="B11181" s="24"/>
      <c r="C11181" s="24"/>
      <c r="D11181" s="24"/>
      <c r="E11181" s="24"/>
      <c r="F11181" s="29"/>
      <c r="G11181" s="24"/>
      <c r="H11181" s="24"/>
    </row>
    <row r="11182" spans="2:8">
      <c r="B11182" s="24"/>
      <c r="C11182" s="24"/>
      <c r="D11182" s="24"/>
      <c r="E11182" s="24"/>
      <c r="F11182" s="29"/>
      <c r="G11182" s="24"/>
      <c r="H11182" s="24"/>
    </row>
    <row r="11183" spans="2:8">
      <c r="B11183" s="24"/>
      <c r="C11183" s="24"/>
      <c r="D11183" s="24"/>
      <c r="E11183" s="24"/>
      <c r="F11183" s="29"/>
      <c r="G11183" s="24"/>
      <c r="H11183" s="24"/>
    </row>
    <row r="11184" spans="2:8">
      <c r="B11184" s="24"/>
      <c r="C11184" s="24"/>
      <c r="D11184" s="24"/>
      <c r="E11184" s="24"/>
      <c r="F11184" s="29"/>
      <c r="G11184" s="24"/>
      <c r="H11184" s="24"/>
    </row>
    <row r="11185" spans="2:8">
      <c r="B11185" s="24"/>
      <c r="C11185" s="24"/>
      <c r="D11185" s="24"/>
      <c r="E11185" s="24"/>
      <c r="F11185" s="29"/>
      <c r="G11185" s="24"/>
      <c r="H11185" s="24"/>
    </row>
    <row r="11186" spans="2:8">
      <c r="B11186" s="24"/>
      <c r="C11186" s="24"/>
      <c r="D11186" s="24"/>
      <c r="E11186" s="24"/>
      <c r="F11186" s="29"/>
      <c r="G11186" s="24"/>
      <c r="H11186" s="24"/>
    </row>
    <row r="11187" spans="2:8">
      <c r="B11187" s="24"/>
      <c r="C11187" s="24"/>
      <c r="D11187" s="24"/>
      <c r="E11187" s="24"/>
      <c r="F11187" s="29"/>
      <c r="G11187" s="24"/>
      <c r="H11187" s="24"/>
    </row>
    <row r="11188" spans="2:8">
      <c r="B11188" s="24"/>
      <c r="C11188" s="24"/>
      <c r="D11188" s="24"/>
      <c r="E11188" s="24"/>
      <c r="F11188" s="29"/>
      <c r="G11188" s="24"/>
      <c r="H11188" s="24"/>
    </row>
    <row r="11189" spans="2:8">
      <c r="B11189" s="24"/>
      <c r="C11189" s="24"/>
      <c r="D11189" s="24"/>
      <c r="E11189" s="24"/>
      <c r="F11189" s="29"/>
      <c r="G11189" s="24"/>
      <c r="H11189" s="24"/>
    </row>
    <row r="11190" spans="2:8">
      <c r="B11190" s="24"/>
      <c r="C11190" s="24"/>
      <c r="D11190" s="24"/>
      <c r="E11190" s="24"/>
      <c r="F11190" s="29"/>
      <c r="G11190" s="24"/>
      <c r="H11190" s="24"/>
    </row>
    <row r="11191" spans="2:8">
      <c r="B11191" s="24"/>
      <c r="C11191" s="24"/>
      <c r="D11191" s="24"/>
      <c r="E11191" s="24"/>
      <c r="F11191" s="29"/>
      <c r="G11191" s="24"/>
      <c r="H11191" s="24"/>
    </row>
    <row r="11192" spans="2:8">
      <c r="B11192" s="24"/>
      <c r="C11192" s="24"/>
      <c r="D11192" s="24"/>
      <c r="E11192" s="24"/>
      <c r="F11192" s="29"/>
      <c r="G11192" s="24"/>
      <c r="H11192" s="24"/>
    </row>
    <row r="11193" spans="2:8">
      <c r="B11193" s="24"/>
      <c r="C11193" s="24"/>
      <c r="D11193" s="24"/>
      <c r="E11193" s="24"/>
      <c r="F11193" s="29"/>
      <c r="G11193" s="24"/>
      <c r="H11193" s="24"/>
    </row>
    <row r="11194" spans="2:8">
      <c r="B11194" s="24"/>
      <c r="C11194" s="24"/>
      <c r="D11194" s="24"/>
      <c r="E11194" s="24"/>
      <c r="F11194" s="29"/>
      <c r="G11194" s="24"/>
      <c r="H11194" s="24"/>
    </row>
    <row r="11195" spans="2:8">
      <c r="B11195" s="24"/>
      <c r="C11195" s="24"/>
      <c r="D11195" s="24"/>
      <c r="E11195" s="24"/>
      <c r="F11195" s="29"/>
      <c r="G11195" s="24"/>
      <c r="H11195" s="24"/>
    </row>
    <row r="11196" spans="2:8">
      <c r="B11196" s="24"/>
      <c r="C11196" s="24"/>
      <c r="D11196" s="24"/>
      <c r="E11196" s="24"/>
      <c r="F11196" s="29"/>
      <c r="G11196" s="24"/>
      <c r="H11196" s="24"/>
    </row>
    <row r="11197" spans="2:8">
      <c r="B11197" s="24"/>
      <c r="C11197" s="24"/>
      <c r="D11197" s="24"/>
      <c r="E11197" s="24"/>
      <c r="F11197" s="29"/>
      <c r="G11197" s="24"/>
      <c r="H11197" s="24"/>
    </row>
    <row r="11198" spans="2:8">
      <c r="B11198" s="24"/>
      <c r="C11198" s="24"/>
      <c r="D11198" s="24"/>
      <c r="E11198" s="24"/>
      <c r="F11198" s="29"/>
      <c r="G11198" s="24"/>
      <c r="H11198" s="24"/>
    </row>
    <row r="11199" spans="2:8">
      <c r="B11199" s="24"/>
      <c r="C11199" s="24"/>
      <c r="D11199" s="24"/>
      <c r="E11199" s="24"/>
      <c r="F11199" s="29"/>
      <c r="G11199" s="24"/>
      <c r="H11199" s="24"/>
    </row>
    <row r="11200" spans="2:8">
      <c r="B11200" s="24"/>
      <c r="C11200" s="24"/>
      <c r="D11200" s="24"/>
      <c r="E11200" s="24"/>
      <c r="F11200" s="29"/>
      <c r="G11200" s="24"/>
      <c r="H11200" s="24"/>
    </row>
    <row r="11201" spans="2:8">
      <c r="B11201" s="24"/>
      <c r="C11201" s="24"/>
      <c r="D11201" s="24"/>
      <c r="E11201" s="24"/>
      <c r="F11201" s="29"/>
      <c r="G11201" s="24"/>
      <c r="H11201" s="24"/>
    </row>
    <row r="11202" spans="2:8">
      <c r="B11202" s="24"/>
      <c r="C11202" s="24"/>
      <c r="D11202" s="24"/>
      <c r="E11202" s="24"/>
      <c r="F11202" s="29"/>
      <c r="G11202" s="24"/>
      <c r="H11202" s="24"/>
    </row>
    <row r="11203" spans="2:8">
      <c r="B11203" s="24"/>
      <c r="C11203" s="24"/>
      <c r="D11203" s="24"/>
      <c r="E11203" s="24"/>
      <c r="F11203" s="29"/>
      <c r="G11203" s="24"/>
      <c r="H11203" s="24"/>
    </row>
    <row r="11204" spans="2:8">
      <c r="B11204" s="24"/>
      <c r="C11204" s="24"/>
      <c r="D11204" s="24"/>
      <c r="E11204" s="24"/>
      <c r="F11204" s="29"/>
      <c r="G11204" s="24"/>
      <c r="H11204" s="24"/>
    </row>
    <row r="11205" spans="2:8">
      <c r="B11205" s="24"/>
      <c r="C11205" s="24"/>
      <c r="D11205" s="24"/>
      <c r="E11205" s="24"/>
      <c r="F11205" s="29"/>
      <c r="G11205" s="24"/>
      <c r="H11205" s="24"/>
    </row>
    <row r="11206" spans="2:8">
      <c r="B11206" s="24"/>
      <c r="C11206" s="24"/>
      <c r="D11206" s="24"/>
      <c r="E11206" s="24"/>
      <c r="F11206" s="29"/>
      <c r="G11206" s="24"/>
      <c r="H11206" s="24"/>
    </row>
    <row r="11207" spans="2:8">
      <c r="B11207" s="24"/>
      <c r="C11207" s="24"/>
      <c r="D11207" s="24"/>
      <c r="E11207" s="24"/>
      <c r="F11207" s="29"/>
      <c r="G11207" s="24"/>
      <c r="H11207" s="24"/>
    </row>
    <row r="11208" spans="2:8">
      <c r="B11208" s="24"/>
      <c r="C11208" s="24"/>
      <c r="D11208" s="24"/>
      <c r="E11208" s="24"/>
      <c r="F11208" s="29"/>
      <c r="G11208" s="24"/>
      <c r="H11208" s="24"/>
    </row>
    <row r="11209" spans="2:8">
      <c r="B11209" s="24"/>
      <c r="C11209" s="24"/>
      <c r="D11209" s="24"/>
      <c r="E11209" s="24"/>
      <c r="F11209" s="29"/>
      <c r="G11209" s="24"/>
      <c r="H11209" s="24"/>
    </row>
    <row r="11210" spans="2:8">
      <c r="B11210" s="24"/>
      <c r="C11210" s="24"/>
      <c r="D11210" s="24"/>
      <c r="E11210" s="24"/>
      <c r="F11210" s="29"/>
      <c r="G11210" s="24"/>
      <c r="H11210" s="24"/>
    </row>
    <row r="11211" spans="2:8">
      <c r="B11211" s="24"/>
      <c r="C11211" s="24"/>
      <c r="D11211" s="24"/>
      <c r="E11211" s="24"/>
      <c r="F11211" s="29"/>
      <c r="G11211" s="24"/>
      <c r="H11211" s="24"/>
    </row>
    <row r="11212" spans="2:8">
      <c r="B11212" s="24"/>
      <c r="C11212" s="24"/>
      <c r="D11212" s="24"/>
      <c r="E11212" s="24"/>
      <c r="F11212" s="29"/>
      <c r="G11212" s="24"/>
      <c r="H11212" s="24"/>
    </row>
    <row r="11213" spans="2:8">
      <c r="B11213" s="24"/>
      <c r="C11213" s="24"/>
      <c r="D11213" s="24"/>
      <c r="E11213" s="24"/>
      <c r="F11213" s="29"/>
      <c r="G11213" s="24"/>
      <c r="H11213" s="24"/>
    </row>
    <row r="11214" spans="2:8">
      <c r="B11214" s="24"/>
      <c r="C11214" s="24"/>
      <c r="D11214" s="24"/>
      <c r="E11214" s="24"/>
      <c r="F11214" s="29"/>
      <c r="G11214" s="24"/>
      <c r="H11214" s="24"/>
    </row>
    <row r="11215" spans="2:8">
      <c r="B11215" s="24"/>
      <c r="C11215" s="24"/>
      <c r="D11215" s="24"/>
      <c r="E11215" s="24"/>
      <c r="F11215" s="29"/>
      <c r="G11215" s="24"/>
      <c r="H11215" s="24"/>
    </row>
    <row r="11216" spans="2:8">
      <c r="B11216" s="24"/>
      <c r="C11216" s="24"/>
      <c r="D11216" s="24"/>
      <c r="E11216" s="24"/>
      <c r="F11216" s="29"/>
      <c r="G11216" s="24"/>
      <c r="H11216" s="24"/>
    </row>
    <row r="11217" spans="2:8">
      <c r="B11217" s="24"/>
      <c r="C11217" s="24"/>
      <c r="D11217" s="24"/>
      <c r="E11217" s="24"/>
      <c r="F11217" s="29"/>
      <c r="G11217" s="24"/>
      <c r="H11217" s="24"/>
    </row>
    <row r="11218" spans="2:8">
      <c r="B11218" s="24"/>
      <c r="C11218" s="24"/>
      <c r="D11218" s="24"/>
      <c r="E11218" s="24"/>
      <c r="F11218" s="29"/>
      <c r="G11218" s="24"/>
      <c r="H11218" s="24"/>
    </row>
    <row r="11219" spans="2:8">
      <c r="B11219" s="24"/>
      <c r="C11219" s="24"/>
      <c r="D11219" s="24"/>
      <c r="E11219" s="24"/>
      <c r="F11219" s="29"/>
      <c r="G11219" s="24"/>
      <c r="H11219" s="24"/>
    </row>
    <row r="11220" spans="2:8">
      <c r="B11220" s="24"/>
      <c r="C11220" s="24"/>
      <c r="D11220" s="24"/>
      <c r="E11220" s="24"/>
      <c r="F11220" s="29"/>
      <c r="G11220" s="24"/>
      <c r="H11220" s="24"/>
    </row>
    <row r="11221" spans="2:8">
      <c r="B11221" s="24"/>
      <c r="C11221" s="24"/>
      <c r="D11221" s="24"/>
      <c r="E11221" s="24"/>
      <c r="F11221" s="29"/>
      <c r="G11221" s="24"/>
      <c r="H11221" s="24"/>
    </row>
    <row r="11222" spans="2:8">
      <c r="B11222" s="24"/>
      <c r="C11222" s="24"/>
      <c r="D11222" s="24"/>
      <c r="E11222" s="24"/>
      <c r="F11222" s="29"/>
      <c r="G11222" s="24"/>
      <c r="H11222" s="24"/>
    </row>
    <row r="11223" spans="2:8">
      <c r="B11223" s="24"/>
      <c r="C11223" s="24"/>
      <c r="D11223" s="24"/>
      <c r="E11223" s="24"/>
      <c r="F11223" s="29"/>
      <c r="G11223" s="24"/>
      <c r="H11223" s="24"/>
    </row>
    <row r="11224" spans="2:8">
      <c r="B11224" s="24"/>
      <c r="C11224" s="24"/>
      <c r="D11224" s="24"/>
      <c r="E11224" s="24"/>
      <c r="F11224" s="29"/>
      <c r="G11224" s="24"/>
      <c r="H11224" s="24"/>
    </row>
    <row r="11225" spans="2:8">
      <c r="B11225" s="24"/>
      <c r="C11225" s="24"/>
      <c r="D11225" s="24"/>
      <c r="E11225" s="24"/>
      <c r="F11225" s="29"/>
      <c r="G11225" s="24"/>
      <c r="H11225" s="24"/>
    </row>
    <row r="11226" spans="2:8">
      <c r="B11226" s="24"/>
      <c r="C11226" s="24"/>
      <c r="D11226" s="24"/>
      <c r="E11226" s="24"/>
      <c r="F11226" s="29"/>
      <c r="G11226" s="24"/>
      <c r="H11226" s="24"/>
    </row>
    <row r="11227" spans="2:8">
      <c r="B11227" s="24"/>
      <c r="C11227" s="24"/>
      <c r="D11227" s="24"/>
      <c r="E11227" s="24"/>
      <c r="F11227" s="29"/>
      <c r="G11227" s="24"/>
      <c r="H11227" s="24"/>
    </row>
    <row r="11228" spans="2:8">
      <c r="B11228" s="24"/>
      <c r="C11228" s="24"/>
      <c r="D11228" s="24"/>
      <c r="E11228" s="24"/>
      <c r="F11228" s="29"/>
      <c r="G11228" s="24"/>
      <c r="H11228" s="24"/>
    </row>
    <row r="11229" spans="2:8">
      <c r="B11229" s="24"/>
      <c r="C11229" s="24"/>
      <c r="D11229" s="24"/>
      <c r="E11229" s="24"/>
      <c r="F11229" s="29"/>
      <c r="G11229" s="24"/>
      <c r="H11229" s="24"/>
    </row>
    <row r="11230" spans="2:8">
      <c r="B11230" s="24"/>
      <c r="C11230" s="24"/>
      <c r="D11230" s="24"/>
      <c r="E11230" s="24"/>
      <c r="F11230" s="29"/>
      <c r="G11230" s="24"/>
      <c r="H11230" s="24"/>
    </row>
    <row r="11231" spans="2:8">
      <c r="B11231" s="24"/>
      <c r="C11231" s="24"/>
      <c r="D11231" s="24"/>
      <c r="E11231" s="24"/>
      <c r="F11231" s="29"/>
      <c r="G11231" s="24"/>
      <c r="H11231" s="24"/>
    </row>
    <row r="11232" spans="2:8">
      <c r="B11232" s="24"/>
      <c r="C11232" s="24"/>
      <c r="D11232" s="24"/>
      <c r="E11232" s="24"/>
      <c r="F11232" s="29"/>
      <c r="G11232" s="24"/>
      <c r="H11232" s="24"/>
    </row>
    <row r="11233" spans="2:8">
      <c r="B11233" s="24"/>
      <c r="C11233" s="24"/>
      <c r="D11233" s="24"/>
      <c r="E11233" s="24"/>
      <c r="F11233" s="29"/>
      <c r="G11233" s="24"/>
      <c r="H11233" s="24"/>
    </row>
    <row r="11234" spans="2:8">
      <c r="B11234" s="24"/>
      <c r="C11234" s="24"/>
      <c r="D11234" s="24"/>
      <c r="E11234" s="24"/>
      <c r="F11234" s="29"/>
      <c r="G11234" s="24"/>
      <c r="H11234" s="24"/>
    </row>
    <row r="11235" spans="2:8">
      <c r="B11235" s="24"/>
      <c r="C11235" s="24"/>
      <c r="D11235" s="24"/>
      <c r="E11235" s="24"/>
      <c r="F11235" s="29"/>
      <c r="G11235" s="24"/>
      <c r="H11235" s="24"/>
    </row>
    <row r="11236" spans="2:8">
      <c r="B11236" s="24"/>
      <c r="C11236" s="24"/>
      <c r="D11236" s="24"/>
      <c r="E11236" s="24"/>
      <c r="F11236" s="29"/>
      <c r="G11236" s="24"/>
      <c r="H11236" s="24"/>
    </row>
    <row r="11237" spans="2:8">
      <c r="B11237" s="24"/>
      <c r="C11237" s="24"/>
      <c r="D11237" s="24"/>
      <c r="E11237" s="24"/>
      <c r="F11237" s="29"/>
      <c r="G11237" s="24"/>
      <c r="H11237" s="24"/>
    </row>
    <row r="11238" spans="2:8">
      <c r="B11238" s="24"/>
      <c r="C11238" s="24"/>
      <c r="D11238" s="24"/>
      <c r="E11238" s="24"/>
      <c r="F11238" s="29"/>
      <c r="G11238" s="24"/>
      <c r="H11238" s="24"/>
    </row>
    <row r="11239" spans="2:8">
      <c r="B11239" s="24"/>
      <c r="C11239" s="24"/>
      <c r="D11239" s="24"/>
      <c r="E11239" s="24"/>
      <c r="F11239" s="29"/>
      <c r="G11239" s="24"/>
      <c r="H11239" s="24"/>
    </row>
    <row r="11240" spans="2:8">
      <c r="B11240" s="24"/>
      <c r="C11240" s="24"/>
      <c r="D11240" s="24"/>
      <c r="E11240" s="24"/>
      <c r="F11240" s="29"/>
      <c r="G11240" s="24"/>
      <c r="H11240" s="24"/>
    </row>
    <row r="11241" spans="2:8">
      <c r="B11241" s="24"/>
      <c r="C11241" s="24"/>
      <c r="D11241" s="24"/>
      <c r="E11241" s="24"/>
      <c r="F11241" s="29"/>
      <c r="G11241" s="24"/>
      <c r="H11241" s="24"/>
    </row>
    <row r="11242" spans="2:8">
      <c r="B11242" s="24"/>
      <c r="C11242" s="24"/>
      <c r="D11242" s="24"/>
      <c r="E11242" s="24"/>
      <c r="F11242" s="29"/>
      <c r="G11242" s="24"/>
      <c r="H11242" s="24"/>
    </row>
    <row r="11243" spans="2:8">
      <c r="B11243" s="24"/>
      <c r="C11243" s="24"/>
      <c r="D11243" s="24"/>
      <c r="E11243" s="24"/>
      <c r="F11243" s="29"/>
      <c r="G11243" s="24"/>
      <c r="H11243" s="24"/>
    </row>
    <row r="11244" spans="2:8">
      <c r="B11244" s="24"/>
      <c r="C11244" s="24"/>
      <c r="D11244" s="24"/>
      <c r="E11244" s="24"/>
      <c r="F11244" s="29"/>
      <c r="G11244" s="24"/>
      <c r="H11244" s="24"/>
    </row>
    <row r="11245" spans="2:8">
      <c r="B11245" s="24"/>
      <c r="C11245" s="24"/>
      <c r="D11245" s="24"/>
      <c r="E11245" s="24"/>
      <c r="F11245" s="29"/>
      <c r="G11245" s="24"/>
      <c r="H11245" s="24"/>
    </row>
    <row r="11246" spans="2:8">
      <c r="B11246" s="24"/>
      <c r="C11246" s="24"/>
      <c r="D11246" s="24"/>
      <c r="E11246" s="24"/>
      <c r="F11246" s="29"/>
      <c r="G11246" s="24"/>
      <c r="H11246" s="24"/>
    </row>
    <row r="11247" spans="2:8">
      <c r="B11247" s="24"/>
      <c r="C11247" s="24"/>
      <c r="D11247" s="24"/>
      <c r="E11247" s="24"/>
      <c r="F11247" s="29"/>
      <c r="G11247" s="24"/>
      <c r="H11247" s="24"/>
    </row>
    <row r="11248" spans="2:8">
      <c r="B11248" s="24"/>
      <c r="C11248" s="24"/>
      <c r="D11248" s="24"/>
      <c r="E11248" s="24"/>
      <c r="F11248" s="29"/>
      <c r="G11248" s="24"/>
      <c r="H11248" s="24"/>
    </row>
    <row r="11249" spans="2:8">
      <c r="B11249" s="24"/>
      <c r="C11249" s="24"/>
      <c r="D11249" s="24"/>
      <c r="E11249" s="24"/>
      <c r="F11249" s="29"/>
      <c r="G11249" s="24"/>
      <c r="H11249" s="24"/>
    </row>
    <row r="11250" spans="2:8">
      <c r="B11250" s="24"/>
      <c r="C11250" s="24"/>
      <c r="D11250" s="24"/>
      <c r="E11250" s="24"/>
      <c r="F11250" s="29"/>
      <c r="G11250" s="24"/>
      <c r="H11250" s="24"/>
    </row>
    <row r="11251" spans="2:8">
      <c r="B11251" s="24"/>
      <c r="C11251" s="24"/>
      <c r="D11251" s="24"/>
      <c r="E11251" s="24"/>
      <c r="F11251" s="29"/>
      <c r="G11251" s="24"/>
      <c r="H11251" s="24"/>
    </row>
    <row r="11252" spans="2:8">
      <c r="B11252" s="24"/>
      <c r="C11252" s="24"/>
      <c r="D11252" s="24"/>
      <c r="E11252" s="24"/>
      <c r="F11252" s="29"/>
      <c r="G11252" s="24"/>
      <c r="H11252" s="24"/>
    </row>
    <row r="11253" spans="2:8">
      <c r="B11253" s="24"/>
      <c r="C11253" s="24"/>
      <c r="D11253" s="24"/>
      <c r="E11253" s="24"/>
      <c r="F11253" s="29"/>
      <c r="G11253" s="24"/>
      <c r="H11253" s="24"/>
    </row>
    <row r="11254" spans="2:8">
      <c r="B11254" s="24"/>
      <c r="C11254" s="24"/>
      <c r="D11254" s="24"/>
      <c r="E11254" s="24"/>
      <c r="F11254" s="29"/>
      <c r="G11254" s="24"/>
      <c r="H11254" s="24"/>
    </row>
    <row r="11255" spans="2:8">
      <c r="B11255" s="24"/>
      <c r="C11255" s="24"/>
      <c r="D11255" s="24"/>
      <c r="E11255" s="24"/>
      <c r="F11255" s="29"/>
      <c r="G11255" s="24"/>
      <c r="H11255" s="24"/>
    </row>
    <row r="11256" spans="2:8">
      <c r="B11256" s="24"/>
      <c r="C11256" s="24"/>
      <c r="D11256" s="24"/>
      <c r="E11256" s="24"/>
      <c r="F11256" s="29"/>
      <c r="G11256" s="24"/>
      <c r="H11256" s="24"/>
    </row>
    <row r="11257" spans="2:8">
      <c r="B11257" s="24"/>
      <c r="C11257" s="24"/>
      <c r="D11257" s="24"/>
      <c r="E11257" s="24"/>
      <c r="F11257" s="29"/>
      <c r="G11257" s="24"/>
      <c r="H11257" s="24"/>
    </row>
    <row r="11258" spans="2:8">
      <c r="B11258" s="24"/>
      <c r="C11258" s="24"/>
      <c r="D11258" s="24"/>
      <c r="E11258" s="24"/>
      <c r="F11258" s="29"/>
      <c r="G11258" s="24"/>
      <c r="H11258" s="24"/>
    </row>
    <row r="11259" spans="2:8">
      <c r="B11259" s="24"/>
      <c r="C11259" s="24"/>
      <c r="D11259" s="24"/>
      <c r="E11259" s="24"/>
      <c r="F11259" s="29"/>
      <c r="G11259" s="24"/>
      <c r="H11259" s="24"/>
    </row>
    <row r="11260" spans="2:8">
      <c r="B11260" s="24"/>
      <c r="C11260" s="24"/>
      <c r="D11260" s="24"/>
      <c r="E11260" s="24"/>
      <c r="F11260" s="29"/>
      <c r="G11260" s="24"/>
      <c r="H11260" s="24"/>
    </row>
    <row r="11261" spans="2:8">
      <c r="B11261" s="24"/>
      <c r="C11261" s="24"/>
      <c r="D11261" s="24"/>
      <c r="E11261" s="24"/>
      <c r="F11261" s="29"/>
      <c r="G11261" s="24"/>
      <c r="H11261" s="24"/>
    </row>
    <row r="11262" spans="2:8">
      <c r="B11262" s="24"/>
      <c r="C11262" s="24"/>
      <c r="D11262" s="24"/>
      <c r="E11262" s="24"/>
      <c r="F11262" s="29"/>
      <c r="G11262" s="24"/>
      <c r="H11262" s="24"/>
    </row>
    <row r="11263" spans="2:8">
      <c r="B11263" s="24"/>
      <c r="C11263" s="24"/>
      <c r="D11263" s="24"/>
      <c r="E11263" s="24"/>
      <c r="F11263" s="29"/>
      <c r="G11263" s="24"/>
      <c r="H11263" s="24"/>
    </row>
    <row r="11264" spans="2:8">
      <c r="B11264" s="24"/>
      <c r="C11264" s="24"/>
      <c r="D11264" s="24"/>
      <c r="E11264" s="24"/>
      <c r="F11264" s="29"/>
      <c r="G11264" s="24"/>
      <c r="H11264" s="24"/>
    </row>
    <row r="11265" spans="2:8">
      <c r="B11265" s="24"/>
      <c r="C11265" s="24"/>
      <c r="D11265" s="24"/>
      <c r="E11265" s="24"/>
      <c r="F11265" s="29"/>
      <c r="G11265" s="24"/>
      <c r="H11265" s="24"/>
    </row>
    <row r="11266" spans="2:8">
      <c r="B11266" s="24"/>
      <c r="C11266" s="24"/>
      <c r="D11266" s="24"/>
      <c r="E11266" s="24"/>
      <c r="F11266" s="29"/>
      <c r="G11266" s="24"/>
      <c r="H11266" s="24"/>
    </row>
    <row r="11267" spans="2:8">
      <c r="B11267" s="24"/>
      <c r="C11267" s="24"/>
      <c r="D11267" s="24"/>
      <c r="E11267" s="24"/>
      <c r="F11267" s="29"/>
      <c r="G11267" s="24"/>
      <c r="H11267" s="24"/>
    </row>
    <row r="11268" spans="2:8">
      <c r="B11268" s="24"/>
      <c r="C11268" s="24"/>
      <c r="D11268" s="24"/>
      <c r="E11268" s="24"/>
      <c r="F11268" s="29"/>
      <c r="G11268" s="24"/>
      <c r="H11268" s="24"/>
    </row>
    <row r="11269" spans="2:8">
      <c r="B11269" s="24"/>
      <c r="C11269" s="24"/>
      <c r="D11269" s="24"/>
      <c r="E11269" s="24"/>
      <c r="F11269" s="29"/>
      <c r="G11269" s="24"/>
      <c r="H11269" s="24"/>
    </row>
    <row r="11270" spans="2:8">
      <c r="B11270" s="24"/>
      <c r="C11270" s="24"/>
      <c r="D11270" s="24"/>
      <c r="E11270" s="24"/>
      <c r="F11270" s="29"/>
      <c r="G11270" s="24"/>
      <c r="H11270" s="24"/>
    </row>
    <row r="11271" spans="2:8">
      <c r="B11271" s="24"/>
      <c r="C11271" s="24"/>
      <c r="D11271" s="24"/>
      <c r="E11271" s="24"/>
      <c r="F11271" s="29"/>
      <c r="G11271" s="24"/>
      <c r="H11271" s="24"/>
    </row>
    <row r="11272" spans="2:8">
      <c r="B11272" s="24"/>
      <c r="C11272" s="24"/>
      <c r="D11272" s="24"/>
      <c r="E11272" s="24"/>
      <c r="F11272" s="29"/>
      <c r="G11272" s="24"/>
      <c r="H11272" s="24"/>
    </row>
    <row r="11273" spans="2:8">
      <c r="B11273" s="24"/>
      <c r="C11273" s="24"/>
      <c r="D11273" s="24"/>
      <c r="E11273" s="24"/>
      <c r="F11273" s="29"/>
      <c r="G11273" s="24"/>
      <c r="H11273" s="24"/>
    </row>
    <row r="11274" spans="2:8">
      <c r="B11274" s="24"/>
      <c r="C11274" s="24"/>
      <c r="D11274" s="24"/>
      <c r="E11274" s="24"/>
      <c r="F11274" s="29"/>
      <c r="G11274" s="24"/>
      <c r="H11274" s="24"/>
    </row>
    <row r="11275" spans="2:8">
      <c r="B11275" s="24"/>
      <c r="C11275" s="24"/>
      <c r="D11275" s="24"/>
      <c r="E11275" s="24"/>
      <c r="F11275" s="29"/>
      <c r="G11275" s="24"/>
      <c r="H11275" s="24"/>
    </row>
    <row r="11276" spans="2:8">
      <c r="B11276" s="24"/>
      <c r="C11276" s="24"/>
      <c r="D11276" s="24"/>
      <c r="E11276" s="24"/>
      <c r="F11276" s="29"/>
      <c r="G11276" s="24"/>
      <c r="H11276" s="24"/>
    </row>
    <row r="11277" spans="2:8">
      <c r="B11277" s="24"/>
      <c r="C11277" s="24"/>
      <c r="D11277" s="24"/>
      <c r="E11277" s="24"/>
      <c r="F11277" s="29"/>
      <c r="G11277" s="24"/>
      <c r="H11277" s="24"/>
    </row>
    <row r="11278" spans="2:8">
      <c r="B11278" s="24"/>
      <c r="C11278" s="24"/>
      <c r="D11278" s="24"/>
      <c r="E11278" s="24"/>
      <c r="F11278" s="29"/>
      <c r="G11278" s="24"/>
      <c r="H11278" s="24"/>
    </row>
    <row r="11279" spans="2:8">
      <c r="B11279" s="24"/>
      <c r="C11279" s="24"/>
      <c r="D11279" s="24"/>
      <c r="E11279" s="24"/>
      <c r="F11279" s="29"/>
      <c r="G11279" s="24"/>
      <c r="H11279" s="24"/>
    </row>
    <row r="11280" spans="2:8">
      <c r="B11280" s="24"/>
      <c r="C11280" s="24"/>
      <c r="D11280" s="24"/>
      <c r="E11280" s="24"/>
      <c r="F11280" s="29"/>
      <c r="G11280" s="24"/>
      <c r="H11280" s="24"/>
    </row>
    <row r="11281" spans="2:8">
      <c r="B11281" s="24"/>
      <c r="C11281" s="24"/>
      <c r="D11281" s="24"/>
      <c r="E11281" s="24"/>
      <c r="F11281" s="29"/>
      <c r="G11281" s="24"/>
      <c r="H11281" s="24"/>
    </row>
    <row r="11282" spans="2:8">
      <c r="B11282" s="24"/>
      <c r="C11282" s="24"/>
      <c r="D11282" s="24"/>
      <c r="E11282" s="24"/>
      <c r="F11282" s="29"/>
      <c r="G11282" s="24"/>
      <c r="H11282" s="24"/>
    </row>
    <row r="11283" spans="2:8">
      <c r="B11283" s="24"/>
      <c r="C11283" s="24"/>
      <c r="D11283" s="24"/>
      <c r="E11283" s="24"/>
      <c r="F11283" s="29"/>
      <c r="G11283" s="24"/>
      <c r="H11283" s="24"/>
    </row>
    <row r="11284" spans="2:8">
      <c r="B11284" s="24"/>
      <c r="C11284" s="24"/>
      <c r="D11284" s="24"/>
      <c r="E11284" s="24"/>
      <c r="F11284" s="29"/>
      <c r="G11284" s="24"/>
      <c r="H11284" s="24"/>
    </row>
    <row r="11285" spans="2:8">
      <c r="B11285" s="24"/>
      <c r="C11285" s="24"/>
      <c r="D11285" s="24"/>
      <c r="E11285" s="24"/>
      <c r="F11285" s="29"/>
      <c r="G11285" s="24"/>
      <c r="H11285" s="24"/>
    </row>
    <row r="11286" spans="2:8">
      <c r="B11286" s="24"/>
      <c r="C11286" s="24"/>
      <c r="D11286" s="24"/>
      <c r="E11286" s="24"/>
      <c r="F11286" s="29"/>
      <c r="G11286" s="24"/>
      <c r="H11286" s="24"/>
    </row>
    <row r="11287" spans="2:8">
      <c r="B11287" s="24"/>
      <c r="C11287" s="24"/>
      <c r="D11287" s="24"/>
      <c r="E11287" s="24"/>
      <c r="F11287" s="29"/>
      <c r="G11287" s="24"/>
      <c r="H11287" s="24"/>
    </row>
    <row r="11288" spans="2:8">
      <c r="B11288" s="24"/>
      <c r="C11288" s="24"/>
      <c r="D11288" s="24"/>
      <c r="E11288" s="24"/>
      <c r="F11288" s="29"/>
      <c r="G11288" s="24"/>
      <c r="H11288" s="24"/>
    </row>
    <row r="11289" spans="2:8">
      <c r="B11289" s="24"/>
      <c r="C11289" s="24"/>
      <c r="D11289" s="24"/>
      <c r="E11289" s="24"/>
      <c r="F11289" s="29"/>
      <c r="G11289" s="24"/>
      <c r="H11289" s="24"/>
    </row>
    <row r="11290" spans="2:8">
      <c r="B11290" s="24"/>
      <c r="C11290" s="24"/>
      <c r="D11290" s="24"/>
      <c r="E11290" s="24"/>
      <c r="F11290" s="29"/>
      <c r="G11290" s="24"/>
      <c r="H11290" s="24"/>
    </row>
    <row r="11291" spans="2:8">
      <c r="B11291" s="24"/>
      <c r="C11291" s="24"/>
      <c r="D11291" s="24"/>
      <c r="E11291" s="24"/>
      <c r="F11291" s="29"/>
      <c r="G11291" s="24"/>
      <c r="H11291" s="24"/>
    </row>
    <row r="11292" spans="2:8">
      <c r="B11292" s="24"/>
      <c r="C11292" s="24"/>
      <c r="D11292" s="24"/>
      <c r="E11292" s="24"/>
      <c r="F11292" s="29"/>
      <c r="G11292" s="24"/>
      <c r="H11292" s="24"/>
    </row>
    <row r="11293" spans="2:8">
      <c r="B11293" s="24"/>
      <c r="C11293" s="24"/>
      <c r="D11293" s="24"/>
      <c r="E11293" s="24"/>
      <c r="F11293" s="29"/>
      <c r="G11293" s="24"/>
      <c r="H11293" s="24"/>
    </row>
    <row r="11294" spans="2:8">
      <c r="B11294" s="24"/>
      <c r="C11294" s="24"/>
      <c r="D11294" s="24"/>
      <c r="E11294" s="24"/>
      <c r="F11294" s="29"/>
      <c r="G11294" s="24"/>
      <c r="H11294" s="24"/>
    </row>
    <row r="11295" spans="2:8">
      <c r="B11295" s="24"/>
      <c r="C11295" s="24"/>
      <c r="D11295" s="24"/>
      <c r="E11295" s="24"/>
      <c r="F11295" s="29"/>
      <c r="G11295" s="24"/>
      <c r="H11295" s="24"/>
    </row>
    <row r="11296" spans="2:8">
      <c r="B11296" s="24"/>
      <c r="C11296" s="24"/>
      <c r="D11296" s="24"/>
      <c r="E11296" s="24"/>
      <c r="F11296" s="29"/>
      <c r="G11296" s="24"/>
      <c r="H11296" s="24"/>
    </row>
    <row r="11297" spans="2:8">
      <c r="B11297" s="24"/>
      <c r="C11297" s="24"/>
      <c r="D11297" s="24"/>
      <c r="E11297" s="24"/>
      <c r="F11297" s="29"/>
      <c r="G11297" s="24"/>
      <c r="H11297" s="24"/>
    </row>
    <row r="11298" spans="2:8">
      <c r="B11298" s="24"/>
      <c r="C11298" s="24"/>
      <c r="D11298" s="24"/>
      <c r="E11298" s="24"/>
      <c r="F11298" s="29"/>
      <c r="G11298" s="24"/>
      <c r="H11298" s="24"/>
    </row>
    <row r="11299" spans="2:8">
      <c r="B11299" s="24"/>
      <c r="C11299" s="24"/>
      <c r="D11299" s="24"/>
      <c r="E11299" s="24"/>
      <c r="F11299" s="29"/>
      <c r="G11299" s="24"/>
      <c r="H11299" s="24"/>
    </row>
    <row r="11300" spans="2:8">
      <c r="B11300" s="24"/>
      <c r="C11300" s="24"/>
      <c r="D11300" s="24"/>
      <c r="E11300" s="24"/>
      <c r="F11300" s="29"/>
      <c r="G11300" s="24"/>
      <c r="H11300" s="24"/>
    </row>
    <row r="11301" spans="2:8">
      <c r="B11301" s="24"/>
      <c r="C11301" s="24"/>
      <c r="D11301" s="24"/>
      <c r="E11301" s="24"/>
      <c r="F11301" s="29"/>
      <c r="G11301" s="24"/>
      <c r="H11301" s="24"/>
    </row>
    <row r="11302" spans="2:8">
      <c r="B11302" s="24"/>
      <c r="C11302" s="24"/>
      <c r="D11302" s="24"/>
      <c r="E11302" s="24"/>
      <c r="F11302" s="29"/>
      <c r="G11302" s="24"/>
      <c r="H11302" s="24"/>
    </row>
    <row r="11303" spans="2:8">
      <c r="B11303" s="24"/>
      <c r="C11303" s="24"/>
      <c r="D11303" s="24"/>
      <c r="E11303" s="24"/>
      <c r="F11303" s="29"/>
      <c r="G11303" s="24"/>
      <c r="H11303" s="24"/>
    </row>
    <row r="11304" spans="2:8">
      <c r="B11304" s="24"/>
      <c r="C11304" s="24"/>
      <c r="D11304" s="24"/>
      <c r="E11304" s="24"/>
      <c r="F11304" s="29"/>
      <c r="G11304" s="24"/>
      <c r="H11304" s="24"/>
    </row>
    <row r="11305" spans="2:8">
      <c r="B11305" s="24"/>
      <c r="C11305" s="24"/>
      <c r="D11305" s="24"/>
      <c r="E11305" s="24"/>
      <c r="F11305" s="29"/>
      <c r="G11305" s="24"/>
      <c r="H11305" s="24"/>
    </row>
    <row r="11306" spans="2:8">
      <c r="B11306" s="24"/>
      <c r="C11306" s="24"/>
      <c r="D11306" s="24"/>
      <c r="E11306" s="24"/>
      <c r="F11306" s="29"/>
      <c r="G11306" s="24"/>
      <c r="H11306" s="24"/>
    </row>
    <row r="11307" spans="2:8">
      <c r="B11307" s="24"/>
      <c r="C11307" s="24"/>
      <c r="D11307" s="24"/>
      <c r="E11307" s="24"/>
      <c r="F11307" s="29"/>
      <c r="G11307" s="24"/>
      <c r="H11307" s="24"/>
    </row>
    <row r="11308" spans="2:8">
      <c r="B11308" s="24"/>
      <c r="C11308" s="24"/>
      <c r="D11308" s="24"/>
      <c r="E11308" s="24"/>
      <c r="F11308" s="29"/>
      <c r="G11308" s="24"/>
      <c r="H11308" s="24"/>
    </row>
    <row r="11309" spans="2:8">
      <c r="B11309" s="24"/>
      <c r="C11309" s="24"/>
      <c r="D11309" s="24"/>
      <c r="E11309" s="24"/>
      <c r="F11309" s="29"/>
      <c r="G11309" s="24"/>
      <c r="H11309" s="24"/>
    </row>
    <row r="11310" spans="2:8">
      <c r="B11310" s="24"/>
      <c r="C11310" s="24"/>
      <c r="D11310" s="24"/>
      <c r="E11310" s="24"/>
      <c r="F11310" s="29"/>
      <c r="G11310" s="24"/>
      <c r="H11310" s="24"/>
    </row>
    <row r="11311" spans="2:8">
      <c r="B11311" s="24"/>
      <c r="C11311" s="24"/>
      <c r="D11311" s="24"/>
      <c r="E11311" s="24"/>
      <c r="F11311" s="29"/>
      <c r="G11311" s="24"/>
      <c r="H11311" s="24"/>
    </row>
    <row r="11312" spans="2:8">
      <c r="B11312" s="24"/>
      <c r="C11312" s="24"/>
      <c r="D11312" s="24"/>
      <c r="E11312" s="24"/>
      <c r="F11312" s="29"/>
      <c r="G11312" s="24"/>
      <c r="H11312" s="24"/>
    </row>
    <row r="11313" spans="2:8">
      <c r="B11313" s="24"/>
      <c r="C11313" s="24"/>
      <c r="D11313" s="24"/>
      <c r="E11313" s="24"/>
      <c r="F11313" s="29"/>
      <c r="G11313" s="24"/>
      <c r="H11313" s="24"/>
    </row>
    <row r="11314" spans="2:8">
      <c r="B11314" s="24"/>
      <c r="C11314" s="24"/>
      <c r="D11314" s="24"/>
      <c r="E11314" s="24"/>
      <c r="F11314" s="29"/>
      <c r="G11314" s="24"/>
      <c r="H11314" s="24"/>
    </row>
    <row r="11315" spans="2:8">
      <c r="B11315" s="24"/>
      <c r="C11315" s="24"/>
      <c r="D11315" s="24"/>
      <c r="E11315" s="24"/>
      <c r="F11315" s="29"/>
      <c r="G11315" s="24"/>
      <c r="H11315" s="24"/>
    </row>
    <row r="11316" spans="2:8">
      <c r="B11316" s="24"/>
      <c r="C11316" s="24"/>
      <c r="D11316" s="24"/>
      <c r="E11316" s="24"/>
      <c r="F11316" s="29"/>
      <c r="G11316" s="24"/>
      <c r="H11316" s="24"/>
    </row>
    <row r="11317" spans="2:8">
      <c r="B11317" s="24"/>
      <c r="C11317" s="24"/>
      <c r="D11317" s="24"/>
      <c r="E11317" s="24"/>
      <c r="F11317" s="29"/>
      <c r="G11317" s="24"/>
      <c r="H11317" s="24"/>
    </row>
    <row r="11318" spans="2:8">
      <c r="B11318" s="24"/>
      <c r="C11318" s="24"/>
      <c r="D11318" s="24"/>
      <c r="E11318" s="24"/>
      <c r="F11318" s="29"/>
      <c r="G11318" s="24"/>
      <c r="H11318" s="24"/>
    </row>
    <row r="11319" spans="2:8">
      <c r="B11319" s="24"/>
      <c r="C11319" s="24"/>
      <c r="D11319" s="24"/>
      <c r="E11319" s="24"/>
      <c r="F11319" s="29"/>
      <c r="G11319" s="24"/>
      <c r="H11319" s="24"/>
    </row>
    <row r="11320" spans="2:8">
      <c r="B11320" s="24"/>
      <c r="C11320" s="24"/>
      <c r="D11320" s="24"/>
      <c r="E11320" s="24"/>
      <c r="F11320" s="29"/>
      <c r="G11320" s="24"/>
      <c r="H11320" s="24"/>
    </row>
    <row r="11321" spans="2:8">
      <c r="B11321" s="24"/>
      <c r="C11321" s="24"/>
      <c r="D11321" s="24"/>
      <c r="E11321" s="24"/>
      <c r="F11321" s="29"/>
      <c r="G11321" s="24"/>
      <c r="H11321" s="24"/>
    </row>
    <row r="11322" spans="2:8">
      <c r="B11322" s="24"/>
      <c r="C11322" s="24"/>
      <c r="D11322" s="24"/>
      <c r="E11322" s="24"/>
      <c r="F11322" s="29"/>
      <c r="G11322" s="24"/>
      <c r="H11322" s="24"/>
    </row>
    <row r="11323" spans="2:8">
      <c r="B11323" s="24"/>
      <c r="C11323" s="24"/>
      <c r="D11323" s="24"/>
      <c r="E11323" s="24"/>
      <c r="F11323" s="29"/>
      <c r="G11323" s="24"/>
      <c r="H11323" s="24"/>
    </row>
    <row r="11324" spans="2:8">
      <c r="B11324" s="24"/>
      <c r="C11324" s="24"/>
      <c r="D11324" s="24"/>
      <c r="E11324" s="24"/>
      <c r="F11324" s="29"/>
      <c r="G11324" s="24"/>
      <c r="H11324" s="24"/>
    </row>
    <row r="11325" spans="2:8">
      <c r="B11325" s="24"/>
      <c r="C11325" s="24"/>
      <c r="D11325" s="24"/>
      <c r="E11325" s="24"/>
      <c r="F11325" s="29"/>
      <c r="G11325" s="24"/>
      <c r="H11325" s="24"/>
    </row>
    <row r="11326" spans="2:8">
      <c r="B11326" s="24"/>
      <c r="C11326" s="24"/>
      <c r="D11326" s="24"/>
      <c r="E11326" s="24"/>
      <c r="F11326" s="29"/>
      <c r="G11326" s="24"/>
      <c r="H11326" s="24"/>
    </row>
    <row r="11327" spans="2:8">
      <c r="B11327" s="24"/>
      <c r="C11327" s="24"/>
      <c r="D11327" s="24"/>
      <c r="E11327" s="24"/>
      <c r="F11327" s="29"/>
      <c r="G11327" s="24"/>
      <c r="H11327" s="24"/>
    </row>
    <row r="11328" spans="2:8">
      <c r="B11328" s="24"/>
      <c r="C11328" s="24"/>
      <c r="D11328" s="24"/>
      <c r="E11328" s="24"/>
      <c r="F11328" s="29"/>
      <c r="G11328" s="24"/>
      <c r="H11328" s="24"/>
    </row>
    <row r="11329" spans="2:8">
      <c r="B11329" s="24"/>
      <c r="C11329" s="24"/>
      <c r="D11329" s="24"/>
      <c r="E11329" s="24"/>
      <c r="F11329" s="29"/>
      <c r="G11329" s="24"/>
      <c r="H11329" s="24"/>
    </row>
    <row r="11330" spans="2:8">
      <c r="B11330" s="24"/>
      <c r="C11330" s="24"/>
      <c r="D11330" s="24"/>
      <c r="E11330" s="24"/>
      <c r="F11330" s="29"/>
      <c r="G11330" s="24"/>
      <c r="H11330" s="24"/>
    </row>
    <row r="11331" spans="2:8">
      <c r="B11331" s="24"/>
      <c r="C11331" s="24"/>
      <c r="D11331" s="24"/>
      <c r="E11331" s="24"/>
      <c r="F11331" s="29"/>
      <c r="G11331" s="24"/>
      <c r="H11331" s="24"/>
    </row>
    <row r="11332" spans="2:8">
      <c r="B11332" s="24"/>
      <c r="C11332" s="24"/>
      <c r="D11332" s="24"/>
      <c r="E11332" s="24"/>
      <c r="F11332" s="29"/>
      <c r="G11332" s="24"/>
      <c r="H11332" s="24"/>
    </row>
    <row r="11333" spans="2:8">
      <c r="B11333" s="24"/>
      <c r="C11333" s="24"/>
      <c r="D11333" s="24"/>
      <c r="E11333" s="24"/>
      <c r="F11333" s="29"/>
      <c r="G11333" s="24"/>
      <c r="H11333" s="24"/>
    </row>
    <row r="11334" spans="2:8">
      <c r="B11334" s="24"/>
      <c r="C11334" s="24"/>
      <c r="D11334" s="24"/>
      <c r="E11334" s="24"/>
      <c r="F11334" s="29"/>
      <c r="G11334" s="24"/>
      <c r="H11334" s="24"/>
    </row>
    <row r="11335" spans="2:8">
      <c r="B11335" s="24"/>
      <c r="C11335" s="24"/>
      <c r="D11335" s="24"/>
      <c r="E11335" s="24"/>
      <c r="F11335" s="29"/>
      <c r="G11335" s="24"/>
      <c r="H11335" s="24"/>
    </row>
    <row r="11336" spans="2:8">
      <c r="B11336" s="24"/>
      <c r="C11336" s="24"/>
      <c r="D11336" s="24"/>
      <c r="E11336" s="24"/>
      <c r="F11336" s="29"/>
      <c r="G11336" s="24"/>
      <c r="H11336" s="24"/>
    </row>
    <row r="11337" spans="2:8">
      <c r="B11337" s="24"/>
      <c r="C11337" s="24"/>
      <c r="D11337" s="24"/>
      <c r="E11337" s="24"/>
      <c r="F11337" s="29"/>
      <c r="G11337" s="24"/>
      <c r="H11337" s="24"/>
    </row>
    <row r="11338" spans="2:8">
      <c r="B11338" s="24"/>
      <c r="C11338" s="24"/>
      <c r="D11338" s="24"/>
      <c r="E11338" s="24"/>
      <c r="F11338" s="29"/>
      <c r="G11338" s="24"/>
      <c r="H11338" s="24"/>
    </row>
    <row r="11339" spans="2:8">
      <c r="B11339" s="24"/>
      <c r="C11339" s="24"/>
      <c r="D11339" s="24"/>
      <c r="E11339" s="24"/>
      <c r="F11339" s="29"/>
      <c r="G11339" s="24"/>
      <c r="H11339" s="24"/>
    </row>
    <row r="11340" spans="2:8">
      <c r="B11340" s="24"/>
      <c r="C11340" s="24"/>
      <c r="D11340" s="24"/>
      <c r="E11340" s="24"/>
      <c r="F11340" s="29"/>
      <c r="G11340" s="24"/>
      <c r="H11340" s="24"/>
    </row>
    <row r="11341" spans="2:8">
      <c r="B11341" s="24"/>
      <c r="C11341" s="24"/>
      <c r="D11341" s="24"/>
      <c r="E11341" s="24"/>
      <c r="F11341" s="29"/>
      <c r="G11341" s="24"/>
      <c r="H11341" s="24"/>
    </row>
    <row r="11342" spans="2:8">
      <c r="B11342" s="24"/>
      <c r="C11342" s="24"/>
      <c r="D11342" s="24"/>
      <c r="E11342" s="24"/>
      <c r="F11342" s="29"/>
      <c r="G11342" s="24"/>
      <c r="H11342" s="24"/>
    </row>
    <row r="11343" spans="2:8">
      <c r="B11343" s="24"/>
      <c r="C11343" s="24"/>
      <c r="D11343" s="24"/>
      <c r="E11343" s="24"/>
      <c r="F11343" s="29"/>
      <c r="G11343" s="24"/>
      <c r="H11343" s="24"/>
    </row>
    <row r="11344" spans="2:8">
      <c r="B11344" s="24"/>
      <c r="C11344" s="24"/>
      <c r="D11344" s="24"/>
      <c r="E11344" s="24"/>
      <c r="F11344" s="29"/>
      <c r="G11344" s="24"/>
      <c r="H11344" s="24"/>
    </row>
    <row r="11345" spans="2:8">
      <c r="B11345" s="24"/>
      <c r="C11345" s="24"/>
      <c r="D11345" s="24"/>
      <c r="E11345" s="24"/>
      <c r="F11345" s="29"/>
      <c r="G11345" s="24"/>
      <c r="H11345" s="24"/>
    </row>
    <row r="11346" spans="2:8">
      <c r="B11346" s="24"/>
      <c r="C11346" s="24"/>
      <c r="D11346" s="24"/>
      <c r="E11346" s="24"/>
      <c r="F11346" s="29"/>
      <c r="G11346" s="24"/>
      <c r="H11346" s="24"/>
    </row>
    <row r="11347" spans="2:8">
      <c r="B11347" s="24"/>
      <c r="C11347" s="24"/>
      <c r="D11347" s="24"/>
      <c r="E11347" s="24"/>
      <c r="F11347" s="29"/>
      <c r="G11347" s="24"/>
      <c r="H11347" s="24"/>
    </row>
    <row r="11348" spans="2:8">
      <c r="B11348" s="24"/>
      <c r="C11348" s="24"/>
      <c r="D11348" s="24"/>
      <c r="E11348" s="24"/>
      <c r="F11348" s="29"/>
      <c r="G11348" s="24"/>
      <c r="H11348" s="24"/>
    </row>
    <row r="11349" spans="2:8">
      <c r="B11349" s="24"/>
      <c r="C11349" s="24"/>
      <c r="D11349" s="24"/>
      <c r="E11349" s="24"/>
      <c r="F11349" s="29"/>
      <c r="G11349" s="24"/>
      <c r="H11349" s="24"/>
    </row>
    <row r="11350" spans="2:8">
      <c r="B11350" s="24"/>
      <c r="C11350" s="24"/>
      <c r="D11350" s="24"/>
      <c r="E11350" s="24"/>
      <c r="F11350" s="29"/>
      <c r="G11350" s="24"/>
      <c r="H11350" s="24"/>
    </row>
    <row r="11351" spans="2:8">
      <c r="B11351" s="24"/>
      <c r="C11351" s="24"/>
      <c r="D11351" s="24"/>
      <c r="E11351" s="24"/>
      <c r="F11351" s="29"/>
      <c r="G11351" s="24"/>
      <c r="H11351" s="24"/>
    </row>
    <row r="11352" spans="2:8">
      <c r="B11352" s="24"/>
      <c r="C11352" s="24"/>
      <c r="D11352" s="24"/>
      <c r="E11352" s="24"/>
      <c r="F11352" s="29"/>
      <c r="G11352" s="24"/>
      <c r="H11352" s="24"/>
    </row>
    <row r="11353" spans="2:8">
      <c r="B11353" s="24"/>
      <c r="C11353" s="24"/>
      <c r="D11353" s="24"/>
      <c r="E11353" s="24"/>
      <c r="F11353" s="29"/>
      <c r="G11353" s="24"/>
      <c r="H11353" s="24"/>
    </row>
    <row r="11354" spans="2:8">
      <c r="B11354" s="24"/>
      <c r="C11354" s="24"/>
      <c r="D11354" s="24"/>
      <c r="E11354" s="24"/>
      <c r="F11354" s="29"/>
      <c r="G11354" s="24"/>
      <c r="H11354" s="24"/>
    </row>
    <row r="11355" spans="2:8">
      <c r="B11355" s="24"/>
      <c r="C11355" s="24"/>
      <c r="D11355" s="24"/>
      <c r="E11355" s="24"/>
      <c r="F11355" s="29"/>
      <c r="G11355" s="24"/>
      <c r="H11355" s="24"/>
    </row>
    <row r="11356" spans="2:8">
      <c r="B11356" s="24"/>
      <c r="C11356" s="24"/>
      <c r="D11356" s="24"/>
      <c r="E11356" s="24"/>
      <c r="F11356" s="29"/>
      <c r="G11356" s="24"/>
      <c r="H11356" s="24"/>
    </row>
    <row r="11357" spans="2:8">
      <c r="B11357" s="24"/>
      <c r="C11357" s="24"/>
      <c r="D11357" s="24"/>
      <c r="E11357" s="24"/>
      <c r="F11357" s="29"/>
      <c r="G11357" s="24"/>
      <c r="H11357" s="24"/>
    </row>
    <row r="11358" spans="2:8">
      <c r="B11358" s="24"/>
      <c r="C11358" s="24"/>
      <c r="D11358" s="24"/>
      <c r="E11358" s="24"/>
      <c r="F11358" s="29"/>
      <c r="G11358" s="24"/>
      <c r="H11358" s="24"/>
    </row>
    <row r="11359" spans="2:8">
      <c r="B11359" s="24"/>
      <c r="C11359" s="24"/>
      <c r="D11359" s="24"/>
      <c r="E11359" s="24"/>
      <c r="F11359" s="29"/>
      <c r="G11359" s="24"/>
      <c r="H11359" s="24"/>
    </row>
    <row r="11360" spans="2:8">
      <c r="B11360" s="24"/>
      <c r="C11360" s="24"/>
      <c r="D11360" s="24"/>
      <c r="E11360" s="24"/>
      <c r="F11360" s="29"/>
      <c r="G11360" s="24"/>
      <c r="H11360" s="24"/>
    </row>
    <row r="11361" spans="2:8">
      <c r="B11361" s="24"/>
      <c r="C11361" s="24"/>
      <c r="D11361" s="24"/>
      <c r="E11361" s="24"/>
      <c r="F11361" s="29"/>
      <c r="G11361" s="24"/>
      <c r="H11361" s="24"/>
    </row>
    <row r="11362" spans="2:8">
      <c r="B11362" s="24"/>
      <c r="C11362" s="24"/>
      <c r="D11362" s="24"/>
      <c r="E11362" s="24"/>
      <c r="F11362" s="29"/>
      <c r="G11362" s="24"/>
      <c r="H11362" s="24"/>
    </row>
    <row r="11363" spans="2:8">
      <c r="B11363" s="24"/>
      <c r="C11363" s="24"/>
      <c r="D11363" s="24"/>
      <c r="E11363" s="24"/>
      <c r="F11363" s="29"/>
      <c r="G11363" s="24"/>
      <c r="H11363" s="24"/>
    </row>
    <row r="11364" spans="2:8">
      <c r="B11364" s="24"/>
      <c r="C11364" s="24"/>
      <c r="D11364" s="24"/>
      <c r="E11364" s="24"/>
      <c r="F11364" s="29"/>
      <c r="G11364" s="24"/>
      <c r="H11364" s="24"/>
    </row>
    <row r="11365" spans="2:8">
      <c r="B11365" s="24"/>
      <c r="C11365" s="24"/>
      <c r="D11365" s="24"/>
      <c r="E11365" s="24"/>
      <c r="F11365" s="29"/>
      <c r="G11365" s="24"/>
      <c r="H11365" s="24"/>
    </row>
    <row r="11366" spans="2:8">
      <c r="B11366" s="24"/>
      <c r="C11366" s="24"/>
      <c r="D11366" s="24"/>
      <c r="E11366" s="24"/>
      <c r="F11366" s="29"/>
      <c r="G11366" s="24"/>
      <c r="H11366" s="24"/>
    </row>
    <row r="11367" spans="2:8">
      <c r="B11367" s="24"/>
      <c r="C11367" s="24"/>
      <c r="D11367" s="24"/>
      <c r="E11367" s="24"/>
      <c r="F11367" s="29"/>
      <c r="G11367" s="24"/>
      <c r="H11367" s="24"/>
    </row>
    <row r="11368" spans="2:8">
      <c r="B11368" s="24"/>
      <c r="C11368" s="24"/>
      <c r="D11368" s="24"/>
      <c r="E11368" s="24"/>
      <c r="F11368" s="29"/>
      <c r="G11368" s="24"/>
      <c r="H11368" s="24"/>
    </row>
    <row r="11369" spans="2:8">
      <c r="B11369" s="24"/>
      <c r="C11369" s="24"/>
      <c r="D11369" s="24"/>
      <c r="E11369" s="24"/>
      <c r="F11369" s="29"/>
      <c r="G11369" s="24"/>
      <c r="H11369" s="24"/>
    </row>
    <row r="11370" spans="2:8">
      <c r="B11370" s="24"/>
      <c r="C11370" s="24"/>
      <c r="D11370" s="24"/>
      <c r="E11370" s="24"/>
      <c r="F11370" s="29"/>
      <c r="G11370" s="24"/>
      <c r="H11370" s="24"/>
    </row>
    <row r="11371" spans="2:8">
      <c r="B11371" s="24"/>
      <c r="C11371" s="24"/>
      <c r="D11371" s="24"/>
      <c r="E11371" s="24"/>
      <c r="F11371" s="29"/>
      <c r="G11371" s="24"/>
      <c r="H11371" s="24"/>
    </row>
    <row r="11372" spans="2:8">
      <c r="B11372" s="24"/>
      <c r="C11372" s="24"/>
      <c r="D11372" s="24"/>
      <c r="E11372" s="24"/>
      <c r="F11372" s="29"/>
      <c r="G11372" s="24"/>
      <c r="H11372" s="24"/>
    </row>
    <row r="11373" spans="2:8">
      <c r="B11373" s="24"/>
      <c r="C11373" s="24"/>
      <c r="D11373" s="24"/>
      <c r="E11373" s="24"/>
      <c r="F11373" s="29"/>
      <c r="G11373" s="24"/>
      <c r="H11373" s="24"/>
    </row>
    <row r="11374" spans="2:8">
      <c r="B11374" s="24"/>
      <c r="C11374" s="24"/>
      <c r="D11374" s="24"/>
      <c r="E11374" s="24"/>
      <c r="F11374" s="29"/>
      <c r="G11374" s="24"/>
      <c r="H11374" s="24"/>
    </row>
    <row r="11375" spans="2:8">
      <c r="B11375" s="24"/>
      <c r="C11375" s="24"/>
      <c r="D11375" s="24"/>
      <c r="E11375" s="24"/>
      <c r="F11375" s="29"/>
      <c r="G11375" s="24"/>
      <c r="H11375" s="24"/>
    </row>
    <row r="11376" spans="2:8">
      <c r="B11376" s="24"/>
      <c r="C11376" s="24"/>
      <c r="D11376" s="24"/>
      <c r="E11376" s="24"/>
      <c r="F11376" s="29"/>
      <c r="G11376" s="24"/>
      <c r="H11376" s="24"/>
    </row>
    <row r="11377" spans="2:8">
      <c r="B11377" s="24"/>
      <c r="C11377" s="24"/>
      <c r="D11377" s="24"/>
      <c r="E11377" s="24"/>
      <c r="F11377" s="29"/>
      <c r="G11377" s="24"/>
      <c r="H11377" s="24"/>
    </row>
    <row r="11378" spans="2:8">
      <c r="B11378" s="24"/>
      <c r="C11378" s="24"/>
      <c r="D11378" s="24"/>
      <c r="E11378" s="24"/>
      <c r="F11378" s="29"/>
      <c r="G11378" s="24"/>
      <c r="H11378" s="24"/>
    </row>
    <row r="11379" spans="2:8">
      <c r="B11379" s="24"/>
      <c r="C11379" s="24"/>
      <c r="D11379" s="24"/>
      <c r="E11379" s="24"/>
      <c r="F11379" s="29"/>
      <c r="G11379" s="24"/>
      <c r="H11379" s="24"/>
    </row>
    <row r="11380" spans="2:8">
      <c r="B11380" s="24"/>
      <c r="C11380" s="24"/>
      <c r="D11380" s="24"/>
      <c r="E11380" s="24"/>
      <c r="F11380" s="29"/>
      <c r="G11380" s="24"/>
      <c r="H11380" s="24"/>
    </row>
    <row r="11381" spans="2:8">
      <c r="B11381" s="24"/>
      <c r="C11381" s="24"/>
      <c r="D11381" s="24"/>
      <c r="E11381" s="24"/>
      <c r="F11381" s="29"/>
      <c r="G11381" s="24"/>
      <c r="H11381" s="24"/>
    </row>
    <row r="11382" spans="2:8">
      <c r="B11382" s="24"/>
      <c r="C11382" s="24"/>
      <c r="D11382" s="24"/>
      <c r="E11382" s="24"/>
      <c r="F11382" s="29"/>
      <c r="G11382" s="24"/>
      <c r="H11382" s="24"/>
    </row>
    <row r="11383" spans="2:8">
      <c r="B11383" s="24"/>
      <c r="C11383" s="24"/>
      <c r="D11383" s="24"/>
      <c r="E11383" s="24"/>
      <c r="F11383" s="29"/>
      <c r="G11383" s="24"/>
      <c r="H11383" s="24"/>
    </row>
    <row r="11384" spans="2:8">
      <c r="B11384" s="24"/>
      <c r="C11384" s="24"/>
      <c r="D11384" s="24"/>
      <c r="E11384" s="24"/>
      <c r="F11384" s="29"/>
      <c r="G11384" s="24"/>
      <c r="H11384" s="24"/>
    </row>
    <row r="11385" spans="2:8">
      <c r="B11385" s="24"/>
      <c r="C11385" s="24"/>
      <c r="D11385" s="24"/>
      <c r="E11385" s="24"/>
      <c r="F11385" s="29"/>
      <c r="G11385" s="24"/>
      <c r="H11385" s="24"/>
    </row>
    <row r="11386" spans="2:8">
      <c r="B11386" s="24"/>
      <c r="C11386" s="24"/>
      <c r="D11386" s="24"/>
      <c r="E11386" s="24"/>
      <c r="F11386" s="29"/>
      <c r="G11386" s="24"/>
      <c r="H11386" s="24"/>
    </row>
    <row r="11387" spans="2:8">
      <c r="B11387" s="24"/>
      <c r="C11387" s="24"/>
      <c r="D11387" s="24"/>
      <c r="E11387" s="24"/>
      <c r="F11387" s="29"/>
      <c r="G11387" s="24"/>
      <c r="H11387" s="24"/>
    </row>
    <row r="11388" spans="2:8">
      <c r="B11388" s="24"/>
      <c r="C11388" s="24"/>
      <c r="D11388" s="24"/>
      <c r="E11388" s="24"/>
      <c r="F11388" s="29"/>
      <c r="G11388" s="24"/>
      <c r="H11388" s="24"/>
    </row>
    <row r="11389" spans="2:8">
      <c r="B11389" s="24"/>
      <c r="C11389" s="24"/>
      <c r="D11389" s="24"/>
      <c r="E11389" s="24"/>
      <c r="F11389" s="29"/>
      <c r="G11389" s="24"/>
      <c r="H11389" s="24"/>
    </row>
    <row r="11390" spans="2:8">
      <c r="B11390" s="24"/>
      <c r="C11390" s="24"/>
      <c r="D11390" s="24"/>
      <c r="E11390" s="24"/>
      <c r="F11390" s="29"/>
      <c r="G11390" s="24"/>
      <c r="H11390" s="24"/>
    </row>
    <row r="11391" spans="2:8">
      <c r="B11391" s="24"/>
      <c r="C11391" s="24"/>
      <c r="D11391" s="24"/>
      <c r="E11391" s="24"/>
      <c r="F11391" s="29"/>
      <c r="G11391" s="24"/>
      <c r="H11391" s="24"/>
    </row>
    <row r="11392" spans="2:8">
      <c r="B11392" s="24"/>
      <c r="C11392" s="24"/>
      <c r="D11392" s="24"/>
      <c r="E11392" s="24"/>
      <c r="F11392" s="29"/>
      <c r="G11392" s="24"/>
      <c r="H11392" s="24"/>
    </row>
    <row r="11393" spans="2:8">
      <c r="B11393" s="24"/>
      <c r="C11393" s="24"/>
      <c r="D11393" s="24"/>
      <c r="E11393" s="24"/>
      <c r="F11393" s="29"/>
      <c r="G11393" s="24"/>
      <c r="H11393" s="24"/>
    </row>
    <row r="11394" spans="2:8">
      <c r="B11394" s="24"/>
      <c r="C11394" s="24"/>
      <c r="D11394" s="24"/>
      <c r="E11394" s="24"/>
      <c r="F11394" s="29"/>
      <c r="G11394" s="24"/>
      <c r="H11394" s="24"/>
    </row>
    <row r="11395" spans="2:8">
      <c r="B11395" s="24"/>
      <c r="C11395" s="24"/>
      <c r="D11395" s="24"/>
      <c r="E11395" s="24"/>
      <c r="F11395" s="29"/>
      <c r="G11395" s="24"/>
      <c r="H11395" s="24"/>
    </row>
    <row r="11396" spans="2:8">
      <c r="B11396" s="24"/>
      <c r="C11396" s="24"/>
      <c r="D11396" s="24"/>
      <c r="E11396" s="24"/>
      <c r="F11396" s="29"/>
      <c r="G11396" s="24"/>
      <c r="H11396" s="24"/>
    </row>
    <row r="11397" spans="2:8">
      <c r="B11397" s="24"/>
      <c r="C11397" s="24"/>
      <c r="D11397" s="24"/>
      <c r="E11397" s="24"/>
      <c r="F11397" s="29"/>
      <c r="G11397" s="24"/>
      <c r="H11397" s="24"/>
    </row>
    <row r="11398" spans="2:8">
      <c r="B11398" s="24"/>
      <c r="C11398" s="24"/>
      <c r="D11398" s="24"/>
      <c r="E11398" s="24"/>
      <c r="F11398" s="29"/>
      <c r="G11398" s="24"/>
      <c r="H11398" s="24"/>
    </row>
    <row r="11399" spans="2:8">
      <c r="B11399" s="24"/>
      <c r="C11399" s="24"/>
      <c r="D11399" s="24"/>
      <c r="E11399" s="24"/>
      <c r="F11399" s="29"/>
      <c r="G11399" s="24"/>
      <c r="H11399" s="24"/>
    </row>
    <row r="11400" spans="2:8">
      <c r="B11400" s="24"/>
      <c r="C11400" s="24"/>
      <c r="D11400" s="24"/>
      <c r="E11400" s="24"/>
      <c r="F11400" s="29"/>
      <c r="G11400" s="24"/>
      <c r="H11400" s="24"/>
    </row>
    <row r="11401" spans="2:8">
      <c r="B11401" s="24"/>
      <c r="C11401" s="24"/>
      <c r="D11401" s="24"/>
      <c r="E11401" s="24"/>
      <c r="F11401" s="29"/>
      <c r="G11401" s="24"/>
      <c r="H11401" s="24"/>
    </row>
    <row r="11402" spans="2:8">
      <c r="B11402" s="24"/>
      <c r="C11402" s="24"/>
      <c r="D11402" s="24"/>
      <c r="E11402" s="24"/>
      <c r="F11402" s="29"/>
      <c r="G11402" s="24"/>
      <c r="H11402" s="24"/>
    </row>
    <row r="11403" spans="2:8">
      <c r="B11403" s="24"/>
      <c r="C11403" s="24"/>
      <c r="D11403" s="24"/>
      <c r="E11403" s="24"/>
      <c r="F11403" s="29"/>
      <c r="G11403" s="24"/>
      <c r="H11403" s="24"/>
    </row>
    <row r="11404" spans="2:8">
      <c r="B11404" s="24"/>
      <c r="C11404" s="24"/>
      <c r="D11404" s="24"/>
      <c r="E11404" s="24"/>
      <c r="F11404" s="29"/>
      <c r="G11404" s="24"/>
      <c r="H11404" s="24"/>
    </row>
    <row r="11405" spans="2:8">
      <c r="B11405" s="24"/>
      <c r="C11405" s="24"/>
      <c r="D11405" s="24"/>
      <c r="E11405" s="24"/>
      <c r="F11405" s="29"/>
      <c r="G11405" s="24"/>
      <c r="H11405" s="24"/>
    </row>
    <row r="11406" spans="2:8">
      <c r="B11406" s="24"/>
      <c r="C11406" s="24"/>
      <c r="D11406" s="24"/>
      <c r="E11406" s="24"/>
      <c r="F11406" s="29"/>
      <c r="G11406" s="24"/>
      <c r="H11406" s="24"/>
    </row>
    <row r="11407" spans="2:8">
      <c r="B11407" s="24"/>
      <c r="C11407" s="24"/>
      <c r="D11407" s="24"/>
      <c r="E11407" s="24"/>
      <c r="F11407" s="29"/>
      <c r="G11407" s="24"/>
      <c r="H11407" s="24"/>
    </row>
    <row r="11408" spans="2:8">
      <c r="B11408" s="24"/>
      <c r="C11408" s="24"/>
      <c r="D11408" s="24"/>
      <c r="E11408" s="24"/>
      <c r="F11408" s="29"/>
      <c r="G11408" s="24"/>
      <c r="H11408" s="24"/>
    </row>
    <row r="11409" spans="2:8">
      <c r="B11409" s="24"/>
      <c r="C11409" s="24"/>
      <c r="D11409" s="24"/>
      <c r="E11409" s="24"/>
      <c r="F11409" s="29"/>
      <c r="G11409" s="24"/>
      <c r="H11409" s="24"/>
    </row>
    <row r="11410" spans="2:8">
      <c r="B11410" s="24"/>
      <c r="C11410" s="24"/>
      <c r="D11410" s="24"/>
      <c r="E11410" s="24"/>
      <c r="F11410" s="29"/>
      <c r="G11410" s="24"/>
      <c r="H11410" s="24"/>
    </row>
    <row r="11411" spans="2:8">
      <c r="B11411" s="24"/>
      <c r="C11411" s="24"/>
      <c r="D11411" s="24"/>
      <c r="E11411" s="24"/>
      <c r="F11411" s="29"/>
      <c r="G11411" s="24"/>
      <c r="H11411" s="24"/>
    </row>
    <row r="11412" spans="2:8">
      <c r="B11412" s="24"/>
      <c r="C11412" s="24"/>
      <c r="D11412" s="24"/>
      <c r="E11412" s="24"/>
      <c r="F11412" s="29"/>
      <c r="G11412" s="24"/>
      <c r="H11412" s="24"/>
    </row>
    <row r="11413" spans="2:8">
      <c r="B11413" s="24"/>
      <c r="C11413" s="24"/>
      <c r="D11413" s="24"/>
      <c r="E11413" s="24"/>
      <c r="F11413" s="29"/>
      <c r="G11413" s="24"/>
      <c r="H11413" s="24"/>
    </row>
    <row r="11414" spans="2:8">
      <c r="B11414" s="24"/>
      <c r="C11414" s="24"/>
      <c r="D11414" s="24"/>
      <c r="E11414" s="24"/>
      <c r="F11414" s="29"/>
      <c r="G11414" s="24"/>
      <c r="H11414" s="24"/>
    </row>
    <row r="11415" spans="2:8">
      <c r="B11415" s="24"/>
      <c r="C11415" s="24"/>
      <c r="D11415" s="24"/>
      <c r="E11415" s="24"/>
      <c r="F11415" s="29"/>
      <c r="G11415" s="24"/>
      <c r="H11415" s="24"/>
    </row>
    <row r="11416" spans="2:8">
      <c r="B11416" s="24"/>
      <c r="C11416" s="24"/>
      <c r="D11416" s="24"/>
      <c r="E11416" s="24"/>
      <c r="F11416" s="29"/>
      <c r="G11416" s="24"/>
      <c r="H11416" s="24"/>
    </row>
    <row r="11417" spans="2:8">
      <c r="B11417" s="24"/>
      <c r="C11417" s="24"/>
      <c r="D11417" s="24"/>
      <c r="E11417" s="24"/>
      <c r="F11417" s="29"/>
      <c r="G11417" s="24"/>
      <c r="H11417" s="24"/>
    </row>
    <row r="11418" spans="2:8">
      <c r="B11418" s="24"/>
      <c r="C11418" s="24"/>
      <c r="D11418" s="24"/>
      <c r="E11418" s="24"/>
      <c r="F11418" s="29"/>
      <c r="G11418" s="24"/>
      <c r="H11418" s="24"/>
    </row>
    <row r="11419" spans="2:8">
      <c r="B11419" s="24"/>
      <c r="C11419" s="24"/>
      <c r="D11419" s="24"/>
      <c r="E11419" s="24"/>
      <c r="F11419" s="29"/>
      <c r="G11419" s="24"/>
      <c r="H11419" s="24"/>
    </row>
    <row r="11420" spans="2:8">
      <c r="B11420" s="24"/>
      <c r="C11420" s="24"/>
      <c r="D11420" s="24"/>
      <c r="E11420" s="24"/>
      <c r="F11420" s="29"/>
      <c r="G11420" s="24"/>
      <c r="H11420" s="24"/>
    </row>
    <row r="11421" spans="2:8">
      <c r="B11421" s="24"/>
      <c r="C11421" s="24"/>
      <c r="D11421" s="24"/>
      <c r="E11421" s="24"/>
      <c r="F11421" s="29"/>
      <c r="G11421" s="24"/>
      <c r="H11421" s="24"/>
    </row>
    <row r="11422" spans="2:8">
      <c r="B11422" s="24"/>
      <c r="C11422" s="24"/>
      <c r="D11422" s="24"/>
      <c r="E11422" s="24"/>
      <c r="F11422" s="29"/>
      <c r="G11422" s="24"/>
      <c r="H11422" s="24"/>
    </row>
    <row r="11423" spans="2:8">
      <c r="B11423" s="24"/>
      <c r="C11423" s="24"/>
      <c r="D11423" s="24"/>
      <c r="E11423" s="24"/>
      <c r="F11423" s="29"/>
      <c r="G11423" s="24"/>
      <c r="H11423" s="24"/>
    </row>
    <row r="11424" spans="2:8">
      <c r="B11424" s="24"/>
      <c r="C11424" s="24"/>
      <c r="D11424" s="24"/>
      <c r="E11424" s="24"/>
      <c r="F11424" s="29"/>
      <c r="G11424" s="24"/>
      <c r="H11424" s="24"/>
    </row>
    <row r="11425" spans="2:8">
      <c r="B11425" s="24"/>
      <c r="C11425" s="24"/>
      <c r="D11425" s="24"/>
      <c r="E11425" s="24"/>
      <c r="F11425" s="29"/>
      <c r="G11425" s="24"/>
      <c r="H11425" s="24"/>
    </row>
    <row r="11426" spans="2:8">
      <c r="B11426" s="24"/>
      <c r="C11426" s="24"/>
      <c r="D11426" s="24"/>
      <c r="E11426" s="24"/>
      <c r="F11426" s="29"/>
      <c r="G11426" s="24"/>
      <c r="H11426" s="24"/>
    </row>
    <row r="11427" spans="2:8">
      <c r="B11427" s="24"/>
      <c r="C11427" s="24"/>
      <c r="D11427" s="24"/>
      <c r="E11427" s="24"/>
      <c r="F11427" s="29"/>
      <c r="G11427" s="24"/>
      <c r="H11427" s="24"/>
    </row>
    <row r="11428" spans="2:8">
      <c r="B11428" s="24"/>
      <c r="C11428" s="24"/>
      <c r="D11428" s="24"/>
      <c r="E11428" s="24"/>
      <c r="F11428" s="29"/>
      <c r="G11428" s="24"/>
      <c r="H11428" s="24"/>
    </row>
    <row r="11429" spans="2:8">
      <c r="B11429" s="24"/>
      <c r="C11429" s="24"/>
      <c r="D11429" s="24"/>
      <c r="E11429" s="24"/>
      <c r="F11429" s="29"/>
      <c r="G11429" s="24"/>
      <c r="H11429" s="24"/>
    </row>
    <row r="11430" spans="2:8">
      <c r="B11430" s="24"/>
      <c r="C11430" s="24"/>
      <c r="D11430" s="24"/>
      <c r="E11430" s="24"/>
      <c r="F11430" s="29"/>
      <c r="G11430" s="24"/>
      <c r="H11430" s="24"/>
    </row>
    <row r="11431" spans="2:8">
      <c r="B11431" s="24"/>
      <c r="C11431" s="24"/>
      <c r="D11431" s="24"/>
      <c r="E11431" s="24"/>
      <c r="F11431" s="29"/>
      <c r="G11431" s="24"/>
      <c r="H11431" s="24"/>
    </row>
    <row r="11432" spans="2:8">
      <c r="B11432" s="24"/>
      <c r="C11432" s="24"/>
      <c r="D11432" s="24"/>
      <c r="E11432" s="24"/>
      <c r="F11432" s="29"/>
      <c r="G11432" s="24"/>
      <c r="H11432" s="24"/>
    </row>
    <row r="11433" spans="2:8">
      <c r="B11433" s="24"/>
      <c r="C11433" s="24"/>
      <c r="D11433" s="24"/>
      <c r="E11433" s="24"/>
      <c r="F11433" s="29"/>
      <c r="G11433" s="24"/>
      <c r="H11433" s="24"/>
    </row>
    <row r="11434" spans="2:8">
      <c r="B11434" s="24"/>
      <c r="C11434" s="24"/>
      <c r="D11434" s="24"/>
      <c r="E11434" s="24"/>
      <c r="F11434" s="29"/>
      <c r="G11434" s="24"/>
      <c r="H11434" s="24"/>
    </row>
    <row r="11435" spans="2:8">
      <c r="B11435" s="24"/>
      <c r="C11435" s="24"/>
      <c r="D11435" s="24"/>
      <c r="E11435" s="24"/>
      <c r="F11435" s="29"/>
      <c r="G11435" s="24"/>
      <c r="H11435" s="24"/>
    </row>
    <row r="11436" spans="2:8">
      <c r="B11436" s="24"/>
      <c r="C11436" s="24"/>
      <c r="D11436" s="24"/>
      <c r="E11436" s="24"/>
      <c r="F11436" s="29"/>
      <c r="G11436" s="24"/>
      <c r="H11436" s="24"/>
    </row>
    <row r="11437" spans="2:8">
      <c r="B11437" s="24"/>
      <c r="C11437" s="24"/>
      <c r="D11437" s="24"/>
      <c r="E11437" s="24"/>
      <c r="F11437" s="29"/>
      <c r="G11437" s="24"/>
      <c r="H11437" s="24"/>
    </row>
    <row r="11438" spans="2:8">
      <c r="B11438" s="24"/>
      <c r="C11438" s="24"/>
      <c r="D11438" s="24"/>
      <c r="E11438" s="24"/>
      <c r="F11438" s="29"/>
      <c r="G11438" s="24"/>
      <c r="H11438" s="24"/>
    </row>
    <row r="11439" spans="2:8">
      <c r="B11439" s="24"/>
      <c r="C11439" s="24"/>
      <c r="D11439" s="24"/>
      <c r="E11439" s="24"/>
      <c r="F11439" s="29"/>
      <c r="G11439" s="24"/>
      <c r="H11439" s="24"/>
    </row>
    <row r="11440" spans="2:8">
      <c r="B11440" s="24"/>
      <c r="C11440" s="24"/>
      <c r="D11440" s="24"/>
      <c r="E11440" s="24"/>
      <c r="F11440" s="29"/>
      <c r="G11440" s="24"/>
      <c r="H11440" s="24"/>
    </row>
    <row r="11441" spans="2:8">
      <c r="B11441" s="24"/>
      <c r="C11441" s="24"/>
      <c r="D11441" s="24"/>
      <c r="E11441" s="24"/>
      <c r="F11441" s="29"/>
      <c r="G11441" s="24"/>
      <c r="H11441" s="24"/>
    </row>
    <row r="11442" spans="2:8">
      <c r="B11442" s="24"/>
      <c r="C11442" s="24"/>
      <c r="D11442" s="24"/>
      <c r="E11442" s="24"/>
      <c r="F11442" s="29"/>
      <c r="G11442" s="24"/>
      <c r="H11442" s="24"/>
    </row>
    <row r="11443" spans="2:8">
      <c r="B11443" s="24"/>
      <c r="C11443" s="24"/>
      <c r="D11443" s="24"/>
      <c r="E11443" s="24"/>
      <c r="F11443" s="29"/>
      <c r="G11443" s="24"/>
      <c r="H11443" s="24"/>
    </row>
    <row r="11444" spans="2:8">
      <c r="B11444" s="24"/>
      <c r="C11444" s="24"/>
      <c r="D11444" s="24"/>
      <c r="E11444" s="24"/>
      <c r="F11444" s="29"/>
      <c r="G11444" s="24"/>
      <c r="H11444" s="24"/>
    </row>
    <row r="11445" spans="2:8">
      <c r="B11445" s="24"/>
      <c r="C11445" s="24"/>
      <c r="D11445" s="24"/>
      <c r="E11445" s="24"/>
      <c r="F11445" s="29"/>
      <c r="G11445" s="24"/>
      <c r="H11445" s="24"/>
    </row>
    <row r="11446" spans="2:8">
      <c r="B11446" s="24"/>
      <c r="C11446" s="24"/>
      <c r="D11446" s="24"/>
      <c r="E11446" s="24"/>
      <c r="F11446" s="29"/>
      <c r="G11446" s="24"/>
      <c r="H11446" s="24"/>
    </row>
    <row r="11447" spans="2:8">
      <c r="B11447" s="24"/>
      <c r="C11447" s="24"/>
      <c r="D11447" s="24"/>
      <c r="E11447" s="24"/>
      <c r="F11447" s="29"/>
      <c r="G11447" s="24"/>
      <c r="H11447" s="24"/>
    </row>
    <row r="11448" spans="2:8">
      <c r="B11448" s="24"/>
      <c r="C11448" s="24"/>
      <c r="D11448" s="24"/>
      <c r="E11448" s="24"/>
      <c r="F11448" s="29"/>
      <c r="G11448" s="24"/>
      <c r="H11448" s="24"/>
    </row>
    <row r="11449" spans="2:8">
      <c r="B11449" s="24"/>
      <c r="C11449" s="24"/>
      <c r="D11449" s="24"/>
      <c r="E11449" s="24"/>
      <c r="F11449" s="29"/>
      <c r="G11449" s="24"/>
      <c r="H11449" s="24"/>
    </row>
    <row r="11450" spans="2:8">
      <c r="B11450" s="24"/>
      <c r="C11450" s="24"/>
      <c r="D11450" s="24"/>
      <c r="E11450" s="24"/>
      <c r="F11450" s="29"/>
      <c r="G11450" s="24"/>
      <c r="H11450" s="24"/>
    </row>
    <row r="11451" spans="2:8">
      <c r="B11451" s="24"/>
      <c r="C11451" s="24"/>
      <c r="D11451" s="24"/>
      <c r="E11451" s="24"/>
      <c r="F11451" s="29"/>
      <c r="G11451" s="24"/>
      <c r="H11451" s="24"/>
    </row>
    <row r="11452" spans="2:8">
      <c r="B11452" s="24"/>
      <c r="C11452" s="24"/>
      <c r="D11452" s="24"/>
      <c r="E11452" s="24"/>
      <c r="F11452" s="29"/>
      <c r="G11452" s="24"/>
      <c r="H11452" s="24"/>
    </row>
    <row r="11453" spans="2:8">
      <c r="B11453" s="24"/>
      <c r="C11453" s="24"/>
      <c r="D11453" s="24"/>
      <c r="E11453" s="24"/>
      <c r="F11453" s="29"/>
      <c r="G11453" s="24"/>
      <c r="H11453" s="24"/>
    </row>
    <row r="11454" spans="2:8">
      <c r="B11454" s="24"/>
      <c r="C11454" s="24"/>
      <c r="D11454" s="24"/>
      <c r="E11454" s="24"/>
      <c r="F11454" s="29"/>
      <c r="G11454" s="24"/>
      <c r="H11454" s="24"/>
    </row>
    <row r="11455" spans="2:8">
      <c r="B11455" s="24"/>
      <c r="C11455" s="24"/>
      <c r="D11455" s="24"/>
      <c r="E11455" s="24"/>
      <c r="F11455" s="29"/>
      <c r="G11455" s="24"/>
      <c r="H11455" s="24"/>
    </row>
    <row r="11456" spans="2:8">
      <c r="B11456" s="24"/>
      <c r="C11456" s="24"/>
      <c r="D11456" s="24"/>
      <c r="E11456" s="24"/>
      <c r="F11456" s="29"/>
      <c r="G11456" s="24"/>
      <c r="H11456" s="24"/>
    </row>
    <row r="11457" spans="2:8">
      <c r="B11457" s="24"/>
      <c r="C11457" s="24"/>
      <c r="D11457" s="24"/>
      <c r="E11457" s="24"/>
      <c r="F11457" s="29"/>
      <c r="G11457" s="24"/>
      <c r="H11457" s="24"/>
    </row>
    <row r="11458" spans="2:8">
      <c r="B11458" s="24"/>
      <c r="C11458" s="24"/>
      <c r="D11458" s="24"/>
      <c r="E11458" s="24"/>
      <c r="F11458" s="29"/>
      <c r="G11458" s="24"/>
      <c r="H11458" s="24"/>
    </row>
    <row r="11459" spans="2:8">
      <c r="B11459" s="24"/>
      <c r="C11459" s="24"/>
      <c r="D11459" s="24"/>
      <c r="E11459" s="24"/>
      <c r="F11459" s="29"/>
      <c r="G11459" s="24"/>
      <c r="H11459" s="24"/>
    </row>
    <row r="11460" spans="2:8">
      <c r="B11460" s="24"/>
      <c r="C11460" s="24"/>
      <c r="D11460" s="24"/>
      <c r="E11460" s="24"/>
      <c r="F11460" s="29"/>
      <c r="G11460" s="24"/>
      <c r="H11460" s="24"/>
    </row>
    <row r="11461" spans="2:8">
      <c r="B11461" s="24"/>
      <c r="C11461" s="24"/>
      <c r="D11461" s="24"/>
      <c r="E11461" s="24"/>
      <c r="F11461" s="29"/>
      <c r="G11461" s="24"/>
      <c r="H11461" s="24"/>
    </row>
    <row r="11462" spans="2:8">
      <c r="B11462" s="24"/>
      <c r="C11462" s="24"/>
      <c r="D11462" s="24"/>
      <c r="E11462" s="24"/>
      <c r="F11462" s="29"/>
      <c r="G11462" s="24"/>
      <c r="H11462" s="24"/>
    </row>
    <row r="11463" spans="2:8">
      <c r="B11463" s="24"/>
      <c r="C11463" s="24"/>
      <c r="D11463" s="24"/>
      <c r="E11463" s="24"/>
      <c r="F11463" s="29"/>
      <c r="G11463" s="24"/>
      <c r="H11463" s="24"/>
    </row>
    <row r="11464" spans="2:8">
      <c r="B11464" s="24"/>
      <c r="C11464" s="24"/>
      <c r="D11464" s="24"/>
      <c r="E11464" s="24"/>
      <c r="F11464" s="29"/>
      <c r="G11464" s="24"/>
      <c r="H11464" s="24"/>
    </row>
    <row r="11465" spans="2:8">
      <c r="B11465" s="24"/>
      <c r="C11465" s="24"/>
      <c r="D11465" s="24"/>
      <c r="E11465" s="24"/>
      <c r="F11465" s="29"/>
      <c r="G11465" s="24"/>
      <c r="H11465" s="24"/>
    </row>
    <row r="11466" spans="2:8">
      <c r="B11466" s="24"/>
      <c r="C11466" s="24"/>
      <c r="D11466" s="24"/>
      <c r="E11466" s="24"/>
      <c r="F11466" s="29"/>
      <c r="G11466" s="24"/>
      <c r="H11466" s="24"/>
    </row>
    <row r="11467" spans="2:8">
      <c r="B11467" s="24"/>
      <c r="C11467" s="24"/>
      <c r="D11467" s="24"/>
      <c r="E11467" s="24"/>
      <c r="F11467" s="29"/>
      <c r="G11467" s="24"/>
      <c r="H11467" s="24"/>
    </row>
    <row r="11468" spans="2:8">
      <c r="B11468" s="24"/>
      <c r="C11468" s="24"/>
      <c r="D11468" s="24"/>
      <c r="E11468" s="24"/>
      <c r="F11468" s="29"/>
      <c r="G11468" s="24"/>
      <c r="H11468" s="24"/>
    </row>
    <row r="11469" spans="2:8">
      <c r="B11469" s="24"/>
      <c r="C11469" s="24"/>
      <c r="D11469" s="24"/>
      <c r="E11469" s="24"/>
      <c r="F11469" s="29"/>
      <c r="G11469" s="24"/>
      <c r="H11469" s="24"/>
    </row>
    <row r="11470" spans="2:8">
      <c r="B11470" s="24"/>
      <c r="C11470" s="24"/>
      <c r="D11470" s="24"/>
      <c r="E11470" s="24"/>
      <c r="F11470" s="29"/>
      <c r="G11470" s="24"/>
      <c r="H11470" s="24"/>
    </row>
    <row r="11471" spans="2:8">
      <c r="B11471" s="24"/>
      <c r="C11471" s="24"/>
      <c r="D11471" s="24"/>
      <c r="E11471" s="24"/>
      <c r="F11471" s="29"/>
      <c r="G11471" s="24"/>
      <c r="H11471" s="24"/>
    </row>
    <row r="11472" spans="2:8">
      <c r="B11472" s="24"/>
      <c r="C11472" s="24"/>
      <c r="D11472" s="24"/>
      <c r="E11472" s="24"/>
      <c r="F11472" s="29"/>
      <c r="G11472" s="24"/>
      <c r="H11472" s="24"/>
    </row>
    <row r="11473" spans="2:8">
      <c r="B11473" s="24"/>
      <c r="C11473" s="24"/>
      <c r="D11473" s="24"/>
      <c r="E11473" s="24"/>
      <c r="F11473" s="29"/>
      <c r="G11473" s="24"/>
      <c r="H11473" s="24"/>
    </row>
    <row r="11474" spans="2:8">
      <c r="B11474" s="24"/>
      <c r="C11474" s="24"/>
      <c r="D11474" s="24"/>
      <c r="E11474" s="24"/>
      <c r="F11474" s="29"/>
      <c r="G11474" s="24"/>
      <c r="H11474" s="24"/>
    </row>
    <row r="11475" spans="2:8">
      <c r="B11475" s="24"/>
      <c r="C11475" s="24"/>
      <c r="D11475" s="24"/>
      <c r="E11475" s="24"/>
      <c r="F11475" s="29"/>
      <c r="G11475" s="24"/>
      <c r="H11475" s="24"/>
    </row>
    <row r="11476" spans="2:8">
      <c r="B11476" s="24"/>
      <c r="C11476" s="24"/>
      <c r="D11476" s="24"/>
      <c r="E11476" s="24"/>
      <c r="F11476" s="29"/>
      <c r="G11476" s="24"/>
      <c r="H11476" s="24"/>
    </row>
    <row r="11477" spans="2:8">
      <c r="B11477" s="24"/>
      <c r="C11477" s="24"/>
      <c r="D11477" s="24"/>
      <c r="E11477" s="24"/>
      <c r="F11477" s="29"/>
      <c r="G11477" s="24"/>
      <c r="H11477" s="24"/>
    </row>
    <row r="11478" spans="2:8">
      <c r="B11478" s="24"/>
      <c r="C11478" s="24"/>
      <c r="D11478" s="24"/>
      <c r="E11478" s="24"/>
      <c r="F11478" s="29"/>
      <c r="G11478" s="24"/>
      <c r="H11478" s="24"/>
    </row>
    <row r="11479" spans="2:8">
      <c r="B11479" s="24"/>
      <c r="C11479" s="24"/>
      <c r="D11479" s="24"/>
      <c r="E11479" s="24"/>
      <c r="F11479" s="29"/>
      <c r="G11479" s="24"/>
      <c r="H11479" s="24"/>
    </row>
    <row r="11480" spans="2:8">
      <c r="B11480" s="24"/>
      <c r="C11480" s="24"/>
      <c r="D11480" s="24"/>
      <c r="E11480" s="24"/>
      <c r="F11480" s="29"/>
      <c r="G11480" s="24"/>
      <c r="H11480" s="24"/>
    </row>
    <row r="11481" spans="2:8">
      <c r="B11481" s="24"/>
      <c r="C11481" s="24"/>
      <c r="D11481" s="24"/>
      <c r="E11481" s="24"/>
      <c r="F11481" s="29"/>
      <c r="G11481" s="24"/>
      <c r="H11481" s="24"/>
    </row>
    <row r="11482" spans="2:8">
      <c r="B11482" s="24"/>
      <c r="C11482" s="24"/>
      <c r="D11482" s="24"/>
      <c r="E11482" s="24"/>
      <c r="F11482" s="29"/>
      <c r="G11482" s="24"/>
      <c r="H11482" s="24"/>
    </row>
    <row r="11483" spans="2:8">
      <c r="B11483" s="24"/>
      <c r="C11483" s="24"/>
      <c r="D11483" s="24"/>
      <c r="E11483" s="24"/>
      <c r="F11483" s="29"/>
      <c r="G11483" s="24"/>
      <c r="H11483" s="24"/>
    </row>
    <row r="11484" spans="2:8">
      <c r="B11484" s="24"/>
      <c r="C11484" s="24"/>
      <c r="D11484" s="24"/>
      <c r="E11484" s="24"/>
      <c r="F11484" s="29"/>
      <c r="G11484" s="24"/>
      <c r="H11484" s="24"/>
    </row>
    <row r="11485" spans="2:8">
      <c r="B11485" s="24"/>
      <c r="C11485" s="24"/>
      <c r="D11485" s="24"/>
      <c r="E11485" s="24"/>
      <c r="F11485" s="29"/>
      <c r="G11485" s="24"/>
      <c r="H11485" s="24"/>
    </row>
    <row r="11486" spans="2:8">
      <c r="B11486" s="24"/>
      <c r="C11486" s="24"/>
      <c r="D11486" s="24"/>
      <c r="E11486" s="24"/>
      <c r="F11486" s="29"/>
      <c r="G11486" s="24"/>
      <c r="H11486" s="24"/>
    </row>
    <row r="11487" spans="2:8">
      <c r="B11487" s="24"/>
      <c r="C11487" s="24"/>
      <c r="D11487" s="24"/>
      <c r="E11487" s="24"/>
      <c r="F11487" s="29"/>
      <c r="G11487" s="24"/>
      <c r="H11487" s="24"/>
    </row>
    <row r="11488" spans="2:8">
      <c r="B11488" s="24"/>
      <c r="C11488" s="24"/>
      <c r="D11488" s="24"/>
      <c r="E11488" s="24"/>
      <c r="F11488" s="29"/>
      <c r="G11488" s="24"/>
      <c r="H11488" s="24"/>
    </row>
    <row r="11489" spans="2:8">
      <c r="B11489" s="24"/>
      <c r="C11489" s="24"/>
      <c r="D11489" s="24"/>
      <c r="E11489" s="24"/>
      <c r="F11489" s="29"/>
      <c r="G11489" s="24"/>
      <c r="H11489" s="24"/>
    </row>
    <row r="11490" spans="2:8">
      <c r="B11490" s="24"/>
      <c r="C11490" s="24"/>
      <c r="D11490" s="24"/>
      <c r="E11490" s="24"/>
      <c r="F11490" s="29"/>
      <c r="G11490" s="24"/>
      <c r="H11490" s="24"/>
    </row>
    <row r="11491" spans="2:8">
      <c r="B11491" s="24"/>
      <c r="C11491" s="24"/>
      <c r="D11491" s="24"/>
      <c r="E11491" s="24"/>
      <c r="F11491" s="29"/>
      <c r="G11491" s="24"/>
      <c r="H11491" s="24"/>
    </row>
    <row r="11492" spans="2:8">
      <c r="B11492" s="24"/>
      <c r="C11492" s="24"/>
      <c r="D11492" s="24"/>
      <c r="E11492" s="24"/>
      <c r="F11492" s="29"/>
      <c r="G11492" s="24"/>
      <c r="H11492" s="24"/>
    </row>
    <row r="11493" spans="2:8">
      <c r="B11493" s="24"/>
      <c r="C11493" s="24"/>
      <c r="D11493" s="24"/>
      <c r="E11493" s="24"/>
      <c r="F11493" s="29"/>
      <c r="G11493" s="24"/>
      <c r="H11493" s="24"/>
    </row>
    <row r="11494" spans="2:8">
      <c r="B11494" s="24"/>
      <c r="C11494" s="24"/>
      <c r="D11494" s="24"/>
      <c r="E11494" s="24"/>
      <c r="F11494" s="29"/>
      <c r="G11494" s="24"/>
      <c r="H11494" s="24"/>
    </row>
    <row r="11495" spans="2:8">
      <c r="B11495" s="24"/>
      <c r="C11495" s="24"/>
      <c r="D11495" s="24"/>
      <c r="E11495" s="24"/>
      <c r="F11495" s="29"/>
      <c r="G11495" s="24"/>
      <c r="H11495" s="24"/>
    </row>
    <row r="11496" spans="2:8">
      <c r="B11496" s="24"/>
      <c r="C11496" s="24"/>
      <c r="D11496" s="24"/>
      <c r="E11496" s="24"/>
      <c r="F11496" s="29"/>
      <c r="G11496" s="24"/>
      <c r="H11496" s="24"/>
    </row>
    <row r="11497" spans="2:8">
      <c r="B11497" s="24"/>
      <c r="C11497" s="24"/>
      <c r="D11497" s="24"/>
      <c r="E11497" s="24"/>
      <c r="F11497" s="29"/>
      <c r="G11497" s="24"/>
      <c r="H11497" s="24"/>
    </row>
    <row r="11498" spans="2:8">
      <c r="B11498" s="24"/>
      <c r="C11498" s="24"/>
      <c r="D11498" s="24"/>
      <c r="E11498" s="24"/>
      <c r="F11498" s="29"/>
      <c r="G11498" s="24"/>
      <c r="H11498" s="24"/>
    </row>
    <row r="11499" spans="2:8">
      <c r="B11499" s="24"/>
      <c r="C11499" s="24"/>
      <c r="D11499" s="24"/>
      <c r="E11499" s="24"/>
      <c r="F11499" s="29"/>
      <c r="G11499" s="24"/>
      <c r="H11499" s="24"/>
    </row>
    <row r="11500" spans="2:8">
      <c r="B11500" s="24"/>
      <c r="C11500" s="24"/>
      <c r="D11500" s="24"/>
      <c r="E11500" s="24"/>
      <c r="F11500" s="29"/>
      <c r="G11500" s="24"/>
      <c r="H11500" s="24"/>
    </row>
    <row r="11501" spans="2:8">
      <c r="B11501" s="24"/>
      <c r="C11501" s="24"/>
      <c r="D11501" s="24"/>
      <c r="E11501" s="24"/>
      <c r="F11501" s="29"/>
      <c r="G11501" s="24"/>
      <c r="H11501" s="24"/>
    </row>
    <row r="11502" spans="2:8">
      <c r="B11502" s="24"/>
      <c r="C11502" s="24"/>
      <c r="D11502" s="24"/>
      <c r="E11502" s="24"/>
      <c r="F11502" s="29"/>
      <c r="G11502" s="24"/>
      <c r="H11502" s="24"/>
    </row>
    <row r="11503" spans="2:8">
      <c r="B11503" s="24"/>
      <c r="C11503" s="24"/>
      <c r="D11503" s="24"/>
      <c r="E11503" s="24"/>
      <c r="F11503" s="29"/>
      <c r="G11503" s="24"/>
      <c r="H11503" s="24"/>
    </row>
    <row r="11504" spans="2:8">
      <c r="B11504" s="24"/>
      <c r="C11504" s="24"/>
      <c r="D11504" s="24"/>
      <c r="E11504" s="24"/>
      <c r="F11504" s="29"/>
      <c r="G11504" s="24"/>
      <c r="H11504" s="24"/>
    </row>
    <row r="11505" spans="2:8">
      <c r="B11505" s="24"/>
      <c r="C11505" s="24"/>
      <c r="D11505" s="24"/>
      <c r="E11505" s="24"/>
      <c r="F11505" s="29"/>
      <c r="G11505" s="24"/>
      <c r="H11505" s="24"/>
    </row>
    <row r="11506" spans="2:8">
      <c r="B11506" s="24"/>
      <c r="C11506" s="24"/>
      <c r="D11506" s="24"/>
      <c r="E11506" s="24"/>
      <c r="F11506" s="29"/>
      <c r="G11506" s="24"/>
      <c r="H11506" s="24"/>
    </row>
    <row r="11507" spans="2:8">
      <c r="B11507" s="24"/>
      <c r="C11507" s="24"/>
      <c r="D11507" s="24"/>
      <c r="E11507" s="24"/>
      <c r="F11507" s="29"/>
      <c r="G11507" s="24"/>
      <c r="H11507" s="24"/>
    </row>
    <row r="11508" spans="2:8">
      <c r="B11508" s="24"/>
      <c r="C11508" s="24"/>
      <c r="D11508" s="24"/>
      <c r="E11508" s="24"/>
      <c r="F11508" s="29"/>
      <c r="G11508" s="24"/>
      <c r="H11508" s="24"/>
    </row>
    <row r="11509" spans="2:8">
      <c r="B11509" s="24"/>
      <c r="C11509" s="24"/>
      <c r="D11509" s="24"/>
      <c r="E11509" s="24"/>
      <c r="F11509" s="29"/>
      <c r="G11509" s="24"/>
      <c r="H11509" s="24"/>
    </row>
    <row r="11510" spans="2:8">
      <c r="B11510" s="24"/>
      <c r="C11510" s="24"/>
      <c r="D11510" s="24"/>
      <c r="E11510" s="24"/>
      <c r="F11510" s="29"/>
      <c r="G11510" s="24"/>
      <c r="H11510" s="24"/>
    </row>
    <row r="11511" spans="2:8">
      <c r="B11511" s="24"/>
      <c r="C11511" s="24"/>
      <c r="D11511" s="24"/>
      <c r="E11511" s="24"/>
      <c r="F11511" s="29"/>
      <c r="G11511" s="24"/>
      <c r="H11511" s="24"/>
    </row>
    <row r="11512" spans="2:8">
      <c r="B11512" s="24"/>
      <c r="C11512" s="24"/>
      <c r="D11512" s="24"/>
      <c r="E11512" s="24"/>
      <c r="F11512" s="29"/>
      <c r="G11512" s="24"/>
      <c r="H11512" s="24"/>
    </row>
    <row r="11513" spans="2:8">
      <c r="B11513" s="24"/>
      <c r="C11513" s="24"/>
      <c r="D11513" s="24"/>
      <c r="E11513" s="24"/>
      <c r="F11513" s="29"/>
      <c r="G11513" s="24"/>
      <c r="H11513" s="24"/>
    </row>
    <row r="11514" spans="2:8">
      <c r="B11514" s="24"/>
      <c r="C11514" s="24"/>
      <c r="D11514" s="24"/>
      <c r="E11514" s="24"/>
      <c r="F11514" s="29"/>
      <c r="G11514" s="24"/>
      <c r="H11514" s="24"/>
    </row>
    <row r="11515" spans="2:8">
      <c r="B11515" s="24"/>
      <c r="C11515" s="24"/>
      <c r="D11515" s="24"/>
      <c r="E11515" s="24"/>
      <c r="F11515" s="29"/>
      <c r="G11515" s="24"/>
      <c r="H11515" s="24"/>
    </row>
    <row r="11516" spans="2:8">
      <c r="B11516" s="24"/>
      <c r="C11516" s="24"/>
      <c r="D11516" s="24"/>
      <c r="E11516" s="24"/>
      <c r="F11516" s="29"/>
      <c r="G11516" s="24"/>
      <c r="H11516" s="24"/>
    </row>
    <row r="11517" spans="2:8">
      <c r="B11517" s="24"/>
      <c r="C11517" s="24"/>
      <c r="D11517" s="24"/>
      <c r="E11517" s="24"/>
      <c r="F11517" s="29"/>
      <c r="G11517" s="24"/>
      <c r="H11517" s="24"/>
    </row>
    <row r="11518" spans="2:8">
      <c r="B11518" s="24"/>
      <c r="C11518" s="24"/>
      <c r="D11518" s="24"/>
      <c r="E11518" s="24"/>
      <c r="F11518" s="29"/>
      <c r="G11518" s="24"/>
      <c r="H11518" s="24"/>
    </row>
    <row r="11519" spans="2:8">
      <c r="B11519" s="24"/>
      <c r="C11519" s="24"/>
      <c r="D11519" s="24"/>
      <c r="E11519" s="24"/>
      <c r="F11519" s="29"/>
      <c r="G11519" s="24"/>
      <c r="H11519" s="24"/>
    </row>
    <row r="11520" spans="2:8">
      <c r="B11520" s="24"/>
      <c r="C11520" s="24"/>
      <c r="D11520" s="24"/>
      <c r="E11520" s="24"/>
      <c r="F11520" s="29"/>
      <c r="G11520" s="24"/>
      <c r="H11520" s="24"/>
    </row>
    <row r="11521" spans="2:8">
      <c r="B11521" s="24"/>
      <c r="C11521" s="24"/>
      <c r="D11521" s="24"/>
      <c r="E11521" s="24"/>
      <c r="F11521" s="29"/>
      <c r="G11521" s="24"/>
      <c r="H11521" s="24"/>
    </row>
    <row r="11522" spans="2:8">
      <c r="B11522" s="24"/>
      <c r="C11522" s="24"/>
      <c r="D11522" s="24"/>
      <c r="E11522" s="24"/>
      <c r="F11522" s="29"/>
      <c r="G11522" s="24"/>
      <c r="H11522" s="24"/>
    </row>
    <row r="11523" spans="2:8">
      <c r="B11523" s="24"/>
      <c r="C11523" s="24"/>
      <c r="D11523" s="24"/>
      <c r="E11523" s="24"/>
      <c r="F11523" s="29"/>
      <c r="G11523" s="24"/>
      <c r="H11523" s="24"/>
    </row>
    <row r="11524" spans="2:8">
      <c r="B11524" s="24"/>
      <c r="C11524" s="24"/>
      <c r="D11524" s="24"/>
      <c r="E11524" s="24"/>
      <c r="F11524" s="29"/>
      <c r="G11524" s="24"/>
      <c r="H11524" s="24"/>
    </row>
    <row r="11525" spans="2:8">
      <c r="B11525" s="24"/>
      <c r="C11525" s="24"/>
      <c r="D11525" s="24"/>
      <c r="E11525" s="24"/>
      <c r="F11525" s="29"/>
      <c r="G11525" s="24"/>
      <c r="H11525" s="24"/>
    </row>
    <row r="11526" spans="2:8">
      <c r="B11526" s="24"/>
      <c r="C11526" s="24"/>
      <c r="D11526" s="24"/>
      <c r="E11526" s="24"/>
      <c r="F11526" s="29"/>
      <c r="G11526" s="24"/>
      <c r="H11526" s="24"/>
    </row>
    <row r="11527" spans="2:8">
      <c r="B11527" s="24"/>
      <c r="C11527" s="24"/>
      <c r="D11527" s="24"/>
      <c r="E11527" s="24"/>
      <c r="F11527" s="29"/>
      <c r="G11527" s="24"/>
      <c r="H11527" s="24"/>
    </row>
    <row r="11528" spans="2:8">
      <c r="B11528" s="24"/>
      <c r="C11528" s="24"/>
      <c r="D11528" s="24"/>
      <c r="E11528" s="24"/>
      <c r="F11528" s="29"/>
      <c r="G11528" s="24"/>
      <c r="H11528" s="24"/>
    </row>
    <row r="11529" spans="2:8">
      <c r="B11529" s="24"/>
      <c r="C11529" s="24"/>
      <c r="D11529" s="24"/>
      <c r="E11529" s="24"/>
      <c r="F11529" s="29"/>
      <c r="G11529" s="24"/>
      <c r="H11529" s="24"/>
    </row>
    <row r="11530" spans="2:8">
      <c r="B11530" s="24"/>
      <c r="C11530" s="24"/>
      <c r="D11530" s="24"/>
      <c r="E11530" s="24"/>
      <c r="F11530" s="29"/>
      <c r="G11530" s="24"/>
      <c r="H11530" s="24"/>
    </row>
    <row r="11531" spans="2:8">
      <c r="B11531" s="24"/>
      <c r="C11531" s="24"/>
      <c r="D11531" s="24"/>
      <c r="E11531" s="24"/>
      <c r="F11531" s="29"/>
      <c r="G11531" s="24"/>
      <c r="H11531" s="24"/>
    </row>
    <row r="11532" spans="2:8">
      <c r="B11532" s="24"/>
      <c r="C11532" s="24"/>
      <c r="D11532" s="24"/>
      <c r="E11532" s="24"/>
      <c r="F11532" s="29"/>
      <c r="G11532" s="24"/>
      <c r="H11532" s="24"/>
    </row>
    <row r="11533" spans="2:8">
      <c r="B11533" s="24"/>
      <c r="C11533" s="24"/>
      <c r="D11533" s="24"/>
      <c r="E11533" s="24"/>
      <c r="F11533" s="29"/>
      <c r="G11533" s="24"/>
      <c r="H11533" s="24"/>
    </row>
    <row r="11534" spans="2:8">
      <c r="B11534" s="24"/>
      <c r="C11534" s="24"/>
      <c r="D11534" s="24"/>
      <c r="E11534" s="24"/>
      <c r="F11534" s="29"/>
      <c r="G11534" s="24"/>
      <c r="H11534" s="24"/>
    </row>
    <row r="11535" spans="2:8">
      <c r="B11535" s="24"/>
      <c r="C11535" s="24"/>
      <c r="D11535" s="24"/>
      <c r="E11535" s="24"/>
      <c r="F11535" s="29"/>
      <c r="G11535" s="24"/>
      <c r="H11535" s="24"/>
    </row>
    <row r="11536" spans="2:8">
      <c r="B11536" s="24"/>
      <c r="C11536" s="24"/>
      <c r="D11536" s="24"/>
      <c r="E11536" s="24"/>
      <c r="F11536" s="29"/>
      <c r="G11536" s="24"/>
      <c r="H11536" s="24"/>
    </row>
    <row r="11537" spans="2:8">
      <c r="B11537" s="24"/>
      <c r="C11537" s="24"/>
      <c r="D11537" s="24"/>
      <c r="E11537" s="24"/>
      <c r="F11537" s="29"/>
      <c r="G11537" s="24"/>
      <c r="H11537" s="24"/>
    </row>
    <row r="11538" spans="2:8">
      <c r="B11538" s="24"/>
      <c r="C11538" s="24"/>
      <c r="D11538" s="24"/>
      <c r="E11538" s="24"/>
      <c r="F11538" s="29"/>
      <c r="G11538" s="24"/>
      <c r="H11538" s="24"/>
    </row>
    <row r="11539" spans="2:8">
      <c r="B11539" s="24"/>
      <c r="C11539" s="24"/>
      <c r="D11539" s="24"/>
      <c r="E11539" s="24"/>
      <c r="F11539" s="29"/>
      <c r="G11539" s="24"/>
      <c r="H11539" s="24"/>
    </row>
    <row r="11540" spans="2:8">
      <c r="B11540" s="24"/>
      <c r="C11540" s="24"/>
      <c r="D11540" s="24"/>
      <c r="E11540" s="24"/>
      <c r="F11540" s="29"/>
      <c r="G11540" s="24"/>
      <c r="H11540" s="24"/>
    </row>
    <row r="11541" spans="2:8">
      <c r="B11541" s="24"/>
      <c r="C11541" s="24"/>
      <c r="D11541" s="24"/>
      <c r="E11541" s="24"/>
      <c r="F11541" s="29"/>
      <c r="G11541" s="24"/>
      <c r="H11541" s="24"/>
    </row>
    <row r="11542" spans="2:8">
      <c r="B11542" s="24"/>
      <c r="C11542" s="24"/>
      <c r="D11542" s="24"/>
      <c r="E11542" s="24"/>
      <c r="F11542" s="29"/>
      <c r="G11542" s="24"/>
      <c r="H11542" s="24"/>
    </row>
    <row r="11543" spans="2:8">
      <c r="B11543" s="24"/>
      <c r="C11543" s="24"/>
      <c r="D11543" s="24"/>
      <c r="E11543" s="24"/>
      <c r="F11543" s="29"/>
      <c r="G11543" s="24"/>
      <c r="H11543" s="24"/>
    </row>
    <row r="11544" spans="2:8">
      <c r="B11544" s="24"/>
      <c r="C11544" s="24"/>
      <c r="D11544" s="24"/>
      <c r="E11544" s="24"/>
      <c r="F11544" s="29"/>
      <c r="G11544" s="24"/>
      <c r="H11544" s="24"/>
    </row>
    <row r="11545" spans="2:8">
      <c r="B11545" s="24"/>
      <c r="C11545" s="24"/>
      <c r="D11545" s="24"/>
      <c r="E11545" s="24"/>
      <c r="F11545" s="29"/>
      <c r="G11545" s="24"/>
      <c r="H11545" s="24"/>
    </row>
    <row r="11546" spans="2:8">
      <c r="B11546" s="24"/>
      <c r="C11546" s="24"/>
      <c r="D11546" s="24"/>
      <c r="E11546" s="24"/>
      <c r="F11546" s="29"/>
      <c r="G11546" s="24"/>
      <c r="H11546" s="24"/>
    </row>
    <row r="11547" spans="2:8">
      <c r="B11547" s="24"/>
      <c r="C11547" s="24"/>
      <c r="D11547" s="24"/>
      <c r="E11547" s="24"/>
      <c r="F11547" s="29"/>
      <c r="G11547" s="24"/>
      <c r="H11547" s="24"/>
    </row>
    <row r="11548" spans="2:8">
      <c r="B11548" s="24"/>
      <c r="C11548" s="24"/>
      <c r="D11548" s="24"/>
      <c r="E11548" s="24"/>
      <c r="F11548" s="29"/>
      <c r="G11548" s="24"/>
      <c r="H11548" s="24"/>
    </row>
    <row r="11549" spans="2:8">
      <c r="B11549" s="24"/>
      <c r="C11549" s="24"/>
      <c r="D11549" s="24"/>
      <c r="E11549" s="24"/>
      <c r="F11549" s="29"/>
      <c r="G11549" s="24"/>
      <c r="H11549" s="24"/>
    </row>
    <row r="11550" spans="2:8">
      <c r="B11550" s="24"/>
      <c r="C11550" s="24"/>
      <c r="D11550" s="24"/>
      <c r="E11550" s="24"/>
      <c r="F11550" s="29"/>
      <c r="G11550" s="24"/>
      <c r="H11550" s="24"/>
    </row>
    <row r="11551" spans="2:8">
      <c r="B11551" s="24"/>
      <c r="C11551" s="24"/>
      <c r="D11551" s="24"/>
      <c r="E11551" s="24"/>
      <c r="F11551" s="29"/>
      <c r="G11551" s="24"/>
      <c r="H11551" s="24"/>
    </row>
    <row r="11552" spans="2:8">
      <c r="B11552" s="24"/>
      <c r="C11552" s="24"/>
      <c r="D11552" s="24"/>
      <c r="E11552" s="24"/>
      <c r="F11552" s="29"/>
      <c r="G11552" s="24"/>
      <c r="H11552" s="24"/>
    </row>
    <row r="11553" spans="2:8">
      <c r="B11553" s="24"/>
      <c r="C11553" s="24"/>
      <c r="D11553" s="24"/>
      <c r="E11553" s="24"/>
      <c r="F11553" s="29"/>
      <c r="G11553" s="24"/>
      <c r="H11553" s="24"/>
    </row>
    <row r="11554" spans="2:8">
      <c r="B11554" s="24"/>
      <c r="C11554" s="24"/>
      <c r="D11554" s="24"/>
      <c r="E11554" s="24"/>
      <c r="F11554" s="29"/>
      <c r="G11554" s="24"/>
      <c r="H11554" s="24"/>
    </row>
    <row r="11555" spans="2:8">
      <c r="B11555" s="24"/>
      <c r="C11555" s="24"/>
      <c r="D11555" s="24"/>
      <c r="E11555" s="24"/>
      <c r="F11555" s="29"/>
      <c r="G11555" s="24"/>
      <c r="H11555" s="24"/>
    </row>
    <row r="11556" spans="2:8">
      <c r="B11556" s="24"/>
      <c r="C11556" s="24"/>
      <c r="D11556" s="24"/>
      <c r="E11556" s="24"/>
      <c r="F11556" s="29"/>
      <c r="G11556" s="24"/>
      <c r="H11556" s="24"/>
    </row>
    <row r="11557" spans="2:8">
      <c r="B11557" s="24"/>
      <c r="C11557" s="24"/>
      <c r="D11557" s="24"/>
      <c r="E11557" s="24"/>
      <c r="F11557" s="29"/>
      <c r="G11557" s="24"/>
      <c r="H11557" s="24"/>
    </row>
    <row r="11558" spans="2:8">
      <c r="B11558" s="24"/>
      <c r="C11558" s="24"/>
      <c r="D11558" s="24"/>
      <c r="E11558" s="24"/>
      <c r="F11558" s="29"/>
      <c r="G11558" s="24"/>
      <c r="H11558" s="24"/>
    </row>
    <row r="11559" spans="2:8">
      <c r="B11559" s="24"/>
      <c r="C11559" s="24"/>
      <c r="D11559" s="24"/>
      <c r="E11559" s="24"/>
      <c r="F11559" s="29"/>
      <c r="G11559" s="24"/>
      <c r="H11559" s="24"/>
    </row>
    <row r="11560" spans="2:8">
      <c r="B11560" s="24"/>
      <c r="C11560" s="24"/>
      <c r="D11560" s="24"/>
      <c r="E11560" s="24"/>
      <c r="F11560" s="29"/>
      <c r="G11560" s="24"/>
      <c r="H11560" s="24"/>
    </row>
    <row r="11561" spans="2:8">
      <c r="B11561" s="24"/>
      <c r="C11561" s="24"/>
      <c r="D11561" s="24"/>
      <c r="E11561" s="24"/>
      <c r="F11561" s="29"/>
      <c r="G11561" s="24"/>
      <c r="H11561" s="24"/>
    </row>
    <row r="11562" spans="2:8">
      <c r="B11562" s="24"/>
      <c r="C11562" s="24"/>
      <c r="D11562" s="24"/>
      <c r="E11562" s="24"/>
      <c r="F11562" s="29"/>
      <c r="G11562" s="24"/>
      <c r="H11562" s="24"/>
    </row>
    <row r="11563" spans="2:8">
      <c r="B11563" s="24"/>
      <c r="C11563" s="24"/>
      <c r="D11563" s="24"/>
      <c r="E11563" s="24"/>
      <c r="F11563" s="29"/>
      <c r="G11563" s="24"/>
      <c r="H11563" s="24"/>
    </row>
    <row r="11564" spans="2:8">
      <c r="B11564" s="24"/>
      <c r="C11564" s="24"/>
      <c r="D11564" s="24"/>
      <c r="E11564" s="24"/>
      <c r="F11564" s="29"/>
      <c r="G11564" s="24"/>
      <c r="H11564" s="24"/>
    </row>
    <row r="11565" spans="2:8">
      <c r="B11565" s="24"/>
      <c r="C11565" s="24"/>
      <c r="D11565" s="24"/>
      <c r="E11565" s="24"/>
      <c r="F11565" s="29"/>
      <c r="G11565" s="24"/>
      <c r="H11565" s="24"/>
    </row>
    <row r="11566" spans="2:8">
      <c r="B11566" s="24"/>
      <c r="C11566" s="24"/>
      <c r="D11566" s="24"/>
      <c r="E11566" s="24"/>
      <c r="F11566" s="29"/>
      <c r="G11566" s="24"/>
      <c r="H11566" s="24"/>
    </row>
    <row r="11567" spans="2:8">
      <c r="B11567" s="24"/>
      <c r="C11567" s="24"/>
      <c r="D11567" s="24"/>
      <c r="E11567" s="24"/>
      <c r="F11567" s="29"/>
      <c r="G11567" s="24"/>
      <c r="H11567" s="24"/>
    </row>
    <row r="11568" spans="2:8">
      <c r="B11568" s="24"/>
      <c r="C11568" s="24"/>
      <c r="D11568" s="24"/>
      <c r="E11568" s="24"/>
      <c r="F11568" s="29"/>
      <c r="G11568" s="24"/>
      <c r="H11568" s="24"/>
    </row>
    <row r="11569" spans="2:8">
      <c r="B11569" s="24"/>
      <c r="C11569" s="24"/>
      <c r="D11569" s="24"/>
      <c r="E11569" s="24"/>
      <c r="F11569" s="29"/>
      <c r="G11569" s="24"/>
      <c r="H11569" s="24"/>
    </row>
    <row r="11570" spans="2:8">
      <c r="B11570" s="24"/>
      <c r="C11570" s="24"/>
      <c r="D11570" s="24"/>
      <c r="E11570" s="24"/>
      <c r="F11570" s="29"/>
      <c r="G11570" s="24"/>
      <c r="H11570" s="24"/>
    </row>
    <row r="11571" spans="2:8">
      <c r="B11571" s="24"/>
      <c r="C11571" s="24"/>
      <c r="D11571" s="24"/>
      <c r="E11571" s="24"/>
      <c r="F11571" s="29"/>
      <c r="G11571" s="24"/>
      <c r="H11571" s="24"/>
    </row>
    <row r="11572" spans="2:8">
      <c r="B11572" s="24"/>
      <c r="C11572" s="24"/>
      <c r="D11572" s="24"/>
      <c r="E11572" s="24"/>
      <c r="F11572" s="29"/>
      <c r="G11572" s="24"/>
      <c r="H11572" s="24"/>
    </row>
    <row r="11573" spans="2:8">
      <c r="B11573" s="24"/>
      <c r="C11573" s="24"/>
      <c r="D11573" s="24"/>
      <c r="E11573" s="24"/>
      <c r="F11573" s="29"/>
      <c r="G11573" s="24"/>
      <c r="H11573" s="24"/>
    </row>
    <row r="11574" spans="2:8">
      <c r="B11574" s="24"/>
      <c r="C11574" s="24"/>
      <c r="D11574" s="24"/>
      <c r="E11574" s="24"/>
      <c r="F11574" s="29"/>
      <c r="G11574" s="24"/>
      <c r="H11574" s="24"/>
    </row>
    <row r="11575" spans="2:8">
      <c r="B11575" s="24"/>
      <c r="C11575" s="24"/>
      <c r="D11575" s="24"/>
      <c r="E11575" s="24"/>
      <c r="F11575" s="29"/>
      <c r="G11575" s="24"/>
      <c r="H11575" s="24"/>
    </row>
    <row r="11576" spans="2:8">
      <c r="B11576" s="24"/>
      <c r="C11576" s="24"/>
      <c r="D11576" s="24"/>
      <c r="E11576" s="24"/>
      <c r="F11576" s="29"/>
      <c r="G11576" s="24"/>
      <c r="H11576" s="24"/>
    </row>
    <row r="11577" spans="2:8">
      <c r="B11577" s="24"/>
      <c r="C11577" s="24"/>
      <c r="D11577" s="24"/>
      <c r="E11577" s="24"/>
      <c r="F11577" s="29"/>
      <c r="G11577" s="24"/>
      <c r="H11577" s="24"/>
    </row>
    <row r="11578" spans="2:8">
      <c r="B11578" s="24"/>
      <c r="C11578" s="24"/>
      <c r="D11578" s="24"/>
      <c r="E11578" s="24"/>
      <c r="F11578" s="29"/>
      <c r="G11578" s="24"/>
      <c r="H11578" s="24"/>
    </row>
    <row r="11579" spans="2:8">
      <c r="B11579" s="24"/>
      <c r="C11579" s="24"/>
      <c r="D11579" s="24"/>
      <c r="E11579" s="24"/>
      <c r="F11579" s="29"/>
      <c r="G11579" s="24"/>
      <c r="H11579" s="24"/>
    </row>
    <row r="11580" spans="2:8">
      <c r="B11580" s="24"/>
      <c r="C11580" s="24"/>
      <c r="D11580" s="24"/>
      <c r="E11580" s="24"/>
      <c r="F11580" s="29"/>
      <c r="G11580" s="24"/>
      <c r="H11580" s="24"/>
    </row>
    <row r="11581" spans="2:8">
      <c r="B11581" s="24"/>
      <c r="C11581" s="24"/>
      <c r="D11581" s="24"/>
      <c r="E11581" s="24"/>
      <c r="F11581" s="29"/>
      <c r="G11581" s="24"/>
      <c r="H11581" s="24"/>
    </row>
    <row r="11582" spans="2:8">
      <c r="B11582" s="24"/>
      <c r="C11582" s="24"/>
      <c r="D11582" s="24"/>
      <c r="E11582" s="24"/>
      <c r="F11582" s="29"/>
      <c r="G11582" s="24"/>
      <c r="H11582" s="24"/>
    </row>
    <row r="11583" spans="2:8">
      <c r="B11583" s="24"/>
      <c r="C11583" s="24"/>
      <c r="D11583" s="24"/>
      <c r="E11583" s="24"/>
      <c r="F11583" s="29"/>
      <c r="G11583" s="24"/>
      <c r="H11583" s="24"/>
    </row>
    <row r="11584" spans="2:8">
      <c r="B11584" s="24"/>
      <c r="C11584" s="24"/>
      <c r="D11584" s="24"/>
      <c r="E11584" s="24"/>
      <c r="F11584" s="29"/>
      <c r="G11584" s="24"/>
      <c r="H11584" s="24"/>
    </row>
    <row r="11585" spans="2:8">
      <c r="B11585" s="24"/>
      <c r="C11585" s="24"/>
      <c r="D11585" s="24"/>
      <c r="E11585" s="24"/>
      <c r="F11585" s="29"/>
      <c r="G11585" s="24"/>
      <c r="H11585" s="24"/>
    </row>
    <row r="11586" spans="2:8">
      <c r="B11586" s="24"/>
      <c r="C11586" s="24"/>
      <c r="D11586" s="24"/>
      <c r="E11586" s="24"/>
      <c r="F11586" s="29"/>
      <c r="G11586" s="24"/>
      <c r="H11586" s="24"/>
    </row>
    <row r="11587" spans="2:8">
      <c r="B11587" s="24"/>
      <c r="C11587" s="24"/>
      <c r="D11587" s="24"/>
      <c r="E11587" s="24"/>
      <c r="F11587" s="29"/>
      <c r="G11587" s="24"/>
      <c r="H11587" s="24"/>
    </row>
    <row r="11588" spans="2:8">
      <c r="B11588" s="24"/>
      <c r="C11588" s="24"/>
      <c r="D11588" s="24"/>
      <c r="E11588" s="24"/>
      <c r="F11588" s="29"/>
      <c r="G11588" s="24"/>
      <c r="H11588" s="24"/>
    </row>
    <row r="11589" spans="2:8">
      <c r="B11589" s="24"/>
      <c r="C11589" s="24"/>
      <c r="D11589" s="24"/>
      <c r="E11589" s="24"/>
      <c r="F11589" s="29"/>
      <c r="G11589" s="24"/>
      <c r="H11589" s="24"/>
    </row>
    <row r="11590" spans="2:8">
      <c r="B11590" s="24"/>
      <c r="C11590" s="24"/>
      <c r="D11590" s="24"/>
      <c r="E11590" s="24"/>
      <c r="F11590" s="29"/>
      <c r="G11590" s="24"/>
      <c r="H11590" s="24"/>
    </row>
    <row r="11591" spans="2:8">
      <c r="B11591" s="24"/>
      <c r="C11591" s="24"/>
      <c r="D11591" s="24"/>
      <c r="E11591" s="24"/>
      <c r="F11591" s="29"/>
      <c r="G11591" s="24"/>
      <c r="H11591" s="24"/>
    </row>
    <row r="11592" spans="2:8">
      <c r="B11592" s="24"/>
      <c r="C11592" s="24"/>
      <c r="D11592" s="24"/>
      <c r="E11592" s="24"/>
      <c r="F11592" s="29"/>
      <c r="G11592" s="24"/>
      <c r="H11592" s="24"/>
    </row>
    <row r="11593" spans="2:8">
      <c r="B11593" s="24"/>
      <c r="C11593" s="24"/>
      <c r="D11593" s="24"/>
      <c r="E11593" s="24"/>
      <c r="F11593" s="29"/>
      <c r="G11593" s="24"/>
      <c r="H11593" s="24"/>
    </row>
    <row r="11594" spans="2:8">
      <c r="B11594" s="24"/>
      <c r="C11594" s="24"/>
      <c r="D11594" s="24"/>
      <c r="E11594" s="24"/>
      <c r="F11594" s="29"/>
      <c r="G11594" s="24"/>
      <c r="H11594" s="24"/>
    </row>
    <row r="11595" spans="2:8">
      <c r="B11595" s="24"/>
      <c r="C11595" s="24"/>
      <c r="D11595" s="24"/>
      <c r="E11595" s="24"/>
      <c r="F11595" s="29"/>
      <c r="G11595" s="24"/>
      <c r="H11595" s="24"/>
    </row>
    <row r="11596" spans="2:8">
      <c r="B11596" s="24"/>
      <c r="C11596" s="24"/>
      <c r="D11596" s="24"/>
      <c r="E11596" s="24"/>
      <c r="F11596" s="29"/>
      <c r="G11596" s="24"/>
      <c r="H11596" s="24"/>
    </row>
    <row r="11597" spans="2:8">
      <c r="B11597" s="24"/>
      <c r="C11597" s="24"/>
      <c r="D11597" s="24"/>
      <c r="E11597" s="24"/>
      <c r="F11597" s="29"/>
      <c r="G11597" s="24"/>
      <c r="H11597" s="24"/>
    </row>
    <row r="11598" spans="2:8">
      <c r="B11598" s="24"/>
      <c r="C11598" s="24"/>
      <c r="D11598" s="24"/>
      <c r="E11598" s="24"/>
      <c r="F11598" s="29"/>
      <c r="G11598" s="24"/>
      <c r="H11598" s="24"/>
    </row>
    <row r="11599" spans="2:8">
      <c r="B11599" s="24"/>
      <c r="C11599" s="24"/>
      <c r="D11599" s="24"/>
      <c r="E11599" s="24"/>
      <c r="F11599" s="29"/>
      <c r="G11599" s="24"/>
      <c r="H11599" s="24"/>
    </row>
    <row r="11600" spans="2:8">
      <c r="B11600" s="24"/>
      <c r="C11600" s="24"/>
      <c r="D11600" s="24"/>
      <c r="E11600" s="24"/>
      <c r="F11600" s="29"/>
      <c r="G11600" s="24"/>
      <c r="H11600" s="24"/>
    </row>
    <row r="11601" spans="2:8">
      <c r="B11601" s="24"/>
      <c r="C11601" s="24"/>
      <c r="D11601" s="24"/>
      <c r="E11601" s="24"/>
      <c r="F11601" s="29"/>
      <c r="G11601" s="24"/>
      <c r="H11601" s="24"/>
    </row>
    <row r="11602" spans="2:8">
      <c r="B11602" s="24"/>
      <c r="C11602" s="24"/>
      <c r="D11602" s="24"/>
      <c r="E11602" s="24"/>
      <c r="F11602" s="29"/>
      <c r="G11602" s="24"/>
      <c r="H11602" s="24"/>
    </row>
    <row r="11603" spans="2:8">
      <c r="B11603" s="24"/>
      <c r="C11603" s="24"/>
      <c r="D11603" s="24"/>
      <c r="E11603" s="24"/>
      <c r="F11603" s="29"/>
      <c r="G11603" s="24"/>
      <c r="H11603" s="24"/>
    </row>
    <row r="11604" spans="2:8">
      <c r="B11604" s="24"/>
      <c r="C11604" s="24"/>
      <c r="D11604" s="24"/>
      <c r="E11604" s="24"/>
      <c r="F11604" s="29"/>
      <c r="G11604" s="24"/>
      <c r="H11604" s="24"/>
    </row>
    <row r="11605" spans="2:8">
      <c r="B11605" s="24"/>
      <c r="C11605" s="24"/>
      <c r="D11605" s="24"/>
      <c r="E11605" s="24"/>
      <c r="F11605" s="29"/>
      <c r="G11605" s="24"/>
      <c r="H11605" s="24"/>
    </row>
    <row r="11606" spans="2:8">
      <c r="B11606" s="24"/>
      <c r="C11606" s="24"/>
      <c r="D11606" s="24"/>
      <c r="E11606" s="24"/>
      <c r="F11606" s="29"/>
      <c r="G11606" s="24"/>
      <c r="H11606" s="24"/>
    </row>
    <row r="11607" spans="2:8">
      <c r="B11607" s="24"/>
      <c r="C11607" s="24"/>
      <c r="D11607" s="24"/>
      <c r="E11607" s="24"/>
      <c r="F11607" s="29"/>
      <c r="G11607" s="24"/>
      <c r="H11607" s="24"/>
    </row>
    <row r="11608" spans="2:8">
      <c r="B11608" s="24"/>
      <c r="C11608" s="24"/>
      <c r="D11608" s="24"/>
      <c r="E11608" s="24"/>
      <c r="F11608" s="29"/>
      <c r="G11608" s="24"/>
      <c r="H11608" s="24"/>
    </row>
    <row r="11609" spans="2:8">
      <c r="B11609" s="24"/>
      <c r="C11609" s="24"/>
      <c r="D11609" s="24"/>
      <c r="E11609" s="24"/>
      <c r="F11609" s="29"/>
      <c r="G11609" s="24"/>
      <c r="H11609" s="24"/>
    </row>
    <row r="11610" spans="2:8">
      <c r="B11610" s="24"/>
      <c r="C11610" s="24"/>
      <c r="D11610" s="24"/>
      <c r="E11610" s="24"/>
      <c r="F11610" s="29"/>
      <c r="G11610" s="24"/>
      <c r="H11610" s="24"/>
    </row>
    <row r="11611" spans="2:8">
      <c r="B11611" s="24"/>
      <c r="C11611" s="24"/>
      <c r="D11611" s="24"/>
      <c r="E11611" s="24"/>
      <c r="F11611" s="29"/>
      <c r="G11611" s="24"/>
      <c r="H11611" s="24"/>
    </row>
    <row r="11612" spans="2:8">
      <c r="B11612" s="24"/>
      <c r="C11612" s="24"/>
      <c r="D11612" s="24"/>
      <c r="E11612" s="24"/>
      <c r="F11612" s="29"/>
      <c r="G11612" s="24"/>
      <c r="H11612" s="24"/>
    </row>
    <row r="11613" spans="2:8">
      <c r="B11613" s="24"/>
      <c r="C11613" s="24"/>
      <c r="D11613" s="24"/>
      <c r="E11613" s="24"/>
      <c r="F11613" s="29"/>
      <c r="G11613" s="24"/>
      <c r="H11613" s="24"/>
    </row>
    <row r="11614" spans="2:8">
      <c r="B11614" s="24"/>
      <c r="C11614" s="24"/>
      <c r="D11614" s="24"/>
      <c r="E11614" s="24"/>
      <c r="F11614" s="29"/>
      <c r="G11614" s="24"/>
      <c r="H11614" s="24"/>
    </row>
    <row r="11615" spans="2:8">
      <c r="B11615" s="24"/>
      <c r="C11615" s="24"/>
      <c r="D11615" s="24"/>
      <c r="E11615" s="24"/>
      <c r="F11615" s="29"/>
      <c r="G11615" s="24"/>
      <c r="H11615" s="24"/>
    </row>
    <row r="11616" spans="2:8">
      <c r="B11616" s="24"/>
      <c r="C11616" s="24"/>
      <c r="D11616" s="24"/>
      <c r="E11616" s="24"/>
      <c r="F11616" s="29"/>
      <c r="G11616" s="24"/>
      <c r="H11616" s="24"/>
    </row>
    <row r="11617" spans="2:8">
      <c r="B11617" s="24"/>
      <c r="C11617" s="24"/>
      <c r="D11617" s="24"/>
      <c r="E11617" s="24"/>
      <c r="F11617" s="29"/>
      <c r="G11617" s="24"/>
      <c r="H11617" s="24"/>
    </row>
    <row r="11618" spans="2:8">
      <c r="B11618" s="24"/>
      <c r="C11618" s="24"/>
      <c r="D11618" s="24"/>
      <c r="E11618" s="24"/>
      <c r="F11618" s="29"/>
      <c r="G11618" s="24"/>
      <c r="H11618" s="24"/>
    </row>
    <row r="11619" spans="2:8">
      <c r="B11619" s="24"/>
      <c r="C11619" s="24"/>
      <c r="D11619" s="24"/>
      <c r="E11619" s="24"/>
      <c r="F11619" s="29"/>
      <c r="G11619" s="24"/>
      <c r="H11619" s="24"/>
    </row>
    <row r="11620" spans="2:8">
      <c r="B11620" s="24"/>
      <c r="C11620" s="24"/>
      <c r="D11620" s="24"/>
      <c r="E11620" s="24"/>
      <c r="F11620" s="29"/>
      <c r="G11620" s="24"/>
      <c r="H11620" s="24"/>
    </row>
    <row r="11621" spans="2:8">
      <c r="B11621" s="24"/>
      <c r="C11621" s="24"/>
      <c r="D11621" s="24"/>
      <c r="E11621" s="24"/>
      <c r="F11621" s="29"/>
      <c r="G11621" s="24"/>
      <c r="H11621" s="24"/>
    </row>
    <row r="11622" spans="2:8">
      <c r="B11622" s="24"/>
      <c r="C11622" s="24"/>
      <c r="D11622" s="24"/>
      <c r="E11622" s="24"/>
      <c r="F11622" s="29"/>
      <c r="G11622" s="24"/>
      <c r="H11622" s="24"/>
    </row>
    <row r="11623" spans="2:8">
      <c r="B11623" s="24"/>
      <c r="C11623" s="24"/>
      <c r="D11623" s="24"/>
      <c r="E11623" s="24"/>
      <c r="F11623" s="29"/>
      <c r="G11623" s="24"/>
      <c r="H11623" s="24"/>
    </row>
    <row r="11624" spans="2:8">
      <c r="B11624" s="24"/>
      <c r="C11624" s="24"/>
      <c r="D11624" s="24"/>
      <c r="E11624" s="24"/>
      <c r="F11624" s="29"/>
      <c r="G11624" s="24"/>
      <c r="H11624" s="24"/>
    </row>
    <row r="11625" spans="2:8">
      <c r="B11625" s="24"/>
      <c r="C11625" s="24"/>
      <c r="D11625" s="24"/>
      <c r="E11625" s="24"/>
      <c r="F11625" s="29"/>
      <c r="G11625" s="24"/>
      <c r="H11625" s="24"/>
    </row>
    <row r="11626" spans="2:8">
      <c r="B11626" s="24"/>
      <c r="C11626" s="24"/>
      <c r="D11626" s="24"/>
      <c r="E11626" s="24"/>
      <c r="F11626" s="29"/>
      <c r="G11626" s="24"/>
      <c r="H11626" s="24"/>
    </row>
    <row r="11627" spans="2:8">
      <c r="B11627" s="24"/>
      <c r="C11627" s="24"/>
      <c r="D11627" s="24"/>
      <c r="E11627" s="24"/>
      <c r="F11627" s="29"/>
      <c r="G11627" s="24"/>
      <c r="H11627" s="24"/>
    </row>
    <row r="11628" spans="2:8">
      <c r="B11628" s="24"/>
      <c r="C11628" s="24"/>
      <c r="D11628" s="24"/>
      <c r="E11628" s="24"/>
      <c r="F11628" s="29"/>
      <c r="G11628" s="24"/>
      <c r="H11628" s="24"/>
    </row>
    <row r="11629" spans="2:8">
      <c r="B11629" s="24"/>
      <c r="C11629" s="24"/>
      <c r="D11629" s="24"/>
      <c r="E11629" s="24"/>
      <c r="F11629" s="29"/>
      <c r="G11629" s="24"/>
      <c r="H11629" s="24"/>
    </row>
    <row r="11630" spans="2:8">
      <c r="B11630" s="24"/>
      <c r="C11630" s="24"/>
      <c r="D11630" s="24"/>
      <c r="E11630" s="24"/>
      <c r="F11630" s="29"/>
      <c r="G11630" s="24"/>
      <c r="H11630" s="24"/>
    </row>
    <row r="11631" spans="2:8">
      <c r="B11631" s="24"/>
      <c r="C11631" s="24"/>
      <c r="D11631" s="24"/>
      <c r="E11631" s="24"/>
      <c r="F11631" s="29"/>
      <c r="G11631" s="24"/>
      <c r="H11631" s="24"/>
    </row>
    <row r="11632" spans="2:8">
      <c r="B11632" s="24"/>
      <c r="C11632" s="24"/>
      <c r="D11632" s="24"/>
      <c r="E11632" s="24"/>
      <c r="F11632" s="29"/>
      <c r="G11632" s="24"/>
      <c r="H11632" s="24"/>
    </row>
    <row r="11633" spans="2:8">
      <c r="B11633" s="24"/>
      <c r="C11633" s="24"/>
      <c r="D11633" s="24"/>
      <c r="E11633" s="24"/>
      <c r="F11633" s="29"/>
      <c r="G11633" s="24"/>
      <c r="H11633" s="24"/>
    </row>
    <row r="11634" spans="2:8">
      <c r="B11634" s="24"/>
      <c r="C11634" s="24"/>
      <c r="D11634" s="24"/>
      <c r="E11634" s="24"/>
      <c r="F11634" s="29"/>
      <c r="G11634" s="24"/>
      <c r="H11634" s="24"/>
    </row>
    <row r="11635" spans="2:8">
      <c r="B11635" s="24"/>
      <c r="C11635" s="24"/>
      <c r="D11635" s="24"/>
      <c r="E11635" s="24"/>
      <c r="F11635" s="29"/>
      <c r="G11635" s="24"/>
      <c r="H11635" s="24"/>
    </row>
    <row r="11636" spans="2:8">
      <c r="B11636" s="24"/>
      <c r="C11636" s="24"/>
      <c r="D11636" s="24"/>
      <c r="E11636" s="24"/>
      <c r="F11636" s="29"/>
      <c r="G11636" s="24"/>
      <c r="H11636" s="24"/>
    </row>
    <row r="11637" spans="2:8">
      <c r="B11637" s="24"/>
      <c r="C11637" s="24"/>
      <c r="D11637" s="24"/>
      <c r="E11637" s="24"/>
      <c r="F11637" s="29"/>
      <c r="G11637" s="24"/>
      <c r="H11637" s="24"/>
    </row>
    <row r="11638" spans="2:8">
      <c r="B11638" s="24"/>
      <c r="C11638" s="24"/>
      <c r="D11638" s="24"/>
      <c r="E11638" s="24"/>
      <c r="F11638" s="29"/>
      <c r="G11638" s="24"/>
      <c r="H11638" s="24"/>
    </row>
    <row r="11639" spans="2:8">
      <c r="B11639" s="24"/>
      <c r="C11639" s="24"/>
      <c r="D11639" s="24"/>
      <c r="E11639" s="24"/>
      <c r="F11639" s="29"/>
      <c r="G11639" s="24"/>
      <c r="H11639" s="24"/>
    </row>
    <row r="11640" spans="2:8">
      <c r="B11640" s="24"/>
      <c r="C11640" s="24"/>
      <c r="D11640" s="24"/>
      <c r="E11640" s="24"/>
      <c r="F11640" s="29"/>
      <c r="G11640" s="24"/>
      <c r="H11640" s="24"/>
    </row>
    <row r="11641" spans="2:8">
      <c r="B11641" s="24"/>
      <c r="C11641" s="24"/>
      <c r="D11641" s="24"/>
      <c r="E11641" s="24"/>
      <c r="F11641" s="29"/>
      <c r="G11641" s="24"/>
      <c r="H11641" s="24"/>
    </row>
    <row r="11642" spans="2:8">
      <c r="B11642" s="24"/>
      <c r="C11642" s="24"/>
      <c r="D11642" s="24"/>
      <c r="E11642" s="24"/>
      <c r="F11642" s="29"/>
      <c r="G11642" s="24"/>
      <c r="H11642" s="24"/>
    </row>
    <row r="11643" spans="2:8">
      <c r="B11643" s="24"/>
      <c r="C11643" s="24"/>
      <c r="D11643" s="24"/>
      <c r="E11643" s="24"/>
      <c r="F11643" s="29"/>
      <c r="G11643" s="24"/>
      <c r="H11643" s="24"/>
    </row>
    <row r="11644" spans="2:8">
      <c r="B11644" s="24"/>
      <c r="C11644" s="24"/>
      <c r="D11644" s="24"/>
      <c r="E11644" s="24"/>
      <c r="F11644" s="29"/>
      <c r="G11644" s="24"/>
      <c r="H11644" s="24"/>
    </row>
    <row r="11645" spans="2:8">
      <c r="B11645" s="24"/>
      <c r="C11645" s="24"/>
      <c r="D11645" s="24"/>
      <c r="E11645" s="24"/>
      <c r="F11645" s="29"/>
      <c r="G11645" s="24"/>
      <c r="H11645" s="24"/>
    </row>
    <row r="11646" spans="2:8">
      <c r="B11646" s="24"/>
      <c r="C11646" s="24"/>
      <c r="D11646" s="24"/>
      <c r="E11646" s="24"/>
      <c r="F11646" s="29"/>
      <c r="G11646" s="24"/>
      <c r="H11646" s="24"/>
    </row>
    <row r="11647" spans="2:8">
      <c r="B11647" s="24"/>
      <c r="C11647" s="24"/>
      <c r="D11647" s="24"/>
      <c r="E11647" s="24"/>
      <c r="F11647" s="29"/>
      <c r="G11647" s="24"/>
      <c r="H11647" s="24"/>
    </row>
    <row r="11648" spans="2:8">
      <c r="B11648" s="24"/>
      <c r="C11648" s="24"/>
      <c r="D11648" s="24"/>
      <c r="E11648" s="24"/>
      <c r="F11648" s="29"/>
      <c r="G11648" s="24"/>
      <c r="H11648" s="24"/>
    </row>
    <row r="11649" spans="2:8">
      <c r="B11649" s="24"/>
      <c r="C11649" s="24"/>
      <c r="D11649" s="24"/>
      <c r="E11649" s="24"/>
      <c r="F11649" s="29"/>
      <c r="G11649" s="24"/>
      <c r="H11649" s="24"/>
    </row>
    <row r="11650" spans="2:8">
      <c r="B11650" s="24"/>
      <c r="C11650" s="24"/>
      <c r="D11650" s="24"/>
      <c r="E11650" s="24"/>
      <c r="F11650" s="29"/>
      <c r="G11650" s="24"/>
      <c r="H11650" s="24"/>
    </row>
    <row r="11651" spans="2:8">
      <c r="B11651" s="24"/>
      <c r="C11651" s="24"/>
      <c r="D11651" s="24"/>
      <c r="E11651" s="24"/>
      <c r="F11651" s="29"/>
      <c r="G11651" s="24"/>
      <c r="H11651" s="24"/>
    </row>
    <row r="11652" spans="2:8">
      <c r="B11652" s="24"/>
      <c r="C11652" s="24"/>
      <c r="D11652" s="24"/>
      <c r="E11652" s="24"/>
      <c r="F11652" s="29"/>
      <c r="G11652" s="24"/>
      <c r="H11652" s="24"/>
    </row>
    <row r="11653" spans="2:8">
      <c r="B11653" s="24"/>
      <c r="C11653" s="24"/>
      <c r="D11653" s="24"/>
      <c r="E11653" s="24"/>
      <c r="F11653" s="29"/>
      <c r="G11653" s="24"/>
      <c r="H11653" s="24"/>
    </row>
    <row r="11654" spans="2:8">
      <c r="B11654" s="24"/>
      <c r="C11654" s="24"/>
      <c r="D11654" s="24"/>
      <c r="E11654" s="24"/>
      <c r="F11654" s="29"/>
      <c r="G11654" s="24"/>
      <c r="H11654" s="24"/>
    </row>
    <row r="11655" spans="2:8">
      <c r="B11655" s="24"/>
      <c r="C11655" s="24"/>
      <c r="D11655" s="24"/>
      <c r="E11655" s="24"/>
      <c r="F11655" s="29"/>
      <c r="G11655" s="24"/>
      <c r="H11655" s="24"/>
    </row>
    <row r="11656" spans="2:8">
      <c r="B11656" s="24"/>
      <c r="C11656" s="24"/>
      <c r="D11656" s="24"/>
      <c r="E11656" s="24"/>
      <c r="F11656" s="29"/>
      <c r="G11656" s="24"/>
      <c r="H11656" s="24"/>
    </row>
    <row r="11657" spans="2:8">
      <c r="B11657" s="24"/>
      <c r="C11657" s="24"/>
      <c r="D11657" s="24"/>
      <c r="E11657" s="24"/>
      <c r="F11657" s="29"/>
      <c r="G11657" s="24"/>
      <c r="H11657" s="24"/>
    </row>
    <row r="11658" spans="2:8">
      <c r="B11658" s="24"/>
      <c r="C11658" s="24"/>
      <c r="D11658" s="24"/>
      <c r="E11658" s="24"/>
      <c r="F11658" s="29"/>
      <c r="G11658" s="24"/>
      <c r="H11658" s="24"/>
    </row>
    <row r="11659" spans="2:8">
      <c r="B11659" s="24"/>
      <c r="C11659" s="24"/>
      <c r="D11659" s="24"/>
      <c r="E11659" s="24"/>
      <c r="F11659" s="29"/>
      <c r="G11659" s="24"/>
      <c r="H11659" s="24"/>
    </row>
    <row r="11660" spans="2:8">
      <c r="B11660" s="24"/>
      <c r="C11660" s="24"/>
      <c r="D11660" s="24"/>
      <c r="E11660" s="24"/>
      <c r="F11660" s="29"/>
      <c r="G11660" s="24"/>
      <c r="H11660" s="24"/>
    </row>
    <row r="11661" spans="2:8">
      <c r="B11661" s="24"/>
      <c r="C11661" s="24"/>
      <c r="D11661" s="24"/>
      <c r="E11661" s="24"/>
      <c r="F11661" s="29"/>
      <c r="G11661" s="24"/>
      <c r="H11661" s="24"/>
    </row>
    <row r="11662" spans="2:8">
      <c r="B11662" s="24"/>
      <c r="C11662" s="24"/>
      <c r="D11662" s="24"/>
      <c r="E11662" s="24"/>
      <c r="F11662" s="29"/>
      <c r="G11662" s="24"/>
      <c r="H11662" s="24"/>
    </row>
    <row r="11663" spans="2:8">
      <c r="B11663" s="24"/>
      <c r="C11663" s="24"/>
      <c r="D11663" s="24"/>
      <c r="E11663" s="24"/>
      <c r="F11663" s="29"/>
      <c r="G11663" s="24"/>
      <c r="H11663" s="24"/>
    </row>
    <row r="11664" spans="2:8">
      <c r="B11664" s="24"/>
      <c r="C11664" s="24"/>
      <c r="D11664" s="24"/>
      <c r="E11664" s="24"/>
      <c r="F11664" s="29"/>
      <c r="G11664" s="24"/>
      <c r="H11664" s="24"/>
    </row>
    <row r="11665" spans="2:8">
      <c r="B11665" s="24"/>
      <c r="C11665" s="24"/>
      <c r="D11665" s="24"/>
      <c r="E11665" s="24"/>
      <c r="F11665" s="29"/>
      <c r="G11665" s="24"/>
      <c r="H11665" s="24"/>
    </row>
    <row r="11666" spans="2:8">
      <c r="B11666" s="24"/>
      <c r="C11666" s="24"/>
      <c r="D11666" s="24"/>
      <c r="E11666" s="24"/>
      <c r="F11666" s="29"/>
      <c r="G11666" s="24"/>
      <c r="H11666" s="24"/>
    </row>
    <row r="11667" spans="2:8">
      <c r="B11667" s="24"/>
      <c r="C11667" s="24"/>
      <c r="D11667" s="24"/>
      <c r="E11667" s="24"/>
      <c r="F11667" s="29"/>
      <c r="G11667" s="24"/>
      <c r="H11667" s="24"/>
    </row>
    <row r="11668" spans="2:8">
      <c r="B11668" s="24"/>
      <c r="C11668" s="24"/>
      <c r="D11668" s="24"/>
      <c r="E11668" s="24"/>
      <c r="F11668" s="29"/>
      <c r="G11668" s="24"/>
      <c r="H11668" s="24"/>
    </row>
    <row r="11669" spans="2:8">
      <c r="B11669" s="24"/>
      <c r="C11669" s="24"/>
      <c r="D11669" s="24"/>
      <c r="E11669" s="24"/>
      <c r="F11669" s="29"/>
      <c r="G11669" s="24"/>
      <c r="H11669" s="24"/>
    </row>
    <row r="11670" spans="2:8">
      <c r="B11670" s="24"/>
      <c r="C11670" s="24"/>
      <c r="D11670" s="24"/>
      <c r="E11670" s="24"/>
      <c r="F11670" s="29"/>
      <c r="G11670" s="24"/>
      <c r="H11670" s="24"/>
    </row>
    <row r="11671" spans="2:8">
      <c r="B11671" s="24"/>
      <c r="C11671" s="24"/>
      <c r="D11671" s="24"/>
      <c r="E11671" s="24"/>
      <c r="F11671" s="29"/>
      <c r="G11671" s="24"/>
      <c r="H11671" s="24"/>
    </row>
    <row r="11672" spans="2:8">
      <c r="B11672" s="24"/>
      <c r="C11672" s="24"/>
      <c r="D11672" s="24"/>
      <c r="E11672" s="24"/>
      <c r="F11672" s="29"/>
      <c r="G11672" s="24"/>
      <c r="H11672" s="24"/>
    </row>
    <row r="11673" spans="2:8">
      <c r="B11673" s="24"/>
      <c r="C11673" s="24"/>
      <c r="D11673" s="24"/>
      <c r="E11673" s="24"/>
      <c r="F11673" s="29"/>
      <c r="G11673" s="24"/>
      <c r="H11673" s="24"/>
    </row>
    <row r="11674" spans="2:8">
      <c r="B11674" s="24"/>
      <c r="C11674" s="24"/>
      <c r="D11674" s="24"/>
      <c r="E11674" s="24"/>
      <c r="F11674" s="29"/>
      <c r="G11674" s="24"/>
      <c r="H11674" s="24"/>
    </row>
    <row r="11675" spans="2:8">
      <c r="B11675" s="24"/>
      <c r="C11675" s="24"/>
      <c r="D11675" s="24"/>
      <c r="E11675" s="24"/>
      <c r="F11675" s="29"/>
      <c r="G11675" s="24"/>
      <c r="H11675" s="24"/>
    </row>
    <row r="11676" spans="2:8">
      <c r="B11676" s="24"/>
      <c r="C11676" s="24"/>
      <c r="D11676" s="24"/>
      <c r="E11676" s="24"/>
      <c r="F11676" s="29"/>
      <c r="G11676" s="24"/>
      <c r="H11676" s="24"/>
    </row>
    <row r="11677" spans="2:8">
      <c r="B11677" s="24"/>
      <c r="C11677" s="24"/>
      <c r="D11677" s="24"/>
      <c r="E11677" s="24"/>
      <c r="F11677" s="29"/>
      <c r="G11677" s="24"/>
      <c r="H11677" s="24"/>
    </row>
    <row r="11678" spans="2:8">
      <c r="B11678" s="24"/>
      <c r="C11678" s="24"/>
      <c r="D11678" s="24"/>
      <c r="E11678" s="24"/>
      <c r="F11678" s="29"/>
      <c r="G11678" s="24"/>
      <c r="H11678" s="24"/>
    </row>
    <row r="11679" spans="2:8">
      <c r="B11679" s="24"/>
      <c r="C11679" s="24"/>
      <c r="D11679" s="24"/>
      <c r="E11679" s="24"/>
      <c r="F11679" s="29"/>
      <c r="G11679" s="24"/>
      <c r="H11679" s="24"/>
    </row>
    <row r="11680" spans="2:8">
      <c r="B11680" s="24"/>
      <c r="C11680" s="24"/>
      <c r="D11680" s="24"/>
      <c r="E11680" s="24"/>
      <c r="F11680" s="29"/>
      <c r="G11680" s="24"/>
      <c r="H11680" s="24"/>
    </row>
    <row r="11681" spans="2:8">
      <c r="B11681" s="24"/>
      <c r="C11681" s="24"/>
      <c r="D11681" s="24"/>
      <c r="E11681" s="24"/>
      <c r="F11681" s="29"/>
      <c r="G11681" s="24"/>
      <c r="H11681" s="24"/>
    </row>
    <row r="11682" spans="2:8">
      <c r="B11682" s="24"/>
      <c r="C11682" s="24"/>
      <c r="D11682" s="24"/>
      <c r="E11682" s="24"/>
      <c r="F11682" s="29"/>
      <c r="G11682" s="24"/>
      <c r="H11682" s="24"/>
    </row>
    <row r="11683" spans="2:8">
      <c r="B11683" s="24"/>
      <c r="C11683" s="24"/>
      <c r="D11683" s="24"/>
      <c r="E11683" s="24"/>
      <c r="F11683" s="29"/>
      <c r="G11683" s="24"/>
      <c r="H11683" s="24"/>
    </row>
    <row r="11684" spans="2:8">
      <c r="B11684" s="24"/>
      <c r="C11684" s="24"/>
      <c r="D11684" s="24"/>
      <c r="E11684" s="24"/>
      <c r="F11684" s="29"/>
      <c r="G11684" s="24"/>
      <c r="H11684" s="24"/>
    </row>
    <row r="11685" spans="2:8">
      <c r="B11685" s="24"/>
      <c r="C11685" s="24"/>
      <c r="D11685" s="24"/>
      <c r="E11685" s="24"/>
      <c r="F11685" s="29"/>
      <c r="G11685" s="24"/>
      <c r="H11685" s="24"/>
    </row>
    <row r="11686" spans="2:8">
      <c r="B11686" s="24"/>
      <c r="C11686" s="24"/>
      <c r="D11686" s="24"/>
      <c r="E11686" s="24"/>
      <c r="F11686" s="29"/>
      <c r="G11686" s="24"/>
      <c r="H11686" s="24"/>
    </row>
    <row r="11687" spans="2:8">
      <c r="B11687" s="24"/>
      <c r="C11687" s="24"/>
      <c r="D11687" s="24"/>
      <c r="E11687" s="24"/>
      <c r="F11687" s="29"/>
      <c r="G11687" s="24"/>
      <c r="H11687" s="24"/>
    </row>
    <row r="11688" spans="2:8">
      <c r="B11688" s="24"/>
      <c r="C11688" s="24"/>
      <c r="D11688" s="24"/>
      <c r="E11688" s="24"/>
      <c r="F11688" s="29"/>
      <c r="G11688" s="24"/>
      <c r="H11688" s="24"/>
    </row>
    <row r="11689" spans="2:8">
      <c r="B11689" s="24"/>
      <c r="C11689" s="24"/>
      <c r="D11689" s="24"/>
      <c r="E11689" s="24"/>
      <c r="F11689" s="29"/>
      <c r="G11689" s="24"/>
      <c r="H11689" s="24"/>
    </row>
    <row r="11690" spans="2:8">
      <c r="B11690" s="24"/>
      <c r="C11690" s="24"/>
      <c r="D11690" s="24"/>
      <c r="E11690" s="24"/>
      <c r="F11690" s="29"/>
      <c r="G11690" s="24"/>
      <c r="H11690" s="24"/>
    </row>
    <row r="11691" spans="2:8">
      <c r="B11691" s="24"/>
      <c r="C11691" s="24"/>
      <c r="D11691" s="24"/>
      <c r="E11691" s="24"/>
      <c r="F11691" s="29"/>
      <c r="G11691" s="24"/>
      <c r="H11691" s="24"/>
    </row>
    <row r="11692" spans="2:8">
      <c r="B11692" s="24"/>
      <c r="C11692" s="24"/>
      <c r="D11692" s="24"/>
      <c r="E11692" s="24"/>
      <c r="F11692" s="29"/>
      <c r="G11692" s="24"/>
      <c r="H11692" s="24"/>
    </row>
    <row r="11693" spans="2:8">
      <c r="B11693" s="24"/>
      <c r="C11693" s="24"/>
      <c r="D11693" s="24"/>
      <c r="E11693" s="24"/>
      <c r="F11693" s="29"/>
      <c r="G11693" s="24"/>
      <c r="H11693" s="24"/>
    </row>
    <row r="11694" spans="2:8">
      <c r="B11694" s="24"/>
      <c r="C11694" s="24"/>
      <c r="D11694" s="24"/>
      <c r="E11694" s="24"/>
      <c r="F11694" s="29"/>
      <c r="G11694" s="24"/>
      <c r="H11694" s="24"/>
    </row>
    <row r="11695" spans="2:8">
      <c r="B11695" s="24"/>
      <c r="C11695" s="24"/>
      <c r="D11695" s="24"/>
      <c r="E11695" s="24"/>
      <c r="F11695" s="29"/>
      <c r="G11695" s="24"/>
      <c r="H11695" s="24"/>
    </row>
    <row r="11696" spans="2:8">
      <c r="B11696" s="24"/>
      <c r="C11696" s="24"/>
      <c r="D11696" s="24"/>
      <c r="E11696" s="24"/>
      <c r="F11696" s="29"/>
      <c r="G11696" s="24"/>
      <c r="H11696" s="24"/>
    </row>
    <row r="11697" spans="2:8">
      <c r="B11697" s="24"/>
      <c r="C11697" s="24"/>
      <c r="D11697" s="24"/>
      <c r="E11697" s="24"/>
      <c r="F11697" s="29"/>
      <c r="G11697" s="24"/>
      <c r="H11697" s="24"/>
    </row>
    <row r="11698" spans="2:8">
      <c r="B11698" s="24"/>
      <c r="C11698" s="24"/>
      <c r="D11698" s="24"/>
      <c r="E11698" s="24"/>
      <c r="F11698" s="29"/>
      <c r="G11698" s="24"/>
      <c r="H11698" s="24"/>
    </row>
    <row r="11699" spans="2:8">
      <c r="B11699" s="24"/>
      <c r="C11699" s="24"/>
      <c r="D11699" s="24"/>
      <c r="E11699" s="24"/>
      <c r="F11699" s="29"/>
      <c r="G11699" s="24"/>
      <c r="H11699" s="24"/>
    </row>
    <row r="11700" spans="2:8">
      <c r="B11700" s="24"/>
      <c r="C11700" s="24"/>
      <c r="D11700" s="24"/>
      <c r="E11700" s="24"/>
      <c r="F11700" s="29"/>
      <c r="G11700" s="24"/>
      <c r="H11700" s="24"/>
    </row>
    <row r="11701" spans="2:8">
      <c r="B11701" s="24"/>
      <c r="C11701" s="24"/>
      <c r="D11701" s="24"/>
      <c r="E11701" s="24"/>
      <c r="F11701" s="29"/>
      <c r="G11701" s="24"/>
      <c r="H11701" s="24"/>
    </row>
    <row r="11702" spans="2:8">
      <c r="B11702" s="24"/>
      <c r="C11702" s="24"/>
      <c r="D11702" s="24"/>
      <c r="E11702" s="24"/>
      <c r="F11702" s="29"/>
      <c r="G11702" s="24"/>
      <c r="H11702" s="24"/>
    </row>
    <row r="11703" spans="2:8">
      <c r="B11703" s="24"/>
      <c r="C11703" s="24"/>
      <c r="D11703" s="24"/>
      <c r="E11703" s="24"/>
      <c r="F11703" s="29"/>
      <c r="G11703" s="24"/>
      <c r="H11703" s="24"/>
    </row>
    <row r="11704" spans="2:8">
      <c r="B11704" s="24"/>
      <c r="C11704" s="24"/>
      <c r="D11704" s="24"/>
      <c r="E11704" s="24"/>
      <c r="F11704" s="29"/>
      <c r="G11704" s="24"/>
      <c r="H11704" s="24"/>
    </row>
    <row r="11705" spans="2:8">
      <c r="B11705" s="24"/>
      <c r="C11705" s="24"/>
      <c r="D11705" s="24"/>
      <c r="E11705" s="24"/>
      <c r="F11705" s="29"/>
      <c r="G11705" s="24"/>
      <c r="H11705" s="24"/>
    </row>
    <row r="11706" spans="2:8">
      <c r="B11706" s="24"/>
      <c r="C11706" s="24"/>
      <c r="D11706" s="24"/>
      <c r="E11706" s="24"/>
      <c r="F11706" s="29"/>
      <c r="G11706" s="24"/>
      <c r="H11706" s="24"/>
    </row>
    <row r="11707" spans="2:8">
      <c r="B11707" s="24"/>
      <c r="C11707" s="24"/>
      <c r="D11707" s="24"/>
      <c r="E11707" s="24"/>
      <c r="F11707" s="29"/>
      <c r="G11707" s="24"/>
      <c r="H11707" s="24"/>
    </row>
    <row r="11708" spans="2:8">
      <c r="B11708" s="24"/>
      <c r="C11708" s="24"/>
      <c r="D11708" s="24"/>
      <c r="E11708" s="24"/>
      <c r="F11708" s="29"/>
      <c r="G11708" s="24"/>
      <c r="H11708" s="24"/>
    </row>
    <row r="11709" spans="2:8">
      <c r="B11709" s="24"/>
      <c r="C11709" s="24"/>
      <c r="D11709" s="24"/>
      <c r="E11709" s="24"/>
      <c r="F11709" s="29"/>
      <c r="G11709" s="24"/>
      <c r="H11709" s="24"/>
    </row>
    <row r="11710" spans="2:8">
      <c r="B11710" s="24"/>
      <c r="C11710" s="24"/>
      <c r="D11710" s="24"/>
      <c r="E11710" s="24"/>
      <c r="F11710" s="29"/>
      <c r="G11710" s="24"/>
      <c r="H11710" s="24"/>
    </row>
    <row r="11711" spans="2:8">
      <c r="B11711" s="24"/>
      <c r="C11711" s="24"/>
      <c r="D11711" s="24"/>
      <c r="E11711" s="24"/>
      <c r="F11711" s="29"/>
      <c r="G11711" s="24"/>
      <c r="H11711" s="24"/>
    </row>
    <row r="11712" spans="2:8">
      <c r="B11712" s="24"/>
      <c r="C11712" s="24"/>
      <c r="D11712" s="24"/>
      <c r="E11712" s="24"/>
      <c r="F11712" s="29"/>
      <c r="G11712" s="24"/>
      <c r="H11712" s="24"/>
    </row>
    <row r="11713" spans="2:8">
      <c r="B11713" s="24"/>
      <c r="C11713" s="24"/>
      <c r="D11713" s="24"/>
      <c r="E11713" s="24"/>
      <c r="F11713" s="29"/>
      <c r="G11713" s="24"/>
      <c r="H11713" s="24"/>
    </row>
    <row r="11714" spans="2:8">
      <c r="B11714" s="24"/>
      <c r="C11714" s="24"/>
      <c r="D11714" s="24"/>
      <c r="E11714" s="24"/>
      <c r="F11714" s="29"/>
      <c r="G11714" s="24"/>
      <c r="H11714" s="24"/>
    </row>
    <row r="11715" spans="2:8">
      <c r="B11715" s="24"/>
      <c r="C11715" s="24"/>
      <c r="D11715" s="24"/>
      <c r="E11715" s="24"/>
      <c r="F11715" s="29"/>
      <c r="G11715" s="24"/>
      <c r="H11715" s="24"/>
    </row>
    <row r="11716" spans="2:8">
      <c r="B11716" s="24"/>
      <c r="C11716" s="24"/>
      <c r="D11716" s="24"/>
      <c r="E11716" s="24"/>
      <c r="F11716" s="29"/>
      <c r="G11716" s="24"/>
      <c r="H11716" s="24"/>
    </row>
    <row r="11717" spans="2:8">
      <c r="B11717" s="24"/>
      <c r="C11717" s="24"/>
      <c r="D11717" s="24"/>
      <c r="E11717" s="24"/>
      <c r="F11717" s="29"/>
      <c r="G11717" s="24"/>
      <c r="H11717" s="24"/>
    </row>
    <row r="11718" spans="2:8">
      <c r="B11718" s="24"/>
      <c r="C11718" s="24"/>
      <c r="D11718" s="24"/>
      <c r="E11718" s="24"/>
      <c r="F11718" s="29"/>
      <c r="G11718" s="24"/>
      <c r="H11718" s="24"/>
    </row>
    <row r="11719" spans="2:8">
      <c r="B11719" s="24"/>
      <c r="C11719" s="24"/>
      <c r="D11719" s="24"/>
      <c r="E11719" s="24"/>
      <c r="F11719" s="29"/>
      <c r="G11719" s="24"/>
      <c r="H11719" s="24"/>
    </row>
    <row r="11720" spans="2:8">
      <c r="B11720" s="24"/>
      <c r="C11720" s="24"/>
      <c r="D11720" s="24"/>
      <c r="E11720" s="24"/>
      <c r="F11720" s="29"/>
      <c r="G11720" s="24"/>
      <c r="H11720" s="24"/>
    </row>
    <row r="11721" spans="2:8">
      <c r="B11721" s="24"/>
      <c r="C11721" s="24"/>
      <c r="D11721" s="24"/>
      <c r="E11721" s="24"/>
      <c r="F11721" s="29"/>
      <c r="G11721" s="24"/>
      <c r="H11721" s="24"/>
    </row>
    <row r="11722" spans="2:8">
      <c r="B11722" s="24"/>
      <c r="C11722" s="24"/>
      <c r="D11722" s="24"/>
      <c r="E11722" s="24"/>
      <c r="F11722" s="29"/>
      <c r="G11722" s="24"/>
      <c r="H11722" s="24"/>
    </row>
    <row r="11723" spans="2:8">
      <c r="B11723" s="24"/>
      <c r="C11723" s="24"/>
      <c r="D11723" s="24"/>
      <c r="E11723" s="24"/>
      <c r="F11723" s="29"/>
      <c r="G11723" s="24"/>
      <c r="H11723" s="24"/>
    </row>
    <row r="11724" spans="2:8">
      <c r="B11724" s="24"/>
      <c r="C11724" s="24"/>
      <c r="D11724" s="24"/>
      <c r="E11724" s="24"/>
      <c r="F11724" s="29"/>
      <c r="G11724" s="24"/>
      <c r="H11724" s="24"/>
    </row>
    <row r="11725" spans="2:8">
      <c r="B11725" s="24"/>
      <c r="C11725" s="24"/>
      <c r="D11725" s="24"/>
      <c r="E11725" s="24"/>
      <c r="F11725" s="29"/>
      <c r="G11725" s="24"/>
      <c r="H11725" s="24"/>
    </row>
    <row r="11726" spans="2:8">
      <c r="B11726" s="24"/>
      <c r="C11726" s="24"/>
      <c r="D11726" s="24"/>
      <c r="E11726" s="24"/>
      <c r="F11726" s="29"/>
      <c r="G11726" s="24"/>
      <c r="H11726" s="24"/>
    </row>
    <row r="11727" spans="2:8">
      <c r="B11727" s="24"/>
      <c r="C11727" s="24"/>
      <c r="D11727" s="24"/>
      <c r="E11727" s="24"/>
      <c r="F11727" s="29"/>
      <c r="G11727" s="24"/>
      <c r="H11727" s="24"/>
    </row>
    <row r="11728" spans="2:8">
      <c r="B11728" s="24"/>
      <c r="C11728" s="24"/>
      <c r="D11728" s="24"/>
      <c r="E11728" s="24"/>
      <c r="F11728" s="29"/>
      <c r="G11728" s="24"/>
      <c r="H11728" s="24"/>
    </row>
    <row r="11729" spans="2:8">
      <c r="B11729" s="24"/>
      <c r="C11729" s="24"/>
      <c r="D11729" s="24"/>
      <c r="E11729" s="24"/>
      <c r="F11729" s="29"/>
      <c r="G11729" s="24"/>
      <c r="H11729" s="24"/>
    </row>
    <row r="11730" spans="2:8">
      <c r="B11730" s="24"/>
      <c r="C11730" s="24"/>
      <c r="D11730" s="24"/>
      <c r="E11730" s="24"/>
      <c r="F11730" s="29"/>
      <c r="G11730" s="24"/>
      <c r="H11730" s="24"/>
    </row>
    <row r="11731" spans="2:8">
      <c r="B11731" s="24"/>
      <c r="C11731" s="24"/>
      <c r="D11731" s="24"/>
      <c r="E11731" s="24"/>
      <c r="F11731" s="29"/>
      <c r="G11731" s="24"/>
      <c r="H11731" s="24"/>
    </row>
    <row r="11732" spans="2:8">
      <c r="B11732" s="24"/>
      <c r="C11732" s="24"/>
      <c r="D11732" s="24"/>
      <c r="E11732" s="24"/>
      <c r="F11732" s="29"/>
      <c r="G11732" s="24"/>
      <c r="H11732" s="24"/>
    </row>
    <row r="11733" spans="2:8">
      <c r="B11733" s="24"/>
      <c r="C11733" s="24"/>
      <c r="D11733" s="24"/>
      <c r="E11733" s="24"/>
      <c r="F11733" s="29"/>
      <c r="G11733" s="24"/>
      <c r="H11733" s="24"/>
    </row>
    <row r="11734" spans="2:8">
      <c r="B11734" s="24"/>
      <c r="C11734" s="24"/>
      <c r="D11734" s="24"/>
      <c r="E11734" s="24"/>
      <c r="F11734" s="29"/>
      <c r="G11734" s="24"/>
      <c r="H11734" s="24"/>
    </row>
    <row r="11735" spans="2:8">
      <c r="B11735" s="24"/>
      <c r="C11735" s="24"/>
      <c r="D11735" s="24"/>
      <c r="E11735" s="24"/>
      <c r="F11735" s="29"/>
      <c r="G11735" s="24"/>
      <c r="H11735" s="24"/>
    </row>
    <row r="11736" spans="2:8">
      <c r="B11736" s="24"/>
      <c r="C11736" s="24"/>
      <c r="D11736" s="24"/>
      <c r="E11736" s="24"/>
      <c r="F11736" s="29"/>
      <c r="G11736" s="24"/>
      <c r="H11736" s="24"/>
    </row>
    <row r="11737" spans="2:8">
      <c r="B11737" s="24"/>
      <c r="C11737" s="24"/>
      <c r="D11737" s="24"/>
      <c r="E11737" s="24"/>
      <c r="F11737" s="29"/>
      <c r="G11737" s="24"/>
      <c r="H11737" s="24"/>
    </row>
    <row r="11738" spans="2:8">
      <c r="B11738" s="24"/>
      <c r="C11738" s="24"/>
      <c r="D11738" s="24"/>
      <c r="E11738" s="24"/>
      <c r="F11738" s="29"/>
      <c r="G11738" s="24"/>
      <c r="H11738" s="24"/>
    </row>
    <row r="11739" spans="2:8">
      <c r="B11739" s="24"/>
      <c r="C11739" s="24"/>
      <c r="D11739" s="24"/>
      <c r="E11739" s="24"/>
      <c r="F11739" s="29"/>
      <c r="G11739" s="24"/>
      <c r="H11739" s="24"/>
    </row>
    <row r="11740" spans="2:8">
      <c r="B11740" s="24"/>
      <c r="C11740" s="24"/>
      <c r="D11740" s="24"/>
      <c r="E11740" s="24"/>
      <c r="F11740" s="29"/>
      <c r="G11740" s="24"/>
      <c r="H11740" s="24"/>
    </row>
    <row r="11741" spans="2:8">
      <c r="B11741" s="24"/>
      <c r="C11741" s="24"/>
      <c r="D11741" s="24"/>
      <c r="E11741" s="24"/>
      <c r="F11741" s="29"/>
      <c r="G11741" s="24"/>
      <c r="H11741" s="24"/>
    </row>
    <row r="11742" spans="2:8">
      <c r="B11742" s="24"/>
      <c r="C11742" s="24"/>
      <c r="D11742" s="24"/>
      <c r="E11742" s="24"/>
      <c r="F11742" s="29"/>
      <c r="G11742" s="24"/>
      <c r="H11742" s="24"/>
    </row>
    <row r="11743" spans="2:8">
      <c r="B11743" s="24"/>
      <c r="C11743" s="24"/>
      <c r="D11743" s="24"/>
      <c r="E11743" s="24"/>
      <c r="F11743" s="29"/>
      <c r="G11743" s="24"/>
      <c r="H11743" s="24"/>
    </row>
    <row r="11744" spans="2:8">
      <c r="B11744" s="24"/>
      <c r="C11744" s="24"/>
      <c r="D11744" s="24"/>
      <c r="E11744" s="24"/>
      <c r="F11744" s="29"/>
      <c r="G11744" s="24"/>
      <c r="H11744" s="24"/>
    </row>
    <row r="11745" spans="2:8">
      <c r="B11745" s="24"/>
      <c r="C11745" s="24"/>
      <c r="D11745" s="24"/>
      <c r="E11745" s="24"/>
      <c r="F11745" s="29"/>
      <c r="G11745" s="24"/>
      <c r="H11745" s="24"/>
    </row>
    <row r="11746" spans="2:8">
      <c r="B11746" s="24"/>
      <c r="C11746" s="24"/>
      <c r="D11746" s="24"/>
      <c r="E11746" s="24"/>
      <c r="F11746" s="29"/>
      <c r="G11746" s="24"/>
      <c r="H11746" s="24"/>
    </row>
    <row r="11747" spans="2:8">
      <c r="B11747" s="24"/>
      <c r="C11747" s="24"/>
      <c r="D11747" s="24"/>
      <c r="E11747" s="24"/>
      <c r="F11747" s="29"/>
      <c r="G11747" s="24"/>
      <c r="H11747" s="24"/>
    </row>
    <row r="11748" spans="2:8">
      <c r="B11748" s="24"/>
      <c r="C11748" s="24"/>
      <c r="D11748" s="24"/>
      <c r="E11748" s="24"/>
      <c r="F11748" s="29"/>
      <c r="G11748" s="24"/>
      <c r="H11748" s="24"/>
    </row>
    <row r="11749" spans="2:8">
      <c r="B11749" s="24"/>
      <c r="C11749" s="24"/>
      <c r="D11749" s="24"/>
      <c r="E11749" s="24"/>
      <c r="F11749" s="29"/>
      <c r="G11749" s="24"/>
      <c r="H11749" s="24"/>
    </row>
    <row r="11750" spans="2:8">
      <c r="B11750" s="24"/>
      <c r="C11750" s="24"/>
      <c r="D11750" s="24"/>
      <c r="E11750" s="24"/>
      <c r="F11750" s="29"/>
      <c r="G11750" s="24"/>
      <c r="H11750" s="24"/>
    </row>
    <row r="11751" spans="2:8">
      <c r="B11751" s="24"/>
      <c r="C11751" s="24"/>
      <c r="D11751" s="24"/>
      <c r="E11751" s="24"/>
      <c r="F11751" s="29"/>
      <c r="G11751" s="24"/>
      <c r="H11751" s="24"/>
    </row>
    <row r="11752" spans="2:8">
      <c r="B11752" s="24"/>
      <c r="C11752" s="24"/>
      <c r="D11752" s="24"/>
      <c r="E11752" s="24"/>
      <c r="F11752" s="29"/>
      <c r="G11752" s="24"/>
      <c r="H11752" s="24"/>
    </row>
    <row r="11753" spans="2:8">
      <c r="B11753" s="24"/>
      <c r="C11753" s="24"/>
      <c r="D11753" s="24"/>
      <c r="E11753" s="24"/>
      <c r="F11753" s="29"/>
      <c r="G11753" s="24"/>
      <c r="H11753" s="24"/>
    </row>
    <row r="11754" spans="2:8">
      <c r="B11754" s="24"/>
      <c r="C11754" s="24"/>
      <c r="D11754" s="24"/>
      <c r="E11754" s="24"/>
      <c r="F11754" s="29"/>
      <c r="G11754" s="24"/>
      <c r="H11754" s="24"/>
    </row>
    <row r="11755" spans="2:8">
      <c r="B11755" s="24"/>
      <c r="C11755" s="24"/>
      <c r="D11755" s="24"/>
      <c r="E11755" s="24"/>
      <c r="F11755" s="29"/>
      <c r="G11755" s="24"/>
      <c r="H11755" s="24"/>
    </row>
    <row r="11756" spans="2:8">
      <c r="B11756" s="24"/>
      <c r="C11756" s="24"/>
      <c r="D11756" s="24"/>
      <c r="E11756" s="24"/>
      <c r="F11756" s="29"/>
      <c r="G11756" s="24"/>
      <c r="H11756" s="24"/>
    </row>
    <row r="11757" spans="2:8">
      <c r="B11757" s="24"/>
      <c r="C11757" s="24"/>
      <c r="D11757" s="24"/>
      <c r="E11757" s="24"/>
      <c r="F11757" s="29"/>
      <c r="G11757" s="24"/>
      <c r="H11757" s="24"/>
    </row>
    <row r="11758" spans="2:8">
      <c r="B11758" s="24"/>
      <c r="C11758" s="24"/>
      <c r="D11758" s="24"/>
      <c r="E11758" s="24"/>
      <c r="F11758" s="29"/>
      <c r="G11758" s="24"/>
      <c r="H11758" s="24"/>
    </row>
    <row r="11759" spans="2:8">
      <c r="B11759" s="24"/>
      <c r="C11759" s="24"/>
      <c r="D11759" s="24"/>
      <c r="E11759" s="24"/>
      <c r="F11759" s="29"/>
      <c r="G11759" s="24"/>
      <c r="H11759" s="24"/>
    </row>
    <row r="11760" spans="2:8">
      <c r="B11760" s="24"/>
      <c r="C11760" s="24"/>
      <c r="D11760" s="24"/>
      <c r="E11760" s="24"/>
      <c r="F11760" s="29"/>
      <c r="G11760" s="24"/>
      <c r="H11760" s="24"/>
    </row>
    <row r="11761" spans="2:8">
      <c r="B11761" s="24"/>
      <c r="C11761" s="24"/>
      <c r="D11761" s="24"/>
      <c r="E11761" s="24"/>
      <c r="F11761" s="29"/>
      <c r="G11761" s="24"/>
      <c r="H11761" s="24"/>
    </row>
    <row r="11762" spans="2:8">
      <c r="B11762" s="24"/>
      <c r="C11762" s="24"/>
      <c r="D11762" s="24"/>
      <c r="E11762" s="24"/>
      <c r="F11762" s="29"/>
      <c r="G11762" s="24"/>
      <c r="H11762" s="24"/>
    </row>
    <row r="11763" spans="2:8">
      <c r="B11763" s="24"/>
      <c r="C11763" s="24"/>
      <c r="D11763" s="24"/>
      <c r="E11763" s="24"/>
      <c r="F11763" s="29"/>
      <c r="G11763" s="24"/>
      <c r="H11763" s="24"/>
    </row>
    <row r="11764" spans="2:8">
      <c r="B11764" s="24"/>
      <c r="C11764" s="24"/>
      <c r="D11764" s="24"/>
      <c r="E11764" s="24"/>
      <c r="F11764" s="29"/>
      <c r="G11764" s="24"/>
      <c r="H11764" s="24"/>
    </row>
    <row r="11765" spans="2:8">
      <c r="B11765" s="24"/>
      <c r="C11765" s="24"/>
      <c r="D11765" s="24"/>
      <c r="E11765" s="24"/>
      <c r="F11765" s="29"/>
      <c r="G11765" s="24"/>
      <c r="H11765" s="24"/>
    </row>
    <row r="11766" spans="2:8">
      <c r="B11766" s="24"/>
      <c r="C11766" s="24"/>
      <c r="D11766" s="24"/>
      <c r="E11766" s="24"/>
      <c r="F11766" s="29"/>
      <c r="G11766" s="24"/>
      <c r="H11766" s="24"/>
    </row>
    <row r="11767" spans="2:8">
      <c r="B11767" s="24"/>
      <c r="C11767" s="24"/>
      <c r="D11767" s="24"/>
      <c r="E11767" s="24"/>
      <c r="F11767" s="29"/>
      <c r="G11767" s="24"/>
      <c r="H11767" s="24"/>
    </row>
    <row r="11768" spans="2:8">
      <c r="B11768" s="24"/>
      <c r="C11768" s="24"/>
      <c r="D11768" s="24"/>
      <c r="E11768" s="24"/>
      <c r="F11768" s="29"/>
      <c r="G11768" s="24"/>
      <c r="H11768" s="24"/>
    </row>
    <row r="11769" spans="2:8">
      <c r="B11769" s="24"/>
      <c r="C11769" s="24"/>
      <c r="D11769" s="24"/>
      <c r="E11769" s="24"/>
      <c r="F11769" s="29"/>
      <c r="G11769" s="24"/>
      <c r="H11769" s="24"/>
    </row>
    <row r="11770" spans="2:8">
      <c r="B11770" s="24"/>
      <c r="C11770" s="24"/>
      <c r="D11770" s="24"/>
      <c r="E11770" s="24"/>
      <c r="F11770" s="29"/>
      <c r="G11770" s="24"/>
      <c r="H11770" s="24"/>
    </row>
    <row r="11771" spans="2:8">
      <c r="B11771" s="24"/>
      <c r="C11771" s="24"/>
      <c r="D11771" s="24"/>
      <c r="E11771" s="24"/>
      <c r="F11771" s="29"/>
      <c r="G11771" s="24"/>
      <c r="H11771" s="24"/>
    </row>
    <row r="11772" spans="2:8">
      <c r="B11772" s="24"/>
      <c r="C11772" s="24"/>
      <c r="D11772" s="24"/>
      <c r="E11772" s="24"/>
      <c r="F11772" s="29"/>
      <c r="G11772" s="24"/>
      <c r="H11772" s="24"/>
    </row>
    <row r="11773" spans="2:8">
      <c r="B11773" s="24"/>
      <c r="C11773" s="24"/>
      <c r="D11773" s="24"/>
      <c r="E11773" s="24"/>
      <c r="F11773" s="29"/>
      <c r="G11773" s="24"/>
      <c r="H11773" s="24"/>
    </row>
    <row r="11774" spans="2:8">
      <c r="B11774" s="24"/>
      <c r="C11774" s="24"/>
      <c r="D11774" s="24"/>
      <c r="E11774" s="24"/>
      <c r="F11774" s="29"/>
      <c r="G11774" s="24"/>
      <c r="H11774" s="24"/>
    </row>
    <row r="11775" spans="2:8">
      <c r="B11775" s="24"/>
      <c r="C11775" s="24"/>
      <c r="D11775" s="24"/>
      <c r="E11775" s="24"/>
      <c r="F11775" s="29"/>
      <c r="G11775" s="24"/>
      <c r="H11775" s="24"/>
    </row>
    <row r="11776" spans="2:8">
      <c r="B11776" s="24"/>
      <c r="C11776" s="24"/>
      <c r="D11776" s="24"/>
      <c r="E11776" s="24"/>
      <c r="F11776" s="29"/>
      <c r="G11776" s="24"/>
      <c r="H11776" s="24"/>
    </row>
    <row r="11777" spans="2:8">
      <c r="B11777" s="24"/>
      <c r="C11777" s="24"/>
      <c r="D11777" s="24"/>
      <c r="E11777" s="24"/>
      <c r="F11777" s="29"/>
      <c r="G11777" s="24"/>
      <c r="H11777" s="24"/>
    </row>
    <row r="11778" spans="2:8">
      <c r="B11778" s="24"/>
      <c r="C11778" s="24"/>
      <c r="D11778" s="24"/>
      <c r="E11778" s="24"/>
      <c r="F11778" s="29"/>
      <c r="G11778" s="24"/>
      <c r="H11778" s="24"/>
    </row>
    <row r="11779" spans="2:8">
      <c r="B11779" s="24"/>
      <c r="C11779" s="24"/>
      <c r="D11779" s="24"/>
      <c r="E11779" s="24"/>
      <c r="F11779" s="29"/>
      <c r="G11779" s="24"/>
      <c r="H11779" s="24"/>
    </row>
    <row r="11780" spans="2:8">
      <c r="B11780" s="24"/>
      <c r="C11780" s="24"/>
      <c r="D11780" s="24"/>
      <c r="E11780" s="24"/>
      <c r="F11780" s="29"/>
      <c r="G11780" s="24"/>
      <c r="H11780" s="24"/>
    </row>
    <row r="11781" spans="2:8">
      <c r="B11781" s="24"/>
      <c r="C11781" s="24"/>
      <c r="D11781" s="24"/>
      <c r="E11781" s="24"/>
      <c r="F11781" s="29"/>
      <c r="G11781" s="24"/>
      <c r="H11781" s="24"/>
    </row>
    <row r="11782" spans="2:8">
      <c r="B11782" s="24"/>
      <c r="C11782" s="24"/>
      <c r="D11782" s="24"/>
      <c r="E11782" s="24"/>
      <c r="F11782" s="29"/>
      <c r="G11782" s="24"/>
      <c r="H11782" s="24"/>
    </row>
    <row r="11783" spans="2:8">
      <c r="B11783" s="24"/>
      <c r="C11783" s="24"/>
      <c r="D11783" s="24"/>
      <c r="E11783" s="24"/>
      <c r="F11783" s="29"/>
      <c r="G11783" s="24"/>
      <c r="H11783" s="24"/>
    </row>
    <row r="11784" spans="2:8">
      <c r="B11784" s="24"/>
      <c r="C11784" s="24"/>
      <c r="D11784" s="24"/>
      <c r="E11784" s="24"/>
      <c r="F11784" s="29"/>
      <c r="G11784" s="24"/>
      <c r="H11784" s="24"/>
    </row>
    <row r="11785" spans="2:8">
      <c r="B11785" s="24"/>
      <c r="C11785" s="24"/>
      <c r="D11785" s="24"/>
      <c r="E11785" s="24"/>
      <c r="F11785" s="29"/>
      <c r="G11785" s="24"/>
      <c r="H11785" s="24"/>
    </row>
    <row r="11786" spans="2:8">
      <c r="B11786" s="24"/>
      <c r="C11786" s="24"/>
      <c r="D11786" s="24"/>
      <c r="E11786" s="24"/>
      <c r="F11786" s="29"/>
      <c r="G11786" s="24"/>
      <c r="H11786" s="24"/>
    </row>
    <row r="11787" spans="2:8">
      <c r="B11787" s="24"/>
      <c r="C11787" s="24"/>
      <c r="D11787" s="24"/>
      <c r="E11787" s="24"/>
      <c r="F11787" s="29"/>
      <c r="G11787" s="24"/>
      <c r="H11787" s="24"/>
    </row>
    <row r="11788" spans="2:8">
      <c r="B11788" s="24"/>
      <c r="C11788" s="24"/>
      <c r="D11788" s="24"/>
      <c r="E11788" s="24"/>
      <c r="F11788" s="29"/>
      <c r="G11788" s="24"/>
      <c r="H11788" s="24"/>
    </row>
    <row r="11789" spans="2:8">
      <c r="B11789" s="24"/>
      <c r="C11789" s="24"/>
      <c r="D11789" s="24"/>
      <c r="E11789" s="24"/>
      <c r="F11789" s="29"/>
      <c r="G11789" s="24"/>
      <c r="H11789" s="24"/>
    </row>
    <row r="11790" spans="2:8">
      <c r="B11790" s="24"/>
      <c r="C11790" s="24"/>
      <c r="D11790" s="24"/>
      <c r="E11790" s="24"/>
      <c r="F11790" s="29"/>
      <c r="G11790" s="24"/>
      <c r="H11790" s="24"/>
    </row>
    <row r="11791" spans="2:8">
      <c r="B11791" s="24"/>
      <c r="C11791" s="24"/>
      <c r="D11791" s="24"/>
      <c r="E11791" s="24"/>
      <c r="F11791" s="29"/>
      <c r="G11791" s="24"/>
      <c r="H11791" s="24"/>
    </row>
    <row r="11792" spans="2:8">
      <c r="B11792" s="24"/>
      <c r="C11792" s="24"/>
      <c r="D11792" s="24"/>
      <c r="E11792" s="24"/>
      <c r="F11792" s="29"/>
      <c r="G11792" s="24"/>
      <c r="H11792" s="24"/>
    </row>
    <row r="11793" spans="2:8">
      <c r="B11793" s="24"/>
      <c r="C11793" s="24"/>
      <c r="D11793" s="24"/>
      <c r="E11793" s="24"/>
      <c r="F11793" s="29"/>
      <c r="G11793" s="24"/>
      <c r="H11793" s="24"/>
    </row>
    <row r="11794" spans="2:8">
      <c r="B11794" s="24"/>
      <c r="C11794" s="24"/>
      <c r="D11794" s="24"/>
      <c r="E11794" s="24"/>
      <c r="F11794" s="29"/>
      <c r="G11794" s="24"/>
      <c r="H11794" s="24"/>
    </row>
    <row r="11795" spans="2:8">
      <c r="B11795" s="24"/>
      <c r="C11795" s="24"/>
      <c r="D11795" s="24"/>
      <c r="E11795" s="24"/>
      <c r="F11795" s="29"/>
      <c r="G11795" s="24"/>
      <c r="H11795" s="24"/>
    </row>
    <row r="11796" spans="2:8">
      <c r="B11796" s="24"/>
      <c r="C11796" s="24"/>
      <c r="D11796" s="24"/>
      <c r="E11796" s="24"/>
      <c r="F11796" s="29"/>
      <c r="G11796" s="24"/>
      <c r="H11796" s="24"/>
    </row>
    <row r="11797" spans="2:8">
      <c r="B11797" s="24"/>
      <c r="C11797" s="24"/>
      <c r="D11797" s="24"/>
      <c r="E11797" s="24"/>
      <c r="F11797" s="29"/>
      <c r="G11797" s="24"/>
      <c r="H11797" s="24"/>
    </row>
    <row r="11798" spans="2:8">
      <c r="B11798" s="24"/>
      <c r="C11798" s="24"/>
      <c r="D11798" s="24"/>
      <c r="E11798" s="24"/>
      <c r="F11798" s="29"/>
      <c r="G11798" s="24"/>
      <c r="H11798" s="24"/>
    </row>
    <row r="11799" spans="2:8">
      <c r="B11799" s="24"/>
      <c r="C11799" s="24"/>
      <c r="D11799" s="24"/>
      <c r="E11799" s="24"/>
      <c r="F11799" s="29"/>
      <c r="G11799" s="24"/>
      <c r="H11799" s="24"/>
    </row>
    <row r="11800" spans="2:8">
      <c r="B11800" s="24"/>
      <c r="C11800" s="24"/>
      <c r="D11800" s="24"/>
      <c r="E11800" s="24"/>
      <c r="F11800" s="29"/>
      <c r="G11800" s="24"/>
      <c r="H11800" s="24"/>
    </row>
    <row r="11801" spans="2:8">
      <c r="B11801" s="24"/>
      <c r="C11801" s="24"/>
      <c r="D11801" s="24"/>
      <c r="E11801" s="24"/>
      <c r="F11801" s="29"/>
      <c r="G11801" s="24"/>
      <c r="H11801" s="24"/>
    </row>
    <row r="11802" spans="2:8">
      <c r="B11802" s="24"/>
      <c r="C11802" s="24"/>
      <c r="D11802" s="24"/>
      <c r="E11802" s="24"/>
      <c r="F11802" s="29"/>
      <c r="G11802" s="24"/>
      <c r="H11802" s="24"/>
    </row>
    <row r="11803" spans="2:8">
      <c r="B11803" s="24"/>
      <c r="C11803" s="24"/>
      <c r="D11803" s="24"/>
      <c r="E11803" s="24"/>
      <c r="F11803" s="29"/>
      <c r="G11803" s="24"/>
      <c r="H11803" s="24"/>
    </row>
    <row r="11804" spans="2:8">
      <c r="B11804" s="24"/>
      <c r="C11804" s="24"/>
      <c r="D11804" s="24"/>
      <c r="E11804" s="24"/>
      <c r="F11804" s="29"/>
      <c r="G11804" s="24"/>
      <c r="H11804" s="24"/>
    </row>
    <row r="11805" spans="2:8">
      <c r="B11805" s="24"/>
      <c r="C11805" s="24"/>
      <c r="D11805" s="24"/>
      <c r="E11805" s="24"/>
      <c r="F11805" s="29"/>
      <c r="G11805" s="24"/>
      <c r="H11805" s="24"/>
    </row>
    <row r="11806" spans="2:8">
      <c r="B11806" s="24"/>
      <c r="C11806" s="24"/>
      <c r="D11806" s="24"/>
      <c r="E11806" s="24"/>
      <c r="F11806" s="29"/>
      <c r="G11806" s="24"/>
      <c r="H11806" s="24"/>
    </row>
    <row r="11807" spans="2:8">
      <c r="B11807" s="24"/>
      <c r="C11807" s="24"/>
      <c r="D11807" s="24"/>
      <c r="E11807" s="24"/>
      <c r="F11807" s="29"/>
      <c r="G11807" s="24"/>
      <c r="H11807" s="24"/>
    </row>
    <row r="11808" spans="2:8">
      <c r="B11808" s="24"/>
      <c r="C11808" s="24"/>
      <c r="D11808" s="24"/>
      <c r="E11808" s="24"/>
      <c r="F11808" s="29"/>
      <c r="G11808" s="24"/>
      <c r="H11808" s="24"/>
    </row>
    <row r="11809" spans="2:8">
      <c r="B11809" s="24"/>
      <c r="C11809" s="24"/>
      <c r="D11809" s="24"/>
      <c r="E11809" s="24"/>
      <c r="F11809" s="29"/>
      <c r="G11809" s="24"/>
      <c r="H11809" s="24"/>
    </row>
    <row r="11810" spans="2:8">
      <c r="B11810" s="24"/>
      <c r="C11810" s="24"/>
      <c r="D11810" s="24"/>
      <c r="E11810" s="24"/>
      <c r="F11810" s="29"/>
      <c r="G11810" s="24"/>
      <c r="H11810" s="24"/>
    </row>
    <row r="11811" spans="2:8">
      <c r="B11811" s="24"/>
      <c r="C11811" s="24"/>
      <c r="D11811" s="24"/>
      <c r="E11811" s="24"/>
      <c r="F11811" s="29"/>
      <c r="G11811" s="24"/>
      <c r="H11811" s="24"/>
    </row>
    <row r="11812" spans="2:8">
      <c r="B11812" s="24"/>
      <c r="C11812" s="24"/>
      <c r="D11812" s="24"/>
      <c r="E11812" s="24"/>
      <c r="F11812" s="29"/>
      <c r="G11812" s="24"/>
      <c r="H11812" s="24"/>
    </row>
    <row r="11813" spans="2:8">
      <c r="B11813" s="24"/>
      <c r="C11813" s="24"/>
      <c r="D11813" s="24"/>
      <c r="E11813" s="24"/>
      <c r="F11813" s="29"/>
      <c r="G11813" s="24"/>
      <c r="H11813" s="24"/>
    </row>
    <row r="11814" spans="2:8">
      <c r="B11814" s="24"/>
      <c r="C11814" s="24"/>
      <c r="D11814" s="24"/>
      <c r="E11814" s="24"/>
      <c r="F11814" s="29"/>
      <c r="G11814" s="24"/>
      <c r="H11814" s="24"/>
    </row>
    <row r="11815" spans="2:8">
      <c r="B11815" s="24"/>
      <c r="C11815" s="24"/>
      <c r="D11815" s="24"/>
      <c r="E11815" s="24"/>
      <c r="F11815" s="29"/>
      <c r="G11815" s="24"/>
      <c r="H11815" s="24"/>
    </row>
    <row r="11816" spans="2:8">
      <c r="B11816" s="24"/>
      <c r="C11816" s="24"/>
      <c r="D11816" s="24"/>
      <c r="E11816" s="24"/>
      <c r="F11816" s="29"/>
      <c r="G11816" s="24"/>
      <c r="H11816" s="24"/>
    </row>
    <row r="11817" spans="2:8">
      <c r="B11817" s="24"/>
      <c r="C11817" s="24"/>
      <c r="D11817" s="24"/>
      <c r="E11817" s="24"/>
      <c r="F11817" s="29"/>
      <c r="G11817" s="24"/>
      <c r="H11817" s="24"/>
    </row>
    <row r="11818" spans="2:8">
      <c r="B11818" s="24"/>
      <c r="C11818" s="24"/>
      <c r="D11818" s="24"/>
      <c r="E11818" s="24"/>
      <c r="F11818" s="29"/>
      <c r="G11818" s="24"/>
      <c r="H11818" s="24"/>
    </row>
    <row r="11819" spans="2:8">
      <c r="B11819" s="24"/>
      <c r="C11819" s="24"/>
      <c r="D11819" s="24"/>
      <c r="E11819" s="24"/>
      <c r="F11819" s="29"/>
      <c r="G11819" s="24"/>
      <c r="H11819" s="24"/>
    </row>
    <row r="11820" spans="2:8">
      <c r="B11820" s="24"/>
      <c r="C11820" s="24"/>
      <c r="D11820" s="24"/>
      <c r="E11820" s="24"/>
      <c r="F11820" s="29"/>
      <c r="G11820" s="24"/>
      <c r="H11820" s="24"/>
    </row>
    <row r="11821" spans="2:8">
      <c r="B11821" s="24"/>
      <c r="C11821" s="24"/>
      <c r="D11821" s="24"/>
      <c r="E11821" s="24"/>
      <c r="F11821" s="29"/>
      <c r="G11821" s="24"/>
      <c r="H11821" s="24"/>
    </row>
    <row r="11822" spans="2:8">
      <c r="B11822" s="24"/>
      <c r="C11822" s="24"/>
      <c r="D11822" s="24"/>
      <c r="E11822" s="24"/>
      <c r="F11822" s="29"/>
      <c r="G11822" s="24"/>
      <c r="H11822" s="24"/>
    </row>
    <row r="11823" spans="2:8">
      <c r="B11823" s="24"/>
      <c r="C11823" s="24"/>
      <c r="D11823" s="24"/>
      <c r="E11823" s="24"/>
      <c r="F11823" s="29"/>
      <c r="G11823" s="24"/>
      <c r="H11823" s="24"/>
    </row>
    <row r="11824" spans="2:8">
      <c r="B11824" s="24"/>
      <c r="C11824" s="24"/>
      <c r="D11824" s="24"/>
      <c r="E11824" s="24"/>
      <c r="F11824" s="29"/>
      <c r="G11824" s="24"/>
      <c r="H11824" s="24"/>
    </row>
    <row r="11825" spans="2:8">
      <c r="B11825" s="24"/>
      <c r="C11825" s="24"/>
      <c r="D11825" s="24"/>
      <c r="E11825" s="24"/>
      <c r="F11825" s="29"/>
      <c r="G11825" s="24"/>
      <c r="H11825" s="24"/>
    </row>
    <row r="11826" spans="2:8">
      <c r="B11826" s="24"/>
      <c r="C11826" s="24"/>
      <c r="D11826" s="24"/>
      <c r="E11826" s="24"/>
      <c r="F11826" s="29"/>
      <c r="G11826" s="24"/>
      <c r="H11826" s="24"/>
    </row>
    <row r="11827" spans="2:8">
      <c r="B11827" s="24"/>
      <c r="C11827" s="24"/>
      <c r="D11827" s="24"/>
      <c r="E11827" s="24"/>
      <c r="F11827" s="29"/>
      <c r="G11827" s="24"/>
      <c r="H11827" s="24"/>
    </row>
    <row r="11828" spans="2:8">
      <c r="B11828" s="24"/>
      <c r="C11828" s="24"/>
      <c r="D11828" s="24"/>
      <c r="E11828" s="24"/>
      <c r="F11828" s="29"/>
      <c r="G11828" s="24"/>
      <c r="H11828" s="24"/>
    </row>
    <row r="11829" spans="2:8">
      <c r="B11829" s="24"/>
      <c r="C11829" s="24"/>
      <c r="D11829" s="24"/>
      <c r="E11829" s="24"/>
      <c r="F11829" s="29"/>
      <c r="G11829" s="24"/>
      <c r="H11829" s="24"/>
    </row>
    <row r="11830" spans="2:8">
      <c r="B11830" s="24"/>
      <c r="C11830" s="24"/>
      <c r="D11830" s="24"/>
      <c r="E11830" s="24"/>
      <c r="F11830" s="29"/>
      <c r="G11830" s="24"/>
      <c r="H11830" s="24"/>
    </row>
    <row r="11831" spans="2:8">
      <c r="B11831" s="24"/>
      <c r="C11831" s="24"/>
      <c r="D11831" s="24"/>
      <c r="E11831" s="24"/>
      <c r="F11831" s="29"/>
      <c r="G11831" s="24"/>
      <c r="H11831" s="24"/>
    </row>
    <row r="11832" spans="2:8">
      <c r="B11832" s="24"/>
      <c r="C11832" s="24"/>
      <c r="D11832" s="24"/>
      <c r="E11832" s="24"/>
      <c r="F11832" s="29"/>
      <c r="G11832" s="24"/>
      <c r="H11832" s="24"/>
    </row>
    <row r="11833" spans="2:8">
      <c r="B11833" s="24"/>
      <c r="C11833" s="24"/>
      <c r="D11833" s="24"/>
      <c r="E11833" s="24"/>
      <c r="F11833" s="29"/>
      <c r="G11833" s="24"/>
      <c r="H11833" s="24"/>
    </row>
    <row r="11834" spans="2:8">
      <c r="B11834" s="24"/>
      <c r="C11834" s="24"/>
      <c r="D11834" s="24"/>
      <c r="E11834" s="24"/>
      <c r="F11834" s="29"/>
      <c r="G11834" s="24"/>
      <c r="H11834" s="24"/>
    </row>
    <row r="11835" spans="2:8">
      <c r="B11835" s="24"/>
      <c r="C11835" s="24"/>
      <c r="D11835" s="24"/>
      <c r="E11835" s="24"/>
      <c r="F11835" s="29"/>
      <c r="G11835" s="24"/>
      <c r="H11835" s="24"/>
    </row>
    <row r="11836" spans="2:8">
      <c r="B11836" s="24"/>
      <c r="C11836" s="24"/>
      <c r="D11836" s="24"/>
      <c r="E11836" s="24"/>
      <c r="F11836" s="29"/>
      <c r="G11836" s="24"/>
      <c r="H11836" s="24"/>
    </row>
    <row r="11837" spans="2:8">
      <c r="B11837" s="24"/>
      <c r="C11837" s="24"/>
      <c r="D11837" s="24"/>
      <c r="E11837" s="24"/>
      <c r="F11837" s="29"/>
      <c r="G11837" s="24"/>
      <c r="H11837" s="24"/>
    </row>
    <row r="11838" spans="2:8">
      <c r="B11838" s="24"/>
      <c r="C11838" s="24"/>
      <c r="D11838" s="24"/>
      <c r="E11838" s="24"/>
      <c r="F11838" s="29"/>
      <c r="G11838" s="24"/>
      <c r="H11838" s="24"/>
    </row>
    <row r="11839" spans="2:8">
      <c r="B11839" s="24"/>
      <c r="C11839" s="24"/>
      <c r="D11839" s="24"/>
      <c r="E11839" s="24"/>
      <c r="F11839" s="29"/>
      <c r="G11839" s="24"/>
      <c r="H11839" s="24"/>
    </row>
    <row r="11840" spans="2:8">
      <c r="B11840" s="24"/>
      <c r="C11840" s="24"/>
      <c r="D11840" s="24"/>
      <c r="E11840" s="24"/>
      <c r="F11840" s="29"/>
      <c r="G11840" s="24"/>
      <c r="H11840" s="24"/>
    </row>
    <row r="11841" spans="2:8">
      <c r="B11841" s="24"/>
      <c r="C11841" s="24"/>
      <c r="D11841" s="24"/>
      <c r="E11841" s="24"/>
      <c r="F11841" s="29"/>
      <c r="G11841" s="24"/>
      <c r="H11841" s="24"/>
    </row>
    <row r="11842" spans="2:8">
      <c r="B11842" s="24"/>
      <c r="C11842" s="24"/>
      <c r="D11842" s="24"/>
      <c r="E11842" s="24"/>
      <c r="F11842" s="29"/>
      <c r="G11842" s="24"/>
      <c r="H11842" s="24"/>
    </row>
    <row r="11843" spans="2:8">
      <c r="B11843" s="24"/>
      <c r="C11843" s="24"/>
      <c r="D11843" s="24"/>
      <c r="E11843" s="24"/>
      <c r="F11843" s="29"/>
      <c r="G11843" s="24"/>
      <c r="H11843" s="24"/>
    </row>
    <row r="11844" spans="2:8">
      <c r="B11844" s="24"/>
      <c r="C11844" s="24"/>
      <c r="D11844" s="24"/>
      <c r="E11844" s="24"/>
      <c r="F11844" s="29"/>
      <c r="G11844" s="24"/>
      <c r="H11844" s="24"/>
    </row>
    <row r="11845" spans="2:8">
      <c r="B11845" s="24"/>
      <c r="C11845" s="24"/>
      <c r="D11845" s="24"/>
      <c r="E11845" s="24"/>
      <c r="F11845" s="29"/>
      <c r="G11845" s="24"/>
      <c r="H11845" s="24"/>
    </row>
    <row r="11846" spans="2:8">
      <c r="B11846" s="24"/>
      <c r="C11846" s="24"/>
      <c r="D11846" s="24"/>
      <c r="E11846" s="24"/>
      <c r="F11846" s="29"/>
      <c r="G11846" s="24"/>
      <c r="H11846" s="24"/>
    </row>
    <row r="11847" spans="2:8">
      <c r="B11847" s="24"/>
      <c r="C11847" s="24"/>
      <c r="D11847" s="24"/>
      <c r="E11847" s="24"/>
      <c r="F11847" s="29"/>
      <c r="G11847" s="24"/>
      <c r="H11847" s="24"/>
    </row>
    <row r="11848" spans="2:8">
      <c r="B11848" s="24"/>
      <c r="C11848" s="24"/>
      <c r="D11848" s="24"/>
      <c r="E11848" s="24"/>
      <c r="F11848" s="29"/>
      <c r="G11848" s="24"/>
      <c r="H11848" s="24"/>
    </row>
    <row r="11849" spans="2:8">
      <c r="B11849" s="24"/>
      <c r="C11849" s="24"/>
      <c r="D11849" s="24"/>
      <c r="E11849" s="24"/>
      <c r="F11849" s="29"/>
      <c r="G11849" s="24"/>
      <c r="H11849" s="24"/>
    </row>
    <row r="11850" spans="2:8">
      <c r="B11850" s="24"/>
      <c r="C11850" s="24"/>
      <c r="D11850" s="24"/>
      <c r="E11850" s="24"/>
      <c r="F11850" s="29"/>
      <c r="G11850" s="24"/>
      <c r="H11850" s="24"/>
    </row>
    <row r="11851" spans="2:8">
      <c r="B11851" s="24"/>
      <c r="C11851" s="24"/>
      <c r="D11851" s="24"/>
      <c r="E11851" s="24"/>
      <c r="F11851" s="29"/>
      <c r="G11851" s="24"/>
      <c r="H11851" s="24"/>
    </row>
    <row r="11852" spans="2:8">
      <c r="B11852" s="24"/>
      <c r="C11852" s="24"/>
      <c r="D11852" s="24"/>
      <c r="E11852" s="24"/>
      <c r="F11852" s="29"/>
      <c r="G11852" s="24"/>
      <c r="H11852" s="24"/>
    </row>
    <row r="11853" spans="2:8">
      <c r="B11853" s="24"/>
      <c r="C11853" s="24"/>
      <c r="D11853" s="24"/>
      <c r="E11853" s="24"/>
      <c r="F11853" s="29"/>
      <c r="G11853" s="24"/>
      <c r="H11853" s="24"/>
    </row>
    <row r="11854" spans="2:8">
      <c r="B11854" s="24"/>
      <c r="C11854" s="24"/>
      <c r="D11854" s="24"/>
      <c r="E11854" s="24"/>
      <c r="F11854" s="29"/>
      <c r="G11854" s="24"/>
      <c r="H11854" s="24"/>
    </row>
    <row r="11855" spans="2:8">
      <c r="B11855" s="24"/>
      <c r="C11855" s="24"/>
      <c r="D11855" s="24"/>
      <c r="E11855" s="24"/>
      <c r="F11855" s="29"/>
      <c r="G11855" s="24"/>
      <c r="H11855" s="24"/>
    </row>
    <row r="11856" spans="2:8">
      <c r="B11856" s="24"/>
      <c r="C11856" s="24"/>
      <c r="D11856" s="24"/>
      <c r="E11856" s="24"/>
      <c r="F11856" s="29"/>
      <c r="G11856" s="24"/>
      <c r="H11856" s="24"/>
    </row>
    <row r="11857" spans="2:8">
      <c r="B11857" s="24"/>
      <c r="C11857" s="24"/>
      <c r="D11857" s="24"/>
      <c r="E11857" s="24"/>
      <c r="F11857" s="29"/>
      <c r="G11857" s="24"/>
      <c r="H11857" s="24"/>
    </row>
    <row r="11858" spans="2:8">
      <c r="B11858" s="24"/>
      <c r="C11858" s="24"/>
      <c r="D11858" s="24"/>
      <c r="E11858" s="24"/>
      <c r="F11858" s="29"/>
      <c r="G11858" s="24"/>
      <c r="H11858" s="24"/>
    </row>
    <row r="11859" spans="2:8">
      <c r="B11859" s="24"/>
      <c r="C11859" s="24"/>
      <c r="D11859" s="24"/>
      <c r="E11859" s="24"/>
      <c r="F11859" s="29"/>
      <c r="G11859" s="24"/>
      <c r="H11859" s="24"/>
    </row>
    <row r="11860" spans="2:8">
      <c r="B11860" s="24"/>
      <c r="C11860" s="24"/>
      <c r="D11860" s="24"/>
      <c r="E11860" s="24"/>
      <c r="F11860" s="29"/>
      <c r="G11860" s="24"/>
      <c r="H11860" s="24"/>
    </row>
    <row r="11861" spans="2:8">
      <c r="B11861" s="24"/>
      <c r="C11861" s="24"/>
      <c r="D11861" s="24"/>
      <c r="E11861" s="24"/>
      <c r="F11861" s="29"/>
      <c r="G11861" s="24"/>
      <c r="H11861" s="24"/>
    </row>
    <row r="11862" spans="2:8">
      <c r="B11862" s="24"/>
      <c r="C11862" s="24"/>
      <c r="D11862" s="24"/>
      <c r="E11862" s="24"/>
      <c r="F11862" s="29"/>
      <c r="G11862" s="24"/>
      <c r="H11862" s="24"/>
    </row>
    <row r="11863" spans="2:8">
      <c r="B11863" s="24"/>
      <c r="C11863" s="24"/>
      <c r="D11863" s="24"/>
      <c r="E11863" s="24"/>
      <c r="F11863" s="29"/>
      <c r="G11863" s="24"/>
      <c r="H11863" s="24"/>
    </row>
    <row r="11864" spans="2:8">
      <c r="B11864" s="24"/>
      <c r="C11864" s="24"/>
      <c r="D11864" s="24"/>
      <c r="E11864" s="24"/>
      <c r="F11864" s="29"/>
      <c r="G11864" s="24"/>
      <c r="H11864" s="24"/>
    </row>
    <row r="11865" spans="2:8">
      <c r="B11865" s="24"/>
      <c r="C11865" s="24"/>
      <c r="D11865" s="24"/>
      <c r="E11865" s="24"/>
      <c r="F11865" s="29"/>
      <c r="G11865" s="24"/>
      <c r="H11865" s="24"/>
    </row>
    <row r="11866" spans="2:8">
      <c r="B11866" s="24"/>
      <c r="C11866" s="24"/>
      <c r="D11866" s="24"/>
      <c r="E11866" s="24"/>
      <c r="F11866" s="29"/>
      <c r="G11866" s="24"/>
      <c r="H11866" s="24"/>
    </row>
    <row r="11867" spans="2:8">
      <c r="B11867" s="24"/>
      <c r="C11867" s="24"/>
      <c r="D11867" s="24"/>
      <c r="E11867" s="24"/>
      <c r="F11867" s="29"/>
      <c r="G11867" s="24"/>
      <c r="H11867" s="24"/>
    </row>
    <row r="11868" spans="2:8">
      <c r="B11868" s="24"/>
      <c r="C11868" s="24"/>
      <c r="D11868" s="24"/>
      <c r="E11868" s="24"/>
      <c r="F11868" s="29"/>
      <c r="G11868" s="24"/>
      <c r="H11868" s="24"/>
    </row>
    <row r="11869" spans="2:8">
      <c r="B11869" s="24"/>
      <c r="C11869" s="24"/>
      <c r="D11869" s="24"/>
      <c r="E11869" s="24"/>
      <c r="F11869" s="29"/>
      <c r="G11869" s="24"/>
      <c r="H11869" s="24"/>
    </row>
    <row r="11870" spans="2:8">
      <c r="B11870" s="24"/>
      <c r="C11870" s="24"/>
      <c r="D11870" s="24"/>
      <c r="E11870" s="24"/>
      <c r="F11870" s="29"/>
      <c r="G11870" s="24"/>
      <c r="H11870" s="24"/>
    </row>
    <row r="11871" spans="2:8">
      <c r="B11871" s="24"/>
      <c r="C11871" s="24"/>
      <c r="D11871" s="24"/>
      <c r="E11871" s="24"/>
      <c r="F11871" s="29"/>
      <c r="G11871" s="24"/>
      <c r="H11871" s="24"/>
    </row>
    <row r="11872" spans="2:8">
      <c r="B11872" s="24"/>
      <c r="C11872" s="24"/>
      <c r="D11872" s="24"/>
      <c r="E11872" s="24"/>
      <c r="F11872" s="29"/>
      <c r="G11872" s="24"/>
      <c r="H11872" s="24"/>
    </row>
    <row r="11873" spans="2:8">
      <c r="B11873" s="24"/>
      <c r="C11873" s="24"/>
      <c r="D11873" s="24"/>
      <c r="E11873" s="24"/>
      <c r="F11873" s="29"/>
      <c r="G11873" s="24"/>
      <c r="H11873" s="24"/>
    </row>
    <row r="11874" spans="2:8">
      <c r="B11874" s="24"/>
      <c r="C11874" s="24"/>
      <c r="D11874" s="24"/>
      <c r="E11874" s="24"/>
      <c r="F11874" s="29"/>
      <c r="G11874" s="24"/>
      <c r="H11874" s="24"/>
    </row>
    <row r="11875" spans="2:8">
      <c r="B11875" s="24"/>
      <c r="C11875" s="24"/>
      <c r="D11875" s="24"/>
      <c r="E11875" s="24"/>
      <c r="F11875" s="29"/>
      <c r="G11875" s="24"/>
      <c r="H11875" s="24"/>
    </row>
    <row r="11876" spans="2:8">
      <c r="B11876" s="24"/>
      <c r="C11876" s="24"/>
      <c r="D11876" s="24"/>
      <c r="E11876" s="24"/>
      <c r="F11876" s="29"/>
      <c r="G11876" s="24"/>
      <c r="H11876" s="24"/>
    </row>
    <row r="11877" spans="2:8">
      <c r="B11877" s="24"/>
      <c r="C11877" s="24"/>
      <c r="D11877" s="24"/>
      <c r="E11877" s="24"/>
      <c r="F11877" s="29"/>
      <c r="G11877" s="24"/>
      <c r="H11877" s="24"/>
    </row>
    <row r="11878" spans="2:8">
      <c r="B11878" s="24"/>
      <c r="C11878" s="24"/>
      <c r="D11878" s="24"/>
      <c r="E11878" s="24"/>
      <c r="F11878" s="29"/>
      <c r="G11878" s="24"/>
      <c r="H11878" s="24"/>
    </row>
    <row r="11879" spans="2:8">
      <c r="B11879" s="24"/>
      <c r="C11879" s="24"/>
      <c r="D11879" s="24"/>
      <c r="E11879" s="24"/>
      <c r="F11879" s="29"/>
      <c r="G11879" s="24"/>
      <c r="H11879" s="24"/>
    </row>
    <row r="11880" spans="2:8">
      <c r="B11880" s="24"/>
      <c r="C11880" s="24"/>
      <c r="D11880" s="24"/>
      <c r="E11880" s="24"/>
      <c r="F11880" s="29"/>
      <c r="G11880" s="24"/>
      <c r="H11880" s="24"/>
    </row>
    <row r="11881" spans="2:8">
      <c r="B11881" s="24"/>
      <c r="C11881" s="24"/>
      <c r="D11881" s="24"/>
      <c r="E11881" s="24"/>
      <c r="F11881" s="29"/>
      <c r="G11881" s="24"/>
      <c r="H11881" s="24"/>
    </row>
    <row r="11882" spans="2:8">
      <c r="B11882" s="24"/>
      <c r="C11882" s="24"/>
      <c r="D11882" s="24"/>
      <c r="E11882" s="24"/>
      <c r="F11882" s="29"/>
      <c r="G11882" s="24"/>
      <c r="H11882" s="24"/>
    </row>
    <row r="11883" spans="2:8">
      <c r="B11883" s="24"/>
      <c r="C11883" s="24"/>
      <c r="D11883" s="24"/>
      <c r="E11883" s="24"/>
      <c r="F11883" s="29"/>
      <c r="G11883" s="24"/>
      <c r="H11883" s="24"/>
    </row>
    <row r="11884" spans="2:8">
      <c r="B11884" s="24"/>
      <c r="C11884" s="24"/>
      <c r="D11884" s="24"/>
      <c r="E11884" s="24"/>
      <c r="F11884" s="29"/>
      <c r="G11884" s="24"/>
      <c r="H11884" s="24"/>
    </row>
    <row r="11885" spans="2:8">
      <c r="B11885" s="24"/>
      <c r="C11885" s="24"/>
      <c r="D11885" s="24"/>
      <c r="E11885" s="24"/>
      <c r="F11885" s="29"/>
      <c r="G11885" s="24"/>
      <c r="H11885" s="24"/>
    </row>
    <row r="11886" spans="2:8">
      <c r="B11886" s="24"/>
      <c r="C11886" s="24"/>
      <c r="D11886" s="24"/>
      <c r="E11886" s="24"/>
      <c r="F11886" s="29"/>
      <c r="G11886" s="24"/>
      <c r="H11886" s="24"/>
    </row>
    <row r="11887" spans="2:8">
      <c r="B11887" s="24"/>
      <c r="C11887" s="24"/>
      <c r="D11887" s="24"/>
      <c r="E11887" s="24"/>
      <c r="F11887" s="29"/>
      <c r="G11887" s="24"/>
      <c r="H11887" s="24"/>
    </row>
    <row r="11888" spans="2:8">
      <c r="B11888" s="24"/>
      <c r="C11888" s="24"/>
      <c r="D11888" s="24"/>
      <c r="E11888" s="24"/>
      <c r="F11888" s="29"/>
      <c r="G11888" s="24"/>
      <c r="H11888" s="24"/>
    </row>
    <row r="11889" spans="2:8">
      <c r="B11889" s="24"/>
      <c r="C11889" s="24"/>
      <c r="D11889" s="24"/>
      <c r="E11889" s="24"/>
      <c r="F11889" s="29"/>
      <c r="G11889" s="24"/>
      <c r="H11889" s="24"/>
    </row>
    <row r="11890" spans="2:8">
      <c r="B11890" s="24"/>
      <c r="C11890" s="24"/>
      <c r="D11890" s="24"/>
      <c r="E11890" s="24"/>
      <c r="F11890" s="29"/>
      <c r="G11890" s="24"/>
      <c r="H11890" s="24"/>
    </row>
    <row r="11891" spans="2:8">
      <c r="B11891" s="24"/>
      <c r="C11891" s="24"/>
      <c r="D11891" s="24"/>
      <c r="E11891" s="24"/>
      <c r="F11891" s="29"/>
      <c r="G11891" s="24"/>
      <c r="H11891" s="24"/>
    </row>
    <row r="11892" spans="2:8">
      <c r="B11892" s="24"/>
      <c r="C11892" s="24"/>
      <c r="D11892" s="24"/>
      <c r="E11892" s="24"/>
      <c r="F11892" s="29"/>
      <c r="G11892" s="24"/>
      <c r="H11892" s="24"/>
    </row>
    <row r="11893" spans="2:8">
      <c r="B11893" s="24"/>
      <c r="C11893" s="24"/>
      <c r="D11893" s="24"/>
      <c r="E11893" s="24"/>
      <c r="F11893" s="29"/>
      <c r="G11893" s="24"/>
      <c r="H11893" s="24"/>
    </row>
    <row r="11894" spans="2:8">
      <c r="B11894" s="24"/>
      <c r="C11894" s="24"/>
      <c r="D11894" s="24"/>
      <c r="E11894" s="24"/>
      <c r="F11894" s="29"/>
      <c r="G11894" s="24"/>
      <c r="H11894" s="24"/>
    </row>
    <row r="11895" spans="2:8">
      <c r="B11895" s="24"/>
      <c r="C11895" s="24"/>
      <c r="D11895" s="24"/>
      <c r="E11895" s="24"/>
      <c r="F11895" s="29"/>
      <c r="G11895" s="24"/>
      <c r="H11895" s="24"/>
    </row>
    <row r="11896" spans="2:8">
      <c r="B11896" s="24"/>
      <c r="C11896" s="24"/>
      <c r="D11896" s="24"/>
      <c r="E11896" s="24"/>
      <c r="F11896" s="29"/>
      <c r="G11896" s="24"/>
      <c r="H11896" s="24"/>
    </row>
    <row r="11897" spans="2:8">
      <c r="B11897" s="24"/>
      <c r="C11897" s="24"/>
      <c r="D11897" s="24"/>
      <c r="E11897" s="24"/>
      <c r="F11897" s="29"/>
      <c r="G11897" s="24"/>
      <c r="H11897" s="24"/>
    </row>
    <row r="11898" spans="2:8">
      <c r="B11898" s="24"/>
      <c r="C11898" s="24"/>
      <c r="D11898" s="24"/>
      <c r="E11898" s="24"/>
      <c r="F11898" s="29"/>
      <c r="G11898" s="24"/>
      <c r="H11898" s="24"/>
    </row>
    <row r="11899" spans="2:8">
      <c r="B11899" s="24"/>
      <c r="C11899" s="24"/>
      <c r="D11899" s="24"/>
      <c r="E11899" s="24"/>
      <c r="F11899" s="29"/>
      <c r="G11899" s="24"/>
      <c r="H11899" s="24"/>
    </row>
    <row r="11900" spans="2:8">
      <c r="B11900" s="24"/>
      <c r="C11900" s="24"/>
      <c r="D11900" s="24"/>
      <c r="E11900" s="24"/>
      <c r="F11900" s="29"/>
      <c r="G11900" s="24"/>
      <c r="H11900" s="24"/>
    </row>
    <row r="11901" spans="2:8">
      <c r="B11901" s="24"/>
      <c r="C11901" s="24"/>
      <c r="D11901" s="24"/>
      <c r="E11901" s="24"/>
      <c r="F11901" s="29"/>
      <c r="G11901" s="24"/>
      <c r="H11901" s="24"/>
    </row>
    <row r="11902" spans="2:8">
      <c r="B11902" s="24"/>
      <c r="C11902" s="24"/>
      <c r="D11902" s="24"/>
      <c r="E11902" s="24"/>
      <c r="F11902" s="29"/>
      <c r="G11902" s="24"/>
      <c r="H11902" s="24"/>
    </row>
    <row r="11903" spans="2:8">
      <c r="B11903" s="24"/>
      <c r="C11903" s="24"/>
      <c r="D11903" s="24"/>
      <c r="E11903" s="24"/>
      <c r="F11903" s="29"/>
      <c r="G11903" s="24"/>
      <c r="H11903" s="24"/>
    </row>
    <row r="11904" spans="2:8">
      <c r="B11904" s="24"/>
      <c r="C11904" s="24"/>
      <c r="D11904" s="24"/>
      <c r="E11904" s="24"/>
      <c r="F11904" s="29"/>
      <c r="G11904" s="24"/>
      <c r="H11904" s="24"/>
    </row>
    <row r="11905" spans="2:8">
      <c r="B11905" s="24"/>
      <c r="C11905" s="24"/>
      <c r="D11905" s="24"/>
      <c r="E11905" s="24"/>
      <c r="F11905" s="29"/>
      <c r="G11905" s="24"/>
      <c r="H11905" s="24"/>
    </row>
    <row r="11906" spans="2:8">
      <c r="B11906" s="24"/>
      <c r="C11906" s="24"/>
      <c r="D11906" s="24"/>
      <c r="E11906" s="24"/>
      <c r="F11906" s="29"/>
      <c r="G11906" s="24"/>
      <c r="H11906" s="24"/>
    </row>
    <row r="11907" spans="2:8">
      <c r="B11907" s="24"/>
      <c r="C11907" s="24"/>
      <c r="D11907" s="24"/>
      <c r="E11907" s="24"/>
      <c r="F11907" s="29"/>
      <c r="G11907" s="24"/>
      <c r="H11907" s="24"/>
    </row>
    <row r="11908" spans="2:8">
      <c r="B11908" s="24"/>
      <c r="C11908" s="24"/>
      <c r="D11908" s="24"/>
      <c r="E11908" s="24"/>
      <c r="F11908" s="29"/>
      <c r="G11908" s="24"/>
      <c r="H11908" s="24"/>
    </row>
    <row r="11909" spans="2:8">
      <c r="B11909" s="24"/>
      <c r="C11909" s="24"/>
      <c r="D11909" s="24"/>
      <c r="E11909" s="24"/>
      <c r="F11909" s="29"/>
      <c r="G11909" s="24"/>
      <c r="H11909" s="24"/>
    </row>
    <row r="11910" spans="2:8">
      <c r="B11910" s="24"/>
      <c r="C11910" s="24"/>
      <c r="D11910" s="24"/>
      <c r="E11910" s="24"/>
      <c r="F11910" s="29"/>
      <c r="G11910" s="24"/>
      <c r="H11910" s="24"/>
    </row>
    <row r="11911" spans="2:8">
      <c r="B11911" s="24"/>
      <c r="C11911" s="24"/>
      <c r="D11911" s="24"/>
      <c r="E11911" s="24"/>
      <c r="F11911" s="29"/>
      <c r="G11911" s="24"/>
      <c r="H11911" s="24"/>
    </row>
    <row r="11912" spans="2:8">
      <c r="B11912" s="24"/>
      <c r="C11912" s="24"/>
      <c r="D11912" s="24"/>
      <c r="E11912" s="24"/>
      <c r="F11912" s="29"/>
      <c r="G11912" s="24"/>
      <c r="H11912" s="24"/>
    </row>
    <row r="11913" spans="2:8">
      <c r="B11913" s="24"/>
      <c r="C11913" s="24"/>
      <c r="D11913" s="24"/>
      <c r="E11913" s="24"/>
      <c r="F11913" s="29"/>
      <c r="G11913" s="24"/>
      <c r="H11913" s="24"/>
    </row>
    <row r="11914" spans="2:8">
      <c r="B11914" s="24"/>
      <c r="C11914" s="24"/>
      <c r="D11914" s="24"/>
      <c r="E11914" s="24"/>
      <c r="F11914" s="29"/>
      <c r="G11914" s="24"/>
      <c r="H11914" s="24"/>
    </row>
    <row r="11915" spans="2:8">
      <c r="B11915" s="24"/>
      <c r="C11915" s="24"/>
      <c r="D11915" s="24"/>
      <c r="E11915" s="24"/>
      <c r="F11915" s="29"/>
      <c r="G11915" s="24"/>
      <c r="H11915" s="24"/>
    </row>
    <row r="11916" spans="2:8">
      <c r="B11916" s="24"/>
      <c r="C11916" s="24"/>
      <c r="D11916" s="24"/>
      <c r="E11916" s="24"/>
      <c r="F11916" s="29"/>
      <c r="G11916" s="24"/>
      <c r="H11916" s="24"/>
    </row>
    <row r="11917" spans="2:8">
      <c r="B11917" s="24"/>
      <c r="C11917" s="24"/>
      <c r="D11917" s="24"/>
      <c r="E11917" s="24"/>
      <c r="F11917" s="29"/>
      <c r="G11917" s="24"/>
      <c r="H11917" s="24"/>
    </row>
    <row r="11918" spans="2:8">
      <c r="B11918" s="24"/>
      <c r="C11918" s="24"/>
      <c r="D11918" s="24"/>
      <c r="E11918" s="24"/>
      <c r="F11918" s="29"/>
      <c r="G11918" s="24"/>
      <c r="H11918" s="24"/>
    </row>
    <row r="11919" spans="2:8">
      <c r="B11919" s="24"/>
      <c r="C11919" s="24"/>
      <c r="D11919" s="24"/>
      <c r="E11919" s="24"/>
      <c r="F11919" s="29"/>
      <c r="G11919" s="24"/>
      <c r="H11919" s="24"/>
    </row>
    <row r="11920" spans="2:8">
      <c r="B11920" s="24"/>
      <c r="C11920" s="24"/>
      <c r="D11920" s="24"/>
      <c r="E11920" s="24"/>
      <c r="F11920" s="29"/>
      <c r="G11920" s="24"/>
      <c r="H11920" s="24"/>
    </row>
    <row r="11921" spans="2:8">
      <c r="B11921" s="24"/>
      <c r="C11921" s="24"/>
      <c r="D11921" s="24"/>
      <c r="E11921" s="24"/>
      <c r="F11921" s="29"/>
      <c r="G11921" s="24"/>
      <c r="H11921" s="24"/>
    </row>
    <row r="11922" spans="2:8">
      <c r="B11922" s="24"/>
      <c r="C11922" s="24"/>
      <c r="D11922" s="24"/>
      <c r="E11922" s="24"/>
      <c r="F11922" s="29"/>
      <c r="G11922" s="24"/>
      <c r="H11922" s="24"/>
    </row>
    <row r="11923" spans="2:8">
      <c r="B11923" s="24"/>
      <c r="C11923" s="24"/>
      <c r="D11923" s="24"/>
      <c r="E11923" s="24"/>
      <c r="F11923" s="29"/>
      <c r="G11923" s="24"/>
      <c r="H11923" s="24"/>
    </row>
    <row r="11924" spans="2:8">
      <c r="B11924" s="24"/>
      <c r="C11924" s="24"/>
      <c r="D11924" s="24"/>
      <c r="E11924" s="24"/>
      <c r="F11924" s="29"/>
      <c r="G11924" s="24"/>
      <c r="H11924" s="24"/>
    </row>
    <row r="11925" spans="2:8">
      <c r="B11925" s="24"/>
      <c r="C11925" s="24"/>
      <c r="D11925" s="24"/>
      <c r="E11925" s="24"/>
      <c r="F11925" s="29"/>
      <c r="G11925" s="24"/>
      <c r="H11925" s="24"/>
    </row>
    <row r="11926" spans="2:8">
      <c r="B11926" s="24"/>
      <c r="C11926" s="24"/>
      <c r="D11926" s="24"/>
      <c r="E11926" s="24"/>
      <c r="F11926" s="29"/>
      <c r="G11926" s="24"/>
      <c r="H11926" s="24"/>
    </row>
    <row r="11927" spans="2:8">
      <c r="B11927" s="24"/>
      <c r="C11927" s="24"/>
      <c r="D11927" s="24"/>
      <c r="E11927" s="24"/>
      <c r="F11927" s="29"/>
      <c r="G11927" s="24"/>
      <c r="H11927" s="24"/>
    </row>
    <row r="11928" spans="2:8">
      <c r="B11928" s="24"/>
      <c r="C11928" s="24"/>
      <c r="D11928" s="24"/>
      <c r="E11928" s="24"/>
      <c r="F11928" s="29"/>
      <c r="G11928" s="24"/>
      <c r="H11928" s="24"/>
    </row>
    <row r="11929" spans="2:8">
      <c r="B11929" s="24"/>
      <c r="C11929" s="24"/>
      <c r="D11929" s="24"/>
      <c r="E11929" s="24"/>
      <c r="F11929" s="29"/>
      <c r="G11929" s="24"/>
      <c r="H11929" s="24"/>
    </row>
    <row r="11930" spans="2:8">
      <c r="B11930" s="24"/>
      <c r="C11930" s="24"/>
      <c r="D11930" s="24"/>
      <c r="E11930" s="24"/>
      <c r="F11930" s="29"/>
      <c r="G11930" s="24"/>
      <c r="H11930" s="24"/>
    </row>
    <row r="11931" spans="2:8">
      <c r="B11931" s="24"/>
      <c r="C11931" s="24"/>
      <c r="D11931" s="24"/>
      <c r="E11931" s="24"/>
      <c r="F11931" s="29"/>
      <c r="G11931" s="24"/>
      <c r="H11931" s="24"/>
    </row>
    <row r="11932" spans="2:8">
      <c r="B11932" s="24"/>
      <c r="C11932" s="24"/>
      <c r="D11932" s="24"/>
      <c r="E11932" s="24"/>
      <c r="F11932" s="29"/>
      <c r="G11932" s="24"/>
      <c r="H11932" s="24"/>
    </row>
    <row r="11933" spans="2:8">
      <c r="B11933" s="24"/>
      <c r="C11933" s="24"/>
      <c r="D11933" s="24"/>
      <c r="E11933" s="24"/>
      <c r="F11933" s="29"/>
      <c r="G11933" s="24"/>
      <c r="H11933" s="24"/>
    </row>
    <row r="11934" spans="2:8">
      <c r="B11934" s="24"/>
      <c r="C11934" s="24"/>
      <c r="D11934" s="24"/>
      <c r="E11934" s="24"/>
      <c r="F11934" s="29"/>
      <c r="G11934" s="24"/>
      <c r="H11934" s="24"/>
    </row>
    <row r="11935" spans="2:8">
      <c r="B11935" s="24"/>
      <c r="C11935" s="24"/>
      <c r="D11935" s="24"/>
      <c r="E11935" s="24"/>
      <c r="F11935" s="29"/>
      <c r="G11935" s="24"/>
      <c r="H11935" s="24"/>
    </row>
    <row r="11936" spans="2:8">
      <c r="B11936" s="24"/>
      <c r="C11936" s="24"/>
      <c r="D11936" s="24"/>
      <c r="E11936" s="24"/>
      <c r="F11936" s="29"/>
      <c r="G11936" s="24"/>
      <c r="H11936" s="24"/>
    </row>
    <row r="11937" spans="2:8">
      <c r="B11937" s="24"/>
      <c r="C11937" s="24"/>
      <c r="D11937" s="24"/>
      <c r="E11937" s="24"/>
      <c r="F11937" s="29"/>
      <c r="G11937" s="24"/>
      <c r="H11937" s="24"/>
    </row>
    <row r="11938" spans="2:8">
      <c r="B11938" s="24"/>
      <c r="C11938" s="24"/>
      <c r="D11938" s="24"/>
      <c r="E11938" s="24"/>
      <c r="F11938" s="29"/>
      <c r="G11938" s="24"/>
      <c r="H11938" s="24"/>
    </row>
    <row r="11939" spans="2:8">
      <c r="B11939" s="24"/>
      <c r="C11939" s="24"/>
      <c r="D11939" s="24"/>
      <c r="E11939" s="24"/>
      <c r="F11939" s="29"/>
      <c r="G11939" s="24"/>
      <c r="H11939" s="24"/>
    </row>
    <row r="11940" spans="2:8">
      <c r="B11940" s="24"/>
      <c r="C11940" s="24"/>
      <c r="D11940" s="24"/>
      <c r="E11940" s="24"/>
      <c r="F11940" s="29"/>
      <c r="G11940" s="24"/>
      <c r="H11940" s="24"/>
    </row>
    <row r="11941" spans="2:8">
      <c r="B11941" s="24"/>
      <c r="C11941" s="24"/>
      <c r="D11941" s="24"/>
      <c r="E11941" s="24"/>
      <c r="F11941" s="29"/>
      <c r="G11941" s="24"/>
      <c r="H11941" s="24"/>
    </row>
    <row r="11942" spans="2:8">
      <c r="B11942" s="24"/>
      <c r="C11942" s="24"/>
      <c r="D11942" s="24"/>
      <c r="E11942" s="24"/>
      <c r="F11942" s="29"/>
      <c r="G11942" s="24"/>
      <c r="H11942" s="24"/>
    </row>
    <row r="11943" spans="2:8">
      <c r="B11943" s="24"/>
      <c r="C11943" s="24"/>
      <c r="D11943" s="24"/>
      <c r="E11943" s="24"/>
      <c r="F11943" s="29"/>
      <c r="G11943" s="24"/>
      <c r="H11943" s="24"/>
    </row>
    <row r="11944" spans="2:8">
      <c r="B11944" s="24"/>
      <c r="C11944" s="24"/>
      <c r="D11944" s="24"/>
      <c r="E11944" s="24"/>
      <c r="F11944" s="29"/>
      <c r="G11944" s="24"/>
      <c r="H11944" s="24"/>
    </row>
    <row r="11945" spans="2:8">
      <c r="B11945" s="24"/>
      <c r="C11945" s="24"/>
      <c r="D11945" s="24"/>
      <c r="E11945" s="24"/>
      <c r="F11945" s="29"/>
      <c r="G11945" s="24"/>
      <c r="H11945" s="24"/>
    </row>
    <row r="11946" spans="2:8">
      <c r="B11946" s="24"/>
      <c r="C11946" s="24"/>
      <c r="D11946" s="24"/>
      <c r="E11946" s="24"/>
      <c r="F11946" s="29"/>
      <c r="G11946" s="24"/>
      <c r="H11946" s="24"/>
    </row>
    <row r="11947" spans="2:8">
      <c r="B11947" s="24"/>
      <c r="C11947" s="24"/>
      <c r="D11947" s="24"/>
      <c r="E11947" s="24"/>
      <c r="F11947" s="29"/>
      <c r="G11947" s="24"/>
      <c r="H11947" s="24"/>
    </row>
    <row r="11948" spans="2:8">
      <c r="B11948" s="24"/>
      <c r="C11948" s="24"/>
      <c r="D11948" s="24"/>
      <c r="E11948" s="24"/>
      <c r="F11948" s="29"/>
      <c r="G11948" s="24"/>
      <c r="H11948" s="24"/>
    </row>
    <row r="11949" spans="2:8">
      <c r="B11949" s="24"/>
      <c r="C11949" s="24"/>
      <c r="D11949" s="24"/>
      <c r="E11949" s="24"/>
      <c r="F11949" s="29"/>
      <c r="G11949" s="24"/>
      <c r="H11949" s="24"/>
    </row>
    <row r="11950" spans="2:8">
      <c r="B11950" s="24"/>
      <c r="C11950" s="24"/>
      <c r="D11950" s="24"/>
      <c r="E11950" s="24"/>
      <c r="F11950" s="29"/>
      <c r="G11950" s="24"/>
      <c r="H11950" s="24"/>
    </row>
    <row r="11951" spans="2:8">
      <c r="B11951" s="24"/>
      <c r="C11951" s="24"/>
      <c r="D11951" s="24"/>
      <c r="E11951" s="24"/>
      <c r="F11951" s="29"/>
      <c r="G11951" s="24"/>
      <c r="H11951" s="24"/>
    </row>
    <row r="11952" spans="2:8">
      <c r="B11952" s="24"/>
      <c r="C11952" s="24"/>
      <c r="D11952" s="24"/>
      <c r="E11952" s="24"/>
      <c r="F11952" s="29"/>
      <c r="G11952" s="24"/>
      <c r="H11952" s="24"/>
    </row>
    <row r="11953" spans="2:8">
      <c r="B11953" s="24"/>
      <c r="C11953" s="24"/>
      <c r="D11953" s="24"/>
      <c r="E11953" s="24"/>
      <c r="F11953" s="29"/>
      <c r="G11953" s="24"/>
      <c r="H11953" s="24"/>
    </row>
    <row r="11954" spans="2:8">
      <c r="B11954" s="24"/>
      <c r="C11954" s="24"/>
      <c r="D11954" s="24"/>
      <c r="E11954" s="24"/>
      <c r="F11954" s="29"/>
      <c r="G11954" s="24"/>
      <c r="H11954" s="24"/>
    </row>
    <row r="11955" spans="2:8">
      <c r="B11955" s="24"/>
      <c r="C11955" s="24"/>
      <c r="D11955" s="24"/>
      <c r="E11955" s="24"/>
      <c r="F11955" s="29"/>
      <c r="G11955" s="24"/>
      <c r="H11955" s="24"/>
    </row>
    <row r="11956" spans="2:8">
      <c r="B11956" s="24"/>
      <c r="C11956" s="24"/>
      <c r="D11956" s="24"/>
      <c r="E11956" s="24"/>
      <c r="F11956" s="29"/>
      <c r="G11956" s="24"/>
      <c r="H11956" s="24"/>
    </row>
    <row r="11957" spans="2:8">
      <c r="B11957" s="24"/>
      <c r="C11957" s="24"/>
      <c r="D11957" s="24"/>
      <c r="E11957" s="24"/>
      <c r="F11957" s="29"/>
      <c r="G11957" s="24"/>
      <c r="H11957" s="24"/>
    </row>
    <row r="11958" spans="2:8">
      <c r="B11958" s="24"/>
      <c r="C11958" s="24"/>
      <c r="D11958" s="24"/>
      <c r="E11958" s="24"/>
      <c r="F11958" s="29"/>
      <c r="G11958" s="24"/>
      <c r="H11958" s="24"/>
    </row>
    <row r="11959" spans="2:8">
      <c r="B11959" s="24"/>
      <c r="C11959" s="24"/>
      <c r="D11959" s="24"/>
      <c r="E11959" s="24"/>
      <c r="F11959" s="29"/>
      <c r="G11959" s="24"/>
      <c r="H11959" s="24"/>
    </row>
    <row r="11960" spans="2:8">
      <c r="B11960" s="24"/>
      <c r="C11960" s="24"/>
      <c r="D11960" s="24"/>
      <c r="E11960" s="24"/>
      <c r="F11960" s="29"/>
      <c r="G11960" s="24"/>
      <c r="H11960" s="24"/>
    </row>
    <row r="11961" spans="2:8">
      <c r="B11961" s="24"/>
      <c r="C11961" s="24"/>
      <c r="D11961" s="24"/>
      <c r="E11961" s="24"/>
      <c r="F11961" s="29"/>
      <c r="G11961" s="24"/>
      <c r="H11961" s="24"/>
    </row>
    <row r="11962" spans="2:8">
      <c r="B11962" s="24"/>
      <c r="C11962" s="24"/>
      <c r="D11962" s="24"/>
      <c r="E11962" s="24"/>
      <c r="F11962" s="29"/>
      <c r="G11962" s="24"/>
      <c r="H11962" s="24"/>
    </row>
    <row r="11963" spans="2:8">
      <c r="B11963" s="24"/>
      <c r="C11963" s="24"/>
      <c r="D11963" s="24"/>
      <c r="E11963" s="24"/>
      <c r="F11963" s="29"/>
      <c r="G11963" s="24"/>
      <c r="H11963" s="24"/>
    </row>
    <row r="11964" spans="2:8">
      <c r="B11964" s="24"/>
      <c r="C11964" s="24"/>
      <c r="D11964" s="24"/>
      <c r="E11964" s="24"/>
      <c r="F11964" s="29"/>
      <c r="G11964" s="24"/>
      <c r="H11964" s="24"/>
    </row>
    <row r="11965" spans="2:8">
      <c r="B11965" s="24"/>
      <c r="C11965" s="24"/>
      <c r="D11965" s="24"/>
      <c r="E11965" s="24"/>
      <c r="F11965" s="29"/>
      <c r="G11965" s="24"/>
      <c r="H11965" s="24"/>
    </row>
    <row r="11966" spans="2:8">
      <c r="B11966" s="24"/>
      <c r="C11966" s="24"/>
      <c r="D11966" s="24"/>
      <c r="E11966" s="24"/>
      <c r="F11966" s="29"/>
      <c r="G11966" s="24"/>
      <c r="H11966" s="24"/>
    </row>
    <row r="11967" spans="2:8">
      <c r="B11967" s="24"/>
      <c r="C11967" s="24"/>
      <c r="D11967" s="24"/>
      <c r="E11967" s="24"/>
      <c r="F11967" s="29"/>
      <c r="G11967" s="24"/>
      <c r="H11967" s="24"/>
    </row>
    <row r="11968" spans="2:8">
      <c r="B11968" s="24"/>
      <c r="C11968" s="24"/>
      <c r="D11968" s="24"/>
      <c r="E11968" s="24"/>
      <c r="F11968" s="29"/>
      <c r="G11968" s="24"/>
      <c r="H11968" s="24"/>
    </row>
    <row r="11969" spans="2:8">
      <c r="B11969" s="24"/>
      <c r="C11969" s="24"/>
      <c r="D11969" s="24"/>
      <c r="E11969" s="24"/>
      <c r="F11969" s="29"/>
      <c r="G11969" s="24"/>
      <c r="H11969" s="24"/>
    </row>
    <row r="11970" spans="2:8">
      <c r="B11970" s="24"/>
      <c r="C11970" s="24"/>
      <c r="D11970" s="24"/>
      <c r="E11970" s="24"/>
      <c r="F11970" s="29"/>
      <c r="G11970" s="24"/>
      <c r="H11970" s="24"/>
    </row>
    <row r="11971" spans="2:8">
      <c r="B11971" s="24"/>
      <c r="C11971" s="24"/>
      <c r="D11971" s="24"/>
      <c r="E11971" s="24"/>
      <c r="F11971" s="29"/>
      <c r="G11971" s="24"/>
      <c r="H11971" s="24"/>
    </row>
    <row r="11972" spans="2:8">
      <c r="B11972" s="24"/>
      <c r="C11972" s="24"/>
      <c r="D11972" s="24"/>
      <c r="E11972" s="24"/>
      <c r="F11972" s="29"/>
      <c r="G11972" s="24"/>
      <c r="H11972" s="24"/>
    </row>
    <row r="11973" spans="2:8">
      <c r="B11973" s="24"/>
      <c r="C11973" s="24"/>
      <c r="D11973" s="24"/>
      <c r="E11973" s="24"/>
      <c r="F11973" s="29"/>
      <c r="G11973" s="24"/>
      <c r="H11973" s="24"/>
    </row>
    <row r="11974" spans="2:8">
      <c r="B11974" s="24"/>
      <c r="C11974" s="24"/>
      <c r="D11974" s="24"/>
      <c r="E11974" s="24"/>
      <c r="F11974" s="29"/>
      <c r="G11974" s="24"/>
      <c r="H11974" s="24"/>
    </row>
    <row r="11975" spans="2:8">
      <c r="B11975" s="24"/>
      <c r="C11975" s="24"/>
      <c r="D11975" s="24"/>
      <c r="E11975" s="24"/>
      <c r="F11975" s="29"/>
      <c r="G11975" s="24"/>
      <c r="H11975" s="24"/>
    </row>
    <row r="11976" spans="2:8">
      <c r="B11976" s="24"/>
      <c r="C11976" s="24"/>
      <c r="D11976" s="24"/>
      <c r="E11976" s="24"/>
      <c r="F11976" s="29"/>
      <c r="G11976" s="24"/>
      <c r="H11976" s="24"/>
    </row>
    <row r="11977" spans="2:8">
      <c r="B11977" s="24"/>
      <c r="C11977" s="24"/>
      <c r="D11977" s="24"/>
      <c r="E11977" s="24"/>
      <c r="F11977" s="29"/>
      <c r="G11977" s="24"/>
      <c r="H11977" s="24"/>
    </row>
    <row r="11978" spans="2:8">
      <c r="B11978" s="24"/>
      <c r="C11978" s="24"/>
      <c r="D11978" s="24"/>
      <c r="E11978" s="24"/>
      <c r="F11978" s="29"/>
      <c r="G11978" s="24"/>
      <c r="H11978" s="24"/>
    </row>
    <row r="11979" spans="2:8">
      <c r="B11979" s="24"/>
      <c r="C11979" s="24"/>
      <c r="D11979" s="24"/>
      <c r="E11979" s="24"/>
      <c r="F11979" s="29"/>
      <c r="G11979" s="24"/>
      <c r="H11979" s="24"/>
    </row>
    <row r="11980" spans="2:8">
      <c r="B11980" s="24"/>
      <c r="C11980" s="24"/>
      <c r="D11980" s="24"/>
      <c r="E11980" s="24"/>
      <c r="F11980" s="29"/>
      <c r="G11980" s="24"/>
      <c r="H11980" s="24"/>
    </row>
    <row r="11981" spans="2:8">
      <c r="B11981" s="24"/>
      <c r="C11981" s="24"/>
      <c r="D11981" s="24"/>
      <c r="E11981" s="24"/>
      <c r="F11981" s="29"/>
      <c r="G11981" s="24"/>
      <c r="H11981" s="24"/>
    </row>
    <row r="11982" spans="2:8">
      <c r="B11982" s="24"/>
      <c r="C11982" s="24"/>
      <c r="D11982" s="24"/>
      <c r="E11982" s="24"/>
      <c r="F11982" s="29"/>
      <c r="G11982" s="24"/>
      <c r="H11982" s="24"/>
    </row>
    <row r="11983" spans="2:8">
      <c r="B11983" s="24"/>
      <c r="C11983" s="24"/>
      <c r="D11983" s="24"/>
      <c r="E11983" s="24"/>
      <c r="F11983" s="29"/>
      <c r="G11983" s="24"/>
      <c r="H11983" s="24"/>
    </row>
    <row r="11984" spans="2:8">
      <c r="B11984" s="24"/>
      <c r="C11984" s="24"/>
      <c r="D11984" s="24"/>
      <c r="E11984" s="24"/>
      <c r="F11984" s="29"/>
      <c r="G11984" s="24"/>
      <c r="H11984" s="24"/>
    </row>
    <row r="11985" spans="2:8">
      <c r="B11985" s="24"/>
      <c r="C11985" s="24"/>
      <c r="D11985" s="24"/>
      <c r="E11985" s="24"/>
      <c r="F11985" s="29"/>
      <c r="G11985" s="24"/>
      <c r="H11985" s="24"/>
    </row>
    <row r="11986" spans="2:8">
      <c r="B11986" s="24"/>
      <c r="C11986" s="24"/>
      <c r="D11986" s="24"/>
      <c r="E11986" s="24"/>
      <c r="F11986" s="29"/>
      <c r="G11986" s="24"/>
      <c r="H11986" s="24"/>
    </row>
    <row r="11987" spans="2:8">
      <c r="B11987" s="24"/>
      <c r="C11987" s="24"/>
      <c r="D11987" s="24"/>
      <c r="E11987" s="24"/>
      <c r="F11987" s="29"/>
      <c r="G11987" s="24"/>
      <c r="H11987" s="24"/>
    </row>
    <row r="11988" spans="2:8">
      <c r="B11988" s="24"/>
      <c r="C11988" s="24"/>
      <c r="D11988" s="24"/>
      <c r="E11988" s="24"/>
      <c r="F11988" s="29"/>
      <c r="G11988" s="24"/>
      <c r="H11988" s="24"/>
    </row>
    <row r="11989" spans="2:8">
      <c r="B11989" s="24"/>
      <c r="C11989" s="24"/>
      <c r="D11989" s="24"/>
      <c r="E11989" s="24"/>
      <c r="F11989" s="29"/>
      <c r="G11989" s="24"/>
      <c r="H11989" s="24"/>
    </row>
    <row r="11990" spans="2:8">
      <c r="B11990" s="24"/>
      <c r="C11990" s="24"/>
      <c r="D11990" s="24"/>
      <c r="E11990" s="24"/>
      <c r="F11990" s="29"/>
      <c r="G11990" s="24"/>
      <c r="H11990" s="24"/>
    </row>
    <row r="11991" spans="2:8">
      <c r="B11991" s="24"/>
      <c r="C11991" s="24"/>
      <c r="D11991" s="24"/>
      <c r="E11991" s="24"/>
      <c r="F11991" s="29"/>
      <c r="G11991" s="24"/>
      <c r="H11991" s="24"/>
    </row>
    <row r="11992" spans="2:8">
      <c r="B11992" s="24"/>
      <c r="C11992" s="24"/>
      <c r="D11992" s="24"/>
      <c r="E11992" s="24"/>
      <c r="F11992" s="29"/>
      <c r="G11992" s="24"/>
      <c r="H11992" s="24"/>
    </row>
    <row r="11993" spans="2:8">
      <c r="B11993" s="24"/>
      <c r="C11993" s="24"/>
      <c r="D11993" s="24"/>
      <c r="E11993" s="24"/>
      <c r="F11993" s="29"/>
      <c r="G11993" s="24"/>
      <c r="H11993" s="24"/>
    </row>
    <row r="11994" spans="2:8">
      <c r="B11994" s="24"/>
      <c r="C11994" s="24"/>
      <c r="D11994" s="24"/>
      <c r="E11994" s="24"/>
      <c r="F11994" s="29"/>
      <c r="G11994" s="24"/>
      <c r="H11994" s="24"/>
    </row>
    <row r="11995" spans="2:8">
      <c r="B11995" s="24"/>
      <c r="C11995" s="24"/>
      <c r="D11995" s="24"/>
      <c r="E11995" s="24"/>
      <c r="F11995" s="29"/>
      <c r="G11995" s="24"/>
      <c r="H11995" s="24"/>
    </row>
    <row r="11996" spans="2:8">
      <c r="B11996" s="24"/>
      <c r="C11996" s="24"/>
      <c r="D11996" s="24"/>
      <c r="E11996" s="24"/>
      <c r="F11996" s="29"/>
      <c r="G11996" s="24"/>
      <c r="H11996" s="24"/>
    </row>
    <row r="11997" spans="2:8">
      <c r="B11997" s="24"/>
      <c r="C11997" s="24"/>
      <c r="D11997" s="24"/>
      <c r="E11997" s="24"/>
      <c r="F11997" s="29"/>
      <c r="G11997" s="24"/>
      <c r="H11997" s="24"/>
    </row>
    <row r="11998" spans="2:8">
      <c r="B11998" s="24"/>
      <c r="C11998" s="24"/>
      <c r="D11998" s="24"/>
      <c r="E11998" s="24"/>
      <c r="F11998" s="29"/>
      <c r="G11998" s="24"/>
      <c r="H11998" s="24"/>
    </row>
    <row r="11999" spans="2:8">
      <c r="B11999" s="24"/>
      <c r="C11999" s="24"/>
      <c r="D11999" s="24"/>
      <c r="E11999" s="24"/>
      <c r="F11999" s="29"/>
      <c r="G11999" s="24"/>
      <c r="H11999" s="24"/>
    </row>
    <row r="12000" spans="2:8">
      <c r="B12000" s="24"/>
      <c r="C12000" s="24"/>
      <c r="D12000" s="24"/>
      <c r="E12000" s="24"/>
      <c r="F12000" s="29"/>
      <c r="G12000" s="24"/>
      <c r="H12000" s="24"/>
    </row>
    <row r="12001" spans="2:8">
      <c r="B12001" s="24"/>
      <c r="C12001" s="24"/>
      <c r="D12001" s="24"/>
      <c r="E12001" s="24"/>
      <c r="F12001" s="29"/>
      <c r="G12001" s="24"/>
      <c r="H12001" s="24"/>
    </row>
    <row r="12002" spans="2:8">
      <c r="B12002" s="24"/>
      <c r="C12002" s="24"/>
      <c r="D12002" s="24"/>
      <c r="E12002" s="24"/>
      <c r="F12002" s="29"/>
      <c r="G12002" s="24"/>
      <c r="H12002" s="24"/>
    </row>
    <row r="12003" spans="2:8">
      <c r="B12003" s="24"/>
      <c r="C12003" s="24"/>
      <c r="D12003" s="24"/>
      <c r="E12003" s="24"/>
      <c r="F12003" s="29"/>
      <c r="G12003" s="24"/>
      <c r="H12003" s="24"/>
    </row>
    <row r="12004" spans="2:8">
      <c r="B12004" s="24"/>
      <c r="C12004" s="24"/>
      <c r="D12004" s="24"/>
      <c r="E12004" s="24"/>
      <c r="F12004" s="29"/>
      <c r="G12004" s="24"/>
      <c r="H12004" s="24"/>
    </row>
    <row r="12005" spans="2:8">
      <c r="B12005" s="24"/>
      <c r="C12005" s="24"/>
      <c r="D12005" s="24"/>
      <c r="E12005" s="24"/>
      <c r="F12005" s="29"/>
      <c r="G12005" s="24"/>
      <c r="H12005" s="24"/>
    </row>
    <row r="12006" spans="2:8">
      <c r="B12006" s="24"/>
      <c r="C12006" s="24"/>
      <c r="D12006" s="24"/>
      <c r="E12006" s="24"/>
      <c r="F12006" s="29"/>
      <c r="G12006" s="24"/>
      <c r="H12006" s="24"/>
    </row>
    <row r="12007" spans="2:8">
      <c r="B12007" s="24"/>
      <c r="C12007" s="24"/>
      <c r="D12007" s="24"/>
      <c r="E12007" s="24"/>
      <c r="F12007" s="29"/>
      <c r="G12007" s="24"/>
      <c r="H12007" s="24"/>
    </row>
    <row r="12008" spans="2:8">
      <c r="B12008" s="24"/>
      <c r="C12008" s="24"/>
      <c r="D12008" s="24"/>
      <c r="E12008" s="24"/>
      <c r="F12008" s="29"/>
      <c r="G12008" s="24"/>
      <c r="H12008" s="24"/>
    </row>
    <row r="12009" spans="2:8">
      <c r="B12009" s="24"/>
      <c r="C12009" s="24"/>
      <c r="D12009" s="24"/>
      <c r="E12009" s="24"/>
      <c r="F12009" s="29"/>
      <c r="G12009" s="24"/>
      <c r="H12009" s="24"/>
    </row>
    <row r="12010" spans="2:8">
      <c r="B12010" s="24"/>
      <c r="C12010" s="24"/>
      <c r="D12010" s="24"/>
      <c r="E12010" s="24"/>
      <c r="F12010" s="29"/>
      <c r="G12010" s="24"/>
      <c r="H12010" s="24"/>
    </row>
    <row r="12011" spans="2:8">
      <c r="B12011" s="24"/>
      <c r="C12011" s="24"/>
      <c r="D12011" s="24"/>
      <c r="E12011" s="24"/>
      <c r="F12011" s="29"/>
      <c r="G12011" s="24"/>
      <c r="H12011" s="24"/>
    </row>
    <row r="12012" spans="2:8">
      <c r="B12012" s="24"/>
      <c r="C12012" s="24"/>
      <c r="D12012" s="24"/>
      <c r="E12012" s="24"/>
      <c r="F12012" s="29"/>
      <c r="G12012" s="24"/>
      <c r="H12012" s="24"/>
    </row>
    <row r="12013" spans="2:8">
      <c r="B12013" s="24"/>
      <c r="C12013" s="24"/>
      <c r="D12013" s="24"/>
      <c r="E12013" s="24"/>
      <c r="F12013" s="29"/>
      <c r="G12013" s="24"/>
      <c r="H12013" s="24"/>
    </row>
    <row r="12014" spans="2:8">
      <c r="B12014" s="24"/>
      <c r="C12014" s="24"/>
      <c r="D12014" s="24"/>
      <c r="E12014" s="24"/>
      <c r="F12014" s="29"/>
      <c r="G12014" s="24"/>
      <c r="H12014" s="24"/>
    </row>
    <row r="12015" spans="2:8">
      <c r="B12015" s="24"/>
      <c r="C12015" s="24"/>
      <c r="D12015" s="24"/>
      <c r="E12015" s="24"/>
      <c r="F12015" s="29"/>
      <c r="G12015" s="24"/>
      <c r="H12015" s="24"/>
    </row>
    <row r="12016" spans="2:8">
      <c r="B12016" s="24"/>
      <c r="C12016" s="24"/>
      <c r="D12016" s="24"/>
      <c r="E12016" s="24"/>
      <c r="F12016" s="29"/>
      <c r="G12016" s="24"/>
      <c r="H12016" s="24"/>
    </row>
    <row r="12017" spans="2:8">
      <c r="B12017" s="24"/>
      <c r="C12017" s="24"/>
      <c r="D12017" s="24"/>
      <c r="E12017" s="24"/>
      <c r="F12017" s="29"/>
      <c r="G12017" s="24"/>
      <c r="H12017" s="24"/>
    </row>
    <row r="12018" spans="2:8">
      <c r="B12018" s="24"/>
      <c r="C12018" s="24"/>
      <c r="D12018" s="24"/>
      <c r="E12018" s="24"/>
      <c r="F12018" s="29"/>
      <c r="G12018" s="24"/>
      <c r="H12018" s="24"/>
    </row>
    <row r="12019" spans="2:8">
      <c r="B12019" s="24"/>
      <c r="C12019" s="24"/>
      <c r="D12019" s="24"/>
      <c r="E12019" s="24"/>
      <c r="F12019" s="29"/>
      <c r="G12019" s="24"/>
      <c r="H12019" s="24"/>
    </row>
    <row r="12020" spans="2:8">
      <c r="B12020" s="24"/>
      <c r="C12020" s="24"/>
      <c r="D12020" s="24"/>
      <c r="E12020" s="24"/>
      <c r="F12020" s="29"/>
      <c r="G12020" s="24"/>
      <c r="H12020" s="24"/>
    </row>
    <row r="12021" spans="2:8">
      <c r="B12021" s="24"/>
      <c r="C12021" s="24"/>
      <c r="D12021" s="24"/>
      <c r="E12021" s="24"/>
      <c r="F12021" s="29"/>
      <c r="G12021" s="24"/>
      <c r="H12021" s="24"/>
    </row>
    <row r="12022" spans="2:8">
      <c r="B12022" s="24"/>
      <c r="C12022" s="24"/>
      <c r="D12022" s="24"/>
      <c r="E12022" s="24"/>
      <c r="F12022" s="29"/>
      <c r="G12022" s="24"/>
      <c r="H12022" s="24"/>
    </row>
    <row r="12023" spans="2:8">
      <c r="B12023" s="24"/>
      <c r="C12023" s="24"/>
      <c r="D12023" s="24"/>
      <c r="E12023" s="24"/>
      <c r="F12023" s="29"/>
      <c r="G12023" s="24"/>
      <c r="H12023" s="24"/>
    </row>
    <row r="12024" spans="2:8">
      <c r="B12024" s="24"/>
      <c r="C12024" s="24"/>
      <c r="D12024" s="24"/>
      <c r="E12024" s="24"/>
      <c r="F12024" s="29"/>
      <c r="G12024" s="24"/>
      <c r="H12024" s="24"/>
    </row>
    <row r="12025" spans="2:8">
      <c r="B12025" s="24"/>
      <c r="C12025" s="24"/>
      <c r="D12025" s="24"/>
      <c r="E12025" s="24"/>
      <c r="F12025" s="29"/>
      <c r="G12025" s="24"/>
      <c r="H12025" s="24"/>
    </row>
    <row r="12026" spans="2:8">
      <c r="B12026" s="24"/>
      <c r="C12026" s="24"/>
      <c r="D12026" s="24"/>
      <c r="E12026" s="24"/>
      <c r="F12026" s="29"/>
      <c r="G12026" s="24"/>
      <c r="H12026" s="24"/>
    </row>
    <row r="12027" spans="2:8">
      <c r="B12027" s="24"/>
      <c r="C12027" s="24"/>
      <c r="D12027" s="24"/>
      <c r="E12027" s="24"/>
      <c r="F12027" s="29"/>
      <c r="G12027" s="24"/>
      <c r="H12027" s="24"/>
    </row>
    <row r="12028" spans="2:8">
      <c r="B12028" s="24"/>
      <c r="C12028" s="24"/>
      <c r="D12028" s="24"/>
      <c r="E12028" s="24"/>
      <c r="F12028" s="29"/>
      <c r="G12028" s="24"/>
      <c r="H12028" s="24"/>
    </row>
    <row r="12029" spans="2:8">
      <c r="B12029" s="24"/>
      <c r="C12029" s="24"/>
      <c r="D12029" s="24"/>
      <c r="E12029" s="24"/>
      <c r="F12029" s="29"/>
      <c r="G12029" s="24"/>
      <c r="H12029" s="24"/>
    </row>
    <row r="12030" spans="2:8">
      <c r="B12030" s="24"/>
      <c r="C12030" s="24"/>
      <c r="D12030" s="24"/>
      <c r="E12030" s="24"/>
      <c r="F12030" s="29"/>
      <c r="G12030" s="24"/>
      <c r="H12030" s="24"/>
    </row>
    <row r="12031" spans="2:8">
      <c r="B12031" s="24"/>
      <c r="C12031" s="24"/>
      <c r="D12031" s="24"/>
      <c r="E12031" s="24"/>
      <c r="F12031" s="29"/>
      <c r="G12031" s="24"/>
      <c r="H12031" s="24"/>
    </row>
    <row r="12032" spans="2:8">
      <c r="B12032" s="24"/>
      <c r="C12032" s="24"/>
      <c r="D12032" s="24"/>
      <c r="E12032" s="24"/>
      <c r="F12032" s="29"/>
      <c r="G12032" s="24"/>
      <c r="H12032" s="24"/>
    </row>
    <row r="12033" spans="2:8">
      <c r="B12033" s="24"/>
      <c r="C12033" s="24"/>
      <c r="D12033" s="24"/>
      <c r="E12033" s="24"/>
      <c r="F12033" s="29"/>
      <c r="G12033" s="24"/>
      <c r="H12033" s="24"/>
    </row>
    <row r="12034" spans="2:8">
      <c r="B12034" s="24"/>
      <c r="C12034" s="24"/>
      <c r="D12034" s="24"/>
      <c r="E12034" s="24"/>
      <c r="F12034" s="29"/>
      <c r="G12034" s="24"/>
      <c r="H12034" s="24"/>
    </row>
    <row r="12035" spans="2:8">
      <c r="B12035" s="24"/>
      <c r="C12035" s="24"/>
      <c r="D12035" s="24"/>
      <c r="E12035" s="24"/>
      <c r="F12035" s="29"/>
      <c r="G12035" s="24"/>
      <c r="H12035" s="24"/>
    </row>
    <row r="12036" spans="2:8">
      <c r="B12036" s="24"/>
      <c r="C12036" s="24"/>
      <c r="D12036" s="24"/>
      <c r="E12036" s="24"/>
      <c r="F12036" s="29"/>
      <c r="G12036" s="24"/>
      <c r="H12036" s="24"/>
    </row>
    <row r="12037" spans="2:8">
      <c r="B12037" s="24"/>
      <c r="C12037" s="24"/>
      <c r="D12037" s="24"/>
      <c r="E12037" s="24"/>
      <c r="F12037" s="29"/>
      <c r="G12037" s="24"/>
      <c r="H12037" s="24"/>
    </row>
    <row r="12038" spans="2:8">
      <c r="B12038" s="24"/>
      <c r="C12038" s="24"/>
      <c r="D12038" s="24"/>
      <c r="E12038" s="24"/>
      <c r="F12038" s="29"/>
      <c r="G12038" s="24"/>
      <c r="H12038" s="24"/>
    </row>
    <row r="12039" spans="2:8">
      <c r="B12039" s="24"/>
      <c r="C12039" s="24"/>
      <c r="D12039" s="24"/>
      <c r="E12039" s="24"/>
      <c r="F12039" s="29"/>
      <c r="G12039" s="24"/>
      <c r="H12039" s="24"/>
    </row>
    <row r="12040" spans="2:8">
      <c r="B12040" s="24"/>
      <c r="C12040" s="24"/>
      <c r="D12040" s="24"/>
      <c r="E12040" s="24"/>
      <c r="F12040" s="29"/>
      <c r="G12040" s="24"/>
      <c r="H12040" s="24"/>
    </row>
    <row r="12041" spans="2:8">
      <c r="B12041" s="24"/>
      <c r="C12041" s="24"/>
      <c r="D12041" s="24"/>
      <c r="E12041" s="24"/>
      <c r="F12041" s="29"/>
      <c r="G12041" s="24"/>
      <c r="H12041" s="24"/>
    </row>
    <row r="12042" spans="2:8">
      <c r="B12042" s="24"/>
      <c r="C12042" s="24"/>
      <c r="D12042" s="24"/>
      <c r="E12042" s="24"/>
      <c r="F12042" s="29"/>
      <c r="G12042" s="24"/>
      <c r="H12042" s="24"/>
    </row>
    <row r="12043" spans="2:8">
      <c r="B12043" s="24"/>
      <c r="C12043" s="24"/>
      <c r="D12043" s="24"/>
      <c r="E12043" s="24"/>
      <c r="F12043" s="29"/>
      <c r="G12043" s="24"/>
      <c r="H12043" s="24"/>
    </row>
    <row r="12044" spans="2:8">
      <c r="B12044" s="24"/>
      <c r="C12044" s="24"/>
      <c r="D12044" s="24"/>
      <c r="E12044" s="24"/>
      <c r="F12044" s="29"/>
      <c r="G12044" s="24"/>
      <c r="H12044" s="24"/>
    </row>
    <row r="12045" spans="2:8">
      <c r="B12045" s="24"/>
      <c r="C12045" s="24"/>
      <c r="D12045" s="24"/>
      <c r="E12045" s="24"/>
      <c r="F12045" s="29"/>
      <c r="G12045" s="24"/>
      <c r="H12045" s="24"/>
    </row>
    <row r="12046" spans="2:8">
      <c r="B12046" s="24"/>
      <c r="C12046" s="24"/>
      <c r="D12046" s="24"/>
      <c r="E12046" s="24"/>
      <c r="F12046" s="29"/>
      <c r="G12046" s="24"/>
      <c r="H12046" s="24"/>
    </row>
    <row r="12047" spans="2:8">
      <c r="B12047" s="24"/>
      <c r="C12047" s="24"/>
      <c r="D12047" s="24"/>
      <c r="E12047" s="24"/>
      <c r="F12047" s="29"/>
      <c r="G12047" s="24"/>
      <c r="H12047" s="24"/>
    </row>
    <row r="12048" spans="2:8">
      <c r="B12048" s="24"/>
      <c r="C12048" s="24"/>
      <c r="D12048" s="24"/>
      <c r="E12048" s="24"/>
      <c r="F12048" s="29"/>
      <c r="G12048" s="24"/>
      <c r="H12048" s="24"/>
    </row>
    <row r="12049" spans="2:8">
      <c r="B12049" s="24"/>
      <c r="C12049" s="24"/>
      <c r="D12049" s="24"/>
      <c r="E12049" s="24"/>
      <c r="F12049" s="29"/>
      <c r="G12049" s="24"/>
      <c r="H12049" s="24"/>
    </row>
    <row r="12050" spans="2:8">
      <c r="B12050" s="24"/>
      <c r="C12050" s="24"/>
      <c r="D12050" s="24"/>
      <c r="E12050" s="24"/>
      <c r="F12050" s="29"/>
      <c r="G12050" s="24"/>
      <c r="H12050" s="24"/>
    </row>
    <row r="12051" spans="2:8">
      <c r="B12051" s="24"/>
      <c r="C12051" s="24"/>
      <c r="D12051" s="24"/>
      <c r="E12051" s="24"/>
      <c r="F12051" s="29"/>
      <c r="G12051" s="24"/>
      <c r="H12051" s="24"/>
    </row>
    <row r="12052" spans="2:8">
      <c r="B12052" s="24"/>
      <c r="C12052" s="24"/>
      <c r="D12052" s="24"/>
      <c r="E12052" s="24"/>
      <c r="F12052" s="29"/>
      <c r="G12052" s="24"/>
      <c r="H12052" s="24"/>
    </row>
    <row r="12053" spans="2:8">
      <c r="B12053" s="24"/>
      <c r="C12053" s="24"/>
      <c r="D12053" s="24"/>
      <c r="E12053" s="24"/>
      <c r="F12053" s="29"/>
      <c r="G12053" s="24"/>
      <c r="H12053" s="24"/>
    </row>
    <row r="12054" spans="2:8">
      <c r="B12054" s="24"/>
      <c r="C12054" s="24"/>
      <c r="D12054" s="24"/>
      <c r="E12054" s="24"/>
      <c r="F12054" s="29"/>
      <c r="G12054" s="24"/>
      <c r="H12054" s="24"/>
    </row>
    <row r="12055" spans="2:8">
      <c r="B12055" s="24"/>
      <c r="C12055" s="24"/>
      <c r="D12055" s="24"/>
      <c r="E12055" s="24"/>
      <c r="F12055" s="29"/>
      <c r="G12055" s="24"/>
      <c r="H12055" s="24"/>
    </row>
    <row r="12056" spans="2:8">
      <c r="B12056" s="24"/>
      <c r="C12056" s="24"/>
      <c r="D12056" s="24"/>
      <c r="E12056" s="24"/>
      <c r="F12056" s="29"/>
      <c r="G12056" s="24"/>
      <c r="H12056" s="24"/>
    </row>
    <row r="12057" spans="2:8">
      <c r="B12057" s="24"/>
      <c r="C12057" s="24"/>
      <c r="D12057" s="24"/>
      <c r="E12057" s="24"/>
      <c r="F12057" s="29"/>
      <c r="G12057" s="24"/>
      <c r="H12057" s="24"/>
    </row>
    <row r="12058" spans="2:8">
      <c r="B12058" s="24"/>
      <c r="C12058" s="24"/>
      <c r="D12058" s="24"/>
      <c r="E12058" s="24"/>
      <c r="F12058" s="29"/>
      <c r="G12058" s="24"/>
      <c r="H12058" s="24"/>
    </row>
    <row r="12059" spans="2:8">
      <c r="B12059" s="24"/>
      <c r="C12059" s="24"/>
      <c r="D12059" s="24"/>
      <c r="E12059" s="24"/>
      <c r="F12059" s="29"/>
      <c r="G12059" s="24"/>
      <c r="H12059" s="24"/>
    </row>
    <row r="12060" spans="2:8">
      <c r="B12060" s="24"/>
      <c r="C12060" s="24"/>
      <c r="D12060" s="24"/>
      <c r="E12060" s="24"/>
      <c r="F12060" s="29"/>
      <c r="G12060" s="24"/>
      <c r="H12060" s="24"/>
    </row>
    <row r="12061" spans="2:8">
      <c r="B12061" s="24"/>
      <c r="C12061" s="24"/>
      <c r="D12061" s="24"/>
      <c r="E12061" s="24"/>
      <c r="F12061" s="29"/>
      <c r="G12061" s="24"/>
      <c r="H12061" s="24"/>
    </row>
    <row r="12062" spans="2:8">
      <c r="B12062" s="24"/>
      <c r="C12062" s="24"/>
      <c r="D12062" s="24"/>
      <c r="E12062" s="24"/>
      <c r="F12062" s="29"/>
      <c r="G12062" s="24"/>
      <c r="H12062" s="24"/>
    </row>
    <row r="12063" spans="2:8">
      <c r="B12063" s="24"/>
      <c r="C12063" s="24"/>
      <c r="D12063" s="24"/>
      <c r="E12063" s="24"/>
      <c r="F12063" s="29"/>
      <c r="G12063" s="24"/>
      <c r="H12063" s="24"/>
    </row>
    <row r="12064" spans="2:8">
      <c r="B12064" s="24"/>
      <c r="C12064" s="24"/>
      <c r="D12064" s="24"/>
      <c r="E12064" s="24"/>
      <c r="F12064" s="29"/>
      <c r="G12064" s="24"/>
      <c r="H12064" s="24"/>
    </row>
    <row r="12065" spans="2:8">
      <c r="B12065" s="24"/>
      <c r="C12065" s="24"/>
      <c r="D12065" s="24"/>
      <c r="E12065" s="24"/>
      <c r="F12065" s="29"/>
      <c r="G12065" s="24"/>
      <c r="H12065" s="24"/>
    </row>
    <row r="12066" spans="2:8">
      <c r="B12066" s="24"/>
      <c r="C12066" s="24"/>
      <c r="D12066" s="24"/>
      <c r="E12066" s="24"/>
      <c r="F12066" s="29"/>
      <c r="G12066" s="24"/>
      <c r="H12066" s="24"/>
    </row>
    <row r="12067" spans="2:8">
      <c r="B12067" s="24"/>
      <c r="C12067" s="24"/>
      <c r="D12067" s="24"/>
      <c r="E12067" s="24"/>
      <c r="F12067" s="29"/>
      <c r="G12067" s="24"/>
      <c r="H12067" s="24"/>
    </row>
    <row r="12068" spans="2:8">
      <c r="B12068" s="24"/>
      <c r="C12068" s="24"/>
      <c r="D12068" s="24"/>
      <c r="E12068" s="24"/>
      <c r="F12068" s="29"/>
      <c r="G12068" s="24"/>
      <c r="H12068" s="24"/>
    </row>
    <row r="12069" spans="2:8">
      <c r="B12069" s="24"/>
      <c r="C12069" s="24"/>
      <c r="D12069" s="24"/>
      <c r="E12069" s="24"/>
      <c r="F12069" s="29"/>
      <c r="G12069" s="24"/>
      <c r="H12069" s="24"/>
    </row>
    <row r="12070" spans="2:8">
      <c r="B12070" s="24"/>
      <c r="C12070" s="24"/>
      <c r="D12070" s="24"/>
      <c r="E12070" s="24"/>
      <c r="F12070" s="29"/>
      <c r="G12070" s="24"/>
      <c r="H12070" s="24"/>
    </row>
    <row r="12071" spans="2:8">
      <c r="B12071" s="24"/>
      <c r="C12071" s="24"/>
      <c r="D12071" s="24"/>
      <c r="E12071" s="24"/>
      <c r="F12071" s="29"/>
      <c r="G12071" s="24"/>
      <c r="H12071" s="24"/>
    </row>
    <row r="12072" spans="2:8">
      <c r="B12072" s="24"/>
      <c r="C12072" s="24"/>
      <c r="D12072" s="24"/>
      <c r="E12072" s="24"/>
      <c r="F12072" s="29"/>
      <c r="G12072" s="24"/>
      <c r="H12072" s="24"/>
    </row>
    <row r="12073" spans="2:8">
      <c r="B12073" s="24"/>
      <c r="C12073" s="24"/>
      <c r="D12073" s="24"/>
      <c r="E12073" s="24"/>
      <c r="F12073" s="29"/>
      <c r="G12073" s="24"/>
      <c r="H12073" s="24"/>
    </row>
    <row r="12074" spans="2:8">
      <c r="B12074" s="24"/>
      <c r="C12074" s="24"/>
      <c r="D12074" s="24"/>
      <c r="E12074" s="24"/>
      <c r="F12074" s="29"/>
      <c r="G12074" s="24"/>
      <c r="H12074" s="24"/>
    </row>
    <row r="12075" spans="2:8">
      <c r="B12075" s="24"/>
      <c r="C12075" s="24"/>
      <c r="D12075" s="24"/>
      <c r="E12075" s="24"/>
      <c r="F12075" s="29"/>
      <c r="G12075" s="24"/>
      <c r="H12075" s="24"/>
    </row>
    <row r="12076" spans="2:8">
      <c r="B12076" s="24"/>
      <c r="C12076" s="24"/>
      <c r="D12076" s="24"/>
      <c r="E12076" s="24"/>
      <c r="F12076" s="29"/>
      <c r="G12076" s="24"/>
      <c r="H12076" s="24"/>
    </row>
    <row r="12077" spans="2:8">
      <c r="B12077" s="24"/>
      <c r="C12077" s="24"/>
      <c r="D12077" s="24"/>
      <c r="E12077" s="24"/>
      <c r="F12077" s="29"/>
      <c r="G12077" s="24"/>
      <c r="H12077" s="24"/>
    </row>
    <row r="12078" spans="2:8">
      <c r="B12078" s="24"/>
      <c r="C12078" s="24"/>
      <c r="D12078" s="24"/>
      <c r="E12078" s="24"/>
      <c r="F12078" s="29"/>
      <c r="G12078" s="24"/>
      <c r="H12078" s="24"/>
    </row>
    <row r="12079" spans="2:8">
      <c r="B12079" s="24"/>
      <c r="C12079" s="24"/>
      <c r="D12079" s="24"/>
      <c r="E12079" s="24"/>
      <c r="F12079" s="29"/>
      <c r="G12079" s="24"/>
      <c r="H12079" s="24"/>
    </row>
    <row r="12080" spans="2:8">
      <c r="B12080" s="24"/>
      <c r="C12080" s="24"/>
      <c r="D12080" s="24"/>
      <c r="E12080" s="24"/>
      <c r="F12080" s="29"/>
      <c r="G12080" s="24"/>
      <c r="H12080" s="24"/>
    </row>
    <row r="12081" spans="2:8">
      <c r="B12081" s="24"/>
      <c r="C12081" s="24"/>
      <c r="D12081" s="24"/>
      <c r="E12081" s="24"/>
      <c r="F12081" s="29"/>
      <c r="G12081" s="24"/>
      <c r="H12081" s="24"/>
    </row>
    <row r="12082" spans="2:8">
      <c r="B12082" s="24"/>
      <c r="C12082" s="24"/>
      <c r="D12082" s="24"/>
      <c r="E12082" s="24"/>
      <c r="F12082" s="29"/>
      <c r="G12082" s="24"/>
      <c r="H12082" s="24"/>
    </row>
    <row r="12083" spans="2:8">
      <c r="B12083" s="24"/>
      <c r="C12083" s="24"/>
      <c r="D12083" s="24"/>
      <c r="E12083" s="24"/>
      <c r="F12083" s="29"/>
      <c r="G12083" s="24"/>
      <c r="H12083" s="24"/>
    </row>
    <row r="12084" spans="2:8">
      <c r="B12084" s="24"/>
      <c r="C12084" s="24"/>
      <c r="D12084" s="24"/>
      <c r="E12084" s="24"/>
      <c r="F12084" s="29"/>
      <c r="G12084" s="24"/>
      <c r="H12084" s="24"/>
    </row>
    <row r="12085" spans="2:8">
      <c r="B12085" s="24"/>
      <c r="C12085" s="24"/>
      <c r="D12085" s="24"/>
      <c r="E12085" s="24"/>
      <c r="F12085" s="29"/>
      <c r="G12085" s="24"/>
      <c r="H12085" s="24"/>
    </row>
    <row r="12086" spans="2:8">
      <c r="B12086" s="24"/>
      <c r="C12086" s="24"/>
      <c r="D12086" s="24"/>
      <c r="E12086" s="24"/>
      <c r="F12086" s="29"/>
      <c r="G12086" s="24"/>
      <c r="H12086" s="24"/>
    </row>
    <row r="12087" spans="2:8">
      <c r="B12087" s="24"/>
      <c r="C12087" s="24"/>
      <c r="D12087" s="24"/>
      <c r="E12087" s="24"/>
      <c r="F12087" s="29"/>
      <c r="G12087" s="24"/>
      <c r="H12087" s="24"/>
    </row>
    <row r="12088" spans="2:8">
      <c r="B12088" s="24"/>
      <c r="C12088" s="24"/>
      <c r="D12088" s="24"/>
      <c r="E12088" s="24"/>
      <c r="F12088" s="29"/>
      <c r="G12088" s="24"/>
      <c r="H12088" s="24"/>
    </row>
    <row r="12089" spans="2:8">
      <c r="B12089" s="24"/>
      <c r="C12089" s="24"/>
      <c r="D12089" s="24"/>
      <c r="E12089" s="24"/>
      <c r="F12089" s="29"/>
      <c r="G12089" s="24"/>
      <c r="H12089" s="24"/>
    </row>
    <row r="12090" spans="2:8">
      <c r="B12090" s="24"/>
      <c r="C12090" s="24"/>
      <c r="D12090" s="24"/>
      <c r="E12090" s="24"/>
      <c r="F12090" s="29"/>
      <c r="G12090" s="24"/>
      <c r="H12090" s="24"/>
    </row>
    <row r="12091" spans="2:8">
      <c r="B12091" s="24"/>
      <c r="C12091" s="24"/>
      <c r="D12091" s="24"/>
      <c r="E12091" s="24"/>
      <c r="F12091" s="29"/>
      <c r="G12091" s="24"/>
      <c r="H12091" s="24"/>
    </row>
    <row r="12092" spans="2:8">
      <c r="B12092" s="24"/>
      <c r="C12092" s="24"/>
      <c r="D12092" s="24"/>
      <c r="E12092" s="24"/>
      <c r="F12092" s="29"/>
      <c r="G12092" s="24"/>
      <c r="H12092" s="24"/>
    </row>
    <row r="12093" spans="2:8">
      <c r="B12093" s="24"/>
      <c r="C12093" s="24"/>
      <c r="D12093" s="24"/>
      <c r="E12093" s="24"/>
      <c r="F12093" s="29"/>
      <c r="G12093" s="24"/>
      <c r="H12093" s="24"/>
    </row>
    <row r="12094" spans="2:8">
      <c r="B12094" s="24"/>
      <c r="C12094" s="24"/>
      <c r="D12094" s="24"/>
      <c r="E12094" s="24"/>
      <c r="F12094" s="29"/>
      <c r="G12094" s="24"/>
      <c r="H12094" s="24"/>
    </row>
    <row r="12095" spans="2:8">
      <c r="B12095" s="24"/>
      <c r="C12095" s="24"/>
      <c r="D12095" s="24"/>
      <c r="E12095" s="24"/>
      <c r="F12095" s="29"/>
      <c r="G12095" s="24"/>
      <c r="H12095" s="24"/>
    </row>
    <row r="12096" spans="2:8">
      <c r="B12096" s="24"/>
      <c r="C12096" s="24"/>
      <c r="D12096" s="24"/>
      <c r="E12096" s="24"/>
      <c r="F12096" s="29"/>
      <c r="G12096" s="24"/>
      <c r="H12096" s="24"/>
    </row>
    <row r="12097" spans="2:8">
      <c r="B12097" s="24"/>
      <c r="C12097" s="24"/>
      <c r="D12097" s="24"/>
      <c r="E12097" s="24"/>
      <c r="F12097" s="29"/>
      <c r="G12097" s="24"/>
      <c r="H12097" s="24"/>
    </row>
    <row r="12098" spans="2:8">
      <c r="B12098" s="24"/>
      <c r="C12098" s="24"/>
      <c r="D12098" s="24"/>
      <c r="E12098" s="24"/>
      <c r="F12098" s="29"/>
      <c r="G12098" s="24"/>
      <c r="H12098" s="24"/>
    </row>
    <row r="12099" spans="2:8">
      <c r="B12099" s="24"/>
      <c r="C12099" s="24"/>
      <c r="D12099" s="24"/>
      <c r="E12099" s="24"/>
      <c r="F12099" s="29"/>
      <c r="G12099" s="24"/>
      <c r="H12099" s="24"/>
    </row>
    <row r="12100" spans="2:8">
      <c r="B12100" s="24"/>
      <c r="C12100" s="24"/>
      <c r="D12100" s="24"/>
      <c r="E12100" s="24"/>
      <c r="F12100" s="29"/>
      <c r="G12100" s="24"/>
      <c r="H12100" s="24"/>
    </row>
    <row r="12101" spans="2:8">
      <c r="B12101" s="24"/>
      <c r="C12101" s="24"/>
      <c r="D12101" s="24"/>
      <c r="E12101" s="24"/>
      <c r="F12101" s="29"/>
      <c r="G12101" s="24"/>
      <c r="H12101" s="24"/>
    </row>
    <row r="12102" spans="2:8">
      <c r="B12102" s="24"/>
      <c r="C12102" s="24"/>
      <c r="D12102" s="24"/>
      <c r="E12102" s="24"/>
      <c r="F12102" s="29"/>
      <c r="G12102" s="24"/>
      <c r="H12102" s="24"/>
    </row>
    <row r="12103" spans="2:8">
      <c r="B12103" s="24"/>
      <c r="C12103" s="24"/>
      <c r="D12103" s="24"/>
      <c r="E12103" s="24"/>
      <c r="F12103" s="29"/>
      <c r="G12103" s="24"/>
      <c r="H12103" s="24"/>
    </row>
    <row r="12104" spans="2:8">
      <c r="B12104" s="24"/>
      <c r="C12104" s="24"/>
      <c r="D12104" s="24"/>
      <c r="E12104" s="24"/>
      <c r="F12104" s="29"/>
      <c r="G12104" s="24"/>
      <c r="H12104" s="24"/>
    </row>
    <row r="12105" spans="2:8">
      <c r="B12105" s="24"/>
      <c r="C12105" s="24"/>
      <c r="D12105" s="24"/>
      <c r="E12105" s="24"/>
      <c r="F12105" s="29"/>
      <c r="G12105" s="24"/>
      <c r="H12105" s="24"/>
    </row>
    <row r="12106" spans="2:8">
      <c r="B12106" s="24"/>
      <c r="C12106" s="24"/>
      <c r="D12106" s="24"/>
      <c r="E12106" s="24"/>
      <c r="F12106" s="29"/>
      <c r="G12106" s="24"/>
      <c r="H12106" s="24"/>
    </row>
    <row r="12107" spans="2:8">
      <c r="B12107" s="24"/>
      <c r="C12107" s="24"/>
      <c r="D12107" s="24"/>
      <c r="E12107" s="24"/>
      <c r="F12107" s="29"/>
      <c r="G12107" s="24"/>
      <c r="H12107" s="24"/>
    </row>
    <row r="12108" spans="2:8">
      <c r="B12108" s="24"/>
      <c r="C12108" s="24"/>
      <c r="D12108" s="24"/>
      <c r="E12108" s="24"/>
      <c r="F12108" s="29"/>
      <c r="G12108" s="24"/>
      <c r="H12108" s="24"/>
    </row>
    <row r="12109" spans="2:8">
      <c r="B12109" s="24"/>
      <c r="C12109" s="24"/>
      <c r="D12109" s="24"/>
      <c r="E12109" s="24"/>
      <c r="F12109" s="29"/>
      <c r="G12109" s="24"/>
      <c r="H12109" s="24"/>
    </row>
    <row r="12110" spans="2:8">
      <c r="B12110" s="24"/>
      <c r="C12110" s="24"/>
      <c r="D12110" s="24"/>
      <c r="E12110" s="24"/>
      <c r="F12110" s="29"/>
      <c r="G12110" s="24"/>
      <c r="H12110" s="24"/>
    </row>
    <row r="12111" spans="2:8">
      <c r="B12111" s="24"/>
      <c r="C12111" s="24"/>
      <c r="D12111" s="24"/>
      <c r="E12111" s="24"/>
      <c r="F12111" s="29"/>
      <c r="G12111" s="24"/>
      <c r="H12111" s="24"/>
    </row>
    <row r="12112" spans="2:8">
      <c r="B12112" s="24"/>
      <c r="C12112" s="24"/>
      <c r="D12112" s="24"/>
      <c r="E12112" s="24"/>
      <c r="F12112" s="29"/>
      <c r="G12112" s="24"/>
      <c r="H12112" s="24"/>
    </row>
    <row r="12113" spans="2:8">
      <c r="B12113" s="24"/>
      <c r="C12113" s="24"/>
      <c r="D12113" s="24"/>
      <c r="E12113" s="24"/>
      <c r="F12113" s="29"/>
      <c r="G12113" s="24"/>
      <c r="H12113" s="24"/>
    </row>
    <row r="12114" spans="2:8">
      <c r="B12114" s="24"/>
      <c r="C12114" s="24"/>
      <c r="D12114" s="24"/>
      <c r="E12114" s="24"/>
      <c r="F12114" s="29"/>
      <c r="G12114" s="24"/>
      <c r="H12114" s="24"/>
    </row>
    <row r="12115" spans="2:8">
      <c r="B12115" s="24"/>
      <c r="C12115" s="24"/>
      <c r="D12115" s="24"/>
      <c r="E12115" s="24"/>
      <c r="F12115" s="29"/>
      <c r="G12115" s="24"/>
      <c r="H12115" s="24"/>
    </row>
    <row r="12116" spans="2:8">
      <c r="B12116" s="24"/>
      <c r="C12116" s="24"/>
      <c r="D12116" s="24"/>
      <c r="E12116" s="24"/>
      <c r="F12116" s="29"/>
      <c r="G12116" s="24"/>
      <c r="H12116" s="24"/>
    </row>
    <row r="12117" spans="2:8">
      <c r="B12117" s="24"/>
      <c r="C12117" s="24"/>
      <c r="D12117" s="24"/>
      <c r="E12117" s="24"/>
      <c r="F12117" s="29"/>
      <c r="G12117" s="24"/>
      <c r="H12117" s="24"/>
    </row>
    <row r="12118" spans="2:8">
      <c r="B12118" s="24"/>
      <c r="C12118" s="24"/>
      <c r="D12118" s="24"/>
      <c r="E12118" s="24"/>
      <c r="F12118" s="29"/>
      <c r="G12118" s="24"/>
      <c r="H12118" s="24"/>
    </row>
    <row r="12119" spans="2:8">
      <c r="B12119" s="24"/>
      <c r="C12119" s="24"/>
      <c r="D12119" s="24"/>
      <c r="E12119" s="24"/>
      <c r="F12119" s="29"/>
      <c r="G12119" s="24"/>
      <c r="H12119" s="24"/>
    </row>
    <row r="12120" spans="2:8">
      <c r="B12120" s="24"/>
      <c r="C12120" s="24"/>
      <c r="D12120" s="24"/>
      <c r="E12120" s="24"/>
      <c r="F12120" s="29"/>
      <c r="G12120" s="24"/>
      <c r="H12120" s="24"/>
    </row>
    <row r="12121" spans="2:8">
      <c r="B12121" s="24"/>
      <c r="C12121" s="24"/>
      <c r="D12121" s="24"/>
      <c r="E12121" s="24"/>
      <c r="F12121" s="29"/>
      <c r="G12121" s="24"/>
      <c r="H12121" s="24"/>
    </row>
    <row r="12122" spans="2:8">
      <c r="B12122" s="24"/>
      <c r="C12122" s="24"/>
      <c r="D12122" s="24"/>
      <c r="E12122" s="24"/>
      <c r="F12122" s="29"/>
      <c r="G12122" s="24"/>
      <c r="H12122" s="24"/>
    </row>
    <row r="12123" spans="2:8">
      <c r="B12123" s="24"/>
      <c r="C12123" s="24"/>
      <c r="D12123" s="24"/>
      <c r="E12123" s="24"/>
      <c r="F12123" s="29"/>
      <c r="G12123" s="24"/>
      <c r="H12123" s="24"/>
    </row>
    <row r="12124" spans="2:8">
      <c r="B12124" s="24"/>
      <c r="C12124" s="24"/>
      <c r="D12124" s="24"/>
      <c r="E12124" s="24"/>
      <c r="F12124" s="29"/>
      <c r="G12124" s="24"/>
      <c r="H12124" s="24"/>
    </row>
    <row r="12125" spans="2:8">
      <c r="B12125" s="24"/>
      <c r="C12125" s="24"/>
      <c r="D12125" s="24"/>
      <c r="E12125" s="24"/>
      <c r="F12125" s="29"/>
      <c r="G12125" s="24"/>
      <c r="H12125" s="24"/>
    </row>
    <row r="12126" spans="2:8">
      <c r="B12126" s="24"/>
      <c r="C12126" s="24"/>
      <c r="D12126" s="24"/>
      <c r="E12126" s="24"/>
      <c r="F12126" s="29"/>
      <c r="G12126" s="24"/>
      <c r="H12126" s="24"/>
    </row>
    <row r="12127" spans="2:8">
      <c r="B12127" s="24"/>
      <c r="C12127" s="24"/>
      <c r="D12127" s="24"/>
      <c r="E12127" s="24"/>
      <c r="F12127" s="29"/>
      <c r="G12127" s="24"/>
      <c r="H12127" s="24"/>
    </row>
    <row r="12128" spans="2:8">
      <c r="B12128" s="24"/>
      <c r="C12128" s="24"/>
      <c r="D12128" s="24"/>
      <c r="E12128" s="24"/>
      <c r="F12128" s="29"/>
      <c r="G12128" s="24"/>
      <c r="H12128" s="24"/>
    </row>
    <row r="12129" spans="2:8">
      <c r="B12129" s="24"/>
      <c r="C12129" s="24"/>
      <c r="D12129" s="24"/>
      <c r="E12129" s="24"/>
      <c r="F12129" s="29"/>
      <c r="G12129" s="24"/>
      <c r="H12129" s="24"/>
    </row>
    <row r="12130" spans="2:8">
      <c r="B12130" s="24"/>
      <c r="C12130" s="24"/>
      <c r="D12130" s="24"/>
      <c r="E12130" s="24"/>
      <c r="F12130" s="29"/>
      <c r="G12130" s="24"/>
      <c r="H12130" s="24"/>
    </row>
    <row r="12131" spans="2:8">
      <c r="B12131" s="24"/>
      <c r="C12131" s="24"/>
      <c r="D12131" s="24"/>
      <c r="E12131" s="24"/>
      <c r="F12131" s="29"/>
      <c r="G12131" s="24"/>
      <c r="H12131" s="24"/>
    </row>
    <row r="12132" spans="2:8">
      <c r="B12132" s="24"/>
      <c r="C12132" s="24"/>
      <c r="D12132" s="24"/>
      <c r="E12132" s="24"/>
      <c r="F12132" s="29"/>
      <c r="G12132" s="24"/>
      <c r="H12132" s="24"/>
    </row>
    <row r="12133" spans="2:8">
      <c r="B12133" s="24"/>
      <c r="C12133" s="24"/>
      <c r="D12133" s="24"/>
      <c r="E12133" s="24"/>
      <c r="F12133" s="29"/>
      <c r="G12133" s="24"/>
      <c r="H12133" s="24"/>
    </row>
    <row r="12134" spans="2:8">
      <c r="B12134" s="24"/>
      <c r="C12134" s="24"/>
      <c r="D12134" s="24"/>
      <c r="E12134" s="24"/>
      <c r="F12134" s="29"/>
      <c r="G12134" s="24"/>
      <c r="H12134" s="24"/>
    </row>
    <row r="12135" spans="2:8">
      <c r="B12135" s="24"/>
      <c r="C12135" s="24"/>
      <c r="D12135" s="24"/>
      <c r="E12135" s="24"/>
      <c r="F12135" s="29"/>
      <c r="G12135" s="24"/>
      <c r="H12135" s="24"/>
    </row>
    <row r="12136" spans="2:8">
      <c r="B12136" s="24"/>
      <c r="C12136" s="24"/>
      <c r="D12136" s="24"/>
      <c r="E12136" s="24"/>
      <c r="F12136" s="29"/>
      <c r="G12136" s="24"/>
      <c r="H12136" s="24"/>
    </row>
    <row r="12137" spans="2:8">
      <c r="B12137" s="24"/>
      <c r="C12137" s="24"/>
      <c r="D12137" s="24"/>
      <c r="E12137" s="24"/>
      <c r="F12137" s="29"/>
      <c r="G12137" s="24"/>
      <c r="H12137" s="24"/>
    </row>
    <row r="12138" spans="2:8">
      <c r="B12138" s="24"/>
      <c r="C12138" s="24"/>
      <c r="D12138" s="24"/>
      <c r="E12138" s="24"/>
      <c r="F12138" s="29"/>
      <c r="G12138" s="24"/>
      <c r="H12138" s="24"/>
    </row>
    <row r="12139" spans="2:8">
      <c r="B12139" s="24"/>
      <c r="C12139" s="24"/>
      <c r="D12139" s="24"/>
      <c r="E12139" s="24"/>
      <c r="F12139" s="29"/>
      <c r="G12139" s="24"/>
      <c r="H12139" s="24"/>
    </row>
    <row r="12140" spans="2:8">
      <c r="B12140" s="24"/>
      <c r="C12140" s="24"/>
      <c r="D12140" s="24"/>
      <c r="E12140" s="24"/>
      <c r="F12140" s="29"/>
      <c r="G12140" s="24"/>
      <c r="H12140" s="24"/>
    </row>
    <row r="12141" spans="2:8">
      <c r="B12141" s="24"/>
      <c r="C12141" s="24"/>
      <c r="D12141" s="24"/>
      <c r="E12141" s="24"/>
      <c r="F12141" s="29"/>
      <c r="G12141" s="24"/>
      <c r="H12141" s="24"/>
    </row>
    <row r="12142" spans="2:8">
      <c r="B12142" s="24"/>
      <c r="C12142" s="24"/>
      <c r="D12142" s="24"/>
      <c r="E12142" s="24"/>
      <c r="F12142" s="29"/>
      <c r="G12142" s="24"/>
      <c r="H12142" s="24"/>
    </row>
    <row r="12143" spans="2:8">
      <c r="B12143" s="24"/>
      <c r="C12143" s="24"/>
      <c r="D12143" s="24"/>
      <c r="E12143" s="24"/>
      <c r="F12143" s="29"/>
      <c r="G12143" s="24"/>
      <c r="H12143" s="24"/>
    </row>
    <row r="12144" spans="2:8">
      <c r="B12144" s="24"/>
      <c r="C12144" s="24"/>
      <c r="D12144" s="24"/>
      <c r="E12144" s="24"/>
      <c r="F12144" s="29"/>
      <c r="G12144" s="24"/>
      <c r="H12144" s="24"/>
    </row>
    <row r="12145" spans="2:8">
      <c r="B12145" s="24"/>
      <c r="C12145" s="24"/>
      <c r="D12145" s="24"/>
      <c r="E12145" s="24"/>
      <c r="F12145" s="29"/>
      <c r="G12145" s="24"/>
      <c r="H12145" s="24"/>
    </row>
    <row r="12146" spans="2:8">
      <c r="B12146" s="24"/>
      <c r="C12146" s="24"/>
      <c r="D12146" s="24"/>
      <c r="E12146" s="24"/>
      <c r="F12146" s="29"/>
      <c r="G12146" s="24"/>
      <c r="H12146" s="24"/>
    </row>
    <row r="12147" spans="2:8">
      <c r="B12147" s="24"/>
      <c r="C12147" s="24"/>
      <c r="D12147" s="24"/>
      <c r="E12147" s="24"/>
      <c r="F12147" s="29"/>
      <c r="G12147" s="24"/>
      <c r="H12147" s="24"/>
    </row>
    <row r="12148" spans="2:8">
      <c r="B12148" s="24"/>
      <c r="C12148" s="24"/>
      <c r="D12148" s="24"/>
      <c r="E12148" s="24"/>
      <c r="F12148" s="29"/>
      <c r="G12148" s="24"/>
      <c r="H12148" s="24"/>
    </row>
    <row r="12149" spans="2:8">
      <c r="B12149" s="24"/>
      <c r="C12149" s="24"/>
      <c r="D12149" s="24"/>
      <c r="E12149" s="24"/>
      <c r="F12149" s="29"/>
      <c r="G12149" s="24"/>
      <c r="H12149" s="24"/>
    </row>
    <row r="12150" spans="2:8">
      <c r="B12150" s="24"/>
      <c r="C12150" s="24"/>
      <c r="D12150" s="24"/>
      <c r="E12150" s="24"/>
      <c r="F12150" s="29"/>
      <c r="G12150" s="24"/>
      <c r="H12150" s="24"/>
    </row>
    <row r="12151" spans="2:8">
      <c r="B12151" s="24"/>
      <c r="C12151" s="24"/>
      <c r="D12151" s="24"/>
      <c r="E12151" s="24"/>
      <c r="F12151" s="29"/>
      <c r="G12151" s="24"/>
      <c r="H12151" s="24"/>
    </row>
    <row r="12152" spans="2:8">
      <c r="B12152" s="24"/>
      <c r="C12152" s="24"/>
      <c r="D12152" s="24"/>
      <c r="E12152" s="24"/>
      <c r="F12152" s="29"/>
      <c r="G12152" s="24"/>
      <c r="H12152" s="24"/>
    </row>
    <row r="12153" spans="2:8">
      <c r="B12153" s="24"/>
      <c r="C12153" s="24"/>
      <c r="D12153" s="24"/>
      <c r="E12153" s="24"/>
      <c r="F12153" s="29"/>
      <c r="G12153" s="24"/>
      <c r="H12153" s="24"/>
    </row>
    <row r="12154" spans="2:8">
      <c r="B12154" s="24"/>
      <c r="C12154" s="24"/>
      <c r="D12154" s="24"/>
      <c r="E12154" s="24"/>
      <c r="F12154" s="29"/>
      <c r="G12154" s="24"/>
      <c r="H12154" s="24"/>
    </row>
    <row r="12155" spans="2:8">
      <c r="B12155" s="24"/>
      <c r="C12155" s="24"/>
      <c r="D12155" s="24"/>
      <c r="E12155" s="24"/>
      <c r="F12155" s="29"/>
      <c r="G12155" s="24"/>
      <c r="H12155" s="24"/>
    </row>
    <row r="12156" spans="2:8">
      <c r="B12156" s="24"/>
      <c r="C12156" s="24"/>
      <c r="D12156" s="24"/>
      <c r="E12156" s="24"/>
      <c r="F12156" s="29"/>
      <c r="G12156" s="24"/>
      <c r="H12156" s="24"/>
    </row>
    <row r="12157" spans="2:8">
      <c r="B12157" s="24"/>
      <c r="C12157" s="24"/>
      <c r="D12157" s="24"/>
      <c r="E12157" s="24"/>
      <c r="F12157" s="29"/>
      <c r="G12157" s="24"/>
      <c r="H12157" s="24"/>
    </row>
    <row r="12158" spans="2:8">
      <c r="B12158" s="24"/>
      <c r="C12158" s="24"/>
      <c r="D12158" s="24"/>
      <c r="E12158" s="24"/>
      <c r="F12158" s="29"/>
      <c r="G12158" s="24"/>
      <c r="H12158" s="24"/>
    </row>
    <row r="12159" spans="2:8">
      <c r="B12159" s="24"/>
      <c r="C12159" s="24"/>
      <c r="D12159" s="24"/>
      <c r="E12159" s="24"/>
      <c r="F12159" s="29"/>
      <c r="G12159" s="24"/>
      <c r="H12159" s="24"/>
    </row>
    <row r="12160" spans="2:8">
      <c r="B12160" s="24"/>
      <c r="C12160" s="24"/>
      <c r="D12160" s="24"/>
      <c r="E12160" s="24"/>
      <c r="F12160" s="29"/>
      <c r="G12160" s="24"/>
      <c r="H12160" s="24"/>
    </row>
    <row r="12161" spans="2:8">
      <c r="B12161" s="24"/>
      <c r="C12161" s="24"/>
      <c r="D12161" s="24"/>
      <c r="E12161" s="24"/>
      <c r="F12161" s="29"/>
      <c r="G12161" s="24"/>
      <c r="H12161" s="24"/>
    </row>
    <row r="12162" spans="2:8">
      <c r="B12162" s="24"/>
      <c r="C12162" s="24"/>
      <c r="D12162" s="24"/>
      <c r="E12162" s="24"/>
      <c r="F12162" s="29"/>
      <c r="G12162" s="24"/>
      <c r="H12162" s="24"/>
    </row>
    <row r="12163" spans="2:8">
      <c r="B12163" s="24"/>
      <c r="C12163" s="24"/>
      <c r="D12163" s="24"/>
      <c r="E12163" s="24"/>
      <c r="F12163" s="29"/>
      <c r="G12163" s="24"/>
      <c r="H12163" s="24"/>
    </row>
    <row r="12164" spans="2:8">
      <c r="B12164" s="24"/>
      <c r="C12164" s="24"/>
      <c r="D12164" s="24"/>
      <c r="E12164" s="24"/>
      <c r="F12164" s="29"/>
      <c r="G12164" s="24"/>
      <c r="H12164" s="24"/>
    </row>
    <row r="12165" spans="2:8">
      <c r="B12165" s="24"/>
      <c r="C12165" s="24"/>
      <c r="D12165" s="24"/>
      <c r="E12165" s="24"/>
      <c r="F12165" s="29"/>
      <c r="G12165" s="24"/>
      <c r="H12165" s="24"/>
    </row>
    <row r="12166" spans="2:8">
      <c r="B12166" s="24"/>
      <c r="C12166" s="24"/>
      <c r="D12166" s="24"/>
      <c r="E12166" s="24"/>
      <c r="F12166" s="29"/>
      <c r="G12166" s="24"/>
      <c r="H12166" s="24"/>
    </row>
    <row r="12167" spans="2:8">
      <c r="B12167" s="24"/>
      <c r="C12167" s="24"/>
      <c r="D12167" s="24"/>
      <c r="E12167" s="24"/>
      <c r="F12167" s="29"/>
      <c r="G12167" s="24"/>
      <c r="H12167" s="24"/>
    </row>
    <row r="12168" spans="2:8">
      <c r="B12168" s="24"/>
      <c r="C12168" s="24"/>
      <c r="D12168" s="24"/>
      <c r="E12168" s="24"/>
      <c r="F12168" s="29"/>
      <c r="G12168" s="24"/>
      <c r="H12168" s="24"/>
    </row>
    <row r="12169" spans="2:8">
      <c r="B12169" s="24"/>
      <c r="C12169" s="24"/>
      <c r="D12169" s="24"/>
      <c r="E12169" s="24"/>
      <c r="F12169" s="29"/>
      <c r="G12169" s="24"/>
      <c r="H12169" s="24"/>
    </row>
    <row r="12170" spans="2:8">
      <c r="B12170" s="24"/>
      <c r="C12170" s="24"/>
      <c r="D12170" s="24"/>
      <c r="E12170" s="24"/>
      <c r="F12170" s="29"/>
      <c r="G12170" s="24"/>
      <c r="H12170" s="24"/>
    </row>
    <row r="12171" spans="2:8">
      <c r="B12171" s="24"/>
      <c r="C12171" s="24"/>
      <c r="D12171" s="24"/>
      <c r="E12171" s="24"/>
      <c r="F12171" s="29"/>
      <c r="G12171" s="24"/>
      <c r="H12171" s="24"/>
    </row>
    <row r="12172" spans="2:8">
      <c r="B12172" s="24"/>
      <c r="C12172" s="24"/>
      <c r="D12172" s="24"/>
      <c r="E12172" s="24"/>
      <c r="F12172" s="29"/>
      <c r="G12172" s="24"/>
      <c r="H12172" s="24"/>
    </row>
    <row r="12173" spans="2:8">
      <c r="B12173" s="24"/>
      <c r="C12173" s="24"/>
      <c r="D12173" s="24"/>
      <c r="E12173" s="24"/>
      <c r="F12173" s="29"/>
      <c r="G12173" s="24"/>
      <c r="H12173" s="24"/>
    </row>
    <row r="12174" spans="2:8">
      <c r="B12174" s="24"/>
      <c r="C12174" s="24"/>
      <c r="D12174" s="24"/>
      <c r="E12174" s="24"/>
      <c r="F12174" s="29"/>
      <c r="G12174" s="24"/>
      <c r="H12174" s="24"/>
    </row>
    <row r="12175" spans="2:8">
      <c r="B12175" s="24"/>
      <c r="C12175" s="24"/>
      <c r="D12175" s="24"/>
      <c r="E12175" s="24"/>
      <c r="F12175" s="29"/>
      <c r="G12175" s="24"/>
      <c r="H12175" s="24"/>
    </row>
    <row r="12176" spans="2:8">
      <c r="B12176" s="24"/>
      <c r="C12176" s="24"/>
      <c r="D12176" s="24"/>
      <c r="E12176" s="24"/>
      <c r="F12176" s="29"/>
      <c r="G12176" s="24"/>
      <c r="H12176" s="24"/>
    </row>
    <row r="12177" spans="2:8">
      <c r="B12177" s="24"/>
      <c r="C12177" s="24"/>
      <c r="D12177" s="24"/>
      <c r="E12177" s="24"/>
      <c r="F12177" s="29"/>
      <c r="G12177" s="24"/>
      <c r="H12177" s="24"/>
    </row>
    <row r="12178" spans="2:8">
      <c r="B12178" s="24"/>
      <c r="C12178" s="24"/>
      <c r="D12178" s="24"/>
      <c r="E12178" s="24"/>
      <c r="F12178" s="29"/>
      <c r="G12178" s="24"/>
      <c r="H12178" s="24"/>
    </row>
    <row r="12179" spans="2:8">
      <c r="B12179" s="24"/>
      <c r="C12179" s="24"/>
      <c r="D12179" s="24"/>
      <c r="E12179" s="24"/>
      <c r="F12179" s="29"/>
      <c r="G12179" s="24"/>
      <c r="H12179" s="24"/>
    </row>
    <row r="12180" spans="2:8">
      <c r="B12180" s="24"/>
      <c r="C12180" s="24"/>
      <c r="D12180" s="24"/>
      <c r="E12180" s="24"/>
      <c r="F12180" s="29"/>
      <c r="G12180" s="24"/>
      <c r="H12180" s="24"/>
    </row>
    <row r="12181" spans="2:8">
      <c r="B12181" s="24"/>
      <c r="C12181" s="24"/>
      <c r="D12181" s="24"/>
      <c r="E12181" s="24"/>
      <c r="F12181" s="29"/>
      <c r="G12181" s="24"/>
      <c r="H12181" s="24"/>
    </row>
    <row r="12182" spans="2:8">
      <c r="B12182" s="24"/>
      <c r="C12182" s="24"/>
      <c r="D12182" s="24"/>
      <c r="E12182" s="24"/>
      <c r="F12182" s="29"/>
      <c r="G12182" s="24"/>
      <c r="H12182" s="24"/>
    </row>
    <row r="12183" spans="2:8">
      <c r="B12183" s="24"/>
      <c r="C12183" s="24"/>
      <c r="D12183" s="24"/>
      <c r="E12183" s="24"/>
      <c r="F12183" s="29"/>
      <c r="G12183" s="24"/>
      <c r="H12183" s="24"/>
    </row>
    <row r="12184" spans="2:8">
      <c r="B12184" s="24"/>
      <c r="C12184" s="24"/>
      <c r="D12184" s="24"/>
      <c r="E12184" s="24"/>
      <c r="F12184" s="29"/>
      <c r="G12184" s="24"/>
      <c r="H12184" s="24"/>
    </row>
    <row r="12185" spans="2:8">
      <c r="B12185" s="24"/>
      <c r="C12185" s="24"/>
      <c r="D12185" s="24"/>
      <c r="E12185" s="24"/>
      <c r="F12185" s="29"/>
      <c r="G12185" s="24"/>
      <c r="H12185" s="24"/>
    </row>
    <row r="12186" spans="2:8">
      <c r="B12186" s="24"/>
      <c r="C12186" s="24"/>
      <c r="D12186" s="24"/>
      <c r="E12186" s="24"/>
      <c r="F12186" s="29"/>
      <c r="G12186" s="24"/>
      <c r="H12186" s="24"/>
    </row>
    <row r="12187" spans="2:8">
      <c r="B12187" s="24"/>
      <c r="C12187" s="24"/>
      <c r="D12187" s="24"/>
      <c r="E12187" s="24"/>
      <c r="F12187" s="29"/>
      <c r="G12187" s="24"/>
      <c r="H12187" s="24"/>
    </row>
    <row r="12188" spans="2:8">
      <c r="B12188" s="24"/>
      <c r="C12188" s="24"/>
      <c r="D12188" s="24"/>
      <c r="E12188" s="24"/>
      <c r="F12188" s="29"/>
      <c r="G12188" s="24"/>
      <c r="H12188" s="24"/>
    </row>
    <row r="12189" spans="2:8">
      <c r="B12189" s="24"/>
      <c r="C12189" s="24"/>
      <c r="D12189" s="24"/>
      <c r="E12189" s="24"/>
      <c r="F12189" s="29"/>
      <c r="G12189" s="24"/>
      <c r="H12189" s="24"/>
    </row>
    <row r="12190" spans="2:8">
      <c r="B12190" s="24"/>
      <c r="C12190" s="24"/>
      <c r="D12190" s="24"/>
      <c r="E12190" s="24"/>
      <c r="F12190" s="29"/>
      <c r="G12190" s="24"/>
      <c r="H12190" s="24"/>
    </row>
    <row r="12191" spans="2:8">
      <c r="B12191" s="24"/>
      <c r="C12191" s="24"/>
      <c r="D12191" s="24"/>
      <c r="E12191" s="24"/>
      <c r="F12191" s="29"/>
      <c r="G12191" s="24"/>
      <c r="H12191" s="24"/>
    </row>
    <row r="12192" spans="2:8">
      <c r="B12192" s="24"/>
      <c r="C12192" s="24"/>
      <c r="D12192" s="24"/>
      <c r="E12192" s="24"/>
      <c r="F12192" s="29"/>
      <c r="G12192" s="24"/>
      <c r="H12192" s="24"/>
    </row>
    <row r="12193" spans="2:8">
      <c r="B12193" s="24"/>
      <c r="C12193" s="24"/>
      <c r="D12193" s="24"/>
      <c r="E12193" s="24"/>
      <c r="F12193" s="29"/>
      <c r="G12193" s="24"/>
      <c r="H12193" s="24"/>
    </row>
    <row r="12194" spans="2:8">
      <c r="B12194" s="24"/>
      <c r="C12194" s="24"/>
      <c r="D12194" s="24"/>
      <c r="E12194" s="24"/>
      <c r="F12194" s="29"/>
      <c r="G12194" s="24"/>
      <c r="H12194" s="24"/>
    </row>
    <row r="12195" spans="2:8">
      <c r="B12195" s="24"/>
      <c r="C12195" s="24"/>
      <c r="D12195" s="24"/>
      <c r="E12195" s="24"/>
      <c r="F12195" s="29"/>
      <c r="G12195" s="24"/>
      <c r="H12195" s="24"/>
    </row>
    <row r="12196" spans="2:8">
      <c r="B12196" s="24"/>
      <c r="C12196" s="24"/>
      <c r="D12196" s="24"/>
      <c r="E12196" s="24"/>
      <c r="F12196" s="29"/>
      <c r="G12196" s="24"/>
      <c r="H12196" s="24"/>
    </row>
    <row r="12197" spans="2:8">
      <c r="B12197" s="24"/>
      <c r="C12197" s="24"/>
      <c r="D12197" s="24"/>
      <c r="E12197" s="24"/>
      <c r="F12197" s="29"/>
      <c r="G12197" s="24"/>
      <c r="H12197" s="24"/>
    </row>
    <row r="12198" spans="2:8">
      <c r="B12198" s="24"/>
      <c r="C12198" s="24"/>
      <c r="D12198" s="24"/>
      <c r="E12198" s="24"/>
      <c r="F12198" s="29"/>
      <c r="G12198" s="24"/>
      <c r="H12198" s="24"/>
    </row>
    <row r="12199" spans="2:8">
      <c r="B12199" s="24"/>
      <c r="C12199" s="24"/>
      <c r="D12199" s="24"/>
      <c r="E12199" s="24"/>
      <c r="F12199" s="29"/>
      <c r="G12199" s="24"/>
      <c r="H12199" s="24"/>
    </row>
    <row r="12200" spans="2:8">
      <c r="B12200" s="24"/>
      <c r="C12200" s="24"/>
      <c r="D12200" s="24"/>
      <c r="E12200" s="24"/>
      <c r="F12200" s="29"/>
      <c r="G12200" s="24"/>
      <c r="H12200" s="24"/>
    </row>
    <row r="12201" spans="2:8">
      <c r="B12201" s="24"/>
      <c r="C12201" s="24"/>
      <c r="D12201" s="24"/>
      <c r="E12201" s="24"/>
      <c r="F12201" s="29"/>
      <c r="G12201" s="24"/>
      <c r="H12201" s="24"/>
    </row>
    <row r="12202" spans="2:8">
      <c r="B12202" s="24"/>
      <c r="C12202" s="24"/>
      <c r="D12202" s="24"/>
      <c r="E12202" s="24"/>
      <c r="F12202" s="29"/>
      <c r="G12202" s="24"/>
      <c r="H12202" s="24"/>
    </row>
    <row r="12203" spans="2:8">
      <c r="B12203" s="24"/>
      <c r="C12203" s="24"/>
      <c r="D12203" s="24"/>
      <c r="E12203" s="24"/>
      <c r="F12203" s="29"/>
      <c r="G12203" s="24"/>
      <c r="H12203" s="24"/>
    </row>
    <row r="12204" spans="2:8">
      <c r="B12204" s="24"/>
      <c r="C12204" s="24"/>
      <c r="D12204" s="24"/>
      <c r="E12204" s="24"/>
      <c r="F12204" s="29"/>
      <c r="G12204" s="24"/>
      <c r="H12204" s="24"/>
    </row>
    <row r="12205" spans="2:8">
      <c r="B12205" s="24"/>
      <c r="C12205" s="24"/>
      <c r="D12205" s="24"/>
      <c r="E12205" s="24"/>
      <c r="F12205" s="29"/>
      <c r="G12205" s="24"/>
      <c r="H12205" s="24"/>
    </row>
    <row r="12206" spans="2:8">
      <c r="B12206" s="24"/>
      <c r="C12206" s="24"/>
      <c r="D12206" s="24"/>
      <c r="E12206" s="24"/>
      <c r="F12206" s="29"/>
      <c r="G12206" s="24"/>
      <c r="H12206" s="24"/>
    </row>
    <row r="12207" spans="2:8">
      <c r="B12207" s="24"/>
      <c r="C12207" s="24"/>
      <c r="D12207" s="24"/>
      <c r="E12207" s="24"/>
      <c r="F12207" s="29"/>
      <c r="G12207" s="24"/>
      <c r="H12207" s="24"/>
    </row>
    <row r="12208" spans="2:8">
      <c r="B12208" s="24"/>
      <c r="C12208" s="24"/>
      <c r="D12208" s="24"/>
      <c r="E12208" s="24"/>
      <c r="F12208" s="29"/>
      <c r="G12208" s="24"/>
      <c r="H12208" s="24"/>
    </row>
    <row r="12209" spans="2:8">
      <c r="B12209" s="24"/>
      <c r="C12209" s="24"/>
      <c r="D12209" s="24"/>
      <c r="E12209" s="24"/>
      <c r="F12209" s="29"/>
      <c r="G12209" s="24"/>
      <c r="H12209" s="24"/>
    </row>
    <row r="12210" spans="2:8">
      <c r="B12210" s="24"/>
      <c r="C12210" s="24"/>
      <c r="D12210" s="24"/>
      <c r="E12210" s="24"/>
      <c r="F12210" s="29"/>
      <c r="G12210" s="24"/>
      <c r="H12210" s="24"/>
    </row>
    <row r="12211" spans="2:8">
      <c r="B12211" s="24"/>
      <c r="C12211" s="24"/>
      <c r="D12211" s="24"/>
      <c r="E12211" s="24"/>
      <c r="F12211" s="29"/>
      <c r="G12211" s="24"/>
      <c r="H12211" s="24"/>
    </row>
    <row r="12212" spans="2:8">
      <c r="B12212" s="24"/>
      <c r="C12212" s="24"/>
      <c r="D12212" s="24"/>
      <c r="E12212" s="24"/>
      <c r="F12212" s="29"/>
      <c r="G12212" s="24"/>
      <c r="H12212" s="24"/>
    </row>
    <row r="12213" spans="2:8">
      <c r="B12213" s="24"/>
      <c r="C12213" s="24"/>
      <c r="D12213" s="24"/>
      <c r="E12213" s="24"/>
      <c r="F12213" s="29"/>
      <c r="G12213" s="24"/>
      <c r="H12213" s="24"/>
    </row>
    <row r="12214" spans="2:8">
      <c r="B12214" s="24"/>
      <c r="C12214" s="24"/>
      <c r="D12214" s="24"/>
      <c r="E12214" s="24"/>
      <c r="F12214" s="29"/>
      <c r="G12214" s="24"/>
      <c r="H12214" s="24"/>
    </row>
    <row r="12215" spans="2:8">
      <c r="B12215" s="24"/>
      <c r="C12215" s="24"/>
      <c r="D12215" s="24"/>
      <c r="E12215" s="24"/>
      <c r="F12215" s="29"/>
      <c r="G12215" s="24"/>
      <c r="H12215" s="24"/>
    </row>
    <row r="12216" spans="2:8">
      <c r="B12216" s="24"/>
      <c r="C12216" s="24"/>
      <c r="D12216" s="24"/>
      <c r="E12216" s="24"/>
      <c r="F12216" s="29"/>
      <c r="G12216" s="24"/>
      <c r="H12216" s="24"/>
    </row>
    <row r="12217" spans="2:8">
      <c r="B12217" s="24"/>
      <c r="C12217" s="24"/>
      <c r="D12217" s="24"/>
      <c r="E12217" s="24"/>
      <c r="F12217" s="29"/>
      <c r="G12217" s="24"/>
      <c r="H12217" s="24"/>
    </row>
    <row r="12218" spans="2:8">
      <c r="B12218" s="24"/>
      <c r="C12218" s="24"/>
      <c r="D12218" s="24"/>
      <c r="E12218" s="24"/>
      <c r="F12218" s="29"/>
      <c r="G12218" s="24"/>
      <c r="H12218" s="24"/>
    </row>
    <row r="12219" spans="2:8">
      <c r="B12219" s="24"/>
      <c r="C12219" s="24"/>
      <c r="D12219" s="24"/>
      <c r="E12219" s="24"/>
      <c r="F12219" s="29"/>
      <c r="G12219" s="24"/>
      <c r="H12219" s="24"/>
    </row>
    <row r="12220" spans="2:8">
      <c r="B12220" s="24"/>
      <c r="C12220" s="24"/>
      <c r="D12220" s="24"/>
      <c r="E12220" s="24"/>
      <c r="F12220" s="29"/>
      <c r="G12220" s="24"/>
      <c r="H12220" s="24"/>
    </row>
    <row r="12221" spans="2:8">
      <c r="B12221" s="24"/>
      <c r="C12221" s="24"/>
      <c r="D12221" s="24"/>
      <c r="E12221" s="24"/>
      <c r="F12221" s="29"/>
      <c r="G12221" s="24"/>
      <c r="H12221" s="24"/>
    </row>
    <row r="12222" spans="2:8">
      <c r="B12222" s="24"/>
      <c r="C12222" s="24"/>
      <c r="D12222" s="24"/>
      <c r="E12222" s="24"/>
      <c r="F12222" s="29"/>
      <c r="G12222" s="24"/>
      <c r="H12222" s="24"/>
    </row>
    <row r="12223" spans="2:8">
      <c r="B12223" s="24"/>
      <c r="C12223" s="24"/>
      <c r="D12223" s="24"/>
      <c r="E12223" s="24"/>
      <c r="F12223" s="29"/>
      <c r="G12223" s="24"/>
      <c r="H12223" s="24"/>
    </row>
    <row r="12224" spans="2:8">
      <c r="B12224" s="24"/>
      <c r="C12224" s="24"/>
      <c r="D12224" s="24"/>
      <c r="E12224" s="24"/>
      <c r="F12224" s="29"/>
      <c r="G12224" s="24"/>
      <c r="H12224" s="24"/>
    </row>
    <row r="12225" spans="2:8">
      <c r="B12225" s="24"/>
      <c r="C12225" s="24"/>
      <c r="D12225" s="24"/>
      <c r="E12225" s="24"/>
      <c r="F12225" s="29"/>
      <c r="G12225" s="24"/>
      <c r="H12225" s="24"/>
    </row>
    <row r="12226" spans="2:8">
      <c r="B12226" s="24"/>
      <c r="C12226" s="24"/>
      <c r="D12226" s="24"/>
      <c r="E12226" s="24"/>
      <c r="F12226" s="29"/>
      <c r="G12226" s="24"/>
      <c r="H12226" s="24"/>
    </row>
    <row r="12227" spans="2:8">
      <c r="B12227" s="24"/>
      <c r="C12227" s="24"/>
      <c r="D12227" s="24"/>
      <c r="E12227" s="24"/>
      <c r="F12227" s="29"/>
      <c r="G12227" s="24"/>
      <c r="H12227" s="24"/>
    </row>
    <row r="12228" spans="2:8">
      <c r="B12228" s="24"/>
      <c r="C12228" s="24"/>
      <c r="D12228" s="24"/>
      <c r="E12228" s="24"/>
      <c r="F12228" s="29"/>
      <c r="G12228" s="24"/>
      <c r="H12228" s="24"/>
    </row>
    <row r="12229" spans="2:8">
      <c r="B12229" s="24"/>
      <c r="C12229" s="24"/>
      <c r="D12229" s="24"/>
      <c r="E12229" s="24"/>
      <c r="F12229" s="29"/>
      <c r="G12229" s="24"/>
      <c r="H12229" s="24"/>
    </row>
    <row r="12230" spans="2:8">
      <c r="B12230" s="24"/>
      <c r="C12230" s="24"/>
      <c r="D12230" s="24"/>
      <c r="E12230" s="24"/>
      <c r="F12230" s="29"/>
      <c r="G12230" s="24"/>
      <c r="H12230" s="24"/>
    </row>
    <row r="12231" spans="2:8">
      <c r="B12231" s="24"/>
      <c r="C12231" s="24"/>
      <c r="D12231" s="24"/>
      <c r="E12231" s="24"/>
      <c r="F12231" s="29"/>
      <c r="G12231" s="24"/>
      <c r="H12231" s="24"/>
    </row>
    <row r="12232" spans="2:8">
      <c r="B12232" s="24"/>
      <c r="C12232" s="24"/>
      <c r="D12232" s="24"/>
      <c r="E12232" s="24"/>
      <c r="F12232" s="29"/>
      <c r="G12232" s="24"/>
      <c r="H12232" s="24"/>
    </row>
    <row r="12233" spans="2:8">
      <c r="B12233" s="24"/>
      <c r="C12233" s="24"/>
      <c r="D12233" s="24"/>
      <c r="E12233" s="24"/>
      <c r="F12233" s="29"/>
      <c r="G12233" s="24"/>
      <c r="H12233" s="24"/>
    </row>
    <row r="12234" spans="2:8">
      <c r="B12234" s="24"/>
      <c r="C12234" s="24"/>
      <c r="D12234" s="24"/>
      <c r="E12234" s="24"/>
      <c r="F12234" s="29"/>
      <c r="G12234" s="24"/>
      <c r="H12234" s="24"/>
    </row>
    <row r="12235" spans="2:8">
      <c r="B12235" s="24"/>
      <c r="C12235" s="24"/>
      <c r="D12235" s="24"/>
      <c r="E12235" s="24"/>
      <c r="F12235" s="29"/>
      <c r="G12235" s="24"/>
      <c r="H12235" s="24"/>
    </row>
    <row r="12236" spans="2:8">
      <c r="B12236" s="24"/>
      <c r="C12236" s="24"/>
      <c r="D12236" s="24"/>
      <c r="E12236" s="24"/>
      <c r="F12236" s="29"/>
      <c r="G12236" s="24"/>
      <c r="H12236" s="24"/>
    </row>
    <row r="12237" spans="2:8">
      <c r="B12237" s="24"/>
      <c r="C12237" s="24"/>
      <c r="D12237" s="24"/>
      <c r="E12237" s="24"/>
      <c r="F12237" s="29"/>
      <c r="G12237" s="24"/>
      <c r="H12237" s="24"/>
    </row>
    <row r="12238" spans="2:8">
      <c r="B12238" s="24"/>
      <c r="C12238" s="24"/>
      <c r="D12238" s="24"/>
      <c r="E12238" s="24"/>
      <c r="F12238" s="29"/>
      <c r="G12238" s="24"/>
      <c r="H12238" s="24"/>
    </row>
    <row r="12239" spans="2:8">
      <c r="B12239" s="24"/>
      <c r="C12239" s="24"/>
      <c r="D12239" s="24"/>
      <c r="E12239" s="24"/>
      <c r="F12239" s="29"/>
      <c r="G12239" s="24"/>
      <c r="H12239" s="24"/>
    </row>
    <row r="12240" spans="2:8">
      <c r="B12240" s="24"/>
      <c r="C12240" s="24"/>
      <c r="D12240" s="24"/>
      <c r="E12240" s="24"/>
      <c r="F12240" s="29"/>
      <c r="G12240" s="24"/>
      <c r="H12240" s="24"/>
    </row>
    <row r="12241" spans="2:8">
      <c r="B12241" s="24"/>
      <c r="C12241" s="24"/>
      <c r="D12241" s="24"/>
      <c r="E12241" s="24"/>
      <c r="F12241" s="29"/>
      <c r="G12241" s="24"/>
      <c r="H12241" s="24"/>
    </row>
    <row r="12242" spans="2:8">
      <c r="B12242" s="24"/>
      <c r="C12242" s="24"/>
      <c r="D12242" s="24"/>
      <c r="E12242" s="24"/>
      <c r="F12242" s="29"/>
      <c r="G12242" s="24"/>
      <c r="H12242" s="24"/>
    </row>
    <row r="12243" spans="2:8">
      <c r="B12243" s="24"/>
      <c r="C12243" s="24"/>
      <c r="D12243" s="24"/>
      <c r="E12243" s="24"/>
      <c r="F12243" s="29"/>
      <c r="G12243" s="24"/>
      <c r="H12243" s="24"/>
    </row>
    <row r="12244" spans="2:8">
      <c r="B12244" s="24"/>
      <c r="C12244" s="24"/>
      <c r="D12244" s="24"/>
      <c r="E12244" s="24"/>
      <c r="F12244" s="29"/>
      <c r="G12244" s="24"/>
      <c r="H12244" s="24"/>
    </row>
    <row r="12245" spans="2:8">
      <c r="B12245" s="24"/>
      <c r="C12245" s="24"/>
      <c r="D12245" s="24"/>
      <c r="E12245" s="24"/>
      <c r="F12245" s="29"/>
      <c r="G12245" s="24"/>
      <c r="H12245" s="24"/>
    </row>
    <row r="12246" spans="2:8">
      <c r="B12246" s="24"/>
      <c r="C12246" s="24"/>
      <c r="D12246" s="24"/>
      <c r="E12246" s="24"/>
      <c r="F12246" s="29"/>
      <c r="G12246" s="24"/>
      <c r="H12246" s="24"/>
    </row>
    <row r="12247" spans="2:8">
      <c r="B12247" s="24"/>
      <c r="C12247" s="24"/>
      <c r="D12247" s="24"/>
      <c r="E12247" s="24"/>
      <c r="F12247" s="29"/>
      <c r="G12247" s="24"/>
      <c r="H12247" s="24"/>
    </row>
    <row r="12248" spans="2:8">
      <c r="B12248" s="24"/>
      <c r="C12248" s="24"/>
      <c r="D12248" s="24"/>
      <c r="E12248" s="24"/>
      <c r="F12248" s="29"/>
      <c r="G12248" s="24"/>
      <c r="H12248" s="24"/>
    </row>
    <row r="12249" spans="2:8">
      <c r="B12249" s="24"/>
      <c r="C12249" s="24"/>
      <c r="D12249" s="24"/>
      <c r="E12249" s="24"/>
      <c r="F12249" s="29"/>
      <c r="G12249" s="24"/>
      <c r="H12249" s="24"/>
    </row>
    <row r="12250" spans="2:8">
      <c r="B12250" s="24"/>
      <c r="C12250" s="24"/>
      <c r="D12250" s="24"/>
      <c r="E12250" s="24"/>
      <c r="F12250" s="29"/>
      <c r="G12250" s="24"/>
      <c r="H12250" s="24"/>
    </row>
    <row r="12251" spans="2:8">
      <c r="B12251" s="24"/>
      <c r="C12251" s="24"/>
      <c r="D12251" s="24"/>
      <c r="E12251" s="24"/>
      <c r="F12251" s="29"/>
      <c r="G12251" s="24"/>
      <c r="H12251" s="24"/>
    </row>
    <row r="12252" spans="2:8">
      <c r="B12252" s="24"/>
      <c r="C12252" s="24"/>
      <c r="D12252" s="24"/>
      <c r="E12252" s="24"/>
      <c r="F12252" s="29"/>
      <c r="G12252" s="24"/>
      <c r="H12252" s="24"/>
    </row>
    <row r="12253" spans="2:8">
      <c r="B12253" s="24"/>
      <c r="C12253" s="24"/>
      <c r="D12253" s="24"/>
      <c r="E12253" s="24"/>
      <c r="F12253" s="29"/>
      <c r="G12253" s="24"/>
      <c r="H12253" s="24"/>
    </row>
    <row r="12254" spans="2:8">
      <c r="B12254" s="24"/>
      <c r="C12254" s="24"/>
      <c r="D12254" s="24"/>
      <c r="E12254" s="24"/>
      <c r="F12254" s="29"/>
      <c r="G12254" s="24"/>
      <c r="H12254" s="24"/>
    </row>
    <row r="12255" spans="2:8">
      <c r="B12255" s="24"/>
      <c r="C12255" s="24"/>
      <c r="D12255" s="24"/>
      <c r="E12255" s="24"/>
      <c r="F12255" s="29"/>
      <c r="G12255" s="24"/>
      <c r="H12255" s="24"/>
    </row>
    <row r="12256" spans="2:8">
      <c r="B12256" s="24"/>
      <c r="C12256" s="24"/>
      <c r="D12256" s="24"/>
      <c r="E12256" s="24"/>
      <c r="F12256" s="29"/>
      <c r="G12256" s="24"/>
      <c r="H12256" s="24"/>
    </row>
    <row r="12257" spans="2:8">
      <c r="B12257" s="24"/>
      <c r="C12257" s="24"/>
      <c r="D12257" s="24"/>
      <c r="E12257" s="24"/>
      <c r="F12257" s="29"/>
      <c r="G12257" s="24"/>
      <c r="H12257" s="24"/>
    </row>
    <row r="12258" spans="2:8">
      <c r="B12258" s="24"/>
      <c r="C12258" s="24"/>
      <c r="D12258" s="24"/>
      <c r="E12258" s="24"/>
      <c r="F12258" s="29"/>
      <c r="G12258" s="24"/>
      <c r="H12258" s="24"/>
    </row>
    <row r="12259" spans="2:8">
      <c r="B12259" s="24"/>
      <c r="C12259" s="24"/>
      <c r="D12259" s="24"/>
      <c r="E12259" s="24"/>
      <c r="F12259" s="29"/>
      <c r="G12259" s="24"/>
      <c r="H12259" s="24"/>
    </row>
    <row r="12260" spans="2:8">
      <c r="B12260" s="24"/>
      <c r="C12260" s="24"/>
      <c r="D12260" s="24"/>
      <c r="E12260" s="24"/>
      <c r="F12260" s="29"/>
      <c r="G12260" s="24"/>
      <c r="H12260" s="24"/>
    </row>
    <row r="12261" spans="2:8">
      <c r="B12261" s="24"/>
      <c r="C12261" s="24"/>
      <c r="D12261" s="24"/>
      <c r="E12261" s="24"/>
      <c r="F12261" s="29"/>
      <c r="G12261" s="24"/>
      <c r="H12261" s="24"/>
    </row>
    <row r="12262" spans="2:8">
      <c r="B12262" s="24"/>
      <c r="C12262" s="24"/>
      <c r="D12262" s="24"/>
      <c r="E12262" s="24"/>
      <c r="F12262" s="29"/>
      <c r="G12262" s="24"/>
      <c r="H12262" s="24"/>
    </row>
    <row r="12263" spans="2:8">
      <c r="B12263" s="24"/>
      <c r="C12263" s="24"/>
      <c r="D12263" s="24"/>
      <c r="E12263" s="24"/>
      <c r="F12263" s="29"/>
      <c r="G12263" s="24"/>
      <c r="H12263" s="24"/>
    </row>
    <row r="12264" spans="2:8">
      <c r="B12264" s="24"/>
      <c r="C12264" s="24"/>
      <c r="D12264" s="24"/>
      <c r="E12264" s="24"/>
      <c r="F12264" s="29"/>
      <c r="G12264" s="24"/>
      <c r="H12264" s="24"/>
    </row>
    <row r="12265" spans="2:8">
      <c r="B12265" s="24"/>
      <c r="C12265" s="24"/>
      <c r="D12265" s="24"/>
      <c r="E12265" s="24"/>
      <c r="F12265" s="29"/>
      <c r="G12265" s="24"/>
      <c r="H12265" s="24"/>
    </row>
    <row r="12266" spans="2:8">
      <c r="B12266" s="24"/>
      <c r="C12266" s="24"/>
      <c r="D12266" s="24"/>
      <c r="E12266" s="24"/>
      <c r="F12266" s="29"/>
      <c r="G12266" s="24"/>
      <c r="H12266" s="24"/>
    </row>
    <row r="12267" spans="2:8">
      <c r="B12267" s="24"/>
      <c r="C12267" s="24"/>
      <c r="D12267" s="24"/>
      <c r="E12267" s="24"/>
      <c r="F12267" s="29"/>
      <c r="G12267" s="24"/>
      <c r="H12267" s="24"/>
    </row>
    <row r="12268" spans="2:8">
      <c r="B12268" s="24"/>
      <c r="C12268" s="24"/>
      <c r="D12268" s="24"/>
      <c r="E12268" s="24"/>
      <c r="F12268" s="29"/>
      <c r="G12268" s="24"/>
      <c r="H12268" s="24"/>
    </row>
    <row r="12269" spans="2:8">
      <c r="B12269" s="24"/>
      <c r="C12269" s="24"/>
      <c r="D12269" s="24"/>
      <c r="E12269" s="24"/>
      <c r="F12269" s="29"/>
      <c r="G12269" s="24"/>
      <c r="H12269" s="24"/>
    </row>
    <row r="12270" spans="2:8">
      <c r="B12270" s="24"/>
      <c r="C12270" s="24"/>
      <c r="D12270" s="24"/>
      <c r="E12270" s="24"/>
      <c r="F12270" s="29"/>
      <c r="G12270" s="24"/>
      <c r="H12270" s="24"/>
    </row>
    <row r="12271" spans="2:8">
      <c r="B12271" s="24"/>
      <c r="C12271" s="24"/>
      <c r="D12271" s="24"/>
      <c r="E12271" s="24"/>
      <c r="F12271" s="29"/>
      <c r="G12271" s="24"/>
      <c r="H12271" s="24"/>
    </row>
    <row r="12272" spans="2:8">
      <c r="B12272" s="24"/>
      <c r="C12272" s="24"/>
      <c r="D12272" s="24"/>
      <c r="E12272" s="24"/>
      <c r="F12272" s="29"/>
      <c r="G12272" s="24"/>
      <c r="H12272" s="24"/>
    </row>
    <row r="12273" spans="2:8">
      <c r="B12273" s="24"/>
      <c r="C12273" s="24"/>
      <c r="D12273" s="24"/>
      <c r="E12273" s="24"/>
      <c r="F12273" s="29"/>
      <c r="G12273" s="24"/>
      <c r="H12273" s="24"/>
    </row>
    <row r="12274" spans="2:8">
      <c r="B12274" s="24"/>
      <c r="C12274" s="24"/>
      <c r="D12274" s="24"/>
      <c r="E12274" s="24"/>
      <c r="F12274" s="29"/>
      <c r="G12274" s="24"/>
      <c r="H12274" s="24"/>
    </row>
    <row r="12275" spans="2:8">
      <c r="B12275" s="24"/>
      <c r="C12275" s="24"/>
      <c r="D12275" s="24"/>
      <c r="E12275" s="24"/>
      <c r="F12275" s="29"/>
      <c r="G12275" s="24"/>
      <c r="H12275" s="24"/>
    </row>
    <row r="12276" spans="2:8">
      <c r="B12276" s="24"/>
      <c r="C12276" s="24"/>
      <c r="D12276" s="24"/>
      <c r="E12276" s="24"/>
      <c r="F12276" s="29"/>
      <c r="G12276" s="24"/>
      <c r="H12276" s="24"/>
    </row>
    <row r="12277" spans="2:8">
      <c r="B12277" s="24"/>
      <c r="C12277" s="24"/>
      <c r="D12277" s="24"/>
      <c r="E12277" s="24"/>
      <c r="F12277" s="29"/>
      <c r="G12277" s="24"/>
      <c r="H12277" s="24"/>
    </row>
    <row r="12278" spans="2:8">
      <c r="B12278" s="24"/>
      <c r="C12278" s="24"/>
      <c r="D12278" s="24"/>
      <c r="E12278" s="24"/>
      <c r="F12278" s="29"/>
      <c r="G12278" s="24"/>
      <c r="H12278" s="24"/>
    </row>
    <row r="12279" spans="2:8">
      <c r="B12279" s="24"/>
      <c r="C12279" s="24"/>
      <c r="D12279" s="24"/>
      <c r="E12279" s="24"/>
      <c r="F12279" s="29"/>
      <c r="G12279" s="24"/>
      <c r="H12279" s="24"/>
    </row>
    <row r="12280" spans="2:8">
      <c r="B12280" s="24"/>
      <c r="C12280" s="24"/>
      <c r="D12280" s="24"/>
      <c r="E12280" s="24"/>
      <c r="F12280" s="29"/>
      <c r="G12280" s="24"/>
      <c r="H12280" s="24"/>
    </row>
    <row r="12281" spans="2:8">
      <c r="B12281" s="24"/>
      <c r="C12281" s="24"/>
      <c r="D12281" s="24"/>
      <c r="E12281" s="24"/>
      <c r="F12281" s="29"/>
      <c r="G12281" s="24"/>
      <c r="H12281" s="24"/>
    </row>
    <row r="12282" spans="2:8">
      <c r="B12282" s="24"/>
      <c r="C12282" s="24"/>
      <c r="D12282" s="24"/>
      <c r="E12282" s="24"/>
      <c r="F12282" s="29"/>
      <c r="G12282" s="24"/>
      <c r="H12282" s="24"/>
    </row>
    <row r="12283" spans="2:8">
      <c r="B12283" s="24"/>
      <c r="C12283" s="24"/>
      <c r="D12283" s="24"/>
      <c r="E12283" s="24"/>
      <c r="F12283" s="29"/>
      <c r="G12283" s="24"/>
      <c r="H12283" s="24"/>
    </row>
    <row r="12284" spans="2:8">
      <c r="B12284" s="24"/>
      <c r="C12284" s="24"/>
      <c r="D12284" s="24"/>
      <c r="E12284" s="24"/>
      <c r="F12284" s="29"/>
      <c r="G12284" s="24"/>
      <c r="H12284" s="24"/>
    </row>
    <row r="12285" spans="2:8">
      <c r="B12285" s="24"/>
      <c r="C12285" s="24"/>
      <c r="D12285" s="24"/>
      <c r="E12285" s="24"/>
      <c r="F12285" s="29"/>
      <c r="G12285" s="24"/>
      <c r="H12285" s="24"/>
    </row>
    <row r="12286" spans="2:8">
      <c r="B12286" s="24"/>
      <c r="C12286" s="24"/>
      <c r="D12286" s="24"/>
      <c r="E12286" s="24"/>
      <c r="F12286" s="29"/>
      <c r="G12286" s="24"/>
      <c r="H12286" s="24"/>
    </row>
    <row r="12287" spans="2:8">
      <c r="B12287" s="24"/>
      <c r="C12287" s="24"/>
      <c r="D12287" s="24"/>
      <c r="E12287" s="24"/>
      <c r="F12287" s="29"/>
      <c r="G12287" s="24"/>
      <c r="H12287" s="24"/>
    </row>
    <row r="12288" spans="2:8">
      <c r="B12288" s="24"/>
      <c r="C12288" s="24"/>
      <c r="D12288" s="24"/>
      <c r="E12288" s="24"/>
      <c r="F12288" s="29"/>
      <c r="G12288" s="24"/>
      <c r="H12288" s="24"/>
    </row>
    <row r="12289" spans="2:8">
      <c r="B12289" s="24"/>
      <c r="C12289" s="24"/>
      <c r="D12289" s="24"/>
      <c r="E12289" s="24"/>
      <c r="F12289" s="29"/>
      <c r="G12289" s="24"/>
      <c r="H12289" s="24"/>
    </row>
    <row r="12290" spans="2:8">
      <c r="B12290" s="24"/>
      <c r="C12290" s="24"/>
      <c r="D12290" s="24"/>
      <c r="E12290" s="24"/>
      <c r="F12290" s="29"/>
      <c r="G12290" s="24"/>
      <c r="H12290" s="24"/>
    </row>
    <row r="12291" spans="2:8">
      <c r="B12291" s="24"/>
      <c r="C12291" s="24"/>
      <c r="D12291" s="24"/>
      <c r="E12291" s="24"/>
      <c r="F12291" s="29"/>
      <c r="G12291" s="24"/>
      <c r="H12291" s="24"/>
    </row>
    <row r="12292" spans="2:8">
      <c r="B12292" s="24"/>
      <c r="C12292" s="24"/>
      <c r="D12292" s="24"/>
      <c r="E12292" s="24"/>
      <c r="F12292" s="29"/>
      <c r="G12292" s="24"/>
      <c r="H12292" s="24"/>
    </row>
    <row r="12293" spans="2:8">
      <c r="B12293" s="24"/>
      <c r="C12293" s="24"/>
      <c r="D12293" s="24"/>
      <c r="E12293" s="24"/>
      <c r="F12293" s="29"/>
      <c r="G12293" s="24"/>
      <c r="H12293" s="24"/>
    </row>
    <row r="12294" spans="2:8">
      <c r="B12294" s="24"/>
      <c r="C12294" s="24"/>
      <c r="D12294" s="24"/>
      <c r="E12294" s="24"/>
      <c r="F12294" s="29"/>
      <c r="G12294" s="24"/>
      <c r="H12294" s="24"/>
    </row>
    <row r="12295" spans="2:8">
      <c r="B12295" s="24"/>
      <c r="C12295" s="24"/>
      <c r="D12295" s="24"/>
      <c r="E12295" s="24"/>
      <c r="F12295" s="29"/>
      <c r="G12295" s="24"/>
      <c r="H12295" s="24"/>
    </row>
    <row r="12296" spans="2:8">
      <c r="B12296" s="24"/>
      <c r="C12296" s="24"/>
      <c r="D12296" s="24"/>
      <c r="E12296" s="24"/>
      <c r="F12296" s="29"/>
      <c r="G12296" s="24"/>
      <c r="H12296" s="24"/>
    </row>
    <row r="12297" spans="2:8">
      <c r="B12297" s="24"/>
      <c r="C12297" s="24"/>
      <c r="D12297" s="24"/>
      <c r="E12297" s="24"/>
      <c r="F12297" s="29"/>
      <c r="G12297" s="24"/>
      <c r="H12297" s="24"/>
    </row>
    <row r="12298" spans="2:8">
      <c r="B12298" s="24"/>
      <c r="C12298" s="24"/>
      <c r="D12298" s="24"/>
      <c r="E12298" s="24"/>
      <c r="F12298" s="29"/>
      <c r="G12298" s="24"/>
      <c r="H12298" s="24"/>
    </row>
    <row r="12299" spans="2:8">
      <c r="B12299" s="24"/>
      <c r="C12299" s="24"/>
      <c r="D12299" s="24"/>
      <c r="E12299" s="24"/>
      <c r="F12299" s="29"/>
      <c r="G12299" s="24"/>
      <c r="H12299" s="24"/>
    </row>
    <row r="12300" spans="2:8">
      <c r="B12300" s="24"/>
      <c r="C12300" s="24"/>
      <c r="D12300" s="24"/>
      <c r="E12300" s="24"/>
      <c r="F12300" s="29"/>
      <c r="G12300" s="24"/>
      <c r="H12300" s="24"/>
    </row>
    <row r="12301" spans="2:8">
      <c r="B12301" s="24"/>
      <c r="C12301" s="24"/>
      <c r="D12301" s="24"/>
      <c r="E12301" s="24"/>
      <c r="F12301" s="29"/>
      <c r="G12301" s="24"/>
      <c r="H12301" s="24"/>
    </row>
    <row r="12302" spans="2:8">
      <c r="B12302" s="24"/>
      <c r="C12302" s="24"/>
      <c r="D12302" s="24"/>
      <c r="E12302" s="24"/>
      <c r="F12302" s="29"/>
      <c r="G12302" s="24"/>
      <c r="H12302" s="24"/>
    </row>
    <row r="12303" spans="2:8">
      <c r="B12303" s="24"/>
      <c r="C12303" s="24"/>
      <c r="D12303" s="24"/>
      <c r="E12303" s="24"/>
      <c r="F12303" s="29"/>
      <c r="G12303" s="24"/>
      <c r="H12303" s="24"/>
    </row>
    <row r="12304" spans="2:8">
      <c r="B12304" s="24"/>
      <c r="C12304" s="24"/>
      <c r="D12304" s="24"/>
      <c r="E12304" s="24"/>
      <c r="F12304" s="29"/>
      <c r="G12304" s="24"/>
      <c r="H12304" s="24"/>
    </row>
    <row r="12305" spans="2:8">
      <c r="B12305" s="24"/>
      <c r="C12305" s="24"/>
      <c r="D12305" s="24"/>
      <c r="E12305" s="24"/>
      <c r="F12305" s="29"/>
      <c r="G12305" s="24"/>
      <c r="H12305" s="24"/>
    </row>
    <row r="12306" spans="2:8">
      <c r="B12306" s="24"/>
      <c r="C12306" s="24"/>
      <c r="D12306" s="24"/>
      <c r="E12306" s="24"/>
      <c r="F12306" s="29"/>
      <c r="G12306" s="24"/>
      <c r="H12306" s="24"/>
    </row>
    <row r="12307" spans="2:8">
      <c r="B12307" s="24"/>
      <c r="C12307" s="24"/>
      <c r="D12307" s="24"/>
      <c r="E12307" s="24"/>
      <c r="F12307" s="29"/>
      <c r="G12307" s="24"/>
      <c r="H12307" s="24"/>
    </row>
    <row r="12308" spans="2:8">
      <c r="B12308" s="24"/>
      <c r="C12308" s="24"/>
      <c r="D12308" s="24"/>
      <c r="E12308" s="24"/>
      <c r="F12308" s="29"/>
      <c r="G12308" s="24"/>
      <c r="H12308" s="24"/>
    </row>
    <row r="12309" spans="2:8">
      <c r="B12309" s="24"/>
      <c r="C12309" s="24"/>
      <c r="D12309" s="24"/>
      <c r="E12309" s="24"/>
      <c r="F12309" s="29"/>
      <c r="G12309" s="24"/>
      <c r="H12309" s="24"/>
    </row>
    <row r="12310" spans="2:8">
      <c r="B12310" s="24"/>
      <c r="C12310" s="24"/>
      <c r="D12310" s="24"/>
      <c r="E12310" s="24"/>
      <c r="F12310" s="29"/>
      <c r="G12310" s="24"/>
      <c r="H12310" s="24"/>
    </row>
    <row r="12311" spans="2:8">
      <c r="B12311" s="24"/>
      <c r="C12311" s="24"/>
      <c r="D12311" s="24"/>
      <c r="E12311" s="24"/>
      <c r="F12311" s="29"/>
      <c r="G12311" s="24"/>
      <c r="H12311" s="24"/>
    </row>
    <row r="12312" spans="2:8">
      <c r="B12312" s="24"/>
      <c r="C12312" s="24"/>
      <c r="D12312" s="24"/>
      <c r="E12312" s="24"/>
      <c r="F12312" s="29"/>
      <c r="G12312" s="24"/>
      <c r="H12312" s="24"/>
    </row>
    <row r="12313" spans="2:8">
      <c r="B12313" s="24"/>
      <c r="C12313" s="24"/>
      <c r="D12313" s="24"/>
      <c r="E12313" s="24"/>
      <c r="F12313" s="29"/>
      <c r="G12313" s="24"/>
      <c r="H12313" s="24"/>
    </row>
    <row r="12314" spans="2:8">
      <c r="B12314" s="24"/>
      <c r="C12314" s="24"/>
      <c r="D12314" s="24"/>
      <c r="E12314" s="24"/>
      <c r="F12314" s="29"/>
      <c r="G12314" s="24"/>
      <c r="H12314" s="24"/>
    </row>
    <row r="12315" spans="2:8">
      <c r="B12315" s="24"/>
      <c r="C12315" s="24"/>
      <c r="D12315" s="24"/>
      <c r="E12315" s="24"/>
      <c r="F12315" s="29"/>
      <c r="G12315" s="24"/>
      <c r="H12315" s="24"/>
    </row>
    <row r="12316" spans="2:8">
      <c r="B12316" s="24"/>
      <c r="C12316" s="24"/>
      <c r="D12316" s="24"/>
      <c r="E12316" s="24"/>
      <c r="F12316" s="29"/>
      <c r="G12316" s="24"/>
      <c r="H12316" s="24"/>
    </row>
    <row r="12317" spans="2:8">
      <c r="B12317" s="24"/>
      <c r="C12317" s="24"/>
      <c r="D12317" s="24"/>
      <c r="E12317" s="24"/>
      <c r="F12317" s="29"/>
      <c r="G12317" s="24"/>
      <c r="H12317" s="24"/>
    </row>
    <row r="12318" spans="2:8">
      <c r="B12318" s="24"/>
      <c r="C12318" s="24"/>
      <c r="D12318" s="24"/>
      <c r="E12318" s="24"/>
      <c r="F12318" s="29"/>
      <c r="G12318" s="24"/>
      <c r="H12318" s="24"/>
    </row>
    <row r="12319" spans="2:8">
      <c r="B12319" s="24"/>
      <c r="C12319" s="24"/>
      <c r="D12319" s="24"/>
      <c r="E12319" s="24"/>
      <c r="F12319" s="29"/>
      <c r="G12319" s="24"/>
      <c r="H12319" s="24"/>
    </row>
    <row r="12320" spans="2:8">
      <c r="B12320" s="24"/>
      <c r="C12320" s="24"/>
      <c r="D12320" s="24"/>
      <c r="E12320" s="24"/>
      <c r="F12320" s="29"/>
      <c r="G12320" s="24"/>
      <c r="H12320" s="24"/>
    </row>
    <row r="12321" spans="2:8">
      <c r="B12321" s="24"/>
      <c r="C12321" s="24"/>
      <c r="D12321" s="24"/>
      <c r="E12321" s="24"/>
      <c r="F12321" s="29"/>
      <c r="G12321" s="24"/>
      <c r="H12321" s="24"/>
    </row>
    <row r="12322" spans="2:8">
      <c r="B12322" s="24"/>
      <c r="C12322" s="24"/>
      <c r="D12322" s="24"/>
      <c r="E12322" s="24"/>
      <c r="F12322" s="29"/>
      <c r="G12322" s="24"/>
      <c r="H12322" s="24"/>
    </row>
    <row r="12323" spans="2:8">
      <c r="B12323" s="24"/>
      <c r="C12323" s="24"/>
      <c r="D12323" s="24"/>
      <c r="E12323" s="24"/>
      <c r="F12323" s="29"/>
      <c r="G12323" s="24"/>
      <c r="H12323" s="24"/>
    </row>
    <row r="12324" spans="2:8">
      <c r="B12324" s="24"/>
      <c r="C12324" s="24"/>
      <c r="D12324" s="24"/>
      <c r="E12324" s="24"/>
      <c r="F12324" s="29"/>
      <c r="G12324" s="24"/>
      <c r="H12324" s="24"/>
    </row>
    <row r="12325" spans="2:8">
      <c r="B12325" s="24"/>
      <c r="C12325" s="24"/>
      <c r="D12325" s="24"/>
      <c r="E12325" s="24"/>
      <c r="F12325" s="29"/>
      <c r="G12325" s="24"/>
      <c r="H12325" s="24"/>
    </row>
    <row r="12326" spans="2:8">
      <c r="B12326" s="24"/>
      <c r="C12326" s="24"/>
      <c r="D12326" s="24"/>
      <c r="E12326" s="24"/>
      <c r="F12326" s="29"/>
      <c r="G12326" s="24"/>
      <c r="H12326" s="24"/>
    </row>
    <row r="12327" spans="2:8">
      <c r="B12327" s="24"/>
      <c r="C12327" s="24"/>
      <c r="D12327" s="24"/>
      <c r="E12327" s="24"/>
      <c r="F12327" s="29"/>
      <c r="G12327" s="24"/>
      <c r="H12327" s="24"/>
    </row>
    <row r="12328" spans="2:8">
      <c r="B12328" s="24"/>
      <c r="C12328" s="24"/>
      <c r="D12328" s="24"/>
      <c r="E12328" s="24"/>
      <c r="F12328" s="29"/>
      <c r="G12328" s="24"/>
      <c r="H12328" s="24"/>
    </row>
    <row r="12329" spans="2:8">
      <c r="B12329" s="24"/>
      <c r="C12329" s="24"/>
      <c r="D12329" s="24"/>
      <c r="E12329" s="24"/>
      <c r="F12329" s="29"/>
      <c r="G12329" s="24"/>
      <c r="H12329" s="24"/>
    </row>
    <row r="12330" spans="2:8">
      <c r="B12330" s="24"/>
      <c r="C12330" s="24"/>
      <c r="D12330" s="24"/>
      <c r="E12330" s="24"/>
      <c r="F12330" s="29"/>
      <c r="G12330" s="24"/>
      <c r="H12330" s="24"/>
    </row>
    <row r="12331" spans="2:8">
      <c r="B12331" s="24"/>
      <c r="C12331" s="24"/>
      <c r="D12331" s="24"/>
      <c r="E12331" s="24"/>
      <c r="F12331" s="29"/>
      <c r="G12331" s="24"/>
      <c r="H12331" s="24"/>
    </row>
    <row r="12332" spans="2:8">
      <c r="B12332" s="24"/>
      <c r="C12332" s="24"/>
      <c r="D12332" s="24"/>
      <c r="E12332" s="24"/>
      <c r="F12332" s="29"/>
      <c r="G12332" s="24"/>
      <c r="H12332" s="24"/>
    </row>
    <row r="12333" spans="2:8">
      <c r="B12333" s="24"/>
      <c r="C12333" s="24"/>
      <c r="D12333" s="24"/>
      <c r="E12333" s="24"/>
      <c r="F12333" s="29"/>
      <c r="G12333" s="24"/>
      <c r="H12333" s="24"/>
    </row>
    <row r="12334" spans="2:8">
      <c r="B12334" s="24"/>
      <c r="C12334" s="24"/>
      <c r="D12334" s="24"/>
      <c r="E12334" s="24"/>
      <c r="F12334" s="29"/>
      <c r="G12334" s="24"/>
      <c r="H12334" s="24"/>
    </row>
    <row r="12335" spans="2:8">
      <c r="B12335" s="24"/>
      <c r="C12335" s="24"/>
      <c r="D12335" s="24"/>
      <c r="E12335" s="24"/>
      <c r="F12335" s="29"/>
      <c r="G12335" s="24"/>
      <c r="H12335" s="24"/>
    </row>
    <row r="12336" spans="2:8">
      <c r="B12336" s="24"/>
      <c r="C12336" s="24"/>
      <c r="D12336" s="24"/>
      <c r="E12336" s="24"/>
      <c r="F12336" s="29"/>
      <c r="G12336" s="24"/>
      <c r="H12336" s="24"/>
    </row>
    <row r="12337" spans="2:8">
      <c r="B12337" s="24"/>
      <c r="C12337" s="24"/>
      <c r="D12337" s="24"/>
      <c r="E12337" s="24"/>
      <c r="F12337" s="29"/>
      <c r="G12337" s="24"/>
      <c r="H12337" s="24"/>
    </row>
    <row r="12338" spans="2:8">
      <c r="B12338" s="24"/>
      <c r="C12338" s="24"/>
      <c r="D12338" s="24"/>
      <c r="E12338" s="24"/>
      <c r="F12338" s="29"/>
      <c r="G12338" s="24"/>
      <c r="H12338" s="24"/>
    </row>
    <row r="12339" spans="2:8">
      <c r="B12339" s="24"/>
      <c r="C12339" s="24"/>
      <c r="D12339" s="24"/>
      <c r="E12339" s="24"/>
      <c r="F12339" s="29"/>
      <c r="G12339" s="24"/>
      <c r="H12339" s="24"/>
    </row>
    <row r="12340" spans="2:8">
      <c r="B12340" s="24"/>
      <c r="C12340" s="24"/>
      <c r="D12340" s="24"/>
      <c r="E12340" s="24"/>
      <c r="F12340" s="29"/>
      <c r="G12340" s="24"/>
      <c r="H12340" s="24"/>
    </row>
    <row r="12341" spans="2:8">
      <c r="B12341" s="24"/>
      <c r="C12341" s="24"/>
      <c r="D12341" s="24"/>
      <c r="E12341" s="24"/>
      <c r="F12341" s="29"/>
      <c r="G12341" s="24"/>
      <c r="H12341" s="24"/>
    </row>
    <row r="12342" spans="2:8">
      <c r="B12342" s="24"/>
      <c r="C12342" s="24"/>
      <c r="D12342" s="24"/>
      <c r="E12342" s="24"/>
      <c r="F12342" s="29"/>
      <c r="G12342" s="24"/>
      <c r="H12342" s="24"/>
    </row>
    <row r="12343" spans="2:8">
      <c r="B12343" s="24"/>
      <c r="C12343" s="24"/>
      <c r="D12343" s="24"/>
      <c r="E12343" s="24"/>
      <c r="F12343" s="29"/>
      <c r="G12343" s="24"/>
      <c r="H12343" s="24"/>
    </row>
    <row r="12344" spans="2:8">
      <c r="B12344" s="24"/>
      <c r="C12344" s="24"/>
      <c r="D12344" s="24"/>
      <c r="E12344" s="24"/>
      <c r="F12344" s="29"/>
      <c r="G12344" s="24"/>
      <c r="H12344" s="24"/>
    </row>
    <row r="12345" spans="2:8">
      <c r="B12345" s="24"/>
      <c r="C12345" s="24"/>
      <c r="D12345" s="24"/>
      <c r="E12345" s="24"/>
      <c r="F12345" s="29"/>
      <c r="G12345" s="24"/>
      <c r="H12345" s="24"/>
    </row>
    <row r="12346" spans="2:8">
      <c r="B12346" s="24"/>
      <c r="C12346" s="24"/>
      <c r="D12346" s="24"/>
      <c r="E12346" s="24"/>
      <c r="F12346" s="29"/>
      <c r="G12346" s="24"/>
      <c r="H12346" s="24"/>
    </row>
    <row r="12347" spans="2:8">
      <c r="B12347" s="24"/>
      <c r="C12347" s="24"/>
      <c r="D12347" s="24"/>
      <c r="E12347" s="24"/>
      <c r="F12347" s="29"/>
      <c r="G12347" s="24"/>
      <c r="H12347" s="24"/>
    </row>
    <row r="12348" spans="2:8">
      <c r="B12348" s="24"/>
      <c r="C12348" s="24"/>
      <c r="D12348" s="24"/>
      <c r="E12348" s="24"/>
      <c r="F12348" s="29"/>
      <c r="G12348" s="24"/>
      <c r="H12348" s="24"/>
    </row>
    <row r="12349" spans="2:8">
      <c r="B12349" s="24"/>
      <c r="C12349" s="24"/>
      <c r="D12349" s="24"/>
      <c r="E12349" s="24"/>
      <c r="F12349" s="29"/>
      <c r="G12349" s="24"/>
      <c r="H12349" s="24"/>
    </row>
    <row r="12350" spans="2:8">
      <c r="B12350" s="24"/>
      <c r="C12350" s="24"/>
      <c r="D12350" s="24"/>
      <c r="E12350" s="24"/>
      <c r="F12350" s="29"/>
      <c r="G12350" s="24"/>
      <c r="H12350" s="24"/>
    </row>
    <row r="12351" spans="2:8">
      <c r="B12351" s="24"/>
      <c r="C12351" s="24"/>
      <c r="D12351" s="24"/>
      <c r="E12351" s="24"/>
      <c r="F12351" s="29"/>
      <c r="G12351" s="24"/>
      <c r="H12351" s="24"/>
    </row>
    <row r="12352" spans="2:8">
      <c r="B12352" s="24"/>
      <c r="C12352" s="24"/>
      <c r="D12352" s="24"/>
      <c r="E12352" s="24"/>
      <c r="F12352" s="29"/>
      <c r="G12352" s="24"/>
      <c r="H12352" s="24"/>
    </row>
    <row r="12353" spans="2:8">
      <c r="B12353" s="24"/>
      <c r="C12353" s="24"/>
      <c r="D12353" s="24"/>
      <c r="E12353" s="24"/>
      <c r="F12353" s="29"/>
      <c r="G12353" s="24"/>
      <c r="H12353" s="24"/>
    </row>
    <row r="12354" spans="2:8">
      <c r="B12354" s="24"/>
      <c r="C12354" s="24"/>
      <c r="D12354" s="24"/>
      <c r="E12354" s="24"/>
      <c r="F12354" s="29"/>
      <c r="G12354" s="24"/>
      <c r="H12354" s="24"/>
    </row>
    <row r="12355" spans="2:8">
      <c r="B12355" s="24"/>
      <c r="C12355" s="24"/>
      <c r="D12355" s="24"/>
      <c r="E12355" s="24"/>
      <c r="F12355" s="29"/>
      <c r="G12355" s="24"/>
      <c r="H12355" s="24"/>
    </row>
    <row r="12356" spans="2:8">
      <c r="B12356" s="24"/>
      <c r="C12356" s="24"/>
      <c r="D12356" s="24"/>
      <c r="E12356" s="24"/>
      <c r="F12356" s="29"/>
      <c r="G12356" s="24"/>
      <c r="H12356" s="24"/>
    </row>
    <row r="12357" spans="2:8">
      <c r="B12357" s="24"/>
      <c r="C12357" s="24"/>
      <c r="D12357" s="24"/>
      <c r="E12357" s="24"/>
      <c r="F12357" s="29"/>
      <c r="G12357" s="24"/>
      <c r="H12357" s="24"/>
    </row>
    <row r="12358" spans="2:8">
      <c r="B12358" s="24"/>
      <c r="C12358" s="24"/>
      <c r="D12358" s="24"/>
      <c r="E12358" s="24"/>
      <c r="F12358" s="29"/>
      <c r="G12358" s="24"/>
      <c r="H12358" s="24"/>
    </row>
    <row r="12359" spans="2:8">
      <c r="B12359" s="24"/>
      <c r="C12359" s="24"/>
      <c r="D12359" s="24"/>
      <c r="E12359" s="24"/>
      <c r="F12359" s="29"/>
      <c r="G12359" s="24"/>
      <c r="H12359" s="24"/>
    </row>
    <row r="12360" spans="2:8">
      <c r="B12360" s="24"/>
      <c r="C12360" s="24"/>
      <c r="D12360" s="24"/>
      <c r="E12360" s="24"/>
      <c r="F12360" s="29"/>
      <c r="G12360" s="24"/>
      <c r="H12360" s="24"/>
    </row>
    <row r="12361" spans="2:8">
      <c r="B12361" s="24"/>
      <c r="C12361" s="24"/>
      <c r="D12361" s="24"/>
      <c r="E12361" s="24"/>
      <c r="F12361" s="29"/>
      <c r="G12361" s="24"/>
      <c r="H12361" s="24"/>
    </row>
    <row r="12362" spans="2:8">
      <c r="B12362" s="24"/>
      <c r="C12362" s="24"/>
      <c r="D12362" s="24"/>
      <c r="E12362" s="24"/>
      <c r="F12362" s="29"/>
      <c r="G12362" s="24"/>
      <c r="H12362" s="24"/>
    </row>
    <row r="12363" spans="2:8">
      <c r="B12363" s="24"/>
      <c r="C12363" s="24"/>
      <c r="D12363" s="24"/>
      <c r="E12363" s="24"/>
      <c r="F12363" s="29"/>
      <c r="G12363" s="24"/>
      <c r="H12363" s="24"/>
    </row>
    <row r="12364" spans="2:8">
      <c r="B12364" s="24"/>
      <c r="C12364" s="24"/>
      <c r="D12364" s="24"/>
      <c r="E12364" s="24"/>
      <c r="F12364" s="29"/>
      <c r="G12364" s="24"/>
      <c r="H12364" s="24"/>
    </row>
    <row r="12365" spans="2:8">
      <c r="B12365" s="24"/>
      <c r="C12365" s="24"/>
      <c r="D12365" s="24"/>
      <c r="E12365" s="24"/>
      <c r="F12365" s="29"/>
      <c r="G12365" s="24"/>
      <c r="H12365" s="24"/>
    </row>
    <row r="12366" spans="2:8">
      <c r="B12366" s="24"/>
      <c r="C12366" s="24"/>
      <c r="D12366" s="24"/>
      <c r="E12366" s="24"/>
      <c r="F12366" s="29"/>
      <c r="G12366" s="24"/>
      <c r="H12366" s="24"/>
    </row>
    <row r="12367" spans="2:8">
      <c r="B12367" s="24"/>
      <c r="C12367" s="24"/>
      <c r="D12367" s="24"/>
      <c r="E12367" s="24"/>
      <c r="F12367" s="29"/>
      <c r="G12367" s="24"/>
      <c r="H12367" s="24"/>
    </row>
    <row r="12368" spans="2:8">
      <c r="B12368" s="24"/>
      <c r="C12368" s="24"/>
      <c r="D12368" s="24"/>
      <c r="E12368" s="24"/>
      <c r="F12368" s="29"/>
      <c r="G12368" s="24"/>
      <c r="H12368" s="24"/>
    </row>
    <row r="12369" spans="2:8">
      <c r="B12369" s="24"/>
      <c r="C12369" s="24"/>
      <c r="D12369" s="24"/>
      <c r="E12369" s="24"/>
      <c r="F12369" s="29"/>
      <c r="G12369" s="24"/>
      <c r="H12369" s="24"/>
    </row>
    <row r="12370" spans="2:8">
      <c r="B12370" s="24"/>
      <c r="C12370" s="24"/>
      <c r="D12370" s="24"/>
      <c r="E12370" s="24"/>
      <c r="F12370" s="29"/>
      <c r="G12370" s="24"/>
      <c r="H12370" s="24"/>
    </row>
    <row r="12371" spans="2:8">
      <c r="B12371" s="24"/>
      <c r="C12371" s="24"/>
      <c r="D12371" s="24"/>
      <c r="E12371" s="24"/>
      <c r="F12371" s="29"/>
      <c r="G12371" s="24"/>
      <c r="H12371" s="24"/>
    </row>
    <row r="12372" spans="2:8">
      <c r="B12372" s="24"/>
      <c r="C12372" s="24"/>
      <c r="D12372" s="24"/>
      <c r="E12372" s="24"/>
      <c r="F12372" s="29"/>
      <c r="G12372" s="24"/>
      <c r="H12372" s="24"/>
    </row>
    <row r="12373" spans="2:8">
      <c r="B12373" s="24"/>
      <c r="C12373" s="24"/>
      <c r="D12373" s="24"/>
      <c r="E12373" s="24"/>
      <c r="F12373" s="29"/>
      <c r="G12373" s="24"/>
      <c r="H12373" s="24"/>
    </row>
    <row r="12374" spans="2:8">
      <c r="B12374" s="24"/>
      <c r="C12374" s="24"/>
      <c r="D12374" s="24"/>
      <c r="E12374" s="24"/>
      <c r="F12374" s="29"/>
      <c r="G12374" s="24"/>
      <c r="H12374" s="24"/>
    </row>
    <row r="12375" spans="2:8">
      <c r="B12375" s="24"/>
      <c r="C12375" s="24"/>
      <c r="D12375" s="24"/>
      <c r="E12375" s="24"/>
      <c r="F12375" s="29"/>
      <c r="G12375" s="24"/>
      <c r="H12375" s="24"/>
    </row>
    <row r="12376" spans="2:8">
      <c r="B12376" s="24"/>
      <c r="C12376" s="24"/>
      <c r="D12376" s="24"/>
      <c r="E12376" s="24"/>
      <c r="F12376" s="29"/>
      <c r="G12376" s="24"/>
      <c r="H12376" s="24"/>
    </row>
    <row r="12377" spans="2:8">
      <c r="B12377" s="24"/>
      <c r="C12377" s="24"/>
      <c r="D12377" s="24"/>
      <c r="E12377" s="24"/>
      <c r="F12377" s="29"/>
      <c r="G12377" s="24"/>
      <c r="H12377" s="24"/>
    </row>
    <row r="12378" spans="2:8">
      <c r="B12378" s="24"/>
      <c r="C12378" s="24"/>
      <c r="D12378" s="24"/>
      <c r="E12378" s="24"/>
      <c r="F12378" s="29"/>
      <c r="G12378" s="24"/>
      <c r="H12378" s="24"/>
    </row>
    <row r="12379" spans="2:8">
      <c r="B12379" s="24"/>
      <c r="C12379" s="24"/>
      <c r="D12379" s="24"/>
      <c r="E12379" s="24"/>
      <c r="F12379" s="29"/>
      <c r="G12379" s="24"/>
      <c r="H12379" s="24"/>
    </row>
    <row r="12380" spans="2:8">
      <c r="B12380" s="24"/>
      <c r="C12380" s="24"/>
      <c r="D12380" s="24"/>
      <c r="E12380" s="24"/>
      <c r="F12380" s="29"/>
      <c r="G12380" s="24"/>
      <c r="H12380" s="24"/>
    </row>
    <row r="12381" spans="2:8">
      <c r="B12381" s="24"/>
      <c r="C12381" s="24"/>
      <c r="D12381" s="24"/>
      <c r="E12381" s="24"/>
      <c r="F12381" s="29"/>
      <c r="G12381" s="24"/>
      <c r="H12381" s="24"/>
    </row>
    <row r="12382" spans="2:8">
      <c r="B12382" s="24"/>
      <c r="C12382" s="24"/>
      <c r="D12382" s="24"/>
      <c r="E12382" s="24"/>
      <c r="F12382" s="29"/>
      <c r="G12382" s="24"/>
      <c r="H12382" s="24"/>
    </row>
    <row r="12383" spans="2:8">
      <c r="B12383" s="24"/>
      <c r="C12383" s="24"/>
      <c r="D12383" s="24"/>
      <c r="E12383" s="24"/>
      <c r="F12383" s="29"/>
      <c r="G12383" s="24"/>
      <c r="H12383" s="24"/>
    </row>
    <row r="12384" spans="2:8">
      <c r="B12384" s="24"/>
      <c r="C12384" s="24"/>
      <c r="D12384" s="24"/>
      <c r="E12384" s="24"/>
      <c r="F12384" s="29"/>
      <c r="G12384" s="24"/>
      <c r="H12384" s="24"/>
    </row>
    <row r="12385" spans="2:8">
      <c r="B12385" s="24"/>
      <c r="C12385" s="24"/>
      <c r="D12385" s="24"/>
      <c r="E12385" s="24"/>
      <c r="F12385" s="29"/>
      <c r="G12385" s="24"/>
      <c r="H12385" s="24"/>
    </row>
    <row r="12386" spans="2:8">
      <c r="B12386" s="24"/>
      <c r="C12386" s="24"/>
      <c r="D12386" s="24"/>
      <c r="E12386" s="24"/>
      <c r="F12386" s="29"/>
      <c r="G12386" s="24"/>
      <c r="H12386" s="24"/>
    </row>
    <row r="12387" spans="2:8">
      <c r="B12387" s="24"/>
      <c r="C12387" s="24"/>
      <c r="D12387" s="24"/>
      <c r="E12387" s="24"/>
      <c r="F12387" s="29"/>
      <c r="G12387" s="24"/>
      <c r="H12387" s="24"/>
    </row>
    <row r="12388" spans="2:8">
      <c r="B12388" s="24"/>
      <c r="C12388" s="24"/>
      <c r="D12388" s="24"/>
      <c r="E12388" s="24"/>
      <c r="F12388" s="29"/>
      <c r="G12388" s="24"/>
      <c r="H12388" s="24"/>
    </row>
    <row r="12389" spans="2:8">
      <c r="B12389" s="24"/>
      <c r="C12389" s="24"/>
      <c r="D12389" s="24"/>
      <c r="E12389" s="24"/>
      <c r="F12389" s="29"/>
      <c r="G12389" s="24"/>
      <c r="H12389" s="24"/>
    </row>
    <row r="12390" spans="2:8">
      <c r="B12390" s="24"/>
      <c r="C12390" s="24"/>
      <c r="D12390" s="24"/>
      <c r="E12390" s="24"/>
      <c r="F12390" s="29"/>
      <c r="G12390" s="24"/>
      <c r="H12390" s="24"/>
    </row>
    <row r="12391" spans="2:8">
      <c r="B12391" s="24"/>
      <c r="C12391" s="24"/>
      <c r="D12391" s="24"/>
      <c r="E12391" s="24"/>
      <c r="F12391" s="29"/>
      <c r="G12391" s="24"/>
      <c r="H12391" s="24"/>
    </row>
    <row r="12392" spans="2:8">
      <c r="B12392" s="24"/>
      <c r="C12392" s="24"/>
      <c r="D12392" s="24"/>
      <c r="E12392" s="24"/>
      <c r="F12392" s="29"/>
      <c r="G12392" s="24"/>
      <c r="H12392" s="24"/>
    </row>
    <row r="12393" spans="2:8">
      <c r="B12393" s="24"/>
      <c r="C12393" s="24"/>
      <c r="D12393" s="24"/>
      <c r="E12393" s="24"/>
      <c r="F12393" s="29"/>
      <c r="G12393" s="24"/>
      <c r="H12393" s="24"/>
    </row>
    <row r="12394" spans="2:8">
      <c r="B12394" s="24"/>
      <c r="C12394" s="24"/>
      <c r="D12394" s="24"/>
      <c r="E12394" s="24"/>
      <c r="F12394" s="29"/>
      <c r="G12394" s="24"/>
      <c r="H12394" s="24"/>
    </row>
    <row r="12395" spans="2:8">
      <c r="B12395" s="24"/>
      <c r="C12395" s="24"/>
      <c r="D12395" s="24"/>
      <c r="E12395" s="24"/>
      <c r="F12395" s="29"/>
      <c r="G12395" s="24"/>
      <c r="H12395" s="24"/>
    </row>
    <row r="12396" spans="2:8">
      <c r="B12396" s="24"/>
      <c r="C12396" s="24"/>
      <c r="D12396" s="24"/>
      <c r="E12396" s="24"/>
      <c r="F12396" s="29"/>
      <c r="G12396" s="24"/>
      <c r="H12396" s="24"/>
    </row>
    <row r="12397" spans="2:8">
      <c r="B12397" s="24"/>
      <c r="C12397" s="24"/>
      <c r="D12397" s="24"/>
      <c r="E12397" s="24"/>
      <c r="F12397" s="29"/>
      <c r="G12397" s="24"/>
      <c r="H12397" s="24"/>
    </row>
    <row r="12398" spans="2:8">
      <c r="B12398" s="24"/>
      <c r="C12398" s="24"/>
      <c r="D12398" s="24"/>
      <c r="E12398" s="24"/>
      <c r="F12398" s="29"/>
      <c r="G12398" s="24"/>
      <c r="H12398" s="24"/>
    </row>
    <row r="12399" spans="2:8">
      <c r="B12399" s="24"/>
      <c r="C12399" s="24"/>
      <c r="D12399" s="24"/>
      <c r="E12399" s="24"/>
      <c r="F12399" s="29"/>
      <c r="G12399" s="24"/>
      <c r="H12399" s="24"/>
    </row>
    <row r="12400" spans="2:8">
      <c r="B12400" s="24"/>
      <c r="C12400" s="24"/>
      <c r="D12400" s="24"/>
      <c r="E12400" s="24"/>
      <c r="F12400" s="29"/>
      <c r="G12400" s="24"/>
      <c r="H12400" s="24"/>
    </row>
    <row r="12401" spans="2:8">
      <c r="B12401" s="24"/>
      <c r="C12401" s="24"/>
      <c r="D12401" s="24"/>
      <c r="E12401" s="24"/>
      <c r="F12401" s="29"/>
      <c r="G12401" s="24"/>
      <c r="H12401" s="24"/>
    </row>
    <row r="12402" spans="2:8">
      <c r="B12402" s="24"/>
      <c r="C12402" s="24"/>
      <c r="D12402" s="24"/>
      <c r="E12402" s="24"/>
      <c r="F12402" s="29"/>
      <c r="G12402" s="24"/>
      <c r="H12402" s="24"/>
    </row>
    <row r="12403" spans="2:8">
      <c r="B12403" s="24"/>
      <c r="C12403" s="24"/>
      <c r="D12403" s="24"/>
      <c r="E12403" s="24"/>
      <c r="F12403" s="29"/>
      <c r="G12403" s="24"/>
      <c r="H12403" s="24"/>
    </row>
    <row r="12404" spans="2:8">
      <c r="B12404" s="24"/>
      <c r="C12404" s="24"/>
      <c r="D12404" s="24"/>
      <c r="E12404" s="24"/>
      <c r="F12404" s="29"/>
      <c r="G12404" s="24"/>
      <c r="H12404" s="24"/>
    </row>
    <row r="12405" spans="2:8">
      <c r="B12405" s="24"/>
      <c r="C12405" s="24"/>
      <c r="D12405" s="24"/>
      <c r="E12405" s="24"/>
      <c r="F12405" s="29"/>
      <c r="G12405" s="24"/>
      <c r="H12405" s="24"/>
    </row>
    <row r="12406" spans="2:8">
      <c r="B12406" s="24"/>
      <c r="C12406" s="24"/>
      <c r="D12406" s="24"/>
      <c r="E12406" s="24"/>
      <c r="F12406" s="29"/>
      <c r="G12406" s="24"/>
      <c r="H12406" s="24"/>
    </row>
    <row r="12407" spans="2:8">
      <c r="B12407" s="24"/>
      <c r="C12407" s="24"/>
      <c r="D12407" s="24"/>
      <c r="E12407" s="24"/>
      <c r="F12407" s="29"/>
      <c r="G12407" s="24"/>
      <c r="H12407" s="24"/>
    </row>
    <row r="12408" spans="2:8">
      <c r="B12408" s="24"/>
      <c r="C12408" s="24"/>
      <c r="D12408" s="24"/>
      <c r="E12408" s="24"/>
      <c r="F12408" s="29"/>
      <c r="G12408" s="24"/>
      <c r="H12408" s="24"/>
    </row>
    <row r="12409" spans="2:8">
      <c r="B12409" s="24"/>
      <c r="C12409" s="24"/>
      <c r="D12409" s="24"/>
      <c r="E12409" s="24"/>
      <c r="F12409" s="29"/>
      <c r="G12409" s="24"/>
      <c r="H12409" s="24"/>
    </row>
    <row r="12410" spans="2:8">
      <c r="B12410" s="24"/>
      <c r="C12410" s="24"/>
      <c r="D12410" s="24"/>
      <c r="E12410" s="24"/>
      <c r="F12410" s="29"/>
      <c r="G12410" s="24"/>
      <c r="H12410" s="24"/>
    </row>
    <row r="12411" spans="2:8">
      <c r="B12411" s="24"/>
      <c r="C12411" s="24"/>
      <c r="D12411" s="24"/>
      <c r="E12411" s="24"/>
      <c r="F12411" s="29"/>
      <c r="G12411" s="24"/>
      <c r="H12411" s="24"/>
    </row>
    <row r="12412" spans="2:8">
      <c r="B12412" s="24"/>
      <c r="C12412" s="24"/>
      <c r="D12412" s="24"/>
      <c r="E12412" s="24"/>
      <c r="F12412" s="29"/>
      <c r="G12412" s="24"/>
      <c r="H12412" s="24"/>
    </row>
    <row r="12413" spans="2:8">
      <c r="B12413" s="24"/>
      <c r="C12413" s="24"/>
      <c r="D12413" s="24"/>
      <c r="E12413" s="24"/>
      <c r="F12413" s="29"/>
      <c r="G12413" s="24"/>
      <c r="H12413" s="24"/>
    </row>
    <row r="12414" spans="2:8">
      <c r="B12414" s="24"/>
      <c r="C12414" s="24"/>
      <c r="D12414" s="24"/>
      <c r="E12414" s="24"/>
      <c r="F12414" s="29"/>
      <c r="G12414" s="24"/>
      <c r="H12414" s="24"/>
    </row>
    <row r="12415" spans="2:8">
      <c r="B12415" s="24"/>
      <c r="C12415" s="24"/>
      <c r="D12415" s="24"/>
      <c r="E12415" s="24"/>
      <c r="F12415" s="29"/>
      <c r="G12415" s="24"/>
      <c r="H12415" s="24"/>
    </row>
    <row r="12416" spans="2:8">
      <c r="B12416" s="24"/>
      <c r="C12416" s="24"/>
      <c r="D12416" s="24"/>
      <c r="E12416" s="24"/>
      <c r="F12416" s="29"/>
      <c r="G12416" s="24"/>
      <c r="H12416" s="24"/>
    </row>
    <row r="12417" spans="2:8">
      <c r="B12417" s="24"/>
      <c r="C12417" s="24"/>
      <c r="D12417" s="24"/>
      <c r="E12417" s="24"/>
      <c r="F12417" s="29"/>
      <c r="G12417" s="24"/>
      <c r="H12417" s="24"/>
    </row>
    <row r="12418" spans="2:8">
      <c r="B12418" s="24"/>
      <c r="C12418" s="24"/>
      <c r="D12418" s="24"/>
      <c r="E12418" s="24"/>
      <c r="F12418" s="29"/>
      <c r="G12418" s="24"/>
      <c r="H12418" s="24"/>
    </row>
    <row r="12419" spans="2:8">
      <c r="B12419" s="24"/>
      <c r="C12419" s="24"/>
      <c r="D12419" s="24"/>
      <c r="E12419" s="24"/>
      <c r="F12419" s="29"/>
      <c r="G12419" s="24"/>
      <c r="H12419" s="24"/>
    </row>
    <row r="12420" spans="2:8">
      <c r="B12420" s="24"/>
      <c r="C12420" s="24"/>
      <c r="D12420" s="24"/>
      <c r="E12420" s="24"/>
      <c r="F12420" s="29"/>
      <c r="G12420" s="24"/>
      <c r="H12420" s="24"/>
    </row>
    <row r="12421" spans="2:8">
      <c r="B12421" s="24"/>
      <c r="C12421" s="24"/>
      <c r="D12421" s="24"/>
      <c r="E12421" s="24"/>
      <c r="F12421" s="29"/>
      <c r="G12421" s="24"/>
      <c r="H12421" s="24"/>
    </row>
    <row r="12422" spans="2:8">
      <c r="B12422" s="24"/>
      <c r="C12422" s="24"/>
      <c r="D12422" s="24"/>
      <c r="E12422" s="24"/>
      <c r="F12422" s="29"/>
      <c r="G12422" s="24"/>
      <c r="H12422" s="24"/>
    </row>
    <row r="12423" spans="2:8">
      <c r="B12423" s="24"/>
      <c r="C12423" s="24"/>
      <c r="D12423" s="24"/>
      <c r="E12423" s="24"/>
      <c r="F12423" s="29"/>
      <c r="G12423" s="24"/>
      <c r="H12423" s="24"/>
    </row>
    <row r="12424" spans="2:8">
      <c r="B12424" s="24"/>
      <c r="C12424" s="24"/>
      <c r="D12424" s="24"/>
      <c r="E12424" s="24"/>
      <c r="F12424" s="29"/>
      <c r="G12424" s="24"/>
      <c r="H12424" s="24"/>
    </row>
    <row r="12425" spans="2:8">
      <c r="B12425" s="24"/>
      <c r="C12425" s="24"/>
      <c r="D12425" s="24"/>
      <c r="E12425" s="24"/>
      <c r="F12425" s="29"/>
      <c r="G12425" s="24"/>
      <c r="H12425" s="24"/>
    </row>
    <row r="12426" spans="2:8">
      <c r="B12426" s="24"/>
      <c r="C12426" s="24"/>
      <c r="D12426" s="24"/>
      <c r="E12426" s="24"/>
      <c r="F12426" s="29"/>
      <c r="G12426" s="24"/>
      <c r="H12426" s="24"/>
    </row>
    <row r="12427" spans="2:8">
      <c r="B12427" s="24"/>
      <c r="C12427" s="24"/>
      <c r="D12427" s="24"/>
      <c r="E12427" s="24"/>
      <c r="F12427" s="29"/>
      <c r="G12427" s="24"/>
      <c r="H12427" s="24"/>
    </row>
    <row r="12428" spans="2:8">
      <c r="B12428" s="24"/>
      <c r="C12428" s="24"/>
      <c r="D12428" s="24"/>
      <c r="E12428" s="24"/>
      <c r="F12428" s="29"/>
      <c r="G12428" s="24"/>
      <c r="H12428" s="24"/>
    </row>
    <row r="12429" spans="2:8">
      <c r="B12429" s="24"/>
      <c r="C12429" s="24"/>
      <c r="D12429" s="24"/>
      <c r="E12429" s="24"/>
      <c r="F12429" s="29"/>
      <c r="G12429" s="24"/>
      <c r="H12429" s="24"/>
    </row>
    <row r="12430" spans="2:8">
      <c r="B12430" s="24"/>
      <c r="C12430" s="24"/>
      <c r="D12430" s="24"/>
      <c r="E12430" s="24"/>
      <c r="F12430" s="29"/>
      <c r="G12430" s="24"/>
      <c r="H12430" s="24"/>
    </row>
    <row r="12431" spans="2:8">
      <c r="B12431" s="24"/>
      <c r="C12431" s="24"/>
      <c r="D12431" s="24"/>
      <c r="E12431" s="24"/>
      <c r="F12431" s="29"/>
      <c r="G12431" s="24"/>
      <c r="H12431" s="24"/>
    </row>
    <row r="12432" spans="2:8">
      <c r="B12432" s="24"/>
      <c r="C12432" s="24"/>
      <c r="D12432" s="24"/>
      <c r="E12432" s="24"/>
      <c r="F12432" s="29"/>
      <c r="G12432" s="24"/>
      <c r="H12432" s="24"/>
    </row>
    <row r="12433" spans="2:8">
      <c r="B12433" s="24"/>
      <c r="C12433" s="24"/>
      <c r="D12433" s="24"/>
      <c r="E12433" s="24"/>
      <c r="F12433" s="29"/>
      <c r="G12433" s="24"/>
      <c r="H12433" s="24"/>
    </row>
    <row r="12434" spans="2:8">
      <c r="B12434" s="24"/>
      <c r="C12434" s="24"/>
      <c r="D12434" s="24"/>
      <c r="E12434" s="24"/>
      <c r="F12434" s="29"/>
      <c r="G12434" s="24"/>
      <c r="H12434" s="24"/>
    </row>
    <row r="12435" spans="2:8">
      <c r="B12435" s="24"/>
      <c r="C12435" s="24"/>
      <c r="D12435" s="24"/>
      <c r="E12435" s="24"/>
      <c r="F12435" s="29"/>
      <c r="G12435" s="24"/>
      <c r="H12435" s="24"/>
    </row>
    <row r="12436" spans="2:8">
      <c r="B12436" s="24"/>
      <c r="C12436" s="24"/>
      <c r="D12436" s="24"/>
      <c r="E12436" s="24"/>
      <c r="F12436" s="29"/>
      <c r="G12436" s="24"/>
      <c r="H12436" s="24"/>
    </row>
    <row r="12437" spans="2:8">
      <c r="B12437" s="24"/>
      <c r="C12437" s="24"/>
      <c r="D12437" s="24"/>
      <c r="E12437" s="24"/>
      <c r="F12437" s="29"/>
      <c r="G12437" s="24"/>
      <c r="H12437" s="24"/>
    </row>
    <row r="12438" spans="2:8">
      <c r="B12438" s="24"/>
      <c r="C12438" s="24"/>
      <c r="D12438" s="24"/>
      <c r="E12438" s="24"/>
      <c r="F12438" s="29"/>
      <c r="G12438" s="24"/>
      <c r="H12438" s="24"/>
    </row>
    <row r="12439" spans="2:8">
      <c r="B12439" s="24"/>
      <c r="C12439" s="24"/>
      <c r="D12439" s="24"/>
      <c r="E12439" s="24"/>
      <c r="F12439" s="29"/>
      <c r="G12439" s="24"/>
      <c r="H12439" s="24"/>
    </row>
    <row r="12440" spans="2:8">
      <c r="B12440" s="24"/>
      <c r="C12440" s="24"/>
      <c r="D12440" s="24"/>
      <c r="E12440" s="24"/>
      <c r="F12440" s="29"/>
      <c r="G12440" s="24"/>
      <c r="H12440" s="24"/>
    </row>
    <row r="12441" spans="2:8">
      <c r="B12441" s="24"/>
      <c r="C12441" s="24"/>
      <c r="D12441" s="24"/>
      <c r="E12441" s="24"/>
      <c r="F12441" s="29"/>
      <c r="G12441" s="24"/>
      <c r="H12441" s="24"/>
    </row>
    <row r="12442" spans="2:8">
      <c r="B12442" s="24"/>
      <c r="C12442" s="24"/>
      <c r="D12442" s="24"/>
      <c r="E12442" s="24"/>
      <c r="F12442" s="29"/>
      <c r="G12442" s="24"/>
      <c r="H12442" s="24"/>
    </row>
    <row r="12443" spans="2:8">
      <c r="B12443" s="24"/>
      <c r="C12443" s="24"/>
      <c r="D12443" s="24"/>
      <c r="E12443" s="24"/>
      <c r="F12443" s="29"/>
      <c r="G12443" s="24"/>
      <c r="H12443" s="24"/>
    </row>
    <row r="12444" spans="2:8">
      <c r="B12444" s="24"/>
      <c r="C12444" s="24"/>
      <c r="D12444" s="24"/>
      <c r="E12444" s="24"/>
      <c r="F12444" s="29"/>
      <c r="G12444" s="24"/>
      <c r="H12444" s="24"/>
    </row>
    <row r="12445" spans="2:8">
      <c r="B12445" s="24"/>
      <c r="C12445" s="24"/>
      <c r="D12445" s="24"/>
      <c r="E12445" s="24"/>
      <c r="F12445" s="29"/>
      <c r="G12445" s="24"/>
      <c r="H12445" s="24"/>
    </row>
    <row r="12446" spans="2:8">
      <c r="B12446" s="24"/>
      <c r="C12446" s="24"/>
      <c r="D12446" s="24"/>
      <c r="E12446" s="24"/>
      <c r="F12446" s="29"/>
      <c r="G12446" s="24"/>
      <c r="H12446" s="24"/>
    </row>
    <row r="12447" spans="2:8">
      <c r="B12447" s="24"/>
      <c r="C12447" s="24"/>
      <c r="D12447" s="24"/>
      <c r="E12447" s="24"/>
      <c r="F12447" s="29"/>
      <c r="G12447" s="24"/>
      <c r="H12447" s="24"/>
    </row>
    <row r="12448" spans="2:8">
      <c r="B12448" s="24"/>
      <c r="C12448" s="24"/>
      <c r="D12448" s="24"/>
      <c r="E12448" s="24"/>
      <c r="F12448" s="29"/>
      <c r="G12448" s="24"/>
      <c r="H12448" s="24"/>
    </row>
    <row r="12449" spans="2:8">
      <c r="B12449" s="24"/>
      <c r="C12449" s="24"/>
      <c r="D12449" s="24"/>
      <c r="E12449" s="24"/>
      <c r="F12449" s="29"/>
      <c r="G12449" s="24"/>
      <c r="H12449" s="24"/>
    </row>
    <row r="12450" spans="2:8">
      <c r="B12450" s="24"/>
      <c r="C12450" s="24"/>
      <c r="D12450" s="24"/>
      <c r="E12450" s="24"/>
      <c r="F12450" s="29"/>
      <c r="G12450" s="24"/>
      <c r="H12450" s="24"/>
    </row>
    <row r="12451" spans="2:8">
      <c r="B12451" s="24"/>
      <c r="C12451" s="24"/>
      <c r="D12451" s="24"/>
      <c r="E12451" s="24"/>
      <c r="F12451" s="29"/>
      <c r="G12451" s="24"/>
      <c r="H12451" s="24"/>
    </row>
    <row r="12452" spans="2:8">
      <c r="B12452" s="24"/>
      <c r="C12452" s="24"/>
      <c r="D12452" s="24"/>
      <c r="E12452" s="24"/>
      <c r="F12452" s="29"/>
      <c r="G12452" s="24"/>
      <c r="H12452" s="24"/>
    </row>
    <row r="12453" spans="2:8">
      <c r="B12453" s="24"/>
      <c r="C12453" s="24"/>
      <c r="D12453" s="24"/>
      <c r="E12453" s="24"/>
      <c r="F12453" s="29"/>
      <c r="G12453" s="24"/>
      <c r="H12453" s="24"/>
    </row>
    <row r="12454" spans="2:8">
      <c r="B12454" s="24"/>
      <c r="C12454" s="24"/>
      <c r="D12454" s="24"/>
      <c r="E12454" s="24"/>
      <c r="F12454" s="29"/>
      <c r="G12454" s="24"/>
      <c r="H12454" s="24"/>
    </row>
    <row r="12455" spans="2:8">
      <c r="B12455" s="24"/>
      <c r="C12455" s="24"/>
      <c r="D12455" s="24"/>
      <c r="E12455" s="24"/>
      <c r="F12455" s="29"/>
      <c r="G12455" s="24"/>
      <c r="H12455" s="24"/>
    </row>
    <row r="12456" spans="2:8">
      <c r="B12456" s="24"/>
      <c r="C12456" s="24"/>
      <c r="D12456" s="24"/>
      <c r="E12456" s="24"/>
      <c r="F12456" s="29"/>
      <c r="G12456" s="24"/>
      <c r="H12456" s="24"/>
    </row>
    <row r="12457" spans="2:8">
      <c r="B12457" s="24"/>
      <c r="C12457" s="24"/>
      <c r="D12457" s="24"/>
      <c r="E12457" s="24"/>
      <c r="F12457" s="29"/>
      <c r="G12457" s="24"/>
      <c r="H12457" s="24"/>
    </row>
    <row r="12458" spans="2:8">
      <c r="B12458" s="24"/>
      <c r="C12458" s="24"/>
      <c r="D12458" s="24"/>
      <c r="E12458" s="24"/>
      <c r="F12458" s="29"/>
      <c r="G12458" s="24"/>
      <c r="H12458" s="24"/>
    </row>
    <row r="12459" spans="2:8">
      <c r="B12459" s="24"/>
      <c r="C12459" s="24"/>
      <c r="D12459" s="24"/>
      <c r="E12459" s="24"/>
      <c r="F12459" s="29"/>
      <c r="G12459" s="24"/>
      <c r="H12459" s="24"/>
    </row>
    <row r="12460" spans="2:8">
      <c r="B12460" s="24"/>
      <c r="C12460" s="24"/>
      <c r="D12460" s="24"/>
      <c r="E12460" s="24"/>
      <c r="F12460" s="29"/>
      <c r="G12460" s="24"/>
      <c r="H12460" s="24"/>
    </row>
    <row r="12461" spans="2:8">
      <c r="B12461" s="24"/>
      <c r="C12461" s="24"/>
      <c r="D12461" s="24"/>
      <c r="E12461" s="24"/>
      <c r="F12461" s="29"/>
      <c r="G12461" s="24"/>
      <c r="H12461" s="24"/>
    </row>
    <row r="12462" spans="2:8">
      <c r="B12462" s="24"/>
      <c r="C12462" s="24"/>
      <c r="D12462" s="24"/>
      <c r="E12462" s="24"/>
      <c r="F12462" s="29"/>
      <c r="G12462" s="24"/>
      <c r="H12462" s="24"/>
    </row>
    <row r="12463" spans="2:8">
      <c r="B12463" s="24"/>
      <c r="C12463" s="24"/>
      <c r="D12463" s="24"/>
      <c r="E12463" s="24"/>
      <c r="F12463" s="29"/>
      <c r="G12463" s="24"/>
      <c r="H12463" s="24"/>
    </row>
    <row r="12464" spans="2:8">
      <c r="B12464" s="24"/>
      <c r="C12464" s="24"/>
      <c r="D12464" s="24"/>
      <c r="E12464" s="24"/>
      <c r="F12464" s="29"/>
      <c r="G12464" s="24"/>
      <c r="H12464" s="24"/>
    </row>
    <row r="12465" spans="2:8">
      <c r="B12465" s="24"/>
      <c r="C12465" s="24"/>
      <c r="D12465" s="24"/>
      <c r="E12465" s="24"/>
      <c r="F12465" s="29"/>
      <c r="G12465" s="24"/>
      <c r="H12465" s="24"/>
    </row>
    <row r="12466" spans="2:8">
      <c r="B12466" s="24"/>
      <c r="C12466" s="24"/>
      <c r="D12466" s="24"/>
      <c r="E12466" s="24"/>
      <c r="F12466" s="29"/>
      <c r="G12466" s="24"/>
      <c r="H12466" s="24"/>
    </row>
    <row r="12467" spans="2:8">
      <c r="B12467" s="24"/>
      <c r="C12467" s="24"/>
      <c r="D12467" s="24"/>
      <c r="E12467" s="24"/>
      <c r="F12467" s="29"/>
      <c r="G12467" s="24"/>
      <c r="H12467" s="24"/>
    </row>
    <row r="12468" spans="2:8">
      <c r="B12468" s="24"/>
      <c r="C12468" s="24"/>
      <c r="D12468" s="24"/>
      <c r="E12468" s="24"/>
      <c r="F12468" s="29"/>
      <c r="G12468" s="24"/>
      <c r="H12468" s="24"/>
    </row>
    <row r="12469" spans="2:8">
      <c r="B12469" s="24"/>
      <c r="C12469" s="24"/>
      <c r="D12469" s="24"/>
      <c r="E12469" s="24"/>
      <c r="F12469" s="29"/>
      <c r="G12469" s="24"/>
      <c r="H12469" s="24"/>
    </row>
    <row r="12470" spans="2:8">
      <c r="B12470" s="24"/>
      <c r="C12470" s="24"/>
      <c r="D12470" s="24"/>
      <c r="E12470" s="24"/>
      <c r="F12470" s="29"/>
      <c r="G12470" s="24"/>
      <c r="H12470" s="24"/>
    </row>
    <row r="12471" spans="2:8">
      <c r="B12471" s="24"/>
      <c r="C12471" s="24"/>
      <c r="D12471" s="24"/>
      <c r="E12471" s="24"/>
      <c r="F12471" s="29"/>
      <c r="G12471" s="24"/>
      <c r="H12471" s="24"/>
    </row>
    <row r="12472" spans="2:8">
      <c r="B12472" s="24"/>
      <c r="C12472" s="24"/>
      <c r="D12472" s="24"/>
      <c r="E12472" s="24"/>
      <c r="F12472" s="29"/>
      <c r="G12472" s="24"/>
      <c r="H12472" s="24"/>
    </row>
    <row r="12473" spans="2:8">
      <c r="B12473" s="24"/>
      <c r="C12473" s="24"/>
      <c r="D12473" s="24"/>
      <c r="E12473" s="24"/>
      <c r="F12473" s="29"/>
      <c r="G12473" s="24"/>
      <c r="H12473" s="24"/>
    </row>
    <row r="12474" spans="2:8">
      <c r="B12474" s="24"/>
      <c r="C12474" s="24"/>
      <c r="D12474" s="24"/>
      <c r="E12474" s="24"/>
      <c r="F12474" s="29"/>
      <c r="G12474" s="24"/>
      <c r="H12474" s="24"/>
    </row>
    <row r="12475" spans="2:8">
      <c r="B12475" s="24"/>
      <c r="C12475" s="24"/>
      <c r="D12475" s="24"/>
      <c r="E12475" s="24"/>
      <c r="F12475" s="29"/>
      <c r="G12475" s="24"/>
      <c r="H12475" s="24"/>
    </row>
    <row r="12476" spans="2:8">
      <c r="B12476" s="24"/>
      <c r="C12476" s="24"/>
      <c r="D12476" s="24"/>
      <c r="E12476" s="24"/>
      <c r="F12476" s="29"/>
      <c r="G12476" s="24"/>
      <c r="H12476" s="24"/>
    </row>
    <row r="12477" spans="2:8">
      <c r="B12477" s="24"/>
      <c r="C12477" s="24"/>
      <c r="D12477" s="24"/>
      <c r="E12477" s="24"/>
      <c r="F12477" s="29"/>
      <c r="G12477" s="24"/>
      <c r="H12477" s="24"/>
    </row>
    <row r="12478" spans="2:8">
      <c r="B12478" s="24"/>
      <c r="C12478" s="24"/>
      <c r="D12478" s="24"/>
      <c r="E12478" s="24"/>
      <c r="F12478" s="29"/>
      <c r="G12478" s="24"/>
      <c r="H12478" s="24"/>
    </row>
    <row r="12479" spans="2:8">
      <c r="B12479" s="24"/>
      <c r="C12479" s="24"/>
      <c r="D12479" s="24"/>
      <c r="E12479" s="24"/>
      <c r="F12479" s="29"/>
      <c r="G12479" s="24"/>
      <c r="H12479" s="24"/>
    </row>
    <row r="12480" spans="2:8">
      <c r="B12480" s="24"/>
      <c r="C12480" s="24"/>
      <c r="D12480" s="24"/>
      <c r="E12480" s="24"/>
      <c r="F12480" s="29"/>
      <c r="G12480" s="24"/>
      <c r="H12480" s="24"/>
    </row>
    <row r="12481" spans="2:8">
      <c r="B12481" s="24"/>
      <c r="C12481" s="24"/>
      <c r="D12481" s="24"/>
      <c r="E12481" s="24"/>
      <c r="F12481" s="29"/>
      <c r="G12481" s="24"/>
      <c r="H12481" s="24"/>
    </row>
    <row r="12482" spans="2:8">
      <c r="B12482" s="24"/>
      <c r="C12482" s="24"/>
      <c r="D12482" s="24"/>
      <c r="E12482" s="24"/>
      <c r="F12482" s="29"/>
      <c r="G12482" s="24"/>
      <c r="H12482" s="24"/>
    </row>
    <row r="12483" spans="2:8">
      <c r="B12483" s="24"/>
      <c r="C12483" s="24"/>
      <c r="D12483" s="24"/>
      <c r="E12483" s="24"/>
      <c r="F12483" s="29"/>
      <c r="G12483" s="24"/>
      <c r="H12483" s="24"/>
    </row>
    <row r="12484" spans="2:8">
      <c r="B12484" s="24"/>
      <c r="C12484" s="24"/>
      <c r="D12484" s="24"/>
      <c r="E12484" s="24"/>
      <c r="F12484" s="29"/>
      <c r="G12484" s="24"/>
      <c r="H12484" s="24"/>
    </row>
    <row r="12485" spans="2:8">
      <c r="B12485" s="24"/>
      <c r="C12485" s="24"/>
      <c r="D12485" s="24"/>
      <c r="E12485" s="24"/>
      <c r="F12485" s="29"/>
      <c r="G12485" s="24"/>
      <c r="H12485" s="24"/>
    </row>
    <row r="12486" spans="2:8">
      <c r="B12486" s="24"/>
      <c r="C12486" s="24"/>
      <c r="D12486" s="24"/>
      <c r="E12486" s="24"/>
      <c r="F12486" s="29"/>
      <c r="G12486" s="24"/>
      <c r="H12486" s="24"/>
    </row>
    <row r="12487" spans="2:8">
      <c r="B12487" s="24"/>
      <c r="C12487" s="24"/>
      <c r="D12487" s="24"/>
      <c r="E12487" s="24"/>
      <c r="F12487" s="29"/>
      <c r="G12487" s="24"/>
      <c r="H12487" s="24"/>
    </row>
    <row r="12488" spans="2:8">
      <c r="B12488" s="24"/>
      <c r="C12488" s="24"/>
      <c r="D12488" s="24"/>
      <c r="E12488" s="24"/>
      <c r="F12488" s="29"/>
      <c r="G12488" s="24"/>
      <c r="H12488" s="24"/>
    </row>
    <row r="12489" spans="2:8">
      <c r="B12489" s="24"/>
      <c r="C12489" s="24"/>
      <c r="D12489" s="24"/>
      <c r="E12489" s="24"/>
      <c r="F12489" s="29"/>
      <c r="G12489" s="24"/>
      <c r="H12489" s="24"/>
    </row>
    <row r="12490" spans="2:8">
      <c r="B12490" s="24"/>
      <c r="C12490" s="24"/>
      <c r="D12490" s="24"/>
      <c r="E12490" s="24"/>
      <c r="F12490" s="29"/>
      <c r="G12490" s="24"/>
      <c r="H12490" s="24"/>
    </row>
    <row r="12491" spans="2:8">
      <c r="B12491" s="24"/>
      <c r="C12491" s="24"/>
      <c r="D12491" s="24"/>
      <c r="E12491" s="24"/>
      <c r="F12491" s="29"/>
      <c r="G12491" s="24"/>
      <c r="H12491" s="24"/>
    </row>
    <row r="12492" spans="2:8">
      <c r="B12492" s="24"/>
      <c r="C12492" s="24"/>
      <c r="D12492" s="24"/>
      <c r="E12492" s="24"/>
      <c r="F12492" s="29"/>
      <c r="G12492" s="24"/>
      <c r="H12492" s="24"/>
    </row>
    <row r="12493" spans="2:8">
      <c r="B12493" s="24"/>
      <c r="C12493" s="24"/>
      <c r="D12493" s="24"/>
      <c r="E12493" s="24"/>
      <c r="F12493" s="29"/>
      <c r="G12493" s="24"/>
      <c r="H12493" s="24"/>
    </row>
    <row r="12494" spans="2:8">
      <c r="B12494" s="24"/>
      <c r="C12494" s="24"/>
      <c r="D12494" s="24"/>
      <c r="E12494" s="24"/>
      <c r="F12494" s="29"/>
      <c r="G12494" s="24"/>
      <c r="H12494" s="24"/>
    </row>
    <row r="12495" spans="2:8">
      <c r="B12495" s="24"/>
      <c r="C12495" s="24"/>
      <c r="D12495" s="24"/>
      <c r="E12495" s="24"/>
      <c r="F12495" s="29"/>
      <c r="G12495" s="24"/>
      <c r="H12495" s="24"/>
    </row>
    <row r="12496" spans="2:8">
      <c r="B12496" s="24"/>
      <c r="C12496" s="24"/>
      <c r="D12496" s="24"/>
      <c r="E12496" s="24"/>
      <c r="F12496" s="29"/>
      <c r="G12496" s="24"/>
      <c r="H12496" s="24"/>
    </row>
    <row r="12497" spans="2:8">
      <c r="B12497" s="24"/>
      <c r="C12497" s="24"/>
      <c r="D12497" s="24"/>
      <c r="E12497" s="24"/>
      <c r="F12497" s="29"/>
      <c r="G12497" s="24"/>
      <c r="H12497" s="24"/>
    </row>
    <row r="12498" spans="2:8">
      <c r="B12498" s="24"/>
      <c r="C12498" s="24"/>
      <c r="D12498" s="24"/>
      <c r="E12498" s="24"/>
      <c r="F12498" s="29"/>
      <c r="G12498" s="24"/>
      <c r="H12498" s="24"/>
    </row>
    <row r="12499" spans="2:8">
      <c r="B12499" s="24"/>
      <c r="C12499" s="24"/>
      <c r="D12499" s="24"/>
      <c r="E12499" s="24"/>
      <c r="F12499" s="29"/>
      <c r="G12499" s="24"/>
      <c r="H12499" s="24"/>
    </row>
    <row r="12500" spans="2:8">
      <c r="B12500" s="24"/>
      <c r="C12500" s="24"/>
      <c r="D12500" s="24"/>
      <c r="E12500" s="24"/>
      <c r="F12500" s="29"/>
      <c r="G12500" s="24"/>
      <c r="H12500" s="24"/>
    </row>
    <row r="12501" spans="2:8">
      <c r="B12501" s="24"/>
      <c r="C12501" s="24"/>
      <c r="D12501" s="24"/>
      <c r="E12501" s="24"/>
      <c r="F12501" s="29"/>
      <c r="G12501" s="24"/>
      <c r="H12501" s="24"/>
    </row>
    <row r="12502" spans="2:8">
      <c r="B12502" s="24"/>
      <c r="C12502" s="24"/>
      <c r="D12502" s="24"/>
      <c r="E12502" s="24"/>
      <c r="F12502" s="29"/>
      <c r="G12502" s="24"/>
      <c r="H12502" s="24"/>
    </row>
    <row r="12503" spans="2:8">
      <c r="B12503" s="24"/>
      <c r="C12503" s="24"/>
      <c r="D12503" s="24"/>
      <c r="E12503" s="24"/>
      <c r="F12503" s="29"/>
      <c r="G12503" s="24"/>
      <c r="H12503" s="24"/>
    </row>
    <row r="12504" spans="2:8">
      <c r="B12504" s="24"/>
      <c r="C12504" s="24"/>
      <c r="D12504" s="24"/>
      <c r="E12504" s="24"/>
      <c r="F12504" s="29"/>
      <c r="G12504" s="24"/>
      <c r="H12504" s="24"/>
    </row>
    <row r="12505" spans="2:8">
      <c r="B12505" s="24"/>
      <c r="C12505" s="24"/>
      <c r="D12505" s="24"/>
      <c r="E12505" s="24"/>
      <c r="F12505" s="29"/>
      <c r="G12505" s="24"/>
      <c r="H12505" s="24"/>
    </row>
    <row r="12506" spans="2:8">
      <c r="B12506" s="24"/>
      <c r="C12506" s="24"/>
      <c r="D12506" s="24"/>
      <c r="E12506" s="24"/>
      <c r="F12506" s="29"/>
      <c r="G12506" s="24"/>
      <c r="H12506" s="24"/>
    </row>
    <row r="12507" spans="2:8">
      <c r="B12507" s="24"/>
      <c r="C12507" s="24"/>
      <c r="D12507" s="24"/>
      <c r="E12507" s="24"/>
      <c r="F12507" s="29"/>
      <c r="G12507" s="24"/>
      <c r="H12507" s="24"/>
    </row>
    <row r="12508" spans="2:8">
      <c r="B12508" s="24"/>
      <c r="C12508" s="24"/>
      <c r="D12508" s="24"/>
      <c r="E12508" s="24"/>
      <c r="F12508" s="29"/>
      <c r="G12508" s="24"/>
      <c r="H12508" s="24"/>
    </row>
    <row r="12509" spans="2:8">
      <c r="B12509" s="24"/>
      <c r="C12509" s="24"/>
      <c r="D12509" s="24"/>
      <c r="E12509" s="24"/>
      <c r="F12509" s="29"/>
      <c r="G12509" s="24"/>
      <c r="H12509" s="24"/>
    </row>
    <row r="12510" spans="2:8">
      <c r="B12510" s="24"/>
      <c r="C12510" s="24"/>
      <c r="D12510" s="24"/>
      <c r="E12510" s="24"/>
      <c r="F12510" s="29"/>
      <c r="G12510" s="24"/>
      <c r="H12510" s="24"/>
    </row>
    <row r="12511" spans="2:8">
      <c r="B12511" s="24"/>
      <c r="C12511" s="24"/>
      <c r="D12511" s="24"/>
      <c r="E12511" s="24"/>
      <c r="F12511" s="29"/>
      <c r="G12511" s="24"/>
      <c r="H12511" s="24"/>
    </row>
    <row r="12512" spans="2:8">
      <c r="B12512" s="24"/>
      <c r="C12512" s="24"/>
      <c r="D12512" s="24"/>
      <c r="E12512" s="24"/>
      <c r="F12512" s="29"/>
      <c r="G12512" s="24"/>
      <c r="H12512" s="24"/>
    </row>
    <row r="12513" spans="2:8">
      <c r="B12513" s="24"/>
      <c r="C12513" s="24"/>
      <c r="D12513" s="24"/>
      <c r="E12513" s="24"/>
      <c r="F12513" s="29"/>
      <c r="G12513" s="24"/>
      <c r="H12513" s="24"/>
    </row>
    <row r="12514" spans="2:8">
      <c r="B12514" s="24"/>
      <c r="C12514" s="24"/>
      <c r="D12514" s="24"/>
      <c r="E12514" s="24"/>
      <c r="F12514" s="29"/>
      <c r="G12514" s="24"/>
      <c r="H12514" s="24"/>
    </row>
    <row r="12515" spans="2:8">
      <c r="B12515" s="24"/>
      <c r="C12515" s="24"/>
      <c r="D12515" s="24"/>
      <c r="E12515" s="24"/>
      <c r="F12515" s="29"/>
      <c r="G12515" s="24"/>
      <c r="H12515" s="24"/>
    </row>
    <row r="12516" spans="2:8">
      <c r="B12516" s="24"/>
      <c r="C12516" s="24"/>
      <c r="D12516" s="24"/>
      <c r="E12516" s="24"/>
      <c r="F12516" s="29"/>
      <c r="G12516" s="24"/>
      <c r="H12516" s="24"/>
    </row>
    <row r="12517" spans="2:8">
      <c r="B12517" s="24"/>
      <c r="C12517" s="24"/>
      <c r="D12517" s="24"/>
      <c r="E12517" s="24"/>
      <c r="F12517" s="29"/>
      <c r="G12517" s="24"/>
      <c r="H12517" s="24"/>
    </row>
    <row r="12518" spans="2:8">
      <c r="B12518" s="24"/>
      <c r="C12518" s="24"/>
      <c r="D12518" s="24"/>
      <c r="E12518" s="24"/>
      <c r="F12518" s="29"/>
      <c r="G12518" s="24"/>
      <c r="H12518" s="24"/>
    </row>
    <row r="12519" spans="2:8">
      <c r="B12519" s="24"/>
      <c r="C12519" s="24"/>
      <c r="D12519" s="24"/>
      <c r="E12519" s="24"/>
      <c r="F12519" s="29"/>
      <c r="G12519" s="24"/>
      <c r="H12519" s="24"/>
    </row>
    <row r="12520" spans="2:8">
      <c r="B12520" s="24"/>
      <c r="C12520" s="24"/>
      <c r="D12520" s="24"/>
      <c r="E12520" s="24"/>
      <c r="F12520" s="29"/>
      <c r="G12520" s="24"/>
      <c r="H12520" s="24"/>
    </row>
    <row r="12521" spans="2:8">
      <c r="B12521" s="24"/>
      <c r="C12521" s="24"/>
      <c r="D12521" s="24"/>
      <c r="E12521" s="24"/>
      <c r="F12521" s="29"/>
      <c r="G12521" s="24"/>
      <c r="H12521" s="24"/>
    </row>
    <row r="12522" spans="2:8">
      <c r="B12522" s="24"/>
      <c r="C12522" s="24"/>
      <c r="D12522" s="24"/>
      <c r="E12522" s="24"/>
      <c r="F12522" s="29"/>
      <c r="G12522" s="24"/>
      <c r="H12522" s="24"/>
    </row>
    <row r="12523" spans="2:8">
      <c r="B12523" s="24"/>
      <c r="C12523" s="24"/>
      <c r="D12523" s="24"/>
      <c r="E12523" s="24"/>
      <c r="F12523" s="29"/>
      <c r="G12523" s="24"/>
      <c r="H12523" s="24"/>
    </row>
    <row r="12524" spans="2:8">
      <c r="B12524" s="24"/>
      <c r="C12524" s="24"/>
      <c r="D12524" s="24"/>
      <c r="E12524" s="24"/>
      <c r="F12524" s="29"/>
      <c r="G12524" s="24"/>
      <c r="H12524" s="24"/>
    </row>
    <row r="12525" spans="2:8">
      <c r="B12525" s="24"/>
      <c r="C12525" s="24"/>
      <c r="D12525" s="24"/>
      <c r="E12525" s="24"/>
      <c r="F12525" s="29"/>
      <c r="G12525" s="24"/>
      <c r="H12525" s="24"/>
    </row>
    <row r="12526" spans="2:8">
      <c r="B12526" s="24"/>
      <c r="C12526" s="24"/>
      <c r="D12526" s="24"/>
      <c r="E12526" s="24"/>
      <c r="F12526" s="29"/>
      <c r="G12526" s="24"/>
      <c r="H12526" s="24"/>
    </row>
    <row r="12527" spans="2:8">
      <c r="B12527" s="24"/>
      <c r="C12527" s="24"/>
      <c r="D12527" s="24"/>
      <c r="E12527" s="24"/>
      <c r="F12527" s="29"/>
      <c r="G12527" s="24"/>
      <c r="H12527" s="24"/>
    </row>
    <row r="12528" spans="2:8">
      <c r="B12528" s="24"/>
      <c r="C12528" s="24"/>
      <c r="D12528" s="24"/>
      <c r="E12528" s="24"/>
      <c r="F12528" s="29"/>
      <c r="G12528" s="24"/>
      <c r="H12528" s="24"/>
    </row>
    <row r="12529" spans="2:8">
      <c r="B12529" s="24"/>
      <c r="C12529" s="24"/>
      <c r="D12529" s="24"/>
      <c r="E12529" s="24"/>
      <c r="F12529" s="29"/>
      <c r="G12529" s="24"/>
      <c r="H12529" s="24"/>
    </row>
    <row r="12530" spans="2:8">
      <c r="B12530" s="24"/>
      <c r="C12530" s="24"/>
      <c r="D12530" s="24"/>
      <c r="E12530" s="24"/>
      <c r="F12530" s="29"/>
      <c r="G12530" s="24"/>
      <c r="H12530" s="24"/>
    </row>
    <row r="12531" spans="2:8">
      <c r="B12531" s="24"/>
      <c r="C12531" s="24"/>
      <c r="D12531" s="24"/>
      <c r="E12531" s="24"/>
      <c r="F12531" s="29"/>
      <c r="G12531" s="24"/>
      <c r="H12531" s="24"/>
    </row>
    <row r="12532" spans="2:8">
      <c r="B12532" s="24"/>
      <c r="C12532" s="24"/>
      <c r="D12532" s="24"/>
      <c r="E12532" s="24"/>
      <c r="F12532" s="29"/>
      <c r="G12532" s="24"/>
      <c r="H12532" s="24"/>
    </row>
    <row r="12533" spans="2:8">
      <c r="B12533" s="24"/>
      <c r="C12533" s="24"/>
      <c r="D12533" s="24"/>
      <c r="E12533" s="24"/>
      <c r="F12533" s="29"/>
      <c r="G12533" s="24"/>
      <c r="H12533" s="24"/>
    </row>
    <row r="12534" spans="2:8">
      <c r="B12534" s="24"/>
      <c r="C12534" s="24"/>
      <c r="D12534" s="24"/>
      <c r="E12534" s="24"/>
      <c r="F12534" s="29"/>
      <c r="G12534" s="24"/>
      <c r="H12534" s="24"/>
    </row>
    <row r="12535" spans="2:8">
      <c r="B12535" s="24"/>
      <c r="C12535" s="24"/>
      <c r="D12535" s="24"/>
      <c r="E12535" s="24"/>
      <c r="F12535" s="29"/>
      <c r="G12535" s="24"/>
      <c r="H12535" s="24"/>
    </row>
    <row r="12536" spans="2:8">
      <c r="B12536" s="24"/>
      <c r="C12536" s="24"/>
      <c r="D12536" s="24"/>
      <c r="E12536" s="24"/>
      <c r="F12536" s="29"/>
      <c r="G12536" s="24"/>
      <c r="H12536" s="24"/>
    </row>
    <row r="12537" spans="2:8">
      <c r="B12537" s="24"/>
      <c r="C12537" s="24"/>
      <c r="D12537" s="24"/>
      <c r="E12537" s="24"/>
      <c r="F12537" s="29"/>
      <c r="G12537" s="24"/>
      <c r="H12537" s="24"/>
    </row>
    <row r="12538" spans="2:8">
      <c r="B12538" s="24"/>
      <c r="C12538" s="24"/>
      <c r="D12538" s="24"/>
      <c r="E12538" s="24"/>
      <c r="F12538" s="29"/>
      <c r="G12538" s="24"/>
      <c r="H12538" s="24"/>
    </row>
    <row r="12539" spans="2:8">
      <c r="B12539" s="24"/>
      <c r="C12539" s="24"/>
      <c r="D12539" s="24"/>
      <c r="E12539" s="24"/>
      <c r="F12539" s="29"/>
      <c r="G12539" s="24"/>
      <c r="H12539" s="24"/>
    </row>
    <row r="12540" spans="2:8">
      <c r="B12540" s="24"/>
      <c r="C12540" s="24"/>
      <c r="D12540" s="24"/>
      <c r="E12540" s="24"/>
      <c r="F12540" s="29"/>
      <c r="G12540" s="24"/>
      <c r="H12540" s="24"/>
    </row>
    <row r="12541" spans="2:8">
      <c r="B12541" s="24"/>
      <c r="C12541" s="24"/>
      <c r="D12541" s="24"/>
      <c r="E12541" s="24"/>
      <c r="F12541" s="29"/>
      <c r="G12541" s="24"/>
      <c r="H12541" s="24"/>
    </row>
    <row r="12542" spans="2:8">
      <c r="B12542" s="24"/>
      <c r="C12542" s="24"/>
      <c r="D12542" s="24"/>
      <c r="E12542" s="24"/>
      <c r="F12542" s="29"/>
      <c r="G12542" s="24"/>
      <c r="H12542" s="24"/>
    </row>
    <row r="12543" spans="2:8">
      <c r="B12543" s="24"/>
      <c r="C12543" s="24"/>
      <c r="D12543" s="24"/>
      <c r="E12543" s="24"/>
      <c r="F12543" s="29"/>
      <c r="G12543" s="24"/>
      <c r="H12543" s="24"/>
    </row>
    <row r="12544" spans="2:8">
      <c r="B12544" s="24"/>
      <c r="C12544" s="24"/>
      <c r="D12544" s="24"/>
      <c r="E12544" s="24"/>
      <c r="F12544" s="29"/>
      <c r="G12544" s="24"/>
      <c r="H12544" s="24"/>
    </row>
    <row r="12545" spans="2:8">
      <c r="B12545" s="24"/>
      <c r="C12545" s="24"/>
      <c r="D12545" s="24"/>
      <c r="E12545" s="24"/>
      <c r="F12545" s="29"/>
      <c r="G12545" s="24"/>
      <c r="H12545" s="24"/>
    </row>
    <row r="12546" spans="2:8">
      <c r="B12546" s="24"/>
      <c r="C12546" s="24"/>
      <c r="D12546" s="24"/>
      <c r="E12546" s="24"/>
      <c r="F12546" s="29"/>
      <c r="G12546" s="24"/>
      <c r="H12546" s="24"/>
    </row>
    <row r="12547" spans="2:8">
      <c r="B12547" s="24"/>
      <c r="C12547" s="24"/>
      <c r="D12547" s="24"/>
      <c r="E12547" s="24"/>
      <c r="F12547" s="29"/>
      <c r="G12547" s="24"/>
      <c r="H12547" s="24"/>
    </row>
    <row r="12548" spans="2:8">
      <c r="B12548" s="24"/>
      <c r="C12548" s="24"/>
      <c r="D12548" s="24"/>
      <c r="E12548" s="24"/>
      <c r="F12548" s="29"/>
      <c r="G12548" s="24"/>
      <c r="H12548" s="24"/>
    </row>
    <row r="12549" spans="2:8">
      <c r="B12549" s="24"/>
      <c r="C12549" s="24"/>
      <c r="D12549" s="24"/>
      <c r="E12549" s="24"/>
      <c r="F12549" s="29"/>
      <c r="G12549" s="24"/>
      <c r="H12549" s="24"/>
    </row>
    <row r="12550" spans="2:8">
      <c r="B12550" s="24"/>
      <c r="C12550" s="24"/>
      <c r="D12550" s="24"/>
      <c r="E12550" s="24"/>
      <c r="F12550" s="29"/>
      <c r="G12550" s="24"/>
      <c r="H12550" s="24"/>
    </row>
    <row r="12551" spans="2:8">
      <c r="B12551" s="24"/>
      <c r="C12551" s="24"/>
      <c r="D12551" s="24"/>
      <c r="E12551" s="24"/>
      <c r="F12551" s="29"/>
      <c r="G12551" s="24"/>
      <c r="H12551" s="24"/>
    </row>
    <row r="12552" spans="2:8">
      <c r="B12552" s="24"/>
      <c r="C12552" s="24"/>
      <c r="D12552" s="24"/>
      <c r="E12552" s="24"/>
      <c r="F12552" s="29"/>
      <c r="G12552" s="24"/>
      <c r="H12552" s="24"/>
    </row>
    <row r="12553" spans="2:8">
      <c r="B12553" s="24"/>
      <c r="C12553" s="24"/>
      <c r="D12553" s="24"/>
      <c r="E12553" s="24"/>
      <c r="F12553" s="29"/>
      <c r="G12553" s="24"/>
      <c r="H12553" s="24"/>
    </row>
    <row r="12554" spans="2:8">
      <c r="B12554" s="24"/>
      <c r="C12554" s="24"/>
      <c r="D12554" s="24"/>
      <c r="E12554" s="24"/>
      <c r="F12554" s="29"/>
      <c r="G12554" s="24"/>
      <c r="H12554" s="24"/>
    </row>
    <row r="12555" spans="2:8">
      <c r="B12555" s="24"/>
      <c r="C12555" s="24"/>
      <c r="D12555" s="24"/>
      <c r="E12555" s="24"/>
      <c r="F12555" s="29"/>
      <c r="G12555" s="24"/>
      <c r="H12555" s="24"/>
    </row>
    <row r="12556" spans="2:8">
      <c r="B12556" s="24"/>
      <c r="C12556" s="24"/>
      <c r="D12556" s="24"/>
      <c r="E12556" s="24"/>
      <c r="F12556" s="29"/>
      <c r="G12556" s="24"/>
      <c r="H12556" s="24"/>
    </row>
    <row r="12557" spans="2:8">
      <c r="B12557" s="24"/>
      <c r="C12557" s="24"/>
      <c r="D12557" s="24"/>
      <c r="E12557" s="24"/>
      <c r="F12557" s="29"/>
      <c r="G12557" s="24"/>
      <c r="H12557" s="24"/>
    </row>
    <row r="12558" spans="2:8">
      <c r="B12558" s="24"/>
      <c r="C12558" s="24"/>
      <c r="D12558" s="24"/>
      <c r="E12558" s="24"/>
      <c r="F12558" s="29"/>
      <c r="G12558" s="24"/>
      <c r="H12558" s="24"/>
    </row>
    <row r="12559" spans="2:8">
      <c r="B12559" s="24"/>
      <c r="C12559" s="24"/>
      <c r="D12559" s="24"/>
      <c r="E12559" s="24"/>
      <c r="F12559" s="29"/>
      <c r="G12559" s="24"/>
      <c r="H12559" s="24"/>
    </row>
    <row r="12560" spans="2:8">
      <c r="B12560" s="24"/>
      <c r="C12560" s="24"/>
      <c r="D12560" s="24"/>
      <c r="E12560" s="24"/>
      <c r="F12560" s="29"/>
      <c r="G12560" s="24"/>
      <c r="H12560" s="24"/>
    </row>
    <row r="12561" spans="2:8">
      <c r="B12561" s="24"/>
      <c r="C12561" s="24"/>
      <c r="D12561" s="24"/>
      <c r="E12561" s="24"/>
      <c r="F12561" s="29"/>
      <c r="G12561" s="24"/>
      <c r="H12561" s="24"/>
    </row>
    <row r="12562" spans="2:8">
      <c r="B12562" s="24"/>
      <c r="C12562" s="24"/>
      <c r="D12562" s="24"/>
      <c r="E12562" s="24"/>
      <c r="F12562" s="29"/>
      <c r="G12562" s="24"/>
      <c r="H12562" s="24"/>
    </row>
    <row r="12563" spans="2:8">
      <c r="B12563" s="24"/>
      <c r="C12563" s="24"/>
      <c r="D12563" s="24"/>
      <c r="E12563" s="24"/>
      <c r="F12563" s="29"/>
      <c r="G12563" s="24"/>
      <c r="H12563" s="24"/>
    </row>
    <row r="12564" spans="2:8">
      <c r="B12564" s="24"/>
      <c r="C12564" s="24"/>
      <c r="D12564" s="24"/>
      <c r="E12564" s="24"/>
      <c r="F12564" s="29"/>
      <c r="G12564" s="24"/>
      <c r="H12564" s="24"/>
    </row>
    <row r="12565" spans="2:8">
      <c r="B12565" s="24"/>
      <c r="C12565" s="24"/>
      <c r="D12565" s="24"/>
      <c r="E12565" s="24"/>
      <c r="F12565" s="29"/>
      <c r="G12565" s="24"/>
      <c r="H12565" s="24"/>
    </row>
    <row r="12566" spans="2:8">
      <c r="B12566" s="24"/>
      <c r="C12566" s="24"/>
      <c r="D12566" s="24"/>
      <c r="E12566" s="24"/>
      <c r="F12566" s="29"/>
      <c r="G12566" s="24"/>
      <c r="H12566" s="24"/>
    </row>
    <row r="12567" spans="2:8">
      <c r="B12567" s="24"/>
      <c r="C12567" s="24"/>
      <c r="D12567" s="24"/>
      <c r="E12567" s="24"/>
      <c r="F12567" s="29"/>
      <c r="G12567" s="24"/>
      <c r="H12567" s="24"/>
    </row>
    <row r="12568" spans="2:8">
      <c r="B12568" s="24"/>
      <c r="C12568" s="24"/>
      <c r="D12568" s="24"/>
      <c r="E12568" s="24"/>
      <c r="F12568" s="29"/>
      <c r="G12568" s="24"/>
      <c r="H12568" s="24"/>
    </row>
    <row r="12569" spans="2:8">
      <c r="B12569" s="24"/>
      <c r="C12569" s="24"/>
      <c r="D12569" s="24"/>
      <c r="E12569" s="24"/>
      <c r="F12569" s="29"/>
      <c r="G12569" s="24"/>
      <c r="H12569" s="24"/>
    </row>
    <row r="12570" spans="2:8">
      <c r="B12570" s="24"/>
      <c r="C12570" s="24"/>
      <c r="D12570" s="24"/>
      <c r="E12570" s="24"/>
      <c r="F12570" s="29"/>
      <c r="G12570" s="24"/>
      <c r="H12570" s="24"/>
    </row>
    <row r="12571" spans="2:8">
      <c r="B12571" s="24"/>
      <c r="C12571" s="24"/>
      <c r="D12571" s="24"/>
      <c r="E12571" s="24"/>
      <c r="F12571" s="29"/>
      <c r="G12571" s="24"/>
      <c r="H12571" s="24"/>
    </row>
    <row r="12572" spans="2:8">
      <c r="B12572" s="24"/>
      <c r="C12572" s="24"/>
      <c r="D12572" s="24"/>
      <c r="E12572" s="24"/>
      <c r="F12572" s="29"/>
      <c r="G12572" s="24"/>
      <c r="H12572" s="24"/>
    </row>
    <row r="12573" spans="2:8">
      <c r="B12573" s="24"/>
      <c r="C12573" s="24"/>
      <c r="D12573" s="24"/>
      <c r="E12573" s="24"/>
      <c r="F12573" s="29"/>
      <c r="G12573" s="24"/>
      <c r="H12573" s="24"/>
    </row>
    <row r="12574" spans="2:8">
      <c r="B12574" s="24"/>
      <c r="C12574" s="24"/>
      <c r="D12574" s="24"/>
      <c r="E12574" s="24"/>
      <c r="F12574" s="29"/>
      <c r="G12574" s="24"/>
      <c r="H12574" s="24"/>
    </row>
    <row r="12575" spans="2:8">
      <c r="B12575" s="24"/>
      <c r="C12575" s="24"/>
      <c r="D12575" s="24"/>
      <c r="E12575" s="24"/>
      <c r="F12575" s="29"/>
      <c r="G12575" s="24"/>
      <c r="H12575" s="24"/>
    </row>
    <row r="12576" spans="2:8">
      <c r="B12576" s="24"/>
      <c r="C12576" s="24"/>
      <c r="D12576" s="24"/>
      <c r="E12576" s="24"/>
      <c r="F12576" s="29"/>
      <c r="G12576" s="24"/>
      <c r="H12576" s="24"/>
    </row>
    <row r="12577" spans="2:8">
      <c r="B12577" s="24"/>
      <c r="C12577" s="24"/>
      <c r="D12577" s="24"/>
      <c r="E12577" s="24"/>
      <c r="F12577" s="29"/>
      <c r="G12577" s="24"/>
      <c r="H12577" s="24"/>
    </row>
    <row r="12578" spans="2:8">
      <c r="B12578" s="24"/>
      <c r="C12578" s="24"/>
      <c r="D12578" s="24"/>
      <c r="E12578" s="24"/>
      <c r="F12578" s="29"/>
      <c r="G12578" s="24"/>
      <c r="H12578" s="24"/>
    </row>
    <row r="12579" spans="2:8">
      <c r="B12579" s="24"/>
      <c r="C12579" s="24"/>
      <c r="D12579" s="24"/>
      <c r="E12579" s="24"/>
      <c r="F12579" s="29"/>
      <c r="G12579" s="24"/>
      <c r="H12579" s="24"/>
    </row>
    <row r="12580" spans="2:8">
      <c r="B12580" s="24"/>
      <c r="C12580" s="24"/>
      <c r="D12580" s="24"/>
      <c r="E12580" s="24"/>
      <c r="F12580" s="29"/>
      <c r="G12580" s="24"/>
      <c r="H12580" s="24"/>
    </row>
    <row r="12581" spans="2:8">
      <c r="B12581" s="24"/>
      <c r="C12581" s="24"/>
      <c r="D12581" s="24"/>
      <c r="E12581" s="24"/>
      <c r="F12581" s="29"/>
      <c r="G12581" s="24"/>
      <c r="H12581" s="24"/>
    </row>
    <row r="12582" spans="2:8">
      <c r="B12582" s="24"/>
      <c r="C12582" s="24"/>
      <c r="D12582" s="24"/>
      <c r="E12582" s="24"/>
      <c r="F12582" s="29"/>
      <c r="G12582" s="24"/>
      <c r="H12582" s="24"/>
    </row>
    <row r="12583" spans="2:8">
      <c r="B12583" s="24"/>
      <c r="C12583" s="24"/>
      <c r="D12583" s="24"/>
      <c r="E12583" s="24"/>
      <c r="F12583" s="29"/>
      <c r="G12583" s="24"/>
      <c r="H12583" s="24"/>
    </row>
    <row r="12584" spans="2:8">
      <c r="B12584" s="24"/>
      <c r="C12584" s="24"/>
      <c r="D12584" s="24"/>
      <c r="E12584" s="24"/>
      <c r="F12584" s="29"/>
      <c r="G12584" s="24"/>
      <c r="H12584" s="24"/>
    </row>
    <row r="12585" spans="2:8">
      <c r="B12585" s="24"/>
      <c r="C12585" s="24"/>
      <c r="D12585" s="24"/>
      <c r="E12585" s="24"/>
      <c r="F12585" s="29"/>
      <c r="G12585" s="24"/>
      <c r="H12585" s="24"/>
    </row>
    <row r="12586" spans="2:8">
      <c r="B12586" s="24"/>
      <c r="C12586" s="24"/>
      <c r="D12586" s="24"/>
      <c r="E12586" s="24"/>
      <c r="F12586" s="29"/>
      <c r="G12586" s="24"/>
      <c r="H12586" s="24"/>
    </row>
    <row r="12587" spans="2:8">
      <c r="B12587" s="24"/>
      <c r="C12587" s="24"/>
      <c r="D12587" s="24"/>
      <c r="E12587" s="24"/>
      <c r="F12587" s="29"/>
      <c r="G12587" s="24"/>
      <c r="H12587" s="24"/>
    </row>
    <row r="12588" spans="2:8">
      <c r="B12588" s="24"/>
      <c r="C12588" s="24"/>
      <c r="D12588" s="24"/>
      <c r="E12588" s="24"/>
      <c r="F12588" s="29"/>
      <c r="G12588" s="24"/>
      <c r="H12588" s="24"/>
    </row>
    <row r="12589" spans="2:8">
      <c r="B12589" s="24"/>
      <c r="C12589" s="24"/>
      <c r="D12589" s="24"/>
      <c r="E12589" s="24"/>
      <c r="F12589" s="29"/>
      <c r="G12589" s="24"/>
      <c r="H12589" s="24"/>
    </row>
    <row r="12590" spans="2:8">
      <c r="B12590" s="24"/>
      <c r="C12590" s="24"/>
      <c r="D12590" s="24"/>
      <c r="E12590" s="24"/>
      <c r="F12590" s="29"/>
      <c r="G12590" s="24"/>
      <c r="H12590" s="24"/>
    </row>
    <row r="12591" spans="2:8">
      <c r="B12591" s="24"/>
      <c r="C12591" s="24"/>
      <c r="D12591" s="24"/>
      <c r="E12591" s="24"/>
      <c r="F12591" s="29"/>
      <c r="G12591" s="24"/>
      <c r="H12591" s="24"/>
    </row>
    <row r="12592" spans="2:8">
      <c r="B12592" s="24"/>
      <c r="C12592" s="24"/>
      <c r="D12592" s="24"/>
      <c r="E12592" s="24"/>
      <c r="F12592" s="29"/>
      <c r="G12592" s="24"/>
      <c r="H12592" s="24"/>
    </row>
    <row r="12593" spans="2:8">
      <c r="B12593" s="24"/>
      <c r="C12593" s="24"/>
      <c r="D12593" s="24"/>
      <c r="E12593" s="24"/>
      <c r="F12593" s="29"/>
      <c r="G12593" s="24"/>
      <c r="H12593" s="24"/>
    </row>
    <row r="12594" spans="2:8">
      <c r="B12594" s="24"/>
      <c r="C12594" s="24"/>
      <c r="D12594" s="24"/>
      <c r="E12594" s="24"/>
      <c r="F12594" s="29"/>
      <c r="G12594" s="24"/>
      <c r="H12594" s="24"/>
    </row>
    <row r="12595" spans="2:8">
      <c r="B12595" s="24"/>
      <c r="C12595" s="24"/>
      <c r="D12595" s="24"/>
      <c r="E12595" s="24"/>
      <c r="F12595" s="29"/>
      <c r="G12595" s="24"/>
      <c r="H12595" s="24"/>
    </row>
    <row r="12596" spans="2:8">
      <c r="B12596" s="24"/>
      <c r="C12596" s="24"/>
      <c r="D12596" s="24"/>
      <c r="E12596" s="24"/>
      <c r="F12596" s="29"/>
      <c r="G12596" s="24"/>
      <c r="H12596" s="24"/>
    </row>
    <row r="12597" spans="2:8">
      <c r="B12597" s="24"/>
      <c r="C12597" s="24"/>
      <c r="D12597" s="24"/>
      <c r="E12597" s="24"/>
      <c r="F12597" s="29"/>
      <c r="G12597" s="24"/>
      <c r="H12597" s="24"/>
    </row>
    <row r="12598" spans="2:8">
      <c r="B12598" s="24"/>
      <c r="C12598" s="24"/>
      <c r="D12598" s="24"/>
      <c r="E12598" s="24"/>
      <c r="F12598" s="29"/>
      <c r="G12598" s="24"/>
      <c r="H12598" s="24"/>
    </row>
    <row r="12599" spans="2:8">
      <c r="B12599" s="24"/>
      <c r="C12599" s="24"/>
      <c r="D12599" s="24"/>
      <c r="E12599" s="24"/>
      <c r="F12599" s="29"/>
      <c r="G12599" s="24"/>
      <c r="H12599" s="24"/>
    </row>
    <row r="12600" spans="2:8">
      <c r="B12600" s="24"/>
      <c r="C12600" s="24"/>
      <c r="D12600" s="24"/>
      <c r="E12600" s="24"/>
      <c r="F12600" s="29"/>
      <c r="G12600" s="24"/>
      <c r="H12600" s="24"/>
    </row>
    <row r="12601" spans="2:8">
      <c r="B12601" s="24"/>
      <c r="C12601" s="24"/>
      <c r="D12601" s="24"/>
      <c r="E12601" s="24"/>
      <c r="F12601" s="29"/>
      <c r="G12601" s="24"/>
      <c r="H12601" s="24"/>
    </row>
    <row r="12602" spans="2:8">
      <c r="B12602" s="24"/>
      <c r="C12602" s="24"/>
      <c r="D12602" s="24"/>
      <c r="E12602" s="24"/>
      <c r="F12602" s="29"/>
      <c r="G12602" s="24"/>
      <c r="H12602" s="24"/>
    </row>
    <row r="12603" spans="2:8">
      <c r="B12603" s="24"/>
      <c r="C12603" s="24"/>
      <c r="D12603" s="24"/>
      <c r="E12603" s="24"/>
      <c r="F12603" s="29"/>
      <c r="G12603" s="24"/>
      <c r="H12603" s="24"/>
    </row>
    <row r="12604" spans="2:8">
      <c r="B12604" s="24"/>
      <c r="C12604" s="24"/>
      <c r="D12604" s="24"/>
      <c r="E12604" s="24"/>
      <c r="F12604" s="29"/>
      <c r="G12604" s="24"/>
      <c r="H12604" s="24"/>
    </row>
    <row r="12605" spans="2:8">
      <c r="B12605" s="24"/>
      <c r="C12605" s="24"/>
      <c r="D12605" s="24"/>
      <c r="E12605" s="24"/>
      <c r="F12605" s="29"/>
      <c r="G12605" s="24"/>
      <c r="H12605" s="24"/>
    </row>
    <row r="12606" spans="2:8">
      <c r="B12606" s="24"/>
      <c r="C12606" s="24"/>
      <c r="D12606" s="24"/>
      <c r="E12606" s="24"/>
      <c r="F12606" s="29"/>
      <c r="G12606" s="24"/>
      <c r="H12606" s="24"/>
    </row>
    <row r="12607" spans="2:8">
      <c r="B12607" s="24"/>
      <c r="C12607" s="24"/>
      <c r="D12607" s="24"/>
      <c r="E12607" s="24"/>
      <c r="F12607" s="29"/>
      <c r="G12607" s="24"/>
      <c r="H12607" s="24"/>
    </row>
    <row r="12608" spans="2:8">
      <c r="B12608" s="24"/>
      <c r="C12608" s="24"/>
      <c r="D12608" s="24"/>
      <c r="E12608" s="24"/>
      <c r="F12608" s="29"/>
      <c r="G12608" s="24"/>
      <c r="H12608" s="24"/>
    </row>
    <row r="12609" spans="2:8">
      <c r="B12609" s="24"/>
      <c r="C12609" s="24"/>
      <c r="D12609" s="24"/>
      <c r="E12609" s="24"/>
      <c r="F12609" s="29"/>
      <c r="G12609" s="24"/>
      <c r="H12609" s="24"/>
    </row>
    <row r="12610" spans="2:8">
      <c r="B12610" s="24"/>
      <c r="C12610" s="24"/>
      <c r="D12610" s="24"/>
      <c r="E12610" s="24"/>
      <c r="F12610" s="29"/>
      <c r="G12610" s="24"/>
      <c r="H12610" s="24"/>
    </row>
    <row r="12611" spans="2:8">
      <c r="B12611" s="24"/>
      <c r="C12611" s="24"/>
      <c r="D12611" s="24"/>
      <c r="E12611" s="24"/>
      <c r="F12611" s="29"/>
      <c r="G12611" s="24"/>
      <c r="H12611" s="24"/>
    </row>
    <row r="12612" spans="2:8">
      <c r="B12612" s="24"/>
      <c r="C12612" s="24"/>
      <c r="D12612" s="24"/>
      <c r="E12612" s="24"/>
      <c r="F12612" s="29"/>
      <c r="G12612" s="24"/>
      <c r="H12612" s="24"/>
    </row>
    <row r="12613" spans="2:8">
      <c r="B12613" s="24"/>
      <c r="C12613" s="24"/>
      <c r="D12613" s="24"/>
      <c r="E12613" s="24"/>
      <c r="F12613" s="29"/>
      <c r="G12613" s="24"/>
      <c r="H12613" s="24"/>
    </row>
    <row r="12614" spans="2:8">
      <c r="B12614" s="24"/>
      <c r="C12614" s="24"/>
      <c r="D12614" s="24"/>
      <c r="E12614" s="24"/>
      <c r="F12614" s="29"/>
      <c r="G12614" s="24"/>
      <c r="H12614" s="24"/>
    </row>
    <row r="12615" spans="2:8">
      <c r="B12615" s="24"/>
      <c r="C12615" s="24"/>
      <c r="D12615" s="24"/>
      <c r="E12615" s="24"/>
      <c r="F12615" s="29"/>
      <c r="G12615" s="24"/>
      <c r="H12615" s="24"/>
    </row>
    <row r="12616" spans="2:8">
      <c r="B12616" s="24"/>
      <c r="C12616" s="24"/>
      <c r="D12616" s="24"/>
      <c r="E12616" s="24"/>
      <c r="F12616" s="29"/>
      <c r="G12616" s="24"/>
      <c r="H12616" s="24"/>
    </row>
    <row r="12617" spans="2:8">
      <c r="B12617" s="24"/>
      <c r="C12617" s="24"/>
      <c r="D12617" s="24"/>
      <c r="E12617" s="24"/>
      <c r="F12617" s="29"/>
      <c r="G12617" s="24"/>
      <c r="H12617" s="24"/>
    </row>
    <row r="12618" spans="2:8">
      <c r="B12618" s="24"/>
      <c r="C12618" s="24"/>
      <c r="D12618" s="24"/>
      <c r="E12618" s="24"/>
      <c r="F12618" s="29"/>
      <c r="G12618" s="24"/>
      <c r="H12618" s="24"/>
    </row>
    <row r="12619" spans="2:8">
      <c r="B12619" s="24"/>
      <c r="C12619" s="24"/>
      <c r="D12619" s="24"/>
      <c r="E12619" s="24"/>
      <c r="F12619" s="29"/>
      <c r="G12619" s="24"/>
      <c r="H12619" s="24"/>
    </row>
    <row r="12620" spans="2:8">
      <c r="B12620" s="24"/>
      <c r="C12620" s="24"/>
      <c r="D12620" s="24"/>
      <c r="E12620" s="24"/>
      <c r="F12620" s="29"/>
      <c r="G12620" s="24"/>
      <c r="H12620" s="24"/>
    </row>
    <row r="12621" spans="2:8">
      <c r="B12621" s="24"/>
      <c r="C12621" s="24"/>
      <c r="D12621" s="24"/>
      <c r="E12621" s="24"/>
      <c r="F12621" s="29"/>
      <c r="G12621" s="24"/>
      <c r="H12621" s="24"/>
    </row>
    <row r="12622" spans="2:8">
      <c r="B12622" s="24"/>
      <c r="C12622" s="24"/>
      <c r="D12622" s="24"/>
      <c r="E12622" s="24"/>
      <c r="F12622" s="29"/>
      <c r="G12622" s="24"/>
      <c r="H12622" s="24"/>
    </row>
    <row r="12623" spans="2:8">
      <c r="B12623" s="24"/>
      <c r="C12623" s="24"/>
      <c r="D12623" s="24"/>
      <c r="E12623" s="24"/>
      <c r="F12623" s="29"/>
      <c r="G12623" s="24"/>
      <c r="H12623" s="24"/>
    </row>
    <row r="12624" spans="2:8">
      <c r="B12624" s="24"/>
      <c r="C12624" s="24"/>
      <c r="D12624" s="24"/>
      <c r="E12624" s="24"/>
      <c r="F12624" s="29"/>
      <c r="G12624" s="24"/>
      <c r="H12624" s="24"/>
    </row>
    <row r="12625" spans="2:8">
      <c r="B12625" s="24"/>
      <c r="C12625" s="24"/>
      <c r="D12625" s="24"/>
      <c r="E12625" s="24"/>
      <c r="F12625" s="29"/>
      <c r="G12625" s="24"/>
      <c r="H12625" s="24"/>
    </row>
    <row r="12626" spans="2:8">
      <c r="B12626" s="24"/>
      <c r="C12626" s="24"/>
      <c r="D12626" s="24"/>
      <c r="E12626" s="24"/>
      <c r="F12626" s="29"/>
      <c r="G12626" s="24"/>
      <c r="H12626" s="24"/>
    </row>
    <row r="12627" spans="2:8">
      <c r="B12627" s="24"/>
      <c r="C12627" s="24"/>
      <c r="D12627" s="24"/>
      <c r="E12627" s="24"/>
      <c r="F12627" s="29"/>
      <c r="G12627" s="24"/>
      <c r="H12627" s="24"/>
    </row>
    <row r="12628" spans="2:8">
      <c r="B12628" s="24"/>
      <c r="C12628" s="24"/>
      <c r="D12628" s="24"/>
      <c r="E12628" s="24"/>
      <c r="F12628" s="29"/>
      <c r="G12628" s="24"/>
      <c r="H12628" s="24"/>
    </row>
    <row r="12629" spans="2:8">
      <c r="B12629" s="24"/>
      <c r="C12629" s="24"/>
      <c r="D12629" s="24"/>
      <c r="E12629" s="24"/>
      <c r="F12629" s="29"/>
      <c r="G12629" s="24"/>
      <c r="H12629" s="24"/>
    </row>
    <row r="12630" spans="2:8">
      <c r="B12630" s="24"/>
      <c r="C12630" s="24"/>
      <c r="D12630" s="24"/>
      <c r="E12630" s="24"/>
      <c r="F12630" s="29"/>
      <c r="G12630" s="24"/>
      <c r="H12630" s="24"/>
    </row>
    <row r="12631" spans="2:8">
      <c r="B12631" s="24"/>
      <c r="C12631" s="24"/>
      <c r="D12631" s="24"/>
      <c r="E12631" s="24"/>
      <c r="F12631" s="29"/>
      <c r="G12631" s="24"/>
      <c r="H12631" s="24"/>
    </row>
    <row r="12632" spans="2:8">
      <c r="B12632" s="24"/>
      <c r="C12632" s="24"/>
      <c r="D12632" s="24"/>
      <c r="E12632" s="24"/>
      <c r="F12632" s="29"/>
      <c r="G12632" s="24"/>
      <c r="H12632" s="24"/>
    </row>
    <row r="12633" spans="2:8">
      <c r="B12633" s="24"/>
      <c r="C12633" s="24"/>
      <c r="D12633" s="24"/>
      <c r="E12633" s="24"/>
      <c r="F12633" s="29"/>
      <c r="G12633" s="24"/>
      <c r="H12633" s="24"/>
    </row>
    <row r="12634" spans="2:8">
      <c r="B12634" s="24"/>
      <c r="C12634" s="24"/>
      <c r="D12634" s="24"/>
      <c r="E12634" s="24"/>
      <c r="F12634" s="29"/>
      <c r="G12634" s="24"/>
      <c r="H12634" s="24"/>
    </row>
    <row r="12635" spans="2:8">
      <c r="B12635" s="24"/>
      <c r="C12635" s="24"/>
      <c r="D12635" s="24"/>
      <c r="E12635" s="24"/>
      <c r="F12635" s="29"/>
      <c r="G12635" s="24"/>
      <c r="H12635" s="24"/>
    </row>
    <row r="12636" spans="2:8">
      <c r="B12636" s="24"/>
      <c r="C12636" s="24"/>
      <c r="D12636" s="24"/>
      <c r="E12636" s="24"/>
      <c r="F12636" s="29"/>
      <c r="G12636" s="24"/>
      <c r="H12636" s="24"/>
    </row>
    <row r="12637" spans="2:8">
      <c r="B12637" s="24"/>
      <c r="C12637" s="24"/>
      <c r="D12637" s="24"/>
      <c r="E12637" s="24"/>
      <c r="F12637" s="29"/>
      <c r="G12637" s="24"/>
      <c r="H12637" s="24"/>
    </row>
    <row r="12638" spans="2:8">
      <c r="B12638" s="24"/>
      <c r="C12638" s="24"/>
      <c r="D12638" s="24"/>
      <c r="E12638" s="24"/>
      <c r="F12638" s="29"/>
      <c r="G12638" s="24"/>
      <c r="H12638" s="24"/>
    </row>
    <row r="12639" spans="2:8">
      <c r="B12639" s="24"/>
      <c r="C12639" s="24"/>
      <c r="D12639" s="24"/>
      <c r="E12639" s="24"/>
      <c r="F12639" s="29"/>
      <c r="G12639" s="24"/>
      <c r="H12639" s="24"/>
    </row>
    <row r="12640" spans="2:8">
      <c r="B12640" s="24"/>
      <c r="C12640" s="24"/>
      <c r="D12640" s="24"/>
      <c r="E12640" s="24"/>
      <c r="F12640" s="29"/>
      <c r="G12640" s="24"/>
      <c r="H12640" s="24"/>
    </row>
    <row r="12641" spans="2:8">
      <c r="B12641" s="24"/>
      <c r="C12641" s="24"/>
      <c r="D12641" s="24"/>
      <c r="E12641" s="24"/>
      <c r="F12641" s="29"/>
      <c r="G12641" s="24"/>
      <c r="H12641" s="24"/>
    </row>
    <row r="12642" spans="2:8">
      <c r="B12642" s="24"/>
      <c r="C12642" s="24"/>
      <c r="D12642" s="24"/>
      <c r="E12642" s="24"/>
      <c r="F12642" s="29"/>
      <c r="G12642" s="24"/>
      <c r="H12642" s="24"/>
    </row>
    <row r="12643" spans="2:8">
      <c r="B12643" s="24"/>
      <c r="C12643" s="24"/>
      <c r="D12643" s="24"/>
      <c r="E12643" s="24"/>
      <c r="F12643" s="29"/>
      <c r="G12643" s="24"/>
      <c r="H12643" s="24"/>
    </row>
    <row r="12644" spans="2:8">
      <c r="B12644" s="24"/>
      <c r="C12644" s="24"/>
      <c r="D12644" s="24"/>
      <c r="E12644" s="24"/>
      <c r="F12644" s="29"/>
      <c r="G12644" s="24"/>
      <c r="H12644" s="24"/>
    </row>
    <row r="12645" spans="2:8">
      <c r="B12645" s="24"/>
      <c r="C12645" s="24"/>
      <c r="D12645" s="24"/>
      <c r="E12645" s="24"/>
      <c r="F12645" s="29"/>
      <c r="G12645" s="24"/>
      <c r="H12645" s="24"/>
    </row>
    <row r="12646" spans="2:8">
      <c r="B12646" s="24"/>
      <c r="C12646" s="24"/>
      <c r="D12646" s="24"/>
      <c r="E12646" s="24"/>
      <c r="F12646" s="29"/>
      <c r="G12646" s="24"/>
      <c r="H12646" s="24"/>
    </row>
    <row r="12647" spans="2:8">
      <c r="B12647" s="24"/>
      <c r="C12647" s="24"/>
      <c r="D12647" s="24"/>
      <c r="E12647" s="24"/>
      <c r="F12647" s="29"/>
      <c r="G12647" s="24"/>
      <c r="H12647" s="24"/>
    </row>
    <row r="12648" spans="2:8">
      <c r="B12648" s="24"/>
      <c r="C12648" s="24"/>
      <c r="D12648" s="24"/>
      <c r="E12648" s="24"/>
      <c r="F12648" s="29"/>
      <c r="G12648" s="24"/>
      <c r="H12648" s="24"/>
    </row>
    <row r="12649" spans="2:8">
      <c r="B12649" s="24"/>
      <c r="C12649" s="24"/>
      <c r="D12649" s="24"/>
      <c r="E12649" s="24"/>
      <c r="F12649" s="29"/>
      <c r="G12649" s="24"/>
      <c r="H12649" s="24"/>
    </row>
    <row r="12650" spans="2:8">
      <c r="B12650" s="24"/>
      <c r="C12650" s="24"/>
      <c r="D12650" s="24"/>
      <c r="E12650" s="24"/>
      <c r="F12650" s="29"/>
      <c r="G12650" s="24"/>
      <c r="H12650" s="24"/>
    </row>
    <row r="12651" spans="2:8">
      <c r="B12651" s="24"/>
      <c r="C12651" s="24"/>
      <c r="D12651" s="24"/>
      <c r="E12651" s="24"/>
      <c r="F12651" s="29"/>
      <c r="G12651" s="24"/>
      <c r="H12651" s="24"/>
    </row>
    <row r="12652" spans="2:8">
      <c r="B12652" s="24"/>
      <c r="C12652" s="24"/>
      <c r="D12652" s="24"/>
      <c r="E12652" s="24"/>
      <c r="F12652" s="29"/>
      <c r="G12652" s="24"/>
      <c r="H12652" s="24"/>
    </row>
    <row r="12653" spans="2:8">
      <c r="B12653" s="24"/>
      <c r="C12653" s="24"/>
      <c r="D12653" s="24"/>
      <c r="E12653" s="24"/>
      <c r="F12653" s="29"/>
      <c r="G12653" s="24"/>
      <c r="H12653" s="24"/>
    </row>
    <row r="12654" spans="2:8">
      <c r="B12654" s="24"/>
      <c r="C12654" s="24"/>
      <c r="D12654" s="24"/>
      <c r="E12654" s="24"/>
      <c r="F12654" s="29"/>
      <c r="G12654" s="24"/>
      <c r="H12654" s="24"/>
    </row>
    <row r="12655" spans="2:8">
      <c r="B12655" s="24"/>
      <c r="C12655" s="24"/>
      <c r="D12655" s="24"/>
      <c r="E12655" s="24"/>
      <c r="F12655" s="29"/>
      <c r="G12655" s="24"/>
      <c r="H12655" s="24"/>
    </row>
    <row r="12656" spans="2:8">
      <c r="B12656" s="24"/>
      <c r="C12656" s="24"/>
      <c r="D12656" s="24"/>
      <c r="E12656" s="24"/>
      <c r="F12656" s="29"/>
      <c r="G12656" s="24"/>
      <c r="H12656" s="24"/>
    </row>
    <row r="12657" spans="2:8">
      <c r="B12657" s="24"/>
      <c r="C12657" s="24"/>
      <c r="D12657" s="24"/>
      <c r="E12657" s="24"/>
      <c r="F12657" s="29"/>
      <c r="G12657" s="24"/>
      <c r="H12657" s="24"/>
    </row>
    <row r="12658" spans="2:8">
      <c r="B12658" s="24"/>
      <c r="C12658" s="24"/>
      <c r="D12658" s="24"/>
      <c r="E12658" s="24"/>
      <c r="F12658" s="29"/>
      <c r="G12658" s="24"/>
      <c r="H12658" s="24"/>
    </row>
    <row r="12659" spans="2:8">
      <c r="B12659" s="24"/>
      <c r="C12659" s="24"/>
      <c r="D12659" s="24"/>
      <c r="E12659" s="24"/>
      <c r="F12659" s="29"/>
      <c r="G12659" s="24"/>
      <c r="H12659" s="24"/>
    </row>
    <row r="12660" spans="2:8">
      <c r="B12660" s="24"/>
      <c r="C12660" s="24"/>
      <c r="D12660" s="24"/>
      <c r="E12660" s="24"/>
      <c r="F12660" s="29"/>
      <c r="G12660" s="24"/>
      <c r="H12660" s="24"/>
    </row>
    <row r="12661" spans="2:8">
      <c r="B12661" s="24"/>
      <c r="C12661" s="24"/>
      <c r="D12661" s="24"/>
      <c r="E12661" s="24"/>
      <c r="F12661" s="29"/>
      <c r="G12661" s="24"/>
      <c r="H12661" s="24"/>
    </row>
    <row r="12662" spans="2:8">
      <c r="B12662" s="24"/>
      <c r="C12662" s="24"/>
      <c r="D12662" s="24"/>
      <c r="E12662" s="24"/>
      <c r="F12662" s="29"/>
      <c r="G12662" s="24"/>
      <c r="H12662" s="24"/>
    </row>
    <row r="12663" spans="2:8">
      <c r="B12663" s="24"/>
      <c r="C12663" s="24"/>
      <c r="D12663" s="24"/>
      <c r="E12663" s="24"/>
      <c r="F12663" s="29"/>
      <c r="G12663" s="24"/>
      <c r="H12663" s="24"/>
    </row>
    <row r="12664" spans="2:8">
      <c r="B12664" s="24"/>
      <c r="C12664" s="24"/>
      <c r="D12664" s="24"/>
      <c r="E12664" s="24"/>
      <c r="F12664" s="29"/>
      <c r="G12664" s="24"/>
      <c r="H12664" s="24"/>
    </row>
    <row r="12665" spans="2:8">
      <c r="B12665" s="24"/>
      <c r="C12665" s="24"/>
      <c r="D12665" s="24"/>
      <c r="E12665" s="24"/>
      <c r="F12665" s="29"/>
      <c r="G12665" s="24"/>
      <c r="H12665" s="24"/>
    </row>
    <row r="12666" spans="2:8">
      <c r="B12666" s="24"/>
      <c r="C12666" s="24"/>
      <c r="D12666" s="24"/>
      <c r="E12666" s="24"/>
      <c r="F12666" s="29"/>
      <c r="G12666" s="24"/>
      <c r="H12666" s="24"/>
    </row>
    <row r="12667" spans="2:8">
      <c r="B12667" s="24"/>
      <c r="C12667" s="24"/>
      <c r="D12667" s="24"/>
      <c r="E12667" s="24"/>
      <c r="F12667" s="29"/>
      <c r="G12667" s="24"/>
      <c r="H12667" s="24"/>
    </row>
    <row r="12668" spans="2:8">
      <c r="B12668" s="24"/>
      <c r="C12668" s="24"/>
      <c r="D12668" s="24"/>
      <c r="E12668" s="24"/>
      <c r="F12668" s="29"/>
      <c r="G12668" s="24"/>
      <c r="H12668" s="24"/>
    </row>
    <row r="12669" spans="2:8">
      <c r="B12669" s="24"/>
      <c r="C12669" s="24"/>
      <c r="D12669" s="24"/>
      <c r="E12669" s="24"/>
      <c r="F12669" s="29"/>
      <c r="G12669" s="24"/>
      <c r="H12669" s="24"/>
    </row>
    <row r="12670" spans="2:8">
      <c r="B12670" s="24"/>
      <c r="C12670" s="24"/>
      <c r="D12670" s="24"/>
      <c r="E12670" s="24"/>
      <c r="F12670" s="29"/>
      <c r="G12670" s="24"/>
      <c r="H12670" s="24"/>
    </row>
    <row r="12671" spans="2:8">
      <c r="B12671" s="24"/>
      <c r="C12671" s="24"/>
      <c r="D12671" s="24"/>
      <c r="E12671" s="24"/>
      <c r="F12671" s="29"/>
      <c r="G12671" s="24"/>
      <c r="H12671" s="24"/>
    </row>
    <row r="12672" spans="2:8">
      <c r="B12672" s="24"/>
      <c r="C12672" s="24"/>
      <c r="D12672" s="24"/>
      <c r="E12672" s="24"/>
      <c r="F12672" s="29"/>
      <c r="G12672" s="24"/>
      <c r="H12672" s="24"/>
    </row>
    <row r="12673" spans="2:8">
      <c r="B12673" s="24"/>
      <c r="C12673" s="24"/>
      <c r="D12673" s="24"/>
      <c r="E12673" s="24"/>
      <c r="F12673" s="29"/>
      <c r="G12673" s="24"/>
      <c r="H12673" s="24"/>
    </row>
    <row r="12674" spans="2:8">
      <c r="B12674" s="24"/>
      <c r="C12674" s="24"/>
      <c r="D12674" s="24"/>
      <c r="E12674" s="24"/>
      <c r="F12674" s="29"/>
      <c r="G12674" s="24"/>
      <c r="H12674" s="24"/>
    </row>
    <row r="12675" spans="2:8">
      <c r="B12675" s="24"/>
      <c r="C12675" s="24"/>
      <c r="D12675" s="24"/>
      <c r="E12675" s="24"/>
      <c r="F12675" s="29"/>
      <c r="G12675" s="24"/>
      <c r="H12675" s="24"/>
    </row>
    <row r="12676" spans="2:8">
      <c r="B12676" s="24"/>
      <c r="C12676" s="24"/>
      <c r="D12676" s="24"/>
      <c r="E12676" s="24"/>
      <c r="F12676" s="29"/>
      <c r="G12676" s="24"/>
      <c r="H12676" s="24"/>
    </row>
    <row r="12677" spans="2:8">
      <c r="B12677" s="24"/>
      <c r="C12677" s="24"/>
      <c r="D12677" s="24"/>
      <c r="E12677" s="24"/>
      <c r="F12677" s="29"/>
      <c r="G12677" s="24"/>
      <c r="H12677" s="24"/>
    </row>
    <row r="12678" spans="2:8">
      <c r="B12678" s="24"/>
      <c r="C12678" s="24"/>
      <c r="D12678" s="24"/>
      <c r="E12678" s="24"/>
      <c r="F12678" s="29"/>
      <c r="G12678" s="24"/>
      <c r="H12678" s="24"/>
    </row>
    <row r="12679" spans="2:8">
      <c r="B12679" s="24"/>
      <c r="C12679" s="24"/>
      <c r="D12679" s="24"/>
      <c r="E12679" s="24"/>
      <c r="F12679" s="29"/>
      <c r="G12679" s="24"/>
      <c r="H12679" s="24"/>
    </row>
    <row r="12680" spans="2:8">
      <c r="B12680" s="24"/>
      <c r="C12680" s="24"/>
      <c r="D12680" s="24"/>
      <c r="E12680" s="24"/>
      <c r="F12680" s="29"/>
      <c r="G12680" s="24"/>
      <c r="H12680" s="24"/>
    </row>
    <row r="12681" spans="2:8">
      <c r="B12681" s="24"/>
      <c r="C12681" s="24"/>
      <c r="D12681" s="24"/>
      <c r="E12681" s="24"/>
      <c r="F12681" s="29"/>
      <c r="G12681" s="24"/>
      <c r="H12681" s="24"/>
    </row>
    <row r="12682" spans="2:8">
      <c r="B12682" s="24"/>
      <c r="C12682" s="24"/>
      <c r="D12682" s="24"/>
      <c r="E12682" s="24"/>
      <c r="F12682" s="29"/>
      <c r="G12682" s="24"/>
      <c r="H12682" s="24"/>
    </row>
    <row r="12683" spans="2:8">
      <c r="B12683" s="24"/>
      <c r="C12683" s="24"/>
      <c r="D12683" s="24"/>
      <c r="E12683" s="24"/>
      <c r="F12683" s="29"/>
      <c r="G12683" s="24"/>
      <c r="H12683" s="24"/>
    </row>
    <row r="12684" spans="2:8">
      <c r="B12684" s="24"/>
      <c r="C12684" s="24"/>
      <c r="D12684" s="24"/>
      <c r="E12684" s="24"/>
      <c r="F12684" s="29"/>
      <c r="G12684" s="24"/>
      <c r="H12684" s="24"/>
    </row>
    <row r="12685" spans="2:8">
      <c r="B12685" s="24"/>
      <c r="C12685" s="24"/>
      <c r="D12685" s="24"/>
      <c r="E12685" s="24"/>
      <c r="F12685" s="29"/>
      <c r="G12685" s="24"/>
      <c r="H12685" s="24"/>
    </row>
    <row r="12686" spans="2:8">
      <c r="B12686" s="24"/>
      <c r="C12686" s="24"/>
      <c r="D12686" s="24"/>
      <c r="E12686" s="24"/>
      <c r="F12686" s="29"/>
      <c r="G12686" s="24"/>
      <c r="H12686" s="24"/>
    </row>
    <row r="12687" spans="2:8">
      <c r="B12687" s="24"/>
      <c r="C12687" s="24"/>
      <c r="D12687" s="24"/>
      <c r="E12687" s="24"/>
      <c r="F12687" s="29"/>
      <c r="G12687" s="24"/>
      <c r="H12687" s="24"/>
    </row>
    <row r="12688" spans="2:8">
      <c r="B12688" s="24"/>
      <c r="C12688" s="24"/>
      <c r="D12688" s="24"/>
      <c r="E12688" s="24"/>
      <c r="F12688" s="29"/>
      <c r="G12688" s="24"/>
      <c r="H12688" s="24"/>
    </row>
    <row r="12689" spans="2:8">
      <c r="B12689" s="24"/>
      <c r="C12689" s="24"/>
      <c r="D12689" s="24"/>
      <c r="E12689" s="24"/>
      <c r="F12689" s="29"/>
      <c r="G12689" s="24"/>
      <c r="H12689" s="24"/>
    </row>
    <row r="12690" spans="2:8">
      <c r="B12690" s="24"/>
      <c r="C12690" s="24"/>
      <c r="D12690" s="24"/>
      <c r="E12690" s="24"/>
      <c r="F12690" s="29"/>
      <c r="G12690" s="24"/>
      <c r="H12690" s="24"/>
    </row>
    <row r="12691" spans="2:8">
      <c r="B12691" s="24"/>
      <c r="C12691" s="24"/>
      <c r="D12691" s="24"/>
      <c r="E12691" s="24"/>
      <c r="F12691" s="29"/>
      <c r="G12691" s="24"/>
      <c r="H12691" s="24"/>
    </row>
    <row r="12692" spans="2:8">
      <c r="B12692" s="24"/>
      <c r="C12692" s="24"/>
      <c r="D12692" s="24"/>
      <c r="E12692" s="24"/>
      <c r="F12692" s="29"/>
      <c r="G12692" s="24"/>
      <c r="H12692" s="24"/>
    </row>
    <row r="12693" spans="2:8">
      <c r="B12693" s="24"/>
      <c r="C12693" s="24"/>
      <c r="D12693" s="24"/>
      <c r="E12693" s="24"/>
      <c r="F12693" s="29"/>
      <c r="G12693" s="24"/>
      <c r="H12693" s="24"/>
    </row>
    <row r="12694" spans="2:8">
      <c r="B12694" s="24"/>
      <c r="C12694" s="24"/>
      <c r="D12694" s="24"/>
      <c r="E12694" s="24"/>
      <c r="F12694" s="29"/>
      <c r="G12694" s="24"/>
      <c r="H12694" s="24"/>
    </row>
    <row r="12695" spans="2:8">
      <c r="B12695" s="24"/>
      <c r="C12695" s="24"/>
      <c r="D12695" s="24"/>
      <c r="E12695" s="24"/>
      <c r="F12695" s="29"/>
      <c r="G12695" s="24"/>
      <c r="H12695" s="24"/>
    </row>
    <row r="12696" spans="2:8">
      <c r="B12696" s="24"/>
      <c r="C12696" s="24"/>
      <c r="D12696" s="24"/>
      <c r="E12696" s="24"/>
      <c r="F12696" s="29"/>
      <c r="G12696" s="24"/>
      <c r="H12696" s="24"/>
    </row>
    <row r="12697" spans="2:8">
      <c r="B12697" s="24"/>
      <c r="C12697" s="24"/>
      <c r="D12697" s="24"/>
      <c r="E12697" s="24"/>
      <c r="F12697" s="29"/>
      <c r="G12697" s="24"/>
      <c r="H12697" s="24"/>
    </row>
    <row r="12698" spans="2:8">
      <c r="B12698" s="24"/>
      <c r="C12698" s="24"/>
      <c r="D12698" s="24"/>
      <c r="E12698" s="24"/>
      <c r="F12698" s="29"/>
      <c r="G12698" s="24"/>
      <c r="H12698" s="24"/>
    </row>
    <row r="12699" spans="2:8">
      <c r="B12699" s="24"/>
      <c r="C12699" s="24"/>
      <c r="D12699" s="24"/>
      <c r="E12699" s="24"/>
      <c r="F12699" s="29"/>
      <c r="G12699" s="24"/>
      <c r="H12699" s="24"/>
    </row>
    <row r="12700" spans="2:8">
      <c r="B12700" s="24"/>
      <c r="C12700" s="24"/>
      <c r="D12700" s="24"/>
      <c r="E12700" s="24"/>
      <c r="F12700" s="29"/>
      <c r="G12700" s="24"/>
      <c r="H12700" s="24"/>
    </row>
    <row r="12701" spans="2:8">
      <c r="B12701" s="24"/>
      <c r="C12701" s="24"/>
      <c r="D12701" s="24"/>
      <c r="E12701" s="24"/>
      <c r="F12701" s="29"/>
      <c r="G12701" s="24"/>
      <c r="H12701" s="24"/>
    </row>
    <row r="12702" spans="2:8">
      <c r="B12702" s="24"/>
      <c r="C12702" s="24"/>
      <c r="D12702" s="24"/>
      <c r="E12702" s="24"/>
      <c r="F12702" s="29"/>
      <c r="G12702" s="24"/>
      <c r="H12702" s="24"/>
    </row>
    <row r="12703" spans="2:8">
      <c r="B12703" s="24"/>
      <c r="C12703" s="24"/>
      <c r="D12703" s="24"/>
      <c r="E12703" s="24"/>
      <c r="F12703" s="29"/>
      <c r="G12703" s="24"/>
      <c r="H12703" s="24"/>
    </row>
    <row r="12704" spans="2:8">
      <c r="B12704" s="24"/>
      <c r="C12704" s="24"/>
      <c r="D12704" s="24"/>
      <c r="E12704" s="24"/>
      <c r="F12704" s="29"/>
      <c r="G12704" s="24"/>
      <c r="H12704" s="24"/>
    </row>
    <row r="12705" spans="2:8">
      <c r="B12705" s="24"/>
      <c r="C12705" s="24"/>
      <c r="D12705" s="24"/>
      <c r="E12705" s="24"/>
      <c r="F12705" s="29"/>
      <c r="G12705" s="24"/>
      <c r="H12705" s="24"/>
    </row>
    <row r="12706" spans="2:8">
      <c r="B12706" s="24"/>
      <c r="C12706" s="24"/>
      <c r="D12706" s="24"/>
      <c r="E12706" s="24"/>
      <c r="F12706" s="29"/>
      <c r="G12706" s="24"/>
      <c r="H12706" s="24"/>
    </row>
    <row r="12707" spans="2:8">
      <c r="B12707" s="24"/>
      <c r="C12707" s="24"/>
      <c r="D12707" s="24"/>
      <c r="E12707" s="24"/>
      <c r="F12707" s="29"/>
      <c r="G12707" s="24"/>
      <c r="H12707" s="24"/>
    </row>
    <row r="12708" spans="2:8">
      <c r="B12708" s="24"/>
      <c r="C12708" s="24"/>
      <c r="D12708" s="24"/>
      <c r="E12708" s="24"/>
      <c r="F12708" s="29"/>
      <c r="G12708" s="24"/>
      <c r="H12708" s="24"/>
    </row>
    <row r="12709" spans="2:8">
      <c r="B12709" s="24"/>
      <c r="C12709" s="24"/>
      <c r="D12709" s="24"/>
      <c r="E12709" s="24"/>
      <c r="F12709" s="29"/>
      <c r="G12709" s="24"/>
      <c r="H12709" s="24"/>
    </row>
    <row r="12710" spans="2:8">
      <c r="B12710" s="24"/>
      <c r="C12710" s="24"/>
      <c r="D12710" s="24"/>
      <c r="E12710" s="24"/>
      <c r="F12710" s="29"/>
      <c r="G12710" s="24"/>
      <c r="H12710" s="24"/>
    </row>
    <row r="12711" spans="2:8">
      <c r="B12711" s="24"/>
      <c r="C12711" s="24"/>
      <c r="D12711" s="24"/>
      <c r="E12711" s="24"/>
      <c r="F12711" s="29"/>
      <c r="G12711" s="24"/>
      <c r="H12711" s="24"/>
    </row>
    <row r="12712" spans="2:8">
      <c r="B12712" s="24"/>
      <c r="C12712" s="24"/>
      <c r="D12712" s="24"/>
      <c r="E12712" s="24"/>
      <c r="F12712" s="29"/>
      <c r="G12712" s="24"/>
      <c r="H12712" s="24"/>
    </row>
    <row r="12713" spans="2:8">
      <c r="B12713" s="24"/>
      <c r="C12713" s="24"/>
      <c r="D12713" s="24"/>
      <c r="E12713" s="24"/>
      <c r="F12713" s="29"/>
      <c r="G12713" s="24"/>
      <c r="H12713" s="24"/>
    </row>
    <row r="12714" spans="2:8">
      <c r="B12714" s="24"/>
      <c r="C12714" s="24"/>
      <c r="D12714" s="24"/>
      <c r="E12714" s="24"/>
      <c r="F12714" s="29"/>
      <c r="G12714" s="24"/>
      <c r="H12714" s="24"/>
    </row>
    <row r="12715" spans="2:8">
      <c r="B12715" s="24"/>
      <c r="C12715" s="24"/>
      <c r="D12715" s="24"/>
      <c r="E12715" s="24"/>
      <c r="F12715" s="29"/>
      <c r="G12715" s="24"/>
      <c r="H12715" s="24"/>
    </row>
    <row r="12716" spans="2:8">
      <c r="B12716" s="24"/>
      <c r="C12716" s="24"/>
      <c r="D12716" s="24"/>
      <c r="E12716" s="24"/>
      <c r="F12716" s="29"/>
      <c r="G12716" s="24"/>
      <c r="H12716" s="24"/>
    </row>
    <row r="12717" spans="2:8">
      <c r="B12717" s="24"/>
      <c r="C12717" s="24"/>
      <c r="D12717" s="24"/>
      <c r="E12717" s="24"/>
      <c r="F12717" s="29"/>
      <c r="G12717" s="24"/>
      <c r="H12717" s="24"/>
    </row>
    <row r="12718" spans="2:8">
      <c r="B12718" s="24"/>
      <c r="C12718" s="24"/>
      <c r="D12718" s="24"/>
      <c r="E12718" s="24"/>
      <c r="F12718" s="29"/>
      <c r="G12718" s="24"/>
      <c r="H12718" s="24"/>
    </row>
    <row r="12719" spans="2:8">
      <c r="B12719" s="24"/>
      <c r="C12719" s="24"/>
      <c r="D12719" s="24"/>
      <c r="E12719" s="24"/>
      <c r="F12719" s="29"/>
      <c r="G12719" s="24"/>
      <c r="H12719" s="24"/>
    </row>
    <row r="12720" spans="2:8">
      <c r="B12720" s="24"/>
      <c r="C12720" s="24"/>
      <c r="D12720" s="24"/>
      <c r="E12720" s="24"/>
      <c r="F12720" s="29"/>
      <c r="G12720" s="24"/>
      <c r="H12720" s="24"/>
    </row>
    <row r="12721" spans="2:8">
      <c r="B12721" s="24"/>
      <c r="C12721" s="24"/>
      <c r="D12721" s="24"/>
      <c r="E12721" s="24"/>
      <c r="F12721" s="29"/>
      <c r="G12721" s="24"/>
      <c r="H12721" s="24"/>
    </row>
    <row r="12722" spans="2:8">
      <c r="B12722" s="24"/>
      <c r="C12722" s="24"/>
      <c r="D12722" s="24"/>
      <c r="E12722" s="24"/>
      <c r="F12722" s="29"/>
      <c r="G12722" s="24"/>
      <c r="H12722" s="24"/>
    </row>
    <row r="12723" spans="2:8">
      <c r="B12723" s="24"/>
      <c r="C12723" s="24"/>
      <c r="D12723" s="24"/>
      <c r="E12723" s="24"/>
      <c r="F12723" s="29"/>
      <c r="G12723" s="24"/>
      <c r="H12723" s="24"/>
    </row>
    <row r="12724" spans="2:8">
      <c r="B12724" s="24"/>
      <c r="C12724" s="24"/>
      <c r="D12724" s="24"/>
      <c r="E12724" s="24"/>
      <c r="F12724" s="29"/>
      <c r="G12724" s="24"/>
      <c r="H12724" s="24"/>
    </row>
    <row r="12725" spans="2:8">
      <c r="B12725" s="24"/>
      <c r="C12725" s="24"/>
      <c r="D12725" s="24"/>
      <c r="E12725" s="24"/>
      <c r="F12725" s="29"/>
      <c r="G12725" s="24"/>
      <c r="H12725" s="24"/>
    </row>
    <row r="12726" spans="2:8">
      <c r="B12726" s="24"/>
      <c r="C12726" s="24"/>
      <c r="D12726" s="24"/>
      <c r="E12726" s="24"/>
      <c r="F12726" s="29"/>
      <c r="G12726" s="24"/>
      <c r="H12726" s="24"/>
    </row>
    <row r="12727" spans="2:8">
      <c r="B12727" s="24"/>
      <c r="C12727" s="24"/>
      <c r="D12727" s="24"/>
      <c r="E12727" s="24"/>
      <c r="F12727" s="29"/>
      <c r="G12727" s="24"/>
      <c r="H12727" s="24"/>
    </row>
    <row r="12728" spans="2:8">
      <c r="B12728" s="24"/>
      <c r="C12728" s="24"/>
      <c r="D12728" s="24"/>
      <c r="E12728" s="24"/>
      <c r="F12728" s="29"/>
      <c r="G12728" s="24"/>
      <c r="H12728" s="24"/>
    </row>
    <row r="12729" spans="2:8">
      <c r="B12729" s="24"/>
      <c r="C12729" s="24"/>
      <c r="D12729" s="24"/>
      <c r="E12729" s="24"/>
      <c r="F12729" s="29"/>
      <c r="G12729" s="24"/>
      <c r="H12729" s="24"/>
    </row>
    <row r="12730" spans="2:8">
      <c r="B12730" s="24"/>
      <c r="C12730" s="24"/>
      <c r="D12730" s="24"/>
      <c r="E12730" s="24"/>
      <c r="F12730" s="29"/>
      <c r="G12730" s="24"/>
      <c r="H12730" s="24"/>
    </row>
    <row r="12731" spans="2:8">
      <c r="B12731" s="24"/>
      <c r="C12731" s="24"/>
      <c r="D12731" s="24"/>
      <c r="E12731" s="24"/>
      <c r="F12731" s="29"/>
      <c r="G12731" s="24"/>
      <c r="H12731" s="24"/>
    </row>
    <row r="12732" spans="2:8">
      <c r="B12732" s="24"/>
      <c r="C12732" s="24"/>
      <c r="D12732" s="24"/>
      <c r="E12732" s="24"/>
      <c r="F12732" s="29"/>
      <c r="G12732" s="24"/>
      <c r="H12732" s="24"/>
    </row>
    <row r="12733" spans="2:8">
      <c r="B12733" s="24"/>
      <c r="C12733" s="24"/>
      <c r="D12733" s="24"/>
      <c r="E12733" s="24"/>
      <c r="F12733" s="29"/>
      <c r="G12733" s="24"/>
      <c r="H12733" s="24"/>
    </row>
    <row r="12734" spans="2:8">
      <c r="B12734" s="24"/>
      <c r="C12734" s="24"/>
      <c r="D12734" s="24"/>
      <c r="E12734" s="24"/>
      <c r="F12734" s="29"/>
      <c r="G12734" s="24"/>
      <c r="H12734" s="24"/>
    </row>
    <row r="12735" spans="2:8">
      <c r="B12735" s="24"/>
      <c r="C12735" s="24"/>
      <c r="D12735" s="24"/>
      <c r="E12735" s="24"/>
      <c r="F12735" s="29"/>
      <c r="G12735" s="24"/>
      <c r="H12735" s="24"/>
    </row>
    <row r="12736" spans="2:8">
      <c r="B12736" s="24"/>
      <c r="C12736" s="24"/>
      <c r="D12736" s="24"/>
      <c r="E12736" s="24"/>
      <c r="F12736" s="29"/>
      <c r="G12736" s="24"/>
      <c r="H12736" s="24"/>
    </row>
    <row r="12737" spans="2:8">
      <c r="B12737" s="24"/>
      <c r="C12737" s="24"/>
      <c r="D12737" s="24"/>
      <c r="E12737" s="24"/>
      <c r="F12737" s="29"/>
      <c r="G12737" s="24"/>
      <c r="H12737" s="24"/>
    </row>
    <row r="12738" spans="2:8">
      <c r="B12738" s="24"/>
      <c r="C12738" s="24"/>
      <c r="D12738" s="24"/>
      <c r="E12738" s="24"/>
      <c r="F12738" s="29"/>
      <c r="G12738" s="24"/>
      <c r="H12738" s="24"/>
    </row>
    <row r="12739" spans="2:8">
      <c r="B12739" s="24"/>
      <c r="C12739" s="24"/>
      <c r="D12739" s="24"/>
      <c r="E12739" s="24"/>
      <c r="F12739" s="29"/>
      <c r="G12739" s="24"/>
      <c r="H12739" s="24"/>
    </row>
    <row r="12740" spans="2:8">
      <c r="B12740" s="24"/>
      <c r="C12740" s="24"/>
      <c r="D12740" s="24"/>
      <c r="E12740" s="24"/>
      <c r="F12740" s="29"/>
      <c r="G12740" s="24"/>
      <c r="H12740" s="24"/>
    </row>
    <row r="12741" spans="2:8">
      <c r="B12741" s="24"/>
      <c r="C12741" s="24"/>
      <c r="D12741" s="24"/>
      <c r="E12741" s="24"/>
      <c r="F12741" s="29"/>
      <c r="G12741" s="24"/>
      <c r="H12741" s="24"/>
    </row>
    <row r="12742" spans="2:8">
      <c r="B12742" s="24"/>
      <c r="C12742" s="24"/>
      <c r="D12742" s="24"/>
      <c r="E12742" s="24"/>
      <c r="F12742" s="29"/>
      <c r="G12742" s="24"/>
      <c r="H12742" s="24"/>
    </row>
    <row r="12743" spans="2:8">
      <c r="B12743" s="24"/>
      <c r="C12743" s="24"/>
      <c r="D12743" s="24"/>
      <c r="E12743" s="24"/>
      <c r="F12743" s="29"/>
      <c r="G12743" s="24"/>
      <c r="H12743" s="24"/>
    </row>
    <row r="12744" spans="2:8">
      <c r="B12744" s="24"/>
      <c r="C12744" s="24"/>
      <c r="D12744" s="24"/>
      <c r="E12744" s="24"/>
      <c r="F12744" s="29"/>
      <c r="G12744" s="24"/>
      <c r="H12744" s="24"/>
    </row>
    <row r="12745" spans="2:8">
      <c r="B12745" s="24"/>
      <c r="C12745" s="24"/>
      <c r="D12745" s="24"/>
      <c r="E12745" s="24"/>
      <c r="F12745" s="29"/>
      <c r="G12745" s="24"/>
      <c r="H12745" s="24"/>
    </row>
    <row r="12746" spans="2:8">
      <c r="B12746" s="24"/>
      <c r="C12746" s="24"/>
      <c r="D12746" s="24"/>
      <c r="E12746" s="24"/>
      <c r="F12746" s="29"/>
      <c r="G12746" s="24"/>
      <c r="H12746" s="24"/>
    </row>
    <row r="12747" spans="2:8">
      <c r="B12747" s="24"/>
      <c r="C12747" s="24"/>
      <c r="D12747" s="24"/>
      <c r="E12747" s="24"/>
      <c r="F12747" s="29"/>
      <c r="G12747" s="24"/>
      <c r="H12747" s="24"/>
    </row>
    <row r="12748" spans="2:8">
      <c r="B12748" s="24"/>
      <c r="C12748" s="24"/>
      <c r="D12748" s="24"/>
      <c r="E12748" s="24"/>
      <c r="F12748" s="29"/>
      <c r="G12748" s="24"/>
      <c r="H12748" s="24"/>
    </row>
    <row r="12749" spans="2:8">
      <c r="B12749" s="24"/>
      <c r="C12749" s="24"/>
      <c r="D12749" s="24"/>
      <c r="E12749" s="24"/>
      <c r="F12749" s="29"/>
      <c r="G12749" s="24"/>
      <c r="H12749" s="24"/>
    </row>
    <row r="12750" spans="2:8">
      <c r="B12750" s="24"/>
      <c r="C12750" s="24"/>
      <c r="D12750" s="24"/>
      <c r="E12750" s="24"/>
      <c r="F12750" s="29"/>
      <c r="G12750" s="24"/>
      <c r="H12750" s="24"/>
    </row>
    <row r="12751" spans="2:8">
      <c r="B12751" s="24"/>
      <c r="C12751" s="24"/>
      <c r="D12751" s="24"/>
      <c r="E12751" s="24"/>
      <c r="F12751" s="29"/>
      <c r="G12751" s="24"/>
      <c r="H12751" s="24"/>
    </row>
    <row r="12752" spans="2:8">
      <c r="B12752" s="24"/>
      <c r="C12752" s="24"/>
      <c r="D12752" s="24"/>
      <c r="E12752" s="24"/>
      <c r="F12752" s="29"/>
      <c r="G12752" s="24"/>
      <c r="H12752" s="24"/>
    </row>
    <row r="12753" spans="2:8">
      <c r="B12753" s="24"/>
      <c r="C12753" s="24"/>
      <c r="D12753" s="24"/>
      <c r="E12753" s="24"/>
      <c r="F12753" s="29"/>
      <c r="G12753" s="24"/>
      <c r="H12753" s="24"/>
    </row>
    <row r="12754" spans="2:8">
      <c r="B12754" s="24"/>
      <c r="C12754" s="24"/>
      <c r="D12754" s="24"/>
      <c r="E12754" s="24"/>
      <c r="F12754" s="29"/>
      <c r="G12754" s="24"/>
      <c r="H12754" s="24"/>
    </row>
    <row r="12755" spans="2:8">
      <c r="B12755" s="24"/>
      <c r="C12755" s="24"/>
      <c r="D12755" s="24"/>
      <c r="E12755" s="24"/>
      <c r="F12755" s="29"/>
      <c r="G12755" s="24"/>
      <c r="H12755" s="24"/>
    </row>
    <row r="12756" spans="2:8">
      <c r="B12756" s="24"/>
      <c r="C12756" s="24"/>
      <c r="D12756" s="24"/>
      <c r="E12756" s="24"/>
      <c r="F12756" s="29"/>
      <c r="G12756" s="24"/>
      <c r="H12756" s="24"/>
    </row>
    <row r="12757" spans="2:8">
      <c r="B12757" s="24"/>
      <c r="C12757" s="24"/>
      <c r="D12757" s="24"/>
      <c r="E12757" s="24"/>
      <c r="F12757" s="29"/>
      <c r="G12757" s="24"/>
      <c r="H12757" s="24"/>
    </row>
    <row r="12758" spans="2:8">
      <c r="B12758" s="24"/>
      <c r="C12758" s="24"/>
      <c r="D12758" s="24"/>
      <c r="E12758" s="24"/>
      <c r="F12758" s="29"/>
      <c r="G12758" s="24"/>
      <c r="H12758" s="24"/>
    </row>
    <row r="12759" spans="2:8">
      <c r="B12759" s="24"/>
      <c r="C12759" s="24"/>
      <c r="D12759" s="24"/>
      <c r="E12759" s="24"/>
      <c r="F12759" s="29"/>
      <c r="G12759" s="24"/>
      <c r="H12759" s="24"/>
    </row>
    <row r="12760" spans="2:8">
      <c r="B12760" s="24"/>
      <c r="C12760" s="24"/>
      <c r="D12760" s="24"/>
      <c r="E12760" s="24"/>
      <c r="F12760" s="29"/>
      <c r="G12760" s="24"/>
      <c r="H12760" s="24"/>
    </row>
    <row r="12761" spans="2:8">
      <c r="B12761" s="24"/>
      <c r="C12761" s="24"/>
      <c r="D12761" s="24"/>
      <c r="E12761" s="24"/>
      <c r="F12761" s="29"/>
      <c r="G12761" s="24"/>
      <c r="H12761" s="24"/>
    </row>
    <row r="12762" spans="2:8">
      <c r="B12762" s="24"/>
      <c r="C12762" s="24"/>
      <c r="D12762" s="24"/>
      <c r="E12762" s="24"/>
      <c r="F12762" s="29"/>
      <c r="G12762" s="24"/>
      <c r="H12762" s="24"/>
    </row>
    <row r="12763" spans="2:8">
      <c r="B12763" s="24"/>
      <c r="C12763" s="24"/>
      <c r="D12763" s="24"/>
      <c r="E12763" s="24"/>
      <c r="F12763" s="29"/>
      <c r="G12763" s="24"/>
      <c r="H12763" s="24"/>
    </row>
    <row r="12764" spans="2:8">
      <c r="B12764" s="24"/>
      <c r="C12764" s="24"/>
      <c r="D12764" s="24"/>
      <c r="E12764" s="24"/>
      <c r="F12764" s="29"/>
      <c r="G12764" s="24"/>
      <c r="H12764" s="24"/>
    </row>
    <row r="12765" spans="2:8">
      <c r="B12765" s="24"/>
      <c r="C12765" s="24"/>
      <c r="D12765" s="24"/>
      <c r="E12765" s="24"/>
      <c r="F12765" s="29"/>
      <c r="G12765" s="24"/>
      <c r="H12765" s="24"/>
    </row>
    <row r="12766" spans="2:8">
      <c r="B12766" s="24"/>
      <c r="C12766" s="24"/>
      <c r="D12766" s="24"/>
      <c r="E12766" s="24"/>
      <c r="F12766" s="29"/>
      <c r="G12766" s="24"/>
      <c r="H12766" s="24"/>
    </row>
    <row r="12767" spans="2:8">
      <c r="B12767" s="24"/>
      <c r="C12767" s="24"/>
      <c r="D12767" s="24"/>
      <c r="E12767" s="24"/>
      <c r="F12767" s="29"/>
      <c r="G12767" s="24"/>
      <c r="H12767" s="24"/>
    </row>
    <row r="12768" spans="2:8">
      <c r="B12768" s="24"/>
      <c r="C12768" s="24"/>
      <c r="D12768" s="24"/>
      <c r="E12768" s="24"/>
      <c r="F12768" s="29"/>
      <c r="G12768" s="24"/>
      <c r="H12768" s="24"/>
    </row>
    <row r="12769" spans="2:8">
      <c r="B12769" s="24"/>
      <c r="C12769" s="24"/>
      <c r="D12769" s="24"/>
      <c r="E12769" s="24"/>
      <c r="F12769" s="29"/>
      <c r="G12769" s="24"/>
      <c r="H12769" s="24"/>
    </row>
    <row r="12770" spans="2:8">
      <c r="B12770" s="24"/>
      <c r="C12770" s="24"/>
      <c r="D12770" s="24"/>
      <c r="E12770" s="24"/>
      <c r="F12770" s="29"/>
      <c r="G12770" s="24"/>
      <c r="H12770" s="24"/>
    </row>
    <row r="12771" spans="2:8">
      <c r="B12771" s="24"/>
      <c r="C12771" s="24"/>
      <c r="D12771" s="24"/>
      <c r="E12771" s="24"/>
      <c r="F12771" s="29"/>
      <c r="G12771" s="24"/>
      <c r="H12771" s="24"/>
    </row>
    <row r="12772" spans="2:8">
      <c r="B12772" s="24"/>
      <c r="C12772" s="24"/>
      <c r="D12772" s="24"/>
      <c r="E12772" s="24"/>
      <c r="F12772" s="29"/>
      <c r="G12772" s="24"/>
      <c r="H12772" s="24"/>
    </row>
    <row r="12773" spans="2:8">
      <c r="B12773" s="24"/>
      <c r="C12773" s="24"/>
      <c r="D12773" s="24"/>
      <c r="E12773" s="24"/>
      <c r="F12773" s="29"/>
      <c r="G12773" s="24"/>
      <c r="H12773" s="24"/>
    </row>
    <row r="12774" spans="2:8">
      <c r="B12774" s="24"/>
      <c r="C12774" s="24"/>
      <c r="D12774" s="24"/>
      <c r="E12774" s="24"/>
      <c r="F12774" s="29"/>
      <c r="G12774" s="24"/>
      <c r="H12774" s="24"/>
    </row>
    <row r="12775" spans="2:8">
      <c r="B12775" s="24"/>
      <c r="C12775" s="24"/>
      <c r="D12775" s="24"/>
      <c r="E12775" s="24"/>
      <c r="F12775" s="29"/>
      <c r="G12775" s="24"/>
      <c r="H12775" s="24"/>
    </row>
    <row r="12776" spans="2:8">
      <c r="B12776" s="24"/>
      <c r="C12776" s="24"/>
      <c r="D12776" s="24"/>
      <c r="E12776" s="24"/>
      <c r="F12776" s="29"/>
      <c r="G12776" s="24"/>
      <c r="H12776" s="24"/>
    </row>
    <row r="12777" spans="2:8">
      <c r="B12777" s="24"/>
      <c r="C12777" s="24"/>
      <c r="D12777" s="24"/>
      <c r="E12777" s="24"/>
      <c r="F12777" s="29"/>
      <c r="G12777" s="24"/>
      <c r="H12777" s="24"/>
    </row>
    <row r="12778" spans="2:8">
      <c r="B12778" s="24"/>
      <c r="C12778" s="24"/>
      <c r="D12778" s="24"/>
      <c r="E12778" s="24"/>
      <c r="F12778" s="29"/>
      <c r="G12778" s="24"/>
      <c r="H12778" s="24"/>
    </row>
    <row r="12779" spans="2:8">
      <c r="B12779" s="24"/>
      <c r="C12779" s="24"/>
      <c r="D12779" s="24"/>
      <c r="E12779" s="24"/>
      <c r="F12779" s="29"/>
      <c r="G12779" s="24"/>
      <c r="H12779" s="24"/>
    </row>
    <row r="12780" spans="2:8">
      <c r="B12780" s="24"/>
      <c r="C12780" s="24"/>
      <c r="D12780" s="24"/>
      <c r="E12780" s="24"/>
      <c r="F12780" s="29"/>
      <c r="G12780" s="24"/>
      <c r="H12780" s="24"/>
    </row>
    <row r="12781" spans="2:8">
      <c r="B12781" s="24"/>
      <c r="C12781" s="24"/>
      <c r="D12781" s="24"/>
      <c r="E12781" s="24"/>
      <c r="F12781" s="29"/>
      <c r="G12781" s="24"/>
      <c r="H12781" s="24"/>
    </row>
    <row r="12782" spans="2:8">
      <c r="B12782" s="24"/>
      <c r="C12782" s="24"/>
      <c r="D12782" s="24"/>
      <c r="E12782" s="24"/>
      <c r="F12782" s="29"/>
      <c r="G12782" s="24"/>
      <c r="H12782" s="24"/>
    </row>
    <row r="12783" spans="2:8">
      <c r="B12783" s="24"/>
      <c r="C12783" s="24"/>
      <c r="D12783" s="24"/>
      <c r="E12783" s="24"/>
      <c r="F12783" s="29"/>
      <c r="G12783" s="24"/>
      <c r="H12783" s="24"/>
    </row>
    <row r="12784" spans="2:8">
      <c r="B12784" s="24"/>
      <c r="C12784" s="24"/>
      <c r="D12784" s="24"/>
      <c r="E12784" s="24"/>
      <c r="F12784" s="29"/>
      <c r="G12784" s="24"/>
      <c r="H12784" s="24"/>
    </row>
    <row r="12785" spans="2:8">
      <c r="B12785" s="24"/>
      <c r="C12785" s="24"/>
      <c r="D12785" s="24"/>
      <c r="E12785" s="24"/>
      <c r="F12785" s="29"/>
      <c r="G12785" s="24"/>
      <c r="H12785" s="24"/>
    </row>
    <row r="12786" spans="2:8">
      <c r="B12786" s="24"/>
      <c r="C12786" s="24"/>
      <c r="D12786" s="24"/>
      <c r="E12786" s="24"/>
      <c r="F12786" s="29"/>
      <c r="G12786" s="24"/>
      <c r="H12786" s="24"/>
    </row>
    <row r="12787" spans="2:8">
      <c r="B12787" s="24"/>
      <c r="C12787" s="24"/>
      <c r="D12787" s="24"/>
      <c r="E12787" s="24"/>
      <c r="F12787" s="29"/>
      <c r="G12787" s="24"/>
      <c r="H12787" s="24"/>
    </row>
    <row r="12788" spans="2:8">
      <c r="B12788" s="24"/>
      <c r="C12788" s="24"/>
      <c r="D12788" s="24"/>
      <c r="E12788" s="24"/>
      <c r="F12788" s="29"/>
      <c r="G12788" s="24"/>
      <c r="H12788" s="24"/>
    </row>
    <row r="12789" spans="2:8">
      <c r="B12789" s="24"/>
      <c r="C12789" s="24"/>
      <c r="D12789" s="24"/>
      <c r="E12789" s="24"/>
      <c r="F12789" s="29"/>
      <c r="G12789" s="24"/>
      <c r="H12789" s="24"/>
    </row>
    <row r="12790" spans="2:8">
      <c r="B12790" s="24"/>
      <c r="C12790" s="24"/>
      <c r="D12790" s="24"/>
      <c r="E12790" s="24"/>
      <c r="F12790" s="29"/>
      <c r="G12790" s="24"/>
      <c r="H12790" s="24"/>
    </row>
    <row r="12791" spans="2:8">
      <c r="B12791" s="24"/>
      <c r="C12791" s="24"/>
      <c r="D12791" s="24"/>
      <c r="E12791" s="24"/>
      <c r="F12791" s="29"/>
      <c r="G12791" s="24"/>
      <c r="H12791" s="24"/>
    </row>
    <row r="12792" spans="2:8">
      <c r="B12792" s="24"/>
      <c r="C12792" s="24"/>
      <c r="D12792" s="24"/>
      <c r="E12792" s="24"/>
      <c r="F12792" s="29"/>
      <c r="G12792" s="24"/>
      <c r="H12792" s="24"/>
    </row>
    <row r="12793" spans="2:8">
      <c r="B12793" s="24"/>
      <c r="C12793" s="24"/>
      <c r="D12793" s="24"/>
      <c r="E12793" s="24"/>
      <c r="F12793" s="29"/>
      <c r="G12793" s="24"/>
      <c r="H12793" s="24"/>
    </row>
    <row r="12794" spans="2:8">
      <c r="B12794" s="24"/>
      <c r="C12794" s="24"/>
      <c r="D12794" s="24"/>
      <c r="E12794" s="24"/>
      <c r="F12794" s="29"/>
      <c r="G12794" s="24"/>
      <c r="H12794" s="24"/>
    </row>
    <row r="12795" spans="2:8">
      <c r="B12795" s="24"/>
      <c r="C12795" s="24"/>
      <c r="D12795" s="24"/>
      <c r="E12795" s="24"/>
      <c r="F12795" s="29"/>
      <c r="G12795" s="24"/>
      <c r="H12795" s="24"/>
    </row>
    <row r="12796" spans="2:8">
      <c r="B12796" s="24"/>
      <c r="C12796" s="24"/>
      <c r="D12796" s="24"/>
      <c r="E12796" s="24"/>
      <c r="F12796" s="29"/>
      <c r="G12796" s="24"/>
      <c r="H12796" s="24"/>
    </row>
    <row r="12797" spans="2:8">
      <c r="B12797" s="24"/>
      <c r="C12797" s="24"/>
      <c r="D12797" s="24"/>
      <c r="E12797" s="24"/>
      <c r="F12797" s="29"/>
      <c r="G12797" s="24"/>
      <c r="H12797" s="24"/>
    </row>
    <row r="12798" spans="2:8">
      <c r="B12798" s="24"/>
      <c r="C12798" s="24"/>
      <c r="D12798" s="24"/>
      <c r="E12798" s="24"/>
      <c r="F12798" s="29"/>
      <c r="G12798" s="24"/>
      <c r="H12798" s="24"/>
    </row>
    <row r="12799" spans="2:8">
      <c r="B12799" s="24"/>
      <c r="C12799" s="24"/>
      <c r="D12799" s="24"/>
      <c r="E12799" s="24"/>
      <c r="F12799" s="29"/>
      <c r="G12799" s="24"/>
      <c r="H12799" s="24"/>
    </row>
    <row r="12800" spans="2:8">
      <c r="B12800" s="24"/>
      <c r="C12800" s="24"/>
      <c r="D12800" s="24"/>
      <c r="E12800" s="24"/>
      <c r="F12800" s="29"/>
      <c r="G12800" s="24"/>
      <c r="H12800" s="24"/>
    </row>
    <row r="12801" spans="2:8">
      <c r="B12801" s="24"/>
      <c r="C12801" s="24"/>
      <c r="D12801" s="24"/>
      <c r="E12801" s="24"/>
      <c r="F12801" s="29"/>
      <c r="G12801" s="24"/>
      <c r="H12801" s="24"/>
    </row>
    <row r="12802" spans="2:8">
      <c r="B12802" s="24"/>
      <c r="C12802" s="24"/>
      <c r="D12802" s="24"/>
      <c r="E12802" s="24"/>
      <c r="F12802" s="29"/>
      <c r="G12802" s="24"/>
      <c r="H12802" s="24"/>
    </row>
    <row r="12803" spans="2:8">
      <c r="B12803" s="24"/>
      <c r="C12803" s="24"/>
      <c r="D12803" s="24"/>
      <c r="E12803" s="24"/>
      <c r="F12803" s="29"/>
      <c r="G12803" s="24"/>
      <c r="H12803" s="24"/>
    </row>
    <row r="12804" spans="2:8">
      <c r="B12804" s="24"/>
      <c r="C12804" s="24"/>
      <c r="D12804" s="24"/>
      <c r="E12804" s="24"/>
      <c r="F12804" s="29"/>
      <c r="G12804" s="24"/>
      <c r="H12804" s="24"/>
    </row>
    <row r="12805" spans="2:8">
      <c r="B12805" s="24"/>
      <c r="C12805" s="24"/>
      <c r="D12805" s="24"/>
      <c r="E12805" s="24"/>
      <c r="F12805" s="29"/>
      <c r="G12805" s="24"/>
      <c r="H12805" s="24"/>
    </row>
    <row r="12806" spans="2:8">
      <c r="B12806" s="24"/>
      <c r="C12806" s="24"/>
      <c r="D12806" s="24"/>
      <c r="E12806" s="24"/>
      <c r="F12806" s="29"/>
      <c r="G12806" s="24"/>
      <c r="H12806" s="24"/>
    </row>
    <row r="12807" spans="2:8">
      <c r="B12807" s="24"/>
      <c r="C12807" s="24"/>
      <c r="D12807" s="24"/>
      <c r="E12807" s="24"/>
      <c r="F12807" s="29"/>
      <c r="G12807" s="24"/>
      <c r="H12807" s="24"/>
    </row>
    <row r="12808" spans="2:8">
      <c r="B12808" s="24"/>
      <c r="C12808" s="24"/>
      <c r="D12808" s="24"/>
      <c r="E12808" s="24"/>
      <c r="F12808" s="29"/>
      <c r="G12808" s="24"/>
      <c r="H12808" s="24"/>
    </row>
    <row r="12809" spans="2:8">
      <c r="B12809" s="24"/>
      <c r="C12809" s="24"/>
      <c r="D12809" s="24"/>
      <c r="E12809" s="24"/>
      <c r="F12809" s="29"/>
      <c r="G12809" s="24"/>
      <c r="H12809" s="24"/>
    </row>
    <row r="12810" spans="2:8">
      <c r="B12810" s="24"/>
      <c r="C12810" s="24"/>
      <c r="D12810" s="24"/>
      <c r="E12810" s="24"/>
      <c r="F12810" s="29"/>
      <c r="G12810" s="24"/>
      <c r="H12810" s="24"/>
    </row>
    <row r="12811" spans="2:8">
      <c r="B12811" s="24"/>
      <c r="C12811" s="24"/>
      <c r="D12811" s="24"/>
      <c r="E12811" s="24"/>
      <c r="F12811" s="29"/>
      <c r="G12811" s="24"/>
      <c r="H12811" s="24"/>
    </row>
    <row r="12812" spans="2:8">
      <c r="B12812" s="24"/>
      <c r="C12812" s="24"/>
      <c r="D12812" s="24"/>
      <c r="E12812" s="24"/>
      <c r="F12812" s="29"/>
      <c r="G12812" s="24"/>
      <c r="H12812" s="24"/>
    </row>
    <row r="12813" spans="2:8">
      <c r="B12813" s="24"/>
      <c r="C12813" s="24"/>
      <c r="D12813" s="24"/>
      <c r="E12813" s="24"/>
      <c r="F12813" s="29"/>
      <c r="G12813" s="24"/>
      <c r="H12813" s="24"/>
    </row>
    <row r="12814" spans="2:8">
      <c r="B12814" s="24"/>
      <c r="C12814" s="24"/>
      <c r="D12814" s="24"/>
      <c r="E12814" s="24"/>
      <c r="F12814" s="29"/>
      <c r="G12814" s="24"/>
      <c r="H12814" s="24"/>
    </row>
    <row r="12815" spans="2:8">
      <c r="B12815" s="24"/>
      <c r="C12815" s="24"/>
      <c r="D12815" s="24"/>
      <c r="E12815" s="24"/>
      <c r="F12815" s="29"/>
      <c r="G12815" s="24"/>
      <c r="H12815" s="24"/>
    </row>
    <row r="12816" spans="2:8">
      <c r="B12816" s="24"/>
      <c r="C12816" s="24"/>
      <c r="D12816" s="24"/>
      <c r="E12816" s="24"/>
      <c r="F12816" s="29"/>
      <c r="G12816" s="24"/>
      <c r="H12816" s="24"/>
    </row>
    <row r="12817" spans="2:8">
      <c r="B12817" s="24"/>
      <c r="C12817" s="24"/>
      <c r="D12817" s="24"/>
      <c r="E12817" s="24"/>
      <c r="F12817" s="29"/>
      <c r="G12817" s="24"/>
      <c r="H12817" s="24"/>
    </row>
    <row r="12818" spans="2:8">
      <c r="B12818" s="24"/>
      <c r="C12818" s="24"/>
      <c r="D12818" s="24"/>
      <c r="E12818" s="24"/>
      <c r="F12818" s="29"/>
      <c r="G12818" s="24"/>
      <c r="H12818" s="24"/>
    </row>
    <row r="12819" spans="2:8">
      <c r="B12819" s="24"/>
      <c r="C12819" s="24"/>
      <c r="D12819" s="24"/>
      <c r="E12819" s="24"/>
      <c r="F12819" s="29"/>
      <c r="G12819" s="24"/>
      <c r="H12819" s="24"/>
    </row>
    <row r="12820" spans="2:8">
      <c r="B12820" s="24"/>
      <c r="C12820" s="24"/>
      <c r="D12820" s="24"/>
      <c r="E12820" s="24"/>
      <c r="F12820" s="29"/>
      <c r="G12820" s="24"/>
      <c r="H12820" s="24"/>
    </row>
    <row r="12821" spans="2:8">
      <c r="B12821" s="24"/>
      <c r="C12821" s="24"/>
      <c r="D12821" s="24"/>
      <c r="E12821" s="24"/>
      <c r="F12821" s="29"/>
      <c r="G12821" s="24"/>
      <c r="H12821" s="24"/>
    </row>
    <row r="12822" spans="2:8">
      <c r="B12822" s="24"/>
      <c r="C12822" s="24"/>
      <c r="D12822" s="24"/>
      <c r="E12822" s="24"/>
      <c r="F12822" s="29"/>
      <c r="G12822" s="24"/>
      <c r="H12822" s="24"/>
    </row>
    <row r="12823" spans="2:8">
      <c r="B12823" s="24"/>
      <c r="C12823" s="24"/>
      <c r="D12823" s="24"/>
      <c r="E12823" s="24"/>
      <c r="F12823" s="29"/>
      <c r="G12823" s="24"/>
      <c r="H12823" s="24"/>
    </row>
    <row r="12824" spans="2:8">
      <c r="B12824" s="24"/>
      <c r="C12824" s="24"/>
      <c r="D12824" s="24"/>
      <c r="E12824" s="24"/>
      <c r="F12824" s="29"/>
      <c r="G12824" s="24"/>
      <c r="H12824" s="24"/>
    </row>
    <row r="12825" spans="2:8">
      <c r="B12825" s="24"/>
      <c r="C12825" s="24"/>
      <c r="D12825" s="24"/>
      <c r="E12825" s="24"/>
      <c r="F12825" s="29"/>
      <c r="G12825" s="24"/>
      <c r="H12825" s="24"/>
    </row>
    <row r="12826" spans="2:8">
      <c r="B12826" s="24"/>
      <c r="C12826" s="24"/>
      <c r="D12826" s="24"/>
      <c r="E12826" s="24"/>
      <c r="F12826" s="29"/>
      <c r="G12826" s="24"/>
      <c r="H12826" s="24"/>
    </row>
    <row r="12827" spans="2:8">
      <c r="B12827" s="24"/>
      <c r="C12827" s="24"/>
      <c r="D12827" s="24"/>
      <c r="E12827" s="24"/>
      <c r="F12827" s="29"/>
      <c r="G12827" s="24"/>
      <c r="H12827" s="24"/>
    </row>
    <row r="12828" spans="2:8">
      <c r="B12828" s="24"/>
      <c r="C12828" s="24"/>
      <c r="D12828" s="24"/>
      <c r="E12828" s="24"/>
      <c r="F12828" s="29"/>
      <c r="G12828" s="24"/>
      <c r="H12828" s="24"/>
    </row>
    <row r="12829" spans="2:8">
      <c r="B12829" s="24"/>
      <c r="C12829" s="24"/>
      <c r="D12829" s="24"/>
      <c r="E12829" s="24"/>
      <c r="F12829" s="29"/>
      <c r="G12829" s="24"/>
      <c r="H12829" s="24"/>
    </row>
    <row r="12830" spans="2:8">
      <c r="B12830" s="24"/>
      <c r="C12830" s="24"/>
      <c r="D12830" s="24"/>
      <c r="E12830" s="24"/>
      <c r="F12830" s="29"/>
      <c r="G12830" s="24"/>
      <c r="H12830" s="24"/>
    </row>
    <row r="12831" spans="2:8">
      <c r="B12831" s="24"/>
      <c r="C12831" s="24"/>
      <c r="D12831" s="24"/>
      <c r="E12831" s="24"/>
      <c r="F12831" s="29"/>
      <c r="G12831" s="24"/>
      <c r="H12831" s="24"/>
    </row>
    <row r="12832" spans="2:8">
      <c r="B12832" s="24"/>
      <c r="C12832" s="24"/>
      <c r="D12832" s="24"/>
      <c r="E12832" s="24"/>
      <c r="F12832" s="29"/>
      <c r="G12832" s="24"/>
      <c r="H12832" s="24"/>
    </row>
    <row r="12833" spans="2:8">
      <c r="B12833" s="24"/>
      <c r="C12833" s="24"/>
      <c r="D12833" s="24"/>
      <c r="E12833" s="24"/>
      <c r="F12833" s="29"/>
      <c r="G12833" s="24"/>
      <c r="H12833" s="24"/>
    </row>
    <row r="12834" spans="2:8">
      <c r="B12834" s="24"/>
      <c r="C12834" s="24"/>
      <c r="D12834" s="24"/>
      <c r="E12834" s="24"/>
      <c r="F12834" s="29"/>
      <c r="G12834" s="24"/>
      <c r="H12834" s="24"/>
    </row>
    <row r="12835" spans="2:8">
      <c r="B12835" s="24"/>
      <c r="C12835" s="24"/>
      <c r="D12835" s="24"/>
      <c r="E12835" s="24"/>
      <c r="F12835" s="29"/>
      <c r="G12835" s="24"/>
      <c r="H12835" s="24"/>
    </row>
    <row r="12836" spans="2:8">
      <c r="B12836" s="24"/>
      <c r="C12836" s="24"/>
      <c r="D12836" s="24"/>
      <c r="E12836" s="24"/>
      <c r="F12836" s="29"/>
      <c r="G12836" s="24"/>
      <c r="H12836" s="24"/>
    </row>
    <row r="12837" spans="2:8">
      <c r="B12837" s="24"/>
      <c r="C12837" s="24"/>
      <c r="D12837" s="24"/>
      <c r="E12837" s="24"/>
      <c r="F12837" s="29"/>
      <c r="G12837" s="24"/>
      <c r="H12837" s="24"/>
    </row>
    <row r="12838" spans="2:8">
      <c r="B12838" s="24"/>
      <c r="C12838" s="24"/>
      <c r="D12838" s="24"/>
      <c r="E12838" s="24"/>
      <c r="F12838" s="29"/>
      <c r="G12838" s="24"/>
      <c r="H12838" s="24"/>
    </row>
    <row r="12839" spans="2:8">
      <c r="B12839" s="24"/>
      <c r="C12839" s="24"/>
      <c r="D12839" s="24"/>
      <c r="E12839" s="24"/>
      <c r="F12839" s="29"/>
      <c r="G12839" s="24"/>
      <c r="H12839" s="24"/>
    </row>
    <row r="12840" spans="2:8">
      <c r="B12840" s="24"/>
      <c r="C12840" s="24"/>
      <c r="D12840" s="24"/>
      <c r="E12840" s="24"/>
      <c r="F12840" s="29"/>
      <c r="G12840" s="24"/>
      <c r="H12840" s="24"/>
    </row>
    <row r="12841" spans="2:8">
      <c r="B12841" s="24"/>
      <c r="C12841" s="24"/>
      <c r="D12841" s="24"/>
      <c r="E12841" s="24"/>
      <c r="F12841" s="29"/>
      <c r="G12841" s="24"/>
      <c r="H12841" s="24"/>
    </row>
    <row r="12842" spans="2:8">
      <c r="B12842" s="24"/>
      <c r="C12842" s="24"/>
      <c r="D12842" s="24"/>
      <c r="E12842" s="24"/>
      <c r="F12842" s="29"/>
      <c r="G12842" s="24"/>
      <c r="H12842" s="24"/>
    </row>
    <row r="12843" spans="2:8">
      <c r="B12843" s="24"/>
      <c r="C12843" s="24"/>
      <c r="D12843" s="24"/>
      <c r="E12843" s="24"/>
      <c r="F12843" s="29"/>
      <c r="G12843" s="24"/>
      <c r="H12843" s="24"/>
    </row>
    <row r="12844" spans="2:8">
      <c r="B12844" s="24"/>
      <c r="C12844" s="24"/>
      <c r="D12844" s="24"/>
      <c r="E12844" s="24"/>
      <c r="F12844" s="29"/>
      <c r="G12844" s="24"/>
      <c r="H12844" s="24"/>
    </row>
    <row r="12845" spans="2:8">
      <c r="B12845" s="24"/>
      <c r="C12845" s="24"/>
      <c r="D12845" s="24"/>
      <c r="E12845" s="24"/>
      <c r="F12845" s="29"/>
      <c r="G12845" s="24"/>
      <c r="H12845" s="24"/>
    </row>
    <row r="12846" spans="2:8">
      <c r="B12846" s="24"/>
      <c r="C12846" s="24"/>
      <c r="D12846" s="24"/>
      <c r="E12846" s="24"/>
      <c r="F12846" s="29"/>
      <c r="G12846" s="24"/>
      <c r="H12846" s="24"/>
    </row>
    <row r="12847" spans="2:8">
      <c r="B12847" s="24"/>
      <c r="C12847" s="24"/>
      <c r="D12847" s="24"/>
      <c r="E12847" s="24"/>
      <c r="F12847" s="29"/>
      <c r="G12847" s="24"/>
      <c r="H12847" s="24"/>
    </row>
  </sheetData>
  <sheetProtection selectLockedCells="1"/>
  <protectedRanges>
    <protectedRange sqref="F326:F385" name="범위1_3_1_3_1_3_4_2"/>
    <protectedRange sqref="F30:F53 F60:F156" name="범위1_3_1_3_1_3_4_4"/>
    <protectedRange sqref="F157:F193" name="범위1_3_1_3_1_3_2_1_2"/>
    <protectedRange sqref="F194:F325" name="범위1_3_1_3_1_3_2_1_2_1"/>
    <protectedRange sqref="F5:F29" name="범위1_3_1_3_1_3_4_4_2"/>
  </protectedRanges>
  <mergeCells count="2">
    <mergeCell ref="H3:H4"/>
    <mergeCell ref="B3:E3"/>
  </mergeCells>
  <phoneticPr fontId="60" type="noConversion"/>
  <conditionalFormatting sqref="B5:B379 F54:H59 F157:F193 F194:H325 G326:H9944">
    <cfRule type="expression" dxfId="1265" priority="6" stopIfTrue="1">
      <formula>#REF!=1</formula>
    </cfRule>
  </conditionalFormatting>
  <conditionalFormatting sqref="C326:C340 F30:F156">
    <cfRule type="expression" dxfId="1264" priority="184" stopIfTrue="1">
      <formula>#REF!=1</formula>
    </cfRule>
  </conditionalFormatting>
  <conditionalFormatting sqref="C326:C340">
    <cfRule type="expression" dxfId="1263" priority="182" stopIfTrue="1">
      <formula>#REF!=1</formula>
    </cfRule>
    <cfRule type="expression" dxfId="1262" priority="183" stopIfTrue="1">
      <formula>#REF!=1</formula>
    </cfRule>
  </conditionalFormatting>
  <conditionalFormatting sqref="E345:F379">
    <cfRule type="expression" dxfId="1261" priority="430" stopIfTrue="1">
      <formula>#REF!=1</formula>
    </cfRule>
    <cfRule type="expression" dxfId="1260" priority="431" stopIfTrue="1">
      <formula>#REF!=1</formula>
    </cfRule>
    <cfRule type="expression" dxfId="1259" priority="432" stopIfTrue="1">
      <formula>#REF!=1</formula>
    </cfRule>
  </conditionalFormatting>
  <conditionalFormatting sqref="F5:F156">
    <cfRule type="expression" dxfId="1258" priority="8" stopIfTrue="1">
      <formula>#REF!=1</formula>
    </cfRule>
  </conditionalFormatting>
  <conditionalFormatting sqref="F341:F344">
    <cfRule type="expression" dxfId="1257" priority="475" stopIfTrue="1">
      <formula>#REF!=1</formula>
    </cfRule>
    <cfRule type="expression" dxfId="1256" priority="476" stopIfTrue="1">
      <formula>#REF!=1</formula>
    </cfRule>
    <cfRule type="expression" dxfId="1255" priority="477" stopIfTrue="1">
      <formula>#REF!=1</formula>
    </cfRule>
  </conditionalFormatting>
  <conditionalFormatting sqref="F380:F9943">
    <cfRule type="expression" dxfId="1254" priority="478" stopIfTrue="1">
      <formula>#REF!=1</formula>
    </cfRule>
    <cfRule type="expression" dxfId="1253" priority="479" stopIfTrue="1">
      <formula>#REF!=1</formula>
    </cfRule>
    <cfRule type="expression" dxfId="1252" priority="480" stopIfTrue="1">
      <formula>#REF!=1</formula>
    </cfRule>
  </conditionalFormatting>
  <conditionalFormatting sqref="F9944">
    <cfRule type="expression" dxfId="1251" priority="770" stopIfTrue="1">
      <formula>#REF!=1</formula>
    </cfRule>
  </conditionalFormatting>
  <conditionalFormatting sqref="F5:H33 H60:H113">
    <cfRule type="expression" dxfId="1250" priority="9" stopIfTrue="1">
      <formula>#REF!=1</formula>
    </cfRule>
  </conditionalFormatting>
  <conditionalFormatting sqref="F5:H325 B5:B379">
    <cfRule type="expression" dxfId="1249" priority="1" stopIfTrue="1">
      <formula>#REF!=1</formula>
    </cfRule>
  </conditionalFormatting>
  <conditionalFormatting sqref="F9944:H9944">
    <cfRule type="expression" dxfId="1248" priority="769" stopIfTrue="1">
      <formula>#REF!=1</formula>
    </cfRule>
    <cfRule type="expression" dxfId="1247" priority="771" stopIfTrue="1">
      <formula>#REF!=1</formula>
    </cfRule>
  </conditionalFormatting>
  <conditionalFormatting sqref="G5:H33 H60:H113">
    <cfRule type="expression" dxfId="1246" priority="10" stopIfTrue="1">
      <formula>#REF!=1</formula>
    </cfRule>
    <cfRule type="expression" dxfId="1245" priority="11" stopIfTrue="1">
      <formula>#REF!=1</formula>
    </cfRule>
    <cfRule type="expression" dxfId="1244" priority="12" stopIfTrue="1">
      <formula>#REF!=1</formula>
    </cfRule>
    <cfRule type="expression" dxfId="1243" priority="13" stopIfTrue="1">
      <formula>#REF!=1</formula>
    </cfRule>
  </conditionalFormatting>
  <conditionalFormatting sqref="G30:H9944">
    <cfRule type="expression" dxfId="1242" priority="815" stopIfTrue="1">
      <formula>#REF!=1</formula>
    </cfRule>
    <cfRule type="expression" dxfId="1241" priority="816" stopIfTrue="1">
      <formula>#REF!=1</formula>
    </cfRule>
    <cfRule type="expression" dxfId="1240" priority="853" stopIfTrue="1">
      <formula>#REF!=1</formula>
    </cfRule>
    <cfRule type="expression" dxfId="1239" priority="854" stopIfTrue="1">
      <formula>#REF!=1</formula>
    </cfRule>
    <cfRule type="expression" dxfId="1238" priority="855" stopIfTrue="1">
      <formula>#REF!=1</formula>
    </cfRule>
  </conditionalFormatting>
  <conditionalFormatting sqref="G54:H59 G157:H193 H194:H325 E326:F340 C345:C379 D375:D379">
    <cfRule type="expression" dxfId="1237" priority="485" stopIfTrue="1">
      <formula>#REF!=1</formula>
    </cfRule>
    <cfRule type="expression" dxfId="1236" priority="486" stopIfTrue="1">
      <formula>#REF!=1</formula>
    </cfRule>
  </conditionalFormatting>
  <conditionalFormatting sqref="G54:H59 H194:H325 G157:H193 E326:F340 C345:C379 D375:D379">
    <cfRule type="expression" dxfId="1235" priority="484" stopIfTrue="1">
      <formula>#REF!=1</formula>
    </cfRule>
  </conditionalFormatting>
  <conditionalFormatting sqref="G54:H59">
    <cfRule type="expression" dxfId="1234" priority="25" stopIfTrue="1">
      <formula>#REF!=1</formula>
    </cfRule>
  </conditionalFormatting>
  <conditionalFormatting sqref="G326:H9944 B5:B379 F54:H59 F157:F193 F194:H325">
    <cfRule type="expression" dxfId="1233" priority="5" stopIfTrue="1">
      <formula>#REF!=1</formula>
    </cfRule>
  </conditionalFormatting>
  <conditionalFormatting sqref="G326:H9944">
    <cfRule type="expression" dxfId="1232" priority="4" stopIfTrue="1">
      <formula>#REF!=1</formula>
    </cfRule>
  </conditionalFormatting>
  <conditionalFormatting sqref="G9944:H9944">
    <cfRule type="expression" dxfId="1231" priority="780" stopIfTrue="1">
      <formula>#REF!=1</formula>
    </cfRule>
  </conditionalFormatting>
  <conditionalFormatting sqref="H60:H113">
    <cfRule type="expression" dxfId="1230" priority="7" stopIfTrue="1">
      <formula>#REF!=1</formula>
    </cfRule>
  </conditionalFormatting>
  <dataValidations count="1">
    <dataValidation type="list" allowBlank="1" showInputMessage="1" showErrorMessage="1" sqref="F5:F9944">
      <formula1>"ILF,EIF,EI,EO,EQ"</formula1>
    </dataValidation>
  </dataValidations>
  <printOptions horizontalCentered="1"/>
  <pageMargins left="0.25" right="0.25" top="0.75" bottom="0.75" header="0.3" footer="0.3"/>
  <pageSetup paperSize="9" scale="32" fitToWidth="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6"/>
  <sheetViews>
    <sheetView showGridLines="0" view="pageBreakPreview" zoomScaleNormal="100" zoomScaleSheetLayoutView="100" workbookViewId="0">
      <selection activeCell="B1" sqref="B1:L1"/>
    </sheetView>
  </sheetViews>
  <sheetFormatPr defaultColWidth="9" defaultRowHeight="13.5"/>
  <cols>
    <col min="1" max="1" width="2" customWidth="1"/>
    <col min="2" max="2" width="12.25" customWidth="1"/>
    <col min="3" max="3" width="11.5" customWidth="1"/>
    <col min="4" max="4" width="8.25" customWidth="1"/>
    <col min="5" max="5" width="10.75" customWidth="1"/>
    <col min="6" max="10" width="10.625" customWidth="1"/>
    <col min="11" max="11" width="10.875" bestFit="1" customWidth="1"/>
    <col min="14" max="14" width="9" customWidth="1"/>
    <col min="15" max="15" width="7.25" customWidth="1"/>
  </cols>
  <sheetData>
    <row r="1" spans="2:12" ht="20.25">
      <c r="B1" s="534" t="s">
        <v>2799</v>
      </c>
      <c r="C1" s="535"/>
      <c r="D1" s="535"/>
      <c r="E1" s="536"/>
      <c r="F1" s="536"/>
      <c r="G1" s="536"/>
      <c r="H1" s="536"/>
      <c r="I1" s="536"/>
      <c r="J1" s="536"/>
      <c r="K1" s="536"/>
      <c r="L1" s="537"/>
    </row>
    <row r="2" spans="2:12" ht="20.25">
      <c r="B2" s="32"/>
      <c r="C2" s="47"/>
      <c r="D2" s="47"/>
      <c r="E2" s="33"/>
      <c r="F2" s="33"/>
      <c r="G2" s="33"/>
      <c r="H2" s="33"/>
      <c r="I2" s="33"/>
      <c r="J2" s="33"/>
      <c r="K2" s="33"/>
      <c r="L2" s="34" t="s">
        <v>92</v>
      </c>
    </row>
    <row r="3" spans="2:12" ht="16.5">
      <c r="B3" s="35"/>
      <c r="C3" s="48"/>
      <c r="D3" s="48"/>
      <c r="E3" s="33"/>
      <c r="F3" s="33"/>
      <c r="G3" s="33"/>
      <c r="H3" s="33"/>
      <c r="I3" s="33"/>
      <c r="J3" s="33"/>
      <c r="K3" s="33"/>
      <c r="L3" s="38"/>
    </row>
    <row r="4" spans="2:12" ht="16.5">
      <c r="B4" s="37" t="s">
        <v>17</v>
      </c>
      <c r="C4" s="42"/>
      <c r="D4" s="42"/>
      <c r="E4" s="33"/>
      <c r="F4" s="33"/>
      <c r="G4" s="33"/>
      <c r="H4" s="33"/>
      <c r="I4" s="33"/>
      <c r="J4" s="33"/>
      <c r="K4" s="33"/>
      <c r="L4" s="61" t="s">
        <v>18</v>
      </c>
    </row>
    <row r="5" spans="2:12" ht="18" customHeight="1">
      <c r="B5" s="538" t="s">
        <v>19</v>
      </c>
      <c r="C5" s="539"/>
      <c r="D5" s="542" t="s">
        <v>20</v>
      </c>
      <c r="E5" s="543"/>
      <c r="F5" s="546" t="s">
        <v>21</v>
      </c>
      <c r="G5" s="547"/>
      <c r="H5" s="547"/>
      <c r="I5" s="547"/>
      <c r="J5" s="539"/>
      <c r="K5" s="548" t="s">
        <v>22</v>
      </c>
      <c r="L5" s="549"/>
    </row>
    <row r="6" spans="2:12" ht="18" customHeight="1">
      <c r="B6" s="540"/>
      <c r="C6" s="541"/>
      <c r="D6" s="544"/>
      <c r="E6" s="545"/>
      <c r="F6" s="64" t="s">
        <v>23</v>
      </c>
      <c r="G6" s="77" t="s">
        <v>24</v>
      </c>
      <c r="H6" s="77" t="s">
        <v>25</v>
      </c>
      <c r="I6" s="77" t="s">
        <v>80</v>
      </c>
      <c r="J6" s="64" t="s">
        <v>26</v>
      </c>
      <c r="K6" s="550"/>
      <c r="L6" s="551"/>
    </row>
    <row r="7" spans="2:12" ht="62.25" customHeight="1">
      <c r="B7" s="528">
        <f>J30</f>
        <v>1774.800000000004</v>
      </c>
      <c r="C7" s="529"/>
      <c r="D7" s="530">
        <v>605784</v>
      </c>
      <c r="E7" s="531"/>
      <c r="F7" s="65">
        <f>K21</f>
        <v>0.92043992917183881</v>
      </c>
      <c r="G7" s="66">
        <f>K22</f>
        <v>1</v>
      </c>
      <c r="H7" s="67">
        <f>K23</f>
        <v>1.05</v>
      </c>
      <c r="I7" s="68">
        <f>K24</f>
        <v>1.1299999999999999</v>
      </c>
      <c r="J7" s="66">
        <f>K25</f>
        <v>1.03</v>
      </c>
      <c r="K7" s="532">
        <f>PRODUCT(B7:J7)</f>
        <v>1209393516.8546491</v>
      </c>
      <c r="L7" s="533"/>
    </row>
    <row r="8" spans="2:12" ht="21" customHeight="1">
      <c r="B8" s="552" t="s">
        <v>27</v>
      </c>
      <c r="C8" s="553"/>
      <c r="D8" s="553"/>
      <c r="E8" s="553"/>
      <c r="F8" s="553"/>
      <c r="G8" s="553"/>
      <c r="H8" s="553"/>
      <c r="I8" s="553"/>
      <c r="J8" s="55"/>
      <c r="K8" s="554">
        <f>SUM(K7:L7)</f>
        <v>1209393516.8546491</v>
      </c>
      <c r="L8" s="555"/>
    </row>
    <row r="9" spans="2:12" ht="21" customHeight="1">
      <c r="B9" s="556" t="s">
        <v>28</v>
      </c>
      <c r="C9" s="557"/>
      <c r="D9" s="557"/>
      <c r="E9" s="557"/>
      <c r="F9" s="557"/>
      <c r="G9" s="557"/>
      <c r="H9" s="557"/>
      <c r="I9" s="557"/>
      <c r="J9" s="69">
        <v>0.2</v>
      </c>
      <c r="K9" s="558">
        <f>K8*J9</f>
        <v>241878703.37092984</v>
      </c>
      <c r="L9" s="559"/>
    </row>
    <row r="10" spans="2:12" ht="21" customHeight="1">
      <c r="B10" s="560" t="s">
        <v>29</v>
      </c>
      <c r="C10" s="561"/>
      <c r="D10" s="561"/>
      <c r="E10" s="561"/>
      <c r="F10" s="561"/>
      <c r="G10" s="561"/>
      <c r="H10" s="561"/>
      <c r="I10" s="561"/>
      <c r="J10" s="54"/>
      <c r="K10" s="562">
        <f>K17</f>
        <v>0</v>
      </c>
      <c r="L10" s="563"/>
    </row>
    <row r="11" spans="2:12" ht="21" customHeight="1">
      <c r="B11" s="567" t="s">
        <v>30</v>
      </c>
      <c r="C11" s="568"/>
      <c r="D11" s="568"/>
      <c r="E11" s="568"/>
      <c r="F11" s="568"/>
      <c r="G11" s="568"/>
      <c r="H11" s="568"/>
      <c r="I11" s="568"/>
      <c r="J11" s="53"/>
      <c r="K11" s="569">
        <f>SUM(K8:L10)</f>
        <v>1451272220.2255788</v>
      </c>
      <c r="L11" s="570"/>
    </row>
    <row r="12" spans="2:12" ht="16.5">
      <c r="B12" s="35"/>
      <c r="C12" s="48"/>
      <c r="D12" s="48"/>
      <c r="E12" s="33"/>
      <c r="F12" s="33"/>
      <c r="G12" s="33"/>
      <c r="H12" s="33"/>
      <c r="I12" s="33"/>
      <c r="J12" s="33"/>
      <c r="K12" s="33"/>
      <c r="L12" s="36"/>
    </row>
    <row r="13" spans="2:12" ht="16.5">
      <c r="B13" s="59" t="s">
        <v>31</v>
      </c>
      <c r="C13" s="42"/>
      <c r="D13" s="42"/>
      <c r="E13" s="33"/>
      <c r="F13" s="33"/>
      <c r="G13" s="33"/>
      <c r="H13" s="33"/>
      <c r="I13" s="33"/>
      <c r="J13" s="33"/>
      <c r="K13" s="33"/>
      <c r="L13" s="61" t="s">
        <v>18</v>
      </c>
    </row>
    <row r="14" spans="2:12" ht="17.25">
      <c r="B14" s="571" t="s">
        <v>32</v>
      </c>
      <c r="C14" s="572"/>
      <c r="D14" s="573" t="s">
        <v>33</v>
      </c>
      <c r="E14" s="573"/>
      <c r="F14" s="573"/>
      <c r="G14" s="573"/>
      <c r="H14" s="573"/>
      <c r="I14" s="573"/>
      <c r="J14" s="573"/>
      <c r="K14" s="574" t="s">
        <v>34</v>
      </c>
      <c r="L14" s="575"/>
    </row>
    <row r="15" spans="2:12" ht="34.5" customHeight="1">
      <c r="B15" s="576"/>
      <c r="C15" s="577"/>
      <c r="D15" s="578"/>
      <c r="E15" s="578"/>
      <c r="F15" s="578"/>
      <c r="G15" s="578"/>
      <c r="H15" s="578"/>
      <c r="I15" s="578"/>
      <c r="J15" s="578"/>
      <c r="K15" s="579"/>
      <c r="L15" s="580"/>
    </row>
    <row r="16" spans="2:12" ht="33.75" customHeight="1">
      <c r="B16" s="581"/>
      <c r="C16" s="582"/>
      <c r="D16" s="578"/>
      <c r="E16" s="578"/>
      <c r="F16" s="578"/>
      <c r="G16" s="578"/>
      <c r="H16" s="578"/>
      <c r="I16" s="578"/>
      <c r="J16" s="578"/>
      <c r="K16" s="583"/>
      <c r="L16" s="584"/>
    </row>
    <row r="17" spans="2:18" ht="16.5">
      <c r="B17" s="567" t="s">
        <v>35</v>
      </c>
      <c r="C17" s="568"/>
      <c r="D17" s="568"/>
      <c r="E17" s="568"/>
      <c r="F17" s="568"/>
      <c r="G17" s="568"/>
      <c r="H17" s="568"/>
      <c r="I17" s="568"/>
      <c r="J17" s="568"/>
      <c r="K17" s="585">
        <f>SUM(K15:L16)</f>
        <v>0</v>
      </c>
      <c r="L17" s="586"/>
    </row>
    <row r="18" spans="2:18" ht="16.5">
      <c r="B18" s="39"/>
      <c r="C18" s="33"/>
      <c r="D18" s="33"/>
      <c r="E18" s="33"/>
      <c r="F18" s="33"/>
      <c r="G18" s="33"/>
      <c r="H18" s="33"/>
      <c r="I18" s="33"/>
      <c r="J18" s="33"/>
      <c r="K18" s="33"/>
      <c r="L18" s="38"/>
    </row>
    <row r="19" spans="2:18" ht="16.5">
      <c r="B19" s="37" t="s">
        <v>36</v>
      </c>
      <c r="C19" s="42"/>
      <c r="D19" s="42"/>
      <c r="E19" s="40"/>
      <c r="F19" s="40"/>
      <c r="G19" s="40"/>
      <c r="H19" s="40"/>
      <c r="I19" s="40"/>
      <c r="J19" s="40"/>
      <c r="K19" s="33"/>
      <c r="L19" s="38"/>
    </row>
    <row r="20" spans="2:18" ht="16.5">
      <c r="B20" s="564" t="s">
        <v>37</v>
      </c>
      <c r="C20" s="565"/>
      <c r="D20" s="565" t="s">
        <v>38</v>
      </c>
      <c r="E20" s="565"/>
      <c r="F20" s="565"/>
      <c r="G20" s="565"/>
      <c r="H20" s="565"/>
      <c r="I20" s="565"/>
      <c r="J20" s="565"/>
      <c r="K20" s="547" t="s">
        <v>39</v>
      </c>
      <c r="L20" s="566"/>
    </row>
    <row r="21" spans="2:18" ht="45" customHeight="1">
      <c r="B21" s="587" t="s">
        <v>40</v>
      </c>
      <c r="C21" s="588"/>
      <c r="D21" s="589" t="str">
        <f>"= 0.4057 x (log e("&amp;B7&amp;") - 7.1978)^2 + 0.8878
   (단, 500FP 미만 1.28, 3,000FP 초과 1.153 적용)"</f>
        <v>= 0.4057 x (log e(1774.8) - 7.1978)^2 + 0.8878
   (단, 500FP 미만 1.28, 3,000FP 초과 1.153 적용)</v>
      </c>
      <c r="E21" s="590"/>
      <c r="F21" s="590"/>
      <c r="G21" s="590"/>
      <c r="H21" s="590"/>
      <c r="I21" s="590"/>
      <c r="J21" s="588"/>
      <c r="K21" s="591">
        <f>IF(B7&lt;500,1.28,IF(B7&gt;3000,1.153,0.4057*(LN(B7)-7.1978)^2+0.8878))</f>
        <v>0.92043992917183881</v>
      </c>
      <c r="L21" s="592"/>
    </row>
    <row r="22" spans="2:18" ht="45" customHeight="1">
      <c r="B22" s="587" t="s">
        <v>24</v>
      </c>
      <c r="C22" s="588"/>
      <c r="D22" s="593" t="s">
        <v>1424</v>
      </c>
      <c r="E22" s="594"/>
      <c r="F22" s="594"/>
      <c r="G22" s="594"/>
      <c r="H22" s="594"/>
      <c r="I22" s="594"/>
      <c r="J22" s="595"/>
      <c r="K22" s="596">
        <f>VLOOKUP(D22,N22:O26,2,1)</f>
        <v>1</v>
      </c>
      <c r="L22" s="597"/>
      <c r="N22" s="70" t="s">
        <v>41</v>
      </c>
      <c r="O22" s="71">
        <v>0.88</v>
      </c>
      <c r="P22" s="70"/>
      <c r="Q22" s="70"/>
      <c r="R22" s="70"/>
    </row>
    <row r="23" spans="2:18" ht="45" customHeight="1">
      <c r="B23" s="587" t="s">
        <v>42</v>
      </c>
      <c r="C23" s="588"/>
      <c r="D23" s="593" t="s">
        <v>43</v>
      </c>
      <c r="E23" s="594"/>
      <c r="F23" s="594"/>
      <c r="G23" s="594"/>
      <c r="H23" s="594"/>
      <c r="I23" s="594"/>
      <c r="J23" s="595"/>
      <c r="K23" s="596">
        <f>VLOOKUP(D23,N27:O31,2,1)</f>
        <v>1.05</v>
      </c>
      <c r="L23" s="597"/>
      <c r="N23" s="70" t="s">
        <v>44</v>
      </c>
      <c r="O23" s="71">
        <v>0.94</v>
      </c>
      <c r="P23" s="70"/>
      <c r="Q23" s="70"/>
      <c r="R23" s="70"/>
    </row>
    <row r="24" spans="2:18" ht="45" customHeight="1">
      <c r="B24" s="587" t="s">
        <v>69</v>
      </c>
      <c r="C24" s="588"/>
      <c r="D24" s="593" t="s">
        <v>85</v>
      </c>
      <c r="E24" s="594"/>
      <c r="F24" s="594"/>
      <c r="G24" s="594"/>
      <c r="H24" s="594"/>
      <c r="I24" s="594"/>
      <c r="J24" s="595"/>
      <c r="K24" s="596">
        <f>VLOOKUP(D24,N32:O36,2,1)</f>
        <v>1.1299999999999999</v>
      </c>
      <c r="L24" s="597"/>
      <c r="N24" s="70" t="s">
        <v>45</v>
      </c>
      <c r="O24" s="71">
        <v>1</v>
      </c>
      <c r="P24" s="70"/>
      <c r="Q24" s="70"/>
      <c r="R24" s="70"/>
    </row>
    <row r="25" spans="2:18" ht="45" customHeight="1">
      <c r="B25" s="587" t="s">
        <v>46</v>
      </c>
      <c r="C25" s="588"/>
      <c r="D25" s="593" t="s">
        <v>89</v>
      </c>
      <c r="E25" s="594"/>
      <c r="F25" s="594"/>
      <c r="G25" s="594"/>
      <c r="H25" s="594"/>
      <c r="I25" s="594"/>
      <c r="J25" s="595"/>
      <c r="K25" s="596">
        <f>VLOOKUP(D25,N37:O41,2,1)</f>
        <v>1.03</v>
      </c>
      <c r="L25" s="597"/>
      <c r="N25" s="70" t="s">
        <v>47</v>
      </c>
      <c r="O25" s="71">
        <v>1.06</v>
      </c>
      <c r="P25" s="70"/>
      <c r="Q25" s="70"/>
      <c r="R25" s="70"/>
    </row>
    <row r="26" spans="2:18" ht="13.5" customHeight="1">
      <c r="B26" s="5"/>
      <c r="C26" s="6"/>
      <c r="D26" s="6"/>
      <c r="E26" s="6"/>
      <c r="F26" s="6"/>
      <c r="G26" s="6"/>
      <c r="H26" s="6"/>
      <c r="I26" s="6"/>
      <c r="J26" s="6"/>
      <c r="K26" s="7"/>
      <c r="L26" s="8"/>
      <c r="N26" s="70" t="s">
        <v>48</v>
      </c>
      <c r="O26" s="71">
        <v>1.1200000000000001</v>
      </c>
      <c r="P26" s="70"/>
      <c r="Q26" s="70"/>
      <c r="R26" s="70"/>
    </row>
    <row r="27" spans="2:18" ht="13.5" customHeight="1">
      <c r="B27" s="4" t="s">
        <v>49</v>
      </c>
      <c r="C27" s="49"/>
      <c r="D27" s="49"/>
      <c r="L27" s="9"/>
      <c r="N27" s="70" t="s">
        <v>50</v>
      </c>
      <c r="O27" s="71">
        <v>0.91</v>
      </c>
      <c r="P27" s="70"/>
      <c r="Q27" s="70"/>
      <c r="R27" s="70"/>
    </row>
    <row r="28" spans="2:18" ht="14.25" customHeight="1">
      <c r="B28" s="10" t="s">
        <v>32</v>
      </c>
      <c r="C28" s="50"/>
      <c r="D28" s="50"/>
      <c r="E28" s="1" t="s">
        <v>0</v>
      </c>
      <c r="F28" s="1" t="s">
        <v>1</v>
      </c>
      <c r="G28" s="1" t="s">
        <v>2</v>
      </c>
      <c r="H28" s="1" t="s">
        <v>3</v>
      </c>
      <c r="I28" s="1" t="s">
        <v>4</v>
      </c>
      <c r="J28" s="601" t="s">
        <v>5</v>
      </c>
      <c r="K28" s="602"/>
      <c r="L28" s="603"/>
      <c r="N28" s="70" t="s">
        <v>51</v>
      </c>
      <c r="O28" s="71">
        <v>0.95</v>
      </c>
      <c r="P28" s="70"/>
      <c r="Q28" s="70"/>
      <c r="R28" s="70"/>
    </row>
    <row r="29" spans="2:18" ht="14.25" customHeight="1">
      <c r="B29" s="11" t="s">
        <v>52</v>
      </c>
      <c r="C29" s="51"/>
      <c r="D29" s="51"/>
      <c r="E29" s="2">
        <f>COUNTIF('2-1.FP산정(간이법)'!$F$5:$F10634,"ILF")</f>
        <v>21</v>
      </c>
      <c r="F29" s="2">
        <f>COUNTIF('2-1.FP산정(간이법)'!$F$5:$F10634,"EIF")</f>
        <v>6</v>
      </c>
      <c r="G29" s="2">
        <f>COUNTIF('2-1.FP산정(간이법)'!$F$5:$F10634,"EI")</f>
        <v>106</v>
      </c>
      <c r="H29" s="2">
        <f>COUNTIF('2-1.FP산정(간이법)'!$F$5:$F10634,"EO")</f>
        <v>206</v>
      </c>
      <c r="I29" s="2">
        <f>COUNTIF('2-1.FP산정(간이법)'!$F$5:$F10634,"EQ")</f>
        <v>23</v>
      </c>
      <c r="J29" s="604">
        <f>SUM(E29:I29)</f>
        <v>362</v>
      </c>
      <c r="K29" s="605"/>
      <c r="L29" s="606"/>
      <c r="N29" s="70" t="s">
        <v>53</v>
      </c>
      <c r="O29" s="71">
        <v>1</v>
      </c>
      <c r="P29" s="70"/>
      <c r="Q29" s="70"/>
      <c r="R29" s="70"/>
    </row>
    <row r="30" spans="2:18" ht="14.25" customHeight="1">
      <c r="B30" s="11" t="s">
        <v>54</v>
      </c>
      <c r="C30" s="51"/>
      <c r="D30" s="51"/>
      <c r="E30" s="3">
        <f>SUMIF('2-1.FP산정(간이법)'!$F$5:$F10634,"ILF",'2-1.FP산정(간이법)'!$G$5:$G10634)</f>
        <v>157.5</v>
      </c>
      <c r="F30" s="3">
        <f>SUMIF('2-1.FP산정(간이법)'!$F$5:$F10634,"EIF",'2-1.FP산정(간이법)'!$G$5:$G10634)</f>
        <v>32.4</v>
      </c>
      <c r="G30" s="3">
        <f>SUMIF('2-1.FP산정(간이법)'!$F$5:$F10634,"EI",'2-1.FP산정(간이법)'!$G$5:$G10634)</f>
        <v>424</v>
      </c>
      <c r="H30" s="3">
        <f>SUMIF('2-1.FP산정(간이법)'!$F$5:$F10634,"EO",'2-1.FP산정(간이법)'!$G$5:$G10634)</f>
        <v>1071.2000000000041</v>
      </c>
      <c r="I30" s="3">
        <f>SUMIF('2-1.FP산정(간이법)'!$F$5:$F10634,"EQ",'2-1.FP산정(간이법)'!$G$5:$G10634)</f>
        <v>89.700000000000017</v>
      </c>
      <c r="J30" s="607">
        <f>SUM(E30:I30)</f>
        <v>1774.800000000004</v>
      </c>
      <c r="K30" s="608"/>
      <c r="L30" s="609"/>
      <c r="N30" s="70" t="s">
        <v>43</v>
      </c>
      <c r="O30" s="71">
        <v>1.05</v>
      </c>
      <c r="P30" s="70"/>
      <c r="Q30" s="70"/>
      <c r="R30" s="70"/>
    </row>
    <row r="31" spans="2:18" ht="14.25" customHeight="1">
      <c r="B31" s="62" t="s">
        <v>55</v>
      </c>
      <c r="C31" s="52"/>
      <c r="D31" s="52"/>
      <c r="E31" s="72">
        <f>IF($J$30&gt;0,E30/$J$30,"-")</f>
        <v>8.874239350912759E-2</v>
      </c>
      <c r="F31" s="72">
        <f t="shared" ref="F31:I31" si="0">IF($J$30&gt;0,F30/$J$30,"-")</f>
        <v>1.8255578093306246E-2</v>
      </c>
      <c r="G31" s="72">
        <f t="shared" si="0"/>
        <v>0.23890015776425458</v>
      </c>
      <c r="H31" s="72">
        <f t="shared" si="0"/>
        <v>0.60356096461573228</v>
      </c>
      <c r="I31" s="72">
        <f t="shared" si="0"/>
        <v>5.0540906017579337E-2</v>
      </c>
      <c r="J31" s="598">
        <f t="shared" ref="J31" si="1">SUM(E31:I31)</f>
        <v>1</v>
      </c>
      <c r="K31" s="599"/>
      <c r="L31" s="600"/>
      <c r="N31" s="70" t="s">
        <v>56</v>
      </c>
      <c r="O31" s="71">
        <v>1.0900000000000001</v>
      </c>
      <c r="P31" s="70"/>
      <c r="Q31" s="70"/>
      <c r="R31" s="70"/>
    </row>
    <row r="32" spans="2:18" ht="13.5" customHeight="1" thickBot="1">
      <c r="B32" s="58"/>
      <c r="C32" s="13"/>
      <c r="D32" s="13"/>
      <c r="E32" s="13"/>
      <c r="F32" s="13"/>
      <c r="G32" s="13"/>
      <c r="H32" s="13"/>
      <c r="I32" s="13"/>
      <c r="J32" s="13"/>
      <c r="K32" s="13"/>
      <c r="L32" s="14"/>
      <c r="N32" s="78" t="s">
        <v>82</v>
      </c>
      <c r="O32" s="71">
        <v>0.94</v>
      </c>
      <c r="P32" s="70"/>
      <c r="Q32" s="70"/>
      <c r="R32" s="70"/>
    </row>
    <row r="33" spans="14:18" ht="13.5" customHeight="1">
      <c r="N33" s="78" t="s">
        <v>83</v>
      </c>
      <c r="O33" s="71">
        <v>1</v>
      </c>
      <c r="P33" s="70"/>
      <c r="Q33" s="70"/>
      <c r="R33" s="70"/>
    </row>
    <row r="34" spans="14:18" ht="13.5" customHeight="1">
      <c r="N34" s="78" t="s">
        <v>84</v>
      </c>
      <c r="O34" s="71">
        <v>1.06</v>
      </c>
      <c r="P34" s="70"/>
      <c r="Q34" s="70"/>
      <c r="R34" s="70"/>
    </row>
    <row r="35" spans="14:18" ht="13.5" customHeight="1">
      <c r="N35" s="78" t="s">
        <v>85</v>
      </c>
      <c r="O35" s="71">
        <v>1.1299999999999999</v>
      </c>
      <c r="P35" s="70"/>
      <c r="Q35" s="70"/>
      <c r="R35" s="70"/>
    </row>
    <row r="36" spans="14:18" ht="13.5" customHeight="1">
      <c r="N36" s="78" t="s">
        <v>86</v>
      </c>
      <c r="O36" s="71">
        <v>1.19</v>
      </c>
      <c r="P36" s="70"/>
      <c r="Q36" s="70"/>
      <c r="R36" s="70"/>
    </row>
    <row r="37" spans="14:18" ht="13.5" customHeight="1">
      <c r="N37" s="78" t="s">
        <v>87</v>
      </c>
      <c r="O37" s="71">
        <v>0.97</v>
      </c>
      <c r="P37" s="70"/>
      <c r="Q37" s="70"/>
      <c r="R37" s="70"/>
    </row>
    <row r="38" spans="14:18" ht="13.5" customHeight="1">
      <c r="N38" s="78" t="s">
        <v>88</v>
      </c>
      <c r="O38" s="71">
        <v>1</v>
      </c>
      <c r="P38" s="70"/>
      <c r="Q38" s="70"/>
      <c r="R38" s="70"/>
    </row>
    <row r="39" spans="14:18" ht="13.5" customHeight="1">
      <c r="N39" s="78" t="s">
        <v>89</v>
      </c>
      <c r="O39" s="71">
        <v>1.03</v>
      </c>
      <c r="P39" s="70"/>
      <c r="Q39" s="70"/>
      <c r="R39" s="70"/>
    </row>
    <row r="40" spans="14:18" ht="13.5" customHeight="1">
      <c r="N40" s="78" t="s">
        <v>90</v>
      </c>
      <c r="O40" s="71">
        <v>1.06</v>
      </c>
      <c r="P40" s="70"/>
      <c r="Q40" s="70"/>
      <c r="R40" s="70"/>
    </row>
    <row r="41" spans="14:18" ht="13.5" customHeight="1">
      <c r="N41" s="78" t="s">
        <v>91</v>
      </c>
      <c r="O41" s="71">
        <v>1.08</v>
      </c>
      <c r="P41" s="70"/>
      <c r="Q41" s="70"/>
      <c r="R41" s="70"/>
    </row>
    <row r="43" spans="14:18" ht="24.95" customHeight="1"/>
    <row r="44" spans="14:18" ht="24.95" customHeight="1"/>
    <row r="45" spans="14:18" ht="24.95" customHeight="1"/>
    <row r="46" spans="14:18" ht="24.95" customHeight="1"/>
  </sheetData>
  <mergeCells count="49">
    <mergeCell ref="B7:C7"/>
    <mergeCell ref="D7:E7"/>
    <mergeCell ref="K7:L7"/>
    <mergeCell ref="B1:L1"/>
    <mergeCell ref="B5:C6"/>
    <mergeCell ref="D5:E6"/>
    <mergeCell ref="F5:J5"/>
    <mergeCell ref="K5:L6"/>
    <mergeCell ref="B8:I8"/>
    <mergeCell ref="K8:L8"/>
    <mergeCell ref="B9:I9"/>
    <mergeCell ref="K9:L9"/>
    <mergeCell ref="B10:I10"/>
    <mergeCell ref="K10:L10"/>
    <mergeCell ref="B20:C20"/>
    <mergeCell ref="D20:J20"/>
    <mergeCell ref="K20:L20"/>
    <mergeCell ref="B11:I11"/>
    <mergeCell ref="K11:L11"/>
    <mergeCell ref="B14:C14"/>
    <mergeCell ref="D14:J14"/>
    <mergeCell ref="K14:L14"/>
    <mergeCell ref="B15:C15"/>
    <mergeCell ref="D15:J15"/>
    <mergeCell ref="K15:L15"/>
    <mergeCell ref="B16:C16"/>
    <mergeCell ref="D16:J16"/>
    <mergeCell ref="K16:L16"/>
    <mergeCell ref="B17:J17"/>
    <mergeCell ref="K17:L17"/>
    <mergeCell ref="B21:C21"/>
    <mergeCell ref="D21:J21"/>
    <mergeCell ref="K21:L21"/>
    <mergeCell ref="B22:C22"/>
    <mergeCell ref="D22:J22"/>
    <mergeCell ref="K22:L22"/>
    <mergeCell ref="B23:C23"/>
    <mergeCell ref="D23:J23"/>
    <mergeCell ref="K23:L23"/>
    <mergeCell ref="B24:C24"/>
    <mergeCell ref="D24:J24"/>
    <mergeCell ref="K24:L24"/>
    <mergeCell ref="J31:L31"/>
    <mergeCell ref="B25:C25"/>
    <mergeCell ref="D25:J25"/>
    <mergeCell ref="K25:L25"/>
    <mergeCell ref="J28:L28"/>
    <mergeCell ref="J29:L29"/>
    <mergeCell ref="J30:L30"/>
  </mergeCells>
  <phoneticPr fontId="6" type="noConversion"/>
  <dataValidations count="4">
    <dataValidation type="list" allowBlank="1" showInputMessage="1" showErrorMessage="1" sqref="D25:J25">
      <formula1>$N$37:$N$41</formula1>
    </dataValidation>
    <dataValidation type="list" allowBlank="1" showInputMessage="1" showErrorMessage="1" sqref="D24:J24">
      <formula1>$N$32:$N$36</formula1>
    </dataValidation>
    <dataValidation type="list" allowBlank="1" showInputMessage="1" showErrorMessage="1" sqref="D23:J23">
      <formula1>$N$27:$N$31</formula1>
    </dataValidation>
    <dataValidation type="list" allowBlank="1" showInputMessage="1" showErrorMessage="1" sqref="D22:J22">
      <formula1>$N$22:$N$26</formula1>
    </dataValidation>
  </dataValidations>
  <pageMargins left="0.7" right="0.7" top="0.75" bottom="0.75" header="0.3" footer="0.3"/>
  <pageSetup paperSize="9"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484"/>
  <sheetViews>
    <sheetView showGridLines="0" showZeros="0" zoomScale="115" zoomScaleNormal="115" zoomScaleSheetLayoutView="100" workbookViewId="0">
      <selection activeCell="B1" sqref="B1"/>
    </sheetView>
  </sheetViews>
  <sheetFormatPr defaultColWidth="9" defaultRowHeight="13.5"/>
  <cols>
    <col min="1" max="1" width="5.25" style="30" customWidth="1"/>
    <col min="2" max="2" width="30.5" style="16" customWidth="1"/>
    <col min="3" max="3" width="28.625" style="16" bestFit="1" customWidth="1"/>
    <col min="4" max="4" width="44" style="16" bestFit="1" customWidth="1"/>
    <col min="5" max="5" width="45.625" style="16" customWidth="1"/>
    <col min="6" max="6" width="9.375" style="30" customWidth="1"/>
    <col min="7" max="7" width="9.375" style="16" customWidth="1"/>
    <col min="8" max="8" width="26.125" style="16" customWidth="1"/>
    <col min="9" max="16384" width="9" style="16"/>
  </cols>
  <sheetData>
    <row r="1" spans="1:11" ht="17.25">
      <c r="B1" s="18" t="s">
        <v>93</v>
      </c>
      <c r="C1" s="18"/>
      <c r="D1" s="18"/>
      <c r="E1" s="18"/>
      <c r="F1" s="18"/>
      <c r="G1" s="18"/>
      <c r="H1" s="18"/>
      <c r="I1" s="15"/>
      <c r="J1" s="15"/>
      <c r="K1" s="15"/>
    </row>
    <row r="2" spans="1:11" ht="17.25">
      <c r="B2" s="18"/>
      <c r="C2" s="18"/>
      <c r="D2" s="18"/>
      <c r="E2" s="18"/>
      <c r="F2" s="18"/>
      <c r="G2" s="18"/>
      <c r="H2" s="18"/>
      <c r="I2" s="15"/>
      <c r="J2" s="15"/>
      <c r="K2" s="15"/>
    </row>
    <row r="3" spans="1:11" ht="48" customHeight="1">
      <c r="B3" s="612" t="s">
        <v>7</v>
      </c>
      <c r="C3" s="613"/>
      <c r="D3" s="613"/>
      <c r="E3" s="614"/>
      <c r="F3" s="60" t="s">
        <v>6</v>
      </c>
      <c r="G3" s="56" t="s">
        <v>14</v>
      </c>
      <c r="H3" s="610" t="s">
        <v>13</v>
      </c>
      <c r="I3" s="15"/>
      <c r="J3" s="15"/>
      <c r="K3" s="15"/>
    </row>
    <row r="4" spans="1:11" ht="16.5">
      <c r="B4" s="22" t="s">
        <v>8</v>
      </c>
      <c r="C4" s="19" t="s">
        <v>9</v>
      </c>
      <c r="D4" s="19" t="s">
        <v>10</v>
      </c>
      <c r="E4" s="20" t="s">
        <v>11</v>
      </c>
      <c r="F4" s="21" t="s">
        <v>12</v>
      </c>
      <c r="G4" s="23" t="s">
        <v>15</v>
      </c>
      <c r="H4" s="611"/>
      <c r="I4" s="15"/>
      <c r="J4" s="15"/>
      <c r="K4" s="15"/>
    </row>
    <row r="5" spans="1:11" s="17" customFormat="1" ht="24" customHeight="1">
      <c r="A5" s="100"/>
      <c r="B5" s="266" t="s">
        <v>1169</v>
      </c>
      <c r="C5" s="267"/>
      <c r="D5" s="268"/>
      <c r="E5" s="268"/>
      <c r="F5" s="268"/>
      <c r="G5" s="269" t="str">
        <f t="shared" ref="G5:G122" si="0">IF(F5="","",IF(F5="EI",4,IF(F5="EO",5.2,IF(F5="EQ",3.9,IF(F5="ILF",7.5,IF(F5="EIF",5.4))))))</f>
        <v/>
      </c>
      <c r="H5" s="270"/>
    </row>
    <row r="6" spans="1:11">
      <c r="B6" s="246" t="s">
        <v>1318</v>
      </c>
      <c r="C6" s="247" t="s">
        <v>1319</v>
      </c>
      <c r="D6" s="247" t="s">
        <v>1320</v>
      </c>
      <c r="E6" s="248"/>
      <c r="F6" s="249" t="s">
        <v>1</v>
      </c>
      <c r="G6" s="28">
        <f t="shared" ref="G6:G24" si="1">IF(F6="","",IF(F6="EI",4,IF(F6="EO",5.2,IF(F6="EQ",3.9,IF(F6="ILF",7.5,IF(F6="EIF",5.4))))))</f>
        <v>5.4</v>
      </c>
      <c r="H6" s="31"/>
    </row>
    <row r="7" spans="1:11">
      <c r="B7" s="250"/>
      <c r="C7" s="247" t="s">
        <v>1321</v>
      </c>
      <c r="D7" s="247" t="s">
        <v>1322</v>
      </c>
      <c r="E7" s="248"/>
      <c r="F7" s="249" t="s">
        <v>1</v>
      </c>
      <c r="G7" s="28">
        <f t="shared" si="1"/>
        <v>5.4</v>
      </c>
      <c r="H7" s="31"/>
    </row>
    <row r="8" spans="1:11">
      <c r="B8" s="250"/>
      <c r="C8" s="247" t="s">
        <v>1323</v>
      </c>
      <c r="D8" s="247" t="s">
        <v>1324</v>
      </c>
      <c r="E8" s="248"/>
      <c r="F8" s="249" t="s">
        <v>1</v>
      </c>
      <c r="G8" s="28">
        <f t="shared" si="1"/>
        <v>5.4</v>
      </c>
      <c r="H8" s="31"/>
    </row>
    <row r="9" spans="1:11">
      <c r="B9" s="250"/>
      <c r="C9" s="247" t="s">
        <v>1325</v>
      </c>
      <c r="D9" s="247" t="s">
        <v>1326</v>
      </c>
      <c r="E9" s="248"/>
      <c r="F9" s="249" t="s">
        <v>1</v>
      </c>
      <c r="G9" s="28">
        <f t="shared" si="1"/>
        <v>5.4</v>
      </c>
      <c r="H9" s="31"/>
    </row>
    <row r="10" spans="1:11">
      <c r="B10" s="251"/>
      <c r="C10" s="247" t="s">
        <v>1327</v>
      </c>
      <c r="D10" s="247" t="s">
        <v>1328</v>
      </c>
      <c r="E10" s="248"/>
      <c r="F10" s="249" t="s">
        <v>1</v>
      </c>
      <c r="G10" s="28">
        <f t="shared" si="1"/>
        <v>5.4</v>
      </c>
      <c r="H10" s="31"/>
    </row>
    <row r="11" spans="1:11">
      <c r="B11" s="246" t="s">
        <v>1329</v>
      </c>
      <c r="C11" s="252" t="s">
        <v>1330</v>
      </c>
      <c r="D11" s="253" t="s">
        <v>1331</v>
      </c>
      <c r="E11" s="248"/>
      <c r="F11" s="26" t="s">
        <v>3</v>
      </c>
      <c r="G11" s="28">
        <f t="shared" si="1"/>
        <v>5.2</v>
      </c>
      <c r="H11" s="31"/>
    </row>
    <row r="12" spans="1:11">
      <c r="B12" s="250"/>
      <c r="C12" s="252" t="s">
        <v>1332</v>
      </c>
      <c r="D12" s="253" t="s">
        <v>1333</v>
      </c>
      <c r="E12" s="248"/>
      <c r="F12" s="26" t="s">
        <v>3</v>
      </c>
      <c r="G12" s="28">
        <f t="shared" si="1"/>
        <v>5.2</v>
      </c>
      <c r="H12" s="31"/>
    </row>
    <row r="13" spans="1:11">
      <c r="B13" s="250"/>
      <c r="C13" s="252" t="s">
        <v>1334</v>
      </c>
      <c r="D13" s="253" t="s">
        <v>1335</v>
      </c>
      <c r="E13" s="248"/>
      <c r="F13" s="26" t="s">
        <v>3</v>
      </c>
      <c r="G13" s="28">
        <f t="shared" si="1"/>
        <v>5.2</v>
      </c>
      <c r="H13" s="31"/>
    </row>
    <row r="14" spans="1:11">
      <c r="B14" s="250"/>
      <c r="C14" s="252" t="s">
        <v>1336</v>
      </c>
      <c r="D14" s="253" t="s">
        <v>1337</v>
      </c>
      <c r="E14" s="248"/>
      <c r="F14" s="26" t="s">
        <v>3</v>
      </c>
      <c r="G14" s="28">
        <f t="shared" si="1"/>
        <v>5.2</v>
      </c>
      <c r="H14" s="31"/>
    </row>
    <row r="15" spans="1:11">
      <c r="B15" s="251"/>
      <c r="C15" s="252" t="s">
        <v>1338</v>
      </c>
      <c r="D15" s="253" t="s">
        <v>1339</v>
      </c>
      <c r="E15" s="248"/>
      <c r="F15" s="26" t="s">
        <v>1</v>
      </c>
      <c r="G15" s="28">
        <f t="shared" si="1"/>
        <v>5.4</v>
      </c>
      <c r="H15" s="31"/>
    </row>
    <row r="16" spans="1:11" ht="27">
      <c r="B16" s="254" t="s">
        <v>1340</v>
      </c>
      <c r="C16" s="255" t="s">
        <v>1341</v>
      </c>
      <c r="D16" s="255" t="s">
        <v>1342</v>
      </c>
      <c r="E16" s="248"/>
      <c r="F16" s="26" t="s">
        <v>3</v>
      </c>
      <c r="G16" s="28">
        <f t="shared" si="1"/>
        <v>5.2</v>
      </c>
      <c r="H16" s="31"/>
    </row>
    <row r="17" spans="2:8" ht="27">
      <c r="B17" s="256"/>
      <c r="C17" s="253" t="s">
        <v>1343</v>
      </c>
      <c r="D17" s="253" t="s">
        <v>1344</v>
      </c>
      <c r="E17" s="248"/>
      <c r="F17" s="26" t="s">
        <v>3</v>
      </c>
      <c r="G17" s="28">
        <f t="shared" si="1"/>
        <v>5.2</v>
      </c>
      <c r="H17" s="31"/>
    </row>
    <row r="18" spans="2:8">
      <c r="B18" s="256"/>
      <c r="C18" s="253" t="s">
        <v>1345</v>
      </c>
      <c r="D18" s="253" t="s">
        <v>1346</v>
      </c>
      <c r="E18" s="248"/>
      <c r="F18" s="26" t="s">
        <v>2</v>
      </c>
      <c r="G18" s="28">
        <f t="shared" si="1"/>
        <v>4</v>
      </c>
      <c r="H18" s="31"/>
    </row>
    <row r="19" spans="2:8">
      <c r="B19" s="256"/>
      <c r="C19" s="253" t="s">
        <v>1347</v>
      </c>
      <c r="D19" s="253" t="s">
        <v>1348</v>
      </c>
      <c r="E19" s="248"/>
      <c r="F19" s="26" t="s">
        <v>3</v>
      </c>
      <c r="G19" s="28">
        <f t="shared" si="1"/>
        <v>5.2</v>
      </c>
      <c r="H19" s="31"/>
    </row>
    <row r="20" spans="2:8">
      <c r="B20" s="256"/>
      <c r="C20" s="253" t="s">
        <v>1349</v>
      </c>
      <c r="D20" s="253" t="s">
        <v>1350</v>
      </c>
      <c r="E20" s="248"/>
      <c r="F20" s="26" t="s">
        <v>3</v>
      </c>
      <c r="G20" s="28">
        <f t="shared" si="1"/>
        <v>5.2</v>
      </c>
      <c r="H20" s="31"/>
    </row>
    <row r="21" spans="2:8">
      <c r="B21" s="255"/>
      <c r="C21" s="253" t="s">
        <v>1351</v>
      </c>
      <c r="D21" s="90" t="s">
        <v>1352</v>
      </c>
      <c r="E21" s="248"/>
      <c r="F21" s="26" t="s">
        <v>3</v>
      </c>
      <c r="G21" s="28">
        <f t="shared" si="1"/>
        <v>5.2</v>
      </c>
      <c r="H21" s="31"/>
    </row>
    <row r="22" spans="2:8">
      <c r="B22" s="257" t="s">
        <v>1353</v>
      </c>
      <c r="C22" s="252" t="s">
        <v>1354</v>
      </c>
      <c r="D22" s="253" t="s">
        <v>1355</v>
      </c>
      <c r="E22" s="248"/>
      <c r="F22" s="26" t="s">
        <v>3</v>
      </c>
      <c r="G22" s="28">
        <f t="shared" si="1"/>
        <v>5.2</v>
      </c>
      <c r="H22" s="31"/>
    </row>
    <row r="23" spans="2:8">
      <c r="B23" s="258"/>
      <c r="C23" s="252" t="s">
        <v>1356</v>
      </c>
      <c r="D23" s="253" t="s">
        <v>1357</v>
      </c>
      <c r="E23" s="248"/>
      <c r="F23" s="26" t="s">
        <v>3</v>
      </c>
      <c r="G23" s="28">
        <f t="shared" si="1"/>
        <v>5.2</v>
      </c>
      <c r="H23" s="31"/>
    </row>
    <row r="24" spans="2:8">
      <c r="B24" s="258"/>
      <c r="C24" s="252" t="s">
        <v>1358</v>
      </c>
      <c r="D24" s="247" t="s">
        <v>1359</v>
      </c>
      <c r="E24" s="248"/>
      <c r="F24" s="26" t="s">
        <v>3</v>
      </c>
      <c r="G24" s="28">
        <f t="shared" si="1"/>
        <v>5.2</v>
      </c>
      <c r="H24" s="31"/>
    </row>
    <row r="25" spans="2:8">
      <c r="B25" s="259"/>
      <c r="C25" s="252" t="s">
        <v>1360</v>
      </c>
      <c r="D25" s="247" t="s">
        <v>1361</v>
      </c>
      <c r="E25" s="248"/>
      <c r="F25" s="26" t="s">
        <v>3</v>
      </c>
      <c r="G25" s="28">
        <f t="shared" ref="G25:G55" si="2">IF(F25="","",IF(F25="EI",4,IF(F25="EO",5.2,IF(F25="EQ",3.9,IF(F25="ILF",7.5,IF(F25="EIF",5.4))))))</f>
        <v>5.2</v>
      </c>
      <c r="H25" s="31"/>
    </row>
    <row r="26" spans="2:8">
      <c r="B26" s="254" t="s">
        <v>1362</v>
      </c>
      <c r="C26" s="253" t="s">
        <v>1363</v>
      </c>
      <c r="D26" s="247" t="s">
        <v>1364</v>
      </c>
      <c r="E26" s="248"/>
      <c r="F26" s="26" t="s">
        <v>3</v>
      </c>
      <c r="G26" s="28">
        <f t="shared" si="2"/>
        <v>5.2</v>
      </c>
      <c r="H26" s="31"/>
    </row>
    <row r="27" spans="2:8">
      <c r="B27" s="256"/>
      <c r="C27" s="253" t="s">
        <v>1365</v>
      </c>
      <c r="D27" s="247" t="s">
        <v>1366</v>
      </c>
      <c r="E27" s="248"/>
      <c r="F27" s="26" t="s">
        <v>3</v>
      </c>
      <c r="G27" s="28">
        <f t="shared" si="2"/>
        <v>5.2</v>
      </c>
      <c r="H27" s="31"/>
    </row>
    <row r="28" spans="2:8">
      <c r="B28" s="256"/>
      <c r="C28" s="254" t="s">
        <v>1367</v>
      </c>
      <c r="D28" s="247" t="s">
        <v>1368</v>
      </c>
      <c r="E28" s="248"/>
      <c r="F28" s="26" t="s">
        <v>3</v>
      </c>
      <c r="G28" s="28">
        <f t="shared" si="2"/>
        <v>5.2</v>
      </c>
      <c r="H28" s="31"/>
    </row>
    <row r="29" spans="2:8">
      <c r="B29" s="256"/>
      <c r="C29" s="255"/>
      <c r="D29" s="247" t="s">
        <v>1369</v>
      </c>
      <c r="E29" s="248"/>
      <c r="F29" s="26" t="s">
        <v>3</v>
      </c>
      <c r="G29" s="28">
        <f t="shared" si="2"/>
        <v>5.2</v>
      </c>
      <c r="H29" s="31"/>
    </row>
    <row r="30" spans="2:8">
      <c r="B30" s="255"/>
      <c r="C30" s="255" t="s">
        <v>1370</v>
      </c>
      <c r="D30" s="247" t="s">
        <v>1371</v>
      </c>
      <c r="E30" s="248"/>
      <c r="F30" s="26" t="s">
        <v>3</v>
      </c>
      <c r="G30" s="28">
        <f t="shared" si="2"/>
        <v>5.2</v>
      </c>
      <c r="H30" s="31"/>
    </row>
    <row r="31" spans="2:8">
      <c r="B31" s="254" t="s">
        <v>1372</v>
      </c>
      <c r="C31" s="260" t="s">
        <v>1373</v>
      </c>
      <c r="D31" s="260" t="s">
        <v>1374</v>
      </c>
      <c r="E31" s="248"/>
      <c r="F31" s="26" t="s">
        <v>2</v>
      </c>
      <c r="G31" s="28">
        <f t="shared" si="2"/>
        <v>4</v>
      </c>
      <c r="H31" s="31"/>
    </row>
    <row r="32" spans="2:8">
      <c r="B32" s="256"/>
      <c r="C32" s="260" t="s">
        <v>1375</v>
      </c>
      <c r="D32" s="260" t="s">
        <v>1376</v>
      </c>
      <c r="E32" s="248"/>
      <c r="F32" s="26" t="s">
        <v>2</v>
      </c>
      <c r="G32" s="28">
        <f t="shared" si="2"/>
        <v>4</v>
      </c>
      <c r="H32" s="31"/>
    </row>
    <row r="33" spans="2:8">
      <c r="B33" s="256"/>
      <c r="C33" s="260" t="s">
        <v>1377</v>
      </c>
      <c r="D33" s="260" t="s">
        <v>1378</v>
      </c>
      <c r="E33" s="248"/>
      <c r="F33" s="26" t="s">
        <v>3</v>
      </c>
      <c r="G33" s="28">
        <f t="shared" si="2"/>
        <v>5.2</v>
      </c>
      <c r="H33" s="31"/>
    </row>
    <row r="34" spans="2:8">
      <c r="B34" s="256"/>
      <c r="C34" s="260" t="s">
        <v>1379</v>
      </c>
      <c r="D34" s="260" t="s">
        <v>1380</v>
      </c>
      <c r="E34" s="248"/>
      <c r="F34" s="26" t="s">
        <v>2</v>
      </c>
      <c r="G34" s="28">
        <f t="shared" si="2"/>
        <v>4</v>
      </c>
      <c r="H34" s="31"/>
    </row>
    <row r="35" spans="2:8">
      <c r="B35" s="256"/>
      <c r="C35" s="260" t="s">
        <v>1381</v>
      </c>
      <c r="D35" s="260" t="s">
        <v>1382</v>
      </c>
      <c r="E35" s="248"/>
      <c r="F35" s="26" t="s">
        <v>3</v>
      </c>
      <c r="G35" s="28">
        <f t="shared" si="2"/>
        <v>5.2</v>
      </c>
      <c r="H35" s="31"/>
    </row>
    <row r="36" spans="2:8">
      <c r="B36" s="256"/>
      <c r="C36" s="260" t="s">
        <v>1383</v>
      </c>
      <c r="D36" s="260" t="s">
        <v>1384</v>
      </c>
      <c r="E36" s="248"/>
      <c r="F36" s="26" t="s">
        <v>2</v>
      </c>
      <c r="G36" s="28">
        <f t="shared" si="2"/>
        <v>4</v>
      </c>
      <c r="H36" s="31"/>
    </row>
    <row r="37" spans="2:8">
      <c r="B37" s="256"/>
      <c r="C37" s="260" t="s">
        <v>1385</v>
      </c>
      <c r="D37" s="260" t="s">
        <v>1386</v>
      </c>
      <c r="E37" s="248"/>
      <c r="F37" s="26" t="s">
        <v>4</v>
      </c>
      <c r="G37" s="28">
        <f t="shared" si="2"/>
        <v>3.9</v>
      </c>
      <c r="H37" s="31"/>
    </row>
    <row r="38" spans="2:8">
      <c r="B38" s="256"/>
      <c r="C38" s="255" t="s">
        <v>1387</v>
      </c>
      <c r="D38" s="247" t="s">
        <v>1388</v>
      </c>
      <c r="E38" s="248"/>
      <c r="F38" s="26" t="s">
        <v>1315</v>
      </c>
      <c r="G38" s="28">
        <f t="shared" si="2"/>
        <v>5.2</v>
      </c>
      <c r="H38" s="31"/>
    </row>
    <row r="39" spans="2:8">
      <c r="B39" s="256"/>
      <c r="C39" s="255" t="s">
        <v>1389</v>
      </c>
      <c r="D39" s="247" t="s">
        <v>1390</v>
      </c>
      <c r="E39" s="248"/>
      <c r="F39" s="26" t="s">
        <v>1315</v>
      </c>
      <c r="G39" s="28">
        <f t="shared" si="2"/>
        <v>5.2</v>
      </c>
      <c r="H39" s="31"/>
    </row>
    <row r="40" spans="2:8">
      <c r="B40" s="255"/>
      <c r="C40" s="255" t="s">
        <v>1391</v>
      </c>
      <c r="D40" s="247" t="s">
        <v>1392</v>
      </c>
      <c r="E40" s="248"/>
      <c r="F40" s="26" t="s">
        <v>1315</v>
      </c>
      <c r="G40" s="28">
        <f t="shared" si="2"/>
        <v>5.2</v>
      </c>
      <c r="H40" s="31"/>
    </row>
    <row r="41" spans="2:8">
      <c r="B41" s="254" t="s">
        <v>1393</v>
      </c>
      <c r="C41" s="255" t="s">
        <v>1394</v>
      </c>
      <c r="D41" s="247" t="s">
        <v>1395</v>
      </c>
      <c r="E41" s="248"/>
      <c r="F41" s="261" t="s">
        <v>3</v>
      </c>
      <c r="G41" s="28">
        <f t="shared" si="2"/>
        <v>5.2</v>
      </c>
      <c r="H41" s="31"/>
    </row>
    <row r="42" spans="2:8">
      <c r="B42" s="256"/>
      <c r="C42" s="253" t="s">
        <v>1396</v>
      </c>
      <c r="D42" s="247" t="s">
        <v>1397</v>
      </c>
      <c r="E42" s="248"/>
      <c r="F42" s="249" t="s">
        <v>3</v>
      </c>
      <c r="G42" s="28">
        <f t="shared" si="2"/>
        <v>5.2</v>
      </c>
      <c r="H42" s="31"/>
    </row>
    <row r="43" spans="2:8">
      <c r="B43" s="256"/>
      <c r="C43" s="253" t="s">
        <v>1398</v>
      </c>
      <c r="D43" s="247" t="s">
        <v>1399</v>
      </c>
      <c r="E43" s="248"/>
      <c r="F43" s="249" t="s">
        <v>3</v>
      </c>
      <c r="G43" s="28">
        <f t="shared" si="2"/>
        <v>5.2</v>
      </c>
      <c r="H43" s="31"/>
    </row>
    <row r="44" spans="2:8">
      <c r="B44" s="256"/>
      <c r="C44" s="253" t="s">
        <v>1400</v>
      </c>
      <c r="D44" s="247" t="s">
        <v>1401</v>
      </c>
      <c r="E44" s="248"/>
      <c r="F44" s="249" t="s">
        <v>3</v>
      </c>
      <c r="G44" s="28">
        <f t="shared" si="2"/>
        <v>5.2</v>
      </c>
      <c r="H44" s="31"/>
    </row>
    <row r="45" spans="2:8">
      <c r="B45" s="256"/>
      <c r="C45" s="253" t="s">
        <v>1402</v>
      </c>
      <c r="D45" s="247" t="s">
        <v>1403</v>
      </c>
      <c r="E45" s="248"/>
      <c r="F45" s="249" t="s">
        <v>3</v>
      </c>
      <c r="G45" s="28">
        <f t="shared" si="2"/>
        <v>5.2</v>
      </c>
      <c r="H45" s="31"/>
    </row>
    <row r="46" spans="2:8">
      <c r="B46" s="256"/>
      <c r="C46" s="254" t="s">
        <v>1404</v>
      </c>
      <c r="D46" s="246" t="s">
        <v>1405</v>
      </c>
      <c r="E46" s="248"/>
      <c r="F46" s="262" t="s">
        <v>3</v>
      </c>
      <c r="G46" s="28">
        <f t="shared" si="2"/>
        <v>5.2</v>
      </c>
      <c r="H46" s="31"/>
    </row>
    <row r="47" spans="2:8">
      <c r="B47" s="254" t="s">
        <v>1406</v>
      </c>
      <c r="C47" s="248" t="s">
        <v>1407</v>
      </c>
      <c r="D47" s="248" t="s">
        <v>1408</v>
      </c>
      <c r="E47" s="248"/>
      <c r="F47" s="26" t="s">
        <v>3</v>
      </c>
      <c r="G47" s="28">
        <f t="shared" si="2"/>
        <v>5.2</v>
      </c>
      <c r="H47" s="31"/>
    </row>
    <row r="48" spans="2:8">
      <c r="B48" s="256"/>
      <c r="C48" s="248" t="s">
        <v>1410</v>
      </c>
      <c r="D48" s="248" t="s">
        <v>1411</v>
      </c>
      <c r="E48" s="248"/>
      <c r="F48" s="26" t="s">
        <v>3</v>
      </c>
      <c r="G48" s="28">
        <f t="shared" si="2"/>
        <v>5.2</v>
      </c>
      <c r="H48" s="31"/>
    </row>
    <row r="49" spans="1:8">
      <c r="B49" s="256"/>
      <c r="C49" s="248" t="s">
        <v>1412</v>
      </c>
      <c r="D49" s="248" t="s">
        <v>1413</v>
      </c>
      <c r="E49" s="248"/>
      <c r="F49" s="26" t="s">
        <v>1315</v>
      </c>
      <c r="G49" s="28">
        <f t="shared" si="2"/>
        <v>5.2</v>
      </c>
      <c r="H49" s="31"/>
    </row>
    <row r="50" spans="1:8">
      <c r="B50" s="256"/>
      <c r="C50" s="248" t="s">
        <v>1414</v>
      </c>
      <c r="D50" s="248" t="s">
        <v>1415</v>
      </c>
      <c r="E50" s="248"/>
      <c r="F50" s="26" t="s">
        <v>1315</v>
      </c>
      <c r="G50" s="28">
        <f t="shared" si="2"/>
        <v>5.2</v>
      </c>
      <c r="H50" s="31"/>
    </row>
    <row r="51" spans="1:8">
      <c r="B51" s="256"/>
      <c r="C51" s="253" t="s">
        <v>1416</v>
      </c>
      <c r="D51" s="247" t="s">
        <v>1417</v>
      </c>
      <c r="E51" s="248"/>
      <c r="F51" s="26" t="s">
        <v>3</v>
      </c>
      <c r="G51" s="28">
        <f t="shared" si="2"/>
        <v>5.2</v>
      </c>
      <c r="H51" s="31"/>
    </row>
    <row r="52" spans="1:8">
      <c r="B52" s="256"/>
      <c r="C52" s="253"/>
      <c r="D52" s="247" t="s">
        <v>1418</v>
      </c>
      <c r="E52" s="248"/>
      <c r="F52" s="26" t="s">
        <v>3</v>
      </c>
      <c r="G52" s="28">
        <f t="shared" si="2"/>
        <v>5.2</v>
      </c>
      <c r="H52" s="31"/>
    </row>
    <row r="53" spans="1:8">
      <c r="B53" s="256"/>
      <c r="C53" s="253"/>
      <c r="D53" s="247" t="s">
        <v>1419</v>
      </c>
      <c r="E53" s="248"/>
      <c r="F53" s="26" t="s">
        <v>3</v>
      </c>
      <c r="G53" s="28">
        <f t="shared" si="2"/>
        <v>5.2</v>
      </c>
      <c r="H53" s="31"/>
    </row>
    <row r="54" spans="1:8">
      <c r="B54" s="256"/>
      <c r="C54" s="253" t="s">
        <v>1420</v>
      </c>
      <c r="D54" s="247" t="s">
        <v>1421</v>
      </c>
      <c r="E54" s="248"/>
      <c r="F54" s="26" t="s">
        <v>3</v>
      </c>
      <c r="G54" s="28">
        <f t="shared" si="2"/>
        <v>5.2</v>
      </c>
      <c r="H54" s="31"/>
    </row>
    <row r="55" spans="1:8">
      <c r="B55" s="255"/>
      <c r="C55" s="253" t="s">
        <v>1422</v>
      </c>
      <c r="D55" s="247" t="s">
        <v>1423</v>
      </c>
      <c r="E55" s="248"/>
      <c r="F55" s="26" t="s">
        <v>3</v>
      </c>
      <c r="G55" s="28">
        <f t="shared" si="2"/>
        <v>5.2</v>
      </c>
      <c r="H55" s="31"/>
    </row>
    <row r="56" spans="1:8" s="17" customFormat="1">
      <c r="A56" s="100"/>
      <c r="B56" s="248" t="s">
        <v>1170</v>
      </c>
      <c r="C56" s="248" t="s">
        <v>1171</v>
      </c>
      <c r="D56" s="263" t="s">
        <v>1172</v>
      </c>
      <c r="E56" s="248"/>
      <c r="F56" s="249" t="s">
        <v>3</v>
      </c>
      <c r="G56" s="28">
        <f t="shared" si="0"/>
        <v>5.2</v>
      </c>
      <c r="H56" s="31"/>
    </row>
    <row r="57" spans="1:8" s="17" customFormat="1">
      <c r="A57" s="100"/>
      <c r="B57" s="248"/>
      <c r="C57" s="248"/>
      <c r="D57" s="263" t="s">
        <v>1173</v>
      </c>
      <c r="E57" s="248"/>
      <c r="F57" s="26" t="s">
        <v>3</v>
      </c>
      <c r="G57" s="28">
        <f t="shared" si="0"/>
        <v>5.2</v>
      </c>
      <c r="H57" s="31"/>
    </row>
    <row r="58" spans="1:8" s="17" customFormat="1">
      <c r="A58" s="100"/>
      <c r="B58" s="248"/>
      <c r="C58" s="248"/>
      <c r="D58" s="263" t="s">
        <v>1174</v>
      </c>
      <c r="E58" s="248"/>
      <c r="F58" s="249" t="s">
        <v>0</v>
      </c>
      <c r="G58" s="28">
        <f t="shared" si="0"/>
        <v>7.5</v>
      </c>
      <c r="H58" s="31"/>
    </row>
    <row r="59" spans="1:8" s="17" customFormat="1">
      <c r="A59" s="100"/>
      <c r="B59" s="248"/>
      <c r="C59" s="248"/>
      <c r="D59" s="263" t="s">
        <v>1175</v>
      </c>
      <c r="E59" s="248"/>
      <c r="F59" s="26" t="s">
        <v>3</v>
      </c>
      <c r="G59" s="28">
        <f t="shared" si="0"/>
        <v>5.2</v>
      </c>
      <c r="H59" s="31"/>
    </row>
    <row r="60" spans="1:8" s="17" customFormat="1">
      <c r="A60" s="100"/>
      <c r="B60" s="248"/>
      <c r="C60" s="248" t="s">
        <v>1176</v>
      </c>
      <c r="D60" s="263" t="s">
        <v>1177</v>
      </c>
      <c r="E60" s="248"/>
      <c r="F60" s="26" t="s">
        <v>4</v>
      </c>
      <c r="G60" s="28">
        <f t="shared" si="0"/>
        <v>3.9</v>
      </c>
      <c r="H60" s="31"/>
    </row>
    <row r="61" spans="1:8" s="17" customFormat="1">
      <c r="A61" s="100"/>
      <c r="B61" s="248"/>
      <c r="C61" s="248"/>
      <c r="D61" s="263" t="s">
        <v>1179</v>
      </c>
      <c r="E61" s="248"/>
      <c r="F61" s="26" t="s">
        <v>4</v>
      </c>
      <c r="G61" s="28">
        <f t="shared" si="0"/>
        <v>3.9</v>
      </c>
      <c r="H61" s="31"/>
    </row>
    <row r="62" spans="1:8" s="17" customFormat="1">
      <c r="A62" s="100"/>
      <c r="B62" s="248"/>
      <c r="C62" s="248"/>
      <c r="D62" s="263" t="s">
        <v>1180</v>
      </c>
      <c r="E62" s="248"/>
      <c r="F62" s="26" t="s">
        <v>4</v>
      </c>
      <c r="G62" s="28">
        <f t="shared" si="0"/>
        <v>3.9</v>
      </c>
      <c r="H62" s="31"/>
    </row>
    <row r="63" spans="1:8" s="17" customFormat="1">
      <c r="A63" s="100"/>
      <c r="B63" s="248"/>
      <c r="C63" s="248"/>
      <c r="D63" s="263" t="s">
        <v>1181</v>
      </c>
      <c r="E63" s="248"/>
      <c r="F63" s="249" t="s">
        <v>2</v>
      </c>
      <c r="G63" s="28">
        <f t="shared" si="0"/>
        <v>4</v>
      </c>
      <c r="H63" s="31"/>
    </row>
    <row r="64" spans="1:8" s="17" customFormat="1">
      <c r="A64" s="100"/>
      <c r="B64" s="248"/>
      <c r="C64" s="248"/>
      <c r="D64" s="263" t="s">
        <v>1182</v>
      </c>
      <c r="E64" s="248"/>
      <c r="F64" s="26" t="s">
        <v>3</v>
      </c>
      <c r="G64" s="28">
        <f t="shared" si="0"/>
        <v>5.2</v>
      </c>
      <c r="H64" s="31"/>
    </row>
    <row r="65" spans="1:8" s="17" customFormat="1">
      <c r="A65" s="100"/>
      <c r="B65" s="248"/>
      <c r="C65" s="248"/>
      <c r="D65" s="263" t="s">
        <v>1183</v>
      </c>
      <c r="E65" s="248"/>
      <c r="F65" s="26" t="s">
        <v>3</v>
      </c>
      <c r="G65" s="28">
        <f t="shared" si="0"/>
        <v>5.2</v>
      </c>
      <c r="H65" s="31"/>
    </row>
    <row r="66" spans="1:8" s="17" customFormat="1">
      <c r="A66" s="100"/>
      <c r="B66" s="248"/>
      <c r="C66" s="248"/>
      <c r="D66" s="263" t="s">
        <v>1184</v>
      </c>
      <c r="E66" s="248"/>
      <c r="F66" s="26" t="s">
        <v>3</v>
      </c>
      <c r="G66" s="28">
        <f t="shared" si="0"/>
        <v>5.2</v>
      </c>
      <c r="H66" s="31"/>
    </row>
    <row r="67" spans="1:8" s="17" customFormat="1">
      <c r="A67" s="100"/>
      <c r="B67" s="248"/>
      <c r="C67" s="248"/>
      <c r="D67" s="263" t="s">
        <v>1185</v>
      </c>
      <c r="E67" s="248"/>
      <c r="F67" s="26" t="s">
        <v>2</v>
      </c>
      <c r="G67" s="28">
        <f t="shared" si="0"/>
        <v>4</v>
      </c>
      <c r="H67" s="31"/>
    </row>
    <row r="68" spans="1:8" s="17" customFormat="1">
      <c r="A68" s="100"/>
      <c r="B68" s="248"/>
      <c r="C68" s="248"/>
      <c r="D68" s="263" t="s">
        <v>1186</v>
      </c>
      <c r="E68" s="248"/>
      <c r="F68" s="26" t="s">
        <v>2</v>
      </c>
      <c r="G68" s="28">
        <f t="shared" si="0"/>
        <v>4</v>
      </c>
      <c r="H68" s="31"/>
    </row>
    <row r="69" spans="1:8" s="17" customFormat="1">
      <c r="A69" s="100"/>
      <c r="B69" s="248"/>
      <c r="C69" s="248"/>
      <c r="D69" s="263" t="s">
        <v>1187</v>
      </c>
      <c r="E69" s="248"/>
      <c r="F69" s="26" t="s">
        <v>3</v>
      </c>
      <c r="G69" s="28">
        <f t="shared" si="0"/>
        <v>5.2</v>
      </c>
      <c r="H69" s="31"/>
    </row>
    <row r="70" spans="1:8" s="17" customFormat="1">
      <c r="A70" s="100"/>
      <c r="B70" s="248"/>
      <c r="C70" s="248"/>
      <c r="D70" s="263" t="s">
        <v>1188</v>
      </c>
      <c r="E70" s="248"/>
      <c r="F70" s="249" t="s">
        <v>4</v>
      </c>
      <c r="G70" s="28">
        <f t="shared" si="0"/>
        <v>3.9</v>
      </c>
      <c r="H70" s="31"/>
    </row>
    <row r="71" spans="1:8" s="17" customFormat="1">
      <c r="A71" s="100"/>
      <c r="B71" s="248"/>
      <c r="C71" s="248"/>
      <c r="D71" s="263" t="s">
        <v>1189</v>
      </c>
      <c r="E71" s="248"/>
      <c r="F71" s="249" t="s">
        <v>4</v>
      </c>
      <c r="G71" s="28">
        <f t="shared" si="0"/>
        <v>3.9</v>
      </c>
      <c r="H71" s="31"/>
    </row>
    <row r="72" spans="1:8" s="17" customFormat="1">
      <c r="A72" s="100"/>
      <c r="B72" s="248"/>
      <c r="C72" s="248"/>
      <c r="D72" s="263" t="s">
        <v>1190</v>
      </c>
      <c r="E72" s="248"/>
      <c r="F72" s="26" t="s">
        <v>3</v>
      </c>
      <c r="G72" s="28">
        <f t="shared" si="0"/>
        <v>5.2</v>
      </c>
      <c r="H72" s="31"/>
    </row>
    <row r="73" spans="1:8" s="17" customFormat="1">
      <c r="A73" s="100"/>
      <c r="B73" s="248"/>
      <c r="C73" s="248"/>
      <c r="D73" s="263" t="s">
        <v>1425</v>
      </c>
      <c r="E73" s="248"/>
      <c r="F73" s="26" t="s">
        <v>0</v>
      </c>
      <c r="G73" s="28">
        <f t="shared" si="0"/>
        <v>7.5</v>
      </c>
      <c r="H73" s="31"/>
    </row>
    <row r="74" spans="1:8" s="17" customFormat="1">
      <c r="A74" s="100"/>
      <c r="B74" s="248"/>
      <c r="C74" s="248"/>
      <c r="D74" s="263" t="s">
        <v>1191</v>
      </c>
      <c r="E74" s="248"/>
      <c r="F74" s="249" t="s">
        <v>3</v>
      </c>
      <c r="G74" s="28">
        <f t="shared" si="0"/>
        <v>5.2</v>
      </c>
      <c r="H74" s="31"/>
    </row>
    <row r="75" spans="1:8" s="17" customFormat="1">
      <c r="A75" s="100"/>
      <c r="B75" s="248"/>
      <c r="C75" s="264" t="s">
        <v>1192</v>
      </c>
      <c r="D75" s="263" t="s">
        <v>1193</v>
      </c>
      <c r="E75" s="248"/>
      <c r="F75" s="26" t="s">
        <v>4</v>
      </c>
      <c r="G75" s="28">
        <f t="shared" si="0"/>
        <v>3.9</v>
      </c>
      <c r="H75" s="31"/>
    </row>
    <row r="76" spans="1:8" s="17" customFormat="1">
      <c r="A76" s="100"/>
      <c r="B76" s="248"/>
      <c r="C76" s="248"/>
      <c r="D76" s="263" t="s">
        <v>1194</v>
      </c>
      <c r="E76" s="248"/>
      <c r="F76" s="26" t="s">
        <v>2</v>
      </c>
      <c r="G76" s="28">
        <f t="shared" si="0"/>
        <v>4</v>
      </c>
      <c r="H76" s="31"/>
    </row>
    <row r="77" spans="1:8" s="17" customFormat="1">
      <c r="A77" s="100"/>
      <c r="B77" s="248"/>
      <c r="C77" s="248"/>
      <c r="D77" s="263" t="s">
        <v>1195</v>
      </c>
      <c r="E77" s="248"/>
      <c r="F77" s="26" t="s">
        <v>3</v>
      </c>
      <c r="G77" s="28">
        <f t="shared" si="0"/>
        <v>5.2</v>
      </c>
      <c r="H77" s="31"/>
    </row>
    <row r="78" spans="1:8" s="17" customFormat="1">
      <c r="A78" s="100"/>
      <c r="B78" s="248"/>
      <c r="C78" s="248"/>
      <c r="D78" s="263" t="s">
        <v>1196</v>
      </c>
      <c r="E78" s="248"/>
      <c r="F78" s="26" t="s">
        <v>3</v>
      </c>
      <c r="G78" s="28">
        <f t="shared" si="0"/>
        <v>5.2</v>
      </c>
      <c r="H78" s="31"/>
    </row>
    <row r="79" spans="1:8" s="17" customFormat="1">
      <c r="A79" s="100"/>
      <c r="B79" s="248"/>
      <c r="C79" s="248"/>
      <c r="D79" s="263" t="s">
        <v>1197</v>
      </c>
      <c r="E79" s="248"/>
      <c r="F79" s="249" t="s">
        <v>2</v>
      </c>
      <c r="G79" s="28">
        <f t="shared" si="0"/>
        <v>4</v>
      </c>
      <c r="H79" s="31"/>
    </row>
    <row r="80" spans="1:8" s="17" customFormat="1">
      <c r="A80" s="100"/>
      <c r="B80" s="248"/>
      <c r="C80" s="248"/>
      <c r="D80" s="263" t="s">
        <v>1198</v>
      </c>
      <c r="E80" s="248"/>
      <c r="F80" s="26" t="s">
        <v>3</v>
      </c>
      <c r="G80" s="28">
        <f t="shared" si="0"/>
        <v>5.2</v>
      </c>
      <c r="H80" s="31"/>
    </row>
    <row r="81" spans="1:8" s="17" customFormat="1">
      <c r="A81" s="100"/>
      <c r="B81" s="248"/>
      <c r="C81" s="248"/>
      <c r="D81" s="263" t="s">
        <v>1199</v>
      </c>
      <c r="E81" s="248"/>
      <c r="F81" s="26" t="s">
        <v>3</v>
      </c>
      <c r="G81" s="28">
        <f t="shared" si="0"/>
        <v>5.2</v>
      </c>
      <c r="H81" s="31"/>
    </row>
    <row r="82" spans="1:8" s="17" customFormat="1">
      <c r="A82" s="100"/>
      <c r="B82" s="248"/>
      <c r="C82" s="248"/>
      <c r="D82" s="263" t="s">
        <v>1200</v>
      </c>
      <c r="E82" s="248"/>
      <c r="F82" s="26" t="s">
        <v>3</v>
      </c>
      <c r="G82" s="28">
        <f t="shared" si="0"/>
        <v>5.2</v>
      </c>
      <c r="H82" s="31"/>
    </row>
    <row r="83" spans="1:8" s="17" customFormat="1">
      <c r="A83" s="100"/>
      <c r="B83" s="248"/>
      <c r="C83" s="248"/>
      <c r="D83" s="263" t="s">
        <v>1201</v>
      </c>
      <c r="E83" s="248"/>
      <c r="F83" s="26" t="s">
        <v>3</v>
      </c>
      <c r="G83" s="28">
        <f t="shared" si="0"/>
        <v>5.2</v>
      </c>
      <c r="H83" s="31"/>
    </row>
    <row r="84" spans="1:8" s="17" customFormat="1">
      <c r="A84" s="100"/>
      <c r="B84" s="248"/>
      <c r="C84" s="248"/>
      <c r="D84" s="263" t="s">
        <v>1202</v>
      </c>
      <c r="E84" s="248"/>
      <c r="F84" s="26" t="s">
        <v>3</v>
      </c>
      <c r="G84" s="28">
        <f t="shared" si="0"/>
        <v>5.2</v>
      </c>
      <c r="H84" s="31"/>
    </row>
    <row r="85" spans="1:8" s="17" customFormat="1">
      <c r="A85" s="100"/>
      <c r="B85" s="248"/>
      <c r="C85" s="248"/>
      <c r="D85" s="263" t="s">
        <v>1203</v>
      </c>
      <c r="E85" s="248"/>
      <c r="F85" s="26" t="s">
        <v>2</v>
      </c>
      <c r="G85" s="28">
        <f t="shared" si="0"/>
        <v>4</v>
      </c>
      <c r="H85" s="31"/>
    </row>
    <row r="86" spans="1:8" s="17" customFormat="1">
      <c r="A86" s="100"/>
      <c r="B86" s="248"/>
      <c r="C86" s="248"/>
      <c r="D86" s="263" t="s">
        <v>1204</v>
      </c>
      <c r="E86" s="248"/>
      <c r="F86" s="26" t="s">
        <v>3</v>
      </c>
      <c r="G86" s="28">
        <f t="shared" si="0"/>
        <v>5.2</v>
      </c>
      <c r="H86" s="31"/>
    </row>
    <row r="87" spans="1:8" s="17" customFormat="1">
      <c r="A87" s="100"/>
      <c r="B87" s="248"/>
      <c r="C87" s="248"/>
      <c r="D87" s="263" t="s">
        <v>1205</v>
      </c>
      <c r="E87" s="248"/>
      <c r="F87" s="26" t="s">
        <v>3</v>
      </c>
      <c r="G87" s="28">
        <f t="shared" si="0"/>
        <v>5.2</v>
      </c>
      <c r="H87" s="31"/>
    </row>
    <row r="88" spans="1:8" s="17" customFormat="1">
      <c r="A88" s="100"/>
      <c r="B88" s="248"/>
      <c r="C88" s="248"/>
      <c r="D88" s="263" t="s">
        <v>1192</v>
      </c>
      <c r="E88" s="248"/>
      <c r="F88" s="26" t="s">
        <v>3</v>
      </c>
      <c r="G88" s="28">
        <f t="shared" si="0"/>
        <v>5.2</v>
      </c>
      <c r="H88" s="31"/>
    </row>
    <row r="89" spans="1:8" s="17" customFormat="1">
      <c r="A89" s="100"/>
      <c r="B89" s="248"/>
      <c r="C89" s="248"/>
      <c r="D89" s="263" t="s">
        <v>1189</v>
      </c>
      <c r="E89" s="248"/>
      <c r="F89" s="249" t="s">
        <v>4</v>
      </c>
      <c r="G89" s="28">
        <f t="shared" si="0"/>
        <v>3.9</v>
      </c>
      <c r="H89" s="31"/>
    </row>
    <row r="90" spans="1:8" s="17" customFormat="1">
      <c r="A90" s="100"/>
      <c r="B90" s="248"/>
      <c r="C90" s="248"/>
      <c r="D90" s="263" t="s">
        <v>1426</v>
      </c>
      <c r="E90" s="248"/>
      <c r="F90" s="249" t="s">
        <v>0</v>
      </c>
      <c r="G90" s="28">
        <f t="shared" si="0"/>
        <v>7.5</v>
      </c>
      <c r="H90" s="31"/>
    </row>
    <row r="91" spans="1:8" s="17" customFormat="1">
      <c r="A91" s="100"/>
      <c r="B91" s="248"/>
      <c r="C91" s="248"/>
      <c r="D91" s="263" t="s">
        <v>1191</v>
      </c>
      <c r="E91" s="248"/>
      <c r="F91" s="249" t="s">
        <v>3</v>
      </c>
      <c r="G91" s="28">
        <f t="shared" si="0"/>
        <v>5.2</v>
      </c>
      <c r="H91" s="31"/>
    </row>
    <row r="92" spans="1:8" s="17" customFormat="1">
      <c r="A92" s="100"/>
      <c r="B92" s="248"/>
      <c r="C92" s="264" t="s">
        <v>1206</v>
      </c>
      <c r="D92" s="263" t="s">
        <v>1193</v>
      </c>
      <c r="E92" s="248"/>
      <c r="F92" s="26" t="s">
        <v>4</v>
      </c>
      <c r="G92" s="28">
        <f t="shared" si="0"/>
        <v>3.9</v>
      </c>
      <c r="H92" s="31"/>
    </row>
    <row r="93" spans="1:8" s="17" customFormat="1">
      <c r="A93" s="100"/>
      <c r="B93" s="248"/>
      <c r="C93" s="248"/>
      <c r="D93" s="263" t="s">
        <v>1194</v>
      </c>
      <c r="E93" s="248"/>
      <c r="F93" s="26" t="s">
        <v>2</v>
      </c>
      <c r="G93" s="28">
        <f t="shared" si="0"/>
        <v>4</v>
      </c>
      <c r="H93" s="31"/>
    </row>
    <row r="94" spans="1:8" s="17" customFormat="1">
      <c r="A94" s="100"/>
      <c r="B94" s="248"/>
      <c r="C94" s="248"/>
      <c r="D94" s="263" t="s">
        <v>1195</v>
      </c>
      <c r="E94" s="248"/>
      <c r="F94" s="26" t="s">
        <v>3</v>
      </c>
      <c r="G94" s="28">
        <f t="shared" si="0"/>
        <v>5.2</v>
      </c>
      <c r="H94" s="31"/>
    </row>
    <row r="95" spans="1:8" s="17" customFormat="1">
      <c r="A95" s="100"/>
      <c r="B95" s="248"/>
      <c r="C95" s="248"/>
      <c r="D95" s="263" t="s">
        <v>1207</v>
      </c>
      <c r="E95" s="248"/>
      <c r="F95" s="26" t="s">
        <v>3</v>
      </c>
      <c r="G95" s="28">
        <f t="shared" si="0"/>
        <v>5.2</v>
      </c>
      <c r="H95" s="31"/>
    </row>
    <row r="96" spans="1:8" s="17" customFormat="1">
      <c r="A96" s="100"/>
      <c r="B96" s="248"/>
      <c r="C96" s="248"/>
      <c r="D96" s="263" t="s">
        <v>1208</v>
      </c>
      <c r="E96" s="248"/>
      <c r="F96" s="26" t="s">
        <v>3</v>
      </c>
      <c r="G96" s="28">
        <f t="shared" si="0"/>
        <v>5.2</v>
      </c>
      <c r="H96" s="31"/>
    </row>
    <row r="97" spans="1:8" s="17" customFormat="1">
      <c r="A97" s="100"/>
      <c r="B97" s="248"/>
      <c r="C97" s="248"/>
      <c r="D97" s="263" t="s">
        <v>1209</v>
      </c>
      <c r="E97" s="248"/>
      <c r="F97" s="26" t="s">
        <v>3</v>
      </c>
      <c r="G97" s="28">
        <f t="shared" si="0"/>
        <v>5.2</v>
      </c>
      <c r="H97" s="31"/>
    </row>
    <row r="98" spans="1:8" s="17" customFormat="1">
      <c r="A98" s="100"/>
      <c r="B98" s="248"/>
      <c r="C98" s="248"/>
      <c r="D98" s="263" t="s">
        <v>1210</v>
      </c>
      <c r="E98" s="248"/>
      <c r="F98" s="26" t="s">
        <v>2</v>
      </c>
      <c r="G98" s="28">
        <f t="shared" si="0"/>
        <v>4</v>
      </c>
      <c r="H98" s="31"/>
    </row>
    <row r="99" spans="1:8" s="17" customFormat="1">
      <c r="A99" s="100"/>
      <c r="B99" s="248"/>
      <c r="C99" s="248"/>
      <c r="D99" s="263" t="s">
        <v>1211</v>
      </c>
      <c r="E99" s="248"/>
      <c r="F99" s="26" t="s">
        <v>3</v>
      </c>
      <c r="G99" s="28">
        <f t="shared" si="0"/>
        <v>5.2</v>
      </c>
      <c r="H99" s="31"/>
    </row>
    <row r="100" spans="1:8" s="17" customFormat="1">
      <c r="A100" s="100"/>
      <c r="B100" s="248"/>
      <c r="C100" s="248"/>
      <c r="D100" s="263" t="s">
        <v>1212</v>
      </c>
      <c r="E100" s="248"/>
      <c r="F100" s="26" t="s">
        <v>3</v>
      </c>
      <c r="G100" s="28">
        <f t="shared" si="0"/>
        <v>5.2</v>
      </c>
      <c r="H100" s="31"/>
    </row>
    <row r="101" spans="1:8" s="17" customFormat="1">
      <c r="A101" s="100"/>
      <c r="B101" s="248"/>
      <c r="C101" s="248"/>
      <c r="D101" s="263" t="s">
        <v>1213</v>
      </c>
      <c r="E101" s="248"/>
      <c r="F101" s="249" t="s">
        <v>2</v>
      </c>
      <c r="G101" s="28">
        <f t="shared" si="0"/>
        <v>4</v>
      </c>
      <c r="H101" s="31"/>
    </row>
    <row r="102" spans="1:8" s="17" customFormat="1">
      <c r="A102" s="100"/>
      <c r="B102" s="248"/>
      <c r="C102" s="248"/>
      <c r="D102" s="263" t="s">
        <v>1214</v>
      </c>
      <c r="E102" s="248"/>
      <c r="F102" s="26" t="s">
        <v>3</v>
      </c>
      <c r="G102" s="28">
        <f t="shared" si="0"/>
        <v>5.2</v>
      </c>
      <c r="H102" s="31"/>
    </row>
    <row r="103" spans="1:8" s="17" customFormat="1">
      <c r="A103" s="100"/>
      <c r="B103" s="248"/>
      <c r="C103" s="248"/>
      <c r="D103" s="263" t="s">
        <v>1215</v>
      </c>
      <c r="E103" s="248"/>
      <c r="F103" s="26" t="s">
        <v>2</v>
      </c>
      <c r="G103" s="28">
        <f t="shared" si="0"/>
        <v>4</v>
      </c>
      <c r="H103" s="31"/>
    </row>
    <row r="104" spans="1:8" s="17" customFormat="1">
      <c r="A104" s="100"/>
      <c r="B104" s="248"/>
      <c r="C104" s="248"/>
      <c r="D104" s="263" t="s">
        <v>1216</v>
      </c>
      <c r="E104" s="248"/>
      <c r="F104" s="26" t="s">
        <v>3</v>
      </c>
      <c r="G104" s="28">
        <f t="shared" si="0"/>
        <v>5.2</v>
      </c>
      <c r="H104" s="31"/>
    </row>
    <row r="105" spans="1:8" s="17" customFormat="1">
      <c r="A105" s="100"/>
      <c r="B105" s="248"/>
      <c r="C105" s="248"/>
      <c r="D105" s="263" t="s">
        <v>1217</v>
      </c>
      <c r="E105" s="248"/>
      <c r="F105" s="26" t="s">
        <v>3</v>
      </c>
      <c r="G105" s="28">
        <f t="shared" si="0"/>
        <v>5.2</v>
      </c>
      <c r="H105" s="31"/>
    </row>
    <row r="106" spans="1:8" s="17" customFormat="1">
      <c r="A106" s="100"/>
      <c r="B106" s="248"/>
      <c r="C106" s="248"/>
      <c r="D106" s="263" t="s">
        <v>1189</v>
      </c>
      <c r="E106" s="248"/>
      <c r="F106" s="249" t="s">
        <v>4</v>
      </c>
      <c r="G106" s="28">
        <f t="shared" si="0"/>
        <v>3.9</v>
      </c>
      <c r="H106" s="31"/>
    </row>
    <row r="107" spans="1:8" s="17" customFormat="1">
      <c r="A107" s="100"/>
      <c r="B107" s="248"/>
      <c r="C107" s="248"/>
      <c r="D107" s="263" t="s">
        <v>1427</v>
      </c>
      <c r="E107" s="248"/>
      <c r="F107" s="249" t="s">
        <v>0</v>
      </c>
      <c r="G107" s="28">
        <f t="shared" si="0"/>
        <v>7.5</v>
      </c>
      <c r="H107" s="31"/>
    </row>
    <row r="108" spans="1:8" s="17" customFormat="1">
      <c r="A108" s="100"/>
      <c r="B108" s="248"/>
      <c r="C108" s="248"/>
      <c r="D108" s="263" t="s">
        <v>1191</v>
      </c>
      <c r="E108" s="248"/>
      <c r="F108" s="249" t="s">
        <v>2</v>
      </c>
      <c r="G108" s="28">
        <f t="shared" si="0"/>
        <v>4</v>
      </c>
      <c r="H108" s="31"/>
    </row>
    <row r="109" spans="1:8" s="17" customFormat="1">
      <c r="A109" s="100"/>
      <c r="B109" s="248" t="s">
        <v>1218</v>
      </c>
      <c r="C109" s="248" t="s">
        <v>1219</v>
      </c>
      <c r="D109" s="263" t="s">
        <v>1193</v>
      </c>
      <c r="E109" s="248"/>
      <c r="F109" s="26" t="s">
        <v>4</v>
      </c>
      <c r="G109" s="28">
        <f t="shared" si="0"/>
        <v>3.9</v>
      </c>
      <c r="H109" s="31"/>
    </row>
    <row r="110" spans="1:8" s="17" customFormat="1">
      <c r="A110" s="100"/>
      <c r="B110" s="248"/>
      <c r="C110" s="248"/>
      <c r="D110" s="263" t="s">
        <v>1194</v>
      </c>
      <c r="E110" s="248"/>
      <c r="F110" s="26" t="s">
        <v>2</v>
      </c>
      <c r="G110" s="28">
        <f t="shared" si="0"/>
        <v>4</v>
      </c>
      <c r="H110" s="31"/>
    </row>
    <row r="111" spans="1:8" s="17" customFormat="1">
      <c r="A111" s="100"/>
      <c r="B111" s="248"/>
      <c r="C111" s="248"/>
      <c r="D111" s="263" t="s">
        <v>1220</v>
      </c>
      <c r="E111" s="248"/>
      <c r="F111" s="26" t="s">
        <v>3</v>
      </c>
      <c r="G111" s="28">
        <f t="shared" si="0"/>
        <v>5.2</v>
      </c>
      <c r="H111" s="31"/>
    </row>
    <row r="112" spans="1:8" s="17" customFormat="1">
      <c r="A112" s="100"/>
      <c r="B112" s="248"/>
      <c r="C112" s="248"/>
      <c r="D112" s="263" t="s">
        <v>1221</v>
      </c>
      <c r="E112" s="248"/>
      <c r="F112" s="249" t="s">
        <v>2</v>
      </c>
      <c r="G112" s="28">
        <f t="shared" si="0"/>
        <v>4</v>
      </c>
      <c r="H112" s="31"/>
    </row>
    <row r="113" spans="1:8" s="17" customFormat="1">
      <c r="A113" s="100"/>
      <c r="B113" s="248"/>
      <c r="C113" s="248"/>
      <c r="D113" s="263" t="s">
        <v>1222</v>
      </c>
      <c r="E113" s="248"/>
      <c r="F113" s="249" t="s">
        <v>4</v>
      </c>
      <c r="G113" s="28">
        <f t="shared" si="0"/>
        <v>3.9</v>
      </c>
      <c r="H113" s="31"/>
    </row>
    <row r="114" spans="1:8" s="17" customFormat="1">
      <c r="A114" s="100"/>
      <c r="B114" s="248"/>
      <c r="C114" s="248"/>
      <c r="D114" s="263" t="s">
        <v>1223</v>
      </c>
      <c r="E114" s="248"/>
      <c r="F114" s="249" t="s">
        <v>2</v>
      </c>
      <c r="G114" s="28">
        <f t="shared" si="0"/>
        <v>4</v>
      </c>
      <c r="H114" s="31"/>
    </row>
    <row r="115" spans="1:8" s="17" customFormat="1">
      <c r="A115" s="100"/>
      <c r="B115" s="248"/>
      <c r="C115" s="248"/>
      <c r="D115" s="263" t="s">
        <v>1224</v>
      </c>
      <c r="E115" s="248"/>
      <c r="F115" s="249" t="s">
        <v>2</v>
      </c>
      <c r="G115" s="28">
        <f t="shared" si="0"/>
        <v>4</v>
      </c>
      <c r="H115" s="31"/>
    </row>
    <row r="116" spans="1:8" s="17" customFormat="1">
      <c r="A116" s="100"/>
      <c r="B116" s="248"/>
      <c r="C116" s="248"/>
      <c r="D116" s="263" t="s">
        <v>1209</v>
      </c>
      <c r="E116" s="248"/>
      <c r="F116" s="26" t="s">
        <v>3</v>
      </c>
      <c r="G116" s="28">
        <f t="shared" si="0"/>
        <v>5.2</v>
      </c>
      <c r="H116" s="31"/>
    </row>
    <row r="117" spans="1:8" s="17" customFormat="1">
      <c r="A117" s="100"/>
      <c r="B117" s="248"/>
      <c r="C117" s="248"/>
      <c r="D117" s="263" t="s">
        <v>1189</v>
      </c>
      <c r="E117" s="248"/>
      <c r="F117" s="249" t="s">
        <v>4</v>
      </c>
      <c r="G117" s="28">
        <f t="shared" si="0"/>
        <v>3.9</v>
      </c>
      <c r="H117" s="31"/>
    </row>
    <row r="118" spans="1:8" s="17" customFormat="1">
      <c r="A118" s="100"/>
      <c r="B118" s="248"/>
      <c r="C118" s="248"/>
      <c r="D118" s="263" t="s">
        <v>1428</v>
      </c>
      <c r="E118" s="248"/>
      <c r="F118" s="249" t="s">
        <v>0</v>
      </c>
      <c r="G118" s="28">
        <f t="shared" si="0"/>
        <v>7.5</v>
      </c>
      <c r="H118" s="31"/>
    </row>
    <row r="119" spans="1:8" s="17" customFormat="1">
      <c r="A119" s="100"/>
      <c r="B119" s="248"/>
      <c r="C119" s="248"/>
      <c r="D119" s="263" t="s">
        <v>1191</v>
      </c>
      <c r="E119" s="248"/>
      <c r="F119" s="249" t="s">
        <v>2</v>
      </c>
      <c r="G119" s="28">
        <f t="shared" si="0"/>
        <v>4</v>
      </c>
      <c r="H119" s="31"/>
    </row>
    <row r="120" spans="1:8" s="17" customFormat="1" ht="24" customHeight="1">
      <c r="A120" s="100"/>
      <c r="B120" s="271" t="s">
        <v>1225</v>
      </c>
      <c r="C120" s="272"/>
      <c r="D120" s="273"/>
      <c r="E120" s="268"/>
      <c r="F120" s="274"/>
      <c r="G120" s="269" t="str">
        <f t="shared" si="0"/>
        <v/>
      </c>
      <c r="H120" s="270"/>
    </row>
    <row r="121" spans="1:8" s="17" customFormat="1">
      <c r="A121" s="100"/>
      <c r="B121" s="257" t="s">
        <v>1226</v>
      </c>
      <c r="C121" s="264" t="s">
        <v>1227</v>
      </c>
      <c r="D121" s="263" t="s">
        <v>1193</v>
      </c>
      <c r="E121" s="248"/>
      <c r="F121" s="26" t="s">
        <v>4</v>
      </c>
      <c r="G121" s="28">
        <f t="shared" si="0"/>
        <v>3.9</v>
      </c>
      <c r="H121" s="31"/>
    </row>
    <row r="122" spans="1:8" s="17" customFormat="1">
      <c r="A122" s="100"/>
      <c r="B122" s="248"/>
      <c r="C122" s="248"/>
      <c r="D122" s="263" t="s">
        <v>1194</v>
      </c>
      <c r="E122" s="248"/>
      <c r="F122" s="26" t="s">
        <v>2</v>
      </c>
      <c r="G122" s="28">
        <f t="shared" si="0"/>
        <v>4</v>
      </c>
      <c r="H122" s="31"/>
    </row>
    <row r="123" spans="1:8" s="17" customFormat="1">
      <c r="A123" s="100"/>
      <c r="B123" s="248"/>
      <c r="C123" s="248"/>
      <c r="D123" s="263" t="s">
        <v>1228</v>
      </c>
      <c r="E123" s="248"/>
      <c r="F123" s="26" t="s">
        <v>3</v>
      </c>
      <c r="G123" s="28">
        <f t="shared" ref="G123:G198" si="3">IF(F123="","",IF(F123="EI",4,IF(F123="EO",5.2,IF(F123="EQ",3.9,IF(F123="ILF",7.5,IF(F123="EIF",5.4))))))</f>
        <v>5.2</v>
      </c>
      <c r="H123" s="31"/>
    </row>
    <row r="124" spans="1:8" s="17" customFormat="1">
      <c r="A124" s="100"/>
      <c r="B124" s="248"/>
      <c r="C124" s="248"/>
      <c r="D124" s="263" t="s">
        <v>1229</v>
      </c>
      <c r="E124" s="248"/>
      <c r="F124" s="26" t="s">
        <v>3</v>
      </c>
      <c r="G124" s="28">
        <f t="shared" si="3"/>
        <v>5.2</v>
      </c>
      <c r="H124" s="31"/>
    </row>
    <row r="125" spans="1:8" s="17" customFormat="1">
      <c r="A125" s="100"/>
      <c r="B125" s="248"/>
      <c r="C125" s="248"/>
      <c r="D125" s="263" t="s">
        <v>1230</v>
      </c>
      <c r="E125" s="248"/>
      <c r="F125" s="26" t="s">
        <v>3</v>
      </c>
      <c r="G125" s="28">
        <f t="shared" si="3"/>
        <v>5.2</v>
      </c>
      <c r="H125" s="31"/>
    </row>
    <row r="126" spans="1:8" s="17" customFormat="1">
      <c r="A126" s="100"/>
      <c r="B126" s="248"/>
      <c r="C126" s="248"/>
      <c r="D126" s="263" t="s">
        <v>1189</v>
      </c>
      <c r="E126" s="248"/>
      <c r="F126" s="249" t="s">
        <v>4</v>
      </c>
      <c r="G126" s="28">
        <f t="shared" si="3"/>
        <v>3.9</v>
      </c>
      <c r="H126" s="31"/>
    </row>
    <row r="127" spans="1:8" s="17" customFormat="1">
      <c r="A127" s="100"/>
      <c r="B127" s="248"/>
      <c r="C127" s="248"/>
      <c r="D127" s="263" t="s">
        <v>1429</v>
      </c>
      <c r="E127" s="248"/>
      <c r="F127" s="249" t="s">
        <v>0</v>
      </c>
      <c r="G127" s="28">
        <f t="shared" si="3"/>
        <v>7.5</v>
      </c>
      <c r="H127" s="31"/>
    </row>
    <row r="128" spans="1:8" s="17" customFormat="1">
      <c r="A128" s="100"/>
      <c r="B128" s="248"/>
      <c r="C128" s="248"/>
      <c r="D128" s="263" t="s">
        <v>1191</v>
      </c>
      <c r="E128" s="248"/>
      <c r="F128" s="249" t="s">
        <v>2</v>
      </c>
      <c r="G128" s="28">
        <f t="shared" si="3"/>
        <v>4</v>
      </c>
      <c r="H128" s="31"/>
    </row>
    <row r="129" spans="1:8" s="17" customFormat="1">
      <c r="A129" s="100"/>
      <c r="B129" s="248"/>
      <c r="C129" s="264" t="s">
        <v>1231</v>
      </c>
      <c r="D129" s="263" t="s">
        <v>1193</v>
      </c>
      <c r="E129" s="248"/>
      <c r="F129" s="26" t="s">
        <v>4</v>
      </c>
      <c r="G129" s="28">
        <f t="shared" si="3"/>
        <v>3.9</v>
      </c>
      <c r="H129" s="31"/>
    </row>
    <row r="130" spans="1:8" s="17" customFormat="1">
      <c r="A130" s="100"/>
      <c r="B130" s="248"/>
      <c r="C130" s="248"/>
      <c r="D130" s="263" t="s">
        <v>1194</v>
      </c>
      <c r="E130" s="248"/>
      <c r="F130" s="26" t="s">
        <v>2</v>
      </c>
      <c r="G130" s="28">
        <f t="shared" si="3"/>
        <v>4</v>
      </c>
      <c r="H130" s="31"/>
    </row>
    <row r="131" spans="1:8" s="17" customFormat="1">
      <c r="A131" s="100"/>
      <c r="B131" s="248"/>
      <c r="C131" s="248"/>
      <c r="D131" s="263" t="s">
        <v>1232</v>
      </c>
      <c r="E131" s="248"/>
      <c r="F131" s="26" t="s">
        <v>3</v>
      </c>
      <c r="G131" s="28">
        <f t="shared" si="3"/>
        <v>5.2</v>
      </c>
      <c r="H131" s="31"/>
    </row>
    <row r="132" spans="1:8" s="17" customFormat="1">
      <c r="A132" s="100"/>
      <c r="B132" s="248"/>
      <c r="C132" s="248"/>
      <c r="D132" s="263" t="s">
        <v>1196</v>
      </c>
      <c r="E132" s="248"/>
      <c r="F132" s="26" t="s">
        <v>3</v>
      </c>
      <c r="G132" s="28">
        <f t="shared" si="3"/>
        <v>5.2</v>
      </c>
      <c r="H132" s="31"/>
    </row>
    <row r="133" spans="1:8" s="17" customFormat="1">
      <c r="A133" s="100"/>
      <c r="B133" s="248"/>
      <c r="C133" s="248"/>
      <c r="D133" s="263" t="s">
        <v>1233</v>
      </c>
      <c r="E133" s="248"/>
      <c r="F133" s="249" t="s">
        <v>2</v>
      </c>
      <c r="G133" s="28">
        <f t="shared" si="3"/>
        <v>4</v>
      </c>
      <c r="H133" s="31"/>
    </row>
    <row r="134" spans="1:8" s="17" customFormat="1">
      <c r="A134" s="100"/>
      <c r="B134" s="248"/>
      <c r="C134" s="248"/>
      <c r="D134" s="263" t="s">
        <v>1234</v>
      </c>
      <c r="E134" s="248"/>
      <c r="F134" s="249" t="s">
        <v>2</v>
      </c>
      <c r="G134" s="28">
        <f t="shared" si="3"/>
        <v>4</v>
      </c>
      <c r="H134" s="31"/>
    </row>
    <row r="135" spans="1:8" s="17" customFormat="1">
      <c r="A135" s="100"/>
      <c r="B135" s="248"/>
      <c r="C135" s="248"/>
      <c r="D135" s="263" t="s">
        <v>1235</v>
      </c>
      <c r="E135" s="248"/>
      <c r="F135" s="249" t="s">
        <v>2</v>
      </c>
      <c r="G135" s="28">
        <f t="shared" si="3"/>
        <v>4</v>
      </c>
      <c r="H135" s="31"/>
    </row>
    <row r="136" spans="1:8" s="17" customFormat="1">
      <c r="A136" s="100"/>
      <c r="B136" s="248"/>
      <c r="C136" s="248"/>
      <c r="D136" s="263" t="s">
        <v>1214</v>
      </c>
      <c r="E136" s="248"/>
      <c r="F136" s="26" t="s">
        <v>3</v>
      </c>
      <c r="G136" s="28">
        <f t="shared" si="3"/>
        <v>5.2</v>
      </c>
      <c r="H136" s="31"/>
    </row>
    <row r="137" spans="1:8" s="17" customFormat="1">
      <c r="A137" s="100"/>
      <c r="B137" s="248"/>
      <c r="C137" s="248"/>
      <c r="D137" s="263" t="s">
        <v>1236</v>
      </c>
      <c r="E137" s="248"/>
      <c r="F137" s="26" t="s">
        <v>3</v>
      </c>
      <c r="G137" s="28">
        <f t="shared" si="3"/>
        <v>5.2</v>
      </c>
      <c r="H137" s="31"/>
    </row>
    <row r="138" spans="1:8" s="17" customFormat="1">
      <c r="A138" s="100"/>
      <c r="B138" s="248"/>
      <c r="C138" s="248"/>
      <c r="D138" s="263" t="s">
        <v>1188</v>
      </c>
      <c r="E138" s="248"/>
      <c r="F138" s="249" t="s">
        <v>4</v>
      </c>
      <c r="G138" s="28">
        <f t="shared" si="3"/>
        <v>3.9</v>
      </c>
      <c r="H138" s="31"/>
    </row>
    <row r="139" spans="1:8" s="17" customFormat="1">
      <c r="A139" s="100"/>
      <c r="B139" s="248"/>
      <c r="C139" s="248"/>
      <c r="D139" s="263" t="s">
        <v>1189</v>
      </c>
      <c r="E139" s="248"/>
      <c r="F139" s="249" t="s">
        <v>4</v>
      </c>
      <c r="G139" s="28">
        <f t="shared" si="3"/>
        <v>3.9</v>
      </c>
      <c r="H139" s="31"/>
    </row>
    <row r="140" spans="1:8" s="17" customFormat="1">
      <c r="A140" s="100"/>
      <c r="B140" s="248"/>
      <c r="C140" s="248"/>
      <c r="D140" s="263" t="s">
        <v>1430</v>
      </c>
      <c r="E140" s="248"/>
      <c r="F140" s="249" t="s">
        <v>0</v>
      </c>
      <c r="G140" s="28">
        <f t="shared" si="3"/>
        <v>7.5</v>
      </c>
      <c r="H140" s="31"/>
    </row>
    <row r="141" spans="1:8" s="17" customFormat="1">
      <c r="A141" s="100"/>
      <c r="B141" s="248"/>
      <c r="C141" s="248"/>
      <c r="D141" s="263" t="s">
        <v>1191</v>
      </c>
      <c r="E141" s="248"/>
      <c r="F141" s="249" t="s">
        <v>3</v>
      </c>
      <c r="G141" s="28">
        <f t="shared" si="3"/>
        <v>5.2</v>
      </c>
      <c r="H141" s="31"/>
    </row>
    <row r="142" spans="1:8" s="17" customFormat="1">
      <c r="A142" s="100"/>
      <c r="B142" s="248"/>
      <c r="C142" s="264" t="s">
        <v>1226</v>
      </c>
      <c r="D142" s="263" t="s">
        <v>1193</v>
      </c>
      <c r="E142" s="248"/>
      <c r="F142" s="26" t="s">
        <v>4</v>
      </c>
      <c r="G142" s="28">
        <f t="shared" si="3"/>
        <v>3.9</v>
      </c>
      <c r="H142" s="31"/>
    </row>
    <row r="143" spans="1:8" s="17" customFormat="1">
      <c r="A143" s="100"/>
      <c r="B143" s="248"/>
      <c r="C143" s="248"/>
      <c r="D143" s="263" t="s">
        <v>1194</v>
      </c>
      <c r="E143" s="248"/>
      <c r="F143" s="26" t="s">
        <v>2</v>
      </c>
      <c r="G143" s="28">
        <f t="shared" si="3"/>
        <v>4</v>
      </c>
      <c r="H143" s="31"/>
    </row>
    <row r="144" spans="1:8" s="17" customFormat="1">
      <c r="A144" s="100"/>
      <c r="B144" s="248"/>
      <c r="C144" s="248"/>
      <c r="D144" s="263" t="s">
        <v>1231</v>
      </c>
      <c r="E144" s="248"/>
      <c r="F144" s="26" t="s">
        <v>3</v>
      </c>
      <c r="G144" s="28">
        <f t="shared" si="3"/>
        <v>5.2</v>
      </c>
      <c r="H144" s="31"/>
    </row>
    <row r="145" spans="1:8" s="17" customFormat="1">
      <c r="A145" s="100"/>
      <c r="B145" s="248"/>
      <c r="C145" s="248"/>
      <c r="D145" s="263" t="s">
        <v>1196</v>
      </c>
      <c r="E145" s="248"/>
      <c r="F145" s="26" t="s">
        <v>3</v>
      </c>
      <c r="G145" s="28">
        <f t="shared" si="3"/>
        <v>5.2</v>
      </c>
      <c r="H145" s="31"/>
    </row>
    <row r="146" spans="1:8" s="17" customFormat="1">
      <c r="A146" s="100"/>
      <c r="B146" s="248"/>
      <c r="C146" s="248"/>
      <c r="D146" s="263" t="s">
        <v>2591</v>
      </c>
      <c r="E146" s="248"/>
      <c r="F146" s="26" t="s">
        <v>3</v>
      </c>
      <c r="G146" s="28">
        <f t="shared" si="3"/>
        <v>5.2</v>
      </c>
      <c r="H146" s="31"/>
    </row>
    <row r="147" spans="1:8" s="17" customFormat="1">
      <c r="A147" s="100"/>
      <c r="B147" s="248"/>
      <c r="C147" s="248"/>
      <c r="D147" s="263" t="s">
        <v>1237</v>
      </c>
      <c r="E147" s="248"/>
      <c r="F147" s="249" t="s">
        <v>2</v>
      </c>
      <c r="G147" s="28">
        <f t="shared" si="3"/>
        <v>4</v>
      </c>
      <c r="H147" s="31"/>
    </row>
    <row r="148" spans="1:8" s="17" customFormat="1">
      <c r="A148" s="100"/>
      <c r="B148" s="248"/>
      <c r="C148" s="248"/>
      <c r="D148" s="263" t="s">
        <v>1214</v>
      </c>
      <c r="E148" s="248"/>
      <c r="F148" s="26" t="s">
        <v>3</v>
      </c>
      <c r="G148" s="28">
        <f t="shared" si="3"/>
        <v>5.2</v>
      </c>
      <c r="H148" s="31"/>
    </row>
    <row r="149" spans="1:8" s="17" customFormat="1">
      <c r="A149" s="100"/>
      <c r="B149" s="248"/>
      <c r="C149" s="248"/>
      <c r="D149" s="263" t="s">
        <v>1238</v>
      </c>
      <c r="E149" s="248"/>
      <c r="F149" s="26" t="s">
        <v>3</v>
      </c>
      <c r="G149" s="28">
        <f t="shared" si="3"/>
        <v>5.2</v>
      </c>
      <c r="H149" s="31"/>
    </row>
    <row r="150" spans="1:8" s="17" customFormat="1">
      <c r="A150" s="100"/>
      <c r="B150" s="248"/>
      <c r="C150" s="248"/>
      <c r="D150" s="263" t="s">
        <v>1239</v>
      </c>
      <c r="E150" s="248"/>
      <c r="F150" s="26" t="s">
        <v>3</v>
      </c>
      <c r="G150" s="28">
        <f t="shared" si="3"/>
        <v>5.2</v>
      </c>
      <c r="H150" s="31"/>
    </row>
    <row r="151" spans="1:8" s="17" customFormat="1">
      <c r="A151" s="100"/>
      <c r="B151" s="248"/>
      <c r="C151" s="248"/>
      <c r="D151" s="263" t="s">
        <v>1240</v>
      </c>
      <c r="E151" s="248"/>
      <c r="F151" s="26" t="s">
        <v>3</v>
      </c>
      <c r="G151" s="28">
        <f t="shared" si="3"/>
        <v>5.2</v>
      </c>
      <c r="H151" s="31"/>
    </row>
    <row r="152" spans="1:8" s="17" customFormat="1">
      <c r="A152" s="100"/>
      <c r="B152" s="248"/>
      <c r="C152" s="248"/>
      <c r="D152" s="263" t="s">
        <v>1241</v>
      </c>
      <c r="E152" s="248"/>
      <c r="F152" s="26" t="s">
        <v>3</v>
      </c>
      <c r="G152" s="28">
        <f t="shared" si="3"/>
        <v>5.2</v>
      </c>
      <c r="H152" s="31"/>
    </row>
    <row r="153" spans="1:8" s="17" customFormat="1">
      <c r="A153" s="100"/>
      <c r="B153" s="248"/>
      <c r="C153" s="248"/>
      <c r="D153" s="263" t="s">
        <v>1188</v>
      </c>
      <c r="E153" s="248"/>
      <c r="F153" s="249" t="s">
        <v>4</v>
      </c>
      <c r="G153" s="28">
        <f t="shared" si="3"/>
        <v>3.9</v>
      </c>
      <c r="H153" s="31"/>
    </row>
    <row r="154" spans="1:8" s="17" customFormat="1">
      <c r="A154" s="100"/>
      <c r="B154" s="248"/>
      <c r="C154" s="248"/>
      <c r="D154" s="263" t="s">
        <v>1189</v>
      </c>
      <c r="E154" s="248"/>
      <c r="F154" s="249" t="s">
        <v>4</v>
      </c>
      <c r="G154" s="28">
        <f t="shared" si="3"/>
        <v>3.9</v>
      </c>
      <c r="H154" s="31"/>
    </row>
    <row r="155" spans="1:8" s="17" customFormat="1">
      <c r="A155" s="100"/>
      <c r="B155" s="248"/>
      <c r="C155" s="248"/>
      <c r="D155" s="263" t="s">
        <v>1431</v>
      </c>
      <c r="E155" s="248"/>
      <c r="F155" s="249" t="s">
        <v>0</v>
      </c>
      <c r="G155" s="28">
        <f t="shared" si="3"/>
        <v>7.5</v>
      </c>
      <c r="H155" s="31"/>
    </row>
    <row r="156" spans="1:8" s="17" customFormat="1">
      <c r="A156" s="100"/>
      <c r="B156" s="248"/>
      <c r="C156" s="248"/>
      <c r="D156" s="263" t="s">
        <v>1191</v>
      </c>
      <c r="E156" s="248"/>
      <c r="F156" s="249" t="s">
        <v>3</v>
      </c>
      <c r="G156" s="28">
        <f t="shared" si="3"/>
        <v>5.2</v>
      </c>
      <c r="H156" s="31"/>
    </row>
    <row r="157" spans="1:8" s="17" customFormat="1">
      <c r="A157" s="100"/>
      <c r="B157" s="248"/>
      <c r="C157" s="264" t="s">
        <v>1242</v>
      </c>
      <c r="D157" s="263" t="s">
        <v>1243</v>
      </c>
      <c r="E157" s="248"/>
      <c r="F157" s="26" t="s">
        <v>2</v>
      </c>
      <c r="G157" s="28">
        <f t="shared" si="3"/>
        <v>4</v>
      </c>
      <c r="H157" s="31"/>
    </row>
    <row r="158" spans="1:8" s="17" customFormat="1">
      <c r="A158" s="100"/>
      <c r="B158" s="248"/>
      <c r="C158" s="248"/>
      <c r="D158" s="263" t="s">
        <v>1244</v>
      </c>
      <c r="E158" s="248"/>
      <c r="F158" s="26" t="s">
        <v>2</v>
      </c>
      <c r="G158" s="28">
        <f t="shared" si="3"/>
        <v>4</v>
      </c>
      <c r="H158" s="31"/>
    </row>
    <row r="159" spans="1:8" s="17" customFormat="1">
      <c r="A159" s="100"/>
      <c r="B159" s="248"/>
      <c r="C159" s="248"/>
      <c r="D159" s="263" t="s">
        <v>1245</v>
      </c>
      <c r="E159" s="248"/>
      <c r="F159" s="26" t="s">
        <v>3</v>
      </c>
      <c r="G159" s="28">
        <f t="shared" si="3"/>
        <v>5.2</v>
      </c>
      <c r="H159" s="31"/>
    </row>
    <row r="160" spans="1:8" s="17" customFormat="1">
      <c r="A160" s="100"/>
      <c r="B160" s="248"/>
      <c r="C160" s="248"/>
      <c r="D160" s="263" t="s">
        <v>1246</v>
      </c>
      <c r="E160" s="248"/>
      <c r="F160" s="26" t="s">
        <v>3</v>
      </c>
      <c r="G160" s="28">
        <f t="shared" si="3"/>
        <v>5.2</v>
      </c>
      <c r="H160" s="31"/>
    </row>
    <row r="161" spans="1:8" s="17" customFormat="1">
      <c r="A161" s="100"/>
      <c r="B161" s="248"/>
      <c r="C161" s="248"/>
      <c r="D161" s="263" t="s">
        <v>1247</v>
      </c>
      <c r="E161" s="248"/>
      <c r="F161" s="26" t="s">
        <v>3</v>
      </c>
      <c r="G161" s="28">
        <f t="shared" si="3"/>
        <v>5.2</v>
      </c>
      <c r="H161" s="31"/>
    </row>
    <row r="162" spans="1:8" s="17" customFormat="1">
      <c r="A162" s="100"/>
      <c r="B162" s="248"/>
      <c r="C162" s="248"/>
      <c r="D162" s="263" t="s">
        <v>1248</v>
      </c>
      <c r="E162" s="248"/>
      <c r="F162" s="26" t="s">
        <v>3</v>
      </c>
      <c r="G162" s="28">
        <f t="shared" si="3"/>
        <v>5.2</v>
      </c>
      <c r="H162" s="31"/>
    </row>
    <row r="163" spans="1:8" s="17" customFormat="1">
      <c r="A163" s="100"/>
      <c r="B163" s="248"/>
      <c r="C163" s="248"/>
      <c r="D163" s="263" t="s">
        <v>1249</v>
      </c>
      <c r="E163" s="248"/>
      <c r="F163" s="26" t="s">
        <v>3</v>
      </c>
      <c r="G163" s="28">
        <f t="shared" si="3"/>
        <v>5.2</v>
      </c>
      <c r="H163" s="31"/>
    </row>
    <row r="164" spans="1:8" s="17" customFormat="1">
      <c r="A164" s="100"/>
      <c r="B164" s="248"/>
      <c r="C164" s="248"/>
      <c r="D164" s="263" t="s">
        <v>1250</v>
      </c>
      <c r="E164" s="248"/>
      <c r="F164" s="26" t="s">
        <v>3</v>
      </c>
      <c r="G164" s="28">
        <f t="shared" si="3"/>
        <v>5.2</v>
      </c>
      <c r="H164" s="31"/>
    </row>
    <row r="165" spans="1:8" s="17" customFormat="1">
      <c r="A165" s="100"/>
      <c r="B165" s="248"/>
      <c r="C165" s="248"/>
      <c r="D165" s="263" t="s">
        <v>1251</v>
      </c>
      <c r="E165" s="248"/>
      <c r="F165" s="26" t="s">
        <v>3</v>
      </c>
      <c r="G165" s="28">
        <f t="shared" si="3"/>
        <v>5.2</v>
      </c>
      <c r="H165" s="31"/>
    </row>
    <row r="166" spans="1:8" s="17" customFormat="1">
      <c r="A166" s="100"/>
      <c r="B166" s="248"/>
      <c r="C166" s="248"/>
      <c r="D166" s="263" t="s">
        <v>1189</v>
      </c>
      <c r="E166" s="248"/>
      <c r="F166" s="249" t="s">
        <v>4</v>
      </c>
      <c r="G166" s="28">
        <f t="shared" si="3"/>
        <v>3.9</v>
      </c>
      <c r="H166" s="31"/>
    </row>
    <row r="167" spans="1:8" s="17" customFormat="1">
      <c r="A167" s="100"/>
      <c r="B167" s="248"/>
      <c r="C167" s="248"/>
      <c r="D167" s="263" t="s">
        <v>1432</v>
      </c>
      <c r="E167" s="248"/>
      <c r="F167" s="249" t="s">
        <v>0</v>
      </c>
      <c r="G167" s="28">
        <f t="shared" si="3"/>
        <v>7.5</v>
      </c>
      <c r="H167" s="31"/>
    </row>
    <row r="168" spans="1:8" s="17" customFormat="1">
      <c r="A168" s="100"/>
      <c r="B168" s="248"/>
      <c r="C168" s="248"/>
      <c r="D168" s="263" t="s">
        <v>1191</v>
      </c>
      <c r="E168" s="248"/>
      <c r="F168" s="249" t="s">
        <v>3</v>
      </c>
      <c r="G168" s="28">
        <f t="shared" si="3"/>
        <v>5.2</v>
      </c>
      <c r="H168" s="31"/>
    </row>
    <row r="169" spans="1:8" s="17" customFormat="1">
      <c r="A169" s="100"/>
      <c r="B169" s="248"/>
      <c r="C169" s="264" t="s">
        <v>1252</v>
      </c>
      <c r="D169" s="263" t="s">
        <v>1243</v>
      </c>
      <c r="E169" s="248"/>
      <c r="F169" s="26" t="s">
        <v>2</v>
      </c>
      <c r="G169" s="28">
        <f t="shared" si="3"/>
        <v>4</v>
      </c>
      <c r="H169" s="31"/>
    </row>
    <row r="170" spans="1:8" s="17" customFormat="1">
      <c r="A170" s="100"/>
      <c r="B170" s="248"/>
      <c r="C170" s="248"/>
      <c r="D170" s="263" t="s">
        <v>2590</v>
      </c>
      <c r="E170" s="248"/>
      <c r="F170" s="26" t="s">
        <v>2</v>
      </c>
      <c r="G170" s="28">
        <f t="shared" si="3"/>
        <v>4</v>
      </c>
      <c r="H170" s="31"/>
    </row>
    <row r="171" spans="1:8" s="17" customFormat="1">
      <c r="A171" s="100"/>
      <c r="B171" s="248"/>
      <c r="C171" s="248"/>
      <c r="D171" s="263" t="s">
        <v>1253</v>
      </c>
      <c r="E171" s="248"/>
      <c r="F171" s="26" t="s">
        <v>3</v>
      </c>
      <c r="G171" s="28">
        <f t="shared" si="3"/>
        <v>5.2</v>
      </c>
      <c r="H171" s="31"/>
    </row>
    <row r="172" spans="1:8" s="17" customFormat="1">
      <c r="A172" s="100"/>
      <c r="B172" s="248"/>
      <c r="C172" s="248"/>
      <c r="D172" s="263" t="s">
        <v>1254</v>
      </c>
      <c r="E172" s="248"/>
      <c r="F172" s="26" t="s">
        <v>3</v>
      </c>
      <c r="G172" s="28">
        <f t="shared" si="3"/>
        <v>5.2</v>
      </c>
      <c r="H172" s="31"/>
    </row>
    <row r="173" spans="1:8" s="17" customFormat="1">
      <c r="A173" s="100"/>
      <c r="B173" s="248"/>
      <c r="C173" s="248"/>
      <c r="D173" s="263" t="s">
        <v>1255</v>
      </c>
      <c r="E173" s="248"/>
      <c r="F173" s="93" t="s">
        <v>3</v>
      </c>
      <c r="G173" s="28">
        <f t="shared" si="3"/>
        <v>5.2</v>
      </c>
      <c r="H173" s="31"/>
    </row>
    <row r="174" spans="1:8" s="17" customFormat="1">
      <c r="A174" s="100"/>
      <c r="B174" s="248"/>
      <c r="C174" s="248"/>
      <c r="D174" s="263" t="s">
        <v>1189</v>
      </c>
      <c r="E174" s="248"/>
      <c r="F174" s="249" t="s">
        <v>4</v>
      </c>
      <c r="G174" s="28">
        <f t="shared" si="3"/>
        <v>3.9</v>
      </c>
      <c r="H174" s="31"/>
    </row>
    <row r="175" spans="1:8" s="17" customFormat="1">
      <c r="A175" s="100"/>
      <c r="B175" s="248"/>
      <c r="C175" s="248"/>
      <c r="D175" s="263" t="s">
        <v>1433</v>
      </c>
      <c r="E175" s="248"/>
      <c r="F175" s="249" t="s">
        <v>0</v>
      </c>
      <c r="G175" s="28">
        <f t="shared" ref="G175" si="4">IF(F175="","",IF(F175="EI",4,IF(F175="EO",5.2,IF(F175="EQ",3.9,IF(F175="ILF",7.5,IF(F175="EIF",5.4))))))</f>
        <v>7.5</v>
      </c>
      <c r="H175" s="31"/>
    </row>
    <row r="176" spans="1:8" s="17" customFormat="1">
      <c r="A176" s="100"/>
      <c r="B176" s="248"/>
      <c r="C176" s="248"/>
      <c r="D176" s="263" t="s">
        <v>1191</v>
      </c>
      <c r="E176" s="248"/>
      <c r="F176" s="249" t="s">
        <v>3</v>
      </c>
      <c r="G176" s="28">
        <f t="shared" si="3"/>
        <v>5.2</v>
      </c>
      <c r="H176" s="31"/>
    </row>
    <row r="177" spans="1:8" s="17" customFormat="1">
      <c r="A177" s="100"/>
      <c r="B177" s="275" t="s">
        <v>1256</v>
      </c>
      <c r="C177" s="268"/>
      <c r="D177" s="268"/>
      <c r="E177" s="268"/>
      <c r="F177" s="274"/>
      <c r="G177" s="269" t="str">
        <f t="shared" si="3"/>
        <v/>
      </c>
      <c r="H177" s="270"/>
    </row>
    <row r="178" spans="1:8" s="17" customFormat="1">
      <c r="A178" s="100"/>
      <c r="B178" s="248" t="s">
        <v>1257</v>
      </c>
      <c r="C178" s="248" t="s">
        <v>1258</v>
      </c>
      <c r="D178" s="247" t="s">
        <v>2587</v>
      </c>
      <c r="E178" s="248"/>
      <c r="F178" s="249" t="s">
        <v>0</v>
      </c>
      <c r="G178" s="28">
        <f t="shared" si="3"/>
        <v>7.5</v>
      </c>
      <c r="H178" s="31"/>
    </row>
    <row r="179" spans="1:8" s="17" customFormat="1">
      <c r="A179" s="100"/>
      <c r="D179" s="247" t="s">
        <v>1259</v>
      </c>
      <c r="E179" s="248"/>
      <c r="F179" s="249" t="s">
        <v>3</v>
      </c>
      <c r="G179" s="28">
        <f t="shared" si="3"/>
        <v>5.2</v>
      </c>
      <c r="H179" s="31"/>
    </row>
    <row r="180" spans="1:8" s="17" customFormat="1">
      <c r="A180" s="100"/>
      <c r="B180" s="248"/>
      <c r="C180" s="248"/>
      <c r="D180" s="247" t="s">
        <v>1260</v>
      </c>
      <c r="E180" s="248"/>
      <c r="F180" s="249" t="s">
        <v>3</v>
      </c>
      <c r="G180" s="28">
        <f t="shared" si="3"/>
        <v>5.2</v>
      </c>
      <c r="H180" s="31"/>
    </row>
    <row r="181" spans="1:8" s="17" customFormat="1">
      <c r="A181" s="100"/>
      <c r="B181" s="248"/>
      <c r="C181" s="248"/>
      <c r="D181" s="247" t="s">
        <v>2586</v>
      </c>
      <c r="E181" s="248"/>
      <c r="F181" s="249" t="s">
        <v>0</v>
      </c>
      <c r="G181" s="28">
        <f t="shared" si="3"/>
        <v>7.5</v>
      </c>
      <c r="H181" s="31"/>
    </row>
    <row r="182" spans="1:8" s="17" customFormat="1">
      <c r="A182" s="100"/>
      <c r="B182" s="248"/>
      <c r="C182" s="248"/>
      <c r="D182" s="247" t="s">
        <v>1261</v>
      </c>
      <c r="E182" s="248"/>
      <c r="F182" s="249" t="s">
        <v>3</v>
      </c>
      <c r="G182" s="28">
        <f t="shared" si="3"/>
        <v>5.2</v>
      </c>
      <c r="H182" s="31"/>
    </row>
    <row r="183" spans="1:8" s="17" customFormat="1">
      <c r="A183" s="100"/>
      <c r="B183" s="248"/>
      <c r="C183" s="248"/>
      <c r="D183" s="247" t="s">
        <v>1262</v>
      </c>
      <c r="E183" s="248"/>
      <c r="F183" s="249" t="s">
        <v>3</v>
      </c>
      <c r="G183" s="28">
        <f t="shared" si="3"/>
        <v>5.2</v>
      </c>
      <c r="H183" s="31"/>
    </row>
    <row r="184" spans="1:8" s="17" customFormat="1">
      <c r="A184" s="100"/>
      <c r="B184" s="248"/>
      <c r="C184" s="248"/>
      <c r="D184" s="247" t="s">
        <v>2585</v>
      </c>
      <c r="E184" s="248"/>
      <c r="F184" s="249" t="s">
        <v>0</v>
      </c>
      <c r="G184" s="28">
        <f t="shared" si="3"/>
        <v>7.5</v>
      </c>
      <c r="H184" s="31"/>
    </row>
    <row r="185" spans="1:8" s="17" customFormat="1">
      <c r="A185" s="100"/>
      <c r="B185" s="248"/>
      <c r="C185" s="248"/>
      <c r="D185" s="247" t="s">
        <v>1263</v>
      </c>
      <c r="E185" s="248"/>
      <c r="F185" s="249" t="s">
        <v>3</v>
      </c>
      <c r="G185" s="28">
        <f t="shared" si="3"/>
        <v>5.2</v>
      </c>
      <c r="H185" s="31"/>
    </row>
    <row r="186" spans="1:8" s="17" customFormat="1">
      <c r="A186" s="100"/>
      <c r="B186" s="248"/>
      <c r="C186" s="248"/>
      <c r="D186" s="247" t="s">
        <v>1264</v>
      </c>
      <c r="E186" s="248"/>
      <c r="F186" s="249" t="s">
        <v>3</v>
      </c>
      <c r="G186" s="28">
        <f t="shared" si="3"/>
        <v>5.2</v>
      </c>
      <c r="H186" s="31"/>
    </row>
    <row r="187" spans="1:8" s="17" customFormat="1">
      <c r="A187" s="100"/>
      <c r="B187" s="248"/>
      <c r="C187" s="248"/>
      <c r="D187" s="247" t="s">
        <v>2584</v>
      </c>
      <c r="E187" s="248"/>
      <c r="F187" s="249" t="s">
        <v>0</v>
      </c>
      <c r="G187" s="28">
        <f t="shared" si="3"/>
        <v>7.5</v>
      </c>
      <c r="H187" s="31"/>
    </row>
    <row r="188" spans="1:8" s="17" customFormat="1">
      <c r="A188" s="100"/>
      <c r="B188" s="248"/>
      <c r="C188" s="248"/>
      <c r="D188" s="247" t="s">
        <v>1265</v>
      </c>
      <c r="E188" s="248"/>
      <c r="F188" s="249" t="s">
        <v>3</v>
      </c>
      <c r="G188" s="28">
        <f t="shared" si="3"/>
        <v>5.2</v>
      </c>
      <c r="H188" s="31"/>
    </row>
    <row r="189" spans="1:8" s="17" customFormat="1">
      <c r="A189" s="100"/>
      <c r="B189" s="248"/>
      <c r="C189" s="248"/>
      <c r="D189" s="247" t="s">
        <v>1266</v>
      </c>
      <c r="E189" s="248"/>
      <c r="F189" s="249" t="s">
        <v>3</v>
      </c>
      <c r="G189" s="28">
        <f t="shared" si="3"/>
        <v>5.2</v>
      </c>
      <c r="H189" s="31"/>
    </row>
    <row r="190" spans="1:8" s="17" customFormat="1">
      <c r="A190" s="100"/>
      <c r="B190" s="248"/>
      <c r="C190" s="248"/>
      <c r="D190" s="247" t="s">
        <v>2583</v>
      </c>
      <c r="E190" s="248"/>
      <c r="F190" s="249" t="s">
        <v>0</v>
      </c>
      <c r="G190" s="28">
        <f t="shared" si="3"/>
        <v>7.5</v>
      </c>
      <c r="H190" s="31"/>
    </row>
    <row r="191" spans="1:8" s="17" customFormat="1">
      <c r="A191" s="100"/>
      <c r="B191" s="248"/>
      <c r="C191" s="248"/>
      <c r="D191" s="247" t="s">
        <v>1267</v>
      </c>
      <c r="E191" s="248"/>
      <c r="F191" s="249" t="s">
        <v>3</v>
      </c>
      <c r="G191" s="28">
        <f t="shared" si="3"/>
        <v>5.2</v>
      </c>
      <c r="H191" s="31"/>
    </row>
    <row r="192" spans="1:8" s="17" customFormat="1">
      <c r="A192" s="100"/>
      <c r="B192" s="248"/>
      <c r="C192" s="248"/>
      <c r="D192" s="247" t="s">
        <v>1268</v>
      </c>
      <c r="E192" s="248"/>
      <c r="F192" s="249" t="s">
        <v>3</v>
      </c>
      <c r="G192" s="28">
        <f t="shared" si="3"/>
        <v>5.2</v>
      </c>
      <c r="H192" s="31"/>
    </row>
    <row r="193" spans="1:11" s="17" customFormat="1">
      <c r="A193" s="100"/>
      <c r="B193" s="248"/>
      <c r="C193" s="248"/>
      <c r="D193" s="247" t="s">
        <v>1269</v>
      </c>
      <c r="E193" s="248"/>
      <c r="F193" s="249" t="s">
        <v>3</v>
      </c>
      <c r="G193" s="28">
        <f t="shared" si="3"/>
        <v>5.2</v>
      </c>
      <c r="H193" s="31"/>
    </row>
    <row r="194" spans="1:11" s="17" customFormat="1">
      <c r="A194" s="100"/>
      <c r="B194" s="248"/>
      <c r="C194" s="248"/>
      <c r="D194" s="247" t="s">
        <v>1270</v>
      </c>
      <c r="E194" s="248"/>
      <c r="F194" s="249" t="s">
        <v>3</v>
      </c>
      <c r="G194" s="28">
        <f t="shared" si="3"/>
        <v>5.2</v>
      </c>
      <c r="H194" s="31"/>
    </row>
    <row r="195" spans="1:11" s="17" customFormat="1">
      <c r="A195" s="100"/>
      <c r="B195" s="248"/>
      <c r="C195" s="248"/>
      <c r="D195" s="263" t="s">
        <v>1271</v>
      </c>
      <c r="E195" s="248"/>
      <c r="F195" s="249" t="s">
        <v>3</v>
      </c>
      <c r="G195" s="28">
        <f t="shared" si="3"/>
        <v>5.2</v>
      </c>
      <c r="H195" s="31"/>
    </row>
    <row r="196" spans="1:11" s="17" customFormat="1">
      <c r="A196" s="100"/>
      <c r="B196" s="248"/>
      <c r="C196" s="248"/>
      <c r="D196" s="263" t="s">
        <v>1272</v>
      </c>
      <c r="E196" s="248"/>
      <c r="F196" s="249" t="s">
        <v>3</v>
      </c>
      <c r="G196" s="28">
        <f t="shared" si="3"/>
        <v>5.2</v>
      </c>
      <c r="H196" s="31"/>
    </row>
    <row r="197" spans="1:11" s="17" customFormat="1">
      <c r="A197" s="100"/>
      <c r="B197" s="248"/>
      <c r="C197" s="248"/>
      <c r="D197" s="263" t="s">
        <v>2588</v>
      </c>
      <c r="E197" s="248"/>
      <c r="F197" s="249" t="s">
        <v>0</v>
      </c>
      <c r="G197" s="28">
        <f t="shared" si="3"/>
        <v>7.5</v>
      </c>
      <c r="H197" s="31"/>
    </row>
    <row r="198" spans="1:11" s="17" customFormat="1">
      <c r="A198" s="100"/>
      <c r="B198" s="248"/>
      <c r="C198" s="248"/>
      <c r="D198" s="263" t="s">
        <v>1273</v>
      </c>
      <c r="E198" s="248"/>
      <c r="F198" s="249" t="s">
        <v>3</v>
      </c>
      <c r="G198" s="28">
        <f t="shared" si="3"/>
        <v>5.2</v>
      </c>
      <c r="H198" s="31"/>
    </row>
    <row r="199" spans="1:11" s="17" customFormat="1">
      <c r="A199" s="100"/>
      <c r="B199" s="248"/>
      <c r="C199" s="248"/>
      <c r="D199" s="263" t="s">
        <v>1274</v>
      </c>
      <c r="E199" s="248"/>
      <c r="F199" s="249" t="s">
        <v>3</v>
      </c>
      <c r="G199" s="28">
        <f t="shared" ref="G199:G372" si="5">IF(F199="","",IF(F199="EI",4,IF(F199="EO",5.2,IF(F199="EQ",3.9,IF(F199="ILF",7.5,IF(F199="EIF",5.4))))))</f>
        <v>5.2</v>
      </c>
      <c r="H199" s="31"/>
    </row>
    <row r="200" spans="1:11" s="17" customFormat="1">
      <c r="A200" s="100"/>
      <c r="B200" s="248"/>
      <c r="C200" s="248"/>
      <c r="D200" s="263" t="s">
        <v>2589</v>
      </c>
      <c r="E200" s="248"/>
      <c r="F200" s="249" t="s">
        <v>0</v>
      </c>
      <c r="G200" s="28">
        <f t="shared" si="5"/>
        <v>7.5</v>
      </c>
      <c r="H200" s="31"/>
    </row>
    <row r="201" spans="1:11" s="17" customFormat="1">
      <c r="A201" s="100"/>
      <c r="B201" s="248"/>
      <c r="C201" s="248"/>
      <c r="D201" s="263" t="s">
        <v>1275</v>
      </c>
      <c r="E201" s="248"/>
      <c r="F201" s="249" t="s">
        <v>3</v>
      </c>
      <c r="G201" s="28">
        <f t="shared" si="5"/>
        <v>5.2</v>
      </c>
      <c r="H201" s="31"/>
    </row>
    <row r="202" spans="1:11" s="17" customFormat="1">
      <c r="A202" s="100"/>
      <c r="B202" s="248"/>
      <c r="C202" s="248"/>
      <c r="D202" s="263" t="s">
        <v>1276</v>
      </c>
      <c r="E202" s="248"/>
      <c r="F202" s="249" t="s">
        <v>3</v>
      </c>
      <c r="G202" s="28">
        <f t="shared" si="5"/>
        <v>5.2</v>
      </c>
      <c r="H202" s="31"/>
    </row>
    <row r="203" spans="1:11" s="17" customFormat="1">
      <c r="A203" s="101"/>
      <c r="B203" s="248"/>
      <c r="C203" s="248"/>
      <c r="D203" s="263" t="s">
        <v>1277</v>
      </c>
      <c r="E203" s="248"/>
      <c r="F203" s="249" t="s">
        <v>3</v>
      </c>
      <c r="G203" s="28">
        <f t="shared" si="5"/>
        <v>5.2</v>
      </c>
      <c r="H203" s="31"/>
    </row>
    <row r="204" spans="1:11" s="17" customFormat="1">
      <c r="A204" s="101"/>
      <c r="B204" s="248"/>
      <c r="C204" s="248"/>
      <c r="D204" s="263" t="s">
        <v>1278</v>
      </c>
      <c r="E204" s="248"/>
      <c r="F204" s="249" t="s">
        <v>3</v>
      </c>
      <c r="G204" s="28">
        <f t="shared" si="5"/>
        <v>5.2</v>
      </c>
      <c r="H204" s="31"/>
    </row>
    <row r="205" spans="1:11" s="17" customFormat="1">
      <c r="A205" s="101"/>
      <c r="B205" s="248"/>
      <c r="C205" s="248"/>
      <c r="D205" s="263" t="s">
        <v>1279</v>
      </c>
      <c r="E205" s="248"/>
      <c r="F205" s="249" t="s">
        <v>3</v>
      </c>
      <c r="G205" s="28">
        <f t="shared" si="5"/>
        <v>5.2</v>
      </c>
      <c r="H205" s="31"/>
    </row>
    <row r="206" spans="1:11" ht="16.5">
      <c r="B206" s="248"/>
      <c r="C206" s="248"/>
      <c r="D206" s="263" t="s">
        <v>1280</v>
      </c>
      <c r="E206" s="248"/>
      <c r="F206" s="249" t="s">
        <v>3</v>
      </c>
      <c r="G206" s="28">
        <f t="shared" si="5"/>
        <v>5.2</v>
      </c>
      <c r="H206" s="31"/>
      <c r="I206" s="15"/>
      <c r="J206" s="15"/>
      <c r="K206" s="15"/>
    </row>
    <row r="207" spans="1:11">
      <c r="B207" s="248"/>
      <c r="C207" s="248"/>
      <c r="D207" s="263" t="s">
        <v>1281</v>
      </c>
      <c r="E207" s="248"/>
      <c r="F207" s="249" t="s">
        <v>3</v>
      </c>
      <c r="G207" s="28">
        <f t="shared" si="5"/>
        <v>5.2</v>
      </c>
      <c r="H207" s="31"/>
    </row>
    <row r="208" spans="1:11">
      <c r="B208" s="248"/>
      <c r="C208" s="248"/>
      <c r="D208" s="264" t="s">
        <v>1282</v>
      </c>
      <c r="E208" s="248"/>
      <c r="F208" s="249" t="s">
        <v>3</v>
      </c>
      <c r="G208" s="28">
        <f t="shared" si="5"/>
        <v>5.2</v>
      </c>
      <c r="H208" s="31"/>
    </row>
    <row r="209" spans="2:8">
      <c r="B209" s="248"/>
      <c r="C209" s="246" t="s">
        <v>1283</v>
      </c>
      <c r="D209" s="263" t="s">
        <v>1284</v>
      </c>
      <c r="E209" s="248"/>
      <c r="F209" s="249" t="s">
        <v>3</v>
      </c>
      <c r="G209" s="28">
        <f t="shared" si="5"/>
        <v>5.2</v>
      </c>
      <c r="H209" s="31"/>
    </row>
    <row r="210" spans="2:8">
      <c r="B210" s="248"/>
      <c r="C210" s="248"/>
      <c r="D210" s="263" t="s">
        <v>1285</v>
      </c>
      <c r="E210" s="248"/>
      <c r="F210" s="249" t="s">
        <v>3</v>
      </c>
      <c r="G210" s="28">
        <f t="shared" si="5"/>
        <v>5.2</v>
      </c>
      <c r="H210" s="31"/>
    </row>
    <row r="211" spans="2:8">
      <c r="B211" s="248"/>
      <c r="C211" s="248"/>
      <c r="D211" s="263" t="s">
        <v>1286</v>
      </c>
      <c r="E211" s="248"/>
      <c r="F211" s="249" t="s">
        <v>3</v>
      </c>
      <c r="G211" s="28">
        <f t="shared" si="5"/>
        <v>5.2</v>
      </c>
      <c r="H211" s="31"/>
    </row>
    <row r="212" spans="2:8">
      <c r="B212" s="248"/>
      <c r="C212" s="248"/>
      <c r="D212" s="263" t="s">
        <v>1287</v>
      </c>
      <c r="E212" s="248"/>
      <c r="F212" s="249" t="s">
        <v>3</v>
      </c>
      <c r="G212" s="28">
        <f t="shared" si="5"/>
        <v>5.2</v>
      </c>
      <c r="H212" s="31"/>
    </row>
    <row r="213" spans="2:8">
      <c r="B213" s="248"/>
      <c r="C213" s="248"/>
      <c r="D213" s="263" t="s">
        <v>1288</v>
      </c>
      <c r="E213" s="248"/>
      <c r="F213" s="249" t="s">
        <v>3</v>
      </c>
      <c r="G213" s="28">
        <f t="shared" si="5"/>
        <v>5.2</v>
      </c>
      <c r="H213" s="31"/>
    </row>
    <row r="214" spans="2:8">
      <c r="B214" s="248"/>
      <c r="C214" s="248"/>
      <c r="D214" s="263" t="s">
        <v>1289</v>
      </c>
      <c r="E214" s="248"/>
      <c r="F214" s="249" t="s">
        <v>3</v>
      </c>
      <c r="G214" s="28">
        <f t="shared" si="5"/>
        <v>5.2</v>
      </c>
      <c r="H214" s="31"/>
    </row>
    <row r="215" spans="2:8">
      <c r="B215" s="248"/>
      <c r="C215" s="248"/>
      <c r="D215" s="263" t="s">
        <v>1290</v>
      </c>
      <c r="E215" s="248"/>
      <c r="F215" s="249" t="s">
        <v>3</v>
      </c>
      <c r="G215" s="28">
        <f t="shared" si="5"/>
        <v>5.2</v>
      </c>
      <c r="H215" s="31"/>
    </row>
    <row r="216" spans="2:8">
      <c r="B216" s="248"/>
      <c r="C216" s="248"/>
      <c r="D216" s="263" t="s">
        <v>1291</v>
      </c>
      <c r="E216" s="248"/>
      <c r="F216" s="249" t="s">
        <v>3</v>
      </c>
      <c r="G216" s="28">
        <f t="shared" si="5"/>
        <v>5.2</v>
      </c>
      <c r="H216" s="31"/>
    </row>
    <row r="217" spans="2:8">
      <c r="B217" s="248"/>
      <c r="C217" s="248"/>
      <c r="D217" s="263" t="s">
        <v>1292</v>
      </c>
      <c r="E217" s="248"/>
      <c r="F217" s="249" t="s">
        <v>3</v>
      </c>
      <c r="G217" s="28">
        <f t="shared" si="5"/>
        <v>5.2</v>
      </c>
      <c r="H217" s="31"/>
    </row>
    <row r="218" spans="2:8">
      <c r="B218" s="248"/>
      <c r="C218" s="248"/>
      <c r="D218" s="263" t="s">
        <v>1293</v>
      </c>
      <c r="E218" s="248"/>
      <c r="F218" s="249" t="s">
        <v>3</v>
      </c>
      <c r="G218" s="28">
        <f t="shared" si="5"/>
        <v>5.2</v>
      </c>
      <c r="H218" s="31"/>
    </row>
    <row r="219" spans="2:8">
      <c r="B219" s="248"/>
      <c r="C219" s="248"/>
      <c r="D219" s="263" t="s">
        <v>1294</v>
      </c>
      <c r="E219" s="248"/>
      <c r="F219" s="249" t="s">
        <v>3</v>
      </c>
      <c r="G219" s="28">
        <f t="shared" si="5"/>
        <v>5.2</v>
      </c>
      <c r="H219" s="31"/>
    </row>
    <row r="220" spans="2:8">
      <c r="B220" s="248"/>
      <c r="C220" s="248"/>
      <c r="D220" s="263" t="s">
        <v>1295</v>
      </c>
      <c r="E220" s="248"/>
      <c r="F220" s="249" t="s">
        <v>3</v>
      </c>
      <c r="G220" s="28">
        <f t="shared" si="5"/>
        <v>5.2</v>
      </c>
      <c r="H220" s="31"/>
    </row>
    <row r="221" spans="2:8">
      <c r="B221" s="248"/>
      <c r="C221" s="246" t="s">
        <v>1175</v>
      </c>
      <c r="D221" s="263" t="s">
        <v>1296</v>
      </c>
      <c r="E221" s="248"/>
      <c r="F221" s="249" t="s">
        <v>3</v>
      </c>
      <c r="G221" s="28">
        <f t="shared" si="5"/>
        <v>5.2</v>
      </c>
      <c r="H221" s="31"/>
    </row>
    <row r="222" spans="2:8">
      <c r="B222" s="248"/>
      <c r="C222" s="248"/>
      <c r="D222" s="263" t="s">
        <v>1297</v>
      </c>
      <c r="E222" s="248"/>
      <c r="F222" s="249" t="s">
        <v>3</v>
      </c>
      <c r="G222" s="28">
        <f t="shared" si="5"/>
        <v>5.2</v>
      </c>
      <c r="H222" s="31"/>
    </row>
    <row r="223" spans="2:8">
      <c r="B223" s="248"/>
      <c r="C223" s="248"/>
      <c r="D223" s="263" t="s">
        <v>1298</v>
      </c>
      <c r="E223" s="248"/>
      <c r="F223" s="249" t="s">
        <v>3</v>
      </c>
      <c r="G223" s="28">
        <f t="shared" si="5"/>
        <v>5.2</v>
      </c>
      <c r="H223" s="31"/>
    </row>
    <row r="224" spans="2:8">
      <c r="B224" s="248"/>
      <c r="C224" s="248"/>
      <c r="D224" s="263" t="s">
        <v>1299</v>
      </c>
      <c r="E224" s="248"/>
      <c r="F224" s="249" t="s">
        <v>3</v>
      </c>
      <c r="G224" s="28">
        <f t="shared" si="5"/>
        <v>5.2</v>
      </c>
      <c r="H224" s="31"/>
    </row>
    <row r="225" spans="1:8">
      <c r="B225" s="248"/>
      <c r="C225" s="248"/>
      <c r="D225" s="263" t="s">
        <v>1300</v>
      </c>
      <c r="E225" s="248"/>
      <c r="F225" s="249" t="s">
        <v>3</v>
      </c>
      <c r="G225" s="28">
        <f t="shared" si="5"/>
        <v>5.2</v>
      </c>
      <c r="H225" s="31"/>
    </row>
    <row r="226" spans="1:8">
      <c r="B226" s="248"/>
      <c r="C226" s="248"/>
      <c r="D226" s="263" t="s">
        <v>1301</v>
      </c>
      <c r="E226" s="248"/>
      <c r="F226" s="249" t="s">
        <v>3</v>
      </c>
      <c r="G226" s="28">
        <f t="shared" si="5"/>
        <v>5.2</v>
      </c>
      <c r="H226" s="31"/>
    </row>
    <row r="227" spans="1:8">
      <c r="B227" s="248"/>
      <c r="C227" s="246" t="s">
        <v>1302</v>
      </c>
      <c r="D227" s="263" t="s">
        <v>1303</v>
      </c>
      <c r="E227" s="248"/>
      <c r="F227" s="249" t="s">
        <v>3</v>
      </c>
      <c r="G227" s="28">
        <f t="shared" si="5"/>
        <v>5.2</v>
      </c>
      <c r="H227" s="31"/>
    </row>
    <row r="228" spans="1:8">
      <c r="B228" s="248"/>
      <c r="C228" s="248"/>
      <c r="D228" s="263" t="s">
        <v>1304</v>
      </c>
      <c r="E228" s="248"/>
      <c r="F228" s="249" t="s">
        <v>3</v>
      </c>
      <c r="G228" s="28">
        <f t="shared" si="5"/>
        <v>5.2</v>
      </c>
      <c r="H228" s="31"/>
    </row>
    <row r="229" spans="1:8">
      <c r="B229" s="248"/>
      <c r="C229" s="248"/>
      <c r="D229" s="263" t="s">
        <v>1305</v>
      </c>
      <c r="E229" s="248"/>
      <c r="F229" s="249" t="s">
        <v>3</v>
      </c>
      <c r="G229" s="28">
        <f t="shared" si="5"/>
        <v>5.2</v>
      </c>
      <c r="H229" s="31"/>
    </row>
    <row r="230" spans="1:8">
      <c r="B230" s="248"/>
      <c r="C230" s="248"/>
      <c r="D230" s="263" t="s">
        <v>1306</v>
      </c>
      <c r="E230" s="248"/>
      <c r="F230" s="249" t="s">
        <v>3</v>
      </c>
      <c r="G230" s="28">
        <f t="shared" si="5"/>
        <v>5.2</v>
      </c>
      <c r="H230" s="31"/>
    </row>
    <row r="231" spans="1:8">
      <c r="B231" s="248"/>
      <c r="C231" s="248"/>
      <c r="D231" s="263" t="s">
        <v>1307</v>
      </c>
      <c r="E231" s="248"/>
      <c r="F231" s="249" t="s">
        <v>3</v>
      </c>
      <c r="G231" s="28">
        <f t="shared" si="5"/>
        <v>5.2</v>
      </c>
      <c r="H231" s="31"/>
    </row>
    <row r="232" spans="1:8">
      <c r="B232" s="248"/>
      <c r="C232" s="248"/>
      <c r="D232" s="263" t="s">
        <v>1308</v>
      </c>
      <c r="E232" s="248"/>
      <c r="F232" s="249" t="s">
        <v>3</v>
      </c>
      <c r="G232" s="28">
        <f t="shared" si="5"/>
        <v>5.2</v>
      </c>
      <c r="H232" s="31"/>
    </row>
    <row r="233" spans="1:8">
      <c r="B233" s="248"/>
      <c r="C233" s="248"/>
      <c r="D233" s="263" t="s">
        <v>1309</v>
      </c>
      <c r="E233" s="248"/>
      <c r="F233" s="249" t="s">
        <v>3</v>
      </c>
      <c r="G233" s="28">
        <f t="shared" si="5"/>
        <v>5.2</v>
      </c>
      <c r="H233" s="31"/>
    </row>
    <row r="234" spans="1:8">
      <c r="B234" s="248"/>
      <c r="C234" s="250" t="s">
        <v>1310</v>
      </c>
      <c r="D234" s="263" t="s">
        <v>1311</v>
      </c>
      <c r="E234" s="248"/>
      <c r="F234" s="249" t="s">
        <v>3</v>
      </c>
      <c r="G234" s="28">
        <f t="shared" si="5"/>
        <v>5.2</v>
      </c>
      <c r="H234" s="31"/>
    </row>
    <row r="235" spans="1:8">
      <c r="B235" s="248"/>
      <c r="C235" s="248"/>
      <c r="D235" s="263" t="s">
        <v>1312</v>
      </c>
      <c r="E235" s="248"/>
      <c r="F235" s="249" t="s">
        <v>3</v>
      </c>
      <c r="G235" s="28">
        <f t="shared" si="5"/>
        <v>5.2</v>
      </c>
      <c r="H235" s="31"/>
    </row>
    <row r="236" spans="1:8">
      <c r="B236" s="248"/>
      <c r="C236" s="246" t="s">
        <v>1313</v>
      </c>
      <c r="D236" s="263" t="s">
        <v>1314</v>
      </c>
      <c r="E236" s="248"/>
      <c r="F236" s="249" t="s">
        <v>1315</v>
      </c>
      <c r="G236" s="28">
        <f t="shared" si="5"/>
        <v>5.2</v>
      </c>
      <c r="H236" s="31"/>
    </row>
    <row r="237" spans="1:8">
      <c r="B237" s="248"/>
      <c r="C237" s="248"/>
      <c r="D237" s="263" t="s">
        <v>1316</v>
      </c>
      <c r="E237" s="248"/>
      <c r="F237" s="249" t="s">
        <v>1315</v>
      </c>
      <c r="G237" s="28">
        <f t="shared" si="5"/>
        <v>5.2</v>
      </c>
      <c r="H237" s="31"/>
    </row>
    <row r="238" spans="1:8">
      <c r="B238" s="248"/>
      <c r="C238" s="248"/>
      <c r="D238" s="263" t="s">
        <v>1317</v>
      </c>
      <c r="E238" s="248"/>
      <c r="F238" s="249" t="s">
        <v>1315</v>
      </c>
      <c r="G238" s="28">
        <f t="shared" si="5"/>
        <v>5.2</v>
      </c>
      <c r="H238" s="31"/>
    </row>
    <row r="239" spans="1:8" s="17" customFormat="1">
      <c r="A239" s="100"/>
      <c r="B239" s="275" t="s">
        <v>2741</v>
      </c>
      <c r="C239" s="268"/>
      <c r="D239" s="268"/>
      <c r="E239" s="268"/>
      <c r="F239" s="274"/>
      <c r="G239" s="269" t="str">
        <f t="shared" si="5"/>
        <v/>
      </c>
      <c r="H239" s="270"/>
    </row>
    <row r="240" spans="1:8">
      <c r="B240" s="84" t="s">
        <v>677</v>
      </c>
      <c r="C240" s="94" t="s">
        <v>582</v>
      </c>
      <c r="D240" s="80" t="s">
        <v>583</v>
      </c>
      <c r="E240" s="80" t="s">
        <v>583</v>
      </c>
      <c r="F240" s="26" t="s">
        <v>3</v>
      </c>
      <c r="G240" s="28">
        <f t="shared" si="5"/>
        <v>5.2</v>
      </c>
      <c r="H240" s="31"/>
    </row>
    <row r="241" spans="2:8">
      <c r="B241" s="84" t="s">
        <v>677</v>
      </c>
      <c r="C241" s="94" t="s">
        <v>582</v>
      </c>
      <c r="D241" s="80" t="s">
        <v>584</v>
      </c>
      <c r="E241" s="80" t="s">
        <v>584</v>
      </c>
      <c r="F241" s="26" t="s">
        <v>3</v>
      </c>
      <c r="G241" s="28">
        <f t="shared" si="5"/>
        <v>5.2</v>
      </c>
      <c r="H241" s="31"/>
    </row>
    <row r="242" spans="2:8">
      <c r="B242" s="84" t="s">
        <v>677</v>
      </c>
      <c r="C242" s="94" t="s">
        <v>582</v>
      </c>
      <c r="D242" s="80" t="s">
        <v>585</v>
      </c>
      <c r="E242" s="80" t="s">
        <v>585</v>
      </c>
      <c r="F242" s="26" t="s">
        <v>3</v>
      </c>
      <c r="G242" s="28">
        <f t="shared" si="5"/>
        <v>5.2</v>
      </c>
      <c r="H242" s="31"/>
    </row>
    <row r="243" spans="2:8">
      <c r="B243" s="84" t="s">
        <v>677</v>
      </c>
      <c r="C243" s="94" t="s">
        <v>582</v>
      </c>
      <c r="D243" s="80" t="s">
        <v>586</v>
      </c>
      <c r="E243" s="80" t="s">
        <v>586</v>
      </c>
      <c r="F243" s="26" t="s">
        <v>3</v>
      </c>
      <c r="G243" s="28">
        <f t="shared" si="5"/>
        <v>5.2</v>
      </c>
      <c r="H243" s="31"/>
    </row>
    <row r="244" spans="2:8">
      <c r="B244" s="84" t="s">
        <v>677</v>
      </c>
      <c r="C244" s="94" t="s">
        <v>582</v>
      </c>
      <c r="D244" s="80" t="s">
        <v>587</v>
      </c>
      <c r="E244" s="80" t="s">
        <v>587</v>
      </c>
      <c r="F244" s="26" t="s">
        <v>3</v>
      </c>
      <c r="G244" s="28">
        <f t="shared" si="5"/>
        <v>5.2</v>
      </c>
      <c r="H244" s="31"/>
    </row>
    <row r="245" spans="2:8">
      <c r="B245" s="84" t="s">
        <v>677</v>
      </c>
      <c r="C245" s="94" t="s">
        <v>582</v>
      </c>
      <c r="D245" s="80" t="s">
        <v>588</v>
      </c>
      <c r="E245" s="80" t="s">
        <v>588</v>
      </c>
      <c r="F245" s="26" t="s">
        <v>3</v>
      </c>
      <c r="G245" s="28">
        <f t="shared" si="5"/>
        <v>5.2</v>
      </c>
      <c r="H245" s="31"/>
    </row>
    <row r="246" spans="2:8">
      <c r="B246" s="84" t="s">
        <v>677</v>
      </c>
      <c r="C246" s="94" t="s">
        <v>582</v>
      </c>
      <c r="D246" s="80" t="s">
        <v>589</v>
      </c>
      <c r="E246" s="80" t="s">
        <v>589</v>
      </c>
      <c r="F246" s="26" t="s">
        <v>3</v>
      </c>
      <c r="G246" s="28">
        <f t="shared" si="5"/>
        <v>5.2</v>
      </c>
      <c r="H246" s="31"/>
    </row>
    <row r="247" spans="2:8">
      <c r="B247" s="84" t="s">
        <v>677</v>
      </c>
      <c r="C247" s="94" t="s">
        <v>582</v>
      </c>
      <c r="D247" s="80" t="s">
        <v>590</v>
      </c>
      <c r="E247" s="80" t="s">
        <v>590</v>
      </c>
      <c r="F247" s="26" t="s">
        <v>3</v>
      </c>
      <c r="G247" s="28">
        <f t="shared" si="5"/>
        <v>5.2</v>
      </c>
      <c r="H247" s="31"/>
    </row>
    <row r="248" spans="2:8">
      <c r="B248" s="84" t="s">
        <v>677</v>
      </c>
      <c r="C248" s="94" t="s">
        <v>582</v>
      </c>
      <c r="D248" s="80" t="s">
        <v>591</v>
      </c>
      <c r="E248" s="80" t="s">
        <v>591</v>
      </c>
      <c r="F248" s="26" t="s">
        <v>3</v>
      </c>
      <c r="G248" s="28">
        <f t="shared" si="5"/>
        <v>5.2</v>
      </c>
      <c r="H248" s="31"/>
    </row>
    <row r="249" spans="2:8">
      <c r="B249" s="84" t="s">
        <v>677</v>
      </c>
      <c r="C249" s="94" t="s">
        <v>582</v>
      </c>
      <c r="D249" s="80" t="s">
        <v>592</v>
      </c>
      <c r="E249" s="80" t="s">
        <v>592</v>
      </c>
      <c r="F249" s="26" t="s">
        <v>2</v>
      </c>
      <c r="G249" s="28">
        <f t="shared" si="5"/>
        <v>4</v>
      </c>
      <c r="H249" s="31"/>
    </row>
    <row r="250" spans="2:8">
      <c r="B250" s="84" t="s">
        <v>677</v>
      </c>
      <c r="C250" s="94" t="s">
        <v>582</v>
      </c>
      <c r="D250" s="80" t="s">
        <v>593</v>
      </c>
      <c r="E250" s="80" t="s">
        <v>593</v>
      </c>
      <c r="F250" s="26" t="s">
        <v>3</v>
      </c>
      <c r="G250" s="28">
        <f t="shared" si="5"/>
        <v>5.2</v>
      </c>
      <c r="H250" s="31"/>
    </row>
    <row r="251" spans="2:8">
      <c r="B251" s="84" t="s">
        <v>677</v>
      </c>
      <c r="C251" s="94" t="s">
        <v>582</v>
      </c>
      <c r="D251" s="80" t="s">
        <v>594</v>
      </c>
      <c r="E251" s="80" t="s">
        <v>594</v>
      </c>
      <c r="F251" s="26" t="s">
        <v>3</v>
      </c>
      <c r="G251" s="28">
        <f t="shared" si="5"/>
        <v>5.2</v>
      </c>
      <c r="H251" s="31"/>
    </row>
    <row r="252" spans="2:8">
      <c r="B252" s="84" t="s">
        <v>677</v>
      </c>
      <c r="C252" s="94" t="s">
        <v>582</v>
      </c>
      <c r="D252" s="80" t="s">
        <v>595</v>
      </c>
      <c r="E252" s="80" t="s">
        <v>595</v>
      </c>
      <c r="F252" s="26" t="s">
        <v>3</v>
      </c>
      <c r="G252" s="28">
        <f t="shared" si="5"/>
        <v>5.2</v>
      </c>
      <c r="H252" s="31"/>
    </row>
    <row r="253" spans="2:8">
      <c r="B253" s="84" t="s">
        <v>677</v>
      </c>
      <c r="C253" s="94" t="s">
        <v>582</v>
      </c>
      <c r="D253" s="80" t="s">
        <v>596</v>
      </c>
      <c r="E253" s="80" t="s">
        <v>596</v>
      </c>
      <c r="F253" s="26" t="s">
        <v>3</v>
      </c>
      <c r="G253" s="28">
        <f t="shared" si="5"/>
        <v>5.2</v>
      </c>
      <c r="H253" s="31"/>
    </row>
    <row r="254" spans="2:8">
      <c r="B254" s="84" t="s">
        <v>677</v>
      </c>
      <c r="C254" s="94" t="s">
        <v>582</v>
      </c>
      <c r="D254" s="80" t="s">
        <v>597</v>
      </c>
      <c r="E254" s="80" t="s">
        <v>597</v>
      </c>
      <c r="F254" s="26" t="s">
        <v>3</v>
      </c>
      <c r="G254" s="28">
        <f t="shared" si="5"/>
        <v>5.2</v>
      </c>
      <c r="H254" s="31"/>
    </row>
    <row r="255" spans="2:8">
      <c r="B255" s="84" t="s">
        <v>677</v>
      </c>
      <c r="C255" s="94" t="s">
        <v>582</v>
      </c>
      <c r="D255" s="80" t="s">
        <v>642</v>
      </c>
      <c r="E255" s="80" t="s">
        <v>642</v>
      </c>
      <c r="F255" s="26" t="s">
        <v>3</v>
      </c>
      <c r="G255" s="28">
        <f>IF(F255="","",IF(F255="EI",4,IF(F255="EO",5.2,IF(F255="EQ",3.9,IF(F255="ILF",7.5,IF(F255="EIF",5.4))))))</f>
        <v>5.2</v>
      </c>
      <c r="H255" s="31"/>
    </row>
    <row r="256" spans="2:8">
      <c r="B256" s="84" t="s">
        <v>677</v>
      </c>
      <c r="C256" s="94" t="s">
        <v>582</v>
      </c>
      <c r="D256" s="80" t="s">
        <v>643</v>
      </c>
      <c r="E256" s="80" t="s">
        <v>643</v>
      </c>
      <c r="F256" s="26" t="s">
        <v>3</v>
      </c>
      <c r="G256" s="28">
        <f>IF(F256="","",IF(F256="EI",4,IF(F256="EO",5.2,IF(F256="EQ",3.9,IF(F256="ILF",7.5,IF(F256="EIF",5.4))))))</f>
        <v>5.2</v>
      </c>
      <c r="H256" s="31"/>
    </row>
    <row r="257" spans="2:8">
      <c r="B257" s="84" t="s">
        <v>677</v>
      </c>
      <c r="C257" s="94" t="s">
        <v>582</v>
      </c>
      <c r="D257" s="80" t="s">
        <v>644</v>
      </c>
      <c r="E257" s="80" t="s">
        <v>644</v>
      </c>
      <c r="F257" s="26" t="s">
        <v>3</v>
      </c>
      <c r="G257" s="28">
        <f>IF(F257="","",IF(F257="EI",4,IF(F257="EO",5.2,IF(F257="EQ",3.9,IF(F257="ILF",7.5,IF(F257="EIF",5.4))))))</f>
        <v>5.2</v>
      </c>
      <c r="H257" s="31"/>
    </row>
    <row r="258" spans="2:8">
      <c r="B258" s="84" t="s">
        <v>677</v>
      </c>
      <c r="C258" s="94" t="s">
        <v>556</v>
      </c>
      <c r="D258" s="80" t="s">
        <v>598</v>
      </c>
      <c r="E258" s="80" t="s">
        <v>598</v>
      </c>
      <c r="F258" s="26" t="s">
        <v>2</v>
      </c>
      <c r="G258" s="28">
        <f t="shared" si="5"/>
        <v>4</v>
      </c>
      <c r="H258" s="31"/>
    </row>
    <row r="259" spans="2:8">
      <c r="B259" s="84" t="s">
        <v>677</v>
      </c>
      <c r="C259" s="94" t="s">
        <v>556</v>
      </c>
      <c r="D259" s="80" t="s">
        <v>599</v>
      </c>
      <c r="E259" s="80" t="s">
        <v>599</v>
      </c>
      <c r="F259" s="26" t="s">
        <v>2</v>
      </c>
      <c r="G259" s="28">
        <f t="shared" si="5"/>
        <v>4</v>
      </c>
      <c r="H259" s="31"/>
    </row>
    <row r="260" spans="2:8">
      <c r="B260" s="84" t="s">
        <v>677</v>
      </c>
      <c r="C260" s="94" t="s">
        <v>556</v>
      </c>
      <c r="D260" s="80" t="s">
        <v>600</v>
      </c>
      <c r="E260" s="80" t="s">
        <v>600</v>
      </c>
      <c r="F260" s="26" t="s">
        <v>2</v>
      </c>
      <c r="G260" s="28">
        <f t="shared" si="5"/>
        <v>4</v>
      </c>
      <c r="H260" s="31"/>
    </row>
    <row r="261" spans="2:8">
      <c r="B261" s="84" t="s">
        <v>677</v>
      </c>
      <c r="C261" s="94" t="s">
        <v>556</v>
      </c>
      <c r="D261" s="80" t="s">
        <v>601</v>
      </c>
      <c r="E261" s="80" t="s">
        <v>601</v>
      </c>
      <c r="F261" s="26" t="s">
        <v>3</v>
      </c>
      <c r="G261" s="28">
        <f t="shared" si="5"/>
        <v>5.2</v>
      </c>
      <c r="H261" s="31"/>
    </row>
    <row r="262" spans="2:8">
      <c r="B262" s="84" t="s">
        <v>677</v>
      </c>
      <c r="C262" s="94" t="s">
        <v>556</v>
      </c>
      <c r="D262" s="80" t="s">
        <v>602</v>
      </c>
      <c r="E262" s="80" t="s">
        <v>602</v>
      </c>
      <c r="F262" s="26" t="s">
        <v>2</v>
      </c>
      <c r="G262" s="28">
        <f t="shared" si="5"/>
        <v>4</v>
      </c>
      <c r="H262" s="31"/>
    </row>
    <row r="263" spans="2:8">
      <c r="B263" s="84" t="s">
        <v>677</v>
      </c>
      <c r="C263" s="94" t="s">
        <v>556</v>
      </c>
      <c r="D263" s="80" t="s">
        <v>603</v>
      </c>
      <c r="E263" s="80" t="s">
        <v>603</v>
      </c>
      <c r="F263" s="26" t="s">
        <v>2</v>
      </c>
      <c r="G263" s="28">
        <f t="shared" si="5"/>
        <v>4</v>
      </c>
      <c r="H263" s="31"/>
    </row>
    <row r="264" spans="2:8">
      <c r="B264" s="84" t="s">
        <v>677</v>
      </c>
      <c r="C264" s="94" t="s">
        <v>556</v>
      </c>
      <c r="D264" s="80" t="s">
        <v>604</v>
      </c>
      <c r="E264" s="80" t="s">
        <v>604</v>
      </c>
      <c r="F264" s="26" t="s">
        <v>2</v>
      </c>
      <c r="G264" s="28">
        <f t="shared" si="5"/>
        <v>4</v>
      </c>
      <c r="H264" s="31"/>
    </row>
    <row r="265" spans="2:8">
      <c r="B265" s="84" t="s">
        <v>677</v>
      </c>
      <c r="C265" s="94" t="s">
        <v>556</v>
      </c>
      <c r="D265" s="80" t="s">
        <v>605</v>
      </c>
      <c r="E265" s="80" t="s">
        <v>605</v>
      </c>
      <c r="F265" s="26" t="s">
        <v>3</v>
      </c>
      <c r="G265" s="28">
        <f t="shared" si="5"/>
        <v>5.2</v>
      </c>
      <c r="H265" s="31"/>
    </row>
    <row r="266" spans="2:8">
      <c r="B266" s="84" t="s">
        <v>677</v>
      </c>
      <c r="C266" s="94" t="s">
        <v>556</v>
      </c>
      <c r="D266" s="80" t="s">
        <v>606</v>
      </c>
      <c r="E266" s="80" t="s">
        <v>606</v>
      </c>
      <c r="F266" s="26" t="s">
        <v>2</v>
      </c>
      <c r="G266" s="28">
        <f t="shared" si="5"/>
        <v>4</v>
      </c>
      <c r="H266" s="31"/>
    </row>
    <row r="267" spans="2:8">
      <c r="B267" s="84" t="s">
        <v>677</v>
      </c>
      <c r="C267" s="94" t="s">
        <v>556</v>
      </c>
      <c r="D267" s="80" t="s">
        <v>607</v>
      </c>
      <c r="E267" s="80" t="s">
        <v>607</v>
      </c>
      <c r="F267" s="26" t="s">
        <v>2</v>
      </c>
      <c r="G267" s="28">
        <f t="shared" si="5"/>
        <v>4</v>
      </c>
      <c r="H267" s="31"/>
    </row>
    <row r="268" spans="2:8">
      <c r="B268" s="84" t="s">
        <v>677</v>
      </c>
      <c r="C268" s="94" t="s">
        <v>556</v>
      </c>
      <c r="D268" s="80" t="s">
        <v>608</v>
      </c>
      <c r="E268" s="80" t="s">
        <v>608</v>
      </c>
      <c r="F268" s="26" t="s">
        <v>2</v>
      </c>
      <c r="G268" s="28">
        <f t="shared" si="5"/>
        <v>4</v>
      </c>
      <c r="H268" s="31"/>
    </row>
    <row r="269" spans="2:8">
      <c r="B269" s="84" t="s">
        <v>677</v>
      </c>
      <c r="C269" s="94" t="s">
        <v>556</v>
      </c>
      <c r="D269" s="80" t="s">
        <v>609</v>
      </c>
      <c r="E269" s="80" t="s">
        <v>609</v>
      </c>
      <c r="F269" s="26" t="s">
        <v>3</v>
      </c>
      <c r="G269" s="28">
        <f t="shared" si="5"/>
        <v>5.2</v>
      </c>
      <c r="H269" s="31"/>
    </row>
    <row r="270" spans="2:8">
      <c r="B270" s="84" t="s">
        <v>677</v>
      </c>
      <c r="C270" s="94" t="s">
        <v>556</v>
      </c>
      <c r="D270" s="80" t="s">
        <v>610</v>
      </c>
      <c r="E270" s="80" t="s">
        <v>610</v>
      </c>
      <c r="F270" s="26" t="s">
        <v>2</v>
      </c>
      <c r="G270" s="28">
        <f t="shared" si="5"/>
        <v>4</v>
      </c>
      <c r="H270" s="31"/>
    </row>
    <row r="271" spans="2:8">
      <c r="B271" s="84" t="s">
        <v>677</v>
      </c>
      <c r="C271" s="94" t="s">
        <v>556</v>
      </c>
      <c r="D271" s="80" t="s">
        <v>611</v>
      </c>
      <c r="E271" s="80" t="s">
        <v>611</v>
      </c>
      <c r="F271" s="26" t="s">
        <v>2</v>
      </c>
      <c r="G271" s="28">
        <f t="shared" si="5"/>
        <v>4</v>
      </c>
      <c r="H271" s="31"/>
    </row>
    <row r="272" spans="2:8">
      <c r="B272" s="84" t="s">
        <v>677</v>
      </c>
      <c r="C272" s="94" t="s">
        <v>556</v>
      </c>
      <c r="D272" s="80" t="s">
        <v>612</v>
      </c>
      <c r="E272" s="80" t="s">
        <v>612</v>
      </c>
      <c r="F272" s="26" t="s">
        <v>2</v>
      </c>
      <c r="G272" s="28">
        <f t="shared" si="5"/>
        <v>4</v>
      </c>
      <c r="H272" s="31"/>
    </row>
    <row r="273" spans="2:8">
      <c r="B273" s="84" t="s">
        <v>677</v>
      </c>
      <c r="C273" s="94" t="s">
        <v>556</v>
      </c>
      <c r="D273" s="80" t="s">
        <v>613</v>
      </c>
      <c r="E273" s="80" t="s">
        <v>613</v>
      </c>
      <c r="F273" s="26" t="s">
        <v>2</v>
      </c>
      <c r="G273" s="28">
        <f t="shared" si="5"/>
        <v>4</v>
      </c>
      <c r="H273" s="31"/>
    </row>
    <row r="274" spans="2:8">
      <c r="B274" s="84" t="s">
        <v>677</v>
      </c>
      <c r="C274" s="94" t="s">
        <v>556</v>
      </c>
      <c r="D274" s="80" t="s">
        <v>614</v>
      </c>
      <c r="E274" s="80" t="s">
        <v>614</v>
      </c>
      <c r="F274" s="26" t="s">
        <v>3</v>
      </c>
      <c r="G274" s="28">
        <f t="shared" si="5"/>
        <v>5.2</v>
      </c>
      <c r="H274" s="31"/>
    </row>
    <row r="275" spans="2:8">
      <c r="B275" s="84" t="s">
        <v>677</v>
      </c>
      <c r="C275" s="94" t="s">
        <v>556</v>
      </c>
      <c r="D275" s="80" t="s">
        <v>615</v>
      </c>
      <c r="E275" s="80" t="s">
        <v>615</v>
      </c>
      <c r="F275" s="26" t="s">
        <v>2</v>
      </c>
      <c r="G275" s="28">
        <f t="shared" si="5"/>
        <v>4</v>
      </c>
      <c r="H275" s="31"/>
    </row>
    <row r="276" spans="2:8">
      <c r="B276" s="84" t="s">
        <v>677</v>
      </c>
      <c r="C276" s="94" t="s">
        <v>556</v>
      </c>
      <c r="D276" s="80" t="s">
        <v>616</v>
      </c>
      <c r="E276" s="80" t="s">
        <v>616</v>
      </c>
      <c r="F276" s="26" t="s">
        <v>2</v>
      </c>
      <c r="G276" s="28">
        <f t="shared" si="5"/>
        <v>4</v>
      </c>
      <c r="H276" s="31"/>
    </row>
    <row r="277" spans="2:8">
      <c r="B277" s="84" t="s">
        <v>677</v>
      </c>
      <c r="C277" s="94" t="s">
        <v>556</v>
      </c>
      <c r="D277" s="80" t="s">
        <v>617</v>
      </c>
      <c r="E277" s="80" t="s">
        <v>617</v>
      </c>
      <c r="F277" s="26" t="s">
        <v>2</v>
      </c>
      <c r="G277" s="28">
        <f t="shared" si="5"/>
        <v>4</v>
      </c>
      <c r="H277" s="31"/>
    </row>
    <row r="278" spans="2:8">
      <c r="B278" s="84" t="s">
        <v>677</v>
      </c>
      <c r="C278" s="94" t="s">
        <v>556</v>
      </c>
      <c r="D278" s="80" t="s">
        <v>618</v>
      </c>
      <c r="E278" s="80" t="s">
        <v>618</v>
      </c>
      <c r="F278" s="26" t="s">
        <v>3</v>
      </c>
      <c r="G278" s="28">
        <f t="shared" si="5"/>
        <v>5.2</v>
      </c>
      <c r="H278" s="31"/>
    </row>
    <row r="279" spans="2:8">
      <c r="B279" s="84" t="s">
        <v>677</v>
      </c>
      <c r="C279" s="94" t="s">
        <v>556</v>
      </c>
      <c r="D279" s="80" t="s">
        <v>619</v>
      </c>
      <c r="E279" s="80" t="s">
        <v>619</v>
      </c>
      <c r="F279" s="26" t="s">
        <v>2</v>
      </c>
      <c r="G279" s="28">
        <f t="shared" si="5"/>
        <v>4</v>
      </c>
      <c r="H279" s="31"/>
    </row>
    <row r="280" spans="2:8">
      <c r="B280" s="84" t="s">
        <v>677</v>
      </c>
      <c r="C280" s="94" t="s">
        <v>556</v>
      </c>
      <c r="D280" s="80" t="s">
        <v>620</v>
      </c>
      <c r="E280" s="80" t="s">
        <v>620</v>
      </c>
      <c r="F280" s="26" t="s">
        <v>2</v>
      </c>
      <c r="G280" s="28">
        <f t="shared" si="5"/>
        <v>4</v>
      </c>
      <c r="H280" s="31"/>
    </row>
    <row r="281" spans="2:8">
      <c r="B281" s="84" t="s">
        <v>677</v>
      </c>
      <c r="C281" s="94" t="s">
        <v>556</v>
      </c>
      <c r="D281" s="80" t="s">
        <v>621</v>
      </c>
      <c r="E281" s="80" t="s">
        <v>621</v>
      </c>
      <c r="F281" s="26" t="s">
        <v>2</v>
      </c>
      <c r="G281" s="28">
        <f t="shared" si="5"/>
        <v>4</v>
      </c>
      <c r="H281" s="31"/>
    </row>
    <row r="282" spans="2:8">
      <c r="B282" s="84" t="s">
        <v>677</v>
      </c>
      <c r="C282" s="94" t="s">
        <v>556</v>
      </c>
      <c r="D282" s="80" t="s">
        <v>622</v>
      </c>
      <c r="E282" s="80" t="s">
        <v>622</v>
      </c>
      <c r="F282" s="26" t="s">
        <v>3</v>
      </c>
      <c r="G282" s="28">
        <f t="shared" si="5"/>
        <v>5.2</v>
      </c>
      <c r="H282" s="31"/>
    </row>
    <row r="283" spans="2:8">
      <c r="B283" s="84" t="s">
        <v>677</v>
      </c>
      <c r="C283" s="94" t="s">
        <v>556</v>
      </c>
      <c r="D283" s="80" t="s">
        <v>623</v>
      </c>
      <c r="E283" s="80" t="s">
        <v>623</v>
      </c>
      <c r="F283" s="26" t="s">
        <v>2</v>
      </c>
      <c r="G283" s="28">
        <f t="shared" si="5"/>
        <v>4</v>
      </c>
      <c r="H283" s="31"/>
    </row>
    <row r="284" spans="2:8">
      <c r="B284" s="84" t="s">
        <v>677</v>
      </c>
      <c r="C284" s="94" t="s">
        <v>556</v>
      </c>
      <c r="D284" s="80" t="s">
        <v>624</v>
      </c>
      <c r="E284" s="80" t="s">
        <v>624</v>
      </c>
      <c r="F284" s="26" t="s">
        <v>2</v>
      </c>
      <c r="G284" s="28">
        <f t="shared" si="5"/>
        <v>4</v>
      </c>
      <c r="H284" s="31"/>
    </row>
    <row r="285" spans="2:8">
      <c r="B285" s="84" t="s">
        <v>677</v>
      </c>
      <c r="C285" s="94" t="s">
        <v>556</v>
      </c>
      <c r="D285" s="80" t="s">
        <v>625</v>
      </c>
      <c r="E285" s="80" t="s">
        <v>625</v>
      </c>
      <c r="F285" s="26" t="s">
        <v>2</v>
      </c>
      <c r="G285" s="28">
        <f t="shared" si="5"/>
        <v>4</v>
      </c>
      <c r="H285" s="31"/>
    </row>
    <row r="286" spans="2:8">
      <c r="B286" s="84" t="s">
        <v>677</v>
      </c>
      <c r="C286" s="94" t="s">
        <v>556</v>
      </c>
      <c r="D286" s="80" t="s">
        <v>626</v>
      </c>
      <c r="E286" s="80" t="s">
        <v>626</v>
      </c>
      <c r="F286" s="26" t="s">
        <v>3</v>
      </c>
      <c r="G286" s="28">
        <f t="shared" si="5"/>
        <v>5.2</v>
      </c>
      <c r="H286" s="31"/>
    </row>
    <row r="287" spans="2:8">
      <c r="B287" s="84" t="s">
        <v>677</v>
      </c>
      <c r="C287" s="94" t="s">
        <v>627</v>
      </c>
      <c r="D287" s="80" t="s">
        <v>628</v>
      </c>
      <c r="E287" s="80" t="s">
        <v>628</v>
      </c>
      <c r="F287" s="26" t="s">
        <v>2</v>
      </c>
      <c r="G287" s="28">
        <f t="shared" si="5"/>
        <v>4</v>
      </c>
      <c r="H287" s="31"/>
    </row>
    <row r="288" spans="2:8">
      <c r="B288" s="84" t="s">
        <v>677</v>
      </c>
      <c r="C288" s="94" t="s">
        <v>627</v>
      </c>
      <c r="D288" s="80" t="s">
        <v>629</v>
      </c>
      <c r="E288" s="80" t="s">
        <v>629</v>
      </c>
      <c r="F288" s="26" t="s">
        <v>2</v>
      </c>
      <c r="G288" s="28">
        <f t="shared" si="5"/>
        <v>4</v>
      </c>
      <c r="H288" s="31"/>
    </row>
    <row r="289" spans="2:8">
      <c r="B289" s="84" t="s">
        <v>677</v>
      </c>
      <c r="C289" s="94" t="s">
        <v>627</v>
      </c>
      <c r="D289" s="80" t="s">
        <v>630</v>
      </c>
      <c r="E289" s="80" t="s">
        <v>630</v>
      </c>
      <c r="F289" s="26" t="s">
        <v>2</v>
      </c>
      <c r="G289" s="28">
        <f t="shared" si="5"/>
        <v>4</v>
      </c>
      <c r="H289" s="31"/>
    </row>
    <row r="290" spans="2:8">
      <c r="B290" s="84" t="s">
        <v>677</v>
      </c>
      <c r="C290" s="94" t="s">
        <v>627</v>
      </c>
      <c r="D290" s="80" t="s">
        <v>631</v>
      </c>
      <c r="E290" s="80" t="s">
        <v>631</v>
      </c>
      <c r="F290" s="26" t="s">
        <v>2</v>
      </c>
      <c r="G290" s="28">
        <f t="shared" si="5"/>
        <v>4</v>
      </c>
      <c r="H290" s="31"/>
    </row>
    <row r="291" spans="2:8">
      <c r="B291" s="84" t="s">
        <v>677</v>
      </c>
      <c r="C291" s="94" t="s">
        <v>627</v>
      </c>
      <c r="D291" s="80" t="s">
        <v>632</v>
      </c>
      <c r="E291" s="80" t="s">
        <v>632</v>
      </c>
      <c r="F291" s="26" t="s">
        <v>3</v>
      </c>
      <c r="G291" s="28">
        <f t="shared" si="5"/>
        <v>5.2</v>
      </c>
      <c r="H291" s="31"/>
    </row>
    <row r="292" spans="2:8">
      <c r="B292" s="84" t="s">
        <v>677</v>
      </c>
      <c r="C292" s="94" t="s">
        <v>627</v>
      </c>
      <c r="D292" s="80" t="s">
        <v>633</v>
      </c>
      <c r="E292" s="80" t="s">
        <v>633</v>
      </c>
      <c r="F292" s="26" t="s">
        <v>3</v>
      </c>
      <c r="G292" s="28">
        <f t="shared" si="5"/>
        <v>5.2</v>
      </c>
      <c r="H292" s="31"/>
    </row>
    <row r="293" spans="2:8">
      <c r="B293" s="84" t="s">
        <v>677</v>
      </c>
      <c r="C293" s="94" t="s">
        <v>627</v>
      </c>
      <c r="D293" s="80" t="s">
        <v>634</v>
      </c>
      <c r="E293" s="80" t="s">
        <v>634</v>
      </c>
      <c r="F293" s="26" t="s">
        <v>3</v>
      </c>
      <c r="G293" s="28">
        <f t="shared" si="5"/>
        <v>5.2</v>
      </c>
      <c r="H293" s="31"/>
    </row>
    <row r="294" spans="2:8">
      <c r="B294" s="84" t="s">
        <v>677</v>
      </c>
      <c r="C294" s="94" t="s">
        <v>635</v>
      </c>
      <c r="D294" s="80" t="s">
        <v>636</v>
      </c>
      <c r="E294" s="80" t="s">
        <v>636</v>
      </c>
      <c r="F294" s="26" t="s">
        <v>2</v>
      </c>
      <c r="G294" s="28">
        <f t="shared" si="5"/>
        <v>4</v>
      </c>
      <c r="H294" s="31"/>
    </row>
    <row r="295" spans="2:8">
      <c r="B295" s="84" t="s">
        <v>677</v>
      </c>
      <c r="C295" s="94" t="s">
        <v>635</v>
      </c>
      <c r="D295" s="80" t="s">
        <v>637</v>
      </c>
      <c r="E295" s="80" t="s">
        <v>637</v>
      </c>
      <c r="F295" s="26" t="s">
        <v>2</v>
      </c>
      <c r="G295" s="28">
        <f t="shared" si="5"/>
        <v>4</v>
      </c>
      <c r="H295" s="31"/>
    </row>
    <row r="296" spans="2:8">
      <c r="B296" s="84" t="s">
        <v>677</v>
      </c>
      <c r="C296" s="94" t="s">
        <v>635</v>
      </c>
      <c r="D296" s="80" t="s">
        <v>638</v>
      </c>
      <c r="E296" s="80" t="s">
        <v>638</v>
      </c>
      <c r="F296" s="26" t="s">
        <v>2</v>
      </c>
      <c r="G296" s="28">
        <f t="shared" si="5"/>
        <v>4</v>
      </c>
      <c r="H296" s="31"/>
    </row>
    <row r="297" spans="2:8">
      <c r="B297" s="84" t="s">
        <v>677</v>
      </c>
      <c r="C297" s="94" t="s">
        <v>635</v>
      </c>
      <c r="D297" s="80" t="s">
        <v>639</v>
      </c>
      <c r="E297" s="80" t="s">
        <v>639</v>
      </c>
      <c r="F297" s="26" t="s">
        <v>3</v>
      </c>
      <c r="G297" s="28">
        <f t="shared" si="5"/>
        <v>5.2</v>
      </c>
      <c r="H297" s="31"/>
    </row>
    <row r="298" spans="2:8">
      <c r="B298" s="84" t="s">
        <v>677</v>
      </c>
      <c r="C298" s="94" t="s">
        <v>635</v>
      </c>
      <c r="D298" s="80" t="s">
        <v>640</v>
      </c>
      <c r="E298" s="80" t="s">
        <v>640</v>
      </c>
      <c r="F298" s="26" t="s">
        <v>3</v>
      </c>
      <c r="G298" s="28">
        <f t="shared" si="5"/>
        <v>5.2</v>
      </c>
      <c r="H298" s="31"/>
    </row>
    <row r="299" spans="2:8">
      <c r="B299" s="84" t="s">
        <v>677</v>
      </c>
      <c r="C299" s="94" t="s">
        <v>635</v>
      </c>
      <c r="D299" s="80" t="s">
        <v>641</v>
      </c>
      <c r="E299" s="80" t="s">
        <v>641</v>
      </c>
      <c r="F299" s="26" t="s">
        <v>3</v>
      </c>
      <c r="G299" s="28">
        <f t="shared" si="5"/>
        <v>5.2</v>
      </c>
      <c r="H299" s="31"/>
    </row>
    <row r="300" spans="2:8">
      <c r="B300" s="84" t="s">
        <v>677</v>
      </c>
      <c r="C300" s="94" t="s">
        <v>645</v>
      </c>
      <c r="D300" s="80" t="s">
        <v>646</v>
      </c>
      <c r="E300" s="80" t="s">
        <v>646</v>
      </c>
      <c r="F300" s="26" t="s">
        <v>2</v>
      </c>
      <c r="G300" s="28">
        <f t="shared" si="5"/>
        <v>4</v>
      </c>
      <c r="H300" s="31"/>
    </row>
    <row r="301" spans="2:8">
      <c r="B301" s="84" t="s">
        <v>677</v>
      </c>
      <c r="C301" s="94" t="s">
        <v>645</v>
      </c>
      <c r="D301" s="80" t="s">
        <v>645</v>
      </c>
      <c r="E301" s="80" t="s">
        <v>2445</v>
      </c>
      <c r="F301" s="26" t="s">
        <v>3</v>
      </c>
      <c r="G301" s="28">
        <f t="shared" si="5"/>
        <v>5.2</v>
      </c>
      <c r="H301" s="31"/>
    </row>
    <row r="302" spans="2:8">
      <c r="B302" s="84" t="s">
        <v>677</v>
      </c>
      <c r="C302" s="94" t="s">
        <v>645</v>
      </c>
      <c r="D302" s="80" t="s">
        <v>647</v>
      </c>
      <c r="E302" s="80" t="s">
        <v>647</v>
      </c>
      <c r="F302" s="26" t="s">
        <v>2</v>
      </c>
      <c r="G302" s="28">
        <f t="shared" si="5"/>
        <v>4</v>
      </c>
      <c r="H302" s="31"/>
    </row>
    <row r="303" spans="2:8">
      <c r="B303" s="84" t="s">
        <v>677</v>
      </c>
      <c r="C303" s="94" t="s">
        <v>645</v>
      </c>
      <c r="D303" s="80" t="s">
        <v>648</v>
      </c>
      <c r="E303" s="80" t="s">
        <v>648</v>
      </c>
      <c r="F303" s="26" t="s">
        <v>2</v>
      </c>
      <c r="G303" s="28">
        <f t="shared" si="5"/>
        <v>4</v>
      </c>
      <c r="H303" s="31"/>
    </row>
    <row r="304" spans="2:8">
      <c r="B304" s="84" t="s">
        <v>677</v>
      </c>
      <c r="C304" s="94" t="s">
        <v>645</v>
      </c>
      <c r="D304" s="80" t="s">
        <v>649</v>
      </c>
      <c r="E304" s="80" t="s">
        <v>649</v>
      </c>
      <c r="F304" s="26" t="s">
        <v>3</v>
      </c>
      <c r="G304" s="28">
        <f t="shared" si="5"/>
        <v>5.2</v>
      </c>
      <c r="H304" s="31"/>
    </row>
    <row r="305" spans="2:8">
      <c r="B305" s="84" t="s">
        <v>677</v>
      </c>
      <c r="C305" s="94" t="s">
        <v>650</v>
      </c>
      <c r="D305" s="80" t="s">
        <v>651</v>
      </c>
      <c r="E305" s="80" t="s">
        <v>651</v>
      </c>
      <c r="F305" s="26" t="s">
        <v>2</v>
      </c>
      <c r="G305" s="28">
        <f t="shared" si="5"/>
        <v>4</v>
      </c>
      <c r="H305" s="31"/>
    </row>
    <row r="306" spans="2:8">
      <c r="B306" s="84" t="s">
        <v>677</v>
      </c>
      <c r="C306" s="94" t="s">
        <v>650</v>
      </c>
      <c r="D306" s="80" t="s">
        <v>650</v>
      </c>
      <c r="E306" s="80" t="s">
        <v>2443</v>
      </c>
      <c r="F306" s="26" t="s">
        <v>3</v>
      </c>
      <c r="G306" s="28">
        <f t="shared" si="5"/>
        <v>5.2</v>
      </c>
      <c r="H306" s="31"/>
    </row>
    <row r="307" spans="2:8">
      <c r="B307" s="84" t="s">
        <v>677</v>
      </c>
      <c r="C307" s="94" t="s">
        <v>650</v>
      </c>
      <c r="D307" s="80" t="s">
        <v>652</v>
      </c>
      <c r="E307" s="80" t="s">
        <v>652</v>
      </c>
      <c r="F307" s="26" t="s">
        <v>2</v>
      </c>
      <c r="G307" s="28">
        <f t="shared" si="5"/>
        <v>4</v>
      </c>
      <c r="H307" s="31"/>
    </row>
    <row r="308" spans="2:8">
      <c r="B308" s="84" t="s">
        <v>677</v>
      </c>
      <c r="C308" s="94" t="s">
        <v>650</v>
      </c>
      <c r="D308" s="80" t="s">
        <v>653</v>
      </c>
      <c r="E308" s="80" t="s">
        <v>653</v>
      </c>
      <c r="F308" s="26" t="s">
        <v>2</v>
      </c>
      <c r="G308" s="28">
        <f t="shared" si="5"/>
        <v>4</v>
      </c>
      <c r="H308" s="31"/>
    </row>
    <row r="309" spans="2:8">
      <c r="B309" s="84" t="s">
        <v>677</v>
      </c>
      <c r="C309" s="94" t="s">
        <v>650</v>
      </c>
      <c r="D309" s="80" t="s">
        <v>654</v>
      </c>
      <c r="E309" s="80" t="s">
        <v>654</v>
      </c>
      <c r="F309" s="26" t="s">
        <v>3</v>
      </c>
      <c r="G309" s="28">
        <f t="shared" si="5"/>
        <v>5.2</v>
      </c>
      <c r="H309" s="31"/>
    </row>
    <row r="310" spans="2:8">
      <c r="B310" s="84" t="s">
        <v>677</v>
      </c>
      <c r="C310" s="94" t="s">
        <v>655</v>
      </c>
      <c r="D310" s="80" t="s">
        <v>656</v>
      </c>
      <c r="E310" s="80" t="s">
        <v>656</v>
      </c>
      <c r="F310" s="26" t="s">
        <v>2</v>
      </c>
      <c r="G310" s="28">
        <f t="shared" si="5"/>
        <v>4</v>
      </c>
      <c r="H310" s="31"/>
    </row>
    <row r="311" spans="2:8">
      <c r="B311" s="84" t="s">
        <v>677</v>
      </c>
      <c r="C311" s="94" t="s">
        <v>655</v>
      </c>
      <c r="D311" s="80" t="s">
        <v>657</v>
      </c>
      <c r="E311" s="80" t="s">
        <v>657</v>
      </c>
      <c r="F311" s="26" t="s">
        <v>2</v>
      </c>
      <c r="G311" s="28">
        <f t="shared" si="5"/>
        <v>4</v>
      </c>
      <c r="H311" s="31"/>
    </row>
    <row r="312" spans="2:8">
      <c r="B312" s="84" t="s">
        <v>677</v>
      </c>
      <c r="C312" s="94" t="s">
        <v>655</v>
      </c>
      <c r="D312" s="80" t="s">
        <v>2451</v>
      </c>
      <c r="E312" s="80" t="s">
        <v>658</v>
      </c>
      <c r="F312" s="26" t="s">
        <v>2</v>
      </c>
      <c r="G312" s="28">
        <f t="shared" si="5"/>
        <v>4</v>
      </c>
      <c r="H312" s="31"/>
    </row>
    <row r="313" spans="2:8">
      <c r="B313" s="84" t="s">
        <v>677</v>
      </c>
      <c r="C313" s="94" t="s">
        <v>655</v>
      </c>
      <c r="D313" s="80" t="s">
        <v>2446</v>
      </c>
      <c r="E313" s="80" t="s">
        <v>2444</v>
      </c>
      <c r="F313" s="26" t="s">
        <v>3</v>
      </c>
      <c r="G313" s="28">
        <f t="shared" si="5"/>
        <v>5.2</v>
      </c>
      <c r="H313" s="31"/>
    </row>
    <row r="314" spans="2:8">
      <c r="B314" s="84" t="s">
        <v>677</v>
      </c>
      <c r="C314" s="94" t="s">
        <v>655</v>
      </c>
      <c r="D314" s="80" t="s">
        <v>659</v>
      </c>
      <c r="E314" s="80" t="s">
        <v>659</v>
      </c>
      <c r="F314" s="26" t="s">
        <v>3</v>
      </c>
      <c r="G314" s="28">
        <f t="shared" si="5"/>
        <v>5.2</v>
      </c>
      <c r="H314" s="31"/>
    </row>
    <row r="315" spans="2:8">
      <c r="B315" s="84" t="s">
        <v>677</v>
      </c>
      <c r="C315" s="94" t="s">
        <v>2433</v>
      </c>
      <c r="D315" s="80" t="s">
        <v>2434</v>
      </c>
      <c r="E315" s="80" t="s">
        <v>2434</v>
      </c>
      <c r="F315" s="26" t="s">
        <v>2</v>
      </c>
      <c r="G315" s="28">
        <f t="shared" si="5"/>
        <v>4</v>
      </c>
      <c r="H315" s="31"/>
    </row>
    <row r="316" spans="2:8">
      <c r="B316" s="84" t="s">
        <v>677</v>
      </c>
      <c r="C316" s="94" t="s">
        <v>2433</v>
      </c>
      <c r="D316" s="80" t="s">
        <v>2433</v>
      </c>
      <c r="E316" s="80" t="s">
        <v>2447</v>
      </c>
      <c r="F316" s="26" t="s">
        <v>3</v>
      </c>
      <c r="G316" s="28">
        <f t="shared" si="5"/>
        <v>5.2</v>
      </c>
      <c r="H316" s="31"/>
    </row>
    <row r="317" spans="2:8">
      <c r="B317" s="84" t="s">
        <v>677</v>
      </c>
      <c r="C317" s="94" t="s">
        <v>2433</v>
      </c>
      <c r="D317" s="80" t="s">
        <v>2435</v>
      </c>
      <c r="E317" s="80" t="s">
        <v>2435</v>
      </c>
      <c r="F317" s="26" t="s">
        <v>2</v>
      </c>
      <c r="G317" s="28">
        <f t="shared" si="5"/>
        <v>4</v>
      </c>
      <c r="H317" s="31"/>
    </row>
    <row r="318" spans="2:8">
      <c r="B318" s="84" t="s">
        <v>677</v>
      </c>
      <c r="C318" s="94" t="s">
        <v>2433</v>
      </c>
      <c r="D318" s="80" t="s">
        <v>2436</v>
      </c>
      <c r="E318" s="80" t="s">
        <v>2436</v>
      </c>
      <c r="F318" s="26" t="s">
        <v>2</v>
      </c>
      <c r="G318" s="28">
        <f t="shared" si="5"/>
        <v>4</v>
      </c>
      <c r="H318" s="31"/>
    </row>
    <row r="319" spans="2:8">
      <c r="B319" s="84" t="s">
        <v>677</v>
      </c>
      <c r="C319" s="94" t="s">
        <v>2433</v>
      </c>
      <c r="D319" s="80" t="s">
        <v>2437</v>
      </c>
      <c r="E319" s="80" t="s">
        <v>2437</v>
      </c>
      <c r="F319" s="26" t="s">
        <v>3</v>
      </c>
      <c r="G319" s="28">
        <f t="shared" si="5"/>
        <v>5.2</v>
      </c>
      <c r="H319" s="31"/>
    </row>
    <row r="320" spans="2:8">
      <c r="B320" s="84" t="s">
        <v>677</v>
      </c>
      <c r="C320" s="94" t="s">
        <v>660</v>
      </c>
      <c r="D320" s="80" t="s">
        <v>661</v>
      </c>
      <c r="E320" s="80" t="s">
        <v>661</v>
      </c>
      <c r="F320" s="26" t="s">
        <v>2</v>
      </c>
      <c r="G320" s="28">
        <f t="shared" si="5"/>
        <v>4</v>
      </c>
      <c r="H320" s="31"/>
    </row>
    <row r="321" spans="2:8">
      <c r="B321" s="84" t="s">
        <v>677</v>
      </c>
      <c r="C321" s="94" t="s">
        <v>660</v>
      </c>
      <c r="D321" s="80" t="s">
        <v>662</v>
      </c>
      <c r="E321" s="80" t="s">
        <v>662</v>
      </c>
      <c r="F321" s="26" t="s">
        <v>2</v>
      </c>
      <c r="G321" s="28">
        <f t="shared" si="5"/>
        <v>4</v>
      </c>
      <c r="H321" s="31"/>
    </row>
    <row r="322" spans="2:8">
      <c r="B322" s="84" t="s">
        <v>677</v>
      </c>
      <c r="C322" s="94" t="s">
        <v>660</v>
      </c>
      <c r="D322" s="80" t="s">
        <v>663</v>
      </c>
      <c r="E322" s="80" t="s">
        <v>663</v>
      </c>
      <c r="F322" s="26" t="s">
        <v>2</v>
      </c>
      <c r="G322" s="28">
        <f t="shared" si="5"/>
        <v>4</v>
      </c>
      <c r="H322" s="31"/>
    </row>
    <row r="323" spans="2:8">
      <c r="B323" s="84" t="s">
        <v>677</v>
      </c>
      <c r="C323" s="94" t="s">
        <v>660</v>
      </c>
      <c r="D323" s="80" t="s">
        <v>2448</v>
      </c>
      <c r="E323" s="80" t="s">
        <v>2448</v>
      </c>
      <c r="F323" s="26" t="s">
        <v>3</v>
      </c>
      <c r="G323" s="28">
        <f t="shared" si="5"/>
        <v>5.2</v>
      </c>
      <c r="H323" s="31"/>
    </row>
    <row r="324" spans="2:8">
      <c r="B324" s="84" t="s">
        <v>677</v>
      </c>
      <c r="C324" s="94" t="s">
        <v>660</v>
      </c>
      <c r="D324" s="80" t="s">
        <v>664</v>
      </c>
      <c r="E324" s="80" t="s">
        <v>664</v>
      </c>
      <c r="F324" s="26" t="s">
        <v>3</v>
      </c>
      <c r="G324" s="28">
        <f t="shared" si="5"/>
        <v>5.2</v>
      </c>
      <c r="H324" s="31"/>
    </row>
    <row r="325" spans="2:8">
      <c r="B325" s="84" t="s">
        <v>677</v>
      </c>
      <c r="C325" s="94" t="s">
        <v>665</v>
      </c>
      <c r="D325" s="80" t="s">
        <v>666</v>
      </c>
      <c r="E325" s="80" t="s">
        <v>666</v>
      </c>
      <c r="F325" s="26" t="s">
        <v>2</v>
      </c>
      <c r="G325" s="28">
        <f t="shared" si="5"/>
        <v>4</v>
      </c>
      <c r="H325" s="31"/>
    </row>
    <row r="326" spans="2:8">
      <c r="B326" s="84" t="s">
        <v>677</v>
      </c>
      <c r="C326" s="94" t="s">
        <v>665</v>
      </c>
      <c r="D326" s="80" t="s">
        <v>667</v>
      </c>
      <c r="E326" s="80" t="s">
        <v>667</v>
      </c>
      <c r="F326" s="26" t="s">
        <v>2</v>
      </c>
      <c r="G326" s="28">
        <f t="shared" si="5"/>
        <v>4</v>
      </c>
      <c r="H326" s="31"/>
    </row>
    <row r="327" spans="2:8">
      <c r="B327" s="84" t="s">
        <v>677</v>
      </c>
      <c r="C327" s="94" t="s">
        <v>665</v>
      </c>
      <c r="D327" s="80" t="s">
        <v>668</v>
      </c>
      <c r="E327" s="80" t="s">
        <v>668</v>
      </c>
      <c r="F327" s="26" t="s">
        <v>2</v>
      </c>
      <c r="G327" s="28">
        <f t="shared" si="5"/>
        <v>4</v>
      </c>
      <c r="H327" s="31"/>
    </row>
    <row r="328" spans="2:8">
      <c r="B328" s="84" t="s">
        <v>677</v>
      </c>
      <c r="C328" s="94" t="s">
        <v>665</v>
      </c>
      <c r="D328" s="80" t="s">
        <v>2449</v>
      </c>
      <c r="E328" s="80" t="s">
        <v>2449</v>
      </c>
      <c r="F328" s="26" t="s">
        <v>3</v>
      </c>
      <c r="G328" s="28">
        <f t="shared" si="5"/>
        <v>5.2</v>
      </c>
      <c r="H328" s="31"/>
    </row>
    <row r="329" spans="2:8">
      <c r="B329" s="84" t="s">
        <v>677</v>
      </c>
      <c r="C329" s="94" t="s">
        <v>665</v>
      </c>
      <c r="D329" s="80" t="s">
        <v>669</v>
      </c>
      <c r="E329" s="80" t="s">
        <v>669</v>
      </c>
      <c r="F329" s="26" t="s">
        <v>3</v>
      </c>
      <c r="G329" s="28">
        <f t="shared" si="5"/>
        <v>5.2</v>
      </c>
      <c r="H329" s="31"/>
    </row>
    <row r="330" spans="2:8">
      <c r="B330" s="84" t="s">
        <v>677</v>
      </c>
      <c r="C330" s="94" t="s">
        <v>2438</v>
      </c>
      <c r="D330" s="80" t="s">
        <v>2439</v>
      </c>
      <c r="E330" s="80" t="s">
        <v>2439</v>
      </c>
      <c r="F330" s="26" t="s">
        <v>2</v>
      </c>
      <c r="G330" s="28">
        <f t="shared" si="5"/>
        <v>4</v>
      </c>
      <c r="H330" s="31"/>
    </row>
    <row r="331" spans="2:8">
      <c r="B331" s="84" t="s">
        <v>677</v>
      </c>
      <c r="C331" s="94" t="s">
        <v>2438</v>
      </c>
      <c r="D331" s="80" t="s">
        <v>2438</v>
      </c>
      <c r="E331" s="80" t="s">
        <v>2450</v>
      </c>
      <c r="F331" s="26" t="s">
        <v>3</v>
      </c>
      <c r="G331" s="28">
        <f t="shared" si="5"/>
        <v>5.2</v>
      </c>
      <c r="H331" s="31"/>
    </row>
    <row r="332" spans="2:8">
      <c r="B332" s="84" t="s">
        <v>677</v>
      </c>
      <c r="C332" s="94" t="s">
        <v>2438</v>
      </c>
      <c r="D332" s="80" t="s">
        <v>2440</v>
      </c>
      <c r="E332" s="80" t="s">
        <v>2440</v>
      </c>
      <c r="F332" s="26" t="s">
        <v>2</v>
      </c>
      <c r="G332" s="28">
        <f t="shared" si="5"/>
        <v>4</v>
      </c>
      <c r="H332" s="31"/>
    </row>
    <row r="333" spans="2:8">
      <c r="B333" s="84" t="s">
        <v>677</v>
      </c>
      <c r="C333" s="94" t="s">
        <v>2438</v>
      </c>
      <c r="D333" s="80" t="s">
        <v>2441</v>
      </c>
      <c r="E333" s="80" t="s">
        <v>2441</v>
      </c>
      <c r="F333" s="26" t="s">
        <v>2</v>
      </c>
      <c r="G333" s="28">
        <f t="shared" si="5"/>
        <v>4</v>
      </c>
      <c r="H333" s="31"/>
    </row>
    <row r="334" spans="2:8">
      <c r="B334" s="84" t="s">
        <v>677</v>
      </c>
      <c r="C334" s="94" t="s">
        <v>2438</v>
      </c>
      <c r="D334" s="80" t="s">
        <v>2442</v>
      </c>
      <c r="E334" s="80" t="s">
        <v>2442</v>
      </c>
      <c r="F334" s="26" t="s">
        <v>3</v>
      </c>
      <c r="G334" s="28">
        <f t="shared" si="5"/>
        <v>5.2</v>
      </c>
      <c r="H334" s="31"/>
    </row>
    <row r="335" spans="2:8">
      <c r="B335" s="84" t="s">
        <v>677</v>
      </c>
      <c r="C335" s="94" t="s">
        <v>670</v>
      </c>
      <c r="D335" s="80" t="s">
        <v>671</v>
      </c>
      <c r="E335" s="80" t="s">
        <v>671</v>
      </c>
      <c r="F335" s="26" t="s">
        <v>2</v>
      </c>
      <c r="G335" s="28">
        <f t="shared" si="5"/>
        <v>4</v>
      </c>
      <c r="H335" s="31"/>
    </row>
    <row r="336" spans="2:8">
      <c r="B336" s="84" t="s">
        <v>677</v>
      </c>
      <c r="C336" s="94" t="s">
        <v>670</v>
      </c>
      <c r="D336" s="80" t="s">
        <v>672</v>
      </c>
      <c r="E336" s="80" t="s">
        <v>672</v>
      </c>
      <c r="F336" s="26" t="s">
        <v>2</v>
      </c>
      <c r="G336" s="28">
        <f t="shared" si="5"/>
        <v>4</v>
      </c>
      <c r="H336" s="31"/>
    </row>
    <row r="337" spans="2:8">
      <c r="B337" s="84" t="s">
        <v>677</v>
      </c>
      <c r="C337" s="94" t="s">
        <v>670</v>
      </c>
      <c r="D337" s="80" t="s">
        <v>673</v>
      </c>
      <c r="E337" s="80" t="s">
        <v>673</v>
      </c>
      <c r="F337" s="26" t="s">
        <v>2</v>
      </c>
      <c r="G337" s="28">
        <f t="shared" si="5"/>
        <v>4</v>
      </c>
      <c r="H337" s="31"/>
    </row>
    <row r="338" spans="2:8">
      <c r="B338" s="84" t="s">
        <v>677</v>
      </c>
      <c r="C338" s="94" t="s">
        <v>670</v>
      </c>
      <c r="D338" s="80" t="s">
        <v>674</v>
      </c>
      <c r="E338" s="80" t="s">
        <v>674</v>
      </c>
      <c r="F338" s="26" t="s">
        <v>3</v>
      </c>
      <c r="G338" s="28">
        <f t="shared" si="5"/>
        <v>5.2</v>
      </c>
      <c r="H338" s="31"/>
    </row>
    <row r="339" spans="2:8">
      <c r="B339" s="84" t="s">
        <v>677</v>
      </c>
      <c r="C339" s="94" t="s">
        <v>678</v>
      </c>
      <c r="D339" s="80" t="s">
        <v>679</v>
      </c>
      <c r="E339" s="80" t="s">
        <v>679</v>
      </c>
      <c r="F339" s="26" t="s">
        <v>2</v>
      </c>
      <c r="G339" s="28">
        <f t="shared" si="5"/>
        <v>4</v>
      </c>
      <c r="H339" s="31"/>
    </row>
    <row r="340" spans="2:8">
      <c r="B340" s="84" t="s">
        <v>677</v>
      </c>
      <c r="C340" s="94" t="s">
        <v>678</v>
      </c>
      <c r="D340" s="80" t="s">
        <v>681</v>
      </c>
      <c r="E340" s="80" t="s">
        <v>681</v>
      </c>
      <c r="F340" s="26" t="s">
        <v>2</v>
      </c>
      <c r="G340" s="28">
        <f t="shared" si="5"/>
        <v>4</v>
      </c>
      <c r="H340" s="31"/>
    </row>
    <row r="341" spans="2:8">
      <c r="B341" s="84" t="s">
        <v>677</v>
      </c>
      <c r="C341" s="94" t="s">
        <v>678</v>
      </c>
      <c r="D341" s="80" t="s">
        <v>680</v>
      </c>
      <c r="E341" s="80" t="s">
        <v>680</v>
      </c>
      <c r="F341" s="26" t="s">
        <v>2</v>
      </c>
      <c r="G341" s="28">
        <f t="shared" si="5"/>
        <v>4</v>
      </c>
      <c r="H341" s="31"/>
    </row>
    <row r="342" spans="2:8">
      <c r="B342" s="84" t="s">
        <v>677</v>
      </c>
      <c r="C342" s="94" t="s">
        <v>678</v>
      </c>
      <c r="D342" s="80" t="s">
        <v>682</v>
      </c>
      <c r="E342" s="80" t="s">
        <v>682</v>
      </c>
      <c r="F342" s="26" t="s">
        <v>3</v>
      </c>
      <c r="G342" s="28">
        <f t="shared" si="5"/>
        <v>5.2</v>
      </c>
      <c r="H342" s="31"/>
    </row>
    <row r="343" spans="2:8">
      <c r="B343" s="84" t="s">
        <v>675</v>
      </c>
      <c r="C343" s="94" t="s">
        <v>556</v>
      </c>
      <c r="D343" s="80" t="s">
        <v>557</v>
      </c>
      <c r="E343" s="80" t="s">
        <v>557</v>
      </c>
      <c r="F343" s="26" t="s">
        <v>0</v>
      </c>
      <c r="G343" s="28">
        <f t="shared" si="5"/>
        <v>7.5</v>
      </c>
      <c r="H343" s="31"/>
    </row>
    <row r="344" spans="2:8">
      <c r="B344" s="84" t="s">
        <v>675</v>
      </c>
      <c r="C344" s="94" t="s">
        <v>556</v>
      </c>
      <c r="D344" s="80" t="s">
        <v>558</v>
      </c>
      <c r="E344" s="80" t="s">
        <v>558</v>
      </c>
      <c r="F344" s="26" t="s">
        <v>2</v>
      </c>
      <c r="G344" s="28">
        <f t="shared" si="5"/>
        <v>4</v>
      </c>
      <c r="H344" s="31"/>
    </row>
    <row r="345" spans="2:8">
      <c r="B345" s="84" t="s">
        <v>675</v>
      </c>
      <c r="C345" s="94" t="s">
        <v>556</v>
      </c>
      <c r="D345" s="80" t="s">
        <v>559</v>
      </c>
      <c r="E345" s="80" t="s">
        <v>559</v>
      </c>
      <c r="F345" s="26" t="s">
        <v>2</v>
      </c>
      <c r="G345" s="28">
        <f t="shared" si="5"/>
        <v>4</v>
      </c>
      <c r="H345" s="31"/>
    </row>
    <row r="346" spans="2:8">
      <c r="B346" s="84" t="s">
        <v>675</v>
      </c>
      <c r="C346" s="94" t="s">
        <v>556</v>
      </c>
      <c r="D346" s="80" t="s">
        <v>560</v>
      </c>
      <c r="E346" s="80" t="s">
        <v>560</v>
      </c>
      <c r="F346" s="26" t="s">
        <v>2</v>
      </c>
      <c r="G346" s="28">
        <f t="shared" si="5"/>
        <v>4</v>
      </c>
      <c r="H346" s="31"/>
    </row>
    <row r="347" spans="2:8">
      <c r="B347" s="84" t="s">
        <v>675</v>
      </c>
      <c r="C347" s="94" t="s">
        <v>556</v>
      </c>
      <c r="D347" s="80" t="s">
        <v>561</v>
      </c>
      <c r="E347" s="80" t="s">
        <v>561</v>
      </c>
      <c r="F347" s="26" t="s">
        <v>2</v>
      </c>
      <c r="G347" s="28">
        <f t="shared" si="5"/>
        <v>4</v>
      </c>
      <c r="H347" s="31"/>
    </row>
    <row r="348" spans="2:8">
      <c r="B348" s="84" t="s">
        <v>675</v>
      </c>
      <c r="C348" s="94" t="s">
        <v>556</v>
      </c>
      <c r="D348" s="80" t="s">
        <v>562</v>
      </c>
      <c r="E348" s="80" t="s">
        <v>562</v>
      </c>
      <c r="F348" s="26" t="s">
        <v>3</v>
      </c>
      <c r="G348" s="28">
        <f t="shared" si="5"/>
        <v>5.2</v>
      </c>
      <c r="H348" s="31"/>
    </row>
    <row r="349" spans="2:8">
      <c r="B349" s="84" t="s">
        <v>675</v>
      </c>
      <c r="C349" s="94" t="s">
        <v>556</v>
      </c>
      <c r="D349" s="80" t="s">
        <v>563</v>
      </c>
      <c r="E349" s="80" t="s">
        <v>563</v>
      </c>
      <c r="F349" s="26" t="s">
        <v>0</v>
      </c>
      <c r="G349" s="28">
        <f t="shared" si="5"/>
        <v>7.5</v>
      </c>
      <c r="H349" s="31"/>
    </row>
    <row r="350" spans="2:8">
      <c r="B350" s="84" t="s">
        <v>675</v>
      </c>
      <c r="C350" s="94" t="s">
        <v>556</v>
      </c>
      <c r="D350" s="80" t="s">
        <v>564</v>
      </c>
      <c r="E350" s="80" t="s">
        <v>564</v>
      </c>
      <c r="F350" s="26" t="s">
        <v>2</v>
      </c>
      <c r="G350" s="28">
        <f t="shared" si="5"/>
        <v>4</v>
      </c>
      <c r="H350" s="31"/>
    </row>
    <row r="351" spans="2:8">
      <c r="B351" s="84" t="s">
        <v>675</v>
      </c>
      <c r="C351" s="94" t="s">
        <v>556</v>
      </c>
      <c r="D351" s="80" t="s">
        <v>565</v>
      </c>
      <c r="E351" s="80" t="s">
        <v>565</v>
      </c>
      <c r="F351" s="26" t="s">
        <v>2</v>
      </c>
      <c r="G351" s="28">
        <f t="shared" si="5"/>
        <v>4</v>
      </c>
      <c r="H351" s="31"/>
    </row>
    <row r="352" spans="2:8">
      <c r="B352" s="84" t="s">
        <v>675</v>
      </c>
      <c r="C352" s="94" t="s">
        <v>556</v>
      </c>
      <c r="D352" s="80" t="s">
        <v>566</v>
      </c>
      <c r="E352" s="80" t="s">
        <v>566</v>
      </c>
      <c r="F352" s="26" t="s">
        <v>2</v>
      </c>
      <c r="G352" s="28">
        <f t="shared" si="5"/>
        <v>4</v>
      </c>
      <c r="H352" s="31"/>
    </row>
    <row r="353" spans="2:8">
      <c r="B353" s="84" t="s">
        <v>675</v>
      </c>
      <c r="C353" s="94" t="s">
        <v>556</v>
      </c>
      <c r="D353" s="80" t="s">
        <v>567</v>
      </c>
      <c r="E353" s="80" t="s">
        <v>567</v>
      </c>
      <c r="F353" s="26" t="s">
        <v>2</v>
      </c>
      <c r="G353" s="28">
        <f t="shared" si="5"/>
        <v>4</v>
      </c>
      <c r="H353" s="31"/>
    </row>
    <row r="354" spans="2:8">
      <c r="B354" s="84" t="s">
        <v>675</v>
      </c>
      <c r="C354" s="94" t="s">
        <v>556</v>
      </c>
      <c r="D354" s="80" t="s">
        <v>568</v>
      </c>
      <c r="E354" s="80" t="s">
        <v>568</v>
      </c>
      <c r="F354" s="26" t="s">
        <v>3</v>
      </c>
      <c r="G354" s="28">
        <f t="shared" si="5"/>
        <v>5.2</v>
      </c>
      <c r="H354" s="31"/>
    </row>
    <row r="355" spans="2:8">
      <c r="B355" s="84" t="s">
        <v>675</v>
      </c>
      <c r="C355" s="94" t="s">
        <v>556</v>
      </c>
      <c r="D355" s="80" t="s">
        <v>569</v>
      </c>
      <c r="E355" s="80" t="s">
        <v>569</v>
      </c>
      <c r="F355" s="26" t="s">
        <v>0</v>
      </c>
      <c r="G355" s="28">
        <f t="shared" si="5"/>
        <v>7.5</v>
      </c>
      <c r="H355" s="31"/>
    </row>
    <row r="356" spans="2:8">
      <c r="B356" s="84" t="s">
        <v>675</v>
      </c>
      <c r="C356" s="94" t="s">
        <v>556</v>
      </c>
      <c r="D356" s="80" t="s">
        <v>570</v>
      </c>
      <c r="E356" s="80" t="s">
        <v>570</v>
      </c>
      <c r="F356" s="26" t="s">
        <v>2</v>
      </c>
      <c r="G356" s="28">
        <f t="shared" si="5"/>
        <v>4</v>
      </c>
      <c r="H356" s="31"/>
    </row>
    <row r="357" spans="2:8">
      <c r="B357" s="84" t="s">
        <v>675</v>
      </c>
      <c r="C357" s="94" t="s">
        <v>556</v>
      </c>
      <c r="D357" s="80" t="s">
        <v>571</v>
      </c>
      <c r="E357" s="80" t="s">
        <v>571</v>
      </c>
      <c r="F357" s="26" t="s">
        <v>2</v>
      </c>
      <c r="G357" s="28">
        <f t="shared" si="5"/>
        <v>4</v>
      </c>
      <c r="H357" s="31"/>
    </row>
    <row r="358" spans="2:8">
      <c r="B358" s="84" t="s">
        <v>675</v>
      </c>
      <c r="C358" s="94" t="s">
        <v>556</v>
      </c>
      <c r="D358" s="80" t="s">
        <v>572</v>
      </c>
      <c r="E358" s="80" t="s">
        <v>572</v>
      </c>
      <c r="F358" s="26" t="s">
        <v>2</v>
      </c>
      <c r="G358" s="28">
        <f t="shared" si="5"/>
        <v>4</v>
      </c>
      <c r="H358" s="31"/>
    </row>
    <row r="359" spans="2:8">
      <c r="B359" s="84" t="s">
        <v>675</v>
      </c>
      <c r="C359" s="94" t="s">
        <v>556</v>
      </c>
      <c r="D359" s="80" t="s">
        <v>573</v>
      </c>
      <c r="E359" s="80" t="s">
        <v>573</v>
      </c>
      <c r="F359" s="26" t="s">
        <v>2</v>
      </c>
      <c r="G359" s="28">
        <f t="shared" si="5"/>
        <v>4</v>
      </c>
      <c r="H359" s="31"/>
    </row>
    <row r="360" spans="2:8">
      <c r="B360" s="84" t="s">
        <v>675</v>
      </c>
      <c r="C360" s="94" t="s">
        <v>556</v>
      </c>
      <c r="D360" s="80" t="s">
        <v>574</v>
      </c>
      <c r="E360" s="80" t="s">
        <v>574</v>
      </c>
      <c r="F360" s="26" t="s">
        <v>3</v>
      </c>
      <c r="G360" s="28">
        <f t="shared" si="5"/>
        <v>5.2</v>
      </c>
      <c r="H360" s="31"/>
    </row>
    <row r="361" spans="2:8">
      <c r="B361" s="84" t="s">
        <v>675</v>
      </c>
      <c r="C361" s="94" t="s">
        <v>556</v>
      </c>
      <c r="D361" s="80" t="s">
        <v>575</v>
      </c>
      <c r="E361" s="80" t="s">
        <v>575</v>
      </c>
      <c r="F361" s="26" t="s">
        <v>0</v>
      </c>
      <c r="G361" s="28">
        <f t="shared" si="5"/>
        <v>7.5</v>
      </c>
      <c r="H361" s="31"/>
    </row>
    <row r="362" spans="2:8">
      <c r="B362" s="84" t="s">
        <v>675</v>
      </c>
      <c r="C362" s="94" t="s">
        <v>556</v>
      </c>
      <c r="D362" s="80" t="s">
        <v>576</v>
      </c>
      <c r="E362" s="80" t="s">
        <v>576</v>
      </c>
      <c r="F362" s="26" t="s">
        <v>2</v>
      </c>
      <c r="G362" s="28">
        <f t="shared" si="5"/>
        <v>4</v>
      </c>
      <c r="H362" s="31"/>
    </row>
    <row r="363" spans="2:8">
      <c r="B363" s="84" t="s">
        <v>675</v>
      </c>
      <c r="C363" s="94" t="s">
        <v>556</v>
      </c>
      <c r="D363" s="80" t="s">
        <v>577</v>
      </c>
      <c r="E363" s="80" t="s">
        <v>577</v>
      </c>
      <c r="F363" s="26" t="s">
        <v>2</v>
      </c>
      <c r="G363" s="28">
        <f t="shared" si="5"/>
        <v>4</v>
      </c>
      <c r="H363" s="31"/>
    </row>
    <row r="364" spans="2:8">
      <c r="B364" s="84" t="s">
        <v>675</v>
      </c>
      <c r="C364" s="94" t="s">
        <v>556</v>
      </c>
      <c r="D364" s="80" t="s">
        <v>578</v>
      </c>
      <c r="E364" s="80" t="s">
        <v>578</v>
      </c>
      <c r="F364" s="26" t="s">
        <v>2</v>
      </c>
      <c r="G364" s="28">
        <f t="shared" si="5"/>
        <v>4</v>
      </c>
      <c r="H364" s="31"/>
    </row>
    <row r="365" spans="2:8">
      <c r="B365" s="84" t="s">
        <v>675</v>
      </c>
      <c r="C365" s="94" t="s">
        <v>556</v>
      </c>
      <c r="D365" s="80" t="s">
        <v>579</v>
      </c>
      <c r="E365" s="80" t="s">
        <v>579</v>
      </c>
      <c r="F365" s="26" t="s">
        <v>2</v>
      </c>
      <c r="G365" s="28">
        <f t="shared" si="5"/>
        <v>4</v>
      </c>
      <c r="H365" s="31"/>
    </row>
    <row r="366" spans="2:8">
      <c r="B366" s="84" t="s">
        <v>675</v>
      </c>
      <c r="C366" s="94" t="s">
        <v>556</v>
      </c>
      <c r="D366" s="80" t="s">
        <v>580</v>
      </c>
      <c r="E366" s="80" t="s">
        <v>580</v>
      </c>
      <c r="F366" s="26" t="s">
        <v>3</v>
      </c>
      <c r="G366" s="28">
        <f t="shared" si="5"/>
        <v>5.2</v>
      </c>
      <c r="H366" s="31"/>
    </row>
    <row r="367" spans="2:8">
      <c r="B367" s="84" t="s">
        <v>676</v>
      </c>
      <c r="C367" s="94" t="s">
        <v>581</v>
      </c>
      <c r="D367" s="80" t="s">
        <v>1165</v>
      </c>
      <c r="E367" s="80" t="s">
        <v>1165</v>
      </c>
      <c r="F367" s="26" t="s">
        <v>3</v>
      </c>
      <c r="G367" s="28">
        <f t="shared" si="5"/>
        <v>5.2</v>
      </c>
      <c r="H367" s="31"/>
    </row>
    <row r="368" spans="2:8">
      <c r="B368" s="84" t="s">
        <v>676</v>
      </c>
      <c r="C368" s="94" t="s">
        <v>581</v>
      </c>
      <c r="D368" s="80" t="s">
        <v>1166</v>
      </c>
      <c r="E368" s="80" t="s">
        <v>1166</v>
      </c>
      <c r="F368" s="26" t="s">
        <v>3</v>
      </c>
      <c r="G368" s="28">
        <f t="shared" si="5"/>
        <v>5.2</v>
      </c>
      <c r="H368" s="31"/>
    </row>
    <row r="369" spans="2:8">
      <c r="B369" s="84" t="s">
        <v>676</v>
      </c>
      <c r="C369" s="94" t="s">
        <v>581</v>
      </c>
      <c r="D369" s="80" t="s">
        <v>1167</v>
      </c>
      <c r="E369" s="80" t="s">
        <v>1167</v>
      </c>
      <c r="F369" s="26" t="s">
        <v>3</v>
      </c>
      <c r="G369" s="28">
        <f t="shared" si="5"/>
        <v>5.2</v>
      </c>
      <c r="H369" s="31"/>
    </row>
    <row r="370" spans="2:8">
      <c r="B370" s="84" t="s">
        <v>676</v>
      </c>
      <c r="C370" s="94" t="s">
        <v>581</v>
      </c>
      <c r="D370" s="80" t="s">
        <v>1168</v>
      </c>
      <c r="E370" s="80" t="s">
        <v>1168</v>
      </c>
      <c r="F370" s="26" t="s">
        <v>3</v>
      </c>
      <c r="G370" s="28">
        <f t="shared" si="5"/>
        <v>5.2</v>
      </c>
      <c r="H370" s="31"/>
    </row>
    <row r="371" spans="2:8">
      <c r="B371" s="84"/>
      <c r="C371" s="94"/>
      <c r="D371" s="80"/>
      <c r="E371" s="85"/>
      <c r="F371" s="26"/>
      <c r="G371" s="28" t="str">
        <f t="shared" si="5"/>
        <v/>
      </c>
      <c r="H371" s="31"/>
    </row>
    <row r="372" spans="2:8">
      <c r="B372" s="84"/>
      <c r="C372" s="94"/>
      <c r="D372" s="80"/>
      <c r="E372" s="85"/>
      <c r="F372" s="26"/>
      <c r="G372" s="28" t="str">
        <f t="shared" si="5"/>
        <v/>
      </c>
      <c r="H372" s="31"/>
    </row>
    <row r="373" spans="2:8">
      <c r="B373" s="84"/>
      <c r="C373" s="94"/>
      <c r="D373" s="80"/>
      <c r="E373" s="85"/>
      <c r="F373" s="26"/>
      <c r="G373" s="28"/>
      <c r="H373" s="31"/>
    </row>
    <row r="374" spans="2:8">
      <c r="B374" s="84"/>
      <c r="C374" s="94"/>
      <c r="D374" s="80"/>
      <c r="E374" s="85"/>
      <c r="F374" s="26"/>
      <c r="G374" s="28"/>
      <c r="H374" s="31"/>
    </row>
    <row r="375" spans="2:8">
      <c r="B375" s="84"/>
      <c r="C375" s="94"/>
      <c r="D375" s="80"/>
      <c r="E375" s="85"/>
      <c r="F375" s="26"/>
      <c r="G375" s="28"/>
      <c r="H375" s="31"/>
    </row>
    <row r="376" spans="2:8">
      <c r="B376" s="84"/>
      <c r="C376" s="94"/>
      <c r="D376" s="80"/>
      <c r="E376" s="85"/>
      <c r="F376" s="26"/>
      <c r="G376" s="28"/>
      <c r="H376" s="31"/>
    </row>
    <row r="377" spans="2:8">
      <c r="B377" s="84"/>
      <c r="C377" s="94"/>
      <c r="D377" s="80"/>
      <c r="E377" s="85"/>
      <c r="F377" s="26"/>
      <c r="G377" s="99"/>
      <c r="H377" s="31"/>
    </row>
    <row r="378" spans="2:8">
      <c r="B378" s="84"/>
      <c r="C378" s="94"/>
      <c r="D378" s="80"/>
      <c r="E378" s="85"/>
      <c r="F378" s="26"/>
      <c r="G378" s="99"/>
      <c r="H378" s="31"/>
    </row>
    <row r="379" spans="2:8">
      <c r="B379" s="84"/>
      <c r="C379" s="94"/>
      <c r="D379" s="80"/>
      <c r="E379" s="85"/>
      <c r="F379" s="26"/>
      <c r="G379" s="99"/>
      <c r="H379" s="31"/>
    </row>
    <row r="380" spans="2:8">
      <c r="B380" s="84"/>
      <c r="C380" s="94"/>
      <c r="D380" s="80"/>
      <c r="E380" s="85"/>
      <c r="F380" s="26"/>
      <c r="G380" s="99"/>
      <c r="H380" s="31"/>
    </row>
    <row r="381" spans="2:8">
      <c r="B381" s="84"/>
      <c r="C381" s="94"/>
      <c r="D381" s="80"/>
      <c r="E381" s="85"/>
      <c r="F381" s="26"/>
      <c r="G381" s="99"/>
      <c r="H381" s="31"/>
    </row>
    <row r="382" spans="2:8">
      <c r="B382" s="84"/>
      <c r="C382" s="94"/>
      <c r="D382" s="80"/>
      <c r="E382" s="85"/>
      <c r="F382" s="26"/>
      <c r="G382" s="99"/>
      <c r="H382" s="31"/>
    </row>
    <row r="383" spans="2:8">
      <c r="B383" s="84"/>
      <c r="C383" s="94"/>
      <c r="D383" s="80"/>
      <c r="E383" s="85"/>
      <c r="F383" s="26"/>
      <c r="G383" s="99"/>
      <c r="H383" s="31"/>
    </row>
    <row r="384" spans="2:8">
      <c r="B384" s="84"/>
      <c r="C384" s="94"/>
      <c r="D384" s="80"/>
      <c r="E384" s="85"/>
      <c r="F384" s="26"/>
      <c r="G384" s="99"/>
      <c r="H384" s="31"/>
    </row>
    <row r="385" spans="2:8">
      <c r="B385" s="84"/>
      <c r="C385" s="94"/>
      <c r="D385" s="80"/>
      <c r="E385" s="85"/>
      <c r="F385" s="26"/>
      <c r="G385" s="99"/>
      <c r="H385" s="31"/>
    </row>
    <row r="386" spans="2:8">
      <c r="B386" s="84"/>
      <c r="C386" s="94"/>
      <c r="D386" s="80"/>
      <c r="E386" s="85"/>
      <c r="F386" s="26"/>
      <c r="G386" s="99"/>
      <c r="H386" s="31"/>
    </row>
    <row r="387" spans="2:8">
      <c r="B387" s="84"/>
      <c r="C387" s="94"/>
      <c r="D387" s="80"/>
      <c r="E387" s="85"/>
      <c r="F387" s="26"/>
      <c r="G387" s="99"/>
      <c r="H387" s="31"/>
    </row>
    <row r="388" spans="2:8">
      <c r="B388" s="84"/>
      <c r="C388" s="94"/>
      <c r="D388" s="80"/>
      <c r="E388" s="85"/>
      <c r="F388" s="26"/>
      <c r="G388" s="99"/>
      <c r="H388" s="31"/>
    </row>
    <row r="389" spans="2:8">
      <c r="B389" s="84"/>
      <c r="C389" s="94"/>
      <c r="D389" s="80"/>
      <c r="E389" s="85"/>
      <c r="F389" s="26"/>
      <c r="G389" s="99"/>
      <c r="H389" s="31"/>
    </row>
    <row r="390" spans="2:8">
      <c r="B390" s="84"/>
      <c r="C390" s="94"/>
      <c r="D390" s="80"/>
      <c r="E390" s="85"/>
      <c r="F390" s="26"/>
      <c r="G390" s="99"/>
      <c r="H390" s="31"/>
    </row>
    <row r="391" spans="2:8">
      <c r="B391" s="84"/>
      <c r="C391" s="94"/>
      <c r="D391" s="80"/>
      <c r="E391" s="85"/>
      <c r="F391" s="26"/>
      <c r="G391" s="99"/>
      <c r="H391" s="31"/>
    </row>
    <row r="392" spans="2:8">
      <c r="B392" s="84"/>
      <c r="C392" s="94"/>
      <c r="D392" s="80"/>
      <c r="E392" s="85"/>
      <c r="F392" s="26"/>
      <c r="G392" s="99"/>
      <c r="H392" s="31"/>
    </row>
    <row r="393" spans="2:8">
      <c r="B393" s="84"/>
      <c r="C393" s="94"/>
      <c r="D393" s="80"/>
      <c r="E393" s="85"/>
      <c r="F393" s="26"/>
      <c r="G393" s="99"/>
      <c r="H393" s="31"/>
    </row>
    <row r="394" spans="2:8">
      <c r="B394" s="84"/>
      <c r="C394" s="94"/>
      <c r="D394" s="80"/>
      <c r="E394" s="85"/>
      <c r="F394" s="26"/>
      <c r="G394" s="99"/>
      <c r="H394" s="31"/>
    </row>
    <row r="395" spans="2:8">
      <c r="B395" s="84"/>
      <c r="C395" s="94"/>
      <c r="D395" s="80"/>
      <c r="E395" s="85"/>
      <c r="F395" s="26"/>
      <c r="G395" s="99"/>
      <c r="H395" s="31"/>
    </row>
    <row r="396" spans="2:8">
      <c r="B396" s="84"/>
      <c r="C396" s="94"/>
      <c r="D396" s="80"/>
      <c r="E396" s="85"/>
      <c r="F396" s="26"/>
      <c r="G396" s="99"/>
      <c r="H396" s="31"/>
    </row>
    <row r="397" spans="2:8">
      <c r="B397" s="84"/>
      <c r="C397" s="94"/>
      <c r="D397" s="80"/>
      <c r="E397" s="85"/>
      <c r="F397" s="26"/>
      <c r="G397" s="99"/>
      <c r="H397" s="31"/>
    </row>
    <row r="398" spans="2:8">
      <c r="B398" s="84"/>
      <c r="C398" s="94"/>
      <c r="D398" s="80"/>
      <c r="E398" s="85"/>
      <c r="F398" s="26"/>
      <c r="G398" s="99"/>
      <c r="H398" s="31"/>
    </row>
    <row r="399" spans="2:8">
      <c r="B399" s="84"/>
      <c r="C399" s="94"/>
      <c r="D399" s="80"/>
      <c r="E399" s="85"/>
      <c r="F399" s="26"/>
      <c r="G399" s="99"/>
      <c r="H399" s="31"/>
    </row>
    <row r="400" spans="2:8">
      <c r="B400" s="84"/>
      <c r="C400" s="94"/>
      <c r="D400" s="80"/>
      <c r="E400" s="85"/>
      <c r="F400" s="26"/>
      <c r="G400" s="99"/>
      <c r="H400" s="31"/>
    </row>
    <row r="401" spans="2:8">
      <c r="B401" s="84"/>
      <c r="C401" s="94"/>
      <c r="D401" s="80"/>
      <c r="E401" s="85"/>
      <c r="F401" s="26"/>
      <c r="G401" s="99"/>
      <c r="H401" s="31"/>
    </row>
    <row r="402" spans="2:8">
      <c r="B402" s="84"/>
      <c r="C402" s="94"/>
      <c r="D402" s="80"/>
      <c r="E402" s="85"/>
      <c r="F402" s="26"/>
      <c r="G402" s="99"/>
      <c r="H402" s="31"/>
    </row>
    <row r="403" spans="2:8">
      <c r="B403" s="84"/>
      <c r="C403" s="94"/>
      <c r="D403" s="80"/>
      <c r="E403" s="85"/>
      <c r="F403" s="26"/>
      <c r="G403" s="99"/>
      <c r="H403" s="31"/>
    </row>
    <row r="404" spans="2:8">
      <c r="B404" s="84"/>
      <c r="C404" s="94"/>
      <c r="D404" s="80"/>
      <c r="E404" s="85"/>
      <c r="F404" s="26"/>
      <c r="G404" s="99"/>
      <c r="H404" s="31"/>
    </row>
    <row r="405" spans="2:8">
      <c r="B405" s="84"/>
      <c r="C405" s="94"/>
      <c r="D405" s="80"/>
      <c r="E405" s="85"/>
      <c r="F405" s="26"/>
      <c r="G405" s="99"/>
      <c r="H405" s="31"/>
    </row>
    <row r="406" spans="2:8">
      <c r="B406" s="84"/>
      <c r="C406" s="94"/>
      <c r="D406" s="80"/>
      <c r="E406" s="85"/>
      <c r="F406" s="26"/>
      <c r="G406" s="99"/>
      <c r="H406" s="31"/>
    </row>
    <row r="407" spans="2:8">
      <c r="B407" s="84"/>
      <c r="C407" s="94"/>
      <c r="D407" s="80"/>
      <c r="E407" s="85"/>
      <c r="F407" s="26"/>
      <c r="G407" s="99"/>
      <c r="H407" s="31"/>
    </row>
    <row r="408" spans="2:8">
      <c r="B408" s="84"/>
      <c r="C408" s="94"/>
      <c r="D408" s="80"/>
      <c r="E408" s="85"/>
      <c r="F408" s="26"/>
      <c r="G408" s="99"/>
      <c r="H408" s="31"/>
    </row>
    <row r="409" spans="2:8">
      <c r="B409" s="84"/>
      <c r="C409" s="94"/>
      <c r="D409" s="80"/>
      <c r="E409" s="85"/>
      <c r="F409" s="26"/>
      <c r="G409" s="99"/>
      <c r="H409" s="31"/>
    </row>
    <row r="410" spans="2:8">
      <c r="B410" s="84"/>
      <c r="C410" s="94"/>
      <c r="D410" s="80"/>
      <c r="E410" s="85"/>
      <c r="F410" s="26"/>
      <c r="G410" s="99"/>
      <c r="H410" s="31"/>
    </row>
    <row r="411" spans="2:8">
      <c r="B411" s="84"/>
      <c r="C411" s="94"/>
      <c r="D411" s="80"/>
      <c r="E411" s="85"/>
      <c r="F411" s="26"/>
      <c r="G411" s="99"/>
      <c r="H411" s="31"/>
    </row>
    <row r="412" spans="2:8">
      <c r="B412" s="84"/>
      <c r="C412" s="94"/>
      <c r="D412" s="80"/>
      <c r="E412" s="85"/>
      <c r="F412" s="26"/>
      <c r="G412" s="99"/>
      <c r="H412" s="31"/>
    </row>
    <row r="413" spans="2:8">
      <c r="B413" s="84"/>
      <c r="C413" s="94"/>
      <c r="D413" s="80"/>
      <c r="E413" s="85"/>
      <c r="F413" s="26"/>
      <c r="G413" s="99"/>
      <c r="H413" s="31"/>
    </row>
    <row r="414" spans="2:8">
      <c r="B414" s="84"/>
      <c r="C414" s="94"/>
      <c r="D414" s="80"/>
      <c r="E414" s="85"/>
      <c r="F414" s="26"/>
      <c r="G414" s="99"/>
      <c r="H414" s="31"/>
    </row>
    <row r="415" spans="2:8">
      <c r="B415" s="84"/>
      <c r="C415" s="94"/>
      <c r="D415" s="80"/>
      <c r="E415" s="85"/>
      <c r="F415" s="26"/>
      <c r="G415" s="99"/>
      <c r="H415" s="31"/>
    </row>
    <row r="416" spans="2:8">
      <c r="B416" s="84"/>
      <c r="C416" s="94"/>
      <c r="D416" s="80"/>
      <c r="E416" s="85"/>
      <c r="F416" s="26"/>
      <c r="G416" s="99"/>
      <c r="H416" s="31"/>
    </row>
    <row r="417" spans="2:8">
      <c r="B417" s="84"/>
      <c r="C417" s="94"/>
      <c r="D417" s="80"/>
      <c r="E417" s="85"/>
      <c r="F417" s="26"/>
      <c r="G417" s="28"/>
      <c r="H417" s="31"/>
    </row>
    <row r="418" spans="2:8">
      <c r="B418" s="84"/>
      <c r="C418" s="94"/>
      <c r="D418" s="80"/>
      <c r="E418" s="85"/>
      <c r="F418" s="26"/>
      <c r="G418" s="28"/>
      <c r="H418" s="31"/>
    </row>
    <row r="419" spans="2:8">
      <c r="B419" s="84"/>
      <c r="C419" s="94"/>
      <c r="D419" s="80"/>
      <c r="E419" s="85"/>
      <c r="F419" s="26"/>
      <c r="G419" s="28"/>
      <c r="H419" s="31"/>
    </row>
    <row r="420" spans="2:8">
      <c r="B420" s="84"/>
      <c r="C420" s="94"/>
      <c r="D420" s="80"/>
      <c r="E420" s="85"/>
      <c r="F420" s="26"/>
      <c r="G420" s="28"/>
      <c r="H420" s="31"/>
    </row>
    <row r="421" spans="2:8">
      <c r="B421" s="84"/>
      <c r="C421" s="94"/>
      <c r="D421" s="80"/>
      <c r="E421" s="85"/>
      <c r="F421" s="26"/>
      <c r="G421" s="28"/>
      <c r="H421" s="31"/>
    </row>
    <row r="422" spans="2:8">
      <c r="B422" s="84"/>
      <c r="C422" s="94"/>
      <c r="D422" s="80"/>
      <c r="E422" s="85"/>
      <c r="F422" s="26"/>
      <c r="G422" s="28"/>
      <c r="H422" s="31"/>
    </row>
    <row r="423" spans="2:8">
      <c r="B423" s="84"/>
      <c r="C423" s="94"/>
      <c r="D423" s="80"/>
      <c r="E423" s="85"/>
      <c r="F423" s="26"/>
      <c r="G423" s="28"/>
      <c r="H423" s="31"/>
    </row>
    <row r="424" spans="2:8">
      <c r="B424" s="84"/>
      <c r="C424" s="94"/>
      <c r="D424" s="80"/>
      <c r="E424" s="85"/>
      <c r="F424" s="26"/>
      <c r="G424" s="28"/>
      <c r="H424" s="31"/>
    </row>
    <row r="425" spans="2:8">
      <c r="B425" s="84"/>
      <c r="C425" s="94"/>
      <c r="D425" s="80"/>
      <c r="E425" s="85"/>
      <c r="F425" s="26"/>
      <c r="G425" s="28"/>
      <c r="H425" s="31"/>
    </row>
    <row r="426" spans="2:8">
      <c r="B426" s="84"/>
      <c r="C426" s="94"/>
      <c r="D426" s="80"/>
      <c r="E426" s="85"/>
      <c r="F426" s="26"/>
      <c r="G426" s="28"/>
      <c r="H426" s="31"/>
    </row>
    <row r="427" spans="2:8">
      <c r="B427" s="84"/>
      <c r="C427" s="94"/>
      <c r="D427" s="80"/>
      <c r="E427" s="85"/>
      <c r="F427" s="26"/>
      <c r="G427" s="28"/>
      <c r="H427" s="31"/>
    </row>
    <row r="428" spans="2:8">
      <c r="B428" s="84"/>
      <c r="C428" s="94"/>
      <c r="D428" s="80"/>
      <c r="E428" s="85"/>
      <c r="F428" s="26"/>
      <c r="G428" s="28"/>
      <c r="H428" s="31"/>
    </row>
    <row r="429" spans="2:8">
      <c r="B429" s="84"/>
      <c r="C429" s="94"/>
      <c r="D429" s="80"/>
      <c r="E429" s="85"/>
      <c r="F429" s="26"/>
      <c r="G429" s="28"/>
      <c r="H429" s="31"/>
    </row>
    <row r="430" spans="2:8">
      <c r="B430" s="84"/>
      <c r="C430" s="94"/>
      <c r="D430" s="80"/>
      <c r="E430" s="85"/>
      <c r="F430" s="26"/>
      <c r="G430" s="28"/>
      <c r="H430" s="31"/>
    </row>
    <row r="431" spans="2:8">
      <c r="B431" s="84"/>
      <c r="C431" s="94"/>
      <c r="D431" s="80"/>
      <c r="E431" s="85"/>
      <c r="F431" s="26"/>
      <c r="G431" s="28"/>
      <c r="H431" s="31"/>
    </row>
    <row r="432" spans="2:8">
      <c r="B432" s="84"/>
      <c r="C432" s="94"/>
      <c r="D432" s="80"/>
      <c r="E432" s="85"/>
      <c r="F432" s="26"/>
      <c r="G432" s="28"/>
      <c r="H432" s="31"/>
    </row>
    <row r="433" spans="2:8">
      <c r="B433" s="84"/>
      <c r="C433" s="94"/>
      <c r="D433" s="80"/>
      <c r="E433" s="85"/>
      <c r="F433" s="26"/>
      <c r="G433" s="28"/>
      <c r="H433" s="31"/>
    </row>
    <row r="434" spans="2:8">
      <c r="B434" s="84"/>
      <c r="C434" s="94"/>
      <c r="D434" s="80"/>
      <c r="E434" s="85"/>
      <c r="F434" s="26"/>
      <c r="G434" s="28"/>
      <c r="H434" s="31"/>
    </row>
    <row r="435" spans="2:8">
      <c r="B435" s="84"/>
      <c r="C435" s="94"/>
      <c r="D435" s="80"/>
      <c r="E435" s="85"/>
      <c r="F435" s="26"/>
      <c r="G435" s="28"/>
      <c r="H435" s="31"/>
    </row>
    <row r="436" spans="2:8">
      <c r="B436" s="84"/>
      <c r="C436" s="94"/>
      <c r="D436" s="80"/>
      <c r="E436" s="85"/>
      <c r="F436" s="26"/>
      <c r="G436" s="28"/>
      <c r="H436" s="31"/>
    </row>
    <row r="437" spans="2:8">
      <c r="B437" s="84"/>
      <c r="C437" s="94"/>
      <c r="D437" s="80"/>
      <c r="E437" s="85"/>
      <c r="F437" s="26"/>
      <c r="G437" s="28"/>
      <c r="H437" s="31"/>
    </row>
    <row r="438" spans="2:8">
      <c r="B438" s="84"/>
      <c r="C438" s="94"/>
      <c r="D438" s="80"/>
      <c r="E438" s="85"/>
      <c r="F438" s="26"/>
      <c r="G438" s="28"/>
      <c r="H438" s="31"/>
    </row>
    <row r="439" spans="2:8">
      <c r="B439" s="84"/>
      <c r="C439" s="94"/>
      <c r="D439" s="80"/>
      <c r="E439" s="85"/>
      <c r="F439" s="26"/>
      <c r="G439" s="28"/>
      <c r="H439" s="31"/>
    </row>
    <row r="440" spans="2:8">
      <c r="B440" s="84"/>
      <c r="C440" s="94"/>
      <c r="D440" s="80"/>
      <c r="E440" s="85"/>
      <c r="F440" s="26"/>
      <c r="G440" s="28"/>
      <c r="H440" s="31"/>
    </row>
    <row r="441" spans="2:8">
      <c r="B441" s="84"/>
      <c r="C441" s="94"/>
      <c r="D441" s="80"/>
      <c r="E441" s="85"/>
      <c r="F441" s="26"/>
      <c r="G441" s="28"/>
      <c r="H441" s="31"/>
    </row>
    <row r="442" spans="2:8">
      <c r="B442" s="84"/>
      <c r="C442" s="94"/>
      <c r="D442" s="80"/>
      <c r="E442" s="85"/>
      <c r="F442" s="26"/>
      <c r="G442" s="28"/>
      <c r="H442" s="31"/>
    </row>
    <row r="443" spans="2:8">
      <c r="B443" s="84"/>
      <c r="C443" s="94"/>
      <c r="D443" s="80"/>
      <c r="E443" s="85"/>
      <c r="F443" s="26"/>
      <c r="G443" s="28"/>
      <c r="H443" s="31"/>
    </row>
    <row r="444" spans="2:8">
      <c r="B444" s="84"/>
      <c r="C444" s="94"/>
      <c r="D444" s="80"/>
      <c r="E444" s="85"/>
      <c r="F444" s="26"/>
      <c r="G444" s="28"/>
      <c r="H444" s="31"/>
    </row>
    <row r="445" spans="2:8">
      <c r="B445" s="84"/>
      <c r="C445" s="94"/>
      <c r="D445" s="80"/>
      <c r="E445" s="85"/>
      <c r="F445" s="26"/>
      <c r="G445" s="28"/>
      <c r="H445" s="31"/>
    </row>
    <row r="446" spans="2:8">
      <c r="B446" s="84"/>
      <c r="C446" s="94"/>
      <c r="D446" s="80"/>
      <c r="E446" s="85"/>
      <c r="F446" s="26"/>
      <c r="G446" s="28"/>
      <c r="H446" s="31"/>
    </row>
    <row r="447" spans="2:8">
      <c r="B447" s="84"/>
      <c r="C447" s="94"/>
      <c r="D447" s="80"/>
      <c r="E447" s="85"/>
      <c r="F447" s="26"/>
      <c r="G447" s="28"/>
      <c r="H447" s="31"/>
    </row>
    <row r="448" spans="2:8">
      <c r="B448" s="84"/>
      <c r="C448" s="94"/>
      <c r="D448" s="80"/>
      <c r="E448" s="85"/>
      <c r="F448" s="26"/>
      <c r="G448" s="28"/>
      <c r="H448" s="31"/>
    </row>
    <row r="449" spans="2:8">
      <c r="B449" s="84"/>
      <c r="C449" s="94"/>
      <c r="D449" s="80"/>
      <c r="E449" s="85"/>
      <c r="F449" s="26"/>
      <c r="G449" s="28"/>
      <c r="H449" s="31"/>
    </row>
    <row r="450" spans="2:8">
      <c r="B450" s="84"/>
      <c r="C450" s="94"/>
      <c r="D450" s="80"/>
      <c r="E450" s="85"/>
      <c r="F450" s="26"/>
      <c r="G450" s="28"/>
      <c r="H450" s="31"/>
    </row>
    <row r="451" spans="2:8">
      <c r="B451" s="84"/>
      <c r="C451" s="94"/>
      <c r="D451" s="80"/>
      <c r="E451" s="85"/>
      <c r="F451" s="26"/>
      <c r="G451" s="28"/>
      <c r="H451" s="31"/>
    </row>
    <row r="452" spans="2:8">
      <c r="B452" s="84"/>
      <c r="C452" s="94"/>
      <c r="D452" s="80"/>
      <c r="E452" s="85"/>
      <c r="F452" s="26"/>
      <c r="G452" s="28"/>
      <c r="H452" s="31"/>
    </row>
    <row r="453" spans="2:8">
      <c r="B453" s="84"/>
      <c r="C453" s="94"/>
      <c r="D453" s="80"/>
      <c r="E453" s="85"/>
      <c r="F453" s="26"/>
      <c r="G453" s="28"/>
      <c r="H453" s="31"/>
    </row>
    <row r="454" spans="2:8">
      <c r="B454" s="84"/>
      <c r="C454" s="94"/>
      <c r="D454" s="80"/>
      <c r="E454" s="85"/>
      <c r="F454" s="26"/>
      <c r="G454" s="28"/>
      <c r="H454" s="31"/>
    </row>
    <row r="455" spans="2:8">
      <c r="B455" s="84"/>
      <c r="C455" s="94"/>
      <c r="D455" s="80"/>
      <c r="E455" s="85"/>
      <c r="F455" s="26"/>
      <c r="G455" s="28"/>
      <c r="H455" s="31"/>
    </row>
    <row r="456" spans="2:8">
      <c r="B456" s="84"/>
      <c r="C456" s="94"/>
      <c r="D456" s="80"/>
      <c r="E456" s="85"/>
      <c r="F456" s="26"/>
      <c r="G456" s="28"/>
      <c r="H456" s="31"/>
    </row>
    <row r="457" spans="2:8">
      <c r="B457" s="84"/>
      <c r="C457" s="94"/>
      <c r="D457" s="80"/>
      <c r="E457" s="85"/>
      <c r="F457" s="26"/>
      <c r="G457" s="28"/>
      <c r="H457" s="31"/>
    </row>
    <row r="458" spans="2:8">
      <c r="B458" s="84"/>
      <c r="C458" s="94"/>
      <c r="D458" s="80"/>
      <c r="E458" s="85"/>
      <c r="F458" s="26"/>
      <c r="G458" s="28"/>
      <c r="H458" s="31"/>
    </row>
    <row r="459" spans="2:8">
      <c r="B459" s="84"/>
      <c r="C459" s="94"/>
      <c r="D459" s="80"/>
      <c r="E459" s="85"/>
      <c r="F459" s="26"/>
      <c r="G459" s="28"/>
      <c r="H459" s="31"/>
    </row>
    <row r="460" spans="2:8">
      <c r="B460" s="84"/>
      <c r="C460" s="94"/>
      <c r="D460" s="80"/>
      <c r="E460" s="85"/>
      <c r="F460" s="26"/>
      <c r="G460" s="28"/>
      <c r="H460" s="31"/>
    </row>
    <row r="461" spans="2:8">
      <c r="B461" s="84"/>
      <c r="C461" s="94"/>
      <c r="D461" s="80"/>
      <c r="E461" s="85"/>
      <c r="F461" s="26"/>
      <c r="G461" s="28"/>
      <c r="H461" s="31"/>
    </row>
    <row r="462" spans="2:8">
      <c r="B462" s="84"/>
      <c r="C462" s="94"/>
      <c r="D462" s="80"/>
      <c r="E462" s="85"/>
      <c r="F462" s="26"/>
      <c r="G462" s="28"/>
      <c r="H462" s="31"/>
    </row>
    <row r="463" spans="2:8">
      <c r="B463" s="84"/>
      <c r="C463" s="94"/>
      <c r="D463" s="80"/>
      <c r="E463" s="85"/>
      <c r="F463" s="26"/>
      <c r="G463" s="28"/>
      <c r="H463" s="31"/>
    </row>
    <row r="464" spans="2:8">
      <c r="B464" s="84"/>
      <c r="C464" s="94"/>
      <c r="D464" s="80"/>
      <c r="E464" s="85"/>
      <c r="F464" s="26"/>
      <c r="G464" s="28"/>
      <c r="H464" s="31"/>
    </row>
    <row r="465" spans="2:8">
      <c r="B465" s="84"/>
      <c r="C465" s="94"/>
      <c r="D465" s="80"/>
      <c r="E465" s="85"/>
      <c r="F465" s="26"/>
      <c r="G465" s="28"/>
      <c r="H465" s="31"/>
    </row>
    <row r="466" spans="2:8">
      <c r="B466" s="84"/>
      <c r="C466" s="94"/>
      <c r="D466" s="80"/>
      <c r="E466" s="85"/>
      <c r="F466" s="26"/>
      <c r="G466" s="28"/>
      <c r="H466" s="31"/>
    </row>
    <row r="467" spans="2:8">
      <c r="B467" s="84"/>
      <c r="C467" s="94"/>
      <c r="D467" s="80"/>
      <c r="E467" s="85"/>
      <c r="F467" s="26"/>
      <c r="G467" s="28"/>
      <c r="H467" s="31"/>
    </row>
    <row r="468" spans="2:8">
      <c r="B468" s="84"/>
      <c r="C468" s="94"/>
      <c r="D468" s="80"/>
      <c r="E468" s="85"/>
      <c r="F468" s="26"/>
      <c r="G468" s="28"/>
      <c r="H468" s="31"/>
    </row>
    <row r="469" spans="2:8">
      <c r="B469" s="84"/>
      <c r="C469" s="94"/>
      <c r="D469" s="80"/>
      <c r="E469" s="85"/>
      <c r="F469" s="26"/>
      <c r="G469" s="28"/>
      <c r="H469" s="31"/>
    </row>
    <row r="470" spans="2:8">
      <c r="B470" s="84"/>
      <c r="C470" s="94"/>
      <c r="D470" s="80"/>
      <c r="E470" s="85"/>
      <c r="F470" s="26"/>
      <c r="G470" s="28"/>
      <c r="H470" s="31"/>
    </row>
    <row r="471" spans="2:8">
      <c r="B471" s="84"/>
      <c r="C471" s="94"/>
      <c r="D471" s="80"/>
      <c r="E471" s="85"/>
      <c r="F471" s="26"/>
      <c r="G471" s="28"/>
      <c r="H471" s="31"/>
    </row>
    <row r="472" spans="2:8">
      <c r="B472" s="84"/>
      <c r="C472" s="94"/>
      <c r="D472" s="80"/>
      <c r="E472" s="85"/>
      <c r="F472" s="26"/>
      <c r="G472" s="28"/>
      <c r="H472" s="31"/>
    </row>
    <row r="473" spans="2:8">
      <c r="B473" s="84"/>
      <c r="C473" s="94"/>
      <c r="D473" s="80"/>
      <c r="E473" s="85"/>
      <c r="F473" s="26"/>
      <c r="G473" s="28"/>
      <c r="H473" s="31"/>
    </row>
    <row r="474" spans="2:8">
      <c r="B474" s="84"/>
      <c r="C474" s="94"/>
      <c r="D474" s="80"/>
      <c r="E474" s="85"/>
      <c r="F474" s="26"/>
      <c r="G474" s="28"/>
      <c r="H474" s="31"/>
    </row>
    <row r="475" spans="2:8">
      <c r="B475" s="84"/>
      <c r="C475" s="94"/>
      <c r="D475" s="80"/>
      <c r="E475" s="85"/>
      <c r="F475" s="26"/>
      <c r="G475" s="28"/>
      <c r="H475" s="31"/>
    </row>
    <row r="476" spans="2:8">
      <c r="B476" s="84"/>
      <c r="C476" s="94"/>
      <c r="D476" s="80"/>
      <c r="E476" s="85"/>
      <c r="F476" s="26"/>
      <c r="G476" s="28"/>
      <c r="H476" s="31"/>
    </row>
    <row r="477" spans="2:8">
      <c r="B477" s="84"/>
      <c r="C477" s="94"/>
      <c r="D477" s="80"/>
      <c r="E477" s="85"/>
      <c r="F477" s="26"/>
      <c r="G477" s="28"/>
      <c r="H477" s="31"/>
    </row>
    <row r="478" spans="2:8">
      <c r="B478" s="84"/>
      <c r="C478" s="94"/>
      <c r="D478" s="80"/>
      <c r="E478" s="85"/>
      <c r="F478" s="26"/>
      <c r="G478" s="28"/>
      <c r="H478" s="31"/>
    </row>
    <row r="479" spans="2:8">
      <c r="B479" s="84"/>
      <c r="C479" s="94"/>
      <c r="D479" s="80"/>
      <c r="E479" s="85"/>
      <c r="F479" s="26"/>
      <c r="G479" s="28"/>
      <c r="H479" s="31"/>
    </row>
    <row r="480" spans="2:8">
      <c r="B480" s="84"/>
      <c r="C480" s="94"/>
      <c r="D480" s="80"/>
      <c r="E480" s="85"/>
      <c r="F480" s="26"/>
      <c r="G480" s="28"/>
      <c r="H480" s="31"/>
    </row>
    <row r="481" spans="2:8">
      <c r="B481" s="84"/>
      <c r="C481" s="94"/>
      <c r="D481" s="80"/>
      <c r="E481" s="85"/>
      <c r="F481" s="26"/>
      <c r="G481" s="28"/>
      <c r="H481" s="31"/>
    </row>
    <row r="482" spans="2:8">
      <c r="B482" s="84"/>
      <c r="C482" s="94"/>
      <c r="D482" s="80"/>
      <c r="E482" s="85"/>
      <c r="F482" s="26"/>
      <c r="G482" s="28"/>
      <c r="H482" s="31"/>
    </row>
    <row r="483" spans="2:8">
      <c r="B483" s="84"/>
      <c r="C483" s="94"/>
      <c r="D483" s="80"/>
      <c r="E483" s="85"/>
      <c r="F483" s="26"/>
      <c r="G483" s="28"/>
      <c r="H483" s="31"/>
    </row>
    <row r="484" spans="2:8">
      <c r="B484" s="84"/>
      <c r="C484" s="94"/>
      <c r="D484" s="80"/>
      <c r="E484" s="85"/>
      <c r="F484" s="26"/>
      <c r="G484" s="28"/>
      <c r="H484" s="31"/>
    </row>
    <row r="485" spans="2:8">
      <c r="B485" s="84"/>
      <c r="C485" s="94"/>
      <c r="D485" s="80"/>
      <c r="E485" s="85"/>
      <c r="F485" s="26"/>
      <c r="G485" s="28"/>
      <c r="H485" s="31"/>
    </row>
    <row r="486" spans="2:8">
      <c r="B486" s="84"/>
      <c r="C486" s="94"/>
      <c r="D486" s="80"/>
      <c r="E486" s="85"/>
      <c r="F486" s="26"/>
      <c r="G486" s="28"/>
      <c r="H486" s="31"/>
    </row>
    <row r="487" spans="2:8">
      <c r="B487" s="84"/>
      <c r="C487" s="94"/>
      <c r="D487" s="80"/>
      <c r="E487" s="85"/>
      <c r="F487" s="26"/>
      <c r="G487" s="28"/>
      <c r="H487" s="31"/>
    </row>
    <row r="488" spans="2:8">
      <c r="B488" s="84"/>
      <c r="C488" s="94"/>
      <c r="D488" s="80"/>
      <c r="E488" s="85"/>
      <c r="F488" s="26"/>
      <c r="G488" s="28"/>
      <c r="H488" s="31"/>
    </row>
    <row r="489" spans="2:8">
      <c r="B489" s="84"/>
      <c r="C489" s="94"/>
      <c r="D489" s="80"/>
      <c r="E489" s="85"/>
      <c r="F489" s="26"/>
      <c r="G489" s="28"/>
      <c r="H489" s="31"/>
    </row>
    <row r="490" spans="2:8">
      <c r="B490" s="84"/>
      <c r="C490" s="94"/>
      <c r="D490" s="80"/>
      <c r="E490" s="85"/>
      <c r="F490" s="26"/>
      <c r="G490" s="28"/>
      <c r="H490" s="31"/>
    </row>
    <row r="491" spans="2:8">
      <c r="B491" s="84"/>
      <c r="C491" s="94"/>
      <c r="D491" s="80"/>
      <c r="E491" s="85"/>
      <c r="F491" s="26"/>
      <c r="G491" s="28"/>
      <c r="H491" s="31"/>
    </row>
    <row r="492" spans="2:8">
      <c r="B492" s="84"/>
      <c r="C492" s="94"/>
      <c r="D492" s="80"/>
      <c r="E492" s="85"/>
      <c r="F492" s="26"/>
      <c r="G492" s="28"/>
      <c r="H492" s="31"/>
    </row>
    <row r="493" spans="2:8">
      <c r="B493" s="84"/>
      <c r="C493" s="94"/>
      <c r="D493" s="80"/>
      <c r="E493" s="85"/>
      <c r="F493" s="26"/>
      <c r="G493" s="28"/>
      <c r="H493" s="31"/>
    </row>
    <row r="494" spans="2:8">
      <c r="B494" s="84"/>
      <c r="C494" s="94"/>
      <c r="D494" s="80"/>
      <c r="E494" s="85"/>
      <c r="F494" s="26"/>
      <c r="G494" s="28"/>
      <c r="H494" s="31"/>
    </row>
    <row r="495" spans="2:8">
      <c r="B495" s="84"/>
      <c r="C495" s="94"/>
      <c r="D495" s="80"/>
      <c r="E495" s="85"/>
      <c r="F495" s="26"/>
      <c r="G495" s="28"/>
      <c r="H495" s="31"/>
    </row>
    <row r="496" spans="2:8">
      <c r="B496" s="84"/>
      <c r="C496" s="94"/>
      <c r="D496" s="80"/>
      <c r="E496" s="85"/>
      <c r="F496" s="26"/>
      <c r="G496" s="28"/>
      <c r="H496" s="31"/>
    </row>
    <row r="497" spans="2:8">
      <c r="B497" s="84"/>
      <c r="C497" s="94"/>
      <c r="D497" s="80"/>
      <c r="E497" s="85"/>
      <c r="F497" s="26"/>
      <c r="G497" s="28"/>
      <c r="H497" s="31"/>
    </row>
    <row r="498" spans="2:8">
      <c r="B498" s="84"/>
      <c r="C498" s="94"/>
      <c r="D498" s="80"/>
      <c r="E498" s="85"/>
      <c r="F498" s="26"/>
      <c r="G498" s="28"/>
      <c r="H498" s="31"/>
    </row>
    <row r="499" spans="2:8">
      <c r="B499" s="84"/>
      <c r="C499" s="94"/>
      <c r="D499" s="80"/>
      <c r="E499" s="85"/>
      <c r="F499" s="26"/>
      <c r="G499" s="28"/>
      <c r="H499" s="31"/>
    </row>
    <row r="500" spans="2:8">
      <c r="B500" s="84"/>
      <c r="C500" s="94"/>
      <c r="D500" s="80"/>
      <c r="E500" s="85"/>
      <c r="F500" s="26"/>
      <c r="G500" s="28"/>
      <c r="H500" s="31"/>
    </row>
    <row r="501" spans="2:8">
      <c r="B501" s="84"/>
      <c r="C501" s="94"/>
      <c r="D501" s="80"/>
      <c r="E501" s="85"/>
      <c r="F501" s="26"/>
      <c r="G501" s="28"/>
      <c r="H501" s="31"/>
    </row>
    <row r="502" spans="2:8">
      <c r="B502" s="84"/>
      <c r="C502" s="94"/>
      <c r="D502" s="80"/>
      <c r="E502" s="85"/>
      <c r="F502" s="26"/>
      <c r="G502" s="28"/>
      <c r="H502" s="31"/>
    </row>
    <row r="503" spans="2:8">
      <c r="B503" s="84"/>
      <c r="C503" s="94"/>
      <c r="D503" s="80"/>
      <c r="E503" s="85"/>
      <c r="F503" s="26"/>
      <c r="G503" s="28"/>
      <c r="H503" s="31"/>
    </row>
    <row r="504" spans="2:8">
      <c r="B504" s="84"/>
      <c r="C504" s="94"/>
      <c r="D504" s="80"/>
      <c r="E504" s="85"/>
      <c r="F504" s="26"/>
      <c r="G504" s="28"/>
      <c r="H504" s="31"/>
    </row>
    <row r="505" spans="2:8">
      <c r="B505" s="84"/>
      <c r="C505" s="94"/>
      <c r="D505" s="80"/>
      <c r="E505" s="85"/>
      <c r="F505" s="26"/>
      <c r="G505" s="28"/>
      <c r="H505" s="31"/>
    </row>
    <row r="506" spans="2:8">
      <c r="B506" s="84"/>
      <c r="C506" s="94"/>
      <c r="D506" s="80"/>
      <c r="E506" s="85"/>
      <c r="F506" s="26"/>
      <c r="G506" s="28"/>
      <c r="H506" s="31"/>
    </row>
    <row r="507" spans="2:8">
      <c r="B507" s="84"/>
      <c r="C507" s="94"/>
      <c r="D507" s="80"/>
      <c r="E507" s="85"/>
      <c r="F507" s="26"/>
      <c r="G507" s="28"/>
      <c r="H507" s="31"/>
    </row>
    <row r="508" spans="2:8">
      <c r="B508" s="84"/>
      <c r="C508" s="94"/>
      <c r="D508" s="80"/>
      <c r="E508" s="85"/>
      <c r="F508" s="26"/>
      <c r="G508" s="28"/>
      <c r="H508" s="31"/>
    </row>
    <row r="509" spans="2:8">
      <c r="B509" s="84"/>
      <c r="C509" s="94"/>
      <c r="D509" s="80"/>
      <c r="E509" s="85"/>
      <c r="F509" s="26"/>
      <c r="G509" s="28"/>
      <c r="H509" s="31"/>
    </row>
    <row r="510" spans="2:8">
      <c r="B510" s="84"/>
      <c r="C510" s="94"/>
      <c r="D510" s="80"/>
      <c r="E510" s="85"/>
      <c r="F510" s="26"/>
      <c r="G510" s="28"/>
      <c r="H510" s="31"/>
    </row>
    <row r="511" spans="2:8">
      <c r="B511" s="84"/>
      <c r="C511" s="94"/>
      <c r="D511" s="80"/>
      <c r="E511" s="85"/>
      <c r="F511" s="26"/>
      <c r="G511" s="28"/>
      <c r="H511" s="31"/>
    </row>
    <row r="512" spans="2:8">
      <c r="B512" s="84"/>
      <c r="C512" s="94"/>
      <c r="D512" s="80"/>
      <c r="E512" s="85"/>
      <c r="F512" s="26"/>
      <c r="G512" s="28"/>
      <c r="H512" s="31"/>
    </row>
    <row r="513" spans="2:8">
      <c r="B513" s="84"/>
      <c r="C513" s="94"/>
      <c r="D513" s="80"/>
      <c r="E513" s="85"/>
      <c r="F513" s="26"/>
      <c r="G513" s="28"/>
      <c r="H513" s="31"/>
    </row>
    <row r="514" spans="2:8">
      <c r="B514" s="84"/>
      <c r="C514" s="94"/>
      <c r="D514" s="80"/>
      <c r="E514" s="85"/>
      <c r="F514" s="26"/>
      <c r="G514" s="28"/>
      <c r="H514" s="31"/>
    </row>
    <row r="515" spans="2:8">
      <c r="B515" s="84"/>
      <c r="C515" s="94"/>
      <c r="D515" s="80"/>
      <c r="E515" s="85"/>
      <c r="F515" s="26"/>
      <c r="G515" s="28"/>
      <c r="H515" s="31"/>
    </row>
    <row r="516" spans="2:8">
      <c r="B516" s="84"/>
      <c r="C516" s="94"/>
      <c r="D516" s="80"/>
      <c r="E516" s="85"/>
      <c r="F516" s="26"/>
      <c r="G516" s="28"/>
      <c r="H516" s="31"/>
    </row>
    <row r="517" spans="2:8">
      <c r="B517" s="84"/>
      <c r="C517" s="94"/>
      <c r="D517" s="80"/>
      <c r="E517" s="85"/>
      <c r="F517" s="26"/>
      <c r="G517" s="28"/>
      <c r="H517" s="31"/>
    </row>
    <row r="518" spans="2:8">
      <c r="B518" s="84"/>
      <c r="C518" s="94"/>
      <c r="D518" s="80"/>
      <c r="E518" s="85"/>
      <c r="F518" s="26"/>
      <c r="G518" s="28"/>
      <c r="H518" s="31"/>
    </row>
    <row r="519" spans="2:8">
      <c r="B519" s="84"/>
      <c r="C519" s="94"/>
      <c r="D519" s="80"/>
      <c r="E519" s="85"/>
      <c r="F519" s="26"/>
      <c r="G519" s="28"/>
      <c r="H519" s="31"/>
    </row>
    <row r="520" spans="2:8">
      <c r="B520" s="84"/>
      <c r="C520" s="94"/>
      <c r="D520" s="80"/>
      <c r="E520" s="85"/>
      <c r="F520" s="26"/>
      <c r="G520" s="28"/>
      <c r="H520" s="31"/>
    </row>
    <row r="521" spans="2:8">
      <c r="B521" s="84"/>
      <c r="C521" s="94"/>
      <c r="D521" s="80"/>
      <c r="E521" s="85"/>
      <c r="F521" s="26"/>
      <c r="G521" s="28"/>
      <c r="H521" s="31"/>
    </row>
    <row r="522" spans="2:8">
      <c r="B522" s="84"/>
      <c r="C522" s="94"/>
      <c r="D522" s="80"/>
      <c r="E522" s="85"/>
      <c r="F522" s="26"/>
      <c r="G522" s="28"/>
      <c r="H522" s="31"/>
    </row>
    <row r="523" spans="2:8">
      <c r="B523" s="84"/>
      <c r="C523" s="94"/>
      <c r="D523" s="80"/>
      <c r="E523" s="85"/>
      <c r="F523" s="26"/>
      <c r="G523" s="28"/>
      <c r="H523" s="31"/>
    </row>
    <row r="524" spans="2:8">
      <c r="B524" s="84"/>
      <c r="C524" s="94"/>
      <c r="D524" s="80"/>
      <c r="E524" s="85"/>
      <c r="F524" s="26"/>
      <c r="G524" s="28"/>
      <c r="H524" s="31"/>
    </row>
    <row r="525" spans="2:8">
      <c r="B525" s="84"/>
      <c r="C525" s="94"/>
      <c r="D525" s="80"/>
      <c r="E525" s="85"/>
      <c r="F525" s="26"/>
      <c r="G525" s="28"/>
      <c r="H525" s="31"/>
    </row>
    <row r="526" spans="2:8">
      <c r="B526" s="84"/>
      <c r="C526" s="94"/>
      <c r="D526" s="80"/>
      <c r="E526" s="85"/>
      <c r="F526" s="26"/>
      <c r="G526" s="28"/>
      <c r="H526" s="31"/>
    </row>
    <row r="527" spans="2:8">
      <c r="B527" s="84"/>
      <c r="C527" s="94"/>
      <c r="D527" s="80"/>
      <c r="E527" s="85"/>
      <c r="F527" s="26"/>
      <c r="G527" s="28"/>
      <c r="H527" s="31"/>
    </row>
    <row r="528" spans="2:8">
      <c r="B528" s="84"/>
      <c r="C528" s="94"/>
      <c r="D528" s="80"/>
      <c r="E528" s="85"/>
      <c r="F528" s="26"/>
      <c r="G528" s="28"/>
      <c r="H528" s="31"/>
    </row>
    <row r="529" spans="2:8">
      <c r="B529" s="84"/>
      <c r="C529" s="94"/>
      <c r="D529" s="80"/>
      <c r="E529" s="85"/>
      <c r="F529" s="26"/>
      <c r="G529" s="28"/>
      <c r="H529" s="31"/>
    </row>
    <row r="530" spans="2:8">
      <c r="B530" s="84"/>
      <c r="C530" s="94"/>
      <c r="D530" s="80"/>
      <c r="E530" s="85"/>
      <c r="F530" s="26"/>
      <c r="G530" s="28"/>
      <c r="H530" s="31"/>
    </row>
    <row r="531" spans="2:8">
      <c r="B531" s="84"/>
      <c r="C531" s="94"/>
      <c r="D531" s="80"/>
      <c r="E531" s="85"/>
      <c r="F531" s="26"/>
      <c r="G531" s="28"/>
      <c r="H531" s="31"/>
    </row>
    <row r="532" spans="2:8">
      <c r="B532" s="84"/>
      <c r="C532" s="94"/>
      <c r="D532" s="80"/>
      <c r="E532" s="85"/>
      <c r="F532" s="26"/>
      <c r="G532" s="28"/>
      <c r="H532" s="31"/>
    </row>
    <row r="533" spans="2:8">
      <c r="B533" s="84"/>
      <c r="C533" s="94"/>
      <c r="D533" s="80"/>
      <c r="E533" s="85"/>
      <c r="F533" s="26"/>
      <c r="G533" s="28"/>
      <c r="H533" s="31"/>
    </row>
    <row r="534" spans="2:8">
      <c r="B534" s="84"/>
      <c r="C534" s="94"/>
      <c r="D534" s="80"/>
      <c r="E534" s="85"/>
      <c r="F534" s="26"/>
      <c r="G534" s="28"/>
      <c r="H534" s="31"/>
    </row>
    <row r="535" spans="2:8">
      <c r="B535" s="84"/>
      <c r="C535" s="94"/>
      <c r="D535" s="80"/>
      <c r="E535" s="85"/>
      <c r="F535" s="26"/>
      <c r="G535" s="28"/>
      <c r="H535" s="31"/>
    </row>
    <row r="536" spans="2:8">
      <c r="B536" s="84"/>
      <c r="C536" s="94"/>
      <c r="D536" s="80"/>
      <c r="E536" s="85"/>
      <c r="F536" s="26"/>
      <c r="G536" s="28"/>
      <c r="H536" s="31"/>
    </row>
    <row r="537" spans="2:8">
      <c r="B537" s="84"/>
      <c r="C537" s="94"/>
      <c r="D537" s="80"/>
      <c r="E537" s="85"/>
      <c r="F537" s="26"/>
      <c r="G537" s="28"/>
      <c r="H537" s="31"/>
    </row>
    <row r="538" spans="2:8">
      <c r="B538" s="84"/>
      <c r="C538" s="94"/>
      <c r="D538" s="80"/>
      <c r="E538" s="85"/>
      <c r="F538" s="26"/>
      <c r="G538" s="28"/>
      <c r="H538" s="31"/>
    </row>
    <row r="539" spans="2:8">
      <c r="B539" s="84"/>
      <c r="C539" s="94"/>
      <c r="D539" s="80"/>
      <c r="E539" s="85"/>
      <c r="F539" s="26"/>
      <c r="G539" s="28"/>
      <c r="H539" s="31"/>
    </row>
    <row r="540" spans="2:8">
      <c r="B540" s="84"/>
      <c r="C540" s="94"/>
      <c r="D540" s="80"/>
      <c r="E540" s="85"/>
      <c r="F540" s="26"/>
      <c r="G540" s="28"/>
      <c r="H540" s="31"/>
    </row>
    <row r="541" spans="2:8">
      <c r="B541" s="84"/>
      <c r="C541" s="94"/>
      <c r="D541" s="80"/>
      <c r="E541" s="85"/>
      <c r="F541" s="26"/>
      <c r="G541" s="28"/>
      <c r="H541" s="31"/>
    </row>
    <row r="542" spans="2:8">
      <c r="B542" s="84"/>
      <c r="C542" s="94"/>
      <c r="D542" s="80"/>
      <c r="E542" s="85"/>
      <c r="F542" s="26"/>
      <c r="G542" s="28"/>
      <c r="H542" s="31"/>
    </row>
    <row r="543" spans="2:8">
      <c r="B543" s="84"/>
      <c r="C543" s="94"/>
      <c r="D543" s="80"/>
      <c r="E543" s="85"/>
      <c r="F543" s="26"/>
      <c r="G543" s="28"/>
      <c r="H543" s="31"/>
    </row>
    <row r="544" spans="2:8">
      <c r="B544" s="84"/>
      <c r="C544" s="94"/>
      <c r="D544" s="80"/>
      <c r="E544" s="85"/>
      <c r="F544" s="26"/>
      <c r="G544" s="28"/>
      <c r="H544" s="31"/>
    </row>
    <row r="545" spans="2:8">
      <c r="B545" s="84"/>
      <c r="C545" s="94"/>
      <c r="D545" s="80"/>
      <c r="E545" s="85"/>
      <c r="F545" s="26"/>
      <c r="G545" s="28"/>
      <c r="H545" s="31"/>
    </row>
    <row r="546" spans="2:8">
      <c r="B546" s="84"/>
      <c r="C546" s="94"/>
      <c r="D546" s="80"/>
      <c r="E546" s="85"/>
      <c r="F546" s="26"/>
      <c r="G546" s="28"/>
      <c r="H546" s="31"/>
    </row>
    <row r="547" spans="2:8">
      <c r="B547" s="84"/>
      <c r="C547" s="94"/>
      <c r="D547" s="80"/>
      <c r="E547" s="85"/>
      <c r="F547" s="26"/>
      <c r="G547" s="28"/>
      <c r="H547" s="31"/>
    </row>
    <row r="548" spans="2:8">
      <c r="B548" s="84"/>
      <c r="C548" s="94"/>
      <c r="D548" s="80"/>
      <c r="E548" s="85"/>
      <c r="F548" s="26"/>
      <c r="G548" s="28"/>
      <c r="H548" s="31"/>
    </row>
    <row r="549" spans="2:8">
      <c r="B549" s="84"/>
      <c r="C549" s="94"/>
      <c r="D549" s="80"/>
      <c r="E549" s="85"/>
      <c r="F549" s="26"/>
      <c r="G549" s="28"/>
      <c r="H549" s="31"/>
    </row>
    <row r="550" spans="2:8">
      <c r="B550" s="84"/>
      <c r="C550" s="94"/>
      <c r="D550" s="80"/>
      <c r="E550" s="85"/>
      <c r="F550" s="26"/>
      <c r="G550" s="28"/>
      <c r="H550" s="31"/>
    </row>
    <row r="551" spans="2:8">
      <c r="B551" s="84"/>
      <c r="C551" s="94"/>
      <c r="D551" s="80"/>
      <c r="E551" s="85"/>
      <c r="F551" s="26"/>
      <c r="G551" s="28"/>
      <c r="H551" s="31"/>
    </row>
    <row r="552" spans="2:8">
      <c r="B552" s="84"/>
      <c r="C552" s="94"/>
      <c r="D552" s="80"/>
      <c r="E552" s="85"/>
      <c r="F552" s="26"/>
      <c r="G552" s="28"/>
      <c r="H552" s="31"/>
    </row>
    <row r="553" spans="2:8">
      <c r="B553" s="84"/>
      <c r="C553" s="94"/>
      <c r="D553" s="80"/>
      <c r="E553" s="85"/>
      <c r="F553" s="26"/>
      <c r="G553" s="28"/>
      <c r="H553" s="31"/>
    </row>
    <row r="554" spans="2:8">
      <c r="B554" s="84"/>
      <c r="C554" s="94"/>
      <c r="D554" s="80"/>
      <c r="E554" s="85"/>
      <c r="F554" s="26"/>
      <c r="G554" s="28"/>
      <c r="H554" s="31"/>
    </row>
    <row r="555" spans="2:8">
      <c r="B555" s="84"/>
      <c r="C555" s="94"/>
      <c r="D555" s="80"/>
      <c r="E555" s="85"/>
      <c r="F555" s="26"/>
      <c r="G555" s="28"/>
      <c r="H555" s="31"/>
    </row>
    <row r="556" spans="2:8">
      <c r="B556" s="84"/>
      <c r="C556" s="94"/>
      <c r="D556" s="80"/>
      <c r="E556" s="85"/>
      <c r="F556" s="26"/>
      <c r="G556" s="28"/>
      <c r="H556" s="31"/>
    </row>
    <row r="557" spans="2:8">
      <c r="B557" s="84"/>
      <c r="C557" s="94"/>
      <c r="D557" s="80"/>
      <c r="E557" s="85"/>
      <c r="F557" s="26"/>
      <c r="G557" s="28"/>
      <c r="H557" s="31"/>
    </row>
    <row r="558" spans="2:8">
      <c r="B558" s="84"/>
      <c r="C558" s="94"/>
      <c r="D558" s="80"/>
      <c r="E558" s="85"/>
      <c r="F558" s="26"/>
      <c r="G558" s="28"/>
      <c r="H558" s="31"/>
    </row>
    <row r="559" spans="2:8">
      <c r="B559" s="84"/>
      <c r="C559" s="94"/>
      <c r="D559" s="80"/>
      <c r="E559" s="85"/>
      <c r="F559" s="26"/>
      <c r="G559" s="28"/>
      <c r="H559" s="31"/>
    </row>
    <row r="560" spans="2:8">
      <c r="B560" s="84"/>
      <c r="C560" s="94"/>
      <c r="D560" s="80"/>
      <c r="E560" s="85"/>
      <c r="F560" s="26"/>
      <c r="G560" s="28"/>
      <c r="H560" s="31"/>
    </row>
    <row r="561" spans="1:8">
      <c r="B561" s="84"/>
      <c r="C561" s="94"/>
      <c r="D561" s="80"/>
      <c r="E561" s="85"/>
      <c r="F561" s="26"/>
      <c r="G561" s="28"/>
      <c r="H561" s="31"/>
    </row>
    <row r="562" spans="1:8">
      <c r="A562" s="103"/>
      <c r="B562" s="84"/>
      <c r="C562" s="94"/>
      <c r="D562" s="80"/>
      <c r="E562" s="85"/>
      <c r="F562" s="26"/>
      <c r="G562" s="28"/>
      <c r="H562" s="31"/>
    </row>
    <row r="563" spans="1:8">
      <c r="B563" s="84"/>
      <c r="C563" s="94"/>
      <c r="D563" s="80"/>
      <c r="E563" s="85"/>
      <c r="F563" s="26"/>
      <c r="G563" s="28"/>
      <c r="H563" s="31"/>
    </row>
    <row r="564" spans="1:8">
      <c r="B564" s="84"/>
      <c r="C564" s="94"/>
      <c r="D564" s="80"/>
      <c r="E564" s="85"/>
      <c r="F564" s="26"/>
      <c r="G564" s="28"/>
      <c r="H564" s="31"/>
    </row>
    <row r="565" spans="1:8">
      <c r="B565" s="84"/>
      <c r="C565" s="94"/>
      <c r="D565" s="80"/>
      <c r="E565" s="85"/>
      <c r="F565" s="26"/>
      <c r="G565" s="28"/>
      <c r="H565" s="31"/>
    </row>
    <row r="566" spans="1:8">
      <c r="B566" s="84"/>
      <c r="C566" s="94"/>
      <c r="D566" s="80"/>
      <c r="E566" s="85"/>
      <c r="F566" s="26"/>
      <c r="G566" s="28"/>
      <c r="H566" s="31"/>
    </row>
    <row r="567" spans="1:8">
      <c r="B567" s="84"/>
      <c r="C567" s="94"/>
      <c r="D567" s="80"/>
      <c r="E567" s="85"/>
      <c r="F567" s="26"/>
      <c r="G567" s="28"/>
      <c r="H567" s="31"/>
    </row>
    <row r="568" spans="1:8">
      <c r="B568" s="84"/>
      <c r="C568" s="94"/>
      <c r="D568" s="80"/>
      <c r="E568" s="85"/>
      <c r="F568" s="26"/>
      <c r="G568" s="28"/>
      <c r="H568" s="31"/>
    </row>
    <row r="569" spans="1:8">
      <c r="B569" s="84"/>
      <c r="C569" s="94"/>
      <c r="D569" s="80"/>
      <c r="E569" s="85"/>
      <c r="F569" s="26"/>
      <c r="G569" s="28"/>
      <c r="H569" s="31"/>
    </row>
    <row r="570" spans="1:8">
      <c r="B570" s="84"/>
      <c r="C570" s="94"/>
      <c r="D570" s="80"/>
      <c r="E570" s="85"/>
      <c r="F570" s="26"/>
      <c r="G570" s="28"/>
      <c r="H570" s="31"/>
    </row>
    <row r="571" spans="1:8">
      <c r="B571" s="84"/>
      <c r="C571" s="94"/>
      <c r="D571" s="80"/>
      <c r="E571" s="85"/>
      <c r="F571" s="26"/>
      <c r="G571" s="28"/>
      <c r="H571" s="31"/>
    </row>
    <row r="572" spans="1:8">
      <c r="B572" s="84"/>
      <c r="C572" s="94"/>
      <c r="D572" s="80"/>
      <c r="E572" s="85"/>
      <c r="F572" s="26"/>
      <c r="G572" s="28"/>
      <c r="H572" s="31"/>
    </row>
    <row r="573" spans="1:8">
      <c r="B573" s="84"/>
      <c r="C573" s="94"/>
      <c r="D573" s="80"/>
      <c r="E573" s="85"/>
      <c r="F573" s="26"/>
      <c r="G573" s="28"/>
      <c r="H573" s="31"/>
    </row>
    <row r="574" spans="1:8">
      <c r="B574" s="84"/>
      <c r="C574" s="94"/>
      <c r="D574" s="80"/>
      <c r="E574" s="85"/>
      <c r="F574" s="26"/>
      <c r="G574" s="28"/>
      <c r="H574" s="31"/>
    </row>
    <row r="575" spans="1:8">
      <c r="B575" s="84"/>
      <c r="C575" s="94"/>
      <c r="D575" s="80"/>
      <c r="E575" s="85"/>
      <c r="F575" s="26"/>
      <c r="G575" s="28"/>
      <c r="H575" s="31"/>
    </row>
    <row r="576" spans="1:8">
      <c r="B576" s="84"/>
      <c r="C576" s="94"/>
      <c r="D576" s="80"/>
      <c r="E576" s="85"/>
      <c r="F576" s="26"/>
      <c r="G576" s="28"/>
      <c r="H576" s="31"/>
    </row>
    <row r="577" spans="2:8">
      <c r="B577" s="84"/>
      <c r="C577" s="94"/>
      <c r="D577" s="80"/>
      <c r="E577" s="85"/>
      <c r="F577" s="26"/>
      <c r="G577" s="28"/>
      <c r="H577" s="31"/>
    </row>
    <row r="578" spans="2:8">
      <c r="B578" s="84"/>
      <c r="C578" s="94"/>
      <c r="D578" s="80"/>
      <c r="E578" s="85"/>
      <c r="F578" s="26"/>
      <c r="G578" s="28"/>
      <c r="H578" s="31"/>
    </row>
    <row r="579" spans="2:8">
      <c r="B579" s="84"/>
      <c r="C579" s="94"/>
      <c r="D579" s="80"/>
      <c r="E579" s="85"/>
      <c r="F579" s="26"/>
      <c r="G579" s="28"/>
      <c r="H579" s="31"/>
    </row>
    <row r="580" spans="2:8">
      <c r="B580" s="84"/>
      <c r="C580" s="94"/>
      <c r="D580" s="80"/>
      <c r="E580" s="85"/>
      <c r="F580" s="26"/>
      <c r="G580" s="28"/>
      <c r="H580" s="31"/>
    </row>
    <row r="581" spans="2:8">
      <c r="B581" s="84"/>
      <c r="C581" s="94"/>
      <c r="D581" s="80"/>
      <c r="E581" s="85"/>
      <c r="F581" s="26"/>
      <c r="G581" s="28"/>
      <c r="H581" s="31"/>
    </row>
    <row r="582" spans="2:8">
      <c r="B582" s="84"/>
      <c r="C582" s="94"/>
      <c r="D582" s="80"/>
      <c r="E582" s="85"/>
      <c r="F582" s="26"/>
      <c r="G582" s="28"/>
      <c r="H582" s="31"/>
    </row>
    <row r="583" spans="2:8">
      <c r="B583" s="84"/>
      <c r="C583" s="94"/>
      <c r="D583" s="80"/>
      <c r="E583" s="85"/>
      <c r="F583" s="26"/>
      <c r="G583" s="28"/>
      <c r="H583" s="31"/>
    </row>
    <row r="584" spans="2:8">
      <c r="B584" s="84"/>
      <c r="C584" s="94"/>
      <c r="D584" s="80"/>
      <c r="E584" s="85"/>
      <c r="F584" s="26"/>
      <c r="G584" s="28"/>
      <c r="H584" s="31"/>
    </row>
    <row r="585" spans="2:8">
      <c r="B585" s="84"/>
      <c r="C585" s="94"/>
      <c r="D585" s="80"/>
      <c r="E585" s="85"/>
      <c r="F585" s="26"/>
      <c r="G585" s="28"/>
      <c r="H585" s="31"/>
    </row>
    <row r="586" spans="2:8">
      <c r="B586" s="84"/>
      <c r="C586" s="94"/>
      <c r="D586" s="80"/>
      <c r="E586" s="85"/>
      <c r="F586" s="26"/>
      <c r="G586" s="28"/>
      <c r="H586" s="31"/>
    </row>
    <row r="587" spans="2:8">
      <c r="B587" s="84"/>
      <c r="C587" s="94"/>
      <c r="D587" s="80"/>
      <c r="E587" s="85"/>
      <c r="F587" s="26"/>
      <c r="G587" s="28"/>
      <c r="H587" s="31"/>
    </row>
    <row r="588" spans="2:8">
      <c r="B588" s="84"/>
      <c r="C588" s="94"/>
      <c r="D588" s="80"/>
      <c r="E588" s="85"/>
      <c r="F588" s="26"/>
      <c r="G588" s="28"/>
      <c r="H588" s="31"/>
    </row>
    <row r="589" spans="2:8">
      <c r="B589" s="84"/>
      <c r="C589" s="94"/>
      <c r="D589" s="80"/>
      <c r="E589" s="85"/>
      <c r="F589" s="26"/>
      <c r="G589" s="28"/>
      <c r="H589" s="31"/>
    </row>
    <row r="590" spans="2:8">
      <c r="B590" s="84"/>
      <c r="C590" s="94"/>
      <c r="D590" s="80"/>
      <c r="E590" s="85"/>
      <c r="F590" s="26"/>
      <c r="G590" s="28"/>
      <c r="H590" s="31"/>
    </row>
    <row r="591" spans="2:8">
      <c r="B591" s="84"/>
      <c r="C591" s="94"/>
      <c r="D591" s="80"/>
      <c r="E591" s="85"/>
      <c r="F591" s="26"/>
      <c r="G591" s="28"/>
      <c r="H591" s="31"/>
    </row>
    <row r="592" spans="2:8">
      <c r="B592" s="84"/>
      <c r="C592" s="94"/>
      <c r="D592" s="80"/>
      <c r="E592" s="85"/>
      <c r="F592" s="26"/>
      <c r="G592" s="28"/>
      <c r="H592" s="31"/>
    </row>
    <row r="593" spans="2:8">
      <c r="B593" s="84"/>
      <c r="C593" s="94"/>
      <c r="D593" s="80"/>
      <c r="E593" s="85"/>
      <c r="F593" s="26"/>
      <c r="G593" s="28"/>
      <c r="H593" s="31"/>
    </row>
    <row r="594" spans="2:8">
      <c r="B594" s="84"/>
      <c r="C594" s="94"/>
      <c r="D594" s="80"/>
      <c r="E594" s="85"/>
      <c r="F594" s="26"/>
      <c r="G594" s="28"/>
      <c r="H594" s="31"/>
    </row>
    <row r="595" spans="2:8">
      <c r="B595" s="84"/>
      <c r="C595" s="94"/>
      <c r="D595" s="80"/>
      <c r="E595" s="85"/>
      <c r="F595" s="26"/>
      <c r="G595" s="28"/>
      <c r="H595" s="31"/>
    </row>
    <row r="596" spans="2:8">
      <c r="B596" s="84"/>
      <c r="C596" s="94"/>
      <c r="D596" s="80"/>
      <c r="E596" s="85"/>
      <c r="F596" s="26"/>
      <c r="G596" s="28"/>
      <c r="H596" s="31"/>
    </row>
    <row r="597" spans="2:8">
      <c r="B597" s="84"/>
      <c r="C597" s="94"/>
      <c r="D597" s="80"/>
      <c r="E597" s="85"/>
      <c r="F597" s="26"/>
      <c r="G597" s="28"/>
      <c r="H597" s="31"/>
    </row>
    <row r="598" spans="2:8">
      <c r="B598" s="84"/>
      <c r="C598" s="94"/>
      <c r="D598" s="80"/>
      <c r="E598" s="85"/>
      <c r="F598" s="26"/>
      <c r="G598" s="28"/>
      <c r="H598" s="31"/>
    </row>
    <row r="599" spans="2:8">
      <c r="B599" s="84"/>
      <c r="C599" s="94"/>
      <c r="D599" s="80"/>
      <c r="E599" s="85"/>
      <c r="F599" s="26"/>
      <c r="G599" s="28"/>
      <c r="H599" s="31"/>
    </row>
    <row r="600" spans="2:8">
      <c r="B600" s="84"/>
      <c r="C600" s="94"/>
      <c r="D600" s="80"/>
      <c r="E600" s="85"/>
      <c r="F600" s="26"/>
      <c r="G600" s="28"/>
      <c r="H600" s="31"/>
    </row>
    <row r="601" spans="2:8">
      <c r="B601" s="84"/>
      <c r="C601" s="94"/>
      <c r="D601" s="80"/>
      <c r="E601" s="85"/>
      <c r="F601" s="26"/>
      <c r="G601" s="28"/>
      <c r="H601" s="31"/>
    </row>
    <row r="602" spans="2:8">
      <c r="B602" s="84"/>
      <c r="C602" s="94"/>
      <c r="D602" s="80"/>
      <c r="E602" s="85"/>
      <c r="F602" s="26"/>
      <c r="G602" s="28"/>
      <c r="H602" s="31"/>
    </row>
    <row r="603" spans="2:8">
      <c r="B603" s="84"/>
      <c r="C603" s="94"/>
      <c r="D603" s="80"/>
      <c r="E603" s="85"/>
      <c r="F603" s="26"/>
      <c r="G603" s="28"/>
      <c r="H603" s="31"/>
    </row>
    <row r="604" spans="2:8">
      <c r="B604" s="84"/>
      <c r="C604" s="94"/>
      <c r="D604" s="80"/>
      <c r="E604" s="85"/>
      <c r="F604" s="26"/>
      <c r="G604" s="28"/>
      <c r="H604" s="31"/>
    </row>
    <row r="605" spans="2:8">
      <c r="B605" s="84"/>
      <c r="C605" s="94"/>
      <c r="D605" s="80"/>
      <c r="E605" s="85"/>
      <c r="F605" s="26"/>
      <c r="G605" s="28"/>
      <c r="H605" s="31"/>
    </row>
    <row r="606" spans="2:8">
      <c r="B606" s="84"/>
      <c r="C606" s="94"/>
      <c r="D606" s="80"/>
      <c r="E606" s="85"/>
      <c r="F606" s="26"/>
      <c r="G606" s="28"/>
      <c r="H606" s="31"/>
    </row>
    <row r="607" spans="2:8">
      <c r="B607" s="84"/>
      <c r="C607" s="94"/>
      <c r="D607" s="80"/>
      <c r="E607" s="85"/>
      <c r="F607" s="26"/>
      <c r="G607" s="28"/>
      <c r="H607" s="31"/>
    </row>
    <row r="608" spans="2:8">
      <c r="B608" s="84"/>
      <c r="C608" s="94"/>
      <c r="D608" s="80"/>
      <c r="E608" s="85"/>
      <c r="F608" s="26"/>
      <c r="G608" s="28"/>
      <c r="H608" s="31"/>
    </row>
    <row r="609" spans="2:8">
      <c r="B609" s="84"/>
      <c r="C609" s="94"/>
      <c r="D609" s="80"/>
      <c r="E609" s="85"/>
      <c r="F609" s="26"/>
      <c r="G609" s="28"/>
      <c r="H609" s="31"/>
    </row>
    <row r="610" spans="2:8">
      <c r="B610" s="84"/>
      <c r="C610" s="94"/>
      <c r="D610" s="80"/>
      <c r="E610" s="85"/>
      <c r="F610" s="26"/>
      <c r="G610" s="28"/>
      <c r="H610" s="31"/>
    </row>
    <row r="611" spans="2:8">
      <c r="B611" s="84"/>
      <c r="C611" s="94"/>
      <c r="D611" s="80"/>
      <c r="E611" s="85"/>
      <c r="F611" s="26"/>
      <c r="G611" s="28"/>
      <c r="H611" s="31"/>
    </row>
    <row r="612" spans="2:8">
      <c r="B612" s="84"/>
      <c r="C612" s="94"/>
      <c r="D612" s="80"/>
      <c r="E612" s="85"/>
      <c r="F612" s="26"/>
      <c r="G612" s="28"/>
      <c r="H612" s="31"/>
    </row>
    <row r="613" spans="2:8">
      <c r="B613" s="84"/>
      <c r="C613" s="94"/>
      <c r="D613" s="80"/>
      <c r="E613" s="85"/>
      <c r="F613" s="26"/>
      <c r="G613" s="28"/>
      <c r="H613" s="31"/>
    </row>
    <row r="614" spans="2:8">
      <c r="B614" s="84"/>
      <c r="C614" s="94"/>
      <c r="D614" s="80"/>
      <c r="E614" s="85"/>
      <c r="F614" s="26"/>
      <c r="G614" s="28"/>
      <c r="H614" s="31"/>
    </row>
    <row r="615" spans="2:8">
      <c r="B615" s="84"/>
      <c r="C615" s="94"/>
      <c r="D615" s="80"/>
      <c r="E615" s="85"/>
      <c r="F615" s="26"/>
      <c r="G615" s="28"/>
      <c r="H615" s="31"/>
    </row>
    <row r="616" spans="2:8">
      <c r="B616" s="84"/>
      <c r="C616" s="94"/>
      <c r="D616" s="80"/>
      <c r="E616" s="85"/>
      <c r="F616" s="26"/>
      <c r="G616" s="28"/>
      <c r="H616" s="31"/>
    </row>
    <row r="617" spans="2:8">
      <c r="B617" s="84"/>
      <c r="C617" s="94"/>
      <c r="D617" s="80"/>
      <c r="E617" s="85"/>
      <c r="F617" s="26"/>
      <c r="G617" s="28"/>
      <c r="H617" s="31"/>
    </row>
    <row r="618" spans="2:8">
      <c r="B618" s="84"/>
      <c r="C618" s="94"/>
      <c r="D618" s="80"/>
      <c r="E618" s="85"/>
      <c r="F618" s="26"/>
      <c r="G618" s="28"/>
      <c r="H618" s="31"/>
    </row>
    <row r="619" spans="2:8">
      <c r="B619" s="84"/>
      <c r="C619" s="94"/>
      <c r="D619" s="80"/>
      <c r="E619" s="85"/>
      <c r="F619" s="26"/>
      <c r="G619" s="28"/>
      <c r="H619" s="31"/>
    </row>
    <row r="620" spans="2:8">
      <c r="B620" s="84"/>
      <c r="C620" s="94"/>
      <c r="D620" s="80"/>
      <c r="E620" s="85"/>
      <c r="F620" s="26"/>
      <c r="G620" s="28"/>
      <c r="H620" s="31"/>
    </row>
    <row r="621" spans="2:8">
      <c r="B621" s="84"/>
      <c r="C621" s="94"/>
      <c r="D621" s="80"/>
      <c r="E621" s="85"/>
      <c r="F621" s="26"/>
      <c r="G621" s="28"/>
      <c r="H621" s="31"/>
    </row>
    <row r="622" spans="2:8">
      <c r="B622" s="84"/>
      <c r="C622" s="94"/>
      <c r="D622" s="80"/>
      <c r="E622" s="85"/>
      <c r="F622" s="26"/>
      <c r="G622" s="28"/>
      <c r="H622" s="31"/>
    </row>
    <row r="623" spans="2:8">
      <c r="B623" s="84"/>
      <c r="C623" s="94"/>
      <c r="D623" s="80"/>
      <c r="E623" s="85"/>
      <c r="F623" s="26"/>
      <c r="G623" s="28"/>
      <c r="H623" s="31"/>
    </row>
    <row r="624" spans="2:8">
      <c r="B624" s="84"/>
      <c r="C624" s="94"/>
      <c r="D624" s="80"/>
      <c r="E624" s="85"/>
      <c r="F624" s="26"/>
      <c r="G624" s="28"/>
      <c r="H624" s="31"/>
    </row>
    <row r="625" spans="2:8">
      <c r="B625" s="84"/>
      <c r="C625" s="94"/>
      <c r="D625" s="80"/>
      <c r="E625" s="85"/>
      <c r="F625" s="26"/>
      <c r="G625" s="28"/>
      <c r="H625" s="31"/>
    </row>
    <row r="626" spans="2:8">
      <c r="B626" s="84"/>
      <c r="C626" s="94"/>
      <c r="D626" s="80"/>
      <c r="E626" s="85"/>
      <c r="F626" s="26"/>
      <c r="G626" s="28"/>
      <c r="H626" s="31"/>
    </row>
    <row r="627" spans="2:8">
      <c r="B627" s="84"/>
      <c r="C627" s="94"/>
      <c r="D627" s="80"/>
      <c r="E627" s="85"/>
      <c r="F627" s="26"/>
      <c r="G627" s="28"/>
      <c r="H627" s="31"/>
    </row>
    <row r="628" spans="2:8">
      <c r="B628" s="84"/>
      <c r="C628" s="94"/>
      <c r="D628" s="80"/>
      <c r="E628" s="85"/>
      <c r="F628" s="26"/>
      <c r="G628" s="28"/>
      <c r="H628" s="31"/>
    </row>
    <row r="629" spans="2:8">
      <c r="B629" s="84"/>
      <c r="C629" s="94"/>
      <c r="D629" s="80"/>
      <c r="E629" s="85"/>
      <c r="F629" s="26"/>
      <c r="G629" s="28"/>
      <c r="H629" s="31"/>
    </row>
    <row r="630" spans="2:8">
      <c r="B630" s="84"/>
      <c r="C630" s="94"/>
      <c r="D630" s="80"/>
      <c r="E630" s="85"/>
      <c r="F630" s="26"/>
      <c r="G630" s="28"/>
      <c r="H630" s="31"/>
    </row>
    <row r="631" spans="2:8">
      <c r="B631" s="84"/>
      <c r="C631" s="94"/>
      <c r="D631" s="80"/>
      <c r="E631" s="85"/>
      <c r="F631" s="26"/>
      <c r="G631" s="28"/>
      <c r="H631" s="31"/>
    </row>
    <row r="632" spans="2:8">
      <c r="B632" s="84"/>
      <c r="C632" s="94"/>
      <c r="D632" s="80"/>
      <c r="E632" s="85"/>
      <c r="F632" s="26"/>
      <c r="G632" s="28"/>
      <c r="H632" s="31"/>
    </row>
    <row r="633" spans="2:8">
      <c r="B633" s="84"/>
      <c r="C633" s="94"/>
      <c r="D633" s="80"/>
      <c r="E633" s="85"/>
      <c r="F633" s="26"/>
      <c r="G633" s="28"/>
      <c r="H633" s="31"/>
    </row>
    <row r="634" spans="2:8">
      <c r="B634" s="84"/>
      <c r="C634" s="94"/>
      <c r="D634" s="80"/>
      <c r="E634" s="85"/>
      <c r="F634" s="26"/>
      <c r="G634" s="28"/>
      <c r="H634" s="31"/>
    </row>
    <row r="635" spans="2:8">
      <c r="B635" s="84"/>
      <c r="C635" s="94"/>
      <c r="D635" s="80"/>
      <c r="E635" s="85"/>
      <c r="F635" s="26"/>
      <c r="G635" s="28"/>
      <c r="H635" s="31"/>
    </row>
    <row r="636" spans="2:8">
      <c r="B636" s="84"/>
      <c r="C636" s="94"/>
      <c r="D636" s="80"/>
      <c r="E636" s="85"/>
      <c r="F636" s="26"/>
      <c r="G636" s="28"/>
      <c r="H636" s="31"/>
    </row>
    <row r="637" spans="2:8">
      <c r="B637" s="84"/>
      <c r="C637" s="94"/>
      <c r="D637" s="80"/>
      <c r="E637" s="85"/>
      <c r="F637" s="26"/>
      <c r="G637" s="28"/>
      <c r="H637" s="31"/>
    </row>
    <row r="638" spans="2:8">
      <c r="B638" s="84"/>
      <c r="C638" s="94"/>
      <c r="D638" s="80"/>
      <c r="E638" s="85"/>
      <c r="F638" s="26"/>
      <c r="G638" s="28"/>
      <c r="H638" s="31"/>
    </row>
    <row r="639" spans="2:8">
      <c r="B639" s="84"/>
      <c r="C639" s="94"/>
      <c r="D639" s="80"/>
      <c r="E639" s="85"/>
      <c r="F639" s="26"/>
      <c r="G639" s="28"/>
      <c r="H639" s="31"/>
    </row>
    <row r="640" spans="2:8">
      <c r="B640" s="84"/>
      <c r="C640" s="94"/>
      <c r="D640" s="80"/>
      <c r="E640" s="85"/>
      <c r="F640" s="26"/>
      <c r="G640" s="28"/>
      <c r="H640" s="31"/>
    </row>
    <row r="641" spans="2:8">
      <c r="B641" s="84"/>
      <c r="C641" s="94"/>
      <c r="D641" s="80"/>
      <c r="E641" s="85"/>
      <c r="F641" s="26"/>
      <c r="G641" s="28"/>
      <c r="H641" s="31"/>
    </row>
    <row r="642" spans="2:8">
      <c r="B642" s="84"/>
      <c r="C642" s="94"/>
      <c r="D642" s="80"/>
      <c r="E642" s="85"/>
      <c r="F642" s="26"/>
      <c r="G642" s="28"/>
      <c r="H642" s="31"/>
    </row>
    <row r="643" spans="2:8">
      <c r="B643" s="84"/>
      <c r="C643" s="94"/>
      <c r="D643" s="80"/>
      <c r="E643" s="85"/>
      <c r="F643" s="26"/>
      <c r="G643" s="28"/>
      <c r="H643" s="31"/>
    </row>
    <row r="644" spans="2:8">
      <c r="B644" s="84"/>
      <c r="C644" s="94"/>
      <c r="D644" s="80"/>
      <c r="E644" s="85"/>
      <c r="F644" s="26"/>
      <c r="G644" s="28"/>
      <c r="H644" s="31"/>
    </row>
    <row r="645" spans="2:8">
      <c r="B645" s="84"/>
      <c r="C645" s="94"/>
      <c r="D645" s="80"/>
      <c r="E645" s="85"/>
      <c r="F645" s="26"/>
      <c r="G645" s="28"/>
      <c r="H645" s="31"/>
    </row>
    <row r="646" spans="2:8">
      <c r="B646" s="84"/>
      <c r="C646" s="94"/>
      <c r="D646" s="80"/>
      <c r="E646" s="85"/>
      <c r="F646" s="26"/>
      <c r="G646" s="28"/>
      <c r="H646" s="31"/>
    </row>
    <row r="647" spans="2:8">
      <c r="B647" s="84"/>
      <c r="C647" s="94"/>
      <c r="D647" s="80"/>
      <c r="E647" s="85"/>
      <c r="F647" s="26"/>
      <c r="G647" s="28"/>
      <c r="H647" s="31"/>
    </row>
    <row r="648" spans="2:8">
      <c r="B648" s="84"/>
      <c r="C648" s="94"/>
      <c r="D648" s="80"/>
      <c r="E648" s="85"/>
      <c r="F648" s="26"/>
      <c r="G648" s="28"/>
      <c r="H648" s="31"/>
    </row>
    <row r="649" spans="2:8">
      <c r="B649" s="84"/>
      <c r="C649" s="94"/>
      <c r="D649" s="80"/>
      <c r="E649" s="85"/>
      <c r="F649" s="26"/>
      <c r="G649" s="28"/>
      <c r="H649" s="31"/>
    </row>
    <row r="650" spans="2:8">
      <c r="B650" s="84"/>
      <c r="C650" s="94"/>
      <c r="D650" s="80"/>
      <c r="E650" s="85"/>
      <c r="F650" s="26"/>
      <c r="G650" s="28"/>
      <c r="H650" s="31"/>
    </row>
    <row r="651" spans="2:8">
      <c r="B651" s="84"/>
      <c r="C651" s="94"/>
      <c r="D651" s="80"/>
      <c r="E651" s="85"/>
      <c r="F651" s="26"/>
      <c r="G651" s="28"/>
      <c r="H651" s="31"/>
    </row>
    <row r="652" spans="2:8">
      <c r="B652" s="84"/>
      <c r="C652" s="94"/>
      <c r="D652" s="80"/>
      <c r="E652" s="85"/>
      <c r="F652" s="26"/>
      <c r="G652" s="28"/>
      <c r="H652" s="31"/>
    </row>
    <row r="653" spans="2:8">
      <c r="B653" s="84"/>
      <c r="C653" s="94"/>
      <c r="D653" s="80"/>
      <c r="E653" s="85"/>
      <c r="F653" s="26"/>
      <c r="G653" s="28"/>
      <c r="H653" s="31"/>
    </row>
    <row r="654" spans="2:8">
      <c r="B654" s="84"/>
      <c r="C654" s="94"/>
      <c r="D654" s="80"/>
      <c r="E654" s="85"/>
      <c r="F654" s="26"/>
      <c r="G654" s="28"/>
      <c r="H654" s="31"/>
    </row>
    <row r="655" spans="2:8">
      <c r="B655" s="84"/>
      <c r="C655" s="94"/>
      <c r="D655" s="80"/>
      <c r="E655" s="85"/>
      <c r="F655" s="26"/>
      <c r="G655" s="28"/>
      <c r="H655" s="31"/>
    </row>
    <row r="656" spans="2:8">
      <c r="B656" s="84"/>
      <c r="C656" s="94"/>
      <c r="D656" s="80"/>
      <c r="E656" s="85"/>
      <c r="F656" s="26"/>
      <c r="G656" s="28"/>
      <c r="H656" s="31"/>
    </row>
    <row r="657" spans="2:8">
      <c r="B657" s="104"/>
      <c r="C657" s="84"/>
      <c r="D657" s="84"/>
      <c r="E657" s="84"/>
      <c r="F657" s="26"/>
      <c r="G657" s="28"/>
      <c r="H657" s="31"/>
    </row>
    <row r="658" spans="2:8">
      <c r="B658" s="104"/>
      <c r="C658" s="84"/>
      <c r="D658" s="84"/>
      <c r="E658" s="84"/>
      <c r="F658" s="26"/>
      <c r="G658" s="28"/>
      <c r="H658" s="31"/>
    </row>
    <row r="659" spans="2:8">
      <c r="B659" s="104"/>
      <c r="C659" s="84"/>
      <c r="D659" s="84"/>
      <c r="E659" s="84"/>
      <c r="F659" s="26"/>
      <c r="G659" s="28"/>
      <c r="H659" s="31"/>
    </row>
    <row r="660" spans="2:8">
      <c r="B660" s="104"/>
      <c r="C660" s="84"/>
      <c r="D660" s="84"/>
      <c r="E660" s="84"/>
      <c r="F660" s="26"/>
      <c r="G660" s="28"/>
      <c r="H660" s="31"/>
    </row>
    <row r="661" spans="2:8">
      <c r="B661" s="104"/>
      <c r="C661" s="84"/>
      <c r="D661" s="84"/>
      <c r="E661" s="84"/>
      <c r="F661" s="26"/>
      <c r="G661" s="28"/>
      <c r="H661" s="31"/>
    </row>
    <row r="662" spans="2:8">
      <c r="B662" s="104"/>
      <c r="C662" s="84"/>
      <c r="D662" s="85"/>
      <c r="E662" s="85"/>
      <c r="F662" s="26"/>
      <c r="G662" s="28"/>
      <c r="H662" s="31"/>
    </row>
    <row r="663" spans="2:8">
      <c r="B663" s="104"/>
      <c r="C663" s="84"/>
      <c r="D663" s="85"/>
      <c r="E663" s="85"/>
      <c r="F663" s="26"/>
      <c r="G663" s="28"/>
      <c r="H663" s="31"/>
    </row>
    <row r="664" spans="2:8">
      <c r="B664" s="104"/>
      <c r="C664" s="85"/>
      <c r="D664" s="85"/>
      <c r="E664" s="85"/>
      <c r="F664" s="26"/>
      <c r="G664" s="28"/>
      <c r="H664" s="31"/>
    </row>
    <row r="665" spans="2:8">
      <c r="B665" s="104"/>
      <c r="C665" s="85"/>
      <c r="D665" s="85"/>
      <c r="E665" s="85"/>
      <c r="F665" s="26"/>
      <c r="G665" s="28"/>
      <c r="H665" s="31"/>
    </row>
    <row r="666" spans="2:8">
      <c r="B666" s="104"/>
      <c r="C666" s="85"/>
      <c r="D666" s="85"/>
      <c r="E666" s="85"/>
      <c r="F666" s="26"/>
      <c r="G666" s="28"/>
      <c r="H666" s="31"/>
    </row>
    <row r="667" spans="2:8">
      <c r="B667" s="104"/>
      <c r="C667" s="85"/>
      <c r="D667" s="80"/>
      <c r="E667" s="80"/>
      <c r="F667" s="26"/>
      <c r="G667" s="28"/>
      <c r="H667" s="31"/>
    </row>
    <row r="668" spans="2:8">
      <c r="B668" s="104"/>
      <c r="C668" s="85"/>
      <c r="D668" s="80"/>
      <c r="E668" s="80"/>
      <c r="F668" s="26"/>
      <c r="G668" s="28"/>
      <c r="H668" s="31"/>
    </row>
    <row r="669" spans="2:8">
      <c r="B669" s="104"/>
      <c r="C669" s="85"/>
      <c r="D669" s="80"/>
      <c r="E669" s="80"/>
      <c r="F669" s="26"/>
      <c r="G669" s="28"/>
      <c r="H669" s="31"/>
    </row>
    <row r="670" spans="2:8">
      <c r="B670" s="104"/>
      <c r="C670" s="85"/>
      <c r="D670" s="80"/>
      <c r="E670" s="80"/>
      <c r="F670" s="26"/>
      <c r="G670" s="28"/>
      <c r="H670" s="31"/>
    </row>
    <row r="671" spans="2:8">
      <c r="B671" s="104"/>
      <c r="C671" s="94"/>
      <c r="D671" s="80"/>
      <c r="E671" s="80"/>
      <c r="F671" s="26"/>
      <c r="G671" s="28"/>
      <c r="H671" s="31"/>
    </row>
    <row r="672" spans="2:8">
      <c r="B672" s="104"/>
      <c r="C672" s="94"/>
      <c r="D672" s="80"/>
      <c r="E672" s="80"/>
      <c r="F672" s="26"/>
      <c r="G672" s="28"/>
      <c r="H672" s="31"/>
    </row>
    <row r="673" spans="2:8">
      <c r="B673" s="104"/>
      <c r="C673" s="94"/>
      <c r="D673" s="80"/>
      <c r="E673" s="80"/>
      <c r="F673" s="26"/>
      <c r="G673" s="28"/>
      <c r="H673" s="31"/>
    </row>
    <row r="674" spans="2:8">
      <c r="B674" s="104"/>
      <c r="C674" s="94"/>
      <c r="D674" s="80"/>
      <c r="E674" s="80"/>
      <c r="F674" s="26"/>
      <c r="G674" s="28"/>
      <c r="H674" s="31"/>
    </row>
    <row r="675" spans="2:8">
      <c r="B675" s="104"/>
      <c r="C675" s="94"/>
      <c r="D675" s="80"/>
      <c r="E675" s="80"/>
      <c r="F675" s="26"/>
      <c r="G675" s="28"/>
      <c r="H675" s="31"/>
    </row>
    <row r="676" spans="2:8">
      <c r="B676" s="104"/>
      <c r="C676" s="94"/>
      <c r="D676" s="80"/>
      <c r="E676" s="80"/>
      <c r="F676" s="26"/>
      <c r="G676" s="28"/>
      <c r="H676" s="31"/>
    </row>
    <row r="677" spans="2:8">
      <c r="B677" s="104"/>
      <c r="C677" s="94"/>
      <c r="D677" s="80"/>
      <c r="E677" s="80"/>
      <c r="F677" s="26"/>
      <c r="G677" s="28"/>
      <c r="H677" s="31"/>
    </row>
    <row r="678" spans="2:8">
      <c r="B678" s="104"/>
      <c r="C678" s="94"/>
      <c r="D678" s="80"/>
      <c r="E678" s="80"/>
      <c r="F678" s="26"/>
      <c r="G678" s="28"/>
      <c r="H678" s="31"/>
    </row>
    <row r="679" spans="2:8">
      <c r="B679" s="104"/>
      <c r="C679" s="94"/>
      <c r="D679" s="80"/>
      <c r="E679" s="80"/>
      <c r="F679" s="26"/>
      <c r="G679" s="28"/>
      <c r="H679" s="31"/>
    </row>
    <row r="680" spans="2:8">
      <c r="B680" s="104"/>
      <c r="C680" s="94"/>
      <c r="D680" s="80"/>
      <c r="E680" s="80"/>
      <c r="F680" s="26"/>
      <c r="G680" s="28"/>
      <c r="H680" s="31"/>
    </row>
    <row r="681" spans="2:8">
      <c r="B681" s="104"/>
      <c r="C681" s="94"/>
      <c r="D681" s="80"/>
      <c r="E681" s="80"/>
      <c r="F681" s="26"/>
      <c r="G681" s="28"/>
      <c r="H681" s="31"/>
    </row>
    <row r="682" spans="2:8">
      <c r="B682" s="104"/>
      <c r="C682" s="94"/>
      <c r="D682" s="80"/>
      <c r="E682" s="80"/>
      <c r="F682" s="26"/>
      <c r="G682" s="28"/>
      <c r="H682" s="31"/>
    </row>
    <row r="683" spans="2:8">
      <c r="B683" s="104"/>
      <c r="C683" s="94"/>
      <c r="D683" s="80"/>
      <c r="E683" s="80"/>
      <c r="F683" s="26"/>
      <c r="G683" s="28"/>
      <c r="H683" s="31"/>
    </row>
    <row r="684" spans="2:8">
      <c r="B684" s="104"/>
      <c r="C684" s="94"/>
      <c r="D684" s="80"/>
      <c r="E684" s="80"/>
      <c r="F684" s="26"/>
      <c r="G684" s="28"/>
      <c r="H684" s="31"/>
    </row>
    <row r="685" spans="2:8">
      <c r="B685" s="84"/>
      <c r="C685" s="94"/>
      <c r="D685" s="80"/>
      <c r="E685" s="80"/>
      <c r="F685" s="26"/>
      <c r="G685" s="28"/>
      <c r="H685" s="31"/>
    </row>
    <row r="686" spans="2:8">
      <c r="B686" s="84"/>
      <c r="C686" s="94"/>
      <c r="D686" s="80"/>
      <c r="E686" s="80"/>
      <c r="F686" s="26"/>
      <c r="G686" s="28"/>
      <c r="H686" s="31"/>
    </row>
    <row r="687" spans="2:8">
      <c r="B687" s="84"/>
      <c r="C687" s="94"/>
      <c r="D687" s="80"/>
      <c r="E687" s="80"/>
      <c r="F687" s="26"/>
      <c r="G687" s="28"/>
      <c r="H687" s="31"/>
    </row>
    <row r="688" spans="2:8">
      <c r="B688" s="84"/>
      <c r="C688" s="94"/>
      <c r="D688" s="80"/>
      <c r="E688" s="80"/>
      <c r="F688" s="26"/>
      <c r="G688" s="28"/>
      <c r="H688" s="31"/>
    </row>
    <row r="689" spans="2:8">
      <c r="B689" s="84"/>
      <c r="C689" s="94"/>
      <c r="D689" s="80"/>
      <c r="E689" s="80"/>
      <c r="F689" s="26"/>
      <c r="G689" s="28"/>
      <c r="H689" s="31"/>
    </row>
    <row r="690" spans="2:8">
      <c r="B690" s="84"/>
      <c r="C690" s="94"/>
      <c r="D690" s="80"/>
      <c r="E690" s="80"/>
      <c r="F690" s="26"/>
      <c r="G690" s="28"/>
      <c r="H690" s="31"/>
    </row>
    <row r="691" spans="2:8">
      <c r="B691" s="84"/>
      <c r="C691" s="94"/>
      <c r="D691" s="80"/>
      <c r="E691" s="80"/>
      <c r="F691" s="26"/>
      <c r="G691" s="28"/>
      <c r="H691" s="31"/>
    </row>
    <row r="692" spans="2:8">
      <c r="B692" s="84"/>
      <c r="C692" s="94"/>
      <c r="D692" s="80"/>
      <c r="E692" s="80"/>
      <c r="F692" s="26"/>
      <c r="G692" s="28"/>
      <c r="H692" s="31"/>
    </row>
    <row r="693" spans="2:8">
      <c r="B693" s="84"/>
      <c r="C693" s="94"/>
      <c r="D693" s="80"/>
      <c r="E693" s="80"/>
      <c r="F693" s="26"/>
      <c r="G693" s="28"/>
      <c r="H693" s="31"/>
    </row>
    <row r="694" spans="2:8">
      <c r="B694" s="84"/>
      <c r="C694" s="94"/>
      <c r="D694" s="80"/>
      <c r="E694" s="80"/>
      <c r="F694" s="26"/>
      <c r="G694" s="28"/>
      <c r="H694" s="31"/>
    </row>
    <row r="695" spans="2:8">
      <c r="B695" s="84"/>
      <c r="C695" s="94"/>
      <c r="D695" s="80"/>
      <c r="E695" s="80"/>
      <c r="F695" s="26"/>
      <c r="G695" s="28"/>
      <c r="H695" s="31"/>
    </row>
    <row r="696" spans="2:8">
      <c r="B696" s="84"/>
      <c r="C696" s="94"/>
      <c r="D696" s="80"/>
      <c r="E696" s="80"/>
      <c r="F696" s="26"/>
      <c r="G696" s="28"/>
      <c r="H696" s="31"/>
    </row>
    <row r="697" spans="2:8">
      <c r="B697" s="84"/>
      <c r="C697" s="94"/>
      <c r="D697" s="80"/>
      <c r="E697" s="80"/>
      <c r="F697" s="26"/>
      <c r="G697" s="28"/>
      <c r="H697" s="31"/>
    </row>
    <row r="698" spans="2:8">
      <c r="B698" s="84"/>
      <c r="C698" s="94"/>
      <c r="D698" s="80"/>
      <c r="E698" s="80"/>
      <c r="F698" s="26"/>
      <c r="G698" s="28"/>
      <c r="H698" s="31"/>
    </row>
    <row r="699" spans="2:8">
      <c r="B699" s="84"/>
      <c r="C699" s="94"/>
      <c r="D699" s="80"/>
      <c r="E699" s="80"/>
      <c r="F699" s="26"/>
      <c r="G699" s="28"/>
      <c r="H699" s="31"/>
    </row>
    <row r="700" spans="2:8">
      <c r="B700" s="84"/>
      <c r="C700" s="94"/>
      <c r="D700" s="80"/>
      <c r="E700" s="80"/>
      <c r="F700" s="26"/>
      <c r="G700" s="28"/>
      <c r="H700" s="31"/>
    </row>
    <row r="701" spans="2:8">
      <c r="B701" s="84"/>
      <c r="C701" s="94"/>
      <c r="D701" s="80"/>
      <c r="E701" s="80"/>
      <c r="F701" s="26"/>
      <c r="G701" s="28"/>
      <c r="H701" s="31"/>
    </row>
    <row r="702" spans="2:8">
      <c r="B702" s="84"/>
      <c r="C702" s="94"/>
      <c r="D702" s="80"/>
      <c r="E702" s="80"/>
      <c r="F702" s="26"/>
      <c r="G702" s="28"/>
      <c r="H702" s="31"/>
    </row>
    <row r="703" spans="2:8">
      <c r="B703" s="84"/>
      <c r="C703" s="94"/>
      <c r="D703" s="80"/>
      <c r="E703" s="80"/>
      <c r="F703" s="26"/>
      <c r="G703" s="28"/>
      <c r="H703" s="31"/>
    </row>
    <row r="704" spans="2:8">
      <c r="B704" s="84"/>
      <c r="C704" s="94"/>
      <c r="D704" s="80"/>
      <c r="E704" s="80"/>
      <c r="F704" s="26"/>
      <c r="G704" s="28"/>
      <c r="H704" s="31"/>
    </row>
    <row r="705" spans="2:8">
      <c r="B705" s="84"/>
      <c r="C705" s="94"/>
      <c r="D705" s="80"/>
      <c r="E705" s="80"/>
      <c r="F705" s="26"/>
      <c r="G705" s="28"/>
      <c r="H705" s="31"/>
    </row>
    <row r="706" spans="2:8">
      <c r="B706" s="84"/>
      <c r="C706" s="94"/>
      <c r="D706" s="80"/>
      <c r="E706" s="80"/>
      <c r="F706" s="26"/>
      <c r="G706" s="28"/>
      <c r="H706" s="31"/>
    </row>
    <row r="707" spans="2:8">
      <c r="B707" s="84"/>
      <c r="C707" s="94"/>
      <c r="D707" s="80"/>
      <c r="E707" s="80"/>
      <c r="F707" s="26"/>
      <c r="G707" s="28"/>
      <c r="H707" s="31"/>
    </row>
    <row r="708" spans="2:8">
      <c r="B708" s="84"/>
      <c r="C708" s="94"/>
      <c r="D708" s="80"/>
      <c r="E708" s="80"/>
      <c r="F708" s="26"/>
      <c r="G708" s="28"/>
      <c r="H708" s="31"/>
    </row>
    <row r="709" spans="2:8">
      <c r="B709" s="84"/>
      <c r="C709" s="94"/>
      <c r="D709" s="80"/>
      <c r="E709" s="80"/>
      <c r="F709" s="26"/>
      <c r="G709" s="28"/>
      <c r="H709" s="31"/>
    </row>
    <row r="710" spans="2:8">
      <c r="B710" s="84"/>
      <c r="C710" s="94"/>
      <c r="D710" s="80"/>
      <c r="E710" s="80"/>
      <c r="F710" s="26"/>
      <c r="G710" s="28"/>
      <c r="H710" s="31"/>
    </row>
    <row r="711" spans="2:8">
      <c r="B711" s="84"/>
      <c r="C711" s="94"/>
      <c r="D711" s="80"/>
      <c r="E711" s="80"/>
      <c r="F711" s="26"/>
      <c r="G711" s="28"/>
      <c r="H711" s="31"/>
    </row>
    <row r="712" spans="2:8">
      <c r="B712" s="84"/>
      <c r="C712" s="94"/>
      <c r="D712" s="80"/>
      <c r="E712" s="80"/>
      <c r="F712" s="26"/>
      <c r="G712" s="28"/>
      <c r="H712" s="31"/>
    </row>
    <row r="713" spans="2:8">
      <c r="B713" s="84"/>
      <c r="C713" s="94"/>
      <c r="D713" s="80"/>
      <c r="E713" s="80"/>
      <c r="F713" s="26"/>
      <c r="G713" s="28"/>
      <c r="H713" s="31"/>
    </row>
    <row r="714" spans="2:8">
      <c r="B714" s="84"/>
      <c r="C714" s="94"/>
      <c r="D714" s="80"/>
      <c r="E714" s="80"/>
      <c r="F714" s="26"/>
      <c r="G714" s="28"/>
      <c r="H714" s="31"/>
    </row>
    <row r="715" spans="2:8">
      <c r="B715" s="84"/>
      <c r="C715" s="94"/>
      <c r="D715" s="80"/>
      <c r="E715" s="80"/>
      <c r="F715" s="26"/>
      <c r="G715" s="28"/>
      <c r="H715" s="31"/>
    </row>
    <row r="716" spans="2:8">
      <c r="B716" s="84"/>
      <c r="C716" s="94"/>
      <c r="D716" s="80"/>
      <c r="E716" s="80"/>
      <c r="F716" s="26"/>
      <c r="G716" s="28"/>
      <c r="H716" s="31"/>
    </row>
    <row r="717" spans="2:8">
      <c r="B717" s="84"/>
      <c r="C717" s="94"/>
      <c r="D717" s="80"/>
      <c r="E717" s="80"/>
      <c r="F717" s="26"/>
      <c r="G717" s="28"/>
      <c r="H717" s="31"/>
    </row>
    <row r="718" spans="2:8">
      <c r="B718" s="84"/>
      <c r="C718" s="94"/>
      <c r="D718" s="80"/>
      <c r="E718" s="80"/>
      <c r="F718" s="26"/>
      <c r="G718" s="28"/>
      <c r="H718" s="31"/>
    </row>
    <row r="719" spans="2:8">
      <c r="B719" s="84"/>
      <c r="C719" s="94"/>
      <c r="D719" s="80"/>
      <c r="E719" s="80"/>
      <c r="F719" s="26"/>
      <c r="G719" s="28"/>
      <c r="H719" s="31"/>
    </row>
    <row r="720" spans="2:8">
      <c r="B720" s="84"/>
      <c r="C720" s="94"/>
      <c r="D720" s="80"/>
      <c r="E720" s="80"/>
      <c r="F720" s="26"/>
      <c r="G720" s="28"/>
      <c r="H720" s="31"/>
    </row>
    <row r="721" spans="2:8">
      <c r="B721" s="84"/>
      <c r="C721" s="94"/>
      <c r="D721" s="80"/>
      <c r="E721" s="80"/>
      <c r="F721" s="26"/>
      <c r="G721" s="28"/>
      <c r="H721" s="31"/>
    </row>
    <row r="722" spans="2:8">
      <c r="B722" s="84"/>
      <c r="C722" s="94"/>
      <c r="D722" s="80"/>
      <c r="E722" s="80"/>
      <c r="F722" s="26"/>
      <c r="G722" s="28"/>
      <c r="H722" s="31"/>
    </row>
    <row r="723" spans="2:8">
      <c r="B723" s="84"/>
      <c r="C723" s="94"/>
      <c r="D723" s="80"/>
      <c r="E723" s="80"/>
      <c r="F723" s="26"/>
      <c r="G723" s="28"/>
      <c r="H723" s="31"/>
    </row>
    <row r="724" spans="2:8">
      <c r="B724" s="84"/>
      <c r="C724" s="94"/>
      <c r="D724" s="80"/>
      <c r="E724" s="80"/>
      <c r="F724" s="26"/>
      <c r="G724" s="28"/>
      <c r="H724" s="31"/>
    </row>
    <row r="725" spans="2:8">
      <c r="B725" s="84"/>
      <c r="C725" s="94"/>
      <c r="D725" s="80"/>
      <c r="E725" s="80"/>
      <c r="F725" s="26"/>
      <c r="G725" s="28"/>
      <c r="H725" s="31"/>
    </row>
    <row r="726" spans="2:8">
      <c r="B726" s="84"/>
      <c r="C726" s="94"/>
      <c r="D726" s="80"/>
      <c r="E726" s="80"/>
      <c r="F726" s="26"/>
      <c r="G726" s="28"/>
      <c r="H726" s="31"/>
    </row>
    <row r="727" spans="2:8">
      <c r="B727" s="84"/>
      <c r="C727" s="94"/>
      <c r="D727" s="80"/>
      <c r="E727" s="80"/>
      <c r="F727" s="26"/>
      <c r="G727" s="28"/>
      <c r="H727" s="31"/>
    </row>
    <row r="728" spans="2:8">
      <c r="B728" s="84"/>
      <c r="C728" s="94"/>
      <c r="D728" s="80"/>
      <c r="E728" s="80"/>
      <c r="F728" s="26"/>
      <c r="G728" s="28"/>
      <c r="H728" s="31"/>
    </row>
    <row r="729" spans="2:8">
      <c r="B729" s="84"/>
      <c r="C729" s="94"/>
      <c r="D729" s="80"/>
      <c r="E729" s="80"/>
      <c r="F729" s="26"/>
      <c r="G729" s="28"/>
      <c r="H729" s="31"/>
    </row>
    <row r="730" spans="2:8">
      <c r="B730" s="84"/>
      <c r="C730" s="94"/>
      <c r="D730" s="80"/>
      <c r="E730" s="80"/>
      <c r="F730" s="26"/>
      <c r="G730" s="28"/>
      <c r="H730" s="31"/>
    </row>
    <row r="731" spans="2:8">
      <c r="B731" s="84"/>
      <c r="C731" s="94"/>
      <c r="D731" s="80"/>
      <c r="E731" s="80"/>
      <c r="F731" s="26"/>
      <c r="G731" s="28"/>
      <c r="H731" s="31"/>
    </row>
    <row r="732" spans="2:8">
      <c r="B732" s="84"/>
      <c r="C732" s="94"/>
      <c r="D732" s="80"/>
      <c r="E732" s="80"/>
      <c r="F732" s="26"/>
      <c r="G732" s="28"/>
      <c r="H732" s="31"/>
    </row>
    <row r="733" spans="2:8">
      <c r="B733" s="84"/>
      <c r="C733" s="94"/>
      <c r="D733" s="80"/>
      <c r="E733" s="80"/>
      <c r="F733" s="26"/>
      <c r="G733" s="28"/>
      <c r="H733" s="31"/>
    </row>
    <row r="734" spans="2:8">
      <c r="B734" s="84"/>
      <c r="C734" s="94"/>
      <c r="D734" s="80"/>
      <c r="E734" s="80"/>
      <c r="F734" s="26"/>
      <c r="G734" s="28"/>
      <c r="H734" s="31"/>
    </row>
    <row r="735" spans="2:8">
      <c r="B735" s="84"/>
      <c r="C735" s="94"/>
      <c r="D735" s="80"/>
      <c r="E735" s="80"/>
      <c r="F735" s="26"/>
      <c r="G735" s="28"/>
      <c r="H735" s="31"/>
    </row>
    <row r="736" spans="2:8">
      <c r="B736" s="84"/>
      <c r="C736" s="94"/>
      <c r="D736" s="80"/>
      <c r="E736" s="80"/>
      <c r="F736" s="26"/>
      <c r="G736" s="28"/>
      <c r="H736" s="31"/>
    </row>
    <row r="737" spans="2:8">
      <c r="B737" s="84"/>
      <c r="C737" s="94"/>
      <c r="D737" s="80"/>
      <c r="E737" s="80"/>
      <c r="F737" s="26"/>
      <c r="G737" s="28"/>
      <c r="H737" s="31"/>
    </row>
    <row r="738" spans="2:8">
      <c r="B738" s="84"/>
      <c r="C738" s="94"/>
      <c r="D738" s="80"/>
      <c r="E738" s="80"/>
      <c r="F738" s="26"/>
      <c r="G738" s="28"/>
      <c r="H738" s="31"/>
    </row>
    <row r="739" spans="2:8">
      <c r="B739" s="84"/>
      <c r="C739" s="94"/>
      <c r="D739" s="80"/>
      <c r="E739" s="80"/>
      <c r="F739" s="26"/>
      <c r="G739" s="28"/>
      <c r="H739" s="31"/>
    </row>
    <row r="740" spans="2:8">
      <c r="B740" s="84"/>
      <c r="C740" s="94"/>
      <c r="D740" s="80"/>
      <c r="E740" s="80"/>
      <c r="F740" s="26"/>
      <c r="G740" s="28"/>
      <c r="H740" s="31"/>
    </row>
    <row r="741" spans="2:8">
      <c r="B741" s="84"/>
      <c r="C741" s="94"/>
      <c r="D741" s="80"/>
      <c r="E741" s="80"/>
      <c r="F741" s="26"/>
      <c r="G741" s="28"/>
      <c r="H741" s="31"/>
    </row>
    <row r="742" spans="2:8">
      <c r="B742" s="84"/>
      <c r="C742" s="94"/>
      <c r="D742" s="80"/>
      <c r="E742" s="80"/>
      <c r="F742" s="26"/>
      <c r="G742" s="28"/>
      <c r="H742" s="31"/>
    </row>
    <row r="743" spans="2:8">
      <c r="B743" s="84"/>
      <c r="C743" s="94"/>
      <c r="D743" s="80"/>
      <c r="E743" s="80"/>
      <c r="F743" s="26"/>
      <c r="G743" s="28"/>
      <c r="H743" s="31"/>
    </row>
    <row r="744" spans="2:8">
      <c r="B744" s="84"/>
      <c r="C744" s="94"/>
      <c r="D744" s="80"/>
      <c r="E744" s="80"/>
      <c r="F744" s="26"/>
      <c r="G744" s="28"/>
      <c r="H744" s="31"/>
    </row>
    <row r="745" spans="2:8">
      <c r="B745" s="84"/>
      <c r="C745" s="94"/>
      <c r="D745" s="80"/>
      <c r="E745" s="80"/>
      <c r="F745" s="26"/>
      <c r="G745" s="28"/>
      <c r="H745" s="31"/>
    </row>
    <row r="746" spans="2:8">
      <c r="B746" s="84"/>
      <c r="C746" s="94"/>
      <c r="D746" s="80"/>
      <c r="E746" s="80"/>
      <c r="F746" s="26"/>
      <c r="G746" s="28"/>
      <c r="H746" s="31"/>
    </row>
    <row r="747" spans="2:8">
      <c r="B747" s="84"/>
      <c r="C747" s="94"/>
      <c r="D747" s="80"/>
      <c r="E747" s="80"/>
      <c r="F747" s="26"/>
      <c r="G747" s="28"/>
      <c r="H747" s="31"/>
    </row>
    <row r="748" spans="2:8">
      <c r="B748" s="84"/>
      <c r="C748" s="94"/>
      <c r="D748" s="80"/>
      <c r="E748" s="80"/>
      <c r="F748" s="26"/>
      <c r="G748" s="28"/>
      <c r="H748" s="31"/>
    </row>
    <row r="749" spans="2:8">
      <c r="B749" s="84"/>
      <c r="C749" s="94"/>
      <c r="D749" s="80"/>
      <c r="E749" s="80"/>
      <c r="F749" s="26"/>
      <c r="G749" s="28"/>
      <c r="H749" s="31"/>
    </row>
    <row r="750" spans="2:8">
      <c r="B750" s="84"/>
      <c r="C750" s="94"/>
      <c r="D750" s="80"/>
      <c r="E750" s="80"/>
      <c r="F750" s="26"/>
      <c r="G750" s="28"/>
      <c r="H750" s="31"/>
    </row>
    <row r="751" spans="2:8">
      <c r="B751" s="84"/>
      <c r="C751" s="94"/>
      <c r="D751" s="80"/>
      <c r="E751" s="80"/>
      <c r="F751" s="26"/>
      <c r="G751" s="28"/>
      <c r="H751" s="31"/>
    </row>
    <row r="752" spans="2:8">
      <c r="B752" s="84"/>
      <c r="C752" s="94"/>
      <c r="D752" s="80"/>
      <c r="E752" s="80"/>
      <c r="F752" s="26"/>
      <c r="G752" s="28"/>
      <c r="H752" s="31"/>
    </row>
    <row r="753" spans="2:8">
      <c r="B753" s="84"/>
      <c r="C753" s="94"/>
      <c r="D753" s="80"/>
      <c r="E753" s="80"/>
      <c r="F753" s="26"/>
      <c r="G753" s="28"/>
      <c r="H753" s="31"/>
    </row>
    <row r="754" spans="2:8">
      <c r="B754" s="84"/>
      <c r="C754" s="94"/>
      <c r="D754" s="80"/>
      <c r="E754" s="80"/>
      <c r="F754" s="26"/>
      <c r="G754" s="28"/>
      <c r="H754" s="31"/>
    </row>
    <row r="755" spans="2:8">
      <c r="B755" s="84"/>
      <c r="C755" s="94"/>
      <c r="D755" s="80"/>
      <c r="E755" s="80"/>
      <c r="F755" s="26"/>
      <c r="G755" s="28"/>
      <c r="H755" s="31"/>
    </row>
    <row r="756" spans="2:8">
      <c r="B756" s="84"/>
      <c r="C756" s="94"/>
      <c r="D756" s="80"/>
      <c r="E756" s="80"/>
      <c r="F756" s="26"/>
      <c r="G756" s="28"/>
      <c r="H756" s="31"/>
    </row>
    <row r="757" spans="2:8">
      <c r="B757" s="84"/>
      <c r="C757" s="94"/>
      <c r="D757" s="80"/>
      <c r="E757" s="80"/>
      <c r="F757" s="26"/>
      <c r="G757" s="28"/>
      <c r="H757" s="31"/>
    </row>
    <row r="758" spans="2:8">
      <c r="B758" s="84"/>
      <c r="C758" s="94"/>
      <c r="D758" s="80"/>
      <c r="E758" s="80"/>
      <c r="F758" s="26"/>
      <c r="G758" s="28"/>
      <c r="H758" s="31"/>
    </row>
    <row r="759" spans="2:8">
      <c r="B759" s="84"/>
      <c r="C759" s="94"/>
      <c r="D759" s="80"/>
      <c r="E759" s="80"/>
      <c r="F759" s="26"/>
      <c r="G759" s="28"/>
      <c r="H759" s="31"/>
    </row>
    <row r="760" spans="2:8">
      <c r="B760" s="84"/>
      <c r="C760" s="94"/>
      <c r="D760" s="80"/>
      <c r="E760" s="80"/>
      <c r="F760" s="26"/>
      <c r="G760" s="28"/>
      <c r="H760" s="31"/>
    </row>
    <row r="761" spans="2:8">
      <c r="B761" s="84"/>
      <c r="C761" s="94"/>
      <c r="D761" s="80"/>
      <c r="E761" s="80"/>
      <c r="F761" s="26"/>
      <c r="G761" s="28"/>
      <c r="H761" s="31"/>
    </row>
    <row r="762" spans="2:8">
      <c r="B762" s="84"/>
      <c r="C762" s="94"/>
      <c r="D762" s="80"/>
      <c r="E762" s="80"/>
      <c r="F762" s="26"/>
      <c r="G762" s="28"/>
      <c r="H762" s="31"/>
    </row>
    <row r="763" spans="2:8">
      <c r="B763" s="84"/>
      <c r="C763" s="94"/>
      <c r="D763" s="80"/>
      <c r="E763" s="80"/>
      <c r="F763" s="26"/>
      <c r="G763" s="28"/>
      <c r="H763" s="31"/>
    </row>
    <row r="764" spans="2:8">
      <c r="B764" s="84"/>
      <c r="C764" s="94"/>
      <c r="D764" s="80"/>
      <c r="E764" s="80"/>
      <c r="F764" s="26"/>
      <c r="G764" s="28"/>
      <c r="H764" s="31"/>
    </row>
    <row r="765" spans="2:8">
      <c r="B765" s="84"/>
      <c r="C765" s="94"/>
      <c r="D765" s="80"/>
      <c r="E765" s="80"/>
      <c r="F765" s="26"/>
      <c r="G765" s="28"/>
      <c r="H765" s="31"/>
    </row>
    <row r="766" spans="2:8">
      <c r="B766" s="84"/>
      <c r="C766" s="94"/>
      <c r="D766" s="80"/>
      <c r="E766" s="80"/>
      <c r="F766" s="26"/>
      <c r="G766" s="28"/>
      <c r="H766" s="31"/>
    </row>
    <row r="767" spans="2:8">
      <c r="B767" s="84"/>
      <c r="C767" s="94"/>
      <c r="D767" s="80"/>
      <c r="E767" s="80"/>
      <c r="F767" s="26"/>
      <c r="G767" s="28"/>
      <c r="H767" s="31"/>
    </row>
    <row r="768" spans="2:8">
      <c r="B768" s="84"/>
      <c r="C768" s="94"/>
      <c r="D768" s="80"/>
      <c r="E768" s="80"/>
      <c r="F768" s="26"/>
      <c r="G768" s="28"/>
      <c r="H768" s="31"/>
    </row>
    <row r="769" spans="2:8">
      <c r="B769" s="84"/>
      <c r="C769" s="94"/>
      <c r="D769" s="80"/>
      <c r="E769" s="80"/>
      <c r="F769" s="26"/>
      <c r="G769" s="28"/>
      <c r="H769" s="31"/>
    </row>
    <row r="770" spans="2:8">
      <c r="B770" s="84"/>
      <c r="C770" s="94"/>
      <c r="D770" s="80"/>
      <c r="E770" s="80"/>
      <c r="F770" s="26"/>
      <c r="G770" s="28"/>
      <c r="H770" s="31"/>
    </row>
    <row r="771" spans="2:8">
      <c r="B771" s="84"/>
      <c r="C771" s="94"/>
      <c r="D771" s="80"/>
      <c r="E771" s="80"/>
      <c r="F771" s="26"/>
      <c r="G771" s="28"/>
      <c r="H771" s="31"/>
    </row>
    <row r="772" spans="2:8">
      <c r="B772" s="84"/>
      <c r="C772" s="94"/>
      <c r="D772" s="80"/>
      <c r="E772" s="80"/>
      <c r="F772" s="26"/>
      <c r="G772" s="28"/>
      <c r="H772" s="31"/>
    </row>
    <row r="773" spans="2:8">
      <c r="B773" s="84"/>
      <c r="C773" s="94"/>
      <c r="D773" s="80"/>
      <c r="E773" s="80"/>
      <c r="F773" s="26"/>
      <c r="G773" s="28"/>
      <c r="H773" s="31"/>
    </row>
    <row r="774" spans="2:8">
      <c r="B774" s="84"/>
      <c r="C774" s="94"/>
      <c r="D774" s="80"/>
      <c r="E774" s="80"/>
      <c r="F774" s="26"/>
      <c r="G774" s="28"/>
      <c r="H774" s="31"/>
    </row>
    <row r="775" spans="2:8">
      <c r="B775" s="84"/>
      <c r="C775" s="94"/>
      <c r="D775" s="80"/>
      <c r="E775" s="80"/>
      <c r="F775" s="26"/>
      <c r="G775" s="28"/>
      <c r="H775" s="31"/>
    </row>
    <row r="776" spans="2:8">
      <c r="B776" s="84"/>
      <c r="C776" s="94"/>
      <c r="D776" s="80"/>
      <c r="E776" s="80"/>
      <c r="F776" s="26"/>
      <c r="G776" s="28"/>
      <c r="H776" s="31"/>
    </row>
    <row r="777" spans="2:8">
      <c r="B777" s="84"/>
      <c r="C777" s="94"/>
      <c r="D777" s="80"/>
      <c r="E777" s="80"/>
      <c r="F777" s="26"/>
      <c r="G777" s="28"/>
      <c r="H777" s="31"/>
    </row>
    <row r="778" spans="2:8">
      <c r="B778" s="84"/>
      <c r="C778" s="94"/>
      <c r="D778" s="80"/>
      <c r="E778" s="80"/>
      <c r="F778" s="26"/>
      <c r="G778" s="28"/>
      <c r="H778" s="31"/>
    </row>
    <row r="779" spans="2:8">
      <c r="B779" s="84"/>
      <c r="C779" s="94"/>
      <c r="D779" s="80"/>
      <c r="E779" s="80"/>
      <c r="F779" s="26"/>
      <c r="G779" s="28"/>
      <c r="H779" s="31"/>
    </row>
    <row r="780" spans="2:8">
      <c r="B780" s="84"/>
      <c r="C780" s="94"/>
      <c r="D780" s="80"/>
      <c r="E780" s="80"/>
      <c r="F780" s="26"/>
      <c r="G780" s="28"/>
      <c r="H780" s="31"/>
    </row>
    <row r="781" spans="2:8">
      <c r="B781" s="84"/>
      <c r="C781" s="94"/>
      <c r="D781" s="80"/>
      <c r="E781" s="80"/>
      <c r="F781" s="26"/>
      <c r="G781" s="28"/>
      <c r="H781" s="31"/>
    </row>
    <row r="782" spans="2:8">
      <c r="B782" s="84"/>
      <c r="C782" s="94"/>
      <c r="D782" s="80"/>
      <c r="E782" s="80"/>
      <c r="F782" s="26"/>
      <c r="G782" s="28"/>
      <c r="H782" s="31"/>
    </row>
    <row r="783" spans="2:8">
      <c r="B783" s="84"/>
      <c r="C783" s="94"/>
      <c r="D783" s="80"/>
      <c r="E783" s="80"/>
      <c r="F783" s="26"/>
      <c r="G783" s="28"/>
      <c r="H783" s="31"/>
    </row>
    <row r="784" spans="2:8">
      <c r="B784" s="84"/>
      <c r="C784" s="94"/>
      <c r="D784" s="80"/>
      <c r="E784" s="80"/>
      <c r="F784" s="26"/>
      <c r="G784" s="28"/>
      <c r="H784" s="31"/>
    </row>
    <row r="785" spans="2:8">
      <c r="B785" s="84"/>
      <c r="C785" s="94"/>
      <c r="D785" s="80"/>
      <c r="E785" s="80"/>
      <c r="F785" s="26"/>
      <c r="G785" s="28"/>
      <c r="H785" s="31"/>
    </row>
    <row r="786" spans="2:8">
      <c r="B786" s="84"/>
      <c r="C786" s="94"/>
      <c r="D786" s="80"/>
      <c r="E786" s="80"/>
      <c r="F786" s="26"/>
      <c r="G786" s="28"/>
      <c r="H786" s="31"/>
    </row>
    <row r="787" spans="2:8">
      <c r="B787" s="84"/>
      <c r="C787" s="94"/>
      <c r="D787" s="80"/>
      <c r="E787" s="80"/>
      <c r="F787" s="26"/>
      <c r="G787" s="28"/>
      <c r="H787" s="31"/>
    </row>
    <row r="788" spans="2:8">
      <c r="B788" s="84"/>
      <c r="C788" s="94"/>
      <c r="D788" s="80"/>
      <c r="E788" s="80"/>
      <c r="F788" s="26"/>
      <c r="G788" s="28"/>
      <c r="H788" s="31"/>
    </row>
    <row r="789" spans="2:8">
      <c r="B789" s="84"/>
      <c r="C789" s="94"/>
      <c r="D789" s="80"/>
      <c r="E789" s="80"/>
      <c r="F789" s="26"/>
      <c r="G789" s="28"/>
      <c r="H789" s="31"/>
    </row>
    <row r="790" spans="2:8">
      <c r="B790" s="84"/>
      <c r="C790" s="94"/>
      <c r="D790" s="80"/>
      <c r="E790" s="80"/>
      <c r="F790" s="26"/>
      <c r="G790" s="28"/>
      <c r="H790" s="31"/>
    </row>
    <row r="791" spans="2:8">
      <c r="B791" s="84"/>
      <c r="C791" s="94"/>
      <c r="D791" s="80"/>
      <c r="E791" s="80"/>
      <c r="F791" s="26"/>
      <c r="G791" s="28"/>
      <c r="H791" s="31"/>
    </row>
    <row r="792" spans="2:8">
      <c r="B792" s="84"/>
      <c r="C792" s="94"/>
      <c r="D792" s="80"/>
      <c r="E792" s="80"/>
      <c r="F792" s="26"/>
      <c r="G792" s="28"/>
      <c r="H792" s="31"/>
    </row>
    <row r="793" spans="2:8">
      <c r="B793" s="84"/>
      <c r="C793" s="94"/>
      <c r="D793" s="80"/>
      <c r="E793" s="80"/>
      <c r="F793" s="26"/>
      <c r="G793" s="28"/>
      <c r="H793" s="31"/>
    </row>
    <row r="794" spans="2:8">
      <c r="B794" s="84"/>
      <c r="C794" s="94"/>
      <c r="D794" s="80"/>
      <c r="E794" s="80"/>
      <c r="F794" s="26"/>
      <c r="G794" s="28"/>
      <c r="H794" s="31"/>
    </row>
    <row r="795" spans="2:8">
      <c r="B795" s="84"/>
      <c r="C795" s="94"/>
      <c r="D795" s="80"/>
      <c r="E795" s="80"/>
      <c r="F795" s="26"/>
      <c r="G795" s="28"/>
      <c r="H795" s="31"/>
    </row>
    <row r="796" spans="2:8">
      <c r="B796" s="84"/>
      <c r="C796" s="94"/>
      <c r="D796" s="80"/>
      <c r="E796" s="80"/>
      <c r="F796" s="26"/>
      <c r="G796" s="28"/>
      <c r="H796" s="31"/>
    </row>
    <row r="797" spans="2:8">
      <c r="B797" s="84"/>
      <c r="C797" s="94"/>
      <c r="D797" s="80"/>
      <c r="E797" s="80"/>
      <c r="F797" s="26"/>
      <c r="G797" s="28"/>
      <c r="H797" s="31"/>
    </row>
    <row r="798" spans="2:8">
      <c r="B798" s="84"/>
      <c r="C798" s="94"/>
      <c r="D798" s="80"/>
      <c r="E798" s="80"/>
      <c r="F798" s="26"/>
      <c r="G798" s="28"/>
      <c r="H798" s="31"/>
    </row>
    <row r="799" spans="2:8">
      <c r="B799" s="84"/>
      <c r="C799" s="94"/>
      <c r="D799" s="80"/>
      <c r="E799" s="80"/>
      <c r="F799" s="26"/>
      <c r="G799" s="28"/>
      <c r="H799" s="31"/>
    </row>
    <row r="800" spans="2:8">
      <c r="B800" s="84"/>
      <c r="C800" s="94"/>
      <c r="D800" s="80"/>
      <c r="E800" s="80"/>
      <c r="F800" s="26"/>
      <c r="G800" s="28"/>
      <c r="H800" s="31"/>
    </row>
    <row r="801" spans="2:8">
      <c r="B801" s="84"/>
      <c r="C801" s="94"/>
      <c r="D801" s="80"/>
      <c r="E801" s="80"/>
      <c r="F801" s="26"/>
      <c r="G801" s="28"/>
      <c r="H801" s="31"/>
    </row>
    <row r="802" spans="2:8">
      <c r="B802" s="84"/>
      <c r="C802" s="94"/>
      <c r="D802" s="80"/>
      <c r="E802" s="80"/>
      <c r="F802" s="26"/>
      <c r="G802" s="28"/>
      <c r="H802" s="31"/>
    </row>
    <row r="803" spans="2:8">
      <c r="B803" s="84"/>
      <c r="C803" s="94"/>
      <c r="D803" s="80"/>
      <c r="E803" s="80"/>
      <c r="F803" s="26"/>
      <c r="G803" s="28"/>
      <c r="H803" s="31"/>
    </row>
    <row r="804" spans="2:8">
      <c r="B804" s="84"/>
      <c r="C804" s="94"/>
      <c r="D804" s="80"/>
      <c r="E804" s="80"/>
      <c r="F804" s="26"/>
      <c r="G804" s="28"/>
      <c r="H804" s="31"/>
    </row>
    <row r="805" spans="2:8">
      <c r="B805" s="84"/>
      <c r="C805" s="94"/>
      <c r="D805" s="80"/>
      <c r="E805" s="80"/>
      <c r="F805" s="26"/>
      <c r="G805" s="28"/>
      <c r="H805" s="31"/>
    </row>
    <row r="806" spans="2:8">
      <c r="B806" s="84"/>
      <c r="C806" s="94"/>
      <c r="D806" s="80"/>
      <c r="E806" s="80"/>
      <c r="F806" s="26"/>
      <c r="G806" s="28"/>
      <c r="H806" s="31"/>
    </row>
    <row r="807" spans="2:8">
      <c r="B807" s="84"/>
      <c r="C807" s="94"/>
      <c r="D807" s="80"/>
      <c r="E807" s="80"/>
      <c r="F807" s="26"/>
      <c r="G807" s="28"/>
      <c r="H807" s="31"/>
    </row>
    <row r="808" spans="2:8">
      <c r="B808" s="84"/>
      <c r="C808" s="94"/>
      <c r="D808" s="80"/>
      <c r="E808" s="80"/>
      <c r="F808" s="26"/>
      <c r="G808" s="28"/>
      <c r="H808" s="31"/>
    </row>
    <row r="809" spans="2:8">
      <c r="B809" s="84"/>
      <c r="C809" s="94"/>
      <c r="D809" s="80"/>
      <c r="E809" s="80"/>
      <c r="F809" s="26"/>
      <c r="G809" s="28"/>
      <c r="H809" s="31"/>
    </row>
    <row r="810" spans="2:8">
      <c r="B810" s="84"/>
      <c r="C810" s="94"/>
      <c r="D810" s="80"/>
      <c r="E810" s="80"/>
      <c r="F810" s="26"/>
      <c r="G810" s="28"/>
      <c r="H810" s="31"/>
    </row>
    <row r="811" spans="2:8">
      <c r="B811" s="84"/>
      <c r="C811" s="94"/>
      <c r="D811" s="80"/>
      <c r="E811" s="80"/>
      <c r="F811" s="26"/>
      <c r="G811" s="28"/>
      <c r="H811" s="31"/>
    </row>
    <row r="812" spans="2:8">
      <c r="B812" s="84"/>
      <c r="C812" s="94"/>
      <c r="D812" s="80"/>
      <c r="E812" s="80"/>
      <c r="F812" s="26"/>
      <c r="G812" s="28"/>
      <c r="H812" s="31"/>
    </row>
    <row r="813" spans="2:8">
      <c r="B813" s="84"/>
      <c r="C813" s="94"/>
      <c r="D813" s="80"/>
      <c r="E813" s="80"/>
      <c r="F813" s="26"/>
      <c r="G813" s="28"/>
      <c r="H813" s="31"/>
    </row>
    <row r="814" spans="2:8">
      <c r="B814" s="84"/>
      <c r="C814" s="94"/>
      <c r="D814" s="80"/>
      <c r="E814" s="80"/>
      <c r="F814" s="26"/>
      <c r="G814" s="28"/>
      <c r="H814" s="31"/>
    </row>
    <row r="815" spans="2:8">
      <c r="B815" s="84"/>
      <c r="C815" s="94"/>
      <c r="D815" s="80"/>
      <c r="E815" s="80"/>
      <c r="F815" s="26"/>
      <c r="G815" s="28"/>
      <c r="H815" s="31"/>
    </row>
    <row r="816" spans="2:8">
      <c r="B816" s="84"/>
      <c r="C816" s="94"/>
      <c r="D816" s="80"/>
      <c r="E816" s="80"/>
      <c r="F816" s="26"/>
      <c r="G816" s="28"/>
      <c r="H816" s="31"/>
    </row>
    <row r="817" spans="2:8">
      <c r="B817" s="84"/>
      <c r="C817" s="94"/>
      <c r="D817" s="80"/>
      <c r="E817" s="80"/>
      <c r="F817" s="26"/>
      <c r="G817" s="28"/>
      <c r="H817" s="31"/>
    </row>
    <row r="818" spans="2:8">
      <c r="B818" s="84"/>
      <c r="C818" s="94"/>
      <c r="D818" s="80"/>
      <c r="E818" s="80"/>
      <c r="F818" s="26"/>
      <c r="G818" s="28"/>
      <c r="H818" s="31"/>
    </row>
    <row r="819" spans="2:8">
      <c r="B819" s="84"/>
      <c r="C819" s="94"/>
      <c r="D819" s="80"/>
      <c r="E819" s="80"/>
      <c r="F819" s="26"/>
      <c r="G819" s="28"/>
      <c r="H819" s="31"/>
    </row>
    <row r="820" spans="2:8">
      <c r="B820" s="84"/>
      <c r="C820" s="94"/>
      <c r="D820" s="80"/>
      <c r="E820" s="80"/>
      <c r="F820" s="26"/>
      <c r="G820" s="28"/>
      <c r="H820" s="31"/>
    </row>
    <row r="821" spans="2:8">
      <c r="B821" s="84"/>
      <c r="C821" s="94"/>
      <c r="D821" s="80"/>
      <c r="E821" s="80"/>
      <c r="F821" s="26"/>
      <c r="G821" s="28"/>
      <c r="H821" s="31"/>
    </row>
    <row r="822" spans="2:8">
      <c r="B822" s="84"/>
      <c r="C822" s="94"/>
      <c r="D822" s="80"/>
      <c r="E822" s="80"/>
      <c r="F822" s="26"/>
      <c r="G822" s="28"/>
      <c r="H822" s="31"/>
    </row>
    <row r="823" spans="2:8">
      <c r="B823" s="84"/>
      <c r="C823" s="94"/>
      <c r="D823" s="80"/>
      <c r="E823" s="80"/>
      <c r="F823" s="26"/>
      <c r="G823" s="28"/>
      <c r="H823" s="31"/>
    </row>
    <row r="824" spans="2:8">
      <c r="B824" s="84"/>
      <c r="C824" s="94"/>
      <c r="D824" s="80"/>
      <c r="E824" s="80"/>
      <c r="F824" s="26"/>
      <c r="G824" s="28"/>
      <c r="H824" s="31"/>
    </row>
    <row r="825" spans="2:8">
      <c r="B825" s="84"/>
      <c r="C825" s="94"/>
      <c r="D825" s="80"/>
      <c r="E825" s="80"/>
      <c r="F825" s="26"/>
      <c r="G825" s="28"/>
      <c r="H825" s="31"/>
    </row>
    <row r="826" spans="2:8">
      <c r="B826" s="84"/>
      <c r="C826" s="94"/>
      <c r="D826" s="80"/>
      <c r="E826" s="80"/>
      <c r="F826" s="26"/>
      <c r="G826" s="28"/>
      <c r="H826" s="31"/>
    </row>
    <row r="827" spans="2:8">
      <c r="B827" s="84"/>
      <c r="C827" s="94"/>
      <c r="D827" s="80"/>
      <c r="E827" s="80"/>
      <c r="F827" s="26"/>
      <c r="G827" s="28"/>
      <c r="H827" s="31"/>
    </row>
    <row r="828" spans="2:8">
      <c r="B828" s="84"/>
      <c r="C828" s="94"/>
      <c r="D828" s="80"/>
      <c r="E828" s="80"/>
      <c r="F828" s="26"/>
      <c r="G828" s="28"/>
      <c r="H828" s="31"/>
    </row>
    <row r="829" spans="2:8">
      <c r="B829" s="84"/>
      <c r="C829" s="94"/>
      <c r="D829" s="80"/>
      <c r="E829" s="80"/>
      <c r="F829" s="26"/>
      <c r="G829" s="28"/>
      <c r="H829" s="31"/>
    </row>
    <row r="830" spans="2:8">
      <c r="B830" s="84"/>
      <c r="C830" s="94"/>
      <c r="D830" s="80"/>
      <c r="E830" s="80"/>
      <c r="F830" s="26"/>
      <c r="G830" s="28"/>
      <c r="H830" s="31"/>
    </row>
    <row r="831" spans="2:8">
      <c r="B831" s="84"/>
      <c r="C831" s="94"/>
      <c r="D831" s="80"/>
      <c r="E831" s="80"/>
      <c r="F831" s="26"/>
      <c r="G831" s="28"/>
      <c r="H831" s="31"/>
    </row>
    <row r="832" spans="2:8">
      <c r="B832" s="84"/>
      <c r="C832" s="94"/>
      <c r="D832" s="80"/>
      <c r="E832" s="80"/>
      <c r="F832" s="26"/>
      <c r="G832" s="28"/>
      <c r="H832" s="31"/>
    </row>
    <row r="833" spans="2:8">
      <c r="B833" s="84"/>
      <c r="C833" s="94"/>
      <c r="D833" s="80"/>
      <c r="E833" s="80"/>
      <c r="F833" s="26"/>
      <c r="G833" s="28"/>
      <c r="H833" s="31"/>
    </row>
    <row r="834" spans="2:8">
      <c r="B834" s="84"/>
      <c r="C834" s="94"/>
      <c r="D834" s="80"/>
      <c r="E834" s="80"/>
      <c r="F834" s="26"/>
      <c r="G834" s="28"/>
      <c r="H834" s="31"/>
    </row>
    <row r="835" spans="2:8">
      <c r="B835" s="84"/>
      <c r="C835" s="94"/>
      <c r="D835" s="80"/>
      <c r="E835" s="80"/>
      <c r="F835" s="26"/>
      <c r="G835" s="28"/>
      <c r="H835" s="31"/>
    </row>
    <row r="836" spans="2:8">
      <c r="B836" s="84"/>
      <c r="C836" s="94"/>
      <c r="D836" s="80"/>
      <c r="E836" s="80"/>
      <c r="F836" s="26"/>
      <c r="G836" s="28"/>
      <c r="H836" s="31"/>
    </row>
    <row r="837" spans="2:8">
      <c r="B837" s="84"/>
      <c r="C837" s="94"/>
      <c r="D837" s="80"/>
      <c r="E837" s="80"/>
      <c r="F837" s="26"/>
      <c r="G837" s="28"/>
      <c r="H837" s="31"/>
    </row>
    <row r="838" spans="2:8">
      <c r="B838" s="84"/>
      <c r="C838" s="94"/>
      <c r="D838" s="80"/>
      <c r="E838" s="80"/>
      <c r="F838" s="26"/>
      <c r="G838" s="28"/>
      <c r="H838" s="31"/>
    </row>
    <row r="839" spans="2:8">
      <c r="B839" s="84"/>
      <c r="C839" s="94"/>
      <c r="D839" s="80"/>
      <c r="E839" s="80"/>
      <c r="F839" s="26"/>
      <c r="G839" s="28"/>
      <c r="H839" s="31"/>
    </row>
    <row r="840" spans="2:8">
      <c r="B840" s="84"/>
      <c r="C840" s="94"/>
      <c r="D840" s="80"/>
      <c r="E840" s="80"/>
      <c r="F840" s="26"/>
      <c r="G840" s="28"/>
      <c r="H840" s="31"/>
    </row>
    <row r="841" spans="2:8">
      <c r="B841" s="84"/>
      <c r="C841" s="94"/>
      <c r="D841" s="80"/>
      <c r="E841" s="80"/>
      <c r="F841" s="26"/>
      <c r="G841" s="28"/>
      <c r="H841" s="31"/>
    </row>
    <row r="842" spans="2:8">
      <c r="B842" s="84"/>
      <c r="C842" s="94"/>
      <c r="D842" s="80"/>
      <c r="E842" s="80"/>
      <c r="F842" s="26"/>
      <c r="G842" s="28"/>
      <c r="H842" s="31"/>
    </row>
    <row r="843" spans="2:8">
      <c r="B843" s="84"/>
      <c r="C843" s="94"/>
      <c r="D843" s="80"/>
      <c r="E843" s="80"/>
      <c r="F843" s="26"/>
      <c r="G843" s="28"/>
      <c r="H843" s="31"/>
    </row>
    <row r="844" spans="2:8">
      <c r="B844" s="84"/>
      <c r="C844" s="94"/>
      <c r="D844" s="80"/>
      <c r="E844" s="80"/>
      <c r="F844" s="26"/>
      <c r="G844" s="28"/>
      <c r="H844" s="31"/>
    </row>
    <row r="845" spans="2:8">
      <c r="B845" s="84"/>
      <c r="C845" s="94"/>
      <c r="D845" s="80"/>
      <c r="E845" s="80"/>
      <c r="F845" s="26"/>
      <c r="G845" s="28"/>
      <c r="H845" s="31"/>
    </row>
    <row r="846" spans="2:8">
      <c r="B846" s="84"/>
      <c r="C846" s="94"/>
      <c r="D846" s="80"/>
      <c r="E846" s="80"/>
      <c r="F846" s="26"/>
      <c r="G846" s="28"/>
      <c r="H846" s="31"/>
    </row>
    <row r="847" spans="2:8">
      <c r="B847" s="84"/>
      <c r="C847" s="94"/>
      <c r="D847" s="80"/>
      <c r="E847" s="80"/>
      <c r="F847" s="26"/>
      <c r="G847" s="28"/>
      <c r="H847" s="31"/>
    </row>
    <row r="848" spans="2:8">
      <c r="B848" s="84"/>
      <c r="C848" s="94"/>
      <c r="D848" s="80"/>
      <c r="E848" s="80"/>
      <c r="F848" s="26"/>
      <c r="G848" s="28"/>
      <c r="H848" s="31"/>
    </row>
    <row r="849" spans="2:8">
      <c r="B849" s="84"/>
      <c r="C849" s="94"/>
      <c r="D849" s="80"/>
      <c r="E849" s="80"/>
      <c r="F849" s="26"/>
      <c r="G849" s="28"/>
      <c r="H849" s="31"/>
    </row>
    <row r="850" spans="2:8">
      <c r="B850" s="84"/>
      <c r="C850" s="94"/>
      <c r="D850" s="80"/>
      <c r="E850" s="80"/>
      <c r="F850" s="26"/>
      <c r="G850" s="28"/>
      <c r="H850" s="31"/>
    </row>
    <row r="851" spans="2:8">
      <c r="B851" s="84"/>
      <c r="C851" s="94"/>
      <c r="D851" s="80"/>
      <c r="E851" s="80"/>
      <c r="F851" s="26"/>
      <c r="G851" s="28"/>
      <c r="H851" s="31"/>
    </row>
    <row r="852" spans="2:8">
      <c r="B852" s="84"/>
      <c r="C852" s="94"/>
      <c r="D852" s="80"/>
      <c r="E852" s="80"/>
      <c r="F852" s="26"/>
      <c r="G852" s="28"/>
      <c r="H852" s="31"/>
    </row>
    <row r="853" spans="2:8">
      <c r="B853" s="84"/>
      <c r="C853" s="94"/>
      <c r="D853" s="80"/>
      <c r="E853" s="80"/>
      <c r="F853" s="26"/>
      <c r="G853" s="28"/>
      <c r="H853" s="31"/>
    </row>
    <row r="854" spans="2:8">
      <c r="B854" s="84"/>
      <c r="C854" s="94"/>
      <c r="D854" s="80"/>
      <c r="E854" s="80"/>
      <c r="F854" s="26"/>
      <c r="G854" s="28"/>
      <c r="H854" s="31"/>
    </row>
    <row r="855" spans="2:8">
      <c r="B855" s="84"/>
      <c r="C855" s="94"/>
      <c r="D855" s="80"/>
      <c r="E855" s="80"/>
      <c r="F855" s="26"/>
      <c r="G855" s="28"/>
      <c r="H855" s="31"/>
    </row>
    <row r="856" spans="2:8">
      <c r="B856" s="84"/>
      <c r="C856" s="94"/>
      <c r="D856" s="80"/>
      <c r="E856" s="80"/>
      <c r="F856" s="26"/>
      <c r="G856" s="28"/>
      <c r="H856" s="31"/>
    </row>
    <row r="857" spans="2:8">
      <c r="B857" s="84"/>
      <c r="C857" s="94"/>
      <c r="D857" s="80"/>
      <c r="E857" s="80"/>
      <c r="F857" s="26"/>
      <c r="G857" s="28"/>
      <c r="H857" s="31"/>
    </row>
    <row r="858" spans="2:8">
      <c r="B858" s="84"/>
      <c r="C858" s="94"/>
      <c r="D858" s="80"/>
      <c r="E858" s="80"/>
      <c r="F858" s="26"/>
      <c r="G858" s="28"/>
      <c r="H858" s="31"/>
    </row>
    <row r="859" spans="2:8">
      <c r="B859" s="84"/>
      <c r="C859" s="94"/>
      <c r="D859" s="80"/>
      <c r="E859" s="80"/>
      <c r="F859" s="26"/>
      <c r="G859" s="28"/>
      <c r="H859" s="31"/>
    </row>
    <row r="860" spans="2:8">
      <c r="B860" s="84"/>
      <c r="C860" s="94"/>
      <c r="D860" s="80"/>
      <c r="E860" s="80"/>
      <c r="F860" s="26"/>
      <c r="G860" s="28"/>
      <c r="H860" s="31"/>
    </row>
    <row r="861" spans="2:8">
      <c r="B861" s="84"/>
      <c r="C861" s="94"/>
      <c r="D861" s="80"/>
      <c r="E861" s="80"/>
      <c r="F861" s="26"/>
      <c r="G861" s="28"/>
      <c r="H861" s="31"/>
    </row>
    <row r="862" spans="2:8">
      <c r="B862" s="84"/>
      <c r="C862" s="94"/>
      <c r="D862" s="80"/>
      <c r="E862" s="80"/>
      <c r="F862" s="26"/>
      <c r="G862" s="28"/>
      <c r="H862" s="31"/>
    </row>
    <row r="863" spans="2:8">
      <c r="B863" s="84"/>
      <c r="C863" s="94"/>
      <c r="D863" s="80"/>
      <c r="E863" s="80"/>
      <c r="F863" s="26"/>
      <c r="G863" s="28"/>
      <c r="H863" s="31"/>
    </row>
    <row r="864" spans="2:8">
      <c r="B864" s="84"/>
      <c r="C864" s="94"/>
      <c r="D864" s="80"/>
      <c r="E864" s="80"/>
      <c r="F864" s="26"/>
      <c r="G864" s="28"/>
      <c r="H864" s="31"/>
    </row>
    <row r="865" spans="1:8">
      <c r="B865" s="84"/>
      <c r="C865" s="94"/>
      <c r="D865" s="80"/>
      <c r="E865" s="80"/>
      <c r="F865" s="26"/>
      <c r="G865" s="28"/>
      <c r="H865" s="31"/>
    </row>
    <row r="866" spans="1:8">
      <c r="B866" s="84"/>
      <c r="C866" s="94"/>
      <c r="D866" s="80"/>
      <c r="E866" s="80"/>
      <c r="F866" s="26"/>
      <c r="G866" s="28"/>
      <c r="H866" s="31"/>
    </row>
    <row r="867" spans="1:8">
      <c r="B867" s="84"/>
      <c r="C867" s="94"/>
      <c r="D867" s="80"/>
      <c r="E867" s="80"/>
      <c r="F867" s="26"/>
      <c r="G867" s="28"/>
      <c r="H867" s="31"/>
    </row>
    <row r="868" spans="1:8">
      <c r="B868" s="84"/>
      <c r="C868" s="94"/>
      <c r="D868" s="80"/>
      <c r="E868" s="80"/>
      <c r="F868" s="26"/>
      <c r="G868" s="28"/>
      <c r="H868" s="31"/>
    </row>
    <row r="869" spans="1:8">
      <c r="B869" s="84"/>
      <c r="C869" s="94"/>
      <c r="D869" s="80"/>
      <c r="E869" s="80"/>
      <c r="F869" s="26"/>
      <c r="G869" s="28"/>
      <c r="H869" s="31"/>
    </row>
    <row r="870" spans="1:8">
      <c r="B870" s="84"/>
      <c r="C870" s="94"/>
      <c r="D870" s="80"/>
      <c r="E870" s="80"/>
      <c r="F870" s="26"/>
      <c r="G870" s="28"/>
      <c r="H870" s="31"/>
    </row>
    <row r="871" spans="1:8">
      <c r="B871" s="84"/>
      <c r="C871" s="94"/>
      <c r="D871" s="80"/>
      <c r="E871" s="80"/>
      <c r="F871" s="26"/>
      <c r="G871" s="28"/>
      <c r="H871" s="31"/>
    </row>
    <row r="872" spans="1:8">
      <c r="A872" s="103"/>
      <c r="B872" s="84"/>
      <c r="C872" s="90"/>
      <c r="D872" s="90"/>
      <c r="E872" s="85"/>
      <c r="F872" s="26"/>
      <c r="G872" s="28"/>
      <c r="H872" s="31"/>
    </row>
    <row r="873" spans="1:8">
      <c r="B873" s="84"/>
      <c r="C873" s="90"/>
      <c r="D873" s="90"/>
      <c r="E873" s="85"/>
      <c r="F873" s="26"/>
      <c r="G873" s="28"/>
      <c r="H873" s="31"/>
    </row>
    <row r="874" spans="1:8">
      <c r="B874" s="84"/>
      <c r="C874" s="90"/>
      <c r="D874" s="90"/>
      <c r="E874" s="85"/>
      <c r="F874" s="26"/>
      <c r="G874" s="28"/>
      <c r="H874" s="31"/>
    </row>
    <row r="875" spans="1:8">
      <c r="B875" s="84"/>
      <c r="C875" s="90"/>
      <c r="D875" s="90"/>
      <c r="E875" s="85"/>
      <c r="F875" s="26"/>
      <c r="G875" s="28"/>
      <c r="H875" s="31"/>
    </row>
    <row r="876" spans="1:8">
      <c r="B876" s="84"/>
      <c r="C876" s="90"/>
      <c r="D876" s="90"/>
      <c r="E876" s="85"/>
      <c r="F876" s="26"/>
      <c r="G876" s="28"/>
      <c r="H876" s="31"/>
    </row>
    <row r="877" spans="1:8">
      <c r="B877" s="84"/>
      <c r="C877" s="86"/>
      <c r="D877" s="87"/>
      <c r="E877" s="88"/>
      <c r="F877" s="89"/>
      <c r="G877" s="28"/>
      <c r="H877" s="31"/>
    </row>
    <row r="878" spans="1:8">
      <c r="B878" s="84"/>
      <c r="C878" s="86"/>
      <c r="D878" s="87"/>
      <c r="E878" s="88"/>
      <c r="F878" s="89"/>
      <c r="G878" s="28"/>
      <c r="H878" s="31"/>
    </row>
    <row r="879" spans="1:8">
      <c r="B879" s="84"/>
      <c r="C879" s="86"/>
      <c r="D879" s="87"/>
      <c r="E879" s="88"/>
      <c r="F879" s="89"/>
      <c r="G879" s="28"/>
      <c r="H879" s="31"/>
    </row>
    <row r="880" spans="1:8">
      <c r="B880" s="84"/>
      <c r="C880" s="86"/>
      <c r="D880" s="87"/>
      <c r="E880" s="88"/>
      <c r="F880" s="89"/>
      <c r="G880" s="28"/>
      <c r="H880" s="31"/>
    </row>
    <row r="881" spans="2:8">
      <c r="B881" s="84"/>
      <c r="C881" s="86"/>
      <c r="D881" s="87"/>
      <c r="E881" s="88"/>
      <c r="F881" s="89"/>
      <c r="G881" s="28"/>
      <c r="H881" s="31"/>
    </row>
    <row r="882" spans="2:8">
      <c r="B882" s="84"/>
      <c r="C882" s="86"/>
      <c r="D882" s="87"/>
      <c r="E882" s="88"/>
      <c r="F882" s="89"/>
      <c r="G882" s="28"/>
      <c r="H882" s="31"/>
    </row>
    <row r="883" spans="2:8">
      <c r="B883" s="84"/>
      <c r="C883" s="86"/>
      <c r="D883" s="87"/>
      <c r="E883" s="88"/>
      <c r="F883" s="89"/>
      <c r="G883" s="28"/>
      <c r="H883" s="31"/>
    </row>
    <row r="884" spans="2:8">
      <c r="B884" s="84"/>
      <c r="C884" s="86"/>
      <c r="D884" s="87"/>
      <c r="E884" s="88"/>
      <c r="F884" s="89"/>
      <c r="G884" s="28"/>
      <c r="H884" s="31"/>
    </row>
    <row r="885" spans="2:8">
      <c r="B885" s="84"/>
      <c r="C885" s="86"/>
      <c r="D885" s="87"/>
      <c r="E885" s="88"/>
      <c r="F885" s="89"/>
      <c r="G885" s="28"/>
      <c r="H885" s="31"/>
    </row>
    <row r="886" spans="2:8">
      <c r="B886" s="84"/>
      <c r="C886" s="86"/>
      <c r="D886" s="87"/>
      <c r="E886" s="88"/>
      <c r="F886" s="89"/>
      <c r="G886" s="28"/>
      <c r="H886" s="31"/>
    </row>
    <row r="887" spans="2:8">
      <c r="B887" s="84"/>
      <c r="C887" s="86"/>
      <c r="D887" s="87"/>
      <c r="E887" s="88"/>
      <c r="F887" s="89"/>
      <c r="G887" s="28"/>
      <c r="H887" s="31"/>
    </row>
    <row r="888" spans="2:8">
      <c r="B888" s="84"/>
      <c r="C888" s="86"/>
      <c r="D888" s="87"/>
      <c r="E888" s="88"/>
      <c r="F888" s="89"/>
      <c r="G888" s="28"/>
      <c r="H888" s="31"/>
    </row>
    <row r="889" spans="2:8">
      <c r="B889" s="84"/>
      <c r="C889" s="86"/>
      <c r="D889" s="87"/>
      <c r="E889" s="88"/>
      <c r="F889" s="89"/>
      <c r="G889" s="28"/>
      <c r="H889" s="31"/>
    </row>
    <row r="890" spans="2:8">
      <c r="B890" s="84"/>
      <c r="C890" s="86"/>
      <c r="D890" s="87"/>
      <c r="E890" s="88"/>
      <c r="F890" s="89"/>
      <c r="G890" s="28"/>
      <c r="H890" s="31"/>
    </row>
    <row r="891" spans="2:8">
      <c r="B891" s="84"/>
      <c r="C891" s="86"/>
      <c r="D891" s="87"/>
      <c r="E891" s="88"/>
      <c r="F891" s="89"/>
      <c r="G891" s="28"/>
      <c r="H891" s="31"/>
    </row>
    <row r="892" spans="2:8">
      <c r="B892" s="84"/>
      <c r="C892" s="86"/>
      <c r="D892" s="87"/>
      <c r="E892" s="88"/>
      <c r="F892" s="89"/>
      <c r="G892" s="28"/>
      <c r="H892" s="31"/>
    </row>
    <row r="893" spans="2:8">
      <c r="B893" s="84"/>
      <c r="C893" s="86"/>
      <c r="D893" s="87"/>
      <c r="E893" s="88"/>
      <c r="F893" s="89"/>
      <c r="G893" s="28"/>
      <c r="H893" s="31"/>
    </row>
    <row r="894" spans="2:8">
      <c r="B894" s="84"/>
      <c r="C894" s="86"/>
      <c r="D894" s="87"/>
      <c r="E894" s="88"/>
      <c r="F894" s="89"/>
      <c r="G894" s="28"/>
      <c r="H894" s="31"/>
    </row>
    <row r="895" spans="2:8">
      <c r="B895" s="91"/>
      <c r="C895" s="91"/>
      <c r="D895" s="91"/>
      <c r="E895" s="91"/>
      <c r="F895" s="26"/>
      <c r="G895" s="28"/>
      <c r="H895" s="31"/>
    </row>
    <row r="896" spans="2:8">
      <c r="B896" s="91"/>
      <c r="C896" s="91"/>
      <c r="D896" s="91"/>
      <c r="E896" s="91"/>
      <c r="F896" s="26"/>
      <c r="G896" s="28"/>
      <c r="H896" s="31"/>
    </row>
    <row r="897" spans="2:8">
      <c r="B897" s="91"/>
      <c r="C897" s="91"/>
      <c r="D897" s="91"/>
      <c r="E897" s="91"/>
      <c r="F897" s="26"/>
      <c r="G897" s="28"/>
      <c r="H897" s="31"/>
    </row>
    <row r="898" spans="2:8">
      <c r="B898" s="91"/>
      <c r="C898" s="91"/>
      <c r="D898" s="91"/>
      <c r="E898" s="91"/>
      <c r="F898" s="26"/>
      <c r="G898" s="28"/>
      <c r="H898" s="31"/>
    </row>
    <row r="899" spans="2:8">
      <c r="B899" s="91"/>
      <c r="C899" s="91"/>
      <c r="D899" s="91"/>
      <c r="E899" s="91"/>
      <c r="F899" s="26"/>
      <c r="G899" s="28"/>
      <c r="H899" s="31"/>
    </row>
    <row r="900" spans="2:8">
      <c r="B900" s="91"/>
      <c r="C900" s="91"/>
      <c r="D900" s="91"/>
      <c r="E900" s="91"/>
      <c r="F900" s="26"/>
      <c r="G900" s="28"/>
      <c r="H900" s="31"/>
    </row>
    <row r="901" spans="2:8">
      <c r="B901" s="91"/>
      <c r="C901" s="91"/>
      <c r="D901" s="91"/>
      <c r="E901" s="91"/>
      <c r="F901" s="26"/>
      <c r="G901" s="28"/>
      <c r="H901" s="31"/>
    </row>
    <row r="902" spans="2:8">
      <c r="B902" s="91"/>
      <c r="C902" s="91"/>
      <c r="D902" s="91"/>
      <c r="E902" s="91"/>
      <c r="F902" s="26"/>
      <c r="G902" s="28"/>
      <c r="H902" s="31"/>
    </row>
    <row r="903" spans="2:8">
      <c r="B903" s="91"/>
      <c r="C903" s="91"/>
      <c r="D903" s="91"/>
      <c r="E903" s="91"/>
      <c r="F903" s="26"/>
      <c r="G903" s="28"/>
      <c r="H903" s="31"/>
    </row>
    <row r="904" spans="2:8">
      <c r="B904" s="91"/>
      <c r="C904" s="91"/>
      <c r="D904" s="91"/>
      <c r="E904" s="91"/>
      <c r="F904" s="26"/>
      <c r="G904" s="28"/>
      <c r="H904" s="31"/>
    </row>
    <row r="905" spans="2:8">
      <c r="B905" s="91"/>
      <c r="C905" s="91"/>
      <c r="D905" s="91"/>
      <c r="E905" s="91"/>
      <c r="F905" s="26"/>
      <c r="G905" s="28"/>
      <c r="H905" s="31"/>
    </row>
    <row r="906" spans="2:8">
      <c r="B906" s="91"/>
      <c r="C906" s="91"/>
      <c r="D906" s="91"/>
      <c r="E906" s="91"/>
      <c r="F906" s="26"/>
      <c r="G906" s="28"/>
      <c r="H906" s="31"/>
    </row>
    <row r="907" spans="2:8">
      <c r="B907" s="91"/>
      <c r="C907" s="91"/>
      <c r="D907" s="91"/>
      <c r="E907" s="91"/>
      <c r="F907" s="26"/>
      <c r="G907" s="28"/>
      <c r="H907" s="31"/>
    </row>
    <row r="908" spans="2:8">
      <c r="B908" s="91"/>
      <c r="C908" s="91"/>
      <c r="D908" s="91"/>
      <c r="E908" s="91"/>
      <c r="F908" s="26"/>
      <c r="G908" s="28"/>
      <c r="H908" s="31"/>
    </row>
    <row r="909" spans="2:8">
      <c r="B909" s="91"/>
      <c r="C909" s="91"/>
      <c r="D909" s="91"/>
      <c r="E909" s="91"/>
      <c r="F909" s="26"/>
      <c r="G909" s="28"/>
      <c r="H909" s="31"/>
    </row>
    <row r="910" spans="2:8">
      <c r="B910" s="91"/>
      <c r="C910" s="91"/>
      <c r="D910" s="91"/>
      <c r="E910" s="91"/>
      <c r="F910" s="26"/>
      <c r="G910" s="28"/>
      <c r="H910" s="31"/>
    </row>
    <row r="911" spans="2:8">
      <c r="B911" s="91"/>
      <c r="C911" s="91"/>
      <c r="D911" s="91"/>
      <c r="E911" s="91"/>
      <c r="F911" s="26"/>
      <c r="G911" s="28"/>
      <c r="H911" s="31"/>
    </row>
    <row r="912" spans="2:8">
      <c r="B912" s="91"/>
      <c r="C912" s="91"/>
      <c r="D912" s="91"/>
      <c r="E912" s="91"/>
      <c r="F912" s="26"/>
      <c r="G912" s="28"/>
      <c r="H912" s="31"/>
    </row>
    <row r="913" spans="2:8">
      <c r="B913" s="91"/>
      <c r="C913" s="91"/>
      <c r="D913" s="91"/>
      <c r="E913" s="91"/>
      <c r="F913" s="26"/>
      <c r="G913" s="28"/>
      <c r="H913" s="31"/>
    </row>
    <row r="914" spans="2:8">
      <c r="B914" s="91"/>
      <c r="C914" s="91"/>
      <c r="D914" s="91"/>
      <c r="E914" s="91"/>
      <c r="F914" s="26"/>
      <c r="G914" s="28"/>
      <c r="H914" s="31"/>
    </row>
    <row r="915" spans="2:8">
      <c r="B915" s="91"/>
      <c r="C915" s="91"/>
      <c r="D915" s="91"/>
      <c r="E915" s="91"/>
      <c r="F915" s="26"/>
      <c r="G915" s="28"/>
      <c r="H915" s="31"/>
    </row>
    <row r="916" spans="2:8">
      <c r="B916" s="91"/>
      <c r="C916" s="91"/>
      <c r="D916" s="91"/>
      <c r="E916" s="91"/>
      <c r="F916" s="26"/>
      <c r="G916" s="28"/>
      <c r="H916" s="31"/>
    </row>
    <row r="917" spans="2:8">
      <c r="B917" s="91"/>
      <c r="C917" s="91"/>
      <c r="D917" s="91"/>
      <c r="E917" s="91"/>
      <c r="F917" s="26"/>
      <c r="G917" s="28"/>
      <c r="H917" s="31"/>
    </row>
    <row r="918" spans="2:8">
      <c r="B918" s="91"/>
      <c r="C918" s="91"/>
      <c r="D918" s="91"/>
      <c r="E918" s="91"/>
      <c r="F918" s="26"/>
      <c r="G918" s="28"/>
      <c r="H918" s="31"/>
    </row>
    <row r="919" spans="2:8">
      <c r="B919" s="91"/>
      <c r="C919" s="91"/>
      <c r="D919" s="91"/>
      <c r="E919" s="91"/>
      <c r="F919" s="26"/>
      <c r="G919" s="28"/>
      <c r="H919" s="31"/>
    </row>
    <row r="920" spans="2:8">
      <c r="B920" s="91"/>
      <c r="C920" s="79"/>
      <c r="D920" s="92"/>
      <c r="E920" s="92"/>
      <c r="F920" s="93"/>
      <c r="G920" s="28"/>
      <c r="H920" s="31"/>
    </row>
    <row r="921" spans="2:8">
      <c r="B921" s="91"/>
      <c r="C921" s="79"/>
      <c r="D921" s="92"/>
      <c r="E921" s="92"/>
      <c r="F921" s="93"/>
      <c r="G921" s="28"/>
      <c r="H921" s="31"/>
    </row>
    <row r="922" spans="2:8">
      <c r="B922" s="91"/>
      <c r="C922" s="79"/>
      <c r="D922" s="92"/>
      <c r="E922" s="92"/>
      <c r="F922" s="93"/>
      <c r="G922" s="28"/>
      <c r="H922" s="31"/>
    </row>
    <row r="923" spans="2:8">
      <c r="B923" s="91"/>
      <c r="C923" s="79"/>
      <c r="D923" s="92"/>
      <c r="E923" s="92"/>
      <c r="F923" s="93"/>
      <c r="G923" s="28"/>
      <c r="H923" s="31"/>
    </row>
    <row r="924" spans="2:8">
      <c r="B924" s="91"/>
      <c r="C924" s="79"/>
      <c r="D924" s="84"/>
      <c r="E924" s="84"/>
      <c r="F924" s="93"/>
      <c r="G924" s="28"/>
      <c r="H924" s="31"/>
    </row>
    <row r="925" spans="2:8">
      <c r="B925" s="91"/>
      <c r="C925" s="79"/>
      <c r="D925" s="84"/>
      <c r="E925" s="84"/>
      <c r="F925" s="93"/>
      <c r="G925" s="28"/>
      <c r="H925" s="31"/>
    </row>
    <row r="926" spans="2:8">
      <c r="B926" s="91"/>
      <c r="C926" s="79"/>
      <c r="D926" s="84"/>
      <c r="E926" s="84"/>
      <c r="F926" s="93"/>
      <c r="G926" s="28"/>
      <c r="H926" s="31"/>
    </row>
    <row r="927" spans="2:8">
      <c r="B927" s="91"/>
      <c r="C927" s="79"/>
      <c r="D927" s="84"/>
      <c r="E927" s="84"/>
      <c r="F927" s="93"/>
      <c r="G927" s="28"/>
      <c r="H927" s="31"/>
    </row>
    <row r="928" spans="2:8">
      <c r="B928" s="91"/>
      <c r="C928" s="79"/>
      <c r="D928" s="84"/>
      <c r="E928" s="84"/>
      <c r="F928" s="93"/>
      <c r="G928" s="28"/>
      <c r="H928" s="31"/>
    </row>
    <row r="929" spans="2:8">
      <c r="B929" s="91"/>
      <c r="C929" s="79"/>
      <c r="D929" s="84"/>
      <c r="E929" s="80"/>
      <c r="F929" s="81"/>
      <c r="G929" s="28"/>
      <c r="H929" s="31"/>
    </row>
    <row r="930" spans="2:8">
      <c r="B930" s="91"/>
      <c r="C930" s="79"/>
      <c r="D930" s="84"/>
      <c r="E930" s="92"/>
      <c r="F930" s="81"/>
      <c r="G930" s="28"/>
      <c r="H930" s="31"/>
    </row>
    <row r="931" spans="2:8">
      <c r="B931" s="91"/>
      <c r="C931" s="79"/>
      <c r="D931" s="84"/>
      <c r="E931" s="80"/>
      <c r="F931" s="81"/>
      <c r="G931" s="28"/>
      <c r="H931" s="31"/>
    </row>
    <row r="932" spans="2:8">
      <c r="B932" s="91"/>
      <c r="C932" s="79"/>
      <c r="D932" s="84"/>
      <c r="E932" s="80"/>
      <c r="F932" s="81"/>
      <c r="G932" s="28"/>
      <c r="H932" s="31"/>
    </row>
    <row r="933" spans="2:8">
      <c r="B933" s="91"/>
      <c r="C933" s="79"/>
      <c r="D933" s="83"/>
      <c r="E933" s="83"/>
      <c r="F933" s="81"/>
      <c r="G933" s="28"/>
      <c r="H933" s="31"/>
    </row>
    <row r="934" spans="2:8">
      <c r="B934" s="91"/>
      <c r="C934" s="79"/>
      <c r="D934" s="83"/>
      <c r="E934" s="83"/>
      <c r="F934" s="81"/>
      <c r="G934" s="28"/>
      <c r="H934" s="31"/>
    </row>
    <row r="935" spans="2:8">
      <c r="B935" s="91"/>
      <c r="C935" s="79"/>
      <c r="D935" s="84"/>
      <c r="E935" s="84"/>
      <c r="F935" s="81"/>
      <c r="G935" s="28"/>
      <c r="H935" s="31"/>
    </row>
    <row r="936" spans="2:8">
      <c r="B936" s="91"/>
      <c r="C936" s="79"/>
      <c r="D936" s="84"/>
      <c r="E936" s="84"/>
      <c r="F936" s="81"/>
      <c r="G936" s="28"/>
      <c r="H936" s="31"/>
    </row>
    <row r="937" spans="2:8">
      <c r="B937" s="91"/>
      <c r="C937" s="79"/>
      <c r="D937" s="80"/>
      <c r="E937" s="80"/>
      <c r="F937" s="81"/>
      <c r="G937" s="28"/>
      <c r="H937" s="31"/>
    </row>
    <row r="938" spans="2:8">
      <c r="B938" s="91"/>
      <c r="C938" s="79"/>
      <c r="D938" s="80"/>
      <c r="E938" s="80"/>
      <c r="F938" s="81"/>
      <c r="G938" s="28"/>
      <c r="H938" s="31"/>
    </row>
    <row r="939" spans="2:8">
      <c r="B939" s="91"/>
      <c r="C939" s="79"/>
      <c r="D939" s="80"/>
      <c r="E939" s="80"/>
      <c r="F939" s="81"/>
      <c r="G939" s="28"/>
      <c r="H939" s="31"/>
    </row>
    <row r="940" spans="2:8">
      <c r="B940" s="91"/>
      <c r="C940" s="79"/>
      <c r="D940" s="80"/>
      <c r="E940" s="80"/>
      <c r="F940" s="81"/>
      <c r="G940" s="28"/>
      <c r="H940" s="31"/>
    </row>
    <row r="941" spans="2:8">
      <c r="B941" s="91"/>
      <c r="C941" s="79"/>
      <c r="D941" s="84"/>
      <c r="E941" s="84"/>
      <c r="F941" s="81"/>
      <c r="G941" s="28"/>
      <c r="H941" s="31"/>
    </row>
    <row r="942" spans="2:8">
      <c r="B942" s="91"/>
      <c r="C942" s="79"/>
      <c r="D942" s="84"/>
      <c r="E942" s="84"/>
      <c r="F942" s="81"/>
      <c r="G942" s="28"/>
      <c r="H942" s="31"/>
    </row>
    <row r="943" spans="2:8">
      <c r="B943" s="91"/>
      <c r="C943" s="79"/>
      <c r="D943" s="80"/>
      <c r="E943" s="80"/>
      <c r="F943" s="81"/>
      <c r="G943" s="28"/>
      <c r="H943" s="31"/>
    </row>
    <row r="944" spans="2:8">
      <c r="B944" s="91"/>
      <c r="C944" s="79"/>
      <c r="D944" s="80"/>
      <c r="E944" s="80"/>
      <c r="F944" s="81"/>
      <c r="G944" s="28"/>
      <c r="H944" s="31"/>
    </row>
    <row r="945" spans="2:8">
      <c r="B945" s="91"/>
      <c r="C945" s="79"/>
      <c r="D945" s="80"/>
      <c r="E945" s="80"/>
      <c r="F945" s="81"/>
      <c r="G945" s="28"/>
      <c r="H945" s="31"/>
    </row>
    <row r="946" spans="2:8">
      <c r="B946" s="91"/>
      <c r="C946" s="79"/>
      <c r="D946" s="80"/>
      <c r="E946" s="80"/>
      <c r="F946" s="81"/>
      <c r="G946" s="28"/>
      <c r="H946" s="31"/>
    </row>
    <row r="947" spans="2:8">
      <c r="B947" s="91"/>
      <c r="C947" s="79"/>
      <c r="D947" s="83"/>
      <c r="E947" s="83"/>
      <c r="F947" s="81"/>
      <c r="G947" s="28"/>
      <c r="H947" s="31"/>
    </row>
    <row r="948" spans="2:8">
      <c r="B948" s="91"/>
      <c r="C948" s="79"/>
      <c r="D948" s="83"/>
      <c r="E948" s="83"/>
      <c r="F948" s="81"/>
      <c r="G948" s="28"/>
      <c r="H948" s="31"/>
    </row>
    <row r="949" spans="2:8">
      <c r="B949" s="91"/>
      <c r="C949" s="79"/>
      <c r="D949" s="83"/>
      <c r="E949" s="83"/>
      <c r="F949" s="81"/>
      <c r="G949" s="28"/>
      <c r="H949" s="31"/>
    </row>
    <row r="950" spans="2:8">
      <c r="B950" s="91"/>
      <c r="C950" s="79"/>
      <c r="D950" s="83"/>
      <c r="E950" s="83"/>
      <c r="F950" s="81"/>
      <c r="G950" s="28"/>
      <c r="H950" s="31"/>
    </row>
    <row r="951" spans="2:8">
      <c r="B951" s="91"/>
      <c r="C951" s="79"/>
      <c r="D951" s="83"/>
      <c r="E951" s="83"/>
      <c r="F951" s="81"/>
      <c r="G951" s="28"/>
      <c r="H951" s="31"/>
    </row>
    <row r="952" spans="2:8">
      <c r="B952" s="91"/>
      <c r="C952" s="79"/>
      <c r="D952" s="83"/>
      <c r="E952" s="83"/>
      <c r="F952" s="81"/>
      <c r="G952" s="28"/>
      <c r="H952" s="31"/>
    </row>
    <row r="953" spans="2:8">
      <c r="B953" s="91"/>
      <c r="C953" s="79"/>
      <c r="D953" s="83"/>
      <c r="E953" s="83"/>
      <c r="F953" s="81"/>
      <c r="G953" s="28"/>
      <c r="H953" s="31"/>
    </row>
    <row r="954" spans="2:8">
      <c r="B954" s="91"/>
      <c r="C954" s="79"/>
      <c r="D954" s="83"/>
      <c r="E954" s="83"/>
      <c r="F954" s="81"/>
      <c r="G954" s="28"/>
      <c r="H954" s="31"/>
    </row>
    <row r="955" spans="2:8">
      <c r="B955" s="91"/>
      <c r="C955" s="79"/>
      <c r="D955" s="83"/>
      <c r="E955" s="83"/>
      <c r="F955" s="81"/>
      <c r="G955" s="28"/>
      <c r="H955" s="31"/>
    </row>
    <row r="956" spans="2:8">
      <c r="B956" s="91"/>
      <c r="C956" s="79"/>
      <c r="D956" s="83"/>
      <c r="E956" s="83"/>
      <c r="F956" s="81"/>
      <c r="G956" s="28"/>
      <c r="H956" s="31"/>
    </row>
    <row r="957" spans="2:8">
      <c r="B957" s="91"/>
      <c r="C957" s="79"/>
      <c r="D957" s="83"/>
      <c r="E957" s="83"/>
      <c r="F957" s="81"/>
      <c r="G957" s="28"/>
      <c r="H957" s="31"/>
    </row>
    <row r="958" spans="2:8">
      <c r="B958" s="91"/>
      <c r="C958" s="79"/>
      <c r="D958" s="83"/>
      <c r="E958" s="83"/>
      <c r="F958" s="81"/>
      <c r="G958" s="28"/>
      <c r="H958" s="31"/>
    </row>
    <row r="959" spans="2:8">
      <c r="B959" s="91"/>
      <c r="C959" s="79"/>
      <c r="D959" s="83"/>
      <c r="E959" s="83"/>
      <c r="F959" s="81"/>
      <c r="G959" s="28"/>
      <c r="H959" s="31"/>
    </row>
    <row r="960" spans="2:8">
      <c r="B960" s="91"/>
      <c r="C960" s="79"/>
      <c r="D960" s="83"/>
      <c r="E960" s="83"/>
      <c r="F960" s="81"/>
      <c r="G960" s="28"/>
      <c r="H960" s="31"/>
    </row>
    <row r="961" spans="2:8">
      <c r="B961" s="91"/>
      <c r="C961" s="79"/>
      <c r="D961" s="83"/>
      <c r="E961" s="83"/>
      <c r="F961" s="81"/>
      <c r="G961" s="28"/>
      <c r="H961" s="31"/>
    </row>
    <row r="962" spans="2:8">
      <c r="B962" s="91"/>
      <c r="C962" s="79"/>
      <c r="D962" s="83"/>
      <c r="E962" s="91"/>
      <c r="F962" s="26"/>
      <c r="G962" s="28"/>
      <c r="H962" s="31"/>
    </row>
    <row r="963" spans="2:8">
      <c r="B963" s="79"/>
      <c r="C963" s="79"/>
      <c r="D963" s="27"/>
      <c r="E963" s="83"/>
      <c r="F963" s="81"/>
      <c r="G963" s="28"/>
      <c r="H963" s="31"/>
    </row>
    <row r="964" spans="2:8">
      <c r="B964" s="79"/>
      <c r="C964" s="79"/>
      <c r="D964" s="27"/>
      <c r="E964" s="83"/>
      <c r="F964" s="81"/>
      <c r="G964" s="28"/>
      <c r="H964" s="31"/>
    </row>
    <row r="965" spans="2:8">
      <c r="B965" s="79"/>
      <c r="C965" s="79"/>
      <c r="D965" s="27"/>
      <c r="E965" s="83"/>
      <c r="F965" s="81"/>
      <c r="G965" s="28"/>
      <c r="H965" s="31"/>
    </row>
    <row r="966" spans="2:8">
      <c r="B966" s="79"/>
      <c r="C966" s="79"/>
      <c r="D966" s="27"/>
      <c r="E966" s="83"/>
      <c r="F966" s="81"/>
      <c r="G966" s="28"/>
      <c r="H966" s="31"/>
    </row>
    <row r="967" spans="2:8">
      <c r="B967" s="79"/>
      <c r="C967" s="79"/>
      <c r="D967" s="27"/>
      <c r="E967" s="83"/>
      <c r="F967" s="81"/>
      <c r="G967" s="28"/>
      <c r="H967" s="31"/>
    </row>
    <row r="968" spans="2:8">
      <c r="B968" s="79"/>
      <c r="C968" s="79"/>
      <c r="D968" s="83"/>
      <c r="E968" s="83"/>
      <c r="F968" s="81"/>
      <c r="G968" s="28"/>
      <c r="H968" s="31"/>
    </row>
    <row r="969" spans="2:8">
      <c r="B969" s="79"/>
      <c r="C969" s="79"/>
      <c r="D969" s="27"/>
      <c r="E969" s="83"/>
      <c r="F969" s="81"/>
      <c r="G969" s="28"/>
      <c r="H969" s="31"/>
    </row>
    <row r="970" spans="2:8">
      <c r="B970" s="79"/>
      <c r="C970" s="79"/>
      <c r="D970" s="27"/>
      <c r="E970" s="83"/>
      <c r="F970" s="81"/>
      <c r="G970" s="28"/>
      <c r="H970" s="31"/>
    </row>
    <row r="971" spans="2:8">
      <c r="B971" s="79"/>
      <c r="C971" s="79"/>
      <c r="D971" s="27"/>
      <c r="E971" s="83"/>
      <c r="F971" s="81"/>
      <c r="G971" s="28"/>
      <c r="H971" s="31"/>
    </row>
    <row r="972" spans="2:8">
      <c r="B972" s="79"/>
      <c r="C972" s="79"/>
      <c r="D972" s="27"/>
      <c r="E972" s="83"/>
      <c r="F972" s="81"/>
      <c r="G972" s="28"/>
      <c r="H972" s="31"/>
    </row>
    <row r="973" spans="2:8">
      <c r="B973" s="79"/>
      <c r="C973" s="79"/>
      <c r="D973" s="27"/>
      <c r="E973" s="83"/>
      <c r="F973" s="81"/>
      <c r="G973" s="28"/>
      <c r="H973" s="31"/>
    </row>
    <row r="974" spans="2:8">
      <c r="B974" s="79"/>
      <c r="C974" s="79"/>
      <c r="D974" s="27"/>
      <c r="E974" s="83"/>
      <c r="F974" s="81"/>
      <c r="G974" s="28"/>
      <c r="H974" s="31"/>
    </row>
    <row r="975" spans="2:8">
      <c r="B975" s="79"/>
      <c r="C975" s="79"/>
      <c r="D975" s="27"/>
      <c r="E975" s="83"/>
      <c r="F975" s="81"/>
      <c r="G975" s="28"/>
      <c r="H975" s="31"/>
    </row>
    <row r="976" spans="2:8">
      <c r="B976" s="79"/>
      <c r="C976" s="79"/>
      <c r="D976" s="27"/>
      <c r="E976" s="83"/>
      <c r="F976" s="81"/>
      <c r="G976" s="28"/>
      <c r="H976" s="31"/>
    </row>
    <row r="977" spans="2:8">
      <c r="B977" s="79"/>
      <c r="C977" s="79"/>
      <c r="D977" s="27"/>
      <c r="E977" s="83"/>
      <c r="F977" s="81"/>
      <c r="G977" s="28"/>
      <c r="H977" s="31"/>
    </row>
    <row r="978" spans="2:8">
      <c r="B978" s="79"/>
      <c r="C978" s="27"/>
      <c r="D978" s="27"/>
      <c r="E978" s="94"/>
      <c r="F978" s="26"/>
      <c r="G978" s="28"/>
      <c r="H978" s="31"/>
    </row>
    <row r="979" spans="2:8">
      <c r="B979" s="79"/>
      <c r="C979" s="27"/>
      <c r="D979" s="27"/>
      <c r="E979" s="94"/>
      <c r="F979" s="26"/>
      <c r="G979" s="28"/>
      <c r="H979" s="31"/>
    </row>
    <row r="980" spans="2:8">
      <c r="B980" s="79"/>
      <c r="C980" s="27"/>
      <c r="D980" s="27"/>
      <c r="E980" s="94"/>
      <c r="F980" s="26"/>
      <c r="G980" s="28"/>
      <c r="H980" s="31"/>
    </row>
    <row r="981" spans="2:8">
      <c r="B981" s="79"/>
      <c r="C981" s="27"/>
      <c r="D981" s="27"/>
      <c r="E981" s="94"/>
      <c r="F981" s="26"/>
      <c r="G981" s="28"/>
      <c r="H981" s="31"/>
    </row>
    <row r="982" spans="2:8">
      <c r="B982" s="79"/>
      <c r="C982" s="79"/>
      <c r="D982" s="80"/>
      <c r="E982" s="83"/>
      <c r="F982" s="81"/>
      <c r="G982" s="28"/>
      <c r="H982" s="31"/>
    </row>
    <row r="983" spans="2:8">
      <c r="B983" s="79"/>
      <c r="C983" s="79"/>
      <c r="D983" s="80"/>
      <c r="E983" s="83"/>
      <c r="F983" s="81"/>
      <c r="G983" s="28"/>
      <c r="H983" s="31"/>
    </row>
    <row r="984" spans="2:8">
      <c r="B984" s="79"/>
      <c r="C984" s="79"/>
      <c r="D984" s="80"/>
      <c r="E984" s="83"/>
      <c r="F984" s="81"/>
      <c r="G984" s="28"/>
      <c r="H984" s="31"/>
    </row>
    <row r="985" spans="2:8">
      <c r="B985" s="79"/>
      <c r="C985" s="79"/>
      <c r="D985" s="80"/>
      <c r="E985" s="83"/>
      <c r="F985" s="81"/>
      <c r="G985" s="28"/>
      <c r="H985" s="31"/>
    </row>
    <row r="986" spans="2:8">
      <c r="B986" s="79"/>
      <c r="C986" s="79"/>
      <c r="D986" s="80"/>
      <c r="E986" s="83"/>
      <c r="F986" s="81"/>
      <c r="G986" s="28"/>
      <c r="H986" s="31"/>
    </row>
    <row r="987" spans="2:8">
      <c r="B987" s="79"/>
      <c r="C987" s="79"/>
      <c r="D987" s="80"/>
      <c r="E987" s="83"/>
      <c r="F987" s="81"/>
      <c r="G987" s="28"/>
      <c r="H987" s="31"/>
    </row>
    <row r="988" spans="2:8">
      <c r="B988" s="79"/>
      <c r="C988" s="79"/>
      <c r="D988" s="80"/>
      <c r="E988" s="83"/>
      <c r="F988" s="81"/>
      <c r="G988" s="28"/>
      <c r="H988" s="31"/>
    </row>
    <row r="989" spans="2:8">
      <c r="B989" s="79"/>
      <c r="C989" s="79"/>
      <c r="D989" s="80"/>
      <c r="E989" s="83"/>
      <c r="F989" s="81"/>
      <c r="G989" s="28"/>
      <c r="H989" s="31"/>
    </row>
    <row r="990" spans="2:8">
      <c r="B990" s="79"/>
      <c r="C990" s="79"/>
      <c r="D990" s="80"/>
      <c r="E990" s="83"/>
      <c r="F990" s="81"/>
      <c r="G990" s="28"/>
      <c r="H990" s="31"/>
    </row>
    <row r="991" spans="2:8">
      <c r="B991" s="79"/>
      <c r="C991" s="79"/>
      <c r="D991" s="80"/>
      <c r="E991" s="83"/>
      <c r="F991" s="81"/>
      <c r="G991" s="28"/>
      <c r="H991" s="31"/>
    </row>
    <row r="992" spans="2:8">
      <c r="B992" s="79"/>
      <c r="C992" s="79"/>
      <c r="D992" s="80"/>
      <c r="E992" s="83"/>
      <c r="F992" s="81"/>
      <c r="G992" s="28"/>
      <c r="H992" s="31"/>
    </row>
    <row r="993" spans="2:8">
      <c r="B993" s="79"/>
      <c r="C993" s="79"/>
      <c r="D993" s="80"/>
      <c r="E993" s="83"/>
      <c r="F993" s="81"/>
      <c r="G993" s="28"/>
      <c r="H993" s="31"/>
    </row>
    <row r="994" spans="2:8">
      <c r="B994" s="79"/>
      <c r="C994" s="79"/>
      <c r="D994" s="80"/>
      <c r="E994" s="83"/>
      <c r="F994" s="81"/>
      <c r="G994" s="28"/>
      <c r="H994" s="31"/>
    </row>
    <row r="995" spans="2:8">
      <c r="B995" s="79"/>
      <c r="C995" s="79"/>
      <c r="D995" s="80"/>
      <c r="E995" s="83"/>
      <c r="F995" s="81"/>
      <c r="G995" s="28"/>
      <c r="H995" s="31"/>
    </row>
    <row r="996" spans="2:8">
      <c r="B996" s="79"/>
      <c r="C996" s="79"/>
      <c r="D996" s="80"/>
      <c r="E996" s="83"/>
      <c r="F996" s="81"/>
      <c r="G996" s="28"/>
      <c r="H996" s="31"/>
    </row>
    <row r="997" spans="2:8">
      <c r="B997" s="79"/>
      <c r="C997" s="79"/>
      <c r="D997" s="80"/>
      <c r="E997" s="83"/>
      <c r="F997" s="81"/>
      <c r="G997" s="28"/>
      <c r="H997" s="31"/>
    </row>
    <row r="998" spans="2:8">
      <c r="B998" s="79"/>
      <c r="C998" s="79"/>
      <c r="D998" s="80"/>
      <c r="E998" s="83"/>
      <c r="F998" s="81"/>
      <c r="G998" s="28"/>
      <c r="H998" s="31"/>
    </row>
    <row r="999" spans="2:8">
      <c r="B999" s="79"/>
      <c r="C999" s="79"/>
      <c r="D999" s="80"/>
      <c r="E999" s="83"/>
      <c r="F999" s="81"/>
      <c r="G999" s="28"/>
      <c r="H999" s="31"/>
    </row>
    <row r="1000" spans="2:8">
      <c r="B1000" s="79"/>
      <c r="C1000" s="79"/>
      <c r="D1000" s="80"/>
      <c r="E1000" s="83"/>
      <c r="F1000" s="81"/>
      <c r="G1000" s="28"/>
      <c r="H1000" s="31"/>
    </row>
    <row r="1001" spans="2:8">
      <c r="B1001" s="79"/>
      <c r="C1001" s="79"/>
      <c r="D1001" s="80"/>
      <c r="E1001" s="83"/>
      <c r="F1001" s="81"/>
      <c r="G1001" s="28"/>
      <c r="H1001" s="31"/>
    </row>
    <row r="1002" spans="2:8">
      <c r="B1002" s="79"/>
      <c r="C1002" s="79"/>
      <c r="D1002" s="80"/>
      <c r="E1002" s="83"/>
      <c r="F1002" s="81"/>
      <c r="G1002" s="28"/>
      <c r="H1002" s="31"/>
    </row>
    <row r="1003" spans="2:8">
      <c r="B1003" s="79"/>
      <c r="C1003" s="79"/>
      <c r="D1003" s="80"/>
      <c r="E1003" s="83"/>
      <c r="F1003" s="81"/>
      <c r="G1003" s="28"/>
      <c r="H1003" s="31"/>
    </row>
    <row r="1004" spans="2:8">
      <c r="B1004" s="79"/>
      <c r="C1004" s="79"/>
      <c r="D1004" s="80"/>
      <c r="E1004" s="83"/>
      <c r="F1004" s="81"/>
      <c r="G1004" s="28"/>
      <c r="H1004" s="31"/>
    </row>
    <row r="1005" spans="2:8">
      <c r="B1005" s="79"/>
      <c r="C1005" s="79"/>
      <c r="D1005" s="80"/>
      <c r="E1005" s="83"/>
      <c r="F1005" s="81"/>
      <c r="G1005" s="28"/>
      <c r="H1005" s="31"/>
    </row>
    <row r="1006" spans="2:8">
      <c r="B1006" s="79"/>
      <c r="C1006" s="79"/>
      <c r="D1006" s="80"/>
      <c r="E1006" s="83"/>
      <c r="F1006" s="81"/>
      <c r="G1006" s="28"/>
      <c r="H1006" s="31"/>
    </row>
    <row r="1007" spans="2:8">
      <c r="B1007" s="79"/>
      <c r="C1007" s="79"/>
      <c r="D1007" s="80"/>
      <c r="E1007" s="83"/>
      <c r="F1007" s="81"/>
      <c r="G1007" s="28"/>
      <c r="H1007" s="31"/>
    </row>
    <row r="1008" spans="2:8">
      <c r="B1008" s="79"/>
      <c r="C1008" s="79"/>
      <c r="D1008" s="80"/>
      <c r="E1008" s="83"/>
      <c r="F1008" s="81"/>
      <c r="G1008" s="28"/>
      <c r="H1008" s="31"/>
    </row>
    <row r="1009" spans="2:8">
      <c r="B1009" s="79"/>
      <c r="C1009" s="79"/>
      <c r="D1009" s="80"/>
      <c r="E1009" s="83"/>
      <c r="F1009" s="81"/>
      <c r="G1009" s="28"/>
      <c r="H1009" s="31"/>
    </row>
    <row r="1010" spans="2:8">
      <c r="B1010" s="79"/>
      <c r="C1010" s="79"/>
      <c r="D1010" s="80"/>
      <c r="E1010" s="83"/>
      <c r="F1010" s="81"/>
      <c r="G1010" s="28"/>
      <c r="H1010" s="31"/>
    </row>
    <row r="1011" spans="2:8">
      <c r="B1011" s="79"/>
      <c r="C1011" s="79"/>
      <c r="D1011" s="80"/>
      <c r="E1011" s="83"/>
      <c r="F1011" s="81"/>
      <c r="G1011" s="28"/>
      <c r="H1011" s="31"/>
    </row>
    <row r="1012" spans="2:8">
      <c r="B1012" s="79"/>
      <c r="C1012" s="79"/>
      <c r="D1012" s="82"/>
      <c r="E1012" s="82"/>
      <c r="F1012" s="81"/>
      <c r="G1012" s="28"/>
      <c r="H1012" s="31"/>
    </row>
    <row r="1013" spans="2:8">
      <c r="B1013" s="79"/>
      <c r="C1013" s="79"/>
      <c r="D1013" s="82"/>
      <c r="E1013" s="82"/>
      <c r="F1013" s="81"/>
      <c r="G1013" s="28"/>
      <c r="H1013" s="31"/>
    </row>
    <row r="1014" spans="2:8">
      <c r="B1014" s="79"/>
      <c r="C1014" s="79"/>
      <c r="D1014" s="82"/>
      <c r="E1014" s="82"/>
      <c r="F1014" s="81"/>
      <c r="G1014" s="28"/>
      <c r="H1014" s="31"/>
    </row>
    <row r="1015" spans="2:8">
      <c r="B1015" s="79"/>
      <c r="C1015" s="79"/>
      <c r="D1015" s="82"/>
      <c r="E1015" s="82"/>
      <c r="F1015" s="81"/>
      <c r="G1015" s="28"/>
      <c r="H1015" s="31"/>
    </row>
    <row r="1016" spans="2:8">
      <c r="B1016" s="79"/>
      <c r="C1016" s="79"/>
      <c r="D1016" s="27"/>
      <c r="E1016" s="27"/>
      <c r="F1016" s="81"/>
      <c r="G1016" s="28"/>
      <c r="H1016" s="31"/>
    </row>
    <row r="1017" spans="2:8">
      <c r="B1017" s="27"/>
      <c r="C1017" s="27"/>
      <c r="D1017" s="27"/>
      <c r="E1017" s="94"/>
      <c r="F1017" s="26"/>
      <c r="G1017" s="28"/>
      <c r="H1017" s="31"/>
    </row>
    <row r="1018" spans="2:8">
      <c r="B1018" s="27"/>
      <c r="C1018" s="27"/>
      <c r="D1018" s="27"/>
      <c r="E1018" s="94"/>
      <c r="F1018" s="26"/>
      <c r="G1018" s="28"/>
      <c r="H1018" s="31"/>
    </row>
    <row r="1019" spans="2:8">
      <c r="B1019" s="27"/>
      <c r="C1019" s="27"/>
      <c r="D1019" s="27"/>
      <c r="E1019" s="94"/>
      <c r="F1019" s="26"/>
      <c r="G1019" s="28"/>
      <c r="H1019" s="31"/>
    </row>
    <row r="1020" spans="2:8">
      <c r="B1020" s="27"/>
      <c r="C1020" s="27"/>
      <c r="D1020" s="27"/>
      <c r="E1020" s="94"/>
      <c r="F1020" s="26"/>
      <c r="G1020" s="28"/>
      <c r="H1020" s="31"/>
    </row>
    <row r="1021" spans="2:8">
      <c r="B1021" s="27"/>
      <c r="C1021" s="27"/>
      <c r="D1021" s="27"/>
      <c r="E1021" s="94"/>
      <c r="F1021" s="26"/>
      <c r="G1021" s="28"/>
      <c r="H1021" s="31"/>
    </row>
    <row r="1022" spans="2:8">
      <c r="B1022" s="27"/>
      <c r="C1022" s="27"/>
      <c r="D1022" s="27"/>
      <c r="E1022" s="94"/>
      <c r="F1022" s="26"/>
      <c r="G1022" s="28"/>
      <c r="H1022" s="31"/>
    </row>
    <row r="1023" spans="2:8">
      <c r="B1023" s="27"/>
      <c r="C1023" s="27"/>
      <c r="D1023" s="27"/>
      <c r="E1023" s="27"/>
      <c r="F1023" s="26"/>
      <c r="G1023" s="28"/>
      <c r="H1023" s="31"/>
    </row>
    <row r="1024" spans="2:8">
      <c r="B1024" s="27"/>
      <c r="C1024" s="27"/>
      <c r="D1024" s="27"/>
      <c r="E1024" s="27"/>
      <c r="F1024" s="26"/>
      <c r="G1024" s="28"/>
      <c r="H1024" s="31"/>
    </row>
    <row r="1025" spans="2:8">
      <c r="B1025" s="27"/>
      <c r="C1025" s="27"/>
      <c r="D1025" s="27"/>
      <c r="E1025" s="27"/>
      <c r="F1025" s="26"/>
      <c r="G1025" s="28"/>
      <c r="H1025" s="31"/>
    </row>
    <row r="1026" spans="2:8">
      <c r="B1026" s="27"/>
      <c r="C1026" s="27"/>
      <c r="D1026" s="27"/>
      <c r="E1026" s="27"/>
      <c r="F1026" s="26"/>
      <c r="G1026" s="28"/>
      <c r="H1026" s="31"/>
    </row>
    <row r="1027" spans="2:8">
      <c r="B1027" s="27"/>
      <c r="C1027" s="27"/>
      <c r="D1027" s="27"/>
      <c r="E1027" s="27"/>
      <c r="F1027" s="26"/>
      <c r="G1027" s="28"/>
      <c r="H1027" s="31"/>
    </row>
    <row r="1028" spans="2:8">
      <c r="B1028" s="27"/>
      <c r="C1028" s="27"/>
      <c r="D1028" s="27"/>
      <c r="E1028" s="27"/>
      <c r="F1028" s="26"/>
      <c r="G1028" s="28"/>
      <c r="H1028" s="31"/>
    </row>
    <row r="1029" spans="2:8">
      <c r="B1029" s="27"/>
      <c r="C1029" s="27"/>
      <c r="D1029" s="27"/>
      <c r="E1029" s="27"/>
      <c r="F1029" s="26"/>
      <c r="G1029" s="28"/>
      <c r="H1029" s="31"/>
    </row>
    <row r="1030" spans="2:8">
      <c r="B1030" s="27"/>
      <c r="C1030" s="27"/>
      <c r="D1030" s="27"/>
      <c r="E1030" s="27"/>
      <c r="F1030" s="26"/>
      <c r="G1030" s="28"/>
      <c r="H1030" s="31"/>
    </row>
    <row r="1031" spans="2:8">
      <c r="B1031" s="27"/>
      <c r="C1031" s="27"/>
      <c r="D1031" s="27"/>
      <c r="E1031" s="27"/>
      <c r="F1031" s="26"/>
      <c r="G1031" s="28"/>
      <c r="H1031" s="31"/>
    </row>
    <row r="1032" spans="2:8">
      <c r="B1032" s="27"/>
      <c r="C1032" s="27"/>
      <c r="D1032" s="27"/>
      <c r="E1032" s="27"/>
      <c r="F1032" s="26"/>
      <c r="G1032" s="28"/>
      <c r="H1032" s="31"/>
    </row>
    <row r="1033" spans="2:8">
      <c r="B1033" s="27"/>
      <c r="C1033" s="27"/>
      <c r="D1033" s="27"/>
      <c r="E1033" s="27"/>
      <c r="F1033" s="26"/>
      <c r="G1033" s="28"/>
      <c r="H1033" s="31"/>
    </row>
    <row r="1034" spans="2:8">
      <c r="B1034" s="27"/>
      <c r="C1034" s="27"/>
      <c r="D1034" s="27"/>
      <c r="E1034" s="27"/>
      <c r="F1034" s="26"/>
      <c r="G1034" s="28"/>
      <c r="H1034" s="31"/>
    </row>
    <row r="1035" spans="2:8">
      <c r="B1035" s="27"/>
      <c r="C1035" s="27"/>
      <c r="D1035" s="27"/>
      <c r="E1035" s="27"/>
      <c r="F1035" s="26"/>
      <c r="G1035" s="28"/>
      <c r="H1035" s="31"/>
    </row>
    <row r="1036" spans="2:8">
      <c r="B1036" s="27"/>
      <c r="C1036" s="27"/>
      <c r="D1036" s="27"/>
      <c r="E1036" s="27"/>
      <c r="F1036" s="26"/>
      <c r="G1036" s="28"/>
      <c r="H1036" s="31"/>
    </row>
    <row r="1037" spans="2:8">
      <c r="B1037" s="27"/>
      <c r="C1037" s="27"/>
      <c r="D1037" s="27"/>
      <c r="E1037" s="27"/>
      <c r="F1037" s="26"/>
      <c r="G1037" s="28"/>
      <c r="H1037" s="31"/>
    </row>
    <row r="1038" spans="2:8">
      <c r="B1038" s="27"/>
      <c r="C1038" s="27"/>
      <c r="D1038" s="27"/>
      <c r="E1038" s="27"/>
      <c r="F1038" s="26"/>
      <c r="G1038" s="28"/>
      <c r="H1038" s="31"/>
    </row>
    <row r="1039" spans="2:8">
      <c r="B1039" s="27"/>
      <c r="C1039" s="27"/>
      <c r="D1039" s="27"/>
      <c r="E1039" s="27"/>
      <c r="F1039" s="26"/>
      <c r="G1039" s="28"/>
      <c r="H1039" s="31"/>
    </row>
    <row r="1040" spans="2:8">
      <c r="B1040" s="27"/>
      <c r="C1040" s="27"/>
      <c r="D1040" s="27"/>
      <c r="E1040" s="27"/>
      <c r="F1040" s="26"/>
      <c r="G1040" s="28"/>
      <c r="H1040" s="31"/>
    </row>
    <row r="1041" spans="2:8">
      <c r="B1041" s="27"/>
      <c r="C1041" s="27"/>
      <c r="D1041" s="27"/>
      <c r="E1041" s="27"/>
      <c r="F1041" s="26"/>
      <c r="G1041" s="28"/>
      <c r="H1041" s="31"/>
    </row>
    <row r="1042" spans="2:8">
      <c r="B1042" s="27"/>
      <c r="C1042" s="27"/>
      <c r="D1042" s="27"/>
      <c r="E1042" s="27"/>
      <c r="F1042" s="26"/>
      <c r="G1042" s="28"/>
      <c r="H1042" s="31"/>
    </row>
    <row r="1043" spans="2:8">
      <c r="B1043" s="27"/>
      <c r="C1043" s="27"/>
      <c r="D1043" s="27"/>
      <c r="E1043" s="27"/>
      <c r="F1043" s="26"/>
      <c r="G1043" s="28"/>
      <c r="H1043" s="31"/>
    </row>
    <row r="1044" spans="2:8">
      <c r="B1044" s="27"/>
      <c r="C1044" s="27"/>
      <c r="D1044" s="27"/>
      <c r="E1044" s="27"/>
      <c r="F1044" s="26"/>
      <c r="G1044" s="28"/>
      <c r="H1044" s="31"/>
    </row>
    <row r="1045" spans="2:8">
      <c r="B1045" s="27"/>
      <c r="C1045" s="27"/>
      <c r="D1045" s="27"/>
      <c r="E1045" s="27"/>
      <c r="F1045" s="26"/>
      <c r="G1045" s="28"/>
      <c r="H1045" s="31"/>
    </row>
    <row r="1046" spans="2:8">
      <c r="B1046" s="27"/>
      <c r="C1046" s="27"/>
      <c r="D1046" s="27"/>
      <c r="E1046" s="27"/>
      <c r="F1046" s="26"/>
      <c r="G1046" s="28"/>
      <c r="H1046" s="31"/>
    </row>
    <row r="1047" spans="2:8">
      <c r="B1047" s="27"/>
      <c r="C1047" s="27"/>
      <c r="D1047" s="27"/>
      <c r="E1047" s="27"/>
      <c r="F1047" s="26"/>
      <c r="G1047" s="28"/>
      <c r="H1047" s="31"/>
    </row>
    <row r="1048" spans="2:8">
      <c r="B1048" s="27"/>
      <c r="C1048" s="27"/>
      <c r="D1048" s="27"/>
      <c r="E1048" s="27"/>
      <c r="F1048" s="26"/>
      <c r="G1048" s="28"/>
      <c r="H1048" s="31"/>
    </row>
    <row r="1049" spans="2:8">
      <c r="B1049" s="27"/>
      <c r="C1049" s="27"/>
      <c r="D1049" s="27"/>
      <c r="E1049" s="27"/>
      <c r="F1049" s="26"/>
      <c r="G1049" s="28"/>
      <c r="H1049" s="31"/>
    </row>
    <row r="1050" spans="2:8">
      <c r="B1050" s="27"/>
      <c r="C1050" s="27"/>
      <c r="D1050" s="27"/>
      <c r="E1050" s="27"/>
      <c r="F1050" s="26"/>
      <c r="G1050" s="28"/>
      <c r="H1050" s="31"/>
    </row>
    <row r="1051" spans="2:8">
      <c r="B1051" s="27"/>
      <c r="C1051" s="27"/>
      <c r="D1051" s="27"/>
      <c r="E1051" s="27"/>
      <c r="F1051" s="26"/>
      <c r="G1051" s="28"/>
      <c r="H1051" s="31"/>
    </row>
    <row r="1052" spans="2:8">
      <c r="B1052" s="27"/>
      <c r="C1052" s="27"/>
      <c r="D1052" s="27"/>
      <c r="E1052" s="27"/>
      <c r="F1052" s="26"/>
      <c r="G1052" s="28"/>
      <c r="H1052" s="31"/>
    </row>
    <row r="1053" spans="2:8">
      <c r="B1053" s="27"/>
      <c r="C1053" s="27"/>
      <c r="D1053" s="27"/>
      <c r="E1053" s="27"/>
      <c r="F1053" s="26"/>
      <c r="G1053" s="28"/>
      <c r="H1053" s="31"/>
    </row>
    <row r="1054" spans="2:8">
      <c r="B1054" s="27"/>
      <c r="C1054" s="27"/>
      <c r="D1054" s="27"/>
      <c r="E1054" s="27"/>
      <c r="F1054" s="26"/>
      <c r="G1054" s="28"/>
      <c r="H1054" s="31"/>
    </row>
    <row r="1055" spans="2:8">
      <c r="B1055" s="27"/>
      <c r="C1055" s="27"/>
      <c r="D1055" s="27"/>
      <c r="E1055" s="27"/>
      <c r="F1055" s="26"/>
      <c r="G1055" s="28"/>
      <c r="H1055" s="31"/>
    </row>
    <row r="1056" spans="2:8">
      <c r="B1056" s="27"/>
      <c r="C1056" s="27"/>
      <c r="D1056" s="27"/>
      <c r="E1056" s="27"/>
      <c r="F1056" s="26"/>
      <c r="G1056" s="28"/>
      <c r="H1056" s="31"/>
    </row>
    <row r="1057" spans="2:8">
      <c r="B1057" s="27"/>
      <c r="C1057" s="27"/>
      <c r="D1057" s="27"/>
      <c r="E1057" s="27"/>
      <c r="F1057" s="26"/>
      <c r="G1057" s="28"/>
      <c r="H1057" s="31"/>
    </row>
    <row r="1058" spans="2:8">
      <c r="B1058" s="27"/>
      <c r="C1058" s="27"/>
      <c r="D1058" s="27"/>
      <c r="E1058" s="27"/>
      <c r="F1058" s="26"/>
      <c r="G1058" s="28"/>
      <c r="H1058" s="31"/>
    </row>
    <row r="1059" spans="2:8">
      <c r="B1059" s="27"/>
      <c r="C1059" s="27"/>
      <c r="D1059" s="27"/>
      <c r="E1059" s="27"/>
      <c r="F1059" s="26"/>
      <c r="G1059" s="28"/>
      <c r="H1059" s="31"/>
    </row>
    <row r="1060" spans="2:8">
      <c r="B1060" s="27"/>
      <c r="C1060" s="27"/>
      <c r="D1060" s="27"/>
      <c r="E1060" s="27"/>
      <c r="F1060" s="26"/>
      <c r="G1060" s="28"/>
      <c r="H1060" s="31"/>
    </row>
    <row r="1061" spans="2:8">
      <c r="B1061" s="27"/>
      <c r="C1061" s="27"/>
      <c r="D1061" s="27"/>
      <c r="E1061" s="27"/>
      <c r="F1061" s="26"/>
      <c r="G1061" s="28"/>
      <c r="H1061" s="31"/>
    </row>
    <row r="1062" spans="2:8">
      <c r="B1062" s="27"/>
      <c r="C1062" s="27"/>
      <c r="D1062" s="27"/>
      <c r="E1062" s="27"/>
      <c r="F1062" s="26"/>
      <c r="G1062" s="28"/>
      <c r="H1062" s="31"/>
    </row>
    <row r="1063" spans="2:8">
      <c r="B1063" s="27"/>
      <c r="C1063" s="27"/>
      <c r="D1063" s="27"/>
      <c r="E1063" s="27"/>
      <c r="F1063" s="26"/>
      <c r="G1063" s="28"/>
      <c r="H1063" s="31"/>
    </row>
    <row r="1064" spans="2:8">
      <c r="B1064" s="27"/>
      <c r="C1064" s="27"/>
      <c r="D1064" s="27"/>
      <c r="E1064" s="27"/>
      <c r="F1064" s="26"/>
      <c r="G1064" s="28"/>
      <c r="H1064" s="31"/>
    </row>
    <row r="1065" spans="2:8">
      <c r="B1065" s="27"/>
      <c r="C1065" s="27"/>
      <c r="D1065" s="27"/>
      <c r="E1065" s="27"/>
      <c r="F1065" s="26"/>
      <c r="G1065" s="28"/>
      <c r="H1065" s="31"/>
    </row>
    <row r="1066" spans="2:8">
      <c r="B1066" s="27"/>
      <c r="C1066" s="27"/>
      <c r="D1066" s="27"/>
      <c r="E1066" s="27"/>
      <c r="F1066" s="26"/>
      <c r="G1066" s="28"/>
      <c r="H1066" s="31"/>
    </row>
    <row r="1067" spans="2:8">
      <c r="B1067" s="27"/>
      <c r="C1067" s="27"/>
      <c r="D1067" s="27"/>
      <c r="E1067" s="27"/>
      <c r="F1067" s="26"/>
      <c r="G1067" s="28"/>
      <c r="H1067" s="31"/>
    </row>
    <row r="1068" spans="2:8">
      <c r="B1068" s="27"/>
      <c r="C1068" s="27"/>
      <c r="D1068" s="27"/>
      <c r="E1068" s="27"/>
      <c r="F1068" s="26"/>
      <c r="G1068" s="28"/>
      <c r="H1068" s="31"/>
    </row>
    <row r="1069" spans="2:8">
      <c r="B1069" s="27"/>
      <c r="C1069" s="27"/>
      <c r="D1069" s="27"/>
      <c r="E1069" s="27"/>
      <c r="F1069" s="26"/>
      <c r="G1069" s="28"/>
      <c r="H1069" s="31"/>
    </row>
    <row r="1070" spans="2:8">
      <c r="B1070" s="27"/>
      <c r="C1070" s="27"/>
      <c r="D1070" s="27"/>
      <c r="E1070" s="27"/>
      <c r="F1070" s="26"/>
      <c r="G1070" s="28"/>
      <c r="H1070" s="31"/>
    </row>
    <row r="1071" spans="2:8">
      <c r="B1071" s="27"/>
      <c r="C1071" s="27"/>
      <c r="D1071" s="27"/>
      <c r="E1071" s="27"/>
      <c r="F1071" s="26"/>
      <c r="G1071" s="28"/>
      <c r="H1071" s="31"/>
    </row>
    <row r="1072" spans="2:8">
      <c r="B1072" s="27"/>
      <c r="C1072" s="27"/>
      <c r="D1072" s="27"/>
      <c r="E1072" s="27"/>
      <c r="F1072" s="26"/>
      <c r="G1072" s="28"/>
      <c r="H1072" s="31"/>
    </row>
    <row r="1073" spans="2:8">
      <c r="B1073" s="27"/>
      <c r="C1073" s="27"/>
      <c r="D1073" s="27"/>
      <c r="E1073" s="27"/>
      <c r="F1073" s="26"/>
      <c r="G1073" s="28"/>
      <c r="H1073" s="31"/>
    </row>
    <row r="1074" spans="2:8">
      <c r="B1074" s="27"/>
      <c r="C1074" s="27"/>
      <c r="D1074" s="27"/>
      <c r="E1074" s="27"/>
      <c r="F1074" s="26"/>
      <c r="G1074" s="28"/>
      <c r="H1074" s="31"/>
    </row>
    <row r="1075" spans="2:8">
      <c r="B1075" s="27"/>
      <c r="C1075" s="27"/>
      <c r="D1075" s="27"/>
      <c r="E1075" s="27"/>
      <c r="F1075" s="26"/>
      <c r="G1075" s="28"/>
      <c r="H1075" s="31"/>
    </row>
    <row r="1076" spans="2:8">
      <c r="B1076" s="27"/>
      <c r="C1076" s="27"/>
      <c r="D1076" s="27"/>
      <c r="E1076" s="27"/>
      <c r="F1076" s="26"/>
      <c r="G1076" s="28"/>
      <c r="H1076" s="31"/>
    </row>
    <row r="1077" spans="2:8">
      <c r="B1077" s="27"/>
      <c r="C1077" s="27"/>
      <c r="D1077" s="27"/>
      <c r="E1077" s="27"/>
      <c r="F1077" s="26"/>
      <c r="G1077" s="28"/>
      <c r="H1077" s="31"/>
    </row>
    <row r="1078" spans="2:8">
      <c r="B1078" s="27"/>
      <c r="C1078" s="27"/>
      <c r="D1078" s="27"/>
      <c r="E1078" s="27"/>
      <c r="F1078" s="26"/>
      <c r="G1078" s="28"/>
      <c r="H1078" s="31"/>
    </row>
    <row r="1079" spans="2:8">
      <c r="B1079" s="27"/>
      <c r="C1079" s="27"/>
      <c r="D1079" s="27"/>
      <c r="E1079" s="27"/>
      <c r="F1079" s="26"/>
      <c r="G1079" s="28"/>
      <c r="H1079" s="31"/>
    </row>
    <row r="1080" spans="2:8">
      <c r="B1080" s="27"/>
      <c r="C1080" s="27"/>
      <c r="D1080" s="27"/>
      <c r="E1080" s="27"/>
      <c r="F1080" s="26"/>
      <c r="G1080" s="28"/>
      <c r="H1080" s="31"/>
    </row>
    <row r="1081" spans="2:8">
      <c r="B1081" s="27"/>
      <c r="C1081" s="27"/>
      <c r="D1081" s="27"/>
      <c r="E1081" s="27"/>
      <c r="F1081" s="26"/>
      <c r="G1081" s="28"/>
      <c r="H1081" s="31"/>
    </row>
    <row r="1082" spans="2:8">
      <c r="B1082" s="27"/>
      <c r="C1082" s="27"/>
      <c r="D1082" s="27"/>
      <c r="E1082" s="27"/>
      <c r="F1082" s="26"/>
      <c r="G1082" s="28"/>
      <c r="H1082" s="31"/>
    </row>
    <row r="1083" spans="2:8">
      <c r="B1083" s="27"/>
      <c r="C1083" s="27"/>
      <c r="D1083" s="27"/>
      <c r="E1083" s="27"/>
      <c r="F1083" s="26"/>
      <c r="G1083" s="28"/>
      <c r="H1083" s="31"/>
    </row>
    <row r="1084" spans="2:8">
      <c r="B1084" s="27"/>
      <c r="C1084" s="27"/>
      <c r="D1084" s="27"/>
      <c r="E1084" s="27"/>
      <c r="F1084" s="26"/>
      <c r="G1084" s="28"/>
      <c r="H1084" s="31"/>
    </row>
    <row r="1085" spans="2:8">
      <c r="B1085" s="27"/>
      <c r="C1085" s="27"/>
      <c r="D1085" s="27"/>
      <c r="E1085" s="27"/>
      <c r="F1085" s="26"/>
      <c r="G1085" s="28"/>
      <c r="H1085" s="31"/>
    </row>
    <row r="1086" spans="2:8">
      <c r="B1086" s="27"/>
      <c r="C1086" s="27"/>
      <c r="D1086" s="27"/>
      <c r="E1086" s="27"/>
      <c r="F1086" s="26"/>
      <c r="G1086" s="28"/>
      <c r="H1086" s="31"/>
    </row>
    <row r="1087" spans="2:8">
      <c r="B1087" s="27"/>
      <c r="C1087" s="27"/>
      <c r="D1087" s="27"/>
      <c r="E1087" s="27"/>
      <c r="F1087" s="26"/>
      <c r="G1087" s="28"/>
      <c r="H1087" s="31"/>
    </row>
    <row r="1088" spans="2:8">
      <c r="B1088" s="27"/>
      <c r="C1088" s="27"/>
      <c r="D1088" s="27"/>
      <c r="E1088" s="27"/>
      <c r="F1088" s="26"/>
      <c r="G1088" s="28"/>
      <c r="H1088" s="31"/>
    </row>
    <row r="1089" spans="2:8">
      <c r="B1089" s="27"/>
      <c r="C1089" s="27"/>
      <c r="D1089" s="27"/>
      <c r="E1089" s="27"/>
      <c r="F1089" s="26"/>
      <c r="G1089" s="28"/>
      <c r="H1089" s="31"/>
    </row>
    <row r="1090" spans="2:8">
      <c r="B1090" s="27"/>
      <c r="C1090" s="27"/>
      <c r="D1090" s="27"/>
      <c r="E1090" s="27"/>
      <c r="F1090" s="26"/>
      <c r="G1090" s="28"/>
      <c r="H1090" s="31"/>
    </row>
    <row r="1091" spans="2:8">
      <c r="B1091" s="27"/>
      <c r="C1091" s="27"/>
      <c r="D1091" s="27"/>
      <c r="E1091" s="27"/>
      <c r="F1091" s="26"/>
      <c r="G1091" s="28"/>
      <c r="H1091" s="31"/>
    </row>
    <row r="1092" spans="2:8">
      <c r="B1092" s="27"/>
      <c r="C1092" s="27"/>
      <c r="D1092" s="27"/>
      <c r="E1092" s="27"/>
      <c r="F1092" s="26"/>
      <c r="G1092" s="28"/>
      <c r="H1092" s="31"/>
    </row>
    <row r="1093" spans="2:8">
      <c r="B1093" s="27"/>
      <c r="C1093" s="27"/>
      <c r="D1093" s="27"/>
      <c r="E1093" s="27"/>
      <c r="F1093" s="26"/>
      <c r="G1093" s="28"/>
      <c r="H1093" s="31"/>
    </row>
    <row r="1094" spans="2:8">
      <c r="B1094" s="27"/>
      <c r="C1094" s="27"/>
      <c r="D1094" s="27"/>
      <c r="E1094" s="27"/>
      <c r="F1094" s="26"/>
      <c r="G1094" s="28"/>
      <c r="H1094" s="31"/>
    </row>
    <row r="1095" spans="2:8">
      <c r="B1095" s="27"/>
      <c r="C1095" s="27"/>
      <c r="D1095" s="27"/>
      <c r="E1095" s="27"/>
      <c r="F1095" s="26"/>
      <c r="G1095" s="28"/>
      <c r="H1095" s="31"/>
    </row>
    <row r="1096" spans="2:8">
      <c r="B1096" s="27"/>
      <c r="C1096" s="27"/>
      <c r="D1096" s="27"/>
      <c r="E1096" s="27"/>
      <c r="F1096" s="26"/>
      <c r="G1096" s="28"/>
      <c r="H1096" s="31"/>
    </row>
    <row r="1097" spans="2:8">
      <c r="B1097" s="27"/>
      <c r="C1097" s="27"/>
      <c r="D1097" s="27"/>
      <c r="E1097" s="27"/>
      <c r="F1097" s="26"/>
      <c r="G1097" s="28"/>
      <c r="H1097" s="31"/>
    </row>
    <row r="1098" spans="2:8">
      <c r="B1098" s="27"/>
      <c r="C1098" s="27"/>
      <c r="D1098" s="27"/>
      <c r="E1098" s="27"/>
      <c r="F1098" s="26"/>
      <c r="G1098" s="28"/>
      <c r="H1098" s="31"/>
    </row>
    <row r="1099" spans="2:8">
      <c r="B1099" s="27"/>
      <c r="C1099" s="27"/>
      <c r="D1099" s="27"/>
      <c r="E1099" s="27"/>
      <c r="F1099" s="26"/>
      <c r="G1099" s="28"/>
      <c r="H1099" s="31"/>
    </row>
    <row r="1100" spans="2:8">
      <c r="B1100" s="27"/>
      <c r="C1100" s="27"/>
      <c r="D1100" s="27"/>
      <c r="E1100" s="27"/>
      <c r="F1100" s="26"/>
      <c r="G1100" s="28"/>
      <c r="H1100" s="31"/>
    </row>
    <row r="1101" spans="2:8">
      <c r="B1101" s="27"/>
      <c r="C1101" s="27"/>
      <c r="D1101" s="27"/>
      <c r="E1101" s="27"/>
      <c r="F1101" s="26"/>
      <c r="G1101" s="28"/>
      <c r="H1101" s="31"/>
    </row>
    <row r="1102" spans="2:8">
      <c r="B1102" s="27"/>
      <c r="C1102" s="27"/>
      <c r="D1102" s="27"/>
      <c r="E1102" s="27"/>
      <c r="F1102" s="26"/>
      <c r="G1102" s="28"/>
      <c r="H1102" s="31"/>
    </row>
    <row r="1103" spans="2:8">
      <c r="B1103" s="27"/>
      <c r="C1103" s="27"/>
      <c r="D1103" s="27"/>
      <c r="E1103" s="27"/>
      <c r="F1103" s="26"/>
      <c r="G1103" s="28"/>
      <c r="H1103" s="31"/>
    </row>
    <row r="1104" spans="2:8">
      <c r="B1104" s="27"/>
      <c r="C1104" s="27"/>
      <c r="D1104" s="27"/>
      <c r="E1104" s="27"/>
      <c r="F1104" s="26"/>
      <c r="G1104" s="28"/>
      <c r="H1104" s="31"/>
    </row>
    <row r="1105" spans="2:8">
      <c r="B1105" s="27"/>
      <c r="C1105" s="27"/>
      <c r="D1105" s="27"/>
      <c r="E1105" s="27"/>
      <c r="F1105" s="26"/>
      <c r="G1105" s="28"/>
      <c r="H1105" s="31"/>
    </row>
    <row r="1106" spans="2:8">
      <c r="B1106" s="27"/>
      <c r="C1106" s="27"/>
      <c r="D1106" s="27"/>
      <c r="E1106" s="27"/>
      <c r="F1106" s="26"/>
      <c r="G1106" s="28"/>
      <c r="H1106" s="31"/>
    </row>
    <row r="1107" spans="2:8">
      <c r="B1107" s="27"/>
      <c r="C1107" s="27"/>
      <c r="D1107" s="27"/>
      <c r="E1107" s="27"/>
      <c r="F1107" s="26"/>
      <c r="G1107" s="28"/>
      <c r="H1107" s="31"/>
    </row>
    <row r="1108" spans="2:8">
      <c r="B1108" s="27"/>
      <c r="C1108" s="27"/>
      <c r="D1108" s="27"/>
      <c r="E1108" s="27"/>
      <c r="F1108" s="26"/>
      <c r="G1108" s="28"/>
      <c r="H1108" s="31"/>
    </row>
    <row r="1109" spans="2:8">
      <c r="B1109" s="27"/>
      <c r="C1109" s="27"/>
      <c r="D1109" s="27"/>
      <c r="E1109" s="27"/>
      <c r="F1109" s="26"/>
      <c r="G1109" s="28"/>
      <c r="H1109" s="31"/>
    </row>
    <row r="1110" spans="2:8">
      <c r="B1110" s="27"/>
      <c r="C1110" s="27"/>
      <c r="D1110" s="27"/>
      <c r="E1110" s="27"/>
      <c r="F1110" s="26"/>
      <c r="G1110" s="28"/>
      <c r="H1110" s="31"/>
    </row>
    <row r="1111" spans="2:8">
      <c r="B1111" s="27"/>
      <c r="C1111" s="27"/>
      <c r="D1111" s="27"/>
      <c r="E1111" s="27"/>
      <c r="F1111" s="26"/>
      <c r="G1111" s="28"/>
      <c r="H1111" s="31"/>
    </row>
    <row r="1112" spans="2:8">
      <c r="B1112" s="27"/>
      <c r="C1112" s="27"/>
      <c r="D1112" s="27"/>
      <c r="E1112" s="27"/>
      <c r="F1112" s="26"/>
      <c r="G1112" s="28"/>
      <c r="H1112" s="31"/>
    </row>
    <row r="1113" spans="2:8">
      <c r="B1113" s="27"/>
      <c r="C1113" s="27"/>
      <c r="D1113" s="27"/>
      <c r="E1113" s="27"/>
      <c r="F1113" s="26"/>
      <c r="G1113" s="28"/>
      <c r="H1113" s="31"/>
    </row>
    <row r="1114" spans="2:8">
      <c r="B1114" s="27"/>
      <c r="C1114" s="27"/>
      <c r="D1114" s="27"/>
      <c r="E1114" s="27"/>
      <c r="F1114" s="26"/>
      <c r="G1114" s="28"/>
      <c r="H1114" s="31"/>
    </row>
    <row r="1115" spans="2:8">
      <c r="B1115" s="27"/>
      <c r="C1115" s="27"/>
      <c r="D1115" s="27"/>
      <c r="E1115" s="27"/>
      <c r="F1115" s="26"/>
      <c r="G1115" s="28"/>
      <c r="H1115" s="31"/>
    </row>
    <row r="1116" spans="2:8">
      <c r="B1116" s="27"/>
      <c r="C1116" s="27"/>
      <c r="D1116" s="27"/>
      <c r="E1116" s="27"/>
      <c r="F1116" s="26"/>
      <c r="G1116" s="28"/>
      <c r="H1116" s="31"/>
    </row>
    <row r="1117" spans="2:8">
      <c r="B1117" s="27"/>
      <c r="C1117" s="27"/>
      <c r="D1117" s="27"/>
      <c r="E1117" s="27"/>
      <c r="F1117" s="26"/>
      <c r="G1117" s="28"/>
      <c r="H1117" s="31"/>
    </row>
    <row r="1118" spans="2:8">
      <c r="B1118" s="27"/>
      <c r="C1118" s="27"/>
      <c r="D1118" s="27"/>
      <c r="E1118" s="27"/>
      <c r="F1118" s="26"/>
      <c r="G1118" s="28"/>
      <c r="H1118" s="31"/>
    </row>
    <row r="1119" spans="2:8">
      <c r="B1119" s="27"/>
      <c r="C1119" s="27"/>
      <c r="D1119" s="27"/>
      <c r="E1119" s="27"/>
      <c r="F1119" s="26"/>
      <c r="G1119" s="28"/>
      <c r="H1119" s="31"/>
    </row>
    <row r="1120" spans="2:8">
      <c r="B1120" s="27"/>
      <c r="C1120" s="27"/>
      <c r="D1120" s="27"/>
      <c r="E1120" s="27"/>
      <c r="F1120" s="26"/>
      <c r="G1120" s="28"/>
      <c r="H1120" s="31"/>
    </row>
    <row r="1121" spans="2:8">
      <c r="B1121" s="27"/>
      <c r="C1121" s="27"/>
      <c r="D1121" s="27"/>
      <c r="E1121" s="27"/>
      <c r="F1121" s="26"/>
      <c r="G1121" s="28"/>
      <c r="H1121" s="31"/>
    </row>
    <row r="1122" spans="2:8">
      <c r="B1122" s="27"/>
      <c r="C1122" s="27"/>
      <c r="D1122" s="27"/>
      <c r="E1122" s="27"/>
      <c r="F1122" s="26"/>
      <c r="G1122" s="28"/>
      <c r="H1122" s="31"/>
    </row>
    <row r="1123" spans="2:8">
      <c r="B1123" s="27"/>
      <c r="C1123" s="27"/>
      <c r="D1123" s="27"/>
      <c r="E1123" s="27"/>
      <c r="F1123" s="26"/>
      <c r="G1123" s="28"/>
      <c r="H1123" s="31"/>
    </row>
    <row r="1124" spans="2:8">
      <c r="B1124" s="27"/>
      <c r="C1124" s="27"/>
      <c r="D1124" s="27"/>
      <c r="E1124" s="27"/>
      <c r="F1124" s="26"/>
      <c r="G1124" s="28"/>
      <c r="H1124" s="31"/>
    </row>
    <row r="1125" spans="2:8">
      <c r="B1125" s="27"/>
      <c r="C1125" s="27"/>
      <c r="D1125" s="27"/>
      <c r="E1125" s="27"/>
      <c r="F1125" s="26"/>
      <c r="G1125" s="28"/>
      <c r="H1125" s="31"/>
    </row>
    <row r="1126" spans="2:8">
      <c r="B1126" s="27"/>
      <c r="C1126" s="27"/>
      <c r="D1126" s="27"/>
      <c r="E1126" s="27"/>
      <c r="F1126" s="26"/>
      <c r="G1126" s="28"/>
      <c r="H1126" s="31"/>
    </row>
    <row r="1127" spans="2:8">
      <c r="B1127" s="27"/>
      <c r="C1127" s="27"/>
      <c r="D1127" s="27"/>
      <c r="E1127" s="27"/>
      <c r="F1127" s="26"/>
      <c r="G1127" s="28"/>
      <c r="H1127" s="31"/>
    </row>
    <row r="1128" spans="2:8">
      <c r="B1128" s="27"/>
      <c r="C1128" s="27"/>
      <c r="D1128" s="27"/>
      <c r="E1128" s="27"/>
      <c r="F1128" s="26"/>
      <c r="G1128" s="28"/>
      <c r="H1128" s="31"/>
    </row>
    <row r="1129" spans="2:8">
      <c r="B1129" s="27"/>
      <c r="C1129" s="27"/>
      <c r="D1129" s="27"/>
      <c r="E1129" s="27"/>
      <c r="F1129" s="26"/>
      <c r="G1129" s="28"/>
      <c r="H1129" s="31"/>
    </row>
    <row r="1130" spans="2:8">
      <c r="B1130" s="27"/>
      <c r="C1130" s="27"/>
      <c r="D1130" s="27"/>
      <c r="E1130" s="27"/>
      <c r="F1130" s="26"/>
      <c r="G1130" s="28"/>
      <c r="H1130" s="31"/>
    </row>
    <row r="1131" spans="2:8">
      <c r="B1131" s="27"/>
      <c r="C1131" s="27"/>
      <c r="D1131" s="27"/>
      <c r="E1131" s="27"/>
      <c r="F1131" s="26"/>
      <c r="G1131" s="28"/>
      <c r="H1131" s="31"/>
    </row>
    <row r="1132" spans="2:8">
      <c r="B1132" s="27"/>
      <c r="C1132" s="27"/>
      <c r="D1132" s="27"/>
      <c r="E1132" s="27"/>
      <c r="F1132" s="26"/>
      <c r="G1132" s="28"/>
      <c r="H1132" s="31"/>
    </row>
    <row r="1133" spans="2:8">
      <c r="B1133" s="27"/>
      <c r="C1133" s="27"/>
      <c r="D1133" s="27"/>
      <c r="E1133" s="27"/>
      <c r="F1133" s="26"/>
      <c r="G1133" s="28"/>
      <c r="H1133" s="31"/>
    </row>
    <row r="1134" spans="2:8">
      <c r="B1134" s="27"/>
      <c r="C1134" s="27"/>
      <c r="D1134" s="27"/>
      <c r="E1134" s="27"/>
      <c r="F1134" s="26"/>
      <c r="G1134" s="28"/>
      <c r="H1134" s="31"/>
    </row>
    <row r="1135" spans="2:8">
      <c r="B1135" s="27"/>
      <c r="C1135" s="27"/>
      <c r="D1135" s="27"/>
      <c r="E1135" s="27"/>
      <c r="F1135" s="26"/>
      <c r="G1135" s="28"/>
      <c r="H1135" s="31"/>
    </row>
    <row r="1136" spans="2:8">
      <c r="B1136" s="27"/>
      <c r="C1136" s="27"/>
      <c r="D1136" s="27"/>
      <c r="E1136" s="27"/>
      <c r="F1136" s="26"/>
      <c r="G1136" s="28"/>
      <c r="H1136" s="31"/>
    </row>
    <row r="1137" spans="2:8">
      <c r="B1137" s="27"/>
      <c r="C1137" s="27"/>
      <c r="D1137" s="27"/>
      <c r="E1137" s="27"/>
      <c r="F1137" s="26"/>
      <c r="G1137" s="28"/>
      <c r="H1137" s="31"/>
    </row>
    <row r="1138" spans="2:8">
      <c r="B1138" s="27"/>
      <c r="C1138" s="27"/>
      <c r="D1138" s="27"/>
      <c r="E1138" s="27"/>
      <c r="F1138" s="26"/>
      <c r="G1138" s="28"/>
      <c r="H1138" s="31"/>
    </row>
    <row r="1139" spans="2:8">
      <c r="B1139" s="27"/>
      <c r="C1139" s="27"/>
      <c r="D1139" s="27"/>
      <c r="E1139" s="27"/>
      <c r="F1139" s="26"/>
      <c r="G1139" s="28"/>
      <c r="H1139" s="31"/>
    </row>
    <row r="1140" spans="2:8">
      <c r="B1140" s="27"/>
      <c r="C1140" s="27"/>
      <c r="D1140" s="27"/>
      <c r="E1140" s="27"/>
      <c r="F1140" s="26"/>
      <c r="G1140" s="28"/>
      <c r="H1140" s="31"/>
    </row>
    <row r="1141" spans="2:8">
      <c r="B1141" s="27"/>
      <c r="C1141" s="27"/>
      <c r="D1141" s="27"/>
      <c r="E1141" s="27"/>
      <c r="F1141" s="26"/>
      <c r="G1141" s="28"/>
      <c r="H1141" s="31"/>
    </row>
    <row r="1142" spans="2:8">
      <c r="B1142" s="27"/>
      <c r="C1142" s="27"/>
      <c r="D1142" s="27"/>
      <c r="E1142" s="27"/>
      <c r="F1142" s="26"/>
      <c r="G1142" s="28"/>
      <c r="H1142" s="31"/>
    </row>
    <row r="1143" spans="2:8">
      <c r="B1143" s="27"/>
      <c r="C1143" s="27"/>
      <c r="D1143" s="27"/>
      <c r="E1143" s="27"/>
      <c r="F1143" s="26"/>
      <c r="G1143" s="28"/>
      <c r="H1143" s="31"/>
    </row>
    <row r="1144" spans="2:8">
      <c r="B1144" s="27"/>
      <c r="C1144" s="27"/>
      <c r="D1144" s="27"/>
      <c r="E1144" s="27"/>
      <c r="F1144" s="26"/>
      <c r="G1144" s="28"/>
      <c r="H1144" s="31"/>
    </row>
    <row r="1145" spans="2:8">
      <c r="B1145" s="27"/>
      <c r="C1145" s="27"/>
      <c r="D1145" s="27"/>
      <c r="E1145" s="27"/>
      <c r="F1145" s="26"/>
      <c r="G1145" s="28"/>
      <c r="H1145" s="31"/>
    </row>
    <row r="1146" spans="2:8">
      <c r="B1146" s="27"/>
      <c r="C1146" s="27"/>
      <c r="D1146" s="27"/>
      <c r="E1146" s="27"/>
      <c r="F1146" s="26"/>
      <c r="G1146" s="28"/>
      <c r="H1146" s="31"/>
    </row>
    <row r="1147" spans="2:8">
      <c r="B1147" s="27"/>
      <c r="C1147" s="27"/>
      <c r="D1147" s="27"/>
      <c r="E1147" s="27"/>
      <c r="F1147" s="26"/>
      <c r="G1147" s="28"/>
      <c r="H1147" s="31"/>
    </row>
    <row r="1148" spans="2:8">
      <c r="B1148" s="27"/>
      <c r="C1148" s="27"/>
      <c r="D1148" s="27"/>
      <c r="E1148" s="27"/>
      <c r="F1148" s="26"/>
      <c r="G1148" s="28"/>
      <c r="H1148" s="31"/>
    </row>
    <row r="1149" spans="2:8">
      <c r="B1149" s="27"/>
      <c r="C1149" s="27"/>
      <c r="D1149" s="27"/>
      <c r="E1149" s="27"/>
      <c r="F1149" s="26"/>
      <c r="G1149" s="28"/>
      <c r="H1149" s="31"/>
    </row>
    <row r="1150" spans="2:8">
      <c r="B1150" s="27"/>
      <c r="C1150" s="27"/>
      <c r="D1150" s="27"/>
      <c r="E1150" s="27"/>
      <c r="F1150" s="26"/>
      <c r="G1150" s="28"/>
      <c r="H1150" s="31"/>
    </row>
    <row r="1151" spans="2:8">
      <c r="B1151" s="27"/>
      <c r="C1151" s="27"/>
      <c r="D1151" s="27"/>
      <c r="E1151" s="27"/>
      <c r="F1151" s="26"/>
      <c r="G1151" s="28"/>
      <c r="H1151" s="31"/>
    </row>
    <row r="1152" spans="2:8">
      <c r="B1152" s="27"/>
      <c r="C1152" s="27"/>
      <c r="D1152" s="27"/>
      <c r="E1152" s="27"/>
      <c r="F1152" s="26"/>
      <c r="G1152" s="28"/>
      <c r="H1152" s="31"/>
    </row>
    <row r="1153" spans="2:8">
      <c r="B1153" s="27"/>
      <c r="C1153" s="27"/>
      <c r="D1153" s="27"/>
      <c r="E1153" s="27"/>
      <c r="F1153" s="26"/>
      <c r="G1153" s="28"/>
      <c r="H1153" s="31"/>
    </row>
    <row r="1154" spans="2:8">
      <c r="B1154" s="27"/>
      <c r="C1154" s="27"/>
      <c r="D1154" s="27"/>
      <c r="E1154" s="27"/>
      <c r="F1154" s="26"/>
      <c r="G1154" s="28"/>
      <c r="H1154" s="31"/>
    </row>
    <row r="1155" spans="2:8">
      <c r="B1155" s="27"/>
      <c r="C1155" s="27"/>
      <c r="D1155" s="27"/>
      <c r="E1155" s="27"/>
      <c r="F1155" s="26"/>
      <c r="G1155" s="28"/>
      <c r="H1155" s="31"/>
    </row>
    <row r="1156" spans="2:8">
      <c r="B1156" s="27"/>
      <c r="C1156" s="27"/>
      <c r="D1156" s="27"/>
      <c r="E1156" s="27"/>
      <c r="F1156" s="26"/>
      <c r="G1156" s="28"/>
      <c r="H1156" s="31"/>
    </row>
    <row r="1157" spans="2:8">
      <c r="B1157" s="27"/>
      <c r="C1157" s="27"/>
      <c r="D1157" s="27"/>
      <c r="E1157" s="27"/>
      <c r="F1157" s="26"/>
      <c r="G1157" s="28"/>
      <c r="H1157" s="31"/>
    </row>
    <row r="1158" spans="2:8">
      <c r="B1158" s="27"/>
      <c r="C1158" s="27"/>
      <c r="D1158" s="27"/>
      <c r="E1158" s="27"/>
      <c r="F1158" s="26"/>
      <c r="G1158" s="28"/>
      <c r="H1158" s="31"/>
    </row>
    <row r="1159" spans="2:8">
      <c r="B1159" s="27"/>
      <c r="C1159" s="27"/>
      <c r="D1159" s="27"/>
      <c r="E1159" s="27"/>
      <c r="F1159" s="26"/>
      <c r="G1159" s="28"/>
      <c r="H1159" s="31"/>
    </row>
    <row r="1160" spans="2:8">
      <c r="B1160" s="27"/>
      <c r="C1160" s="27"/>
      <c r="D1160" s="27"/>
      <c r="E1160" s="27"/>
      <c r="F1160" s="26"/>
      <c r="G1160" s="28"/>
      <c r="H1160" s="31"/>
    </row>
    <row r="1161" spans="2:8">
      <c r="B1161" s="27"/>
      <c r="C1161" s="27"/>
      <c r="D1161" s="27"/>
      <c r="E1161" s="27"/>
      <c r="F1161" s="26"/>
      <c r="G1161" s="28"/>
      <c r="H1161" s="31"/>
    </row>
    <row r="1162" spans="2:8">
      <c r="B1162" s="27"/>
      <c r="C1162" s="27"/>
      <c r="D1162" s="27"/>
      <c r="E1162" s="27"/>
      <c r="F1162" s="26"/>
      <c r="G1162" s="28"/>
      <c r="H1162" s="31"/>
    </row>
    <row r="1163" spans="2:8">
      <c r="B1163" s="27"/>
      <c r="C1163" s="27"/>
      <c r="D1163" s="27"/>
      <c r="E1163" s="27"/>
      <c r="F1163" s="26"/>
      <c r="G1163" s="28"/>
      <c r="H1163" s="31"/>
    </row>
    <row r="1164" spans="2:8">
      <c r="B1164" s="27"/>
      <c r="C1164" s="27"/>
      <c r="D1164" s="27"/>
      <c r="E1164" s="27"/>
      <c r="F1164" s="26"/>
      <c r="G1164" s="28"/>
      <c r="H1164" s="31"/>
    </row>
    <row r="1165" spans="2:8">
      <c r="B1165" s="27"/>
      <c r="C1165" s="27"/>
      <c r="D1165" s="27"/>
      <c r="E1165" s="27"/>
      <c r="F1165" s="26"/>
      <c r="G1165" s="28"/>
      <c r="H1165" s="31"/>
    </row>
    <row r="1166" spans="2:8">
      <c r="B1166" s="27"/>
      <c r="C1166" s="27"/>
      <c r="D1166" s="27"/>
      <c r="E1166" s="27"/>
      <c r="F1166" s="26"/>
      <c r="G1166" s="28"/>
      <c r="H1166" s="31"/>
    </row>
    <row r="1167" spans="2:8">
      <c r="B1167" s="27"/>
      <c r="C1167" s="27"/>
      <c r="D1167" s="27"/>
      <c r="E1167" s="27"/>
      <c r="F1167" s="26"/>
      <c r="G1167" s="28"/>
      <c r="H1167" s="31"/>
    </row>
    <row r="1168" spans="2:8">
      <c r="B1168" s="27"/>
      <c r="C1168" s="27"/>
      <c r="D1168" s="27"/>
      <c r="E1168" s="27"/>
      <c r="F1168" s="26"/>
      <c r="G1168" s="28"/>
      <c r="H1168" s="31"/>
    </row>
    <row r="1169" spans="2:8">
      <c r="B1169" s="27"/>
      <c r="C1169" s="27"/>
      <c r="D1169" s="27"/>
      <c r="E1169" s="27"/>
      <c r="F1169" s="26"/>
      <c r="G1169" s="28"/>
      <c r="H1169" s="31"/>
    </row>
    <row r="1170" spans="2:8">
      <c r="B1170" s="27"/>
      <c r="C1170" s="27"/>
      <c r="D1170" s="27"/>
      <c r="E1170" s="27"/>
      <c r="F1170" s="26"/>
      <c r="G1170" s="28"/>
      <c r="H1170" s="31"/>
    </row>
    <row r="1171" spans="2:8">
      <c r="B1171" s="27"/>
      <c r="C1171" s="27"/>
      <c r="D1171" s="27"/>
      <c r="E1171" s="27"/>
      <c r="F1171" s="26"/>
      <c r="G1171" s="28"/>
      <c r="H1171" s="31"/>
    </row>
    <row r="1172" spans="2:8">
      <c r="B1172" s="27"/>
      <c r="C1172" s="27"/>
      <c r="D1172" s="27"/>
      <c r="E1172" s="27"/>
      <c r="F1172" s="26"/>
      <c r="G1172" s="28"/>
      <c r="H1172" s="31"/>
    </row>
    <row r="1173" spans="2:8">
      <c r="B1173" s="27"/>
      <c r="C1173" s="27"/>
      <c r="D1173" s="27"/>
      <c r="E1173" s="27"/>
      <c r="F1173" s="26"/>
      <c r="G1173" s="28"/>
      <c r="H1173" s="31"/>
    </row>
    <row r="1174" spans="2:8">
      <c r="B1174" s="27"/>
      <c r="C1174" s="27"/>
      <c r="D1174" s="27"/>
      <c r="E1174" s="27"/>
      <c r="F1174" s="26"/>
      <c r="G1174" s="28"/>
      <c r="H1174" s="31"/>
    </row>
    <row r="1175" spans="2:8">
      <c r="B1175" s="27"/>
      <c r="C1175" s="27"/>
      <c r="D1175" s="27"/>
      <c r="E1175" s="27"/>
      <c r="F1175" s="26"/>
      <c r="G1175" s="28"/>
      <c r="H1175" s="31"/>
    </row>
    <row r="1176" spans="2:8">
      <c r="B1176" s="27"/>
      <c r="C1176" s="27"/>
      <c r="D1176" s="27"/>
      <c r="E1176" s="27"/>
      <c r="F1176" s="26"/>
      <c r="G1176" s="28"/>
      <c r="H1176" s="31"/>
    </row>
    <row r="1177" spans="2:8">
      <c r="B1177" s="27"/>
      <c r="C1177" s="27"/>
      <c r="D1177" s="27"/>
      <c r="E1177" s="27"/>
      <c r="F1177" s="26"/>
      <c r="G1177" s="28"/>
      <c r="H1177" s="31"/>
    </row>
    <row r="1178" spans="2:8">
      <c r="B1178" s="27"/>
      <c r="C1178" s="27"/>
      <c r="D1178" s="27"/>
      <c r="E1178" s="27"/>
      <c r="F1178" s="26"/>
      <c r="G1178" s="28"/>
      <c r="H1178" s="31"/>
    </row>
    <row r="1179" spans="2:8">
      <c r="B1179" s="27"/>
      <c r="C1179" s="27"/>
      <c r="D1179" s="27"/>
      <c r="E1179" s="27"/>
      <c r="F1179" s="26"/>
      <c r="G1179" s="28"/>
      <c r="H1179" s="31"/>
    </row>
    <row r="1180" spans="2:8">
      <c r="B1180" s="27"/>
      <c r="C1180" s="27"/>
      <c r="D1180" s="27"/>
      <c r="E1180" s="27"/>
      <c r="F1180" s="26"/>
      <c r="G1180" s="28"/>
      <c r="H1180" s="31"/>
    </row>
    <row r="1181" spans="2:8">
      <c r="B1181" s="27"/>
      <c r="C1181" s="27"/>
      <c r="D1181" s="27"/>
      <c r="E1181" s="27"/>
      <c r="F1181" s="26"/>
      <c r="G1181" s="28"/>
      <c r="H1181" s="31"/>
    </row>
    <row r="1182" spans="2:8">
      <c r="B1182" s="27"/>
      <c r="C1182" s="27"/>
      <c r="D1182" s="27"/>
      <c r="E1182" s="27"/>
      <c r="F1182" s="26"/>
      <c r="G1182" s="28"/>
      <c r="H1182" s="31"/>
    </row>
    <row r="1183" spans="2:8">
      <c r="B1183" s="27"/>
      <c r="C1183" s="27"/>
      <c r="D1183" s="27"/>
      <c r="E1183" s="27"/>
      <c r="F1183" s="26"/>
      <c r="G1183" s="28"/>
      <c r="H1183" s="31"/>
    </row>
    <row r="1184" spans="2:8">
      <c r="B1184" s="27"/>
      <c r="C1184" s="27"/>
      <c r="D1184" s="27"/>
      <c r="E1184" s="27"/>
      <c r="F1184" s="26"/>
      <c r="G1184" s="28"/>
      <c r="H1184" s="31"/>
    </row>
    <row r="1185" spans="2:8">
      <c r="B1185" s="27"/>
      <c r="C1185" s="27"/>
      <c r="D1185" s="27"/>
      <c r="E1185" s="27"/>
      <c r="F1185" s="26"/>
      <c r="G1185" s="28"/>
      <c r="H1185" s="31"/>
    </row>
    <row r="1186" spans="2:8">
      <c r="B1186" s="27"/>
      <c r="C1186" s="27"/>
      <c r="D1186" s="27"/>
      <c r="E1186" s="27"/>
      <c r="F1186" s="26"/>
      <c r="G1186" s="28"/>
      <c r="H1186" s="31"/>
    </row>
    <row r="1187" spans="2:8">
      <c r="B1187" s="27"/>
      <c r="C1187" s="27"/>
      <c r="D1187" s="27"/>
      <c r="E1187" s="27"/>
      <c r="F1187" s="26"/>
      <c r="G1187" s="28"/>
      <c r="H1187" s="31"/>
    </row>
    <row r="1188" spans="2:8">
      <c r="B1188" s="27"/>
      <c r="C1188" s="27"/>
      <c r="D1188" s="27"/>
      <c r="E1188" s="27"/>
      <c r="F1188" s="26"/>
      <c r="G1188" s="28"/>
      <c r="H1188" s="31"/>
    </row>
    <row r="1189" spans="2:8">
      <c r="B1189" s="27"/>
      <c r="C1189" s="27"/>
      <c r="D1189" s="27"/>
      <c r="E1189" s="27"/>
      <c r="F1189" s="26"/>
      <c r="G1189" s="28"/>
      <c r="H1189" s="31"/>
    </row>
    <row r="1190" spans="2:8">
      <c r="B1190" s="27"/>
      <c r="C1190" s="27"/>
      <c r="D1190" s="27"/>
      <c r="E1190" s="27"/>
      <c r="F1190" s="26"/>
      <c r="G1190" s="28"/>
      <c r="H1190" s="31"/>
    </row>
    <row r="1191" spans="2:8">
      <c r="B1191" s="27"/>
      <c r="C1191" s="27"/>
      <c r="D1191" s="27"/>
      <c r="E1191" s="27"/>
      <c r="F1191" s="26"/>
      <c r="G1191" s="28"/>
      <c r="H1191" s="31"/>
    </row>
    <row r="1192" spans="2:8">
      <c r="B1192" s="27"/>
      <c r="C1192" s="27"/>
      <c r="D1192" s="27"/>
      <c r="E1192" s="27"/>
      <c r="F1192" s="26"/>
      <c r="G1192" s="28"/>
      <c r="H1192" s="31"/>
    </row>
    <row r="1193" spans="2:8">
      <c r="B1193" s="27"/>
      <c r="C1193" s="27"/>
      <c r="D1193" s="27"/>
      <c r="E1193" s="27"/>
      <c r="F1193" s="26"/>
      <c r="G1193" s="28"/>
      <c r="H1193" s="31"/>
    </row>
    <row r="1194" spans="2:8">
      <c r="B1194" s="27"/>
      <c r="C1194" s="27"/>
      <c r="D1194" s="27"/>
      <c r="E1194" s="27"/>
      <c r="F1194" s="26"/>
      <c r="G1194" s="28"/>
      <c r="H1194" s="31"/>
    </row>
    <row r="1195" spans="2:8">
      <c r="B1195" s="27"/>
      <c r="C1195" s="27"/>
      <c r="D1195" s="27"/>
      <c r="E1195" s="27"/>
      <c r="F1195" s="26"/>
      <c r="G1195" s="28"/>
      <c r="H1195" s="31"/>
    </row>
    <row r="1196" spans="2:8">
      <c r="B1196" s="27"/>
      <c r="C1196" s="27"/>
      <c r="D1196" s="27"/>
      <c r="E1196" s="27"/>
      <c r="F1196" s="26"/>
      <c r="G1196" s="28"/>
      <c r="H1196" s="31"/>
    </row>
    <row r="1197" spans="2:8">
      <c r="B1197" s="27"/>
      <c r="C1197" s="27"/>
      <c r="D1197" s="27"/>
      <c r="E1197" s="27"/>
      <c r="F1197" s="26"/>
      <c r="G1197" s="28"/>
      <c r="H1197" s="31"/>
    </row>
    <row r="1198" spans="2:8">
      <c r="B1198" s="27"/>
      <c r="C1198" s="27"/>
      <c r="D1198" s="27"/>
      <c r="E1198" s="27"/>
      <c r="F1198" s="26"/>
      <c r="G1198" s="28"/>
      <c r="H1198" s="31"/>
    </row>
    <row r="1199" spans="2:8">
      <c r="B1199" s="27"/>
      <c r="C1199" s="27"/>
      <c r="D1199" s="27"/>
      <c r="E1199" s="27"/>
      <c r="F1199" s="26"/>
      <c r="G1199" s="28"/>
      <c r="H1199" s="31"/>
    </row>
    <row r="1200" spans="2:8">
      <c r="B1200" s="27"/>
      <c r="C1200" s="27"/>
      <c r="D1200" s="27"/>
      <c r="E1200" s="27"/>
      <c r="F1200" s="26"/>
      <c r="G1200" s="28"/>
      <c r="H1200" s="31"/>
    </row>
    <row r="1201" spans="2:8">
      <c r="B1201" s="27"/>
      <c r="C1201" s="27"/>
      <c r="D1201" s="27"/>
      <c r="E1201" s="27"/>
      <c r="F1201" s="26"/>
      <c r="G1201" s="28"/>
      <c r="H1201" s="31"/>
    </row>
    <row r="1202" spans="2:8">
      <c r="B1202" s="27"/>
      <c r="C1202" s="27"/>
      <c r="D1202" s="27"/>
      <c r="E1202" s="27"/>
      <c r="F1202" s="26"/>
      <c r="G1202" s="28"/>
      <c r="H1202" s="31"/>
    </row>
    <row r="1203" spans="2:8">
      <c r="B1203" s="27"/>
      <c r="C1203" s="27"/>
      <c r="D1203" s="27"/>
      <c r="E1203" s="27"/>
      <c r="F1203" s="26"/>
      <c r="G1203" s="28"/>
      <c r="H1203" s="31"/>
    </row>
    <row r="1204" spans="2:8">
      <c r="B1204" s="27"/>
      <c r="C1204" s="27"/>
      <c r="D1204" s="27"/>
      <c r="E1204" s="27"/>
      <c r="F1204" s="26"/>
      <c r="G1204" s="28"/>
      <c r="H1204" s="31"/>
    </row>
    <row r="1205" spans="2:8">
      <c r="B1205" s="27"/>
      <c r="C1205" s="27"/>
      <c r="D1205" s="27"/>
      <c r="E1205" s="27"/>
      <c r="F1205" s="26"/>
      <c r="G1205" s="28"/>
      <c r="H1205" s="31"/>
    </row>
    <row r="1206" spans="2:8">
      <c r="B1206" s="27"/>
      <c r="C1206" s="27"/>
      <c r="D1206" s="27"/>
      <c r="E1206" s="27"/>
      <c r="F1206" s="26"/>
      <c r="G1206" s="28"/>
      <c r="H1206" s="31"/>
    </row>
    <row r="1207" spans="2:8">
      <c r="B1207" s="27"/>
      <c r="C1207" s="27"/>
      <c r="D1207" s="27"/>
      <c r="E1207" s="27"/>
      <c r="F1207" s="26"/>
      <c r="G1207" s="28"/>
      <c r="H1207" s="31"/>
    </row>
    <row r="1208" spans="2:8">
      <c r="B1208" s="27"/>
      <c r="C1208" s="27"/>
      <c r="D1208" s="27"/>
      <c r="E1208" s="27"/>
      <c r="F1208" s="26"/>
      <c r="G1208" s="28"/>
      <c r="H1208" s="31"/>
    </row>
    <row r="1209" spans="2:8">
      <c r="B1209" s="27"/>
      <c r="C1209" s="27"/>
      <c r="D1209" s="27"/>
      <c r="E1209" s="27"/>
      <c r="F1209" s="26"/>
      <c r="G1209" s="28"/>
      <c r="H1209" s="31"/>
    </row>
    <row r="1210" spans="2:8">
      <c r="B1210" s="27"/>
      <c r="C1210" s="27"/>
      <c r="D1210" s="27"/>
      <c r="E1210" s="27"/>
      <c r="F1210" s="26"/>
      <c r="G1210" s="28"/>
      <c r="H1210" s="31"/>
    </row>
    <row r="1211" spans="2:8">
      <c r="B1211" s="27"/>
      <c r="C1211" s="27"/>
      <c r="D1211" s="27"/>
      <c r="E1211" s="27"/>
      <c r="F1211" s="26"/>
      <c r="G1211" s="28"/>
      <c r="H1211" s="31"/>
    </row>
    <row r="1212" spans="2:8">
      <c r="B1212" s="27"/>
      <c r="C1212" s="27"/>
      <c r="D1212" s="27"/>
      <c r="E1212" s="27"/>
      <c r="F1212" s="26"/>
      <c r="G1212" s="28"/>
      <c r="H1212" s="31"/>
    </row>
    <row r="1213" spans="2:8">
      <c r="B1213" s="27"/>
      <c r="C1213" s="27"/>
      <c r="D1213" s="27"/>
      <c r="E1213" s="27"/>
      <c r="F1213" s="26"/>
      <c r="G1213" s="28"/>
      <c r="H1213" s="31"/>
    </row>
    <row r="1214" spans="2:8">
      <c r="B1214" s="27"/>
      <c r="C1214" s="27"/>
      <c r="D1214" s="27"/>
      <c r="E1214" s="27"/>
      <c r="F1214" s="26"/>
      <c r="G1214" s="28"/>
      <c r="H1214" s="31"/>
    </row>
    <row r="1215" spans="2:8">
      <c r="B1215" s="27"/>
      <c r="C1215" s="27"/>
      <c r="D1215" s="27"/>
      <c r="E1215" s="27"/>
      <c r="F1215" s="26"/>
      <c r="G1215" s="28"/>
      <c r="H1215" s="31"/>
    </row>
    <row r="1216" spans="2:8">
      <c r="B1216" s="27"/>
      <c r="C1216" s="27"/>
      <c r="D1216" s="27"/>
      <c r="E1216" s="27"/>
      <c r="F1216" s="26"/>
      <c r="G1216" s="28"/>
      <c r="H1216" s="31"/>
    </row>
    <row r="1217" spans="2:8">
      <c r="B1217" s="27"/>
      <c r="C1217" s="27"/>
      <c r="D1217" s="27"/>
      <c r="E1217" s="27"/>
      <c r="F1217" s="26"/>
      <c r="G1217" s="28"/>
      <c r="H1217" s="31"/>
    </row>
    <row r="1218" spans="2:8">
      <c r="B1218" s="27"/>
      <c r="C1218" s="27"/>
      <c r="D1218" s="27"/>
      <c r="E1218" s="27"/>
      <c r="F1218" s="26"/>
      <c r="G1218" s="28"/>
      <c r="H1218" s="31"/>
    </row>
    <row r="1219" spans="2:8">
      <c r="B1219" s="27"/>
      <c r="C1219" s="27"/>
      <c r="D1219" s="27"/>
      <c r="E1219" s="27"/>
      <c r="F1219" s="26"/>
      <c r="G1219" s="28"/>
      <c r="H1219" s="31"/>
    </row>
    <row r="1220" spans="2:8">
      <c r="B1220" s="27"/>
      <c r="C1220" s="27"/>
      <c r="D1220" s="27"/>
      <c r="E1220" s="27"/>
      <c r="F1220" s="26"/>
      <c r="G1220" s="28"/>
      <c r="H1220" s="31"/>
    </row>
    <row r="1221" spans="2:8">
      <c r="B1221" s="27"/>
      <c r="C1221" s="27"/>
      <c r="D1221" s="27"/>
      <c r="E1221" s="27"/>
      <c r="F1221" s="26"/>
      <c r="G1221" s="28"/>
      <c r="H1221" s="31"/>
    </row>
    <row r="1222" spans="2:8">
      <c r="B1222" s="27"/>
      <c r="C1222" s="27"/>
      <c r="D1222" s="27"/>
      <c r="E1222" s="27"/>
      <c r="F1222" s="26"/>
      <c r="G1222" s="28"/>
      <c r="H1222" s="31"/>
    </row>
    <row r="1223" spans="2:8">
      <c r="B1223" s="27"/>
      <c r="C1223" s="27"/>
      <c r="D1223" s="27"/>
      <c r="E1223" s="27"/>
      <c r="F1223" s="26"/>
      <c r="G1223" s="28"/>
      <c r="H1223" s="31"/>
    </row>
    <row r="1224" spans="2:8">
      <c r="B1224" s="27"/>
      <c r="C1224" s="27"/>
      <c r="D1224" s="27"/>
      <c r="E1224" s="27"/>
      <c r="F1224" s="26"/>
      <c r="G1224" s="28"/>
      <c r="H1224" s="31"/>
    </row>
    <row r="1225" spans="2:8">
      <c r="B1225" s="27"/>
      <c r="C1225" s="27"/>
      <c r="D1225" s="27"/>
      <c r="E1225" s="27"/>
      <c r="F1225" s="26"/>
      <c r="G1225" s="28"/>
      <c r="H1225" s="31"/>
    </row>
    <row r="1226" spans="2:8">
      <c r="B1226" s="27"/>
      <c r="C1226" s="27"/>
      <c r="D1226" s="27"/>
      <c r="E1226" s="27"/>
      <c r="F1226" s="26"/>
      <c r="G1226" s="28"/>
      <c r="H1226" s="31"/>
    </row>
    <row r="1227" spans="2:8">
      <c r="B1227" s="27"/>
      <c r="C1227" s="27"/>
      <c r="D1227" s="27"/>
      <c r="E1227" s="27"/>
      <c r="F1227" s="26"/>
      <c r="G1227" s="28"/>
      <c r="H1227" s="31"/>
    </row>
    <row r="1228" spans="2:8">
      <c r="B1228" s="27"/>
      <c r="C1228" s="27"/>
      <c r="D1228" s="27"/>
      <c r="E1228" s="27"/>
      <c r="F1228" s="26"/>
      <c r="G1228" s="28"/>
      <c r="H1228" s="31"/>
    </row>
    <row r="1229" spans="2:8">
      <c r="B1229" s="27"/>
      <c r="C1229" s="27"/>
      <c r="D1229" s="27"/>
      <c r="E1229" s="27"/>
      <c r="F1229" s="26"/>
      <c r="G1229" s="28"/>
      <c r="H1229" s="31"/>
    </row>
    <row r="1230" spans="2:8">
      <c r="B1230" s="27"/>
      <c r="C1230" s="27"/>
      <c r="D1230" s="27"/>
      <c r="E1230" s="27"/>
      <c r="F1230" s="26"/>
      <c r="G1230" s="28"/>
      <c r="H1230" s="31"/>
    </row>
    <row r="1231" spans="2:8">
      <c r="B1231" s="27"/>
      <c r="C1231" s="27"/>
      <c r="D1231" s="27"/>
      <c r="E1231" s="27"/>
      <c r="F1231" s="26"/>
      <c r="G1231" s="28"/>
      <c r="H1231" s="31"/>
    </row>
    <row r="1232" spans="2:8">
      <c r="B1232" s="27"/>
      <c r="C1232" s="27"/>
      <c r="D1232" s="27"/>
      <c r="E1232" s="27"/>
      <c r="F1232" s="26"/>
      <c r="G1232" s="28"/>
      <c r="H1232" s="31"/>
    </row>
    <row r="1233" spans="2:8">
      <c r="B1233" s="27"/>
      <c r="C1233" s="27"/>
      <c r="D1233" s="27"/>
      <c r="E1233" s="27"/>
      <c r="F1233" s="26"/>
      <c r="G1233" s="28"/>
      <c r="H1233" s="31"/>
    </row>
    <row r="1234" spans="2:8">
      <c r="B1234" s="27"/>
      <c r="C1234" s="27"/>
      <c r="D1234" s="27"/>
      <c r="E1234" s="27"/>
      <c r="F1234" s="26"/>
      <c r="G1234" s="28"/>
      <c r="H1234" s="31"/>
    </row>
    <row r="1235" spans="2:8">
      <c r="B1235" s="27"/>
      <c r="C1235" s="27"/>
      <c r="D1235" s="27"/>
      <c r="E1235" s="27"/>
      <c r="F1235" s="26"/>
      <c r="G1235" s="28"/>
      <c r="H1235" s="31"/>
    </row>
    <row r="1236" spans="2:8">
      <c r="B1236" s="27"/>
      <c r="C1236" s="27"/>
      <c r="D1236" s="27"/>
      <c r="E1236" s="27"/>
      <c r="F1236" s="26"/>
      <c r="G1236" s="28"/>
      <c r="H1236" s="31"/>
    </row>
    <row r="1237" spans="2:8">
      <c r="B1237" s="27"/>
      <c r="C1237" s="27"/>
      <c r="D1237" s="27"/>
      <c r="E1237" s="27"/>
      <c r="F1237" s="26"/>
      <c r="G1237" s="28"/>
      <c r="H1237" s="31"/>
    </row>
    <row r="1238" spans="2:8">
      <c r="B1238" s="27"/>
      <c r="C1238" s="27"/>
      <c r="D1238" s="27"/>
      <c r="E1238" s="27"/>
      <c r="F1238" s="26"/>
      <c r="G1238" s="28"/>
      <c r="H1238" s="31"/>
    </row>
    <row r="1239" spans="2:8">
      <c r="B1239" s="27"/>
      <c r="C1239" s="27"/>
      <c r="D1239" s="27"/>
      <c r="E1239" s="27"/>
      <c r="F1239" s="26"/>
      <c r="G1239" s="28"/>
      <c r="H1239" s="31"/>
    </row>
    <row r="1240" spans="2:8">
      <c r="B1240" s="27"/>
      <c r="C1240" s="27"/>
      <c r="D1240" s="27"/>
      <c r="E1240" s="27"/>
      <c r="F1240" s="26"/>
      <c r="G1240" s="28"/>
      <c r="H1240" s="31"/>
    </row>
    <row r="1241" spans="2:8">
      <c r="B1241" s="27"/>
      <c r="C1241" s="27"/>
      <c r="D1241" s="27"/>
      <c r="E1241" s="27"/>
      <c r="F1241" s="26"/>
      <c r="G1241" s="28"/>
      <c r="H1241" s="31"/>
    </row>
    <row r="1242" spans="2:8">
      <c r="B1242" s="27"/>
      <c r="C1242" s="27"/>
      <c r="D1242" s="27"/>
      <c r="E1242" s="27"/>
      <c r="F1242" s="26"/>
      <c r="G1242" s="28"/>
      <c r="H1242" s="31"/>
    </row>
    <row r="1243" spans="2:8">
      <c r="B1243" s="27"/>
      <c r="C1243" s="27"/>
      <c r="D1243" s="27"/>
      <c r="E1243" s="27"/>
      <c r="F1243" s="26"/>
      <c r="G1243" s="28"/>
      <c r="H1243" s="31"/>
    </row>
    <row r="1244" spans="2:8">
      <c r="B1244" s="27"/>
      <c r="C1244" s="27"/>
      <c r="D1244" s="27"/>
      <c r="E1244" s="27"/>
      <c r="F1244" s="26"/>
      <c r="G1244" s="28"/>
      <c r="H1244" s="31"/>
    </row>
    <row r="1245" spans="2:8">
      <c r="B1245" s="27"/>
      <c r="C1245" s="27"/>
      <c r="D1245" s="27"/>
      <c r="E1245" s="27"/>
      <c r="F1245" s="26"/>
      <c r="G1245" s="28"/>
      <c r="H1245" s="31"/>
    </row>
    <row r="1246" spans="2:8">
      <c r="B1246" s="27"/>
      <c r="C1246" s="27"/>
      <c r="D1246" s="27"/>
      <c r="E1246" s="27"/>
      <c r="F1246" s="26"/>
      <c r="G1246" s="28"/>
      <c r="H1246" s="31"/>
    </row>
    <row r="1247" spans="2:8">
      <c r="B1247" s="27"/>
      <c r="C1247" s="27"/>
      <c r="D1247" s="27"/>
      <c r="E1247" s="27"/>
      <c r="F1247" s="26"/>
      <c r="G1247" s="28"/>
      <c r="H1247" s="31"/>
    </row>
    <row r="1248" spans="2:8">
      <c r="B1248" s="27"/>
      <c r="C1248" s="27"/>
      <c r="D1248" s="27"/>
      <c r="E1248" s="27"/>
      <c r="F1248" s="26"/>
      <c r="G1248" s="28"/>
      <c r="H1248" s="31"/>
    </row>
    <row r="1249" spans="2:8">
      <c r="B1249" s="27"/>
      <c r="C1249" s="27"/>
      <c r="D1249" s="27"/>
      <c r="E1249" s="27"/>
      <c r="F1249" s="26"/>
      <c r="G1249" s="28"/>
      <c r="H1249" s="31"/>
    </row>
    <row r="1250" spans="2:8">
      <c r="B1250" s="27"/>
      <c r="C1250" s="27"/>
      <c r="D1250" s="27"/>
      <c r="E1250" s="27"/>
      <c r="F1250" s="26"/>
      <c r="G1250" s="28"/>
      <c r="H1250" s="31"/>
    </row>
    <row r="1251" spans="2:8">
      <c r="B1251" s="27"/>
      <c r="C1251" s="27"/>
      <c r="D1251" s="27"/>
      <c r="E1251" s="27"/>
      <c r="F1251" s="26"/>
      <c r="G1251" s="28"/>
      <c r="H1251" s="31"/>
    </row>
    <row r="1252" spans="2:8">
      <c r="B1252" s="27"/>
      <c r="C1252" s="27"/>
      <c r="D1252" s="27"/>
      <c r="E1252" s="27"/>
      <c r="F1252" s="26"/>
      <c r="G1252" s="28"/>
      <c r="H1252" s="31"/>
    </row>
    <row r="1253" spans="2:8">
      <c r="B1253" s="27"/>
      <c r="C1253" s="27"/>
      <c r="D1253" s="27"/>
      <c r="E1253" s="27"/>
      <c r="F1253" s="26"/>
      <c r="G1253" s="28"/>
      <c r="H1253" s="31"/>
    </row>
    <row r="1254" spans="2:8">
      <c r="B1254" s="27"/>
      <c r="C1254" s="27"/>
      <c r="D1254" s="27"/>
      <c r="E1254" s="27"/>
      <c r="F1254" s="26"/>
      <c r="G1254" s="28"/>
      <c r="H1254" s="31"/>
    </row>
    <row r="1255" spans="2:8">
      <c r="B1255" s="27"/>
      <c r="C1255" s="27"/>
      <c r="D1255" s="27"/>
      <c r="E1255" s="27"/>
      <c r="F1255" s="26"/>
      <c r="G1255" s="28"/>
      <c r="H1255" s="31"/>
    </row>
    <row r="1256" spans="2:8">
      <c r="B1256" s="27"/>
      <c r="C1256" s="27"/>
      <c r="D1256" s="27"/>
      <c r="E1256" s="27"/>
      <c r="F1256" s="26"/>
      <c r="G1256" s="28"/>
      <c r="H1256" s="31"/>
    </row>
    <row r="1257" spans="2:8">
      <c r="B1257" s="27"/>
      <c r="C1257" s="27"/>
      <c r="D1257" s="27"/>
      <c r="E1257" s="27"/>
      <c r="F1257" s="26"/>
      <c r="G1257" s="28"/>
      <c r="H1257" s="31"/>
    </row>
    <row r="1258" spans="2:8">
      <c r="B1258" s="27"/>
      <c r="C1258" s="27"/>
      <c r="D1258" s="27"/>
      <c r="E1258" s="27"/>
      <c r="F1258" s="26"/>
      <c r="G1258" s="28"/>
      <c r="H1258" s="31"/>
    </row>
    <row r="1259" spans="2:8">
      <c r="B1259" s="27"/>
      <c r="C1259" s="27"/>
      <c r="D1259" s="27"/>
      <c r="E1259" s="27"/>
      <c r="F1259" s="26"/>
      <c r="G1259" s="28"/>
      <c r="H1259" s="31"/>
    </row>
    <row r="1260" spans="2:8">
      <c r="B1260" s="27"/>
      <c r="C1260" s="27"/>
      <c r="D1260" s="27"/>
      <c r="E1260" s="27"/>
      <c r="F1260" s="26"/>
      <c r="G1260" s="28"/>
      <c r="H1260" s="31"/>
    </row>
    <row r="1261" spans="2:8">
      <c r="B1261" s="27"/>
      <c r="C1261" s="27"/>
      <c r="D1261" s="27"/>
      <c r="E1261" s="27"/>
      <c r="F1261" s="26"/>
      <c r="G1261" s="28"/>
      <c r="H1261" s="31"/>
    </row>
    <row r="1262" spans="2:8">
      <c r="B1262" s="27"/>
      <c r="C1262" s="27"/>
      <c r="D1262" s="27"/>
      <c r="E1262" s="27"/>
      <c r="F1262" s="26"/>
      <c r="G1262" s="28"/>
      <c r="H1262" s="31"/>
    </row>
    <row r="1263" spans="2:8">
      <c r="B1263" s="27"/>
      <c r="C1263" s="27"/>
      <c r="D1263" s="27"/>
      <c r="E1263" s="27"/>
      <c r="F1263" s="26"/>
      <c r="G1263" s="28"/>
      <c r="H1263" s="31"/>
    </row>
    <row r="1264" spans="2:8">
      <c r="B1264" s="27"/>
      <c r="C1264" s="27"/>
      <c r="D1264" s="27"/>
      <c r="E1264" s="27"/>
      <c r="F1264" s="26"/>
      <c r="G1264" s="28"/>
      <c r="H1264" s="31"/>
    </row>
    <row r="1265" spans="2:8">
      <c r="B1265" s="27"/>
      <c r="C1265" s="27"/>
      <c r="D1265" s="27"/>
      <c r="E1265" s="27"/>
      <c r="F1265" s="26"/>
      <c r="G1265" s="28"/>
      <c r="H1265" s="31"/>
    </row>
    <row r="1266" spans="2:8">
      <c r="B1266" s="27"/>
      <c r="C1266" s="27"/>
      <c r="D1266" s="27"/>
      <c r="E1266" s="27"/>
      <c r="F1266" s="26"/>
      <c r="G1266" s="28"/>
      <c r="H1266" s="31"/>
    </row>
    <row r="1267" spans="2:8">
      <c r="B1267" s="27"/>
      <c r="C1267" s="27"/>
      <c r="D1267" s="27"/>
      <c r="E1267" s="27"/>
      <c r="F1267" s="26"/>
      <c r="G1267" s="28"/>
      <c r="H1267" s="31"/>
    </row>
    <row r="1268" spans="2:8">
      <c r="B1268" s="27"/>
      <c r="C1268" s="27"/>
      <c r="D1268" s="27"/>
      <c r="E1268" s="27"/>
      <c r="F1268" s="26"/>
      <c r="G1268" s="28"/>
      <c r="H1268" s="31"/>
    </row>
    <row r="1269" spans="2:8">
      <c r="B1269" s="27"/>
      <c r="C1269" s="27"/>
      <c r="D1269" s="27"/>
      <c r="E1269" s="27"/>
      <c r="F1269" s="26"/>
      <c r="G1269" s="28"/>
      <c r="H1269" s="31"/>
    </row>
    <row r="1270" spans="2:8">
      <c r="B1270" s="27"/>
      <c r="C1270" s="27"/>
      <c r="D1270" s="27"/>
      <c r="E1270" s="27"/>
      <c r="F1270" s="26"/>
      <c r="G1270" s="28"/>
      <c r="H1270" s="31"/>
    </row>
    <row r="1271" spans="2:8">
      <c r="B1271" s="27"/>
      <c r="C1271" s="27"/>
      <c r="D1271" s="27"/>
      <c r="E1271" s="27"/>
      <c r="F1271" s="26"/>
      <c r="G1271" s="28"/>
      <c r="H1271" s="31"/>
    </row>
    <row r="1272" spans="2:8">
      <c r="B1272" s="27"/>
      <c r="C1272" s="27"/>
      <c r="D1272" s="27"/>
      <c r="E1272" s="27"/>
      <c r="F1272" s="26"/>
      <c r="G1272" s="28"/>
      <c r="H1272" s="31"/>
    </row>
    <row r="1273" spans="2:8">
      <c r="B1273" s="27"/>
      <c r="C1273" s="27"/>
      <c r="D1273" s="27"/>
      <c r="E1273" s="27"/>
      <c r="F1273" s="26"/>
      <c r="G1273" s="28"/>
      <c r="H1273" s="31"/>
    </row>
    <row r="1274" spans="2:8">
      <c r="B1274" s="27"/>
      <c r="C1274" s="27"/>
      <c r="D1274" s="27"/>
      <c r="E1274" s="27"/>
      <c r="F1274" s="26"/>
      <c r="G1274" s="28"/>
      <c r="H1274" s="31"/>
    </row>
    <row r="1275" spans="2:8">
      <c r="B1275" s="27"/>
      <c r="C1275" s="27"/>
      <c r="D1275" s="27"/>
      <c r="E1275" s="27"/>
      <c r="F1275" s="26"/>
      <c r="G1275" s="28"/>
      <c r="H1275" s="31"/>
    </row>
    <row r="1276" spans="2:8">
      <c r="B1276" s="27"/>
      <c r="C1276" s="27"/>
      <c r="D1276" s="27"/>
      <c r="E1276" s="27"/>
      <c r="F1276" s="26"/>
      <c r="G1276" s="28"/>
      <c r="H1276" s="31"/>
    </row>
    <row r="1277" spans="2:8">
      <c r="B1277" s="27"/>
      <c r="C1277" s="27"/>
      <c r="D1277" s="27"/>
      <c r="E1277" s="27"/>
      <c r="F1277" s="26"/>
      <c r="G1277" s="28"/>
      <c r="H1277" s="31"/>
    </row>
    <row r="1278" spans="2:8">
      <c r="B1278" s="27"/>
      <c r="C1278" s="27"/>
      <c r="D1278" s="27"/>
      <c r="E1278" s="27"/>
      <c r="F1278" s="26"/>
      <c r="G1278" s="28"/>
      <c r="H1278" s="31"/>
    </row>
    <row r="1279" spans="2:8">
      <c r="B1279" s="27"/>
      <c r="C1279" s="27"/>
      <c r="D1279" s="27"/>
      <c r="E1279" s="27"/>
      <c r="F1279" s="26"/>
      <c r="G1279" s="28"/>
      <c r="H1279" s="31"/>
    </row>
    <row r="1280" spans="2:8">
      <c r="B1280" s="27"/>
      <c r="C1280" s="27"/>
      <c r="D1280" s="27"/>
      <c r="E1280" s="27"/>
      <c r="F1280" s="26"/>
      <c r="G1280" s="28"/>
      <c r="H1280" s="31"/>
    </row>
    <row r="1281" spans="2:8">
      <c r="B1281" s="27"/>
      <c r="C1281" s="27"/>
      <c r="D1281" s="27"/>
      <c r="E1281" s="27"/>
      <c r="F1281" s="26"/>
      <c r="G1281" s="28"/>
      <c r="H1281" s="31"/>
    </row>
    <row r="1282" spans="2:8">
      <c r="B1282" s="27"/>
      <c r="C1282" s="27"/>
      <c r="D1282" s="27"/>
      <c r="E1282" s="27"/>
      <c r="F1282" s="26"/>
      <c r="G1282" s="28"/>
      <c r="H1282" s="31"/>
    </row>
    <row r="1283" spans="2:8">
      <c r="B1283" s="27"/>
      <c r="C1283" s="27"/>
      <c r="D1283" s="27"/>
      <c r="E1283" s="27"/>
      <c r="F1283" s="26"/>
      <c r="G1283" s="28"/>
      <c r="H1283" s="31"/>
    </row>
    <row r="1284" spans="2:8">
      <c r="B1284" s="27"/>
      <c r="C1284" s="27"/>
      <c r="D1284" s="27"/>
      <c r="E1284" s="27"/>
      <c r="F1284" s="26"/>
      <c r="G1284" s="28"/>
      <c r="H1284" s="31"/>
    </row>
    <row r="1285" spans="2:8">
      <c r="B1285" s="27"/>
      <c r="C1285" s="27"/>
      <c r="D1285" s="27"/>
      <c r="E1285" s="27"/>
      <c r="F1285" s="26"/>
      <c r="G1285" s="28"/>
      <c r="H1285" s="31"/>
    </row>
    <row r="1286" spans="2:8">
      <c r="B1286" s="27"/>
      <c r="C1286" s="27"/>
      <c r="D1286" s="27"/>
      <c r="E1286" s="27"/>
      <c r="F1286" s="26"/>
      <c r="G1286" s="28"/>
      <c r="H1286" s="31"/>
    </row>
    <row r="1287" spans="2:8">
      <c r="B1287" s="27"/>
      <c r="C1287" s="27"/>
      <c r="D1287" s="27"/>
      <c r="E1287" s="27"/>
      <c r="F1287" s="26"/>
      <c r="G1287" s="28"/>
      <c r="H1287" s="31"/>
    </row>
    <row r="1288" spans="2:8">
      <c r="B1288" s="27"/>
      <c r="C1288" s="27"/>
      <c r="D1288" s="27"/>
      <c r="E1288" s="27"/>
      <c r="F1288" s="26"/>
      <c r="G1288" s="28"/>
      <c r="H1288" s="31"/>
    </row>
    <row r="1289" spans="2:8">
      <c r="B1289" s="27"/>
      <c r="C1289" s="27"/>
      <c r="D1289" s="27"/>
      <c r="E1289" s="27"/>
      <c r="F1289" s="26"/>
      <c r="G1289" s="28"/>
      <c r="H1289" s="31"/>
    </row>
    <row r="1290" spans="2:8">
      <c r="B1290" s="27"/>
      <c r="C1290" s="27"/>
      <c r="D1290" s="27"/>
      <c r="E1290" s="27"/>
      <c r="F1290" s="26"/>
      <c r="G1290" s="28"/>
      <c r="H1290" s="31"/>
    </row>
    <row r="1291" spans="2:8">
      <c r="B1291" s="27"/>
      <c r="C1291" s="27"/>
      <c r="D1291" s="27"/>
      <c r="E1291" s="27"/>
      <c r="F1291" s="26"/>
      <c r="G1291" s="28"/>
      <c r="H1291" s="31"/>
    </row>
    <row r="1292" spans="2:8">
      <c r="B1292" s="27"/>
      <c r="C1292" s="27"/>
      <c r="D1292" s="27"/>
      <c r="E1292" s="27"/>
      <c r="F1292" s="26"/>
      <c r="G1292" s="28"/>
      <c r="H1292" s="31"/>
    </row>
    <row r="1293" spans="2:8">
      <c r="B1293" s="27"/>
      <c r="C1293" s="27"/>
      <c r="D1293" s="27"/>
      <c r="E1293" s="27"/>
      <c r="F1293" s="26"/>
      <c r="G1293" s="28"/>
      <c r="H1293" s="31"/>
    </row>
    <row r="1294" spans="2:8">
      <c r="B1294" s="27"/>
      <c r="C1294" s="27"/>
      <c r="D1294" s="27"/>
      <c r="E1294" s="27"/>
      <c r="F1294" s="26"/>
      <c r="G1294" s="28"/>
      <c r="H1294" s="31"/>
    </row>
    <row r="1295" spans="2:8">
      <c r="B1295" s="27"/>
      <c r="C1295" s="27"/>
      <c r="D1295" s="27"/>
      <c r="E1295" s="27"/>
      <c r="F1295" s="26"/>
      <c r="G1295" s="28"/>
      <c r="H1295" s="31"/>
    </row>
    <row r="1296" spans="2:8">
      <c r="B1296" s="27"/>
      <c r="C1296" s="27"/>
      <c r="D1296" s="27"/>
      <c r="E1296" s="27"/>
      <c r="F1296" s="26"/>
      <c r="G1296" s="28"/>
      <c r="H1296" s="31"/>
    </row>
    <row r="1297" spans="2:8">
      <c r="B1297" s="27"/>
      <c r="C1297" s="27"/>
      <c r="D1297" s="27"/>
      <c r="E1297" s="27"/>
      <c r="F1297" s="26"/>
      <c r="G1297" s="28"/>
      <c r="H1297" s="31"/>
    </row>
    <row r="1298" spans="2:8">
      <c r="B1298" s="27"/>
      <c r="C1298" s="27"/>
      <c r="D1298" s="27"/>
      <c r="E1298" s="27"/>
      <c r="F1298" s="26"/>
      <c r="G1298" s="28"/>
      <c r="H1298" s="31"/>
    </row>
    <row r="1299" spans="2:8">
      <c r="B1299" s="27"/>
      <c r="C1299" s="27"/>
      <c r="D1299" s="27"/>
      <c r="E1299" s="27"/>
      <c r="F1299" s="26"/>
      <c r="G1299" s="28"/>
      <c r="H1299" s="31"/>
    </row>
    <row r="1300" spans="2:8">
      <c r="B1300" s="27"/>
      <c r="C1300" s="27"/>
      <c r="D1300" s="27"/>
      <c r="E1300" s="27"/>
      <c r="F1300" s="26"/>
      <c r="G1300" s="28"/>
      <c r="H1300" s="31"/>
    </row>
    <row r="1301" spans="2:8">
      <c r="B1301" s="27"/>
      <c r="C1301" s="27"/>
      <c r="D1301" s="27"/>
      <c r="E1301" s="27"/>
      <c r="F1301" s="26"/>
      <c r="G1301" s="28"/>
      <c r="H1301" s="31"/>
    </row>
    <row r="1302" spans="2:8">
      <c r="B1302" s="27"/>
      <c r="C1302" s="27"/>
      <c r="D1302" s="27"/>
      <c r="E1302" s="27"/>
      <c r="F1302" s="26"/>
      <c r="G1302" s="28"/>
      <c r="H1302" s="31"/>
    </row>
    <row r="1303" spans="2:8">
      <c r="B1303" s="27"/>
      <c r="C1303" s="27"/>
      <c r="D1303" s="27"/>
      <c r="E1303" s="27"/>
      <c r="F1303" s="26"/>
      <c r="G1303" s="28"/>
      <c r="H1303" s="31"/>
    </row>
    <row r="1304" spans="2:8">
      <c r="B1304" s="27"/>
      <c r="C1304" s="27"/>
      <c r="D1304" s="27"/>
      <c r="E1304" s="27"/>
      <c r="F1304" s="26"/>
      <c r="G1304" s="28"/>
      <c r="H1304" s="31"/>
    </row>
    <row r="1305" spans="2:8">
      <c r="B1305" s="27"/>
      <c r="C1305" s="27"/>
      <c r="D1305" s="27"/>
      <c r="E1305" s="27"/>
      <c r="F1305" s="26"/>
      <c r="G1305" s="28"/>
      <c r="H1305" s="31"/>
    </row>
    <row r="1306" spans="2:8">
      <c r="B1306" s="27"/>
      <c r="C1306" s="27"/>
      <c r="D1306" s="27"/>
      <c r="E1306" s="27"/>
      <c r="F1306" s="26"/>
      <c r="G1306" s="28"/>
      <c r="H1306" s="31"/>
    </row>
    <row r="1307" spans="2:8">
      <c r="B1307" s="27"/>
      <c r="C1307" s="27"/>
      <c r="D1307" s="27"/>
      <c r="E1307" s="27"/>
      <c r="F1307" s="26"/>
      <c r="G1307" s="28"/>
      <c r="H1307" s="31"/>
    </row>
    <row r="1308" spans="2:8">
      <c r="B1308" s="27"/>
      <c r="C1308" s="27"/>
      <c r="D1308" s="27"/>
      <c r="E1308" s="27"/>
      <c r="F1308" s="26"/>
      <c r="G1308" s="28"/>
      <c r="H1308" s="31"/>
    </row>
    <row r="1309" spans="2:8">
      <c r="B1309" s="27"/>
      <c r="C1309" s="27"/>
      <c r="D1309" s="27"/>
      <c r="E1309" s="27"/>
      <c r="F1309" s="26"/>
      <c r="G1309" s="28"/>
      <c r="H1309" s="31"/>
    </row>
    <row r="1310" spans="2:8">
      <c r="B1310" s="27"/>
      <c r="C1310" s="27"/>
      <c r="D1310" s="27"/>
      <c r="E1310" s="27"/>
      <c r="F1310" s="26"/>
      <c r="G1310" s="28"/>
      <c r="H1310" s="31"/>
    </row>
    <row r="1311" spans="2:8">
      <c r="B1311" s="27"/>
      <c r="C1311" s="27"/>
      <c r="D1311" s="27"/>
      <c r="E1311" s="27"/>
      <c r="F1311" s="26"/>
      <c r="G1311" s="28"/>
      <c r="H1311" s="31"/>
    </row>
    <row r="1312" spans="2:8">
      <c r="B1312" s="27"/>
      <c r="C1312" s="27"/>
      <c r="D1312" s="27"/>
      <c r="E1312" s="27"/>
      <c r="F1312" s="26"/>
      <c r="G1312" s="28"/>
      <c r="H1312" s="31"/>
    </row>
    <row r="1313" spans="2:8">
      <c r="B1313" s="27"/>
      <c r="C1313" s="27"/>
      <c r="D1313" s="27"/>
      <c r="E1313" s="27"/>
      <c r="F1313" s="26"/>
      <c r="G1313" s="28"/>
      <c r="H1313" s="31"/>
    </row>
    <row r="1314" spans="2:8">
      <c r="B1314" s="27"/>
      <c r="C1314" s="27"/>
      <c r="D1314" s="27"/>
      <c r="E1314" s="27"/>
      <c r="F1314" s="26"/>
      <c r="G1314" s="28"/>
      <c r="H1314" s="31"/>
    </row>
    <row r="1315" spans="2:8">
      <c r="B1315" s="27"/>
      <c r="C1315" s="27"/>
      <c r="D1315" s="27"/>
      <c r="E1315" s="27"/>
      <c r="F1315" s="26"/>
      <c r="G1315" s="28"/>
      <c r="H1315" s="31"/>
    </row>
    <row r="1316" spans="2:8">
      <c r="B1316" s="27"/>
      <c r="C1316" s="27"/>
      <c r="D1316" s="27"/>
      <c r="E1316" s="27"/>
      <c r="F1316" s="26"/>
      <c r="G1316" s="28"/>
      <c r="H1316" s="31"/>
    </row>
    <row r="1317" spans="2:8">
      <c r="B1317" s="27"/>
      <c r="C1317" s="27"/>
      <c r="D1317" s="27"/>
      <c r="E1317" s="27"/>
      <c r="F1317" s="26"/>
      <c r="G1317" s="28"/>
      <c r="H1317" s="31"/>
    </row>
    <row r="1318" spans="2:8">
      <c r="B1318" s="27"/>
      <c r="C1318" s="27"/>
      <c r="D1318" s="27"/>
      <c r="E1318" s="27"/>
      <c r="F1318" s="26"/>
      <c r="G1318" s="28"/>
      <c r="H1318" s="31"/>
    </row>
    <row r="1319" spans="2:8">
      <c r="B1319" s="27"/>
      <c r="C1319" s="27"/>
      <c r="D1319" s="27"/>
      <c r="E1319" s="27"/>
      <c r="F1319" s="26"/>
      <c r="G1319" s="28"/>
      <c r="H1319" s="31"/>
    </row>
    <row r="1320" spans="2:8">
      <c r="B1320" s="27"/>
      <c r="C1320" s="27"/>
      <c r="D1320" s="27"/>
      <c r="E1320" s="27"/>
      <c r="F1320" s="26"/>
      <c r="G1320" s="28"/>
      <c r="H1320" s="31"/>
    </row>
    <row r="1321" spans="2:8">
      <c r="B1321" s="27"/>
      <c r="C1321" s="27"/>
      <c r="D1321" s="27"/>
      <c r="E1321" s="27"/>
      <c r="F1321" s="26"/>
      <c r="G1321" s="28"/>
      <c r="H1321" s="31"/>
    </row>
    <row r="1322" spans="2:8">
      <c r="B1322" s="27"/>
      <c r="C1322" s="27"/>
      <c r="D1322" s="27"/>
      <c r="E1322" s="27"/>
      <c r="F1322" s="26"/>
      <c r="G1322" s="28"/>
      <c r="H1322" s="31"/>
    </row>
    <row r="1323" spans="2:8">
      <c r="B1323" s="27"/>
      <c r="C1323" s="27"/>
      <c r="D1323" s="27"/>
      <c r="E1323" s="27"/>
      <c r="F1323" s="26"/>
      <c r="G1323" s="28"/>
      <c r="H1323" s="31"/>
    </row>
    <row r="1324" spans="2:8">
      <c r="B1324" s="27"/>
      <c r="C1324" s="27"/>
      <c r="D1324" s="27"/>
      <c r="E1324" s="27"/>
      <c r="F1324" s="26"/>
      <c r="G1324" s="28"/>
      <c r="H1324" s="31"/>
    </row>
    <row r="1325" spans="2:8">
      <c r="B1325" s="27"/>
      <c r="C1325" s="27"/>
      <c r="D1325" s="27"/>
      <c r="E1325" s="27"/>
      <c r="F1325" s="26"/>
      <c r="G1325" s="28"/>
      <c r="H1325" s="31"/>
    </row>
    <row r="1326" spans="2:8">
      <c r="B1326" s="27"/>
      <c r="C1326" s="27"/>
      <c r="D1326" s="27"/>
      <c r="E1326" s="27"/>
      <c r="F1326" s="26"/>
      <c r="G1326" s="28"/>
      <c r="H1326" s="31"/>
    </row>
    <row r="1327" spans="2:8">
      <c r="B1327" s="27"/>
      <c r="C1327" s="27"/>
      <c r="D1327" s="27"/>
      <c r="E1327" s="27"/>
      <c r="F1327" s="26"/>
      <c r="G1327" s="28"/>
      <c r="H1327" s="31"/>
    </row>
    <row r="1328" spans="2:8">
      <c r="B1328" s="27"/>
      <c r="C1328" s="27"/>
      <c r="D1328" s="27"/>
      <c r="E1328" s="27"/>
      <c r="F1328" s="26"/>
      <c r="G1328" s="28"/>
      <c r="H1328" s="31"/>
    </row>
    <row r="1329" spans="2:8">
      <c r="B1329" s="27"/>
      <c r="C1329" s="27"/>
      <c r="D1329" s="27"/>
      <c r="E1329" s="27"/>
      <c r="F1329" s="26"/>
      <c r="G1329" s="28"/>
      <c r="H1329" s="31"/>
    </row>
    <row r="1330" spans="2:8">
      <c r="B1330" s="27"/>
      <c r="C1330" s="27"/>
      <c r="D1330" s="27"/>
      <c r="E1330" s="27"/>
      <c r="F1330" s="26"/>
      <c r="G1330" s="28"/>
      <c r="H1330" s="31"/>
    </row>
    <row r="1331" spans="2:8">
      <c r="B1331" s="27"/>
      <c r="C1331" s="27"/>
      <c r="D1331" s="27"/>
      <c r="E1331" s="27"/>
      <c r="F1331" s="26"/>
      <c r="G1331" s="28"/>
      <c r="H1331" s="31"/>
    </row>
    <row r="1332" spans="2:8">
      <c r="B1332" s="27"/>
      <c r="C1332" s="27"/>
      <c r="D1332" s="27"/>
      <c r="E1332" s="27"/>
      <c r="F1332" s="26"/>
      <c r="G1332" s="28"/>
      <c r="H1332" s="31"/>
    </row>
    <row r="1333" spans="2:8">
      <c r="B1333" s="27"/>
      <c r="C1333" s="27"/>
      <c r="D1333" s="27"/>
      <c r="E1333" s="27"/>
      <c r="F1333" s="26"/>
      <c r="G1333" s="28"/>
      <c r="H1333" s="31"/>
    </row>
    <row r="1334" spans="2:8">
      <c r="B1334" s="27"/>
      <c r="C1334" s="27"/>
      <c r="D1334" s="27"/>
      <c r="E1334" s="27"/>
      <c r="F1334" s="26"/>
      <c r="G1334" s="28"/>
      <c r="H1334" s="31"/>
    </row>
    <row r="1335" spans="2:8">
      <c r="B1335" s="27"/>
      <c r="C1335" s="27"/>
      <c r="D1335" s="27"/>
      <c r="E1335" s="27"/>
      <c r="F1335" s="26"/>
      <c r="G1335" s="28"/>
      <c r="H1335" s="31"/>
    </row>
    <row r="1336" spans="2:8">
      <c r="B1336" s="27"/>
      <c r="C1336" s="27"/>
      <c r="D1336" s="27"/>
      <c r="E1336" s="27"/>
      <c r="F1336" s="26"/>
      <c r="G1336" s="28"/>
      <c r="H1336" s="31"/>
    </row>
    <row r="1337" spans="2:8">
      <c r="B1337" s="27"/>
      <c r="C1337" s="27"/>
      <c r="D1337" s="27"/>
      <c r="E1337" s="27"/>
      <c r="F1337" s="26"/>
      <c r="G1337" s="28"/>
      <c r="H1337" s="31"/>
    </row>
    <row r="1338" spans="2:8">
      <c r="B1338" s="27"/>
      <c r="C1338" s="27"/>
      <c r="D1338" s="27"/>
      <c r="E1338" s="27"/>
      <c r="F1338" s="26"/>
      <c r="G1338" s="28"/>
      <c r="H1338" s="31"/>
    </row>
    <row r="1339" spans="2:8">
      <c r="B1339" s="27"/>
      <c r="C1339" s="27"/>
      <c r="D1339" s="27"/>
      <c r="E1339" s="27"/>
      <c r="F1339" s="26"/>
      <c r="G1339" s="28"/>
      <c r="H1339" s="31"/>
    </row>
    <row r="1340" spans="2:8">
      <c r="B1340" s="27"/>
      <c r="C1340" s="27"/>
      <c r="D1340" s="27"/>
      <c r="E1340" s="27"/>
      <c r="F1340" s="26"/>
      <c r="G1340" s="28"/>
      <c r="H1340" s="31"/>
    </row>
    <row r="1341" spans="2:8">
      <c r="B1341" s="27"/>
      <c r="C1341" s="27"/>
      <c r="D1341" s="27"/>
      <c r="E1341" s="27"/>
      <c r="F1341" s="26"/>
      <c r="G1341" s="28"/>
      <c r="H1341" s="31"/>
    </row>
    <row r="1342" spans="2:8">
      <c r="B1342" s="27"/>
      <c r="C1342" s="27"/>
      <c r="D1342" s="27"/>
      <c r="E1342" s="27"/>
      <c r="F1342" s="26"/>
      <c r="G1342" s="28"/>
      <c r="H1342" s="31"/>
    </row>
    <row r="1343" spans="2:8">
      <c r="B1343" s="27"/>
      <c r="C1343" s="27"/>
      <c r="D1343" s="27"/>
      <c r="E1343" s="27"/>
      <c r="F1343" s="26"/>
      <c r="G1343" s="28"/>
      <c r="H1343" s="31"/>
    </row>
    <row r="1344" spans="2:8">
      <c r="B1344" s="27"/>
      <c r="C1344" s="27"/>
      <c r="D1344" s="27"/>
      <c r="E1344" s="27"/>
      <c r="F1344" s="26"/>
      <c r="G1344" s="28"/>
      <c r="H1344" s="31"/>
    </row>
    <row r="1345" spans="2:8">
      <c r="B1345" s="27"/>
      <c r="C1345" s="27"/>
      <c r="D1345" s="27"/>
      <c r="E1345" s="27"/>
      <c r="F1345" s="26"/>
      <c r="G1345" s="28"/>
      <c r="H1345" s="31"/>
    </row>
    <row r="1346" spans="2:8">
      <c r="B1346" s="27"/>
      <c r="C1346" s="27"/>
      <c r="D1346" s="27"/>
      <c r="E1346" s="27"/>
      <c r="F1346" s="26"/>
      <c r="G1346" s="28"/>
      <c r="H1346" s="31"/>
    </row>
    <row r="1347" spans="2:8">
      <c r="B1347" s="27"/>
      <c r="C1347" s="27"/>
      <c r="D1347" s="27"/>
      <c r="E1347" s="27"/>
      <c r="F1347" s="26"/>
      <c r="G1347" s="28"/>
      <c r="H1347" s="31"/>
    </row>
    <row r="1348" spans="2:8">
      <c r="B1348" s="27"/>
      <c r="C1348" s="27"/>
      <c r="D1348" s="27"/>
      <c r="E1348" s="27"/>
      <c r="F1348" s="26"/>
      <c r="G1348" s="28"/>
      <c r="H1348" s="31"/>
    </row>
    <row r="1349" spans="2:8">
      <c r="B1349" s="27"/>
      <c r="C1349" s="27"/>
      <c r="D1349" s="27"/>
      <c r="E1349" s="27"/>
      <c r="F1349" s="26"/>
      <c r="G1349" s="28"/>
      <c r="H1349" s="31"/>
    </row>
    <row r="1350" spans="2:8">
      <c r="B1350" s="27"/>
      <c r="C1350" s="27"/>
      <c r="D1350" s="27"/>
      <c r="E1350" s="27"/>
      <c r="F1350" s="26"/>
      <c r="G1350" s="28"/>
      <c r="H1350" s="31"/>
    </row>
    <row r="1351" spans="2:8">
      <c r="B1351" s="27"/>
      <c r="C1351" s="27"/>
      <c r="D1351" s="27"/>
      <c r="E1351" s="27"/>
      <c r="F1351" s="26"/>
      <c r="G1351" s="28"/>
      <c r="H1351" s="31"/>
    </row>
    <row r="1352" spans="2:8">
      <c r="B1352" s="27"/>
      <c r="C1352" s="27"/>
      <c r="D1352" s="27"/>
      <c r="E1352" s="27"/>
      <c r="F1352" s="26"/>
      <c r="G1352" s="28"/>
      <c r="H1352" s="31"/>
    </row>
    <row r="1353" spans="2:8">
      <c r="B1353" s="27"/>
      <c r="C1353" s="27"/>
      <c r="D1353" s="27"/>
      <c r="E1353" s="27"/>
      <c r="F1353" s="26"/>
      <c r="G1353" s="28"/>
      <c r="H1353" s="31"/>
    </row>
    <row r="1354" spans="2:8">
      <c r="B1354" s="27"/>
      <c r="C1354" s="27"/>
      <c r="D1354" s="27"/>
      <c r="E1354" s="27"/>
      <c r="F1354" s="26"/>
      <c r="G1354" s="28"/>
      <c r="H1354" s="31"/>
    </row>
    <row r="1355" spans="2:8">
      <c r="B1355" s="27"/>
      <c r="C1355" s="27"/>
      <c r="D1355" s="27"/>
      <c r="E1355" s="27"/>
      <c r="F1355" s="26"/>
      <c r="G1355" s="28"/>
      <c r="H1355" s="31"/>
    </row>
    <row r="1356" spans="2:8">
      <c r="B1356" s="27"/>
      <c r="C1356" s="27"/>
      <c r="D1356" s="27"/>
      <c r="E1356" s="27"/>
      <c r="F1356" s="26"/>
      <c r="G1356" s="28"/>
      <c r="H1356" s="31"/>
    </row>
    <row r="1357" spans="2:8">
      <c r="B1357" s="27"/>
      <c r="C1357" s="27"/>
      <c r="D1357" s="27"/>
      <c r="E1357" s="27"/>
      <c r="F1357" s="26"/>
      <c r="G1357" s="28"/>
      <c r="H1357" s="31"/>
    </row>
    <row r="1358" spans="2:8">
      <c r="B1358" s="27"/>
      <c r="C1358" s="27"/>
      <c r="D1358" s="27"/>
      <c r="E1358" s="27"/>
      <c r="F1358" s="26"/>
      <c r="G1358" s="28"/>
      <c r="H1358" s="31"/>
    </row>
    <row r="1359" spans="2:8">
      <c r="B1359" s="27"/>
      <c r="C1359" s="27"/>
      <c r="D1359" s="27"/>
      <c r="E1359" s="27"/>
      <c r="F1359" s="26"/>
      <c r="G1359" s="28"/>
      <c r="H1359" s="31"/>
    </row>
    <row r="1360" spans="2:8">
      <c r="B1360" s="27"/>
      <c r="C1360" s="27"/>
      <c r="D1360" s="27"/>
      <c r="E1360" s="27"/>
      <c r="F1360" s="26"/>
      <c r="G1360" s="28"/>
      <c r="H1360" s="31"/>
    </row>
    <row r="1361" spans="2:8">
      <c r="B1361" s="27"/>
      <c r="C1361" s="27"/>
      <c r="D1361" s="27"/>
      <c r="E1361" s="27"/>
      <c r="F1361" s="26"/>
      <c r="G1361" s="28"/>
      <c r="H1361" s="31"/>
    </row>
    <row r="1362" spans="2:8">
      <c r="B1362" s="27"/>
      <c r="C1362" s="27"/>
      <c r="D1362" s="27"/>
      <c r="E1362" s="27"/>
      <c r="F1362" s="26"/>
      <c r="G1362" s="28"/>
      <c r="H1362" s="31"/>
    </row>
    <row r="1363" spans="2:8">
      <c r="B1363" s="27"/>
      <c r="C1363" s="27"/>
      <c r="D1363" s="27"/>
      <c r="E1363" s="27"/>
      <c r="F1363" s="26"/>
      <c r="G1363" s="28"/>
      <c r="H1363" s="31"/>
    </row>
    <row r="1364" spans="2:8">
      <c r="B1364" s="27"/>
      <c r="C1364" s="27"/>
      <c r="D1364" s="27"/>
      <c r="E1364" s="27"/>
      <c r="F1364" s="26"/>
      <c r="G1364" s="28"/>
      <c r="H1364" s="31"/>
    </row>
    <row r="1365" spans="2:8">
      <c r="B1365" s="27"/>
      <c r="C1365" s="27"/>
      <c r="D1365" s="27"/>
      <c r="E1365" s="27"/>
      <c r="F1365" s="26"/>
      <c r="G1365" s="28"/>
      <c r="H1365" s="31"/>
    </row>
    <row r="1366" spans="2:8">
      <c r="B1366" s="27"/>
      <c r="C1366" s="27"/>
      <c r="D1366" s="27"/>
      <c r="E1366" s="27"/>
      <c r="F1366" s="26"/>
      <c r="G1366" s="28"/>
      <c r="H1366" s="31"/>
    </row>
    <row r="1367" spans="2:8">
      <c r="B1367" s="27"/>
      <c r="C1367" s="27"/>
      <c r="D1367" s="27"/>
      <c r="E1367" s="27"/>
      <c r="F1367" s="26"/>
      <c r="G1367" s="28"/>
      <c r="H1367" s="31"/>
    </row>
    <row r="1368" spans="2:8">
      <c r="B1368" s="27"/>
      <c r="C1368" s="27"/>
      <c r="D1368" s="27"/>
      <c r="E1368" s="27"/>
      <c r="F1368" s="26"/>
      <c r="G1368" s="28"/>
      <c r="H1368" s="31"/>
    </row>
    <row r="1369" spans="2:8">
      <c r="B1369" s="27"/>
      <c r="C1369" s="27"/>
      <c r="D1369" s="27"/>
      <c r="E1369" s="27"/>
      <c r="F1369" s="26"/>
      <c r="G1369" s="28"/>
      <c r="H1369" s="31"/>
    </row>
    <row r="1370" spans="2:8">
      <c r="B1370" s="27"/>
      <c r="C1370" s="27"/>
      <c r="D1370" s="27"/>
      <c r="E1370" s="27"/>
      <c r="F1370" s="26"/>
      <c r="G1370" s="28"/>
      <c r="H1370" s="31"/>
    </row>
    <row r="1371" spans="2:8">
      <c r="B1371" s="27"/>
      <c r="C1371" s="27"/>
      <c r="D1371" s="27"/>
      <c r="E1371" s="27"/>
      <c r="F1371" s="26"/>
      <c r="G1371" s="28"/>
      <c r="H1371" s="31"/>
    </row>
    <row r="1372" spans="2:8">
      <c r="B1372" s="27"/>
      <c r="C1372" s="27"/>
      <c r="D1372" s="27"/>
      <c r="E1372" s="27"/>
      <c r="F1372" s="26"/>
      <c r="G1372" s="28"/>
      <c r="H1372" s="31"/>
    </row>
    <row r="1373" spans="2:8">
      <c r="B1373" s="27"/>
      <c r="C1373" s="27"/>
      <c r="D1373" s="27"/>
      <c r="E1373" s="27"/>
      <c r="F1373" s="26"/>
      <c r="G1373" s="28"/>
      <c r="H1373" s="31"/>
    </row>
    <row r="1374" spans="2:8">
      <c r="B1374" s="27"/>
      <c r="C1374" s="27"/>
      <c r="D1374" s="27"/>
      <c r="E1374" s="27"/>
      <c r="F1374" s="26"/>
      <c r="G1374" s="28"/>
      <c r="H1374" s="31"/>
    </row>
    <row r="1375" spans="2:8">
      <c r="B1375" s="27"/>
      <c r="C1375" s="27"/>
      <c r="D1375" s="27"/>
      <c r="E1375" s="27"/>
      <c r="F1375" s="26"/>
      <c r="G1375" s="28"/>
      <c r="H1375" s="31"/>
    </row>
    <row r="1376" spans="2:8">
      <c r="B1376" s="27"/>
      <c r="C1376" s="27"/>
      <c r="D1376" s="27"/>
      <c r="E1376" s="27"/>
      <c r="F1376" s="26"/>
      <c r="G1376" s="28"/>
      <c r="H1376" s="31"/>
    </row>
    <row r="1377" spans="2:8">
      <c r="B1377" s="27"/>
      <c r="C1377" s="27"/>
      <c r="D1377" s="27"/>
      <c r="E1377" s="27"/>
      <c r="F1377" s="26"/>
      <c r="G1377" s="28"/>
      <c r="H1377" s="31"/>
    </row>
    <row r="1378" spans="2:8">
      <c r="B1378" s="27"/>
      <c r="C1378" s="27"/>
      <c r="D1378" s="27"/>
      <c r="E1378" s="27"/>
      <c r="F1378" s="26"/>
      <c r="G1378" s="28"/>
      <c r="H1378" s="31"/>
    </row>
    <row r="1379" spans="2:8">
      <c r="B1379" s="27"/>
      <c r="C1379" s="27"/>
      <c r="D1379" s="27"/>
      <c r="E1379" s="27"/>
      <c r="F1379" s="26"/>
      <c r="G1379" s="28"/>
      <c r="H1379" s="31"/>
    </row>
    <row r="1380" spans="2:8">
      <c r="B1380" s="27"/>
      <c r="C1380" s="27"/>
      <c r="D1380" s="27"/>
      <c r="E1380" s="27"/>
      <c r="F1380" s="26"/>
      <c r="G1380" s="28"/>
      <c r="H1380" s="31"/>
    </row>
    <row r="1381" spans="2:8">
      <c r="B1381" s="27"/>
      <c r="C1381" s="27"/>
      <c r="D1381" s="27"/>
      <c r="E1381" s="27"/>
      <c r="F1381" s="26"/>
      <c r="G1381" s="28"/>
      <c r="H1381" s="31"/>
    </row>
    <row r="1382" spans="2:8">
      <c r="B1382" s="27"/>
      <c r="C1382" s="27"/>
      <c r="D1382" s="27"/>
      <c r="E1382" s="27"/>
      <c r="F1382" s="26"/>
      <c r="G1382" s="28"/>
      <c r="H1382" s="31"/>
    </row>
    <row r="1383" spans="2:8">
      <c r="B1383" s="27"/>
      <c r="C1383" s="27"/>
      <c r="D1383" s="27"/>
      <c r="E1383" s="27"/>
      <c r="F1383" s="26"/>
      <c r="G1383" s="28"/>
      <c r="H1383" s="31"/>
    </row>
    <row r="1384" spans="2:8">
      <c r="B1384" s="27"/>
      <c r="C1384" s="27"/>
      <c r="D1384" s="27"/>
      <c r="E1384" s="27"/>
      <c r="F1384" s="26"/>
      <c r="G1384" s="28"/>
      <c r="H1384" s="31"/>
    </row>
    <row r="1385" spans="2:8">
      <c r="B1385" s="27"/>
      <c r="C1385" s="27"/>
      <c r="D1385" s="27"/>
      <c r="E1385" s="27"/>
      <c r="F1385" s="26"/>
      <c r="G1385" s="28"/>
      <c r="H1385" s="31"/>
    </row>
    <row r="1386" spans="2:8">
      <c r="B1386" s="27"/>
      <c r="C1386" s="27"/>
      <c r="D1386" s="27"/>
      <c r="E1386" s="27"/>
      <c r="F1386" s="26"/>
      <c r="G1386" s="28"/>
      <c r="H1386" s="31"/>
    </row>
    <row r="1387" spans="2:8">
      <c r="B1387" s="27"/>
      <c r="C1387" s="27"/>
      <c r="D1387" s="27"/>
      <c r="E1387" s="27"/>
      <c r="F1387" s="26"/>
      <c r="G1387" s="28"/>
      <c r="H1387" s="31"/>
    </row>
    <row r="1388" spans="2:8">
      <c r="B1388" s="27"/>
      <c r="C1388" s="27"/>
      <c r="D1388" s="27"/>
      <c r="E1388" s="27"/>
      <c r="F1388" s="26"/>
      <c r="G1388" s="28"/>
      <c r="H1388" s="31"/>
    </row>
    <row r="1389" spans="2:8">
      <c r="B1389" s="27"/>
      <c r="C1389" s="27"/>
      <c r="D1389" s="27"/>
      <c r="E1389" s="27"/>
      <c r="F1389" s="26"/>
      <c r="G1389" s="28"/>
      <c r="H1389" s="31"/>
    </row>
    <row r="1390" spans="2:8">
      <c r="B1390" s="27"/>
      <c r="C1390" s="27"/>
      <c r="D1390" s="27"/>
      <c r="E1390" s="27"/>
      <c r="F1390" s="26"/>
      <c r="G1390" s="28"/>
      <c r="H1390" s="31"/>
    </row>
    <row r="1391" spans="2:8">
      <c r="B1391" s="27"/>
      <c r="C1391" s="27"/>
      <c r="D1391" s="27"/>
      <c r="E1391" s="27"/>
      <c r="F1391" s="26"/>
      <c r="G1391" s="28"/>
      <c r="H1391" s="31"/>
    </row>
    <row r="1392" spans="2:8">
      <c r="B1392" s="27"/>
      <c r="C1392" s="27"/>
      <c r="D1392" s="27"/>
      <c r="E1392" s="27"/>
      <c r="F1392" s="26"/>
      <c r="G1392" s="28"/>
      <c r="H1392" s="31"/>
    </row>
    <row r="1393" spans="2:8">
      <c r="B1393" s="27"/>
      <c r="C1393" s="27"/>
      <c r="D1393" s="27"/>
      <c r="E1393" s="27"/>
      <c r="F1393" s="26"/>
      <c r="G1393" s="28"/>
      <c r="H1393" s="31"/>
    </row>
    <row r="1394" spans="2:8">
      <c r="B1394" s="27"/>
      <c r="C1394" s="27"/>
      <c r="D1394" s="27"/>
      <c r="E1394" s="27"/>
      <c r="F1394" s="26"/>
      <c r="G1394" s="28"/>
      <c r="H1394" s="31"/>
    </row>
    <row r="1395" spans="2:8">
      <c r="B1395" s="27"/>
      <c r="C1395" s="27"/>
      <c r="D1395" s="27"/>
      <c r="E1395" s="27"/>
      <c r="F1395" s="26"/>
      <c r="G1395" s="28"/>
      <c r="H1395" s="31"/>
    </row>
    <row r="1396" spans="2:8">
      <c r="B1396" s="27"/>
      <c r="C1396" s="27"/>
      <c r="D1396" s="27"/>
      <c r="E1396" s="27"/>
      <c r="F1396" s="26"/>
      <c r="G1396" s="28"/>
      <c r="H1396" s="31"/>
    </row>
    <row r="1397" spans="2:8">
      <c r="B1397" s="27"/>
      <c r="C1397" s="27"/>
      <c r="D1397" s="27"/>
      <c r="E1397" s="27"/>
      <c r="F1397" s="26"/>
      <c r="G1397" s="28"/>
      <c r="H1397" s="31"/>
    </row>
    <row r="1398" spans="2:8">
      <c r="B1398" s="27"/>
      <c r="C1398" s="27"/>
      <c r="D1398" s="27"/>
      <c r="E1398" s="27"/>
      <c r="F1398" s="26"/>
      <c r="G1398" s="28"/>
      <c r="H1398" s="31"/>
    </row>
    <row r="1399" spans="2:8">
      <c r="B1399" s="27"/>
      <c r="C1399" s="27"/>
      <c r="D1399" s="27"/>
      <c r="E1399" s="27"/>
      <c r="F1399" s="26"/>
      <c r="G1399" s="28"/>
      <c r="H1399" s="31"/>
    </row>
    <row r="1400" spans="2:8">
      <c r="B1400" s="27"/>
      <c r="C1400" s="27"/>
      <c r="D1400" s="27"/>
      <c r="E1400" s="27"/>
      <c r="F1400" s="26"/>
      <c r="G1400" s="28"/>
      <c r="H1400" s="31"/>
    </row>
    <row r="1401" spans="2:8">
      <c r="B1401" s="27"/>
      <c r="C1401" s="27"/>
      <c r="D1401" s="27"/>
      <c r="E1401" s="27"/>
      <c r="F1401" s="26"/>
      <c r="G1401" s="28"/>
      <c r="H1401" s="31"/>
    </row>
    <row r="1402" spans="2:8">
      <c r="B1402" s="27"/>
      <c r="C1402" s="27"/>
      <c r="D1402" s="27"/>
      <c r="E1402" s="27"/>
      <c r="F1402" s="26"/>
      <c r="G1402" s="28"/>
      <c r="H1402" s="31"/>
    </row>
    <row r="1403" spans="2:8">
      <c r="B1403" s="27"/>
      <c r="C1403" s="27"/>
      <c r="D1403" s="27"/>
      <c r="E1403" s="27"/>
      <c r="F1403" s="26"/>
      <c r="G1403" s="28"/>
      <c r="H1403" s="31"/>
    </row>
    <row r="1404" spans="2:8">
      <c r="B1404" s="27"/>
      <c r="C1404" s="27"/>
      <c r="D1404" s="27"/>
      <c r="E1404" s="27"/>
      <c r="F1404" s="26"/>
      <c r="G1404" s="28"/>
      <c r="H1404" s="31"/>
    </row>
    <row r="1405" spans="2:8">
      <c r="B1405" s="27"/>
      <c r="C1405" s="27"/>
      <c r="D1405" s="27"/>
      <c r="E1405" s="27"/>
      <c r="F1405" s="26"/>
      <c r="G1405" s="28"/>
      <c r="H1405" s="31"/>
    </row>
    <row r="1406" spans="2:8">
      <c r="B1406" s="27"/>
      <c r="C1406" s="27"/>
      <c r="D1406" s="27"/>
      <c r="E1406" s="27"/>
      <c r="F1406" s="26"/>
      <c r="G1406" s="28"/>
      <c r="H1406" s="31"/>
    </row>
    <row r="1407" spans="2:8">
      <c r="B1407" s="27"/>
      <c r="C1407" s="27"/>
      <c r="D1407" s="27"/>
      <c r="E1407" s="27"/>
      <c r="F1407" s="26"/>
      <c r="G1407" s="28"/>
      <c r="H1407" s="31"/>
    </row>
    <row r="1408" spans="2:8">
      <c r="B1408" s="27"/>
      <c r="C1408" s="27"/>
      <c r="D1408" s="27"/>
      <c r="E1408" s="27"/>
      <c r="F1408" s="26"/>
      <c r="G1408" s="28"/>
      <c r="H1408" s="31"/>
    </row>
    <row r="1409" spans="2:8">
      <c r="B1409" s="27"/>
      <c r="C1409" s="27"/>
      <c r="D1409" s="27"/>
      <c r="E1409" s="27"/>
      <c r="F1409" s="26"/>
      <c r="G1409" s="28"/>
      <c r="H1409" s="31"/>
    </row>
    <row r="1410" spans="2:8">
      <c r="B1410" s="27"/>
      <c r="C1410" s="27"/>
      <c r="D1410" s="27"/>
      <c r="E1410" s="27"/>
      <c r="F1410" s="26"/>
      <c r="G1410" s="28"/>
      <c r="H1410" s="31"/>
    </row>
    <row r="1411" spans="2:8">
      <c r="B1411" s="27"/>
      <c r="C1411" s="27"/>
      <c r="D1411" s="27"/>
      <c r="E1411" s="27"/>
      <c r="F1411" s="26"/>
      <c r="G1411" s="28"/>
      <c r="H1411" s="31"/>
    </row>
    <row r="1412" spans="2:8">
      <c r="B1412" s="27"/>
      <c r="C1412" s="27"/>
      <c r="D1412" s="27"/>
      <c r="E1412" s="27"/>
      <c r="F1412" s="26"/>
      <c r="G1412" s="28"/>
      <c r="H1412" s="31"/>
    </row>
    <row r="1413" spans="2:8">
      <c r="B1413" s="27"/>
      <c r="C1413" s="27"/>
      <c r="D1413" s="27"/>
      <c r="E1413" s="27"/>
      <c r="F1413" s="26"/>
      <c r="G1413" s="28"/>
      <c r="H1413" s="31"/>
    </row>
    <row r="1414" spans="2:8">
      <c r="B1414" s="27"/>
      <c r="C1414" s="27"/>
      <c r="D1414" s="27"/>
      <c r="E1414" s="27"/>
      <c r="F1414" s="26"/>
      <c r="G1414" s="28"/>
      <c r="H1414" s="31"/>
    </row>
    <row r="1415" spans="2:8">
      <c r="B1415" s="27"/>
      <c r="C1415" s="27"/>
      <c r="D1415" s="27"/>
      <c r="E1415" s="27"/>
      <c r="F1415" s="26"/>
      <c r="G1415" s="28"/>
      <c r="H1415" s="31"/>
    </row>
    <row r="1416" spans="2:8">
      <c r="B1416" s="27"/>
      <c r="C1416" s="27"/>
      <c r="D1416" s="27"/>
      <c r="E1416" s="27"/>
      <c r="F1416" s="26"/>
      <c r="G1416" s="28"/>
      <c r="H1416" s="31"/>
    </row>
    <row r="1417" spans="2:8">
      <c r="B1417" s="27"/>
      <c r="C1417" s="27"/>
      <c r="D1417" s="27"/>
      <c r="E1417" s="27"/>
      <c r="F1417" s="26"/>
      <c r="G1417" s="28"/>
      <c r="H1417" s="31"/>
    </row>
    <row r="1418" spans="2:8">
      <c r="B1418" s="27"/>
      <c r="C1418" s="27"/>
      <c r="D1418" s="27"/>
      <c r="E1418" s="27"/>
      <c r="F1418" s="26"/>
      <c r="G1418" s="28"/>
      <c r="H1418" s="31"/>
    </row>
    <row r="1419" spans="2:8">
      <c r="B1419" s="27"/>
      <c r="C1419" s="27"/>
      <c r="D1419" s="27"/>
      <c r="E1419" s="27"/>
      <c r="F1419" s="26"/>
      <c r="G1419" s="28"/>
      <c r="H1419" s="31"/>
    </row>
    <row r="1420" spans="2:8">
      <c r="B1420" s="27"/>
      <c r="C1420" s="27"/>
      <c r="D1420" s="27"/>
      <c r="E1420" s="27"/>
      <c r="F1420" s="26"/>
      <c r="G1420" s="28"/>
      <c r="H1420" s="31"/>
    </row>
    <row r="1421" spans="2:8">
      <c r="B1421" s="27"/>
      <c r="C1421" s="27"/>
      <c r="D1421" s="27"/>
      <c r="E1421" s="27"/>
      <c r="F1421" s="26"/>
      <c r="G1421" s="28"/>
      <c r="H1421" s="31"/>
    </row>
    <row r="1422" spans="2:8">
      <c r="B1422" s="27"/>
      <c r="C1422" s="27"/>
      <c r="D1422" s="27"/>
      <c r="E1422" s="27"/>
      <c r="F1422" s="26"/>
      <c r="G1422" s="28"/>
      <c r="H1422" s="31"/>
    </row>
    <row r="1423" spans="2:8">
      <c r="B1423" s="27"/>
      <c r="C1423" s="27"/>
      <c r="D1423" s="27"/>
      <c r="E1423" s="27"/>
      <c r="F1423" s="26"/>
      <c r="G1423" s="28"/>
      <c r="H1423" s="31"/>
    </row>
    <row r="1424" spans="2:8">
      <c r="B1424" s="27"/>
      <c r="C1424" s="27"/>
      <c r="D1424" s="27"/>
      <c r="E1424" s="27"/>
      <c r="F1424" s="26"/>
      <c r="G1424" s="28"/>
      <c r="H1424" s="31"/>
    </row>
    <row r="1425" spans="2:8">
      <c r="B1425" s="27"/>
      <c r="C1425" s="27"/>
      <c r="D1425" s="27"/>
      <c r="E1425" s="27"/>
      <c r="F1425" s="26"/>
      <c r="G1425" s="28"/>
      <c r="H1425" s="31"/>
    </row>
    <row r="1426" spans="2:8">
      <c r="B1426" s="27"/>
      <c r="C1426" s="27"/>
      <c r="D1426" s="27"/>
      <c r="E1426" s="27"/>
      <c r="F1426" s="26"/>
      <c r="G1426" s="28"/>
      <c r="H1426" s="31"/>
    </row>
    <row r="1427" spans="2:8">
      <c r="B1427" s="27"/>
      <c r="C1427" s="27"/>
      <c r="D1427" s="27"/>
      <c r="E1427" s="27"/>
      <c r="F1427" s="26"/>
      <c r="G1427" s="28"/>
      <c r="H1427" s="31"/>
    </row>
    <row r="1428" spans="2:8">
      <c r="B1428" s="27"/>
      <c r="C1428" s="27"/>
      <c r="D1428" s="27"/>
      <c r="E1428" s="27"/>
      <c r="F1428" s="26"/>
      <c r="G1428" s="28"/>
      <c r="H1428" s="31"/>
    </row>
    <row r="1429" spans="2:8">
      <c r="B1429" s="27"/>
      <c r="C1429" s="27"/>
      <c r="D1429" s="27"/>
      <c r="E1429" s="27"/>
      <c r="F1429" s="26"/>
      <c r="G1429" s="28"/>
      <c r="H1429" s="31"/>
    </row>
    <row r="1430" spans="2:8">
      <c r="B1430" s="27"/>
      <c r="C1430" s="27"/>
      <c r="D1430" s="27"/>
      <c r="E1430" s="27"/>
      <c r="F1430" s="26"/>
      <c r="G1430" s="28"/>
      <c r="H1430" s="31"/>
    </row>
    <row r="1431" spans="2:8">
      <c r="B1431" s="27"/>
      <c r="C1431" s="27"/>
      <c r="D1431" s="27"/>
      <c r="E1431" s="27"/>
      <c r="F1431" s="26"/>
      <c r="G1431" s="28"/>
      <c r="H1431" s="31"/>
    </row>
    <row r="1432" spans="2:8">
      <c r="B1432" s="27"/>
      <c r="C1432" s="27"/>
      <c r="D1432" s="27"/>
      <c r="E1432" s="27"/>
      <c r="F1432" s="26"/>
      <c r="G1432" s="28"/>
      <c r="H1432" s="31"/>
    </row>
    <row r="1433" spans="2:8">
      <c r="B1433" s="27"/>
      <c r="C1433" s="27"/>
      <c r="D1433" s="27"/>
      <c r="E1433" s="27"/>
      <c r="F1433" s="26"/>
      <c r="G1433" s="28"/>
      <c r="H1433" s="31"/>
    </row>
    <row r="1434" spans="2:8">
      <c r="B1434" s="27"/>
      <c r="C1434" s="27"/>
      <c r="D1434" s="27"/>
      <c r="E1434" s="27"/>
      <c r="F1434" s="26"/>
      <c r="G1434" s="28"/>
      <c r="H1434" s="31"/>
    </row>
    <row r="1435" spans="2:8">
      <c r="B1435" s="27"/>
      <c r="C1435" s="27"/>
      <c r="D1435" s="27"/>
      <c r="E1435" s="27"/>
      <c r="F1435" s="26"/>
      <c r="G1435" s="28"/>
      <c r="H1435" s="31"/>
    </row>
    <row r="1436" spans="2:8">
      <c r="B1436" s="27"/>
      <c r="C1436" s="27"/>
      <c r="D1436" s="27"/>
      <c r="E1436" s="27"/>
      <c r="F1436" s="26"/>
      <c r="G1436" s="28"/>
      <c r="H1436" s="31"/>
    </row>
    <row r="1437" spans="2:8">
      <c r="B1437" s="27"/>
      <c r="C1437" s="27"/>
      <c r="D1437" s="27"/>
      <c r="E1437" s="27"/>
      <c r="F1437" s="26"/>
      <c r="G1437" s="28"/>
      <c r="H1437" s="31"/>
    </row>
    <row r="1438" spans="2:8">
      <c r="B1438" s="27"/>
      <c r="C1438" s="27"/>
      <c r="D1438" s="27"/>
      <c r="E1438" s="27"/>
      <c r="F1438" s="26"/>
      <c r="G1438" s="28"/>
      <c r="H1438" s="31"/>
    </row>
    <row r="1439" spans="2:8">
      <c r="B1439" s="27"/>
      <c r="C1439" s="27"/>
      <c r="D1439" s="27"/>
      <c r="E1439" s="27"/>
      <c r="F1439" s="26"/>
      <c r="G1439" s="28"/>
      <c r="H1439" s="31"/>
    </row>
    <row r="1440" spans="2:8">
      <c r="B1440" s="27"/>
      <c r="C1440" s="27"/>
      <c r="D1440" s="27"/>
      <c r="E1440" s="27"/>
      <c r="F1440" s="26"/>
      <c r="G1440" s="28"/>
      <c r="H1440" s="31"/>
    </row>
    <row r="1441" spans="2:8">
      <c r="B1441" s="27"/>
      <c r="C1441" s="27"/>
      <c r="D1441" s="27"/>
      <c r="E1441" s="27"/>
      <c r="F1441" s="26"/>
      <c r="G1441" s="28"/>
      <c r="H1441" s="31"/>
    </row>
    <row r="1442" spans="2:8">
      <c r="B1442" s="27"/>
      <c r="C1442" s="27"/>
      <c r="D1442" s="27"/>
      <c r="E1442" s="27"/>
      <c r="F1442" s="26"/>
      <c r="G1442" s="28"/>
      <c r="H1442" s="31"/>
    </row>
    <row r="1443" spans="2:8">
      <c r="B1443" s="27"/>
      <c r="C1443" s="27"/>
      <c r="D1443" s="27"/>
      <c r="E1443" s="27"/>
      <c r="F1443" s="26"/>
      <c r="G1443" s="28"/>
      <c r="H1443" s="31"/>
    </row>
    <row r="1444" spans="2:8">
      <c r="B1444" s="27"/>
      <c r="C1444" s="27"/>
      <c r="D1444" s="27"/>
      <c r="E1444" s="27"/>
      <c r="F1444" s="26"/>
      <c r="G1444" s="28"/>
      <c r="H1444" s="31"/>
    </row>
    <row r="1445" spans="2:8">
      <c r="B1445" s="27"/>
      <c r="C1445" s="27"/>
      <c r="D1445" s="27"/>
      <c r="E1445" s="27"/>
      <c r="F1445" s="26"/>
      <c r="G1445" s="28"/>
      <c r="H1445" s="31"/>
    </row>
    <row r="1446" spans="2:8">
      <c r="B1446" s="27"/>
      <c r="C1446" s="27"/>
      <c r="D1446" s="27"/>
      <c r="E1446" s="27"/>
      <c r="F1446" s="26"/>
      <c r="G1446" s="28"/>
      <c r="H1446" s="31"/>
    </row>
    <row r="1447" spans="2:8">
      <c r="B1447" s="27"/>
      <c r="C1447" s="27"/>
      <c r="D1447" s="27"/>
      <c r="E1447" s="27"/>
      <c r="F1447" s="26"/>
      <c r="G1447" s="28"/>
      <c r="H1447" s="31"/>
    </row>
    <row r="1448" spans="2:8">
      <c r="B1448" s="27"/>
      <c r="C1448" s="27"/>
      <c r="D1448" s="27"/>
      <c r="E1448" s="27"/>
      <c r="F1448" s="26"/>
      <c r="G1448" s="28"/>
      <c r="H1448" s="31"/>
    </row>
    <row r="1449" spans="2:8">
      <c r="B1449" s="27"/>
      <c r="C1449" s="27"/>
      <c r="D1449" s="27"/>
      <c r="E1449" s="27"/>
      <c r="F1449" s="26"/>
      <c r="G1449" s="28"/>
      <c r="H1449" s="31"/>
    </row>
    <row r="1450" spans="2:8">
      <c r="B1450" s="27"/>
      <c r="C1450" s="27"/>
      <c r="D1450" s="27"/>
      <c r="E1450" s="27"/>
      <c r="F1450" s="26"/>
      <c r="G1450" s="28"/>
      <c r="H1450" s="31"/>
    </row>
    <row r="1451" spans="2:8">
      <c r="B1451" s="27"/>
      <c r="C1451" s="27"/>
      <c r="D1451" s="27"/>
      <c r="E1451" s="27"/>
      <c r="F1451" s="26"/>
      <c r="G1451" s="28"/>
      <c r="H1451" s="31"/>
    </row>
    <row r="1452" spans="2:8">
      <c r="B1452" s="27"/>
      <c r="C1452" s="27"/>
      <c r="D1452" s="27"/>
      <c r="E1452" s="27"/>
      <c r="F1452" s="26"/>
      <c r="G1452" s="28"/>
      <c r="H1452" s="31"/>
    </row>
    <row r="1453" spans="2:8">
      <c r="B1453" s="27"/>
      <c r="C1453" s="27"/>
      <c r="D1453" s="27"/>
      <c r="E1453" s="27"/>
      <c r="F1453" s="26"/>
      <c r="G1453" s="28"/>
      <c r="H1453" s="31"/>
    </row>
    <row r="1454" spans="2:8">
      <c r="B1454" s="27"/>
      <c r="C1454" s="27"/>
      <c r="D1454" s="27"/>
      <c r="E1454" s="27"/>
      <c r="F1454" s="26"/>
      <c r="G1454" s="28"/>
      <c r="H1454" s="31"/>
    </row>
    <row r="1455" spans="2:8">
      <c r="B1455" s="27"/>
      <c r="C1455" s="27"/>
      <c r="D1455" s="27"/>
      <c r="E1455" s="27"/>
      <c r="F1455" s="26"/>
      <c r="G1455" s="28"/>
      <c r="H1455" s="31"/>
    </row>
    <row r="1456" spans="2:8">
      <c r="B1456" s="27"/>
      <c r="C1456" s="27"/>
      <c r="D1456" s="27"/>
      <c r="E1456" s="27"/>
      <c r="F1456" s="26"/>
      <c r="G1456" s="28"/>
      <c r="H1456" s="31"/>
    </row>
    <row r="1457" spans="2:8">
      <c r="B1457" s="27"/>
      <c r="C1457" s="27"/>
      <c r="D1457" s="27"/>
      <c r="E1457" s="27"/>
      <c r="F1457" s="26"/>
      <c r="G1457" s="28"/>
      <c r="H1457" s="31"/>
    </row>
    <row r="1458" spans="2:8">
      <c r="B1458" s="27"/>
      <c r="C1458" s="27"/>
      <c r="D1458" s="27"/>
      <c r="E1458" s="27"/>
      <c r="F1458" s="26"/>
      <c r="G1458" s="28"/>
      <c r="H1458" s="31"/>
    </row>
    <row r="1459" spans="2:8">
      <c r="B1459" s="27"/>
      <c r="C1459" s="27"/>
      <c r="D1459" s="27"/>
      <c r="E1459" s="27"/>
      <c r="F1459" s="26"/>
      <c r="G1459" s="28"/>
      <c r="H1459" s="31"/>
    </row>
    <row r="1460" spans="2:8">
      <c r="B1460" s="27"/>
      <c r="C1460" s="27"/>
      <c r="D1460" s="27"/>
      <c r="E1460" s="27"/>
      <c r="F1460" s="26"/>
      <c r="G1460" s="28"/>
      <c r="H1460" s="31"/>
    </row>
    <row r="1461" spans="2:8">
      <c r="B1461" s="27"/>
      <c r="C1461" s="27"/>
      <c r="D1461" s="27"/>
      <c r="E1461" s="27"/>
      <c r="F1461" s="26"/>
      <c r="G1461" s="28"/>
      <c r="H1461" s="31"/>
    </row>
    <row r="1462" spans="2:8">
      <c r="B1462" s="27"/>
      <c r="C1462" s="27"/>
      <c r="D1462" s="27"/>
      <c r="E1462" s="27"/>
      <c r="F1462" s="26"/>
      <c r="G1462" s="28"/>
      <c r="H1462" s="31"/>
    </row>
    <row r="1463" spans="2:8">
      <c r="B1463" s="27"/>
      <c r="C1463" s="27"/>
      <c r="D1463" s="27"/>
      <c r="E1463" s="27"/>
      <c r="F1463" s="26"/>
      <c r="G1463" s="28"/>
      <c r="H1463" s="31"/>
    </row>
    <row r="1464" spans="2:8">
      <c r="B1464" s="27"/>
      <c r="C1464" s="27"/>
      <c r="D1464" s="27"/>
      <c r="E1464" s="27"/>
      <c r="F1464" s="26"/>
      <c r="G1464" s="28"/>
      <c r="H1464" s="31"/>
    </row>
    <row r="1465" spans="2:8">
      <c r="B1465" s="27"/>
      <c r="C1465" s="27"/>
      <c r="D1465" s="27"/>
      <c r="E1465" s="27"/>
      <c r="F1465" s="26"/>
      <c r="G1465" s="28"/>
      <c r="H1465" s="31"/>
    </row>
    <row r="1466" spans="2:8">
      <c r="B1466" s="27"/>
      <c r="C1466" s="27"/>
      <c r="D1466" s="27"/>
      <c r="E1466" s="27"/>
      <c r="F1466" s="26"/>
      <c r="G1466" s="28"/>
      <c r="H1466" s="31"/>
    </row>
    <row r="1467" spans="2:8">
      <c r="B1467" s="27"/>
      <c r="C1467" s="27"/>
      <c r="D1467" s="27"/>
      <c r="E1467" s="27"/>
      <c r="F1467" s="26"/>
      <c r="G1467" s="28"/>
      <c r="H1467" s="31"/>
    </row>
    <row r="1468" spans="2:8">
      <c r="B1468" s="27"/>
      <c r="C1468" s="27"/>
      <c r="D1468" s="27"/>
      <c r="E1468" s="27"/>
      <c r="F1468" s="26"/>
      <c r="G1468" s="28"/>
      <c r="H1468" s="31"/>
    </row>
    <row r="1469" spans="2:8">
      <c r="B1469" s="27"/>
      <c r="C1469" s="27"/>
      <c r="D1469" s="27"/>
      <c r="E1469" s="27"/>
      <c r="F1469" s="26"/>
      <c r="G1469" s="28"/>
      <c r="H1469" s="31"/>
    </row>
    <row r="1470" spans="2:8">
      <c r="B1470" s="27"/>
      <c r="C1470" s="27"/>
      <c r="D1470" s="27"/>
      <c r="E1470" s="27"/>
      <c r="F1470" s="26"/>
      <c r="G1470" s="28"/>
      <c r="H1470" s="31"/>
    </row>
    <row r="1471" spans="2:8">
      <c r="B1471" s="27"/>
      <c r="C1471" s="27"/>
      <c r="D1471" s="27"/>
      <c r="E1471" s="27"/>
      <c r="F1471" s="26"/>
      <c r="G1471" s="28"/>
      <c r="H1471" s="31"/>
    </row>
    <row r="1472" spans="2:8">
      <c r="B1472" s="27"/>
      <c r="C1472" s="27"/>
      <c r="D1472" s="27"/>
      <c r="E1472" s="27"/>
      <c r="F1472" s="26"/>
      <c r="G1472" s="28"/>
      <c r="H1472" s="31"/>
    </row>
    <row r="1473" spans="2:8">
      <c r="B1473" s="27"/>
      <c r="C1473" s="27"/>
      <c r="D1473" s="27"/>
      <c r="E1473" s="27"/>
      <c r="F1473" s="26"/>
      <c r="G1473" s="28"/>
      <c r="H1473" s="31"/>
    </row>
    <row r="1474" spans="2:8">
      <c r="B1474" s="27"/>
      <c r="C1474" s="27"/>
      <c r="D1474" s="27"/>
      <c r="E1474" s="27"/>
      <c r="F1474" s="26"/>
      <c r="G1474" s="28"/>
      <c r="H1474" s="31"/>
    </row>
    <row r="1475" spans="2:8">
      <c r="B1475" s="27"/>
      <c r="C1475" s="27"/>
      <c r="D1475" s="27"/>
      <c r="E1475" s="27"/>
      <c r="F1475" s="26"/>
      <c r="G1475" s="28"/>
      <c r="H1475" s="31"/>
    </row>
    <row r="1476" spans="2:8">
      <c r="B1476" s="27"/>
      <c r="C1476" s="27"/>
      <c r="D1476" s="27"/>
      <c r="E1476" s="27"/>
      <c r="F1476" s="26"/>
      <c r="G1476" s="28"/>
      <c r="H1476" s="31"/>
    </row>
    <row r="1477" spans="2:8">
      <c r="B1477" s="27"/>
      <c r="C1477" s="27"/>
      <c r="D1477" s="27"/>
      <c r="E1477" s="27"/>
      <c r="F1477" s="26"/>
      <c r="G1477" s="28"/>
      <c r="H1477" s="31"/>
    </row>
    <row r="1478" spans="2:8">
      <c r="B1478" s="27"/>
      <c r="C1478" s="27"/>
      <c r="D1478" s="27"/>
      <c r="E1478" s="27"/>
      <c r="F1478" s="26"/>
      <c r="G1478" s="28"/>
      <c r="H1478" s="31"/>
    </row>
    <row r="1479" spans="2:8">
      <c r="B1479" s="27"/>
      <c r="C1479" s="27"/>
      <c r="D1479" s="27"/>
      <c r="E1479" s="27"/>
      <c r="F1479" s="26"/>
      <c r="G1479" s="28"/>
      <c r="H1479" s="31"/>
    </row>
    <row r="1480" spans="2:8">
      <c r="B1480" s="27"/>
      <c r="C1480" s="27"/>
      <c r="D1480" s="27"/>
      <c r="E1480" s="27"/>
      <c r="F1480" s="26"/>
      <c r="G1480" s="28"/>
      <c r="H1480" s="31"/>
    </row>
    <row r="1481" spans="2:8">
      <c r="B1481" s="27"/>
      <c r="C1481" s="27"/>
      <c r="D1481" s="27"/>
      <c r="E1481" s="27"/>
      <c r="F1481" s="26"/>
      <c r="G1481" s="28"/>
      <c r="H1481" s="31"/>
    </row>
    <row r="1482" spans="2:8">
      <c r="B1482" s="27"/>
      <c r="C1482" s="27"/>
      <c r="D1482" s="27"/>
      <c r="E1482" s="27"/>
      <c r="F1482" s="26"/>
      <c r="G1482" s="28"/>
      <c r="H1482" s="31"/>
    </row>
    <row r="1483" spans="2:8">
      <c r="B1483" s="27"/>
      <c r="C1483" s="27"/>
      <c r="D1483" s="27"/>
      <c r="E1483" s="27"/>
      <c r="F1483" s="26"/>
      <c r="G1483" s="28"/>
      <c r="H1483" s="31"/>
    </row>
    <row r="1484" spans="2:8">
      <c r="B1484" s="27"/>
      <c r="C1484" s="27"/>
      <c r="D1484" s="27"/>
      <c r="E1484" s="27"/>
      <c r="F1484" s="26"/>
      <c r="G1484" s="28"/>
      <c r="H1484" s="31"/>
    </row>
    <row r="1485" spans="2:8">
      <c r="B1485" s="27"/>
      <c r="C1485" s="27"/>
      <c r="D1485" s="27"/>
      <c r="E1485" s="27"/>
      <c r="F1485" s="26"/>
      <c r="G1485" s="28"/>
      <c r="H1485" s="31"/>
    </row>
    <row r="1486" spans="2:8">
      <c r="B1486" s="27"/>
      <c r="C1486" s="27"/>
      <c r="D1486" s="27"/>
      <c r="E1486" s="27"/>
      <c r="F1486" s="26"/>
      <c r="G1486" s="28"/>
      <c r="H1486" s="31"/>
    </row>
    <row r="1487" spans="2:8">
      <c r="B1487" s="27"/>
      <c r="C1487" s="27"/>
      <c r="D1487" s="27"/>
      <c r="E1487" s="27"/>
      <c r="F1487" s="26"/>
      <c r="G1487" s="28"/>
      <c r="H1487" s="31"/>
    </row>
    <row r="1488" spans="2:8">
      <c r="B1488" s="27"/>
      <c r="C1488" s="27"/>
      <c r="D1488" s="27"/>
      <c r="E1488" s="27"/>
      <c r="F1488" s="26"/>
      <c r="G1488" s="28"/>
      <c r="H1488" s="31"/>
    </row>
    <row r="1489" spans="2:8">
      <c r="B1489" s="27"/>
      <c r="C1489" s="27"/>
      <c r="D1489" s="27"/>
      <c r="E1489" s="27"/>
      <c r="F1489" s="26"/>
      <c r="G1489" s="28"/>
      <c r="H1489" s="31"/>
    </row>
    <row r="1490" spans="2:8">
      <c r="B1490" s="27"/>
      <c r="C1490" s="27"/>
      <c r="D1490" s="27"/>
      <c r="E1490" s="27"/>
      <c r="F1490" s="26"/>
      <c r="G1490" s="28"/>
      <c r="H1490" s="31"/>
    </row>
    <row r="1491" spans="2:8">
      <c r="B1491" s="27"/>
      <c r="C1491" s="27"/>
      <c r="D1491" s="27"/>
      <c r="E1491" s="27"/>
      <c r="F1491" s="26"/>
      <c r="G1491" s="28"/>
      <c r="H1491" s="31"/>
    </row>
    <row r="1492" spans="2:8">
      <c r="B1492" s="27"/>
      <c r="C1492" s="27"/>
      <c r="D1492" s="27"/>
      <c r="E1492" s="27"/>
      <c r="F1492" s="26"/>
      <c r="G1492" s="28"/>
      <c r="H1492" s="31"/>
    </row>
    <row r="1493" spans="2:8">
      <c r="B1493" s="27"/>
      <c r="C1493" s="27"/>
      <c r="D1493" s="27"/>
      <c r="E1493" s="27"/>
      <c r="F1493" s="26"/>
      <c r="G1493" s="28"/>
      <c r="H1493" s="31"/>
    </row>
    <row r="1494" spans="2:8">
      <c r="B1494" s="27"/>
      <c r="C1494" s="27"/>
      <c r="D1494" s="27"/>
      <c r="E1494" s="27"/>
      <c r="F1494" s="26"/>
      <c r="G1494" s="28"/>
      <c r="H1494" s="31"/>
    </row>
    <row r="1495" spans="2:8">
      <c r="B1495" s="27"/>
      <c r="C1495" s="27"/>
      <c r="D1495" s="27"/>
      <c r="E1495" s="27"/>
      <c r="F1495" s="26"/>
      <c r="G1495" s="28"/>
      <c r="H1495" s="31"/>
    </row>
    <row r="1496" spans="2:8">
      <c r="B1496" s="27"/>
      <c r="C1496" s="27"/>
      <c r="D1496" s="27"/>
      <c r="E1496" s="27"/>
      <c r="F1496" s="26"/>
      <c r="G1496" s="28"/>
      <c r="H1496" s="31"/>
    </row>
    <row r="1497" spans="2:8">
      <c r="B1497" s="27"/>
      <c r="C1497" s="27"/>
      <c r="D1497" s="27"/>
      <c r="E1497" s="27"/>
      <c r="F1497" s="26"/>
      <c r="G1497" s="28"/>
      <c r="H1497" s="31"/>
    </row>
    <row r="1498" spans="2:8">
      <c r="B1498" s="27"/>
      <c r="C1498" s="27"/>
      <c r="D1498" s="27"/>
      <c r="E1498" s="27"/>
      <c r="F1498" s="26"/>
      <c r="G1498" s="28"/>
      <c r="H1498" s="31"/>
    </row>
    <row r="1499" spans="2:8">
      <c r="B1499" s="27"/>
      <c r="C1499" s="27"/>
      <c r="D1499" s="27"/>
      <c r="E1499" s="27"/>
      <c r="F1499" s="26"/>
      <c r="G1499" s="28"/>
      <c r="H1499" s="31"/>
    </row>
    <row r="1500" spans="2:8">
      <c r="B1500" s="27"/>
      <c r="C1500" s="27"/>
      <c r="D1500" s="27"/>
      <c r="E1500" s="27"/>
      <c r="F1500" s="26"/>
      <c r="G1500" s="28"/>
      <c r="H1500" s="31"/>
    </row>
    <row r="1501" spans="2:8">
      <c r="B1501" s="27"/>
      <c r="C1501" s="27"/>
      <c r="D1501" s="27"/>
      <c r="E1501" s="27"/>
      <c r="F1501" s="26"/>
      <c r="G1501" s="28"/>
      <c r="H1501" s="31"/>
    </row>
    <row r="1502" spans="2:8">
      <c r="B1502" s="27"/>
      <c r="C1502" s="27"/>
      <c r="D1502" s="27"/>
      <c r="E1502" s="27"/>
      <c r="F1502" s="26"/>
      <c r="G1502" s="28"/>
      <c r="H1502" s="31"/>
    </row>
    <row r="1503" spans="2:8">
      <c r="B1503" s="27"/>
      <c r="C1503" s="27"/>
      <c r="D1503" s="27"/>
      <c r="E1503" s="27"/>
      <c r="F1503" s="26"/>
      <c r="G1503" s="28"/>
      <c r="H1503" s="31"/>
    </row>
    <row r="1504" spans="2:8">
      <c r="B1504" s="27"/>
      <c r="C1504" s="27"/>
      <c r="D1504" s="27"/>
      <c r="E1504" s="27"/>
      <c r="F1504" s="26"/>
      <c r="G1504" s="28"/>
      <c r="H1504" s="31"/>
    </row>
    <row r="1505" spans="2:8">
      <c r="B1505" s="27"/>
      <c r="C1505" s="27"/>
      <c r="D1505" s="27"/>
      <c r="E1505" s="27"/>
      <c r="F1505" s="26"/>
      <c r="G1505" s="28"/>
      <c r="H1505" s="31"/>
    </row>
    <row r="1506" spans="2:8">
      <c r="B1506" s="27"/>
      <c r="C1506" s="27"/>
      <c r="D1506" s="27"/>
      <c r="E1506" s="27"/>
      <c r="F1506" s="26"/>
      <c r="G1506" s="28"/>
      <c r="H1506" s="31"/>
    </row>
    <row r="1507" spans="2:8">
      <c r="B1507" s="27"/>
      <c r="C1507" s="27"/>
      <c r="D1507" s="27"/>
      <c r="E1507" s="27"/>
      <c r="F1507" s="26"/>
      <c r="G1507" s="28"/>
      <c r="H1507" s="31"/>
    </row>
    <row r="1508" spans="2:8">
      <c r="B1508" s="27"/>
      <c r="C1508" s="27"/>
      <c r="D1508" s="27"/>
      <c r="E1508" s="27"/>
      <c r="F1508" s="26"/>
      <c r="G1508" s="28"/>
      <c r="H1508" s="31"/>
    </row>
    <row r="1509" spans="2:8">
      <c r="B1509" s="27"/>
      <c r="C1509" s="27"/>
      <c r="D1509" s="27"/>
      <c r="E1509" s="27"/>
      <c r="F1509" s="26"/>
      <c r="G1509" s="28"/>
      <c r="H1509" s="31"/>
    </row>
    <row r="1510" spans="2:8">
      <c r="B1510" s="27"/>
      <c r="C1510" s="27"/>
      <c r="D1510" s="27"/>
      <c r="E1510" s="27"/>
      <c r="F1510" s="26"/>
      <c r="G1510" s="28"/>
      <c r="H1510" s="31"/>
    </row>
    <row r="1511" spans="2:8">
      <c r="B1511" s="27"/>
      <c r="C1511" s="27"/>
      <c r="D1511" s="27"/>
      <c r="E1511" s="27"/>
      <c r="F1511" s="26"/>
      <c r="G1511" s="28"/>
      <c r="H1511" s="31"/>
    </row>
    <row r="1512" spans="2:8">
      <c r="B1512" s="27"/>
      <c r="C1512" s="27"/>
      <c r="D1512" s="27"/>
      <c r="E1512" s="27"/>
      <c r="F1512" s="26"/>
      <c r="G1512" s="28"/>
      <c r="H1512" s="31"/>
    </row>
    <row r="1513" spans="2:8">
      <c r="B1513" s="27"/>
      <c r="C1513" s="27"/>
      <c r="D1513" s="27"/>
      <c r="E1513" s="27"/>
      <c r="F1513" s="26"/>
      <c r="G1513" s="28"/>
      <c r="H1513" s="31"/>
    </row>
    <row r="1514" spans="2:8">
      <c r="B1514" s="27"/>
      <c r="C1514" s="27"/>
      <c r="D1514" s="27"/>
      <c r="E1514" s="27"/>
      <c r="F1514" s="26"/>
      <c r="G1514" s="28"/>
      <c r="H1514" s="31"/>
    </row>
    <row r="1515" spans="2:8">
      <c r="B1515" s="27"/>
      <c r="C1515" s="27"/>
      <c r="D1515" s="27"/>
      <c r="E1515" s="27"/>
      <c r="F1515" s="26"/>
      <c r="G1515" s="28"/>
      <c r="H1515" s="31"/>
    </row>
    <row r="1516" spans="2:8">
      <c r="B1516" s="27"/>
      <c r="C1516" s="27"/>
      <c r="D1516" s="27"/>
      <c r="E1516" s="27"/>
      <c r="F1516" s="26"/>
      <c r="G1516" s="28"/>
      <c r="H1516" s="31"/>
    </row>
    <row r="1517" spans="2:8">
      <c r="B1517" s="27"/>
      <c r="C1517" s="27"/>
      <c r="D1517" s="27"/>
      <c r="E1517" s="27"/>
      <c r="F1517" s="26"/>
      <c r="G1517" s="28"/>
      <c r="H1517" s="31"/>
    </row>
    <row r="1518" spans="2:8">
      <c r="B1518" s="27"/>
      <c r="C1518" s="27"/>
      <c r="D1518" s="27"/>
      <c r="E1518" s="27"/>
      <c r="F1518" s="26"/>
      <c r="G1518" s="28"/>
      <c r="H1518" s="31"/>
    </row>
    <row r="1519" spans="2:8">
      <c r="B1519" s="27"/>
      <c r="C1519" s="27"/>
      <c r="D1519" s="27"/>
      <c r="E1519" s="27"/>
      <c r="F1519" s="26"/>
      <c r="G1519" s="28"/>
      <c r="H1519" s="31"/>
    </row>
    <row r="1520" spans="2:8">
      <c r="B1520" s="27"/>
      <c r="C1520" s="27"/>
      <c r="D1520" s="27"/>
      <c r="E1520" s="27"/>
      <c r="F1520" s="26"/>
      <c r="G1520" s="28"/>
      <c r="H1520" s="31"/>
    </row>
    <row r="1521" spans="2:8">
      <c r="B1521" s="27"/>
      <c r="C1521" s="27"/>
      <c r="D1521" s="27"/>
      <c r="E1521" s="27"/>
      <c r="F1521" s="26"/>
      <c r="G1521" s="28"/>
      <c r="H1521" s="31"/>
    </row>
    <row r="1522" spans="2:8">
      <c r="B1522" s="27"/>
      <c r="C1522" s="27"/>
      <c r="D1522" s="27"/>
      <c r="E1522" s="27"/>
      <c r="F1522" s="26"/>
      <c r="G1522" s="28"/>
      <c r="H1522" s="31"/>
    </row>
    <row r="1523" spans="2:8">
      <c r="B1523" s="27"/>
      <c r="C1523" s="27"/>
      <c r="D1523" s="27"/>
      <c r="E1523" s="27"/>
      <c r="F1523" s="26"/>
      <c r="G1523" s="28"/>
      <c r="H1523" s="31"/>
    </row>
    <row r="1524" spans="2:8">
      <c r="B1524" s="27"/>
      <c r="C1524" s="27"/>
      <c r="D1524" s="27"/>
      <c r="E1524" s="27"/>
      <c r="F1524" s="26"/>
      <c r="G1524" s="28"/>
      <c r="H1524" s="31"/>
    </row>
    <row r="1525" spans="2:8">
      <c r="B1525" s="27"/>
      <c r="C1525" s="27"/>
      <c r="D1525" s="27"/>
      <c r="E1525" s="27"/>
      <c r="F1525" s="26"/>
      <c r="G1525" s="28"/>
      <c r="H1525" s="31"/>
    </row>
    <row r="1526" spans="2:8">
      <c r="B1526" s="27"/>
      <c r="C1526" s="27"/>
      <c r="D1526" s="27"/>
      <c r="E1526" s="27"/>
      <c r="F1526" s="26"/>
      <c r="G1526" s="28"/>
      <c r="H1526" s="31"/>
    </row>
    <row r="1527" spans="2:8">
      <c r="B1527" s="27"/>
      <c r="C1527" s="27"/>
      <c r="D1527" s="27"/>
      <c r="E1527" s="27"/>
      <c r="F1527" s="26"/>
      <c r="G1527" s="28"/>
      <c r="H1527" s="31"/>
    </row>
    <row r="1528" spans="2:8">
      <c r="B1528" s="27"/>
      <c r="C1528" s="27"/>
      <c r="D1528" s="27"/>
      <c r="E1528" s="27"/>
      <c r="F1528" s="26"/>
      <c r="G1528" s="28"/>
      <c r="H1528" s="31"/>
    </row>
    <row r="1529" spans="2:8">
      <c r="B1529" s="27"/>
      <c r="C1529" s="27"/>
      <c r="D1529" s="27"/>
      <c r="E1529" s="27"/>
      <c r="F1529" s="26"/>
      <c r="G1529" s="28"/>
      <c r="H1529" s="31"/>
    </row>
    <row r="1530" spans="2:8">
      <c r="B1530" s="27"/>
      <c r="C1530" s="27"/>
      <c r="D1530" s="27"/>
      <c r="E1530" s="27"/>
      <c r="F1530" s="26"/>
      <c r="G1530" s="28"/>
      <c r="H1530" s="31"/>
    </row>
    <row r="1531" spans="2:8">
      <c r="B1531" s="27"/>
      <c r="C1531" s="27"/>
      <c r="D1531" s="27"/>
      <c r="E1531" s="27"/>
      <c r="F1531" s="26"/>
      <c r="G1531" s="28"/>
      <c r="H1531" s="31"/>
    </row>
    <row r="1532" spans="2:8">
      <c r="B1532" s="27"/>
      <c r="C1532" s="27"/>
      <c r="D1532" s="27"/>
      <c r="E1532" s="27"/>
      <c r="F1532" s="26"/>
      <c r="G1532" s="28"/>
      <c r="H1532" s="31"/>
    </row>
    <row r="1533" spans="2:8">
      <c r="B1533" s="27"/>
      <c r="C1533" s="27"/>
      <c r="D1533" s="27"/>
      <c r="E1533" s="27"/>
      <c r="F1533" s="26"/>
      <c r="G1533" s="28"/>
      <c r="H1533" s="31"/>
    </row>
    <row r="1534" spans="2:8">
      <c r="B1534" s="27"/>
      <c r="C1534" s="27"/>
      <c r="D1534" s="27"/>
      <c r="E1534" s="27"/>
      <c r="F1534" s="26"/>
      <c r="G1534" s="28"/>
      <c r="H1534" s="31"/>
    </row>
    <row r="1535" spans="2:8">
      <c r="B1535" s="27"/>
      <c r="C1535" s="27"/>
      <c r="D1535" s="27"/>
      <c r="E1535" s="27"/>
      <c r="F1535" s="26"/>
      <c r="G1535" s="28"/>
      <c r="H1535" s="31"/>
    </row>
    <row r="1536" spans="2:8">
      <c r="B1536" s="27"/>
      <c r="C1536" s="27"/>
      <c r="D1536" s="27"/>
      <c r="E1536" s="27"/>
      <c r="F1536" s="26"/>
      <c r="G1536" s="28"/>
      <c r="H1536" s="31"/>
    </row>
    <row r="1537" spans="2:8">
      <c r="B1537" s="27"/>
      <c r="C1537" s="27"/>
      <c r="D1537" s="27"/>
      <c r="E1537" s="27"/>
      <c r="F1537" s="26"/>
      <c r="G1537" s="28"/>
      <c r="H1537" s="31"/>
    </row>
    <row r="1538" spans="2:8">
      <c r="B1538" s="27"/>
      <c r="C1538" s="27"/>
      <c r="D1538" s="27"/>
      <c r="E1538" s="27"/>
      <c r="F1538" s="26"/>
      <c r="G1538" s="28"/>
      <c r="H1538" s="31"/>
    </row>
    <row r="1539" spans="2:8">
      <c r="B1539" s="27"/>
      <c r="C1539" s="27"/>
      <c r="D1539" s="27"/>
      <c r="E1539" s="27"/>
      <c r="F1539" s="26"/>
      <c r="G1539" s="28"/>
      <c r="H1539" s="31"/>
    </row>
    <row r="1540" spans="2:8">
      <c r="B1540" s="27"/>
      <c r="C1540" s="27"/>
      <c r="D1540" s="27"/>
      <c r="E1540" s="27"/>
      <c r="F1540" s="26"/>
      <c r="G1540" s="28"/>
      <c r="H1540" s="31"/>
    </row>
    <row r="1541" spans="2:8">
      <c r="B1541" s="27"/>
      <c r="C1541" s="27"/>
      <c r="D1541" s="27"/>
      <c r="E1541" s="27"/>
      <c r="F1541" s="26"/>
      <c r="G1541" s="28"/>
      <c r="H1541" s="31"/>
    </row>
    <row r="1542" spans="2:8">
      <c r="B1542" s="27"/>
      <c r="C1542" s="27"/>
      <c r="D1542" s="27"/>
      <c r="E1542" s="27"/>
      <c r="F1542" s="26"/>
      <c r="G1542" s="28"/>
      <c r="H1542" s="31"/>
    </row>
    <row r="1543" spans="2:8">
      <c r="B1543" s="27"/>
      <c r="C1543" s="27"/>
      <c r="D1543" s="27"/>
      <c r="E1543" s="27"/>
      <c r="F1543" s="26"/>
      <c r="G1543" s="28"/>
      <c r="H1543" s="31"/>
    </row>
    <row r="1544" spans="2:8">
      <c r="B1544" s="27"/>
      <c r="C1544" s="27"/>
      <c r="D1544" s="27"/>
      <c r="E1544" s="27"/>
      <c r="F1544" s="26"/>
      <c r="G1544" s="28"/>
      <c r="H1544" s="31"/>
    </row>
    <row r="1545" spans="2:8">
      <c r="B1545" s="27"/>
      <c r="C1545" s="27"/>
      <c r="D1545" s="27"/>
      <c r="E1545" s="27"/>
      <c r="F1545" s="26"/>
      <c r="G1545" s="28"/>
      <c r="H1545" s="31"/>
    </row>
    <row r="1546" spans="2:8">
      <c r="B1546" s="27"/>
      <c r="C1546" s="27"/>
      <c r="D1546" s="27"/>
      <c r="E1546" s="27"/>
      <c r="F1546" s="26"/>
      <c r="G1546" s="28"/>
      <c r="H1546" s="31"/>
    </row>
    <row r="1547" spans="2:8">
      <c r="B1547" s="27"/>
      <c r="C1547" s="27"/>
      <c r="D1547" s="27"/>
      <c r="E1547" s="27"/>
      <c r="F1547" s="26"/>
      <c r="G1547" s="28"/>
      <c r="H1547" s="31"/>
    </row>
    <row r="1548" spans="2:8">
      <c r="B1548" s="27"/>
      <c r="C1548" s="27"/>
      <c r="D1548" s="27"/>
      <c r="E1548" s="27"/>
      <c r="F1548" s="26"/>
      <c r="G1548" s="28"/>
      <c r="H1548" s="31"/>
    </row>
    <row r="1549" spans="2:8">
      <c r="B1549" s="27"/>
      <c r="C1549" s="27"/>
      <c r="D1549" s="27"/>
      <c r="E1549" s="27"/>
      <c r="F1549" s="26"/>
      <c r="G1549" s="28"/>
      <c r="H1549" s="31"/>
    </row>
    <row r="1550" spans="2:8">
      <c r="B1550" s="27"/>
      <c r="C1550" s="27"/>
      <c r="D1550" s="27"/>
      <c r="E1550" s="27"/>
      <c r="F1550" s="26"/>
      <c r="G1550" s="28"/>
      <c r="H1550" s="31"/>
    </row>
    <row r="1551" spans="2:8">
      <c r="B1551" s="27"/>
      <c r="C1551" s="27"/>
      <c r="D1551" s="27"/>
      <c r="E1551" s="27"/>
      <c r="F1551" s="26"/>
      <c r="G1551" s="28"/>
      <c r="H1551" s="31"/>
    </row>
    <row r="1552" spans="2:8">
      <c r="B1552" s="27"/>
      <c r="C1552" s="27"/>
      <c r="D1552" s="27"/>
      <c r="E1552" s="27"/>
      <c r="F1552" s="26"/>
      <c r="G1552" s="28"/>
      <c r="H1552" s="31"/>
    </row>
    <row r="1553" spans="2:8">
      <c r="B1553" s="27"/>
      <c r="C1553" s="27"/>
      <c r="D1553" s="27"/>
      <c r="E1553" s="27"/>
      <c r="F1553" s="26"/>
      <c r="G1553" s="28"/>
      <c r="H1553" s="31"/>
    </row>
    <row r="1554" spans="2:8">
      <c r="B1554" s="27"/>
      <c r="C1554" s="27"/>
      <c r="D1554" s="27"/>
      <c r="E1554" s="27"/>
      <c r="F1554" s="26"/>
      <c r="G1554" s="28"/>
      <c r="H1554" s="31"/>
    </row>
    <row r="1555" spans="2:8">
      <c r="B1555" s="27"/>
      <c r="C1555" s="27"/>
      <c r="D1555" s="27"/>
      <c r="E1555" s="27"/>
      <c r="F1555" s="26"/>
      <c r="G1555" s="28"/>
      <c r="H1555" s="31"/>
    </row>
    <row r="1556" spans="2:8">
      <c r="B1556" s="27"/>
      <c r="C1556" s="27"/>
      <c r="D1556" s="27"/>
      <c r="E1556" s="27"/>
      <c r="F1556" s="26"/>
      <c r="G1556" s="28"/>
      <c r="H1556" s="31"/>
    </row>
    <row r="1557" spans="2:8">
      <c r="B1557" s="27"/>
      <c r="C1557" s="27"/>
      <c r="D1557" s="27"/>
      <c r="E1557" s="27"/>
      <c r="F1557" s="26"/>
      <c r="G1557" s="28"/>
      <c r="H1557" s="31"/>
    </row>
    <row r="1558" spans="2:8">
      <c r="B1558" s="27"/>
      <c r="C1558" s="27"/>
      <c r="D1558" s="27"/>
      <c r="E1558" s="27"/>
      <c r="F1558" s="26"/>
      <c r="G1558" s="28"/>
      <c r="H1558" s="31"/>
    </row>
    <row r="1559" spans="2:8">
      <c r="B1559" s="27"/>
      <c r="C1559" s="27"/>
      <c r="D1559" s="27"/>
      <c r="E1559" s="27"/>
      <c r="F1559" s="26"/>
      <c r="G1559" s="28"/>
      <c r="H1559" s="31"/>
    </row>
    <row r="1560" spans="2:8">
      <c r="B1560" s="27"/>
      <c r="C1560" s="27"/>
      <c r="D1560" s="27"/>
      <c r="E1560" s="27"/>
      <c r="F1560" s="26"/>
      <c r="G1560" s="28"/>
      <c r="H1560" s="31"/>
    </row>
    <row r="1561" spans="2:8">
      <c r="B1561" s="27"/>
      <c r="C1561" s="27"/>
      <c r="D1561" s="27"/>
      <c r="E1561" s="27"/>
      <c r="F1561" s="26"/>
      <c r="G1561" s="28"/>
      <c r="H1561" s="31"/>
    </row>
    <row r="1562" spans="2:8">
      <c r="B1562" s="27"/>
      <c r="C1562" s="27"/>
      <c r="D1562" s="27"/>
      <c r="E1562" s="27"/>
      <c r="F1562" s="26"/>
      <c r="G1562" s="28"/>
      <c r="H1562" s="31"/>
    </row>
    <row r="1563" spans="2:8">
      <c r="B1563" s="27"/>
      <c r="C1563" s="27"/>
      <c r="D1563" s="27"/>
      <c r="E1563" s="27"/>
      <c r="F1563" s="26"/>
      <c r="G1563" s="28"/>
      <c r="H1563" s="31"/>
    </row>
    <row r="1564" spans="2:8">
      <c r="B1564" s="27"/>
      <c r="C1564" s="27"/>
      <c r="D1564" s="27"/>
      <c r="E1564" s="27"/>
      <c r="F1564" s="26"/>
      <c r="G1564" s="28"/>
      <c r="H1564" s="31"/>
    </row>
    <row r="1565" spans="2:8">
      <c r="B1565" s="27"/>
      <c r="C1565" s="27"/>
      <c r="D1565" s="27"/>
      <c r="E1565" s="27"/>
      <c r="F1565" s="26"/>
      <c r="G1565" s="28"/>
      <c r="H1565" s="31"/>
    </row>
    <row r="1566" spans="2:8">
      <c r="B1566" s="27"/>
      <c r="C1566" s="27"/>
      <c r="D1566" s="27"/>
      <c r="E1566" s="27"/>
      <c r="F1566" s="26"/>
      <c r="G1566" s="28"/>
      <c r="H1566" s="31"/>
    </row>
    <row r="1567" spans="2:8">
      <c r="B1567" s="27"/>
      <c r="C1567" s="27"/>
      <c r="D1567" s="27"/>
      <c r="E1567" s="27"/>
      <c r="F1567" s="26"/>
      <c r="G1567" s="28"/>
      <c r="H1567" s="31"/>
    </row>
    <row r="1568" spans="2:8">
      <c r="B1568" s="27"/>
      <c r="C1568" s="27"/>
      <c r="D1568" s="27"/>
      <c r="E1568" s="27"/>
      <c r="F1568" s="26"/>
      <c r="G1568" s="28"/>
      <c r="H1568" s="31"/>
    </row>
    <row r="1569" spans="2:8">
      <c r="B1569" s="27"/>
      <c r="C1569" s="27"/>
      <c r="D1569" s="27"/>
      <c r="E1569" s="27"/>
      <c r="F1569" s="26"/>
      <c r="G1569" s="28"/>
      <c r="H1569" s="31"/>
    </row>
    <row r="1570" spans="2:8">
      <c r="B1570" s="27"/>
      <c r="C1570" s="27"/>
      <c r="D1570" s="27"/>
      <c r="E1570" s="27"/>
      <c r="F1570" s="26"/>
      <c r="G1570" s="28"/>
      <c r="H1570" s="31"/>
    </row>
    <row r="1571" spans="2:8">
      <c r="B1571" s="27"/>
      <c r="C1571" s="27"/>
      <c r="D1571" s="27"/>
      <c r="E1571" s="27"/>
      <c r="F1571" s="26"/>
      <c r="G1571" s="28"/>
      <c r="H1571" s="31"/>
    </row>
    <row r="1572" spans="2:8">
      <c r="B1572" s="27"/>
      <c r="C1572" s="27"/>
      <c r="D1572" s="27"/>
      <c r="E1572" s="27"/>
      <c r="F1572" s="26"/>
      <c r="G1572" s="28"/>
      <c r="H1572" s="31"/>
    </row>
    <row r="1573" spans="2:8">
      <c r="B1573" s="27"/>
      <c r="C1573" s="27"/>
      <c r="D1573" s="27"/>
      <c r="E1573" s="27"/>
      <c r="F1573" s="26"/>
      <c r="G1573" s="28"/>
      <c r="H1573" s="31"/>
    </row>
    <row r="1574" spans="2:8">
      <c r="B1574" s="27"/>
      <c r="C1574" s="27"/>
      <c r="D1574" s="27"/>
      <c r="E1574" s="27"/>
      <c r="F1574" s="26"/>
      <c r="G1574" s="28"/>
      <c r="H1574" s="31"/>
    </row>
    <row r="1575" spans="2:8">
      <c r="B1575" s="27"/>
      <c r="C1575" s="27"/>
      <c r="D1575" s="27"/>
      <c r="E1575" s="27"/>
      <c r="F1575" s="26"/>
      <c r="G1575" s="28"/>
      <c r="H1575" s="31"/>
    </row>
    <row r="1576" spans="2:8">
      <c r="B1576" s="27"/>
      <c r="C1576" s="27"/>
      <c r="D1576" s="27"/>
      <c r="E1576" s="27"/>
      <c r="F1576" s="26"/>
      <c r="G1576" s="28"/>
      <c r="H1576" s="31"/>
    </row>
    <row r="1577" spans="2:8">
      <c r="B1577" s="27"/>
      <c r="C1577" s="27"/>
      <c r="D1577" s="27"/>
      <c r="E1577" s="27"/>
      <c r="F1577" s="26"/>
      <c r="G1577" s="28"/>
      <c r="H1577" s="31"/>
    </row>
    <row r="1578" spans="2:8">
      <c r="B1578" s="27"/>
      <c r="C1578" s="27"/>
      <c r="D1578" s="27"/>
      <c r="E1578" s="27"/>
      <c r="F1578" s="26"/>
      <c r="G1578" s="28"/>
      <c r="H1578" s="31"/>
    </row>
    <row r="1579" spans="2:8">
      <c r="B1579" s="27"/>
      <c r="C1579" s="27"/>
      <c r="D1579" s="27"/>
      <c r="E1579" s="27"/>
      <c r="F1579" s="26"/>
      <c r="G1579" s="28"/>
      <c r="H1579" s="31"/>
    </row>
    <row r="1580" spans="2:8">
      <c r="B1580" s="27"/>
      <c r="C1580" s="27"/>
      <c r="D1580" s="27"/>
      <c r="E1580" s="27"/>
      <c r="F1580" s="26"/>
      <c r="G1580" s="28"/>
      <c r="H1580" s="31"/>
    </row>
    <row r="1581" spans="2:8">
      <c r="B1581" s="27"/>
      <c r="C1581" s="27"/>
      <c r="D1581" s="27"/>
      <c r="E1581" s="27"/>
      <c r="F1581" s="26"/>
      <c r="G1581" s="28"/>
      <c r="H1581" s="31"/>
    </row>
    <row r="1582" spans="2:8">
      <c r="B1582" s="27"/>
      <c r="C1582" s="27"/>
      <c r="D1582" s="27"/>
      <c r="E1582" s="27"/>
      <c r="F1582" s="26"/>
      <c r="G1582" s="28"/>
      <c r="H1582" s="31"/>
    </row>
    <row r="1583" spans="2:8">
      <c r="B1583" s="27"/>
      <c r="C1583" s="27"/>
      <c r="D1583" s="27"/>
      <c r="E1583" s="27"/>
      <c r="F1583" s="26"/>
      <c r="G1583" s="28"/>
      <c r="H1583" s="31"/>
    </row>
    <row r="1584" spans="2:8">
      <c r="B1584" s="27"/>
      <c r="C1584" s="27"/>
      <c r="D1584" s="27"/>
      <c r="E1584" s="27"/>
      <c r="F1584" s="26"/>
      <c r="G1584" s="28"/>
      <c r="H1584" s="31"/>
    </row>
    <row r="1585" spans="2:8">
      <c r="B1585" s="27"/>
      <c r="C1585" s="27"/>
      <c r="D1585" s="27"/>
      <c r="E1585" s="27"/>
      <c r="F1585" s="26"/>
      <c r="G1585" s="28"/>
      <c r="H1585" s="31"/>
    </row>
    <row r="1586" spans="2:8">
      <c r="B1586" s="27"/>
      <c r="C1586" s="27"/>
      <c r="D1586" s="27"/>
      <c r="E1586" s="27"/>
      <c r="F1586" s="26"/>
      <c r="G1586" s="28"/>
      <c r="H1586" s="31"/>
    </row>
    <row r="1587" spans="2:8">
      <c r="B1587" s="27"/>
      <c r="C1587" s="27"/>
      <c r="D1587" s="27"/>
      <c r="E1587" s="27"/>
      <c r="F1587" s="26"/>
      <c r="G1587" s="28"/>
      <c r="H1587" s="31"/>
    </row>
    <row r="1588" spans="2:8">
      <c r="B1588" s="27"/>
      <c r="C1588" s="27"/>
      <c r="D1588" s="27"/>
      <c r="E1588" s="27"/>
      <c r="F1588" s="26"/>
      <c r="G1588" s="28"/>
      <c r="H1588" s="31"/>
    </row>
    <row r="1589" spans="2:8">
      <c r="B1589" s="27"/>
      <c r="C1589" s="27"/>
      <c r="D1589" s="27"/>
      <c r="E1589" s="27"/>
      <c r="F1589" s="26"/>
      <c r="G1589" s="28"/>
      <c r="H1589" s="31"/>
    </row>
    <row r="1590" spans="2:8">
      <c r="B1590" s="27"/>
      <c r="C1590" s="27"/>
      <c r="D1590" s="27"/>
      <c r="E1590" s="27"/>
      <c r="F1590" s="26"/>
      <c r="G1590" s="28"/>
      <c r="H1590" s="31"/>
    </row>
    <row r="1591" spans="2:8">
      <c r="B1591" s="27"/>
      <c r="C1591" s="27"/>
      <c r="D1591" s="27"/>
      <c r="E1591" s="27"/>
      <c r="F1591" s="26"/>
      <c r="G1591" s="28"/>
      <c r="H1591" s="31"/>
    </row>
    <row r="1592" spans="2:8">
      <c r="B1592" s="27"/>
      <c r="C1592" s="27"/>
      <c r="D1592" s="27"/>
      <c r="E1592" s="27"/>
      <c r="F1592" s="26"/>
      <c r="G1592" s="28"/>
      <c r="H1592" s="31"/>
    </row>
    <row r="1593" spans="2:8">
      <c r="B1593" s="27"/>
      <c r="C1593" s="27"/>
      <c r="D1593" s="27"/>
      <c r="E1593" s="27"/>
      <c r="F1593" s="26"/>
      <c r="G1593" s="28"/>
      <c r="H1593" s="31"/>
    </row>
    <row r="1594" spans="2:8">
      <c r="B1594" s="27"/>
      <c r="C1594" s="27"/>
      <c r="D1594" s="27"/>
      <c r="E1594" s="27"/>
      <c r="F1594" s="26"/>
      <c r="G1594" s="28"/>
      <c r="H1594" s="31"/>
    </row>
    <row r="1595" spans="2:8">
      <c r="B1595" s="27"/>
      <c r="C1595" s="27"/>
      <c r="D1595" s="27"/>
      <c r="E1595" s="27"/>
      <c r="F1595" s="26"/>
      <c r="G1595" s="28"/>
      <c r="H1595" s="31"/>
    </row>
    <row r="1596" spans="2:8">
      <c r="B1596" s="27"/>
      <c r="C1596" s="27"/>
      <c r="D1596" s="27"/>
      <c r="E1596" s="27"/>
      <c r="F1596" s="26"/>
      <c r="G1596" s="28"/>
      <c r="H1596" s="31"/>
    </row>
    <row r="1597" spans="2:8">
      <c r="B1597" s="27"/>
      <c r="C1597" s="27"/>
      <c r="D1597" s="27"/>
      <c r="E1597" s="27"/>
      <c r="F1597" s="26"/>
      <c r="G1597" s="28"/>
      <c r="H1597" s="31"/>
    </row>
    <row r="1598" spans="2:8">
      <c r="B1598" s="27"/>
      <c r="C1598" s="27"/>
      <c r="D1598" s="27"/>
      <c r="E1598" s="27"/>
      <c r="F1598" s="26"/>
      <c r="G1598" s="28"/>
      <c r="H1598" s="31"/>
    </row>
    <row r="1599" spans="2:8">
      <c r="B1599" s="27"/>
      <c r="C1599" s="27"/>
      <c r="D1599" s="27"/>
      <c r="E1599" s="27"/>
      <c r="F1599" s="26"/>
      <c r="G1599" s="28"/>
      <c r="H1599" s="31"/>
    </row>
    <row r="1600" spans="2:8">
      <c r="B1600" s="27"/>
      <c r="C1600" s="27"/>
      <c r="D1600" s="27"/>
      <c r="E1600" s="27"/>
      <c r="F1600" s="26"/>
      <c r="G1600" s="28"/>
      <c r="H1600" s="31"/>
    </row>
    <row r="1601" spans="2:8">
      <c r="B1601" s="27"/>
      <c r="C1601" s="27"/>
      <c r="D1601" s="27"/>
      <c r="E1601" s="27"/>
      <c r="F1601" s="26"/>
      <c r="G1601" s="28"/>
      <c r="H1601" s="31"/>
    </row>
    <row r="1602" spans="2:8">
      <c r="B1602" s="27"/>
      <c r="C1602" s="27"/>
      <c r="D1602" s="27"/>
      <c r="E1602" s="27"/>
      <c r="F1602" s="26"/>
      <c r="G1602" s="28"/>
      <c r="H1602" s="31"/>
    </row>
    <row r="1603" spans="2:8">
      <c r="B1603" s="27"/>
      <c r="C1603" s="27"/>
      <c r="D1603" s="27"/>
      <c r="E1603" s="27"/>
      <c r="F1603" s="26"/>
      <c r="G1603" s="28"/>
      <c r="H1603" s="31"/>
    </row>
    <row r="1604" spans="2:8">
      <c r="B1604" s="27"/>
      <c r="C1604" s="27"/>
      <c r="D1604" s="27"/>
      <c r="E1604" s="27"/>
      <c r="F1604" s="26"/>
      <c r="G1604" s="28"/>
      <c r="H1604" s="31"/>
    </row>
    <row r="1605" spans="2:8">
      <c r="B1605" s="27"/>
      <c r="C1605" s="27"/>
      <c r="D1605" s="27"/>
      <c r="E1605" s="27"/>
      <c r="F1605" s="26"/>
      <c r="G1605" s="28"/>
      <c r="H1605" s="31"/>
    </row>
    <row r="1606" spans="2:8">
      <c r="B1606" s="27"/>
      <c r="C1606" s="27"/>
      <c r="D1606" s="27"/>
      <c r="E1606" s="27"/>
      <c r="F1606" s="26"/>
      <c r="G1606" s="28"/>
      <c r="H1606" s="31"/>
    </row>
    <row r="1607" spans="2:8">
      <c r="B1607" s="27"/>
      <c r="C1607" s="27"/>
      <c r="D1607" s="27"/>
      <c r="E1607" s="27"/>
      <c r="F1607" s="26"/>
      <c r="G1607" s="28"/>
      <c r="H1607" s="31"/>
    </row>
    <row r="1608" spans="2:8">
      <c r="B1608" s="27"/>
      <c r="C1608" s="27"/>
      <c r="D1608" s="27"/>
      <c r="E1608" s="27"/>
      <c r="F1608" s="26"/>
      <c r="G1608" s="28"/>
      <c r="H1608" s="31"/>
    </row>
    <row r="1609" spans="2:8">
      <c r="B1609" s="27"/>
      <c r="C1609" s="27"/>
      <c r="D1609" s="27"/>
      <c r="E1609" s="27"/>
      <c r="F1609" s="26"/>
      <c r="G1609" s="28"/>
      <c r="H1609" s="31"/>
    </row>
    <row r="1610" spans="2:8">
      <c r="B1610" s="27"/>
      <c r="C1610" s="27"/>
      <c r="D1610" s="27"/>
      <c r="E1610" s="27"/>
      <c r="F1610" s="26"/>
      <c r="G1610" s="28"/>
      <c r="H1610" s="31"/>
    </row>
    <row r="1611" spans="2:8">
      <c r="B1611" s="27"/>
      <c r="C1611" s="27"/>
      <c r="D1611" s="27"/>
      <c r="E1611" s="27"/>
      <c r="F1611" s="26"/>
      <c r="G1611" s="28"/>
      <c r="H1611" s="31"/>
    </row>
    <row r="1612" spans="2:8">
      <c r="B1612" s="27"/>
      <c r="C1612" s="27"/>
      <c r="D1612" s="27"/>
      <c r="E1612" s="27"/>
      <c r="F1612" s="26"/>
      <c r="G1612" s="28"/>
      <c r="H1612" s="31"/>
    </row>
    <row r="1613" spans="2:8">
      <c r="B1613" s="27"/>
      <c r="C1613" s="27"/>
      <c r="D1613" s="27"/>
      <c r="E1613" s="27"/>
      <c r="F1613" s="26"/>
      <c r="G1613" s="28"/>
      <c r="H1613" s="31"/>
    </row>
    <row r="1614" spans="2:8">
      <c r="B1614" s="27"/>
      <c r="C1614" s="27"/>
      <c r="D1614" s="27"/>
      <c r="E1614" s="27"/>
      <c r="F1614" s="26"/>
      <c r="G1614" s="28"/>
      <c r="H1614" s="31"/>
    </row>
    <row r="1615" spans="2:8">
      <c r="B1615" s="27"/>
      <c r="C1615" s="27"/>
      <c r="D1615" s="27"/>
      <c r="E1615" s="27"/>
      <c r="F1615" s="26"/>
      <c r="G1615" s="28"/>
      <c r="H1615" s="31"/>
    </row>
    <row r="1616" spans="2:8">
      <c r="B1616" s="27"/>
      <c r="C1616" s="27"/>
      <c r="D1616" s="27"/>
      <c r="E1616" s="27"/>
      <c r="F1616" s="26"/>
      <c r="G1616" s="28"/>
      <c r="H1616" s="31"/>
    </row>
    <row r="1617" spans="2:8">
      <c r="B1617" s="27"/>
      <c r="C1617" s="27"/>
      <c r="D1617" s="27"/>
      <c r="E1617" s="27"/>
      <c r="F1617" s="26"/>
      <c r="G1617" s="28"/>
      <c r="H1617" s="31"/>
    </row>
    <row r="1618" spans="2:8">
      <c r="B1618" s="27"/>
      <c r="C1618" s="27"/>
      <c r="D1618" s="27"/>
      <c r="E1618" s="27"/>
      <c r="F1618" s="26"/>
      <c r="G1618" s="28"/>
      <c r="H1618" s="31"/>
    </row>
    <row r="1619" spans="2:8">
      <c r="B1619" s="27"/>
      <c r="C1619" s="27"/>
      <c r="D1619" s="27"/>
      <c r="E1619" s="27"/>
      <c r="F1619" s="26"/>
      <c r="G1619" s="28"/>
      <c r="H1619" s="31"/>
    </row>
    <row r="1620" spans="2:8">
      <c r="B1620" s="27"/>
      <c r="C1620" s="27"/>
      <c r="D1620" s="27"/>
      <c r="E1620" s="27"/>
      <c r="F1620" s="26"/>
      <c r="G1620" s="28"/>
      <c r="H1620" s="31"/>
    </row>
    <row r="1621" spans="2:8">
      <c r="B1621" s="27"/>
      <c r="C1621" s="27"/>
      <c r="D1621" s="27"/>
      <c r="E1621" s="27"/>
      <c r="F1621" s="26"/>
      <c r="G1621" s="28"/>
      <c r="H1621" s="31"/>
    </row>
    <row r="1622" spans="2:8">
      <c r="B1622" s="27"/>
      <c r="C1622" s="27"/>
      <c r="D1622" s="27"/>
      <c r="E1622" s="27"/>
      <c r="F1622" s="26"/>
      <c r="G1622" s="28"/>
      <c r="H1622" s="31"/>
    </row>
    <row r="1623" spans="2:8">
      <c r="B1623" s="27"/>
      <c r="C1623" s="27"/>
      <c r="D1623" s="27"/>
      <c r="E1623" s="27"/>
      <c r="F1623" s="26"/>
      <c r="G1623" s="28"/>
      <c r="H1623" s="31"/>
    </row>
    <row r="1624" spans="2:8">
      <c r="B1624" s="27"/>
      <c r="C1624" s="27"/>
      <c r="D1624" s="27"/>
      <c r="E1624" s="27"/>
      <c r="F1624" s="26"/>
      <c r="G1624" s="28"/>
      <c r="H1624" s="31"/>
    </row>
    <row r="1625" spans="2:8">
      <c r="B1625" s="27"/>
      <c r="C1625" s="27"/>
      <c r="D1625" s="27"/>
      <c r="E1625" s="27"/>
      <c r="F1625" s="26"/>
      <c r="G1625" s="28"/>
      <c r="H1625" s="31"/>
    </row>
    <row r="1626" spans="2:8">
      <c r="B1626" s="27"/>
      <c r="C1626" s="27"/>
      <c r="D1626" s="27"/>
      <c r="E1626" s="27"/>
      <c r="F1626" s="26"/>
      <c r="G1626" s="28"/>
      <c r="H1626" s="31"/>
    </row>
    <row r="1627" spans="2:8">
      <c r="B1627" s="27"/>
      <c r="C1627" s="27"/>
      <c r="D1627" s="27"/>
      <c r="E1627" s="27"/>
      <c r="F1627" s="26"/>
      <c r="G1627" s="28"/>
      <c r="H1627" s="31"/>
    </row>
    <row r="1628" spans="2:8">
      <c r="B1628" s="27"/>
      <c r="C1628" s="27"/>
      <c r="D1628" s="27"/>
      <c r="E1628" s="27"/>
      <c r="F1628" s="26"/>
      <c r="G1628" s="28"/>
      <c r="H1628" s="31"/>
    </row>
    <row r="1629" spans="2:8">
      <c r="B1629" s="27"/>
      <c r="C1629" s="27"/>
      <c r="D1629" s="27"/>
      <c r="E1629" s="27"/>
      <c r="F1629" s="26"/>
      <c r="G1629" s="28"/>
      <c r="H1629" s="31"/>
    </row>
    <row r="1630" spans="2:8">
      <c r="B1630" s="27"/>
      <c r="C1630" s="27"/>
      <c r="D1630" s="27"/>
      <c r="E1630" s="27"/>
      <c r="F1630" s="26"/>
      <c r="G1630" s="28"/>
      <c r="H1630" s="31"/>
    </row>
    <row r="1631" spans="2:8">
      <c r="B1631" s="27"/>
      <c r="C1631" s="27"/>
      <c r="D1631" s="27"/>
      <c r="E1631" s="27"/>
      <c r="F1631" s="26"/>
      <c r="G1631" s="28"/>
      <c r="H1631" s="31"/>
    </row>
    <row r="1632" spans="2:8">
      <c r="B1632" s="27"/>
      <c r="C1632" s="27"/>
      <c r="D1632" s="27"/>
      <c r="E1632" s="27"/>
      <c r="F1632" s="26"/>
      <c r="G1632" s="28"/>
      <c r="H1632" s="31"/>
    </row>
    <row r="1633" spans="2:8">
      <c r="B1633" s="27"/>
      <c r="C1633" s="27"/>
      <c r="D1633" s="27"/>
      <c r="E1633" s="27"/>
      <c r="F1633" s="26"/>
      <c r="G1633" s="28"/>
      <c r="H1633" s="31"/>
    </row>
    <row r="1634" spans="2:8">
      <c r="B1634" s="27"/>
      <c r="C1634" s="27"/>
      <c r="D1634" s="27"/>
      <c r="E1634" s="27"/>
      <c r="F1634" s="26"/>
      <c r="G1634" s="28"/>
      <c r="H1634" s="31"/>
    </row>
    <row r="1635" spans="2:8">
      <c r="B1635" s="27"/>
      <c r="C1635" s="27"/>
      <c r="D1635" s="27"/>
      <c r="E1635" s="27"/>
      <c r="F1635" s="26"/>
      <c r="G1635" s="28"/>
      <c r="H1635" s="31"/>
    </row>
    <row r="1636" spans="2:8">
      <c r="B1636" s="27"/>
      <c r="C1636" s="27"/>
      <c r="D1636" s="27"/>
      <c r="E1636" s="27"/>
      <c r="F1636" s="26"/>
      <c r="G1636" s="28"/>
      <c r="H1636" s="31"/>
    </row>
    <row r="1637" spans="2:8">
      <c r="B1637" s="27"/>
      <c r="C1637" s="27"/>
      <c r="D1637" s="27"/>
      <c r="E1637" s="27"/>
      <c r="F1637" s="26"/>
      <c r="G1637" s="28"/>
      <c r="H1637" s="31"/>
    </row>
    <row r="1638" spans="2:8">
      <c r="B1638" s="27"/>
      <c r="C1638" s="27"/>
      <c r="D1638" s="27"/>
      <c r="E1638" s="27"/>
      <c r="F1638" s="26"/>
      <c r="G1638" s="28"/>
      <c r="H1638" s="31"/>
    </row>
    <row r="1639" spans="2:8">
      <c r="B1639" s="27"/>
      <c r="C1639" s="27"/>
      <c r="D1639" s="27"/>
      <c r="E1639" s="27"/>
      <c r="F1639" s="26"/>
      <c r="G1639" s="28"/>
      <c r="H1639" s="31"/>
    </row>
    <row r="1640" spans="2:8">
      <c r="B1640" s="27"/>
      <c r="C1640" s="27"/>
      <c r="D1640" s="27"/>
      <c r="E1640" s="27"/>
      <c r="F1640" s="26"/>
      <c r="G1640" s="28"/>
      <c r="H1640" s="31"/>
    </row>
    <row r="1641" spans="2:8">
      <c r="B1641" s="27"/>
      <c r="C1641" s="27"/>
      <c r="D1641" s="27"/>
      <c r="E1641" s="27"/>
      <c r="F1641" s="26"/>
      <c r="G1641" s="28"/>
      <c r="H1641" s="31"/>
    </row>
    <row r="1642" spans="2:8">
      <c r="B1642" s="27"/>
      <c r="C1642" s="27"/>
      <c r="D1642" s="27"/>
      <c r="E1642" s="27"/>
      <c r="F1642" s="26"/>
      <c r="G1642" s="28"/>
      <c r="H1642" s="31"/>
    </row>
    <row r="1643" spans="2:8">
      <c r="B1643" s="27"/>
      <c r="C1643" s="27"/>
      <c r="D1643" s="27"/>
      <c r="E1643" s="27"/>
      <c r="F1643" s="26"/>
      <c r="G1643" s="28"/>
      <c r="H1643" s="31"/>
    </row>
    <row r="1644" spans="2:8">
      <c r="B1644" s="27"/>
      <c r="C1644" s="27"/>
      <c r="D1644" s="27"/>
      <c r="E1644" s="27"/>
      <c r="F1644" s="26"/>
      <c r="G1644" s="28"/>
      <c r="H1644" s="31"/>
    </row>
    <row r="1645" spans="2:8">
      <c r="B1645" s="27"/>
      <c r="C1645" s="27"/>
      <c r="D1645" s="27"/>
      <c r="E1645" s="27"/>
      <c r="F1645" s="26"/>
      <c r="G1645" s="28"/>
      <c r="H1645" s="31"/>
    </row>
    <row r="1646" spans="2:8">
      <c r="B1646" s="27"/>
      <c r="C1646" s="27"/>
      <c r="D1646" s="27"/>
      <c r="E1646" s="27"/>
      <c r="F1646" s="26"/>
      <c r="G1646" s="28"/>
      <c r="H1646" s="31"/>
    </row>
    <row r="1647" spans="2:8">
      <c r="B1647" s="27"/>
      <c r="C1647" s="27"/>
      <c r="D1647" s="27"/>
      <c r="E1647" s="27"/>
      <c r="F1647" s="26"/>
      <c r="G1647" s="28"/>
      <c r="H1647" s="31"/>
    </row>
    <row r="1648" spans="2:8">
      <c r="B1648" s="27"/>
      <c r="C1648" s="27"/>
      <c r="D1648" s="27"/>
      <c r="E1648" s="27"/>
      <c r="F1648" s="26"/>
      <c r="G1648" s="28"/>
      <c r="H1648" s="31"/>
    </row>
    <row r="1649" spans="2:8">
      <c r="B1649" s="27"/>
      <c r="C1649" s="27"/>
      <c r="D1649" s="27"/>
      <c r="E1649" s="27"/>
      <c r="F1649" s="26"/>
      <c r="G1649" s="28"/>
      <c r="H1649" s="31"/>
    </row>
    <row r="1650" spans="2:8">
      <c r="B1650" s="27"/>
      <c r="C1650" s="27"/>
      <c r="D1650" s="27"/>
      <c r="E1650" s="27"/>
      <c r="F1650" s="26"/>
      <c r="G1650" s="28"/>
      <c r="H1650" s="31"/>
    </row>
    <row r="1651" spans="2:8">
      <c r="B1651" s="27"/>
      <c r="C1651" s="27"/>
      <c r="D1651" s="27"/>
      <c r="E1651" s="27"/>
      <c r="F1651" s="26"/>
      <c r="G1651" s="28"/>
      <c r="H1651" s="31"/>
    </row>
    <row r="1652" spans="2:8">
      <c r="B1652" s="27"/>
      <c r="C1652" s="27"/>
      <c r="D1652" s="27"/>
      <c r="E1652" s="27"/>
      <c r="F1652" s="26"/>
      <c r="G1652" s="28"/>
      <c r="H1652" s="31"/>
    </row>
    <row r="1653" spans="2:8">
      <c r="B1653" s="27"/>
      <c r="C1653" s="27"/>
      <c r="D1653" s="27"/>
      <c r="E1653" s="27"/>
      <c r="F1653" s="26"/>
      <c r="G1653" s="28"/>
      <c r="H1653" s="31"/>
    </row>
    <row r="1654" spans="2:8">
      <c r="B1654" s="27"/>
      <c r="C1654" s="27"/>
      <c r="D1654" s="27"/>
      <c r="E1654" s="27"/>
      <c r="F1654" s="26"/>
      <c r="G1654" s="28"/>
      <c r="H1654" s="31"/>
    </row>
    <row r="1655" spans="2:8">
      <c r="B1655" s="27"/>
      <c r="C1655" s="27"/>
      <c r="D1655" s="27"/>
      <c r="E1655" s="27"/>
      <c r="F1655" s="26"/>
      <c r="G1655" s="28"/>
      <c r="H1655" s="31"/>
    </row>
    <row r="1656" spans="2:8">
      <c r="B1656" s="27"/>
      <c r="C1656" s="27"/>
      <c r="D1656" s="27"/>
      <c r="E1656" s="27"/>
      <c r="F1656" s="26"/>
      <c r="G1656" s="28"/>
      <c r="H1656" s="31"/>
    </row>
    <row r="1657" spans="2:8">
      <c r="B1657" s="27"/>
      <c r="C1657" s="27"/>
      <c r="D1657" s="27"/>
      <c r="E1657" s="27"/>
      <c r="F1657" s="26"/>
      <c r="G1657" s="28"/>
      <c r="H1657" s="31"/>
    </row>
    <row r="1658" spans="2:8">
      <c r="B1658" s="27"/>
      <c r="C1658" s="27"/>
      <c r="D1658" s="27"/>
      <c r="E1658" s="27"/>
      <c r="F1658" s="26"/>
      <c r="G1658" s="28"/>
      <c r="H1658" s="31"/>
    </row>
    <row r="1659" spans="2:8">
      <c r="B1659" s="27"/>
      <c r="C1659" s="27"/>
      <c r="D1659" s="27"/>
      <c r="E1659" s="27"/>
      <c r="F1659" s="26"/>
      <c r="G1659" s="28"/>
      <c r="H1659" s="31"/>
    </row>
    <row r="1660" spans="2:8">
      <c r="B1660" s="27"/>
      <c r="C1660" s="27"/>
      <c r="D1660" s="27"/>
      <c r="E1660" s="27"/>
      <c r="F1660" s="26"/>
      <c r="G1660" s="28"/>
      <c r="H1660" s="31"/>
    </row>
    <row r="1661" spans="2:8">
      <c r="B1661" s="27"/>
      <c r="C1661" s="27"/>
      <c r="D1661" s="27"/>
      <c r="E1661" s="27"/>
      <c r="F1661" s="26"/>
      <c r="G1661" s="28"/>
      <c r="H1661" s="31"/>
    </row>
    <row r="1662" spans="2:8">
      <c r="B1662" s="27"/>
      <c r="C1662" s="27"/>
      <c r="D1662" s="27"/>
      <c r="E1662" s="27"/>
      <c r="F1662" s="26"/>
      <c r="G1662" s="28"/>
      <c r="H1662" s="31"/>
    </row>
    <row r="1663" spans="2:8">
      <c r="B1663" s="27"/>
      <c r="C1663" s="27"/>
      <c r="D1663" s="27"/>
      <c r="E1663" s="27"/>
      <c r="F1663" s="26"/>
      <c r="G1663" s="28"/>
      <c r="H1663" s="31"/>
    </row>
    <row r="1664" spans="2:8">
      <c r="B1664" s="27"/>
      <c r="C1664" s="27"/>
      <c r="D1664" s="27"/>
      <c r="E1664" s="27"/>
      <c r="F1664" s="26"/>
      <c r="G1664" s="28"/>
      <c r="H1664" s="31"/>
    </row>
    <row r="1665" spans="2:8">
      <c r="B1665" s="27"/>
      <c r="C1665" s="27"/>
      <c r="D1665" s="27"/>
      <c r="E1665" s="27"/>
      <c r="F1665" s="26"/>
      <c r="G1665" s="28"/>
      <c r="H1665" s="31"/>
    </row>
    <row r="1666" spans="2:8">
      <c r="B1666" s="27"/>
      <c r="C1666" s="27"/>
      <c r="D1666" s="27"/>
      <c r="E1666" s="27"/>
      <c r="F1666" s="26"/>
      <c r="G1666" s="28"/>
      <c r="H1666" s="31"/>
    </row>
    <row r="1667" spans="2:8">
      <c r="B1667" s="27"/>
      <c r="C1667" s="27"/>
      <c r="D1667" s="27"/>
      <c r="E1667" s="27"/>
      <c r="F1667" s="26"/>
      <c r="G1667" s="28"/>
      <c r="H1667" s="31"/>
    </row>
    <row r="1668" spans="2:8">
      <c r="B1668" s="27"/>
      <c r="C1668" s="27"/>
      <c r="D1668" s="27"/>
      <c r="E1668" s="27"/>
      <c r="F1668" s="26"/>
      <c r="G1668" s="28"/>
      <c r="H1668" s="31"/>
    </row>
    <row r="1669" spans="2:8">
      <c r="B1669" s="27"/>
      <c r="C1669" s="27"/>
      <c r="D1669" s="27"/>
      <c r="E1669" s="27"/>
      <c r="F1669" s="26"/>
      <c r="G1669" s="28"/>
      <c r="H1669" s="31"/>
    </row>
    <row r="1670" spans="2:8">
      <c r="B1670" s="27"/>
      <c r="C1670" s="27"/>
      <c r="D1670" s="27"/>
      <c r="E1670" s="27"/>
      <c r="F1670" s="26"/>
      <c r="G1670" s="28"/>
      <c r="H1670" s="31"/>
    </row>
    <row r="1671" spans="2:8">
      <c r="B1671" s="27"/>
      <c r="C1671" s="27"/>
      <c r="D1671" s="27"/>
      <c r="E1671" s="27"/>
      <c r="F1671" s="26"/>
      <c r="G1671" s="28"/>
      <c r="H1671" s="31"/>
    </row>
    <row r="1672" spans="2:8">
      <c r="B1672" s="27"/>
      <c r="C1672" s="27"/>
      <c r="D1672" s="27"/>
      <c r="E1672" s="27"/>
      <c r="F1672" s="26"/>
      <c r="G1672" s="28"/>
      <c r="H1672" s="31"/>
    </row>
    <row r="1673" spans="2:8">
      <c r="B1673" s="27"/>
      <c r="C1673" s="27"/>
      <c r="D1673" s="27"/>
      <c r="E1673" s="27"/>
      <c r="F1673" s="26"/>
      <c r="G1673" s="28"/>
      <c r="H1673" s="31"/>
    </row>
    <row r="1674" spans="2:8">
      <c r="B1674" s="27"/>
      <c r="C1674" s="27"/>
      <c r="D1674" s="27"/>
      <c r="E1674" s="27"/>
      <c r="F1674" s="26"/>
      <c r="G1674" s="28"/>
      <c r="H1674" s="31"/>
    </row>
    <row r="1675" spans="2:8">
      <c r="B1675" s="27"/>
      <c r="C1675" s="27"/>
      <c r="D1675" s="27"/>
      <c r="E1675" s="27"/>
      <c r="F1675" s="26"/>
      <c r="G1675" s="28"/>
      <c r="H1675" s="31"/>
    </row>
    <row r="1676" spans="2:8">
      <c r="B1676" s="27"/>
      <c r="C1676" s="27"/>
      <c r="D1676" s="27"/>
      <c r="E1676" s="27"/>
      <c r="F1676" s="26"/>
      <c r="G1676" s="28"/>
      <c r="H1676" s="31"/>
    </row>
    <row r="1677" spans="2:8">
      <c r="B1677" s="27"/>
      <c r="C1677" s="27"/>
      <c r="D1677" s="27"/>
      <c r="E1677" s="27"/>
      <c r="F1677" s="26"/>
      <c r="G1677" s="28"/>
      <c r="H1677" s="31"/>
    </row>
    <row r="1678" spans="2:8">
      <c r="B1678" s="27"/>
      <c r="C1678" s="27"/>
      <c r="D1678" s="27"/>
      <c r="E1678" s="27"/>
      <c r="F1678" s="26"/>
      <c r="G1678" s="28"/>
      <c r="H1678" s="31"/>
    </row>
    <row r="1679" spans="2:8">
      <c r="B1679" s="27"/>
      <c r="C1679" s="27"/>
      <c r="D1679" s="27"/>
      <c r="E1679" s="27"/>
      <c r="F1679" s="26"/>
      <c r="G1679" s="28"/>
      <c r="H1679" s="31"/>
    </row>
    <row r="1680" spans="2:8">
      <c r="B1680" s="27"/>
      <c r="C1680" s="27"/>
      <c r="D1680" s="27"/>
      <c r="E1680" s="27"/>
      <c r="F1680" s="26"/>
      <c r="G1680" s="28"/>
      <c r="H1680" s="31"/>
    </row>
    <row r="1681" spans="2:8">
      <c r="B1681" s="27"/>
      <c r="C1681" s="27"/>
      <c r="D1681" s="27"/>
      <c r="E1681" s="27"/>
      <c r="F1681" s="26"/>
      <c r="G1681" s="28"/>
      <c r="H1681" s="31"/>
    </row>
    <row r="1682" spans="2:8">
      <c r="B1682" s="27"/>
      <c r="C1682" s="27"/>
      <c r="D1682" s="27"/>
      <c r="E1682" s="27"/>
      <c r="F1682" s="26"/>
      <c r="G1682" s="28"/>
      <c r="H1682" s="31"/>
    </row>
    <row r="1683" spans="2:8">
      <c r="B1683" s="27"/>
      <c r="C1683" s="27"/>
      <c r="D1683" s="27"/>
      <c r="E1683" s="27"/>
      <c r="F1683" s="26"/>
      <c r="G1683" s="28"/>
      <c r="H1683" s="31"/>
    </row>
    <row r="1684" spans="2:8">
      <c r="B1684" s="27"/>
      <c r="C1684" s="27"/>
      <c r="D1684" s="27"/>
      <c r="E1684" s="27"/>
      <c r="F1684" s="26"/>
      <c r="G1684" s="28"/>
      <c r="H1684" s="31"/>
    </row>
    <row r="1685" spans="2:8">
      <c r="B1685" s="27"/>
      <c r="C1685" s="27"/>
      <c r="D1685" s="27"/>
      <c r="E1685" s="27"/>
      <c r="F1685" s="26"/>
      <c r="G1685" s="28"/>
      <c r="H1685" s="31"/>
    </row>
    <row r="1686" spans="2:8">
      <c r="B1686" s="27"/>
      <c r="C1686" s="27"/>
      <c r="D1686" s="27"/>
      <c r="E1686" s="27"/>
      <c r="F1686" s="26"/>
      <c r="G1686" s="28"/>
      <c r="H1686" s="31"/>
    </row>
    <row r="1687" spans="2:8">
      <c r="B1687" s="27"/>
      <c r="C1687" s="27"/>
      <c r="D1687" s="27"/>
      <c r="E1687" s="27"/>
      <c r="F1687" s="26"/>
      <c r="G1687" s="28"/>
      <c r="H1687" s="31"/>
    </row>
    <row r="1688" spans="2:8">
      <c r="B1688" s="27"/>
      <c r="C1688" s="27"/>
      <c r="D1688" s="27"/>
      <c r="E1688" s="27"/>
      <c r="F1688" s="26"/>
      <c r="G1688" s="28"/>
      <c r="H1688" s="31"/>
    </row>
    <row r="1689" spans="2:8">
      <c r="B1689" s="27"/>
      <c r="C1689" s="27"/>
      <c r="D1689" s="27"/>
      <c r="E1689" s="27"/>
      <c r="F1689" s="26"/>
      <c r="G1689" s="28"/>
      <c r="H1689" s="31"/>
    </row>
    <row r="1690" spans="2:8">
      <c r="B1690" s="27"/>
      <c r="C1690" s="27"/>
      <c r="D1690" s="27"/>
      <c r="E1690" s="27"/>
      <c r="F1690" s="26"/>
      <c r="G1690" s="28"/>
      <c r="H1690" s="31"/>
    </row>
    <row r="1691" spans="2:8">
      <c r="B1691" s="27"/>
      <c r="C1691" s="27"/>
      <c r="D1691" s="27"/>
      <c r="E1691" s="27"/>
      <c r="F1691" s="26"/>
      <c r="G1691" s="28"/>
      <c r="H1691" s="31"/>
    </row>
    <row r="1692" spans="2:8">
      <c r="B1692" s="27"/>
      <c r="C1692" s="27"/>
      <c r="D1692" s="27"/>
      <c r="E1692" s="27"/>
      <c r="F1692" s="26"/>
      <c r="G1692" s="28"/>
      <c r="H1692" s="31"/>
    </row>
    <row r="1693" spans="2:8">
      <c r="B1693" s="27"/>
      <c r="C1693" s="27"/>
      <c r="D1693" s="27"/>
      <c r="E1693" s="27"/>
      <c r="F1693" s="26"/>
      <c r="G1693" s="28"/>
      <c r="H1693" s="31"/>
    </row>
    <row r="1694" spans="2:8">
      <c r="B1694" s="27"/>
      <c r="C1694" s="27"/>
      <c r="D1694" s="27"/>
      <c r="E1694" s="27"/>
      <c r="F1694" s="26"/>
      <c r="G1694" s="28"/>
      <c r="H1694" s="31"/>
    </row>
    <row r="1695" spans="2:8">
      <c r="B1695" s="27"/>
      <c r="C1695" s="27"/>
      <c r="D1695" s="27"/>
      <c r="E1695" s="27"/>
      <c r="F1695" s="26"/>
      <c r="G1695" s="28"/>
      <c r="H1695" s="31"/>
    </row>
    <row r="1696" spans="2:8">
      <c r="B1696" s="27"/>
      <c r="C1696" s="27"/>
      <c r="D1696" s="27"/>
      <c r="E1696" s="27"/>
      <c r="F1696" s="26"/>
      <c r="G1696" s="28"/>
      <c r="H1696" s="31"/>
    </row>
    <row r="1697" spans="2:8">
      <c r="B1697" s="27"/>
      <c r="C1697" s="27"/>
      <c r="D1697" s="27"/>
      <c r="E1697" s="27"/>
      <c r="F1697" s="26"/>
      <c r="G1697" s="28"/>
      <c r="H1697" s="31"/>
    </row>
    <row r="1698" spans="2:8">
      <c r="B1698" s="27"/>
      <c r="C1698" s="27"/>
      <c r="D1698" s="27"/>
      <c r="E1698" s="27"/>
      <c r="F1698" s="26"/>
      <c r="G1698" s="28"/>
      <c r="H1698" s="31"/>
    </row>
    <row r="1699" spans="2:8">
      <c r="B1699" s="27"/>
      <c r="C1699" s="27"/>
      <c r="D1699" s="27"/>
      <c r="E1699" s="27"/>
      <c r="F1699" s="26"/>
      <c r="G1699" s="28"/>
      <c r="H1699" s="31"/>
    </row>
    <row r="1700" spans="2:8">
      <c r="B1700" s="27"/>
      <c r="C1700" s="27"/>
      <c r="D1700" s="27"/>
      <c r="E1700" s="27"/>
      <c r="F1700" s="26"/>
      <c r="G1700" s="28"/>
      <c r="H1700" s="31"/>
    </row>
    <row r="1701" spans="2:8">
      <c r="B1701" s="27"/>
      <c r="C1701" s="27"/>
      <c r="D1701" s="27"/>
      <c r="E1701" s="27"/>
      <c r="F1701" s="26"/>
      <c r="G1701" s="28"/>
      <c r="H1701" s="31"/>
    </row>
    <row r="1702" spans="2:8">
      <c r="B1702" s="27"/>
      <c r="C1702" s="27"/>
      <c r="D1702" s="27"/>
      <c r="E1702" s="27"/>
      <c r="F1702" s="26"/>
      <c r="G1702" s="28"/>
      <c r="H1702" s="31"/>
    </row>
    <row r="1703" spans="2:8">
      <c r="B1703" s="27"/>
      <c r="C1703" s="27"/>
      <c r="D1703" s="27"/>
      <c r="E1703" s="27"/>
      <c r="F1703" s="26"/>
      <c r="G1703" s="28"/>
      <c r="H1703" s="31"/>
    </row>
    <row r="1704" spans="2:8">
      <c r="B1704" s="27"/>
      <c r="C1704" s="27"/>
      <c r="D1704" s="27"/>
      <c r="E1704" s="27"/>
      <c r="F1704" s="26"/>
      <c r="G1704" s="28"/>
      <c r="H1704" s="31"/>
    </row>
    <row r="1705" spans="2:8">
      <c r="B1705" s="27"/>
      <c r="C1705" s="27"/>
      <c r="D1705" s="27"/>
      <c r="E1705" s="27"/>
      <c r="F1705" s="26"/>
      <c r="G1705" s="28"/>
      <c r="H1705" s="31"/>
    </row>
    <row r="1706" spans="2:8">
      <c r="B1706" s="27"/>
      <c r="C1706" s="27"/>
      <c r="D1706" s="27"/>
      <c r="E1706" s="27"/>
      <c r="F1706" s="26"/>
      <c r="G1706" s="28"/>
      <c r="H1706" s="31"/>
    </row>
    <row r="1707" spans="2:8">
      <c r="B1707" s="27"/>
      <c r="C1707" s="27"/>
      <c r="D1707" s="27"/>
      <c r="E1707" s="27"/>
      <c r="F1707" s="26"/>
      <c r="G1707" s="28"/>
      <c r="H1707" s="31"/>
    </row>
    <row r="1708" spans="2:8">
      <c r="B1708" s="27"/>
      <c r="C1708" s="27"/>
      <c r="D1708" s="27"/>
      <c r="E1708" s="27"/>
      <c r="F1708" s="26"/>
      <c r="G1708" s="28"/>
      <c r="H1708" s="31"/>
    </row>
    <row r="1709" spans="2:8">
      <c r="B1709" s="27"/>
      <c r="C1709" s="27"/>
      <c r="D1709" s="27"/>
      <c r="E1709" s="27"/>
      <c r="F1709" s="26"/>
      <c r="G1709" s="28"/>
      <c r="H1709" s="31"/>
    </row>
    <row r="1710" spans="2:8">
      <c r="B1710" s="27"/>
      <c r="C1710" s="27"/>
      <c r="D1710" s="27"/>
      <c r="E1710" s="27"/>
      <c r="F1710" s="26"/>
      <c r="G1710" s="28"/>
      <c r="H1710" s="31"/>
    </row>
    <row r="1711" spans="2:8">
      <c r="B1711" s="27"/>
      <c r="C1711" s="27"/>
      <c r="D1711" s="27"/>
      <c r="E1711" s="27"/>
      <c r="F1711" s="26"/>
      <c r="G1711" s="28"/>
      <c r="H1711" s="31"/>
    </row>
    <row r="1712" spans="2:8">
      <c r="B1712" s="27"/>
      <c r="C1712" s="27"/>
      <c r="D1712" s="27"/>
      <c r="E1712" s="27"/>
      <c r="F1712" s="26"/>
      <c r="G1712" s="28"/>
      <c r="H1712" s="31"/>
    </row>
    <row r="1713" spans="2:8">
      <c r="B1713" s="27"/>
      <c r="C1713" s="27"/>
      <c r="D1713" s="27"/>
      <c r="E1713" s="27"/>
      <c r="F1713" s="26"/>
      <c r="G1713" s="28"/>
      <c r="H1713" s="31"/>
    </row>
    <row r="1714" spans="2:8">
      <c r="B1714" s="27"/>
      <c r="C1714" s="27"/>
      <c r="D1714" s="27"/>
      <c r="E1714" s="27"/>
      <c r="F1714" s="26"/>
      <c r="G1714" s="28"/>
      <c r="H1714" s="31"/>
    </row>
    <row r="1715" spans="2:8">
      <c r="B1715" s="27"/>
      <c r="C1715" s="27"/>
      <c r="D1715" s="27"/>
      <c r="E1715" s="27"/>
      <c r="F1715" s="26"/>
      <c r="G1715" s="28"/>
      <c r="H1715" s="31"/>
    </row>
    <row r="1716" spans="2:8">
      <c r="B1716" s="27"/>
      <c r="C1716" s="27"/>
      <c r="D1716" s="27"/>
      <c r="E1716" s="27"/>
      <c r="F1716" s="26"/>
      <c r="G1716" s="28"/>
      <c r="H1716" s="31"/>
    </row>
    <row r="1717" spans="2:8">
      <c r="B1717" s="27"/>
      <c r="C1717" s="27"/>
      <c r="D1717" s="27"/>
      <c r="E1717" s="27"/>
      <c r="F1717" s="26"/>
      <c r="G1717" s="28"/>
      <c r="H1717" s="31"/>
    </row>
    <row r="1718" spans="2:8">
      <c r="B1718" s="27"/>
      <c r="C1718" s="27"/>
      <c r="D1718" s="27"/>
      <c r="E1718" s="27"/>
      <c r="F1718" s="26"/>
      <c r="G1718" s="28"/>
      <c r="H1718" s="31"/>
    </row>
    <row r="1719" spans="2:8">
      <c r="B1719" s="27"/>
      <c r="C1719" s="27"/>
      <c r="D1719" s="27"/>
      <c r="E1719" s="27"/>
      <c r="F1719" s="26"/>
      <c r="G1719" s="28"/>
      <c r="H1719" s="31"/>
    </row>
    <row r="1720" spans="2:8">
      <c r="B1720" s="27"/>
      <c r="C1720" s="27"/>
      <c r="D1720" s="27"/>
      <c r="E1720" s="27"/>
      <c r="F1720" s="26"/>
      <c r="G1720" s="28"/>
      <c r="H1720" s="31"/>
    </row>
    <row r="1721" spans="2:8">
      <c r="B1721" s="27"/>
      <c r="C1721" s="27"/>
      <c r="D1721" s="27"/>
      <c r="E1721" s="27"/>
      <c r="F1721" s="26"/>
      <c r="G1721" s="28"/>
      <c r="H1721" s="31"/>
    </row>
    <row r="1722" spans="2:8">
      <c r="B1722" s="27"/>
      <c r="C1722" s="27"/>
      <c r="D1722" s="27"/>
      <c r="E1722" s="27"/>
      <c r="F1722" s="26"/>
      <c r="G1722" s="28"/>
      <c r="H1722" s="31"/>
    </row>
    <row r="1723" spans="2:8">
      <c r="B1723" s="27"/>
      <c r="C1723" s="27"/>
      <c r="D1723" s="27"/>
      <c r="E1723" s="27"/>
      <c r="F1723" s="26"/>
      <c r="G1723" s="28"/>
      <c r="H1723" s="31"/>
    </row>
    <row r="1724" spans="2:8">
      <c r="B1724" s="27"/>
      <c r="C1724" s="27"/>
      <c r="D1724" s="27"/>
      <c r="E1724" s="27"/>
      <c r="F1724" s="26"/>
      <c r="G1724" s="28"/>
      <c r="H1724" s="31"/>
    </row>
    <row r="1725" spans="2:8">
      <c r="B1725" s="27"/>
      <c r="C1725" s="27"/>
      <c r="D1725" s="27"/>
      <c r="E1725" s="27"/>
      <c r="F1725" s="26"/>
      <c r="G1725" s="28"/>
      <c r="H1725" s="31"/>
    </row>
    <row r="1726" spans="2:8">
      <c r="B1726" s="27"/>
      <c r="C1726" s="27"/>
      <c r="D1726" s="27"/>
      <c r="E1726" s="27"/>
      <c r="F1726" s="26"/>
      <c r="G1726" s="28"/>
      <c r="H1726" s="31"/>
    </row>
    <row r="1727" spans="2:8">
      <c r="B1727" s="27"/>
      <c r="C1727" s="27"/>
      <c r="D1727" s="27"/>
      <c r="E1727" s="27"/>
      <c r="F1727" s="26"/>
      <c r="G1727" s="28"/>
      <c r="H1727" s="31"/>
    </row>
    <row r="1728" spans="2:8">
      <c r="B1728" s="27"/>
      <c r="C1728" s="27"/>
      <c r="D1728" s="27"/>
      <c r="E1728" s="27"/>
      <c r="F1728" s="26"/>
      <c r="G1728" s="28"/>
      <c r="H1728" s="31"/>
    </row>
    <row r="1729" spans="2:8">
      <c r="B1729" s="27"/>
      <c r="C1729" s="27"/>
      <c r="D1729" s="27"/>
      <c r="E1729" s="27"/>
      <c r="F1729" s="26"/>
      <c r="G1729" s="28"/>
      <c r="H1729" s="31"/>
    </row>
    <row r="1730" spans="2:8">
      <c r="B1730" s="27"/>
      <c r="C1730" s="27"/>
      <c r="D1730" s="27"/>
      <c r="E1730" s="27"/>
      <c r="F1730" s="26"/>
      <c r="G1730" s="28"/>
      <c r="H1730" s="31"/>
    </row>
    <row r="1731" spans="2:8">
      <c r="B1731" s="27"/>
      <c r="C1731" s="27"/>
      <c r="D1731" s="27"/>
      <c r="E1731" s="27"/>
      <c r="F1731" s="26"/>
      <c r="G1731" s="28"/>
      <c r="H1731" s="31"/>
    </row>
    <row r="1732" spans="2:8">
      <c r="B1732" s="27"/>
      <c r="C1732" s="27"/>
      <c r="D1732" s="27"/>
      <c r="E1732" s="27"/>
      <c r="F1732" s="26"/>
      <c r="G1732" s="28"/>
      <c r="H1732" s="31"/>
    </row>
    <row r="1733" spans="2:8">
      <c r="B1733" s="27"/>
      <c r="C1733" s="27"/>
      <c r="D1733" s="27"/>
      <c r="E1733" s="27"/>
      <c r="F1733" s="26"/>
      <c r="G1733" s="28"/>
      <c r="H1733" s="31"/>
    </row>
    <row r="1734" spans="2:8">
      <c r="B1734" s="27"/>
      <c r="C1734" s="27"/>
      <c r="D1734" s="27"/>
      <c r="E1734" s="27"/>
      <c r="F1734" s="26"/>
      <c r="G1734" s="28"/>
      <c r="H1734" s="31"/>
    </row>
    <row r="1735" spans="2:8">
      <c r="B1735" s="27"/>
      <c r="C1735" s="27"/>
      <c r="D1735" s="27"/>
      <c r="E1735" s="27"/>
      <c r="F1735" s="26"/>
      <c r="G1735" s="28"/>
      <c r="H1735" s="31"/>
    </row>
    <row r="1736" spans="2:8">
      <c r="B1736" s="27"/>
      <c r="C1736" s="27"/>
      <c r="D1736" s="27"/>
      <c r="E1736" s="27"/>
      <c r="F1736" s="26"/>
      <c r="G1736" s="28"/>
      <c r="H1736" s="31"/>
    </row>
    <row r="1737" spans="2:8">
      <c r="B1737" s="27"/>
      <c r="C1737" s="27"/>
      <c r="D1737" s="27"/>
      <c r="E1737" s="27"/>
      <c r="F1737" s="26"/>
      <c r="G1737" s="28"/>
      <c r="H1737" s="31"/>
    </row>
    <row r="1738" spans="2:8">
      <c r="B1738" s="27"/>
      <c r="C1738" s="27"/>
      <c r="D1738" s="27"/>
      <c r="E1738" s="27"/>
      <c r="F1738" s="26"/>
      <c r="G1738" s="28"/>
      <c r="H1738" s="31"/>
    </row>
    <row r="1739" spans="2:8">
      <c r="B1739" s="27"/>
      <c r="C1739" s="27"/>
      <c r="D1739" s="27"/>
      <c r="E1739" s="27"/>
      <c r="F1739" s="26"/>
      <c r="G1739" s="28"/>
      <c r="H1739" s="31"/>
    </row>
    <row r="1740" spans="2:8">
      <c r="B1740" s="27"/>
      <c r="C1740" s="27"/>
      <c r="D1740" s="27"/>
      <c r="E1740" s="27"/>
      <c r="F1740" s="26"/>
      <c r="G1740" s="28"/>
      <c r="H1740" s="31"/>
    </row>
    <row r="1741" spans="2:8">
      <c r="B1741" s="27"/>
      <c r="C1741" s="27"/>
      <c r="D1741" s="27"/>
      <c r="E1741" s="27"/>
      <c r="F1741" s="26"/>
      <c r="G1741" s="28"/>
      <c r="H1741" s="31"/>
    </row>
    <row r="1742" spans="2:8">
      <c r="B1742" s="27"/>
      <c r="C1742" s="27"/>
      <c r="D1742" s="27"/>
      <c r="E1742" s="27"/>
      <c r="F1742" s="26"/>
      <c r="G1742" s="28"/>
      <c r="H1742" s="31"/>
    </row>
    <row r="1743" spans="2:8">
      <c r="B1743" s="27"/>
      <c r="C1743" s="27"/>
      <c r="D1743" s="27"/>
      <c r="E1743" s="27"/>
      <c r="F1743" s="26"/>
      <c r="G1743" s="28"/>
      <c r="H1743" s="31"/>
    </row>
    <row r="1744" spans="2:8">
      <c r="B1744" s="27"/>
      <c r="C1744" s="27"/>
      <c r="D1744" s="27"/>
      <c r="E1744" s="27"/>
      <c r="F1744" s="26"/>
      <c r="G1744" s="28"/>
      <c r="H1744" s="31"/>
    </row>
    <row r="1745" spans="2:8">
      <c r="B1745" s="27"/>
      <c r="C1745" s="27"/>
      <c r="D1745" s="27"/>
      <c r="E1745" s="27"/>
      <c r="F1745" s="26"/>
      <c r="G1745" s="28"/>
      <c r="H1745" s="31"/>
    </row>
    <row r="1746" spans="2:8">
      <c r="B1746" s="27"/>
      <c r="C1746" s="27"/>
      <c r="D1746" s="27"/>
      <c r="E1746" s="27"/>
      <c r="F1746" s="26"/>
      <c r="G1746" s="28"/>
      <c r="H1746" s="31"/>
    </row>
    <row r="1747" spans="2:8">
      <c r="B1747" s="27"/>
      <c r="C1747" s="27"/>
      <c r="D1747" s="27"/>
      <c r="E1747" s="27"/>
      <c r="F1747" s="26"/>
      <c r="G1747" s="28"/>
      <c r="H1747" s="31"/>
    </row>
    <row r="1748" spans="2:8">
      <c r="B1748" s="27"/>
      <c r="C1748" s="27"/>
      <c r="D1748" s="27"/>
      <c r="E1748" s="27"/>
      <c r="F1748" s="26"/>
      <c r="G1748" s="28"/>
      <c r="H1748" s="31"/>
    </row>
    <row r="1749" spans="2:8">
      <c r="B1749" s="27"/>
      <c r="C1749" s="27"/>
      <c r="D1749" s="27"/>
      <c r="E1749" s="27"/>
      <c r="F1749" s="26"/>
      <c r="G1749" s="28"/>
      <c r="H1749" s="31"/>
    </row>
    <row r="1750" spans="2:8">
      <c r="B1750" s="27"/>
      <c r="C1750" s="27"/>
      <c r="D1750" s="27"/>
      <c r="E1750" s="27"/>
      <c r="F1750" s="26"/>
      <c r="G1750" s="28"/>
      <c r="H1750" s="31"/>
    </row>
    <row r="1751" spans="2:8">
      <c r="B1751" s="27"/>
      <c r="C1751" s="27"/>
      <c r="D1751" s="27"/>
      <c r="E1751" s="27"/>
      <c r="F1751" s="26"/>
      <c r="G1751" s="28"/>
      <c r="H1751" s="31"/>
    </row>
    <row r="1752" spans="2:8">
      <c r="B1752" s="27"/>
      <c r="C1752" s="27"/>
      <c r="D1752" s="27"/>
      <c r="E1752" s="27"/>
      <c r="F1752" s="26"/>
      <c r="G1752" s="28"/>
      <c r="H1752" s="31"/>
    </row>
    <row r="1753" spans="2:8">
      <c r="B1753" s="27"/>
      <c r="C1753" s="27"/>
      <c r="D1753" s="27"/>
      <c r="E1753" s="27"/>
      <c r="F1753" s="26"/>
      <c r="G1753" s="28"/>
      <c r="H1753" s="31"/>
    </row>
    <row r="1754" spans="2:8">
      <c r="B1754" s="27"/>
      <c r="C1754" s="27"/>
      <c r="D1754" s="27"/>
      <c r="E1754" s="27"/>
      <c r="F1754" s="26"/>
      <c r="G1754" s="28"/>
      <c r="H1754" s="31"/>
    </row>
    <row r="1755" spans="2:8">
      <c r="B1755" s="27"/>
      <c r="C1755" s="27"/>
      <c r="D1755" s="27"/>
      <c r="E1755" s="27"/>
      <c r="F1755" s="26"/>
      <c r="G1755" s="28"/>
      <c r="H1755" s="31"/>
    </row>
    <row r="1756" spans="2:8">
      <c r="B1756" s="27"/>
      <c r="C1756" s="27"/>
      <c r="D1756" s="27"/>
      <c r="E1756" s="27"/>
      <c r="F1756" s="26"/>
      <c r="G1756" s="28"/>
      <c r="H1756" s="31"/>
    </row>
    <row r="1757" spans="2:8">
      <c r="B1757" s="27"/>
      <c r="C1757" s="27"/>
      <c r="D1757" s="27"/>
      <c r="E1757" s="27"/>
      <c r="F1757" s="26"/>
      <c r="G1757" s="28"/>
      <c r="H1757" s="31"/>
    </row>
    <row r="1758" spans="2:8">
      <c r="B1758" s="27"/>
      <c r="C1758" s="27"/>
      <c r="D1758" s="27"/>
      <c r="E1758" s="27"/>
      <c r="F1758" s="26"/>
      <c r="G1758" s="28"/>
      <c r="H1758" s="31"/>
    </row>
    <row r="1759" spans="2:8">
      <c r="B1759" s="27"/>
      <c r="C1759" s="27"/>
      <c r="D1759" s="27"/>
      <c r="E1759" s="27"/>
      <c r="F1759" s="26"/>
      <c r="G1759" s="28"/>
      <c r="H1759" s="31"/>
    </row>
    <row r="1760" spans="2:8">
      <c r="B1760" s="27"/>
      <c r="C1760" s="27"/>
      <c r="D1760" s="27"/>
      <c r="E1760" s="27"/>
      <c r="F1760" s="26"/>
      <c r="G1760" s="28"/>
      <c r="H1760" s="31"/>
    </row>
    <row r="1761" spans="2:8">
      <c r="B1761" s="27"/>
      <c r="C1761" s="27"/>
      <c r="D1761" s="27"/>
      <c r="E1761" s="27"/>
      <c r="F1761" s="26"/>
      <c r="G1761" s="28"/>
      <c r="H1761" s="31"/>
    </row>
    <row r="1762" spans="2:8">
      <c r="B1762" s="27"/>
      <c r="C1762" s="27"/>
      <c r="D1762" s="27"/>
      <c r="E1762" s="27"/>
      <c r="F1762" s="26"/>
      <c r="G1762" s="28"/>
      <c r="H1762" s="31"/>
    </row>
    <row r="1763" spans="2:8">
      <c r="B1763" s="27"/>
      <c r="C1763" s="27"/>
      <c r="D1763" s="27"/>
      <c r="E1763" s="27"/>
      <c r="F1763" s="26"/>
      <c r="G1763" s="28"/>
      <c r="H1763" s="31"/>
    </row>
    <row r="1764" spans="2:8">
      <c r="B1764" s="27"/>
      <c r="C1764" s="27"/>
      <c r="D1764" s="27"/>
      <c r="E1764" s="27"/>
      <c r="F1764" s="26"/>
      <c r="G1764" s="28"/>
      <c r="H1764" s="31"/>
    </row>
    <row r="1765" spans="2:8">
      <c r="B1765" s="27"/>
      <c r="C1765" s="27"/>
      <c r="D1765" s="27"/>
      <c r="E1765" s="27"/>
      <c r="F1765" s="26"/>
      <c r="G1765" s="28"/>
      <c r="H1765" s="31"/>
    </row>
    <row r="1766" spans="2:8">
      <c r="B1766" s="27"/>
      <c r="C1766" s="27"/>
      <c r="D1766" s="27"/>
      <c r="E1766" s="27"/>
      <c r="F1766" s="26"/>
      <c r="G1766" s="28"/>
      <c r="H1766" s="31"/>
    </row>
    <row r="1767" spans="2:8">
      <c r="B1767" s="27"/>
      <c r="C1767" s="27"/>
      <c r="D1767" s="27"/>
      <c r="E1767" s="27"/>
      <c r="F1767" s="26"/>
      <c r="G1767" s="28"/>
      <c r="H1767" s="31"/>
    </row>
    <row r="1768" spans="2:8">
      <c r="B1768" s="27"/>
      <c r="C1768" s="27"/>
      <c r="D1768" s="27"/>
      <c r="E1768" s="27"/>
      <c r="F1768" s="26"/>
      <c r="G1768" s="28"/>
      <c r="H1768" s="31"/>
    </row>
    <row r="1769" spans="2:8">
      <c r="B1769" s="27"/>
      <c r="C1769" s="27"/>
      <c r="D1769" s="27"/>
      <c r="E1769" s="27"/>
      <c r="F1769" s="26"/>
      <c r="G1769" s="28"/>
      <c r="H1769" s="31"/>
    </row>
    <row r="1770" spans="2:8">
      <c r="B1770" s="27"/>
      <c r="C1770" s="27"/>
      <c r="D1770" s="27"/>
      <c r="E1770" s="27"/>
      <c r="F1770" s="26"/>
      <c r="G1770" s="28"/>
      <c r="H1770" s="31"/>
    </row>
    <row r="1771" spans="2:8">
      <c r="B1771" s="27"/>
      <c r="C1771" s="27"/>
      <c r="D1771" s="27"/>
      <c r="E1771" s="27"/>
      <c r="F1771" s="26"/>
      <c r="G1771" s="28"/>
      <c r="H1771" s="31"/>
    </row>
    <row r="1772" spans="2:8">
      <c r="B1772" s="27"/>
      <c r="C1772" s="27"/>
      <c r="D1772" s="27"/>
      <c r="E1772" s="27"/>
      <c r="F1772" s="26"/>
      <c r="G1772" s="28"/>
      <c r="H1772" s="31"/>
    </row>
    <row r="1773" spans="2:8">
      <c r="B1773" s="27"/>
      <c r="C1773" s="27"/>
      <c r="D1773" s="27"/>
      <c r="E1773" s="27"/>
      <c r="F1773" s="26"/>
      <c r="G1773" s="28"/>
      <c r="H1773" s="31"/>
    </row>
    <row r="1774" spans="2:8">
      <c r="B1774" s="27"/>
      <c r="C1774" s="27"/>
      <c r="D1774" s="27"/>
      <c r="E1774" s="27"/>
      <c r="F1774" s="26"/>
      <c r="G1774" s="28"/>
      <c r="H1774" s="31"/>
    </row>
    <row r="1775" spans="2:8">
      <c r="B1775" s="27"/>
      <c r="C1775" s="27"/>
      <c r="D1775" s="27"/>
      <c r="E1775" s="27"/>
      <c r="F1775" s="26"/>
      <c r="G1775" s="28"/>
      <c r="H1775" s="31"/>
    </row>
    <row r="1776" spans="2:8">
      <c r="B1776" s="27"/>
      <c r="C1776" s="27"/>
      <c r="D1776" s="27"/>
      <c r="E1776" s="27"/>
      <c r="F1776" s="26"/>
      <c r="G1776" s="28"/>
      <c r="H1776" s="31"/>
    </row>
    <row r="1777" spans="2:8">
      <c r="B1777" s="27"/>
      <c r="C1777" s="27"/>
      <c r="D1777" s="27"/>
      <c r="E1777" s="27"/>
      <c r="F1777" s="26"/>
      <c r="G1777" s="28"/>
      <c r="H1777" s="31"/>
    </row>
    <row r="1778" spans="2:8">
      <c r="B1778" s="27"/>
      <c r="C1778" s="27"/>
      <c r="D1778" s="27"/>
      <c r="E1778" s="27"/>
      <c r="F1778" s="26"/>
      <c r="G1778" s="28"/>
      <c r="H1778" s="31"/>
    </row>
    <row r="1779" spans="2:8">
      <c r="B1779" s="27"/>
      <c r="C1779" s="27"/>
      <c r="D1779" s="27"/>
      <c r="E1779" s="27"/>
      <c r="F1779" s="26"/>
      <c r="G1779" s="28"/>
      <c r="H1779" s="31"/>
    </row>
    <row r="1780" spans="2:8">
      <c r="B1780" s="27"/>
      <c r="C1780" s="27"/>
      <c r="D1780" s="27"/>
      <c r="E1780" s="27"/>
      <c r="F1780" s="26"/>
      <c r="G1780" s="28"/>
      <c r="H1780" s="31"/>
    </row>
    <row r="1781" spans="2:8">
      <c r="B1781" s="27"/>
      <c r="C1781" s="27"/>
      <c r="D1781" s="27"/>
      <c r="E1781" s="27"/>
      <c r="F1781" s="26"/>
      <c r="G1781" s="28"/>
      <c r="H1781" s="31"/>
    </row>
    <row r="1782" spans="2:8">
      <c r="B1782" s="27"/>
      <c r="C1782" s="27"/>
      <c r="D1782" s="27"/>
      <c r="E1782" s="27"/>
      <c r="F1782" s="26"/>
      <c r="G1782" s="28"/>
      <c r="H1782" s="31"/>
    </row>
    <row r="1783" spans="2:8">
      <c r="B1783" s="27"/>
      <c r="C1783" s="27"/>
      <c r="D1783" s="27"/>
      <c r="E1783" s="27"/>
      <c r="F1783" s="26"/>
      <c r="G1783" s="28"/>
      <c r="H1783" s="31"/>
    </row>
    <row r="1784" spans="2:8">
      <c r="B1784" s="27"/>
      <c r="C1784" s="27"/>
      <c r="D1784" s="27"/>
      <c r="E1784" s="27"/>
      <c r="F1784" s="26"/>
      <c r="G1784" s="28"/>
      <c r="H1784" s="31"/>
    </row>
    <row r="1785" spans="2:8">
      <c r="B1785" s="27"/>
      <c r="C1785" s="27"/>
      <c r="D1785" s="27"/>
      <c r="E1785" s="27"/>
      <c r="F1785" s="26"/>
      <c r="G1785" s="28"/>
      <c r="H1785" s="31"/>
    </row>
    <row r="1786" spans="2:8">
      <c r="B1786" s="27"/>
      <c r="C1786" s="27"/>
      <c r="D1786" s="27"/>
      <c r="E1786" s="27"/>
      <c r="F1786" s="26"/>
      <c r="G1786" s="28"/>
      <c r="H1786" s="31"/>
    </row>
    <row r="1787" spans="2:8">
      <c r="B1787" s="27"/>
      <c r="C1787" s="27"/>
      <c r="D1787" s="27"/>
      <c r="E1787" s="27"/>
      <c r="F1787" s="26"/>
      <c r="G1787" s="28"/>
      <c r="H1787" s="31"/>
    </row>
    <row r="1788" spans="2:8">
      <c r="B1788" s="27"/>
      <c r="C1788" s="27"/>
      <c r="D1788" s="27"/>
      <c r="E1788" s="27"/>
      <c r="F1788" s="26"/>
      <c r="G1788" s="28"/>
      <c r="H1788" s="31"/>
    </row>
    <row r="1789" spans="2:8">
      <c r="B1789" s="27"/>
      <c r="C1789" s="27"/>
      <c r="D1789" s="27"/>
      <c r="E1789" s="27"/>
      <c r="F1789" s="26"/>
      <c r="G1789" s="28"/>
      <c r="H1789" s="31"/>
    </row>
    <row r="1790" spans="2:8">
      <c r="B1790" s="27"/>
      <c r="C1790" s="27"/>
      <c r="D1790" s="27"/>
      <c r="E1790" s="27"/>
      <c r="F1790" s="26"/>
      <c r="G1790" s="28"/>
      <c r="H1790" s="31"/>
    </row>
    <row r="1791" spans="2:8">
      <c r="B1791" s="27"/>
      <c r="C1791" s="27"/>
      <c r="D1791" s="27"/>
      <c r="E1791" s="27"/>
      <c r="F1791" s="26"/>
      <c r="G1791" s="28"/>
      <c r="H1791" s="31"/>
    </row>
    <row r="1792" spans="2:8">
      <c r="B1792" s="27"/>
      <c r="C1792" s="27"/>
      <c r="D1792" s="27"/>
      <c r="E1792" s="27"/>
      <c r="F1792" s="26"/>
      <c r="G1792" s="28"/>
      <c r="H1792" s="31"/>
    </row>
    <row r="1793" spans="2:8">
      <c r="B1793" s="27"/>
      <c r="C1793" s="27"/>
      <c r="D1793" s="27"/>
      <c r="E1793" s="27"/>
      <c r="F1793" s="26"/>
      <c r="G1793" s="28"/>
      <c r="H1793" s="31"/>
    </row>
    <row r="1794" spans="2:8">
      <c r="B1794" s="27"/>
      <c r="C1794" s="27"/>
      <c r="D1794" s="27"/>
      <c r="E1794" s="27"/>
      <c r="F1794" s="26"/>
      <c r="G1794" s="28"/>
      <c r="H1794" s="31"/>
    </row>
    <row r="1795" spans="2:8">
      <c r="B1795" s="27"/>
      <c r="C1795" s="27"/>
      <c r="D1795" s="27"/>
      <c r="E1795" s="27"/>
      <c r="F1795" s="26"/>
      <c r="G1795" s="28"/>
      <c r="H1795" s="31"/>
    </row>
    <row r="1796" spans="2:8">
      <c r="B1796" s="27"/>
      <c r="C1796" s="27"/>
      <c r="D1796" s="27"/>
      <c r="E1796" s="27"/>
      <c r="F1796" s="26"/>
      <c r="G1796" s="28"/>
      <c r="H1796" s="31"/>
    </row>
    <row r="1797" spans="2:8">
      <c r="B1797" s="27"/>
      <c r="C1797" s="27"/>
      <c r="D1797" s="27"/>
      <c r="E1797" s="27"/>
      <c r="F1797" s="26"/>
      <c r="G1797" s="28"/>
      <c r="H1797" s="31"/>
    </row>
    <row r="1798" spans="2:8">
      <c r="B1798" s="27"/>
      <c r="C1798" s="27"/>
      <c r="D1798" s="27"/>
      <c r="E1798" s="27"/>
      <c r="F1798" s="26"/>
      <c r="G1798" s="28"/>
      <c r="H1798" s="31"/>
    </row>
    <row r="1799" spans="2:8">
      <c r="B1799" s="27"/>
      <c r="C1799" s="27"/>
      <c r="D1799" s="27"/>
      <c r="E1799" s="27"/>
      <c r="F1799" s="26"/>
      <c r="G1799" s="28"/>
      <c r="H1799" s="31"/>
    </row>
    <row r="1800" spans="2:8">
      <c r="B1800" s="27"/>
      <c r="C1800" s="27"/>
      <c r="D1800" s="27"/>
      <c r="E1800" s="27"/>
      <c r="F1800" s="26"/>
      <c r="G1800" s="28"/>
      <c r="H1800" s="31"/>
    </row>
    <row r="1801" spans="2:8">
      <c r="B1801" s="27"/>
      <c r="C1801" s="27"/>
      <c r="D1801" s="27"/>
      <c r="E1801" s="27"/>
      <c r="F1801" s="26"/>
      <c r="G1801" s="28"/>
      <c r="H1801" s="31"/>
    </row>
    <row r="1802" spans="2:8">
      <c r="B1802" s="27"/>
      <c r="C1802" s="27"/>
      <c r="D1802" s="27"/>
      <c r="E1802" s="27"/>
      <c r="F1802" s="26"/>
      <c r="G1802" s="28"/>
      <c r="H1802" s="31"/>
    </row>
    <row r="1803" spans="2:8">
      <c r="B1803" s="27"/>
      <c r="C1803" s="27"/>
      <c r="D1803" s="27"/>
      <c r="E1803" s="27"/>
      <c r="F1803" s="26"/>
      <c r="G1803" s="28"/>
      <c r="H1803" s="31"/>
    </row>
    <row r="1804" spans="2:8">
      <c r="B1804" s="27"/>
      <c r="C1804" s="27"/>
      <c r="D1804" s="27"/>
      <c r="E1804" s="27"/>
      <c r="F1804" s="26"/>
      <c r="G1804" s="28"/>
      <c r="H1804" s="31"/>
    </row>
    <row r="1805" spans="2:8">
      <c r="B1805" s="27"/>
      <c r="C1805" s="27"/>
      <c r="D1805" s="27"/>
      <c r="E1805" s="27"/>
      <c r="F1805" s="26"/>
      <c r="G1805" s="28"/>
      <c r="H1805" s="31"/>
    </row>
    <row r="1806" spans="2:8">
      <c r="B1806" s="27"/>
      <c r="C1806" s="27"/>
      <c r="D1806" s="27"/>
      <c r="E1806" s="27"/>
      <c r="F1806" s="26"/>
      <c r="G1806" s="28"/>
      <c r="H1806" s="31"/>
    </row>
    <row r="1807" spans="2:8">
      <c r="B1807" s="27"/>
      <c r="C1807" s="27"/>
      <c r="D1807" s="27"/>
      <c r="E1807" s="27"/>
      <c r="F1807" s="26"/>
      <c r="G1807" s="28"/>
      <c r="H1807" s="31"/>
    </row>
    <row r="1808" spans="2:8">
      <c r="B1808" s="27"/>
      <c r="C1808" s="27"/>
      <c r="D1808" s="27"/>
      <c r="E1808" s="27"/>
      <c r="F1808" s="26"/>
      <c r="G1808" s="28"/>
      <c r="H1808" s="31"/>
    </row>
    <row r="1809" spans="2:8">
      <c r="B1809" s="27"/>
      <c r="C1809" s="27"/>
      <c r="D1809" s="27"/>
      <c r="E1809" s="27"/>
      <c r="F1809" s="26"/>
      <c r="G1809" s="28"/>
      <c r="H1809" s="31"/>
    </row>
    <row r="1810" spans="2:8">
      <c r="B1810" s="27"/>
      <c r="C1810" s="27"/>
      <c r="D1810" s="27"/>
      <c r="E1810" s="27"/>
      <c r="F1810" s="26"/>
      <c r="G1810" s="28"/>
      <c r="H1810" s="31"/>
    </row>
    <row r="1811" spans="2:8">
      <c r="B1811" s="27"/>
      <c r="C1811" s="27"/>
      <c r="D1811" s="27"/>
      <c r="E1811" s="27"/>
      <c r="F1811" s="26"/>
      <c r="G1811" s="28"/>
      <c r="H1811" s="31"/>
    </row>
    <row r="1812" spans="2:8">
      <c r="B1812" s="27"/>
      <c r="C1812" s="27"/>
      <c r="D1812" s="27"/>
      <c r="E1812" s="27"/>
      <c r="F1812" s="26"/>
      <c r="G1812" s="28"/>
      <c r="H1812" s="31"/>
    </row>
    <row r="1813" spans="2:8">
      <c r="B1813" s="27"/>
      <c r="C1813" s="27"/>
      <c r="D1813" s="27"/>
      <c r="E1813" s="27"/>
      <c r="F1813" s="26"/>
      <c r="G1813" s="28"/>
      <c r="H1813" s="31"/>
    </row>
    <row r="1814" spans="2:8">
      <c r="B1814" s="27"/>
      <c r="C1814" s="27"/>
      <c r="D1814" s="27"/>
      <c r="E1814" s="27"/>
      <c r="F1814" s="26"/>
      <c r="G1814" s="28"/>
      <c r="H1814" s="31"/>
    </row>
    <row r="1815" spans="2:8">
      <c r="B1815" s="27"/>
      <c r="C1815" s="27"/>
      <c r="D1815" s="27"/>
      <c r="E1815" s="27"/>
      <c r="F1815" s="26"/>
      <c r="G1815" s="28"/>
      <c r="H1815" s="31"/>
    </row>
    <row r="1816" spans="2:8">
      <c r="B1816" s="27"/>
      <c r="C1816" s="27"/>
      <c r="D1816" s="27"/>
      <c r="E1816" s="27"/>
      <c r="F1816" s="26"/>
      <c r="G1816" s="28"/>
      <c r="H1816" s="31"/>
    </row>
    <row r="1817" spans="2:8">
      <c r="B1817" s="27"/>
      <c r="C1817" s="27"/>
      <c r="D1817" s="27"/>
      <c r="E1817" s="27"/>
      <c r="F1817" s="26"/>
      <c r="G1817" s="28"/>
      <c r="H1817" s="31"/>
    </row>
    <row r="1818" spans="2:8">
      <c r="B1818" s="27"/>
      <c r="C1818" s="27"/>
      <c r="D1818" s="27"/>
      <c r="E1818" s="27"/>
      <c r="F1818" s="26"/>
      <c r="G1818" s="28"/>
      <c r="H1818" s="31"/>
    </row>
    <row r="1819" spans="2:8">
      <c r="B1819" s="27"/>
      <c r="C1819" s="27"/>
      <c r="D1819" s="27"/>
      <c r="E1819" s="27"/>
      <c r="F1819" s="26"/>
      <c r="G1819" s="28"/>
      <c r="H1819" s="31"/>
    </row>
    <row r="1820" spans="2:8">
      <c r="B1820" s="27"/>
      <c r="C1820" s="27"/>
      <c r="D1820" s="27"/>
      <c r="E1820" s="27"/>
      <c r="F1820" s="26"/>
      <c r="G1820" s="28"/>
      <c r="H1820" s="31"/>
    </row>
    <row r="1821" spans="2:8">
      <c r="B1821" s="27"/>
      <c r="C1821" s="27"/>
      <c r="D1821" s="27"/>
      <c r="E1821" s="27"/>
      <c r="F1821" s="26"/>
      <c r="G1821" s="28"/>
      <c r="H1821" s="31"/>
    </row>
    <row r="1822" spans="2:8">
      <c r="B1822" s="27"/>
      <c r="C1822" s="27"/>
      <c r="D1822" s="27"/>
      <c r="E1822" s="27"/>
      <c r="F1822" s="26"/>
      <c r="G1822" s="28"/>
      <c r="H1822" s="31"/>
    </row>
    <row r="1823" spans="2:8">
      <c r="B1823" s="27"/>
      <c r="C1823" s="27"/>
      <c r="D1823" s="27"/>
      <c r="E1823" s="27"/>
      <c r="F1823" s="26"/>
      <c r="G1823" s="28"/>
      <c r="H1823" s="31"/>
    </row>
    <row r="1824" spans="2:8">
      <c r="B1824" s="27"/>
      <c r="C1824" s="27"/>
      <c r="D1824" s="27"/>
      <c r="E1824" s="27"/>
      <c r="F1824" s="26"/>
      <c r="G1824" s="28"/>
      <c r="H1824" s="31"/>
    </row>
    <row r="1825" spans="2:8">
      <c r="B1825" s="27"/>
      <c r="C1825" s="27"/>
      <c r="D1825" s="27"/>
      <c r="E1825" s="27"/>
      <c r="F1825" s="26"/>
      <c r="G1825" s="28"/>
      <c r="H1825" s="31"/>
    </row>
    <row r="1826" spans="2:8">
      <c r="B1826" s="27"/>
      <c r="C1826" s="27"/>
      <c r="D1826" s="27"/>
      <c r="E1826" s="27"/>
      <c r="F1826" s="26"/>
      <c r="G1826" s="28"/>
      <c r="H1826" s="31"/>
    </row>
    <row r="1827" spans="2:8">
      <c r="B1827" s="27"/>
      <c r="C1827" s="27"/>
      <c r="D1827" s="27"/>
      <c r="E1827" s="27"/>
      <c r="F1827" s="26"/>
      <c r="G1827" s="28"/>
      <c r="H1827" s="31"/>
    </row>
    <row r="1828" spans="2:8">
      <c r="B1828" s="27"/>
      <c r="C1828" s="27"/>
      <c r="D1828" s="27"/>
      <c r="E1828" s="27"/>
      <c r="F1828" s="26"/>
      <c r="G1828" s="28"/>
      <c r="H1828" s="31"/>
    </row>
    <row r="1829" spans="2:8">
      <c r="B1829" s="27"/>
      <c r="C1829" s="27"/>
      <c r="D1829" s="27"/>
      <c r="E1829" s="27"/>
      <c r="F1829" s="26"/>
      <c r="G1829" s="28"/>
      <c r="H1829" s="31"/>
    </row>
    <row r="1830" spans="2:8">
      <c r="B1830" s="27"/>
      <c r="C1830" s="27"/>
      <c r="D1830" s="27"/>
      <c r="E1830" s="27"/>
      <c r="F1830" s="26"/>
      <c r="G1830" s="28"/>
      <c r="H1830" s="31"/>
    </row>
    <row r="1831" spans="2:8">
      <c r="B1831" s="27"/>
      <c r="C1831" s="27"/>
      <c r="D1831" s="27"/>
      <c r="E1831" s="27"/>
      <c r="F1831" s="26"/>
      <c r="G1831" s="28"/>
      <c r="H1831" s="31"/>
    </row>
    <row r="1832" spans="2:8">
      <c r="B1832" s="27"/>
      <c r="C1832" s="27"/>
      <c r="D1832" s="27"/>
      <c r="E1832" s="27"/>
      <c r="F1832" s="26"/>
      <c r="G1832" s="28"/>
      <c r="H1832" s="31"/>
    </row>
    <row r="1833" spans="2:8">
      <c r="B1833" s="27"/>
      <c r="C1833" s="27"/>
      <c r="D1833" s="27"/>
      <c r="E1833" s="27"/>
      <c r="F1833" s="26"/>
      <c r="G1833" s="28"/>
      <c r="H1833" s="31"/>
    </row>
    <row r="1834" spans="2:8">
      <c r="B1834" s="27"/>
      <c r="C1834" s="27"/>
      <c r="D1834" s="27"/>
      <c r="E1834" s="27"/>
      <c r="F1834" s="26"/>
      <c r="G1834" s="28"/>
      <c r="H1834" s="31"/>
    </row>
    <row r="1835" spans="2:8">
      <c r="B1835" s="27"/>
      <c r="C1835" s="27"/>
      <c r="D1835" s="27"/>
      <c r="E1835" s="27"/>
      <c r="F1835" s="26"/>
      <c r="G1835" s="28"/>
      <c r="H1835" s="31"/>
    </row>
    <row r="1836" spans="2:8">
      <c r="B1836" s="27"/>
      <c r="C1836" s="27"/>
      <c r="D1836" s="27"/>
      <c r="E1836" s="27"/>
      <c r="F1836" s="26"/>
      <c r="G1836" s="28"/>
      <c r="H1836" s="31"/>
    </row>
    <row r="1837" spans="2:8">
      <c r="B1837" s="27"/>
      <c r="C1837" s="27"/>
      <c r="D1837" s="27"/>
      <c r="E1837" s="27"/>
      <c r="F1837" s="26"/>
      <c r="G1837" s="28"/>
      <c r="H1837" s="31"/>
    </row>
    <row r="1838" spans="2:8">
      <c r="B1838" s="27"/>
      <c r="C1838" s="27"/>
      <c r="D1838" s="27"/>
      <c r="E1838" s="27"/>
      <c r="F1838" s="26"/>
      <c r="G1838" s="28"/>
      <c r="H1838" s="31"/>
    </row>
    <row r="1839" spans="2:8">
      <c r="B1839" s="27"/>
      <c r="C1839" s="27"/>
      <c r="D1839" s="27"/>
      <c r="E1839" s="27"/>
      <c r="F1839" s="26"/>
      <c r="G1839" s="28"/>
      <c r="H1839" s="31"/>
    </row>
    <row r="1840" spans="2:8">
      <c r="B1840" s="27"/>
      <c r="C1840" s="27"/>
      <c r="D1840" s="27"/>
      <c r="E1840" s="27"/>
      <c r="F1840" s="26"/>
      <c r="G1840" s="28"/>
      <c r="H1840" s="31"/>
    </row>
    <row r="1841" spans="2:8">
      <c r="B1841" s="27"/>
      <c r="C1841" s="27"/>
      <c r="D1841" s="27"/>
      <c r="E1841" s="27"/>
      <c r="F1841" s="26"/>
      <c r="G1841" s="28"/>
      <c r="H1841" s="31"/>
    </row>
    <row r="1842" spans="2:8">
      <c r="B1842" s="27"/>
      <c r="C1842" s="27"/>
      <c r="D1842" s="27"/>
      <c r="E1842" s="27"/>
      <c r="F1842" s="26"/>
      <c r="G1842" s="28"/>
      <c r="H1842" s="31"/>
    </row>
    <row r="1843" spans="2:8">
      <c r="B1843" s="27"/>
      <c r="C1843" s="27"/>
      <c r="D1843" s="27"/>
      <c r="E1843" s="27"/>
      <c r="F1843" s="26"/>
      <c r="G1843" s="28"/>
      <c r="H1843" s="31"/>
    </row>
    <row r="1844" spans="2:8">
      <c r="B1844" s="27"/>
      <c r="C1844" s="27"/>
      <c r="D1844" s="27"/>
      <c r="E1844" s="27"/>
      <c r="F1844" s="26"/>
      <c r="G1844" s="28"/>
      <c r="H1844" s="31"/>
    </row>
    <row r="1845" spans="2:8">
      <c r="B1845" s="27"/>
      <c r="C1845" s="27"/>
      <c r="D1845" s="27"/>
      <c r="E1845" s="27"/>
      <c r="F1845" s="26"/>
      <c r="G1845" s="28"/>
      <c r="H1845" s="31"/>
    </row>
    <row r="1846" spans="2:8">
      <c r="B1846" s="27"/>
      <c r="C1846" s="27"/>
      <c r="D1846" s="27"/>
      <c r="E1846" s="27"/>
      <c r="F1846" s="26"/>
      <c r="G1846" s="28"/>
      <c r="H1846" s="31"/>
    </row>
    <row r="1847" spans="2:8">
      <c r="B1847" s="27"/>
      <c r="C1847" s="27"/>
      <c r="D1847" s="27"/>
      <c r="E1847" s="27"/>
      <c r="F1847" s="26"/>
      <c r="G1847" s="28"/>
      <c r="H1847" s="31"/>
    </row>
    <row r="1848" spans="2:8">
      <c r="B1848" s="27"/>
      <c r="C1848" s="27"/>
      <c r="D1848" s="27"/>
      <c r="E1848" s="27"/>
      <c r="F1848" s="26"/>
      <c r="G1848" s="28"/>
      <c r="H1848" s="31"/>
    </row>
    <row r="1849" spans="2:8">
      <c r="B1849" s="27"/>
      <c r="C1849" s="27"/>
      <c r="D1849" s="27"/>
      <c r="E1849" s="27"/>
      <c r="F1849" s="26"/>
      <c r="G1849" s="28"/>
      <c r="H1849" s="31"/>
    </row>
    <row r="1850" spans="2:8">
      <c r="B1850" s="27"/>
      <c r="C1850" s="27"/>
      <c r="D1850" s="27"/>
      <c r="E1850" s="27"/>
      <c r="F1850" s="26"/>
      <c r="G1850" s="28"/>
      <c r="H1850" s="31"/>
    </row>
    <row r="1851" spans="2:8">
      <c r="B1851" s="27"/>
      <c r="C1851" s="27"/>
      <c r="D1851" s="27"/>
      <c r="E1851" s="27"/>
      <c r="F1851" s="26"/>
      <c r="G1851" s="28"/>
      <c r="H1851" s="31"/>
    </row>
    <row r="1852" spans="2:8">
      <c r="B1852" s="27"/>
      <c r="C1852" s="27"/>
      <c r="D1852" s="27"/>
      <c r="E1852" s="27"/>
      <c r="F1852" s="26"/>
      <c r="G1852" s="28"/>
      <c r="H1852" s="31"/>
    </row>
    <row r="1853" spans="2:8">
      <c r="B1853" s="27"/>
      <c r="C1853" s="27"/>
      <c r="D1853" s="27"/>
      <c r="E1853" s="27"/>
      <c r="F1853" s="26"/>
      <c r="G1853" s="28"/>
      <c r="H1853" s="31"/>
    </row>
    <row r="1854" spans="2:8">
      <c r="B1854" s="27"/>
      <c r="C1854" s="27"/>
      <c r="D1854" s="27"/>
      <c r="E1854" s="27"/>
      <c r="F1854" s="26"/>
      <c r="G1854" s="28"/>
      <c r="H1854" s="31"/>
    </row>
    <row r="1855" spans="2:8">
      <c r="B1855" s="27"/>
      <c r="C1855" s="27"/>
      <c r="D1855" s="27"/>
      <c r="E1855" s="27"/>
      <c r="F1855" s="26"/>
      <c r="G1855" s="28"/>
      <c r="H1855" s="31"/>
    </row>
    <row r="1856" spans="2:8">
      <c r="B1856" s="27"/>
      <c r="C1856" s="27"/>
      <c r="D1856" s="27"/>
      <c r="E1856" s="27"/>
      <c r="F1856" s="26"/>
      <c r="G1856" s="28"/>
      <c r="H1856" s="31"/>
    </row>
    <row r="1857" spans="2:8">
      <c r="B1857" s="27"/>
      <c r="C1857" s="27"/>
      <c r="D1857" s="27"/>
      <c r="E1857" s="27"/>
      <c r="F1857" s="26"/>
      <c r="G1857" s="28"/>
      <c r="H1857" s="31"/>
    </row>
    <row r="1858" spans="2:8">
      <c r="B1858" s="27"/>
      <c r="C1858" s="27"/>
      <c r="D1858" s="27"/>
      <c r="E1858" s="27"/>
      <c r="F1858" s="26"/>
      <c r="G1858" s="28"/>
      <c r="H1858" s="31"/>
    </row>
    <row r="1859" spans="2:8">
      <c r="B1859" s="27"/>
      <c r="C1859" s="27"/>
      <c r="D1859" s="27"/>
      <c r="E1859" s="27"/>
      <c r="F1859" s="26"/>
      <c r="G1859" s="28"/>
      <c r="H1859" s="31"/>
    </row>
    <row r="1860" spans="2:8">
      <c r="B1860" s="27"/>
      <c r="C1860" s="27"/>
      <c r="D1860" s="27"/>
      <c r="E1860" s="27"/>
      <c r="F1860" s="26"/>
      <c r="G1860" s="28"/>
      <c r="H1860" s="31"/>
    </row>
    <row r="1861" spans="2:8">
      <c r="B1861" s="27"/>
      <c r="C1861" s="27"/>
      <c r="D1861" s="27"/>
      <c r="E1861" s="27"/>
      <c r="F1861" s="26"/>
      <c r="G1861" s="28"/>
      <c r="H1861" s="31"/>
    </row>
    <row r="1862" spans="2:8">
      <c r="B1862" s="27"/>
      <c r="C1862" s="27"/>
      <c r="D1862" s="27"/>
      <c r="E1862" s="27"/>
      <c r="F1862" s="26"/>
      <c r="G1862" s="28"/>
      <c r="H1862" s="31"/>
    </row>
    <row r="1863" spans="2:8">
      <c r="B1863" s="27"/>
      <c r="C1863" s="27"/>
      <c r="D1863" s="27"/>
      <c r="E1863" s="27"/>
      <c r="F1863" s="26"/>
      <c r="G1863" s="28"/>
      <c r="H1863" s="31"/>
    </row>
    <row r="1864" spans="2:8">
      <c r="B1864" s="27"/>
      <c r="C1864" s="27"/>
      <c r="D1864" s="27"/>
      <c r="E1864" s="27"/>
      <c r="F1864" s="26"/>
      <c r="G1864" s="28"/>
      <c r="H1864" s="31"/>
    </row>
    <row r="1865" spans="2:8">
      <c r="B1865" s="27"/>
      <c r="C1865" s="27"/>
      <c r="D1865" s="27"/>
      <c r="E1865" s="27"/>
      <c r="F1865" s="26"/>
      <c r="G1865" s="28"/>
      <c r="H1865" s="31"/>
    </row>
    <row r="1866" spans="2:8">
      <c r="B1866" s="27"/>
      <c r="C1866" s="27"/>
      <c r="D1866" s="27"/>
      <c r="E1866" s="27"/>
      <c r="F1866" s="26"/>
      <c r="G1866" s="28"/>
      <c r="H1866" s="31"/>
    </row>
    <row r="1867" spans="2:8">
      <c r="B1867" s="27"/>
      <c r="C1867" s="27"/>
      <c r="D1867" s="27"/>
      <c r="E1867" s="27"/>
      <c r="F1867" s="26"/>
      <c r="G1867" s="28"/>
      <c r="H1867" s="31"/>
    </row>
    <row r="1868" spans="2:8">
      <c r="B1868" s="27"/>
      <c r="C1868" s="27"/>
      <c r="D1868" s="27"/>
      <c r="E1868" s="27"/>
      <c r="F1868" s="26"/>
      <c r="G1868" s="28"/>
      <c r="H1868" s="31"/>
    </row>
    <row r="1869" spans="2:8">
      <c r="B1869" s="27"/>
      <c r="C1869" s="27"/>
      <c r="D1869" s="27"/>
      <c r="E1869" s="27"/>
      <c r="F1869" s="26"/>
      <c r="G1869" s="28"/>
      <c r="H1869" s="31"/>
    </row>
    <row r="1870" spans="2:8">
      <c r="B1870" s="27"/>
      <c r="C1870" s="27"/>
      <c r="D1870" s="27"/>
      <c r="E1870" s="27"/>
      <c r="F1870" s="26"/>
      <c r="G1870" s="28"/>
      <c r="H1870" s="31"/>
    </row>
    <row r="1871" spans="2:8">
      <c r="B1871" s="27"/>
      <c r="C1871" s="27"/>
      <c r="D1871" s="27"/>
      <c r="E1871" s="27"/>
      <c r="F1871" s="26"/>
      <c r="G1871" s="28"/>
      <c r="H1871" s="31"/>
    </row>
    <row r="1872" spans="2:8">
      <c r="B1872" s="27"/>
      <c r="C1872" s="27"/>
      <c r="D1872" s="27"/>
      <c r="E1872" s="27"/>
      <c r="F1872" s="26"/>
      <c r="G1872" s="28"/>
      <c r="H1872" s="31"/>
    </row>
    <row r="1873" spans="2:8">
      <c r="B1873" s="27"/>
      <c r="C1873" s="27"/>
      <c r="D1873" s="27"/>
      <c r="E1873" s="27"/>
      <c r="F1873" s="26"/>
      <c r="G1873" s="28"/>
      <c r="H1873" s="31"/>
    </row>
    <row r="1874" spans="2:8">
      <c r="B1874" s="27"/>
      <c r="C1874" s="27"/>
      <c r="D1874" s="27"/>
      <c r="E1874" s="27"/>
      <c r="F1874" s="26"/>
      <c r="G1874" s="28"/>
      <c r="H1874" s="31"/>
    </row>
    <row r="1875" spans="2:8">
      <c r="B1875" s="27"/>
      <c r="C1875" s="27"/>
      <c r="D1875" s="27"/>
      <c r="E1875" s="27"/>
      <c r="F1875" s="26"/>
      <c r="G1875" s="28"/>
      <c r="H1875" s="31"/>
    </row>
    <row r="1876" spans="2:8">
      <c r="B1876" s="27"/>
      <c r="C1876" s="27"/>
      <c r="D1876" s="27"/>
      <c r="E1876" s="27"/>
      <c r="F1876" s="26"/>
      <c r="G1876" s="28"/>
      <c r="H1876" s="31"/>
    </row>
    <row r="1877" spans="2:8">
      <c r="B1877" s="27"/>
      <c r="C1877" s="27"/>
      <c r="D1877" s="27"/>
      <c r="E1877" s="27"/>
      <c r="F1877" s="26"/>
      <c r="G1877" s="28"/>
      <c r="H1877" s="31"/>
    </row>
    <row r="1878" spans="2:8">
      <c r="B1878" s="27"/>
      <c r="C1878" s="27"/>
      <c r="D1878" s="27"/>
      <c r="E1878" s="27"/>
      <c r="F1878" s="26"/>
      <c r="G1878" s="28"/>
      <c r="H1878" s="31"/>
    </row>
    <row r="1879" spans="2:8">
      <c r="B1879" s="27"/>
      <c r="C1879" s="27"/>
      <c r="D1879" s="27"/>
      <c r="E1879" s="27"/>
      <c r="F1879" s="26"/>
      <c r="G1879" s="28"/>
      <c r="H1879" s="31"/>
    </row>
    <row r="1880" spans="2:8">
      <c r="B1880" s="27"/>
      <c r="C1880" s="27"/>
      <c r="D1880" s="27"/>
      <c r="E1880" s="27"/>
      <c r="F1880" s="26"/>
      <c r="G1880" s="28"/>
      <c r="H1880" s="31"/>
    </row>
    <row r="1881" spans="2:8">
      <c r="B1881" s="27"/>
      <c r="C1881" s="27"/>
      <c r="D1881" s="27"/>
      <c r="E1881" s="27"/>
      <c r="F1881" s="26"/>
      <c r="G1881" s="28"/>
      <c r="H1881" s="31"/>
    </row>
    <row r="1882" spans="2:8">
      <c r="B1882" s="27"/>
      <c r="C1882" s="27"/>
      <c r="D1882" s="27"/>
      <c r="E1882" s="27"/>
      <c r="F1882" s="26"/>
      <c r="G1882" s="28"/>
      <c r="H1882" s="31"/>
    </row>
    <row r="1883" spans="2:8">
      <c r="B1883" s="27"/>
      <c r="C1883" s="27"/>
      <c r="D1883" s="27"/>
      <c r="E1883" s="27"/>
      <c r="F1883" s="26"/>
      <c r="G1883" s="28"/>
      <c r="H1883" s="31"/>
    </row>
    <row r="1884" spans="2:8">
      <c r="B1884" s="27"/>
      <c r="C1884" s="27"/>
      <c r="D1884" s="27"/>
      <c r="E1884" s="27"/>
      <c r="F1884" s="26"/>
      <c r="G1884" s="28"/>
      <c r="H1884" s="31"/>
    </row>
    <row r="1885" spans="2:8">
      <c r="B1885" s="27"/>
      <c r="C1885" s="27"/>
      <c r="D1885" s="27"/>
      <c r="E1885" s="27"/>
      <c r="F1885" s="26"/>
      <c r="G1885" s="28"/>
      <c r="H1885" s="31"/>
    </row>
    <row r="1886" spans="2:8">
      <c r="B1886" s="27"/>
      <c r="C1886" s="27"/>
      <c r="D1886" s="27"/>
      <c r="E1886" s="27"/>
      <c r="F1886" s="26"/>
      <c r="G1886" s="28"/>
      <c r="H1886" s="31"/>
    </row>
    <row r="1887" spans="2:8">
      <c r="B1887" s="27"/>
      <c r="C1887" s="27"/>
      <c r="D1887" s="27"/>
      <c r="E1887" s="27"/>
      <c r="F1887" s="26"/>
      <c r="G1887" s="28"/>
      <c r="H1887" s="31"/>
    </row>
    <row r="1888" spans="2:8">
      <c r="B1888" s="27"/>
      <c r="C1888" s="27"/>
      <c r="D1888" s="27"/>
      <c r="E1888" s="27"/>
      <c r="F1888" s="26"/>
      <c r="G1888" s="28"/>
      <c r="H1888" s="31"/>
    </row>
    <row r="1889" spans="2:8">
      <c r="B1889" s="27"/>
      <c r="C1889" s="27"/>
      <c r="D1889" s="27"/>
      <c r="E1889" s="27"/>
      <c r="F1889" s="26"/>
      <c r="G1889" s="28"/>
      <c r="H1889" s="31"/>
    </row>
    <row r="1890" spans="2:8">
      <c r="B1890" s="27"/>
      <c r="C1890" s="27"/>
      <c r="D1890" s="27"/>
      <c r="E1890" s="27"/>
      <c r="F1890" s="26"/>
      <c r="G1890" s="28"/>
      <c r="H1890" s="31"/>
    </row>
    <row r="1891" spans="2:8">
      <c r="B1891" s="27"/>
      <c r="C1891" s="27"/>
      <c r="D1891" s="27"/>
      <c r="E1891" s="27"/>
      <c r="F1891" s="26"/>
      <c r="G1891" s="28"/>
      <c r="H1891" s="31"/>
    </row>
    <row r="1892" spans="2:8">
      <c r="B1892" s="27"/>
      <c r="C1892" s="27"/>
      <c r="D1892" s="27"/>
      <c r="E1892" s="27"/>
      <c r="F1892" s="26"/>
      <c r="G1892" s="28"/>
      <c r="H1892" s="31"/>
    </row>
    <row r="1893" spans="2:8">
      <c r="B1893" s="27"/>
      <c r="C1893" s="27"/>
      <c r="D1893" s="27"/>
      <c r="E1893" s="27"/>
      <c r="F1893" s="26"/>
      <c r="G1893" s="28"/>
      <c r="H1893" s="31"/>
    </row>
    <row r="1894" spans="2:8">
      <c r="B1894" s="27"/>
      <c r="C1894" s="27"/>
      <c r="D1894" s="27"/>
      <c r="E1894" s="27"/>
      <c r="F1894" s="26"/>
      <c r="G1894" s="28"/>
      <c r="H1894" s="31"/>
    </row>
    <row r="1895" spans="2:8">
      <c r="B1895" s="27"/>
      <c r="C1895" s="27"/>
      <c r="D1895" s="27"/>
      <c r="E1895" s="27"/>
      <c r="F1895" s="26"/>
      <c r="G1895" s="28"/>
      <c r="H1895" s="31"/>
    </row>
    <row r="1896" spans="2:8">
      <c r="B1896" s="27"/>
      <c r="C1896" s="27"/>
      <c r="D1896" s="27"/>
      <c r="E1896" s="27"/>
      <c r="F1896" s="26"/>
      <c r="G1896" s="28"/>
      <c r="H1896" s="31"/>
    </row>
    <row r="1897" spans="2:8">
      <c r="B1897" s="27"/>
      <c r="C1897" s="27"/>
      <c r="D1897" s="27"/>
      <c r="E1897" s="27"/>
      <c r="F1897" s="26"/>
      <c r="G1897" s="28"/>
      <c r="H1897" s="31"/>
    </row>
    <row r="1898" spans="2:8">
      <c r="B1898" s="27"/>
      <c r="C1898" s="27"/>
      <c r="D1898" s="27"/>
      <c r="E1898" s="27"/>
      <c r="F1898" s="26"/>
      <c r="G1898" s="28"/>
      <c r="H1898" s="31"/>
    </row>
    <row r="1899" spans="2:8">
      <c r="B1899" s="27"/>
      <c r="C1899" s="27"/>
      <c r="D1899" s="27"/>
      <c r="E1899" s="27"/>
      <c r="F1899" s="26"/>
      <c r="G1899" s="28"/>
      <c r="H1899" s="31"/>
    </row>
    <row r="1900" spans="2:8">
      <c r="B1900" s="27"/>
      <c r="C1900" s="27"/>
      <c r="D1900" s="27"/>
      <c r="E1900" s="27"/>
      <c r="F1900" s="26"/>
      <c r="G1900" s="28"/>
      <c r="H1900" s="31"/>
    </row>
    <row r="1901" spans="2:8">
      <c r="B1901" s="27"/>
      <c r="C1901" s="27"/>
      <c r="D1901" s="27"/>
      <c r="E1901" s="27"/>
      <c r="F1901" s="26"/>
      <c r="G1901" s="28"/>
      <c r="H1901" s="31"/>
    </row>
    <row r="1902" spans="2:8">
      <c r="B1902" s="27"/>
      <c r="C1902" s="27"/>
      <c r="D1902" s="27"/>
      <c r="E1902" s="27"/>
      <c r="F1902" s="26"/>
      <c r="G1902" s="28"/>
      <c r="H1902" s="31"/>
    </row>
    <row r="1903" spans="2:8">
      <c r="B1903" s="27"/>
      <c r="C1903" s="27"/>
      <c r="D1903" s="27"/>
      <c r="E1903" s="27"/>
      <c r="F1903" s="26"/>
      <c r="G1903" s="28"/>
      <c r="H1903" s="31"/>
    </row>
    <row r="1904" spans="2:8">
      <c r="B1904" s="27"/>
      <c r="C1904" s="27"/>
      <c r="D1904" s="27"/>
      <c r="E1904" s="27"/>
      <c r="F1904" s="26"/>
      <c r="G1904" s="28"/>
      <c r="H1904" s="31"/>
    </row>
    <row r="1905" spans="2:8">
      <c r="B1905" s="27"/>
      <c r="C1905" s="27"/>
      <c r="D1905" s="27"/>
      <c r="E1905" s="27"/>
      <c r="F1905" s="26"/>
      <c r="G1905" s="28"/>
      <c r="H1905" s="31"/>
    </row>
    <row r="1906" spans="2:8">
      <c r="B1906" s="27"/>
      <c r="C1906" s="27"/>
      <c r="D1906" s="27"/>
      <c r="E1906" s="27"/>
      <c r="F1906" s="26"/>
      <c r="G1906" s="28"/>
      <c r="H1906" s="31"/>
    </row>
    <row r="1907" spans="2:8">
      <c r="B1907" s="27"/>
      <c r="C1907" s="27"/>
      <c r="D1907" s="27"/>
      <c r="E1907" s="27"/>
      <c r="F1907" s="26"/>
      <c r="G1907" s="28"/>
      <c r="H1907" s="31"/>
    </row>
    <row r="1908" spans="2:8">
      <c r="B1908" s="27"/>
      <c r="C1908" s="27"/>
      <c r="D1908" s="27"/>
      <c r="E1908" s="27"/>
      <c r="F1908" s="26"/>
      <c r="G1908" s="28"/>
      <c r="H1908" s="31"/>
    </row>
    <row r="1909" spans="2:8">
      <c r="B1909" s="27"/>
      <c r="C1909" s="27"/>
      <c r="D1909" s="27"/>
      <c r="E1909" s="27"/>
      <c r="F1909" s="26"/>
      <c r="G1909" s="28"/>
      <c r="H1909" s="31"/>
    </row>
    <row r="1910" spans="2:8">
      <c r="B1910" s="27"/>
      <c r="C1910" s="27"/>
      <c r="D1910" s="27"/>
      <c r="E1910" s="27"/>
      <c r="F1910" s="26"/>
      <c r="G1910" s="28"/>
      <c r="H1910" s="31"/>
    </row>
    <row r="1911" spans="2:8">
      <c r="B1911" s="27"/>
      <c r="C1911" s="27"/>
      <c r="D1911" s="27"/>
      <c r="E1911" s="27"/>
      <c r="F1911" s="26"/>
      <c r="G1911" s="28"/>
      <c r="H1911" s="31"/>
    </row>
    <row r="1912" spans="2:8">
      <c r="B1912" s="27"/>
      <c r="C1912" s="27"/>
      <c r="D1912" s="27"/>
      <c r="E1912" s="27"/>
      <c r="F1912" s="26"/>
      <c r="G1912" s="28"/>
      <c r="H1912" s="31"/>
    </row>
    <row r="1913" spans="2:8">
      <c r="B1913" s="27"/>
      <c r="C1913" s="27"/>
      <c r="D1913" s="27"/>
      <c r="E1913" s="27"/>
      <c r="F1913" s="26"/>
      <c r="G1913" s="28"/>
      <c r="H1913" s="31"/>
    </row>
    <row r="1914" spans="2:8">
      <c r="B1914" s="27"/>
      <c r="C1914" s="27"/>
      <c r="D1914" s="27"/>
      <c r="E1914" s="27"/>
      <c r="F1914" s="26"/>
      <c r="G1914" s="28"/>
      <c r="H1914" s="31"/>
    </row>
    <row r="1915" spans="2:8">
      <c r="B1915" s="27"/>
      <c r="C1915" s="27"/>
      <c r="D1915" s="27"/>
      <c r="E1915" s="27"/>
      <c r="F1915" s="26"/>
      <c r="G1915" s="28"/>
      <c r="H1915" s="31"/>
    </row>
    <row r="1916" spans="2:8">
      <c r="B1916" s="27"/>
      <c r="C1916" s="27"/>
      <c r="D1916" s="27"/>
      <c r="E1916" s="27"/>
      <c r="F1916" s="26"/>
      <c r="G1916" s="28"/>
      <c r="H1916" s="31"/>
    </row>
    <row r="1917" spans="2:8">
      <c r="B1917" s="27"/>
      <c r="C1917" s="27"/>
      <c r="D1917" s="27"/>
      <c r="E1917" s="27"/>
      <c r="F1917" s="26"/>
      <c r="G1917" s="28"/>
      <c r="H1917" s="31"/>
    </row>
    <row r="1918" spans="2:8">
      <c r="B1918" s="27"/>
      <c r="C1918" s="27"/>
      <c r="D1918" s="27"/>
      <c r="E1918" s="27"/>
      <c r="F1918" s="26"/>
      <c r="G1918" s="28"/>
      <c r="H1918" s="31"/>
    </row>
    <row r="1919" spans="2:8">
      <c r="B1919" s="27"/>
      <c r="C1919" s="27"/>
      <c r="D1919" s="27"/>
      <c r="E1919" s="27"/>
      <c r="F1919" s="26"/>
      <c r="G1919" s="28"/>
      <c r="H1919" s="31"/>
    </row>
    <row r="1920" spans="2:8">
      <c r="B1920" s="27"/>
      <c r="C1920" s="27"/>
      <c r="D1920" s="27"/>
      <c r="E1920" s="27"/>
      <c r="F1920" s="26"/>
      <c r="G1920" s="28"/>
      <c r="H1920" s="31"/>
    </row>
    <row r="1921" spans="2:8">
      <c r="B1921" s="27"/>
      <c r="C1921" s="27"/>
      <c r="D1921" s="27"/>
      <c r="E1921" s="27"/>
      <c r="F1921" s="26"/>
      <c r="G1921" s="28"/>
      <c r="H1921" s="31"/>
    </row>
    <row r="1922" spans="2:8">
      <c r="B1922" s="27"/>
      <c r="C1922" s="27"/>
      <c r="D1922" s="27"/>
      <c r="E1922" s="27"/>
      <c r="F1922" s="26"/>
      <c r="G1922" s="28"/>
      <c r="H1922" s="31"/>
    </row>
    <row r="1923" spans="2:8">
      <c r="B1923" s="27"/>
      <c r="C1923" s="27"/>
      <c r="D1923" s="27"/>
      <c r="E1923" s="27"/>
      <c r="F1923" s="26"/>
      <c r="G1923" s="28"/>
      <c r="H1923" s="31"/>
    </row>
    <row r="1924" spans="2:8">
      <c r="B1924" s="27"/>
      <c r="C1924" s="27"/>
      <c r="D1924" s="27"/>
      <c r="E1924" s="27"/>
      <c r="F1924" s="26"/>
      <c r="G1924" s="28"/>
      <c r="H1924" s="31"/>
    </row>
    <row r="1925" spans="2:8">
      <c r="B1925" s="27"/>
      <c r="C1925" s="27"/>
      <c r="D1925" s="27"/>
      <c r="E1925" s="27"/>
      <c r="F1925" s="26"/>
      <c r="G1925" s="28"/>
      <c r="H1925" s="31"/>
    </row>
    <row r="1926" spans="2:8">
      <c r="B1926" s="27"/>
      <c r="C1926" s="27"/>
      <c r="D1926" s="27"/>
      <c r="E1926" s="27"/>
      <c r="F1926" s="26"/>
      <c r="G1926" s="28"/>
      <c r="H1926" s="31"/>
    </row>
    <row r="1927" spans="2:8">
      <c r="B1927" s="27"/>
      <c r="C1927" s="27"/>
      <c r="D1927" s="27"/>
      <c r="E1927" s="27"/>
      <c r="F1927" s="26"/>
      <c r="G1927" s="28"/>
      <c r="H1927" s="31"/>
    </row>
    <row r="1928" spans="2:8">
      <c r="B1928" s="27"/>
      <c r="C1928" s="27"/>
      <c r="D1928" s="27"/>
      <c r="E1928" s="27"/>
      <c r="F1928" s="26"/>
      <c r="G1928" s="28"/>
      <c r="H1928" s="31"/>
    </row>
    <row r="1929" spans="2:8">
      <c r="B1929" s="27"/>
      <c r="C1929" s="27"/>
      <c r="D1929" s="27"/>
      <c r="E1929" s="27"/>
      <c r="F1929" s="26"/>
      <c r="G1929" s="28"/>
      <c r="H1929" s="31"/>
    </row>
    <row r="1930" spans="2:8">
      <c r="B1930" s="27"/>
      <c r="C1930" s="27"/>
      <c r="D1930" s="27"/>
      <c r="E1930" s="27"/>
      <c r="F1930" s="26"/>
      <c r="G1930" s="28"/>
      <c r="H1930" s="31"/>
    </row>
    <row r="1931" spans="2:8">
      <c r="B1931" s="27"/>
      <c r="C1931" s="27"/>
      <c r="D1931" s="27"/>
      <c r="E1931" s="27"/>
      <c r="F1931" s="26"/>
      <c r="G1931" s="28"/>
      <c r="H1931" s="31"/>
    </row>
    <row r="1932" spans="2:8">
      <c r="B1932" s="27"/>
      <c r="C1932" s="27"/>
      <c r="D1932" s="27"/>
      <c r="E1932" s="27"/>
      <c r="F1932" s="26"/>
      <c r="G1932" s="28"/>
      <c r="H1932" s="31"/>
    </row>
    <row r="1933" spans="2:8">
      <c r="B1933" s="27"/>
      <c r="C1933" s="27"/>
      <c r="D1933" s="27"/>
      <c r="E1933" s="27"/>
      <c r="F1933" s="26"/>
      <c r="G1933" s="28"/>
      <c r="H1933" s="31"/>
    </row>
    <row r="1934" spans="2:8">
      <c r="B1934" s="27"/>
      <c r="C1934" s="27"/>
      <c r="D1934" s="27"/>
      <c r="E1934" s="27"/>
      <c r="F1934" s="26"/>
      <c r="G1934" s="28"/>
      <c r="H1934" s="31"/>
    </row>
    <row r="1935" spans="2:8">
      <c r="B1935" s="27"/>
      <c r="C1935" s="27"/>
      <c r="D1935" s="27"/>
      <c r="E1935" s="27"/>
      <c r="F1935" s="26"/>
      <c r="G1935" s="28"/>
      <c r="H1935" s="31"/>
    </row>
    <row r="1936" spans="2:8">
      <c r="B1936" s="27"/>
      <c r="C1936" s="27"/>
      <c r="D1936" s="27"/>
      <c r="E1936" s="27"/>
      <c r="F1936" s="26"/>
      <c r="G1936" s="28"/>
      <c r="H1936" s="31"/>
    </row>
    <row r="1937" spans="2:8">
      <c r="B1937" s="27"/>
      <c r="C1937" s="27"/>
      <c r="D1937" s="27"/>
      <c r="E1937" s="27"/>
      <c r="F1937" s="26"/>
      <c r="G1937" s="28"/>
      <c r="H1937" s="31"/>
    </row>
    <row r="1938" spans="2:8">
      <c r="B1938" s="27"/>
      <c r="C1938" s="27"/>
      <c r="D1938" s="27"/>
      <c r="E1938" s="27"/>
      <c r="F1938" s="26"/>
      <c r="G1938" s="28"/>
      <c r="H1938" s="31"/>
    </row>
    <row r="1939" spans="2:8">
      <c r="B1939" s="27"/>
      <c r="C1939" s="27"/>
      <c r="D1939" s="27"/>
      <c r="E1939" s="27"/>
      <c r="F1939" s="26"/>
      <c r="G1939" s="28"/>
      <c r="H1939" s="31"/>
    </row>
    <row r="1940" spans="2:8">
      <c r="B1940" s="27"/>
      <c r="C1940" s="27"/>
      <c r="D1940" s="27"/>
      <c r="E1940" s="27"/>
      <c r="F1940" s="26"/>
      <c r="G1940" s="28"/>
      <c r="H1940" s="31"/>
    </row>
    <row r="1941" spans="2:8">
      <c r="B1941" s="27"/>
      <c r="C1941" s="27"/>
      <c r="D1941" s="27"/>
      <c r="E1941" s="27"/>
      <c r="F1941" s="26"/>
      <c r="G1941" s="28"/>
      <c r="H1941" s="31"/>
    </row>
    <row r="1942" spans="2:8">
      <c r="B1942" s="27"/>
      <c r="C1942" s="27"/>
      <c r="D1942" s="27"/>
      <c r="E1942" s="27"/>
      <c r="F1942" s="26"/>
      <c r="G1942" s="28"/>
      <c r="H1942" s="31"/>
    </row>
    <row r="1943" spans="2:8">
      <c r="B1943" s="27"/>
      <c r="C1943" s="27"/>
      <c r="D1943" s="27"/>
      <c r="E1943" s="27"/>
      <c r="F1943" s="26"/>
      <c r="G1943" s="28"/>
      <c r="H1943" s="31"/>
    </row>
    <row r="1944" spans="2:8">
      <c r="B1944" s="27"/>
      <c r="C1944" s="27"/>
      <c r="D1944" s="27"/>
      <c r="E1944" s="27"/>
      <c r="F1944" s="26"/>
      <c r="G1944" s="28"/>
      <c r="H1944" s="31"/>
    </row>
    <row r="1945" spans="2:8">
      <c r="B1945" s="27"/>
      <c r="C1945" s="27"/>
      <c r="D1945" s="27"/>
      <c r="E1945" s="27"/>
      <c r="F1945" s="26"/>
      <c r="G1945" s="28"/>
      <c r="H1945" s="31"/>
    </row>
    <row r="1946" spans="2:8">
      <c r="B1946" s="27"/>
      <c r="C1946" s="27"/>
      <c r="D1946" s="27"/>
      <c r="E1946" s="27"/>
      <c r="F1946" s="26"/>
      <c r="G1946" s="28"/>
      <c r="H1946" s="31"/>
    </row>
    <row r="1947" spans="2:8">
      <c r="B1947" s="27"/>
      <c r="C1947" s="27"/>
      <c r="D1947" s="27"/>
      <c r="E1947" s="27"/>
      <c r="F1947" s="26"/>
      <c r="G1947" s="28"/>
      <c r="H1947" s="31"/>
    </row>
    <row r="1948" spans="2:8">
      <c r="B1948" s="27"/>
      <c r="C1948" s="27"/>
      <c r="D1948" s="27"/>
      <c r="E1948" s="27"/>
      <c r="F1948" s="26"/>
      <c r="G1948" s="28"/>
      <c r="H1948" s="31"/>
    </row>
    <row r="1949" spans="2:8">
      <c r="B1949" s="27"/>
      <c r="C1949" s="27"/>
      <c r="D1949" s="27"/>
      <c r="E1949" s="27"/>
      <c r="F1949" s="26"/>
      <c r="G1949" s="28"/>
      <c r="H1949" s="31"/>
    </row>
    <row r="1950" spans="2:8">
      <c r="B1950" s="27"/>
      <c r="C1950" s="27"/>
      <c r="D1950" s="27"/>
      <c r="E1950" s="27"/>
      <c r="F1950" s="26"/>
      <c r="G1950" s="28"/>
      <c r="H1950" s="31"/>
    </row>
    <row r="1951" spans="2:8">
      <c r="B1951" s="27"/>
      <c r="C1951" s="27"/>
      <c r="D1951" s="27"/>
      <c r="E1951" s="27"/>
      <c r="F1951" s="26"/>
      <c r="G1951" s="28"/>
      <c r="H1951" s="31"/>
    </row>
    <row r="1952" spans="2:8">
      <c r="B1952" s="27"/>
      <c r="C1952" s="27"/>
      <c r="D1952" s="27"/>
      <c r="E1952" s="27"/>
      <c r="F1952" s="26"/>
      <c r="G1952" s="28"/>
      <c r="H1952" s="31"/>
    </row>
    <row r="1953" spans="2:8">
      <c r="B1953" s="27"/>
      <c r="C1953" s="27"/>
      <c r="D1953" s="27"/>
      <c r="E1953" s="27"/>
      <c r="F1953" s="26"/>
      <c r="G1953" s="28"/>
      <c r="H1953" s="31"/>
    </row>
    <row r="1954" spans="2:8">
      <c r="B1954" s="27"/>
      <c r="C1954" s="27"/>
      <c r="D1954" s="27"/>
      <c r="E1954" s="27"/>
      <c r="F1954" s="26"/>
      <c r="G1954" s="28"/>
      <c r="H1954" s="31"/>
    </row>
    <row r="1955" spans="2:8">
      <c r="B1955" s="27"/>
      <c r="C1955" s="27"/>
      <c r="D1955" s="27"/>
      <c r="E1955" s="27"/>
      <c r="F1955" s="26"/>
      <c r="G1955" s="28"/>
      <c r="H1955" s="31"/>
    </row>
    <row r="1956" spans="2:8">
      <c r="B1956" s="27"/>
      <c r="C1956" s="27"/>
      <c r="D1956" s="27"/>
      <c r="E1956" s="27"/>
      <c r="F1956" s="26"/>
      <c r="G1956" s="28"/>
      <c r="H1956" s="31"/>
    </row>
    <row r="1957" spans="2:8">
      <c r="B1957" s="27"/>
      <c r="C1957" s="27"/>
      <c r="D1957" s="27"/>
      <c r="E1957" s="27"/>
      <c r="F1957" s="26"/>
      <c r="G1957" s="28"/>
      <c r="H1957" s="31"/>
    </row>
    <row r="1958" spans="2:8">
      <c r="B1958" s="27"/>
      <c r="C1958" s="27"/>
      <c r="D1958" s="27"/>
      <c r="E1958" s="27"/>
      <c r="F1958" s="26"/>
      <c r="G1958" s="28"/>
      <c r="H1958" s="31"/>
    </row>
    <row r="1959" spans="2:8">
      <c r="B1959" s="27"/>
      <c r="C1959" s="27"/>
      <c r="D1959" s="27"/>
      <c r="E1959" s="27"/>
      <c r="F1959" s="26"/>
      <c r="G1959" s="28"/>
      <c r="H1959" s="31"/>
    </row>
    <row r="1960" spans="2:8">
      <c r="B1960" s="27"/>
      <c r="C1960" s="27"/>
      <c r="D1960" s="27"/>
      <c r="E1960" s="27"/>
      <c r="F1960" s="26"/>
      <c r="G1960" s="28"/>
      <c r="H1960" s="31"/>
    </row>
    <row r="1961" spans="2:8">
      <c r="B1961" s="27"/>
      <c r="C1961" s="27"/>
      <c r="D1961" s="27"/>
      <c r="E1961" s="27"/>
      <c r="F1961" s="26"/>
      <c r="G1961" s="28"/>
      <c r="H1961" s="31"/>
    </row>
    <row r="1962" spans="2:8">
      <c r="B1962" s="27"/>
      <c r="C1962" s="27"/>
      <c r="D1962" s="27"/>
      <c r="E1962" s="27"/>
      <c r="F1962" s="26"/>
      <c r="G1962" s="28"/>
      <c r="H1962" s="31"/>
    </row>
    <row r="1963" spans="2:8">
      <c r="B1963" s="27"/>
      <c r="C1963" s="27"/>
      <c r="D1963" s="27"/>
      <c r="E1963" s="27"/>
      <c r="F1963" s="26"/>
      <c r="G1963" s="28"/>
      <c r="H1963" s="31"/>
    </row>
    <row r="1964" spans="2:8">
      <c r="B1964" s="27"/>
      <c r="C1964" s="27"/>
      <c r="D1964" s="27"/>
      <c r="E1964" s="27"/>
      <c r="F1964" s="26"/>
      <c r="G1964" s="28"/>
      <c r="H1964" s="31"/>
    </row>
    <row r="1965" spans="2:8">
      <c r="B1965" s="27"/>
      <c r="C1965" s="27"/>
      <c r="D1965" s="27"/>
      <c r="E1965" s="27"/>
      <c r="F1965" s="26"/>
      <c r="G1965" s="28"/>
      <c r="H1965" s="31"/>
    </row>
    <row r="1966" spans="2:8">
      <c r="B1966" s="27"/>
      <c r="C1966" s="27"/>
      <c r="D1966" s="27"/>
      <c r="E1966" s="27"/>
      <c r="F1966" s="26"/>
      <c r="G1966" s="28"/>
      <c r="H1966" s="31"/>
    </row>
    <row r="1967" spans="2:8">
      <c r="B1967" s="27"/>
      <c r="C1967" s="27"/>
      <c r="D1967" s="27"/>
      <c r="E1967" s="27"/>
      <c r="F1967" s="26"/>
      <c r="G1967" s="28"/>
      <c r="H1967" s="31"/>
    </row>
    <row r="1968" spans="2:8">
      <c r="B1968" s="27"/>
      <c r="C1968" s="27"/>
      <c r="D1968" s="27"/>
      <c r="E1968" s="27"/>
      <c r="F1968" s="26"/>
      <c r="G1968" s="28"/>
      <c r="H1968" s="31"/>
    </row>
    <row r="1969" spans="2:8">
      <c r="B1969" s="27"/>
      <c r="C1969" s="27"/>
      <c r="D1969" s="27"/>
      <c r="E1969" s="27"/>
      <c r="F1969" s="26"/>
      <c r="G1969" s="28"/>
      <c r="H1969" s="31"/>
    </row>
    <row r="1970" spans="2:8">
      <c r="B1970" s="27"/>
      <c r="C1970" s="27"/>
      <c r="D1970" s="27"/>
      <c r="E1970" s="27"/>
      <c r="F1970" s="26"/>
      <c r="G1970" s="28"/>
      <c r="H1970" s="31"/>
    </row>
    <row r="1971" spans="2:8">
      <c r="B1971" s="27"/>
      <c r="C1971" s="27"/>
      <c r="D1971" s="27"/>
      <c r="E1971" s="27"/>
      <c r="F1971" s="26"/>
      <c r="G1971" s="28"/>
      <c r="H1971" s="31"/>
    </row>
    <row r="1972" spans="2:8">
      <c r="B1972" s="27"/>
      <c r="C1972" s="27"/>
      <c r="D1972" s="27"/>
      <c r="E1972" s="27"/>
      <c r="F1972" s="26"/>
      <c r="G1972" s="28"/>
      <c r="H1972" s="31"/>
    </row>
    <row r="1973" spans="2:8">
      <c r="B1973" s="27"/>
      <c r="C1973" s="27"/>
      <c r="D1973" s="27"/>
      <c r="E1973" s="27"/>
      <c r="F1973" s="26"/>
      <c r="G1973" s="28"/>
      <c r="H1973" s="31"/>
    </row>
    <row r="1974" spans="2:8">
      <c r="B1974" s="27"/>
      <c r="C1974" s="27"/>
      <c r="D1974" s="27"/>
      <c r="E1974" s="27"/>
      <c r="F1974" s="26"/>
      <c r="G1974" s="28"/>
      <c r="H1974" s="31"/>
    </row>
    <row r="1975" spans="2:8">
      <c r="B1975" s="27"/>
      <c r="C1975" s="27"/>
      <c r="D1975" s="27"/>
      <c r="E1975" s="27"/>
      <c r="F1975" s="26"/>
      <c r="G1975" s="28"/>
      <c r="H1975" s="31"/>
    </row>
    <row r="1976" spans="2:8">
      <c r="B1976" s="27"/>
      <c r="C1976" s="27"/>
      <c r="D1976" s="27"/>
      <c r="E1976" s="27"/>
      <c r="F1976" s="26"/>
      <c r="G1976" s="28"/>
      <c r="H1976" s="31"/>
    </row>
    <row r="1977" spans="2:8">
      <c r="B1977" s="27"/>
      <c r="C1977" s="27"/>
      <c r="D1977" s="27"/>
      <c r="E1977" s="27"/>
      <c r="F1977" s="26"/>
      <c r="G1977" s="28"/>
      <c r="H1977" s="31"/>
    </row>
    <row r="1978" spans="2:8">
      <c r="B1978" s="27"/>
      <c r="C1978" s="27"/>
      <c r="D1978" s="27"/>
      <c r="E1978" s="27"/>
      <c r="F1978" s="26"/>
      <c r="G1978" s="28"/>
      <c r="H1978" s="31"/>
    </row>
    <row r="1979" spans="2:8">
      <c r="B1979" s="27"/>
      <c r="C1979" s="27"/>
      <c r="D1979" s="27"/>
      <c r="E1979" s="27"/>
      <c r="F1979" s="26"/>
      <c r="G1979" s="28"/>
      <c r="H1979" s="31"/>
    </row>
    <row r="1980" spans="2:8">
      <c r="B1980" s="27"/>
      <c r="C1980" s="27"/>
      <c r="D1980" s="27"/>
      <c r="E1980" s="27"/>
      <c r="F1980" s="26"/>
      <c r="G1980" s="28"/>
      <c r="H1980" s="31"/>
    </row>
    <row r="1981" spans="2:8">
      <c r="B1981" s="27"/>
      <c r="C1981" s="27"/>
      <c r="D1981" s="27"/>
      <c r="E1981" s="27"/>
      <c r="F1981" s="26"/>
      <c r="G1981" s="28"/>
      <c r="H1981" s="31"/>
    </row>
    <row r="1982" spans="2:8">
      <c r="B1982" s="27"/>
      <c r="C1982" s="27"/>
      <c r="D1982" s="27"/>
      <c r="E1982" s="27"/>
      <c r="F1982" s="26"/>
      <c r="G1982" s="28"/>
      <c r="H1982" s="31"/>
    </row>
    <row r="1983" spans="2:8">
      <c r="B1983" s="27"/>
      <c r="C1983" s="27"/>
      <c r="D1983" s="27"/>
      <c r="E1983" s="27"/>
      <c r="F1983" s="26"/>
      <c r="G1983" s="28"/>
      <c r="H1983" s="31"/>
    </row>
    <row r="1984" spans="2:8">
      <c r="B1984" s="27"/>
      <c r="C1984" s="27"/>
      <c r="D1984" s="27"/>
      <c r="E1984" s="27"/>
      <c r="F1984" s="26"/>
      <c r="G1984" s="28"/>
      <c r="H1984" s="31"/>
    </row>
    <row r="1985" spans="2:8">
      <c r="B1985" s="27"/>
      <c r="C1985" s="27"/>
      <c r="D1985" s="27"/>
      <c r="E1985" s="27"/>
      <c r="F1985" s="26"/>
      <c r="G1985" s="28"/>
      <c r="H1985" s="31"/>
    </row>
    <row r="1986" spans="2:8">
      <c r="B1986" s="27"/>
      <c r="C1986" s="27"/>
      <c r="D1986" s="27"/>
      <c r="E1986" s="27"/>
      <c r="F1986" s="26"/>
      <c r="G1986" s="28"/>
      <c r="H1986" s="31"/>
    </row>
    <row r="1987" spans="2:8">
      <c r="B1987" s="27"/>
      <c r="C1987" s="27"/>
      <c r="D1987" s="27"/>
      <c r="E1987" s="27"/>
      <c r="F1987" s="26"/>
      <c r="G1987" s="28"/>
      <c r="H1987" s="31"/>
    </row>
    <row r="1988" spans="2:8">
      <c r="B1988" s="27"/>
      <c r="C1988" s="27"/>
      <c r="D1988" s="27"/>
      <c r="E1988" s="27"/>
      <c r="F1988" s="26"/>
      <c r="G1988" s="28"/>
      <c r="H1988" s="31"/>
    </row>
    <row r="1989" spans="2:8">
      <c r="B1989" s="27"/>
      <c r="C1989" s="27"/>
      <c r="D1989" s="27"/>
      <c r="E1989" s="27"/>
      <c r="F1989" s="26"/>
      <c r="G1989" s="28"/>
      <c r="H1989" s="31"/>
    </row>
    <row r="1990" spans="2:8">
      <c r="B1990" s="27"/>
      <c r="C1990" s="27"/>
      <c r="D1990" s="27"/>
      <c r="E1990" s="27"/>
      <c r="F1990" s="26"/>
      <c r="G1990" s="28"/>
      <c r="H1990" s="31"/>
    </row>
    <row r="1991" spans="2:8">
      <c r="B1991" s="27"/>
      <c r="C1991" s="27"/>
      <c r="D1991" s="27"/>
      <c r="E1991" s="27"/>
      <c r="F1991" s="26"/>
      <c r="G1991" s="28"/>
      <c r="H1991" s="31"/>
    </row>
    <row r="1992" spans="2:8">
      <c r="B1992" s="27"/>
      <c r="C1992" s="27"/>
      <c r="D1992" s="27"/>
      <c r="E1992" s="27"/>
      <c r="F1992" s="26"/>
      <c r="G1992" s="28"/>
      <c r="H1992" s="31"/>
    </row>
    <row r="1993" spans="2:8">
      <c r="B1993" s="27"/>
      <c r="C1993" s="27"/>
      <c r="D1993" s="27"/>
      <c r="E1993" s="27"/>
      <c r="F1993" s="26"/>
      <c r="G1993" s="28"/>
      <c r="H1993" s="31"/>
    </row>
    <row r="1994" spans="2:8">
      <c r="B1994" s="27"/>
      <c r="C1994" s="27"/>
      <c r="D1994" s="27"/>
      <c r="E1994" s="27"/>
      <c r="F1994" s="26"/>
      <c r="G1994" s="28"/>
      <c r="H1994" s="31"/>
    </row>
    <row r="1995" spans="2:8">
      <c r="B1995" s="27"/>
      <c r="C1995" s="27"/>
      <c r="D1995" s="27"/>
      <c r="E1995" s="27"/>
      <c r="F1995" s="26"/>
      <c r="G1995" s="28"/>
      <c r="H1995" s="31"/>
    </row>
    <row r="1996" spans="2:8">
      <c r="B1996" s="27"/>
      <c r="C1996" s="27"/>
      <c r="D1996" s="27"/>
      <c r="E1996" s="27"/>
      <c r="F1996" s="26"/>
      <c r="G1996" s="28"/>
      <c r="H1996" s="31"/>
    </row>
    <row r="1997" spans="2:8">
      <c r="B1997" s="27"/>
      <c r="C1997" s="27"/>
      <c r="D1997" s="27"/>
      <c r="E1997" s="27"/>
      <c r="F1997" s="26"/>
      <c r="G1997" s="28"/>
      <c r="H1997" s="31"/>
    </row>
    <row r="1998" spans="2:8">
      <c r="B1998" s="27"/>
      <c r="C1998" s="27"/>
      <c r="D1998" s="27"/>
      <c r="E1998" s="27"/>
      <c r="F1998" s="26"/>
      <c r="G1998" s="28"/>
      <c r="H1998" s="31"/>
    </row>
    <row r="1999" spans="2:8">
      <c r="B1999" s="27"/>
      <c r="C1999" s="27"/>
      <c r="D1999" s="27"/>
      <c r="E1999" s="27"/>
      <c r="F1999" s="26"/>
      <c r="G1999" s="28"/>
      <c r="H1999" s="31"/>
    </row>
    <row r="2000" spans="2:8">
      <c r="B2000" s="27"/>
      <c r="C2000" s="27"/>
      <c r="D2000" s="27"/>
      <c r="E2000" s="27"/>
      <c r="F2000" s="26"/>
      <c r="G2000" s="28"/>
      <c r="H2000" s="31"/>
    </row>
    <row r="2001" spans="2:8">
      <c r="B2001" s="27"/>
      <c r="C2001" s="27"/>
      <c r="D2001" s="27"/>
      <c r="E2001" s="27"/>
      <c r="F2001" s="26"/>
      <c r="G2001" s="28"/>
      <c r="H2001" s="31"/>
    </row>
    <row r="2002" spans="2:8">
      <c r="B2002" s="27"/>
      <c r="C2002" s="27"/>
      <c r="D2002" s="27"/>
      <c r="E2002" s="27"/>
      <c r="F2002" s="26"/>
      <c r="G2002" s="28"/>
      <c r="H2002" s="31"/>
    </row>
    <row r="2003" spans="2:8">
      <c r="B2003" s="27"/>
      <c r="C2003" s="27"/>
      <c r="D2003" s="27"/>
      <c r="E2003" s="27"/>
      <c r="F2003" s="26"/>
      <c r="G2003" s="28"/>
      <c r="H2003" s="31"/>
    </row>
    <row r="2004" spans="2:8">
      <c r="B2004" s="27"/>
      <c r="C2004" s="27"/>
      <c r="D2004" s="27"/>
      <c r="E2004" s="27"/>
      <c r="F2004" s="26"/>
      <c r="G2004" s="28"/>
      <c r="H2004" s="31"/>
    </row>
    <row r="2005" spans="2:8">
      <c r="B2005" s="27"/>
      <c r="C2005" s="27"/>
      <c r="D2005" s="27"/>
      <c r="E2005" s="27"/>
      <c r="F2005" s="26"/>
      <c r="G2005" s="28"/>
      <c r="H2005" s="31"/>
    </row>
    <row r="2006" spans="2:8">
      <c r="B2006" s="27"/>
      <c r="C2006" s="27"/>
      <c r="D2006" s="27"/>
      <c r="E2006" s="27"/>
      <c r="F2006" s="26"/>
      <c r="G2006" s="28"/>
      <c r="H2006" s="31"/>
    </row>
    <row r="2007" spans="2:8">
      <c r="B2007" s="27"/>
      <c r="C2007" s="27"/>
      <c r="D2007" s="27"/>
      <c r="E2007" s="27"/>
      <c r="F2007" s="26"/>
      <c r="G2007" s="28"/>
      <c r="H2007" s="31"/>
    </row>
    <row r="2008" spans="2:8">
      <c r="B2008" s="27"/>
      <c r="C2008" s="27"/>
      <c r="D2008" s="27"/>
      <c r="E2008" s="27"/>
      <c r="F2008" s="26"/>
      <c r="G2008" s="28"/>
      <c r="H2008" s="31"/>
    </row>
    <row r="2009" spans="2:8">
      <c r="B2009" s="27"/>
      <c r="C2009" s="27"/>
      <c r="D2009" s="27"/>
      <c r="E2009" s="27"/>
      <c r="F2009" s="26"/>
      <c r="G2009" s="28"/>
      <c r="H2009" s="31"/>
    </row>
    <row r="2010" spans="2:8">
      <c r="B2010" s="27"/>
      <c r="C2010" s="27"/>
      <c r="D2010" s="27"/>
      <c r="E2010" s="27"/>
      <c r="F2010" s="26"/>
      <c r="G2010" s="28"/>
      <c r="H2010" s="31"/>
    </row>
    <row r="2011" spans="2:8">
      <c r="B2011" s="27"/>
      <c r="C2011" s="27"/>
      <c r="D2011" s="27"/>
      <c r="E2011" s="27"/>
      <c r="F2011" s="26"/>
      <c r="G2011" s="28"/>
      <c r="H2011" s="31"/>
    </row>
    <row r="2012" spans="2:8">
      <c r="B2012" s="27"/>
      <c r="C2012" s="27"/>
      <c r="D2012" s="27"/>
      <c r="E2012" s="27"/>
      <c r="F2012" s="26"/>
      <c r="G2012" s="28"/>
      <c r="H2012" s="31"/>
    </row>
    <row r="2013" spans="2:8">
      <c r="B2013" s="27"/>
      <c r="C2013" s="27"/>
      <c r="D2013" s="27"/>
      <c r="E2013" s="27"/>
      <c r="F2013" s="26"/>
      <c r="G2013" s="28"/>
      <c r="H2013" s="31"/>
    </row>
    <row r="2014" spans="2:8">
      <c r="B2014" s="27"/>
      <c r="C2014" s="27"/>
      <c r="D2014" s="27"/>
      <c r="E2014" s="27"/>
      <c r="F2014" s="26"/>
      <c r="G2014" s="28"/>
      <c r="H2014" s="31"/>
    </row>
    <row r="2015" spans="2:8">
      <c r="B2015" s="27"/>
      <c r="C2015" s="27"/>
      <c r="D2015" s="27"/>
      <c r="E2015" s="27"/>
      <c r="F2015" s="26"/>
      <c r="G2015" s="28"/>
      <c r="H2015" s="31"/>
    </row>
    <row r="2016" spans="2:8">
      <c r="B2016" s="27"/>
      <c r="C2016" s="27"/>
      <c r="D2016" s="27"/>
      <c r="E2016" s="27"/>
      <c r="F2016" s="26"/>
      <c r="G2016" s="28"/>
      <c r="H2016" s="31"/>
    </row>
    <row r="2017" spans="2:8">
      <c r="B2017" s="27"/>
      <c r="C2017" s="27"/>
      <c r="D2017" s="27"/>
      <c r="E2017" s="27"/>
      <c r="F2017" s="26"/>
      <c r="G2017" s="28"/>
      <c r="H2017" s="31"/>
    </row>
    <row r="2018" spans="2:8">
      <c r="B2018" s="27"/>
      <c r="C2018" s="27"/>
      <c r="D2018" s="27"/>
      <c r="E2018" s="27"/>
      <c r="F2018" s="26"/>
      <c r="G2018" s="28"/>
      <c r="H2018" s="31"/>
    </row>
    <row r="2019" spans="2:8">
      <c r="B2019" s="27"/>
      <c r="C2019" s="27"/>
      <c r="D2019" s="27"/>
      <c r="E2019" s="27"/>
      <c r="F2019" s="26"/>
      <c r="G2019" s="28"/>
      <c r="H2019" s="31"/>
    </row>
    <row r="2020" spans="2:8">
      <c r="B2020" s="27"/>
      <c r="C2020" s="27"/>
      <c r="D2020" s="27"/>
      <c r="E2020" s="27"/>
      <c r="F2020" s="26"/>
      <c r="G2020" s="28"/>
      <c r="H2020" s="31"/>
    </row>
    <row r="2021" spans="2:8">
      <c r="B2021" s="27"/>
      <c r="C2021" s="27"/>
      <c r="D2021" s="27"/>
      <c r="E2021" s="27"/>
      <c r="F2021" s="26"/>
      <c r="G2021" s="28"/>
      <c r="H2021" s="31"/>
    </row>
    <row r="2022" spans="2:8">
      <c r="B2022" s="27"/>
      <c r="C2022" s="27"/>
      <c r="D2022" s="27"/>
      <c r="E2022" s="27"/>
      <c r="F2022" s="26"/>
      <c r="G2022" s="28"/>
      <c r="H2022" s="31"/>
    </row>
    <row r="2023" spans="2:8">
      <c r="B2023" s="27"/>
      <c r="C2023" s="27"/>
      <c r="D2023" s="27"/>
      <c r="E2023" s="27"/>
      <c r="F2023" s="26"/>
      <c r="G2023" s="28"/>
      <c r="H2023" s="31"/>
    </row>
    <row r="2024" spans="2:8">
      <c r="B2024" s="27"/>
      <c r="C2024" s="27"/>
      <c r="D2024" s="27"/>
      <c r="E2024" s="27"/>
      <c r="F2024" s="26"/>
      <c r="G2024" s="28"/>
      <c r="H2024" s="31"/>
    </row>
    <row r="2025" spans="2:8">
      <c r="B2025" s="27"/>
      <c r="C2025" s="27"/>
      <c r="D2025" s="27"/>
      <c r="E2025" s="27"/>
      <c r="F2025" s="26"/>
      <c r="G2025" s="28"/>
      <c r="H2025" s="31"/>
    </row>
    <row r="2026" spans="2:8">
      <c r="B2026" s="27"/>
      <c r="C2026" s="27"/>
      <c r="D2026" s="27"/>
      <c r="E2026" s="27"/>
      <c r="F2026" s="26"/>
      <c r="G2026" s="28"/>
      <c r="H2026" s="31"/>
    </row>
    <row r="2027" spans="2:8">
      <c r="B2027" s="27"/>
      <c r="C2027" s="27"/>
      <c r="D2027" s="27"/>
      <c r="E2027" s="27"/>
      <c r="F2027" s="26"/>
      <c r="G2027" s="28"/>
      <c r="H2027" s="31"/>
    </row>
    <row r="2028" spans="2:8">
      <c r="B2028" s="27"/>
      <c r="C2028" s="27"/>
      <c r="D2028" s="27"/>
      <c r="E2028" s="27"/>
      <c r="F2028" s="26"/>
      <c r="G2028" s="28"/>
      <c r="H2028" s="31"/>
    </row>
    <row r="2029" spans="2:8">
      <c r="B2029" s="27"/>
      <c r="C2029" s="27"/>
      <c r="D2029" s="27"/>
      <c r="E2029" s="27"/>
      <c r="F2029" s="26"/>
      <c r="G2029" s="28"/>
      <c r="H2029" s="31"/>
    </row>
    <row r="2030" spans="2:8">
      <c r="B2030" s="27"/>
      <c r="C2030" s="27"/>
      <c r="D2030" s="27"/>
      <c r="E2030" s="27"/>
      <c r="F2030" s="26"/>
      <c r="G2030" s="28"/>
      <c r="H2030" s="31"/>
    </row>
    <row r="2031" spans="2:8">
      <c r="B2031" s="27"/>
      <c r="C2031" s="27"/>
      <c r="D2031" s="27"/>
      <c r="E2031" s="27"/>
      <c r="F2031" s="26"/>
      <c r="G2031" s="28"/>
      <c r="H2031" s="31"/>
    </row>
    <row r="2032" spans="2:8">
      <c r="B2032" s="27"/>
      <c r="C2032" s="27"/>
      <c r="D2032" s="27"/>
      <c r="E2032" s="27"/>
      <c r="F2032" s="26"/>
      <c r="G2032" s="28"/>
      <c r="H2032" s="31"/>
    </row>
    <row r="2033" spans="2:8">
      <c r="B2033" s="27"/>
      <c r="C2033" s="27"/>
      <c r="D2033" s="27"/>
      <c r="E2033" s="27"/>
      <c r="F2033" s="26"/>
      <c r="G2033" s="28"/>
      <c r="H2033" s="31"/>
    </row>
    <row r="2034" spans="2:8">
      <c r="B2034" s="27"/>
      <c r="C2034" s="27"/>
      <c r="D2034" s="27"/>
      <c r="E2034" s="27"/>
      <c r="F2034" s="26"/>
      <c r="G2034" s="28"/>
      <c r="H2034" s="31"/>
    </row>
    <row r="2035" spans="2:8">
      <c r="B2035" s="27"/>
      <c r="C2035" s="27"/>
      <c r="D2035" s="27"/>
      <c r="E2035" s="27"/>
      <c r="F2035" s="26"/>
      <c r="G2035" s="28"/>
      <c r="H2035" s="31"/>
    </row>
    <row r="2036" spans="2:8">
      <c r="B2036" s="27"/>
      <c r="C2036" s="27"/>
      <c r="D2036" s="27"/>
      <c r="E2036" s="27"/>
      <c r="F2036" s="26"/>
      <c r="G2036" s="28"/>
      <c r="H2036" s="31"/>
    </row>
    <row r="2037" spans="2:8">
      <c r="B2037" s="27"/>
      <c r="C2037" s="27"/>
      <c r="D2037" s="27"/>
      <c r="E2037" s="27"/>
      <c r="F2037" s="26"/>
      <c r="G2037" s="28"/>
      <c r="H2037" s="31"/>
    </row>
    <row r="2038" spans="2:8">
      <c r="B2038" s="27"/>
      <c r="C2038" s="27"/>
      <c r="D2038" s="27"/>
      <c r="E2038" s="27"/>
      <c r="F2038" s="26"/>
      <c r="G2038" s="28"/>
      <c r="H2038" s="31"/>
    </row>
    <row r="2039" spans="2:8">
      <c r="B2039" s="27"/>
      <c r="C2039" s="27"/>
      <c r="D2039" s="27"/>
      <c r="E2039" s="27"/>
      <c r="F2039" s="26"/>
      <c r="G2039" s="28"/>
      <c r="H2039" s="31"/>
    </row>
    <row r="2040" spans="2:8">
      <c r="B2040" s="27"/>
      <c r="C2040" s="27"/>
      <c r="D2040" s="27"/>
      <c r="E2040" s="27"/>
      <c r="F2040" s="26"/>
      <c r="G2040" s="28"/>
      <c r="H2040" s="31"/>
    </row>
    <row r="2041" spans="2:8">
      <c r="B2041" s="27"/>
      <c r="C2041" s="27"/>
      <c r="D2041" s="27"/>
      <c r="E2041" s="27"/>
      <c r="F2041" s="26"/>
      <c r="G2041" s="28"/>
      <c r="H2041" s="31"/>
    </row>
    <row r="2042" spans="2:8">
      <c r="B2042" s="27"/>
      <c r="C2042" s="27"/>
      <c r="D2042" s="27"/>
      <c r="E2042" s="27"/>
      <c r="F2042" s="26"/>
      <c r="G2042" s="28"/>
      <c r="H2042" s="31"/>
    </row>
    <row r="2043" spans="2:8">
      <c r="B2043" s="27"/>
      <c r="C2043" s="27"/>
      <c r="D2043" s="27"/>
      <c r="E2043" s="27"/>
      <c r="F2043" s="26"/>
      <c r="G2043" s="28"/>
      <c r="H2043" s="31"/>
    </row>
    <row r="2044" spans="2:8">
      <c r="B2044" s="27"/>
      <c r="C2044" s="27"/>
      <c r="D2044" s="27"/>
      <c r="E2044" s="27"/>
      <c r="F2044" s="26"/>
      <c r="G2044" s="28"/>
      <c r="H2044" s="31"/>
    </row>
    <row r="2045" spans="2:8">
      <c r="B2045" s="27"/>
      <c r="C2045" s="27"/>
      <c r="D2045" s="27"/>
      <c r="E2045" s="27"/>
      <c r="F2045" s="26"/>
      <c r="G2045" s="28"/>
      <c r="H2045" s="31"/>
    </row>
    <row r="2046" spans="2:8">
      <c r="B2046" s="27"/>
      <c r="C2046" s="27"/>
      <c r="D2046" s="27"/>
      <c r="E2046" s="27"/>
      <c r="F2046" s="26"/>
      <c r="G2046" s="28"/>
      <c r="H2046" s="31"/>
    </row>
    <row r="2047" spans="2:8">
      <c r="B2047" s="27"/>
      <c r="C2047" s="27"/>
      <c r="D2047" s="27"/>
      <c r="E2047" s="27"/>
      <c r="F2047" s="26"/>
      <c r="G2047" s="28"/>
      <c r="H2047" s="31"/>
    </row>
    <row r="2048" spans="2:8">
      <c r="B2048" s="27"/>
      <c r="C2048" s="27"/>
      <c r="D2048" s="27"/>
      <c r="E2048" s="27"/>
      <c r="F2048" s="26"/>
      <c r="G2048" s="28"/>
      <c r="H2048" s="31"/>
    </row>
    <row r="2049" spans="2:8">
      <c r="B2049" s="27"/>
      <c r="C2049" s="27"/>
      <c r="D2049" s="27"/>
      <c r="E2049" s="27"/>
      <c r="F2049" s="26"/>
      <c r="G2049" s="28"/>
      <c r="H2049" s="31"/>
    </row>
    <row r="2050" spans="2:8">
      <c r="B2050" s="27"/>
      <c r="C2050" s="27"/>
      <c r="D2050" s="27"/>
      <c r="E2050" s="27"/>
      <c r="F2050" s="26"/>
      <c r="G2050" s="28"/>
      <c r="H2050" s="31"/>
    </row>
    <row r="2051" spans="2:8">
      <c r="B2051" s="27"/>
      <c r="C2051" s="27"/>
      <c r="D2051" s="27"/>
      <c r="E2051" s="27"/>
      <c r="F2051" s="26"/>
      <c r="G2051" s="28"/>
      <c r="H2051" s="31"/>
    </row>
    <row r="2052" spans="2:8">
      <c r="B2052" s="27"/>
      <c r="C2052" s="27"/>
      <c r="D2052" s="27"/>
      <c r="E2052" s="27"/>
      <c r="F2052" s="26"/>
      <c r="G2052" s="28"/>
      <c r="H2052" s="31"/>
    </row>
    <row r="2053" spans="2:8">
      <c r="B2053" s="27"/>
      <c r="C2053" s="27"/>
      <c r="D2053" s="27"/>
      <c r="E2053" s="27"/>
      <c r="F2053" s="26"/>
      <c r="G2053" s="28"/>
      <c r="H2053" s="31"/>
    </row>
    <row r="2054" spans="2:8">
      <c r="B2054" s="27"/>
      <c r="C2054" s="27"/>
      <c r="D2054" s="27"/>
      <c r="E2054" s="27"/>
      <c r="F2054" s="26"/>
      <c r="G2054" s="28"/>
      <c r="H2054" s="31"/>
    </row>
    <row r="2055" spans="2:8">
      <c r="B2055" s="27"/>
      <c r="C2055" s="27"/>
      <c r="D2055" s="27"/>
      <c r="E2055" s="27"/>
      <c r="F2055" s="26"/>
      <c r="G2055" s="28"/>
      <c r="H2055" s="31"/>
    </row>
    <row r="2056" spans="2:8">
      <c r="B2056" s="27"/>
      <c r="C2056" s="27"/>
      <c r="D2056" s="27"/>
      <c r="E2056" s="27"/>
      <c r="F2056" s="26"/>
      <c r="G2056" s="28"/>
      <c r="H2056" s="31"/>
    </row>
    <row r="2057" spans="2:8">
      <c r="B2057" s="27"/>
      <c r="C2057" s="27"/>
      <c r="D2057" s="27"/>
      <c r="E2057" s="27"/>
      <c r="F2057" s="26"/>
      <c r="G2057" s="28"/>
      <c r="H2057" s="31"/>
    </row>
    <row r="2058" spans="2:8">
      <c r="B2058" s="27"/>
      <c r="C2058" s="27"/>
      <c r="D2058" s="27"/>
      <c r="E2058" s="27"/>
      <c r="F2058" s="26"/>
      <c r="G2058" s="28"/>
      <c r="H2058" s="31"/>
    </row>
    <row r="2059" spans="2:8">
      <c r="B2059" s="27"/>
      <c r="C2059" s="27"/>
      <c r="D2059" s="27"/>
      <c r="E2059" s="27"/>
      <c r="F2059" s="26"/>
      <c r="G2059" s="28"/>
      <c r="H2059" s="31"/>
    </row>
    <row r="2060" spans="2:8">
      <c r="B2060" s="27"/>
      <c r="C2060" s="27"/>
      <c r="D2060" s="27"/>
      <c r="E2060" s="27"/>
      <c r="F2060" s="26"/>
      <c r="G2060" s="28"/>
      <c r="H2060" s="31"/>
    </row>
    <row r="2061" spans="2:8">
      <c r="B2061" s="27"/>
      <c r="C2061" s="27"/>
      <c r="D2061" s="27"/>
      <c r="E2061" s="27"/>
      <c r="F2061" s="26"/>
      <c r="G2061" s="28"/>
      <c r="H2061" s="31"/>
    </row>
    <row r="2062" spans="2:8">
      <c r="B2062" s="27"/>
      <c r="C2062" s="27"/>
      <c r="D2062" s="27"/>
      <c r="E2062" s="27"/>
      <c r="F2062" s="26"/>
      <c r="G2062" s="28"/>
      <c r="H2062" s="31"/>
    </row>
    <row r="2063" spans="2:8">
      <c r="B2063" s="27"/>
      <c r="C2063" s="27"/>
      <c r="D2063" s="27"/>
      <c r="E2063" s="27"/>
      <c r="F2063" s="26"/>
      <c r="G2063" s="28"/>
      <c r="H2063" s="31"/>
    </row>
    <row r="2064" spans="2:8">
      <c r="B2064" s="27"/>
      <c r="C2064" s="27"/>
      <c r="D2064" s="27"/>
      <c r="E2064" s="27"/>
      <c r="F2064" s="26"/>
      <c r="G2064" s="28"/>
      <c r="H2064" s="31"/>
    </row>
    <row r="2065" spans="2:8">
      <c r="B2065" s="27"/>
      <c r="C2065" s="27"/>
      <c r="D2065" s="27"/>
      <c r="E2065" s="27"/>
      <c r="F2065" s="26"/>
      <c r="G2065" s="28"/>
      <c r="H2065" s="31"/>
    </row>
    <row r="2066" spans="2:8">
      <c r="B2066" s="27"/>
      <c r="C2066" s="27"/>
      <c r="D2066" s="27"/>
      <c r="E2066" s="27"/>
      <c r="F2066" s="26"/>
      <c r="G2066" s="28"/>
      <c r="H2066" s="31"/>
    </row>
    <row r="2067" spans="2:8">
      <c r="B2067" s="27"/>
      <c r="C2067" s="27"/>
      <c r="D2067" s="27"/>
      <c r="E2067" s="27"/>
      <c r="F2067" s="26"/>
      <c r="G2067" s="28"/>
      <c r="H2067" s="31"/>
    </row>
    <row r="2068" spans="2:8">
      <c r="B2068" s="27"/>
      <c r="C2068" s="27"/>
      <c r="D2068" s="27"/>
      <c r="E2068" s="27"/>
      <c r="F2068" s="26"/>
      <c r="G2068" s="28"/>
      <c r="H2068" s="31"/>
    </row>
    <row r="2069" spans="2:8">
      <c r="B2069" s="27"/>
      <c r="C2069" s="27"/>
      <c r="D2069" s="27"/>
      <c r="E2069" s="27"/>
      <c r="F2069" s="26"/>
      <c r="G2069" s="28"/>
      <c r="H2069" s="31"/>
    </row>
    <row r="2070" spans="2:8">
      <c r="B2070" s="27"/>
      <c r="C2070" s="27"/>
      <c r="D2070" s="27"/>
      <c r="E2070" s="27"/>
      <c r="F2070" s="26"/>
      <c r="G2070" s="28"/>
      <c r="H2070" s="31"/>
    </row>
    <row r="2071" spans="2:8">
      <c r="B2071" s="27"/>
      <c r="C2071" s="27"/>
      <c r="D2071" s="27"/>
      <c r="E2071" s="27"/>
      <c r="F2071" s="26"/>
      <c r="G2071" s="28"/>
      <c r="H2071" s="31"/>
    </row>
    <row r="2072" spans="2:8">
      <c r="B2072" s="27"/>
      <c r="C2072" s="27"/>
      <c r="D2072" s="27"/>
      <c r="E2072" s="27"/>
      <c r="F2072" s="26"/>
      <c r="G2072" s="28"/>
      <c r="H2072" s="31"/>
    </row>
    <row r="2073" spans="2:8">
      <c r="B2073" s="27"/>
      <c r="C2073" s="27"/>
      <c r="D2073" s="27"/>
      <c r="E2073" s="27"/>
      <c r="F2073" s="26"/>
      <c r="G2073" s="28"/>
      <c r="H2073" s="31"/>
    </row>
    <row r="2074" spans="2:8">
      <c r="B2074" s="27"/>
      <c r="C2074" s="27"/>
      <c r="D2074" s="27"/>
      <c r="E2074" s="27"/>
      <c r="F2074" s="26"/>
      <c r="G2074" s="28"/>
      <c r="H2074" s="31"/>
    </row>
    <row r="2075" spans="2:8">
      <c r="B2075" s="27"/>
      <c r="C2075" s="27"/>
      <c r="D2075" s="27"/>
      <c r="E2075" s="27"/>
      <c r="F2075" s="26"/>
      <c r="G2075" s="28"/>
      <c r="H2075" s="31"/>
    </row>
    <row r="2076" spans="2:8">
      <c r="B2076" s="27"/>
      <c r="C2076" s="27"/>
      <c r="D2076" s="27"/>
      <c r="E2076" s="27"/>
      <c r="F2076" s="26"/>
      <c r="G2076" s="28"/>
      <c r="H2076" s="31"/>
    </row>
    <row r="2077" spans="2:8">
      <c r="B2077" s="27"/>
      <c r="C2077" s="27"/>
      <c r="D2077" s="27"/>
      <c r="E2077" s="27"/>
      <c r="F2077" s="26"/>
      <c r="G2077" s="28"/>
      <c r="H2077" s="31"/>
    </row>
    <row r="2078" spans="2:8">
      <c r="B2078" s="27"/>
      <c r="C2078" s="27"/>
      <c r="D2078" s="27"/>
      <c r="E2078" s="27"/>
      <c r="F2078" s="26"/>
      <c r="G2078" s="28"/>
      <c r="H2078" s="31"/>
    </row>
    <row r="2079" spans="2:8">
      <c r="B2079" s="27"/>
      <c r="C2079" s="27"/>
      <c r="D2079" s="27"/>
      <c r="E2079" s="27"/>
      <c r="F2079" s="26"/>
      <c r="G2079" s="28"/>
      <c r="H2079" s="31"/>
    </row>
    <row r="2080" spans="2:8">
      <c r="B2080" s="27"/>
      <c r="C2080" s="27"/>
      <c r="D2080" s="27"/>
      <c r="E2080" s="27"/>
      <c r="F2080" s="26"/>
      <c r="G2080" s="28"/>
      <c r="H2080" s="31"/>
    </row>
    <row r="2081" spans="2:8">
      <c r="B2081" s="27"/>
      <c r="C2081" s="27"/>
      <c r="D2081" s="27"/>
      <c r="E2081" s="27"/>
      <c r="F2081" s="26"/>
      <c r="G2081" s="28"/>
      <c r="H2081" s="31"/>
    </row>
    <row r="2082" spans="2:8">
      <c r="B2082" s="27"/>
      <c r="C2082" s="27"/>
      <c r="D2082" s="27"/>
      <c r="E2082" s="27"/>
      <c r="F2082" s="26"/>
      <c r="G2082" s="28"/>
      <c r="H2082" s="31"/>
    </row>
    <row r="2083" spans="2:8">
      <c r="B2083" s="27"/>
      <c r="C2083" s="27"/>
      <c r="D2083" s="27"/>
      <c r="E2083" s="27"/>
      <c r="F2083" s="26"/>
      <c r="G2083" s="28"/>
      <c r="H2083" s="31"/>
    </row>
    <row r="2084" spans="2:8">
      <c r="B2084" s="27"/>
      <c r="C2084" s="27"/>
      <c r="D2084" s="27"/>
      <c r="E2084" s="27"/>
      <c r="F2084" s="26"/>
      <c r="G2084" s="28"/>
      <c r="H2084" s="31"/>
    </row>
    <row r="2085" spans="2:8">
      <c r="B2085" s="27"/>
      <c r="C2085" s="27"/>
      <c r="D2085" s="27"/>
      <c r="E2085" s="27"/>
      <c r="F2085" s="26"/>
      <c r="G2085" s="28"/>
      <c r="H2085" s="31"/>
    </row>
    <row r="2086" spans="2:8">
      <c r="B2086" s="27"/>
      <c r="C2086" s="27"/>
      <c r="D2086" s="27"/>
      <c r="E2086" s="27"/>
      <c r="F2086" s="26"/>
      <c r="G2086" s="28"/>
      <c r="H2086" s="31"/>
    </row>
    <row r="2087" spans="2:8">
      <c r="B2087" s="27"/>
      <c r="C2087" s="27"/>
      <c r="D2087" s="27"/>
      <c r="E2087" s="27"/>
      <c r="F2087" s="26"/>
      <c r="G2087" s="28"/>
      <c r="H2087" s="31"/>
    </row>
    <row r="2088" spans="2:8">
      <c r="B2088" s="27"/>
      <c r="C2088" s="27"/>
      <c r="D2088" s="27"/>
      <c r="E2088" s="27"/>
      <c r="F2088" s="26"/>
      <c r="G2088" s="28"/>
      <c r="H2088" s="31"/>
    </row>
    <row r="2089" spans="2:8">
      <c r="B2089" s="27"/>
      <c r="C2089" s="27"/>
      <c r="D2089" s="27"/>
      <c r="E2089" s="27"/>
      <c r="F2089" s="26"/>
      <c r="G2089" s="28"/>
      <c r="H2089" s="31"/>
    </row>
    <row r="2090" spans="2:8">
      <c r="B2090" s="27"/>
      <c r="C2090" s="27"/>
      <c r="D2090" s="27"/>
      <c r="E2090" s="27"/>
      <c r="F2090" s="26"/>
      <c r="G2090" s="28"/>
      <c r="H2090" s="31"/>
    </row>
    <row r="2091" spans="2:8">
      <c r="B2091" s="27"/>
      <c r="C2091" s="27"/>
      <c r="D2091" s="27"/>
      <c r="E2091" s="27"/>
      <c r="F2091" s="26"/>
      <c r="G2091" s="28"/>
      <c r="H2091" s="31"/>
    </row>
    <row r="2092" spans="2:8">
      <c r="B2092" s="27"/>
      <c r="C2092" s="27"/>
      <c r="D2092" s="27"/>
      <c r="E2092" s="27"/>
      <c r="F2092" s="26"/>
      <c r="G2092" s="28"/>
      <c r="H2092" s="31"/>
    </row>
    <row r="2093" spans="2:8">
      <c r="B2093" s="27"/>
      <c r="C2093" s="27"/>
      <c r="D2093" s="27"/>
      <c r="E2093" s="27"/>
      <c r="F2093" s="26"/>
      <c r="G2093" s="28"/>
      <c r="H2093" s="31"/>
    </row>
    <row r="2094" spans="2:8">
      <c r="B2094" s="27"/>
      <c r="C2094" s="27"/>
      <c r="D2094" s="27"/>
      <c r="E2094" s="27"/>
      <c r="F2094" s="26"/>
      <c r="G2094" s="28"/>
      <c r="H2094" s="31"/>
    </row>
    <row r="2095" spans="2:8">
      <c r="B2095" s="27"/>
      <c r="C2095" s="27"/>
      <c r="D2095" s="27"/>
      <c r="E2095" s="27"/>
      <c r="F2095" s="26"/>
      <c r="G2095" s="28"/>
      <c r="H2095" s="31"/>
    </row>
    <row r="2096" spans="2:8">
      <c r="B2096" s="27"/>
      <c r="C2096" s="27"/>
      <c r="D2096" s="27"/>
      <c r="E2096" s="27"/>
      <c r="F2096" s="26"/>
      <c r="G2096" s="28"/>
      <c r="H2096" s="31"/>
    </row>
    <row r="2097" spans="2:8">
      <c r="B2097" s="27"/>
      <c r="C2097" s="27"/>
      <c r="D2097" s="27"/>
      <c r="E2097" s="27"/>
      <c r="F2097" s="26"/>
      <c r="G2097" s="28"/>
      <c r="H2097" s="31"/>
    </row>
    <row r="2098" spans="2:8">
      <c r="B2098" s="27"/>
      <c r="C2098" s="27"/>
      <c r="D2098" s="27"/>
      <c r="E2098" s="27"/>
      <c r="F2098" s="26"/>
      <c r="G2098" s="28"/>
      <c r="H2098" s="31"/>
    </row>
    <row r="2099" spans="2:8">
      <c r="B2099" s="27"/>
      <c r="C2099" s="27"/>
      <c r="D2099" s="27"/>
      <c r="E2099" s="27"/>
      <c r="F2099" s="26"/>
      <c r="G2099" s="28"/>
      <c r="H2099" s="31"/>
    </row>
    <row r="2100" spans="2:8">
      <c r="B2100" s="27"/>
      <c r="C2100" s="27"/>
      <c r="D2100" s="27"/>
      <c r="E2100" s="27"/>
      <c r="F2100" s="26"/>
      <c r="G2100" s="28"/>
      <c r="H2100" s="31"/>
    </row>
    <row r="2101" spans="2:8">
      <c r="B2101" s="27"/>
      <c r="C2101" s="27"/>
      <c r="D2101" s="27"/>
      <c r="E2101" s="27"/>
      <c r="F2101" s="26"/>
      <c r="G2101" s="28"/>
      <c r="H2101" s="31"/>
    </row>
    <row r="2102" spans="2:8">
      <c r="B2102" s="27"/>
      <c r="C2102" s="27"/>
      <c r="D2102" s="27"/>
      <c r="E2102" s="27"/>
      <c r="F2102" s="26"/>
      <c r="G2102" s="28"/>
      <c r="H2102" s="31"/>
    </row>
    <row r="2103" spans="2:8">
      <c r="B2103" s="27"/>
      <c r="C2103" s="27"/>
      <c r="D2103" s="27"/>
      <c r="E2103" s="27"/>
      <c r="F2103" s="26"/>
      <c r="G2103" s="28"/>
      <c r="H2103" s="31"/>
    </row>
    <row r="2104" spans="2:8">
      <c r="B2104" s="27"/>
      <c r="C2104" s="27"/>
      <c r="D2104" s="27"/>
      <c r="E2104" s="27"/>
      <c r="F2104" s="26"/>
      <c r="G2104" s="28"/>
      <c r="H2104" s="31"/>
    </row>
    <row r="2105" spans="2:8">
      <c r="B2105" s="27"/>
      <c r="C2105" s="27"/>
      <c r="D2105" s="27"/>
      <c r="E2105" s="27"/>
      <c r="F2105" s="26"/>
      <c r="G2105" s="28"/>
      <c r="H2105" s="31"/>
    </row>
    <row r="2106" spans="2:8">
      <c r="B2106" s="27"/>
      <c r="C2106" s="27"/>
      <c r="D2106" s="27"/>
      <c r="E2106" s="27"/>
      <c r="F2106" s="26"/>
      <c r="G2106" s="28"/>
      <c r="H2106" s="31"/>
    </row>
    <row r="2107" spans="2:8">
      <c r="B2107" s="27"/>
      <c r="C2107" s="27"/>
      <c r="D2107" s="27"/>
      <c r="E2107" s="27"/>
      <c r="F2107" s="26"/>
      <c r="G2107" s="28"/>
      <c r="H2107" s="31"/>
    </row>
    <row r="2108" spans="2:8">
      <c r="B2108" s="27"/>
      <c r="C2108" s="27"/>
      <c r="D2108" s="27"/>
      <c r="E2108" s="27"/>
      <c r="F2108" s="26"/>
      <c r="G2108" s="28"/>
      <c r="H2108" s="31"/>
    </row>
    <row r="2109" spans="2:8">
      <c r="B2109" s="27"/>
      <c r="C2109" s="27"/>
      <c r="D2109" s="27"/>
      <c r="E2109" s="27"/>
      <c r="F2109" s="26"/>
      <c r="G2109" s="28"/>
      <c r="H2109" s="31"/>
    </row>
    <row r="2110" spans="2:8">
      <c r="B2110" s="27"/>
      <c r="C2110" s="27"/>
      <c r="D2110" s="27"/>
      <c r="E2110" s="27"/>
      <c r="F2110" s="26"/>
      <c r="G2110" s="28"/>
      <c r="H2110" s="31"/>
    </row>
    <row r="2111" spans="2:8">
      <c r="B2111" s="27"/>
      <c r="C2111" s="27"/>
      <c r="D2111" s="27"/>
      <c r="E2111" s="27"/>
      <c r="F2111" s="26"/>
      <c r="G2111" s="28"/>
      <c r="H2111" s="31"/>
    </row>
    <row r="2112" spans="2:8">
      <c r="B2112" s="27"/>
      <c r="C2112" s="27"/>
      <c r="D2112" s="27"/>
      <c r="E2112" s="27"/>
      <c r="F2112" s="26"/>
      <c r="G2112" s="28"/>
      <c r="H2112" s="31"/>
    </row>
    <row r="2113" spans="2:8">
      <c r="B2113" s="27"/>
      <c r="C2113" s="27"/>
      <c r="D2113" s="27"/>
      <c r="E2113" s="27"/>
      <c r="F2113" s="26"/>
      <c r="G2113" s="28"/>
      <c r="H2113" s="31"/>
    </row>
    <row r="2114" spans="2:8">
      <c r="B2114" s="27"/>
      <c r="C2114" s="27"/>
      <c r="D2114" s="27"/>
      <c r="E2114" s="27"/>
      <c r="F2114" s="26"/>
      <c r="G2114" s="28"/>
      <c r="H2114" s="31"/>
    </row>
    <row r="2115" spans="2:8">
      <c r="B2115" s="27"/>
      <c r="C2115" s="27"/>
      <c r="D2115" s="27"/>
      <c r="E2115" s="27"/>
      <c r="F2115" s="26"/>
      <c r="G2115" s="28"/>
      <c r="H2115" s="31"/>
    </row>
    <row r="2116" spans="2:8">
      <c r="B2116" s="27"/>
      <c r="C2116" s="27"/>
      <c r="D2116" s="27"/>
      <c r="E2116" s="27"/>
      <c r="F2116" s="26"/>
      <c r="G2116" s="28"/>
      <c r="H2116" s="31"/>
    </row>
    <row r="2117" spans="2:8">
      <c r="B2117" s="27"/>
      <c r="C2117" s="27"/>
      <c r="D2117" s="27"/>
      <c r="E2117" s="27"/>
      <c r="F2117" s="26"/>
      <c r="G2117" s="28"/>
      <c r="H2117" s="31"/>
    </row>
    <row r="2118" spans="2:8">
      <c r="B2118" s="27"/>
      <c r="C2118" s="27"/>
      <c r="D2118" s="27"/>
      <c r="E2118" s="27"/>
      <c r="F2118" s="26"/>
      <c r="G2118" s="28"/>
      <c r="H2118" s="31"/>
    </row>
    <row r="2119" spans="2:8">
      <c r="B2119" s="27"/>
      <c r="C2119" s="27"/>
      <c r="D2119" s="27"/>
      <c r="E2119" s="27"/>
      <c r="F2119" s="26"/>
      <c r="G2119" s="28"/>
      <c r="H2119" s="31"/>
    </row>
    <row r="2120" spans="2:8">
      <c r="B2120" s="27"/>
      <c r="C2120" s="27"/>
      <c r="D2120" s="27"/>
      <c r="E2120" s="27"/>
      <c r="F2120" s="26"/>
      <c r="G2120" s="28"/>
      <c r="H2120" s="31"/>
    </row>
    <row r="2121" spans="2:8">
      <c r="B2121" s="27"/>
      <c r="C2121" s="27"/>
      <c r="D2121" s="27"/>
      <c r="E2121" s="27"/>
      <c r="F2121" s="26"/>
      <c r="G2121" s="28"/>
      <c r="H2121" s="31"/>
    </row>
    <row r="2122" spans="2:8">
      <c r="B2122" s="27"/>
      <c r="C2122" s="27"/>
      <c r="D2122" s="27"/>
      <c r="E2122" s="27"/>
      <c r="F2122" s="26"/>
      <c r="G2122" s="28"/>
      <c r="H2122" s="31"/>
    </row>
    <row r="2123" spans="2:8">
      <c r="B2123" s="27"/>
      <c r="C2123" s="27"/>
      <c r="D2123" s="27"/>
      <c r="E2123" s="27"/>
      <c r="F2123" s="26"/>
      <c r="G2123" s="28"/>
      <c r="H2123" s="31"/>
    </row>
    <row r="2124" spans="2:8">
      <c r="B2124" s="27"/>
      <c r="C2124" s="27"/>
      <c r="D2124" s="27"/>
      <c r="E2124" s="27"/>
      <c r="F2124" s="26"/>
      <c r="G2124" s="28"/>
      <c r="H2124" s="31"/>
    </row>
    <row r="2125" spans="2:8">
      <c r="B2125" s="27"/>
      <c r="C2125" s="27"/>
      <c r="D2125" s="27"/>
      <c r="E2125" s="27"/>
      <c r="F2125" s="26"/>
      <c r="G2125" s="28"/>
      <c r="H2125" s="31"/>
    </row>
    <row r="2126" spans="2:8">
      <c r="B2126" s="27"/>
      <c r="C2126" s="27"/>
      <c r="D2126" s="27"/>
      <c r="E2126" s="27"/>
      <c r="F2126" s="26"/>
      <c r="G2126" s="28"/>
      <c r="H2126" s="31"/>
    </row>
    <row r="2127" spans="2:8">
      <c r="B2127" s="27"/>
      <c r="C2127" s="27"/>
      <c r="D2127" s="27"/>
      <c r="E2127" s="27"/>
      <c r="F2127" s="26"/>
      <c r="G2127" s="28"/>
      <c r="H2127" s="31"/>
    </row>
    <row r="2128" spans="2:8">
      <c r="B2128" s="27"/>
      <c r="C2128" s="27"/>
      <c r="D2128" s="27"/>
      <c r="E2128" s="27"/>
      <c r="F2128" s="26"/>
      <c r="G2128" s="28"/>
      <c r="H2128" s="31"/>
    </row>
    <row r="2129" spans="2:8">
      <c r="B2129" s="27"/>
      <c r="C2129" s="27"/>
      <c r="D2129" s="27"/>
      <c r="E2129" s="27"/>
      <c r="F2129" s="26"/>
      <c r="G2129" s="28"/>
      <c r="H2129" s="31"/>
    </row>
    <row r="2130" spans="2:8">
      <c r="B2130" s="27"/>
      <c r="C2130" s="27"/>
      <c r="D2130" s="27"/>
      <c r="E2130" s="27"/>
      <c r="F2130" s="26"/>
      <c r="G2130" s="28"/>
      <c r="H2130" s="31"/>
    </row>
    <row r="2131" spans="2:8">
      <c r="B2131" s="27"/>
      <c r="C2131" s="27"/>
      <c r="D2131" s="27"/>
      <c r="E2131" s="27"/>
      <c r="F2131" s="26"/>
      <c r="G2131" s="28"/>
      <c r="H2131" s="31"/>
    </row>
    <row r="2132" spans="2:8">
      <c r="B2132" s="27"/>
      <c r="C2132" s="27"/>
      <c r="D2132" s="27"/>
      <c r="E2132" s="27"/>
      <c r="F2132" s="26"/>
      <c r="G2132" s="28"/>
      <c r="H2132" s="31"/>
    </row>
    <row r="2133" spans="2:8">
      <c r="B2133" s="27"/>
      <c r="C2133" s="27"/>
      <c r="D2133" s="27"/>
      <c r="E2133" s="27"/>
      <c r="F2133" s="26"/>
      <c r="G2133" s="28"/>
      <c r="H2133" s="31"/>
    </row>
    <row r="2134" spans="2:8">
      <c r="B2134" s="27"/>
      <c r="C2134" s="27"/>
      <c r="D2134" s="27"/>
      <c r="E2134" s="27"/>
      <c r="F2134" s="26"/>
      <c r="G2134" s="28"/>
      <c r="H2134" s="31"/>
    </row>
    <row r="2135" spans="2:8">
      <c r="B2135" s="27"/>
      <c r="C2135" s="27"/>
      <c r="D2135" s="27"/>
      <c r="E2135" s="27"/>
      <c r="F2135" s="26"/>
      <c r="G2135" s="28"/>
      <c r="H2135" s="31"/>
    </row>
    <row r="2136" spans="2:8">
      <c r="B2136" s="27"/>
      <c r="C2136" s="27"/>
      <c r="D2136" s="27"/>
      <c r="E2136" s="27"/>
      <c r="F2136" s="26"/>
      <c r="G2136" s="28"/>
      <c r="H2136" s="31"/>
    </row>
    <row r="2137" spans="2:8">
      <c r="B2137" s="27"/>
      <c r="C2137" s="27"/>
      <c r="D2137" s="27"/>
      <c r="E2137" s="27"/>
      <c r="F2137" s="26"/>
      <c r="G2137" s="28"/>
      <c r="H2137" s="31"/>
    </row>
    <row r="2138" spans="2:8">
      <c r="B2138" s="27"/>
      <c r="C2138" s="27"/>
      <c r="D2138" s="27"/>
      <c r="E2138" s="27"/>
      <c r="F2138" s="26"/>
      <c r="G2138" s="28"/>
      <c r="H2138" s="31"/>
    </row>
    <row r="2139" spans="2:8">
      <c r="B2139" s="27"/>
      <c r="C2139" s="27"/>
      <c r="D2139" s="27"/>
      <c r="E2139" s="27"/>
      <c r="F2139" s="26"/>
      <c r="G2139" s="28"/>
      <c r="H2139" s="31"/>
    </row>
    <row r="2140" spans="2:8">
      <c r="B2140" s="27"/>
      <c r="C2140" s="27"/>
      <c r="D2140" s="27"/>
      <c r="E2140" s="27"/>
      <c r="F2140" s="26"/>
      <c r="G2140" s="28"/>
      <c r="H2140" s="31"/>
    </row>
    <row r="2141" spans="2:8">
      <c r="B2141" s="27"/>
      <c r="C2141" s="27"/>
      <c r="D2141" s="27"/>
      <c r="E2141" s="27"/>
      <c r="F2141" s="26"/>
      <c r="G2141" s="28"/>
      <c r="H2141" s="31"/>
    </row>
    <row r="2142" spans="2:8">
      <c r="B2142" s="27"/>
      <c r="C2142" s="27"/>
      <c r="D2142" s="27"/>
      <c r="E2142" s="27"/>
      <c r="F2142" s="26"/>
      <c r="G2142" s="28"/>
      <c r="H2142" s="31"/>
    </row>
    <row r="2143" spans="2:8">
      <c r="B2143" s="27"/>
      <c r="C2143" s="27"/>
      <c r="D2143" s="27"/>
      <c r="E2143" s="27"/>
      <c r="F2143" s="26"/>
      <c r="G2143" s="28"/>
      <c r="H2143" s="31"/>
    </row>
    <row r="2144" spans="2:8">
      <c r="B2144" s="27"/>
      <c r="C2144" s="27"/>
      <c r="D2144" s="27"/>
      <c r="E2144" s="27"/>
      <c r="F2144" s="26"/>
      <c r="G2144" s="28"/>
      <c r="H2144" s="31"/>
    </row>
    <row r="2145" spans="2:8">
      <c r="B2145" s="27"/>
      <c r="C2145" s="27"/>
      <c r="D2145" s="27"/>
      <c r="E2145" s="27"/>
      <c r="F2145" s="26"/>
      <c r="G2145" s="28"/>
      <c r="H2145" s="31"/>
    </row>
    <row r="2146" spans="2:8">
      <c r="B2146" s="27"/>
      <c r="C2146" s="27"/>
      <c r="D2146" s="27"/>
      <c r="E2146" s="27"/>
      <c r="F2146" s="26"/>
      <c r="G2146" s="28"/>
      <c r="H2146" s="31"/>
    </row>
    <row r="2147" spans="2:8">
      <c r="B2147" s="27"/>
      <c r="C2147" s="27"/>
      <c r="D2147" s="27"/>
      <c r="E2147" s="27"/>
      <c r="F2147" s="26"/>
      <c r="G2147" s="28"/>
      <c r="H2147" s="31"/>
    </row>
    <row r="2148" spans="2:8">
      <c r="B2148" s="27"/>
      <c r="C2148" s="27"/>
      <c r="D2148" s="27"/>
      <c r="E2148" s="27"/>
      <c r="F2148" s="26"/>
      <c r="G2148" s="28"/>
      <c r="H2148" s="31"/>
    </row>
    <row r="2149" spans="2:8">
      <c r="B2149" s="27"/>
      <c r="C2149" s="27"/>
      <c r="D2149" s="27"/>
      <c r="E2149" s="27"/>
      <c r="F2149" s="26"/>
      <c r="G2149" s="28"/>
      <c r="H2149" s="31"/>
    </row>
    <row r="2150" spans="2:8">
      <c r="B2150" s="27"/>
      <c r="C2150" s="27"/>
      <c r="D2150" s="27"/>
      <c r="E2150" s="27"/>
      <c r="F2150" s="26"/>
      <c r="G2150" s="28"/>
      <c r="H2150" s="31"/>
    </row>
    <row r="2151" spans="2:8">
      <c r="B2151" s="27"/>
      <c r="C2151" s="27"/>
      <c r="D2151" s="27"/>
      <c r="E2151" s="27"/>
      <c r="F2151" s="26"/>
      <c r="G2151" s="28"/>
      <c r="H2151" s="31"/>
    </row>
    <row r="2152" spans="2:8">
      <c r="B2152" s="27"/>
      <c r="C2152" s="27"/>
      <c r="D2152" s="27"/>
      <c r="E2152" s="27"/>
      <c r="F2152" s="26"/>
      <c r="G2152" s="28"/>
      <c r="H2152" s="31"/>
    </row>
    <row r="2153" spans="2:8">
      <c r="B2153" s="27"/>
      <c r="C2153" s="27"/>
      <c r="D2153" s="27"/>
      <c r="E2153" s="27"/>
      <c r="F2153" s="26"/>
      <c r="G2153" s="28"/>
      <c r="H2153" s="31"/>
    </row>
    <row r="2154" spans="2:8">
      <c r="B2154" s="27"/>
      <c r="C2154" s="27"/>
      <c r="D2154" s="27"/>
      <c r="E2154" s="27"/>
      <c r="F2154" s="26"/>
      <c r="G2154" s="28"/>
      <c r="H2154" s="31"/>
    </row>
    <row r="2155" spans="2:8">
      <c r="B2155" s="27"/>
      <c r="C2155" s="27"/>
      <c r="D2155" s="27"/>
      <c r="E2155" s="27"/>
      <c r="F2155" s="26"/>
      <c r="G2155" s="28"/>
      <c r="H2155" s="31"/>
    </row>
    <row r="2156" spans="2:8">
      <c r="B2156" s="27"/>
      <c r="C2156" s="27"/>
      <c r="D2156" s="27"/>
      <c r="E2156" s="27"/>
      <c r="F2156" s="26"/>
      <c r="G2156" s="28"/>
      <c r="H2156" s="31"/>
    </row>
    <row r="2157" spans="2:8">
      <c r="B2157" s="27"/>
      <c r="C2157" s="27"/>
      <c r="D2157" s="27"/>
      <c r="E2157" s="27"/>
      <c r="F2157" s="26"/>
      <c r="G2157" s="28"/>
      <c r="H2157" s="31"/>
    </row>
    <row r="2158" spans="2:8">
      <c r="B2158" s="27"/>
      <c r="C2158" s="27"/>
      <c r="D2158" s="27"/>
      <c r="E2158" s="27"/>
      <c r="F2158" s="26"/>
      <c r="G2158" s="28"/>
      <c r="H2158" s="31"/>
    </row>
    <row r="2159" spans="2:8">
      <c r="B2159" s="27"/>
      <c r="C2159" s="27"/>
      <c r="D2159" s="27"/>
      <c r="E2159" s="27"/>
      <c r="F2159" s="26"/>
      <c r="G2159" s="28"/>
      <c r="H2159" s="31"/>
    </row>
    <row r="2160" spans="2:8">
      <c r="B2160" s="27"/>
      <c r="C2160" s="27"/>
      <c r="D2160" s="27"/>
      <c r="E2160" s="27"/>
      <c r="F2160" s="26"/>
      <c r="G2160" s="28"/>
      <c r="H2160" s="31"/>
    </row>
    <row r="2161" spans="2:8">
      <c r="B2161" s="27"/>
      <c r="C2161" s="27"/>
      <c r="D2161" s="27"/>
      <c r="E2161" s="27"/>
      <c r="F2161" s="26"/>
      <c r="G2161" s="28"/>
      <c r="H2161" s="31"/>
    </row>
    <row r="2162" spans="2:8">
      <c r="B2162" s="27"/>
      <c r="C2162" s="27"/>
      <c r="D2162" s="27"/>
      <c r="E2162" s="27"/>
      <c r="F2162" s="26"/>
      <c r="G2162" s="28"/>
      <c r="H2162" s="31"/>
    </row>
    <row r="2163" spans="2:8">
      <c r="B2163" s="27"/>
      <c r="C2163" s="27"/>
      <c r="D2163" s="27"/>
      <c r="E2163" s="27"/>
      <c r="F2163" s="26"/>
      <c r="G2163" s="28"/>
      <c r="H2163" s="31"/>
    </row>
    <row r="2164" spans="2:8">
      <c r="B2164" s="27"/>
      <c r="C2164" s="27"/>
      <c r="D2164" s="27"/>
      <c r="E2164" s="27"/>
      <c r="F2164" s="26"/>
      <c r="G2164" s="28"/>
      <c r="H2164" s="31"/>
    </row>
    <row r="2165" spans="2:8">
      <c r="B2165" s="27"/>
      <c r="C2165" s="27"/>
      <c r="D2165" s="27"/>
      <c r="E2165" s="27"/>
      <c r="F2165" s="26"/>
      <c r="G2165" s="28"/>
      <c r="H2165" s="31"/>
    </row>
    <row r="2166" spans="2:8">
      <c r="B2166" s="27"/>
      <c r="C2166" s="27"/>
      <c r="D2166" s="27"/>
      <c r="E2166" s="27"/>
      <c r="F2166" s="26"/>
      <c r="G2166" s="28"/>
      <c r="H2166" s="31"/>
    </row>
    <row r="2167" spans="2:8">
      <c r="B2167" s="27"/>
      <c r="C2167" s="27"/>
      <c r="D2167" s="27"/>
      <c r="E2167" s="27"/>
      <c r="F2167" s="26"/>
      <c r="G2167" s="28"/>
      <c r="H2167" s="31"/>
    </row>
    <row r="2168" spans="2:8">
      <c r="B2168" s="27"/>
      <c r="C2168" s="27"/>
      <c r="D2168" s="27"/>
      <c r="E2168" s="27"/>
      <c r="F2168" s="26"/>
      <c r="G2168" s="28"/>
      <c r="H2168" s="31"/>
    </row>
    <row r="2169" spans="2:8">
      <c r="B2169" s="27"/>
      <c r="C2169" s="27"/>
      <c r="D2169" s="27"/>
      <c r="E2169" s="27"/>
      <c r="F2169" s="26"/>
      <c r="G2169" s="28"/>
      <c r="H2169" s="31"/>
    </row>
    <row r="2170" spans="2:8">
      <c r="B2170" s="27"/>
      <c r="C2170" s="27"/>
      <c r="D2170" s="27"/>
      <c r="E2170" s="27"/>
      <c r="F2170" s="26"/>
      <c r="G2170" s="28"/>
      <c r="H2170" s="31"/>
    </row>
    <row r="2171" spans="2:8">
      <c r="B2171" s="27"/>
      <c r="C2171" s="27"/>
      <c r="D2171" s="27"/>
      <c r="E2171" s="27"/>
      <c r="F2171" s="26"/>
      <c r="G2171" s="28"/>
      <c r="H2171" s="31"/>
    </row>
    <row r="2172" spans="2:8">
      <c r="B2172" s="27"/>
      <c r="C2172" s="27"/>
      <c r="D2172" s="27"/>
      <c r="E2172" s="27"/>
      <c r="F2172" s="26"/>
      <c r="G2172" s="28"/>
      <c r="H2172" s="31"/>
    </row>
    <row r="2173" spans="2:8">
      <c r="B2173" s="27"/>
      <c r="C2173" s="27"/>
      <c r="D2173" s="27"/>
      <c r="E2173" s="27"/>
      <c r="F2173" s="26"/>
      <c r="G2173" s="28"/>
      <c r="H2173" s="31"/>
    </row>
    <row r="2174" spans="2:8">
      <c r="B2174" s="27"/>
      <c r="C2174" s="27"/>
      <c r="D2174" s="27"/>
      <c r="E2174" s="27"/>
      <c r="F2174" s="26"/>
      <c r="G2174" s="28"/>
      <c r="H2174" s="31"/>
    </row>
    <row r="2175" spans="2:8">
      <c r="B2175" s="27"/>
      <c r="C2175" s="27"/>
      <c r="D2175" s="27"/>
      <c r="E2175" s="27"/>
      <c r="F2175" s="26"/>
      <c r="G2175" s="28"/>
      <c r="H2175" s="31"/>
    </row>
    <row r="2176" spans="2:8">
      <c r="B2176" s="27"/>
      <c r="C2176" s="27"/>
      <c r="D2176" s="27"/>
      <c r="E2176" s="27"/>
      <c r="F2176" s="26"/>
      <c r="G2176" s="28"/>
      <c r="H2176" s="31"/>
    </row>
    <row r="2177" spans="2:8">
      <c r="B2177" s="27"/>
      <c r="C2177" s="27"/>
      <c r="D2177" s="27"/>
      <c r="E2177" s="27"/>
      <c r="F2177" s="26"/>
      <c r="G2177" s="28"/>
      <c r="H2177" s="31"/>
    </row>
    <row r="2178" spans="2:8">
      <c r="B2178" s="27"/>
      <c r="C2178" s="27"/>
      <c r="D2178" s="27"/>
      <c r="E2178" s="27"/>
      <c r="F2178" s="26"/>
      <c r="G2178" s="28"/>
      <c r="H2178" s="31"/>
    </row>
    <row r="2179" spans="2:8">
      <c r="B2179" s="27"/>
      <c r="C2179" s="27"/>
      <c r="D2179" s="27"/>
      <c r="E2179" s="27"/>
      <c r="F2179" s="26"/>
      <c r="G2179" s="28"/>
      <c r="H2179" s="31"/>
    </row>
    <row r="2180" spans="2:8">
      <c r="B2180" s="27"/>
      <c r="C2180" s="27"/>
      <c r="D2180" s="27"/>
      <c r="E2180" s="27"/>
      <c r="F2180" s="26"/>
      <c r="G2180" s="28"/>
      <c r="H2180" s="31"/>
    </row>
    <row r="2181" spans="2:8">
      <c r="B2181" s="27"/>
      <c r="C2181" s="27"/>
      <c r="D2181" s="27"/>
      <c r="E2181" s="27"/>
      <c r="F2181" s="26"/>
      <c r="G2181" s="28"/>
      <c r="H2181" s="31"/>
    </row>
    <row r="2182" spans="2:8">
      <c r="B2182" s="27"/>
      <c r="C2182" s="27"/>
      <c r="D2182" s="27"/>
      <c r="E2182" s="27"/>
      <c r="F2182" s="26"/>
      <c r="G2182" s="28"/>
      <c r="H2182" s="31"/>
    </row>
    <row r="2183" spans="2:8">
      <c r="B2183" s="27"/>
      <c r="C2183" s="27"/>
      <c r="D2183" s="27"/>
      <c r="E2183" s="27"/>
      <c r="F2183" s="26"/>
      <c r="G2183" s="28"/>
      <c r="H2183" s="31"/>
    </row>
    <row r="2184" spans="2:8">
      <c r="B2184" s="27"/>
      <c r="C2184" s="27"/>
      <c r="D2184" s="27"/>
      <c r="E2184" s="27"/>
      <c r="F2184" s="26"/>
      <c r="G2184" s="28"/>
      <c r="H2184" s="31"/>
    </row>
    <row r="2185" spans="2:8">
      <c r="B2185" s="27"/>
      <c r="C2185" s="27"/>
      <c r="D2185" s="27"/>
      <c r="E2185" s="27"/>
      <c r="F2185" s="26"/>
      <c r="G2185" s="28"/>
      <c r="H2185" s="31"/>
    </row>
    <row r="2186" spans="2:8">
      <c r="B2186" s="27"/>
      <c r="C2186" s="27"/>
      <c r="D2186" s="27"/>
      <c r="E2186" s="27"/>
      <c r="F2186" s="26"/>
      <c r="G2186" s="28"/>
      <c r="H2186" s="31"/>
    </row>
    <row r="2187" spans="2:8">
      <c r="B2187" s="27"/>
      <c r="C2187" s="27"/>
      <c r="D2187" s="27"/>
      <c r="E2187" s="27"/>
      <c r="F2187" s="26"/>
      <c r="G2187" s="28"/>
      <c r="H2187" s="31"/>
    </row>
    <row r="2188" spans="2:8">
      <c r="B2188" s="27"/>
      <c r="C2188" s="27"/>
      <c r="D2188" s="27"/>
      <c r="E2188" s="27"/>
      <c r="F2188" s="26"/>
      <c r="G2188" s="28"/>
      <c r="H2188" s="31"/>
    </row>
    <row r="2189" spans="2:8">
      <c r="B2189" s="27"/>
      <c r="C2189" s="27"/>
      <c r="D2189" s="27"/>
      <c r="E2189" s="27"/>
      <c r="F2189" s="26"/>
      <c r="G2189" s="28"/>
      <c r="H2189" s="31"/>
    </row>
    <row r="2190" spans="2:8">
      <c r="B2190" s="27"/>
      <c r="C2190" s="27"/>
      <c r="D2190" s="27"/>
      <c r="E2190" s="27"/>
      <c r="F2190" s="26"/>
      <c r="G2190" s="28"/>
      <c r="H2190" s="31"/>
    </row>
    <row r="2191" spans="2:8">
      <c r="B2191" s="27"/>
      <c r="C2191" s="27"/>
      <c r="D2191" s="27"/>
      <c r="E2191" s="27"/>
      <c r="F2191" s="26"/>
      <c r="G2191" s="28"/>
      <c r="H2191" s="31"/>
    </row>
    <row r="2192" spans="2:8">
      <c r="B2192" s="27"/>
      <c r="C2192" s="27"/>
      <c r="D2192" s="27"/>
      <c r="E2192" s="27"/>
      <c r="F2192" s="26"/>
      <c r="G2192" s="28"/>
      <c r="H2192" s="31"/>
    </row>
    <row r="2193" spans="2:8">
      <c r="B2193" s="27"/>
      <c r="C2193" s="27"/>
      <c r="D2193" s="27"/>
      <c r="E2193" s="27"/>
      <c r="F2193" s="26"/>
      <c r="G2193" s="28"/>
      <c r="H2193" s="31"/>
    </row>
    <row r="2194" spans="2:8">
      <c r="B2194" s="27"/>
      <c r="C2194" s="27"/>
      <c r="D2194" s="27"/>
      <c r="E2194" s="27"/>
      <c r="F2194" s="26"/>
      <c r="G2194" s="28"/>
      <c r="H2194" s="31"/>
    </row>
    <row r="2195" spans="2:8">
      <c r="B2195" s="27"/>
      <c r="C2195" s="27"/>
      <c r="D2195" s="27"/>
      <c r="E2195" s="27"/>
      <c r="F2195" s="26"/>
      <c r="G2195" s="28"/>
      <c r="H2195" s="31"/>
    </row>
    <row r="2196" spans="2:8">
      <c r="B2196" s="27"/>
      <c r="C2196" s="27"/>
      <c r="D2196" s="27"/>
      <c r="E2196" s="27"/>
      <c r="F2196" s="26"/>
      <c r="G2196" s="28"/>
      <c r="H2196" s="31"/>
    </row>
    <row r="2197" spans="2:8">
      <c r="B2197" s="27"/>
      <c r="C2197" s="27"/>
      <c r="D2197" s="27"/>
      <c r="E2197" s="27"/>
      <c r="F2197" s="26"/>
      <c r="G2197" s="28"/>
      <c r="H2197" s="31"/>
    </row>
    <row r="2198" spans="2:8">
      <c r="B2198" s="27"/>
      <c r="C2198" s="27"/>
      <c r="D2198" s="27"/>
      <c r="E2198" s="27"/>
      <c r="F2198" s="26"/>
      <c r="G2198" s="28"/>
      <c r="H2198" s="31"/>
    </row>
    <row r="2199" spans="2:8">
      <c r="B2199" s="27"/>
      <c r="C2199" s="27"/>
      <c r="D2199" s="27"/>
      <c r="E2199" s="27"/>
      <c r="F2199" s="26"/>
      <c r="G2199" s="28"/>
      <c r="H2199" s="31"/>
    </row>
    <row r="2200" spans="2:8">
      <c r="B2200" s="27"/>
      <c r="C2200" s="27"/>
      <c r="D2200" s="27"/>
      <c r="E2200" s="27"/>
      <c r="F2200" s="26"/>
      <c r="G2200" s="28"/>
      <c r="H2200" s="31"/>
    </row>
    <row r="2201" spans="2:8">
      <c r="B2201" s="27"/>
      <c r="C2201" s="27"/>
      <c r="D2201" s="27"/>
      <c r="E2201" s="27"/>
      <c r="F2201" s="26"/>
      <c r="G2201" s="28"/>
      <c r="H2201" s="31"/>
    </row>
    <row r="2202" spans="2:8">
      <c r="B2202" s="27"/>
      <c r="C2202" s="27"/>
      <c r="D2202" s="27"/>
      <c r="E2202" s="27"/>
      <c r="F2202" s="26"/>
      <c r="G2202" s="28"/>
      <c r="H2202" s="31"/>
    </row>
    <row r="2203" spans="2:8">
      <c r="B2203" s="27"/>
      <c r="C2203" s="27"/>
      <c r="D2203" s="27"/>
      <c r="E2203" s="27"/>
      <c r="F2203" s="26"/>
      <c r="G2203" s="28"/>
      <c r="H2203" s="31"/>
    </row>
    <row r="2204" spans="2:8">
      <c r="B2204" s="27"/>
      <c r="C2204" s="27"/>
      <c r="D2204" s="27"/>
      <c r="E2204" s="27"/>
      <c r="F2204" s="26"/>
      <c r="G2204" s="28"/>
      <c r="H2204" s="31"/>
    </row>
    <row r="2205" spans="2:8">
      <c r="B2205" s="27"/>
      <c r="C2205" s="27"/>
      <c r="D2205" s="27"/>
      <c r="E2205" s="27"/>
      <c r="F2205" s="26"/>
      <c r="G2205" s="28"/>
      <c r="H2205" s="31"/>
    </row>
    <row r="2206" spans="2:8">
      <c r="B2206" s="27"/>
      <c r="C2206" s="27"/>
      <c r="D2206" s="27"/>
      <c r="E2206" s="27"/>
      <c r="F2206" s="26"/>
      <c r="G2206" s="28"/>
      <c r="H2206" s="31"/>
    </row>
    <row r="2207" spans="2:8">
      <c r="B2207" s="27"/>
      <c r="C2207" s="27"/>
      <c r="D2207" s="27"/>
      <c r="E2207" s="27"/>
      <c r="F2207" s="26"/>
      <c r="G2207" s="28"/>
      <c r="H2207" s="31"/>
    </row>
    <row r="2208" spans="2:8">
      <c r="B2208" s="27"/>
      <c r="C2208" s="27"/>
      <c r="D2208" s="27"/>
      <c r="E2208" s="27"/>
      <c r="F2208" s="26"/>
      <c r="G2208" s="28"/>
      <c r="H2208" s="31"/>
    </row>
    <row r="2209" spans="2:8">
      <c r="B2209" s="27"/>
      <c r="C2209" s="27"/>
      <c r="D2209" s="27"/>
      <c r="E2209" s="27"/>
      <c r="F2209" s="26"/>
      <c r="G2209" s="28"/>
      <c r="H2209" s="31"/>
    </row>
    <row r="2210" spans="2:8">
      <c r="B2210" s="27"/>
      <c r="C2210" s="27"/>
      <c r="D2210" s="27"/>
      <c r="E2210" s="27"/>
      <c r="F2210" s="26"/>
      <c r="G2210" s="28"/>
      <c r="H2210" s="31"/>
    </row>
    <row r="2211" spans="2:8">
      <c r="B2211" s="27"/>
      <c r="C2211" s="27"/>
      <c r="D2211" s="27"/>
      <c r="E2211" s="27"/>
      <c r="F2211" s="26"/>
      <c r="G2211" s="28"/>
      <c r="H2211" s="31"/>
    </row>
    <row r="2212" spans="2:8">
      <c r="B2212" s="27"/>
      <c r="C2212" s="27"/>
      <c r="D2212" s="27"/>
      <c r="E2212" s="27"/>
      <c r="F2212" s="26"/>
      <c r="G2212" s="28"/>
      <c r="H2212" s="31"/>
    </row>
    <row r="2213" spans="2:8">
      <c r="B2213" s="27"/>
      <c r="C2213" s="27"/>
      <c r="D2213" s="27"/>
      <c r="E2213" s="27"/>
      <c r="F2213" s="26"/>
      <c r="G2213" s="28"/>
      <c r="H2213" s="31"/>
    </row>
    <row r="2214" spans="2:8">
      <c r="B2214" s="27"/>
      <c r="C2214" s="27"/>
      <c r="D2214" s="27"/>
      <c r="E2214" s="27"/>
      <c r="F2214" s="26"/>
      <c r="G2214" s="28"/>
      <c r="H2214" s="31"/>
    </row>
    <row r="2215" spans="2:8">
      <c r="B2215" s="27"/>
      <c r="C2215" s="27"/>
      <c r="D2215" s="27"/>
      <c r="E2215" s="27"/>
      <c r="F2215" s="26"/>
      <c r="G2215" s="28"/>
      <c r="H2215" s="31"/>
    </row>
    <row r="2216" spans="2:8">
      <c r="B2216" s="27"/>
      <c r="C2216" s="27"/>
      <c r="D2216" s="27"/>
      <c r="E2216" s="27"/>
      <c r="F2216" s="26"/>
      <c r="G2216" s="28"/>
      <c r="H2216" s="31"/>
    </row>
    <row r="2217" spans="2:8">
      <c r="B2217" s="27"/>
      <c r="C2217" s="27"/>
      <c r="D2217" s="27"/>
      <c r="E2217" s="27"/>
      <c r="F2217" s="26"/>
      <c r="G2217" s="28"/>
      <c r="H2217" s="31"/>
    </row>
    <row r="2218" spans="2:8">
      <c r="B2218" s="27"/>
      <c r="C2218" s="27"/>
      <c r="D2218" s="27"/>
      <c r="E2218" s="27"/>
      <c r="F2218" s="26"/>
      <c r="G2218" s="28"/>
      <c r="H2218" s="31"/>
    </row>
    <row r="2219" spans="2:8">
      <c r="B2219" s="27"/>
      <c r="C2219" s="27"/>
      <c r="D2219" s="27"/>
      <c r="E2219" s="27"/>
      <c r="F2219" s="26"/>
      <c r="G2219" s="28"/>
      <c r="H2219" s="31"/>
    </row>
    <row r="2220" spans="2:8">
      <c r="B2220" s="27"/>
      <c r="C2220" s="27"/>
      <c r="D2220" s="27"/>
      <c r="E2220" s="27"/>
      <c r="F2220" s="26"/>
      <c r="G2220" s="28"/>
      <c r="H2220" s="31"/>
    </row>
    <row r="2221" spans="2:8">
      <c r="B2221" s="27"/>
      <c r="C2221" s="27"/>
      <c r="D2221" s="27"/>
      <c r="E2221" s="27"/>
      <c r="F2221" s="26"/>
      <c r="G2221" s="28"/>
      <c r="H2221" s="31"/>
    </row>
    <row r="2222" spans="2:8">
      <c r="B2222" s="27"/>
      <c r="C2222" s="27"/>
      <c r="D2222" s="27"/>
      <c r="E2222" s="27"/>
      <c r="F2222" s="26"/>
      <c r="G2222" s="28"/>
      <c r="H2222" s="31"/>
    </row>
    <row r="2223" spans="2:8">
      <c r="B2223" s="27"/>
      <c r="C2223" s="27"/>
      <c r="D2223" s="27"/>
      <c r="E2223" s="27"/>
      <c r="F2223" s="26"/>
      <c r="G2223" s="28"/>
      <c r="H2223" s="31"/>
    </row>
    <row r="2224" spans="2:8">
      <c r="B2224" s="27"/>
      <c r="C2224" s="27"/>
      <c r="D2224" s="27"/>
      <c r="E2224" s="27"/>
      <c r="F2224" s="26"/>
      <c r="G2224" s="28"/>
      <c r="H2224" s="31"/>
    </row>
    <row r="2225" spans="2:8">
      <c r="B2225" s="27"/>
      <c r="C2225" s="27"/>
      <c r="D2225" s="27"/>
      <c r="E2225" s="27"/>
      <c r="F2225" s="26"/>
      <c r="G2225" s="28"/>
      <c r="H2225" s="31"/>
    </row>
    <row r="2226" spans="2:8">
      <c r="B2226" s="27"/>
      <c r="C2226" s="27"/>
      <c r="D2226" s="27"/>
      <c r="E2226" s="27"/>
      <c r="F2226" s="26"/>
      <c r="G2226" s="28"/>
      <c r="H2226" s="31"/>
    </row>
    <row r="2227" spans="2:8">
      <c r="B2227" s="27"/>
      <c r="C2227" s="27"/>
      <c r="D2227" s="27"/>
      <c r="E2227" s="27"/>
      <c r="F2227" s="26"/>
      <c r="G2227" s="28"/>
      <c r="H2227" s="31"/>
    </row>
    <row r="2228" spans="2:8">
      <c r="B2228" s="27"/>
      <c r="C2228" s="27"/>
      <c r="D2228" s="27"/>
      <c r="E2228" s="27"/>
      <c r="F2228" s="26"/>
      <c r="G2228" s="28"/>
      <c r="H2228" s="31"/>
    </row>
    <row r="2229" spans="2:8">
      <c r="B2229" s="27"/>
      <c r="C2229" s="27"/>
      <c r="D2229" s="27"/>
      <c r="E2229" s="27"/>
      <c r="F2229" s="26"/>
      <c r="G2229" s="28"/>
      <c r="H2229" s="31"/>
    </row>
    <row r="2230" spans="2:8">
      <c r="B2230" s="27"/>
      <c r="C2230" s="27"/>
      <c r="D2230" s="27"/>
      <c r="E2230" s="27"/>
      <c r="F2230" s="26"/>
      <c r="G2230" s="28"/>
      <c r="H2230" s="31"/>
    </row>
    <row r="2231" spans="2:8">
      <c r="B2231" s="27"/>
      <c r="C2231" s="27"/>
      <c r="D2231" s="27"/>
      <c r="E2231" s="27"/>
      <c r="F2231" s="26"/>
      <c r="G2231" s="28"/>
      <c r="H2231" s="31"/>
    </row>
    <row r="2232" spans="2:8">
      <c r="B2232" s="27"/>
      <c r="C2232" s="27"/>
      <c r="D2232" s="27"/>
      <c r="E2232" s="27"/>
      <c r="F2232" s="26"/>
      <c r="G2232" s="28"/>
      <c r="H2232" s="31"/>
    </row>
    <row r="2233" spans="2:8">
      <c r="B2233" s="27"/>
      <c r="C2233" s="27"/>
      <c r="D2233" s="27"/>
      <c r="E2233" s="27"/>
      <c r="F2233" s="26"/>
      <c r="G2233" s="28"/>
      <c r="H2233" s="31"/>
    </row>
    <row r="2234" spans="2:8">
      <c r="B2234" s="27"/>
      <c r="C2234" s="27"/>
      <c r="D2234" s="27"/>
      <c r="E2234" s="27"/>
      <c r="F2234" s="26"/>
      <c r="G2234" s="28"/>
      <c r="H2234" s="31"/>
    </row>
    <row r="2235" spans="2:8">
      <c r="B2235" s="27"/>
      <c r="C2235" s="27"/>
      <c r="D2235" s="27"/>
      <c r="E2235" s="27"/>
      <c r="F2235" s="26"/>
      <c r="G2235" s="28"/>
      <c r="H2235" s="31"/>
    </row>
    <row r="2236" spans="2:8">
      <c r="B2236" s="27"/>
      <c r="C2236" s="27"/>
      <c r="D2236" s="27"/>
      <c r="E2236" s="27"/>
      <c r="F2236" s="26"/>
      <c r="G2236" s="28"/>
      <c r="H2236" s="31"/>
    </row>
    <row r="2237" spans="2:8">
      <c r="B2237" s="27"/>
      <c r="C2237" s="27"/>
      <c r="D2237" s="27"/>
      <c r="E2237" s="27"/>
      <c r="F2237" s="26"/>
      <c r="G2237" s="28"/>
      <c r="H2237" s="31"/>
    </row>
    <row r="2238" spans="2:8">
      <c r="B2238" s="27"/>
      <c r="C2238" s="27"/>
      <c r="D2238" s="27"/>
      <c r="E2238" s="27"/>
      <c r="F2238" s="26"/>
      <c r="G2238" s="28"/>
      <c r="H2238" s="31"/>
    </row>
    <row r="2239" spans="2:8">
      <c r="B2239" s="27"/>
      <c r="C2239" s="27"/>
      <c r="D2239" s="27"/>
      <c r="E2239" s="27"/>
      <c r="F2239" s="26"/>
      <c r="G2239" s="28"/>
      <c r="H2239" s="31"/>
    </row>
    <row r="2240" spans="2:8">
      <c r="B2240" s="27"/>
      <c r="C2240" s="27"/>
      <c r="D2240" s="27"/>
      <c r="E2240" s="27"/>
      <c r="F2240" s="26"/>
      <c r="G2240" s="28"/>
      <c r="H2240" s="31"/>
    </row>
    <row r="2241" spans="2:8">
      <c r="B2241" s="27"/>
      <c r="C2241" s="27"/>
      <c r="D2241" s="27"/>
      <c r="E2241" s="27"/>
      <c r="F2241" s="26"/>
      <c r="G2241" s="28"/>
      <c r="H2241" s="31"/>
    </row>
    <row r="2242" spans="2:8">
      <c r="B2242" s="27"/>
      <c r="C2242" s="27"/>
      <c r="D2242" s="27"/>
      <c r="E2242" s="27"/>
      <c r="F2242" s="26"/>
      <c r="G2242" s="28"/>
      <c r="H2242" s="31"/>
    </row>
    <row r="2243" spans="2:8">
      <c r="B2243" s="27"/>
      <c r="C2243" s="27"/>
      <c r="D2243" s="27"/>
      <c r="E2243" s="27"/>
      <c r="F2243" s="26"/>
      <c r="G2243" s="28"/>
      <c r="H2243" s="31"/>
    </row>
    <row r="2244" spans="2:8">
      <c r="B2244" s="27"/>
      <c r="C2244" s="27"/>
      <c r="D2244" s="27"/>
      <c r="E2244" s="27"/>
      <c r="F2244" s="26"/>
      <c r="G2244" s="28"/>
      <c r="H2244" s="31"/>
    </row>
    <row r="2245" spans="2:8">
      <c r="B2245" s="27"/>
      <c r="C2245" s="27"/>
      <c r="D2245" s="27"/>
      <c r="E2245" s="27"/>
      <c r="F2245" s="26"/>
      <c r="G2245" s="28"/>
      <c r="H2245" s="31"/>
    </row>
    <row r="2246" spans="2:8">
      <c r="B2246" s="27"/>
      <c r="C2246" s="27"/>
      <c r="D2246" s="27"/>
      <c r="E2246" s="27"/>
      <c r="F2246" s="26"/>
      <c r="G2246" s="28"/>
      <c r="H2246" s="31"/>
    </row>
    <row r="2247" spans="2:8">
      <c r="B2247" s="27"/>
      <c r="C2247" s="27"/>
      <c r="D2247" s="27"/>
      <c r="E2247" s="27"/>
      <c r="F2247" s="26"/>
      <c r="G2247" s="28"/>
      <c r="H2247" s="31"/>
    </row>
    <row r="2248" spans="2:8">
      <c r="B2248" s="27"/>
      <c r="C2248" s="27"/>
      <c r="D2248" s="27"/>
      <c r="E2248" s="27"/>
      <c r="F2248" s="26"/>
      <c r="G2248" s="28"/>
      <c r="H2248" s="31"/>
    </row>
    <row r="2249" spans="2:8">
      <c r="B2249" s="27"/>
      <c r="C2249" s="27"/>
      <c r="D2249" s="27"/>
      <c r="E2249" s="27"/>
      <c r="F2249" s="26"/>
      <c r="G2249" s="28"/>
      <c r="H2249" s="31"/>
    </row>
    <row r="2250" spans="2:8">
      <c r="B2250" s="27"/>
      <c r="C2250" s="27"/>
      <c r="D2250" s="27"/>
      <c r="E2250" s="27"/>
      <c r="F2250" s="26"/>
      <c r="G2250" s="28"/>
      <c r="H2250" s="31"/>
    </row>
    <row r="2251" spans="2:8">
      <c r="B2251" s="27"/>
      <c r="C2251" s="27"/>
      <c r="D2251" s="27"/>
      <c r="E2251" s="27"/>
      <c r="F2251" s="26"/>
      <c r="G2251" s="28"/>
      <c r="H2251" s="31"/>
    </row>
    <row r="2252" spans="2:8">
      <c r="B2252" s="27"/>
      <c r="C2252" s="27"/>
      <c r="D2252" s="27"/>
      <c r="E2252" s="27"/>
      <c r="F2252" s="26"/>
      <c r="G2252" s="28"/>
      <c r="H2252" s="31"/>
    </row>
    <row r="2253" spans="2:8">
      <c r="B2253" s="27"/>
      <c r="C2253" s="27"/>
      <c r="D2253" s="27"/>
      <c r="E2253" s="27"/>
      <c r="F2253" s="26"/>
      <c r="G2253" s="28"/>
      <c r="H2253" s="31"/>
    </row>
    <row r="2254" spans="2:8">
      <c r="B2254" s="27"/>
      <c r="C2254" s="27"/>
      <c r="D2254" s="27"/>
      <c r="E2254" s="27"/>
      <c r="F2254" s="26"/>
      <c r="G2254" s="28"/>
      <c r="H2254" s="31"/>
    </row>
    <row r="2255" spans="2:8">
      <c r="B2255" s="27"/>
      <c r="C2255" s="27"/>
      <c r="D2255" s="27"/>
      <c r="E2255" s="27"/>
      <c r="F2255" s="26"/>
      <c r="G2255" s="28"/>
      <c r="H2255" s="31"/>
    </row>
    <row r="2256" spans="2:8">
      <c r="B2256" s="27"/>
      <c r="C2256" s="27"/>
      <c r="D2256" s="27"/>
      <c r="E2256" s="27"/>
      <c r="F2256" s="26"/>
      <c r="G2256" s="28"/>
      <c r="H2256" s="31"/>
    </row>
    <row r="2257" spans="2:8">
      <c r="B2257" s="27"/>
      <c r="C2257" s="27"/>
      <c r="D2257" s="27"/>
      <c r="E2257" s="27"/>
      <c r="F2257" s="26"/>
      <c r="G2257" s="28"/>
      <c r="H2257" s="31"/>
    </row>
    <row r="2258" spans="2:8">
      <c r="B2258" s="27"/>
      <c r="C2258" s="27"/>
      <c r="D2258" s="27"/>
      <c r="E2258" s="27"/>
      <c r="F2258" s="26"/>
      <c r="G2258" s="28"/>
      <c r="H2258" s="31"/>
    </row>
    <row r="2259" spans="2:8">
      <c r="B2259" s="27"/>
      <c r="C2259" s="27"/>
      <c r="D2259" s="27"/>
      <c r="E2259" s="27"/>
      <c r="F2259" s="26"/>
      <c r="G2259" s="28"/>
      <c r="H2259" s="31"/>
    </row>
    <row r="2260" spans="2:8">
      <c r="B2260" s="27"/>
      <c r="C2260" s="27"/>
      <c r="D2260" s="27"/>
      <c r="E2260" s="27"/>
      <c r="F2260" s="26"/>
      <c r="G2260" s="28"/>
      <c r="H2260" s="31"/>
    </row>
    <row r="2261" spans="2:8">
      <c r="B2261" s="27"/>
      <c r="C2261" s="27"/>
      <c r="D2261" s="27"/>
      <c r="E2261" s="27"/>
      <c r="F2261" s="26"/>
      <c r="G2261" s="28"/>
      <c r="H2261" s="31"/>
    </row>
    <row r="2262" spans="2:8">
      <c r="B2262" s="27"/>
      <c r="C2262" s="27"/>
      <c r="D2262" s="27"/>
      <c r="E2262" s="27"/>
      <c r="F2262" s="26"/>
      <c r="G2262" s="28"/>
      <c r="H2262" s="31"/>
    </row>
    <row r="2263" spans="2:8">
      <c r="B2263" s="27"/>
      <c r="C2263" s="27"/>
      <c r="D2263" s="27"/>
      <c r="E2263" s="27"/>
      <c r="F2263" s="26"/>
      <c r="G2263" s="28"/>
      <c r="H2263" s="31"/>
    </row>
    <row r="2264" spans="2:8">
      <c r="B2264" s="27"/>
      <c r="C2264" s="27"/>
      <c r="D2264" s="27"/>
      <c r="E2264" s="27"/>
      <c r="F2264" s="26"/>
      <c r="G2264" s="28"/>
      <c r="H2264" s="31"/>
    </row>
    <row r="2265" spans="2:8">
      <c r="B2265" s="27"/>
      <c r="C2265" s="27"/>
      <c r="D2265" s="27"/>
      <c r="E2265" s="27"/>
      <c r="F2265" s="26"/>
      <c r="G2265" s="28"/>
      <c r="H2265" s="31"/>
    </row>
    <row r="2266" spans="2:8">
      <c r="B2266" s="27"/>
      <c r="C2266" s="27"/>
      <c r="D2266" s="27"/>
      <c r="E2266" s="27"/>
      <c r="F2266" s="26"/>
      <c r="G2266" s="28"/>
      <c r="H2266" s="31"/>
    </row>
    <row r="2267" spans="2:8">
      <c r="B2267" s="27"/>
      <c r="C2267" s="27"/>
      <c r="D2267" s="27"/>
      <c r="E2267" s="27"/>
      <c r="F2267" s="26"/>
      <c r="G2267" s="28"/>
      <c r="H2267" s="31"/>
    </row>
    <row r="2268" spans="2:8">
      <c r="B2268" s="27"/>
      <c r="C2268" s="27"/>
      <c r="D2268" s="27"/>
      <c r="E2268" s="27"/>
      <c r="F2268" s="26"/>
      <c r="G2268" s="28"/>
      <c r="H2268" s="31"/>
    </row>
    <row r="2269" spans="2:8">
      <c r="B2269" s="27"/>
      <c r="C2269" s="27"/>
      <c r="D2269" s="27"/>
      <c r="E2269" s="27"/>
      <c r="F2269" s="26"/>
      <c r="G2269" s="28"/>
      <c r="H2269" s="31"/>
    </row>
    <row r="2270" spans="2:8">
      <c r="B2270" s="27"/>
      <c r="C2270" s="27"/>
      <c r="D2270" s="27"/>
      <c r="E2270" s="27"/>
      <c r="F2270" s="26"/>
      <c r="G2270" s="28"/>
      <c r="H2270" s="31"/>
    </row>
    <row r="2271" spans="2:8">
      <c r="B2271" s="27"/>
      <c r="C2271" s="27"/>
      <c r="D2271" s="27"/>
      <c r="E2271" s="27"/>
      <c r="F2271" s="26"/>
      <c r="G2271" s="28"/>
      <c r="H2271" s="31"/>
    </row>
    <row r="2272" spans="2:8">
      <c r="B2272" s="27"/>
      <c r="C2272" s="27"/>
      <c r="D2272" s="27"/>
      <c r="E2272" s="27"/>
      <c r="F2272" s="26"/>
      <c r="G2272" s="28"/>
      <c r="H2272" s="31"/>
    </row>
    <row r="2273" spans="2:8">
      <c r="B2273" s="27"/>
      <c r="C2273" s="27"/>
      <c r="D2273" s="27"/>
      <c r="E2273" s="27"/>
      <c r="F2273" s="26"/>
      <c r="G2273" s="28"/>
      <c r="H2273" s="31"/>
    </row>
    <row r="2274" spans="2:8">
      <c r="B2274" s="27"/>
      <c r="C2274" s="27"/>
      <c r="D2274" s="27"/>
      <c r="E2274" s="27"/>
      <c r="F2274" s="26"/>
      <c r="G2274" s="28"/>
      <c r="H2274" s="31"/>
    </row>
    <row r="2275" spans="2:8">
      <c r="B2275" s="27"/>
      <c r="C2275" s="27"/>
      <c r="D2275" s="27"/>
      <c r="E2275" s="27"/>
      <c r="F2275" s="26"/>
      <c r="G2275" s="28"/>
      <c r="H2275" s="31"/>
    </row>
    <row r="2276" spans="2:8">
      <c r="B2276" s="27"/>
      <c r="C2276" s="27"/>
      <c r="D2276" s="27"/>
      <c r="E2276" s="27"/>
      <c r="F2276" s="26"/>
      <c r="G2276" s="28"/>
      <c r="H2276" s="31"/>
    </row>
    <row r="2277" spans="2:8">
      <c r="B2277" s="27"/>
      <c r="C2277" s="27"/>
      <c r="D2277" s="27"/>
      <c r="E2277" s="27"/>
      <c r="F2277" s="26"/>
      <c r="G2277" s="28"/>
      <c r="H2277" s="31"/>
    </row>
    <row r="2278" spans="2:8">
      <c r="B2278" s="27"/>
      <c r="C2278" s="27"/>
      <c r="D2278" s="27"/>
      <c r="E2278" s="27"/>
      <c r="F2278" s="26"/>
      <c r="G2278" s="28"/>
      <c r="H2278" s="31"/>
    </row>
    <row r="2279" spans="2:8">
      <c r="B2279" s="27"/>
      <c r="C2279" s="27"/>
      <c r="D2279" s="27"/>
      <c r="E2279" s="27"/>
      <c r="F2279" s="26"/>
      <c r="G2279" s="28"/>
      <c r="H2279" s="31"/>
    </row>
    <row r="2280" spans="2:8">
      <c r="B2280" s="27"/>
      <c r="C2280" s="27"/>
      <c r="D2280" s="27"/>
      <c r="E2280" s="27"/>
      <c r="F2280" s="26"/>
      <c r="G2280" s="28"/>
      <c r="H2280" s="31"/>
    </row>
    <row r="2281" spans="2:8">
      <c r="B2281" s="27"/>
      <c r="C2281" s="27"/>
      <c r="D2281" s="27"/>
      <c r="E2281" s="27"/>
      <c r="F2281" s="26"/>
      <c r="G2281" s="28"/>
      <c r="H2281" s="31"/>
    </row>
    <row r="2282" spans="2:8">
      <c r="B2282" s="27"/>
      <c r="C2282" s="27"/>
      <c r="D2282" s="27"/>
      <c r="E2282" s="27"/>
      <c r="F2282" s="26"/>
      <c r="G2282" s="28"/>
      <c r="H2282" s="31"/>
    </row>
    <row r="2283" spans="2:8">
      <c r="B2283" s="27"/>
      <c r="C2283" s="27"/>
      <c r="D2283" s="27"/>
      <c r="E2283" s="27"/>
      <c r="F2283" s="26"/>
      <c r="G2283" s="28"/>
      <c r="H2283" s="31"/>
    </row>
    <row r="2284" spans="2:8">
      <c r="B2284" s="27"/>
      <c r="C2284" s="27"/>
      <c r="D2284" s="27"/>
      <c r="E2284" s="27"/>
      <c r="F2284" s="26"/>
      <c r="G2284" s="28"/>
      <c r="H2284" s="31"/>
    </row>
    <row r="2285" spans="2:8">
      <c r="B2285" s="27"/>
      <c r="C2285" s="27"/>
      <c r="D2285" s="27"/>
      <c r="E2285" s="27"/>
      <c r="F2285" s="26"/>
      <c r="G2285" s="28"/>
      <c r="H2285" s="31"/>
    </row>
    <row r="2286" spans="2:8">
      <c r="B2286" s="27"/>
      <c r="C2286" s="27"/>
      <c r="D2286" s="27"/>
      <c r="E2286" s="27"/>
      <c r="F2286" s="26"/>
      <c r="G2286" s="28"/>
      <c r="H2286" s="31"/>
    </row>
    <row r="2287" spans="2:8">
      <c r="B2287" s="27"/>
      <c r="C2287" s="27"/>
      <c r="D2287" s="27"/>
      <c r="E2287" s="27"/>
      <c r="F2287" s="26"/>
      <c r="G2287" s="28"/>
      <c r="H2287" s="31"/>
    </row>
    <row r="2288" spans="2:8">
      <c r="B2288" s="27"/>
      <c r="C2288" s="27"/>
      <c r="D2288" s="27"/>
      <c r="E2288" s="27"/>
      <c r="F2288" s="26"/>
      <c r="G2288" s="28"/>
      <c r="H2288" s="31"/>
    </row>
    <row r="2289" spans="2:8">
      <c r="B2289" s="27"/>
      <c r="C2289" s="27"/>
      <c r="D2289" s="27"/>
      <c r="E2289" s="27"/>
      <c r="F2289" s="26"/>
      <c r="G2289" s="28"/>
      <c r="H2289" s="31"/>
    </row>
    <row r="2290" spans="2:8">
      <c r="B2290" s="27"/>
      <c r="C2290" s="27"/>
      <c r="D2290" s="27"/>
      <c r="E2290" s="27"/>
      <c r="F2290" s="26"/>
      <c r="G2290" s="28"/>
      <c r="H2290" s="31"/>
    </row>
    <row r="2291" spans="2:8">
      <c r="B2291" s="27"/>
      <c r="C2291" s="27"/>
      <c r="D2291" s="27"/>
      <c r="E2291" s="27"/>
      <c r="F2291" s="26"/>
      <c r="G2291" s="28"/>
      <c r="H2291" s="31"/>
    </row>
    <row r="2292" spans="2:8">
      <c r="B2292" s="27"/>
      <c r="C2292" s="27"/>
      <c r="D2292" s="27"/>
      <c r="E2292" s="27"/>
      <c r="F2292" s="26"/>
      <c r="G2292" s="28"/>
      <c r="H2292" s="31"/>
    </row>
    <row r="2293" spans="2:8">
      <c r="B2293" s="27"/>
      <c r="C2293" s="27"/>
      <c r="D2293" s="27"/>
      <c r="E2293" s="27"/>
      <c r="F2293" s="26"/>
      <c r="G2293" s="28"/>
      <c r="H2293" s="31"/>
    </row>
    <row r="2294" spans="2:8">
      <c r="B2294" s="27"/>
      <c r="C2294" s="27"/>
      <c r="D2294" s="27"/>
      <c r="E2294" s="27"/>
      <c r="F2294" s="26"/>
      <c r="G2294" s="28"/>
      <c r="H2294" s="31"/>
    </row>
    <row r="2295" spans="2:8">
      <c r="B2295" s="27"/>
      <c r="C2295" s="27"/>
      <c r="D2295" s="27"/>
      <c r="E2295" s="27"/>
      <c r="F2295" s="26"/>
      <c r="G2295" s="28"/>
      <c r="H2295" s="31"/>
    </row>
    <row r="2296" spans="2:8">
      <c r="B2296" s="27"/>
      <c r="C2296" s="27"/>
      <c r="D2296" s="27"/>
      <c r="E2296" s="27"/>
      <c r="F2296" s="26"/>
      <c r="G2296" s="28"/>
      <c r="H2296" s="31"/>
    </row>
    <row r="2297" spans="2:8">
      <c r="B2297" s="27"/>
      <c r="C2297" s="27"/>
      <c r="D2297" s="27"/>
      <c r="E2297" s="27"/>
      <c r="F2297" s="26"/>
      <c r="G2297" s="28"/>
      <c r="H2297" s="31"/>
    </row>
    <row r="2298" spans="2:8">
      <c r="B2298" s="27"/>
      <c r="C2298" s="27"/>
      <c r="D2298" s="27"/>
      <c r="E2298" s="27"/>
      <c r="F2298" s="26"/>
      <c r="G2298" s="28"/>
      <c r="H2298" s="31"/>
    </row>
    <row r="2299" spans="2:8">
      <c r="B2299" s="27"/>
      <c r="C2299" s="27"/>
      <c r="D2299" s="27"/>
      <c r="E2299" s="27"/>
      <c r="F2299" s="26"/>
      <c r="G2299" s="28"/>
      <c r="H2299" s="31"/>
    </row>
    <row r="2300" spans="2:8">
      <c r="B2300" s="27"/>
      <c r="C2300" s="27"/>
      <c r="D2300" s="27"/>
      <c r="E2300" s="27"/>
      <c r="F2300" s="26"/>
      <c r="G2300" s="28"/>
      <c r="H2300" s="31"/>
    </row>
    <row r="2301" spans="2:8">
      <c r="B2301" s="27"/>
      <c r="C2301" s="27"/>
      <c r="D2301" s="27"/>
      <c r="E2301" s="27"/>
      <c r="F2301" s="26"/>
      <c r="G2301" s="28"/>
      <c r="H2301" s="31"/>
    </row>
    <row r="2302" spans="2:8">
      <c r="B2302" s="27"/>
      <c r="C2302" s="27"/>
      <c r="D2302" s="27"/>
      <c r="E2302" s="27"/>
      <c r="F2302" s="26"/>
      <c r="G2302" s="28"/>
      <c r="H2302" s="31"/>
    </row>
    <row r="2303" spans="2:8">
      <c r="B2303" s="27"/>
      <c r="C2303" s="27"/>
      <c r="D2303" s="27"/>
      <c r="E2303" s="27"/>
      <c r="F2303" s="26"/>
      <c r="G2303" s="28"/>
      <c r="H2303" s="31"/>
    </row>
    <row r="2304" spans="2:8">
      <c r="B2304" s="27"/>
      <c r="C2304" s="27"/>
      <c r="D2304" s="27"/>
      <c r="E2304" s="27"/>
      <c r="F2304" s="26"/>
      <c r="G2304" s="28"/>
      <c r="H2304" s="31"/>
    </row>
    <row r="2305" spans="2:8">
      <c r="B2305" s="27"/>
      <c r="C2305" s="27"/>
      <c r="D2305" s="27"/>
      <c r="E2305" s="27"/>
      <c r="F2305" s="26"/>
      <c r="G2305" s="28"/>
      <c r="H2305" s="31"/>
    </row>
    <row r="2306" spans="2:8">
      <c r="B2306" s="27"/>
      <c r="C2306" s="27"/>
      <c r="D2306" s="27"/>
      <c r="E2306" s="27"/>
      <c r="F2306" s="26"/>
      <c r="G2306" s="28"/>
      <c r="H2306" s="31"/>
    </row>
    <row r="2307" spans="2:8">
      <c r="B2307" s="27"/>
      <c r="C2307" s="27"/>
      <c r="D2307" s="27"/>
      <c r="E2307" s="27"/>
      <c r="F2307" s="26"/>
      <c r="G2307" s="28"/>
      <c r="H2307" s="31"/>
    </row>
    <row r="2308" spans="2:8">
      <c r="B2308" s="27"/>
      <c r="C2308" s="27"/>
      <c r="D2308" s="27"/>
      <c r="E2308" s="27"/>
      <c r="F2308" s="26"/>
      <c r="G2308" s="28"/>
      <c r="H2308" s="31"/>
    </row>
    <row r="2309" spans="2:8">
      <c r="B2309" s="27"/>
      <c r="C2309" s="27"/>
      <c r="D2309" s="27"/>
      <c r="E2309" s="27"/>
      <c r="F2309" s="26"/>
      <c r="G2309" s="28"/>
      <c r="H2309" s="31"/>
    </row>
    <row r="2310" spans="2:8">
      <c r="B2310" s="27"/>
      <c r="C2310" s="27"/>
      <c r="D2310" s="27"/>
      <c r="E2310" s="27"/>
      <c r="F2310" s="26"/>
      <c r="G2310" s="28"/>
      <c r="H2310" s="31"/>
    </row>
    <row r="2311" spans="2:8">
      <c r="B2311" s="27"/>
      <c r="C2311" s="27"/>
      <c r="D2311" s="27"/>
      <c r="E2311" s="27"/>
      <c r="F2311" s="26"/>
      <c r="G2311" s="28"/>
      <c r="H2311" s="31"/>
    </row>
    <row r="2312" spans="2:8">
      <c r="B2312" s="27"/>
      <c r="C2312" s="27"/>
      <c r="D2312" s="27"/>
      <c r="E2312" s="27"/>
      <c r="F2312" s="26"/>
      <c r="G2312" s="28"/>
      <c r="H2312" s="31"/>
    </row>
    <row r="2313" spans="2:8">
      <c r="B2313" s="27"/>
      <c r="C2313" s="27"/>
      <c r="D2313" s="27"/>
      <c r="E2313" s="27"/>
      <c r="F2313" s="26"/>
      <c r="G2313" s="28"/>
      <c r="H2313" s="31"/>
    </row>
    <row r="2314" spans="2:8">
      <c r="B2314" s="27"/>
      <c r="C2314" s="27"/>
      <c r="D2314" s="27"/>
      <c r="E2314" s="27"/>
      <c r="F2314" s="26"/>
      <c r="G2314" s="28"/>
      <c r="H2314" s="31"/>
    </row>
    <row r="2315" spans="2:8">
      <c r="B2315" s="27"/>
      <c r="C2315" s="27"/>
      <c r="D2315" s="27"/>
      <c r="E2315" s="27"/>
      <c r="F2315" s="26"/>
      <c r="G2315" s="28"/>
      <c r="H2315" s="31"/>
    </row>
    <row r="2316" spans="2:8">
      <c r="B2316" s="27"/>
      <c r="C2316" s="27"/>
      <c r="D2316" s="27"/>
      <c r="E2316" s="27"/>
      <c r="F2316" s="26"/>
      <c r="G2316" s="28"/>
      <c r="H2316" s="31"/>
    </row>
    <row r="2317" spans="2:8">
      <c r="B2317" s="27"/>
      <c r="C2317" s="27"/>
      <c r="D2317" s="27"/>
      <c r="E2317" s="27"/>
      <c r="F2317" s="26"/>
      <c r="G2317" s="28"/>
      <c r="H2317" s="31"/>
    </row>
    <row r="2318" spans="2:8">
      <c r="B2318" s="27"/>
      <c r="C2318" s="27"/>
      <c r="D2318" s="27"/>
      <c r="E2318" s="27"/>
      <c r="F2318" s="26"/>
      <c r="G2318" s="28"/>
      <c r="H2318" s="31"/>
    </row>
    <row r="2319" spans="2:8">
      <c r="B2319" s="27"/>
      <c r="C2319" s="27"/>
      <c r="D2319" s="27"/>
      <c r="E2319" s="27"/>
      <c r="F2319" s="26"/>
      <c r="G2319" s="28"/>
      <c r="H2319" s="31"/>
    </row>
    <row r="2320" spans="2:8">
      <c r="B2320" s="27"/>
      <c r="C2320" s="27"/>
      <c r="D2320" s="27"/>
      <c r="E2320" s="27"/>
      <c r="F2320" s="26"/>
      <c r="G2320" s="28"/>
      <c r="H2320" s="31"/>
    </row>
    <row r="2321" spans="2:8">
      <c r="B2321" s="27"/>
      <c r="C2321" s="27"/>
      <c r="D2321" s="27"/>
      <c r="E2321" s="27"/>
      <c r="F2321" s="26"/>
      <c r="G2321" s="28"/>
      <c r="H2321" s="31"/>
    </row>
    <row r="2322" spans="2:8">
      <c r="B2322" s="27"/>
      <c r="C2322" s="27"/>
      <c r="D2322" s="27"/>
      <c r="E2322" s="27"/>
      <c r="F2322" s="26"/>
      <c r="G2322" s="28"/>
      <c r="H2322" s="31"/>
    </row>
    <row r="2323" spans="2:8">
      <c r="B2323" s="27"/>
      <c r="C2323" s="27"/>
      <c r="D2323" s="27"/>
      <c r="E2323" s="27"/>
      <c r="F2323" s="26"/>
      <c r="G2323" s="28"/>
      <c r="H2323" s="31"/>
    </row>
    <row r="2324" spans="2:8">
      <c r="B2324" s="27"/>
      <c r="C2324" s="27"/>
      <c r="D2324" s="27"/>
      <c r="E2324" s="27"/>
      <c r="F2324" s="26"/>
      <c r="G2324" s="28"/>
      <c r="H2324" s="31"/>
    </row>
    <row r="2325" spans="2:8">
      <c r="B2325" s="27"/>
      <c r="C2325" s="27"/>
      <c r="D2325" s="27"/>
      <c r="E2325" s="27"/>
      <c r="F2325" s="26"/>
      <c r="G2325" s="28"/>
      <c r="H2325" s="31"/>
    </row>
    <row r="2326" spans="2:8">
      <c r="B2326" s="27"/>
      <c r="C2326" s="27"/>
      <c r="D2326" s="27"/>
      <c r="E2326" s="27"/>
      <c r="F2326" s="26"/>
      <c r="G2326" s="28"/>
      <c r="H2326" s="31"/>
    </row>
    <row r="2327" spans="2:8">
      <c r="B2327" s="27"/>
      <c r="C2327" s="27"/>
      <c r="D2327" s="27"/>
      <c r="E2327" s="27"/>
      <c r="F2327" s="26"/>
      <c r="G2327" s="28"/>
      <c r="H2327" s="31"/>
    </row>
    <row r="2328" spans="2:8">
      <c r="B2328" s="27"/>
      <c r="C2328" s="27"/>
      <c r="D2328" s="27"/>
      <c r="E2328" s="27"/>
      <c r="F2328" s="26"/>
      <c r="G2328" s="28"/>
      <c r="H2328" s="31"/>
    </row>
    <row r="2329" spans="2:8">
      <c r="B2329" s="27"/>
      <c r="C2329" s="27"/>
      <c r="D2329" s="27"/>
      <c r="E2329" s="27"/>
      <c r="F2329" s="26"/>
      <c r="G2329" s="28"/>
      <c r="H2329" s="31"/>
    </row>
    <row r="2330" spans="2:8">
      <c r="B2330" s="27"/>
      <c r="C2330" s="27"/>
      <c r="D2330" s="27"/>
      <c r="E2330" s="27"/>
      <c r="F2330" s="26"/>
      <c r="G2330" s="28"/>
      <c r="H2330" s="31"/>
    </row>
    <row r="2331" spans="2:8">
      <c r="B2331" s="27"/>
      <c r="C2331" s="27"/>
      <c r="D2331" s="27"/>
      <c r="E2331" s="27"/>
      <c r="F2331" s="26"/>
      <c r="G2331" s="28"/>
      <c r="H2331" s="31"/>
    </row>
    <row r="2332" spans="2:8">
      <c r="B2332" s="27"/>
      <c r="C2332" s="27"/>
      <c r="D2332" s="27"/>
      <c r="E2332" s="27"/>
      <c r="F2332" s="26"/>
      <c r="G2332" s="28"/>
      <c r="H2332" s="31"/>
    </row>
    <row r="2333" spans="2:8">
      <c r="B2333" s="27"/>
      <c r="C2333" s="27"/>
      <c r="D2333" s="27"/>
      <c r="E2333" s="27"/>
      <c r="F2333" s="26"/>
      <c r="G2333" s="28"/>
      <c r="H2333" s="31"/>
    </row>
    <row r="2334" spans="2:8">
      <c r="B2334" s="27"/>
      <c r="C2334" s="27"/>
      <c r="D2334" s="27"/>
      <c r="E2334" s="27"/>
      <c r="F2334" s="26"/>
      <c r="G2334" s="28"/>
      <c r="H2334" s="31"/>
    </row>
    <row r="2335" spans="2:8">
      <c r="B2335" s="27"/>
      <c r="C2335" s="27"/>
      <c r="D2335" s="27"/>
      <c r="E2335" s="27"/>
      <c r="F2335" s="26"/>
      <c r="G2335" s="28"/>
      <c r="H2335" s="31"/>
    </row>
    <row r="2336" spans="2:8">
      <c r="B2336" s="27"/>
      <c r="C2336" s="27"/>
      <c r="D2336" s="27"/>
      <c r="E2336" s="27"/>
      <c r="F2336" s="26"/>
      <c r="G2336" s="28"/>
      <c r="H2336" s="31"/>
    </row>
    <row r="2337" spans="2:8">
      <c r="B2337" s="27"/>
      <c r="C2337" s="27"/>
      <c r="D2337" s="27"/>
      <c r="E2337" s="27"/>
      <c r="F2337" s="26"/>
      <c r="G2337" s="28"/>
      <c r="H2337" s="31"/>
    </row>
    <row r="2338" spans="2:8">
      <c r="B2338" s="27"/>
      <c r="C2338" s="27"/>
      <c r="D2338" s="27"/>
      <c r="E2338" s="27"/>
      <c r="F2338" s="26"/>
      <c r="G2338" s="28"/>
      <c r="H2338" s="31"/>
    </row>
    <row r="2339" spans="2:8">
      <c r="B2339" s="27"/>
      <c r="C2339" s="27"/>
      <c r="D2339" s="27"/>
      <c r="E2339" s="27"/>
      <c r="F2339" s="26"/>
      <c r="G2339" s="28"/>
      <c r="H2339" s="31"/>
    </row>
    <row r="2340" spans="2:8">
      <c r="B2340" s="27"/>
      <c r="C2340" s="27"/>
      <c r="D2340" s="27"/>
      <c r="E2340" s="27"/>
      <c r="F2340" s="26"/>
      <c r="G2340" s="28"/>
      <c r="H2340" s="31"/>
    </row>
    <row r="2341" spans="2:8">
      <c r="B2341" s="27"/>
      <c r="C2341" s="27"/>
      <c r="D2341" s="27"/>
      <c r="E2341" s="27"/>
      <c r="F2341" s="26"/>
      <c r="G2341" s="28"/>
      <c r="H2341" s="31"/>
    </row>
    <row r="2342" spans="2:8">
      <c r="B2342" s="27"/>
      <c r="C2342" s="27"/>
      <c r="D2342" s="27"/>
      <c r="E2342" s="27"/>
      <c r="F2342" s="26"/>
      <c r="G2342" s="28"/>
      <c r="H2342" s="31"/>
    </row>
    <row r="2343" spans="2:8">
      <c r="B2343" s="27"/>
      <c r="C2343" s="27"/>
      <c r="D2343" s="27"/>
      <c r="E2343" s="27"/>
      <c r="F2343" s="26"/>
      <c r="G2343" s="28"/>
      <c r="H2343" s="31"/>
    </row>
    <row r="2344" spans="2:8">
      <c r="B2344" s="27"/>
      <c r="C2344" s="27"/>
      <c r="D2344" s="27"/>
      <c r="E2344" s="27"/>
      <c r="F2344" s="26"/>
      <c r="G2344" s="28"/>
      <c r="H2344" s="31"/>
    </row>
    <row r="2345" spans="2:8">
      <c r="B2345" s="27"/>
      <c r="C2345" s="27"/>
      <c r="D2345" s="27"/>
      <c r="E2345" s="27"/>
      <c r="F2345" s="26"/>
      <c r="G2345" s="28"/>
      <c r="H2345" s="31"/>
    </row>
    <row r="2346" spans="2:8">
      <c r="B2346" s="27"/>
      <c r="C2346" s="27"/>
      <c r="D2346" s="27"/>
      <c r="E2346" s="27"/>
      <c r="F2346" s="26"/>
      <c r="G2346" s="28"/>
      <c r="H2346" s="31"/>
    </row>
    <row r="2347" spans="2:8">
      <c r="B2347" s="27"/>
      <c r="C2347" s="27"/>
      <c r="D2347" s="27"/>
      <c r="E2347" s="27"/>
      <c r="F2347" s="26"/>
      <c r="G2347" s="28"/>
      <c r="H2347" s="31"/>
    </row>
    <row r="2348" spans="2:8">
      <c r="B2348" s="27"/>
      <c r="C2348" s="27"/>
      <c r="D2348" s="27"/>
      <c r="E2348" s="27"/>
      <c r="F2348" s="26"/>
      <c r="G2348" s="28"/>
      <c r="H2348" s="31"/>
    </row>
    <row r="2349" spans="2:8">
      <c r="B2349" s="27"/>
      <c r="C2349" s="27"/>
      <c r="D2349" s="27"/>
      <c r="E2349" s="27"/>
      <c r="F2349" s="26"/>
      <c r="G2349" s="28"/>
      <c r="H2349" s="31"/>
    </row>
    <row r="2350" spans="2:8">
      <c r="B2350" s="27"/>
      <c r="C2350" s="27"/>
      <c r="D2350" s="27"/>
      <c r="E2350" s="27"/>
      <c r="F2350" s="26"/>
      <c r="G2350" s="28"/>
      <c r="H2350" s="31"/>
    </row>
    <row r="2351" spans="2:8">
      <c r="B2351" s="27"/>
      <c r="C2351" s="27"/>
      <c r="D2351" s="27"/>
      <c r="E2351" s="27"/>
      <c r="F2351" s="26"/>
      <c r="G2351" s="28"/>
      <c r="H2351" s="31"/>
    </row>
    <row r="2352" spans="2:8">
      <c r="B2352" s="27"/>
      <c r="C2352" s="27"/>
      <c r="D2352" s="27"/>
      <c r="E2352" s="27"/>
      <c r="F2352" s="26"/>
      <c r="G2352" s="28"/>
      <c r="H2352" s="31"/>
    </row>
    <row r="2353" spans="2:8">
      <c r="B2353" s="27"/>
      <c r="C2353" s="27"/>
      <c r="D2353" s="27"/>
      <c r="E2353" s="27"/>
      <c r="F2353" s="26"/>
      <c r="G2353" s="28"/>
      <c r="H2353" s="31"/>
    </row>
    <row r="2354" spans="2:8">
      <c r="B2354" s="27"/>
      <c r="C2354" s="27"/>
      <c r="D2354" s="27"/>
      <c r="E2354" s="27"/>
      <c r="F2354" s="26"/>
      <c r="G2354" s="28"/>
      <c r="H2354" s="31"/>
    </row>
    <row r="2355" spans="2:8">
      <c r="B2355" s="27"/>
      <c r="C2355" s="27"/>
      <c r="D2355" s="27"/>
      <c r="E2355" s="27"/>
      <c r="F2355" s="26"/>
      <c r="G2355" s="28"/>
      <c r="H2355" s="31"/>
    </row>
    <row r="2356" spans="2:8">
      <c r="B2356" s="27"/>
      <c r="C2356" s="27"/>
      <c r="D2356" s="27"/>
      <c r="E2356" s="27"/>
      <c r="F2356" s="26"/>
      <c r="G2356" s="28"/>
      <c r="H2356" s="31"/>
    </row>
    <row r="2357" spans="2:8">
      <c r="B2357" s="27"/>
      <c r="C2357" s="27"/>
      <c r="D2357" s="27"/>
      <c r="E2357" s="27"/>
      <c r="F2357" s="26"/>
      <c r="G2357" s="28"/>
      <c r="H2357" s="31"/>
    </row>
    <row r="2358" spans="2:8">
      <c r="B2358" s="27"/>
      <c r="C2358" s="27"/>
      <c r="D2358" s="27"/>
      <c r="E2358" s="27"/>
      <c r="F2358" s="26"/>
      <c r="G2358" s="28"/>
      <c r="H2358" s="31"/>
    </row>
    <row r="2359" spans="2:8">
      <c r="B2359" s="27"/>
      <c r="C2359" s="27"/>
      <c r="D2359" s="27"/>
      <c r="E2359" s="27"/>
      <c r="F2359" s="26"/>
      <c r="G2359" s="28"/>
      <c r="H2359" s="31"/>
    </row>
    <row r="2360" spans="2:8">
      <c r="B2360" s="27"/>
      <c r="C2360" s="27"/>
      <c r="D2360" s="27"/>
      <c r="E2360" s="27"/>
      <c r="F2360" s="26"/>
      <c r="G2360" s="28"/>
      <c r="H2360" s="31"/>
    </row>
    <row r="2361" spans="2:8">
      <c r="B2361" s="27"/>
      <c r="C2361" s="27"/>
      <c r="D2361" s="27"/>
      <c r="E2361" s="27"/>
      <c r="F2361" s="26"/>
      <c r="G2361" s="28"/>
      <c r="H2361" s="31"/>
    </row>
    <row r="2362" spans="2:8">
      <c r="B2362" s="27"/>
      <c r="C2362" s="27"/>
      <c r="D2362" s="27"/>
      <c r="E2362" s="27"/>
      <c r="F2362" s="26"/>
      <c r="G2362" s="28"/>
      <c r="H2362" s="31"/>
    </row>
    <row r="2363" spans="2:8">
      <c r="B2363" s="27"/>
      <c r="C2363" s="27"/>
      <c r="D2363" s="27"/>
      <c r="E2363" s="27"/>
      <c r="F2363" s="26"/>
      <c r="G2363" s="28"/>
      <c r="H2363" s="31"/>
    </row>
    <row r="2364" spans="2:8">
      <c r="B2364" s="27"/>
      <c r="C2364" s="27"/>
      <c r="D2364" s="27"/>
      <c r="E2364" s="27"/>
      <c r="F2364" s="26"/>
      <c r="G2364" s="28"/>
      <c r="H2364" s="31"/>
    </row>
    <row r="2365" spans="2:8">
      <c r="B2365" s="27"/>
      <c r="C2365" s="27"/>
      <c r="D2365" s="27"/>
      <c r="E2365" s="27"/>
      <c r="F2365" s="26"/>
      <c r="G2365" s="28"/>
      <c r="H2365" s="31"/>
    </row>
    <row r="2366" spans="2:8">
      <c r="B2366" s="27"/>
      <c r="C2366" s="27"/>
      <c r="D2366" s="27"/>
      <c r="E2366" s="27"/>
      <c r="F2366" s="26"/>
      <c r="G2366" s="28"/>
      <c r="H2366" s="31"/>
    </row>
    <row r="2367" spans="2:8">
      <c r="B2367" s="27"/>
      <c r="C2367" s="27"/>
      <c r="D2367" s="27"/>
      <c r="E2367" s="27"/>
      <c r="F2367" s="26"/>
      <c r="G2367" s="28"/>
      <c r="H2367" s="31"/>
    </row>
    <row r="2368" spans="2:8">
      <c r="B2368" s="27"/>
      <c r="C2368" s="27"/>
      <c r="D2368" s="27"/>
      <c r="E2368" s="27"/>
      <c r="F2368" s="26"/>
      <c r="G2368" s="28"/>
      <c r="H2368" s="31"/>
    </row>
    <row r="2369" spans="2:8">
      <c r="B2369" s="27"/>
      <c r="C2369" s="27"/>
      <c r="D2369" s="27"/>
      <c r="E2369" s="27"/>
      <c r="F2369" s="26"/>
      <c r="G2369" s="28"/>
      <c r="H2369" s="31"/>
    </row>
    <row r="2370" spans="2:8">
      <c r="B2370" s="27"/>
      <c r="C2370" s="27"/>
      <c r="D2370" s="27"/>
      <c r="E2370" s="27"/>
      <c r="F2370" s="26"/>
      <c r="G2370" s="28"/>
      <c r="H2370" s="31"/>
    </row>
    <row r="2371" spans="2:8">
      <c r="B2371" s="27"/>
      <c r="C2371" s="27"/>
      <c r="D2371" s="27"/>
      <c r="E2371" s="27"/>
      <c r="F2371" s="26"/>
      <c r="G2371" s="28"/>
      <c r="H2371" s="31"/>
    </row>
    <row r="2372" spans="2:8">
      <c r="B2372" s="27"/>
      <c r="C2372" s="27"/>
      <c r="D2372" s="27"/>
      <c r="E2372" s="27"/>
      <c r="F2372" s="26"/>
      <c r="G2372" s="28"/>
      <c r="H2372" s="31"/>
    </row>
    <row r="2373" spans="2:8">
      <c r="B2373" s="27"/>
      <c r="C2373" s="27"/>
      <c r="D2373" s="27"/>
      <c r="E2373" s="27"/>
      <c r="F2373" s="26"/>
      <c r="G2373" s="28"/>
      <c r="H2373" s="31"/>
    </row>
    <row r="2374" spans="2:8">
      <c r="B2374" s="27"/>
      <c r="C2374" s="27"/>
      <c r="D2374" s="27"/>
      <c r="E2374" s="27"/>
      <c r="F2374" s="26"/>
      <c r="G2374" s="28"/>
      <c r="H2374" s="31"/>
    </row>
    <row r="2375" spans="2:8">
      <c r="B2375" s="27"/>
      <c r="C2375" s="27"/>
      <c r="D2375" s="27"/>
      <c r="E2375" s="27"/>
      <c r="F2375" s="26"/>
      <c r="G2375" s="28"/>
      <c r="H2375" s="31"/>
    </row>
    <row r="2376" spans="2:8">
      <c r="B2376" s="27"/>
      <c r="C2376" s="27"/>
      <c r="D2376" s="27"/>
      <c r="E2376" s="27"/>
      <c r="F2376" s="26"/>
      <c r="G2376" s="28"/>
      <c r="H2376" s="31"/>
    </row>
    <row r="2377" spans="2:8">
      <c r="B2377" s="27"/>
      <c r="C2377" s="27"/>
      <c r="D2377" s="27"/>
      <c r="E2377" s="27"/>
      <c r="F2377" s="26"/>
      <c r="G2377" s="28"/>
      <c r="H2377" s="31"/>
    </row>
    <row r="2378" spans="2:8">
      <c r="B2378" s="27"/>
      <c r="C2378" s="27"/>
      <c r="D2378" s="27"/>
      <c r="E2378" s="27"/>
      <c r="F2378" s="26"/>
      <c r="G2378" s="28"/>
      <c r="H2378" s="31"/>
    </row>
    <row r="2379" spans="2:8">
      <c r="B2379" s="27"/>
      <c r="C2379" s="27"/>
      <c r="D2379" s="27"/>
      <c r="E2379" s="27"/>
      <c r="F2379" s="26"/>
      <c r="G2379" s="28"/>
      <c r="H2379" s="31"/>
    </row>
    <row r="2380" spans="2:8">
      <c r="B2380" s="27"/>
      <c r="C2380" s="27"/>
      <c r="D2380" s="27"/>
      <c r="E2380" s="27"/>
      <c r="F2380" s="26"/>
      <c r="G2380" s="28"/>
      <c r="H2380" s="31"/>
    </row>
    <row r="2381" spans="2:8">
      <c r="B2381" s="27"/>
      <c r="C2381" s="27"/>
      <c r="D2381" s="27"/>
      <c r="E2381" s="27"/>
      <c r="F2381" s="26"/>
      <c r="G2381" s="28"/>
      <c r="H2381" s="31"/>
    </row>
    <row r="2382" spans="2:8">
      <c r="B2382" s="27"/>
      <c r="C2382" s="27"/>
      <c r="D2382" s="27"/>
      <c r="E2382" s="27"/>
      <c r="F2382" s="26"/>
      <c r="G2382" s="28"/>
      <c r="H2382" s="31"/>
    </row>
    <row r="2383" spans="2:8">
      <c r="B2383" s="27"/>
      <c r="C2383" s="27"/>
      <c r="D2383" s="27"/>
      <c r="E2383" s="27"/>
      <c r="F2383" s="26"/>
      <c r="G2383" s="28"/>
      <c r="H2383" s="31"/>
    </row>
    <row r="2384" spans="2:8">
      <c r="B2384" s="27"/>
      <c r="C2384" s="27"/>
      <c r="D2384" s="27"/>
      <c r="E2384" s="27"/>
      <c r="F2384" s="26"/>
      <c r="G2384" s="28"/>
      <c r="H2384" s="31"/>
    </row>
    <row r="2385" spans="2:8">
      <c r="B2385" s="27"/>
      <c r="C2385" s="27"/>
      <c r="D2385" s="27"/>
      <c r="E2385" s="27"/>
      <c r="F2385" s="26"/>
      <c r="G2385" s="28"/>
      <c r="H2385" s="31"/>
    </row>
    <row r="2386" spans="2:8">
      <c r="B2386" s="27"/>
      <c r="C2386" s="27"/>
      <c r="D2386" s="27"/>
      <c r="E2386" s="27"/>
      <c r="F2386" s="26"/>
      <c r="G2386" s="28"/>
      <c r="H2386" s="31"/>
    </row>
    <row r="2387" spans="2:8">
      <c r="B2387" s="27"/>
      <c r="C2387" s="27"/>
      <c r="D2387" s="27"/>
      <c r="E2387" s="27"/>
      <c r="F2387" s="26"/>
      <c r="G2387" s="28"/>
      <c r="H2387" s="31"/>
    </row>
    <row r="2388" spans="2:8">
      <c r="B2388" s="27"/>
      <c r="C2388" s="27"/>
      <c r="D2388" s="27"/>
      <c r="E2388" s="27"/>
      <c r="F2388" s="26"/>
      <c r="G2388" s="28"/>
      <c r="H2388" s="31"/>
    </row>
    <row r="2389" spans="2:8">
      <c r="B2389" s="27"/>
      <c r="C2389" s="27"/>
      <c r="D2389" s="27"/>
      <c r="E2389" s="27"/>
      <c r="F2389" s="26"/>
      <c r="G2389" s="28"/>
      <c r="H2389" s="31"/>
    </row>
    <row r="2390" spans="2:8">
      <c r="B2390" s="27"/>
      <c r="C2390" s="27"/>
      <c r="D2390" s="27"/>
      <c r="E2390" s="27"/>
      <c r="F2390" s="26"/>
      <c r="G2390" s="28"/>
      <c r="H2390" s="31"/>
    </row>
    <row r="2391" spans="2:8">
      <c r="B2391" s="27"/>
      <c r="C2391" s="27"/>
      <c r="D2391" s="27"/>
      <c r="E2391" s="27"/>
      <c r="F2391" s="26"/>
      <c r="G2391" s="28"/>
      <c r="H2391" s="31"/>
    </row>
    <row r="2392" spans="2:8">
      <c r="B2392" s="27"/>
      <c r="C2392" s="27"/>
      <c r="D2392" s="27"/>
      <c r="E2392" s="27"/>
      <c r="F2392" s="26"/>
      <c r="G2392" s="28"/>
      <c r="H2392" s="31"/>
    </row>
    <row r="2393" spans="2:8">
      <c r="B2393" s="27"/>
      <c r="C2393" s="27"/>
      <c r="D2393" s="27"/>
      <c r="E2393" s="27"/>
      <c r="F2393" s="26"/>
      <c r="G2393" s="28"/>
      <c r="H2393" s="31"/>
    </row>
    <row r="2394" spans="2:8">
      <c r="B2394" s="27"/>
      <c r="C2394" s="27"/>
      <c r="D2394" s="27"/>
      <c r="E2394" s="27"/>
      <c r="F2394" s="26"/>
      <c r="G2394" s="28"/>
      <c r="H2394" s="31"/>
    </row>
    <row r="2395" spans="2:8">
      <c r="B2395" s="27"/>
      <c r="C2395" s="27"/>
      <c r="D2395" s="27"/>
      <c r="E2395" s="27"/>
      <c r="F2395" s="26"/>
      <c r="G2395" s="28"/>
      <c r="H2395" s="31"/>
    </row>
    <row r="2396" spans="2:8">
      <c r="B2396" s="27"/>
      <c r="C2396" s="27"/>
      <c r="D2396" s="27"/>
      <c r="E2396" s="27"/>
      <c r="F2396" s="26"/>
      <c r="G2396" s="28"/>
      <c r="H2396" s="31"/>
    </row>
    <row r="2397" spans="2:8">
      <c r="B2397" s="27"/>
      <c r="C2397" s="27"/>
      <c r="D2397" s="27"/>
      <c r="E2397" s="27"/>
      <c r="F2397" s="26"/>
      <c r="G2397" s="28"/>
      <c r="H2397" s="31"/>
    </row>
    <row r="2398" spans="2:8">
      <c r="B2398" s="27"/>
      <c r="C2398" s="27"/>
      <c r="D2398" s="27"/>
      <c r="E2398" s="27"/>
      <c r="F2398" s="26"/>
      <c r="G2398" s="28"/>
      <c r="H2398" s="31"/>
    </row>
    <row r="2399" spans="2:8">
      <c r="B2399" s="27"/>
      <c r="C2399" s="27"/>
      <c r="D2399" s="27"/>
      <c r="E2399" s="27"/>
      <c r="F2399" s="26"/>
      <c r="G2399" s="28"/>
      <c r="H2399" s="31"/>
    </row>
    <row r="2400" spans="2:8">
      <c r="B2400" s="27"/>
      <c r="C2400" s="27"/>
      <c r="D2400" s="27"/>
      <c r="E2400" s="27"/>
      <c r="F2400" s="26"/>
      <c r="G2400" s="28"/>
      <c r="H2400" s="31"/>
    </row>
    <row r="2401" spans="2:8">
      <c r="B2401" s="27"/>
      <c r="C2401" s="27"/>
      <c r="D2401" s="27"/>
      <c r="E2401" s="27"/>
      <c r="F2401" s="26"/>
      <c r="G2401" s="28"/>
      <c r="H2401" s="31"/>
    </row>
    <row r="2402" spans="2:8">
      <c r="B2402" s="27"/>
      <c r="C2402" s="27"/>
      <c r="D2402" s="27"/>
      <c r="E2402" s="27"/>
      <c r="F2402" s="26"/>
      <c r="G2402" s="28"/>
      <c r="H2402" s="31"/>
    </row>
    <row r="2403" spans="2:8">
      <c r="B2403" s="27"/>
      <c r="C2403" s="27"/>
      <c r="D2403" s="27"/>
      <c r="E2403" s="27"/>
      <c r="F2403" s="26"/>
      <c r="G2403" s="28"/>
      <c r="H2403" s="31"/>
    </row>
    <row r="2404" spans="2:8">
      <c r="B2404" s="27"/>
      <c r="C2404" s="27"/>
      <c r="D2404" s="27"/>
      <c r="E2404" s="27"/>
      <c r="F2404" s="26"/>
      <c r="G2404" s="28"/>
      <c r="H2404" s="31"/>
    </row>
    <row r="2405" spans="2:8">
      <c r="B2405" s="27"/>
      <c r="C2405" s="27"/>
      <c r="D2405" s="27"/>
      <c r="E2405" s="27"/>
      <c r="F2405" s="26"/>
      <c r="G2405" s="28"/>
      <c r="H2405" s="31"/>
    </row>
    <row r="2406" spans="2:8">
      <c r="B2406" s="27"/>
      <c r="C2406" s="27"/>
      <c r="D2406" s="27"/>
      <c r="E2406" s="27"/>
      <c r="F2406" s="26"/>
      <c r="G2406" s="28"/>
      <c r="H2406" s="31"/>
    </row>
    <row r="2407" spans="2:8">
      <c r="B2407" s="27"/>
      <c r="C2407" s="27"/>
      <c r="D2407" s="27"/>
      <c r="E2407" s="27"/>
      <c r="F2407" s="26"/>
      <c r="G2407" s="28"/>
      <c r="H2407" s="31"/>
    </row>
    <row r="2408" spans="2:8">
      <c r="B2408" s="27"/>
      <c r="C2408" s="27"/>
      <c r="D2408" s="27"/>
      <c r="E2408" s="27"/>
      <c r="F2408" s="26"/>
      <c r="G2408" s="28"/>
      <c r="H2408" s="31"/>
    </row>
    <row r="2409" spans="2:8">
      <c r="B2409" s="27"/>
      <c r="C2409" s="27"/>
      <c r="D2409" s="27"/>
      <c r="E2409" s="27"/>
      <c r="F2409" s="26"/>
      <c r="G2409" s="28"/>
      <c r="H2409" s="31"/>
    </row>
    <row r="2410" spans="2:8">
      <c r="B2410" s="27"/>
      <c r="C2410" s="27"/>
      <c r="D2410" s="27"/>
      <c r="E2410" s="27"/>
      <c r="F2410" s="26"/>
      <c r="G2410" s="28"/>
      <c r="H2410" s="31"/>
    </row>
    <row r="2411" spans="2:8">
      <c r="B2411" s="27"/>
      <c r="C2411" s="27"/>
      <c r="D2411" s="27"/>
      <c r="E2411" s="27"/>
      <c r="F2411" s="26"/>
      <c r="G2411" s="28"/>
      <c r="H2411" s="31"/>
    </row>
    <row r="2412" spans="2:8">
      <c r="B2412" s="27"/>
      <c r="C2412" s="27"/>
      <c r="D2412" s="27"/>
      <c r="E2412" s="27"/>
      <c r="F2412" s="26"/>
      <c r="G2412" s="28"/>
      <c r="H2412" s="31"/>
    </row>
    <row r="2413" spans="2:8">
      <c r="B2413" s="27"/>
      <c r="C2413" s="27"/>
      <c r="D2413" s="27"/>
      <c r="E2413" s="27"/>
      <c r="F2413" s="26"/>
      <c r="G2413" s="28"/>
      <c r="H2413" s="31"/>
    </row>
    <row r="2414" spans="2:8">
      <c r="B2414" s="27"/>
      <c r="C2414" s="27"/>
      <c r="D2414" s="27"/>
      <c r="E2414" s="27"/>
      <c r="F2414" s="26"/>
      <c r="G2414" s="28"/>
      <c r="H2414" s="31"/>
    </row>
    <row r="2415" spans="2:8">
      <c r="B2415" s="27"/>
      <c r="C2415" s="27"/>
      <c r="D2415" s="27"/>
      <c r="E2415" s="27"/>
      <c r="F2415" s="26"/>
      <c r="G2415" s="28"/>
      <c r="H2415" s="31"/>
    </row>
    <row r="2416" spans="2:8">
      <c r="B2416" s="27"/>
      <c r="C2416" s="27"/>
      <c r="D2416" s="27"/>
      <c r="E2416" s="27"/>
      <c r="F2416" s="26"/>
      <c r="G2416" s="28"/>
      <c r="H2416" s="31"/>
    </row>
    <row r="2417" spans="2:8">
      <c r="B2417" s="27"/>
      <c r="C2417" s="27"/>
      <c r="D2417" s="27"/>
      <c r="E2417" s="27"/>
      <c r="F2417" s="26"/>
      <c r="G2417" s="28"/>
      <c r="H2417" s="31"/>
    </row>
    <row r="2418" spans="2:8">
      <c r="B2418" s="27"/>
      <c r="C2418" s="27"/>
      <c r="D2418" s="27"/>
      <c r="E2418" s="27"/>
      <c r="F2418" s="26"/>
      <c r="G2418" s="28"/>
      <c r="H2418" s="31"/>
    </row>
    <row r="2419" spans="2:8">
      <c r="B2419" s="27"/>
      <c r="C2419" s="27"/>
      <c r="D2419" s="27"/>
      <c r="E2419" s="27"/>
      <c r="F2419" s="26"/>
      <c r="G2419" s="28"/>
      <c r="H2419" s="31"/>
    </row>
    <row r="2420" spans="2:8">
      <c r="B2420" s="27"/>
      <c r="C2420" s="27"/>
      <c r="D2420" s="27"/>
      <c r="E2420" s="27"/>
      <c r="F2420" s="26"/>
      <c r="G2420" s="28"/>
      <c r="H2420" s="31"/>
    </row>
    <row r="2421" spans="2:8">
      <c r="B2421" s="27"/>
      <c r="C2421" s="27"/>
      <c r="D2421" s="27"/>
      <c r="E2421" s="27"/>
      <c r="F2421" s="26"/>
      <c r="G2421" s="28"/>
      <c r="H2421" s="31"/>
    </row>
    <row r="2422" spans="2:8">
      <c r="B2422" s="27"/>
      <c r="C2422" s="27"/>
      <c r="D2422" s="27"/>
      <c r="E2422" s="27"/>
      <c r="F2422" s="26"/>
      <c r="G2422" s="28"/>
      <c r="H2422" s="31"/>
    </row>
    <row r="2423" spans="2:8">
      <c r="B2423" s="27"/>
      <c r="C2423" s="27"/>
      <c r="D2423" s="27"/>
      <c r="E2423" s="27"/>
      <c r="F2423" s="26"/>
      <c r="G2423" s="28"/>
      <c r="H2423" s="31"/>
    </row>
    <row r="2424" spans="2:8">
      <c r="B2424" s="27"/>
      <c r="C2424" s="27"/>
      <c r="D2424" s="27"/>
      <c r="E2424" s="27"/>
      <c r="F2424" s="26"/>
      <c r="G2424" s="28"/>
      <c r="H2424" s="31"/>
    </row>
    <row r="2425" spans="2:8">
      <c r="B2425" s="27"/>
      <c r="C2425" s="27"/>
      <c r="D2425" s="27"/>
      <c r="E2425" s="27"/>
      <c r="F2425" s="26"/>
      <c r="G2425" s="28"/>
      <c r="H2425" s="31"/>
    </row>
    <row r="2426" spans="2:8">
      <c r="B2426" s="27"/>
      <c r="C2426" s="27"/>
      <c r="D2426" s="27"/>
      <c r="E2426" s="27"/>
      <c r="F2426" s="26"/>
      <c r="G2426" s="28"/>
      <c r="H2426" s="31"/>
    </row>
    <row r="2427" spans="2:8">
      <c r="B2427" s="27"/>
      <c r="C2427" s="27"/>
      <c r="D2427" s="27"/>
      <c r="E2427" s="27"/>
      <c r="F2427" s="26"/>
      <c r="G2427" s="28"/>
      <c r="H2427" s="31"/>
    </row>
    <row r="2428" spans="2:8">
      <c r="B2428" s="27"/>
      <c r="C2428" s="27"/>
      <c r="D2428" s="27"/>
      <c r="E2428" s="27"/>
      <c r="F2428" s="26"/>
      <c r="G2428" s="28"/>
      <c r="H2428" s="31"/>
    </row>
    <row r="2429" spans="2:8">
      <c r="B2429" s="27"/>
      <c r="C2429" s="27"/>
      <c r="D2429" s="27"/>
      <c r="E2429" s="27"/>
      <c r="F2429" s="26"/>
      <c r="G2429" s="28"/>
      <c r="H2429" s="31"/>
    </row>
    <row r="2430" spans="2:8">
      <c r="B2430" s="27"/>
      <c r="C2430" s="27"/>
      <c r="D2430" s="27"/>
      <c r="E2430" s="27"/>
      <c r="F2430" s="26"/>
      <c r="G2430" s="28"/>
      <c r="H2430" s="31"/>
    </row>
    <row r="2431" spans="2:8">
      <c r="B2431" s="27"/>
      <c r="C2431" s="27"/>
      <c r="D2431" s="27"/>
      <c r="E2431" s="27"/>
      <c r="F2431" s="26"/>
      <c r="G2431" s="28"/>
      <c r="H2431" s="31"/>
    </row>
    <row r="2432" spans="2:8">
      <c r="B2432" s="27"/>
      <c r="C2432" s="27"/>
      <c r="D2432" s="27"/>
      <c r="E2432" s="27"/>
      <c r="F2432" s="26"/>
      <c r="G2432" s="28"/>
      <c r="H2432" s="31"/>
    </row>
    <row r="2433" spans="2:8">
      <c r="B2433" s="27"/>
      <c r="C2433" s="27"/>
      <c r="D2433" s="27"/>
      <c r="E2433" s="27"/>
      <c r="F2433" s="26"/>
      <c r="G2433" s="28"/>
      <c r="H2433" s="31"/>
    </row>
    <row r="2434" spans="2:8">
      <c r="B2434" s="27"/>
      <c r="C2434" s="27"/>
      <c r="D2434" s="27"/>
      <c r="E2434" s="27"/>
      <c r="F2434" s="26"/>
      <c r="G2434" s="28"/>
      <c r="H2434" s="31"/>
    </row>
    <row r="2435" spans="2:8">
      <c r="B2435" s="27"/>
      <c r="C2435" s="27"/>
      <c r="D2435" s="27"/>
      <c r="E2435" s="27"/>
      <c r="F2435" s="26"/>
      <c r="G2435" s="28"/>
      <c r="H2435" s="31"/>
    </row>
    <row r="2436" spans="2:8">
      <c r="B2436" s="27"/>
      <c r="C2436" s="27"/>
      <c r="D2436" s="27"/>
      <c r="E2436" s="27"/>
      <c r="F2436" s="26"/>
      <c r="G2436" s="28"/>
      <c r="H2436" s="31"/>
    </row>
    <row r="2437" spans="2:8">
      <c r="B2437" s="27"/>
      <c r="C2437" s="27"/>
      <c r="D2437" s="27"/>
      <c r="E2437" s="27"/>
      <c r="F2437" s="26"/>
      <c r="G2437" s="28"/>
      <c r="H2437" s="31"/>
    </row>
    <row r="2438" spans="2:8">
      <c r="B2438" s="27"/>
      <c r="C2438" s="27"/>
      <c r="D2438" s="27"/>
      <c r="E2438" s="27"/>
      <c r="F2438" s="26"/>
      <c r="G2438" s="28"/>
      <c r="H2438" s="31"/>
    </row>
    <row r="2439" spans="2:8">
      <c r="B2439" s="27"/>
      <c r="C2439" s="27"/>
      <c r="D2439" s="27"/>
      <c r="E2439" s="27"/>
      <c r="F2439" s="26"/>
      <c r="G2439" s="28"/>
      <c r="H2439" s="31"/>
    </row>
    <row r="2440" spans="2:8">
      <c r="B2440" s="27"/>
      <c r="C2440" s="27"/>
      <c r="D2440" s="27"/>
      <c r="E2440" s="27"/>
      <c r="F2440" s="26"/>
      <c r="G2440" s="28"/>
      <c r="H2440" s="31"/>
    </row>
    <row r="2441" spans="2:8">
      <c r="B2441" s="27"/>
      <c r="C2441" s="27"/>
      <c r="D2441" s="27"/>
      <c r="E2441" s="27"/>
      <c r="F2441" s="26"/>
      <c r="G2441" s="28"/>
      <c r="H2441" s="31"/>
    </row>
    <row r="2442" spans="2:8">
      <c r="B2442" s="27"/>
      <c r="C2442" s="27"/>
      <c r="D2442" s="27"/>
      <c r="E2442" s="27"/>
      <c r="F2442" s="26"/>
      <c r="G2442" s="28"/>
      <c r="H2442" s="31"/>
    </row>
    <row r="2443" spans="2:8">
      <c r="B2443" s="27"/>
      <c r="C2443" s="27"/>
      <c r="D2443" s="27"/>
      <c r="E2443" s="27"/>
      <c r="F2443" s="26"/>
      <c r="G2443" s="28"/>
      <c r="H2443" s="31"/>
    </row>
    <row r="2444" spans="2:8">
      <c r="B2444" s="27"/>
      <c r="C2444" s="27"/>
      <c r="D2444" s="27"/>
      <c r="E2444" s="27"/>
      <c r="F2444" s="26"/>
      <c r="G2444" s="28"/>
      <c r="H2444" s="31"/>
    </row>
    <row r="2445" spans="2:8">
      <c r="B2445" s="27"/>
      <c r="C2445" s="27"/>
      <c r="D2445" s="27"/>
      <c r="E2445" s="27"/>
      <c r="F2445" s="26"/>
      <c r="G2445" s="28"/>
      <c r="H2445" s="31"/>
    </row>
    <row r="2446" spans="2:8">
      <c r="B2446" s="27"/>
      <c r="C2446" s="27"/>
      <c r="D2446" s="27"/>
      <c r="E2446" s="27"/>
      <c r="F2446" s="26"/>
      <c r="G2446" s="28"/>
      <c r="H2446" s="31"/>
    </row>
    <row r="2447" spans="2:8">
      <c r="B2447" s="27"/>
      <c r="C2447" s="27"/>
      <c r="D2447" s="27"/>
      <c r="E2447" s="27"/>
      <c r="F2447" s="26"/>
      <c r="G2447" s="28"/>
      <c r="H2447" s="31"/>
    </row>
    <row r="2448" spans="2:8">
      <c r="B2448" s="27"/>
      <c r="C2448" s="27"/>
      <c r="D2448" s="27"/>
      <c r="E2448" s="27"/>
      <c r="F2448" s="26"/>
      <c r="G2448" s="28"/>
      <c r="H2448" s="31"/>
    </row>
    <row r="2449" spans="2:8">
      <c r="B2449" s="27"/>
      <c r="C2449" s="27"/>
      <c r="D2449" s="27"/>
      <c r="E2449" s="27"/>
      <c r="F2449" s="26"/>
      <c r="G2449" s="28"/>
      <c r="H2449" s="31"/>
    </row>
    <row r="2450" spans="2:8">
      <c r="B2450" s="27"/>
      <c r="C2450" s="27"/>
      <c r="D2450" s="27"/>
      <c r="E2450" s="27"/>
      <c r="F2450" s="26"/>
      <c r="G2450" s="28"/>
      <c r="H2450" s="31"/>
    </row>
    <row r="2451" spans="2:8">
      <c r="B2451" s="27"/>
      <c r="C2451" s="27"/>
      <c r="D2451" s="27"/>
      <c r="E2451" s="27"/>
      <c r="F2451" s="26"/>
      <c r="G2451" s="28"/>
      <c r="H2451" s="31"/>
    </row>
    <row r="2452" spans="2:8">
      <c r="B2452" s="27"/>
      <c r="C2452" s="27"/>
      <c r="D2452" s="27"/>
      <c r="E2452" s="27"/>
      <c r="F2452" s="26"/>
      <c r="G2452" s="28"/>
      <c r="H2452" s="31"/>
    </row>
    <row r="2453" spans="2:8">
      <c r="B2453" s="27"/>
      <c r="C2453" s="27"/>
      <c r="D2453" s="27"/>
      <c r="E2453" s="27"/>
      <c r="F2453" s="26"/>
      <c r="G2453" s="28"/>
      <c r="H2453" s="31"/>
    </row>
    <row r="2454" spans="2:8">
      <c r="B2454" s="27"/>
      <c r="C2454" s="27"/>
      <c r="D2454" s="27"/>
      <c r="E2454" s="27"/>
      <c r="F2454" s="26"/>
      <c r="G2454" s="28"/>
      <c r="H2454" s="31"/>
    </row>
    <row r="2455" spans="2:8">
      <c r="B2455" s="27"/>
      <c r="C2455" s="27"/>
      <c r="D2455" s="27"/>
      <c r="E2455" s="27"/>
      <c r="F2455" s="26"/>
      <c r="G2455" s="28"/>
      <c r="H2455" s="31"/>
    </row>
    <row r="2456" spans="2:8">
      <c r="B2456" s="27"/>
      <c r="C2456" s="27"/>
      <c r="D2456" s="27"/>
      <c r="E2456" s="27"/>
      <c r="F2456" s="26"/>
      <c r="G2456" s="28"/>
      <c r="H2456" s="31"/>
    </row>
    <row r="2457" spans="2:8">
      <c r="B2457" s="27"/>
      <c r="C2457" s="27"/>
      <c r="D2457" s="27"/>
      <c r="E2457" s="27"/>
      <c r="F2457" s="26"/>
      <c r="G2457" s="28"/>
      <c r="H2457" s="31"/>
    </row>
    <row r="2458" spans="2:8">
      <c r="B2458" s="27"/>
      <c r="C2458" s="27"/>
      <c r="D2458" s="27"/>
      <c r="E2458" s="27"/>
      <c r="F2458" s="26"/>
      <c r="G2458" s="28"/>
      <c r="H2458" s="31"/>
    </row>
    <row r="2459" spans="2:8">
      <c r="B2459" s="27"/>
      <c r="C2459" s="27"/>
      <c r="D2459" s="27"/>
      <c r="E2459" s="27"/>
      <c r="F2459" s="26"/>
      <c r="G2459" s="28"/>
      <c r="H2459" s="31"/>
    </row>
    <row r="2460" spans="2:8">
      <c r="B2460" s="27"/>
      <c r="C2460" s="27"/>
      <c r="D2460" s="27"/>
      <c r="E2460" s="27"/>
      <c r="F2460" s="26"/>
      <c r="G2460" s="28"/>
      <c r="H2460" s="31"/>
    </row>
    <row r="2461" spans="2:8">
      <c r="B2461" s="27"/>
      <c r="C2461" s="27"/>
      <c r="D2461" s="27"/>
      <c r="E2461" s="27"/>
      <c r="F2461" s="26"/>
      <c r="G2461" s="28"/>
      <c r="H2461" s="31"/>
    </row>
    <row r="2462" spans="2:8">
      <c r="B2462" s="27"/>
      <c r="C2462" s="27"/>
      <c r="D2462" s="27"/>
      <c r="E2462" s="27"/>
      <c r="F2462" s="26"/>
      <c r="G2462" s="28"/>
      <c r="H2462" s="31"/>
    </row>
    <row r="2463" spans="2:8">
      <c r="B2463" s="27"/>
      <c r="C2463" s="27"/>
      <c r="D2463" s="27"/>
      <c r="E2463" s="27"/>
      <c r="F2463" s="26"/>
      <c r="G2463" s="28"/>
      <c r="H2463" s="31"/>
    </row>
    <row r="2464" spans="2:8">
      <c r="B2464" s="27"/>
      <c r="C2464" s="27"/>
      <c r="D2464" s="27"/>
      <c r="E2464" s="27"/>
      <c r="F2464" s="26"/>
      <c r="G2464" s="28"/>
      <c r="H2464" s="31"/>
    </row>
    <row r="2465" spans="2:8">
      <c r="B2465" s="27"/>
      <c r="C2465" s="27"/>
      <c r="D2465" s="27"/>
      <c r="E2465" s="27"/>
      <c r="F2465" s="26"/>
      <c r="G2465" s="28"/>
      <c r="H2465" s="31"/>
    </row>
    <row r="2466" spans="2:8">
      <c r="B2466" s="27"/>
      <c r="C2466" s="27"/>
      <c r="D2466" s="27"/>
      <c r="E2466" s="27"/>
      <c r="F2466" s="26"/>
      <c r="G2466" s="28"/>
      <c r="H2466" s="31"/>
    </row>
    <row r="2467" spans="2:8">
      <c r="B2467" s="27"/>
      <c r="C2467" s="27"/>
      <c r="D2467" s="27"/>
      <c r="E2467" s="27"/>
      <c r="F2467" s="26"/>
      <c r="G2467" s="28"/>
      <c r="H2467" s="31"/>
    </row>
    <row r="2468" spans="2:8">
      <c r="B2468" s="27"/>
      <c r="C2468" s="27"/>
      <c r="D2468" s="27"/>
      <c r="E2468" s="27"/>
      <c r="F2468" s="26"/>
      <c r="G2468" s="28"/>
      <c r="H2468" s="31"/>
    </row>
    <row r="2469" spans="2:8">
      <c r="B2469" s="27"/>
      <c r="C2469" s="27"/>
      <c r="D2469" s="27"/>
      <c r="E2469" s="27"/>
      <c r="F2469" s="26"/>
      <c r="G2469" s="28"/>
      <c r="H2469" s="31"/>
    </row>
    <row r="2470" spans="2:8">
      <c r="B2470" s="27"/>
      <c r="C2470" s="27"/>
      <c r="D2470" s="27"/>
      <c r="E2470" s="27"/>
      <c r="F2470" s="26"/>
      <c r="G2470" s="28"/>
      <c r="H2470" s="31"/>
    </row>
    <row r="2471" spans="2:8">
      <c r="B2471" s="27"/>
      <c r="C2471" s="27"/>
      <c r="D2471" s="27"/>
      <c r="E2471" s="27"/>
      <c r="F2471" s="26"/>
      <c r="G2471" s="28"/>
      <c r="H2471" s="31"/>
    </row>
    <row r="2472" spans="2:8">
      <c r="B2472" s="27"/>
      <c r="C2472" s="27"/>
      <c r="D2472" s="27"/>
      <c r="E2472" s="27"/>
      <c r="F2472" s="26"/>
      <c r="G2472" s="28"/>
      <c r="H2472" s="31"/>
    </row>
    <row r="2473" spans="2:8">
      <c r="B2473" s="27"/>
      <c r="C2473" s="27"/>
      <c r="D2473" s="27"/>
      <c r="E2473" s="27"/>
      <c r="F2473" s="26"/>
      <c r="G2473" s="28"/>
      <c r="H2473" s="31"/>
    </row>
    <row r="2474" spans="2:8">
      <c r="B2474" s="27"/>
      <c r="C2474" s="27"/>
      <c r="D2474" s="27"/>
      <c r="E2474" s="27"/>
      <c r="F2474" s="26"/>
      <c r="G2474" s="28"/>
      <c r="H2474" s="31"/>
    </row>
    <row r="2475" spans="2:8">
      <c r="B2475" s="27"/>
      <c r="C2475" s="27"/>
      <c r="D2475" s="27"/>
      <c r="E2475" s="27"/>
      <c r="F2475" s="26"/>
      <c r="G2475" s="28"/>
      <c r="H2475" s="31"/>
    </row>
    <row r="2476" spans="2:8">
      <c r="B2476" s="27"/>
      <c r="C2476" s="27"/>
      <c r="D2476" s="27"/>
      <c r="E2476" s="27"/>
      <c r="F2476" s="26"/>
      <c r="G2476" s="28"/>
      <c r="H2476" s="31"/>
    </row>
    <row r="2477" spans="2:8">
      <c r="B2477" s="27"/>
      <c r="C2477" s="27"/>
      <c r="D2477" s="27"/>
      <c r="E2477" s="27"/>
      <c r="F2477" s="26"/>
      <c r="G2477" s="28"/>
      <c r="H2477" s="31"/>
    </row>
    <row r="2478" spans="2:8">
      <c r="B2478" s="27"/>
      <c r="C2478" s="27"/>
      <c r="D2478" s="27"/>
      <c r="E2478" s="27"/>
      <c r="F2478" s="26"/>
      <c r="G2478" s="28"/>
      <c r="H2478" s="31"/>
    </row>
    <row r="2479" spans="2:8">
      <c r="B2479" s="27"/>
      <c r="C2479" s="27"/>
      <c r="D2479" s="27"/>
      <c r="E2479" s="27"/>
      <c r="F2479" s="26"/>
      <c r="G2479" s="28"/>
      <c r="H2479" s="31"/>
    </row>
    <row r="2480" spans="2:8">
      <c r="B2480" s="27"/>
      <c r="C2480" s="27"/>
      <c r="D2480" s="27"/>
      <c r="E2480" s="27"/>
      <c r="F2480" s="26"/>
      <c r="G2480" s="28"/>
      <c r="H2480" s="31"/>
    </row>
    <row r="2481" spans="2:8">
      <c r="B2481" s="27"/>
      <c r="C2481" s="27"/>
      <c r="D2481" s="27"/>
      <c r="E2481" s="27"/>
      <c r="F2481" s="26"/>
      <c r="G2481" s="28"/>
      <c r="H2481" s="31"/>
    </row>
    <row r="2482" spans="2:8">
      <c r="B2482" s="27"/>
      <c r="C2482" s="27"/>
      <c r="D2482" s="27"/>
      <c r="E2482" s="27"/>
      <c r="F2482" s="26"/>
      <c r="G2482" s="28"/>
      <c r="H2482" s="31"/>
    </row>
    <row r="2483" spans="2:8">
      <c r="B2483" s="27"/>
      <c r="C2483" s="27"/>
      <c r="D2483" s="27"/>
      <c r="E2483" s="27"/>
      <c r="F2483" s="26"/>
      <c r="G2483" s="28"/>
      <c r="H2483" s="31"/>
    </row>
    <row r="2484" spans="2:8">
      <c r="B2484" s="27"/>
      <c r="C2484" s="27"/>
      <c r="D2484" s="27"/>
      <c r="E2484" s="27"/>
      <c r="F2484" s="26"/>
      <c r="G2484" s="28"/>
      <c r="H2484" s="31"/>
    </row>
    <row r="2485" spans="2:8">
      <c r="B2485" s="27"/>
      <c r="C2485" s="27"/>
      <c r="D2485" s="27"/>
      <c r="E2485" s="27"/>
      <c r="F2485" s="26"/>
      <c r="G2485" s="28"/>
      <c r="H2485" s="31"/>
    </row>
    <row r="2486" spans="2:8">
      <c r="B2486" s="27"/>
      <c r="C2486" s="27"/>
      <c r="D2486" s="27"/>
      <c r="E2486" s="27"/>
      <c r="F2486" s="26"/>
      <c r="G2486" s="28"/>
      <c r="H2486" s="31"/>
    </row>
    <row r="2487" spans="2:8">
      <c r="B2487" s="27"/>
      <c r="C2487" s="27"/>
      <c r="D2487" s="27"/>
      <c r="E2487" s="27"/>
      <c r="F2487" s="26"/>
      <c r="G2487" s="28"/>
      <c r="H2487" s="31"/>
    </row>
    <row r="2488" spans="2:8">
      <c r="B2488" s="27"/>
      <c r="C2488" s="27"/>
      <c r="D2488" s="27"/>
      <c r="E2488" s="27"/>
      <c r="F2488" s="26"/>
      <c r="G2488" s="28"/>
      <c r="H2488" s="31"/>
    </row>
    <row r="2489" spans="2:8">
      <c r="B2489" s="27"/>
      <c r="C2489" s="27"/>
      <c r="D2489" s="27"/>
      <c r="E2489" s="27"/>
      <c r="F2489" s="26"/>
      <c r="G2489" s="28"/>
      <c r="H2489" s="31"/>
    </row>
    <row r="2490" spans="2:8">
      <c r="B2490" s="27"/>
      <c r="C2490" s="27"/>
      <c r="D2490" s="27"/>
      <c r="E2490" s="27"/>
      <c r="F2490" s="26"/>
      <c r="G2490" s="28"/>
      <c r="H2490" s="31"/>
    </row>
    <row r="2491" spans="2:8">
      <c r="B2491" s="27"/>
      <c r="C2491" s="27"/>
      <c r="D2491" s="27"/>
      <c r="E2491" s="27"/>
      <c r="F2491" s="26"/>
      <c r="G2491" s="28"/>
      <c r="H2491" s="31"/>
    </row>
    <row r="2492" spans="2:8">
      <c r="B2492" s="27"/>
      <c r="C2492" s="27"/>
      <c r="D2492" s="27"/>
      <c r="E2492" s="27"/>
      <c r="F2492" s="26"/>
      <c r="G2492" s="28"/>
      <c r="H2492" s="31"/>
    </row>
    <row r="2493" spans="2:8">
      <c r="B2493" s="27"/>
      <c r="C2493" s="27"/>
      <c r="D2493" s="27"/>
      <c r="E2493" s="27"/>
      <c r="F2493" s="26"/>
      <c r="G2493" s="28"/>
      <c r="H2493" s="31"/>
    </row>
    <row r="2494" spans="2:8">
      <c r="B2494" s="27"/>
      <c r="C2494" s="27"/>
      <c r="D2494" s="27"/>
      <c r="E2494" s="27"/>
      <c r="F2494" s="26"/>
      <c r="G2494" s="28"/>
      <c r="H2494" s="31"/>
    </row>
    <row r="2495" spans="2:8">
      <c r="B2495" s="27"/>
      <c r="C2495" s="27"/>
      <c r="D2495" s="27"/>
      <c r="E2495" s="27"/>
      <c r="F2495" s="26"/>
      <c r="G2495" s="28"/>
      <c r="H2495" s="31"/>
    </row>
    <row r="2496" spans="2:8">
      <c r="B2496" s="27"/>
      <c r="C2496" s="27"/>
      <c r="D2496" s="27"/>
      <c r="E2496" s="27"/>
      <c r="F2496" s="26"/>
      <c r="G2496" s="28"/>
      <c r="H2496" s="31"/>
    </row>
    <row r="2497" spans="2:8">
      <c r="B2497" s="27"/>
      <c r="C2497" s="27"/>
      <c r="D2497" s="27"/>
      <c r="E2497" s="27"/>
      <c r="F2497" s="26"/>
      <c r="G2497" s="28"/>
      <c r="H2497" s="31"/>
    </row>
    <row r="2498" spans="2:8">
      <c r="B2498" s="27"/>
      <c r="C2498" s="27"/>
      <c r="D2498" s="27"/>
      <c r="E2498" s="27"/>
      <c r="F2498" s="26"/>
      <c r="G2498" s="28"/>
      <c r="H2498" s="31"/>
    </row>
    <row r="2499" spans="2:8">
      <c r="B2499" s="27"/>
      <c r="C2499" s="27"/>
      <c r="D2499" s="27"/>
      <c r="E2499" s="27"/>
      <c r="F2499" s="26"/>
      <c r="G2499" s="28"/>
      <c r="H2499" s="31"/>
    </row>
    <row r="2500" spans="2:8">
      <c r="B2500" s="27"/>
      <c r="C2500" s="27"/>
      <c r="D2500" s="27"/>
      <c r="E2500" s="27"/>
      <c r="F2500" s="26"/>
      <c r="G2500" s="28"/>
      <c r="H2500" s="31"/>
    </row>
    <row r="2501" spans="2:8">
      <c r="B2501" s="27"/>
      <c r="C2501" s="27"/>
      <c r="D2501" s="27"/>
      <c r="E2501" s="27"/>
      <c r="F2501" s="26"/>
      <c r="G2501" s="28"/>
      <c r="H2501" s="31"/>
    </row>
    <row r="2502" spans="2:8">
      <c r="B2502" s="27"/>
      <c r="C2502" s="27"/>
      <c r="D2502" s="27"/>
      <c r="E2502" s="27"/>
      <c r="F2502" s="26"/>
      <c r="G2502" s="28"/>
      <c r="H2502" s="31"/>
    </row>
    <row r="2503" spans="2:8">
      <c r="B2503" s="27"/>
      <c r="C2503" s="27"/>
      <c r="D2503" s="27"/>
      <c r="E2503" s="27"/>
      <c r="F2503" s="26"/>
      <c r="G2503" s="28"/>
      <c r="H2503" s="31"/>
    </row>
    <row r="2504" spans="2:8">
      <c r="B2504" s="27"/>
      <c r="C2504" s="27"/>
      <c r="D2504" s="27"/>
      <c r="E2504" s="27"/>
      <c r="F2504" s="26"/>
      <c r="G2504" s="28"/>
      <c r="H2504" s="31"/>
    </row>
    <row r="2505" spans="2:8">
      <c r="B2505" s="27"/>
      <c r="C2505" s="27"/>
      <c r="D2505" s="27"/>
      <c r="E2505" s="27"/>
      <c r="F2505" s="26"/>
      <c r="G2505" s="28"/>
      <c r="H2505" s="31"/>
    </row>
    <row r="2506" spans="2:8">
      <c r="B2506" s="27"/>
      <c r="C2506" s="27"/>
      <c r="D2506" s="27"/>
      <c r="E2506" s="27"/>
      <c r="F2506" s="26"/>
      <c r="G2506" s="28"/>
      <c r="H2506" s="31"/>
    </row>
    <row r="2507" spans="2:8">
      <c r="B2507" s="27"/>
      <c r="C2507" s="27"/>
      <c r="D2507" s="27"/>
      <c r="E2507" s="27"/>
      <c r="F2507" s="26"/>
      <c r="G2507" s="28"/>
      <c r="H2507" s="31"/>
    </row>
    <row r="2508" spans="2:8">
      <c r="B2508" s="27"/>
      <c r="C2508" s="27"/>
      <c r="D2508" s="27"/>
      <c r="E2508" s="27"/>
      <c r="F2508" s="26"/>
      <c r="G2508" s="28"/>
      <c r="H2508" s="31"/>
    </row>
    <row r="2509" spans="2:8">
      <c r="B2509" s="27"/>
      <c r="C2509" s="27"/>
      <c r="D2509" s="27"/>
      <c r="E2509" s="27"/>
      <c r="F2509" s="26"/>
      <c r="G2509" s="28"/>
      <c r="H2509" s="31"/>
    </row>
    <row r="2510" spans="2:8">
      <c r="B2510" s="27"/>
      <c r="C2510" s="27"/>
      <c r="D2510" s="27"/>
      <c r="E2510" s="27"/>
      <c r="F2510" s="26"/>
      <c r="G2510" s="28"/>
      <c r="H2510" s="31"/>
    </row>
    <row r="2511" spans="2:8">
      <c r="B2511" s="27"/>
      <c r="C2511" s="27"/>
      <c r="D2511" s="27"/>
      <c r="E2511" s="27"/>
      <c r="F2511" s="26"/>
      <c r="G2511" s="28"/>
      <c r="H2511" s="31"/>
    </row>
    <row r="2512" spans="2:8">
      <c r="B2512" s="27"/>
      <c r="C2512" s="27"/>
      <c r="D2512" s="27"/>
      <c r="E2512" s="27"/>
      <c r="F2512" s="26"/>
      <c r="G2512" s="28"/>
      <c r="H2512" s="31"/>
    </row>
    <row r="2513" spans="2:8">
      <c r="B2513" s="27"/>
      <c r="C2513" s="27"/>
      <c r="D2513" s="27"/>
      <c r="E2513" s="27"/>
      <c r="F2513" s="26"/>
      <c r="G2513" s="28"/>
      <c r="H2513" s="31"/>
    </row>
    <row r="2514" spans="2:8">
      <c r="B2514" s="27"/>
      <c r="C2514" s="27"/>
      <c r="D2514" s="27"/>
      <c r="E2514" s="27"/>
      <c r="F2514" s="26"/>
      <c r="G2514" s="28"/>
      <c r="H2514" s="31"/>
    </row>
    <row r="2515" spans="2:8">
      <c r="B2515" s="27"/>
      <c r="C2515" s="27"/>
      <c r="D2515" s="27"/>
      <c r="E2515" s="27"/>
      <c r="F2515" s="26"/>
      <c r="G2515" s="28"/>
      <c r="H2515" s="31"/>
    </row>
    <row r="2516" spans="2:8">
      <c r="B2516" s="27"/>
      <c r="C2516" s="27"/>
      <c r="D2516" s="27"/>
      <c r="E2516" s="27"/>
      <c r="F2516" s="26"/>
      <c r="G2516" s="28"/>
      <c r="H2516" s="31"/>
    </row>
    <row r="2517" spans="2:8">
      <c r="B2517" s="27"/>
      <c r="C2517" s="27"/>
      <c r="D2517" s="27"/>
      <c r="E2517" s="27"/>
      <c r="F2517" s="26"/>
      <c r="G2517" s="28"/>
      <c r="H2517" s="31"/>
    </row>
    <row r="2518" spans="2:8">
      <c r="B2518" s="27"/>
      <c r="C2518" s="27"/>
      <c r="D2518" s="27"/>
      <c r="E2518" s="27"/>
      <c r="F2518" s="26"/>
      <c r="G2518" s="28"/>
      <c r="H2518" s="31"/>
    </row>
    <row r="2519" spans="2:8">
      <c r="B2519" s="27"/>
      <c r="C2519" s="27"/>
      <c r="D2519" s="27"/>
      <c r="E2519" s="27"/>
      <c r="F2519" s="26"/>
      <c r="G2519" s="28"/>
      <c r="H2519" s="31"/>
    </row>
    <row r="2520" spans="2:8">
      <c r="B2520" s="27"/>
      <c r="C2520" s="27"/>
      <c r="D2520" s="27"/>
      <c r="E2520" s="27"/>
      <c r="F2520" s="26"/>
      <c r="G2520" s="28"/>
      <c r="H2520" s="31"/>
    </row>
    <row r="2521" spans="2:8">
      <c r="B2521" s="27"/>
      <c r="C2521" s="27"/>
      <c r="D2521" s="27"/>
      <c r="E2521" s="27"/>
      <c r="F2521" s="26"/>
      <c r="G2521" s="28"/>
      <c r="H2521" s="31"/>
    </row>
    <row r="2522" spans="2:8">
      <c r="B2522" s="27"/>
      <c r="C2522" s="27"/>
      <c r="D2522" s="27"/>
      <c r="E2522" s="27"/>
      <c r="F2522" s="26"/>
      <c r="G2522" s="28"/>
      <c r="H2522" s="31"/>
    </row>
    <row r="2523" spans="2:8">
      <c r="B2523" s="27"/>
      <c r="C2523" s="27"/>
      <c r="D2523" s="27"/>
      <c r="E2523" s="27"/>
      <c r="F2523" s="26"/>
      <c r="G2523" s="28"/>
      <c r="H2523" s="31"/>
    </row>
    <row r="2524" spans="2:8">
      <c r="B2524" s="27"/>
      <c r="C2524" s="27"/>
      <c r="D2524" s="27"/>
      <c r="E2524" s="27"/>
      <c r="F2524" s="26"/>
      <c r="G2524" s="28"/>
      <c r="H2524" s="31"/>
    </row>
    <row r="2525" spans="2:8">
      <c r="B2525" s="27"/>
      <c r="C2525" s="27"/>
      <c r="D2525" s="27"/>
      <c r="E2525" s="27"/>
      <c r="F2525" s="26"/>
      <c r="G2525" s="28"/>
      <c r="H2525" s="31"/>
    </row>
    <row r="2526" spans="2:8">
      <c r="B2526" s="27"/>
      <c r="C2526" s="27"/>
      <c r="D2526" s="27"/>
      <c r="E2526" s="27"/>
      <c r="F2526" s="26"/>
      <c r="G2526" s="28"/>
      <c r="H2526" s="31"/>
    </row>
    <row r="2527" spans="2:8">
      <c r="B2527" s="27"/>
      <c r="C2527" s="27"/>
      <c r="D2527" s="27"/>
      <c r="E2527" s="27"/>
      <c r="F2527" s="26"/>
      <c r="G2527" s="28"/>
      <c r="H2527" s="31"/>
    </row>
    <row r="2528" spans="2:8">
      <c r="B2528" s="27"/>
      <c r="C2528" s="27"/>
      <c r="D2528" s="27"/>
      <c r="E2528" s="27"/>
      <c r="F2528" s="26"/>
      <c r="G2528" s="28"/>
      <c r="H2528" s="31"/>
    </row>
    <row r="2529" spans="2:8">
      <c r="B2529" s="27"/>
      <c r="C2529" s="27"/>
      <c r="D2529" s="27"/>
      <c r="E2529" s="27"/>
      <c r="F2529" s="26"/>
      <c r="G2529" s="28"/>
      <c r="H2529" s="31"/>
    </row>
    <row r="2530" spans="2:8">
      <c r="B2530" s="27"/>
      <c r="C2530" s="27"/>
      <c r="D2530" s="27"/>
      <c r="E2530" s="27"/>
      <c r="F2530" s="26"/>
      <c r="G2530" s="28"/>
      <c r="H2530" s="31"/>
    </row>
    <row r="2531" spans="2:8">
      <c r="B2531" s="27"/>
      <c r="C2531" s="27"/>
      <c r="D2531" s="27"/>
      <c r="E2531" s="27"/>
      <c r="F2531" s="26"/>
      <c r="G2531" s="28"/>
      <c r="H2531" s="31"/>
    </row>
    <row r="2532" spans="2:8">
      <c r="B2532" s="27"/>
      <c r="C2532" s="27"/>
      <c r="D2532" s="27"/>
      <c r="E2532" s="27"/>
      <c r="F2532" s="26"/>
      <c r="G2532" s="28"/>
      <c r="H2532" s="31"/>
    </row>
    <row r="2533" spans="2:8">
      <c r="B2533" s="27"/>
      <c r="C2533" s="27"/>
      <c r="D2533" s="27"/>
      <c r="E2533" s="27"/>
      <c r="F2533" s="26"/>
      <c r="G2533" s="28"/>
      <c r="H2533" s="31"/>
    </row>
    <row r="2534" spans="2:8">
      <c r="B2534" s="27"/>
      <c r="C2534" s="27"/>
      <c r="D2534" s="27"/>
      <c r="E2534" s="27"/>
      <c r="F2534" s="26"/>
      <c r="G2534" s="28"/>
      <c r="H2534" s="31"/>
    </row>
    <row r="2535" spans="2:8">
      <c r="B2535" s="27"/>
      <c r="C2535" s="27"/>
      <c r="D2535" s="27"/>
      <c r="E2535" s="27"/>
      <c r="F2535" s="26"/>
      <c r="G2535" s="28"/>
      <c r="H2535" s="31"/>
    </row>
    <row r="2536" spans="2:8">
      <c r="B2536" s="27"/>
      <c r="C2536" s="27"/>
      <c r="D2536" s="27"/>
      <c r="E2536" s="27"/>
      <c r="F2536" s="26"/>
      <c r="G2536" s="28"/>
      <c r="H2536" s="31"/>
    </row>
    <row r="2537" spans="2:8">
      <c r="B2537" s="27"/>
      <c r="C2537" s="27"/>
      <c r="D2537" s="27"/>
      <c r="E2537" s="27"/>
      <c r="F2537" s="26"/>
      <c r="G2537" s="28"/>
      <c r="H2537" s="31"/>
    </row>
    <row r="2538" spans="2:8">
      <c r="B2538" s="27"/>
      <c r="C2538" s="27"/>
      <c r="D2538" s="27"/>
      <c r="E2538" s="27"/>
      <c r="F2538" s="26"/>
      <c r="G2538" s="28"/>
      <c r="H2538" s="31"/>
    </row>
    <row r="2539" spans="2:8">
      <c r="B2539" s="27"/>
      <c r="C2539" s="27"/>
      <c r="D2539" s="27"/>
      <c r="E2539" s="27"/>
      <c r="F2539" s="26"/>
      <c r="G2539" s="28"/>
      <c r="H2539" s="31"/>
    </row>
    <row r="2540" spans="2:8">
      <c r="B2540" s="27"/>
      <c r="C2540" s="27"/>
      <c r="D2540" s="27"/>
      <c r="E2540" s="27"/>
      <c r="F2540" s="26"/>
      <c r="G2540" s="28"/>
      <c r="H2540" s="31"/>
    </row>
    <row r="2541" spans="2:8">
      <c r="B2541" s="27"/>
      <c r="C2541" s="27"/>
      <c r="D2541" s="27"/>
      <c r="E2541" s="27"/>
      <c r="F2541" s="26"/>
      <c r="G2541" s="28"/>
      <c r="H2541" s="31"/>
    </row>
    <row r="2542" spans="2:8">
      <c r="B2542" s="27"/>
      <c r="C2542" s="27"/>
      <c r="D2542" s="27"/>
      <c r="E2542" s="27"/>
      <c r="F2542" s="26"/>
      <c r="G2542" s="28"/>
      <c r="H2542" s="31"/>
    </row>
    <row r="2543" spans="2:8">
      <c r="B2543" s="27"/>
      <c r="C2543" s="27"/>
      <c r="D2543" s="27"/>
      <c r="E2543" s="27"/>
      <c r="F2543" s="26"/>
      <c r="G2543" s="28"/>
      <c r="H2543" s="31"/>
    </row>
    <row r="2544" spans="2:8">
      <c r="B2544" s="27"/>
      <c r="C2544" s="27"/>
      <c r="D2544" s="27"/>
      <c r="E2544" s="27"/>
      <c r="F2544" s="26"/>
      <c r="G2544" s="28"/>
      <c r="H2544" s="31"/>
    </row>
    <row r="2545" spans="2:8">
      <c r="B2545" s="27"/>
      <c r="C2545" s="27"/>
      <c r="D2545" s="27"/>
      <c r="E2545" s="27"/>
      <c r="F2545" s="26"/>
      <c r="G2545" s="28"/>
      <c r="H2545" s="31"/>
    </row>
    <row r="2546" spans="2:8">
      <c r="B2546" s="27"/>
      <c r="C2546" s="27"/>
      <c r="D2546" s="27"/>
      <c r="E2546" s="27"/>
      <c r="F2546" s="26"/>
      <c r="G2546" s="28"/>
      <c r="H2546" s="31"/>
    </row>
    <row r="2547" spans="2:8">
      <c r="B2547" s="27"/>
      <c r="C2547" s="27"/>
      <c r="D2547" s="27"/>
      <c r="E2547" s="27"/>
      <c r="F2547" s="26"/>
      <c r="G2547" s="28"/>
      <c r="H2547" s="31"/>
    </row>
    <row r="2548" spans="2:8">
      <c r="B2548" s="27"/>
      <c r="C2548" s="27"/>
      <c r="D2548" s="27"/>
      <c r="E2548" s="27"/>
      <c r="F2548" s="26"/>
      <c r="G2548" s="28"/>
      <c r="H2548" s="31"/>
    </row>
    <row r="2549" spans="2:8">
      <c r="B2549" s="27"/>
      <c r="C2549" s="27"/>
      <c r="D2549" s="27"/>
      <c r="E2549" s="27"/>
      <c r="F2549" s="26"/>
      <c r="G2549" s="28"/>
      <c r="H2549" s="31"/>
    </row>
    <row r="2550" spans="2:8">
      <c r="B2550" s="27"/>
      <c r="C2550" s="27"/>
      <c r="D2550" s="27"/>
      <c r="E2550" s="27"/>
      <c r="F2550" s="26"/>
      <c r="G2550" s="28"/>
      <c r="H2550" s="31"/>
    </row>
    <row r="2551" spans="2:8">
      <c r="B2551" s="27"/>
      <c r="C2551" s="27"/>
      <c r="D2551" s="27"/>
      <c r="E2551" s="27"/>
      <c r="F2551" s="26"/>
      <c r="G2551" s="28"/>
      <c r="H2551" s="31"/>
    </row>
    <row r="2552" spans="2:8">
      <c r="B2552" s="27"/>
      <c r="C2552" s="27"/>
      <c r="D2552" s="27"/>
      <c r="E2552" s="27"/>
      <c r="F2552" s="26"/>
      <c r="G2552" s="28"/>
      <c r="H2552" s="31"/>
    </row>
    <row r="2553" spans="2:8">
      <c r="B2553" s="27"/>
      <c r="C2553" s="27"/>
      <c r="D2553" s="27"/>
      <c r="E2553" s="27"/>
      <c r="F2553" s="26"/>
      <c r="G2553" s="28"/>
      <c r="H2553" s="31"/>
    </row>
    <row r="2554" spans="2:8">
      <c r="B2554" s="27"/>
      <c r="C2554" s="27"/>
      <c r="D2554" s="27"/>
      <c r="E2554" s="27"/>
      <c r="F2554" s="26"/>
      <c r="G2554" s="28"/>
      <c r="H2554" s="31"/>
    </row>
    <row r="2555" spans="2:8">
      <c r="B2555" s="27"/>
      <c r="C2555" s="27"/>
      <c r="D2555" s="27"/>
      <c r="E2555" s="27"/>
      <c r="F2555" s="26"/>
      <c r="G2555" s="28"/>
      <c r="H2555" s="31"/>
    </row>
    <row r="2556" spans="2:8">
      <c r="B2556" s="27"/>
      <c r="C2556" s="27"/>
      <c r="D2556" s="27"/>
      <c r="E2556" s="27"/>
      <c r="F2556" s="26"/>
      <c r="G2556" s="28"/>
      <c r="H2556" s="31"/>
    </row>
    <row r="2557" spans="2:8">
      <c r="B2557" s="27"/>
      <c r="C2557" s="27"/>
      <c r="D2557" s="27"/>
      <c r="E2557" s="27"/>
      <c r="F2557" s="26"/>
      <c r="G2557" s="28"/>
      <c r="H2557" s="31"/>
    </row>
    <row r="2558" spans="2:8">
      <c r="B2558" s="27"/>
      <c r="C2558" s="27"/>
      <c r="D2558" s="27"/>
      <c r="E2558" s="27"/>
      <c r="F2558" s="26"/>
      <c r="G2558" s="28"/>
      <c r="H2558" s="31"/>
    </row>
    <row r="2559" spans="2:8">
      <c r="B2559" s="27"/>
      <c r="C2559" s="27"/>
      <c r="D2559" s="27"/>
      <c r="E2559" s="27"/>
      <c r="F2559" s="26"/>
      <c r="G2559" s="28"/>
      <c r="H2559" s="31"/>
    </row>
    <row r="2560" spans="2:8">
      <c r="B2560" s="27"/>
      <c r="C2560" s="27"/>
      <c r="D2560" s="27"/>
      <c r="E2560" s="27"/>
      <c r="F2560" s="26"/>
      <c r="G2560" s="28"/>
      <c r="H2560" s="31"/>
    </row>
    <row r="2561" spans="2:8">
      <c r="B2561" s="27"/>
      <c r="C2561" s="27"/>
      <c r="D2561" s="27"/>
      <c r="E2561" s="27"/>
      <c r="F2561" s="26"/>
      <c r="G2561" s="28"/>
      <c r="H2561" s="31"/>
    </row>
    <row r="2562" spans="2:8">
      <c r="B2562" s="27"/>
      <c r="C2562" s="27"/>
      <c r="D2562" s="27"/>
      <c r="E2562" s="27"/>
      <c r="F2562" s="26"/>
      <c r="G2562" s="28"/>
      <c r="H2562" s="31"/>
    </row>
    <row r="2563" spans="2:8">
      <c r="B2563" s="27"/>
      <c r="C2563" s="27"/>
      <c r="D2563" s="27"/>
      <c r="E2563" s="27"/>
      <c r="F2563" s="26"/>
      <c r="G2563" s="28"/>
      <c r="H2563" s="31"/>
    </row>
    <row r="2564" spans="2:8">
      <c r="B2564" s="27"/>
      <c r="C2564" s="27"/>
      <c r="D2564" s="27"/>
      <c r="E2564" s="27"/>
      <c r="F2564" s="26"/>
      <c r="G2564" s="28"/>
      <c r="H2564" s="31"/>
    </row>
    <row r="2565" spans="2:8">
      <c r="B2565" s="27"/>
      <c r="C2565" s="27"/>
      <c r="D2565" s="27"/>
      <c r="E2565" s="27"/>
      <c r="F2565" s="26"/>
      <c r="G2565" s="28"/>
      <c r="H2565" s="31"/>
    </row>
    <row r="2566" spans="2:8">
      <c r="B2566" s="27"/>
      <c r="C2566" s="27"/>
      <c r="D2566" s="27"/>
      <c r="E2566" s="27"/>
      <c r="F2566" s="26"/>
      <c r="G2566" s="28"/>
      <c r="H2566" s="31"/>
    </row>
    <row r="2567" spans="2:8">
      <c r="B2567" s="27"/>
      <c r="C2567" s="27"/>
      <c r="D2567" s="27"/>
      <c r="E2567" s="27"/>
      <c r="F2567" s="26"/>
      <c r="G2567" s="28"/>
      <c r="H2567" s="31"/>
    </row>
    <row r="2568" spans="2:8">
      <c r="B2568" s="27"/>
      <c r="C2568" s="27"/>
      <c r="D2568" s="27"/>
      <c r="E2568" s="27"/>
      <c r="F2568" s="26"/>
      <c r="G2568" s="28"/>
      <c r="H2568" s="31"/>
    </row>
    <row r="2569" spans="2:8">
      <c r="B2569" s="27"/>
      <c r="C2569" s="27"/>
      <c r="D2569" s="27"/>
      <c r="E2569" s="27"/>
      <c r="F2569" s="26"/>
      <c r="G2569" s="28"/>
      <c r="H2569" s="31"/>
    </row>
    <row r="2570" spans="2:8">
      <c r="B2570" s="27"/>
      <c r="C2570" s="27"/>
      <c r="D2570" s="27"/>
      <c r="E2570" s="27"/>
      <c r="F2570" s="26"/>
      <c r="G2570" s="28"/>
      <c r="H2570" s="31"/>
    </row>
    <row r="2571" spans="2:8">
      <c r="B2571" s="27"/>
      <c r="C2571" s="27"/>
      <c r="D2571" s="27"/>
      <c r="E2571" s="27"/>
      <c r="F2571" s="26"/>
      <c r="G2571" s="28"/>
      <c r="H2571" s="31"/>
    </row>
    <row r="2572" spans="2:8">
      <c r="B2572" s="27"/>
      <c r="C2572" s="27"/>
      <c r="D2572" s="27"/>
      <c r="E2572" s="27"/>
      <c r="F2572" s="26"/>
      <c r="G2572" s="28"/>
      <c r="H2572" s="31"/>
    </row>
    <row r="2573" spans="2:8">
      <c r="B2573" s="27"/>
      <c r="C2573" s="27"/>
      <c r="D2573" s="27"/>
      <c r="E2573" s="27"/>
      <c r="F2573" s="26"/>
      <c r="G2573" s="28"/>
      <c r="H2573" s="31"/>
    </row>
    <row r="2574" spans="2:8">
      <c r="B2574" s="27"/>
      <c r="C2574" s="27"/>
      <c r="D2574" s="27"/>
      <c r="E2574" s="27"/>
      <c r="F2574" s="26"/>
      <c r="G2574" s="28"/>
      <c r="H2574" s="31"/>
    </row>
    <row r="2575" spans="2:8">
      <c r="B2575" s="27"/>
      <c r="C2575" s="27"/>
      <c r="D2575" s="27"/>
      <c r="E2575" s="27"/>
      <c r="F2575" s="26"/>
      <c r="G2575" s="28"/>
      <c r="H2575" s="31"/>
    </row>
    <row r="2576" spans="2:8">
      <c r="B2576" s="27"/>
      <c r="C2576" s="27"/>
      <c r="D2576" s="27"/>
      <c r="E2576" s="27"/>
      <c r="F2576" s="26"/>
      <c r="G2576" s="28"/>
      <c r="H2576" s="31"/>
    </row>
    <row r="2577" spans="2:8">
      <c r="B2577" s="27"/>
      <c r="C2577" s="27"/>
      <c r="D2577" s="27"/>
      <c r="E2577" s="27"/>
      <c r="F2577" s="26"/>
      <c r="G2577" s="28"/>
      <c r="H2577" s="31"/>
    </row>
    <row r="2578" spans="2:8">
      <c r="B2578" s="27"/>
      <c r="C2578" s="27"/>
      <c r="D2578" s="27"/>
      <c r="E2578" s="27"/>
      <c r="F2578" s="26"/>
      <c r="G2578" s="28"/>
      <c r="H2578" s="31"/>
    </row>
    <row r="2579" spans="2:8">
      <c r="B2579" s="27"/>
      <c r="C2579" s="27"/>
      <c r="D2579" s="27"/>
      <c r="E2579" s="27"/>
      <c r="F2579" s="26"/>
      <c r="G2579" s="28"/>
      <c r="H2579" s="31"/>
    </row>
    <row r="2580" spans="2:8">
      <c r="B2580" s="27"/>
      <c r="C2580" s="27"/>
      <c r="D2580" s="27"/>
      <c r="E2580" s="27"/>
      <c r="F2580" s="26"/>
      <c r="G2580" s="28"/>
      <c r="H2580" s="31"/>
    </row>
    <row r="2581" spans="2:8">
      <c r="B2581" s="27"/>
      <c r="C2581" s="27"/>
      <c r="D2581" s="27"/>
      <c r="E2581" s="27"/>
      <c r="F2581" s="26"/>
      <c r="G2581" s="28"/>
      <c r="H2581" s="31"/>
    </row>
    <row r="2582" spans="2:8">
      <c r="B2582" s="27"/>
      <c r="C2582" s="27"/>
      <c r="D2582" s="27"/>
      <c r="E2582" s="27"/>
      <c r="F2582" s="26"/>
      <c r="G2582" s="28"/>
      <c r="H2582" s="31"/>
    </row>
    <row r="2583" spans="2:8">
      <c r="B2583" s="27"/>
      <c r="C2583" s="27"/>
      <c r="D2583" s="27"/>
      <c r="E2583" s="27"/>
      <c r="F2583" s="26"/>
      <c r="G2583" s="28"/>
      <c r="H2583" s="31"/>
    </row>
    <row r="2584" spans="2:8">
      <c r="B2584" s="27"/>
      <c r="C2584" s="27"/>
      <c r="D2584" s="27"/>
      <c r="E2584" s="27"/>
      <c r="F2584" s="26"/>
      <c r="G2584" s="28"/>
      <c r="H2584" s="31"/>
    </row>
    <row r="2585" spans="2:8">
      <c r="B2585" s="27"/>
      <c r="C2585" s="27"/>
      <c r="D2585" s="27"/>
      <c r="E2585" s="27"/>
      <c r="F2585" s="26"/>
      <c r="G2585" s="28"/>
      <c r="H2585" s="31"/>
    </row>
    <row r="2586" spans="2:8">
      <c r="B2586" s="27"/>
      <c r="C2586" s="27"/>
      <c r="D2586" s="27"/>
      <c r="E2586" s="27"/>
      <c r="F2586" s="26"/>
      <c r="G2586" s="28"/>
      <c r="H2586" s="31"/>
    </row>
    <row r="2587" spans="2:8">
      <c r="B2587" s="27"/>
      <c r="C2587" s="27"/>
      <c r="D2587" s="27"/>
      <c r="E2587" s="27"/>
      <c r="F2587" s="26"/>
      <c r="G2587" s="28"/>
      <c r="H2587" s="31"/>
    </row>
    <row r="2588" spans="2:8">
      <c r="B2588" s="27"/>
      <c r="C2588" s="27"/>
      <c r="D2588" s="27"/>
      <c r="E2588" s="27"/>
      <c r="F2588" s="26"/>
      <c r="G2588" s="28"/>
      <c r="H2588" s="31"/>
    </row>
    <row r="2589" spans="2:8">
      <c r="B2589" s="27"/>
      <c r="C2589" s="27"/>
      <c r="D2589" s="27"/>
      <c r="E2589" s="27"/>
      <c r="F2589" s="26"/>
      <c r="G2589" s="28"/>
      <c r="H2589" s="31"/>
    </row>
    <row r="2590" spans="2:8">
      <c r="B2590" s="27"/>
      <c r="C2590" s="27"/>
      <c r="D2590" s="27"/>
      <c r="E2590" s="27"/>
      <c r="F2590" s="26"/>
      <c r="G2590" s="28"/>
      <c r="H2590" s="31"/>
    </row>
    <row r="2591" spans="2:8">
      <c r="B2591" s="27"/>
      <c r="C2591" s="27"/>
      <c r="D2591" s="27"/>
      <c r="E2591" s="27"/>
      <c r="F2591" s="26"/>
      <c r="G2591" s="28"/>
      <c r="H2591" s="31"/>
    </row>
    <row r="2592" spans="2:8">
      <c r="B2592" s="27"/>
      <c r="C2592" s="27"/>
      <c r="D2592" s="27"/>
      <c r="E2592" s="27"/>
      <c r="F2592" s="26"/>
      <c r="G2592" s="28"/>
      <c r="H2592" s="31"/>
    </row>
    <row r="2593" spans="2:8">
      <c r="B2593" s="27"/>
      <c r="C2593" s="27"/>
      <c r="D2593" s="27"/>
      <c r="E2593" s="27"/>
      <c r="F2593" s="26"/>
      <c r="G2593" s="28"/>
      <c r="H2593" s="31"/>
    </row>
    <row r="2594" spans="2:8">
      <c r="B2594" s="27"/>
      <c r="C2594" s="27"/>
      <c r="D2594" s="27"/>
      <c r="E2594" s="27"/>
      <c r="F2594" s="26"/>
      <c r="G2594" s="28"/>
      <c r="H2594" s="31"/>
    </row>
    <row r="2595" spans="2:8">
      <c r="B2595" s="27"/>
      <c r="C2595" s="27"/>
      <c r="D2595" s="27"/>
      <c r="E2595" s="27"/>
      <c r="F2595" s="26"/>
      <c r="G2595" s="28"/>
      <c r="H2595" s="31"/>
    </row>
    <row r="2596" spans="2:8">
      <c r="B2596" s="27"/>
      <c r="C2596" s="27"/>
      <c r="D2596" s="27"/>
      <c r="E2596" s="27"/>
      <c r="F2596" s="26"/>
      <c r="G2596" s="28"/>
      <c r="H2596" s="31"/>
    </row>
    <row r="2597" spans="2:8">
      <c r="B2597" s="27"/>
      <c r="C2597" s="27"/>
      <c r="D2597" s="27"/>
      <c r="E2597" s="27"/>
      <c r="F2597" s="26"/>
      <c r="G2597" s="28"/>
      <c r="H2597" s="31"/>
    </row>
    <row r="2598" spans="2:8">
      <c r="B2598" s="27"/>
      <c r="C2598" s="27"/>
      <c r="D2598" s="27"/>
      <c r="E2598" s="27"/>
      <c r="F2598" s="26"/>
      <c r="G2598" s="28"/>
      <c r="H2598" s="31"/>
    </row>
    <row r="2599" spans="2:8">
      <c r="B2599" s="27"/>
      <c r="C2599" s="27"/>
      <c r="D2599" s="27"/>
      <c r="E2599" s="27"/>
      <c r="F2599" s="26"/>
      <c r="G2599" s="28"/>
      <c r="H2599" s="31"/>
    </row>
    <row r="2600" spans="2:8">
      <c r="B2600" s="27"/>
      <c r="C2600" s="27"/>
      <c r="D2600" s="27"/>
      <c r="E2600" s="27"/>
      <c r="F2600" s="26"/>
      <c r="G2600" s="28"/>
      <c r="H2600" s="31"/>
    </row>
    <row r="2601" spans="2:8">
      <c r="B2601" s="27"/>
      <c r="C2601" s="27"/>
      <c r="D2601" s="27"/>
      <c r="E2601" s="27"/>
      <c r="F2601" s="26"/>
      <c r="G2601" s="28"/>
      <c r="H2601" s="31"/>
    </row>
    <row r="2602" spans="2:8">
      <c r="B2602" s="27"/>
      <c r="C2602" s="27"/>
      <c r="D2602" s="27"/>
      <c r="E2602" s="27"/>
      <c r="F2602" s="26"/>
      <c r="G2602" s="28"/>
      <c r="H2602" s="31"/>
    </row>
    <row r="2603" spans="2:8">
      <c r="B2603" s="27"/>
      <c r="C2603" s="27"/>
      <c r="D2603" s="27"/>
      <c r="E2603" s="27"/>
      <c r="F2603" s="26"/>
      <c r="G2603" s="28"/>
      <c r="H2603" s="31"/>
    </row>
    <row r="2604" spans="2:8">
      <c r="B2604" s="27"/>
      <c r="C2604" s="27"/>
      <c r="D2604" s="27"/>
      <c r="E2604" s="27"/>
      <c r="F2604" s="26"/>
      <c r="G2604" s="28"/>
      <c r="H2604" s="31"/>
    </row>
    <row r="2605" spans="2:8">
      <c r="B2605" s="27"/>
      <c r="C2605" s="27"/>
      <c r="D2605" s="27"/>
      <c r="E2605" s="27"/>
      <c r="F2605" s="26"/>
      <c r="G2605" s="28"/>
      <c r="H2605" s="31"/>
    </row>
    <row r="2606" spans="2:8">
      <c r="B2606" s="27"/>
      <c r="C2606" s="27"/>
      <c r="D2606" s="27"/>
      <c r="E2606" s="27"/>
      <c r="F2606" s="26"/>
      <c r="G2606" s="28"/>
      <c r="H2606" s="31"/>
    </row>
    <row r="2607" spans="2:8">
      <c r="B2607" s="27"/>
      <c r="C2607" s="27"/>
      <c r="D2607" s="27"/>
      <c r="E2607" s="27"/>
      <c r="F2607" s="26"/>
      <c r="G2607" s="28"/>
      <c r="H2607" s="31"/>
    </row>
    <row r="2608" spans="2:8">
      <c r="B2608" s="27"/>
      <c r="C2608" s="27"/>
      <c r="D2608" s="27"/>
      <c r="E2608" s="27"/>
      <c r="F2608" s="26"/>
      <c r="G2608" s="28"/>
      <c r="H2608" s="31"/>
    </row>
    <row r="2609" spans="2:8">
      <c r="B2609" s="27"/>
      <c r="C2609" s="27"/>
      <c r="D2609" s="27"/>
      <c r="E2609" s="27"/>
      <c r="F2609" s="26"/>
      <c r="G2609" s="28"/>
      <c r="H2609" s="31"/>
    </row>
    <row r="2610" spans="2:8">
      <c r="B2610" s="27"/>
      <c r="C2610" s="27"/>
      <c r="D2610" s="27"/>
      <c r="E2610" s="27"/>
      <c r="F2610" s="26"/>
      <c r="G2610" s="28"/>
      <c r="H2610" s="31"/>
    </row>
    <row r="2611" spans="2:8">
      <c r="B2611" s="27"/>
      <c r="C2611" s="27"/>
      <c r="D2611" s="27"/>
      <c r="E2611" s="27"/>
      <c r="F2611" s="26"/>
      <c r="G2611" s="28"/>
      <c r="H2611" s="31"/>
    </row>
    <row r="2612" spans="2:8">
      <c r="B2612" s="27"/>
      <c r="C2612" s="27"/>
      <c r="D2612" s="27"/>
      <c r="E2612" s="27"/>
      <c r="F2612" s="26"/>
      <c r="G2612" s="28"/>
      <c r="H2612" s="31"/>
    </row>
    <row r="2613" spans="2:8">
      <c r="B2613" s="27"/>
      <c r="C2613" s="27"/>
      <c r="D2613" s="27"/>
      <c r="E2613" s="27"/>
      <c r="F2613" s="26"/>
      <c r="G2613" s="28"/>
      <c r="H2613" s="31"/>
    </row>
    <row r="2614" spans="2:8">
      <c r="B2614" s="27"/>
      <c r="C2614" s="27"/>
      <c r="D2614" s="27"/>
      <c r="E2614" s="27"/>
      <c r="F2614" s="26"/>
      <c r="G2614" s="28"/>
      <c r="H2614" s="31"/>
    </row>
    <row r="2615" spans="2:8">
      <c r="B2615" s="27"/>
      <c r="C2615" s="27"/>
      <c r="D2615" s="27"/>
      <c r="E2615" s="27"/>
      <c r="F2615" s="26"/>
      <c r="G2615" s="28"/>
      <c r="H2615" s="31"/>
    </row>
    <row r="2616" spans="2:8">
      <c r="B2616" s="27"/>
      <c r="C2616" s="27"/>
      <c r="D2616" s="27"/>
      <c r="E2616" s="27"/>
      <c r="F2616" s="26"/>
      <c r="G2616" s="28"/>
      <c r="H2616" s="31"/>
    </row>
    <row r="2617" spans="2:8">
      <c r="B2617" s="27"/>
      <c r="C2617" s="27"/>
      <c r="D2617" s="27"/>
      <c r="E2617" s="27"/>
      <c r="F2617" s="26"/>
      <c r="G2617" s="28"/>
      <c r="H2617" s="31"/>
    </row>
    <row r="2618" spans="2:8">
      <c r="B2618" s="27"/>
      <c r="C2618" s="27"/>
      <c r="D2618" s="27"/>
      <c r="E2618" s="27"/>
      <c r="F2618" s="26"/>
      <c r="G2618" s="28"/>
      <c r="H2618" s="31"/>
    </row>
    <row r="2619" spans="2:8">
      <c r="B2619" s="27"/>
      <c r="C2619" s="27"/>
      <c r="D2619" s="27"/>
      <c r="E2619" s="27"/>
      <c r="F2619" s="26"/>
      <c r="G2619" s="28"/>
      <c r="H2619" s="31"/>
    </row>
    <row r="2620" spans="2:8">
      <c r="B2620" s="27"/>
      <c r="C2620" s="27"/>
      <c r="D2620" s="27"/>
      <c r="E2620" s="27"/>
      <c r="F2620" s="26"/>
      <c r="G2620" s="28"/>
      <c r="H2620" s="31"/>
    </row>
    <row r="2621" spans="2:8">
      <c r="B2621" s="27"/>
      <c r="C2621" s="27"/>
      <c r="D2621" s="27"/>
      <c r="E2621" s="27"/>
      <c r="F2621" s="26"/>
      <c r="G2621" s="28"/>
      <c r="H2621" s="31"/>
    </row>
    <row r="2622" spans="2:8">
      <c r="B2622" s="27"/>
      <c r="C2622" s="27"/>
      <c r="D2622" s="27"/>
      <c r="E2622" s="27"/>
      <c r="F2622" s="26"/>
      <c r="G2622" s="28"/>
      <c r="H2622" s="31"/>
    </row>
    <row r="2623" spans="2:8">
      <c r="B2623" s="27"/>
      <c r="C2623" s="27"/>
      <c r="D2623" s="27"/>
      <c r="E2623" s="27"/>
      <c r="F2623" s="26"/>
      <c r="G2623" s="28"/>
      <c r="H2623" s="31"/>
    </row>
    <row r="2624" spans="2:8">
      <c r="B2624" s="27"/>
      <c r="C2624" s="27"/>
      <c r="D2624" s="27"/>
      <c r="E2624" s="27"/>
      <c r="F2624" s="26"/>
      <c r="G2624" s="28"/>
      <c r="H2624" s="31"/>
    </row>
    <row r="2625" spans="2:8">
      <c r="B2625" s="27"/>
      <c r="C2625" s="27"/>
      <c r="D2625" s="27"/>
      <c r="E2625" s="27"/>
      <c r="F2625" s="26"/>
      <c r="G2625" s="28"/>
      <c r="H2625" s="31"/>
    </row>
    <row r="2626" spans="2:8">
      <c r="B2626" s="27"/>
      <c r="C2626" s="27"/>
      <c r="D2626" s="27"/>
      <c r="E2626" s="27"/>
      <c r="F2626" s="26"/>
      <c r="G2626" s="28"/>
      <c r="H2626" s="31"/>
    </row>
    <row r="2627" spans="2:8">
      <c r="B2627" s="27"/>
      <c r="C2627" s="27"/>
      <c r="D2627" s="27"/>
      <c r="E2627" s="27"/>
      <c r="F2627" s="26"/>
      <c r="G2627" s="28"/>
      <c r="H2627" s="31"/>
    </row>
    <row r="2628" spans="2:8">
      <c r="B2628" s="27"/>
      <c r="C2628" s="27"/>
      <c r="D2628" s="27"/>
      <c r="E2628" s="27"/>
      <c r="F2628" s="26"/>
      <c r="G2628" s="28"/>
      <c r="H2628" s="31"/>
    </row>
    <row r="2629" spans="2:8">
      <c r="B2629" s="27"/>
      <c r="C2629" s="27"/>
      <c r="D2629" s="27"/>
      <c r="E2629" s="27"/>
      <c r="F2629" s="26"/>
      <c r="G2629" s="28"/>
      <c r="H2629" s="31"/>
    </row>
    <row r="2630" spans="2:8">
      <c r="B2630" s="27"/>
      <c r="C2630" s="27"/>
      <c r="D2630" s="27"/>
      <c r="E2630" s="27"/>
      <c r="F2630" s="26"/>
      <c r="G2630" s="28"/>
      <c r="H2630" s="31"/>
    </row>
    <row r="2631" spans="2:8">
      <c r="B2631" s="27"/>
      <c r="C2631" s="27"/>
      <c r="D2631" s="27"/>
      <c r="E2631" s="27"/>
      <c r="F2631" s="26"/>
      <c r="G2631" s="28"/>
      <c r="H2631" s="31"/>
    </row>
    <row r="2632" spans="2:8">
      <c r="B2632" s="27"/>
      <c r="C2632" s="27"/>
      <c r="D2632" s="27"/>
      <c r="E2632" s="27"/>
      <c r="F2632" s="26"/>
      <c r="G2632" s="28"/>
      <c r="H2632" s="31"/>
    </row>
    <row r="2633" spans="2:8">
      <c r="B2633" s="27"/>
      <c r="C2633" s="27"/>
      <c r="D2633" s="27"/>
      <c r="E2633" s="27"/>
      <c r="F2633" s="26"/>
      <c r="G2633" s="28"/>
      <c r="H2633" s="31"/>
    </row>
    <row r="2634" spans="2:8">
      <c r="B2634" s="27"/>
      <c r="C2634" s="27"/>
      <c r="D2634" s="27"/>
      <c r="E2634" s="27"/>
      <c r="F2634" s="26"/>
      <c r="G2634" s="28"/>
      <c r="H2634" s="31"/>
    </row>
    <row r="2635" spans="2:8">
      <c r="B2635" s="27"/>
      <c r="C2635" s="27"/>
      <c r="D2635" s="27"/>
      <c r="E2635" s="27"/>
      <c r="F2635" s="26"/>
      <c r="G2635" s="28"/>
      <c r="H2635" s="31"/>
    </row>
    <row r="2636" spans="2:8">
      <c r="B2636" s="27"/>
      <c r="C2636" s="27"/>
      <c r="D2636" s="27"/>
      <c r="E2636" s="27"/>
      <c r="F2636" s="26"/>
      <c r="G2636" s="28"/>
      <c r="H2636" s="31"/>
    </row>
    <row r="2637" spans="2:8">
      <c r="B2637" s="27"/>
      <c r="C2637" s="27"/>
      <c r="D2637" s="27"/>
      <c r="E2637" s="27"/>
      <c r="F2637" s="26"/>
      <c r="G2637" s="28"/>
      <c r="H2637" s="31"/>
    </row>
    <row r="2638" spans="2:8">
      <c r="B2638" s="27"/>
      <c r="C2638" s="27"/>
      <c r="D2638" s="27"/>
      <c r="E2638" s="27"/>
      <c r="F2638" s="26"/>
      <c r="G2638" s="28"/>
      <c r="H2638" s="31"/>
    </row>
    <row r="2639" spans="2:8">
      <c r="B2639" s="27"/>
      <c r="C2639" s="27"/>
      <c r="D2639" s="27"/>
      <c r="E2639" s="27"/>
      <c r="F2639" s="26"/>
      <c r="G2639" s="28"/>
      <c r="H2639" s="31"/>
    </row>
    <row r="2640" spans="2:8">
      <c r="B2640" s="27"/>
      <c r="C2640" s="27"/>
      <c r="D2640" s="27"/>
      <c r="E2640" s="27"/>
      <c r="F2640" s="26"/>
      <c r="G2640" s="28"/>
      <c r="H2640" s="31"/>
    </row>
    <row r="2641" spans="2:8">
      <c r="B2641" s="27"/>
      <c r="C2641" s="27"/>
      <c r="D2641" s="27"/>
      <c r="E2641" s="27"/>
      <c r="F2641" s="26"/>
      <c r="G2641" s="28"/>
      <c r="H2641" s="31"/>
    </row>
    <row r="2642" spans="2:8">
      <c r="B2642" s="27"/>
      <c r="C2642" s="27"/>
      <c r="D2642" s="27"/>
      <c r="E2642" s="27"/>
      <c r="F2642" s="26"/>
      <c r="G2642" s="28"/>
      <c r="H2642" s="31"/>
    </row>
    <row r="2643" spans="2:8">
      <c r="B2643" s="27"/>
      <c r="C2643" s="27"/>
      <c r="D2643" s="27"/>
      <c r="E2643" s="27"/>
      <c r="F2643" s="26"/>
      <c r="G2643" s="28"/>
      <c r="H2643" s="31"/>
    </row>
    <row r="2644" spans="2:8">
      <c r="B2644" s="27"/>
      <c r="C2644" s="27"/>
      <c r="D2644" s="27"/>
      <c r="E2644" s="27"/>
      <c r="F2644" s="26"/>
      <c r="G2644" s="28"/>
      <c r="H2644" s="31"/>
    </row>
    <row r="2645" spans="2:8">
      <c r="B2645" s="27"/>
      <c r="C2645" s="27"/>
      <c r="D2645" s="27"/>
      <c r="E2645" s="27"/>
      <c r="F2645" s="26"/>
      <c r="G2645" s="28"/>
      <c r="H2645" s="31"/>
    </row>
    <row r="2646" spans="2:8">
      <c r="B2646" s="27"/>
      <c r="C2646" s="27"/>
      <c r="D2646" s="27"/>
      <c r="E2646" s="27"/>
      <c r="F2646" s="26"/>
      <c r="G2646" s="28"/>
      <c r="H2646" s="31"/>
    </row>
    <row r="2647" spans="2:8">
      <c r="B2647" s="27"/>
      <c r="C2647" s="27"/>
      <c r="D2647" s="27"/>
      <c r="E2647" s="27"/>
      <c r="F2647" s="26"/>
      <c r="G2647" s="28"/>
      <c r="H2647" s="31"/>
    </row>
    <row r="2648" spans="2:8">
      <c r="B2648" s="27"/>
      <c r="C2648" s="27"/>
      <c r="D2648" s="27"/>
      <c r="E2648" s="27"/>
      <c r="F2648" s="26"/>
      <c r="G2648" s="28"/>
      <c r="H2648" s="31"/>
    </row>
    <row r="2649" spans="2:8">
      <c r="B2649" s="27"/>
      <c r="C2649" s="27"/>
      <c r="D2649" s="27"/>
      <c r="E2649" s="27"/>
      <c r="F2649" s="26"/>
      <c r="G2649" s="28"/>
      <c r="H2649" s="31"/>
    </row>
    <row r="2650" spans="2:8">
      <c r="B2650" s="27"/>
      <c r="C2650" s="27"/>
      <c r="D2650" s="27"/>
      <c r="E2650" s="27"/>
      <c r="F2650" s="26"/>
      <c r="G2650" s="28"/>
      <c r="H2650" s="31"/>
    </row>
    <row r="2651" spans="2:8">
      <c r="B2651" s="27"/>
      <c r="C2651" s="27"/>
      <c r="D2651" s="27"/>
      <c r="E2651" s="27"/>
      <c r="F2651" s="26"/>
      <c r="G2651" s="28"/>
      <c r="H2651" s="31"/>
    </row>
    <row r="2652" spans="2:8">
      <c r="B2652" s="27"/>
      <c r="C2652" s="27"/>
      <c r="D2652" s="27"/>
      <c r="E2652" s="27"/>
      <c r="F2652" s="26"/>
      <c r="G2652" s="28"/>
      <c r="H2652" s="31"/>
    </row>
    <row r="2653" spans="2:8">
      <c r="B2653" s="27"/>
      <c r="C2653" s="27"/>
      <c r="D2653" s="27"/>
      <c r="E2653" s="27"/>
      <c r="F2653" s="26"/>
      <c r="G2653" s="28"/>
      <c r="H2653" s="31"/>
    </row>
    <row r="2654" spans="2:8">
      <c r="B2654" s="27"/>
      <c r="C2654" s="27"/>
      <c r="D2654" s="27"/>
      <c r="E2654" s="27"/>
      <c r="F2654" s="26"/>
      <c r="G2654" s="28"/>
      <c r="H2654" s="31"/>
    </row>
    <row r="2655" spans="2:8">
      <c r="B2655" s="27"/>
      <c r="C2655" s="27"/>
      <c r="D2655" s="27"/>
      <c r="E2655" s="27"/>
      <c r="F2655" s="26"/>
      <c r="G2655" s="28"/>
      <c r="H2655" s="31"/>
    </row>
    <row r="2656" spans="2:8">
      <c r="B2656" s="27"/>
      <c r="C2656" s="27"/>
      <c r="D2656" s="27"/>
      <c r="E2656" s="27"/>
      <c r="F2656" s="26"/>
      <c r="G2656" s="28"/>
      <c r="H2656" s="31"/>
    </row>
    <row r="2657" spans="2:8">
      <c r="B2657" s="27"/>
      <c r="C2657" s="27"/>
      <c r="D2657" s="27"/>
      <c r="E2657" s="27"/>
      <c r="F2657" s="26"/>
      <c r="G2657" s="28"/>
      <c r="H2657" s="31"/>
    </row>
    <row r="2658" spans="2:8">
      <c r="B2658" s="27"/>
      <c r="C2658" s="27"/>
      <c r="D2658" s="27"/>
      <c r="E2658" s="27"/>
      <c r="F2658" s="26"/>
      <c r="G2658" s="28"/>
      <c r="H2658" s="31"/>
    </row>
    <row r="2659" spans="2:8">
      <c r="B2659" s="27"/>
      <c r="C2659" s="27"/>
      <c r="D2659" s="27"/>
      <c r="E2659" s="27"/>
      <c r="F2659" s="26"/>
      <c r="G2659" s="28"/>
      <c r="H2659" s="31"/>
    </row>
    <row r="2660" spans="2:8">
      <c r="B2660" s="27"/>
      <c r="C2660" s="27"/>
      <c r="D2660" s="27"/>
      <c r="E2660" s="27"/>
      <c r="F2660" s="26"/>
      <c r="G2660" s="28"/>
      <c r="H2660" s="31"/>
    </row>
    <row r="2661" spans="2:8">
      <c r="B2661" s="27"/>
      <c r="C2661" s="27"/>
      <c r="D2661" s="27"/>
      <c r="E2661" s="27"/>
      <c r="F2661" s="26"/>
      <c r="G2661" s="28"/>
      <c r="H2661" s="31"/>
    </row>
    <row r="2662" spans="2:8">
      <c r="B2662" s="27"/>
      <c r="C2662" s="27"/>
      <c r="D2662" s="27"/>
      <c r="E2662" s="27"/>
      <c r="F2662" s="26"/>
      <c r="G2662" s="28"/>
      <c r="H2662" s="31"/>
    </row>
    <row r="2663" spans="2:8">
      <c r="B2663" s="27"/>
      <c r="C2663" s="27"/>
      <c r="D2663" s="27"/>
      <c r="E2663" s="27"/>
      <c r="F2663" s="26"/>
      <c r="G2663" s="28"/>
      <c r="H2663" s="31"/>
    </row>
    <row r="2664" spans="2:8">
      <c r="B2664" s="27"/>
      <c r="C2664" s="27"/>
      <c r="D2664" s="27"/>
      <c r="E2664" s="27"/>
      <c r="F2664" s="26"/>
      <c r="G2664" s="28"/>
      <c r="H2664" s="31"/>
    </row>
    <row r="2665" spans="2:8">
      <c r="B2665" s="27"/>
      <c r="C2665" s="27"/>
      <c r="D2665" s="27"/>
      <c r="E2665" s="27"/>
      <c r="F2665" s="26"/>
      <c r="G2665" s="28"/>
      <c r="H2665" s="31"/>
    </row>
    <row r="2666" spans="2:8">
      <c r="B2666" s="27"/>
      <c r="C2666" s="27"/>
      <c r="D2666" s="27"/>
      <c r="E2666" s="27"/>
      <c r="F2666" s="26"/>
      <c r="G2666" s="28"/>
      <c r="H2666" s="31"/>
    </row>
    <row r="2667" spans="2:8">
      <c r="B2667" s="27"/>
      <c r="C2667" s="27"/>
      <c r="D2667" s="27"/>
      <c r="E2667" s="27"/>
      <c r="F2667" s="26"/>
      <c r="G2667" s="28"/>
      <c r="H2667" s="31"/>
    </row>
    <row r="2668" spans="2:8">
      <c r="B2668" s="27"/>
      <c r="C2668" s="27"/>
      <c r="D2668" s="27"/>
      <c r="E2668" s="27"/>
      <c r="F2668" s="26"/>
      <c r="G2668" s="28"/>
      <c r="H2668" s="31"/>
    </row>
    <row r="2669" spans="2:8">
      <c r="B2669" s="27"/>
      <c r="C2669" s="27"/>
      <c r="D2669" s="27"/>
      <c r="E2669" s="27"/>
      <c r="F2669" s="26"/>
      <c r="G2669" s="28"/>
      <c r="H2669" s="31"/>
    </row>
    <row r="2670" spans="2:8">
      <c r="B2670" s="27"/>
      <c r="C2670" s="27"/>
      <c r="D2670" s="27"/>
      <c r="E2670" s="27"/>
      <c r="F2670" s="26"/>
      <c r="G2670" s="28"/>
      <c r="H2670" s="31"/>
    </row>
    <row r="2671" spans="2:8">
      <c r="B2671" s="27"/>
      <c r="C2671" s="27"/>
      <c r="D2671" s="27"/>
      <c r="E2671" s="27"/>
      <c r="F2671" s="26"/>
      <c r="G2671" s="28"/>
      <c r="H2671" s="31"/>
    </row>
    <row r="2672" spans="2:8">
      <c r="B2672" s="27"/>
      <c r="C2672" s="27"/>
      <c r="D2672" s="27"/>
      <c r="E2672" s="27"/>
      <c r="F2672" s="26"/>
      <c r="G2672" s="28"/>
      <c r="H2672" s="31"/>
    </row>
    <row r="2673" spans="2:8">
      <c r="B2673" s="27"/>
      <c r="C2673" s="27"/>
      <c r="D2673" s="27"/>
      <c r="E2673" s="27"/>
      <c r="F2673" s="26"/>
      <c r="G2673" s="28"/>
      <c r="H2673" s="31"/>
    </row>
    <row r="2674" spans="2:8">
      <c r="B2674" s="27"/>
      <c r="C2674" s="27"/>
      <c r="D2674" s="27"/>
      <c r="E2674" s="27"/>
      <c r="F2674" s="26"/>
      <c r="G2674" s="28"/>
      <c r="H2674" s="31"/>
    </row>
    <row r="2675" spans="2:8">
      <c r="B2675" s="27"/>
      <c r="C2675" s="27"/>
      <c r="D2675" s="27"/>
      <c r="E2675" s="27"/>
      <c r="F2675" s="26"/>
      <c r="G2675" s="28"/>
      <c r="H2675" s="31"/>
    </row>
    <row r="2676" spans="2:8">
      <c r="B2676" s="27"/>
      <c r="C2676" s="27"/>
      <c r="D2676" s="27"/>
      <c r="E2676" s="27"/>
      <c r="F2676" s="26"/>
      <c r="G2676" s="28"/>
      <c r="H2676" s="31"/>
    </row>
    <row r="2677" spans="2:8">
      <c r="B2677" s="27"/>
      <c r="C2677" s="27"/>
      <c r="D2677" s="27"/>
      <c r="E2677" s="27"/>
      <c r="F2677" s="26"/>
      <c r="G2677" s="28"/>
      <c r="H2677" s="31"/>
    </row>
    <row r="2678" spans="2:8">
      <c r="B2678" s="27"/>
      <c r="C2678" s="27"/>
      <c r="D2678" s="27"/>
      <c r="E2678" s="27"/>
      <c r="F2678" s="26"/>
      <c r="G2678" s="28"/>
      <c r="H2678" s="31"/>
    </row>
    <row r="2679" spans="2:8">
      <c r="B2679" s="27"/>
      <c r="C2679" s="27"/>
      <c r="D2679" s="27"/>
      <c r="E2679" s="27"/>
      <c r="F2679" s="26"/>
      <c r="G2679" s="28"/>
      <c r="H2679" s="31"/>
    </row>
    <row r="2680" spans="2:8">
      <c r="B2680" s="27"/>
      <c r="C2680" s="27"/>
      <c r="D2680" s="27"/>
      <c r="E2680" s="27"/>
      <c r="F2680" s="26"/>
      <c r="G2680" s="28"/>
      <c r="H2680" s="31"/>
    </row>
    <row r="2681" spans="2:8">
      <c r="B2681" s="27"/>
      <c r="C2681" s="27"/>
      <c r="D2681" s="27"/>
      <c r="E2681" s="27"/>
      <c r="F2681" s="26"/>
      <c r="G2681" s="28"/>
      <c r="H2681" s="31"/>
    </row>
    <row r="2682" spans="2:8">
      <c r="B2682" s="27"/>
      <c r="C2682" s="27"/>
      <c r="D2682" s="27"/>
      <c r="E2682" s="27"/>
      <c r="F2682" s="26"/>
      <c r="G2682" s="28"/>
      <c r="H2682" s="31"/>
    </row>
    <row r="2683" spans="2:8">
      <c r="B2683" s="27"/>
      <c r="C2683" s="27"/>
      <c r="D2683" s="27"/>
      <c r="E2683" s="27"/>
      <c r="F2683" s="26"/>
      <c r="G2683" s="28"/>
      <c r="H2683" s="31"/>
    </row>
    <row r="2684" spans="2:8">
      <c r="B2684" s="27"/>
      <c r="C2684" s="27"/>
      <c r="D2684" s="27"/>
      <c r="E2684" s="27"/>
      <c r="F2684" s="26"/>
      <c r="G2684" s="28"/>
      <c r="H2684" s="31"/>
    </row>
    <row r="2685" spans="2:8">
      <c r="B2685" s="27"/>
      <c r="C2685" s="27"/>
      <c r="D2685" s="27"/>
      <c r="E2685" s="27"/>
      <c r="F2685" s="26"/>
      <c r="G2685" s="28"/>
      <c r="H2685" s="31"/>
    </row>
    <row r="2686" spans="2:8">
      <c r="B2686" s="27"/>
      <c r="C2686" s="27"/>
      <c r="D2686" s="27"/>
      <c r="E2686" s="27"/>
      <c r="F2686" s="26"/>
      <c r="G2686" s="28"/>
      <c r="H2686" s="31"/>
    </row>
    <row r="2687" spans="2:8">
      <c r="B2687" s="27"/>
      <c r="C2687" s="27"/>
      <c r="D2687" s="27"/>
      <c r="E2687" s="27"/>
      <c r="F2687" s="26"/>
      <c r="G2687" s="28"/>
      <c r="H2687" s="31"/>
    </row>
    <row r="2688" spans="2:8">
      <c r="B2688" s="27"/>
      <c r="C2688" s="27"/>
      <c r="D2688" s="27"/>
      <c r="E2688" s="27"/>
      <c r="F2688" s="26"/>
      <c r="G2688" s="28"/>
      <c r="H2688" s="31"/>
    </row>
    <row r="2689" spans="2:8">
      <c r="B2689" s="27"/>
      <c r="C2689" s="27"/>
      <c r="D2689" s="27"/>
      <c r="E2689" s="27"/>
      <c r="F2689" s="26"/>
      <c r="G2689" s="28"/>
      <c r="H2689" s="31"/>
    </row>
    <row r="2690" spans="2:8">
      <c r="B2690" s="27"/>
      <c r="C2690" s="27"/>
      <c r="D2690" s="27"/>
      <c r="E2690" s="27"/>
      <c r="F2690" s="26"/>
      <c r="G2690" s="28"/>
      <c r="H2690" s="31"/>
    </row>
    <row r="2691" spans="2:8">
      <c r="B2691" s="27"/>
      <c r="C2691" s="27"/>
      <c r="D2691" s="27"/>
      <c r="E2691" s="27"/>
      <c r="F2691" s="26"/>
      <c r="G2691" s="28"/>
      <c r="H2691" s="31"/>
    </row>
    <row r="2692" spans="2:8">
      <c r="B2692" s="27"/>
      <c r="C2692" s="27"/>
      <c r="D2692" s="27"/>
      <c r="E2692" s="27"/>
      <c r="F2692" s="26"/>
      <c r="G2692" s="28"/>
      <c r="H2692" s="31"/>
    </row>
    <row r="2693" spans="2:8">
      <c r="B2693" s="27"/>
      <c r="C2693" s="27"/>
      <c r="D2693" s="27"/>
      <c r="E2693" s="27"/>
      <c r="F2693" s="26"/>
      <c r="G2693" s="28"/>
      <c r="H2693" s="31"/>
    </row>
    <row r="2694" spans="2:8">
      <c r="B2694" s="27"/>
      <c r="C2694" s="27"/>
      <c r="D2694" s="27"/>
      <c r="E2694" s="27"/>
      <c r="F2694" s="26"/>
      <c r="G2694" s="28"/>
      <c r="H2694" s="31"/>
    </row>
    <row r="2695" spans="2:8">
      <c r="B2695" s="27"/>
      <c r="C2695" s="27"/>
      <c r="D2695" s="27"/>
      <c r="E2695" s="27"/>
      <c r="F2695" s="26"/>
      <c r="G2695" s="28"/>
      <c r="H2695" s="31"/>
    </row>
    <row r="2696" spans="2:8">
      <c r="B2696" s="27"/>
      <c r="C2696" s="27"/>
      <c r="D2696" s="27"/>
      <c r="E2696" s="27"/>
      <c r="F2696" s="26"/>
      <c r="G2696" s="28"/>
      <c r="H2696" s="31"/>
    </row>
    <row r="2697" spans="2:8">
      <c r="B2697" s="27"/>
      <c r="C2697" s="27"/>
      <c r="D2697" s="27"/>
      <c r="E2697" s="27"/>
      <c r="F2697" s="26"/>
      <c r="G2697" s="28"/>
      <c r="H2697" s="31"/>
    </row>
    <row r="2698" spans="2:8">
      <c r="B2698" s="27"/>
      <c r="C2698" s="27"/>
      <c r="D2698" s="27"/>
      <c r="E2698" s="27"/>
      <c r="F2698" s="26"/>
      <c r="G2698" s="28"/>
      <c r="H2698" s="31"/>
    </row>
    <row r="2699" spans="2:8">
      <c r="B2699" s="27"/>
      <c r="C2699" s="27"/>
      <c r="D2699" s="27"/>
      <c r="E2699" s="27"/>
      <c r="F2699" s="26"/>
      <c r="G2699" s="28"/>
      <c r="H2699" s="31"/>
    </row>
    <row r="2700" spans="2:8">
      <c r="B2700" s="27"/>
      <c r="C2700" s="27"/>
      <c r="D2700" s="27"/>
      <c r="E2700" s="27"/>
      <c r="F2700" s="26"/>
      <c r="G2700" s="28"/>
      <c r="H2700" s="31"/>
    </row>
    <row r="2701" spans="2:8">
      <c r="B2701" s="27"/>
      <c r="C2701" s="27"/>
      <c r="D2701" s="27"/>
      <c r="E2701" s="27"/>
      <c r="F2701" s="26"/>
      <c r="G2701" s="28"/>
      <c r="H2701" s="31"/>
    </row>
    <row r="2702" spans="2:8">
      <c r="B2702" s="27"/>
      <c r="C2702" s="27"/>
      <c r="D2702" s="27"/>
      <c r="E2702" s="27"/>
      <c r="F2702" s="26"/>
      <c r="G2702" s="28"/>
      <c r="H2702" s="31"/>
    </row>
    <row r="2703" spans="2:8">
      <c r="B2703" s="27"/>
      <c r="C2703" s="27"/>
      <c r="D2703" s="27"/>
      <c r="E2703" s="27"/>
      <c r="F2703" s="26"/>
      <c r="G2703" s="28"/>
      <c r="H2703" s="31"/>
    </row>
    <row r="2704" spans="2:8">
      <c r="B2704" s="27"/>
      <c r="C2704" s="27"/>
      <c r="D2704" s="27"/>
      <c r="E2704" s="27"/>
      <c r="F2704" s="26"/>
      <c r="G2704" s="28"/>
      <c r="H2704" s="31"/>
    </row>
    <row r="2705" spans="2:8">
      <c r="B2705" s="27"/>
      <c r="C2705" s="27"/>
      <c r="D2705" s="27"/>
      <c r="E2705" s="27"/>
      <c r="F2705" s="26"/>
      <c r="G2705" s="28"/>
      <c r="H2705" s="31"/>
    </row>
    <row r="2706" spans="2:8">
      <c r="B2706" s="27"/>
      <c r="C2706" s="27"/>
      <c r="D2706" s="27"/>
      <c r="E2706" s="27"/>
      <c r="F2706" s="26"/>
      <c r="G2706" s="28"/>
      <c r="H2706" s="31"/>
    </row>
    <row r="2707" spans="2:8">
      <c r="B2707" s="27"/>
      <c r="C2707" s="27"/>
      <c r="D2707" s="27"/>
      <c r="E2707" s="27"/>
      <c r="F2707" s="26"/>
      <c r="G2707" s="28"/>
      <c r="H2707" s="31"/>
    </row>
    <row r="2708" spans="2:8">
      <c r="B2708" s="27"/>
      <c r="C2708" s="27"/>
      <c r="D2708" s="27"/>
      <c r="E2708" s="27"/>
      <c r="F2708" s="26"/>
      <c r="G2708" s="28"/>
      <c r="H2708" s="31"/>
    </row>
    <row r="2709" spans="2:8">
      <c r="B2709" s="27"/>
      <c r="C2709" s="27"/>
      <c r="D2709" s="27"/>
      <c r="E2709" s="27"/>
      <c r="F2709" s="26"/>
      <c r="G2709" s="28"/>
      <c r="H2709" s="31"/>
    </row>
    <row r="2710" spans="2:8">
      <c r="B2710" s="27"/>
      <c r="C2710" s="27"/>
      <c r="D2710" s="27"/>
      <c r="E2710" s="27"/>
      <c r="F2710" s="26"/>
      <c r="G2710" s="28"/>
      <c r="H2710" s="31"/>
    </row>
    <row r="2711" spans="2:8">
      <c r="B2711" s="27"/>
      <c r="C2711" s="27"/>
      <c r="D2711" s="27"/>
      <c r="E2711" s="27"/>
      <c r="F2711" s="26"/>
      <c r="G2711" s="28"/>
      <c r="H2711" s="31"/>
    </row>
    <row r="2712" spans="2:8">
      <c r="B2712" s="27"/>
      <c r="C2712" s="27"/>
      <c r="D2712" s="27"/>
      <c r="E2712" s="27"/>
      <c r="F2712" s="26"/>
      <c r="G2712" s="28"/>
      <c r="H2712" s="31"/>
    </row>
    <row r="2713" spans="2:8">
      <c r="B2713" s="27"/>
      <c r="C2713" s="27"/>
      <c r="D2713" s="27"/>
      <c r="E2713" s="27"/>
      <c r="F2713" s="26"/>
      <c r="G2713" s="28"/>
      <c r="H2713" s="31"/>
    </row>
    <row r="2714" spans="2:8">
      <c r="B2714" s="27"/>
      <c r="C2714" s="27"/>
      <c r="D2714" s="27"/>
      <c r="E2714" s="27"/>
      <c r="F2714" s="26"/>
      <c r="G2714" s="28"/>
      <c r="H2714" s="31"/>
    </row>
    <row r="2715" spans="2:8">
      <c r="B2715" s="27"/>
      <c r="C2715" s="27"/>
      <c r="D2715" s="27"/>
      <c r="E2715" s="27"/>
      <c r="F2715" s="26"/>
      <c r="G2715" s="28"/>
      <c r="H2715" s="31"/>
    </row>
    <row r="2716" spans="2:8">
      <c r="B2716" s="27"/>
      <c r="C2716" s="27"/>
      <c r="D2716" s="27"/>
      <c r="E2716" s="27"/>
      <c r="F2716" s="26"/>
      <c r="G2716" s="28"/>
      <c r="H2716" s="31"/>
    </row>
    <row r="2717" spans="2:8">
      <c r="B2717" s="27"/>
      <c r="C2717" s="27"/>
      <c r="D2717" s="27"/>
      <c r="E2717" s="27"/>
      <c r="F2717" s="26"/>
      <c r="G2717" s="28"/>
      <c r="H2717" s="31"/>
    </row>
    <row r="2718" spans="2:8">
      <c r="B2718" s="27"/>
      <c r="C2718" s="27"/>
      <c r="D2718" s="27"/>
      <c r="E2718" s="27"/>
      <c r="F2718" s="26"/>
      <c r="G2718" s="28"/>
      <c r="H2718" s="31"/>
    </row>
    <row r="2719" spans="2:8">
      <c r="B2719" s="27"/>
      <c r="C2719" s="27"/>
      <c r="D2719" s="27"/>
      <c r="E2719" s="27"/>
      <c r="F2719" s="26"/>
      <c r="G2719" s="28"/>
      <c r="H2719" s="31"/>
    </row>
    <row r="2720" spans="2:8">
      <c r="B2720" s="27"/>
      <c r="C2720" s="27"/>
      <c r="D2720" s="27"/>
      <c r="E2720" s="27"/>
      <c r="F2720" s="26"/>
      <c r="G2720" s="28"/>
      <c r="H2720" s="31"/>
    </row>
    <row r="2721" spans="2:8">
      <c r="B2721" s="27"/>
      <c r="C2721" s="27"/>
      <c r="D2721" s="27"/>
      <c r="E2721" s="27"/>
      <c r="F2721" s="26"/>
      <c r="G2721" s="28"/>
      <c r="H2721" s="31"/>
    </row>
    <row r="2722" spans="2:8">
      <c r="B2722" s="27"/>
      <c r="C2722" s="27"/>
      <c r="D2722" s="27"/>
      <c r="E2722" s="27"/>
      <c r="F2722" s="26"/>
      <c r="G2722" s="28"/>
      <c r="H2722" s="31"/>
    </row>
    <row r="2723" spans="2:8">
      <c r="B2723" s="27"/>
      <c r="C2723" s="27"/>
      <c r="D2723" s="27"/>
      <c r="E2723" s="27"/>
      <c r="F2723" s="26"/>
      <c r="G2723" s="28"/>
      <c r="H2723" s="31"/>
    </row>
    <row r="2724" spans="2:8">
      <c r="B2724" s="27"/>
      <c r="C2724" s="27"/>
      <c r="D2724" s="27"/>
      <c r="E2724" s="27"/>
      <c r="F2724" s="26"/>
      <c r="G2724" s="28"/>
      <c r="H2724" s="31"/>
    </row>
    <row r="2725" spans="2:8">
      <c r="B2725" s="27"/>
      <c r="C2725" s="27"/>
      <c r="D2725" s="27"/>
      <c r="E2725" s="27"/>
      <c r="F2725" s="26"/>
      <c r="G2725" s="28"/>
      <c r="H2725" s="31"/>
    </row>
    <row r="2726" spans="2:8">
      <c r="B2726" s="27"/>
      <c r="C2726" s="27"/>
      <c r="D2726" s="27"/>
      <c r="E2726" s="27"/>
      <c r="F2726" s="26"/>
      <c r="G2726" s="28"/>
      <c r="H2726" s="31"/>
    </row>
    <row r="2727" spans="2:8">
      <c r="B2727" s="27"/>
      <c r="C2727" s="27"/>
      <c r="D2727" s="27"/>
      <c r="E2727" s="27"/>
      <c r="F2727" s="26"/>
      <c r="G2727" s="28"/>
      <c r="H2727" s="31"/>
    </row>
    <row r="2728" spans="2:8">
      <c r="B2728" s="27"/>
      <c r="C2728" s="27"/>
      <c r="D2728" s="27"/>
      <c r="E2728" s="27"/>
      <c r="F2728" s="26"/>
      <c r="G2728" s="28"/>
      <c r="H2728" s="31"/>
    </row>
    <row r="2729" spans="2:8">
      <c r="B2729" s="27"/>
      <c r="C2729" s="27"/>
      <c r="D2729" s="27"/>
      <c r="E2729" s="27"/>
      <c r="F2729" s="26"/>
      <c r="G2729" s="28"/>
      <c r="H2729" s="31"/>
    </row>
    <row r="2730" spans="2:8">
      <c r="B2730" s="27"/>
      <c r="C2730" s="27"/>
      <c r="D2730" s="27"/>
      <c r="E2730" s="27"/>
      <c r="F2730" s="26"/>
      <c r="G2730" s="28"/>
      <c r="H2730" s="31"/>
    </row>
    <row r="2731" spans="2:8">
      <c r="B2731" s="27"/>
      <c r="C2731" s="27"/>
      <c r="D2731" s="27"/>
      <c r="E2731" s="27"/>
      <c r="F2731" s="26"/>
      <c r="G2731" s="28"/>
      <c r="H2731" s="31"/>
    </row>
    <row r="2732" spans="2:8">
      <c r="B2732" s="27"/>
      <c r="C2732" s="27"/>
      <c r="D2732" s="27"/>
      <c r="E2732" s="27"/>
      <c r="F2732" s="26"/>
      <c r="G2732" s="28"/>
      <c r="H2732" s="31"/>
    </row>
    <row r="2733" spans="2:8">
      <c r="B2733" s="27"/>
      <c r="C2733" s="27"/>
      <c r="D2733" s="27"/>
      <c r="E2733" s="27"/>
      <c r="F2733" s="26"/>
      <c r="G2733" s="28"/>
      <c r="H2733" s="31"/>
    </row>
    <row r="2734" spans="2:8">
      <c r="B2734" s="27"/>
      <c r="C2734" s="27"/>
      <c r="D2734" s="27"/>
      <c r="E2734" s="27"/>
      <c r="F2734" s="26"/>
      <c r="G2734" s="28"/>
      <c r="H2734" s="31"/>
    </row>
    <row r="2735" spans="2:8">
      <c r="B2735" s="27"/>
      <c r="C2735" s="27"/>
      <c r="D2735" s="27"/>
      <c r="E2735" s="27"/>
      <c r="F2735" s="26"/>
      <c r="G2735" s="28"/>
      <c r="H2735" s="31"/>
    </row>
    <row r="2736" spans="2:8">
      <c r="B2736" s="27"/>
      <c r="C2736" s="27"/>
      <c r="D2736" s="27"/>
      <c r="E2736" s="27"/>
      <c r="F2736" s="26"/>
      <c r="G2736" s="28"/>
      <c r="H2736" s="31"/>
    </row>
    <row r="2737" spans="2:8">
      <c r="B2737" s="27"/>
      <c r="C2737" s="27"/>
      <c r="D2737" s="27"/>
      <c r="E2737" s="27"/>
      <c r="F2737" s="26"/>
      <c r="G2737" s="28"/>
      <c r="H2737" s="31"/>
    </row>
    <row r="2738" spans="2:8">
      <c r="B2738" s="27"/>
      <c r="C2738" s="27"/>
      <c r="D2738" s="27"/>
      <c r="E2738" s="27"/>
      <c r="F2738" s="26"/>
      <c r="G2738" s="28"/>
      <c r="H2738" s="31"/>
    </row>
    <row r="2739" spans="2:8">
      <c r="B2739" s="27"/>
      <c r="C2739" s="27"/>
      <c r="D2739" s="27"/>
      <c r="E2739" s="27"/>
      <c r="F2739" s="26"/>
      <c r="G2739" s="28"/>
      <c r="H2739" s="31"/>
    </row>
    <row r="2740" spans="2:8">
      <c r="B2740" s="27"/>
      <c r="C2740" s="27"/>
      <c r="D2740" s="27"/>
      <c r="E2740" s="27"/>
      <c r="F2740" s="26"/>
      <c r="G2740" s="28"/>
      <c r="H2740" s="31"/>
    </row>
    <row r="2741" spans="2:8">
      <c r="B2741" s="27"/>
      <c r="C2741" s="27"/>
      <c r="D2741" s="27"/>
      <c r="E2741" s="27"/>
      <c r="F2741" s="26"/>
      <c r="G2741" s="28"/>
      <c r="H2741" s="31"/>
    </row>
    <row r="2742" spans="2:8">
      <c r="B2742" s="27"/>
      <c r="C2742" s="27"/>
      <c r="D2742" s="27"/>
      <c r="E2742" s="27"/>
      <c r="F2742" s="26"/>
      <c r="G2742" s="28"/>
      <c r="H2742" s="31"/>
    </row>
    <row r="2743" spans="2:8">
      <c r="B2743" s="27"/>
      <c r="C2743" s="27"/>
      <c r="D2743" s="27"/>
      <c r="E2743" s="27"/>
      <c r="F2743" s="26"/>
      <c r="G2743" s="28"/>
      <c r="H2743" s="31"/>
    </row>
    <row r="2744" spans="2:8">
      <c r="B2744" s="27"/>
      <c r="C2744" s="27"/>
      <c r="D2744" s="27"/>
      <c r="E2744" s="27"/>
      <c r="F2744" s="26"/>
      <c r="G2744" s="28"/>
      <c r="H2744" s="31"/>
    </row>
    <row r="2745" spans="2:8">
      <c r="B2745" s="27"/>
      <c r="C2745" s="27"/>
      <c r="D2745" s="27"/>
      <c r="E2745" s="27"/>
      <c r="F2745" s="26"/>
      <c r="G2745" s="28"/>
      <c r="H2745" s="31"/>
    </row>
    <row r="2746" spans="2:8">
      <c r="B2746" s="27"/>
      <c r="C2746" s="27"/>
      <c r="D2746" s="27"/>
      <c r="E2746" s="27"/>
      <c r="F2746" s="26"/>
      <c r="G2746" s="28"/>
      <c r="H2746" s="31"/>
    </row>
    <row r="2747" spans="2:8">
      <c r="B2747" s="27"/>
      <c r="C2747" s="27"/>
      <c r="D2747" s="27"/>
      <c r="E2747" s="27"/>
      <c r="F2747" s="26"/>
      <c r="G2747" s="28"/>
      <c r="H2747" s="31"/>
    </row>
    <row r="2748" spans="2:8">
      <c r="B2748" s="27"/>
      <c r="C2748" s="27"/>
      <c r="D2748" s="27"/>
      <c r="E2748" s="27"/>
      <c r="F2748" s="26"/>
      <c r="G2748" s="28"/>
      <c r="H2748" s="31"/>
    </row>
    <row r="2749" spans="2:8">
      <c r="B2749" s="27"/>
      <c r="C2749" s="27"/>
      <c r="D2749" s="27"/>
      <c r="E2749" s="27"/>
      <c r="F2749" s="26"/>
      <c r="G2749" s="28"/>
      <c r="H2749" s="31"/>
    </row>
    <row r="2750" spans="2:8">
      <c r="B2750" s="27"/>
      <c r="C2750" s="27"/>
      <c r="D2750" s="27"/>
      <c r="E2750" s="27"/>
      <c r="F2750" s="26"/>
      <c r="G2750" s="28"/>
      <c r="H2750" s="31"/>
    </row>
    <row r="2751" spans="2:8">
      <c r="B2751" s="27"/>
      <c r="C2751" s="27"/>
      <c r="D2751" s="27"/>
      <c r="E2751" s="27"/>
      <c r="F2751" s="26"/>
      <c r="G2751" s="28"/>
      <c r="H2751" s="31"/>
    </row>
    <row r="2752" spans="2:8">
      <c r="B2752" s="27"/>
      <c r="C2752" s="27"/>
      <c r="D2752" s="27"/>
      <c r="E2752" s="27"/>
      <c r="F2752" s="26"/>
      <c r="G2752" s="28"/>
      <c r="H2752" s="31"/>
    </row>
    <row r="2753" spans="2:8">
      <c r="B2753" s="27"/>
      <c r="C2753" s="27"/>
      <c r="D2753" s="27"/>
      <c r="E2753" s="27"/>
      <c r="F2753" s="26"/>
      <c r="G2753" s="28"/>
      <c r="H2753" s="31"/>
    </row>
    <row r="2754" spans="2:8">
      <c r="B2754" s="27"/>
      <c r="C2754" s="27"/>
      <c r="D2754" s="27"/>
      <c r="E2754" s="27"/>
      <c r="F2754" s="26"/>
      <c r="G2754" s="28"/>
      <c r="H2754" s="31"/>
    </row>
    <row r="2755" spans="2:8">
      <c r="B2755" s="27"/>
      <c r="C2755" s="27"/>
      <c r="D2755" s="27"/>
      <c r="E2755" s="27"/>
      <c r="F2755" s="26"/>
      <c r="G2755" s="28"/>
      <c r="H2755" s="31"/>
    </row>
    <row r="2756" spans="2:8">
      <c r="B2756" s="27"/>
      <c r="C2756" s="27"/>
      <c r="D2756" s="27"/>
      <c r="E2756" s="27"/>
      <c r="F2756" s="26"/>
      <c r="G2756" s="28"/>
      <c r="H2756" s="31"/>
    </row>
    <row r="2757" spans="2:8">
      <c r="B2757" s="27"/>
      <c r="C2757" s="27"/>
      <c r="D2757" s="27"/>
      <c r="E2757" s="27"/>
      <c r="F2757" s="26"/>
      <c r="G2757" s="28"/>
      <c r="H2757" s="31"/>
    </row>
    <row r="2758" spans="2:8">
      <c r="B2758" s="27"/>
      <c r="C2758" s="27"/>
      <c r="D2758" s="27"/>
      <c r="E2758" s="27"/>
      <c r="F2758" s="26"/>
      <c r="G2758" s="28"/>
      <c r="H2758" s="31"/>
    </row>
    <row r="2759" spans="2:8">
      <c r="B2759" s="27"/>
      <c r="C2759" s="27"/>
      <c r="D2759" s="27"/>
      <c r="E2759" s="27"/>
      <c r="F2759" s="26"/>
      <c r="G2759" s="28"/>
      <c r="H2759" s="31"/>
    </row>
    <row r="2760" spans="2:8">
      <c r="B2760" s="27"/>
      <c r="C2760" s="27"/>
      <c r="D2760" s="27"/>
      <c r="E2760" s="27"/>
      <c r="F2760" s="26"/>
      <c r="G2760" s="28"/>
      <c r="H2760" s="31"/>
    </row>
    <row r="2761" spans="2:8">
      <c r="B2761" s="27"/>
      <c r="C2761" s="27"/>
      <c r="D2761" s="27"/>
      <c r="E2761" s="27"/>
      <c r="F2761" s="26"/>
      <c r="G2761" s="28"/>
      <c r="H2761" s="31"/>
    </row>
    <row r="2762" spans="2:8">
      <c r="B2762" s="27"/>
      <c r="C2762" s="27"/>
      <c r="D2762" s="27"/>
      <c r="E2762" s="27"/>
      <c r="F2762" s="26"/>
      <c r="G2762" s="28"/>
      <c r="H2762" s="31"/>
    </row>
    <row r="2763" spans="2:8">
      <c r="B2763" s="27"/>
      <c r="C2763" s="27"/>
      <c r="D2763" s="27"/>
      <c r="E2763" s="27"/>
      <c r="F2763" s="26"/>
      <c r="G2763" s="28"/>
      <c r="H2763" s="31"/>
    </row>
    <row r="2764" spans="2:8">
      <c r="B2764" s="27"/>
      <c r="C2764" s="27"/>
      <c r="D2764" s="27"/>
      <c r="E2764" s="27"/>
      <c r="F2764" s="26"/>
      <c r="G2764" s="28"/>
      <c r="H2764" s="31"/>
    </row>
    <row r="2765" spans="2:8">
      <c r="B2765" s="27"/>
      <c r="C2765" s="27"/>
      <c r="D2765" s="27"/>
      <c r="E2765" s="27"/>
      <c r="F2765" s="26"/>
      <c r="G2765" s="28"/>
      <c r="H2765" s="31"/>
    </row>
    <row r="2766" spans="2:8">
      <c r="B2766" s="27"/>
      <c r="C2766" s="27"/>
      <c r="D2766" s="27"/>
      <c r="E2766" s="27"/>
      <c r="F2766" s="26"/>
      <c r="G2766" s="28"/>
      <c r="H2766" s="31"/>
    </row>
    <row r="2767" spans="2:8">
      <c r="B2767" s="27"/>
      <c r="C2767" s="27"/>
      <c r="D2767" s="27"/>
      <c r="E2767" s="27"/>
      <c r="F2767" s="26"/>
      <c r="G2767" s="28"/>
      <c r="H2767" s="31"/>
    </row>
    <row r="2768" spans="2:8">
      <c r="B2768" s="27"/>
      <c r="C2768" s="27"/>
      <c r="D2768" s="27"/>
      <c r="E2768" s="27"/>
      <c r="F2768" s="26"/>
      <c r="G2768" s="28"/>
      <c r="H2768" s="31"/>
    </row>
    <row r="2769" spans="2:8">
      <c r="B2769" s="27"/>
      <c r="C2769" s="27"/>
      <c r="D2769" s="27"/>
      <c r="E2769" s="27"/>
      <c r="F2769" s="26"/>
      <c r="G2769" s="28"/>
      <c r="H2769" s="31"/>
    </row>
    <row r="2770" spans="2:8">
      <c r="B2770" s="27"/>
      <c r="C2770" s="27"/>
      <c r="D2770" s="27"/>
      <c r="E2770" s="27"/>
      <c r="F2770" s="26"/>
      <c r="G2770" s="28"/>
      <c r="H2770" s="31"/>
    </row>
    <row r="2771" spans="2:8">
      <c r="B2771" s="27"/>
      <c r="C2771" s="27"/>
      <c r="D2771" s="27"/>
      <c r="E2771" s="27"/>
      <c r="F2771" s="26"/>
      <c r="G2771" s="28"/>
      <c r="H2771" s="31"/>
    </row>
    <row r="2772" spans="2:8">
      <c r="B2772" s="27"/>
      <c r="C2772" s="27"/>
      <c r="D2772" s="27"/>
      <c r="E2772" s="27"/>
      <c r="F2772" s="26"/>
      <c r="G2772" s="28"/>
      <c r="H2772" s="31"/>
    </row>
    <row r="2773" spans="2:8">
      <c r="B2773" s="27"/>
      <c r="C2773" s="27"/>
      <c r="D2773" s="27"/>
      <c r="E2773" s="27"/>
      <c r="F2773" s="26"/>
      <c r="G2773" s="28"/>
      <c r="H2773" s="31"/>
    </row>
    <row r="2774" spans="2:8">
      <c r="B2774" s="27"/>
      <c r="C2774" s="27"/>
      <c r="D2774" s="27"/>
      <c r="E2774" s="27"/>
      <c r="F2774" s="26"/>
      <c r="G2774" s="28"/>
      <c r="H2774" s="31"/>
    </row>
    <row r="2775" spans="2:8">
      <c r="B2775" s="27"/>
      <c r="C2775" s="27"/>
      <c r="D2775" s="27"/>
      <c r="E2775" s="27"/>
      <c r="F2775" s="26"/>
      <c r="G2775" s="28"/>
      <c r="H2775" s="31"/>
    </row>
    <row r="2776" spans="2:8">
      <c r="B2776" s="27"/>
      <c r="C2776" s="27"/>
      <c r="D2776" s="27"/>
      <c r="E2776" s="27"/>
      <c r="F2776" s="26"/>
      <c r="G2776" s="28"/>
      <c r="H2776" s="31"/>
    </row>
    <row r="2777" spans="2:8">
      <c r="B2777" s="27"/>
      <c r="C2777" s="27"/>
      <c r="D2777" s="27"/>
      <c r="E2777" s="27"/>
      <c r="F2777" s="26"/>
      <c r="G2777" s="28"/>
      <c r="H2777" s="31"/>
    </row>
    <row r="2778" spans="2:8">
      <c r="B2778" s="27"/>
      <c r="C2778" s="27"/>
      <c r="D2778" s="27"/>
      <c r="E2778" s="27"/>
      <c r="F2778" s="26"/>
      <c r="G2778" s="28"/>
      <c r="H2778" s="31"/>
    </row>
    <row r="2779" spans="2:8">
      <c r="B2779" s="27"/>
      <c r="C2779" s="27"/>
      <c r="D2779" s="27"/>
      <c r="E2779" s="27"/>
      <c r="F2779" s="26"/>
      <c r="G2779" s="28"/>
      <c r="H2779" s="31"/>
    </row>
    <row r="2780" spans="2:8">
      <c r="B2780" s="27"/>
      <c r="C2780" s="27"/>
      <c r="D2780" s="27"/>
      <c r="E2780" s="27"/>
      <c r="F2780" s="26"/>
      <c r="G2780" s="28"/>
      <c r="H2780" s="31"/>
    </row>
    <row r="2781" spans="2:8">
      <c r="B2781" s="27"/>
      <c r="C2781" s="27"/>
      <c r="D2781" s="27"/>
      <c r="E2781" s="27"/>
      <c r="F2781" s="26"/>
      <c r="G2781" s="28"/>
      <c r="H2781" s="31"/>
    </row>
    <row r="2782" spans="2:8">
      <c r="B2782" s="27"/>
      <c r="C2782" s="27"/>
      <c r="D2782" s="27"/>
      <c r="E2782" s="27"/>
      <c r="F2782" s="26"/>
      <c r="G2782" s="28"/>
      <c r="H2782" s="31"/>
    </row>
    <row r="2783" spans="2:8">
      <c r="B2783" s="27"/>
      <c r="C2783" s="27"/>
      <c r="D2783" s="27"/>
      <c r="E2783" s="27"/>
      <c r="F2783" s="26"/>
      <c r="G2783" s="28"/>
      <c r="H2783" s="31"/>
    </row>
    <row r="2784" spans="2:8">
      <c r="B2784" s="27"/>
      <c r="C2784" s="27"/>
      <c r="D2784" s="27"/>
      <c r="E2784" s="27"/>
      <c r="F2784" s="26"/>
      <c r="G2784" s="28"/>
      <c r="H2784" s="31"/>
    </row>
    <row r="2785" spans="2:8">
      <c r="B2785" s="27"/>
      <c r="C2785" s="27"/>
      <c r="D2785" s="27"/>
      <c r="E2785" s="27"/>
      <c r="F2785" s="26"/>
      <c r="G2785" s="28"/>
      <c r="H2785" s="31"/>
    </row>
    <row r="2786" spans="2:8">
      <c r="B2786" s="27"/>
      <c r="C2786" s="27"/>
      <c r="D2786" s="27"/>
      <c r="E2786" s="27"/>
      <c r="F2786" s="26"/>
      <c r="G2786" s="28"/>
      <c r="H2786" s="31"/>
    </row>
    <row r="2787" spans="2:8">
      <c r="B2787" s="27"/>
      <c r="C2787" s="27"/>
      <c r="D2787" s="27"/>
      <c r="E2787" s="27"/>
      <c r="F2787" s="26"/>
      <c r="G2787" s="28"/>
      <c r="H2787" s="31"/>
    </row>
    <row r="2788" spans="2:8">
      <c r="B2788" s="27"/>
      <c r="C2788" s="27"/>
      <c r="D2788" s="27"/>
      <c r="E2788" s="27"/>
      <c r="F2788" s="26"/>
      <c r="G2788" s="28"/>
      <c r="H2788" s="31"/>
    </row>
    <row r="2789" spans="2:8">
      <c r="B2789" s="27"/>
      <c r="C2789" s="27"/>
      <c r="D2789" s="27"/>
      <c r="E2789" s="27"/>
      <c r="F2789" s="26"/>
      <c r="G2789" s="28"/>
      <c r="H2789" s="31"/>
    </row>
    <row r="2790" spans="2:8">
      <c r="B2790" s="27"/>
      <c r="C2790" s="27"/>
      <c r="D2790" s="27"/>
      <c r="E2790" s="27"/>
      <c r="F2790" s="26"/>
      <c r="G2790" s="28"/>
      <c r="H2790" s="31"/>
    </row>
    <row r="2791" spans="2:8">
      <c r="B2791" s="27"/>
      <c r="C2791" s="27"/>
      <c r="D2791" s="27"/>
      <c r="E2791" s="27"/>
      <c r="F2791" s="26"/>
      <c r="G2791" s="28"/>
      <c r="H2791" s="31"/>
    </row>
    <row r="2792" spans="2:8">
      <c r="B2792" s="27"/>
      <c r="C2792" s="27"/>
      <c r="D2792" s="27"/>
      <c r="E2792" s="27"/>
      <c r="F2792" s="26"/>
      <c r="G2792" s="28"/>
      <c r="H2792" s="31"/>
    </row>
    <row r="2793" spans="2:8">
      <c r="B2793" s="27"/>
      <c r="C2793" s="27"/>
      <c r="D2793" s="27"/>
      <c r="E2793" s="27"/>
      <c r="F2793" s="26"/>
      <c r="G2793" s="28"/>
      <c r="H2793" s="31"/>
    </row>
    <row r="2794" spans="2:8">
      <c r="B2794" s="27"/>
      <c r="C2794" s="27"/>
      <c r="D2794" s="27"/>
      <c r="E2794" s="27"/>
      <c r="F2794" s="26"/>
      <c r="G2794" s="28"/>
      <c r="H2794" s="31"/>
    </row>
    <row r="2795" spans="2:8">
      <c r="B2795" s="27"/>
      <c r="C2795" s="27"/>
      <c r="D2795" s="27"/>
      <c r="E2795" s="27"/>
      <c r="F2795" s="26"/>
      <c r="G2795" s="28"/>
      <c r="H2795" s="31"/>
    </row>
    <row r="2796" spans="2:8">
      <c r="B2796" s="27"/>
      <c r="C2796" s="27"/>
      <c r="D2796" s="27"/>
      <c r="E2796" s="27"/>
      <c r="F2796" s="26"/>
      <c r="G2796" s="28"/>
      <c r="H2796" s="31"/>
    </row>
    <row r="2797" spans="2:8">
      <c r="B2797" s="27"/>
      <c r="C2797" s="27"/>
      <c r="D2797" s="27"/>
      <c r="E2797" s="27"/>
      <c r="F2797" s="26"/>
      <c r="G2797" s="28"/>
      <c r="H2797" s="31"/>
    </row>
    <row r="2798" spans="2:8">
      <c r="B2798" s="27"/>
      <c r="C2798" s="27"/>
      <c r="D2798" s="27"/>
      <c r="E2798" s="27"/>
      <c r="F2798" s="26"/>
      <c r="G2798" s="28"/>
      <c r="H2798" s="31"/>
    </row>
    <row r="2799" spans="2:8">
      <c r="B2799" s="27"/>
      <c r="C2799" s="27"/>
      <c r="D2799" s="27"/>
      <c r="E2799" s="27"/>
      <c r="F2799" s="26"/>
      <c r="G2799" s="28"/>
      <c r="H2799" s="31"/>
    </row>
    <row r="2800" spans="2:8">
      <c r="B2800" s="27"/>
      <c r="C2800" s="27"/>
      <c r="D2800" s="27"/>
      <c r="E2800" s="27"/>
      <c r="F2800" s="26"/>
      <c r="G2800" s="28"/>
      <c r="H2800" s="31"/>
    </row>
    <row r="2801" spans="2:8">
      <c r="B2801" s="27"/>
      <c r="C2801" s="27"/>
      <c r="D2801" s="27"/>
      <c r="E2801" s="27"/>
      <c r="F2801" s="26"/>
      <c r="G2801" s="28"/>
      <c r="H2801" s="31"/>
    </row>
    <row r="2802" spans="2:8">
      <c r="B2802" s="27"/>
      <c r="C2802" s="27"/>
      <c r="D2802" s="27"/>
      <c r="E2802" s="27"/>
      <c r="F2802" s="26"/>
      <c r="G2802" s="28"/>
      <c r="H2802" s="31"/>
    </row>
    <row r="2803" spans="2:8">
      <c r="B2803" s="27"/>
      <c r="C2803" s="27"/>
      <c r="D2803" s="27"/>
      <c r="E2803" s="27"/>
      <c r="F2803" s="26"/>
      <c r="G2803" s="28"/>
      <c r="H2803" s="31"/>
    </row>
    <row r="2804" spans="2:8">
      <c r="B2804" s="27"/>
      <c r="C2804" s="27"/>
      <c r="D2804" s="27"/>
      <c r="E2804" s="27"/>
      <c r="F2804" s="26"/>
      <c r="G2804" s="28"/>
      <c r="H2804" s="31"/>
    </row>
    <row r="2805" spans="2:8">
      <c r="B2805" s="27"/>
      <c r="C2805" s="27"/>
      <c r="D2805" s="27"/>
      <c r="E2805" s="27"/>
      <c r="F2805" s="26"/>
      <c r="G2805" s="28"/>
      <c r="H2805" s="31"/>
    </row>
    <row r="2806" spans="2:8">
      <c r="B2806" s="27"/>
      <c r="C2806" s="27"/>
      <c r="D2806" s="27"/>
      <c r="E2806" s="27"/>
      <c r="F2806" s="26"/>
      <c r="G2806" s="28"/>
      <c r="H2806" s="31"/>
    </row>
    <row r="2807" spans="2:8">
      <c r="B2807" s="27"/>
      <c r="C2807" s="27"/>
      <c r="D2807" s="27"/>
      <c r="E2807" s="27"/>
      <c r="F2807" s="26"/>
      <c r="G2807" s="28"/>
      <c r="H2807" s="31"/>
    </row>
    <row r="2808" spans="2:8">
      <c r="B2808" s="27"/>
      <c r="C2808" s="27"/>
      <c r="D2808" s="27"/>
      <c r="E2808" s="27"/>
      <c r="F2808" s="26"/>
      <c r="G2808" s="28"/>
      <c r="H2808" s="31"/>
    </row>
    <row r="2809" spans="2:8">
      <c r="B2809" s="27"/>
      <c r="C2809" s="27"/>
      <c r="D2809" s="27"/>
      <c r="E2809" s="27"/>
      <c r="F2809" s="26"/>
      <c r="G2809" s="28"/>
      <c r="H2809" s="31"/>
    </row>
    <row r="2810" spans="2:8">
      <c r="B2810" s="27"/>
      <c r="C2810" s="27"/>
      <c r="D2810" s="27"/>
      <c r="E2810" s="27"/>
      <c r="F2810" s="26"/>
      <c r="G2810" s="28"/>
      <c r="H2810" s="31"/>
    </row>
    <row r="2811" spans="2:8">
      <c r="B2811" s="27"/>
      <c r="C2811" s="27"/>
      <c r="D2811" s="27"/>
      <c r="E2811" s="27"/>
      <c r="F2811" s="26"/>
      <c r="G2811" s="28"/>
      <c r="H2811" s="31"/>
    </row>
    <row r="2812" spans="2:8">
      <c r="B2812" s="27"/>
      <c r="C2812" s="27"/>
      <c r="D2812" s="27"/>
      <c r="E2812" s="27"/>
      <c r="F2812" s="26"/>
      <c r="G2812" s="28"/>
      <c r="H2812" s="31"/>
    </row>
    <row r="2813" spans="2:8">
      <c r="B2813" s="27"/>
      <c r="C2813" s="27"/>
      <c r="D2813" s="27"/>
      <c r="E2813" s="27"/>
      <c r="F2813" s="26"/>
      <c r="G2813" s="28"/>
      <c r="H2813" s="31"/>
    </row>
    <row r="2814" spans="2:8">
      <c r="B2814" s="27"/>
      <c r="C2814" s="27"/>
      <c r="D2814" s="27"/>
      <c r="E2814" s="27"/>
      <c r="F2814" s="26"/>
      <c r="G2814" s="28"/>
      <c r="H2814" s="31"/>
    </row>
    <row r="2815" spans="2:8">
      <c r="B2815" s="27"/>
      <c r="C2815" s="27"/>
      <c r="D2815" s="27"/>
      <c r="E2815" s="27"/>
      <c r="F2815" s="26"/>
      <c r="G2815" s="28"/>
      <c r="H2815" s="31"/>
    </row>
    <row r="2816" spans="2:8">
      <c r="B2816" s="27"/>
      <c r="C2816" s="27"/>
      <c r="D2816" s="27"/>
      <c r="E2816" s="27"/>
      <c r="F2816" s="26"/>
      <c r="G2816" s="28"/>
      <c r="H2816" s="31"/>
    </row>
    <row r="2817" spans="2:8">
      <c r="B2817" s="27"/>
      <c r="C2817" s="27"/>
      <c r="D2817" s="27"/>
      <c r="E2817" s="27"/>
      <c r="F2817" s="26"/>
      <c r="G2817" s="28"/>
      <c r="H2817" s="31"/>
    </row>
    <row r="2818" spans="2:8">
      <c r="B2818" s="27"/>
      <c r="C2818" s="27"/>
      <c r="D2818" s="27"/>
      <c r="E2818" s="27"/>
      <c r="F2818" s="26"/>
      <c r="G2818" s="28"/>
      <c r="H2818" s="31"/>
    </row>
    <row r="2819" spans="2:8">
      <c r="B2819" s="27"/>
      <c r="C2819" s="27"/>
      <c r="D2819" s="27"/>
      <c r="E2819" s="27"/>
      <c r="F2819" s="26"/>
      <c r="G2819" s="28"/>
      <c r="H2819" s="31"/>
    </row>
    <row r="2820" spans="2:8">
      <c r="B2820" s="27"/>
      <c r="C2820" s="27"/>
      <c r="D2820" s="27"/>
      <c r="E2820" s="27"/>
      <c r="F2820" s="26"/>
      <c r="G2820" s="28"/>
      <c r="H2820" s="31"/>
    </row>
    <row r="2821" spans="2:8">
      <c r="B2821" s="27"/>
      <c r="C2821" s="27"/>
      <c r="D2821" s="27"/>
      <c r="E2821" s="27"/>
      <c r="F2821" s="26"/>
      <c r="G2821" s="28"/>
      <c r="H2821" s="31"/>
    </row>
    <row r="2822" spans="2:8">
      <c r="B2822" s="27"/>
      <c r="C2822" s="27"/>
      <c r="D2822" s="27"/>
      <c r="E2822" s="27"/>
      <c r="F2822" s="26"/>
      <c r="G2822" s="28"/>
      <c r="H2822" s="31"/>
    </row>
    <row r="2823" spans="2:8">
      <c r="B2823" s="27"/>
      <c r="C2823" s="27"/>
      <c r="D2823" s="27"/>
      <c r="E2823" s="27"/>
      <c r="F2823" s="26"/>
      <c r="G2823" s="28"/>
      <c r="H2823" s="31"/>
    </row>
    <row r="2824" spans="2:8">
      <c r="B2824" s="27"/>
      <c r="C2824" s="27"/>
      <c r="D2824" s="27"/>
      <c r="E2824" s="27"/>
      <c r="F2824" s="26"/>
      <c r="G2824" s="28"/>
      <c r="H2824" s="31"/>
    </row>
    <row r="2825" spans="2:8">
      <c r="B2825" s="27"/>
      <c r="C2825" s="27"/>
      <c r="D2825" s="27"/>
      <c r="E2825" s="27"/>
      <c r="F2825" s="26"/>
      <c r="G2825" s="28"/>
      <c r="H2825" s="31"/>
    </row>
    <row r="2826" spans="2:8">
      <c r="B2826" s="27"/>
      <c r="C2826" s="27"/>
      <c r="D2826" s="27"/>
      <c r="E2826" s="27"/>
      <c r="F2826" s="26"/>
      <c r="G2826" s="28"/>
      <c r="H2826" s="31"/>
    </row>
    <row r="2827" spans="2:8">
      <c r="B2827" s="27"/>
      <c r="C2827" s="27"/>
      <c r="D2827" s="27"/>
      <c r="E2827" s="27"/>
      <c r="F2827" s="26"/>
      <c r="G2827" s="28"/>
      <c r="H2827" s="31"/>
    </row>
    <row r="2828" spans="2:8">
      <c r="B2828" s="27"/>
      <c r="C2828" s="27"/>
      <c r="D2828" s="27"/>
      <c r="E2828" s="27"/>
      <c r="F2828" s="26"/>
      <c r="G2828" s="28"/>
      <c r="H2828" s="31"/>
    </row>
    <row r="2829" spans="2:8">
      <c r="B2829" s="27"/>
      <c r="C2829" s="27"/>
      <c r="D2829" s="27"/>
      <c r="E2829" s="27"/>
      <c r="F2829" s="26"/>
      <c r="G2829" s="28"/>
      <c r="H2829" s="31"/>
    </row>
    <row r="2830" spans="2:8">
      <c r="B2830" s="27"/>
      <c r="C2830" s="27"/>
      <c r="D2830" s="27"/>
      <c r="E2830" s="27"/>
      <c r="F2830" s="26"/>
      <c r="G2830" s="28"/>
      <c r="H2830" s="31"/>
    </row>
    <row r="2831" spans="2:8">
      <c r="B2831" s="27"/>
      <c r="C2831" s="27"/>
      <c r="D2831" s="27"/>
      <c r="E2831" s="27"/>
      <c r="F2831" s="26"/>
      <c r="G2831" s="28"/>
      <c r="H2831" s="31"/>
    </row>
    <row r="2832" spans="2:8">
      <c r="B2832" s="27"/>
      <c r="C2832" s="27"/>
      <c r="D2832" s="27"/>
      <c r="E2832" s="27"/>
      <c r="F2832" s="26"/>
      <c r="G2832" s="28"/>
      <c r="H2832" s="31"/>
    </row>
    <row r="2833" spans="2:8">
      <c r="B2833" s="27"/>
      <c r="C2833" s="27"/>
      <c r="D2833" s="27"/>
      <c r="E2833" s="27"/>
      <c r="F2833" s="26"/>
      <c r="G2833" s="28"/>
      <c r="H2833" s="31"/>
    </row>
    <row r="2834" spans="2:8">
      <c r="B2834" s="27"/>
      <c r="C2834" s="27"/>
      <c r="D2834" s="27"/>
      <c r="E2834" s="27"/>
      <c r="F2834" s="26"/>
      <c r="G2834" s="28"/>
      <c r="H2834" s="31"/>
    </row>
    <row r="2835" spans="2:8">
      <c r="B2835" s="27"/>
      <c r="C2835" s="27"/>
      <c r="D2835" s="27"/>
      <c r="E2835" s="27"/>
      <c r="F2835" s="26"/>
      <c r="G2835" s="28"/>
      <c r="H2835" s="31"/>
    </row>
    <row r="2836" spans="2:8">
      <c r="B2836" s="27"/>
      <c r="C2836" s="27"/>
      <c r="D2836" s="27"/>
      <c r="E2836" s="27"/>
      <c r="F2836" s="26"/>
      <c r="G2836" s="28"/>
      <c r="H2836" s="31"/>
    </row>
    <row r="2837" spans="2:8">
      <c r="B2837" s="27"/>
      <c r="C2837" s="27"/>
      <c r="D2837" s="27"/>
      <c r="E2837" s="27"/>
      <c r="F2837" s="26"/>
      <c r="G2837" s="28"/>
      <c r="H2837" s="31"/>
    </row>
    <row r="2838" spans="2:8">
      <c r="B2838" s="27"/>
      <c r="C2838" s="27"/>
      <c r="D2838" s="27"/>
      <c r="E2838" s="27"/>
      <c r="F2838" s="26"/>
      <c r="G2838" s="28"/>
      <c r="H2838" s="31"/>
    </row>
    <row r="2839" spans="2:8">
      <c r="B2839" s="27"/>
      <c r="C2839" s="27"/>
      <c r="D2839" s="27"/>
      <c r="E2839" s="27"/>
      <c r="F2839" s="26"/>
      <c r="G2839" s="28"/>
      <c r="H2839" s="31"/>
    </row>
    <row r="2840" spans="2:8">
      <c r="B2840" s="27"/>
      <c r="C2840" s="27"/>
      <c r="D2840" s="27"/>
      <c r="E2840" s="27"/>
      <c r="F2840" s="26"/>
      <c r="G2840" s="28"/>
      <c r="H2840" s="31"/>
    </row>
    <row r="2841" spans="2:8">
      <c r="B2841" s="27"/>
      <c r="C2841" s="27"/>
      <c r="D2841" s="27"/>
      <c r="E2841" s="27"/>
      <c r="F2841" s="26"/>
      <c r="G2841" s="28"/>
      <c r="H2841" s="31"/>
    </row>
    <row r="2842" spans="2:8">
      <c r="B2842" s="27"/>
      <c r="C2842" s="27"/>
      <c r="D2842" s="27"/>
      <c r="E2842" s="27"/>
      <c r="F2842" s="26"/>
      <c r="G2842" s="28"/>
      <c r="H2842" s="31"/>
    </row>
    <row r="2843" spans="2:8">
      <c r="B2843" s="27"/>
      <c r="C2843" s="27"/>
      <c r="D2843" s="27"/>
      <c r="E2843" s="27"/>
      <c r="F2843" s="26"/>
      <c r="G2843" s="28"/>
      <c r="H2843" s="31"/>
    </row>
    <row r="2844" spans="2:8">
      <c r="B2844" s="27"/>
      <c r="C2844" s="27"/>
      <c r="D2844" s="27"/>
      <c r="E2844" s="27"/>
      <c r="F2844" s="26"/>
      <c r="G2844" s="28"/>
      <c r="H2844" s="31"/>
    </row>
    <row r="2845" spans="2:8">
      <c r="B2845" s="27"/>
      <c r="C2845" s="27"/>
      <c r="D2845" s="27"/>
      <c r="E2845" s="27"/>
      <c r="F2845" s="26"/>
      <c r="G2845" s="28"/>
      <c r="H2845" s="31"/>
    </row>
    <row r="2846" spans="2:8">
      <c r="B2846" s="27"/>
      <c r="C2846" s="27"/>
      <c r="D2846" s="27"/>
      <c r="E2846" s="27"/>
      <c r="F2846" s="26"/>
      <c r="G2846" s="28"/>
      <c r="H2846" s="31"/>
    </row>
    <row r="2847" spans="2:8">
      <c r="B2847" s="27"/>
      <c r="C2847" s="27"/>
      <c r="D2847" s="27"/>
      <c r="E2847" s="27"/>
      <c r="F2847" s="26"/>
      <c r="G2847" s="28"/>
      <c r="H2847" s="31"/>
    </row>
    <row r="2848" spans="2:8">
      <c r="B2848" s="27"/>
      <c r="C2848" s="27"/>
      <c r="D2848" s="27"/>
      <c r="E2848" s="27"/>
      <c r="F2848" s="26"/>
      <c r="G2848" s="28"/>
      <c r="H2848" s="31"/>
    </row>
    <row r="2849" spans="2:8">
      <c r="B2849" s="27"/>
      <c r="C2849" s="27"/>
      <c r="D2849" s="27"/>
      <c r="E2849" s="27"/>
      <c r="F2849" s="26"/>
      <c r="G2849" s="28"/>
      <c r="H2849" s="31"/>
    </row>
    <row r="2850" spans="2:8">
      <c r="B2850" s="27"/>
      <c r="C2850" s="27"/>
      <c r="D2850" s="27"/>
      <c r="E2850" s="27"/>
      <c r="F2850" s="26"/>
      <c r="G2850" s="28"/>
      <c r="H2850" s="31"/>
    </row>
    <row r="2851" spans="2:8">
      <c r="B2851" s="27"/>
      <c r="C2851" s="27"/>
      <c r="D2851" s="27"/>
      <c r="E2851" s="27"/>
      <c r="F2851" s="26"/>
      <c r="G2851" s="28"/>
      <c r="H2851" s="31"/>
    </row>
    <row r="2852" spans="2:8">
      <c r="B2852" s="27"/>
      <c r="C2852" s="27"/>
      <c r="D2852" s="27"/>
      <c r="E2852" s="27"/>
      <c r="F2852" s="26"/>
      <c r="G2852" s="28"/>
      <c r="H2852" s="31"/>
    </row>
    <row r="2853" spans="2:8">
      <c r="B2853" s="27"/>
      <c r="C2853" s="27"/>
      <c r="D2853" s="27"/>
      <c r="E2853" s="27"/>
      <c r="F2853" s="26"/>
      <c r="G2853" s="28"/>
      <c r="H2853" s="31"/>
    </row>
    <row r="2854" spans="2:8">
      <c r="B2854" s="27"/>
      <c r="C2854" s="27"/>
      <c r="D2854" s="27"/>
      <c r="E2854" s="27"/>
      <c r="F2854" s="26"/>
      <c r="G2854" s="28"/>
      <c r="H2854" s="31"/>
    </row>
    <row r="2855" spans="2:8">
      <c r="B2855" s="27"/>
      <c r="C2855" s="27"/>
      <c r="D2855" s="27"/>
      <c r="E2855" s="27"/>
      <c r="F2855" s="26"/>
      <c r="G2855" s="28"/>
      <c r="H2855" s="31"/>
    </row>
    <row r="2856" spans="2:8">
      <c r="B2856" s="27"/>
      <c r="C2856" s="27"/>
      <c r="D2856" s="27"/>
      <c r="E2856" s="27"/>
      <c r="F2856" s="26"/>
      <c r="G2856" s="28"/>
      <c r="H2856" s="31"/>
    </row>
    <row r="2857" spans="2:8">
      <c r="B2857" s="27"/>
      <c r="C2857" s="27"/>
      <c r="D2857" s="27"/>
      <c r="E2857" s="27"/>
      <c r="F2857" s="26"/>
      <c r="G2857" s="28"/>
      <c r="H2857" s="31"/>
    </row>
    <row r="2858" spans="2:8">
      <c r="B2858" s="27"/>
      <c r="C2858" s="27"/>
      <c r="D2858" s="27"/>
      <c r="E2858" s="27"/>
      <c r="F2858" s="26"/>
      <c r="G2858" s="28"/>
      <c r="H2858" s="31"/>
    </row>
    <row r="2859" spans="2:8">
      <c r="B2859" s="27"/>
      <c r="C2859" s="27"/>
      <c r="D2859" s="27"/>
      <c r="E2859" s="27"/>
      <c r="F2859" s="26"/>
      <c r="G2859" s="28"/>
      <c r="H2859" s="31"/>
    </row>
    <row r="2860" spans="2:8">
      <c r="B2860" s="27"/>
      <c r="C2860" s="27"/>
      <c r="D2860" s="27"/>
      <c r="E2860" s="27"/>
      <c r="F2860" s="26"/>
      <c r="G2860" s="28"/>
      <c r="H2860" s="31"/>
    </row>
    <row r="2861" spans="2:8">
      <c r="B2861" s="27"/>
      <c r="C2861" s="27"/>
      <c r="D2861" s="27"/>
      <c r="E2861" s="27"/>
      <c r="F2861" s="26"/>
      <c r="G2861" s="28"/>
      <c r="H2861" s="31"/>
    </row>
    <row r="2862" spans="2:8">
      <c r="B2862" s="27"/>
      <c r="C2862" s="27"/>
      <c r="D2862" s="27"/>
      <c r="E2862" s="27"/>
      <c r="F2862" s="26"/>
      <c r="G2862" s="28"/>
      <c r="H2862" s="31"/>
    </row>
    <row r="2863" spans="2:8">
      <c r="B2863" s="27"/>
      <c r="C2863" s="27"/>
      <c r="D2863" s="27"/>
      <c r="E2863" s="27"/>
      <c r="F2863" s="26"/>
      <c r="G2863" s="28"/>
      <c r="H2863" s="31"/>
    </row>
    <row r="2864" spans="2:8">
      <c r="B2864" s="27"/>
      <c r="C2864" s="27"/>
      <c r="D2864" s="27"/>
      <c r="E2864" s="27"/>
      <c r="F2864" s="26"/>
      <c r="G2864" s="28"/>
      <c r="H2864" s="31"/>
    </row>
    <row r="2865" spans="2:8">
      <c r="B2865" s="27"/>
      <c r="C2865" s="27"/>
      <c r="D2865" s="27"/>
      <c r="E2865" s="27"/>
      <c r="F2865" s="26"/>
      <c r="G2865" s="28"/>
      <c r="H2865" s="31"/>
    </row>
    <row r="2866" spans="2:8">
      <c r="B2866" s="27"/>
      <c r="C2866" s="27"/>
      <c r="D2866" s="27"/>
      <c r="E2866" s="27"/>
      <c r="F2866" s="26"/>
      <c r="G2866" s="28"/>
      <c r="H2866" s="31"/>
    </row>
    <row r="2867" spans="2:8">
      <c r="B2867" s="27"/>
      <c r="C2867" s="27"/>
      <c r="D2867" s="27"/>
      <c r="E2867" s="27"/>
      <c r="F2867" s="26"/>
      <c r="G2867" s="28"/>
      <c r="H2867" s="31"/>
    </row>
    <row r="2868" spans="2:8">
      <c r="B2868" s="27"/>
      <c r="C2868" s="27"/>
      <c r="D2868" s="27"/>
      <c r="E2868" s="27"/>
      <c r="F2868" s="26"/>
      <c r="G2868" s="28"/>
      <c r="H2868" s="31"/>
    </row>
    <row r="2869" spans="2:8">
      <c r="B2869" s="27"/>
      <c r="C2869" s="27"/>
      <c r="D2869" s="27"/>
      <c r="E2869" s="27"/>
      <c r="F2869" s="26"/>
      <c r="G2869" s="28"/>
      <c r="H2869" s="31"/>
    </row>
    <row r="2870" spans="2:8">
      <c r="B2870" s="27"/>
      <c r="C2870" s="27"/>
      <c r="D2870" s="27"/>
      <c r="E2870" s="27"/>
      <c r="F2870" s="26"/>
      <c r="G2870" s="28"/>
      <c r="H2870" s="31"/>
    </row>
    <row r="2871" spans="2:8">
      <c r="B2871" s="27"/>
      <c r="C2871" s="27"/>
      <c r="D2871" s="27"/>
      <c r="E2871" s="27"/>
      <c r="F2871" s="26"/>
      <c r="G2871" s="28"/>
      <c r="H2871" s="31"/>
    </row>
    <row r="2872" spans="2:8">
      <c r="B2872" s="27"/>
      <c r="C2872" s="27"/>
      <c r="D2872" s="27"/>
      <c r="E2872" s="27"/>
      <c r="F2872" s="26"/>
      <c r="G2872" s="28"/>
      <c r="H2872" s="31"/>
    </row>
    <row r="2873" spans="2:8">
      <c r="B2873" s="27"/>
      <c r="C2873" s="27"/>
      <c r="D2873" s="27"/>
      <c r="E2873" s="27"/>
      <c r="F2873" s="26"/>
      <c r="G2873" s="28"/>
      <c r="H2873" s="31"/>
    </row>
    <row r="2874" spans="2:8">
      <c r="B2874" s="27"/>
      <c r="C2874" s="27"/>
      <c r="D2874" s="27"/>
      <c r="E2874" s="27"/>
      <c r="F2874" s="26"/>
      <c r="G2874" s="28"/>
      <c r="H2874" s="31"/>
    </row>
    <row r="2875" spans="2:8">
      <c r="B2875" s="27"/>
      <c r="C2875" s="27"/>
      <c r="D2875" s="27"/>
      <c r="E2875" s="27"/>
      <c r="F2875" s="26"/>
      <c r="G2875" s="28"/>
      <c r="H2875" s="31"/>
    </row>
    <row r="2876" spans="2:8">
      <c r="B2876" s="27"/>
      <c r="C2876" s="27"/>
      <c r="D2876" s="27"/>
      <c r="E2876" s="27"/>
      <c r="F2876" s="26"/>
      <c r="G2876" s="28"/>
      <c r="H2876" s="31"/>
    </row>
    <row r="2877" spans="2:8">
      <c r="B2877" s="27"/>
      <c r="C2877" s="27"/>
      <c r="D2877" s="27"/>
      <c r="E2877" s="27"/>
      <c r="F2877" s="26"/>
      <c r="G2877" s="28"/>
      <c r="H2877" s="31"/>
    </row>
    <row r="2878" spans="2:8">
      <c r="B2878" s="27"/>
      <c r="C2878" s="27"/>
      <c r="D2878" s="27"/>
      <c r="E2878" s="27"/>
      <c r="F2878" s="26"/>
      <c r="G2878" s="28"/>
      <c r="H2878" s="31"/>
    </row>
    <row r="2879" spans="2:8">
      <c r="B2879" s="27"/>
      <c r="C2879" s="27"/>
      <c r="D2879" s="27"/>
      <c r="E2879" s="27"/>
      <c r="F2879" s="26"/>
      <c r="G2879" s="28"/>
      <c r="H2879" s="31"/>
    </row>
    <row r="2880" spans="2:8">
      <c r="B2880" s="27"/>
      <c r="C2880" s="27"/>
      <c r="D2880" s="27"/>
      <c r="E2880" s="27"/>
      <c r="F2880" s="26"/>
      <c r="G2880" s="28"/>
      <c r="H2880" s="31"/>
    </row>
    <row r="2881" spans="2:8">
      <c r="B2881" s="27"/>
      <c r="C2881" s="27"/>
      <c r="D2881" s="27"/>
      <c r="E2881" s="27"/>
      <c r="F2881" s="26"/>
      <c r="G2881" s="28"/>
      <c r="H2881" s="31"/>
    </row>
    <row r="2882" spans="2:8">
      <c r="B2882" s="27"/>
      <c r="C2882" s="27"/>
      <c r="D2882" s="27"/>
      <c r="E2882" s="27"/>
      <c r="F2882" s="26"/>
      <c r="G2882" s="28"/>
      <c r="H2882" s="31"/>
    </row>
    <row r="2883" spans="2:8">
      <c r="B2883" s="27"/>
      <c r="C2883" s="27"/>
      <c r="D2883" s="27"/>
      <c r="E2883" s="27"/>
      <c r="F2883" s="26"/>
      <c r="G2883" s="28"/>
      <c r="H2883" s="31"/>
    </row>
    <row r="2884" spans="2:8">
      <c r="B2884" s="27"/>
      <c r="C2884" s="27"/>
      <c r="D2884" s="27"/>
      <c r="E2884" s="27"/>
      <c r="F2884" s="26"/>
      <c r="G2884" s="28"/>
      <c r="H2884" s="31"/>
    </row>
    <row r="2885" spans="2:8">
      <c r="B2885" s="27"/>
      <c r="C2885" s="27"/>
      <c r="D2885" s="27"/>
      <c r="E2885" s="27"/>
      <c r="F2885" s="26"/>
      <c r="G2885" s="28"/>
      <c r="H2885" s="31"/>
    </row>
    <row r="2886" spans="2:8">
      <c r="B2886" s="27"/>
      <c r="C2886" s="27"/>
      <c r="D2886" s="27"/>
      <c r="E2886" s="27"/>
      <c r="F2886" s="26"/>
      <c r="G2886" s="28"/>
      <c r="H2886" s="31"/>
    </row>
    <row r="2887" spans="2:8">
      <c r="B2887" s="27"/>
      <c r="C2887" s="27"/>
      <c r="D2887" s="27"/>
      <c r="E2887" s="27"/>
      <c r="F2887" s="26"/>
      <c r="G2887" s="28"/>
      <c r="H2887" s="31"/>
    </row>
    <row r="2888" spans="2:8">
      <c r="B2888" s="27"/>
      <c r="C2888" s="27"/>
      <c r="D2888" s="27"/>
      <c r="E2888" s="27"/>
      <c r="F2888" s="26"/>
      <c r="G2888" s="28"/>
      <c r="H2888" s="31"/>
    </row>
    <row r="2889" spans="2:8">
      <c r="B2889" s="27"/>
      <c r="C2889" s="27"/>
      <c r="D2889" s="27"/>
      <c r="E2889" s="27"/>
      <c r="F2889" s="26"/>
      <c r="G2889" s="28"/>
      <c r="H2889" s="31"/>
    </row>
    <row r="2890" spans="2:8">
      <c r="B2890" s="27"/>
      <c r="C2890" s="27"/>
      <c r="D2890" s="27"/>
      <c r="E2890" s="27"/>
      <c r="F2890" s="26"/>
      <c r="G2890" s="28"/>
      <c r="H2890" s="31"/>
    </row>
    <row r="2891" spans="2:8">
      <c r="B2891" s="27"/>
      <c r="C2891" s="27"/>
      <c r="D2891" s="27"/>
      <c r="E2891" s="27"/>
      <c r="F2891" s="26"/>
      <c r="G2891" s="28"/>
      <c r="H2891" s="31"/>
    </row>
    <row r="2892" spans="2:8">
      <c r="B2892" s="27"/>
      <c r="C2892" s="27"/>
      <c r="D2892" s="27"/>
      <c r="E2892" s="27"/>
      <c r="F2892" s="26"/>
      <c r="G2892" s="28"/>
      <c r="H2892" s="31"/>
    </row>
    <row r="2893" spans="2:8">
      <c r="B2893" s="27"/>
      <c r="C2893" s="27"/>
      <c r="D2893" s="27"/>
      <c r="E2893" s="27"/>
      <c r="F2893" s="26"/>
      <c r="G2893" s="28"/>
      <c r="H2893" s="31"/>
    </row>
    <row r="2894" spans="2:8">
      <c r="B2894" s="27"/>
      <c r="C2894" s="27"/>
      <c r="D2894" s="27"/>
      <c r="E2894" s="27"/>
      <c r="F2894" s="26"/>
      <c r="G2894" s="28"/>
      <c r="H2894" s="31"/>
    </row>
    <row r="2895" spans="2:8">
      <c r="B2895" s="27"/>
      <c r="C2895" s="27"/>
      <c r="D2895" s="27"/>
      <c r="E2895" s="27"/>
      <c r="F2895" s="26"/>
      <c r="G2895" s="28"/>
      <c r="H2895" s="31"/>
    </row>
    <row r="2896" spans="2:8">
      <c r="B2896" s="27"/>
      <c r="C2896" s="27"/>
      <c r="D2896" s="27"/>
      <c r="E2896" s="27"/>
      <c r="F2896" s="26"/>
      <c r="G2896" s="28"/>
      <c r="H2896" s="31"/>
    </row>
    <row r="2897" spans="2:8">
      <c r="B2897" s="27"/>
      <c r="C2897" s="27"/>
      <c r="D2897" s="27"/>
      <c r="E2897" s="27"/>
      <c r="F2897" s="26"/>
      <c r="G2897" s="28"/>
      <c r="H2897" s="31"/>
    </row>
    <row r="2898" spans="2:8">
      <c r="B2898" s="27"/>
      <c r="C2898" s="27"/>
      <c r="D2898" s="27"/>
      <c r="E2898" s="27"/>
      <c r="F2898" s="26"/>
      <c r="G2898" s="28"/>
      <c r="H2898" s="31"/>
    </row>
    <row r="2899" spans="2:8">
      <c r="B2899" s="27"/>
      <c r="C2899" s="27"/>
      <c r="D2899" s="27"/>
      <c r="E2899" s="27"/>
      <c r="F2899" s="26"/>
      <c r="G2899" s="28"/>
      <c r="H2899" s="31"/>
    </row>
    <row r="2900" spans="2:8">
      <c r="B2900" s="27"/>
      <c r="C2900" s="27"/>
      <c r="D2900" s="27"/>
      <c r="E2900" s="27"/>
      <c r="F2900" s="26"/>
      <c r="G2900" s="28"/>
      <c r="H2900" s="31"/>
    </row>
    <row r="2901" spans="2:8">
      <c r="B2901" s="27"/>
      <c r="C2901" s="27"/>
      <c r="D2901" s="27"/>
      <c r="E2901" s="27"/>
      <c r="F2901" s="26"/>
      <c r="G2901" s="28"/>
      <c r="H2901" s="31"/>
    </row>
    <row r="2902" spans="2:8">
      <c r="B2902" s="27"/>
      <c r="C2902" s="27"/>
      <c r="D2902" s="27"/>
      <c r="E2902" s="27"/>
      <c r="F2902" s="26"/>
      <c r="G2902" s="28"/>
      <c r="H2902" s="31"/>
    </row>
    <row r="2903" spans="2:8">
      <c r="B2903" s="27"/>
      <c r="C2903" s="27"/>
      <c r="D2903" s="27"/>
      <c r="E2903" s="27"/>
      <c r="F2903" s="26"/>
      <c r="G2903" s="28"/>
      <c r="H2903" s="31"/>
    </row>
    <row r="2904" spans="2:8">
      <c r="B2904" s="27"/>
      <c r="C2904" s="27"/>
      <c r="D2904" s="27"/>
      <c r="E2904" s="27"/>
      <c r="F2904" s="26"/>
      <c r="G2904" s="28"/>
      <c r="H2904" s="31"/>
    </row>
    <row r="2905" spans="2:8">
      <c r="B2905" s="27"/>
      <c r="C2905" s="27"/>
      <c r="D2905" s="27"/>
      <c r="E2905" s="27"/>
      <c r="F2905" s="26"/>
      <c r="G2905" s="28"/>
      <c r="H2905" s="31"/>
    </row>
    <row r="2906" spans="2:8">
      <c r="B2906" s="27"/>
      <c r="C2906" s="27"/>
      <c r="D2906" s="27"/>
      <c r="E2906" s="27"/>
      <c r="F2906" s="26"/>
      <c r="G2906" s="28"/>
      <c r="H2906" s="31"/>
    </row>
    <row r="2907" spans="2:8">
      <c r="B2907" s="27"/>
      <c r="C2907" s="27"/>
      <c r="D2907" s="27"/>
      <c r="E2907" s="27"/>
      <c r="F2907" s="26"/>
      <c r="G2907" s="28"/>
      <c r="H2907" s="31"/>
    </row>
    <row r="2908" spans="2:8">
      <c r="B2908" s="27"/>
      <c r="C2908" s="27"/>
      <c r="D2908" s="27"/>
      <c r="E2908" s="27"/>
      <c r="F2908" s="26"/>
      <c r="G2908" s="28"/>
      <c r="H2908" s="31"/>
    </row>
    <row r="2909" spans="2:8">
      <c r="B2909" s="27"/>
      <c r="C2909" s="27"/>
      <c r="D2909" s="27"/>
      <c r="E2909" s="27"/>
      <c r="F2909" s="26"/>
      <c r="G2909" s="28"/>
      <c r="H2909" s="31"/>
    </row>
    <row r="2910" spans="2:8">
      <c r="B2910" s="27"/>
      <c r="C2910" s="27"/>
      <c r="D2910" s="27"/>
      <c r="E2910" s="27"/>
      <c r="F2910" s="26"/>
      <c r="G2910" s="28"/>
      <c r="H2910" s="31"/>
    </row>
    <row r="2911" spans="2:8">
      <c r="B2911" s="27"/>
      <c r="C2911" s="27"/>
      <c r="D2911" s="27"/>
      <c r="E2911" s="27"/>
      <c r="F2911" s="26"/>
      <c r="G2911" s="28"/>
      <c r="H2911" s="31"/>
    </row>
    <row r="2912" spans="2:8">
      <c r="B2912" s="27"/>
      <c r="C2912" s="27"/>
      <c r="D2912" s="27"/>
      <c r="E2912" s="27"/>
      <c r="F2912" s="26"/>
      <c r="G2912" s="28"/>
      <c r="H2912" s="31"/>
    </row>
    <row r="2913" spans="2:8">
      <c r="B2913" s="27"/>
      <c r="C2913" s="27"/>
      <c r="D2913" s="27"/>
      <c r="E2913" s="27"/>
      <c r="F2913" s="26"/>
      <c r="G2913" s="28"/>
      <c r="H2913" s="31"/>
    </row>
    <row r="2914" spans="2:8">
      <c r="B2914" s="27"/>
      <c r="C2914" s="27"/>
      <c r="D2914" s="27"/>
      <c r="E2914" s="27"/>
      <c r="F2914" s="26"/>
      <c r="G2914" s="28"/>
      <c r="H2914" s="31"/>
    </row>
    <row r="2915" spans="2:8">
      <c r="B2915" s="27"/>
      <c r="C2915" s="27"/>
      <c r="D2915" s="27"/>
      <c r="E2915" s="27"/>
      <c r="F2915" s="26"/>
      <c r="G2915" s="28"/>
      <c r="H2915" s="31"/>
    </row>
    <row r="2916" spans="2:8">
      <c r="B2916" s="27"/>
      <c r="C2916" s="27"/>
      <c r="D2916" s="27"/>
      <c r="E2916" s="27"/>
      <c r="F2916" s="26"/>
      <c r="G2916" s="28"/>
      <c r="H2916" s="31"/>
    </row>
    <row r="2917" spans="2:8">
      <c r="B2917" s="27"/>
      <c r="C2917" s="27"/>
      <c r="D2917" s="27"/>
      <c r="E2917" s="27"/>
      <c r="F2917" s="26"/>
      <c r="G2917" s="28"/>
      <c r="H2917" s="31"/>
    </row>
    <row r="2918" spans="2:8">
      <c r="B2918" s="27"/>
      <c r="C2918" s="27"/>
      <c r="D2918" s="27"/>
      <c r="E2918" s="27"/>
      <c r="F2918" s="26"/>
      <c r="G2918" s="28"/>
      <c r="H2918" s="31"/>
    </row>
    <row r="2919" spans="2:8">
      <c r="B2919" s="27"/>
      <c r="C2919" s="27"/>
      <c r="D2919" s="27"/>
      <c r="E2919" s="27"/>
      <c r="F2919" s="26"/>
      <c r="G2919" s="28"/>
      <c r="H2919" s="31"/>
    </row>
    <row r="2920" spans="2:8">
      <c r="B2920" s="27"/>
      <c r="C2920" s="27"/>
      <c r="D2920" s="27"/>
      <c r="E2920" s="27"/>
      <c r="F2920" s="26"/>
      <c r="G2920" s="28"/>
      <c r="H2920" s="31"/>
    </row>
    <row r="2921" spans="2:8">
      <c r="B2921" s="27"/>
      <c r="C2921" s="27"/>
      <c r="D2921" s="27"/>
      <c r="E2921" s="27"/>
      <c r="F2921" s="26"/>
      <c r="G2921" s="28"/>
      <c r="H2921" s="31"/>
    </row>
    <row r="2922" spans="2:8">
      <c r="B2922" s="27"/>
      <c r="C2922" s="27"/>
      <c r="D2922" s="27"/>
      <c r="E2922" s="27"/>
      <c r="F2922" s="26"/>
      <c r="G2922" s="28"/>
      <c r="H2922" s="31"/>
    </row>
    <row r="2923" spans="2:8">
      <c r="B2923" s="27"/>
      <c r="C2923" s="27"/>
      <c r="D2923" s="27"/>
      <c r="E2923" s="27"/>
      <c r="F2923" s="26"/>
      <c r="G2923" s="28"/>
      <c r="H2923" s="31"/>
    </row>
    <row r="2924" spans="2:8">
      <c r="B2924" s="27"/>
      <c r="C2924" s="27"/>
      <c r="D2924" s="27"/>
      <c r="E2924" s="27"/>
      <c r="F2924" s="26"/>
      <c r="G2924" s="28"/>
      <c r="H2924" s="31"/>
    </row>
    <row r="2925" spans="2:8">
      <c r="B2925" s="27"/>
      <c r="C2925" s="27"/>
      <c r="D2925" s="27"/>
      <c r="E2925" s="27"/>
      <c r="F2925" s="26"/>
      <c r="G2925" s="28"/>
      <c r="H2925" s="31"/>
    </row>
    <row r="2926" spans="2:8">
      <c r="B2926" s="27"/>
      <c r="C2926" s="27"/>
      <c r="D2926" s="27"/>
      <c r="E2926" s="27"/>
      <c r="F2926" s="26"/>
      <c r="G2926" s="28"/>
      <c r="H2926" s="31"/>
    </row>
    <row r="2927" spans="2:8">
      <c r="B2927" s="27"/>
      <c r="C2927" s="27"/>
      <c r="D2927" s="27"/>
      <c r="E2927" s="27"/>
      <c r="F2927" s="26"/>
      <c r="G2927" s="28"/>
      <c r="H2927" s="31"/>
    </row>
    <row r="2928" spans="2:8">
      <c r="B2928" s="27"/>
      <c r="C2928" s="27"/>
      <c r="D2928" s="27"/>
      <c r="E2928" s="27"/>
      <c r="F2928" s="26"/>
      <c r="G2928" s="28"/>
      <c r="H2928" s="31"/>
    </row>
    <row r="2929" spans="2:8">
      <c r="B2929" s="27"/>
      <c r="C2929" s="27"/>
      <c r="D2929" s="27"/>
      <c r="E2929" s="27"/>
      <c r="F2929" s="26"/>
      <c r="G2929" s="28"/>
      <c r="H2929" s="31"/>
    </row>
    <row r="2930" spans="2:8">
      <c r="B2930" s="27"/>
      <c r="C2930" s="27"/>
      <c r="D2930" s="27"/>
      <c r="E2930" s="27"/>
      <c r="F2930" s="26"/>
      <c r="G2930" s="28"/>
      <c r="H2930" s="31"/>
    </row>
    <row r="2931" spans="2:8">
      <c r="B2931" s="27"/>
      <c r="C2931" s="27"/>
      <c r="D2931" s="27"/>
      <c r="E2931" s="27"/>
      <c r="F2931" s="26"/>
      <c r="G2931" s="28"/>
      <c r="H2931" s="31"/>
    </row>
    <row r="2932" spans="2:8">
      <c r="B2932" s="27"/>
      <c r="C2932" s="27"/>
      <c r="D2932" s="27"/>
      <c r="E2932" s="27"/>
      <c r="F2932" s="26"/>
      <c r="G2932" s="28"/>
      <c r="H2932" s="31"/>
    </row>
    <row r="2933" spans="2:8">
      <c r="B2933" s="27"/>
      <c r="C2933" s="27"/>
      <c r="D2933" s="27"/>
      <c r="E2933" s="27"/>
      <c r="F2933" s="26"/>
      <c r="G2933" s="28"/>
      <c r="H2933" s="31"/>
    </row>
    <row r="2934" spans="2:8">
      <c r="B2934" s="27"/>
      <c r="C2934" s="27"/>
      <c r="D2934" s="27"/>
      <c r="E2934" s="27"/>
      <c r="F2934" s="26"/>
      <c r="G2934" s="28"/>
      <c r="H2934" s="31"/>
    </row>
    <row r="2935" spans="2:8">
      <c r="B2935" s="27"/>
      <c r="C2935" s="27"/>
      <c r="D2935" s="27"/>
      <c r="E2935" s="27"/>
      <c r="F2935" s="26"/>
      <c r="G2935" s="28"/>
      <c r="H2935" s="31"/>
    </row>
    <row r="2936" spans="2:8">
      <c r="B2936" s="27"/>
      <c r="C2936" s="27"/>
      <c r="D2936" s="27"/>
      <c r="E2936" s="27"/>
      <c r="F2936" s="26"/>
      <c r="G2936" s="28"/>
      <c r="H2936" s="31"/>
    </row>
    <row r="2937" spans="2:8">
      <c r="B2937" s="27"/>
      <c r="C2937" s="27"/>
      <c r="D2937" s="27"/>
      <c r="E2937" s="27"/>
      <c r="F2937" s="26"/>
      <c r="G2937" s="28"/>
      <c r="H2937" s="31"/>
    </row>
    <row r="2938" spans="2:8">
      <c r="B2938" s="27"/>
      <c r="C2938" s="27"/>
      <c r="D2938" s="27"/>
      <c r="E2938" s="27"/>
      <c r="F2938" s="26"/>
      <c r="G2938" s="28"/>
      <c r="H2938" s="31"/>
    </row>
    <row r="2939" spans="2:8">
      <c r="B2939" s="27"/>
      <c r="C2939" s="27"/>
      <c r="D2939" s="27"/>
      <c r="E2939" s="27"/>
      <c r="F2939" s="26"/>
      <c r="G2939" s="28"/>
      <c r="H2939" s="31"/>
    </row>
    <row r="2940" spans="2:8">
      <c r="B2940" s="27"/>
      <c r="C2940" s="27"/>
      <c r="D2940" s="27"/>
      <c r="E2940" s="27"/>
      <c r="F2940" s="26"/>
      <c r="G2940" s="28"/>
      <c r="H2940" s="31"/>
    </row>
    <row r="2941" spans="2:8">
      <c r="B2941" s="27"/>
      <c r="C2941" s="27"/>
      <c r="D2941" s="27"/>
      <c r="E2941" s="27"/>
      <c r="F2941" s="26"/>
      <c r="G2941" s="28"/>
      <c r="H2941" s="31"/>
    </row>
    <row r="2942" spans="2:8">
      <c r="B2942" s="27"/>
      <c r="C2942" s="27"/>
      <c r="D2942" s="27"/>
      <c r="E2942" s="27"/>
      <c r="F2942" s="26"/>
      <c r="G2942" s="28"/>
      <c r="H2942" s="31"/>
    </row>
    <row r="2943" spans="2:8">
      <c r="B2943" s="27"/>
      <c r="C2943" s="27"/>
      <c r="D2943" s="27"/>
      <c r="E2943" s="27"/>
      <c r="F2943" s="26"/>
      <c r="G2943" s="28"/>
      <c r="H2943" s="31"/>
    </row>
    <row r="2944" spans="2:8">
      <c r="B2944" s="27"/>
      <c r="C2944" s="27"/>
      <c r="D2944" s="27"/>
      <c r="E2944" s="27"/>
      <c r="F2944" s="26"/>
      <c r="G2944" s="28"/>
      <c r="H2944" s="31"/>
    </row>
    <row r="2945" spans="2:8">
      <c r="B2945" s="27"/>
      <c r="C2945" s="27"/>
      <c r="D2945" s="27"/>
      <c r="E2945" s="27"/>
      <c r="F2945" s="26"/>
      <c r="G2945" s="28"/>
      <c r="H2945" s="31"/>
    </row>
    <row r="2946" spans="2:8">
      <c r="B2946" s="27"/>
      <c r="C2946" s="27"/>
      <c r="D2946" s="27"/>
      <c r="E2946" s="27"/>
      <c r="F2946" s="26"/>
      <c r="G2946" s="28"/>
      <c r="H2946" s="31"/>
    </row>
    <row r="2947" spans="2:8">
      <c r="B2947" s="27"/>
      <c r="C2947" s="27"/>
      <c r="D2947" s="27"/>
      <c r="E2947" s="27"/>
      <c r="F2947" s="26"/>
      <c r="G2947" s="28"/>
      <c r="H2947" s="31"/>
    </row>
    <row r="2948" spans="2:8">
      <c r="B2948" s="27"/>
      <c r="C2948" s="27"/>
      <c r="D2948" s="27"/>
      <c r="E2948" s="27"/>
      <c r="F2948" s="26"/>
      <c r="G2948" s="28"/>
      <c r="H2948" s="31"/>
    </row>
    <row r="2949" spans="2:8">
      <c r="B2949" s="27"/>
      <c r="C2949" s="27"/>
      <c r="D2949" s="27"/>
      <c r="E2949" s="27"/>
      <c r="F2949" s="26"/>
      <c r="G2949" s="28"/>
      <c r="H2949" s="31"/>
    </row>
    <row r="2950" spans="2:8">
      <c r="B2950" s="27"/>
      <c r="C2950" s="27"/>
      <c r="D2950" s="27"/>
      <c r="E2950" s="27"/>
      <c r="F2950" s="26"/>
      <c r="G2950" s="28"/>
      <c r="H2950" s="31"/>
    </row>
    <row r="2951" spans="2:8">
      <c r="B2951" s="27"/>
      <c r="C2951" s="27"/>
      <c r="D2951" s="27"/>
      <c r="E2951" s="27"/>
      <c r="F2951" s="26"/>
      <c r="G2951" s="28"/>
      <c r="H2951" s="31"/>
    </row>
    <row r="2952" spans="2:8">
      <c r="B2952" s="27"/>
      <c r="C2952" s="27"/>
      <c r="D2952" s="27"/>
      <c r="E2952" s="27"/>
      <c r="F2952" s="26"/>
      <c r="G2952" s="28"/>
      <c r="H2952" s="31"/>
    </row>
    <row r="2953" spans="2:8">
      <c r="B2953" s="27"/>
      <c r="C2953" s="27"/>
      <c r="D2953" s="27"/>
      <c r="E2953" s="27"/>
      <c r="F2953" s="26"/>
      <c r="G2953" s="28"/>
      <c r="H2953" s="31"/>
    </row>
    <row r="2954" spans="2:8">
      <c r="B2954" s="27"/>
      <c r="C2954" s="27"/>
      <c r="D2954" s="27"/>
      <c r="E2954" s="27"/>
      <c r="F2954" s="26"/>
      <c r="G2954" s="28"/>
      <c r="H2954" s="31"/>
    </row>
    <row r="2955" spans="2:8">
      <c r="B2955" s="27"/>
      <c r="C2955" s="27"/>
      <c r="D2955" s="27"/>
      <c r="E2955" s="27"/>
      <c r="F2955" s="26"/>
      <c r="G2955" s="28"/>
      <c r="H2955" s="31"/>
    </row>
    <row r="2956" spans="2:8">
      <c r="B2956" s="27"/>
      <c r="C2956" s="27"/>
      <c r="D2956" s="27"/>
      <c r="E2956" s="27"/>
      <c r="F2956" s="26"/>
      <c r="G2956" s="28"/>
      <c r="H2956" s="31"/>
    </row>
    <row r="2957" spans="2:8">
      <c r="B2957" s="27"/>
      <c r="C2957" s="27"/>
      <c r="D2957" s="27"/>
      <c r="E2957" s="27"/>
      <c r="F2957" s="26"/>
      <c r="G2957" s="28"/>
      <c r="H2957" s="31"/>
    </row>
    <row r="2958" spans="2:8">
      <c r="B2958" s="27"/>
      <c r="C2958" s="27"/>
      <c r="D2958" s="27"/>
      <c r="E2958" s="27"/>
      <c r="F2958" s="26"/>
      <c r="G2958" s="28"/>
      <c r="H2958" s="31"/>
    </row>
    <row r="2959" spans="2:8">
      <c r="B2959" s="27"/>
      <c r="C2959" s="27"/>
      <c r="D2959" s="27"/>
      <c r="E2959" s="27"/>
      <c r="F2959" s="26"/>
      <c r="G2959" s="28"/>
      <c r="H2959" s="31"/>
    </row>
    <row r="2960" spans="2:8">
      <c r="B2960" s="27"/>
      <c r="C2960" s="27"/>
      <c r="D2960" s="27"/>
      <c r="E2960" s="27"/>
      <c r="F2960" s="26"/>
      <c r="G2960" s="28"/>
      <c r="H2960" s="31"/>
    </row>
    <row r="2961" spans="2:8">
      <c r="B2961" s="27"/>
      <c r="C2961" s="27"/>
      <c r="D2961" s="27"/>
      <c r="E2961" s="27"/>
      <c r="F2961" s="26"/>
      <c r="G2961" s="28"/>
      <c r="H2961" s="31"/>
    </row>
    <row r="2962" spans="2:8">
      <c r="B2962" s="27"/>
      <c r="C2962" s="27"/>
      <c r="D2962" s="27"/>
      <c r="E2962" s="27"/>
      <c r="F2962" s="26"/>
      <c r="G2962" s="28"/>
      <c r="H2962" s="31"/>
    </row>
    <row r="2963" spans="2:8">
      <c r="B2963" s="27"/>
      <c r="C2963" s="27"/>
      <c r="D2963" s="27"/>
      <c r="E2963" s="27"/>
      <c r="F2963" s="26"/>
      <c r="G2963" s="28"/>
      <c r="H2963" s="31"/>
    </row>
    <row r="2964" spans="2:8">
      <c r="B2964" s="27"/>
      <c r="C2964" s="27"/>
      <c r="D2964" s="27"/>
      <c r="E2964" s="27"/>
      <c r="F2964" s="26"/>
      <c r="G2964" s="28"/>
      <c r="H2964" s="31"/>
    </row>
    <row r="2965" spans="2:8">
      <c r="B2965" s="27"/>
      <c r="C2965" s="27"/>
      <c r="D2965" s="27"/>
      <c r="E2965" s="27"/>
      <c r="F2965" s="26"/>
      <c r="G2965" s="28"/>
      <c r="H2965" s="31"/>
    </row>
    <row r="2966" spans="2:8">
      <c r="B2966" s="27"/>
      <c r="C2966" s="27"/>
      <c r="D2966" s="27"/>
      <c r="E2966" s="27"/>
      <c r="F2966" s="26"/>
      <c r="G2966" s="28"/>
      <c r="H2966" s="31"/>
    </row>
    <row r="2967" spans="2:8">
      <c r="B2967" s="27"/>
      <c r="C2967" s="27"/>
      <c r="D2967" s="27"/>
      <c r="E2967" s="27"/>
      <c r="F2967" s="26"/>
      <c r="G2967" s="28"/>
      <c r="H2967" s="31"/>
    </row>
    <row r="2968" spans="2:8">
      <c r="B2968" s="27"/>
      <c r="C2968" s="27"/>
      <c r="D2968" s="27"/>
      <c r="E2968" s="27"/>
      <c r="F2968" s="26"/>
      <c r="G2968" s="28"/>
      <c r="H2968" s="31"/>
    </row>
    <row r="2969" spans="2:8">
      <c r="B2969" s="27"/>
      <c r="C2969" s="27"/>
      <c r="D2969" s="27"/>
      <c r="E2969" s="27"/>
      <c r="F2969" s="26"/>
      <c r="G2969" s="28"/>
      <c r="H2969" s="31"/>
    </row>
    <row r="2970" spans="2:8">
      <c r="B2970" s="27"/>
      <c r="C2970" s="27"/>
      <c r="D2970" s="27"/>
      <c r="E2970" s="27"/>
      <c r="F2970" s="26"/>
      <c r="G2970" s="28"/>
      <c r="H2970" s="31"/>
    </row>
    <row r="2971" spans="2:8">
      <c r="B2971" s="27"/>
      <c r="C2971" s="27"/>
      <c r="D2971" s="27"/>
      <c r="E2971" s="27"/>
      <c r="F2971" s="26"/>
      <c r="G2971" s="28"/>
      <c r="H2971" s="31"/>
    </row>
    <row r="2972" spans="2:8">
      <c r="B2972" s="27"/>
      <c r="C2972" s="27"/>
      <c r="D2972" s="27"/>
      <c r="E2972" s="27"/>
      <c r="F2972" s="26"/>
      <c r="G2972" s="28"/>
      <c r="H2972" s="31"/>
    </row>
    <row r="2973" spans="2:8">
      <c r="B2973" s="27"/>
      <c r="C2973" s="27"/>
      <c r="D2973" s="27"/>
      <c r="E2973" s="27"/>
      <c r="F2973" s="26"/>
      <c r="G2973" s="28"/>
      <c r="H2973" s="31"/>
    </row>
    <row r="2974" spans="2:8">
      <c r="B2974" s="27"/>
      <c r="C2974" s="27"/>
      <c r="D2974" s="27"/>
      <c r="E2974" s="27"/>
      <c r="F2974" s="26"/>
      <c r="G2974" s="28"/>
      <c r="H2974" s="31"/>
    </row>
    <row r="2975" spans="2:8">
      <c r="B2975" s="27"/>
      <c r="C2975" s="27"/>
      <c r="D2975" s="27"/>
      <c r="E2975" s="27"/>
      <c r="F2975" s="26"/>
      <c r="G2975" s="28"/>
      <c r="H2975" s="31"/>
    </row>
    <row r="2976" spans="2:8">
      <c r="B2976" s="27"/>
      <c r="C2976" s="27"/>
      <c r="D2976" s="27"/>
      <c r="E2976" s="27"/>
      <c r="F2976" s="26"/>
      <c r="G2976" s="28"/>
      <c r="H2976" s="31"/>
    </row>
    <row r="2977" spans="2:8">
      <c r="B2977" s="27"/>
      <c r="C2977" s="27"/>
      <c r="D2977" s="27"/>
      <c r="E2977" s="27"/>
      <c r="F2977" s="26"/>
      <c r="G2977" s="28"/>
      <c r="H2977" s="31"/>
    </row>
    <row r="2978" spans="2:8">
      <c r="B2978" s="27"/>
      <c r="C2978" s="27"/>
      <c r="D2978" s="27"/>
      <c r="E2978" s="27"/>
      <c r="F2978" s="26"/>
      <c r="G2978" s="28"/>
      <c r="H2978" s="31"/>
    </row>
    <row r="2979" spans="2:8">
      <c r="B2979" s="27"/>
      <c r="C2979" s="27"/>
      <c r="D2979" s="27"/>
      <c r="E2979" s="27"/>
      <c r="F2979" s="26"/>
      <c r="G2979" s="28"/>
      <c r="H2979" s="31"/>
    </row>
    <row r="2980" spans="2:8">
      <c r="B2980" s="27"/>
      <c r="C2980" s="27"/>
      <c r="D2980" s="27"/>
      <c r="E2980" s="27"/>
      <c r="F2980" s="26"/>
      <c r="G2980" s="28"/>
      <c r="H2980" s="31"/>
    </row>
    <row r="2981" spans="2:8">
      <c r="B2981" s="27"/>
      <c r="C2981" s="27"/>
      <c r="D2981" s="27"/>
      <c r="E2981" s="27"/>
      <c r="F2981" s="26"/>
      <c r="G2981" s="28"/>
      <c r="H2981" s="31"/>
    </row>
    <row r="2982" spans="2:8">
      <c r="B2982" s="27"/>
      <c r="C2982" s="27"/>
      <c r="D2982" s="27"/>
      <c r="E2982" s="27"/>
      <c r="F2982" s="26"/>
      <c r="G2982" s="28"/>
      <c r="H2982" s="31"/>
    </row>
    <row r="2983" spans="2:8">
      <c r="B2983" s="27"/>
      <c r="C2983" s="27"/>
      <c r="D2983" s="27"/>
      <c r="E2983" s="27"/>
      <c r="F2983" s="26"/>
      <c r="G2983" s="28"/>
      <c r="H2983" s="31"/>
    </row>
    <row r="2984" spans="2:8">
      <c r="B2984" s="27"/>
      <c r="C2984" s="27"/>
      <c r="D2984" s="27"/>
      <c r="E2984" s="27"/>
      <c r="F2984" s="26"/>
      <c r="G2984" s="28"/>
      <c r="H2984" s="31"/>
    </row>
    <row r="2985" spans="2:8">
      <c r="B2985" s="27"/>
      <c r="C2985" s="27"/>
      <c r="D2985" s="27"/>
      <c r="E2985" s="27"/>
      <c r="F2985" s="26"/>
      <c r="G2985" s="28"/>
      <c r="H2985" s="31"/>
    </row>
    <row r="2986" spans="2:8">
      <c r="B2986" s="27"/>
      <c r="C2986" s="27"/>
      <c r="D2986" s="27"/>
      <c r="E2986" s="27"/>
      <c r="F2986" s="26"/>
      <c r="G2986" s="28"/>
      <c r="H2986" s="31"/>
    </row>
    <row r="2987" spans="2:8">
      <c r="B2987" s="27"/>
      <c r="C2987" s="27"/>
      <c r="D2987" s="27"/>
      <c r="E2987" s="27"/>
      <c r="F2987" s="26"/>
      <c r="G2987" s="28"/>
      <c r="H2987" s="31"/>
    </row>
    <row r="2988" spans="2:8">
      <c r="B2988" s="27"/>
      <c r="C2988" s="27"/>
      <c r="D2988" s="27"/>
      <c r="E2988" s="27"/>
      <c r="F2988" s="26"/>
      <c r="G2988" s="28"/>
      <c r="H2988" s="31"/>
    </row>
    <row r="2989" spans="2:8">
      <c r="B2989" s="27"/>
      <c r="C2989" s="27"/>
      <c r="D2989" s="27"/>
      <c r="E2989" s="27"/>
      <c r="F2989" s="26"/>
      <c r="G2989" s="28"/>
      <c r="H2989" s="31"/>
    </row>
    <row r="2990" spans="2:8">
      <c r="B2990" s="27"/>
      <c r="C2990" s="27"/>
      <c r="D2990" s="27"/>
      <c r="E2990" s="27"/>
      <c r="F2990" s="26"/>
      <c r="G2990" s="28"/>
      <c r="H2990" s="31"/>
    </row>
    <row r="2991" spans="2:8">
      <c r="B2991" s="27"/>
      <c r="C2991" s="27"/>
      <c r="D2991" s="27"/>
      <c r="E2991" s="27"/>
      <c r="F2991" s="26"/>
      <c r="G2991" s="28"/>
      <c r="H2991" s="31"/>
    </row>
    <row r="2992" spans="2:8">
      <c r="B2992" s="27"/>
      <c r="C2992" s="27"/>
      <c r="D2992" s="27"/>
      <c r="E2992" s="27"/>
      <c r="F2992" s="26"/>
      <c r="G2992" s="28"/>
      <c r="H2992" s="31"/>
    </row>
    <row r="2993" spans="2:8">
      <c r="B2993" s="27"/>
      <c r="C2993" s="27"/>
      <c r="D2993" s="27"/>
      <c r="E2993" s="27"/>
      <c r="F2993" s="26"/>
      <c r="G2993" s="28"/>
      <c r="H2993" s="31"/>
    </row>
    <row r="2994" spans="2:8">
      <c r="B2994" s="27"/>
      <c r="C2994" s="27"/>
      <c r="D2994" s="27"/>
      <c r="E2994" s="27"/>
      <c r="F2994" s="26"/>
      <c r="G2994" s="28"/>
      <c r="H2994" s="31"/>
    </row>
    <row r="2995" spans="2:8">
      <c r="B2995" s="27"/>
      <c r="C2995" s="27"/>
      <c r="D2995" s="27"/>
      <c r="E2995" s="27"/>
      <c r="F2995" s="26"/>
      <c r="G2995" s="28"/>
      <c r="H2995" s="31"/>
    </row>
    <row r="2996" spans="2:8">
      <c r="B2996" s="27"/>
      <c r="C2996" s="27"/>
      <c r="D2996" s="27"/>
      <c r="E2996" s="27"/>
      <c r="F2996" s="26"/>
      <c r="G2996" s="28"/>
      <c r="H2996" s="31"/>
    </row>
    <row r="2997" spans="2:8">
      <c r="B2997" s="27"/>
      <c r="C2997" s="27"/>
      <c r="D2997" s="27"/>
      <c r="E2997" s="27"/>
      <c r="F2997" s="26"/>
      <c r="G2997" s="28"/>
      <c r="H2997" s="31"/>
    </row>
    <row r="2998" spans="2:8">
      <c r="B2998" s="27"/>
      <c r="C2998" s="27"/>
      <c r="D2998" s="27"/>
      <c r="E2998" s="27"/>
      <c r="F2998" s="26"/>
      <c r="G2998" s="28"/>
      <c r="H2998" s="31"/>
    </row>
    <row r="2999" spans="2:8">
      <c r="B2999" s="27"/>
      <c r="C2999" s="27"/>
      <c r="D2999" s="27"/>
      <c r="E2999" s="27"/>
      <c r="F2999" s="26"/>
      <c r="G2999" s="28"/>
      <c r="H2999" s="31"/>
    </row>
    <row r="3000" spans="2:8">
      <c r="B3000" s="27"/>
      <c r="C3000" s="27"/>
      <c r="D3000" s="27"/>
      <c r="E3000" s="27"/>
      <c r="F3000" s="26"/>
      <c r="G3000" s="28"/>
      <c r="H3000" s="31"/>
    </row>
    <row r="3001" spans="2:8">
      <c r="B3001" s="27"/>
      <c r="C3001" s="27"/>
      <c r="D3001" s="27"/>
      <c r="E3001" s="27"/>
      <c r="F3001" s="26"/>
      <c r="G3001" s="28"/>
      <c r="H3001" s="31"/>
    </row>
    <row r="3002" spans="2:8">
      <c r="B3002" s="27"/>
      <c r="C3002" s="27"/>
      <c r="D3002" s="27"/>
      <c r="E3002" s="27"/>
      <c r="F3002" s="26"/>
      <c r="G3002" s="28"/>
      <c r="H3002" s="31"/>
    </row>
    <row r="3003" spans="2:8">
      <c r="B3003" s="27"/>
      <c r="C3003" s="27"/>
      <c r="D3003" s="27"/>
      <c r="E3003" s="27"/>
      <c r="F3003" s="26"/>
      <c r="G3003" s="28"/>
      <c r="H3003" s="31"/>
    </row>
    <row r="3004" spans="2:8">
      <c r="B3004" s="27"/>
      <c r="C3004" s="27"/>
      <c r="D3004" s="27"/>
      <c r="E3004" s="27"/>
      <c r="F3004" s="26"/>
      <c r="G3004" s="28"/>
      <c r="H3004" s="31"/>
    </row>
    <row r="3005" spans="2:8">
      <c r="B3005" s="27"/>
      <c r="C3005" s="27"/>
      <c r="D3005" s="27"/>
      <c r="E3005" s="27"/>
      <c r="F3005" s="26"/>
      <c r="G3005" s="28"/>
      <c r="H3005" s="31"/>
    </row>
    <row r="3006" spans="2:8">
      <c r="B3006" s="27"/>
      <c r="C3006" s="27"/>
      <c r="D3006" s="27"/>
      <c r="E3006" s="27"/>
      <c r="F3006" s="26"/>
      <c r="G3006" s="28"/>
      <c r="H3006" s="31"/>
    </row>
    <row r="3007" spans="2:8">
      <c r="B3007" s="27"/>
      <c r="C3007" s="27"/>
      <c r="D3007" s="27"/>
      <c r="E3007" s="27"/>
      <c r="F3007" s="26"/>
      <c r="G3007" s="28"/>
      <c r="H3007" s="31"/>
    </row>
    <row r="3008" spans="2:8">
      <c r="B3008" s="27"/>
      <c r="C3008" s="27"/>
      <c r="D3008" s="27"/>
      <c r="E3008" s="27"/>
      <c r="F3008" s="26"/>
      <c r="G3008" s="28"/>
      <c r="H3008" s="31"/>
    </row>
    <row r="3009" spans="2:8">
      <c r="B3009" s="27"/>
      <c r="C3009" s="27"/>
      <c r="D3009" s="27"/>
      <c r="E3009" s="27"/>
      <c r="F3009" s="26"/>
      <c r="G3009" s="28"/>
      <c r="H3009" s="31"/>
    </row>
    <row r="3010" spans="2:8">
      <c r="B3010" s="27"/>
      <c r="C3010" s="27"/>
      <c r="D3010" s="27"/>
      <c r="E3010" s="27"/>
      <c r="F3010" s="26"/>
      <c r="G3010" s="28"/>
      <c r="H3010" s="31"/>
    </row>
    <row r="3011" spans="2:8">
      <c r="B3011" s="27"/>
      <c r="C3011" s="27"/>
      <c r="D3011" s="27"/>
      <c r="E3011" s="27"/>
      <c r="F3011" s="26"/>
      <c r="G3011" s="28"/>
      <c r="H3011" s="31"/>
    </row>
    <row r="3012" spans="2:8">
      <c r="B3012" s="27"/>
      <c r="C3012" s="27"/>
      <c r="D3012" s="27"/>
      <c r="E3012" s="27"/>
      <c r="F3012" s="26"/>
      <c r="G3012" s="28"/>
      <c r="H3012" s="31"/>
    </row>
    <row r="3013" spans="2:8">
      <c r="B3013" s="27"/>
      <c r="C3013" s="27"/>
      <c r="D3013" s="27"/>
      <c r="E3013" s="27"/>
      <c r="F3013" s="26"/>
      <c r="G3013" s="28"/>
      <c r="H3013" s="31"/>
    </row>
    <row r="3014" spans="2:8">
      <c r="B3014" s="27"/>
      <c r="C3014" s="27"/>
      <c r="D3014" s="27"/>
      <c r="E3014" s="27"/>
      <c r="F3014" s="26"/>
      <c r="G3014" s="28"/>
      <c r="H3014" s="31"/>
    </row>
    <row r="3015" spans="2:8">
      <c r="B3015" s="27"/>
      <c r="C3015" s="27"/>
      <c r="D3015" s="27"/>
      <c r="E3015" s="27"/>
      <c r="F3015" s="26"/>
      <c r="G3015" s="28"/>
      <c r="H3015" s="31"/>
    </row>
    <row r="3016" spans="2:8">
      <c r="B3016" s="27"/>
      <c r="C3016" s="27"/>
      <c r="D3016" s="27"/>
      <c r="E3016" s="27"/>
      <c r="F3016" s="26"/>
      <c r="G3016" s="28"/>
      <c r="H3016" s="31"/>
    </row>
    <row r="3017" spans="2:8">
      <c r="B3017" s="27"/>
      <c r="C3017" s="27"/>
      <c r="D3017" s="27"/>
      <c r="E3017" s="27"/>
      <c r="F3017" s="26"/>
      <c r="G3017" s="28"/>
      <c r="H3017" s="31"/>
    </row>
    <row r="3018" spans="2:8">
      <c r="B3018" s="27"/>
      <c r="C3018" s="27"/>
      <c r="D3018" s="27"/>
      <c r="E3018" s="27"/>
      <c r="F3018" s="26"/>
      <c r="G3018" s="28"/>
      <c r="H3018" s="31"/>
    </row>
    <row r="3019" spans="2:8">
      <c r="B3019" s="27"/>
      <c r="C3019" s="27"/>
      <c r="D3019" s="27"/>
      <c r="E3019" s="27"/>
      <c r="F3019" s="26"/>
      <c r="G3019" s="28"/>
      <c r="H3019" s="31"/>
    </row>
    <row r="3020" spans="2:8">
      <c r="B3020" s="27"/>
      <c r="C3020" s="27"/>
      <c r="D3020" s="27"/>
      <c r="E3020" s="27"/>
      <c r="F3020" s="26"/>
      <c r="G3020" s="28"/>
      <c r="H3020" s="31"/>
    </row>
    <row r="3021" spans="2:8">
      <c r="B3021" s="27"/>
      <c r="C3021" s="27"/>
      <c r="D3021" s="27"/>
      <c r="E3021" s="27"/>
      <c r="F3021" s="26"/>
      <c r="G3021" s="28"/>
      <c r="H3021" s="31"/>
    </row>
    <row r="3022" spans="2:8">
      <c r="B3022" s="27"/>
      <c r="C3022" s="27"/>
      <c r="D3022" s="27"/>
      <c r="E3022" s="27"/>
      <c r="F3022" s="26"/>
      <c r="G3022" s="28"/>
      <c r="H3022" s="31"/>
    </row>
    <row r="3023" spans="2:8">
      <c r="B3023" s="27"/>
      <c r="C3023" s="27"/>
      <c r="D3023" s="27"/>
      <c r="E3023" s="27"/>
      <c r="F3023" s="26"/>
      <c r="G3023" s="28"/>
      <c r="H3023" s="31"/>
    </row>
    <row r="3024" spans="2:8">
      <c r="B3024" s="27"/>
      <c r="C3024" s="27"/>
      <c r="D3024" s="27"/>
      <c r="E3024" s="27"/>
      <c r="F3024" s="26"/>
      <c r="G3024" s="28"/>
      <c r="H3024" s="31"/>
    </row>
    <row r="3025" spans="2:8">
      <c r="B3025" s="27"/>
      <c r="C3025" s="27"/>
      <c r="D3025" s="27"/>
      <c r="E3025" s="27"/>
      <c r="F3025" s="26"/>
      <c r="G3025" s="28"/>
      <c r="H3025" s="31"/>
    </row>
    <row r="3026" spans="2:8">
      <c r="B3026" s="27"/>
      <c r="C3026" s="27"/>
      <c r="D3026" s="27"/>
      <c r="E3026" s="27"/>
      <c r="F3026" s="26"/>
      <c r="G3026" s="28"/>
      <c r="H3026" s="31"/>
    </row>
    <row r="3027" spans="2:8">
      <c r="B3027" s="27"/>
      <c r="C3027" s="27"/>
      <c r="D3027" s="27"/>
      <c r="E3027" s="27"/>
      <c r="F3027" s="26"/>
      <c r="G3027" s="28"/>
      <c r="H3027" s="31"/>
    </row>
    <row r="3028" spans="2:8">
      <c r="B3028" s="27"/>
      <c r="C3028" s="27"/>
      <c r="D3028" s="27"/>
      <c r="E3028" s="27"/>
      <c r="F3028" s="26"/>
      <c r="G3028" s="28"/>
      <c r="H3028" s="31"/>
    </row>
    <row r="3029" spans="2:8">
      <c r="B3029" s="27"/>
      <c r="C3029" s="27"/>
      <c r="D3029" s="27"/>
      <c r="E3029" s="27"/>
      <c r="F3029" s="26"/>
      <c r="G3029" s="28"/>
      <c r="H3029" s="31"/>
    </row>
    <row r="3030" spans="2:8">
      <c r="B3030" s="27"/>
      <c r="C3030" s="27"/>
      <c r="D3030" s="27"/>
      <c r="E3030" s="27"/>
      <c r="F3030" s="26"/>
      <c r="G3030" s="28"/>
      <c r="H3030" s="31"/>
    </row>
    <row r="3031" spans="2:8">
      <c r="B3031" s="27"/>
      <c r="C3031" s="27"/>
      <c r="D3031" s="27"/>
      <c r="E3031" s="27"/>
      <c r="F3031" s="26"/>
      <c r="G3031" s="28"/>
      <c r="H3031" s="31"/>
    </row>
    <row r="3032" spans="2:8">
      <c r="B3032" s="27"/>
      <c r="C3032" s="27"/>
      <c r="D3032" s="27"/>
      <c r="E3032" s="27"/>
      <c r="F3032" s="26"/>
      <c r="G3032" s="28"/>
      <c r="H3032" s="31"/>
    </row>
    <row r="3033" spans="2:8">
      <c r="B3033" s="27"/>
      <c r="C3033" s="27"/>
      <c r="D3033" s="27"/>
      <c r="E3033" s="27"/>
      <c r="F3033" s="26"/>
      <c r="G3033" s="28"/>
      <c r="H3033" s="31"/>
    </row>
    <row r="3034" spans="2:8">
      <c r="B3034" s="27"/>
      <c r="C3034" s="27"/>
      <c r="D3034" s="27"/>
      <c r="E3034" s="27"/>
      <c r="F3034" s="26"/>
      <c r="G3034" s="28"/>
      <c r="H3034" s="31"/>
    </row>
    <row r="3035" spans="2:8">
      <c r="B3035" s="27"/>
      <c r="C3035" s="27"/>
      <c r="D3035" s="27"/>
      <c r="E3035" s="27"/>
      <c r="F3035" s="26"/>
      <c r="G3035" s="28"/>
      <c r="H3035" s="31"/>
    </row>
    <row r="3036" spans="2:8">
      <c r="B3036" s="27"/>
      <c r="C3036" s="27"/>
      <c r="D3036" s="27"/>
      <c r="E3036" s="27"/>
      <c r="F3036" s="26"/>
      <c r="G3036" s="28"/>
      <c r="H3036" s="31"/>
    </row>
    <row r="3037" spans="2:8">
      <c r="B3037" s="27"/>
      <c r="C3037" s="27"/>
      <c r="D3037" s="27"/>
      <c r="E3037" s="27"/>
      <c r="F3037" s="26"/>
      <c r="G3037" s="28"/>
      <c r="H3037" s="31"/>
    </row>
    <row r="3038" spans="2:8">
      <c r="B3038" s="27"/>
      <c r="C3038" s="27"/>
      <c r="D3038" s="27"/>
      <c r="E3038" s="27"/>
      <c r="F3038" s="26"/>
      <c r="G3038" s="28"/>
      <c r="H3038" s="31"/>
    </row>
    <row r="3039" spans="2:8">
      <c r="B3039" s="27"/>
      <c r="C3039" s="27"/>
      <c r="D3039" s="27"/>
      <c r="E3039" s="27"/>
      <c r="F3039" s="26"/>
      <c r="G3039" s="28"/>
      <c r="H3039" s="31"/>
    </row>
    <row r="3040" spans="2:8">
      <c r="B3040" s="27"/>
      <c r="C3040" s="27"/>
      <c r="D3040" s="27"/>
      <c r="E3040" s="27"/>
      <c r="F3040" s="26"/>
      <c r="G3040" s="28"/>
      <c r="H3040" s="31"/>
    </row>
    <row r="3041" spans="2:8">
      <c r="B3041" s="27"/>
      <c r="C3041" s="27"/>
      <c r="D3041" s="27"/>
      <c r="E3041" s="27"/>
      <c r="F3041" s="26"/>
      <c r="G3041" s="28"/>
      <c r="H3041" s="31"/>
    </row>
    <row r="3042" spans="2:8">
      <c r="B3042" s="27"/>
      <c r="C3042" s="27"/>
      <c r="D3042" s="27"/>
      <c r="E3042" s="27"/>
      <c r="F3042" s="26"/>
      <c r="G3042" s="28"/>
      <c r="H3042" s="31"/>
    </row>
    <row r="3043" spans="2:8">
      <c r="B3043" s="27"/>
      <c r="C3043" s="27"/>
      <c r="D3043" s="27"/>
      <c r="E3043" s="27"/>
      <c r="F3043" s="26"/>
      <c r="G3043" s="28"/>
      <c r="H3043" s="31"/>
    </row>
    <row r="3044" spans="2:8">
      <c r="B3044" s="27"/>
      <c r="C3044" s="27"/>
      <c r="D3044" s="27"/>
      <c r="E3044" s="27"/>
      <c r="F3044" s="26"/>
      <c r="G3044" s="28"/>
      <c r="H3044" s="31"/>
    </row>
    <row r="3045" spans="2:8">
      <c r="B3045" s="27"/>
      <c r="C3045" s="27"/>
      <c r="D3045" s="27"/>
      <c r="E3045" s="27"/>
      <c r="F3045" s="26"/>
      <c r="G3045" s="28"/>
      <c r="H3045" s="31"/>
    </row>
    <row r="3046" spans="2:8">
      <c r="B3046" s="27"/>
      <c r="C3046" s="27"/>
      <c r="D3046" s="27"/>
      <c r="E3046" s="27"/>
      <c r="F3046" s="26"/>
      <c r="G3046" s="28"/>
      <c r="H3046" s="31"/>
    </row>
    <row r="3047" spans="2:8">
      <c r="B3047" s="27"/>
      <c r="C3047" s="27"/>
      <c r="D3047" s="27"/>
      <c r="E3047" s="27"/>
      <c r="F3047" s="26"/>
      <c r="G3047" s="28"/>
      <c r="H3047" s="31"/>
    </row>
    <row r="3048" spans="2:8">
      <c r="B3048" s="27"/>
      <c r="C3048" s="27"/>
      <c r="D3048" s="27"/>
      <c r="E3048" s="27"/>
      <c r="F3048" s="26"/>
      <c r="G3048" s="28"/>
      <c r="H3048" s="31"/>
    </row>
    <row r="3049" spans="2:8">
      <c r="B3049" s="27"/>
      <c r="C3049" s="27"/>
      <c r="D3049" s="27"/>
      <c r="E3049" s="27"/>
      <c r="F3049" s="26"/>
      <c r="G3049" s="28"/>
      <c r="H3049" s="31"/>
    </row>
    <row r="3050" spans="2:8">
      <c r="B3050" s="27"/>
      <c r="C3050" s="27"/>
      <c r="D3050" s="27"/>
      <c r="E3050" s="27"/>
      <c r="F3050" s="26"/>
      <c r="G3050" s="28"/>
      <c r="H3050" s="31"/>
    </row>
    <row r="3051" spans="2:8">
      <c r="B3051" s="27"/>
      <c r="C3051" s="27"/>
      <c r="D3051" s="27"/>
      <c r="E3051" s="27"/>
      <c r="F3051" s="26"/>
      <c r="G3051" s="28"/>
      <c r="H3051" s="31"/>
    </row>
    <row r="3052" spans="2:8">
      <c r="B3052" s="27"/>
      <c r="C3052" s="27"/>
      <c r="D3052" s="27"/>
      <c r="E3052" s="27"/>
      <c r="F3052" s="26"/>
      <c r="G3052" s="28"/>
      <c r="H3052" s="31"/>
    </row>
    <row r="3053" spans="2:8">
      <c r="B3053" s="27"/>
      <c r="C3053" s="27"/>
      <c r="D3053" s="27"/>
      <c r="E3053" s="27"/>
      <c r="F3053" s="26"/>
      <c r="G3053" s="28"/>
      <c r="H3053" s="31"/>
    </row>
    <row r="3054" spans="2:8">
      <c r="B3054" s="27"/>
      <c r="C3054" s="27"/>
      <c r="D3054" s="27"/>
      <c r="E3054" s="27"/>
      <c r="F3054" s="26"/>
      <c r="G3054" s="28"/>
      <c r="H3054" s="31"/>
    </row>
    <row r="3055" spans="2:8">
      <c r="B3055" s="27"/>
      <c r="C3055" s="27"/>
      <c r="D3055" s="27"/>
      <c r="E3055" s="27"/>
      <c r="F3055" s="26"/>
      <c r="G3055" s="28"/>
      <c r="H3055" s="31"/>
    </row>
    <row r="3056" spans="2:8">
      <c r="B3056" s="27"/>
      <c r="C3056" s="27"/>
      <c r="D3056" s="27"/>
      <c r="E3056" s="27"/>
      <c r="F3056" s="26"/>
      <c r="G3056" s="28"/>
      <c r="H3056" s="31"/>
    </row>
    <row r="3057" spans="2:8">
      <c r="B3057" s="27"/>
      <c r="C3057" s="27"/>
      <c r="D3057" s="27"/>
      <c r="E3057" s="27"/>
      <c r="F3057" s="26"/>
      <c r="G3057" s="28"/>
      <c r="H3057" s="31"/>
    </row>
    <row r="3058" spans="2:8">
      <c r="B3058" s="27"/>
      <c r="C3058" s="27"/>
      <c r="D3058" s="27"/>
      <c r="E3058" s="27"/>
      <c r="F3058" s="26"/>
      <c r="G3058" s="28"/>
      <c r="H3058" s="31"/>
    </row>
    <row r="3059" spans="2:8">
      <c r="B3059" s="27"/>
      <c r="C3059" s="27"/>
      <c r="D3059" s="27"/>
      <c r="E3059" s="27"/>
      <c r="F3059" s="26"/>
      <c r="G3059" s="28"/>
      <c r="H3059" s="31"/>
    </row>
    <row r="3060" spans="2:8">
      <c r="B3060" s="27"/>
      <c r="C3060" s="27"/>
      <c r="D3060" s="27"/>
      <c r="E3060" s="27"/>
      <c r="F3060" s="26"/>
      <c r="G3060" s="28"/>
      <c r="H3060" s="31"/>
    </row>
    <row r="3061" spans="2:8">
      <c r="B3061" s="27"/>
      <c r="C3061" s="27"/>
      <c r="D3061" s="27"/>
      <c r="E3061" s="27"/>
      <c r="F3061" s="26"/>
      <c r="G3061" s="28"/>
      <c r="H3061" s="31"/>
    </row>
    <row r="3062" spans="2:8">
      <c r="B3062" s="27"/>
      <c r="C3062" s="27"/>
      <c r="D3062" s="27"/>
      <c r="E3062" s="27"/>
      <c r="F3062" s="26"/>
      <c r="G3062" s="28"/>
      <c r="H3062" s="31"/>
    </row>
    <row r="3063" spans="2:8">
      <c r="B3063" s="27"/>
      <c r="C3063" s="27"/>
      <c r="D3063" s="27"/>
      <c r="E3063" s="27"/>
      <c r="F3063" s="26"/>
      <c r="G3063" s="28"/>
      <c r="H3063" s="31"/>
    </row>
    <row r="3064" spans="2:8">
      <c r="B3064" s="27"/>
      <c r="C3064" s="27"/>
      <c r="D3064" s="27"/>
      <c r="E3064" s="27"/>
      <c r="F3064" s="26"/>
      <c r="G3064" s="28"/>
      <c r="H3064" s="31"/>
    </row>
    <row r="3065" spans="2:8">
      <c r="B3065" s="27"/>
      <c r="C3065" s="27"/>
      <c r="D3065" s="27"/>
      <c r="E3065" s="27"/>
      <c r="F3065" s="26"/>
      <c r="G3065" s="28"/>
      <c r="H3065" s="31"/>
    </row>
    <row r="3066" spans="2:8">
      <c r="B3066" s="27"/>
      <c r="C3066" s="27"/>
      <c r="D3066" s="27"/>
      <c r="E3066" s="27"/>
      <c r="F3066" s="26"/>
      <c r="G3066" s="28"/>
      <c r="H3066" s="31"/>
    </row>
    <row r="3067" spans="2:8">
      <c r="B3067" s="27"/>
      <c r="C3067" s="27"/>
      <c r="D3067" s="27"/>
      <c r="E3067" s="27"/>
      <c r="F3067" s="26"/>
      <c r="G3067" s="28"/>
      <c r="H3067" s="31"/>
    </row>
    <row r="3068" spans="2:8">
      <c r="B3068" s="27"/>
      <c r="C3068" s="27"/>
      <c r="D3068" s="27"/>
      <c r="E3068" s="27"/>
      <c r="F3068" s="26"/>
      <c r="G3068" s="28"/>
      <c r="H3068" s="31"/>
    </row>
    <row r="3069" spans="2:8">
      <c r="B3069" s="27"/>
      <c r="C3069" s="27"/>
      <c r="D3069" s="27"/>
      <c r="E3069" s="27"/>
      <c r="F3069" s="26"/>
      <c r="G3069" s="28"/>
      <c r="H3069" s="31"/>
    </row>
    <row r="3070" spans="2:8">
      <c r="B3070" s="27"/>
      <c r="C3070" s="27"/>
      <c r="D3070" s="27"/>
      <c r="E3070" s="27"/>
      <c r="F3070" s="26"/>
      <c r="G3070" s="28"/>
      <c r="H3070" s="31"/>
    </row>
    <row r="3071" spans="2:8">
      <c r="B3071" s="27"/>
      <c r="C3071" s="27"/>
      <c r="D3071" s="27"/>
      <c r="E3071" s="27"/>
      <c r="F3071" s="26"/>
      <c r="G3071" s="28"/>
      <c r="H3071" s="31"/>
    </row>
    <row r="3072" spans="2:8">
      <c r="B3072" s="27"/>
      <c r="C3072" s="27"/>
      <c r="D3072" s="27"/>
      <c r="E3072" s="27"/>
      <c r="F3072" s="26"/>
      <c r="G3072" s="28"/>
      <c r="H3072" s="31"/>
    </row>
    <row r="3073" spans="2:8">
      <c r="B3073" s="27"/>
      <c r="C3073" s="27"/>
      <c r="D3073" s="27"/>
      <c r="E3073" s="27"/>
      <c r="F3073" s="26"/>
      <c r="G3073" s="28"/>
      <c r="H3073" s="31"/>
    </row>
    <row r="3074" spans="2:8">
      <c r="B3074" s="27"/>
      <c r="C3074" s="27"/>
      <c r="D3074" s="27"/>
      <c r="E3074" s="27"/>
      <c r="F3074" s="26"/>
      <c r="G3074" s="28"/>
      <c r="H3074" s="31"/>
    </row>
    <row r="3075" spans="2:8">
      <c r="B3075" s="27"/>
      <c r="C3075" s="27"/>
      <c r="D3075" s="27"/>
      <c r="E3075" s="27"/>
      <c r="F3075" s="26"/>
      <c r="G3075" s="28"/>
      <c r="H3075" s="31"/>
    </row>
    <row r="3076" spans="2:8">
      <c r="B3076" s="27"/>
      <c r="C3076" s="27"/>
      <c r="D3076" s="27"/>
      <c r="E3076" s="27"/>
      <c r="F3076" s="26"/>
      <c r="G3076" s="28"/>
      <c r="H3076" s="31"/>
    </row>
    <row r="3077" spans="2:8">
      <c r="B3077" s="27"/>
      <c r="C3077" s="27"/>
      <c r="D3077" s="27"/>
      <c r="E3077" s="27"/>
      <c r="F3077" s="26"/>
      <c r="G3077" s="28"/>
      <c r="H3077" s="31"/>
    </row>
    <row r="3078" spans="2:8">
      <c r="B3078" s="27"/>
      <c r="C3078" s="27"/>
      <c r="D3078" s="27"/>
      <c r="E3078" s="27"/>
      <c r="F3078" s="26"/>
      <c r="G3078" s="28"/>
      <c r="H3078" s="31"/>
    </row>
    <row r="3079" spans="2:8">
      <c r="B3079" s="27"/>
      <c r="C3079" s="27"/>
      <c r="D3079" s="27"/>
      <c r="E3079" s="27"/>
      <c r="F3079" s="26"/>
      <c r="G3079" s="28"/>
      <c r="H3079" s="31"/>
    </row>
    <row r="3080" spans="2:8">
      <c r="B3080" s="27"/>
      <c r="C3080" s="27"/>
      <c r="D3080" s="27"/>
      <c r="E3080" s="27"/>
      <c r="F3080" s="26"/>
      <c r="G3080" s="28"/>
      <c r="H3080" s="31"/>
    </row>
    <row r="3081" spans="2:8">
      <c r="B3081" s="27"/>
      <c r="C3081" s="27"/>
      <c r="D3081" s="27"/>
      <c r="E3081" s="27"/>
      <c r="F3081" s="26"/>
      <c r="G3081" s="28"/>
      <c r="H3081" s="31"/>
    </row>
    <row r="3082" spans="2:8">
      <c r="B3082" s="27"/>
      <c r="C3082" s="27"/>
      <c r="D3082" s="27"/>
      <c r="E3082" s="27"/>
      <c r="F3082" s="26"/>
      <c r="G3082" s="28"/>
      <c r="H3082" s="31"/>
    </row>
    <row r="3083" spans="2:8">
      <c r="B3083" s="27"/>
      <c r="C3083" s="27"/>
      <c r="D3083" s="27"/>
      <c r="E3083" s="27"/>
      <c r="F3083" s="26"/>
      <c r="G3083" s="28"/>
      <c r="H3083" s="31"/>
    </row>
    <row r="3084" spans="2:8">
      <c r="B3084" s="27"/>
      <c r="C3084" s="27"/>
      <c r="D3084" s="27"/>
      <c r="E3084" s="27"/>
      <c r="F3084" s="26"/>
      <c r="G3084" s="28"/>
      <c r="H3084" s="31"/>
    </row>
    <row r="3085" spans="2:8">
      <c r="B3085" s="27"/>
      <c r="C3085" s="27"/>
      <c r="D3085" s="27"/>
      <c r="E3085" s="27"/>
      <c r="F3085" s="26"/>
      <c r="G3085" s="28"/>
      <c r="H3085" s="31"/>
    </row>
    <row r="3086" spans="2:8">
      <c r="B3086" s="27"/>
      <c r="C3086" s="27"/>
      <c r="D3086" s="27"/>
      <c r="E3086" s="27"/>
      <c r="F3086" s="26"/>
      <c r="G3086" s="28"/>
      <c r="H3086" s="31"/>
    </row>
    <row r="3087" spans="2:8">
      <c r="B3087" s="27"/>
      <c r="C3087" s="27"/>
      <c r="D3087" s="27"/>
      <c r="E3087" s="27"/>
      <c r="F3087" s="26"/>
      <c r="G3087" s="28"/>
      <c r="H3087" s="31"/>
    </row>
    <row r="3088" spans="2:8">
      <c r="B3088" s="27"/>
      <c r="C3088" s="27"/>
      <c r="D3088" s="27"/>
      <c r="E3088" s="27"/>
      <c r="F3088" s="26"/>
      <c r="G3088" s="28"/>
      <c r="H3088" s="31"/>
    </row>
    <row r="3089" spans="2:8">
      <c r="B3089" s="27"/>
      <c r="C3089" s="27"/>
      <c r="D3089" s="27"/>
      <c r="E3089" s="27"/>
      <c r="F3089" s="26"/>
      <c r="G3089" s="28"/>
      <c r="H3089" s="31"/>
    </row>
    <row r="3090" spans="2:8">
      <c r="B3090" s="27"/>
      <c r="C3090" s="27"/>
      <c r="D3090" s="27"/>
      <c r="E3090" s="27"/>
      <c r="F3090" s="26"/>
      <c r="G3090" s="28"/>
      <c r="H3090" s="31"/>
    </row>
    <row r="3091" spans="2:8">
      <c r="B3091" s="27"/>
      <c r="C3091" s="27"/>
      <c r="D3091" s="27"/>
      <c r="E3091" s="27"/>
      <c r="F3091" s="26"/>
      <c r="G3091" s="28"/>
      <c r="H3091" s="31"/>
    </row>
    <row r="3092" spans="2:8">
      <c r="B3092" s="27"/>
      <c r="C3092" s="27"/>
      <c r="D3092" s="27"/>
      <c r="E3092" s="27"/>
      <c r="F3092" s="26"/>
      <c r="G3092" s="28"/>
      <c r="H3092" s="31"/>
    </row>
    <row r="3093" spans="2:8">
      <c r="B3093" s="27"/>
      <c r="C3093" s="27"/>
      <c r="D3093" s="27"/>
      <c r="E3093" s="27"/>
      <c r="F3093" s="26"/>
      <c r="G3093" s="28"/>
      <c r="H3093" s="31"/>
    </row>
    <row r="3094" spans="2:8">
      <c r="B3094" s="27"/>
      <c r="C3094" s="27"/>
      <c r="D3094" s="27"/>
      <c r="E3094" s="27"/>
      <c r="F3094" s="26"/>
      <c r="G3094" s="28"/>
      <c r="H3094" s="31"/>
    </row>
    <row r="3095" spans="2:8">
      <c r="B3095" s="27"/>
      <c r="C3095" s="27"/>
      <c r="D3095" s="27"/>
      <c r="E3095" s="27"/>
      <c r="F3095" s="26"/>
      <c r="G3095" s="28"/>
      <c r="H3095" s="31"/>
    </row>
    <row r="3096" spans="2:8">
      <c r="B3096" s="27"/>
      <c r="C3096" s="27"/>
      <c r="D3096" s="27"/>
      <c r="E3096" s="27"/>
      <c r="F3096" s="26"/>
      <c r="G3096" s="28"/>
      <c r="H3096" s="31"/>
    </row>
    <row r="3097" spans="2:8">
      <c r="B3097" s="27"/>
      <c r="C3097" s="27"/>
      <c r="D3097" s="27"/>
      <c r="E3097" s="27"/>
      <c r="F3097" s="26"/>
      <c r="G3097" s="28"/>
      <c r="H3097" s="31"/>
    </row>
    <row r="3098" spans="2:8">
      <c r="B3098" s="27"/>
      <c r="C3098" s="27"/>
      <c r="D3098" s="27"/>
      <c r="E3098" s="27"/>
      <c r="F3098" s="26"/>
      <c r="G3098" s="28"/>
      <c r="H3098" s="31"/>
    </row>
    <row r="3099" spans="2:8">
      <c r="B3099" s="27"/>
      <c r="C3099" s="27"/>
      <c r="D3099" s="27"/>
      <c r="E3099" s="27"/>
      <c r="F3099" s="26"/>
      <c r="G3099" s="28"/>
      <c r="H3099" s="31"/>
    </row>
    <row r="3100" spans="2:8">
      <c r="B3100" s="27"/>
      <c r="C3100" s="27"/>
      <c r="D3100" s="27"/>
      <c r="E3100" s="27"/>
      <c r="F3100" s="26"/>
      <c r="G3100" s="28"/>
      <c r="H3100" s="31"/>
    </row>
    <row r="3101" spans="2:8">
      <c r="B3101" s="27"/>
      <c r="C3101" s="27"/>
      <c r="D3101" s="27"/>
      <c r="E3101" s="27"/>
      <c r="F3101" s="26"/>
      <c r="G3101" s="28"/>
      <c r="H3101" s="31"/>
    </row>
    <row r="3102" spans="2:8">
      <c r="B3102" s="27"/>
      <c r="C3102" s="27"/>
      <c r="D3102" s="27"/>
      <c r="E3102" s="27"/>
      <c r="F3102" s="26"/>
      <c r="G3102" s="28"/>
      <c r="H3102" s="31"/>
    </row>
    <row r="3103" spans="2:8">
      <c r="B3103" s="27"/>
      <c r="C3103" s="27"/>
      <c r="D3103" s="27"/>
      <c r="E3103" s="27"/>
      <c r="F3103" s="26"/>
      <c r="G3103" s="28"/>
      <c r="H3103" s="31"/>
    </row>
    <row r="3104" spans="2:8">
      <c r="B3104" s="27"/>
      <c r="C3104" s="27"/>
      <c r="D3104" s="27"/>
      <c r="E3104" s="27"/>
      <c r="F3104" s="26"/>
      <c r="G3104" s="28"/>
      <c r="H3104" s="31"/>
    </row>
    <row r="3105" spans="2:8">
      <c r="B3105" s="27"/>
      <c r="C3105" s="27"/>
      <c r="D3105" s="27"/>
      <c r="E3105" s="27"/>
      <c r="F3105" s="26"/>
      <c r="G3105" s="28"/>
      <c r="H3105" s="31"/>
    </row>
    <row r="3106" spans="2:8">
      <c r="B3106" s="27"/>
      <c r="C3106" s="27"/>
      <c r="D3106" s="27"/>
      <c r="E3106" s="27"/>
      <c r="F3106" s="26"/>
      <c r="G3106" s="28"/>
      <c r="H3106" s="31"/>
    </row>
    <row r="3107" spans="2:8">
      <c r="B3107" s="27"/>
      <c r="C3107" s="27"/>
      <c r="D3107" s="27"/>
      <c r="E3107" s="27"/>
      <c r="F3107" s="26"/>
      <c r="G3107" s="28"/>
      <c r="H3107" s="31"/>
    </row>
    <row r="3108" spans="2:8">
      <c r="B3108" s="27"/>
      <c r="C3108" s="27"/>
      <c r="D3108" s="27"/>
      <c r="E3108" s="27"/>
      <c r="F3108" s="26"/>
      <c r="G3108" s="28"/>
      <c r="H3108" s="31"/>
    </row>
    <row r="3109" spans="2:8">
      <c r="B3109" s="27"/>
      <c r="C3109" s="27"/>
      <c r="D3109" s="27"/>
      <c r="E3109" s="27"/>
      <c r="F3109" s="26"/>
      <c r="G3109" s="28"/>
      <c r="H3109" s="31"/>
    </row>
    <row r="3110" spans="2:8">
      <c r="B3110" s="27"/>
      <c r="C3110" s="27"/>
      <c r="D3110" s="27"/>
      <c r="E3110" s="27"/>
      <c r="F3110" s="26"/>
      <c r="G3110" s="28"/>
      <c r="H3110" s="31"/>
    </row>
    <row r="3111" spans="2:8">
      <c r="B3111" s="27"/>
      <c r="C3111" s="27"/>
      <c r="D3111" s="27"/>
      <c r="E3111" s="27"/>
      <c r="F3111" s="26"/>
      <c r="G3111" s="28"/>
      <c r="H3111" s="31"/>
    </row>
    <row r="3112" spans="2:8">
      <c r="B3112" s="27"/>
      <c r="C3112" s="27"/>
      <c r="D3112" s="27"/>
      <c r="E3112" s="27"/>
      <c r="F3112" s="26"/>
      <c r="G3112" s="28"/>
      <c r="H3112" s="31"/>
    </row>
    <row r="3113" spans="2:8">
      <c r="B3113" s="27"/>
      <c r="C3113" s="27"/>
      <c r="D3113" s="27"/>
      <c r="E3113" s="27"/>
      <c r="F3113" s="26"/>
      <c r="G3113" s="28"/>
      <c r="H3113" s="31"/>
    </row>
    <row r="3114" spans="2:8">
      <c r="B3114" s="27"/>
      <c r="C3114" s="27"/>
      <c r="D3114" s="27"/>
      <c r="E3114" s="27"/>
      <c r="F3114" s="26"/>
      <c r="G3114" s="28"/>
      <c r="H3114" s="31"/>
    </row>
    <row r="3115" spans="2:8">
      <c r="B3115" s="27"/>
      <c r="C3115" s="27"/>
      <c r="D3115" s="27"/>
      <c r="E3115" s="27"/>
      <c r="F3115" s="26"/>
      <c r="G3115" s="28"/>
      <c r="H3115" s="31"/>
    </row>
    <row r="3116" spans="2:8">
      <c r="B3116" s="27"/>
      <c r="C3116" s="27"/>
      <c r="D3116" s="27"/>
      <c r="E3116" s="27"/>
      <c r="F3116" s="26"/>
      <c r="G3116" s="28"/>
      <c r="H3116" s="31"/>
    </row>
    <row r="3117" spans="2:8">
      <c r="B3117" s="27"/>
      <c r="C3117" s="27"/>
      <c r="D3117" s="27"/>
      <c r="E3117" s="27"/>
      <c r="F3117" s="26"/>
      <c r="G3117" s="28"/>
      <c r="H3117" s="31"/>
    </row>
    <row r="3118" spans="2:8">
      <c r="B3118" s="27"/>
      <c r="C3118" s="27"/>
      <c r="D3118" s="27"/>
      <c r="E3118" s="27"/>
      <c r="F3118" s="26"/>
      <c r="G3118" s="28"/>
      <c r="H3118" s="31"/>
    </row>
    <row r="3119" spans="2:8">
      <c r="B3119" s="27"/>
      <c r="C3119" s="27"/>
      <c r="D3119" s="27"/>
      <c r="E3119" s="27"/>
      <c r="F3119" s="26"/>
      <c r="G3119" s="28"/>
      <c r="H3119" s="31"/>
    </row>
    <row r="3120" spans="2:8">
      <c r="B3120" s="27"/>
      <c r="C3120" s="27"/>
      <c r="D3120" s="27"/>
      <c r="E3120" s="27"/>
      <c r="F3120" s="26"/>
      <c r="G3120" s="28"/>
      <c r="H3120" s="31"/>
    </row>
    <row r="3121" spans="2:8">
      <c r="B3121" s="27"/>
      <c r="C3121" s="27"/>
      <c r="D3121" s="27"/>
      <c r="E3121" s="27"/>
      <c r="F3121" s="26"/>
      <c r="G3121" s="28"/>
      <c r="H3121" s="31"/>
    </row>
    <row r="3122" spans="2:8">
      <c r="B3122" s="27"/>
      <c r="C3122" s="27"/>
      <c r="D3122" s="27"/>
      <c r="E3122" s="27"/>
      <c r="F3122" s="26"/>
      <c r="G3122" s="28"/>
      <c r="H3122" s="31"/>
    </row>
    <row r="3123" spans="2:8">
      <c r="B3123" s="27"/>
      <c r="C3123" s="27"/>
      <c r="D3123" s="27"/>
      <c r="E3123" s="27"/>
      <c r="F3123" s="26"/>
      <c r="G3123" s="28"/>
      <c r="H3123" s="31"/>
    </row>
    <row r="3124" spans="2:8">
      <c r="B3124" s="27"/>
      <c r="C3124" s="27"/>
      <c r="D3124" s="27"/>
      <c r="E3124" s="27"/>
      <c r="F3124" s="26"/>
      <c r="G3124" s="28"/>
      <c r="H3124" s="31"/>
    </row>
    <row r="3125" spans="2:8">
      <c r="B3125" s="27"/>
      <c r="C3125" s="27"/>
      <c r="D3125" s="27"/>
      <c r="E3125" s="27"/>
      <c r="F3125" s="26"/>
      <c r="G3125" s="28"/>
      <c r="H3125" s="31"/>
    </row>
    <row r="3126" spans="2:8">
      <c r="B3126" s="27"/>
      <c r="C3126" s="27"/>
      <c r="D3126" s="27"/>
      <c r="E3126" s="27"/>
      <c r="F3126" s="26"/>
      <c r="G3126" s="28"/>
      <c r="H3126" s="31"/>
    </row>
    <row r="3127" spans="2:8">
      <c r="B3127" s="27"/>
      <c r="C3127" s="27"/>
      <c r="D3127" s="27"/>
      <c r="E3127" s="27"/>
      <c r="F3127" s="26"/>
      <c r="G3127" s="28"/>
      <c r="H3127" s="31"/>
    </row>
    <row r="3128" spans="2:8">
      <c r="B3128" s="27"/>
      <c r="C3128" s="27"/>
      <c r="D3128" s="27"/>
      <c r="E3128" s="27"/>
      <c r="F3128" s="26"/>
      <c r="G3128" s="28"/>
      <c r="H3128" s="31"/>
    </row>
    <row r="3129" spans="2:8">
      <c r="B3129" s="27"/>
      <c r="C3129" s="27"/>
      <c r="D3129" s="27"/>
      <c r="E3129" s="27"/>
      <c r="F3129" s="26"/>
      <c r="G3129" s="28"/>
      <c r="H3129" s="31"/>
    </row>
    <row r="3130" spans="2:8">
      <c r="B3130" s="27"/>
      <c r="C3130" s="27"/>
      <c r="D3130" s="27"/>
      <c r="E3130" s="27"/>
      <c r="F3130" s="26"/>
      <c r="G3130" s="28"/>
      <c r="H3130" s="31"/>
    </row>
    <row r="3131" spans="2:8">
      <c r="B3131" s="27"/>
      <c r="C3131" s="27"/>
      <c r="D3131" s="27"/>
      <c r="E3131" s="27"/>
      <c r="F3131" s="26"/>
      <c r="G3131" s="28"/>
      <c r="H3131" s="31"/>
    </row>
    <row r="3132" spans="2:8">
      <c r="B3132" s="27"/>
      <c r="C3132" s="27"/>
      <c r="D3132" s="27"/>
      <c r="E3132" s="27"/>
      <c r="F3132" s="26"/>
      <c r="G3132" s="28"/>
      <c r="H3132" s="31"/>
    </row>
    <row r="3133" spans="2:8">
      <c r="B3133" s="27"/>
      <c r="C3133" s="27"/>
      <c r="D3133" s="27"/>
      <c r="E3133" s="27"/>
      <c r="F3133" s="26"/>
      <c r="G3133" s="28"/>
      <c r="H3133" s="31"/>
    </row>
    <row r="3134" spans="2:8">
      <c r="B3134" s="27"/>
      <c r="C3134" s="27"/>
      <c r="D3134" s="27"/>
      <c r="E3134" s="27"/>
      <c r="F3134" s="26"/>
      <c r="G3134" s="28"/>
      <c r="H3134" s="31"/>
    </row>
    <row r="3135" spans="2:8">
      <c r="B3135" s="27"/>
      <c r="C3135" s="27"/>
      <c r="D3135" s="27"/>
      <c r="E3135" s="27"/>
      <c r="F3135" s="26"/>
      <c r="G3135" s="28"/>
      <c r="H3135" s="31"/>
    </row>
    <row r="3136" spans="2:8">
      <c r="B3136" s="27"/>
      <c r="C3136" s="27"/>
      <c r="D3136" s="27"/>
      <c r="E3136" s="27"/>
      <c r="F3136" s="26"/>
      <c r="G3136" s="28"/>
      <c r="H3136" s="31"/>
    </row>
    <row r="3137" spans="2:8">
      <c r="B3137" s="27"/>
      <c r="C3137" s="27"/>
      <c r="D3137" s="27"/>
      <c r="E3137" s="27"/>
      <c r="F3137" s="26"/>
      <c r="G3137" s="28"/>
      <c r="H3137" s="31"/>
    </row>
    <row r="3138" spans="2:8">
      <c r="B3138" s="27"/>
      <c r="C3138" s="27"/>
      <c r="D3138" s="27"/>
      <c r="E3138" s="27"/>
      <c r="F3138" s="26"/>
      <c r="G3138" s="28"/>
      <c r="H3138" s="31"/>
    </row>
    <row r="3139" spans="2:8">
      <c r="B3139" s="27"/>
      <c r="C3139" s="27"/>
      <c r="D3139" s="27"/>
      <c r="E3139" s="27"/>
      <c r="F3139" s="26"/>
      <c r="G3139" s="28"/>
      <c r="H3139" s="31"/>
    </row>
    <row r="3140" spans="2:8">
      <c r="B3140" s="27"/>
      <c r="C3140" s="27"/>
      <c r="D3140" s="27"/>
      <c r="E3140" s="27"/>
      <c r="F3140" s="26"/>
      <c r="G3140" s="28"/>
      <c r="H3140" s="31"/>
    </row>
    <row r="3141" spans="2:8">
      <c r="B3141" s="27"/>
      <c r="C3141" s="27"/>
      <c r="D3141" s="27"/>
      <c r="E3141" s="27"/>
      <c r="F3141" s="26"/>
      <c r="G3141" s="28"/>
      <c r="H3141" s="31"/>
    </row>
    <row r="3142" spans="2:8">
      <c r="B3142" s="27"/>
      <c r="C3142" s="27"/>
      <c r="D3142" s="27"/>
      <c r="E3142" s="27"/>
      <c r="F3142" s="26"/>
      <c r="G3142" s="28"/>
      <c r="H3142" s="31"/>
    </row>
    <row r="3143" spans="2:8">
      <c r="B3143" s="27"/>
      <c r="C3143" s="27"/>
      <c r="D3143" s="27"/>
      <c r="E3143" s="27"/>
      <c r="F3143" s="26"/>
      <c r="G3143" s="28"/>
      <c r="H3143" s="31"/>
    </row>
    <row r="3144" spans="2:8">
      <c r="B3144" s="27"/>
      <c r="C3144" s="27"/>
      <c r="D3144" s="27"/>
      <c r="E3144" s="27"/>
      <c r="F3144" s="26"/>
      <c r="G3144" s="28"/>
      <c r="H3144" s="31"/>
    </row>
    <row r="3145" spans="2:8">
      <c r="B3145" s="27"/>
      <c r="C3145" s="27"/>
      <c r="D3145" s="27"/>
      <c r="E3145" s="27"/>
      <c r="F3145" s="26"/>
      <c r="G3145" s="28"/>
      <c r="H3145" s="31"/>
    </row>
    <row r="3146" spans="2:8">
      <c r="B3146" s="27"/>
      <c r="C3146" s="27"/>
      <c r="D3146" s="27"/>
      <c r="E3146" s="27"/>
      <c r="F3146" s="26"/>
      <c r="G3146" s="28"/>
      <c r="H3146" s="31"/>
    </row>
    <row r="3147" spans="2:8">
      <c r="B3147" s="27"/>
      <c r="C3147" s="27"/>
      <c r="D3147" s="27"/>
      <c r="E3147" s="27"/>
      <c r="F3147" s="26"/>
      <c r="G3147" s="28"/>
      <c r="H3147" s="31"/>
    </row>
    <row r="3148" spans="2:8">
      <c r="B3148" s="27"/>
      <c r="C3148" s="27"/>
      <c r="D3148" s="27"/>
      <c r="E3148" s="27"/>
      <c r="F3148" s="26"/>
      <c r="G3148" s="28"/>
      <c r="H3148" s="31"/>
    </row>
    <row r="3149" spans="2:8">
      <c r="B3149" s="27"/>
      <c r="C3149" s="27"/>
      <c r="D3149" s="27"/>
      <c r="E3149" s="27"/>
      <c r="F3149" s="26"/>
      <c r="G3149" s="28"/>
      <c r="H3149" s="31"/>
    </row>
    <row r="3150" spans="2:8">
      <c r="B3150" s="27"/>
      <c r="C3150" s="27"/>
      <c r="D3150" s="27"/>
      <c r="E3150" s="27"/>
      <c r="F3150" s="26"/>
      <c r="G3150" s="28"/>
      <c r="H3150" s="31"/>
    </row>
    <row r="3151" spans="2:8">
      <c r="B3151" s="27"/>
      <c r="C3151" s="27"/>
      <c r="D3151" s="27"/>
      <c r="E3151" s="27"/>
      <c r="F3151" s="26"/>
      <c r="G3151" s="28"/>
      <c r="H3151" s="31"/>
    </row>
    <row r="3152" spans="2:8">
      <c r="B3152" s="27"/>
      <c r="C3152" s="27"/>
      <c r="D3152" s="27"/>
      <c r="E3152" s="27"/>
      <c r="F3152" s="26"/>
      <c r="G3152" s="28"/>
      <c r="H3152" s="31"/>
    </row>
    <row r="3153" spans="2:8">
      <c r="B3153" s="27"/>
      <c r="C3153" s="27"/>
      <c r="D3153" s="27"/>
      <c r="E3153" s="27"/>
      <c r="F3153" s="26"/>
      <c r="G3153" s="28"/>
      <c r="H3153" s="31"/>
    </row>
    <row r="3154" spans="2:8">
      <c r="B3154" s="27"/>
      <c r="C3154" s="27"/>
      <c r="D3154" s="27"/>
      <c r="E3154" s="27"/>
      <c r="F3154" s="26"/>
      <c r="G3154" s="28"/>
      <c r="H3154" s="31"/>
    </row>
    <row r="3155" spans="2:8">
      <c r="B3155" s="27"/>
      <c r="C3155" s="27"/>
      <c r="D3155" s="27"/>
      <c r="E3155" s="27"/>
      <c r="F3155" s="26"/>
      <c r="G3155" s="28"/>
      <c r="H3155" s="31"/>
    </row>
    <row r="3156" spans="2:8">
      <c r="B3156" s="27"/>
      <c r="C3156" s="27"/>
      <c r="D3156" s="27"/>
      <c r="E3156" s="27"/>
      <c r="F3156" s="26"/>
      <c r="G3156" s="28"/>
      <c r="H3156" s="31"/>
    </row>
    <row r="3157" spans="2:8">
      <c r="B3157" s="27"/>
      <c r="C3157" s="27"/>
      <c r="D3157" s="27"/>
      <c r="E3157" s="27"/>
      <c r="F3157" s="26"/>
      <c r="G3157" s="28"/>
      <c r="H3157" s="31"/>
    </row>
    <row r="3158" spans="2:8">
      <c r="B3158" s="27"/>
      <c r="C3158" s="27"/>
      <c r="D3158" s="27"/>
      <c r="E3158" s="27"/>
      <c r="F3158" s="26"/>
      <c r="G3158" s="28"/>
      <c r="H3158" s="31"/>
    </row>
    <row r="3159" spans="2:8">
      <c r="B3159" s="27"/>
      <c r="C3159" s="27"/>
      <c r="D3159" s="27"/>
      <c r="E3159" s="27"/>
      <c r="F3159" s="26"/>
      <c r="G3159" s="28"/>
      <c r="H3159" s="31"/>
    </row>
    <row r="3160" spans="2:8">
      <c r="B3160" s="27"/>
      <c r="C3160" s="27"/>
      <c r="D3160" s="27"/>
      <c r="E3160" s="27"/>
      <c r="F3160" s="26"/>
      <c r="G3160" s="28"/>
      <c r="H3160" s="31"/>
    </row>
    <row r="3161" spans="2:8">
      <c r="B3161" s="27"/>
      <c r="C3161" s="27"/>
      <c r="D3161" s="27"/>
      <c r="E3161" s="27"/>
      <c r="F3161" s="26"/>
      <c r="G3161" s="28"/>
      <c r="H3161" s="31"/>
    </row>
    <row r="3162" spans="2:8">
      <c r="B3162" s="27"/>
      <c r="C3162" s="27"/>
      <c r="D3162" s="27"/>
      <c r="E3162" s="27"/>
      <c r="F3162" s="26"/>
      <c r="G3162" s="28"/>
      <c r="H3162" s="31"/>
    </row>
    <row r="3163" spans="2:8">
      <c r="B3163" s="27"/>
      <c r="C3163" s="27"/>
      <c r="D3163" s="27"/>
      <c r="E3163" s="27"/>
      <c r="F3163" s="26"/>
      <c r="G3163" s="28"/>
      <c r="H3163" s="31"/>
    </row>
    <row r="3164" spans="2:8">
      <c r="B3164" s="27"/>
      <c r="C3164" s="27"/>
      <c r="D3164" s="27"/>
      <c r="E3164" s="27"/>
      <c r="F3164" s="26"/>
      <c r="G3164" s="28"/>
      <c r="H3164" s="31"/>
    </row>
    <row r="3165" spans="2:8">
      <c r="B3165" s="27"/>
      <c r="C3165" s="27"/>
      <c r="D3165" s="27"/>
      <c r="E3165" s="27"/>
      <c r="F3165" s="26"/>
      <c r="G3165" s="28"/>
      <c r="H3165" s="31"/>
    </row>
    <row r="3166" spans="2:8">
      <c r="B3166" s="27"/>
      <c r="C3166" s="27"/>
      <c r="D3166" s="27"/>
      <c r="E3166" s="27"/>
      <c r="F3166" s="26"/>
      <c r="G3166" s="28"/>
      <c r="H3166" s="31"/>
    </row>
    <row r="3167" spans="2:8">
      <c r="B3167" s="27"/>
      <c r="C3167" s="27"/>
      <c r="D3167" s="27"/>
      <c r="E3167" s="27"/>
      <c r="F3167" s="26"/>
      <c r="G3167" s="28"/>
      <c r="H3167" s="31"/>
    </row>
    <row r="3168" spans="2:8">
      <c r="B3168" s="27"/>
      <c r="C3168" s="27"/>
      <c r="D3168" s="27"/>
      <c r="E3168" s="27"/>
      <c r="F3168" s="26"/>
      <c r="G3168" s="28"/>
      <c r="H3168" s="31"/>
    </row>
    <row r="3169" spans="2:8">
      <c r="B3169" s="27"/>
      <c r="C3169" s="27"/>
      <c r="D3169" s="27"/>
      <c r="E3169" s="27"/>
      <c r="F3169" s="26"/>
      <c r="G3169" s="28"/>
      <c r="H3169" s="31"/>
    </row>
    <row r="3170" spans="2:8">
      <c r="B3170" s="27"/>
      <c r="C3170" s="27"/>
      <c r="D3170" s="27"/>
      <c r="E3170" s="27"/>
      <c r="F3170" s="26"/>
      <c r="G3170" s="28"/>
      <c r="H3170" s="31"/>
    </row>
    <row r="3171" spans="2:8">
      <c r="B3171" s="27"/>
      <c r="C3171" s="27"/>
      <c r="D3171" s="27"/>
      <c r="E3171" s="27"/>
      <c r="F3171" s="26"/>
      <c r="G3171" s="28"/>
      <c r="H3171" s="31"/>
    </row>
    <row r="3172" spans="2:8">
      <c r="B3172" s="27"/>
      <c r="C3172" s="27"/>
      <c r="D3172" s="27"/>
      <c r="E3172" s="27"/>
      <c r="F3172" s="26"/>
      <c r="G3172" s="28"/>
      <c r="H3172" s="31"/>
    </row>
    <row r="3173" spans="2:8">
      <c r="B3173" s="27"/>
      <c r="C3173" s="27"/>
      <c r="D3173" s="27"/>
      <c r="E3173" s="27"/>
      <c r="F3173" s="26"/>
      <c r="G3173" s="28"/>
      <c r="H3173" s="31"/>
    </row>
    <row r="3174" spans="2:8">
      <c r="B3174" s="27"/>
      <c r="C3174" s="27"/>
      <c r="D3174" s="27"/>
      <c r="E3174" s="27"/>
      <c r="F3174" s="26"/>
      <c r="G3174" s="28"/>
      <c r="H3174" s="31"/>
    </row>
    <row r="3175" spans="2:8">
      <c r="B3175" s="27"/>
      <c r="C3175" s="27"/>
      <c r="D3175" s="27"/>
      <c r="E3175" s="27"/>
      <c r="F3175" s="26"/>
      <c r="G3175" s="28"/>
      <c r="H3175" s="31"/>
    </row>
    <row r="3176" spans="2:8">
      <c r="B3176" s="27"/>
      <c r="C3176" s="27"/>
      <c r="D3176" s="27"/>
      <c r="E3176" s="27"/>
      <c r="F3176" s="26"/>
      <c r="G3176" s="28"/>
      <c r="H3176" s="31"/>
    </row>
    <row r="3177" spans="2:8">
      <c r="B3177" s="27"/>
      <c r="C3177" s="27"/>
      <c r="D3177" s="27"/>
      <c r="E3177" s="27"/>
      <c r="F3177" s="26"/>
      <c r="G3177" s="28"/>
      <c r="H3177" s="31"/>
    </row>
    <row r="3178" spans="2:8">
      <c r="B3178" s="27"/>
      <c r="C3178" s="27"/>
      <c r="D3178" s="27"/>
      <c r="E3178" s="27"/>
      <c r="F3178" s="26"/>
      <c r="G3178" s="28"/>
      <c r="H3178" s="31"/>
    </row>
    <row r="3179" spans="2:8">
      <c r="B3179" s="27"/>
      <c r="C3179" s="27"/>
      <c r="D3179" s="27"/>
      <c r="E3179" s="27"/>
      <c r="F3179" s="26"/>
      <c r="G3179" s="28"/>
      <c r="H3179" s="31"/>
    </row>
    <row r="3180" spans="2:8">
      <c r="B3180" s="27"/>
      <c r="C3180" s="27"/>
      <c r="D3180" s="27"/>
      <c r="E3180" s="27"/>
      <c r="F3180" s="26"/>
      <c r="G3180" s="28"/>
      <c r="H3180" s="31"/>
    </row>
    <row r="3181" spans="2:8">
      <c r="B3181" s="27"/>
      <c r="C3181" s="27"/>
      <c r="D3181" s="27"/>
      <c r="E3181" s="27"/>
      <c r="F3181" s="26"/>
      <c r="G3181" s="28"/>
      <c r="H3181" s="31"/>
    </row>
    <row r="3182" spans="2:8">
      <c r="B3182" s="27"/>
      <c r="C3182" s="27"/>
      <c r="D3182" s="27"/>
      <c r="E3182" s="27"/>
      <c r="F3182" s="26"/>
      <c r="G3182" s="28"/>
      <c r="H3182" s="31"/>
    </row>
    <row r="3183" spans="2:8">
      <c r="B3183" s="27"/>
      <c r="C3183" s="27"/>
      <c r="D3183" s="27"/>
      <c r="E3183" s="27"/>
      <c r="F3183" s="26"/>
      <c r="G3183" s="28"/>
      <c r="H3183" s="31"/>
    </row>
    <row r="3184" spans="2:8">
      <c r="B3184" s="27"/>
      <c r="C3184" s="27"/>
      <c r="D3184" s="27"/>
      <c r="E3184" s="27"/>
      <c r="F3184" s="26"/>
      <c r="G3184" s="28"/>
      <c r="H3184" s="31"/>
    </row>
    <row r="3185" spans="2:8">
      <c r="B3185" s="27"/>
      <c r="C3185" s="27"/>
      <c r="D3185" s="27"/>
      <c r="E3185" s="27"/>
      <c r="F3185" s="26"/>
      <c r="G3185" s="28"/>
      <c r="H3185" s="31"/>
    </row>
    <row r="3186" spans="2:8">
      <c r="B3186" s="27"/>
      <c r="C3186" s="27"/>
      <c r="D3186" s="27"/>
      <c r="E3186" s="27"/>
      <c r="F3186" s="26"/>
      <c r="G3186" s="28"/>
      <c r="H3186" s="31"/>
    </row>
    <row r="3187" spans="2:8">
      <c r="B3187" s="27"/>
      <c r="C3187" s="27"/>
      <c r="D3187" s="27"/>
      <c r="E3187" s="27"/>
      <c r="F3187" s="26"/>
      <c r="G3187" s="28"/>
      <c r="H3187" s="31"/>
    </row>
    <row r="3188" spans="2:8">
      <c r="B3188" s="27"/>
      <c r="C3188" s="27"/>
      <c r="D3188" s="27"/>
      <c r="E3188" s="27"/>
      <c r="F3188" s="26"/>
      <c r="G3188" s="28"/>
      <c r="H3188" s="31"/>
    </row>
    <row r="3189" spans="2:8">
      <c r="B3189" s="27"/>
      <c r="C3189" s="27"/>
      <c r="D3189" s="27"/>
      <c r="E3189" s="27"/>
      <c r="F3189" s="26"/>
      <c r="G3189" s="28"/>
      <c r="H3189" s="31"/>
    </row>
    <row r="3190" spans="2:8">
      <c r="B3190" s="27"/>
      <c r="C3190" s="27"/>
      <c r="D3190" s="27"/>
      <c r="E3190" s="27"/>
      <c r="F3190" s="26"/>
      <c r="G3190" s="28"/>
      <c r="H3190" s="31"/>
    </row>
    <row r="3191" spans="2:8">
      <c r="B3191" s="27"/>
      <c r="C3191" s="27"/>
      <c r="D3191" s="27"/>
      <c r="E3191" s="27"/>
      <c r="F3191" s="26"/>
      <c r="G3191" s="28"/>
      <c r="H3191" s="31"/>
    </row>
    <row r="3192" spans="2:8">
      <c r="B3192" s="27"/>
      <c r="C3192" s="27"/>
      <c r="D3192" s="27"/>
      <c r="E3192" s="27"/>
      <c r="F3192" s="26"/>
      <c r="G3192" s="28"/>
      <c r="H3192" s="31"/>
    </row>
    <row r="3193" spans="2:8">
      <c r="B3193" s="27"/>
      <c r="C3193" s="27"/>
      <c r="D3193" s="27"/>
      <c r="E3193" s="27"/>
      <c r="F3193" s="26"/>
      <c r="G3193" s="28"/>
      <c r="H3193" s="31"/>
    </row>
    <row r="3194" spans="2:8">
      <c r="B3194" s="27"/>
      <c r="C3194" s="27"/>
      <c r="D3194" s="27"/>
      <c r="E3194" s="27"/>
      <c r="F3194" s="26"/>
      <c r="G3194" s="28"/>
      <c r="H3194" s="31"/>
    </row>
    <row r="3195" spans="2:8">
      <c r="B3195" s="27"/>
      <c r="C3195" s="27"/>
      <c r="D3195" s="27"/>
      <c r="E3195" s="27"/>
      <c r="F3195" s="26"/>
      <c r="G3195" s="28"/>
      <c r="H3195" s="31"/>
    </row>
    <row r="3196" spans="2:8">
      <c r="B3196" s="27"/>
      <c r="C3196" s="27"/>
      <c r="D3196" s="27"/>
      <c r="E3196" s="27"/>
      <c r="F3196" s="26"/>
      <c r="G3196" s="28"/>
      <c r="H3196" s="31"/>
    </row>
    <row r="3197" spans="2:8">
      <c r="B3197" s="27"/>
      <c r="C3197" s="27"/>
      <c r="D3197" s="27"/>
      <c r="E3197" s="27"/>
      <c r="F3197" s="26"/>
      <c r="G3197" s="28"/>
      <c r="H3197" s="31"/>
    </row>
    <row r="3198" spans="2:8">
      <c r="B3198" s="27"/>
      <c r="C3198" s="27"/>
      <c r="D3198" s="27"/>
      <c r="E3198" s="27"/>
      <c r="F3198" s="26"/>
      <c r="G3198" s="28"/>
      <c r="H3198" s="31"/>
    </row>
    <row r="3199" spans="2:8">
      <c r="B3199" s="27"/>
      <c r="C3199" s="27"/>
      <c r="D3199" s="27"/>
      <c r="E3199" s="27"/>
      <c r="F3199" s="26"/>
      <c r="G3199" s="28"/>
      <c r="H3199" s="31"/>
    </row>
    <row r="3200" spans="2:8">
      <c r="B3200" s="27"/>
      <c r="C3200" s="27"/>
      <c r="D3200" s="27"/>
      <c r="E3200" s="27"/>
      <c r="F3200" s="26"/>
      <c r="G3200" s="28"/>
      <c r="H3200" s="31"/>
    </row>
    <row r="3201" spans="2:8">
      <c r="B3201" s="27"/>
      <c r="C3201" s="27"/>
      <c r="D3201" s="27"/>
      <c r="E3201" s="27"/>
      <c r="F3201" s="26"/>
      <c r="G3201" s="28"/>
      <c r="H3201" s="31"/>
    </row>
    <row r="3202" spans="2:8">
      <c r="B3202" s="27"/>
      <c r="C3202" s="27"/>
      <c r="D3202" s="27"/>
      <c r="E3202" s="27"/>
      <c r="F3202" s="26"/>
      <c r="G3202" s="28"/>
      <c r="H3202" s="31"/>
    </row>
    <row r="3203" spans="2:8">
      <c r="B3203" s="27"/>
      <c r="C3203" s="27"/>
      <c r="D3203" s="27"/>
      <c r="E3203" s="27"/>
      <c r="F3203" s="26"/>
      <c r="G3203" s="28"/>
      <c r="H3203" s="31"/>
    </row>
    <row r="3204" spans="2:8">
      <c r="B3204" s="27"/>
      <c r="C3204" s="27"/>
      <c r="D3204" s="27"/>
      <c r="E3204" s="27"/>
      <c r="F3204" s="26"/>
      <c r="G3204" s="28"/>
      <c r="H3204" s="31"/>
    </row>
    <row r="3205" spans="2:8">
      <c r="B3205" s="27"/>
      <c r="C3205" s="27"/>
      <c r="D3205" s="27"/>
      <c r="E3205" s="27"/>
      <c r="F3205" s="26"/>
      <c r="G3205" s="28"/>
      <c r="H3205" s="31"/>
    </row>
    <row r="3206" spans="2:8">
      <c r="B3206" s="27"/>
      <c r="C3206" s="27"/>
      <c r="D3206" s="27"/>
      <c r="E3206" s="27"/>
      <c r="F3206" s="26"/>
      <c r="G3206" s="28"/>
      <c r="H3206" s="31"/>
    </row>
    <row r="3207" spans="2:8">
      <c r="B3207" s="27"/>
      <c r="C3207" s="27"/>
      <c r="D3207" s="27"/>
      <c r="E3207" s="27"/>
      <c r="F3207" s="26"/>
      <c r="G3207" s="28"/>
      <c r="H3207" s="31"/>
    </row>
    <row r="3208" spans="2:8">
      <c r="B3208" s="27"/>
      <c r="C3208" s="27"/>
      <c r="D3208" s="27"/>
      <c r="E3208" s="27"/>
      <c r="F3208" s="26"/>
      <c r="G3208" s="28"/>
      <c r="H3208" s="31"/>
    </row>
    <row r="3209" spans="2:8">
      <c r="B3209" s="27"/>
      <c r="C3209" s="27"/>
      <c r="D3209" s="27"/>
      <c r="E3209" s="27"/>
      <c r="F3209" s="26"/>
      <c r="G3209" s="28"/>
      <c r="H3209" s="31"/>
    </row>
    <row r="3210" spans="2:8">
      <c r="B3210" s="27"/>
      <c r="C3210" s="27"/>
      <c r="D3210" s="27"/>
      <c r="E3210" s="27"/>
      <c r="F3210" s="26"/>
      <c r="G3210" s="28"/>
      <c r="H3210" s="31"/>
    </row>
    <row r="3211" spans="2:8">
      <c r="B3211" s="27"/>
      <c r="C3211" s="27"/>
      <c r="D3211" s="27"/>
      <c r="E3211" s="27"/>
      <c r="F3211" s="26"/>
      <c r="G3211" s="28"/>
      <c r="H3211" s="31"/>
    </row>
    <row r="3212" spans="2:8">
      <c r="B3212" s="27"/>
      <c r="C3212" s="27"/>
      <c r="D3212" s="27"/>
      <c r="E3212" s="27"/>
      <c r="F3212" s="26"/>
      <c r="G3212" s="28"/>
      <c r="H3212" s="31"/>
    </row>
    <row r="3213" spans="2:8">
      <c r="B3213" s="27"/>
      <c r="C3213" s="27"/>
      <c r="D3213" s="27"/>
      <c r="E3213" s="27"/>
      <c r="F3213" s="26"/>
      <c r="G3213" s="28"/>
      <c r="H3213" s="31"/>
    </row>
    <row r="3214" spans="2:8">
      <c r="B3214" s="27"/>
      <c r="C3214" s="27"/>
      <c r="D3214" s="27"/>
      <c r="E3214" s="27"/>
      <c r="F3214" s="26"/>
      <c r="G3214" s="28"/>
      <c r="H3214" s="31"/>
    </row>
    <row r="3215" spans="2:8">
      <c r="B3215" s="27"/>
      <c r="C3215" s="27"/>
      <c r="D3215" s="27"/>
      <c r="E3215" s="27"/>
      <c r="F3215" s="26"/>
      <c r="G3215" s="28"/>
      <c r="H3215" s="31"/>
    </row>
    <row r="3216" spans="2:8">
      <c r="B3216" s="27"/>
      <c r="C3216" s="27"/>
      <c r="D3216" s="27"/>
      <c r="E3216" s="27"/>
      <c r="F3216" s="26"/>
      <c r="G3216" s="28"/>
      <c r="H3216" s="31"/>
    </row>
    <row r="3217" spans="2:8">
      <c r="B3217" s="27"/>
      <c r="C3217" s="27"/>
      <c r="D3217" s="27"/>
      <c r="E3217" s="27"/>
      <c r="F3217" s="26"/>
      <c r="G3217" s="28"/>
      <c r="H3217" s="31"/>
    </row>
    <row r="3218" spans="2:8">
      <c r="B3218" s="27"/>
      <c r="C3218" s="27"/>
      <c r="D3218" s="27"/>
      <c r="E3218" s="27"/>
      <c r="F3218" s="26"/>
      <c r="G3218" s="28"/>
      <c r="H3218" s="31"/>
    </row>
    <row r="3219" spans="2:8">
      <c r="B3219" s="27"/>
      <c r="C3219" s="27"/>
      <c r="D3219" s="27"/>
      <c r="E3219" s="27"/>
      <c r="F3219" s="26"/>
      <c r="G3219" s="28"/>
      <c r="H3219" s="31"/>
    </row>
    <row r="3220" spans="2:8">
      <c r="B3220" s="27"/>
      <c r="C3220" s="27"/>
      <c r="D3220" s="27"/>
      <c r="E3220" s="27"/>
      <c r="F3220" s="26"/>
      <c r="G3220" s="28"/>
      <c r="H3220" s="31"/>
    </row>
    <row r="3221" spans="2:8">
      <c r="B3221" s="27"/>
      <c r="C3221" s="27"/>
      <c r="D3221" s="27"/>
      <c r="E3221" s="27"/>
      <c r="F3221" s="26"/>
      <c r="G3221" s="28"/>
      <c r="H3221" s="31"/>
    </row>
    <row r="3222" spans="2:8">
      <c r="B3222" s="27"/>
      <c r="C3222" s="27"/>
      <c r="D3222" s="27"/>
      <c r="E3222" s="27"/>
      <c r="F3222" s="26"/>
      <c r="G3222" s="28"/>
      <c r="H3222" s="31"/>
    </row>
    <row r="3223" spans="2:8">
      <c r="B3223" s="27"/>
      <c r="C3223" s="27"/>
      <c r="D3223" s="27"/>
      <c r="E3223" s="27"/>
      <c r="F3223" s="26"/>
      <c r="G3223" s="28"/>
      <c r="H3223" s="31"/>
    </row>
    <row r="3224" spans="2:8">
      <c r="B3224" s="27"/>
      <c r="C3224" s="27"/>
      <c r="D3224" s="27"/>
      <c r="E3224" s="27"/>
      <c r="F3224" s="26"/>
      <c r="G3224" s="28"/>
      <c r="H3224" s="31"/>
    </row>
    <row r="3225" spans="2:8">
      <c r="B3225" s="27"/>
      <c r="C3225" s="27"/>
      <c r="D3225" s="27"/>
      <c r="E3225" s="27"/>
      <c r="F3225" s="26"/>
      <c r="G3225" s="28"/>
      <c r="H3225" s="31"/>
    </row>
    <row r="3226" spans="2:8">
      <c r="B3226" s="27"/>
      <c r="C3226" s="27"/>
      <c r="D3226" s="27"/>
      <c r="E3226" s="27"/>
      <c r="F3226" s="26"/>
      <c r="G3226" s="28"/>
      <c r="H3226" s="31"/>
    </row>
    <row r="3227" spans="2:8">
      <c r="B3227" s="27"/>
      <c r="C3227" s="27"/>
      <c r="D3227" s="27"/>
      <c r="E3227" s="27"/>
      <c r="F3227" s="26"/>
      <c r="G3227" s="28"/>
      <c r="H3227" s="31"/>
    </row>
    <row r="3228" spans="2:8">
      <c r="B3228" s="27"/>
      <c r="C3228" s="27"/>
      <c r="D3228" s="27"/>
      <c r="E3228" s="27"/>
      <c r="F3228" s="26"/>
      <c r="G3228" s="28"/>
      <c r="H3228" s="31"/>
    </row>
    <row r="3229" spans="2:8">
      <c r="B3229" s="27"/>
      <c r="C3229" s="27"/>
      <c r="D3229" s="27"/>
      <c r="E3229" s="27"/>
      <c r="F3229" s="26"/>
      <c r="G3229" s="28"/>
      <c r="H3229" s="31"/>
    </row>
    <row r="3230" spans="2:8">
      <c r="B3230" s="27"/>
      <c r="C3230" s="27"/>
      <c r="D3230" s="27"/>
      <c r="E3230" s="27"/>
      <c r="F3230" s="26"/>
      <c r="G3230" s="28"/>
      <c r="H3230" s="31"/>
    </row>
    <row r="3231" spans="2:8">
      <c r="B3231" s="27"/>
      <c r="C3231" s="27"/>
      <c r="D3231" s="27"/>
      <c r="E3231" s="27"/>
      <c r="F3231" s="26"/>
      <c r="G3231" s="28"/>
      <c r="H3231" s="31"/>
    </row>
    <row r="3232" spans="2:8">
      <c r="B3232" s="27"/>
      <c r="C3232" s="27"/>
      <c r="D3232" s="27"/>
      <c r="E3232" s="27"/>
      <c r="F3232" s="26"/>
      <c r="G3232" s="28"/>
      <c r="H3232" s="31"/>
    </row>
    <row r="3233" spans="2:8">
      <c r="B3233" s="27"/>
      <c r="C3233" s="27"/>
      <c r="D3233" s="27"/>
      <c r="E3233" s="27"/>
      <c r="F3233" s="26"/>
      <c r="G3233" s="28"/>
      <c r="H3233" s="31"/>
    </row>
    <row r="3234" spans="2:8">
      <c r="B3234" s="27"/>
      <c r="C3234" s="27"/>
      <c r="D3234" s="27"/>
      <c r="E3234" s="27"/>
      <c r="F3234" s="26"/>
      <c r="G3234" s="28"/>
      <c r="H3234" s="31"/>
    </row>
    <row r="3235" spans="2:8">
      <c r="B3235" s="27"/>
      <c r="C3235" s="27"/>
      <c r="D3235" s="27"/>
      <c r="E3235" s="27"/>
      <c r="F3235" s="26"/>
      <c r="G3235" s="28"/>
      <c r="H3235" s="31"/>
    </row>
    <row r="3236" spans="2:8">
      <c r="B3236" s="27"/>
      <c r="C3236" s="27"/>
      <c r="D3236" s="27"/>
      <c r="E3236" s="27"/>
      <c r="F3236" s="26"/>
      <c r="G3236" s="28"/>
      <c r="H3236" s="31"/>
    </row>
    <row r="3237" spans="2:8">
      <c r="B3237" s="27"/>
      <c r="C3237" s="27"/>
      <c r="D3237" s="27"/>
      <c r="E3237" s="27"/>
      <c r="F3237" s="26"/>
      <c r="G3237" s="28"/>
      <c r="H3237" s="31"/>
    </row>
    <row r="3238" spans="2:8">
      <c r="B3238" s="27"/>
      <c r="C3238" s="27"/>
      <c r="D3238" s="27"/>
      <c r="E3238" s="27"/>
      <c r="F3238" s="26"/>
      <c r="G3238" s="28"/>
      <c r="H3238" s="31"/>
    </row>
    <row r="3239" spans="2:8">
      <c r="B3239" s="27"/>
      <c r="C3239" s="27"/>
      <c r="D3239" s="27"/>
      <c r="E3239" s="27"/>
      <c r="F3239" s="26"/>
      <c r="G3239" s="28"/>
      <c r="H3239" s="31"/>
    </row>
    <row r="3240" spans="2:8">
      <c r="B3240" s="27"/>
      <c r="C3240" s="27"/>
      <c r="D3240" s="27"/>
      <c r="E3240" s="27"/>
      <c r="F3240" s="26"/>
      <c r="G3240" s="28"/>
      <c r="H3240" s="31"/>
    </row>
    <row r="3241" spans="2:8">
      <c r="B3241" s="27"/>
      <c r="C3241" s="27"/>
      <c r="D3241" s="27"/>
      <c r="E3241" s="27"/>
      <c r="F3241" s="26"/>
      <c r="G3241" s="28"/>
      <c r="H3241" s="31"/>
    </row>
    <row r="3242" spans="2:8">
      <c r="B3242" s="27"/>
      <c r="C3242" s="27"/>
      <c r="D3242" s="27"/>
      <c r="E3242" s="27"/>
      <c r="F3242" s="26"/>
      <c r="G3242" s="28"/>
      <c r="H3242" s="31"/>
    </row>
    <row r="3243" spans="2:8">
      <c r="B3243" s="27"/>
      <c r="C3243" s="27"/>
      <c r="D3243" s="27"/>
      <c r="E3243" s="27"/>
      <c r="F3243" s="26"/>
      <c r="G3243" s="28"/>
      <c r="H3243" s="31"/>
    </row>
    <row r="3244" spans="2:8">
      <c r="B3244" s="27"/>
      <c r="C3244" s="27"/>
      <c r="D3244" s="27"/>
      <c r="E3244" s="27"/>
      <c r="F3244" s="26"/>
      <c r="G3244" s="28"/>
      <c r="H3244" s="31"/>
    </row>
    <row r="3245" spans="2:8">
      <c r="B3245" s="27"/>
      <c r="C3245" s="27"/>
      <c r="D3245" s="27"/>
      <c r="E3245" s="27"/>
      <c r="F3245" s="26"/>
      <c r="G3245" s="28"/>
      <c r="H3245" s="31"/>
    </row>
    <row r="3246" spans="2:8">
      <c r="B3246" s="27"/>
      <c r="C3246" s="27"/>
      <c r="D3246" s="27"/>
      <c r="E3246" s="27"/>
      <c r="F3246" s="26"/>
      <c r="G3246" s="28"/>
      <c r="H3246" s="31"/>
    </row>
    <row r="3247" spans="2:8">
      <c r="B3247" s="27"/>
      <c r="C3247" s="27"/>
      <c r="D3247" s="27"/>
      <c r="E3247" s="27"/>
      <c r="F3247" s="26"/>
      <c r="G3247" s="28"/>
      <c r="H3247" s="31"/>
    </row>
    <row r="3248" spans="2:8">
      <c r="B3248" s="27"/>
      <c r="C3248" s="27"/>
      <c r="D3248" s="27"/>
      <c r="E3248" s="27"/>
      <c r="F3248" s="26"/>
      <c r="G3248" s="28"/>
      <c r="H3248" s="31"/>
    </row>
    <row r="3249" spans="2:8">
      <c r="B3249" s="27"/>
      <c r="C3249" s="27"/>
      <c r="D3249" s="27"/>
      <c r="E3249" s="27"/>
      <c r="F3249" s="26"/>
      <c r="G3249" s="28"/>
      <c r="H3249" s="31"/>
    </row>
    <row r="3250" spans="2:8">
      <c r="B3250" s="27"/>
      <c r="C3250" s="27"/>
      <c r="D3250" s="27"/>
      <c r="E3250" s="27"/>
      <c r="F3250" s="26"/>
      <c r="G3250" s="28"/>
      <c r="H3250" s="31"/>
    </row>
    <row r="3251" spans="2:8">
      <c r="B3251" s="27"/>
      <c r="C3251" s="27"/>
      <c r="D3251" s="27"/>
      <c r="E3251" s="27"/>
      <c r="F3251" s="26"/>
      <c r="G3251" s="28"/>
      <c r="H3251" s="31"/>
    </row>
    <row r="3252" spans="2:8">
      <c r="B3252" s="27"/>
      <c r="C3252" s="27"/>
      <c r="D3252" s="27"/>
      <c r="E3252" s="27"/>
      <c r="F3252" s="26"/>
      <c r="G3252" s="28"/>
      <c r="H3252" s="31"/>
    </row>
    <row r="3253" spans="2:8">
      <c r="B3253" s="27"/>
      <c r="C3253" s="27"/>
      <c r="D3253" s="27"/>
      <c r="E3253" s="27"/>
      <c r="F3253" s="26"/>
      <c r="G3253" s="28"/>
      <c r="H3253" s="31"/>
    </row>
    <row r="3254" spans="2:8">
      <c r="B3254" s="27"/>
      <c r="C3254" s="27"/>
      <c r="D3254" s="27"/>
      <c r="E3254" s="27"/>
      <c r="F3254" s="26"/>
      <c r="G3254" s="28"/>
      <c r="H3254" s="31"/>
    </row>
    <row r="3255" spans="2:8">
      <c r="B3255" s="27"/>
      <c r="C3255" s="27"/>
      <c r="D3255" s="27"/>
      <c r="E3255" s="27"/>
      <c r="F3255" s="26"/>
      <c r="G3255" s="28"/>
      <c r="H3255" s="31"/>
    </row>
    <row r="3256" spans="2:8">
      <c r="B3256" s="27"/>
      <c r="C3256" s="27"/>
      <c r="D3256" s="27"/>
      <c r="E3256" s="27"/>
      <c r="F3256" s="26"/>
      <c r="G3256" s="28"/>
      <c r="H3256" s="31"/>
    </row>
    <row r="3257" spans="2:8">
      <c r="B3257" s="27"/>
      <c r="C3257" s="27"/>
      <c r="D3257" s="27"/>
      <c r="E3257" s="27"/>
      <c r="F3257" s="26"/>
      <c r="G3257" s="28"/>
      <c r="H3257" s="31"/>
    </row>
    <row r="3258" spans="2:8">
      <c r="B3258" s="27"/>
      <c r="C3258" s="27"/>
      <c r="D3258" s="27"/>
      <c r="E3258" s="27"/>
      <c r="F3258" s="26"/>
      <c r="G3258" s="28"/>
      <c r="H3258" s="31"/>
    </row>
    <row r="3259" spans="2:8">
      <c r="B3259" s="27"/>
      <c r="C3259" s="27"/>
      <c r="D3259" s="27"/>
      <c r="E3259" s="27"/>
      <c r="F3259" s="26"/>
      <c r="G3259" s="28"/>
      <c r="H3259" s="31"/>
    </row>
    <row r="3260" spans="2:8">
      <c r="B3260" s="27"/>
      <c r="C3260" s="27"/>
      <c r="D3260" s="27"/>
      <c r="E3260" s="27"/>
      <c r="F3260" s="26"/>
      <c r="G3260" s="28"/>
      <c r="H3260" s="31"/>
    </row>
    <row r="3261" spans="2:8">
      <c r="B3261" s="27"/>
      <c r="C3261" s="27"/>
      <c r="D3261" s="27"/>
      <c r="E3261" s="27"/>
      <c r="F3261" s="26"/>
      <c r="G3261" s="28"/>
      <c r="H3261" s="31"/>
    </row>
    <row r="3262" spans="2:8">
      <c r="B3262" s="27"/>
      <c r="C3262" s="27"/>
      <c r="D3262" s="27"/>
      <c r="E3262" s="27"/>
      <c r="F3262" s="26"/>
      <c r="G3262" s="28"/>
      <c r="H3262" s="31"/>
    </row>
    <row r="3263" spans="2:8">
      <c r="B3263" s="27"/>
      <c r="C3263" s="27"/>
      <c r="D3263" s="27"/>
      <c r="E3263" s="27"/>
      <c r="F3263" s="26"/>
      <c r="G3263" s="28"/>
      <c r="H3263" s="31"/>
    </row>
    <row r="3264" spans="2:8">
      <c r="B3264" s="27"/>
      <c r="C3264" s="27"/>
      <c r="D3264" s="27"/>
      <c r="E3264" s="27"/>
      <c r="F3264" s="26"/>
      <c r="G3264" s="28"/>
      <c r="H3264" s="31"/>
    </row>
    <row r="3265" spans="2:8">
      <c r="B3265" s="27"/>
      <c r="C3265" s="27"/>
      <c r="D3265" s="27"/>
      <c r="E3265" s="27"/>
      <c r="F3265" s="26"/>
      <c r="G3265" s="28"/>
      <c r="H3265" s="31"/>
    </row>
    <row r="3266" spans="2:8">
      <c r="B3266" s="27"/>
      <c r="C3266" s="27"/>
      <c r="D3266" s="27"/>
      <c r="E3266" s="27"/>
      <c r="F3266" s="26"/>
      <c r="G3266" s="28"/>
      <c r="H3266" s="31"/>
    </row>
    <row r="3267" spans="2:8">
      <c r="B3267" s="27"/>
      <c r="C3267" s="27"/>
      <c r="D3267" s="27"/>
      <c r="E3267" s="27"/>
      <c r="F3267" s="26"/>
      <c r="G3267" s="28"/>
      <c r="H3267" s="31"/>
    </row>
    <row r="3268" spans="2:8">
      <c r="B3268" s="27"/>
      <c r="C3268" s="27"/>
      <c r="D3268" s="27"/>
      <c r="E3268" s="27"/>
      <c r="F3268" s="26"/>
      <c r="G3268" s="28"/>
      <c r="H3268" s="31"/>
    </row>
    <row r="3269" spans="2:8">
      <c r="B3269" s="27"/>
      <c r="C3269" s="27"/>
      <c r="D3269" s="27"/>
      <c r="E3269" s="27"/>
      <c r="F3269" s="26"/>
      <c r="G3269" s="28"/>
      <c r="H3269" s="31"/>
    </row>
    <row r="3270" spans="2:8">
      <c r="B3270" s="27"/>
      <c r="C3270" s="27"/>
      <c r="D3270" s="27"/>
      <c r="E3270" s="27"/>
      <c r="F3270" s="26"/>
      <c r="G3270" s="28"/>
      <c r="H3270" s="31"/>
    </row>
    <row r="3271" spans="2:8">
      <c r="B3271" s="27"/>
      <c r="C3271" s="27"/>
      <c r="D3271" s="27"/>
      <c r="E3271" s="27"/>
      <c r="F3271" s="26"/>
      <c r="G3271" s="28"/>
      <c r="H3271" s="31"/>
    </row>
    <row r="3272" spans="2:8">
      <c r="B3272" s="27"/>
      <c r="C3272" s="27"/>
      <c r="D3272" s="27"/>
      <c r="E3272" s="27"/>
      <c r="F3272" s="26"/>
      <c r="G3272" s="28"/>
      <c r="H3272" s="31"/>
    </row>
    <row r="3273" spans="2:8">
      <c r="B3273" s="27"/>
      <c r="C3273" s="27"/>
      <c r="D3273" s="27"/>
      <c r="E3273" s="27"/>
      <c r="F3273" s="26"/>
      <c r="G3273" s="28"/>
      <c r="H3273" s="31"/>
    </row>
    <row r="3274" spans="2:8">
      <c r="B3274" s="27"/>
      <c r="C3274" s="27"/>
      <c r="D3274" s="27"/>
      <c r="E3274" s="27"/>
      <c r="F3274" s="26"/>
      <c r="G3274" s="28"/>
      <c r="H3274" s="31"/>
    </row>
    <row r="3275" spans="2:8">
      <c r="B3275" s="27"/>
      <c r="C3275" s="27"/>
      <c r="D3275" s="27"/>
      <c r="E3275" s="27"/>
      <c r="F3275" s="26"/>
      <c r="G3275" s="28"/>
      <c r="H3275" s="31"/>
    </row>
    <row r="3276" spans="2:8">
      <c r="B3276" s="27"/>
      <c r="C3276" s="27"/>
      <c r="D3276" s="27"/>
      <c r="E3276" s="27"/>
      <c r="F3276" s="26"/>
      <c r="G3276" s="28"/>
      <c r="H3276" s="31"/>
    </row>
    <row r="3277" spans="2:8">
      <c r="B3277" s="27"/>
      <c r="C3277" s="27"/>
      <c r="D3277" s="27"/>
      <c r="E3277" s="27"/>
      <c r="F3277" s="26"/>
      <c r="G3277" s="28"/>
      <c r="H3277" s="31"/>
    </row>
    <row r="3278" spans="2:8">
      <c r="B3278" s="27"/>
      <c r="C3278" s="27"/>
      <c r="D3278" s="27"/>
      <c r="E3278" s="27"/>
      <c r="F3278" s="26"/>
      <c r="G3278" s="28"/>
      <c r="H3278" s="31"/>
    </row>
    <row r="3279" spans="2:8">
      <c r="B3279" s="27"/>
      <c r="C3279" s="27"/>
      <c r="D3279" s="27"/>
      <c r="E3279" s="27"/>
      <c r="F3279" s="26"/>
      <c r="G3279" s="28"/>
      <c r="H3279" s="31"/>
    </row>
    <row r="3280" spans="2:8">
      <c r="B3280" s="27"/>
      <c r="C3280" s="27"/>
      <c r="D3280" s="27"/>
      <c r="E3280" s="27"/>
      <c r="F3280" s="26"/>
      <c r="G3280" s="28"/>
      <c r="H3280" s="31"/>
    </row>
    <row r="3281" spans="2:8">
      <c r="B3281" s="27"/>
      <c r="C3281" s="27"/>
      <c r="D3281" s="27"/>
      <c r="E3281" s="27"/>
      <c r="F3281" s="26"/>
      <c r="G3281" s="28"/>
      <c r="H3281" s="31"/>
    </row>
    <row r="3282" spans="2:8">
      <c r="B3282" s="27"/>
      <c r="C3282" s="27"/>
      <c r="D3282" s="27"/>
      <c r="E3282" s="27"/>
      <c r="F3282" s="26"/>
      <c r="G3282" s="28"/>
      <c r="H3282" s="31"/>
    </row>
    <row r="3283" spans="2:8">
      <c r="B3283" s="27"/>
      <c r="C3283" s="27"/>
      <c r="D3283" s="27"/>
      <c r="E3283" s="27"/>
      <c r="F3283" s="26"/>
      <c r="G3283" s="28"/>
      <c r="H3283" s="31"/>
    </row>
    <row r="3284" spans="2:8">
      <c r="B3284" s="27"/>
      <c r="C3284" s="27"/>
      <c r="D3284" s="27"/>
      <c r="E3284" s="27"/>
      <c r="F3284" s="26"/>
      <c r="G3284" s="28"/>
      <c r="H3284" s="31"/>
    </row>
    <row r="3285" spans="2:8">
      <c r="B3285" s="27"/>
      <c r="C3285" s="27"/>
      <c r="D3285" s="27"/>
      <c r="E3285" s="27"/>
      <c r="F3285" s="26"/>
      <c r="G3285" s="28"/>
      <c r="H3285" s="31"/>
    </row>
    <row r="3286" spans="2:8">
      <c r="B3286" s="27"/>
      <c r="C3286" s="27"/>
      <c r="D3286" s="27"/>
      <c r="E3286" s="27"/>
      <c r="F3286" s="26"/>
      <c r="G3286" s="28"/>
      <c r="H3286" s="31"/>
    </row>
    <row r="3287" spans="2:8">
      <c r="B3287" s="27"/>
      <c r="C3287" s="27"/>
      <c r="D3287" s="27"/>
      <c r="E3287" s="27"/>
      <c r="F3287" s="26"/>
      <c r="G3287" s="28"/>
      <c r="H3287" s="31"/>
    </row>
    <row r="3288" spans="2:8">
      <c r="B3288" s="27"/>
      <c r="C3288" s="27"/>
      <c r="D3288" s="27"/>
      <c r="E3288" s="27"/>
      <c r="F3288" s="26"/>
      <c r="G3288" s="28"/>
      <c r="H3288" s="31"/>
    </row>
    <row r="3289" spans="2:8">
      <c r="B3289" s="27"/>
      <c r="C3289" s="27"/>
      <c r="D3289" s="27"/>
      <c r="E3289" s="27"/>
      <c r="F3289" s="26"/>
      <c r="G3289" s="28"/>
      <c r="H3289" s="31"/>
    </row>
    <row r="3290" spans="2:8">
      <c r="B3290" s="27"/>
      <c r="C3290" s="27"/>
      <c r="D3290" s="27"/>
      <c r="E3290" s="27"/>
      <c r="F3290" s="26"/>
      <c r="G3290" s="28"/>
      <c r="H3290" s="31"/>
    </row>
    <row r="3291" spans="2:8">
      <c r="B3291" s="27"/>
      <c r="C3291" s="27"/>
      <c r="D3291" s="27"/>
      <c r="E3291" s="27"/>
      <c r="F3291" s="26"/>
      <c r="G3291" s="28"/>
      <c r="H3291" s="31"/>
    </row>
    <row r="3292" spans="2:8">
      <c r="B3292" s="27"/>
      <c r="C3292" s="27"/>
      <c r="D3292" s="27"/>
      <c r="E3292" s="27"/>
      <c r="F3292" s="26"/>
      <c r="G3292" s="28"/>
      <c r="H3292" s="31"/>
    </row>
    <row r="3293" spans="2:8">
      <c r="B3293" s="27"/>
      <c r="C3293" s="27"/>
      <c r="D3293" s="27"/>
      <c r="E3293" s="27"/>
      <c r="F3293" s="26"/>
      <c r="G3293" s="28"/>
      <c r="H3293" s="31"/>
    </row>
    <row r="3294" spans="2:8">
      <c r="B3294" s="27"/>
      <c r="C3294" s="27"/>
      <c r="D3294" s="27"/>
      <c r="E3294" s="27"/>
      <c r="F3294" s="26"/>
      <c r="G3294" s="28"/>
      <c r="H3294" s="31"/>
    </row>
    <row r="3295" spans="2:8">
      <c r="B3295" s="27"/>
      <c r="C3295" s="27"/>
      <c r="D3295" s="27"/>
      <c r="E3295" s="27"/>
      <c r="F3295" s="26"/>
      <c r="G3295" s="28"/>
      <c r="H3295" s="31"/>
    </row>
    <row r="3296" spans="2:8">
      <c r="B3296" s="27"/>
      <c r="C3296" s="27"/>
      <c r="D3296" s="27"/>
      <c r="E3296" s="27"/>
      <c r="F3296" s="26"/>
      <c r="G3296" s="28"/>
      <c r="H3296" s="31"/>
    </row>
    <row r="3297" spans="2:8">
      <c r="B3297" s="27"/>
      <c r="C3297" s="27"/>
      <c r="D3297" s="27"/>
      <c r="E3297" s="27"/>
      <c r="F3297" s="26"/>
      <c r="G3297" s="28"/>
      <c r="H3297" s="31"/>
    </row>
    <row r="3298" spans="2:8">
      <c r="B3298" s="27"/>
      <c r="C3298" s="27"/>
      <c r="D3298" s="27"/>
      <c r="E3298" s="27"/>
      <c r="F3298" s="26"/>
      <c r="G3298" s="28"/>
      <c r="H3298" s="31"/>
    </row>
    <row r="3299" spans="2:8">
      <c r="B3299" s="27"/>
      <c r="C3299" s="27"/>
      <c r="D3299" s="27"/>
      <c r="E3299" s="27"/>
      <c r="F3299" s="26"/>
      <c r="G3299" s="28"/>
      <c r="H3299" s="31"/>
    </row>
    <row r="3300" spans="2:8">
      <c r="B3300" s="27"/>
      <c r="C3300" s="27"/>
      <c r="D3300" s="27"/>
      <c r="E3300" s="27"/>
      <c r="F3300" s="26"/>
      <c r="G3300" s="28"/>
      <c r="H3300" s="31"/>
    </row>
    <row r="3301" spans="2:8">
      <c r="B3301" s="27"/>
      <c r="C3301" s="27"/>
      <c r="D3301" s="27"/>
      <c r="E3301" s="27"/>
      <c r="F3301" s="26"/>
      <c r="G3301" s="28"/>
      <c r="H3301" s="31"/>
    </row>
    <row r="3302" spans="2:8">
      <c r="B3302" s="27"/>
      <c r="C3302" s="27"/>
      <c r="D3302" s="27"/>
      <c r="E3302" s="27"/>
      <c r="F3302" s="26"/>
      <c r="G3302" s="28"/>
      <c r="H3302" s="31"/>
    </row>
    <row r="3303" spans="2:8">
      <c r="B3303" s="27"/>
      <c r="C3303" s="27"/>
      <c r="D3303" s="27"/>
      <c r="E3303" s="27"/>
      <c r="F3303" s="26"/>
      <c r="G3303" s="28"/>
      <c r="H3303" s="31"/>
    </row>
    <row r="3304" spans="2:8">
      <c r="B3304" s="27"/>
      <c r="C3304" s="27"/>
      <c r="D3304" s="27"/>
      <c r="E3304" s="27"/>
      <c r="F3304" s="26"/>
      <c r="G3304" s="28"/>
      <c r="H3304" s="31"/>
    </row>
    <row r="3305" spans="2:8">
      <c r="B3305" s="27"/>
      <c r="C3305" s="27"/>
      <c r="D3305" s="27"/>
      <c r="E3305" s="27"/>
      <c r="F3305" s="26"/>
      <c r="G3305" s="28"/>
      <c r="H3305" s="31"/>
    </row>
    <row r="3306" spans="2:8">
      <c r="B3306" s="27"/>
      <c r="C3306" s="27"/>
      <c r="D3306" s="27"/>
      <c r="E3306" s="27"/>
      <c r="F3306" s="26"/>
      <c r="G3306" s="28"/>
      <c r="H3306" s="31"/>
    </row>
    <row r="3307" spans="2:8">
      <c r="B3307" s="27"/>
      <c r="C3307" s="27"/>
      <c r="D3307" s="27"/>
      <c r="E3307" s="27"/>
      <c r="F3307" s="26"/>
      <c r="G3307" s="28"/>
      <c r="H3307" s="31"/>
    </row>
    <row r="3308" spans="2:8">
      <c r="B3308" s="27"/>
      <c r="C3308" s="27"/>
      <c r="D3308" s="27"/>
      <c r="E3308" s="27"/>
      <c r="F3308" s="26"/>
      <c r="G3308" s="28"/>
      <c r="H3308" s="31"/>
    </row>
    <row r="3309" spans="2:8">
      <c r="B3309" s="27"/>
      <c r="C3309" s="27"/>
      <c r="D3309" s="27"/>
      <c r="E3309" s="27"/>
      <c r="F3309" s="26"/>
      <c r="G3309" s="28"/>
      <c r="H3309" s="31"/>
    </row>
    <row r="3310" spans="2:8">
      <c r="B3310" s="27"/>
      <c r="C3310" s="27"/>
      <c r="D3310" s="27"/>
      <c r="E3310" s="27"/>
      <c r="F3310" s="26"/>
      <c r="G3310" s="28"/>
      <c r="H3310" s="31"/>
    </row>
    <row r="3311" spans="2:8">
      <c r="B3311" s="27"/>
      <c r="C3311" s="27"/>
      <c r="D3311" s="27"/>
      <c r="E3311" s="27"/>
      <c r="F3311" s="26"/>
      <c r="G3311" s="28"/>
      <c r="H3311" s="31"/>
    </row>
    <row r="3312" spans="2:8">
      <c r="B3312" s="27"/>
      <c r="C3312" s="27"/>
      <c r="D3312" s="27"/>
      <c r="E3312" s="27"/>
      <c r="F3312" s="26"/>
      <c r="G3312" s="28"/>
      <c r="H3312" s="31"/>
    </row>
    <row r="3313" spans="2:8">
      <c r="B3313" s="27"/>
      <c r="C3313" s="27"/>
      <c r="D3313" s="27"/>
      <c r="E3313" s="27"/>
      <c r="F3313" s="26"/>
      <c r="G3313" s="28"/>
      <c r="H3313" s="31"/>
    </row>
    <row r="3314" spans="2:8">
      <c r="B3314" s="27"/>
      <c r="C3314" s="27"/>
      <c r="D3314" s="27"/>
      <c r="E3314" s="27"/>
      <c r="F3314" s="26"/>
      <c r="G3314" s="28"/>
      <c r="H3314" s="31"/>
    </row>
    <row r="3315" spans="2:8">
      <c r="B3315" s="27"/>
      <c r="C3315" s="27"/>
      <c r="D3315" s="27"/>
      <c r="E3315" s="27"/>
      <c r="F3315" s="26"/>
      <c r="G3315" s="28"/>
      <c r="H3315" s="31"/>
    </row>
    <row r="3316" spans="2:8">
      <c r="B3316" s="27"/>
      <c r="C3316" s="27"/>
      <c r="D3316" s="27"/>
      <c r="E3316" s="27"/>
      <c r="F3316" s="26"/>
      <c r="G3316" s="28"/>
      <c r="H3316" s="31"/>
    </row>
    <row r="3317" spans="2:8">
      <c r="B3317" s="27"/>
      <c r="C3317" s="27"/>
      <c r="D3317" s="27"/>
      <c r="E3317" s="27"/>
      <c r="F3317" s="26"/>
      <c r="G3317" s="28"/>
      <c r="H3317" s="31"/>
    </row>
    <row r="3318" spans="2:8">
      <c r="B3318" s="27"/>
      <c r="C3318" s="27"/>
      <c r="D3318" s="27"/>
      <c r="E3318" s="27"/>
      <c r="F3318" s="26"/>
      <c r="G3318" s="28"/>
      <c r="H3318" s="31"/>
    </row>
    <row r="3319" spans="2:8">
      <c r="B3319" s="27"/>
      <c r="C3319" s="27"/>
      <c r="D3319" s="27"/>
      <c r="E3319" s="27"/>
      <c r="F3319" s="26"/>
      <c r="G3319" s="28"/>
      <c r="H3319" s="31"/>
    </row>
    <row r="3320" spans="2:8">
      <c r="B3320" s="27"/>
      <c r="C3320" s="27"/>
      <c r="D3320" s="27"/>
      <c r="E3320" s="27"/>
      <c r="F3320" s="26"/>
      <c r="G3320" s="28"/>
      <c r="H3320" s="31"/>
    </row>
    <row r="3321" spans="2:8">
      <c r="B3321" s="27"/>
      <c r="C3321" s="27"/>
      <c r="D3321" s="27"/>
      <c r="E3321" s="27"/>
      <c r="F3321" s="26"/>
      <c r="G3321" s="28"/>
      <c r="H3321" s="31"/>
    </row>
    <row r="3322" spans="2:8">
      <c r="B3322" s="27"/>
      <c r="C3322" s="27"/>
      <c r="D3322" s="27"/>
      <c r="E3322" s="27"/>
      <c r="F3322" s="26"/>
      <c r="G3322" s="28"/>
      <c r="H3322" s="31"/>
    </row>
    <row r="3323" spans="2:8">
      <c r="B3323" s="27"/>
      <c r="C3323" s="27"/>
      <c r="D3323" s="27"/>
      <c r="E3323" s="27"/>
      <c r="F3323" s="26"/>
      <c r="G3323" s="28"/>
      <c r="H3323" s="31"/>
    </row>
    <row r="3324" spans="2:8">
      <c r="B3324" s="27"/>
      <c r="C3324" s="27"/>
      <c r="D3324" s="27"/>
      <c r="E3324" s="27"/>
      <c r="F3324" s="26"/>
      <c r="G3324" s="28"/>
      <c r="H3324" s="31"/>
    </row>
    <row r="3325" spans="2:8">
      <c r="B3325" s="27"/>
      <c r="C3325" s="27"/>
      <c r="D3325" s="27"/>
      <c r="E3325" s="27"/>
      <c r="F3325" s="26"/>
      <c r="G3325" s="28"/>
      <c r="H3325" s="31"/>
    </row>
    <row r="3326" spans="2:8">
      <c r="B3326" s="27"/>
      <c r="C3326" s="27"/>
      <c r="D3326" s="27"/>
      <c r="E3326" s="27"/>
      <c r="F3326" s="26"/>
      <c r="G3326" s="28"/>
      <c r="H3326" s="31"/>
    </row>
    <row r="3327" spans="2:8">
      <c r="B3327" s="27"/>
      <c r="C3327" s="27"/>
      <c r="D3327" s="27"/>
      <c r="E3327" s="27"/>
      <c r="F3327" s="26"/>
      <c r="G3327" s="28"/>
      <c r="H3327" s="31"/>
    </row>
    <row r="3328" spans="2:8">
      <c r="B3328" s="27"/>
      <c r="C3328" s="27"/>
      <c r="D3328" s="27"/>
      <c r="E3328" s="27"/>
      <c r="F3328" s="26"/>
      <c r="G3328" s="28"/>
      <c r="H3328" s="31"/>
    </row>
    <row r="3329" spans="2:8">
      <c r="B3329" s="27"/>
      <c r="C3329" s="27"/>
      <c r="D3329" s="27"/>
      <c r="E3329" s="27"/>
      <c r="F3329" s="26"/>
      <c r="G3329" s="28"/>
      <c r="H3329" s="31"/>
    </row>
    <row r="3330" spans="2:8">
      <c r="B3330" s="27"/>
      <c r="C3330" s="27"/>
      <c r="D3330" s="27"/>
      <c r="E3330" s="27"/>
      <c r="F3330" s="26"/>
      <c r="G3330" s="28"/>
      <c r="H3330" s="31"/>
    </row>
    <row r="3331" spans="2:8">
      <c r="B3331" s="27"/>
      <c r="C3331" s="27"/>
      <c r="D3331" s="27"/>
      <c r="E3331" s="27"/>
      <c r="F3331" s="26"/>
      <c r="G3331" s="28"/>
      <c r="H3331" s="31"/>
    </row>
    <row r="3332" spans="2:8">
      <c r="B3332" s="27"/>
      <c r="C3332" s="27"/>
      <c r="D3332" s="27"/>
      <c r="E3332" s="27"/>
      <c r="F3332" s="26"/>
      <c r="G3332" s="28"/>
      <c r="H3332" s="31"/>
    </row>
    <row r="3333" spans="2:8">
      <c r="B3333" s="27"/>
      <c r="C3333" s="27"/>
      <c r="D3333" s="27"/>
      <c r="E3333" s="27"/>
      <c r="F3333" s="26"/>
      <c r="G3333" s="28"/>
      <c r="H3333" s="31"/>
    </row>
    <row r="3334" spans="2:8">
      <c r="B3334" s="27"/>
      <c r="C3334" s="27"/>
      <c r="D3334" s="27"/>
      <c r="E3334" s="27"/>
      <c r="F3334" s="26"/>
      <c r="G3334" s="28"/>
      <c r="H3334" s="31"/>
    </row>
    <row r="3335" spans="2:8">
      <c r="B3335" s="27"/>
      <c r="C3335" s="27"/>
      <c r="D3335" s="27"/>
      <c r="E3335" s="27"/>
      <c r="F3335" s="26"/>
      <c r="G3335" s="28"/>
      <c r="H3335" s="31"/>
    </row>
    <row r="3336" spans="2:8">
      <c r="B3336" s="27"/>
      <c r="C3336" s="27"/>
      <c r="D3336" s="27"/>
      <c r="E3336" s="27"/>
      <c r="F3336" s="26"/>
      <c r="G3336" s="28"/>
      <c r="H3336" s="31"/>
    </row>
    <row r="3337" spans="2:8">
      <c r="B3337" s="27"/>
      <c r="C3337" s="27"/>
      <c r="D3337" s="27"/>
      <c r="E3337" s="27"/>
      <c r="F3337" s="26"/>
      <c r="G3337" s="28"/>
      <c r="H3337" s="31"/>
    </row>
    <row r="3338" spans="2:8">
      <c r="B3338" s="27"/>
      <c r="C3338" s="27"/>
      <c r="D3338" s="27"/>
      <c r="E3338" s="27"/>
      <c r="F3338" s="26"/>
      <c r="G3338" s="28"/>
      <c r="H3338" s="31"/>
    </row>
    <row r="3339" spans="2:8">
      <c r="B3339" s="27"/>
      <c r="C3339" s="27"/>
      <c r="D3339" s="27"/>
      <c r="E3339" s="27"/>
      <c r="F3339" s="26"/>
      <c r="G3339" s="28"/>
      <c r="H3339" s="31"/>
    </row>
    <row r="3340" spans="2:8">
      <c r="B3340" s="27"/>
      <c r="C3340" s="27"/>
      <c r="D3340" s="27"/>
      <c r="E3340" s="27"/>
      <c r="F3340" s="26"/>
      <c r="G3340" s="28"/>
      <c r="H3340" s="31"/>
    </row>
    <row r="3341" spans="2:8">
      <c r="B3341" s="27"/>
      <c r="C3341" s="27"/>
      <c r="D3341" s="27"/>
      <c r="E3341" s="27"/>
      <c r="F3341" s="26"/>
      <c r="G3341" s="28"/>
      <c r="H3341" s="31"/>
    </row>
    <row r="3342" spans="2:8">
      <c r="B3342" s="27"/>
      <c r="C3342" s="27"/>
      <c r="D3342" s="27"/>
      <c r="E3342" s="27"/>
      <c r="F3342" s="26"/>
      <c r="G3342" s="28"/>
      <c r="H3342" s="31"/>
    </row>
    <row r="3343" spans="2:8">
      <c r="B3343" s="27"/>
      <c r="C3343" s="27"/>
      <c r="D3343" s="27"/>
      <c r="E3343" s="27"/>
      <c r="F3343" s="26"/>
      <c r="G3343" s="28"/>
      <c r="H3343" s="31"/>
    </row>
    <row r="3344" spans="2:8">
      <c r="B3344" s="27"/>
      <c r="C3344" s="27"/>
      <c r="D3344" s="27"/>
      <c r="E3344" s="27"/>
      <c r="F3344" s="26"/>
      <c r="G3344" s="28"/>
      <c r="H3344" s="31"/>
    </row>
    <row r="3345" spans="2:8">
      <c r="B3345" s="27"/>
      <c r="C3345" s="27"/>
      <c r="D3345" s="27"/>
      <c r="E3345" s="27"/>
      <c r="F3345" s="26"/>
      <c r="G3345" s="28"/>
      <c r="H3345" s="31"/>
    </row>
    <row r="3346" spans="2:8">
      <c r="B3346" s="27"/>
      <c r="C3346" s="27"/>
      <c r="D3346" s="27"/>
      <c r="E3346" s="27"/>
      <c r="F3346" s="26"/>
      <c r="G3346" s="28"/>
      <c r="H3346" s="31"/>
    </row>
    <row r="3347" spans="2:8">
      <c r="B3347" s="27"/>
      <c r="C3347" s="27"/>
      <c r="D3347" s="27"/>
      <c r="E3347" s="27"/>
      <c r="F3347" s="26"/>
      <c r="G3347" s="28"/>
      <c r="H3347" s="31"/>
    </row>
    <row r="3348" spans="2:8">
      <c r="B3348" s="27"/>
      <c r="C3348" s="27"/>
      <c r="D3348" s="27"/>
      <c r="E3348" s="27"/>
      <c r="F3348" s="26"/>
      <c r="G3348" s="28"/>
      <c r="H3348" s="31"/>
    </row>
    <row r="3349" spans="2:8">
      <c r="B3349" s="27"/>
      <c r="C3349" s="27"/>
      <c r="D3349" s="27"/>
      <c r="E3349" s="27"/>
      <c r="F3349" s="26"/>
      <c r="G3349" s="28"/>
      <c r="H3349" s="31"/>
    </row>
    <row r="3350" spans="2:8">
      <c r="B3350" s="27"/>
      <c r="C3350" s="27"/>
      <c r="D3350" s="27"/>
      <c r="E3350" s="27"/>
      <c r="F3350" s="26"/>
      <c r="G3350" s="28"/>
      <c r="H3350" s="31"/>
    </row>
    <row r="3351" spans="2:8">
      <c r="B3351" s="27"/>
      <c r="C3351" s="27"/>
      <c r="D3351" s="27"/>
      <c r="E3351" s="27"/>
      <c r="F3351" s="26"/>
      <c r="G3351" s="28"/>
      <c r="H3351" s="31"/>
    </row>
    <row r="3352" spans="2:8">
      <c r="B3352" s="27"/>
      <c r="C3352" s="27"/>
      <c r="D3352" s="27"/>
      <c r="E3352" s="27"/>
      <c r="F3352" s="26"/>
      <c r="G3352" s="28"/>
      <c r="H3352" s="31"/>
    </row>
    <row r="3353" spans="2:8">
      <c r="B3353" s="27"/>
      <c r="C3353" s="27"/>
      <c r="D3353" s="27"/>
      <c r="E3353" s="27"/>
      <c r="F3353" s="26"/>
      <c r="G3353" s="28"/>
      <c r="H3353" s="31"/>
    </row>
    <row r="3354" spans="2:8">
      <c r="B3354" s="27"/>
      <c r="C3354" s="27"/>
      <c r="D3354" s="27"/>
      <c r="E3354" s="27"/>
      <c r="F3354" s="26"/>
      <c r="G3354" s="28"/>
      <c r="H3354" s="31"/>
    </row>
    <row r="3355" spans="2:8">
      <c r="B3355" s="27"/>
      <c r="C3355" s="27"/>
      <c r="D3355" s="27"/>
      <c r="E3355" s="27"/>
      <c r="F3355" s="26"/>
      <c r="G3355" s="28"/>
      <c r="H3355" s="31"/>
    </row>
    <row r="3356" spans="2:8">
      <c r="B3356" s="27"/>
      <c r="C3356" s="27"/>
      <c r="D3356" s="27"/>
      <c r="E3356" s="27"/>
      <c r="F3356" s="26"/>
      <c r="G3356" s="28"/>
      <c r="H3356" s="31"/>
    </row>
    <row r="3357" spans="2:8">
      <c r="B3357" s="27"/>
      <c r="C3357" s="27"/>
      <c r="D3357" s="27"/>
      <c r="E3357" s="27"/>
      <c r="F3357" s="26"/>
      <c r="G3357" s="28"/>
      <c r="H3357" s="31"/>
    </row>
    <row r="3358" spans="2:8">
      <c r="B3358" s="27"/>
      <c r="C3358" s="27"/>
      <c r="D3358" s="27"/>
      <c r="E3358" s="27"/>
      <c r="F3358" s="26"/>
      <c r="G3358" s="28"/>
      <c r="H3358" s="31"/>
    </row>
    <row r="3359" spans="2:8">
      <c r="B3359" s="27"/>
      <c r="C3359" s="27"/>
      <c r="D3359" s="27"/>
      <c r="E3359" s="27"/>
      <c r="F3359" s="26"/>
      <c r="G3359" s="28"/>
      <c r="H3359" s="31"/>
    </row>
    <row r="3360" spans="2:8">
      <c r="B3360" s="27"/>
      <c r="C3360" s="27"/>
      <c r="D3360" s="27"/>
      <c r="E3360" s="27"/>
      <c r="F3360" s="26"/>
      <c r="G3360" s="28"/>
      <c r="H3360" s="31"/>
    </row>
    <row r="3361" spans="2:8">
      <c r="B3361" s="27"/>
      <c r="C3361" s="27"/>
      <c r="D3361" s="27"/>
      <c r="E3361" s="27"/>
      <c r="F3361" s="26"/>
      <c r="G3361" s="28"/>
      <c r="H3361" s="31"/>
    </row>
    <row r="3362" spans="2:8">
      <c r="B3362" s="27"/>
      <c r="C3362" s="27"/>
      <c r="D3362" s="27"/>
      <c r="E3362" s="27"/>
      <c r="F3362" s="26"/>
      <c r="G3362" s="28"/>
      <c r="H3362" s="31"/>
    </row>
    <row r="3363" spans="2:8">
      <c r="B3363" s="27"/>
      <c r="C3363" s="27"/>
      <c r="D3363" s="27"/>
      <c r="E3363" s="27"/>
      <c r="F3363" s="26"/>
      <c r="G3363" s="28"/>
      <c r="H3363" s="31"/>
    </row>
    <row r="3364" spans="2:8">
      <c r="B3364" s="27"/>
      <c r="C3364" s="27"/>
      <c r="D3364" s="27"/>
      <c r="E3364" s="27"/>
      <c r="F3364" s="26"/>
      <c r="G3364" s="28"/>
      <c r="H3364" s="31"/>
    </row>
    <row r="3365" spans="2:8">
      <c r="B3365" s="27"/>
      <c r="C3365" s="27"/>
      <c r="D3365" s="27"/>
      <c r="E3365" s="27"/>
      <c r="F3365" s="26"/>
      <c r="G3365" s="28"/>
      <c r="H3365" s="31"/>
    </row>
    <row r="3366" spans="2:8">
      <c r="B3366" s="27"/>
      <c r="C3366" s="27"/>
      <c r="D3366" s="27"/>
      <c r="E3366" s="27"/>
      <c r="F3366" s="26"/>
      <c r="G3366" s="28"/>
      <c r="H3366" s="31"/>
    </row>
    <row r="3367" spans="2:8">
      <c r="B3367" s="27"/>
      <c r="C3367" s="27"/>
      <c r="D3367" s="27"/>
      <c r="E3367" s="27"/>
      <c r="F3367" s="26"/>
      <c r="G3367" s="28"/>
      <c r="H3367" s="31"/>
    </row>
    <row r="3368" spans="2:8">
      <c r="B3368" s="27"/>
      <c r="C3368" s="27"/>
      <c r="D3368" s="27"/>
      <c r="E3368" s="27"/>
      <c r="F3368" s="26"/>
      <c r="G3368" s="28"/>
      <c r="H3368" s="31"/>
    </row>
    <row r="3369" spans="2:8">
      <c r="B3369" s="27"/>
      <c r="C3369" s="27"/>
      <c r="D3369" s="27"/>
      <c r="E3369" s="27"/>
      <c r="F3369" s="26"/>
      <c r="G3369" s="28"/>
      <c r="H3369" s="31"/>
    </row>
    <row r="3370" spans="2:8">
      <c r="B3370" s="27"/>
      <c r="C3370" s="27"/>
      <c r="D3370" s="27"/>
      <c r="E3370" s="27"/>
      <c r="F3370" s="26"/>
      <c r="G3370" s="28"/>
      <c r="H3370" s="31"/>
    </row>
    <row r="3371" spans="2:8">
      <c r="B3371" s="27"/>
      <c r="C3371" s="27"/>
      <c r="D3371" s="27"/>
      <c r="E3371" s="27"/>
      <c r="F3371" s="26"/>
      <c r="G3371" s="28"/>
      <c r="H3371" s="31"/>
    </row>
    <row r="3372" spans="2:8">
      <c r="B3372" s="27"/>
      <c r="C3372" s="27"/>
      <c r="D3372" s="27"/>
      <c r="E3372" s="27"/>
      <c r="F3372" s="26"/>
      <c r="G3372" s="28"/>
      <c r="H3372" s="31"/>
    </row>
    <row r="3373" spans="2:8">
      <c r="B3373" s="27"/>
      <c r="C3373" s="27"/>
      <c r="D3373" s="27"/>
      <c r="E3373" s="27"/>
      <c r="F3373" s="26"/>
      <c r="G3373" s="28"/>
      <c r="H3373" s="31"/>
    </row>
    <row r="3374" spans="2:8">
      <c r="B3374" s="27"/>
      <c r="C3374" s="27"/>
      <c r="D3374" s="27"/>
      <c r="E3374" s="27"/>
      <c r="F3374" s="26"/>
      <c r="G3374" s="28"/>
      <c r="H3374" s="31"/>
    </row>
    <row r="3375" spans="2:8">
      <c r="B3375" s="27"/>
      <c r="C3375" s="27"/>
      <c r="D3375" s="27"/>
      <c r="E3375" s="27"/>
      <c r="F3375" s="26"/>
      <c r="G3375" s="28"/>
      <c r="H3375" s="31"/>
    </row>
    <row r="3376" spans="2:8">
      <c r="B3376" s="27"/>
      <c r="C3376" s="27"/>
      <c r="D3376" s="27"/>
      <c r="E3376" s="27"/>
      <c r="F3376" s="26"/>
      <c r="G3376" s="28"/>
      <c r="H3376" s="31"/>
    </row>
    <row r="3377" spans="2:8">
      <c r="B3377" s="27"/>
      <c r="C3377" s="27"/>
      <c r="D3377" s="27"/>
      <c r="E3377" s="27"/>
      <c r="F3377" s="26"/>
      <c r="G3377" s="28"/>
      <c r="H3377" s="31"/>
    </row>
    <row r="3378" spans="2:8">
      <c r="B3378" s="27"/>
      <c r="C3378" s="27"/>
      <c r="D3378" s="27"/>
      <c r="E3378" s="27"/>
      <c r="F3378" s="26"/>
      <c r="G3378" s="28"/>
      <c r="H3378" s="31"/>
    </row>
    <row r="3379" spans="2:8">
      <c r="B3379" s="27"/>
      <c r="C3379" s="27"/>
      <c r="D3379" s="27"/>
      <c r="E3379" s="27"/>
      <c r="F3379" s="26"/>
      <c r="G3379" s="28"/>
      <c r="H3379" s="31"/>
    </row>
    <row r="3380" spans="2:8">
      <c r="B3380" s="27"/>
      <c r="C3380" s="27"/>
      <c r="D3380" s="27"/>
      <c r="E3380" s="27"/>
      <c r="F3380" s="26"/>
      <c r="G3380" s="28"/>
      <c r="H3380" s="31"/>
    </row>
    <row r="3381" spans="2:8">
      <c r="B3381" s="27"/>
      <c r="C3381" s="27"/>
      <c r="D3381" s="27"/>
      <c r="E3381" s="27"/>
      <c r="F3381" s="26"/>
      <c r="G3381" s="28"/>
      <c r="H3381" s="31"/>
    </row>
    <row r="3382" spans="2:8">
      <c r="B3382" s="27"/>
      <c r="C3382" s="27"/>
      <c r="D3382" s="27"/>
      <c r="E3382" s="27"/>
      <c r="F3382" s="26"/>
      <c r="G3382" s="28"/>
      <c r="H3382" s="31"/>
    </row>
    <row r="3383" spans="2:8">
      <c r="B3383" s="27"/>
      <c r="C3383" s="27"/>
      <c r="D3383" s="27"/>
      <c r="E3383" s="27"/>
      <c r="F3383" s="26"/>
      <c r="G3383" s="28"/>
      <c r="H3383" s="31"/>
    </row>
    <row r="3384" spans="2:8">
      <c r="B3384" s="27"/>
      <c r="C3384" s="27"/>
      <c r="D3384" s="27"/>
      <c r="E3384" s="27"/>
      <c r="F3384" s="26"/>
      <c r="G3384" s="28"/>
      <c r="H3384" s="31"/>
    </row>
    <row r="3385" spans="2:8">
      <c r="B3385" s="27"/>
      <c r="C3385" s="27"/>
      <c r="D3385" s="27"/>
      <c r="E3385" s="27"/>
      <c r="F3385" s="26"/>
      <c r="G3385" s="28"/>
      <c r="H3385" s="31"/>
    </row>
    <row r="3386" spans="2:8">
      <c r="B3386" s="27"/>
      <c r="C3386" s="27"/>
      <c r="D3386" s="27"/>
      <c r="E3386" s="27"/>
      <c r="F3386" s="26"/>
      <c r="G3386" s="28"/>
      <c r="H3386" s="31"/>
    </row>
    <row r="3387" spans="2:8">
      <c r="B3387" s="27"/>
      <c r="C3387" s="27"/>
      <c r="D3387" s="27"/>
      <c r="E3387" s="27"/>
      <c r="F3387" s="26"/>
      <c r="G3387" s="28"/>
      <c r="H3387" s="31"/>
    </row>
    <row r="3388" spans="2:8">
      <c r="B3388" s="27"/>
      <c r="C3388" s="27"/>
      <c r="D3388" s="27"/>
      <c r="E3388" s="27"/>
      <c r="F3388" s="26"/>
      <c r="G3388" s="28"/>
      <c r="H3388" s="31"/>
    </row>
    <row r="3389" spans="2:8">
      <c r="B3389" s="27"/>
      <c r="C3389" s="27"/>
      <c r="D3389" s="27"/>
      <c r="E3389" s="27"/>
      <c r="F3389" s="26"/>
      <c r="G3389" s="28"/>
      <c r="H3389" s="31"/>
    </row>
    <row r="3390" spans="2:8">
      <c r="B3390" s="27"/>
      <c r="C3390" s="27"/>
      <c r="D3390" s="27"/>
      <c r="E3390" s="27"/>
      <c r="F3390" s="26"/>
      <c r="G3390" s="28"/>
      <c r="H3390" s="31"/>
    </row>
    <row r="3391" spans="2:8">
      <c r="B3391" s="27"/>
      <c r="C3391" s="27"/>
      <c r="D3391" s="27"/>
      <c r="E3391" s="27"/>
      <c r="F3391" s="26"/>
      <c r="G3391" s="28"/>
      <c r="H3391" s="31"/>
    </row>
    <row r="3392" spans="2:8">
      <c r="B3392" s="27"/>
      <c r="C3392" s="27"/>
      <c r="D3392" s="27"/>
      <c r="E3392" s="27"/>
      <c r="F3392" s="26"/>
      <c r="G3392" s="28"/>
      <c r="H3392" s="31"/>
    </row>
    <row r="3393" spans="2:8">
      <c r="B3393" s="27"/>
      <c r="C3393" s="27"/>
      <c r="D3393" s="27"/>
      <c r="E3393" s="27"/>
      <c r="F3393" s="26"/>
      <c r="G3393" s="28"/>
      <c r="H3393" s="31"/>
    </row>
    <row r="3394" spans="2:8">
      <c r="B3394" s="27"/>
      <c r="C3394" s="27"/>
      <c r="D3394" s="27"/>
      <c r="E3394" s="27"/>
      <c r="F3394" s="26"/>
      <c r="G3394" s="28"/>
      <c r="H3394" s="31"/>
    </row>
    <row r="3395" spans="2:8">
      <c r="B3395" s="27"/>
      <c r="C3395" s="27"/>
      <c r="D3395" s="27"/>
      <c r="E3395" s="27"/>
      <c r="F3395" s="26"/>
      <c r="G3395" s="28"/>
      <c r="H3395" s="31"/>
    </row>
    <row r="3396" spans="2:8">
      <c r="B3396" s="27"/>
      <c r="C3396" s="27"/>
      <c r="D3396" s="27"/>
      <c r="E3396" s="27"/>
      <c r="F3396" s="26"/>
      <c r="G3396" s="28"/>
      <c r="H3396" s="31"/>
    </row>
    <row r="3397" spans="2:8">
      <c r="B3397" s="27"/>
      <c r="C3397" s="27"/>
      <c r="D3397" s="27"/>
      <c r="E3397" s="27"/>
      <c r="F3397" s="26"/>
      <c r="G3397" s="28"/>
      <c r="H3397" s="31"/>
    </row>
    <row r="3398" spans="2:8">
      <c r="B3398" s="27"/>
      <c r="C3398" s="27"/>
      <c r="D3398" s="27"/>
      <c r="E3398" s="27"/>
      <c r="F3398" s="26"/>
      <c r="G3398" s="28"/>
      <c r="H3398" s="31"/>
    </row>
    <row r="3399" spans="2:8">
      <c r="B3399" s="27"/>
      <c r="C3399" s="27"/>
      <c r="D3399" s="27"/>
      <c r="E3399" s="27"/>
      <c r="F3399" s="26"/>
      <c r="G3399" s="28"/>
      <c r="H3399" s="31"/>
    </row>
    <row r="3400" spans="2:8">
      <c r="B3400" s="27"/>
      <c r="C3400" s="27"/>
      <c r="D3400" s="27"/>
      <c r="E3400" s="27"/>
      <c r="F3400" s="26"/>
      <c r="G3400" s="28"/>
      <c r="H3400" s="31"/>
    </row>
    <row r="3401" spans="2:8">
      <c r="B3401" s="27"/>
      <c r="C3401" s="27"/>
      <c r="D3401" s="27"/>
      <c r="E3401" s="27"/>
      <c r="F3401" s="26"/>
      <c r="G3401" s="28"/>
      <c r="H3401" s="31"/>
    </row>
    <row r="3402" spans="2:8">
      <c r="B3402" s="27"/>
      <c r="C3402" s="27"/>
      <c r="D3402" s="27"/>
      <c r="E3402" s="27"/>
      <c r="F3402" s="26"/>
      <c r="G3402" s="28"/>
      <c r="H3402" s="31"/>
    </row>
    <row r="3403" spans="2:8">
      <c r="B3403" s="27"/>
      <c r="C3403" s="27"/>
      <c r="D3403" s="27"/>
      <c r="E3403" s="27"/>
      <c r="F3403" s="26"/>
      <c r="G3403" s="28"/>
      <c r="H3403" s="31"/>
    </row>
    <row r="3404" spans="2:8">
      <c r="B3404" s="27"/>
      <c r="C3404" s="27"/>
      <c r="D3404" s="27"/>
      <c r="E3404" s="27"/>
      <c r="F3404" s="26"/>
      <c r="G3404" s="28"/>
      <c r="H3404" s="31"/>
    </row>
    <row r="3405" spans="2:8">
      <c r="B3405" s="27"/>
      <c r="C3405" s="27"/>
      <c r="D3405" s="27"/>
      <c r="E3405" s="27"/>
      <c r="F3405" s="26"/>
      <c r="G3405" s="28"/>
      <c r="H3405" s="31"/>
    </row>
    <row r="3406" spans="2:8">
      <c r="B3406" s="27"/>
      <c r="C3406" s="27"/>
      <c r="D3406" s="27"/>
      <c r="E3406" s="27"/>
      <c r="F3406" s="26"/>
      <c r="G3406" s="28"/>
      <c r="H3406" s="31"/>
    </row>
    <row r="3407" spans="2:8">
      <c r="B3407" s="27"/>
      <c r="C3407" s="27"/>
      <c r="D3407" s="27"/>
      <c r="E3407" s="27"/>
      <c r="F3407" s="26"/>
      <c r="G3407" s="28"/>
      <c r="H3407" s="31"/>
    </row>
    <row r="3408" spans="2:8">
      <c r="B3408" s="27"/>
      <c r="C3408" s="27"/>
      <c r="D3408" s="27"/>
      <c r="E3408" s="27"/>
      <c r="F3408" s="26"/>
      <c r="G3408" s="28"/>
      <c r="H3408" s="31"/>
    </row>
    <row r="3409" spans="2:8">
      <c r="B3409" s="27"/>
      <c r="C3409" s="27"/>
      <c r="D3409" s="27"/>
      <c r="E3409" s="27"/>
      <c r="F3409" s="26"/>
      <c r="G3409" s="28"/>
      <c r="H3409" s="31"/>
    </row>
    <row r="3410" spans="2:8">
      <c r="B3410" s="27"/>
      <c r="C3410" s="27"/>
      <c r="D3410" s="27"/>
      <c r="E3410" s="27"/>
      <c r="F3410" s="26"/>
      <c r="G3410" s="28"/>
      <c r="H3410" s="31"/>
    </row>
    <row r="3411" spans="2:8">
      <c r="B3411" s="27"/>
      <c r="C3411" s="27"/>
      <c r="D3411" s="27"/>
      <c r="E3411" s="27"/>
      <c r="F3411" s="26"/>
      <c r="G3411" s="28"/>
      <c r="H3411" s="31"/>
    </row>
    <row r="3412" spans="2:8">
      <c r="B3412" s="27"/>
      <c r="C3412" s="27"/>
      <c r="D3412" s="27"/>
      <c r="E3412" s="27"/>
      <c r="F3412" s="26"/>
      <c r="G3412" s="28"/>
      <c r="H3412" s="31"/>
    </row>
    <row r="3413" spans="2:8">
      <c r="B3413" s="27"/>
      <c r="C3413" s="27"/>
      <c r="D3413" s="27"/>
      <c r="E3413" s="27"/>
      <c r="F3413" s="26"/>
      <c r="G3413" s="28"/>
      <c r="H3413" s="31"/>
    </row>
    <row r="3414" spans="2:8">
      <c r="B3414" s="27"/>
      <c r="C3414" s="27"/>
      <c r="D3414" s="27"/>
      <c r="E3414" s="27"/>
      <c r="F3414" s="26"/>
      <c r="G3414" s="28"/>
      <c r="H3414" s="31"/>
    </row>
    <row r="3415" spans="2:8">
      <c r="B3415" s="27"/>
      <c r="C3415" s="27"/>
      <c r="D3415" s="27"/>
      <c r="E3415" s="27"/>
      <c r="F3415" s="26"/>
      <c r="G3415" s="28"/>
      <c r="H3415" s="31"/>
    </row>
    <row r="3416" spans="2:8">
      <c r="B3416" s="27"/>
      <c r="C3416" s="27"/>
      <c r="D3416" s="27"/>
      <c r="E3416" s="27"/>
      <c r="F3416" s="26"/>
      <c r="G3416" s="28"/>
      <c r="H3416" s="31"/>
    </row>
    <row r="3417" spans="2:8">
      <c r="B3417" s="27"/>
      <c r="C3417" s="27"/>
      <c r="D3417" s="27"/>
      <c r="E3417" s="27"/>
      <c r="F3417" s="26"/>
      <c r="G3417" s="28"/>
      <c r="H3417" s="31"/>
    </row>
    <row r="3418" spans="2:8">
      <c r="B3418" s="27"/>
      <c r="C3418" s="27"/>
      <c r="D3418" s="27"/>
      <c r="E3418" s="27"/>
      <c r="F3418" s="26"/>
      <c r="G3418" s="28"/>
      <c r="H3418" s="31"/>
    </row>
    <row r="3419" spans="2:8">
      <c r="B3419" s="27"/>
      <c r="C3419" s="27"/>
      <c r="D3419" s="27"/>
      <c r="E3419" s="27"/>
      <c r="F3419" s="26"/>
      <c r="G3419" s="28"/>
      <c r="H3419" s="31"/>
    </row>
    <row r="3420" spans="2:8">
      <c r="B3420" s="27"/>
      <c r="C3420" s="27"/>
      <c r="D3420" s="27"/>
      <c r="E3420" s="27"/>
      <c r="F3420" s="26"/>
      <c r="G3420" s="28"/>
      <c r="H3420" s="31"/>
    </row>
    <row r="3421" spans="2:8">
      <c r="B3421" s="27"/>
      <c r="C3421" s="27"/>
      <c r="D3421" s="27"/>
      <c r="E3421" s="27"/>
      <c r="F3421" s="26"/>
      <c r="G3421" s="28"/>
      <c r="H3421" s="31"/>
    </row>
    <row r="3422" spans="2:8">
      <c r="B3422" s="27"/>
      <c r="C3422" s="27"/>
      <c r="D3422" s="27"/>
      <c r="E3422" s="27"/>
      <c r="F3422" s="26"/>
      <c r="G3422" s="28"/>
      <c r="H3422" s="31"/>
    </row>
    <row r="3423" spans="2:8">
      <c r="B3423" s="27"/>
      <c r="C3423" s="27"/>
      <c r="D3423" s="27"/>
      <c r="E3423" s="27"/>
      <c r="F3423" s="26"/>
      <c r="G3423" s="28"/>
      <c r="H3423" s="31"/>
    </row>
    <row r="3424" spans="2:8">
      <c r="B3424" s="27"/>
      <c r="C3424" s="27"/>
      <c r="D3424" s="27"/>
      <c r="E3424" s="27"/>
      <c r="F3424" s="26"/>
      <c r="G3424" s="28"/>
      <c r="H3424" s="31"/>
    </row>
    <row r="3425" spans="2:8">
      <c r="B3425" s="27"/>
      <c r="C3425" s="27"/>
      <c r="D3425" s="27"/>
      <c r="E3425" s="27"/>
      <c r="F3425" s="26"/>
      <c r="G3425" s="28"/>
      <c r="H3425" s="31"/>
    </row>
    <row r="3426" spans="2:8">
      <c r="B3426" s="27"/>
      <c r="C3426" s="27"/>
      <c r="D3426" s="27"/>
      <c r="E3426" s="27"/>
      <c r="F3426" s="26"/>
      <c r="G3426" s="28"/>
      <c r="H3426" s="31"/>
    </row>
    <row r="3427" spans="2:8">
      <c r="B3427" s="27"/>
      <c r="C3427" s="27"/>
      <c r="D3427" s="27"/>
      <c r="E3427" s="27"/>
      <c r="F3427" s="26"/>
      <c r="G3427" s="28"/>
      <c r="H3427" s="31"/>
    </row>
    <row r="3428" spans="2:8">
      <c r="B3428" s="27"/>
      <c r="C3428" s="27"/>
      <c r="D3428" s="27"/>
      <c r="E3428" s="27"/>
      <c r="F3428" s="26"/>
      <c r="G3428" s="28"/>
      <c r="H3428" s="31"/>
    </row>
    <row r="3429" spans="2:8">
      <c r="B3429" s="27"/>
      <c r="C3429" s="27"/>
      <c r="D3429" s="27"/>
      <c r="E3429" s="27"/>
      <c r="F3429" s="26"/>
      <c r="G3429" s="28"/>
      <c r="H3429" s="31"/>
    </row>
    <row r="3430" spans="2:8">
      <c r="B3430" s="27"/>
      <c r="C3430" s="27"/>
      <c r="D3430" s="27"/>
      <c r="E3430" s="27"/>
      <c r="F3430" s="26"/>
      <c r="G3430" s="28"/>
      <c r="H3430" s="31"/>
    </row>
    <row r="3431" spans="2:8">
      <c r="B3431" s="27"/>
      <c r="C3431" s="27"/>
      <c r="D3431" s="27"/>
      <c r="E3431" s="27"/>
      <c r="F3431" s="26"/>
      <c r="G3431" s="28"/>
      <c r="H3431" s="31"/>
    </row>
    <row r="3432" spans="2:8">
      <c r="B3432" s="27"/>
      <c r="C3432" s="27"/>
      <c r="D3432" s="27"/>
      <c r="E3432" s="27"/>
      <c r="F3432" s="26"/>
      <c r="G3432" s="28"/>
      <c r="H3432" s="31"/>
    </row>
    <row r="3433" spans="2:8">
      <c r="B3433" s="27"/>
      <c r="C3433" s="27"/>
      <c r="D3433" s="27"/>
      <c r="E3433" s="27"/>
      <c r="F3433" s="26"/>
      <c r="G3433" s="28"/>
      <c r="H3433" s="31"/>
    </row>
    <row r="3434" spans="2:8">
      <c r="B3434" s="27"/>
      <c r="C3434" s="27"/>
      <c r="D3434" s="27"/>
      <c r="E3434" s="27"/>
      <c r="F3434" s="26"/>
      <c r="G3434" s="28"/>
      <c r="H3434" s="31"/>
    </row>
    <row r="3435" spans="2:8">
      <c r="B3435" s="27"/>
      <c r="C3435" s="27"/>
      <c r="D3435" s="27"/>
      <c r="E3435" s="27"/>
      <c r="F3435" s="26"/>
      <c r="G3435" s="28"/>
      <c r="H3435" s="31"/>
    </row>
    <row r="3436" spans="2:8">
      <c r="B3436" s="27"/>
      <c r="C3436" s="27"/>
      <c r="D3436" s="27"/>
      <c r="E3436" s="27"/>
      <c r="F3436" s="26"/>
      <c r="G3436" s="28"/>
      <c r="H3436" s="31"/>
    </row>
    <row r="3437" spans="2:8">
      <c r="B3437" s="27"/>
      <c r="C3437" s="27"/>
      <c r="D3437" s="27"/>
      <c r="E3437" s="27"/>
      <c r="F3437" s="26"/>
      <c r="G3437" s="28"/>
      <c r="H3437" s="31"/>
    </row>
    <row r="3438" spans="2:8">
      <c r="B3438" s="27"/>
      <c r="C3438" s="27"/>
      <c r="D3438" s="27"/>
      <c r="E3438" s="27"/>
      <c r="F3438" s="26"/>
      <c r="G3438" s="28"/>
      <c r="H3438" s="31"/>
    </row>
    <row r="3439" spans="2:8">
      <c r="B3439" s="27"/>
      <c r="C3439" s="27"/>
      <c r="D3439" s="27"/>
      <c r="E3439" s="27"/>
      <c r="F3439" s="26"/>
      <c r="G3439" s="28"/>
      <c r="H3439" s="31"/>
    </row>
    <row r="3440" spans="2:8">
      <c r="B3440" s="27"/>
      <c r="C3440" s="27"/>
      <c r="D3440" s="27"/>
      <c r="E3440" s="27"/>
      <c r="F3440" s="26"/>
      <c r="G3440" s="28"/>
      <c r="H3440" s="31"/>
    </row>
    <row r="3441" spans="2:8">
      <c r="B3441" s="27"/>
      <c r="C3441" s="27"/>
      <c r="D3441" s="27"/>
      <c r="E3441" s="27"/>
      <c r="F3441" s="26"/>
      <c r="G3441" s="28"/>
      <c r="H3441" s="31"/>
    </row>
    <row r="3442" spans="2:8">
      <c r="B3442" s="27"/>
      <c r="C3442" s="27"/>
      <c r="D3442" s="27"/>
      <c r="E3442" s="27"/>
      <c r="F3442" s="26"/>
      <c r="G3442" s="28"/>
      <c r="H3442" s="31"/>
    </row>
    <row r="3443" spans="2:8">
      <c r="B3443" s="27"/>
      <c r="C3443" s="27"/>
      <c r="D3443" s="27"/>
      <c r="E3443" s="27"/>
      <c r="F3443" s="26"/>
      <c r="G3443" s="28"/>
      <c r="H3443" s="31"/>
    </row>
    <row r="3444" spans="2:8">
      <c r="B3444" s="27"/>
      <c r="C3444" s="27"/>
      <c r="D3444" s="27"/>
      <c r="E3444" s="27"/>
      <c r="F3444" s="26"/>
      <c r="G3444" s="28"/>
      <c r="H3444" s="31"/>
    </row>
    <row r="3445" spans="2:8">
      <c r="B3445" s="27"/>
      <c r="C3445" s="27"/>
      <c r="D3445" s="27"/>
      <c r="E3445" s="27"/>
      <c r="F3445" s="26"/>
      <c r="G3445" s="28"/>
      <c r="H3445" s="31"/>
    </row>
    <row r="3446" spans="2:8">
      <c r="B3446" s="27"/>
      <c r="C3446" s="27"/>
      <c r="D3446" s="27"/>
      <c r="E3446" s="27"/>
      <c r="F3446" s="26"/>
      <c r="G3446" s="28"/>
      <c r="H3446" s="31"/>
    </row>
    <row r="3447" spans="2:8">
      <c r="B3447" s="27"/>
      <c r="C3447" s="27"/>
      <c r="D3447" s="27"/>
      <c r="E3447" s="27"/>
      <c r="F3447" s="26"/>
      <c r="G3447" s="28"/>
      <c r="H3447" s="31"/>
    </row>
    <row r="3448" spans="2:8">
      <c r="B3448" s="27"/>
      <c r="C3448" s="27"/>
      <c r="D3448" s="27"/>
      <c r="E3448" s="27"/>
      <c r="F3448" s="26"/>
      <c r="G3448" s="28"/>
      <c r="H3448" s="31"/>
    </row>
    <row r="3449" spans="2:8">
      <c r="B3449" s="27"/>
      <c r="C3449" s="27"/>
      <c r="D3449" s="27"/>
      <c r="E3449" s="27"/>
      <c r="F3449" s="26"/>
      <c r="G3449" s="28"/>
      <c r="H3449" s="31"/>
    </row>
    <row r="3450" spans="2:8">
      <c r="B3450" s="27"/>
      <c r="C3450" s="27"/>
      <c r="D3450" s="27"/>
      <c r="E3450" s="27"/>
      <c r="F3450" s="26"/>
      <c r="G3450" s="28"/>
      <c r="H3450" s="31"/>
    </row>
    <row r="3451" spans="2:8">
      <c r="B3451" s="27"/>
      <c r="C3451" s="27"/>
      <c r="D3451" s="27"/>
      <c r="E3451" s="27"/>
      <c r="F3451" s="26"/>
      <c r="G3451" s="28"/>
      <c r="H3451" s="31"/>
    </row>
    <row r="3452" spans="2:8">
      <c r="B3452" s="27"/>
      <c r="C3452" s="27"/>
      <c r="D3452" s="27"/>
      <c r="E3452" s="27"/>
      <c r="F3452" s="26"/>
      <c r="G3452" s="28"/>
      <c r="H3452" s="31"/>
    </row>
    <row r="3453" spans="2:8">
      <c r="B3453" s="27"/>
      <c r="C3453" s="27"/>
      <c r="D3453" s="27"/>
      <c r="E3453" s="27"/>
      <c r="F3453" s="26"/>
      <c r="G3453" s="28"/>
      <c r="H3453" s="31"/>
    </row>
    <row r="3454" spans="2:8">
      <c r="B3454" s="27"/>
      <c r="C3454" s="27"/>
      <c r="D3454" s="27"/>
      <c r="E3454" s="27"/>
      <c r="F3454" s="26"/>
      <c r="G3454" s="28"/>
      <c r="H3454" s="31"/>
    </row>
    <row r="3455" spans="2:8">
      <c r="B3455" s="27"/>
      <c r="C3455" s="27"/>
      <c r="D3455" s="27"/>
      <c r="E3455" s="27"/>
      <c r="F3455" s="26"/>
      <c r="G3455" s="28"/>
      <c r="H3455" s="31"/>
    </row>
    <row r="3456" spans="2:8">
      <c r="B3456" s="27"/>
      <c r="C3456" s="27"/>
      <c r="D3456" s="27"/>
      <c r="E3456" s="27"/>
      <c r="F3456" s="26"/>
      <c r="G3456" s="28"/>
      <c r="H3456" s="31"/>
    </row>
    <row r="3457" spans="2:8">
      <c r="B3457" s="27"/>
      <c r="C3457" s="27"/>
      <c r="D3457" s="27"/>
      <c r="E3457" s="27"/>
      <c r="F3457" s="26"/>
      <c r="G3457" s="28"/>
      <c r="H3457" s="31"/>
    </row>
    <row r="3458" spans="2:8">
      <c r="B3458" s="27"/>
      <c r="C3458" s="27"/>
      <c r="D3458" s="27"/>
      <c r="E3458" s="27"/>
      <c r="F3458" s="26"/>
      <c r="G3458" s="28"/>
      <c r="H3458" s="31"/>
    </row>
    <row r="3459" spans="2:8">
      <c r="B3459" s="27"/>
      <c r="C3459" s="27"/>
      <c r="D3459" s="27"/>
      <c r="E3459" s="27"/>
      <c r="F3459" s="26"/>
      <c r="G3459" s="28"/>
      <c r="H3459" s="31"/>
    </row>
    <row r="3460" spans="2:8">
      <c r="B3460" s="27"/>
      <c r="C3460" s="27"/>
      <c r="D3460" s="27"/>
      <c r="E3460" s="27"/>
      <c r="F3460" s="26"/>
      <c r="G3460" s="28"/>
      <c r="H3460" s="31"/>
    </row>
    <row r="3461" spans="2:8">
      <c r="B3461" s="27"/>
      <c r="C3461" s="27"/>
      <c r="D3461" s="27"/>
      <c r="E3461" s="27"/>
      <c r="F3461" s="26"/>
      <c r="G3461" s="28"/>
      <c r="H3461" s="31"/>
    </row>
    <row r="3462" spans="2:8">
      <c r="B3462" s="27"/>
      <c r="C3462" s="27"/>
      <c r="D3462" s="27"/>
      <c r="E3462" s="27"/>
      <c r="F3462" s="26"/>
      <c r="G3462" s="28"/>
      <c r="H3462" s="31"/>
    </row>
    <row r="3463" spans="2:8">
      <c r="B3463" s="27"/>
      <c r="C3463" s="27"/>
      <c r="D3463" s="27"/>
      <c r="E3463" s="27"/>
      <c r="F3463" s="26"/>
      <c r="G3463" s="28"/>
      <c r="H3463" s="31"/>
    </row>
    <row r="3464" spans="2:8">
      <c r="B3464" s="27"/>
      <c r="C3464" s="27"/>
      <c r="D3464" s="27"/>
      <c r="E3464" s="27"/>
      <c r="F3464" s="26"/>
      <c r="G3464" s="28"/>
      <c r="H3464" s="31"/>
    </row>
    <row r="3465" spans="2:8">
      <c r="B3465" s="27"/>
      <c r="C3465" s="27"/>
      <c r="D3465" s="27"/>
      <c r="E3465" s="27"/>
      <c r="F3465" s="26"/>
      <c r="G3465" s="28"/>
      <c r="H3465" s="31"/>
    </row>
    <row r="3466" spans="2:8">
      <c r="B3466" s="27"/>
      <c r="C3466" s="27"/>
      <c r="D3466" s="27"/>
      <c r="E3466" s="27"/>
      <c r="F3466" s="26"/>
      <c r="G3466" s="28"/>
      <c r="H3466" s="31"/>
    </row>
    <row r="3467" spans="2:8">
      <c r="B3467" s="27"/>
      <c r="C3467" s="27"/>
      <c r="D3467" s="27"/>
      <c r="E3467" s="27"/>
      <c r="F3467" s="26"/>
      <c r="G3467" s="28"/>
      <c r="H3467" s="31"/>
    </row>
    <row r="3468" spans="2:8">
      <c r="B3468" s="27"/>
      <c r="C3468" s="27"/>
      <c r="D3468" s="27"/>
      <c r="E3468" s="27"/>
      <c r="F3468" s="26"/>
      <c r="G3468" s="28"/>
      <c r="H3468" s="31"/>
    </row>
    <row r="3469" spans="2:8">
      <c r="B3469" s="27"/>
      <c r="C3469" s="27"/>
      <c r="D3469" s="27"/>
      <c r="E3469" s="27"/>
      <c r="F3469" s="26"/>
      <c r="G3469" s="28"/>
      <c r="H3469" s="31"/>
    </row>
    <row r="3470" spans="2:8">
      <c r="B3470" s="27"/>
      <c r="C3470" s="27"/>
      <c r="D3470" s="27"/>
      <c r="E3470" s="27"/>
      <c r="F3470" s="26"/>
      <c r="G3470" s="28"/>
      <c r="H3470" s="31"/>
    </row>
    <row r="3471" spans="2:8">
      <c r="B3471" s="27"/>
      <c r="C3471" s="27"/>
      <c r="D3471" s="27"/>
      <c r="E3471" s="27"/>
      <c r="F3471" s="26"/>
      <c r="G3471" s="28"/>
      <c r="H3471" s="31"/>
    </row>
    <row r="3472" spans="2:8">
      <c r="B3472" s="27"/>
      <c r="C3472" s="27"/>
      <c r="D3472" s="27"/>
      <c r="E3472" s="27"/>
      <c r="F3472" s="26"/>
      <c r="G3472" s="28"/>
      <c r="H3472" s="31"/>
    </row>
    <row r="3473" spans="2:8">
      <c r="B3473" s="27"/>
      <c r="C3473" s="27"/>
      <c r="D3473" s="27"/>
      <c r="E3473" s="27"/>
      <c r="F3473" s="26"/>
      <c r="G3473" s="28"/>
      <c r="H3473" s="31"/>
    </row>
    <row r="3474" spans="2:8">
      <c r="B3474" s="27"/>
      <c r="C3474" s="27"/>
      <c r="D3474" s="27"/>
      <c r="E3474" s="27"/>
      <c r="F3474" s="26"/>
      <c r="G3474" s="28"/>
      <c r="H3474" s="31"/>
    </row>
    <row r="3475" spans="2:8">
      <c r="B3475" s="27"/>
      <c r="C3475" s="27"/>
      <c r="D3475" s="27"/>
      <c r="E3475" s="27"/>
      <c r="F3475" s="26"/>
      <c r="G3475" s="28"/>
      <c r="H3475" s="31"/>
    </row>
    <row r="3476" spans="2:8">
      <c r="B3476" s="27"/>
      <c r="C3476" s="27"/>
      <c r="D3476" s="27"/>
      <c r="E3476" s="27"/>
      <c r="F3476" s="26"/>
      <c r="G3476" s="28"/>
      <c r="H3476" s="31"/>
    </row>
    <row r="3477" spans="2:8">
      <c r="B3477" s="27"/>
      <c r="C3477" s="27"/>
      <c r="D3477" s="27"/>
      <c r="E3477" s="27"/>
      <c r="F3477" s="26"/>
      <c r="G3477" s="28"/>
      <c r="H3477" s="31"/>
    </row>
    <row r="3478" spans="2:8">
      <c r="B3478" s="27"/>
      <c r="C3478" s="27"/>
      <c r="D3478" s="27"/>
      <c r="E3478" s="27"/>
      <c r="F3478" s="26"/>
      <c r="G3478" s="28"/>
      <c r="H3478" s="31"/>
    </row>
    <row r="3479" spans="2:8">
      <c r="B3479" s="27"/>
      <c r="C3479" s="27"/>
      <c r="D3479" s="27"/>
      <c r="E3479" s="27"/>
      <c r="F3479" s="26"/>
      <c r="G3479" s="28"/>
      <c r="H3479" s="31"/>
    </row>
    <row r="3480" spans="2:8">
      <c r="B3480" s="27"/>
      <c r="C3480" s="27"/>
      <c r="D3480" s="27"/>
      <c r="E3480" s="27"/>
      <c r="F3480" s="26"/>
      <c r="G3480" s="28"/>
      <c r="H3480" s="31"/>
    </row>
    <row r="3481" spans="2:8">
      <c r="B3481" s="27"/>
      <c r="C3481" s="27"/>
      <c r="D3481" s="27"/>
      <c r="E3481" s="27"/>
      <c r="F3481" s="26"/>
      <c r="G3481" s="28"/>
      <c r="H3481" s="31"/>
    </row>
    <row r="3482" spans="2:8">
      <c r="B3482" s="27"/>
      <c r="C3482" s="27"/>
      <c r="D3482" s="27"/>
      <c r="E3482" s="27"/>
      <c r="F3482" s="26"/>
      <c r="G3482" s="28"/>
      <c r="H3482" s="31"/>
    </row>
    <row r="3483" spans="2:8">
      <c r="B3483" s="27"/>
      <c r="C3483" s="27"/>
      <c r="D3483" s="27"/>
      <c r="E3483" s="27"/>
      <c r="F3483" s="26"/>
      <c r="G3483" s="28"/>
      <c r="H3483" s="31"/>
    </row>
    <row r="3484" spans="2:8">
      <c r="B3484" s="27"/>
      <c r="C3484" s="27"/>
      <c r="D3484" s="27"/>
      <c r="E3484" s="27"/>
      <c r="F3484" s="26"/>
      <c r="G3484" s="28"/>
      <c r="H3484" s="31"/>
    </row>
    <row r="3485" spans="2:8">
      <c r="B3485" s="27"/>
      <c r="C3485" s="27"/>
      <c r="D3485" s="27"/>
      <c r="E3485" s="27"/>
      <c r="F3485" s="26"/>
      <c r="G3485" s="28"/>
      <c r="H3485" s="31"/>
    </row>
    <row r="3486" spans="2:8">
      <c r="B3486" s="27"/>
      <c r="C3486" s="27"/>
      <c r="D3486" s="27"/>
      <c r="E3486" s="27"/>
      <c r="F3486" s="26"/>
      <c r="G3486" s="28"/>
      <c r="H3486" s="31"/>
    </row>
    <row r="3487" spans="2:8">
      <c r="B3487" s="27"/>
      <c r="C3487" s="27"/>
      <c r="D3487" s="27"/>
      <c r="E3487" s="27"/>
      <c r="F3487" s="26"/>
      <c r="G3487" s="28"/>
      <c r="H3487" s="31"/>
    </row>
    <row r="3488" spans="2:8">
      <c r="B3488" s="27"/>
      <c r="C3488" s="27"/>
      <c r="D3488" s="27"/>
      <c r="E3488" s="27"/>
      <c r="F3488" s="26"/>
      <c r="G3488" s="28"/>
      <c r="H3488" s="31"/>
    </row>
    <row r="3489" spans="2:8">
      <c r="B3489" s="27"/>
      <c r="C3489" s="27"/>
      <c r="D3489" s="27"/>
      <c r="E3489" s="27"/>
      <c r="F3489" s="26"/>
      <c r="G3489" s="28"/>
      <c r="H3489" s="31"/>
    </row>
    <row r="3490" spans="2:8">
      <c r="B3490" s="27"/>
      <c r="C3490" s="27"/>
      <c r="D3490" s="27"/>
      <c r="E3490" s="27"/>
      <c r="F3490" s="26"/>
      <c r="G3490" s="28"/>
      <c r="H3490" s="31"/>
    </row>
    <row r="3491" spans="2:8">
      <c r="B3491" s="27"/>
      <c r="C3491" s="27"/>
      <c r="D3491" s="27"/>
      <c r="E3491" s="27"/>
      <c r="F3491" s="26"/>
      <c r="G3491" s="28"/>
      <c r="H3491" s="31"/>
    </row>
    <row r="3492" spans="2:8">
      <c r="B3492" s="27"/>
      <c r="C3492" s="27"/>
      <c r="D3492" s="27"/>
      <c r="E3492" s="27"/>
      <c r="F3492" s="26"/>
      <c r="G3492" s="28"/>
      <c r="H3492" s="31"/>
    </row>
    <row r="3493" spans="2:8">
      <c r="B3493" s="27"/>
      <c r="C3493" s="27"/>
      <c r="D3493" s="27"/>
      <c r="E3493" s="27"/>
      <c r="F3493" s="26"/>
      <c r="G3493" s="28"/>
      <c r="H3493" s="31"/>
    </row>
    <row r="3494" spans="2:8">
      <c r="B3494" s="27"/>
      <c r="C3494" s="27"/>
      <c r="D3494" s="27"/>
      <c r="E3494" s="27"/>
      <c r="F3494" s="26"/>
      <c r="G3494" s="28"/>
      <c r="H3494" s="31"/>
    </row>
    <row r="3495" spans="2:8">
      <c r="B3495" s="27"/>
      <c r="C3495" s="27"/>
      <c r="D3495" s="27"/>
      <c r="E3495" s="27"/>
      <c r="F3495" s="26"/>
      <c r="G3495" s="28"/>
      <c r="H3495" s="31"/>
    </row>
    <row r="3496" spans="2:8">
      <c r="B3496" s="27"/>
      <c r="C3496" s="27"/>
      <c r="D3496" s="27"/>
      <c r="E3496" s="27"/>
      <c r="F3496" s="26"/>
      <c r="G3496" s="28"/>
      <c r="H3496" s="31"/>
    </row>
    <row r="3497" spans="2:8">
      <c r="B3497" s="27"/>
      <c r="C3497" s="27"/>
      <c r="D3497" s="27"/>
      <c r="E3497" s="27"/>
      <c r="F3497" s="26"/>
      <c r="G3497" s="28"/>
      <c r="H3497" s="31"/>
    </row>
    <row r="3498" spans="2:8">
      <c r="B3498" s="27"/>
      <c r="C3498" s="27"/>
      <c r="D3498" s="27"/>
      <c r="E3498" s="27"/>
      <c r="F3498" s="26"/>
      <c r="G3498" s="28"/>
      <c r="H3498" s="31"/>
    </row>
    <row r="3499" spans="2:8">
      <c r="B3499" s="27"/>
      <c r="C3499" s="27"/>
      <c r="D3499" s="27"/>
      <c r="E3499" s="27"/>
      <c r="F3499" s="26"/>
      <c r="G3499" s="28"/>
      <c r="H3499" s="31"/>
    </row>
    <row r="3500" spans="2:8">
      <c r="B3500" s="27"/>
      <c r="C3500" s="27"/>
      <c r="D3500" s="27"/>
      <c r="E3500" s="27"/>
      <c r="F3500" s="26"/>
      <c r="G3500" s="28"/>
      <c r="H3500" s="31"/>
    </row>
    <row r="3501" spans="2:8">
      <c r="B3501" s="27"/>
      <c r="C3501" s="27"/>
      <c r="D3501" s="27"/>
      <c r="E3501" s="27"/>
      <c r="F3501" s="26"/>
      <c r="G3501" s="28"/>
      <c r="H3501" s="31"/>
    </row>
    <row r="3502" spans="2:8">
      <c r="B3502" s="27"/>
      <c r="C3502" s="27"/>
      <c r="D3502" s="27"/>
      <c r="E3502" s="27"/>
      <c r="F3502" s="26"/>
      <c r="G3502" s="28"/>
      <c r="H3502" s="31"/>
    </row>
    <row r="3503" spans="2:8">
      <c r="B3503" s="27"/>
      <c r="C3503" s="27"/>
      <c r="D3503" s="27"/>
      <c r="E3503" s="27"/>
      <c r="F3503" s="26"/>
      <c r="G3503" s="28"/>
      <c r="H3503" s="31"/>
    </row>
    <row r="3504" spans="2:8">
      <c r="B3504" s="27"/>
      <c r="C3504" s="27"/>
      <c r="D3504" s="27"/>
      <c r="E3504" s="27"/>
      <c r="F3504" s="26"/>
      <c r="G3504" s="28"/>
      <c r="H3504" s="31"/>
    </row>
    <row r="3505" spans="2:8">
      <c r="B3505" s="27"/>
      <c r="C3505" s="27"/>
      <c r="D3505" s="27"/>
      <c r="E3505" s="27"/>
      <c r="F3505" s="26"/>
      <c r="G3505" s="28"/>
      <c r="H3505" s="31"/>
    </row>
    <row r="3506" spans="2:8">
      <c r="B3506" s="27"/>
      <c r="C3506" s="27"/>
      <c r="D3506" s="27"/>
      <c r="E3506" s="27"/>
      <c r="F3506" s="26"/>
      <c r="G3506" s="28"/>
      <c r="H3506" s="31"/>
    </row>
    <row r="3507" spans="2:8">
      <c r="B3507" s="27"/>
      <c r="C3507" s="27"/>
      <c r="D3507" s="27"/>
      <c r="E3507" s="27"/>
      <c r="F3507" s="26"/>
      <c r="G3507" s="28"/>
      <c r="H3507" s="31"/>
    </row>
    <row r="3508" spans="2:8">
      <c r="B3508" s="27"/>
      <c r="C3508" s="27"/>
      <c r="D3508" s="27"/>
      <c r="E3508" s="27"/>
      <c r="F3508" s="26"/>
      <c r="G3508" s="28"/>
      <c r="H3508" s="31"/>
    </row>
    <row r="3509" spans="2:8">
      <c r="B3509" s="27"/>
      <c r="C3509" s="27"/>
      <c r="D3509" s="27"/>
      <c r="E3509" s="27"/>
      <c r="F3509" s="26"/>
      <c r="G3509" s="28"/>
      <c r="H3509" s="31"/>
    </row>
    <row r="3510" spans="2:8">
      <c r="B3510" s="27"/>
      <c r="C3510" s="27"/>
      <c r="D3510" s="27"/>
      <c r="E3510" s="27"/>
      <c r="F3510" s="26"/>
      <c r="G3510" s="28"/>
      <c r="H3510" s="31"/>
    </row>
    <row r="3511" spans="2:8">
      <c r="B3511" s="27"/>
      <c r="C3511" s="27"/>
      <c r="D3511" s="27"/>
      <c r="E3511" s="27"/>
      <c r="F3511" s="26"/>
      <c r="G3511" s="28"/>
      <c r="H3511" s="31"/>
    </row>
    <row r="3512" spans="2:8">
      <c r="B3512" s="27"/>
      <c r="C3512" s="27"/>
      <c r="D3512" s="27"/>
      <c r="E3512" s="27"/>
      <c r="F3512" s="26"/>
      <c r="G3512" s="28"/>
      <c r="H3512" s="31"/>
    </row>
    <row r="3513" spans="2:8">
      <c r="B3513" s="27"/>
      <c r="C3513" s="27"/>
      <c r="D3513" s="27"/>
      <c r="E3513" s="27"/>
      <c r="F3513" s="26"/>
      <c r="G3513" s="28"/>
      <c r="H3513" s="31"/>
    </row>
    <row r="3514" spans="2:8">
      <c r="B3514" s="27"/>
      <c r="C3514" s="27"/>
      <c r="D3514" s="27"/>
      <c r="E3514" s="27"/>
      <c r="F3514" s="26"/>
      <c r="G3514" s="28"/>
      <c r="H3514" s="31"/>
    </row>
    <row r="3515" spans="2:8">
      <c r="B3515" s="27"/>
      <c r="C3515" s="27"/>
      <c r="D3515" s="27"/>
      <c r="E3515" s="27"/>
      <c r="F3515" s="26"/>
      <c r="G3515" s="28"/>
      <c r="H3515" s="31"/>
    </row>
    <row r="3516" spans="2:8">
      <c r="B3516" s="27"/>
      <c r="C3516" s="27"/>
      <c r="D3516" s="27"/>
      <c r="E3516" s="27"/>
      <c r="F3516" s="26"/>
      <c r="G3516" s="28"/>
      <c r="H3516" s="31"/>
    </row>
    <row r="3517" spans="2:8">
      <c r="B3517" s="27"/>
      <c r="C3517" s="27"/>
      <c r="D3517" s="27"/>
      <c r="E3517" s="27"/>
      <c r="F3517" s="26"/>
      <c r="G3517" s="28"/>
      <c r="H3517" s="31"/>
    </row>
    <row r="3518" spans="2:8">
      <c r="B3518" s="27"/>
      <c r="C3518" s="27"/>
      <c r="D3518" s="27"/>
      <c r="E3518" s="27"/>
      <c r="F3518" s="26"/>
      <c r="G3518" s="28"/>
      <c r="H3518" s="31"/>
    </row>
    <row r="3519" spans="2:8">
      <c r="B3519" s="27"/>
      <c r="C3519" s="27"/>
      <c r="D3519" s="27"/>
      <c r="E3519" s="27"/>
      <c r="F3519" s="26"/>
      <c r="G3519" s="28"/>
      <c r="H3519" s="31"/>
    </row>
    <row r="3520" spans="2:8">
      <c r="B3520" s="27"/>
      <c r="C3520" s="27"/>
      <c r="D3520" s="27"/>
      <c r="E3520" s="27"/>
      <c r="F3520" s="26"/>
      <c r="G3520" s="28"/>
      <c r="H3520" s="31"/>
    </row>
    <row r="3521" spans="2:8">
      <c r="B3521" s="27"/>
      <c r="C3521" s="27"/>
      <c r="D3521" s="27"/>
      <c r="E3521" s="27"/>
      <c r="F3521" s="26"/>
      <c r="G3521" s="28"/>
      <c r="H3521" s="31"/>
    </row>
    <row r="3522" spans="2:8">
      <c r="B3522" s="27"/>
      <c r="C3522" s="27"/>
      <c r="D3522" s="27"/>
      <c r="E3522" s="27"/>
      <c r="F3522" s="26"/>
      <c r="G3522" s="28"/>
      <c r="H3522" s="31"/>
    </row>
    <row r="3523" spans="2:8">
      <c r="B3523" s="27"/>
      <c r="C3523" s="27"/>
      <c r="D3523" s="27"/>
      <c r="E3523" s="27"/>
      <c r="F3523" s="26"/>
      <c r="G3523" s="28"/>
      <c r="H3523" s="31"/>
    </row>
    <row r="3524" spans="2:8">
      <c r="B3524" s="27"/>
      <c r="C3524" s="27"/>
      <c r="D3524" s="27"/>
      <c r="E3524" s="27"/>
      <c r="F3524" s="26"/>
      <c r="G3524" s="28"/>
      <c r="H3524" s="31"/>
    </row>
    <row r="3525" spans="2:8">
      <c r="B3525" s="27"/>
      <c r="C3525" s="27"/>
      <c r="D3525" s="27"/>
      <c r="E3525" s="27"/>
      <c r="F3525" s="26"/>
      <c r="G3525" s="28"/>
      <c r="H3525" s="31"/>
    </row>
    <row r="3526" spans="2:8">
      <c r="B3526" s="27"/>
      <c r="C3526" s="27"/>
      <c r="D3526" s="27"/>
      <c r="E3526" s="27"/>
      <c r="F3526" s="26"/>
      <c r="G3526" s="28"/>
      <c r="H3526" s="31"/>
    </row>
    <row r="3527" spans="2:8">
      <c r="B3527" s="27"/>
      <c r="C3527" s="27"/>
      <c r="D3527" s="27"/>
      <c r="E3527" s="27"/>
      <c r="F3527" s="26"/>
      <c r="G3527" s="28"/>
      <c r="H3527" s="31"/>
    </row>
    <row r="3528" spans="2:8">
      <c r="B3528" s="27"/>
      <c r="C3528" s="27"/>
      <c r="D3528" s="27"/>
      <c r="E3528" s="27"/>
      <c r="F3528" s="26"/>
      <c r="G3528" s="28"/>
      <c r="H3528" s="31"/>
    </row>
    <row r="3529" spans="2:8">
      <c r="B3529" s="27"/>
      <c r="C3529" s="27"/>
      <c r="D3529" s="27"/>
      <c r="E3529" s="27"/>
      <c r="F3529" s="26"/>
      <c r="G3529" s="28"/>
      <c r="H3529" s="31"/>
    </row>
    <row r="3530" spans="2:8">
      <c r="B3530" s="27"/>
      <c r="C3530" s="27"/>
      <c r="D3530" s="27"/>
      <c r="E3530" s="27"/>
      <c r="F3530" s="26"/>
      <c r="G3530" s="28"/>
      <c r="H3530" s="31"/>
    </row>
    <row r="3531" spans="2:8">
      <c r="B3531" s="27"/>
      <c r="C3531" s="27"/>
      <c r="D3531" s="27"/>
      <c r="E3531" s="27"/>
      <c r="F3531" s="26"/>
      <c r="G3531" s="28"/>
      <c r="H3531" s="31"/>
    </row>
    <row r="3532" spans="2:8">
      <c r="B3532" s="27"/>
      <c r="C3532" s="27"/>
      <c r="D3532" s="27"/>
      <c r="E3532" s="27"/>
      <c r="F3532" s="26"/>
      <c r="G3532" s="28"/>
      <c r="H3532" s="31"/>
    </row>
    <row r="3533" spans="2:8">
      <c r="B3533" s="27"/>
      <c r="C3533" s="27"/>
      <c r="D3533" s="27"/>
      <c r="E3533" s="27"/>
      <c r="F3533" s="26"/>
      <c r="G3533" s="28"/>
      <c r="H3533" s="31"/>
    </row>
    <row r="3534" spans="2:8">
      <c r="B3534" s="27"/>
      <c r="C3534" s="27"/>
      <c r="D3534" s="27"/>
      <c r="E3534" s="27"/>
      <c r="F3534" s="26"/>
      <c r="G3534" s="28"/>
      <c r="H3534" s="31"/>
    </row>
    <row r="3535" spans="2:8">
      <c r="B3535" s="27"/>
      <c r="C3535" s="27"/>
      <c r="D3535" s="27"/>
      <c r="E3535" s="27"/>
      <c r="F3535" s="26"/>
      <c r="G3535" s="28"/>
      <c r="H3535" s="31"/>
    </row>
    <row r="3536" spans="2:8">
      <c r="B3536" s="27"/>
      <c r="C3536" s="27"/>
      <c r="D3536" s="27"/>
      <c r="E3536" s="27"/>
      <c r="F3536" s="26"/>
      <c r="G3536" s="28"/>
      <c r="H3536" s="31"/>
    </row>
    <row r="3537" spans="2:8">
      <c r="B3537" s="27"/>
      <c r="C3537" s="27"/>
      <c r="D3537" s="27"/>
      <c r="E3537" s="27"/>
      <c r="F3537" s="26"/>
      <c r="G3537" s="28"/>
      <c r="H3537" s="31"/>
    </row>
    <row r="3538" spans="2:8">
      <c r="B3538" s="27"/>
      <c r="C3538" s="27"/>
      <c r="D3538" s="27"/>
      <c r="E3538" s="27"/>
      <c r="F3538" s="26"/>
      <c r="G3538" s="28"/>
      <c r="H3538" s="31"/>
    </row>
    <row r="3539" spans="2:8">
      <c r="B3539" s="27"/>
      <c r="C3539" s="27"/>
      <c r="D3539" s="27"/>
      <c r="E3539" s="27"/>
      <c r="F3539" s="26"/>
      <c r="G3539" s="28"/>
      <c r="H3539" s="31"/>
    </row>
    <row r="3540" spans="2:8">
      <c r="B3540" s="27"/>
      <c r="C3540" s="27"/>
      <c r="D3540" s="27"/>
      <c r="E3540" s="27"/>
      <c r="F3540" s="26"/>
      <c r="G3540" s="28"/>
      <c r="H3540" s="31"/>
    </row>
    <row r="3541" spans="2:8">
      <c r="B3541" s="27"/>
      <c r="C3541" s="27"/>
      <c r="D3541" s="27"/>
      <c r="E3541" s="27"/>
      <c r="F3541" s="26"/>
      <c r="G3541" s="28"/>
      <c r="H3541" s="31"/>
    </row>
    <row r="3542" spans="2:8">
      <c r="B3542" s="27"/>
      <c r="C3542" s="27"/>
      <c r="D3542" s="27"/>
      <c r="E3542" s="27"/>
      <c r="F3542" s="26"/>
      <c r="G3542" s="28"/>
      <c r="H3542" s="31"/>
    </row>
    <row r="3543" spans="2:8">
      <c r="B3543" s="27"/>
      <c r="C3543" s="27"/>
      <c r="D3543" s="27"/>
      <c r="E3543" s="27"/>
      <c r="F3543" s="26"/>
      <c r="G3543" s="28"/>
      <c r="H3543" s="31"/>
    </row>
    <row r="3544" spans="2:8">
      <c r="B3544" s="27"/>
      <c r="C3544" s="27"/>
      <c r="D3544" s="27"/>
      <c r="E3544" s="27"/>
      <c r="F3544" s="26"/>
      <c r="G3544" s="28"/>
      <c r="H3544" s="31"/>
    </row>
    <row r="3545" spans="2:8">
      <c r="B3545" s="27"/>
      <c r="C3545" s="27"/>
      <c r="D3545" s="27"/>
      <c r="E3545" s="27"/>
      <c r="F3545" s="26"/>
      <c r="G3545" s="28"/>
      <c r="H3545" s="31"/>
    </row>
    <row r="3546" spans="2:8">
      <c r="B3546" s="27"/>
      <c r="C3546" s="27"/>
      <c r="D3546" s="27"/>
      <c r="E3546" s="27"/>
      <c r="F3546" s="26"/>
      <c r="G3546" s="28"/>
      <c r="H3546" s="31"/>
    </row>
    <row r="3547" spans="2:8">
      <c r="B3547" s="27"/>
      <c r="C3547" s="27"/>
      <c r="D3547" s="27"/>
      <c r="E3547" s="27"/>
      <c r="F3547" s="26"/>
      <c r="G3547" s="28"/>
      <c r="H3547" s="31"/>
    </row>
    <row r="3548" spans="2:8">
      <c r="B3548" s="27"/>
      <c r="C3548" s="27"/>
      <c r="D3548" s="27"/>
      <c r="E3548" s="27"/>
      <c r="F3548" s="26"/>
      <c r="G3548" s="28"/>
      <c r="H3548" s="31"/>
    </row>
    <row r="3549" spans="2:8">
      <c r="B3549" s="27"/>
      <c r="C3549" s="27"/>
      <c r="D3549" s="27"/>
      <c r="E3549" s="27"/>
      <c r="F3549" s="26"/>
      <c r="G3549" s="28"/>
      <c r="H3549" s="31"/>
    </row>
    <row r="3550" spans="2:8">
      <c r="B3550" s="27"/>
      <c r="C3550" s="27"/>
      <c r="D3550" s="27"/>
      <c r="E3550" s="27"/>
      <c r="F3550" s="26"/>
      <c r="G3550" s="28"/>
      <c r="H3550" s="31"/>
    </row>
    <row r="3551" spans="2:8">
      <c r="B3551" s="27"/>
      <c r="C3551" s="27"/>
      <c r="D3551" s="27"/>
      <c r="E3551" s="27"/>
      <c r="F3551" s="26"/>
      <c r="G3551" s="28"/>
      <c r="H3551" s="31"/>
    </row>
    <row r="3552" spans="2:8">
      <c r="B3552" s="27"/>
      <c r="C3552" s="27"/>
      <c r="D3552" s="27"/>
      <c r="E3552" s="27"/>
      <c r="F3552" s="26"/>
      <c r="G3552" s="28"/>
      <c r="H3552" s="31"/>
    </row>
    <row r="3553" spans="2:8">
      <c r="B3553" s="27"/>
      <c r="C3553" s="27"/>
      <c r="D3553" s="27"/>
      <c r="E3553" s="27"/>
      <c r="F3553" s="26"/>
      <c r="G3553" s="28"/>
      <c r="H3553" s="31"/>
    </row>
    <row r="3554" spans="2:8">
      <c r="B3554" s="27"/>
      <c r="C3554" s="27"/>
      <c r="D3554" s="27"/>
      <c r="E3554" s="27"/>
      <c r="F3554" s="26"/>
      <c r="G3554" s="28"/>
      <c r="H3554" s="31"/>
    </row>
    <row r="3555" spans="2:8">
      <c r="B3555" s="27"/>
      <c r="C3555" s="27"/>
      <c r="D3555" s="27"/>
      <c r="E3555" s="27"/>
      <c r="F3555" s="26"/>
      <c r="G3555" s="28"/>
      <c r="H3555" s="31"/>
    </row>
    <row r="3556" spans="2:8">
      <c r="B3556" s="27"/>
      <c r="C3556" s="27"/>
      <c r="D3556" s="27"/>
      <c r="E3556" s="27"/>
      <c r="F3556" s="26"/>
      <c r="G3556" s="28"/>
      <c r="H3556" s="31"/>
    </row>
    <row r="3557" spans="2:8">
      <c r="B3557" s="27"/>
      <c r="C3557" s="27"/>
      <c r="D3557" s="27"/>
      <c r="E3557" s="27"/>
      <c r="F3557" s="26"/>
      <c r="G3557" s="28"/>
      <c r="H3557" s="31"/>
    </row>
    <row r="3558" spans="2:8">
      <c r="B3558" s="27"/>
      <c r="C3558" s="27"/>
      <c r="D3558" s="27"/>
      <c r="E3558" s="27"/>
      <c r="F3558" s="26"/>
      <c r="G3558" s="28"/>
      <c r="H3558" s="31"/>
    </row>
    <row r="3559" spans="2:8">
      <c r="B3559" s="27"/>
      <c r="C3559" s="27"/>
      <c r="D3559" s="27"/>
      <c r="E3559" s="27"/>
      <c r="F3559" s="26"/>
      <c r="G3559" s="28"/>
      <c r="H3559" s="31"/>
    </row>
    <row r="3560" spans="2:8">
      <c r="B3560" s="27"/>
      <c r="C3560" s="27"/>
      <c r="D3560" s="27"/>
      <c r="E3560" s="27"/>
      <c r="F3560" s="26"/>
      <c r="G3560" s="28"/>
      <c r="H3560" s="31"/>
    </row>
    <row r="3561" spans="2:8">
      <c r="B3561" s="27"/>
      <c r="C3561" s="27"/>
      <c r="D3561" s="27"/>
      <c r="E3561" s="27"/>
      <c r="F3561" s="26"/>
      <c r="G3561" s="28"/>
      <c r="H3561" s="31"/>
    </row>
    <row r="3562" spans="2:8">
      <c r="B3562" s="27"/>
      <c r="C3562" s="27"/>
      <c r="D3562" s="27"/>
      <c r="E3562" s="27"/>
      <c r="F3562" s="26"/>
      <c r="G3562" s="28"/>
      <c r="H3562" s="31"/>
    </row>
    <row r="3563" spans="2:8">
      <c r="B3563" s="27"/>
      <c r="C3563" s="27"/>
      <c r="D3563" s="27"/>
      <c r="E3563" s="27"/>
      <c r="F3563" s="26"/>
      <c r="G3563" s="28"/>
      <c r="H3563" s="31"/>
    </row>
    <row r="3564" spans="2:8">
      <c r="B3564" s="27"/>
      <c r="C3564" s="27"/>
      <c r="D3564" s="27"/>
      <c r="E3564" s="27"/>
      <c r="F3564" s="26"/>
      <c r="G3564" s="28"/>
      <c r="H3564" s="31"/>
    </row>
    <row r="3565" spans="2:8">
      <c r="B3565" s="27"/>
      <c r="C3565" s="27"/>
      <c r="D3565" s="27"/>
      <c r="E3565" s="27"/>
      <c r="F3565" s="26"/>
      <c r="G3565" s="28"/>
      <c r="H3565" s="31"/>
    </row>
    <row r="3566" spans="2:8">
      <c r="B3566" s="27"/>
      <c r="C3566" s="27"/>
      <c r="D3566" s="27"/>
      <c r="E3566" s="27"/>
      <c r="F3566" s="26"/>
      <c r="G3566" s="28"/>
      <c r="H3566" s="31"/>
    </row>
    <row r="3567" spans="2:8">
      <c r="B3567" s="27"/>
      <c r="C3567" s="27"/>
      <c r="D3567" s="27"/>
      <c r="E3567" s="27"/>
      <c r="F3567" s="26"/>
      <c r="G3567" s="28"/>
      <c r="H3567" s="31"/>
    </row>
    <row r="3568" spans="2:8">
      <c r="B3568" s="27"/>
      <c r="C3568" s="27"/>
      <c r="D3568" s="27"/>
      <c r="E3568" s="27"/>
      <c r="F3568" s="26"/>
      <c r="G3568" s="28"/>
      <c r="H3568" s="31"/>
    </row>
    <row r="3569" spans="2:8">
      <c r="B3569" s="27"/>
      <c r="C3569" s="27"/>
      <c r="D3569" s="27"/>
      <c r="E3569" s="27"/>
      <c r="F3569" s="26"/>
      <c r="G3569" s="28"/>
      <c r="H3569" s="31"/>
    </row>
    <row r="3570" spans="2:8">
      <c r="B3570" s="27"/>
      <c r="C3570" s="27"/>
      <c r="D3570" s="27"/>
      <c r="E3570" s="27"/>
      <c r="F3570" s="26"/>
      <c r="G3570" s="28"/>
      <c r="H3570" s="31"/>
    </row>
    <row r="3571" spans="2:8">
      <c r="B3571" s="27"/>
      <c r="C3571" s="27"/>
      <c r="D3571" s="27"/>
      <c r="E3571" s="27"/>
      <c r="F3571" s="26"/>
      <c r="G3571" s="28"/>
      <c r="H3571" s="31"/>
    </row>
    <row r="3572" spans="2:8">
      <c r="B3572" s="27"/>
      <c r="C3572" s="27"/>
      <c r="D3572" s="27"/>
      <c r="E3572" s="27"/>
      <c r="F3572" s="26"/>
      <c r="G3572" s="28"/>
      <c r="H3572" s="31"/>
    </row>
    <row r="3573" spans="2:8">
      <c r="B3573" s="27"/>
      <c r="C3573" s="27"/>
      <c r="D3573" s="27"/>
      <c r="E3573" s="27"/>
      <c r="F3573" s="26"/>
      <c r="G3573" s="28"/>
      <c r="H3573" s="31"/>
    </row>
    <row r="3574" spans="2:8">
      <c r="B3574" s="27"/>
      <c r="C3574" s="27"/>
      <c r="D3574" s="27"/>
      <c r="E3574" s="27"/>
      <c r="F3574" s="26"/>
      <c r="G3574" s="28"/>
      <c r="H3574" s="31"/>
    </row>
    <row r="3575" spans="2:8">
      <c r="B3575" s="27"/>
      <c r="C3575" s="27"/>
      <c r="D3575" s="27"/>
      <c r="E3575" s="27"/>
      <c r="F3575" s="26"/>
      <c r="G3575" s="28"/>
      <c r="H3575" s="31"/>
    </row>
    <row r="3576" spans="2:8">
      <c r="B3576" s="27"/>
      <c r="C3576" s="27"/>
      <c r="D3576" s="27"/>
      <c r="E3576" s="27"/>
      <c r="F3576" s="26"/>
      <c r="G3576" s="28"/>
      <c r="H3576" s="31"/>
    </row>
    <row r="3577" spans="2:8">
      <c r="B3577" s="27"/>
      <c r="C3577" s="27"/>
      <c r="D3577" s="27"/>
      <c r="E3577" s="27"/>
      <c r="F3577" s="26"/>
      <c r="G3577" s="28"/>
      <c r="H3577" s="31"/>
    </row>
    <row r="3578" spans="2:8">
      <c r="B3578" s="27"/>
      <c r="C3578" s="27"/>
      <c r="D3578" s="27"/>
      <c r="E3578" s="27"/>
      <c r="F3578" s="26"/>
      <c r="G3578" s="28"/>
      <c r="H3578" s="31"/>
    </row>
    <row r="3579" spans="2:8">
      <c r="B3579" s="27"/>
      <c r="C3579" s="27"/>
      <c r="D3579" s="27"/>
      <c r="E3579" s="27"/>
      <c r="F3579" s="26"/>
      <c r="G3579" s="28"/>
      <c r="H3579" s="31"/>
    </row>
    <row r="3580" spans="2:8">
      <c r="B3580" s="27"/>
      <c r="C3580" s="27"/>
      <c r="D3580" s="27"/>
      <c r="E3580" s="27"/>
      <c r="F3580" s="26"/>
      <c r="G3580" s="28"/>
      <c r="H3580" s="31"/>
    </row>
    <row r="3581" spans="2:8">
      <c r="B3581" s="27"/>
      <c r="C3581" s="27"/>
      <c r="D3581" s="27"/>
      <c r="E3581" s="27"/>
      <c r="F3581" s="26"/>
      <c r="G3581" s="28"/>
      <c r="H3581" s="31"/>
    </row>
    <row r="3582" spans="2:8">
      <c r="B3582" s="27"/>
      <c r="C3582" s="27"/>
      <c r="D3582" s="27"/>
      <c r="E3582" s="27"/>
      <c r="F3582" s="26"/>
      <c r="G3582" s="28"/>
      <c r="H3582" s="31"/>
    </row>
    <row r="3583" spans="2:8">
      <c r="B3583" s="27"/>
      <c r="C3583" s="27"/>
      <c r="D3583" s="27"/>
      <c r="E3583" s="27"/>
      <c r="F3583" s="26"/>
      <c r="G3583" s="28"/>
      <c r="H3583" s="31"/>
    </row>
    <row r="3584" spans="2:8">
      <c r="B3584" s="27"/>
      <c r="C3584" s="27"/>
      <c r="D3584" s="27"/>
      <c r="E3584" s="27"/>
      <c r="F3584" s="26"/>
      <c r="G3584" s="28"/>
      <c r="H3584" s="31"/>
    </row>
    <row r="3585" spans="2:8">
      <c r="B3585" s="27"/>
      <c r="C3585" s="27"/>
      <c r="D3585" s="27"/>
      <c r="E3585" s="27"/>
      <c r="F3585" s="26"/>
      <c r="G3585" s="28"/>
      <c r="H3585" s="31"/>
    </row>
    <row r="3586" spans="2:8">
      <c r="B3586" s="27"/>
      <c r="C3586" s="27"/>
      <c r="D3586" s="27"/>
      <c r="E3586" s="27"/>
      <c r="F3586" s="26"/>
      <c r="G3586" s="28"/>
      <c r="H3586" s="31"/>
    </row>
    <row r="3587" spans="2:8">
      <c r="B3587" s="27"/>
      <c r="C3587" s="27"/>
      <c r="D3587" s="27"/>
      <c r="E3587" s="27"/>
      <c r="F3587" s="26"/>
      <c r="G3587" s="28"/>
      <c r="H3587" s="31"/>
    </row>
    <row r="3588" spans="2:8">
      <c r="B3588" s="27"/>
      <c r="C3588" s="27"/>
      <c r="D3588" s="27"/>
      <c r="E3588" s="27"/>
      <c r="F3588" s="26"/>
      <c r="G3588" s="28"/>
      <c r="H3588" s="31"/>
    </row>
    <row r="3589" spans="2:8">
      <c r="B3589" s="27"/>
      <c r="C3589" s="27"/>
      <c r="D3589" s="27"/>
      <c r="E3589" s="27"/>
      <c r="F3589" s="26"/>
      <c r="G3589" s="28"/>
      <c r="H3589" s="31"/>
    </row>
    <row r="3590" spans="2:8">
      <c r="B3590" s="27"/>
      <c r="C3590" s="27"/>
      <c r="D3590" s="27"/>
      <c r="E3590" s="27"/>
      <c r="F3590" s="26"/>
      <c r="G3590" s="28"/>
      <c r="H3590" s="31"/>
    </row>
    <row r="3591" spans="2:8">
      <c r="B3591" s="27"/>
      <c r="C3591" s="27"/>
      <c r="D3591" s="27"/>
      <c r="E3591" s="27"/>
      <c r="F3591" s="26"/>
      <c r="G3591" s="28"/>
      <c r="H3591" s="31"/>
    </row>
    <row r="3592" spans="2:8">
      <c r="B3592" s="27"/>
      <c r="C3592" s="27"/>
      <c r="D3592" s="27"/>
      <c r="E3592" s="27"/>
      <c r="F3592" s="26"/>
      <c r="G3592" s="28"/>
      <c r="H3592" s="31"/>
    </row>
    <row r="3593" spans="2:8">
      <c r="B3593" s="27"/>
      <c r="C3593" s="27"/>
      <c r="D3593" s="27"/>
      <c r="E3593" s="27"/>
      <c r="F3593" s="26"/>
      <c r="G3593" s="28"/>
      <c r="H3593" s="31"/>
    </row>
    <row r="3594" spans="2:8">
      <c r="B3594" s="27"/>
      <c r="C3594" s="27"/>
      <c r="D3594" s="27"/>
      <c r="E3594" s="27"/>
      <c r="F3594" s="26"/>
      <c r="G3594" s="28"/>
      <c r="H3594" s="31"/>
    </row>
    <row r="3595" spans="2:8">
      <c r="B3595" s="27"/>
      <c r="C3595" s="27"/>
      <c r="D3595" s="27"/>
      <c r="E3595" s="27"/>
      <c r="F3595" s="26"/>
      <c r="G3595" s="28"/>
      <c r="H3595" s="31"/>
    </row>
    <row r="3596" spans="2:8">
      <c r="B3596" s="27"/>
      <c r="C3596" s="27"/>
      <c r="D3596" s="27"/>
      <c r="E3596" s="27"/>
      <c r="F3596" s="26"/>
      <c r="G3596" s="28"/>
      <c r="H3596" s="31"/>
    </row>
    <row r="3597" spans="2:8">
      <c r="B3597" s="27"/>
      <c r="C3597" s="27"/>
      <c r="D3597" s="27"/>
      <c r="E3597" s="27"/>
      <c r="F3597" s="26"/>
      <c r="G3597" s="28"/>
      <c r="H3597" s="31"/>
    </row>
    <row r="3598" spans="2:8">
      <c r="B3598" s="27"/>
      <c r="C3598" s="27"/>
      <c r="D3598" s="27"/>
      <c r="E3598" s="27"/>
      <c r="F3598" s="26"/>
      <c r="G3598" s="28"/>
      <c r="H3598" s="31"/>
    </row>
    <row r="3599" spans="2:8">
      <c r="B3599" s="27"/>
      <c r="C3599" s="27"/>
      <c r="D3599" s="27"/>
      <c r="E3599" s="27"/>
      <c r="F3599" s="26"/>
      <c r="G3599" s="28"/>
      <c r="H3599" s="31"/>
    </row>
    <row r="3600" spans="2:8">
      <c r="B3600" s="27"/>
      <c r="C3600" s="27"/>
      <c r="D3600" s="27"/>
      <c r="E3600" s="27"/>
      <c r="F3600" s="26"/>
      <c r="G3600" s="28"/>
      <c r="H3600" s="31"/>
    </row>
    <row r="3601" spans="2:8">
      <c r="B3601" s="27"/>
      <c r="C3601" s="27"/>
      <c r="D3601" s="27"/>
      <c r="E3601" s="27"/>
      <c r="F3601" s="26"/>
      <c r="G3601" s="28"/>
      <c r="H3601" s="31"/>
    </row>
    <row r="3602" spans="2:8">
      <c r="B3602" s="27"/>
      <c r="C3602" s="27"/>
      <c r="D3602" s="27"/>
      <c r="E3602" s="27"/>
      <c r="F3602" s="26"/>
      <c r="G3602" s="28"/>
      <c r="H3602" s="31"/>
    </row>
    <row r="3603" spans="2:8">
      <c r="B3603" s="27"/>
      <c r="C3603" s="27"/>
      <c r="D3603" s="27"/>
      <c r="E3603" s="27"/>
      <c r="F3603" s="26"/>
      <c r="G3603" s="28"/>
      <c r="H3603" s="31"/>
    </row>
    <row r="3604" spans="2:8">
      <c r="B3604" s="27"/>
      <c r="C3604" s="27"/>
      <c r="D3604" s="27"/>
      <c r="E3604" s="27"/>
      <c r="F3604" s="26"/>
      <c r="G3604" s="28"/>
      <c r="H3604" s="31"/>
    </row>
    <row r="3605" spans="2:8">
      <c r="B3605" s="27"/>
      <c r="C3605" s="27"/>
      <c r="D3605" s="27"/>
      <c r="E3605" s="27"/>
      <c r="F3605" s="26"/>
      <c r="G3605" s="28"/>
      <c r="H3605" s="31"/>
    </row>
    <row r="3606" spans="2:8">
      <c r="B3606" s="27"/>
      <c r="C3606" s="27"/>
      <c r="D3606" s="27"/>
      <c r="E3606" s="27"/>
      <c r="F3606" s="26"/>
      <c r="G3606" s="28"/>
      <c r="H3606" s="31"/>
    </row>
    <row r="3607" spans="2:8">
      <c r="B3607" s="27"/>
      <c r="C3607" s="27"/>
      <c r="D3607" s="27"/>
      <c r="E3607" s="27"/>
      <c r="F3607" s="26"/>
      <c r="G3607" s="28"/>
      <c r="H3607" s="31"/>
    </row>
    <row r="3608" spans="2:8">
      <c r="B3608" s="27"/>
      <c r="C3608" s="27"/>
      <c r="D3608" s="27"/>
      <c r="E3608" s="27"/>
      <c r="F3608" s="26"/>
      <c r="G3608" s="28"/>
      <c r="H3608" s="31"/>
    </row>
    <row r="3609" spans="2:8">
      <c r="B3609" s="27"/>
      <c r="C3609" s="27"/>
      <c r="D3609" s="27"/>
      <c r="E3609" s="27"/>
      <c r="F3609" s="26"/>
      <c r="G3609" s="28"/>
      <c r="H3609" s="31"/>
    </row>
    <row r="3610" spans="2:8">
      <c r="B3610" s="27"/>
      <c r="C3610" s="27"/>
      <c r="D3610" s="27"/>
      <c r="E3610" s="27"/>
      <c r="F3610" s="26"/>
      <c r="G3610" s="28"/>
      <c r="H3610" s="31"/>
    </row>
    <row r="3611" spans="2:8">
      <c r="B3611" s="27"/>
      <c r="C3611" s="27"/>
      <c r="D3611" s="27"/>
      <c r="E3611" s="27"/>
      <c r="F3611" s="26"/>
      <c r="G3611" s="28"/>
      <c r="H3611" s="31"/>
    </row>
    <row r="3612" spans="2:8">
      <c r="B3612" s="27"/>
      <c r="C3612" s="27"/>
      <c r="D3612" s="27"/>
      <c r="E3612" s="27"/>
      <c r="F3612" s="26"/>
      <c r="G3612" s="28"/>
      <c r="H3612" s="31"/>
    </row>
    <row r="3613" spans="2:8">
      <c r="B3613" s="27"/>
      <c r="C3613" s="27"/>
      <c r="D3613" s="27"/>
      <c r="E3613" s="27"/>
      <c r="F3613" s="26"/>
      <c r="G3613" s="28"/>
      <c r="H3613" s="31"/>
    </row>
    <row r="3614" spans="2:8">
      <c r="B3614" s="27"/>
      <c r="C3614" s="27"/>
      <c r="D3614" s="27"/>
      <c r="E3614" s="27"/>
      <c r="F3614" s="26"/>
      <c r="G3614" s="28"/>
      <c r="H3614" s="31"/>
    </row>
    <row r="3615" spans="2:8">
      <c r="B3615" s="27"/>
      <c r="C3615" s="27"/>
      <c r="D3615" s="27"/>
      <c r="E3615" s="27"/>
      <c r="F3615" s="26"/>
      <c r="G3615" s="28"/>
      <c r="H3615" s="31"/>
    </row>
    <row r="3616" spans="2:8">
      <c r="B3616" s="27"/>
      <c r="C3616" s="27"/>
      <c r="D3616" s="27"/>
      <c r="E3616" s="27"/>
      <c r="F3616" s="26"/>
      <c r="G3616" s="28"/>
      <c r="H3616" s="31"/>
    </row>
    <row r="3617" spans="2:8">
      <c r="B3617" s="27"/>
      <c r="C3617" s="27"/>
      <c r="D3617" s="27"/>
      <c r="E3617" s="27"/>
      <c r="F3617" s="26"/>
      <c r="G3617" s="28"/>
      <c r="H3617" s="31"/>
    </row>
    <row r="3618" spans="2:8">
      <c r="B3618" s="27"/>
      <c r="C3618" s="27"/>
      <c r="D3618" s="27"/>
      <c r="E3618" s="27"/>
      <c r="F3618" s="26"/>
      <c r="G3618" s="28"/>
      <c r="H3618" s="31"/>
    </row>
    <row r="3619" spans="2:8">
      <c r="B3619" s="27"/>
      <c r="C3619" s="27"/>
      <c r="D3619" s="27"/>
      <c r="E3619" s="27"/>
      <c r="F3619" s="26"/>
      <c r="G3619" s="28"/>
      <c r="H3619" s="31"/>
    </row>
    <row r="3620" spans="2:8">
      <c r="B3620" s="27"/>
      <c r="C3620" s="27"/>
      <c r="D3620" s="27"/>
      <c r="E3620" s="27"/>
      <c r="F3620" s="26"/>
      <c r="G3620" s="28"/>
      <c r="H3620" s="31"/>
    </row>
    <row r="3621" spans="2:8">
      <c r="B3621" s="27"/>
      <c r="C3621" s="27"/>
      <c r="D3621" s="27"/>
      <c r="E3621" s="27"/>
      <c r="F3621" s="26"/>
      <c r="G3621" s="28"/>
      <c r="H3621" s="31"/>
    </row>
    <row r="3622" spans="2:8">
      <c r="B3622" s="27"/>
      <c r="C3622" s="27"/>
      <c r="D3622" s="27"/>
      <c r="E3622" s="27"/>
      <c r="F3622" s="26"/>
      <c r="G3622" s="28"/>
      <c r="H3622" s="31"/>
    </row>
    <row r="3623" spans="2:8">
      <c r="B3623" s="27"/>
      <c r="C3623" s="27"/>
      <c r="D3623" s="27"/>
      <c r="E3623" s="27"/>
      <c r="F3623" s="26"/>
      <c r="G3623" s="28"/>
      <c r="H3623" s="31"/>
    </row>
    <row r="3624" spans="2:8">
      <c r="B3624" s="27"/>
      <c r="C3624" s="27"/>
      <c r="D3624" s="27"/>
      <c r="E3624" s="27"/>
      <c r="F3624" s="26"/>
      <c r="G3624" s="28"/>
      <c r="H3624" s="31"/>
    </row>
    <row r="3625" spans="2:8">
      <c r="B3625" s="27"/>
      <c r="C3625" s="27"/>
      <c r="D3625" s="27"/>
      <c r="E3625" s="27"/>
      <c r="F3625" s="26"/>
      <c r="G3625" s="28"/>
      <c r="H3625" s="31"/>
    </row>
    <row r="3626" spans="2:8">
      <c r="B3626" s="27"/>
      <c r="C3626" s="27"/>
      <c r="D3626" s="27"/>
      <c r="E3626" s="27"/>
      <c r="F3626" s="26"/>
      <c r="G3626" s="28"/>
      <c r="H3626" s="31"/>
    </row>
    <row r="3627" spans="2:8">
      <c r="B3627" s="27"/>
      <c r="C3627" s="27"/>
      <c r="D3627" s="27"/>
      <c r="E3627" s="27"/>
      <c r="F3627" s="26"/>
      <c r="G3627" s="28"/>
      <c r="H3627" s="31"/>
    </row>
    <row r="3628" spans="2:8">
      <c r="B3628" s="27"/>
      <c r="C3628" s="27"/>
      <c r="D3628" s="27"/>
      <c r="E3628" s="27"/>
      <c r="F3628" s="26"/>
      <c r="G3628" s="28"/>
      <c r="H3628" s="31"/>
    </row>
    <row r="3629" spans="2:8">
      <c r="B3629" s="27"/>
      <c r="C3629" s="27"/>
      <c r="D3629" s="27"/>
      <c r="E3629" s="27"/>
      <c r="F3629" s="26"/>
      <c r="G3629" s="28"/>
      <c r="H3629" s="31"/>
    </row>
    <row r="3630" spans="2:8">
      <c r="B3630" s="27"/>
      <c r="C3630" s="27"/>
      <c r="D3630" s="27"/>
      <c r="E3630" s="27"/>
      <c r="F3630" s="26"/>
      <c r="G3630" s="28"/>
      <c r="H3630" s="31"/>
    </row>
    <row r="3631" spans="2:8">
      <c r="B3631" s="27"/>
      <c r="C3631" s="27"/>
      <c r="D3631" s="27"/>
      <c r="E3631" s="27"/>
      <c r="F3631" s="26"/>
      <c r="G3631" s="28"/>
      <c r="H3631" s="31"/>
    </row>
    <row r="3632" spans="2:8">
      <c r="B3632" s="27"/>
      <c r="C3632" s="27"/>
      <c r="D3632" s="27"/>
      <c r="E3632" s="27"/>
      <c r="F3632" s="26"/>
      <c r="G3632" s="28"/>
      <c r="H3632" s="31"/>
    </row>
    <row r="3633" spans="2:8">
      <c r="B3633" s="27"/>
      <c r="C3633" s="27"/>
      <c r="D3633" s="27"/>
      <c r="E3633" s="27"/>
      <c r="F3633" s="26"/>
      <c r="G3633" s="28"/>
      <c r="H3633" s="31"/>
    </row>
    <row r="3634" spans="2:8">
      <c r="B3634" s="27"/>
      <c r="C3634" s="27"/>
      <c r="D3634" s="27"/>
      <c r="E3634" s="27"/>
      <c r="F3634" s="26"/>
      <c r="G3634" s="28"/>
      <c r="H3634" s="31"/>
    </row>
    <row r="3635" spans="2:8">
      <c r="B3635" s="27"/>
      <c r="C3635" s="27"/>
      <c r="D3635" s="27"/>
      <c r="E3635" s="27"/>
      <c r="F3635" s="26"/>
      <c r="G3635" s="28"/>
      <c r="H3635" s="31"/>
    </row>
    <row r="3636" spans="2:8">
      <c r="B3636" s="27"/>
      <c r="C3636" s="27"/>
      <c r="D3636" s="27"/>
      <c r="E3636" s="27"/>
      <c r="F3636" s="26"/>
      <c r="G3636" s="28"/>
      <c r="H3636" s="31"/>
    </row>
    <row r="3637" spans="2:8">
      <c r="B3637" s="27"/>
      <c r="C3637" s="27"/>
      <c r="D3637" s="27"/>
      <c r="E3637" s="27"/>
      <c r="F3637" s="26"/>
      <c r="G3637" s="28"/>
      <c r="H3637" s="31"/>
    </row>
    <row r="3638" spans="2:8">
      <c r="B3638" s="27"/>
      <c r="C3638" s="27"/>
      <c r="D3638" s="27"/>
      <c r="E3638" s="27"/>
      <c r="F3638" s="26"/>
      <c r="G3638" s="28"/>
      <c r="H3638" s="31"/>
    </row>
    <row r="3639" spans="2:8">
      <c r="B3639" s="27"/>
      <c r="C3639" s="27"/>
      <c r="D3639" s="27"/>
      <c r="E3639" s="27"/>
      <c r="F3639" s="26"/>
      <c r="G3639" s="28"/>
      <c r="H3639" s="31"/>
    </row>
    <row r="3640" spans="2:8">
      <c r="B3640" s="27"/>
      <c r="C3640" s="27"/>
      <c r="D3640" s="27"/>
      <c r="E3640" s="27"/>
      <c r="F3640" s="26"/>
      <c r="G3640" s="28"/>
      <c r="H3640" s="31"/>
    </row>
    <row r="3641" spans="2:8">
      <c r="B3641" s="27"/>
      <c r="C3641" s="27"/>
      <c r="D3641" s="27"/>
      <c r="E3641" s="27"/>
      <c r="F3641" s="26"/>
      <c r="G3641" s="28"/>
      <c r="H3641" s="31"/>
    </row>
    <row r="3642" spans="2:8">
      <c r="B3642" s="27"/>
      <c r="C3642" s="27"/>
      <c r="D3642" s="27"/>
      <c r="E3642" s="27"/>
      <c r="F3642" s="26"/>
      <c r="G3642" s="28"/>
      <c r="H3642" s="31"/>
    </row>
    <row r="3643" spans="2:8">
      <c r="B3643" s="27"/>
      <c r="C3643" s="27"/>
      <c r="D3643" s="27"/>
      <c r="E3643" s="27"/>
      <c r="F3643" s="26"/>
      <c r="G3643" s="28"/>
      <c r="H3643" s="31"/>
    </row>
    <row r="3644" spans="2:8">
      <c r="B3644" s="27"/>
      <c r="C3644" s="27"/>
      <c r="D3644" s="27"/>
      <c r="E3644" s="27"/>
      <c r="F3644" s="26"/>
      <c r="G3644" s="28"/>
      <c r="H3644" s="31"/>
    </row>
    <row r="3645" spans="2:8">
      <c r="B3645" s="27"/>
      <c r="C3645" s="27"/>
      <c r="D3645" s="27"/>
      <c r="E3645" s="27"/>
      <c r="F3645" s="26"/>
      <c r="G3645" s="28"/>
      <c r="H3645" s="31"/>
    </row>
    <row r="3646" spans="2:8">
      <c r="B3646" s="27"/>
      <c r="C3646" s="27"/>
      <c r="D3646" s="27"/>
      <c r="E3646" s="27"/>
      <c r="F3646" s="26"/>
      <c r="G3646" s="28"/>
      <c r="H3646" s="31"/>
    </row>
    <row r="3647" spans="2:8">
      <c r="B3647" s="27"/>
      <c r="C3647" s="27"/>
      <c r="D3647" s="27"/>
      <c r="E3647" s="27"/>
      <c r="F3647" s="26"/>
      <c r="G3647" s="28"/>
      <c r="H3647" s="31"/>
    </row>
    <row r="3648" spans="2:8">
      <c r="B3648" s="27"/>
      <c r="C3648" s="27"/>
      <c r="D3648" s="27"/>
      <c r="E3648" s="27"/>
      <c r="F3648" s="26"/>
      <c r="G3648" s="28"/>
      <c r="H3648" s="31"/>
    </row>
    <row r="3649" spans="2:8">
      <c r="B3649" s="27"/>
      <c r="C3649" s="27"/>
      <c r="D3649" s="27"/>
      <c r="E3649" s="27"/>
      <c r="F3649" s="26"/>
      <c r="G3649" s="28"/>
      <c r="H3649" s="31"/>
    </row>
    <row r="3650" spans="2:8">
      <c r="B3650" s="27"/>
      <c r="C3650" s="27"/>
      <c r="D3650" s="27"/>
      <c r="E3650" s="27"/>
      <c r="F3650" s="26"/>
      <c r="G3650" s="28"/>
      <c r="H3650" s="31"/>
    </row>
    <row r="3651" spans="2:8">
      <c r="B3651" s="27"/>
      <c r="C3651" s="27"/>
      <c r="D3651" s="27"/>
      <c r="E3651" s="27"/>
      <c r="F3651" s="26"/>
      <c r="G3651" s="28"/>
      <c r="H3651" s="31"/>
    </row>
    <row r="3652" spans="2:8">
      <c r="B3652" s="27"/>
      <c r="C3652" s="27"/>
      <c r="D3652" s="27"/>
      <c r="E3652" s="27"/>
      <c r="F3652" s="26"/>
      <c r="G3652" s="28"/>
      <c r="H3652" s="31"/>
    </row>
    <row r="3653" spans="2:8">
      <c r="B3653" s="27"/>
      <c r="C3653" s="27"/>
      <c r="D3653" s="27"/>
      <c r="E3653" s="27"/>
      <c r="F3653" s="26"/>
      <c r="G3653" s="28"/>
      <c r="H3653" s="31"/>
    </row>
    <row r="3654" spans="2:8">
      <c r="B3654" s="27"/>
      <c r="C3654" s="27"/>
      <c r="D3654" s="27"/>
      <c r="E3654" s="27"/>
      <c r="F3654" s="26"/>
      <c r="G3654" s="28"/>
      <c r="H3654" s="31"/>
    </row>
    <row r="3655" spans="2:8">
      <c r="B3655" s="27"/>
      <c r="C3655" s="27"/>
      <c r="D3655" s="27"/>
      <c r="E3655" s="27"/>
      <c r="F3655" s="26"/>
      <c r="G3655" s="28"/>
      <c r="H3655" s="31"/>
    </row>
    <row r="3656" spans="2:8">
      <c r="B3656" s="27"/>
      <c r="C3656" s="27"/>
      <c r="D3656" s="27"/>
      <c r="E3656" s="27"/>
      <c r="F3656" s="26"/>
      <c r="G3656" s="28"/>
      <c r="H3656" s="31"/>
    </row>
    <row r="3657" spans="2:8">
      <c r="B3657" s="27"/>
      <c r="C3657" s="27"/>
      <c r="D3657" s="27"/>
      <c r="E3657" s="27"/>
      <c r="F3657" s="26"/>
      <c r="G3657" s="28"/>
      <c r="H3657" s="31"/>
    </row>
    <row r="3658" spans="2:8">
      <c r="B3658" s="27"/>
      <c r="C3658" s="27"/>
      <c r="D3658" s="27"/>
      <c r="E3658" s="27"/>
      <c r="F3658" s="26"/>
      <c r="G3658" s="28"/>
      <c r="H3658" s="31"/>
    </row>
    <row r="3659" spans="2:8">
      <c r="B3659" s="27"/>
      <c r="C3659" s="27"/>
      <c r="D3659" s="27"/>
      <c r="E3659" s="27"/>
      <c r="F3659" s="26"/>
      <c r="G3659" s="28"/>
      <c r="H3659" s="31"/>
    </row>
    <row r="3660" spans="2:8">
      <c r="B3660" s="27"/>
      <c r="C3660" s="27"/>
      <c r="D3660" s="27"/>
      <c r="E3660" s="27"/>
      <c r="F3660" s="26"/>
      <c r="G3660" s="28"/>
      <c r="H3660" s="31"/>
    </row>
    <row r="3661" spans="2:8">
      <c r="B3661" s="27"/>
      <c r="C3661" s="27"/>
      <c r="D3661" s="27"/>
      <c r="E3661" s="27"/>
      <c r="F3661" s="26"/>
      <c r="G3661" s="28"/>
      <c r="H3661" s="31"/>
    </row>
    <row r="3662" spans="2:8">
      <c r="B3662" s="27"/>
      <c r="C3662" s="27"/>
      <c r="D3662" s="27"/>
      <c r="E3662" s="27"/>
      <c r="F3662" s="26"/>
      <c r="G3662" s="28"/>
      <c r="H3662" s="31"/>
    </row>
    <row r="3663" spans="2:8">
      <c r="B3663" s="27"/>
      <c r="C3663" s="27"/>
      <c r="D3663" s="27"/>
      <c r="E3663" s="27"/>
      <c r="F3663" s="26"/>
      <c r="G3663" s="28"/>
      <c r="H3663" s="31"/>
    </row>
    <row r="3664" spans="2:8">
      <c r="B3664" s="27"/>
      <c r="C3664" s="27"/>
      <c r="D3664" s="27"/>
      <c r="E3664" s="27"/>
      <c r="F3664" s="26"/>
      <c r="G3664" s="28"/>
      <c r="H3664" s="31"/>
    </row>
    <row r="3665" spans="2:8">
      <c r="B3665" s="27"/>
      <c r="C3665" s="27"/>
      <c r="D3665" s="27"/>
      <c r="E3665" s="27"/>
      <c r="F3665" s="26"/>
      <c r="G3665" s="28"/>
      <c r="H3665" s="31"/>
    </row>
    <row r="3666" spans="2:8">
      <c r="B3666" s="27"/>
      <c r="C3666" s="27"/>
      <c r="D3666" s="27"/>
      <c r="E3666" s="27"/>
      <c r="F3666" s="26"/>
      <c r="G3666" s="28"/>
      <c r="H3666" s="31"/>
    </row>
    <row r="3667" spans="2:8">
      <c r="B3667" s="27"/>
      <c r="C3667" s="27"/>
      <c r="D3667" s="27"/>
      <c r="E3667" s="27"/>
      <c r="F3667" s="26"/>
      <c r="G3667" s="28"/>
      <c r="H3667" s="31"/>
    </row>
    <row r="3668" spans="2:8">
      <c r="B3668" s="27"/>
      <c r="C3668" s="27"/>
      <c r="D3668" s="27"/>
      <c r="E3668" s="27"/>
      <c r="F3668" s="26"/>
      <c r="G3668" s="28"/>
      <c r="H3668" s="31"/>
    </row>
    <row r="3669" spans="2:8">
      <c r="B3669" s="27"/>
      <c r="C3669" s="27"/>
      <c r="D3669" s="27"/>
      <c r="E3669" s="27"/>
      <c r="F3669" s="26"/>
      <c r="G3669" s="28"/>
      <c r="H3669" s="31"/>
    </row>
    <row r="3670" spans="2:8">
      <c r="B3670" s="27"/>
      <c r="C3670" s="27"/>
      <c r="D3670" s="27"/>
      <c r="E3670" s="27"/>
      <c r="F3670" s="26"/>
      <c r="G3670" s="28"/>
      <c r="H3670" s="31"/>
    </row>
    <row r="3671" spans="2:8">
      <c r="B3671" s="27"/>
      <c r="C3671" s="27"/>
      <c r="D3671" s="27"/>
      <c r="E3671" s="27"/>
      <c r="F3671" s="26"/>
      <c r="G3671" s="28"/>
      <c r="H3671" s="31"/>
    </row>
    <row r="3672" spans="2:8">
      <c r="B3672" s="27"/>
      <c r="C3672" s="27"/>
      <c r="D3672" s="27"/>
      <c r="E3672" s="27"/>
      <c r="F3672" s="26"/>
      <c r="G3672" s="28"/>
      <c r="H3672" s="31"/>
    </row>
    <row r="3673" spans="2:8">
      <c r="B3673" s="27"/>
      <c r="C3673" s="27"/>
      <c r="D3673" s="27"/>
      <c r="E3673" s="27"/>
      <c r="F3673" s="26"/>
      <c r="G3673" s="28"/>
      <c r="H3673" s="31"/>
    </row>
    <row r="3674" spans="2:8">
      <c r="B3674" s="27"/>
      <c r="C3674" s="27"/>
      <c r="D3674" s="27"/>
      <c r="E3674" s="27"/>
      <c r="F3674" s="26"/>
      <c r="G3674" s="28"/>
      <c r="H3674" s="31"/>
    </row>
    <row r="3675" spans="2:8">
      <c r="B3675" s="27"/>
      <c r="C3675" s="27"/>
      <c r="D3675" s="27"/>
      <c r="E3675" s="27"/>
      <c r="F3675" s="26"/>
      <c r="G3675" s="28"/>
      <c r="H3675" s="31"/>
    </row>
    <row r="3676" spans="2:8">
      <c r="B3676" s="27"/>
      <c r="C3676" s="27"/>
      <c r="D3676" s="27"/>
      <c r="E3676" s="27"/>
      <c r="F3676" s="26"/>
      <c r="G3676" s="28"/>
      <c r="H3676" s="31"/>
    </row>
    <row r="3677" spans="2:8">
      <c r="B3677" s="27"/>
      <c r="C3677" s="27"/>
      <c r="D3677" s="27"/>
      <c r="E3677" s="27"/>
      <c r="F3677" s="26"/>
      <c r="G3677" s="28"/>
      <c r="H3677" s="31"/>
    </row>
    <row r="3678" spans="2:8">
      <c r="B3678" s="27"/>
      <c r="C3678" s="27"/>
      <c r="D3678" s="27"/>
      <c r="E3678" s="27"/>
      <c r="F3678" s="26"/>
      <c r="G3678" s="28"/>
      <c r="H3678" s="31"/>
    </row>
    <row r="3679" spans="2:8">
      <c r="B3679" s="27"/>
      <c r="C3679" s="27"/>
      <c r="D3679" s="27"/>
      <c r="E3679" s="27"/>
      <c r="F3679" s="26"/>
      <c r="G3679" s="28"/>
      <c r="H3679" s="31"/>
    </row>
    <row r="3680" spans="2:8">
      <c r="B3680" s="27"/>
      <c r="C3680" s="27"/>
      <c r="D3680" s="27"/>
      <c r="E3680" s="27"/>
      <c r="F3680" s="26"/>
      <c r="G3680" s="28"/>
      <c r="H3680" s="31"/>
    </row>
    <row r="3681" spans="2:8">
      <c r="B3681" s="27"/>
      <c r="C3681" s="27"/>
      <c r="D3681" s="27"/>
      <c r="E3681" s="27"/>
      <c r="F3681" s="26"/>
      <c r="G3681" s="28"/>
      <c r="H3681" s="31"/>
    </row>
    <row r="3682" spans="2:8">
      <c r="B3682" s="27"/>
      <c r="C3682" s="27"/>
      <c r="D3682" s="27"/>
      <c r="E3682" s="27"/>
      <c r="F3682" s="26"/>
      <c r="G3682" s="28"/>
      <c r="H3682" s="31"/>
    </row>
    <row r="3683" spans="2:8">
      <c r="B3683" s="27"/>
      <c r="C3683" s="27"/>
      <c r="D3683" s="27"/>
      <c r="E3683" s="27"/>
      <c r="F3683" s="26"/>
      <c r="G3683" s="28"/>
      <c r="H3683" s="31"/>
    </row>
    <row r="3684" spans="2:8">
      <c r="B3684" s="27"/>
      <c r="C3684" s="27"/>
      <c r="D3684" s="27"/>
      <c r="E3684" s="27"/>
      <c r="F3684" s="26"/>
      <c r="G3684" s="28"/>
      <c r="H3684" s="31"/>
    </row>
    <row r="3685" spans="2:8">
      <c r="B3685" s="27"/>
      <c r="C3685" s="27"/>
      <c r="D3685" s="27"/>
      <c r="E3685" s="27"/>
      <c r="F3685" s="26"/>
      <c r="G3685" s="28"/>
      <c r="H3685" s="31"/>
    </row>
    <row r="3686" spans="2:8">
      <c r="B3686" s="27"/>
      <c r="C3686" s="27"/>
      <c r="D3686" s="27"/>
      <c r="E3686" s="27"/>
      <c r="F3686" s="26"/>
      <c r="G3686" s="28"/>
      <c r="H3686" s="31"/>
    </row>
    <row r="3687" spans="2:8">
      <c r="B3687" s="27"/>
      <c r="C3687" s="27"/>
      <c r="D3687" s="27"/>
      <c r="E3687" s="27"/>
      <c r="F3687" s="26"/>
      <c r="G3687" s="28"/>
      <c r="H3687" s="31"/>
    </row>
    <row r="3688" spans="2:8">
      <c r="B3688" s="27"/>
      <c r="C3688" s="27"/>
      <c r="D3688" s="27"/>
      <c r="E3688" s="27"/>
      <c r="F3688" s="26"/>
      <c r="G3688" s="28"/>
      <c r="H3688" s="31"/>
    </row>
    <row r="3689" spans="2:8">
      <c r="B3689" s="27"/>
      <c r="C3689" s="27"/>
      <c r="D3689" s="27"/>
      <c r="E3689" s="27"/>
      <c r="F3689" s="26"/>
      <c r="G3689" s="28"/>
      <c r="H3689" s="31"/>
    </row>
    <row r="3690" spans="2:8">
      <c r="B3690" s="27"/>
      <c r="C3690" s="27"/>
      <c r="D3690" s="27"/>
      <c r="E3690" s="27"/>
      <c r="F3690" s="26"/>
      <c r="G3690" s="28"/>
      <c r="H3690" s="31"/>
    </row>
    <row r="3691" spans="2:8">
      <c r="B3691" s="27"/>
      <c r="C3691" s="27"/>
      <c r="D3691" s="27"/>
      <c r="E3691" s="27"/>
      <c r="F3691" s="26"/>
      <c r="G3691" s="28"/>
      <c r="H3691" s="31"/>
    </row>
    <row r="3692" spans="2:8">
      <c r="B3692" s="27"/>
      <c r="C3692" s="27"/>
      <c r="D3692" s="27"/>
      <c r="E3692" s="27"/>
      <c r="F3692" s="26"/>
      <c r="G3692" s="28"/>
      <c r="H3692" s="31"/>
    </row>
    <row r="3693" spans="2:8">
      <c r="B3693" s="27"/>
      <c r="C3693" s="27"/>
      <c r="D3693" s="27"/>
      <c r="E3693" s="27"/>
      <c r="F3693" s="26"/>
      <c r="G3693" s="28"/>
      <c r="H3693" s="31"/>
    </row>
    <row r="3694" spans="2:8">
      <c r="B3694" s="27"/>
      <c r="C3694" s="27"/>
      <c r="D3694" s="27"/>
      <c r="E3694" s="27"/>
      <c r="F3694" s="26"/>
      <c r="G3694" s="28"/>
      <c r="H3694" s="31"/>
    </row>
    <row r="3695" spans="2:8">
      <c r="B3695" s="27"/>
      <c r="C3695" s="27"/>
      <c r="D3695" s="27"/>
      <c r="E3695" s="27"/>
      <c r="F3695" s="26"/>
      <c r="G3695" s="28"/>
      <c r="H3695" s="31"/>
    </row>
    <row r="3696" spans="2:8">
      <c r="B3696" s="27"/>
      <c r="C3696" s="27"/>
      <c r="D3696" s="27"/>
      <c r="E3696" s="27"/>
      <c r="F3696" s="26"/>
      <c r="G3696" s="28"/>
      <c r="H3696" s="31"/>
    </row>
    <row r="3697" spans="2:8">
      <c r="B3697" s="27"/>
      <c r="C3697" s="27"/>
      <c r="D3697" s="27"/>
      <c r="E3697" s="27"/>
      <c r="F3697" s="26"/>
      <c r="G3697" s="28"/>
      <c r="H3697" s="31"/>
    </row>
    <row r="3698" spans="2:8">
      <c r="B3698" s="27"/>
      <c r="C3698" s="27"/>
      <c r="D3698" s="27"/>
      <c r="E3698" s="27"/>
      <c r="F3698" s="26"/>
      <c r="G3698" s="28"/>
      <c r="H3698" s="31"/>
    </row>
    <row r="3699" spans="2:8">
      <c r="B3699" s="27"/>
      <c r="C3699" s="27"/>
      <c r="D3699" s="27"/>
      <c r="E3699" s="27"/>
      <c r="F3699" s="26"/>
      <c r="G3699" s="28"/>
      <c r="H3699" s="31"/>
    </row>
    <row r="3700" spans="2:8">
      <c r="B3700" s="27"/>
      <c r="C3700" s="27"/>
      <c r="D3700" s="27"/>
      <c r="E3700" s="27"/>
      <c r="F3700" s="26"/>
      <c r="G3700" s="28"/>
      <c r="H3700" s="31"/>
    </row>
    <row r="3701" spans="2:8">
      <c r="B3701" s="27"/>
      <c r="C3701" s="27"/>
      <c r="D3701" s="27"/>
      <c r="E3701" s="27"/>
      <c r="F3701" s="26"/>
      <c r="G3701" s="28"/>
      <c r="H3701" s="31"/>
    </row>
    <row r="3702" spans="2:8">
      <c r="B3702" s="27"/>
      <c r="C3702" s="27"/>
      <c r="D3702" s="27"/>
      <c r="E3702" s="27"/>
      <c r="F3702" s="26"/>
      <c r="G3702" s="28"/>
      <c r="H3702" s="31"/>
    </row>
    <row r="3703" spans="2:8">
      <c r="B3703" s="27"/>
      <c r="C3703" s="27"/>
      <c r="D3703" s="27"/>
      <c r="E3703" s="27"/>
      <c r="F3703" s="26"/>
      <c r="G3703" s="28"/>
      <c r="H3703" s="31"/>
    </row>
    <row r="3704" spans="2:8">
      <c r="B3704" s="27"/>
      <c r="C3704" s="27"/>
      <c r="D3704" s="27"/>
      <c r="E3704" s="27"/>
      <c r="F3704" s="26"/>
      <c r="G3704" s="28"/>
      <c r="H3704" s="31"/>
    </row>
    <row r="3705" spans="2:8">
      <c r="B3705" s="27"/>
      <c r="C3705" s="27"/>
      <c r="D3705" s="27"/>
      <c r="E3705" s="27"/>
      <c r="F3705" s="26"/>
      <c r="G3705" s="28"/>
      <c r="H3705" s="31"/>
    </row>
    <row r="3706" spans="2:8">
      <c r="B3706" s="27"/>
      <c r="C3706" s="27"/>
      <c r="D3706" s="27"/>
      <c r="E3706" s="27"/>
      <c r="F3706" s="26"/>
      <c r="G3706" s="28"/>
      <c r="H3706" s="31"/>
    </row>
    <row r="3707" spans="2:8">
      <c r="B3707" s="27"/>
      <c r="C3707" s="27"/>
      <c r="D3707" s="27"/>
      <c r="E3707" s="27"/>
      <c r="F3707" s="26"/>
      <c r="G3707" s="28"/>
      <c r="H3707" s="31"/>
    </row>
    <row r="3708" spans="2:8">
      <c r="B3708" s="27"/>
      <c r="C3708" s="27"/>
      <c r="D3708" s="27"/>
      <c r="E3708" s="27"/>
      <c r="F3708" s="26"/>
      <c r="G3708" s="28"/>
      <c r="H3708" s="31"/>
    </row>
    <row r="3709" spans="2:8">
      <c r="B3709" s="27"/>
      <c r="C3709" s="27"/>
      <c r="D3709" s="27"/>
      <c r="E3709" s="27"/>
      <c r="F3709" s="26"/>
      <c r="G3709" s="28"/>
      <c r="H3709" s="31"/>
    </row>
    <row r="3710" spans="2:8">
      <c r="B3710" s="27"/>
      <c r="C3710" s="27"/>
      <c r="D3710" s="27"/>
      <c r="E3710" s="27"/>
      <c r="F3710" s="26"/>
      <c r="G3710" s="28"/>
      <c r="H3710" s="31"/>
    </row>
    <row r="3711" spans="2:8">
      <c r="B3711" s="27"/>
      <c r="C3711" s="27"/>
      <c r="D3711" s="27"/>
      <c r="E3711" s="27"/>
      <c r="F3711" s="26"/>
      <c r="G3711" s="28"/>
      <c r="H3711" s="31"/>
    </row>
    <row r="3712" spans="2:8">
      <c r="B3712" s="27"/>
      <c r="C3712" s="27"/>
      <c r="D3712" s="27"/>
      <c r="E3712" s="27"/>
      <c r="F3712" s="26"/>
      <c r="G3712" s="28"/>
      <c r="H3712" s="31"/>
    </row>
    <row r="3713" spans="2:8">
      <c r="B3713" s="27"/>
      <c r="C3713" s="27"/>
      <c r="D3713" s="27"/>
      <c r="E3713" s="27"/>
      <c r="F3713" s="26"/>
      <c r="G3713" s="28"/>
      <c r="H3713" s="31"/>
    </row>
    <row r="3714" spans="2:8">
      <c r="B3714" s="27"/>
      <c r="C3714" s="27"/>
      <c r="D3714" s="27"/>
      <c r="E3714" s="27"/>
      <c r="F3714" s="26"/>
      <c r="G3714" s="28"/>
      <c r="H3714" s="31"/>
    </row>
    <row r="3715" spans="2:8">
      <c r="B3715" s="27"/>
      <c r="C3715" s="27"/>
      <c r="D3715" s="27"/>
      <c r="E3715" s="27"/>
      <c r="F3715" s="26"/>
      <c r="G3715" s="28"/>
      <c r="H3715" s="31"/>
    </row>
    <row r="3716" spans="2:8">
      <c r="B3716" s="27"/>
      <c r="C3716" s="27"/>
      <c r="D3716" s="27"/>
      <c r="E3716" s="27"/>
      <c r="F3716" s="26"/>
      <c r="G3716" s="28"/>
      <c r="H3716" s="31"/>
    </row>
    <row r="3717" spans="2:8">
      <c r="B3717" s="27"/>
      <c r="C3717" s="27"/>
      <c r="D3717" s="27"/>
      <c r="E3717" s="27"/>
      <c r="F3717" s="26"/>
      <c r="G3717" s="28"/>
      <c r="H3717" s="31"/>
    </row>
    <row r="3718" spans="2:8">
      <c r="B3718" s="27"/>
      <c r="C3718" s="27"/>
      <c r="D3718" s="27"/>
      <c r="E3718" s="27"/>
      <c r="F3718" s="26"/>
      <c r="G3718" s="28"/>
      <c r="H3718" s="31"/>
    </row>
    <row r="3719" spans="2:8">
      <c r="B3719" s="27"/>
      <c r="C3719" s="27"/>
      <c r="D3719" s="27"/>
      <c r="E3719" s="27"/>
      <c r="F3719" s="26"/>
      <c r="G3719" s="28"/>
      <c r="H3719" s="31"/>
    </row>
    <row r="3720" spans="2:8">
      <c r="B3720" s="27"/>
      <c r="C3720" s="27"/>
      <c r="D3720" s="27"/>
      <c r="E3720" s="27"/>
      <c r="F3720" s="26"/>
      <c r="G3720" s="28"/>
      <c r="H3720" s="31"/>
    </row>
    <row r="3721" spans="2:8">
      <c r="B3721" s="27"/>
      <c r="C3721" s="27"/>
      <c r="D3721" s="27"/>
      <c r="E3721" s="27"/>
      <c r="F3721" s="26"/>
      <c r="G3721" s="28"/>
      <c r="H3721" s="31"/>
    </row>
    <row r="3722" spans="2:8">
      <c r="B3722" s="27"/>
      <c r="C3722" s="27"/>
      <c r="D3722" s="27"/>
      <c r="E3722" s="27"/>
      <c r="F3722" s="26"/>
      <c r="G3722" s="28"/>
      <c r="H3722" s="31"/>
    </row>
    <row r="3723" spans="2:8">
      <c r="B3723" s="27"/>
      <c r="C3723" s="27"/>
      <c r="D3723" s="27"/>
      <c r="E3723" s="27"/>
      <c r="F3723" s="26"/>
      <c r="G3723" s="28"/>
      <c r="H3723" s="31"/>
    </row>
    <row r="3724" spans="2:8">
      <c r="B3724" s="27"/>
      <c r="C3724" s="27"/>
      <c r="D3724" s="27"/>
      <c r="E3724" s="27"/>
      <c r="F3724" s="26"/>
      <c r="G3724" s="28"/>
      <c r="H3724" s="31"/>
    </row>
    <row r="3725" spans="2:8">
      <c r="B3725" s="27"/>
      <c r="C3725" s="27"/>
      <c r="D3725" s="27"/>
      <c r="E3725" s="27"/>
      <c r="F3725" s="26"/>
      <c r="G3725" s="28"/>
      <c r="H3725" s="31"/>
    </row>
    <row r="3726" spans="2:8">
      <c r="B3726" s="27"/>
      <c r="C3726" s="27"/>
      <c r="D3726" s="27"/>
      <c r="E3726" s="27"/>
      <c r="F3726" s="26"/>
      <c r="G3726" s="28"/>
      <c r="H3726" s="31"/>
    </row>
    <row r="3727" spans="2:8">
      <c r="B3727" s="27"/>
      <c r="C3727" s="27"/>
      <c r="D3727" s="27"/>
      <c r="E3727" s="27"/>
      <c r="F3727" s="26"/>
      <c r="G3727" s="28"/>
      <c r="H3727" s="31"/>
    </row>
    <row r="3728" spans="2:8">
      <c r="B3728" s="27"/>
      <c r="C3728" s="27"/>
      <c r="D3728" s="27"/>
      <c r="E3728" s="27"/>
      <c r="F3728" s="26"/>
      <c r="G3728" s="28"/>
      <c r="H3728" s="31"/>
    </row>
    <row r="3729" spans="2:8">
      <c r="B3729" s="27"/>
      <c r="C3729" s="27"/>
      <c r="D3729" s="27"/>
      <c r="E3729" s="27"/>
      <c r="F3729" s="26"/>
      <c r="G3729" s="28"/>
      <c r="H3729" s="31"/>
    </row>
    <row r="3730" spans="2:8">
      <c r="B3730" s="27"/>
      <c r="C3730" s="27"/>
      <c r="D3730" s="27"/>
      <c r="E3730" s="27"/>
      <c r="F3730" s="26"/>
      <c r="G3730" s="28"/>
      <c r="H3730" s="31"/>
    </row>
    <row r="3731" spans="2:8">
      <c r="B3731" s="27"/>
      <c r="C3731" s="27"/>
      <c r="D3731" s="27"/>
      <c r="E3731" s="27"/>
      <c r="F3731" s="26"/>
      <c r="G3731" s="28"/>
      <c r="H3731" s="31"/>
    </row>
    <row r="3732" spans="2:8">
      <c r="B3732" s="27"/>
      <c r="C3732" s="27"/>
      <c r="D3732" s="27"/>
      <c r="E3732" s="27"/>
      <c r="F3732" s="26"/>
      <c r="G3732" s="28"/>
      <c r="H3732" s="31"/>
    </row>
    <row r="3733" spans="2:8">
      <c r="B3733" s="27"/>
      <c r="C3733" s="27"/>
      <c r="D3733" s="27"/>
      <c r="E3733" s="27"/>
      <c r="F3733" s="26"/>
      <c r="G3733" s="28"/>
      <c r="H3733" s="31"/>
    </row>
    <row r="3734" spans="2:8">
      <c r="B3734" s="27"/>
      <c r="C3734" s="27"/>
      <c r="D3734" s="27"/>
      <c r="E3734" s="27"/>
      <c r="F3734" s="26"/>
      <c r="G3734" s="28"/>
      <c r="H3734" s="31"/>
    </row>
    <row r="3735" spans="2:8">
      <c r="B3735" s="27"/>
      <c r="C3735" s="27"/>
      <c r="D3735" s="27"/>
      <c r="E3735" s="27"/>
      <c r="F3735" s="26"/>
      <c r="G3735" s="28"/>
      <c r="H3735" s="31"/>
    </row>
    <row r="3736" spans="2:8">
      <c r="B3736" s="27"/>
      <c r="C3736" s="27"/>
      <c r="D3736" s="27"/>
      <c r="E3736" s="27"/>
      <c r="F3736" s="26"/>
      <c r="G3736" s="28"/>
      <c r="H3736" s="31"/>
    </row>
    <row r="3737" spans="2:8">
      <c r="B3737" s="27"/>
      <c r="C3737" s="27"/>
      <c r="D3737" s="27"/>
      <c r="E3737" s="27"/>
      <c r="F3737" s="26"/>
      <c r="G3737" s="28"/>
      <c r="H3737" s="31"/>
    </row>
    <row r="3738" spans="2:8">
      <c r="B3738" s="27"/>
      <c r="C3738" s="27"/>
      <c r="D3738" s="27"/>
      <c r="E3738" s="27"/>
      <c r="F3738" s="26"/>
      <c r="G3738" s="28"/>
      <c r="H3738" s="31"/>
    </row>
    <row r="3739" spans="2:8">
      <c r="B3739" s="27"/>
      <c r="C3739" s="27"/>
      <c r="D3739" s="27"/>
      <c r="E3739" s="27"/>
      <c r="F3739" s="26"/>
      <c r="G3739" s="28"/>
      <c r="H3739" s="31"/>
    </row>
    <row r="3740" spans="2:8">
      <c r="B3740" s="27"/>
      <c r="C3740" s="27"/>
      <c r="D3740" s="27"/>
      <c r="E3740" s="27"/>
      <c r="F3740" s="26"/>
      <c r="G3740" s="28"/>
      <c r="H3740" s="31"/>
    </row>
    <row r="3741" spans="2:8">
      <c r="B3741" s="27"/>
      <c r="C3741" s="27"/>
      <c r="D3741" s="27"/>
      <c r="E3741" s="27"/>
      <c r="F3741" s="26"/>
      <c r="G3741" s="28"/>
      <c r="H3741" s="31"/>
    </row>
    <row r="3742" spans="2:8">
      <c r="B3742" s="27"/>
      <c r="C3742" s="27"/>
      <c r="D3742" s="27"/>
      <c r="E3742" s="27"/>
      <c r="F3742" s="26"/>
      <c r="G3742" s="28"/>
      <c r="H3742" s="31"/>
    </row>
    <row r="3743" spans="2:8">
      <c r="B3743" s="27"/>
      <c r="C3743" s="27"/>
      <c r="D3743" s="27"/>
      <c r="E3743" s="27"/>
      <c r="F3743" s="26"/>
      <c r="G3743" s="28"/>
      <c r="H3743" s="31"/>
    </row>
    <row r="3744" spans="2:8">
      <c r="B3744" s="27"/>
      <c r="C3744" s="27"/>
      <c r="D3744" s="27"/>
      <c r="E3744" s="27"/>
      <c r="F3744" s="26"/>
      <c r="G3744" s="28"/>
      <c r="H3744" s="31"/>
    </row>
    <row r="3745" spans="2:8">
      <c r="B3745" s="27"/>
      <c r="C3745" s="27"/>
      <c r="D3745" s="27"/>
      <c r="E3745" s="27"/>
      <c r="F3745" s="26"/>
      <c r="G3745" s="28"/>
      <c r="H3745" s="31"/>
    </row>
    <row r="3746" spans="2:8">
      <c r="B3746" s="27"/>
      <c r="C3746" s="27"/>
      <c r="D3746" s="27"/>
      <c r="E3746" s="27"/>
      <c r="F3746" s="26"/>
      <c r="G3746" s="28"/>
      <c r="H3746" s="31"/>
    </row>
    <row r="3747" spans="2:8">
      <c r="B3747" s="27"/>
      <c r="C3747" s="27"/>
      <c r="D3747" s="27"/>
      <c r="E3747" s="27"/>
      <c r="F3747" s="26"/>
      <c r="G3747" s="28"/>
      <c r="H3747" s="31"/>
    </row>
    <row r="3748" spans="2:8">
      <c r="B3748" s="27"/>
      <c r="C3748" s="27"/>
      <c r="D3748" s="27"/>
      <c r="E3748" s="27"/>
      <c r="F3748" s="26"/>
      <c r="G3748" s="28"/>
      <c r="H3748" s="31"/>
    </row>
    <row r="3749" spans="2:8">
      <c r="B3749" s="27"/>
      <c r="C3749" s="27"/>
      <c r="D3749" s="27"/>
      <c r="E3749" s="27"/>
      <c r="F3749" s="26"/>
      <c r="G3749" s="28"/>
      <c r="H3749" s="31"/>
    </row>
    <row r="3750" spans="2:8">
      <c r="B3750" s="27"/>
      <c r="C3750" s="27"/>
      <c r="D3750" s="27"/>
      <c r="E3750" s="27"/>
      <c r="F3750" s="26"/>
      <c r="G3750" s="28"/>
      <c r="H3750" s="31"/>
    </row>
    <row r="3751" spans="2:8">
      <c r="B3751" s="27"/>
      <c r="C3751" s="27"/>
      <c r="D3751" s="27"/>
      <c r="E3751" s="27"/>
      <c r="F3751" s="26"/>
      <c r="G3751" s="28"/>
      <c r="H3751" s="31"/>
    </row>
    <row r="3752" spans="2:8">
      <c r="B3752" s="27"/>
      <c r="C3752" s="27"/>
      <c r="D3752" s="27"/>
      <c r="E3752" s="27"/>
      <c r="F3752" s="26"/>
      <c r="G3752" s="28"/>
      <c r="H3752" s="31"/>
    </row>
    <row r="3753" spans="2:8">
      <c r="B3753" s="27"/>
      <c r="C3753" s="27"/>
      <c r="D3753" s="27"/>
      <c r="E3753" s="27"/>
      <c r="F3753" s="26"/>
      <c r="G3753" s="28"/>
      <c r="H3753" s="31"/>
    </row>
    <row r="3754" spans="2:8">
      <c r="B3754" s="27"/>
      <c r="C3754" s="27"/>
      <c r="D3754" s="27"/>
      <c r="E3754" s="27"/>
      <c r="F3754" s="26"/>
      <c r="G3754" s="28"/>
      <c r="H3754" s="31"/>
    </row>
    <row r="3755" spans="2:8">
      <c r="B3755" s="27"/>
      <c r="C3755" s="27"/>
      <c r="D3755" s="27"/>
      <c r="E3755" s="27"/>
      <c r="F3755" s="26"/>
      <c r="G3755" s="28"/>
      <c r="H3755" s="31"/>
    </row>
    <row r="3756" spans="2:8">
      <c r="B3756" s="27"/>
      <c r="C3756" s="27"/>
      <c r="D3756" s="27"/>
      <c r="E3756" s="27"/>
      <c r="F3756" s="26"/>
      <c r="G3756" s="28"/>
      <c r="H3756" s="31"/>
    </row>
    <row r="3757" spans="2:8">
      <c r="B3757" s="27"/>
      <c r="C3757" s="27"/>
      <c r="D3757" s="27"/>
      <c r="E3757" s="27"/>
      <c r="F3757" s="26"/>
      <c r="G3757" s="28"/>
      <c r="H3757" s="31"/>
    </row>
    <row r="3758" spans="2:8">
      <c r="B3758" s="27"/>
      <c r="C3758" s="27"/>
      <c r="D3758" s="27"/>
      <c r="E3758" s="27"/>
      <c r="F3758" s="26"/>
      <c r="G3758" s="28"/>
      <c r="H3758" s="31"/>
    </row>
    <row r="3759" spans="2:8">
      <c r="B3759" s="27"/>
      <c r="C3759" s="27"/>
      <c r="D3759" s="27"/>
      <c r="E3759" s="27"/>
      <c r="F3759" s="26"/>
      <c r="G3759" s="28"/>
      <c r="H3759" s="31"/>
    </row>
    <row r="3760" spans="2:8">
      <c r="B3760" s="27"/>
      <c r="C3760" s="27"/>
      <c r="D3760" s="27"/>
      <c r="E3760" s="27"/>
      <c r="F3760" s="26"/>
      <c r="G3760" s="28"/>
      <c r="H3760" s="31"/>
    </row>
    <row r="3761" spans="2:8">
      <c r="B3761" s="27"/>
      <c r="C3761" s="27"/>
      <c r="D3761" s="27"/>
      <c r="E3761" s="27"/>
      <c r="F3761" s="26"/>
      <c r="G3761" s="28"/>
      <c r="H3761" s="31"/>
    </row>
    <row r="3762" spans="2:8">
      <c r="B3762" s="27"/>
      <c r="C3762" s="27"/>
      <c r="D3762" s="27"/>
      <c r="E3762" s="27"/>
      <c r="F3762" s="26"/>
      <c r="G3762" s="28"/>
      <c r="H3762" s="31"/>
    </row>
    <row r="3763" spans="2:8">
      <c r="B3763" s="27"/>
      <c r="C3763" s="27"/>
      <c r="D3763" s="27"/>
      <c r="E3763" s="27"/>
      <c r="F3763" s="26"/>
      <c r="G3763" s="28"/>
      <c r="H3763" s="31"/>
    </row>
    <row r="3764" spans="2:8">
      <c r="B3764" s="27"/>
      <c r="C3764" s="27"/>
      <c r="D3764" s="27"/>
      <c r="E3764" s="27"/>
      <c r="F3764" s="26"/>
      <c r="G3764" s="28"/>
      <c r="H3764" s="31"/>
    </row>
    <row r="3765" spans="2:8">
      <c r="B3765" s="27"/>
      <c r="C3765" s="27"/>
      <c r="D3765" s="27"/>
      <c r="E3765" s="27"/>
      <c r="F3765" s="26"/>
      <c r="G3765" s="28"/>
      <c r="H3765" s="31"/>
    </row>
    <row r="3766" spans="2:8">
      <c r="B3766" s="27"/>
      <c r="C3766" s="27"/>
      <c r="D3766" s="27"/>
      <c r="E3766" s="27"/>
      <c r="F3766" s="26"/>
      <c r="G3766" s="28"/>
      <c r="H3766" s="31"/>
    </row>
    <row r="3767" spans="2:8">
      <c r="B3767" s="27"/>
      <c r="C3767" s="27"/>
      <c r="D3767" s="27"/>
      <c r="E3767" s="27"/>
      <c r="F3767" s="26"/>
      <c r="G3767" s="28"/>
      <c r="H3767" s="31"/>
    </row>
    <row r="3768" spans="2:8">
      <c r="B3768" s="27"/>
      <c r="C3768" s="27"/>
      <c r="D3768" s="27"/>
      <c r="E3768" s="27"/>
      <c r="F3768" s="26"/>
      <c r="G3768" s="28"/>
      <c r="H3768" s="31"/>
    </row>
    <row r="3769" spans="2:8">
      <c r="B3769" s="27"/>
      <c r="C3769" s="27"/>
      <c r="D3769" s="27"/>
      <c r="E3769" s="27"/>
      <c r="F3769" s="26"/>
      <c r="G3769" s="28"/>
      <c r="H3769" s="31"/>
    </row>
    <row r="3770" spans="2:8">
      <c r="B3770" s="27"/>
      <c r="C3770" s="27"/>
      <c r="D3770" s="27"/>
      <c r="E3770" s="27"/>
      <c r="F3770" s="26"/>
      <c r="G3770" s="28"/>
      <c r="H3770" s="31"/>
    </row>
    <row r="3771" spans="2:8">
      <c r="B3771" s="27"/>
      <c r="C3771" s="27"/>
      <c r="D3771" s="27"/>
      <c r="E3771" s="27"/>
      <c r="F3771" s="26"/>
      <c r="G3771" s="28"/>
      <c r="H3771" s="31"/>
    </row>
    <row r="3772" spans="2:8">
      <c r="B3772" s="27"/>
      <c r="C3772" s="27"/>
      <c r="D3772" s="27"/>
      <c r="E3772" s="27"/>
      <c r="F3772" s="26"/>
      <c r="G3772" s="28"/>
      <c r="H3772" s="31"/>
    </row>
    <row r="3773" spans="2:8">
      <c r="B3773" s="27"/>
      <c r="C3773" s="27"/>
      <c r="D3773" s="27"/>
      <c r="E3773" s="27"/>
      <c r="F3773" s="26"/>
      <c r="G3773" s="28"/>
      <c r="H3773" s="31"/>
    </row>
    <row r="3774" spans="2:8">
      <c r="B3774" s="27"/>
      <c r="C3774" s="27"/>
      <c r="D3774" s="27"/>
      <c r="E3774" s="27"/>
      <c r="F3774" s="26"/>
      <c r="G3774" s="28"/>
      <c r="H3774" s="31"/>
    </row>
    <row r="3775" spans="2:8">
      <c r="B3775" s="27"/>
      <c r="C3775" s="27"/>
      <c r="D3775" s="27"/>
      <c r="E3775" s="27"/>
      <c r="F3775" s="26"/>
      <c r="G3775" s="28"/>
      <c r="H3775" s="31"/>
    </row>
    <row r="3776" spans="2:8">
      <c r="B3776" s="27"/>
      <c r="C3776" s="27"/>
      <c r="D3776" s="27"/>
      <c r="E3776" s="27"/>
      <c r="F3776" s="26"/>
      <c r="G3776" s="28"/>
      <c r="H3776" s="31"/>
    </row>
    <row r="3777" spans="2:8">
      <c r="B3777" s="27"/>
      <c r="C3777" s="27"/>
      <c r="D3777" s="27"/>
      <c r="E3777" s="27"/>
      <c r="F3777" s="26"/>
      <c r="G3777" s="28"/>
      <c r="H3777" s="31"/>
    </row>
    <row r="3778" spans="2:8">
      <c r="B3778" s="27"/>
      <c r="C3778" s="27"/>
      <c r="D3778" s="27"/>
      <c r="E3778" s="27"/>
      <c r="F3778" s="26"/>
      <c r="G3778" s="28"/>
      <c r="H3778" s="31"/>
    </row>
    <row r="3779" spans="2:8">
      <c r="B3779" s="27"/>
      <c r="C3779" s="27"/>
      <c r="D3779" s="27"/>
      <c r="E3779" s="27"/>
      <c r="F3779" s="26"/>
      <c r="G3779" s="28"/>
      <c r="H3779" s="31"/>
    </row>
    <row r="3780" spans="2:8">
      <c r="B3780" s="27"/>
      <c r="C3780" s="27"/>
      <c r="D3780" s="27"/>
      <c r="E3780" s="27"/>
      <c r="F3780" s="26"/>
      <c r="G3780" s="28"/>
      <c r="H3780" s="31"/>
    </row>
    <row r="3781" spans="2:8">
      <c r="B3781" s="27"/>
      <c r="C3781" s="27"/>
      <c r="D3781" s="27"/>
      <c r="E3781" s="27"/>
      <c r="F3781" s="26"/>
      <c r="G3781" s="28"/>
      <c r="H3781" s="31"/>
    </row>
    <row r="3782" spans="2:8">
      <c r="B3782" s="27"/>
      <c r="C3782" s="27"/>
      <c r="D3782" s="27"/>
      <c r="E3782" s="27"/>
      <c r="F3782" s="26"/>
      <c r="G3782" s="28"/>
      <c r="H3782" s="31"/>
    </row>
    <row r="3783" spans="2:8">
      <c r="B3783" s="27"/>
      <c r="C3783" s="27"/>
      <c r="D3783" s="27"/>
      <c r="E3783" s="27"/>
      <c r="F3783" s="26"/>
      <c r="G3783" s="28"/>
      <c r="H3783" s="31"/>
    </row>
    <row r="3784" spans="2:8">
      <c r="B3784" s="27"/>
      <c r="C3784" s="27"/>
      <c r="D3784" s="27"/>
      <c r="E3784" s="27"/>
      <c r="F3784" s="26"/>
      <c r="G3784" s="28"/>
      <c r="H3784" s="31"/>
    </row>
    <row r="3785" spans="2:8">
      <c r="B3785" s="27"/>
      <c r="C3785" s="27"/>
      <c r="D3785" s="27"/>
      <c r="E3785" s="27"/>
      <c r="F3785" s="26"/>
      <c r="G3785" s="28"/>
      <c r="H3785" s="31"/>
    </row>
    <row r="3786" spans="2:8">
      <c r="B3786" s="27"/>
      <c r="C3786" s="27"/>
      <c r="D3786" s="27"/>
      <c r="E3786" s="27"/>
      <c r="F3786" s="26"/>
      <c r="G3786" s="28"/>
      <c r="H3786" s="31"/>
    </row>
    <row r="3787" spans="2:8">
      <c r="B3787" s="27"/>
      <c r="C3787" s="27"/>
      <c r="D3787" s="27"/>
      <c r="E3787" s="27"/>
      <c r="F3787" s="26"/>
      <c r="G3787" s="28"/>
      <c r="H3787" s="31"/>
    </row>
    <row r="3788" spans="2:8">
      <c r="B3788" s="27"/>
      <c r="C3788" s="27"/>
      <c r="D3788" s="27"/>
      <c r="E3788" s="27"/>
      <c r="F3788" s="26"/>
      <c r="G3788" s="28"/>
      <c r="H3788" s="31"/>
    </row>
    <row r="3789" spans="2:8">
      <c r="B3789" s="27"/>
      <c r="C3789" s="27"/>
      <c r="D3789" s="27"/>
      <c r="E3789" s="27"/>
      <c r="F3789" s="26"/>
      <c r="G3789" s="28"/>
      <c r="H3789" s="31"/>
    </row>
    <row r="3790" spans="2:8">
      <c r="B3790" s="27"/>
      <c r="C3790" s="27"/>
      <c r="D3790" s="27"/>
      <c r="E3790" s="27"/>
      <c r="F3790" s="26"/>
      <c r="G3790" s="28"/>
      <c r="H3790" s="31"/>
    </row>
    <row r="3791" spans="2:8">
      <c r="B3791" s="27"/>
      <c r="C3791" s="27"/>
      <c r="D3791" s="27"/>
      <c r="E3791" s="27"/>
      <c r="F3791" s="26"/>
      <c r="G3791" s="28"/>
      <c r="H3791" s="31"/>
    </row>
    <row r="3792" spans="2:8">
      <c r="B3792" s="27"/>
      <c r="C3792" s="27"/>
      <c r="D3792" s="27"/>
      <c r="E3792" s="27"/>
      <c r="F3792" s="26"/>
      <c r="G3792" s="28"/>
      <c r="H3792" s="31"/>
    </row>
    <row r="3793" spans="2:8">
      <c r="B3793" s="27"/>
      <c r="C3793" s="27"/>
      <c r="D3793" s="27"/>
      <c r="E3793" s="27"/>
      <c r="F3793" s="26"/>
      <c r="G3793" s="28"/>
      <c r="H3793" s="31"/>
    </row>
    <row r="3794" spans="2:8">
      <c r="B3794" s="27"/>
      <c r="C3794" s="27"/>
      <c r="D3794" s="27"/>
      <c r="E3794" s="27"/>
      <c r="F3794" s="26"/>
      <c r="G3794" s="28"/>
      <c r="H3794" s="31"/>
    </row>
    <row r="3795" spans="2:8">
      <c r="B3795" s="27"/>
      <c r="C3795" s="27"/>
      <c r="D3795" s="27"/>
      <c r="E3795" s="27"/>
      <c r="F3795" s="26"/>
      <c r="G3795" s="28"/>
      <c r="H3795" s="31"/>
    </row>
    <row r="3796" spans="2:8">
      <c r="B3796" s="27"/>
      <c r="C3796" s="27"/>
      <c r="D3796" s="27"/>
      <c r="E3796" s="27"/>
      <c r="F3796" s="26"/>
      <c r="G3796" s="28"/>
      <c r="H3796" s="31"/>
    </row>
    <row r="3797" spans="2:8">
      <c r="B3797" s="27"/>
      <c r="C3797" s="27"/>
      <c r="D3797" s="27"/>
      <c r="E3797" s="27"/>
      <c r="F3797" s="26"/>
      <c r="G3797" s="28"/>
      <c r="H3797" s="31"/>
    </row>
    <row r="3798" spans="2:8">
      <c r="B3798" s="27"/>
      <c r="C3798" s="27"/>
      <c r="D3798" s="27"/>
      <c r="E3798" s="27"/>
      <c r="F3798" s="26"/>
      <c r="G3798" s="28"/>
      <c r="H3798" s="31"/>
    </row>
    <row r="3799" spans="2:8">
      <c r="B3799" s="27"/>
      <c r="C3799" s="27"/>
      <c r="D3799" s="27"/>
      <c r="E3799" s="27"/>
      <c r="F3799" s="26"/>
      <c r="G3799" s="28"/>
      <c r="H3799" s="31"/>
    </row>
    <row r="3800" spans="2:8">
      <c r="B3800" s="27"/>
      <c r="C3800" s="27"/>
      <c r="D3800" s="27"/>
      <c r="E3800" s="27"/>
      <c r="F3800" s="26"/>
      <c r="G3800" s="28"/>
      <c r="H3800" s="31"/>
    </row>
    <row r="3801" spans="2:8">
      <c r="B3801" s="27"/>
      <c r="C3801" s="27"/>
      <c r="D3801" s="27"/>
      <c r="E3801" s="27"/>
      <c r="F3801" s="26"/>
      <c r="G3801" s="28"/>
      <c r="H3801" s="31"/>
    </row>
    <row r="3802" spans="2:8">
      <c r="B3802" s="27"/>
      <c r="C3802" s="27"/>
      <c r="D3802" s="27"/>
      <c r="E3802" s="27"/>
      <c r="F3802" s="26"/>
      <c r="G3802" s="28"/>
      <c r="H3802" s="31"/>
    </row>
    <row r="3803" spans="2:8">
      <c r="B3803" s="27"/>
      <c r="C3803" s="27"/>
      <c r="D3803" s="27"/>
      <c r="E3803" s="27"/>
      <c r="F3803" s="26"/>
      <c r="G3803" s="28"/>
      <c r="H3803" s="31"/>
    </row>
    <row r="3804" spans="2:8">
      <c r="B3804" s="27"/>
      <c r="C3804" s="27"/>
      <c r="D3804" s="27"/>
      <c r="E3804" s="27"/>
      <c r="F3804" s="26"/>
      <c r="G3804" s="28"/>
      <c r="H3804" s="31"/>
    </row>
    <row r="3805" spans="2:8">
      <c r="B3805" s="27"/>
      <c r="C3805" s="27"/>
      <c r="D3805" s="27"/>
      <c r="E3805" s="27"/>
      <c r="F3805" s="26"/>
      <c r="G3805" s="28"/>
      <c r="H3805" s="31"/>
    </row>
    <row r="3806" spans="2:8">
      <c r="B3806" s="27"/>
      <c r="C3806" s="27"/>
      <c r="D3806" s="27"/>
      <c r="E3806" s="27"/>
      <c r="F3806" s="26"/>
      <c r="G3806" s="28"/>
      <c r="H3806" s="31"/>
    </row>
    <row r="3807" spans="2:8">
      <c r="B3807" s="27"/>
      <c r="C3807" s="27"/>
      <c r="D3807" s="27"/>
      <c r="E3807" s="27"/>
      <c r="F3807" s="26"/>
      <c r="G3807" s="28"/>
      <c r="H3807" s="31"/>
    </row>
    <row r="3808" spans="2:8">
      <c r="B3808" s="27"/>
      <c r="C3808" s="27"/>
      <c r="D3808" s="27"/>
      <c r="E3808" s="27"/>
      <c r="F3808" s="26"/>
      <c r="G3808" s="28"/>
      <c r="H3808" s="31"/>
    </row>
    <row r="3809" spans="2:8">
      <c r="B3809" s="27"/>
      <c r="C3809" s="27"/>
      <c r="D3809" s="27"/>
      <c r="E3809" s="27"/>
      <c r="F3809" s="26"/>
      <c r="G3809" s="28"/>
      <c r="H3809" s="31"/>
    </row>
    <row r="3810" spans="2:8">
      <c r="B3810" s="27"/>
      <c r="C3810" s="27"/>
      <c r="D3810" s="27"/>
      <c r="E3810" s="27"/>
      <c r="F3810" s="26"/>
      <c r="G3810" s="28"/>
      <c r="H3810" s="31"/>
    </row>
    <row r="3811" spans="2:8">
      <c r="B3811" s="27"/>
      <c r="C3811" s="27"/>
      <c r="D3811" s="27"/>
      <c r="E3811" s="27"/>
      <c r="F3811" s="26"/>
      <c r="G3811" s="28"/>
      <c r="H3811" s="31"/>
    </row>
    <row r="3812" spans="2:8">
      <c r="B3812" s="27"/>
      <c r="C3812" s="27"/>
      <c r="D3812" s="27"/>
      <c r="E3812" s="27"/>
      <c r="F3812" s="26"/>
      <c r="G3812" s="28"/>
      <c r="H3812" s="31"/>
    </row>
    <row r="3813" spans="2:8">
      <c r="B3813" s="27"/>
      <c r="C3813" s="27"/>
      <c r="D3813" s="27"/>
      <c r="E3813" s="27"/>
      <c r="F3813" s="26"/>
      <c r="G3813" s="28"/>
      <c r="H3813" s="31"/>
    </row>
    <row r="3814" spans="2:8">
      <c r="B3814" s="27"/>
      <c r="C3814" s="27"/>
      <c r="D3814" s="27"/>
      <c r="E3814" s="27"/>
      <c r="F3814" s="26"/>
      <c r="G3814" s="28"/>
      <c r="H3814" s="31"/>
    </row>
    <row r="3815" spans="2:8">
      <c r="B3815" s="27"/>
      <c r="C3815" s="27"/>
      <c r="D3815" s="27"/>
      <c r="E3815" s="27"/>
      <c r="F3815" s="26"/>
      <c r="G3815" s="28"/>
      <c r="H3815" s="31"/>
    </row>
    <row r="3816" spans="2:8">
      <c r="B3816" s="27"/>
      <c r="C3816" s="27"/>
      <c r="D3816" s="27"/>
      <c r="E3816" s="27"/>
      <c r="F3816" s="26"/>
      <c r="G3816" s="28"/>
      <c r="H3816" s="31"/>
    </row>
    <row r="3817" spans="2:8">
      <c r="B3817" s="27"/>
      <c r="C3817" s="27"/>
      <c r="D3817" s="27"/>
      <c r="E3817" s="27"/>
      <c r="F3817" s="26"/>
      <c r="G3817" s="28"/>
      <c r="H3817" s="31"/>
    </row>
    <row r="3818" spans="2:8">
      <c r="B3818" s="27"/>
      <c r="C3818" s="27"/>
      <c r="D3818" s="27"/>
      <c r="E3818" s="27"/>
      <c r="F3818" s="26"/>
      <c r="G3818" s="28"/>
      <c r="H3818" s="31"/>
    </row>
    <row r="3819" spans="2:8">
      <c r="B3819" s="27"/>
      <c r="C3819" s="27"/>
      <c r="D3819" s="27"/>
      <c r="E3819" s="27"/>
      <c r="F3819" s="26"/>
      <c r="G3819" s="28"/>
      <c r="H3819" s="31"/>
    </row>
    <row r="3820" spans="2:8">
      <c r="B3820" s="27"/>
      <c r="C3820" s="27"/>
      <c r="D3820" s="27"/>
      <c r="E3820" s="27"/>
      <c r="F3820" s="26"/>
      <c r="G3820" s="28"/>
      <c r="H3820" s="31"/>
    </row>
    <row r="3821" spans="2:8">
      <c r="B3821" s="27"/>
      <c r="C3821" s="27"/>
      <c r="D3821" s="27"/>
      <c r="E3821" s="27"/>
      <c r="F3821" s="26"/>
      <c r="G3821" s="28"/>
      <c r="H3821" s="31"/>
    </row>
    <row r="3822" spans="2:8">
      <c r="B3822" s="27"/>
      <c r="C3822" s="27"/>
      <c r="D3822" s="27"/>
      <c r="E3822" s="27"/>
      <c r="F3822" s="26"/>
      <c r="G3822" s="28"/>
      <c r="H3822" s="31"/>
    </row>
    <row r="3823" spans="2:8">
      <c r="B3823" s="27"/>
      <c r="C3823" s="27"/>
      <c r="D3823" s="27"/>
      <c r="E3823" s="27"/>
      <c r="F3823" s="26"/>
      <c r="G3823" s="28"/>
      <c r="H3823" s="31"/>
    </row>
    <row r="3824" spans="2:8">
      <c r="B3824" s="27"/>
      <c r="C3824" s="27"/>
      <c r="D3824" s="27"/>
      <c r="E3824" s="27"/>
      <c r="F3824" s="26"/>
      <c r="G3824" s="28"/>
      <c r="H3824" s="31"/>
    </row>
    <row r="3825" spans="2:8">
      <c r="B3825" s="27"/>
      <c r="C3825" s="27"/>
      <c r="D3825" s="27"/>
      <c r="E3825" s="27"/>
      <c r="F3825" s="26"/>
      <c r="G3825" s="28"/>
      <c r="H3825" s="31"/>
    </row>
    <row r="3826" spans="2:8">
      <c r="B3826" s="27"/>
      <c r="C3826" s="27"/>
      <c r="D3826" s="27"/>
      <c r="E3826" s="27"/>
      <c r="F3826" s="26"/>
      <c r="G3826" s="28"/>
      <c r="H3826" s="31"/>
    </row>
    <row r="3827" spans="2:8">
      <c r="B3827" s="27"/>
      <c r="C3827" s="27"/>
      <c r="D3827" s="27"/>
      <c r="E3827" s="27"/>
      <c r="F3827" s="26"/>
      <c r="G3827" s="28"/>
      <c r="H3827" s="31"/>
    </row>
    <row r="3828" spans="2:8">
      <c r="B3828" s="27"/>
      <c r="C3828" s="27"/>
      <c r="D3828" s="27"/>
      <c r="E3828" s="27"/>
      <c r="F3828" s="26"/>
      <c r="G3828" s="28"/>
      <c r="H3828" s="31"/>
    </row>
    <row r="3829" spans="2:8">
      <c r="B3829" s="27"/>
      <c r="C3829" s="27"/>
      <c r="D3829" s="27"/>
      <c r="E3829" s="27"/>
      <c r="F3829" s="26"/>
      <c r="G3829" s="28"/>
      <c r="H3829" s="31"/>
    </row>
    <row r="3830" spans="2:8">
      <c r="B3830" s="27"/>
      <c r="C3830" s="27"/>
      <c r="D3830" s="27"/>
      <c r="E3830" s="27"/>
      <c r="F3830" s="26"/>
      <c r="G3830" s="28"/>
      <c r="H3830" s="31"/>
    </row>
    <row r="3831" spans="2:8">
      <c r="B3831" s="27"/>
      <c r="C3831" s="27"/>
      <c r="D3831" s="27"/>
      <c r="E3831" s="27"/>
      <c r="F3831" s="26"/>
      <c r="G3831" s="28"/>
      <c r="H3831" s="31"/>
    </row>
    <row r="3832" spans="2:8">
      <c r="B3832" s="27"/>
      <c r="C3832" s="27"/>
      <c r="D3832" s="27"/>
      <c r="E3832" s="27"/>
      <c r="F3832" s="26"/>
      <c r="G3832" s="28"/>
      <c r="H3832" s="31"/>
    </row>
    <row r="3833" spans="2:8">
      <c r="B3833" s="27"/>
      <c r="C3833" s="27"/>
      <c r="D3833" s="27"/>
      <c r="E3833" s="27"/>
      <c r="F3833" s="26"/>
      <c r="G3833" s="28"/>
      <c r="H3833" s="31"/>
    </row>
    <row r="3834" spans="2:8">
      <c r="B3834" s="27"/>
      <c r="C3834" s="27"/>
      <c r="D3834" s="27"/>
      <c r="E3834" s="27"/>
      <c r="F3834" s="26"/>
      <c r="G3834" s="28"/>
      <c r="H3834" s="31"/>
    </row>
    <row r="3835" spans="2:8">
      <c r="B3835" s="27"/>
      <c r="C3835" s="27"/>
      <c r="D3835" s="27"/>
      <c r="E3835" s="27"/>
      <c r="F3835" s="26"/>
      <c r="G3835" s="28"/>
      <c r="H3835" s="31"/>
    </row>
    <row r="3836" spans="2:8">
      <c r="B3836" s="27"/>
      <c r="C3836" s="27"/>
      <c r="D3836" s="27"/>
      <c r="E3836" s="27"/>
      <c r="F3836" s="26"/>
      <c r="G3836" s="28"/>
      <c r="H3836" s="31"/>
    </row>
    <row r="3837" spans="2:8">
      <c r="B3837" s="27"/>
      <c r="C3837" s="27"/>
      <c r="D3837" s="27"/>
      <c r="E3837" s="27"/>
      <c r="F3837" s="26"/>
      <c r="G3837" s="28"/>
      <c r="H3837" s="31"/>
    </row>
    <row r="3838" spans="2:8">
      <c r="B3838" s="27"/>
      <c r="C3838" s="27"/>
      <c r="D3838" s="27"/>
      <c r="E3838" s="27"/>
      <c r="F3838" s="26"/>
      <c r="G3838" s="28"/>
      <c r="H3838" s="31"/>
    </row>
    <row r="3839" spans="2:8">
      <c r="B3839" s="27"/>
      <c r="C3839" s="27"/>
      <c r="D3839" s="27"/>
      <c r="E3839" s="27"/>
      <c r="F3839" s="26"/>
      <c r="G3839" s="28"/>
      <c r="H3839" s="31"/>
    </row>
    <row r="3840" spans="2:8">
      <c r="B3840" s="27"/>
      <c r="C3840" s="27"/>
      <c r="D3840" s="27"/>
      <c r="E3840" s="27"/>
      <c r="F3840" s="26"/>
      <c r="G3840" s="28"/>
      <c r="H3840" s="31"/>
    </row>
    <row r="3841" spans="2:8">
      <c r="B3841" s="27"/>
      <c r="C3841" s="27"/>
      <c r="D3841" s="27"/>
      <c r="E3841" s="27"/>
      <c r="F3841" s="26"/>
      <c r="G3841" s="28"/>
      <c r="H3841" s="31"/>
    </row>
    <row r="3842" spans="2:8">
      <c r="B3842" s="27"/>
      <c r="C3842" s="27"/>
      <c r="D3842" s="27"/>
      <c r="E3842" s="27"/>
      <c r="F3842" s="26"/>
      <c r="G3842" s="28"/>
      <c r="H3842" s="31"/>
    </row>
    <row r="3843" spans="2:8">
      <c r="B3843" s="27"/>
      <c r="C3843" s="27"/>
      <c r="D3843" s="27"/>
      <c r="E3843" s="27"/>
      <c r="F3843" s="26"/>
      <c r="G3843" s="28"/>
      <c r="H3843" s="31"/>
    </row>
    <row r="3844" spans="2:8">
      <c r="B3844" s="27"/>
      <c r="C3844" s="27"/>
      <c r="D3844" s="27"/>
      <c r="E3844" s="27"/>
      <c r="F3844" s="26"/>
      <c r="G3844" s="28"/>
      <c r="H3844" s="31"/>
    </row>
    <row r="3845" spans="2:8">
      <c r="B3845" s="27"/>
      <c r="C3845" s="27"/>
      <c r="D3845" s="27"/>
      <c r="E3845" s="27"/>
      <c r="F3845" s="26"/>
      <c r="G3845" s="28"/>
      <c r="H3845" s="31"/>
    </row>
    <row r="3846" spans="2:8">
      <c r="B3846" s="27"/>
      <c r="C3846" s="27"/>
      <c r="D3846" s="27"/>
      <c r="E3846" s="27"/>
      <c r="F3846" s="26"/>
      <c r="G3846" s="28"/>
      <c r="H3846" s="31"/>
    </row>
    <row r="3847" spans="2:8">
      <c r="B3847" s="27"/>
      <c r="C3847" s="27"/>
      <c r="D3847" s="27"/>
      <c r="E3847" s="27"/>
      <c r="F3847" s="26"/>
      <c r="G3847" s="28"/>
      <c r="H3847" s="31"/>
    </row>
    <row r="3848" spans="2:8">
      <c r="B3848" s="27"/>
      <c r="C3848" s="27"/>
      <c r="D3848" s="27"/>
      <c r="E3848" s="27"/>
      <c r="F3848" s="26"/>
      <c r="G3848" s="28"/>
      <c r="H3848" s="31"/>
    </row>
    <row r="3849" spans="2:8">
      <c r="B3849" s="27"/>
      <c r="C3849" s="27"/>
      <c r="D3849" s="27"/>
      <c r="E3849" s="27"/>
      <c r="F3849" s="26"/>
      <c r="G3849" s="28"/>
      <c r="H3849" s="31"/>
    </row>
    <row r="3850" spans="2:8">
      <c r="B3850" s="27"/>
      <c r="C3850" s="27"/>
      <c r="D3850" s="27"/>
      <c r="E3850" s="27"/>
      <c r="F3850" s="26"/>
      <c r="G3850" s="28"/>
      <c r="H3850" s="31"/>
    </row>
    <row r="3851" spans="2:8">
      <c r="B3851" s="27"/>
      <c r="C3851" s="27"/>
      <c r="D3851" s="27"/>
      <c r="E3851" s="27"/>
      <c r="F3851" s="26"/>
      <c r="G3851" s="28"/>
      <c r="H3851" s="31"/>
    </row>
    <row r="3852" spans="2:8">
      <c r="B3852" s="27"/>
      <c r="C3852" s="27"/>
      <c r="D3852" s="27"/>
      <c r="E3852" s="27"/>
      <c r="F3852" s="26"/>
      <c r="G3852" s="28"/>
      <c r="H3852" s="31"/>
    </row>
    <row r="3853" spans="2:8">
      <c r="B3853" s="27"/>
      <c r="C3853" s="27"/>
      <c r="D3853" s="27"/>
      <c r="E3853" s="27"/>
      <c r="F3853" s="26"/>
      <c r="G3853" s="28"/>
      <c r="H3853" s="31"/>
    </row>
    <row r="3854" spans="2:8">
      <c r="B3854" s="27"/>
      <c r="C3854" s="27"/>
      <c r="D3854" s="27"/>
      <c r="E3854" s="27"/>
      <c r="F3854" s="26"/>
      <c r="G3854" s="28"/>
      <c r="H3854" s="31"/>
    </row>
    <row r="3855" spans="2:8">
      <c r="B3855" s="27"/>
      <c r="C3855" s="27"/>
      <c r="D3855" s="27"/>
      <c r="E3855" s="27"/>
      <c r="F3855" s="26"/>
      <c r="G3855" s="28"/>
      <c r="H3855" s="31"/>
    </row>
    <row r="3856" spans="2:8">
      <c r="B3856" s="27"/>
      <c r="C3856" s="27"/>
      <c r="D3856" s="27"/>
      <c r="E3856" s="27"/>
      <c r="F3856" s="26"/>
      <c r="G3856" s="28"/>
      <c r="H3856" s="31"/>
    </row>
    <row r="3857" spans="2:8">
      <c r="B3857" s="27"/>
      <c r="C3857" s="27"/>
      <c r="D3857" s="27"/>
      <c r="E3857" s="27"/>
      <c r="F3857" s="26"/>
      <c r="G3857" s="28"/>
      <c r="H3857" s="31"/>
    </row>
    <row r="3858" spans="2:8">
      <c r="B3858" s="27"/>
      <c r="C3858" s="27"/>
      <c r="D3858" s="27"/>
      <c r="E3858" s="27"/>
      <c r="F3858" s="26"/>
      <c r="G3858" s="28"/>
      <c r="H3858" s="31"/>
    </row>
    <row r="3859" spans="2:8">
      <c r="B3859" s="27"/>
      <c r="C3859" s="27"/>
      <c r="D3859" s="27"/>
      <c r="E3859" s="27"/>
      <c r="F3859" s="26"/>
      <c r="G3859" s="28"/>
      <c r="H3859" s="31"/>
    </row>
    <row r="3860" spans="2:8">
      <c r="B3860" s="27"/>
      <c r="C3860" s="27"/>
      <c r="D3860" s="27"/>
      <c r="E3860" s="27"/>
      <c r="F3860" s="26"/>
      <c r="G3860" s="28"/>
      <c r="H3860" s="31"/>
    </row>
    <row r="3861" spans="2:8">
      <c r="B3861" s="27"/>
      <c r="C3861" s="27"/>
      <c r="D3861" s="27"/>
      <c r="E3861" s="27"/>
      <c r="F3861" s="26"/>
      <c r="G3861" s="28"/>
      <c r="H3861" s="31"/>
    </row>
    <row r="3862" spans="2:8">
      <c r="B3862" s="27"/>
      <c r="C3862" s="27"/>
      <c r="D3862" s="27"/>
      <c r="E3862" s="27"/>
      <c r="F3862" s="26"/>
      <c r="G3862" s="28"/>
      <c r="H3862" s="31"/>
    </row>
    <row r="3863" spans="2:8">
      <c r="B3863" s="27"/>
      <c r="C3863" s="27"/>
      <c r="D3863" s="27"/>
      <c r="E3863" s="27"/>
      <c r="F3863" s="26"/>
      <c r="G3863" s="28"/>
      <c r="H3863" s="31"/>
    </row>
    <row r="3864" spans="2:8">
      <c r="B3864" s="27"/>
      <c r="C3864" s="27"/>
      <c r="D3864" s="27"/>
      <c r="E3864" s="27"/>
      <c r="F3864" s="26"/>
      <c r="G3864" s="28"/>
      <c r="H3864" s="31"/>
    </row>
    <row r="3865" spans="2:8">
      <c r="B3865" s="27"/>
      <c r="C3865" s="27"/>
      <c r="D3865" s="27"/>
      <c r="E3865" s="27"/>
      <c r="F3865" s="26"/>
      <c r="G3865" s="28"/>
      <c r="H3865" s="31"/>
    </row>
    <row r="3866" spans="2:8">
      <c r="B3866" s="27"/>
      <c r="C3866" s="27"/>
      <c r="D3866" s="27"/>
      <c r="E3866" s="27"/>
      <c r="F3866" s="26"/>
      <c r="G3866" s="28"/>
      <c r="H3866" s="31"/>
    </row>
    <row r="3867" spans="2:8">
      <c r="B3867" s="27"/>
      <c r="C3867" s="27"/>
      <c r="D3867" s="27"/>
      <c r="E3867" s="27"/>
      <c r="F3867" s="26"/>
      <c r="G3867" s="28"/>
      <c r="H3867" s="31"/>
    </row>
    <row r="3868" spans="2:8">
      <c r="B3868" s="27"/>
      <c r="C3868" s="27"/>
      <c r="D3868" s="27"/>
      <c r="E3868" s="27"/>
      <c r="F3868" s="26"/>
      <c r="G3868" s="28"/>
      <c r="H3868" s="31"/>
    </row>
    <row r="3869" spans="2:8">
      <c r="B3869" s="27"/>
      <c r="C3869" s="27"/>
      <c r="D3869" s="27"/>
      <c r="E3869" s="27"/>
      <c r="F3869" s="26"/>
      <c r="G3869" s="28"/>
      <c r="H3869" s="31"/>
    </row>
    <row r="3870" spans="2:8">
      <c r="B3870" s="27"/>
      <c r="C3870" s="27"/>
      <c r="D3870" s="27"/>
      <c r="E3870" s="27"/>
      <c r="F3870" s="26"/>
      <c r="G3870" s="28"/>
      <c r="H3870" s="31"/>
    </row>
    <row r="3871" spans="2:8">
      <c r="B3871" s="27"/>
      <c r="C3871" s="27"/>
      <c r="D3871" s="27"/>
      <c r="E3871" s="27"/>
      <c r="F3871" s="26"/>
      <c r="G3871" s="28"/>
      <c r="H3871" s="31"/>
    </row>
    <row r="3872" spans="2:8">
      <c r="B3872" s="27"/>
      <c r="C3872" s="27"/>
      <c r="D3872" s="27"/>
      <c r="E3872" s="27"/>
      <c r="F3872" s="26"/>
      <c r="G3872" s="28"/>
      <c r="H3872" s="31"/>
    </row>
    <row r="3873" spans="2:8">
      <c r="B3873" s="27"/>
      <c r="C3873" s="27"/>
      <c r="D3873" s="27"/>
      <c r="E3873" s="27"/>
      <c r="F3873" s="26"/>
      <c r="G3873" s="28"/>
      <c r="H3873" s="31"/>
    </row>
    <row r="3874" spans="2:8">
      <c r="B3874" s="27"/>
      <c r="C3874" s="27"/>
      <c r="D3874" s="27"/>
      <c r="E3874" s="27"/>
      <c r="F3874" s="26"/>
      <c r="G3874" s="28"/>
      <c r="H3874" s="31"/>
    </row>
    <row r="3875" spans="2:8">
      <c r="B3875" s="27"/>
      <c r="C3875" s="27"/>
      <c r="D3875" s="27"/>
      <c r="E3875" s="27"/>
      <c r="F3875" s="26"/>
      <c r="G3875" s="28"/>
      <c r="H3875" s="31"/>
    </row>
    <row r="3876" spans="2:8">
      <c r="B3876" s="27"/>
      <c r="C3876" s="27"/>
      <c r="D3876" s="27"/>
      <c r="E3876" s="27"/>
      <c r="F3876" s="26"/>
      <c r="G3876" s="28"/>
      <c r="H3876" s="31"/>
    </row>
    <row r="3877" spans="2:8">
      <c r="B3877" s="27"/>
      <c r="C3877" s="27"/>
      <c r="D3877" s="27"/>
      <c r="E3877" s="27"/>
      <c r="F3877" s="26"/>
      <c r="G3877" s="28"/>
      <c r="H3877" s="31"/>
    </row>
    <row r="3878" spans="2:8">
      <c r="B3878" s="27"/>
      <c r="C3878" s="27"/>
      <c r="D3878" s="27"/>
      <c r="E3878" s="27"/>
      <c r="F3878" s="26"/>
      <c r="G3878" s="28"/>
      <c r="H3878" s="31"/>
    </row>
    <row r="3879" spans="2:8">
      <c r="B3879" s="27"/>
      <c r="C3879" s="27"/>
      <c r="D3879" s="27"/>
      <c r="E3879" s="27"/>
      <c r="F3879" s="26"/>
      <c r="G3879" s="28"/>
      <c r="H3879" s="31"/>
    </row>
    <row r="3880" spans="2:8">
      <c r="B3880" s="27"/>
      <c r="C3880" s="27"/>
      <c r="D3880" s="27"/>
      <c r="E3880" s="27"/>
      <c r="F3880" s="26"/>
      <c r="G3880" s="28"/>
      <c r="H3880" s="31"/>
    </row>
    <row r="3881" spans="2:8">
      <c r="B3881" s="27"/>
      <c r="C3881" s="27"/>
      <c r="D3881" s="27"/>
      <c r="E3881" s="27"/>
      <c r="F3881" s="26"/>
      <c r="G3881" s="28"/>
      <c r="H3881" s="31"/>
    </row>
    <row r="3882" spans="2:8">
      <c r="B3882" s="27"/>
      <c r="C3882" s="27"/>
      <c r="D3882" s="27"/>
      <c r="E3882" s="27"/>
      <c r="F3882" s="26"/>
      <c r="G3882" s="28"/>
      <c r="H3882" s="31"/>
    </row>
    <row r="3883" spans="2:8">
      <c r="B3883" s="27"/>
      <c r="C3883" s="27"/>
      <c r="D3883" s="27"/>
      <c r="E3883" s="27"/>
      <c r="F3883" s="26"/>
      <c r="G3883" s="28"/>
      <c r="H3883" s="31"/>
    </row>
    <row r="3884" spans="2:8">
      <c r="B3884" s="27"/>
      <c r="C3884" s="27"/>
      <c r="D3884" s="27"/>
      <c r="E3884" s="27"/>
      <c r="F3884" s="26"/>
      <c r="G3884" s="28"/>
      <c r="H3884" s="31"/>
    </row>
    <row r="3885" spans="2:8">
      <c r="B3885" s="27"/>
      <c r="C3885" s="27"/>
      <c r="D3885" s="27"/>
      <c r="E3885" s="27"/>
      <c r="F3885" s="26"/>
      <c r="G3885" s="28"/>
      <c r="H3885" s="31"/>
    </row>
    <row r="3886" spans="2:8">
      <c r="B3886" s="27"/>
      <c r="C3886" s="27"/>
      <c r="D3886" s="27"/>
      <c r="E3886" s="27"/>
      <c r="F3886" s="26"/>
      <c r="G3886" s="28"/>
      <c r="H3886" s="31"/>
    </row>
    <row r="3887" spans="2:8">
      <c r="B3887" s="27"/>
      <c r="C3887" s="27"/>
      <c r="D3887" s="27"/>
      <c r="E3887" s="27"/>
      <c r="F3887" s="26"/>
      <c r="G3887" s="28"/>
      <c r="H3887" s="31"/>
    </row>
    <row r="3888" spans="2:8">
      <c r="B3888" s="27"/>
      <c r="C3888" s="27"/>
      <c r="D3888" s="27"/>
      <c r="E3888" s="27"/>
      <c r="F3888" s="26"/>
      <c r="G3888" s="28"/>
      <c r="H3888" s="31"/>
    </row>
    <row r="3889" spans="2:8">
      <c r="B3889" s="27"/>
      <c r="C3889" s="27"/>
      <c r="D3889" s="27"/>
      <c r="E3889" s="27"/>
      <c r="F3889" s="26"/>
      <c r="G3889" s="28"/>
      <c r="H3889" s="31"/>
    </row>
    <row r="3890" spans="2:8">
      <c r="B3890" s="27"/>
      <c r="C3890" s="27"/>
      <c r="D3890" s="27"/>
      <c r="E3890" s="27"/>
      <c r="F3890" s="26"/>
      <c r="G3890" s="28"/>
      <c r="H3890" s="31"/>
    </row>
    <row r="3891" spans="2:8">
      <c r="B3891" s="27"/>
      <c r="C3891" s="27"/>
      <c r="D3891" s="27"/>
      <c r="E3891" s="27"/>
      <c r="F3891" s="26"/>
      <c r="G3891" s="28"/>
      <c r="H3891" s="31"/>
    </row>
    <row r="3892" spans="2:8">
      <c r="B3892" s="27"/>
      <c r="C3892" s="27"/>
      <c r="D3892" s="27"/>
      <c r="E3892" s="27"/>
      <c r="F3892" s="26"/>
      <c r="G3892" s="28"/>
      <c r="H3892" s="31"/>
    </row>
    <row r="3893" spans="2:8">
      <c r="B3893" s="27"/>
      <c r="C3893" s="27"/>
      <c r="D3893" s="27"/>
      <c r="E3893" s="27"/>
      <c r="F3893" s="26"/>
      <c r="G3893" s="28"/>
      <c r="H3893" s="31"/>
    </row>
    <row r="3894" spans="2:8">
      <c r="B3894" s="27"/>
      <c r="C3894" s="27"/>
      <c r="D3894" s="27"/>
      <c r="E3894" s="27"/>
      <c r="F3894" s="26"/>
      <c r="G3894" s="28"/>
      <c r="H3894" s="31"/>
    </row>
    <row r="3895" spans="2:8">
      <c r="B3895" s="27"/>
      <c r="C3895" s="27"/>
      <c r="D3895" s="27"/>
      <c r="E3895" s="27"/>
      <c r="F3895" s="26"/>
      <c r="G3895" s="28"/>
      <c r="H3895" s="31"/>
    </row>
    <row r="3896" spans="2:8">
      <c r="B3896" s="27"/>
      <c r="C3896" s="27"/>
      <c r="D3896" s="27"/>
      <c r="E3896" s="27"/>
      <c r="F3896" s="26"/>
      <c r="G3896" s="28"/>
      <c r="H3896" s="31"/>
    </row>
    <row r="3897" spans="2:8">
      <c r="B3897" s="27"/>
      <c r="C3897" s="27"/>
      <c r="D3897" s="27"/>
      <c r="E3897" s="27"/>
      <c r="F3897" s="26"/>
      <c r="G3897" s="28"/>
      <c r="H3897" s="31"/>
    </row>
    <row r="3898" spans="2:8">
      <c r="B3898" s="27"/>
      <c r="C3898" s="27"/>
      <c r="D3898" s="27"/>
      <c r="E3898" s="27"/>
      <c r="F3898" s="26"/>
      <c r="G3898" s="28"/>
      <c r="H3898" s="31"/>
    </row>
    <row r="3899" spans="2:8">
      <c r="B3899" s="27"/>
      <c r="C3899" s="27"/>
      <c r="D3899" s="27"/>
      <c r="E3899" s="27"/>
      <c r="F3899" s="26"/>
      <c r="G3899" s="28"/>
      <c r="H3899" s="31"/>
    </row>
    <row r="3900" spans="2:8">
      <c r="B3900" s="27"/>
      <c r="C3900" s="27"/>
      <c r="D3900" s="27"/>
      <c r="E3900" s="27"/>
      <c r="F3900" s="26"/>
      <c r="G3900" s="28"/>
      <c r="H3900" s="31"/>
    </row>
    <row r="3901" spans="2:8">
      <c r="B3901" s="27"/>
      <c r="C3901" s="27"/>
      <c r="D3901" s="27"/>
      <c r="E3901" s="27"/>
      <c r="F3901" s="26"/>
      <c r="G3901" s="28"/>
      <c r="H3901" s="31"/>
    </row>
    <row r="3902" spans="2:8">
      <c r="B3902" s="27"/>
      <c r="C3902" s="27"/>
      <c r="D3902" s="27"/>
      <c r="E3902" s="27"/>
      <c r="F3902" s="26"/>
      <c r="G3902" s="28"/>
      <c r="H3902" s="31"/>
    </row>
    <row r="3903" spans="2:8">
      <c r="B3903" s="27"/>
      <c r="C3903" s="27"/>
      <c r="D3903" s="27"/>
      <c r="E3903" s="27"/>
      <c r="F3903" s="26"/>
      <c r="G3903" s="28"/>
      <c r="H3903" s="31"/>
    </row>
    <row r="3904" spans="2:8">
      <c r="B3904" s="27"/>
      <c r="C3904" s="27"/>
      <c r="D3904" s="27"/>
      <c r="E3904" s="27"/>
      <c r="F3904" s="26"/>
      <c r="G3904" s="28"/>
      <c r="H3904" s="31"/>
    </row>
    <row r="3905" spans="2:8">
      <c r="B3905" s="27"/>
      <c r="C3905" s="27"/>
      <c r="D3905" s="27"/>
      <c r="E3905" s="27"/>
      <c r="F3905" s="26"/>
      <c r="G3905" s="28"/>
      <c r="H3905" s="31"/>
    </row>
    <row r="3906" spans="2:8">
      <c r="B3906" s="27"/>
      <c r="C3906" s="27"/>
      <c r="D3906" s="27"/>
      <c r="E3906" s="27"/>
      <c r="F3906" s="26"/>
      <c r="G3906" s="28"/>
      <c r="H3906" s="31"/>
    </row>
    <row r="3907" spans="2:8">
      <c r="B3907" s="27"/>
      <c r="C3907" s="27"/>
      <c r="D3907" s="27"/>
      <c r="E3907" s="27"/>
      <c r="F3907" s="26"/>
      <c r="G3907" s="28"/>
      <c r="H3907" s="31"/>
    </row>
    <row r="3908" spans="2:8">
      <c r="B3908" s="27"/>
      <c r="C3908" s="27"/>
      <c r="D3908" s="27"/>
      <c r="E3908" s="27"/>
      <c r="F3908" s="26"/>
      <c r="G3908" s="28"/>
      <c r="H3908" s="31"/>
    </row>
    <row r="3909" spans="2:8">
      <c r="B3909" s="27"/>
      <c r="C3909" s="27"/>
      <c r="D3909" s="27"/>
      <c r="E3909" s="27"/>
      <c r="F3909" s="26"/>
      <c r="G3909" s="28"/>
      <c r="H3909" s="31"/>
    </row>
    <row r="3910" spans="2:8">
      <c r="B3910" s="27"/>
      <c r="C3910" s="27"/>
      <c r="D3910" s="27"/>
      <c r="E3910" s="27"/>
      <c r="F3910" s="26"/>
      <c r="G3910" s="28"/>
      <c r="H3910" s="31"/>
    </row>
    <row r="3911" spans="2:8">
      <c r="B3911" s="27"/>
      <c r="C3911" s="27"/>
      <c r="D3911" s="27"/>
      <c r="E3911" s="27"/>
      <c r="F3911" s="26"/>
      <c r="G3911" s="28"/>
      <c r="H3911" s="31"/>
    </row>
    <row r="3912" spans="2:8">
      <c r="B3912" s="27"/>
      <c r="C3912" s="27"/>
      <c r="D3912" s="27"/>
      <c r="E3912" s="27"/>
      <c r="F3912" s="26"/>
      <c r="G3912" s="28"/>
      <c r="H3912" s="31"/>
    </row>
    <row r="3913" spans="2:8">
      <c r="B3913" s="27"/>
      <c r="C3913" s="27"/>
      <c r="D3913" s="27"/>
      <c r="E3913" s="27"/>
      <c r="F3913" s="26"/>
      <c r="G3913" s="28"/>
      <c r="H3913" s="31"/>
    </row>
    <row r="3914" spans="2:8">
      <c r="B3914" s="27"/>
      <c r="C3914" s="27"/>
      <c r="D3914" s="27"/>
      <c r="E3914" s="27"/>
      <c r="F3914" s="26"/>
      <c r="G3914" s="28"/>
      <c r="H3914" s="31"/>
    </row>
    <row r="3915" spans="2:8">
      <c r="B3915" s="27"/>
      <c r="C3915" s="27"/>
      <c r="D3915" s="27"/>
      <c r="E3915" s="27"/>
      <c r="F3915" s="26"/>
      <c r="G3915" s="28"/>
      <c r="H3915" s="31"/>
    </row>
    <row r="3916" spans="2:8">
      <c r="B3916" s="27"/>
      <c r="C3916" s="27"/>
      <c r="D3916" s="27"/>
      <c r="E3916" s="27"/>
      <c r="F3916" s="26"/>
      <c r="G3916" s="28"/>
      <c r="H3916" s="31"/>
    </row>
    <row r="3917" spans="2:8">
      <c r="B3917" s="27"/>
      <c r="C3917" s="27"/>
      <c r="D3917" s="27"/>
      <c r="E3917" s="27"/>
      <c r="F3917" s="26"/>
      <c r="G3917" s="28"/>
      <c r="H3917" s="31"/>
    </row>
    <row r="3918" spans="2:8">
      <c r="B3918" s="27"/>
      <c r="C3918" s="27"/>
      <c r="D3918" s="27"/>
      <c r="E3918" s="27"/>
      <c r="F3918" s="26"/>
      <c r="G3918" s="28"/>
      <c r="H3918" s="31"/>
    </row>
    <row r="3919" spans="2:8">
      <c r="B3919" s="27"/>
      <c r="C3919" s="27"/>
      <c r="D3919" s="27"/>
      <c r="E3919" s="27"/>
      <c r="F3919" s="26"/>
      <c r="G3919" s="28"/>
      <c r="H3919" s="31"/>
    </row>
    <row r="3920" spans="2:8">
      <c r="B3920" s="27"/>
      <c r="C3920" s="27"/>
      <c r="D3920" s="27"/>
      <c r="E3920" s="27"/>
      <c r="F3920" s="26"/>
      <c r="G3920" s="28"/>
      <c r="H3920" s="31"/>
    </row>
    <row r="3921" spans="2:8">
      <c r="B3921" s="27"/>
      <c r="C3921" s="27"/>
      <c r="D3921" s="27"/>
      <c r="E3921" s="27"/>
      <c r="F3921" s="26"/>
      <c r="G3921" s="28"/>
      <c r="H3921" s="31"/>
    </row>
    <row r="3922" spans="2:8">
      <c r="B3922" s="27"/>
      <c r="C3922" s="27"/>
      <c r="D3922" s="27"/>
      <c r="E3922" s="27"/>
      <c r="F3922" s="26"/>
      <c r="G3922" s="28"/>
      <c r="H3922" s="31"/>
    </row>
    <row r="3923" spans="2:8">
      <c r="B3923" s="27"/>
      <c r="C3923" s="27"/>
      <c r="D3923" s="27"/>
      <c r="E3923" s="27"/>
      <c r="F3923" s="26"/>
      <c r="G3923" s="28"/>
      <c r="H3923" s="31"/>
    </row>
    <row r="3924" spans="2:8">
      <c r="B3924" s="27"/>
      <c r="C3924" s="27"/>
      <c r="D3924" s="27"/>
      <c r="E3924" s="27"/>
      <c r="F3924" s="26"/>
      <c r="G3924" s="28"/>
      <c r="H3924" s="31"/>
    </row>
    <row r="3925" spans="2:8">
      <c r="B3925" s="27"/>
      <c r="C3925" s="27"/>
      <c r="D3925" s="27"/>
      <c r="E3925" s="27"/>
      <c r="F3925" s="26"/>
      <c r="G3925" s="28"/>
      <c r="H3925" s="31"/>
    </row>
    <row r="3926" spans="2:8">
      <c r="B3926" s="27"/>
      <c r="C3926" s="27"/>
      <c r="D3926" s="27"/>
      <c r="E3926" s="27"/>
      <c r="F3926" s="26"/>
      <c r="G3926" s="28"/>
      <c r="H3926" s="31"/>
    </row>
    <row r="3927" spans="2:8">
      <c r="B3927" s="27"/>
      <c r="C3927" s="27"/>
      <c r="D3927" s="27"/>
      <c r="E3927" s="27"/>
      <c r="F3927" s="26"/>
      <c r="G3927" s="28"/>
      <c r="H3927" s="31"/>
    </row>
    <row r="3928" spans="2:8">
      <c r="B3928" s="27"/>
      <c r="C3928" s="27"/>
      <c r="D3928" s="27"/>
      <c r="E3928" s="27"/>
      <c r="F3928" s="26"/>
      <c r="G3928" s="28"/>
      <c r="H3928" s="31"/>
    </row>
    <row r="3929" spans="2:8">
      <c r="B3929" s="27"/>
      <c r="C3929" s="27"/>
      <c r="D3929" s="27"/>
      <c r="E3929" s="27"/>
      <c r="F3929" s="26"/>
      <c r="G3929" s="28"/>
      <c r="H3929" s="31"/>
    </row>
    <row r="3930" spans="2:8">
      <c r="B3930" s="27"/>
      <c r="C3930" s="27"/>
      <c r="D3930" s="27"/>
      <c r="E3930" s="27"/>
      <c r="F3930" s="26"/>
      <c r="G3930" s="28"/>
      <c r="H3930" s="31"/>
    </row>
    <row r="3931" spans="2:8">
      <c r="B3931" s="27"/>
      <c r="C3931" s="27"/>
      <c r="D3931" s="27"/>
      <c r="E3931" s="27"/>
      <c r="F3931" s="26"/>
      <c r="G3931" s="28"/>
      <c r="H3931" s="31"/>
    </row>
    <row r="3932" spans="2:8">
      <c r="B3932" s="27"/>
      <c r="C3932" s="27"/>
      <c r="D3932" s="27"/>
      <c r="E3932" s="27"/>
      <c r="F3932" s="26"/>
      <c r="G3932" s="28"/>
      <c r="H3932" s="31"/>
    </row>
    <row r="3933" spans="2:8">
      <c r="B3933" s="27"/>
      <c r="C3933" s="27"/>
      <c r="D3933" s="27"/>
      <c r="E3933" s="27"/>
      <c r="F3933" s="26"/>
      <c r="G3933" s="28"/>
      <c r="H3933" s="31"/>
    </row>
    <row r="3934" spans="2:8">
      <c r="B3934" s="27"/>
      <c r="C3934" s="27"/>
      <c r="D3934" s="27"/>
      <c r="E3934" s="27"/>
      <c r="F3934" s="26"/>
      <c r="G3934" s="28"/>
      <c r="H3934" s="31"/>
    </row>
    <row r="3935" spans="2:8">
      <c r="B3935" s="27"/>
      <c r="C3935" s="27"/>
      <c r="D3935" s="27"/>
      <c r="E3935" s="27"/>
      <c r="F3935" s="26"/>
      <c r="G3935" s="28"/>
      <c r="H3935" s="31"/>
    </row>
    <row r="3936" spans="2:8">
      <c r="B3936" s="27"/>
      <c r="C3936" s="27"/>
      <c r="D3936" s="27"/>
      <c r="E3936" s="27"/>
      <c r="F3936" s="26"/>
      <c r="G3936" s="28"/>
      <c r="H3936" s="31"/>
    </row>
    <row r="3937" spans="2:8">
      <c r="B3937" s="27"/>
      <c r="C3937" s="27"/>
      <c r="D3937" s="27"/>
      <c r="E3937" s="27"/>
      <c r="F3937" s="26"/>
      <c r="G3937" s="28"/>
      <c r="H3937" s="31"/>
    </row>
    <row r="3938" spans="2:8">
      <c r="B3938" s="27"/>
      <c r="C3938" s="27"/>
      <c r="D3938" s="27"/>
      <c r="E3938" s="27"/>
      <c r="F3938" s="26"/>
      <c r="G3938" s="28"/>
      <c r="H3938" s="31"/>
    </row>
    <row r="3939" spans="2:8">
      <c r="B3939" s="27"/>
      <c r="C3939" s="27"/>
      <c r="D3939" s="27"/>
      <c r="E3939" s="27"/>
      <c r="F3939" s="26"/>
      <c r="G3939" s="28"/>
      <c r="H3939" s="31"/>
    </row>
    <row r="3940" spans="2:8">
      <c r="B3940" s="27"/>
      <c r="C3940" s="27"/>
      <c r="D3940" s="27"/>
      <c r="E3940" s="27"/>
      <c r="F3940" s="26"/>
      <c r="G3940" s="28"/>
      <c r="H3940" s="31"/>
    </row>
    <row r="3941" spans="2:8">
      <c r="B3941" s="27"/>
      <c r="C3941" s="27"/>
      <c r="D3941" s="27"/>
      <c r="E3941" s="27"/>
      <c r="F3941" s="26"/>
      <c r="G3941" s="28"/>
      <c r="H3941" s="31"/>
    </row>
    <row r="3942" spans="2:8">
      <c r="B3942" s="27"/>
      <c r="C3942" s="27"/>
      <c r="D3942" s="27"/>
      <c r="E3942" s="27"/>
      <c r="F3942" s="26"/>
      <c r="G3942" s="28"/>
      <c r="H3942" s="31"/>
    </row>
    <row r="3943" spans="2:8">
      <c r="B3943" s="27"/>
      <c r="C3943" s="27"/>
      <c r="D3943" s="27"/>
      <c r="E3943" s="27"/>
      <c r="F3943" s="26"/>
      <c r="G3943" s="28"/>
      <c r="H3943" s="31"/>
    </row>
    <row r="3944" spans="2:8">
      <c r="B3944" s="27"/>
      <c r="C3944" s="27"/>
      <c r="D3944" s="27"/>
      <c r="E3944" s="27"/>
      <c r="F3944" s="26"/>
      <c r="G3944" s="28"/>
      <c r="H3944" s="31"/>
    </row>
    <row r="3945" spans="2:8">
      <c r="B3945" s="27"/>
      <c r="C3945" s="27"/>
      <c r="D3945" s="27"/>
      <c r="E3945" s="27"/>
      <c r="F3945" s="26"/>
      <c r="G3945" s="28"/>
      <c r="H3945" s="31"/>
    </row>
    <row r="3946" spans="2:8">
      <c r="B3946" s="27"/>
      <c r="C3946" s="27"/>
      <c r="D3946" s="27"/>
      <c r="E3946" s="27"/>
      <c r="F3946" s="26"/>
      <c r="G3946" s="28"/>
      <c r="H3946" s="31"/>
    </row>
    <row r="3947" spans="2:8">
      <c r="B3947" s="27"/>
      <c r="C3947" s="27"/>
      <c r="D3947" s="27"/>
      <c r="E3947" s="27"/>
      <c r="F3947" s="26"/>
      <c r="G3947" s="28"/>
      <c r="H3947" s="31"/>
    </row>
    <row r="3948" spans="2:8">
      <c r="B3948" s="27"/>
      <c r="C3948" s="27"/>
      <c r="D3948" s="27"/>
      <c r="E3948" s="27"/>
      <c r="F3948" s="26"/>
      <c r="G3948" s="28"/>
      <c r="H3948" s="31"/>
    </row>
    <row r="3949" spans="2:8">
      <c r="B3949" s="27"/>
      <c r="C3949" s="27"/>
      <c r="D3949" s="27"/>
      <c r="E3949" s="27"/>
      <c r="F3949" s="26"/>
      <c r="G3949" s="28"/>
      <c r="H3949" s="31"/>
    </row>
    <row r="3950" spans="2:8">
      <c r="B3950" s="27"/>
      <c r="C3950" s="27"/>
      <c r="D3950" s="27"/>
      <c r="E3950" s="27"/>
      <c r="F3950" s="26"/>
      <c r="G3950" s="28"/>
      <c r="H3950" s="31"/>
    </row>
    <row r="3951" spans="2:8">
      <c r="B3951" s="27"/>
      <c r="C3951" s="27"/>
      <c r="D3951" s="27"/>
      <c r="E3951" s="27"/>
      <c r="F3951" s="26"/>
      <c r="G3951" s="28"/>
      <c r="H3951" s="31"/>
    </row>
    <row r="3952" spans="2:8">
      <c r="B3952" s="27"/>
      <c r="C3952" s="27"/>
      <c r="D3952" s="27"/>
      <c r="E3952" s="27"/>
      <c r="F3952" s="26"/>
      <c r="G3952" s="28"/>
      <c r="H3952" s="31"/>
    </row>
    <row r="3953" spans="2:8">
      <c r="B3953" s="27"/>
      <c r="C3953" s="27"/>
      <c r="D3953" s="27"/>
      <c r="E3953" s="27"/>
      <c r="F3953" s="26"/>
      <c r="G3953" s="28"/>
      <c r="H3953" s="31"/>
    </row>
    <row r="3954" spans="2:8">
      <c r="B3954" s="27"/>
      <c r="C3954" s="27"/>
      <c r="D3954" s="27"/>
      <c r="E3954" s="27"/>
      <c r="F3954" s="26"/>
      <c r="G3954" s="28"/>
      <c r="H3954" s="31"/>
    </row>
    <row r="3955" spans="2:8">
      <c r="B3955" s="27"/>
      <c r="C3955" s="27"/>
      <c r="D3955" s="27"/>
      <c r="E3955" s="27"/>
      <c r="F3955" s="26"/>
      <c r="G3955" s="28"/>
      <c r="H3955" s="31"/>
    </row>
    <row r="3956" spans="2:8">
      <c r="B3956" s="27"/>
      <c r="C3956" s="27"/>
      <c r="D3956" s="27"/>
      <c r="E3956" s="27"/>
      <c r="F3956" s="26"/>
      <c r="G3956" s="28"/>
      <c r="H3956" s="31"/>
    </row>
    <row r="3957" spans="2:8">
      <c r="B3957" s="27"/>
      <c r="C3957" s="27"/>
      <c r="D3957" s="27"/>
      <c r="E3957" s="27"/>
      <c r="F3957" s="26"/>
      <c r="G3957" s="28"/>
      <c r="H3957" s="31"/>
    </row>
    <row r="3958" spans="2:8">
      <c r="B3958" s="27"/>
      <c r="C3958" s="27"/>
      <c r="D3958" s="27"/>
      <c r="E3958" s="27"/>
      <c r="F3958" s="26"/>
      <c r="G3958" s="28"/>
      <c r="H3958" s="31"/>
    </row>
    <row r="3959" spans="2:8">
      <c r="B3959" s="27"/>
      <c r="C3959" s="27"/>
      <c r="D3959" s="27"/>
      <c r="E3959" s="27"/>
      <c r="F3959" s="26"/>
      <c r="G3959" s="28"/>
      <c r="H3959" s="31"/>
    </row>
    <row r="3960" spans="2:8">
      <c r="B3960" s="27"/>
      <c r="C3960" s="27"/>
      <c r="D3960" s="27"/>
      <c r="E3960" s="27"/>
      <c r="F3960" s="26"/>
      <c r="G3960" s="28"/>
      <c r="H3960" s="31"/>
    </row>
    <row r="3961" spans="2:8">
      <c r="B3961" s="27"/>
      <c r="C3961" s="27"/>
      <c r="D3961" s="27"/>
      <c r="E3961" s="27"/>
      <c r="F3961" s="26"/>
      <c r="G3961" s="28"/>
      <c r="H3961" s="31"/>
    </row>
    <row r="3962" spans="2:8">
      <c r="B3962" s="27"/>
      <c r="C3962" s="27"/>
      <c r="D3962" s="27"/>
      <c r="E3962" s="27"/>
      <c r="F3962" s="26"/>
      <c r="G3962" s="28"/>
      <c r="H3962" s="31"/>
    </row>
    <row r="3963" spans="2:8">
      <c r="B3963" s="27"/>
      <c r="C3963" s="27"/>
      <c r="D3963" s="27"/>
      <c r="E3963" s="27"/>
      <c r="F3963" s="26"/>
      <c r="G3963" s="28"/>
      <c r="H3963" s="31"/>
    </row>
    <row r="3964" spans="2:8">
      <c r="B3964" s="27"/>
      <c r="C3964" s="27"/>
      <c r="D3964" s="27"/>
      <c r="E3964" s="27"/>
      <c r="F3964" s="26"/>
      <c r="G3964" s="28"/>
      <c r="H3964" s="31"/>
    </row>
    <row r="3965" spans="2:8">
      <c r="B3965" s="27"/>
      <c r="C3965" s="27"/>
      <c r="D3965" s="27"/>
      <c r="E3965" s="27"/>
      <c r="F3965" s="26"/>
      <c r="G3965" s="28"/>
      <c r="H3965" s="31"/>
    </row>
    <row r="3966" spans="2:8">
      <c r="B3966" s="27"/>
      <c r="C3966" s="27"/>
      <c r="D3966" s="27"/>
      <c r="E3966" s="27"/>
      <c r="F3966" s="26"/>
      <c r="G3966" s="28"/>
      <c r="H3966" s="31"/>
    </row>
    <row r="3967" spans="2:8">
      <c r="B3967" s="27"/>
      <c r="C3967" s="27"/>
      <c r="D3967" s="27"/>
      <c r="E3967" s="27"/>
      <c r="F3967" s="26"/>
      <c r="G3967" s="28"/>
      <c r="H3967" s="31"/>
    </row>
    <row r="3968" spans="2:8">
      <c r="B3968" s="27"/>
      <c r="C3968" s="27"/>
      <c r="D3968" s="27"/>
      <c r="E3968" s="27"/>
      <c r="F3968" s="26"/>
      <c r="G3968" s="28"/>
      <c r="H3968" s="31"/>
    </row>
    <row r="3969" spans="2:8">
      <c r="B3969" s="27"/>
      <c r="C3969" s="27"/>
      <c r="D3969" s="27"/>
      <c r="E3969" s="27"/>
      <c r="F3969" s="26"/>
      <c r="G3969" s="28"/>
      <c r="H3969" s="31"/>
    </row>
    <row r="3970" spans="2:8">
      <c r="B3970" s="27"/>
      <c r="C3970" s="27"/>
      <c r="D3970" s="27"/>
      <c r="E3970" s="27"/>
      <c r="F3970" s="26"/>
      <c r="G3970" s="28"/>
      <c r="H3970" s="31"/>
    </row>
    <row r="3971" spans="2:8">
      <c r="B3971" s="27"/>
      <c r="C3971" s="27"/>
      <c r="D3971" s="27"/>
      <c r="E3971" s="27"/>
      <c r="F3971" s="26"/>
      <c r="G3971" s="28"/>
      <c r="H3971" s="31"/>
    </row>
    <row r="3972" spans="2:8">
      <c r="B3972" s="27"/>
      <c r="C3972" s="27"/>
      <c r="D3972" s="27"/>
      <c r="E3972" s="27"/>
      <c r="F3972" s="26"/>
      <c r="G3972" s="28"/>
      <c r="H3972" s="31"/>
    </row>
    <row r="3973" spans="2:8">
      <c r="B3973" s="27"/>
      <c r="C3973" s="27"/>
      <c r="D3973" s="27"/>
      <c r="E3973" s="27"/>
      <c r="F3973" s="26"/>
      <c r="G3973" s="28"/>
      <c r="H3973" s="31"/>
    </row>
    <row r="3974" spans="2:8">
      <c r="B3974" s="27"/>
      <c r="C3974" s="27"/>
      <c r="D3974" s="27"/>
      <c r="E3974" s="27"/>
      <c r="F3974" s="26"/>
      <c r="G3974" s="28"/>
      <c r="H3974" s="31"/>
    </row>
    <row r="3975" spans="2:8">
      <c r="B3975" s="27"/>
      <c r="C3975" s="27"/>
      <c r="D3975" s="27"/>
      <c r="E3975" s="27"/>
      <c r="F3975" s="26"/>
      <c r="G3975" s="28"/>
      <c r="H3975" s="31"/>
    </row>
    <row r="3976" spans="2:8">
      <c r="B3976" s="27"/>
      <c r="C3976" s="27"/>
      <c r="D3976" s="27"/>
      <c r="E3976" s="27"/>
      <c r="F3976" s="26"/>
      <c r="G3976" s="28"/>
      <c r="H3976" s="31"/>
    </row>
    <row r="3977" spans="2:8">
      <c r="B3977" s="27"/>
      <c r="C3977" s="27"/>
      <c r="D3977" s="27"/>
      <c r="E3977" s="27"/>
      <c r="F3977" s="26"/>
      <c r="G3977" s="28"/>
      <c r="H3977" s="31"/>
    </row>
    <row r="3978" spans="2:8">
      <c r="B3978" s="27"/>
      <c r="C3978" s="27"/>
      <c r="D3978" s="27"/>
      <c r="E3978" s="27"/>
      <c r="F3978" s="26"/>
      <c r="G3978" s="28"/>
      <c r="H3978" s="31"/>
    </row>
    <row r="3979" spans="2:8">
      <c r="B3979" s="27"/>
      <c r="C3979" s="27"/>
      <c r="D3979" s="27"/>
      <c r="E3979" s="27"/>
      <c r="F3979" s="26"/>
      <c r="G3979" s="28"/>
      <c r="H3979" s="31"/>
    </row>
    <row r="3980" spans="2:8">
      <c r="B3980" s="27"/>
      <c r="C3980" s="27"/>
      <c r="D3980" s="27"/>
      <c r="E3980" s="27"/>
      <c r="F3980" s="26"/>
      <c r="G3980" s="28"/>
      <c r="H3980" s="31"/>
    </row>
    <row r="3981" spans="2:8">
      <c r="B3981" s="27"/>
      <c r="C3981" s="27"/>
      <c r="D3981" s="27"/>
      <c r="E3981" s="27"/>
      <c r="F3981" s="26"/>
      <c r="G3981" s="28"/>
      <c r="H3981" s="31"/>
    </row>
    <row r="3982" spans="2:8">
      <c r="B3982" s="27"/>
      <c r="C3982" s="27"/>
      <c r="D3982" s="27"/>
      <c r="E3982" s="27"/>
      <c r="F3982" s="26"/>
      <c r="G3982" s="28"/>
      <c r="H3982" s="31"/>
    </row>
    <row r="3983" spans="2:8">
      <c r="B3983" s="27"/>
      <c r="C3983" s="27"/>
      <c r="D3983" s="27"/>
      <c r="E3983" s="27"/>
      <c r="F3983" s="26"/>
      <c r="G3983" s="28"/>
      <c r="H3983" s="31"/>
    </row>
    <row r="3984" spans="2:8">
      <c r="B3984" s="27"/>
      <c r="C3984" s="27"/>
      <c r="D3984" s="27"/>
      <c r="E3984" s="27"/>
      <c r="F3984" s="26"/>
      <c r="G3984" s="28"/>
      <c r="H3984" s="31"/>
    </row>
    <row r="3985" spans="2:8">
      <c r="B3985" s="27"/>
      <c r="C3985" s="27"/>
      <c r="D3985" s="27"/>
      <c r="E3985" s="27"/>
      <c r="F3985" s="26"/>
      <c r="G3985" s="28"/>
      <c r="H3985" s="31"/>
    </row>
    <row r="3986" spans="2:8">
      <c r="B3986" s="27"/>
      <c r="C3986" s="27"/>
      <c r="D3986" s="27"/>
      <c r="E3986" s="27"/>
      <c r="F3986" s="26"/>
      <c r="G3986" s="28"/>
      <c r="H3986" s="31"/>
    </row>
    <row r="3987" spans="2:8">
      <c r="B3987" s="27"/>
      <c r="C3987" s="27"/>
      <c r="D3987" s="27"/>
      <c r="E3987" s="27"/>
      <c r="F3987" s="26"/>
      <c r="G3987" s="28"/>
      <c r="H3987" s="31"/>
    </row>
    <row r="3988" spans="2:8">
      <c r="B3988" s="27"/>
      <c r="C3988" s="27"/>
      <c r="D3988" s="27"/>
      <c r="E3988" s="27"/>
      <c r="F3988" s="26"/>
      <c r="G3988" s="28"/>
      <c r="H3988" s="31"/>
    </row>
    <row r="3989" spans="2:8">
      <c r="B3989" s="27"/>
      <c r="C3989" s="27"/>
      <c r="D3989" s="27"/>
      <c r="E3989" s="27"/>
      <c r="F3989" s="26"/>
      <c r="G3989" s="28"/>
      <c r="H3989" s="31"/>
    </row>
    <row r="3990" spans="2:8">
      <c r="B3990" s="27"/>
      <c r="C3990" s="27"/>
      <c r="D3990" s="27"/>
      <c r="E3990" s="27"/>
      <c r="F3990" s="26"/>
      <c r="G3990" s="28"/>
      <c r="H3990" s="31"/>
    </row>
    <row r="3991" spans="2:8">
      <c r="B3991" s="27"/>
      <c r="C3991" s="27"/>
      <c r="D3991" s="27"/>
      <c r="E3991" s="27"/>
      <c r="F3991" s="26"/>
      <c r="G3991" s="28"/>
      <c r="H3991" s="31"/>
    </row>
    <row r="3992" spans="2:8">
      <c r="B3992" s="27"/>
      <c r="C3992" s="27"/>
      <c r="D3992" s="27"/>
      <c r="E3992" s="27"/>
      <c r="F3992" s="26"/>
      <c r="G3992" s="28"/>
      <c r="H3992" s="31"/>
    </row>
    <row r="3993" spans="2:8">
      <c r="B3993" s="27"/>
      <c r="C3993" s="27"/>
      <c r="D3993" s="27"/>
      <c r="E3993" s="27"/>
      <c r="F3993" s="26"/>
      <c r="G3993" s="28"/>
      <c r="H3993" s="31"/>
    </row>
    <row r="3994" spans="2:8">
      <c r="B3994" s="27"/>
      <c r="C3994" s="27"/>
      <c r="D3994" s="27"/>
      <c r="E3994" s="27"/>
      <c r="F3994" s="26"/>
      <c r="G3994" s="28"/>
      <c r="H3994" s="31"/>
    </row>
    <row r="3995" spans="2:8">
      <c r="B3995" s="27"/>
      <c r="C3995" s="27"/>
      <c r="D3995" s="27"/>
      <c r="E3995" s="27"/>
      <c r="F3995" s="26"/>
      <c r="G3995" s="28"/>
      <c r="H3995" s="31"/>
    </row>
    <row r="3996" spans="2:8">
      <c r="B3996" s="27"/>
      <c r="C3996" s="27"/>
      <c r="D3996" s="27"/>
      <c r="E3996" s="27"/>
      <c r="F3996" s="26"/>
      <c r="G3996" s="28"/>
      <c r="H3996" s="31"/>
    </row>
    <row r="3997" spans="2:8">
      <c r="B3997" s="27"/>
      <c r="C3997" s="27"/>
      <c r="D3997" s="27"/>
      <c r="E3997" s="27"/>
      <c r="F3997" s="26"/>
      <c r="G3997" s="28"/>
      <c r="H3997" s="31"/>
    </row>
    <row r="3998" spans="2:8">
      <c r="B3998" s="27"/>
      <c r="C3998" s="27"/>
      <c r="D3998" s="27"/>
      <c r="E3998" s="27"/>
      <c r="F3998" s="26"/>
      <c r="G3998" s="28"/>
      <c r="H3998" s="31"/>
    </row>
    <row r="3999" spans="2:8">
      <c r="B3999" s="27"/>
      <c r="C3999" s="27"/>
      <c r="D3999" s="27"/>
      <c r="E3999" s="27"/>
      <c r="F3999" s="26"/>
      <c r="G3999" s="28"/>
      <c r="H3999" s="31"/>
    </row>
    <row r="4000" spans="2:8">
      <c r="B4000" s="27"/>
      <c r="C4000" s="27"/>
      <c r="D4000" s="27"/>
      <c r="E4000" s="27"/>
      <c r="F4000" s="26"/>
      <c r="G4000" s="28"/>
      <c r="H4000" s="31"/>
    </row>
    <row r="4001" spans="2:8">
      <c r="B4001" s="27"/>
      <c r="C4001" s="27"/>
      <c r="D4001" s="27"/>
      <c r="E4001" s="27"/>
      <c r="F4001" s="26"/>
      <c r="G4001" s="28"/>
      <c r="H4001" s="31"/>
    </row>
    <row r="4002" spans="2:8">
      <c r="B4002" s="27"/>
      <c r="C4002" s="27"/>
      <c r="D4002" s="27"/>
      <c r="E4002" s="27"/>
      <c r="F4002" s="26"/>
      <c r="G4002" s="28"/>
      <c r="H4002" s="31"/>
    </row>
    <row r="4003" spans="2:8">
      <c r="B4003" s="27"/>
      <c r="C4003" s="27"/>
      <c r="D4003" s="27"/>
      <c r="E4003" s="27"/>
      <c r="F4003" s="26"/>
      <c r="G4003" s="28"/>
      <c r="H4003" s="31"/>
    </row>
    <row r="4004" spans="2:8">
      <c r="B4004" s="27"/>
      <c r="C4004" s="27"/>
      <c r="D4004" s="27"/>
      <c r="E4004" s="27"/>
      <c r="F4004" s="26"/>
      <c r="G4004" s="28"/>
      <c r="H4004" s="31"/>
    </row>
    <row r="4005" spans="2:8">
      <c r="B4005" s="27"/>
      <c r="C4005" s="27"/>
      <c r="D4005" s="27"/>
      <c r="E4005" s="27"/>
      <c r="F4005" s="26"/>
      <c r="G4005" s="28"/>
      <c r="H4005" s="31"/>
    </row>
    <row r="4006" spans="2:8">
      <c r="B4006" s="27"/>
      <c r="C4006" s="27"/>
      <c r="D4006" s="27"/>
      <c r="E4006" s="27"/>
      <c r="F4006" s="26"/>
      <c r="G4006" s="28"/>
      <c r="H4006" s="31"/>
    </row>
    <row r="4007" spans="2:8">
      <c r="B4007" s="27"/>
      <c r="C4007" s="27"/>
      <c r="D4007" s="27"/>
      <c r="E4007" s="27"/>
      <c r="F4007" s="26"/>
      <c r="G4007" s="28"/>
      <c r="H4007" s="31"/>
    </row>
    <row r="4008" spans="2:8">
      <c r="B4008" s="27"/>
      <c r="C4008" s="27"/>
      <c r="D4008" s="27"/>
      <c r="E4008" s="27"/>
      <c r="F4008" s="26"/>
      <c r="G4008" s="28"/>
      <c r="H4008" s="31"/>
    </row>
    <row r="4009" spans="2:8">
      <c r="B4009" s="27"/>
      <c r="C4009" s="27"/>
      <c r="D4009" s="27"/>
      <c r="E4009" s="27"/>
      <c r="F4009" s="26"/>
      <c r="G4009" s="28"/>
      <c r="H4009" s="31"/>
    </row>
    <row r="4010" spans="2:8">
      <c r="B4010" s="27"/>
      <c r="C4010" s="27"/>
      <c r="D4010" s="27"/>
      <c r="E4010" s="27"/>
      <c r="F4010" s="26"/>
      <c r="G4010" s="28"/>
      <c r="H4010" s="31"/>
    </row>
    <row r="4011" spans="2:8">
      <c r="B4011" s="27"/>
      <c r="C4011" s="27"/>
      <c r="D4011" s="27"/>
      <c r="E4011" s="27"/>
      <c r="F4011" s="26"/>
      <c r="G4011" s="28"/>
      <c r="H4011" s="31"/>
    </row>
    <row r="4012" spans="2:8">
      <c r="B4012" s="27"/>
      <c r="C4012" s="27"/>
      <c r="D4012" s="27"/>
      <c r="E4012" s="27"/>
      <c r="F4012" s="26"/>
      <c r="G4012" s="28"/>
      <c r="H4012" s="31"/>
    </row>
    <row r="4013" spans="2:8">
      <c r="B4013" s="27"/>
      <c r="C4013" s="27"/>
      <c r="D4013" s="27"/>
      <c r="E4013" s="27"/>
      <c r="F4013" s="26"/>
      <c r="G4013" s="28"/>
      <c r="H4013" s="31"/>
    </row>
    <row r="4014" spans="2:8">
      <c r="B4014" s="27"/>
      <c r="C4014" s="27"/>
      <c r="D4014" s="27"/>
      <c r="E4014" s="27"/>
      <c r="F4014" s="26"/>
      <c r="G4014" s="28"/>
      <c r="H4014" s="31"/>
    </row>
    <row r="4015" spans="2:8">
      <c r="B4015" s="27"/>
      <c r="C4015" s="27"/>
      <c r="D4015" s="27"/>
      <c r="E4015" s="27"/>
      <c r="F4015" s="26"/>
      <c r="G4015" s="28"/>
      <c r="H4015" s="31"/>
    </row>
    <row r="4016" spans="2:8">
      <c r="B4016" s="27"/>
      <c r="C4016" s="27"/>
      <c r="D4016" s="27"/>
      <c r="E4016" s="27"/>
      <c r="F4016" s="26"/>
      <c r="G4016" s="28"/>
      <c r="H4016" s="31"/>
    </row>
    <row r="4017" spans="2:8">
      <c r="B4017" s="27"/>
      <c r="C4017" s="27"/>
      <c r="D4017" s="27"/>
      <c r="E4017" s="27"/>
      <c r="F4017" s="26"/>
      <c r="G4017" s="28"/>
      <c r="H4017" s="31"/>
    </row>
    <row r="4018" spans="2:8">
      <c r="B4018" s="27"/>
      <c r="C4018" s="27"/>
      <c r="D4018" s="27"/>
      <c r="E4018" s="27"/>
      <c r="F4018" s="26"/>
      <c r="G4018" s="28"/>
      <c r="H4018" s="31"/>
    </row>
    <row r="4019" spans="2:8">
      <c r="B4019" s="27"/>
      <c r="C4019" s="27"/>
      <c r="D4019" s="27"/>
      <c r="E4019" s="27"/>
      <c r="F4019" s="26"/>
      <c r="G4019" s="28"/>
      <c r="H4019" s="31"/>
    </row>
    <row r="4020" spans="2:8">
      <c r="B4020" s="27"/>
      <c r="C4020" s="27"/>
      <c r="D4020" s="27"/>
      <c r="E4020" s="27"/>
      <c r="F4020" s="26"/>
      <c r="G4020" s="28"/>
      <c r="H4020" s="31"/>
    </row>
    <row r="4021" spans="2:8">
      <c r="B4021" s="27"/>
      <c r="C4021" s="27"/>
      <c r="D4021" s="27"/>
      <c r="E4021" s="27"/>
      <c r="F4021" s="26"/>
      <c r="G4021" s="28"/>
      <c r="H4021" s="31"/>
    </row>
    <row r="4022" spans="2:8">
      <c r="B4022" s="27"/>
      <c r="C4022" s="27"/>
      <c r="D4022" s="27"/>
      <c r="E4022" s="27"/>
      <c r="F4022" s="26"/>
      <c r="G4022" s="28"/>
      <c r="H4022" s="31"/>
    </row>
    <row r="4023" spans="2:8">
      <c r="B4023" s="27"/>
      <c r="C4023" s="27"/>
      <c r="D4023" s="27"/>
      <c r="E4023" s="27"/>
      <c r="F4023" s="26"/>
      <c r="G4023" s="28"/>
      <c r="H4023" s="31"/>
    </row>
    <row r="4024" spans="2:8">
      <c r="B4024" s="27"/>
      <c r="C4024" s="27"/>
      <c r="D4024" s="27"/>
      <c r="E4024" s="27"/>
      <c r="F4024" s="26"/>
      <c r="G4024" s="28"/>
      <c r="H4024" s="31"/>
    </row>
    <row r="4025" spans="2:8">
      <c r="B4025" s="27"/>
      <c r="C4025" s="27"/>
      <c r="D4025" s="27"/>
      <c r="E4025" s="27"/>
      <c r="F4025" s="26"/>
      <c r="G4025" s="28"/>
      <c r="H4025" s="31"/>
    </row>
    <row r="4026" spans="2:8">
      <c r="B4026" s="27"/>
      <c r="C4026" s="27"/>
      <c r="D4026" s="27"/>
      <c r="E4026" s="27"/>
      <c r="F4026" s="26"/>
      <c r="G4026" s="28"/>
      <c r="H4026" s="31"/>
    </row>
    <row r="4027" spans="2:8">
      <c r="B4027" s="27"/>
      <c r="C4027" s="27"/>
      <c r="D4027" s="27"/>
      <c r="E4027" s="27"/>
      <c r="F4027" s="26"/>
      <c r="G4027" s="28"/>
      <c r="H4027" s="31"/>
    </row>
    <row r="4028" spans="2:8">
      <c r="B4028" s="27"/>
      <c r="C4028" s="27"/>
      <c r="D4028" s="27"/>
      <c r="E4028" s="27"/>
      <c r="F4028" s="26"/>
      <c r="G4028" s="28"/>
      <c r="H4028" s="31"/>
    </row>
    <row r="4029" spans="2:8">
      <c r="B4029" s="27"/>
      <c r="C4029" s="27"/>
      <c r="D4029" s="27"/>
      <c r="E4029" s="27"/>
      <c r="F4029" s="26"/>
      <c r="G4029" s="28"/>
      <c r="H4029" s="31"/>
    </row>
    <row r="4030" spans="2:8">
      <c r="B4030" s="27"/>
      <c r="C4030" s="27"/>
      <c r="D4030" s="27"/>
      <c r="E4030" s="27"/>
      <c r="F4030" s="26"/>
      <c r="G4030" s="28"/>
      <c r="H4030" s="31"/>
    </row>
    <row r="4031" spans="2:8">
      <c r="B4031" s="27"/>
      <c r="C4031" s="27"/>
      <c r="D4031" s="27"/>
      <c r="E4031" s="27"/>
      <c r="F4031" s="26"/>
      <c r="G4031" s="28"/>
      <c r="H4031" s="31"/>
    </row>
    <row r="4032" spans="2:8">
      <c r="B4032" s="27"/>
      <c r="C4032" s="27"/>
      <c r="D4032" s="27"/>
      <c r="E4032" s="27"/>
      <c r="F4032" s="26"/>
      <c r="G4032" s="28"/>
      <c r="H4032" s="31"/>
    </row>
    <row r="4033" spans="2:8">
      <c r="B4033" s="27"/>
      <c r="C4033" s="27"/>
      <c r="D4033" s="27"/>
      <c r="E4033" s="27"/>
      <c r="F4033" s="26"/>
      <c r="G4033" s="28"/>
      <c r="H4033" s="31"/>
    </row>
    <row r="4034" spans="2:8">
      <c r="B4034" s="27"/>
      <c r="C4034" s="27"/>
      <c r="D4034" s="27"/>
      <c r="E4034" s="27"/>
      <c r="F4034" s="26"/>
      <c r="G4034" s="28"/>
      <c r="H4034" s="31"/>
    </row>
    <row r="4035" spans="2:8">
      <c r="B4035" s="27"/>
      <c r="C4035" s="27"/>
      <c r="D4035" s="27"/>
      <c r="E4035" s="27"/>
      <c r="F4035" s="26"/>
      <c r="G4035" s="28"/>
      <c r="H4035" s="31"/>
    </row>
    <row r="4036" spans="2:8">
      <c r="B4036" s="27"/>
      <c r="C4036" s="27"/>
      <c r="D4036" s="27"/>
      <c r="E4036" s="27"/>
      <c r="F4036" s="26"/>
      <c r="G4036" s="28"/>
      <c r="H4036" s="31"/>
    </row>
    <row r="4037" spans="2:8">
      <c r="B4037" s="27"/>
      <c r="C4037" s="27"/>
      <c r="D4037" s="27"/>
      <c r="E4037" s="27"/>
      <c r="F4037" s="26"/>
      <c r="G4037" s="28"/>
      <c r="H4037" s="31"/>
    </row>
    <row r="4038" spans="2:8">
      <c r="B4038" s="27"/>
      <c r="C4038" s="27"/>
      <c r="D4038" s="27"/>
      <c r="E4038" s="27"/>
      <c r="F4038" s="26"/>
      <c r="G4038" s="28"/>
      <c r="H4038" s="31"/>
    </row>
    <row r="4039" spans="2:8">
      <c r="B4039" s="27"/>
      <c r="C4039" s="27"/>
      <c r="D4039" s="27"/>
      <c r="E4039" s="27"/>
      <c r="F4039" s="26"/>
      <c r="G4039" s="28"/>
      <c r="H4039" s="31"/>
    </row>
    <row r="4040" spans="2:8">
      <c r="B4040" s="27"/>
      <c r="C4040" s="27"/>
      <c r="D4040" s="27"/>
      <c r="E4040" s="27"/>
      <c r="F4040" s="26"/>
      <c r="G4040" s="28"/>
      <c r="H4040" s="31"/>
    </row>
    <row r="4041" spans="2:8">
      <c r="B4041" s="27"/>
      <c r="C4041" s="27"/>
      <c r="D4041" s="27"/>
      <c r="E4041" s="27"/>
      <c r="F4041" s="26"/>
      <c r="G4041" s="28"/>
      <c r="H4041" s="31"/>
    </row>
    <row r="4042" spans="2:8">
      <c r="B4042" s="27"/>
      <c r="C4042" s="27"/>
      <c r="D4042" s="27"/>
      <c r="E4042" s="27"/>
      <c r="F4042" s="26"/>
      <c r="G4042" s="28"/>
      <c r="H4042" s="31"/>
    </row>
    <row r="4043" spans="2:8">
      <c r="B4043" s="27"/>
      <c r="C4043" s="27"/>
      <c r="D4043" s="27"/>
      <c r="E4043" s="27"/>
      <c r="F4043" s="26"/>
      <c r="G4043" s="28"/>
      <c r="H4043" s="31"/>
    </row>
    <row r="4044" spans="2:8">
      <c r="B4044" s="27"/>
      <c r="C4044" s="27"/>
      <c r="D4044" s="27"/>
      <c r="E4044" s="27"/>
      <c r="F4044" s="26"/>
      <c r="G4044" s="28"/>
      <c r="H4044" s="31"/>
    </row>
    <row r="4045" spans="2:8">
      <c r="B4045" s="27"/>
      <c r="C4045" s="27"/>
      <c r="D4045" s="27"/>
      <c r="E4045" s="27"/>
      <c r="F4045" s="26"/>
      <c r="G4045" s="28"/>
      <c r="H4045" s="31"/>
    </row>
    <row r="4046" spans="2:8">
      <c r="B4046" s="27"/>
      <c r="C4046" s="27"/>
      <c r="D4046" s="27"/>
      <c r="E4046" s="27"/>
      <c r="F4046" s="26"/>
      <c r="G4046" s="28"/>
      <c r="H4046" s="31"/>
    </row>
    <row r="4047" spans="2:8">
      <c r="B4047" s="27"/>
      <c r="C4047" s="27"/>
      <c r="D4047" s="27"/>
      <c r="E4047" s="27"/>
      <c r="F4047" s="26"/>
      <c r="G4047" s="28"/>
      <c r="H4047" s="31"/>
    </row>
    <row r="4048" spans="2:8">
      <c r="B4048" s="27"/>
      <c r="C4048" s="27"/>
      <c r="D4048" s="27"/>
      <c r="E4048" s="27"/>
      <c r="F4048" s="26"/>
      <c r="G4048" s="28"/>
      <c r="H4048" s="31"/>
    </row>
    <row r="4049" spans="2:8">
      <c r="B4049" s="27"/>
      <c r="C4049" s="27"/>
      <c r="D4049" s="27"/>
      <c r="E4049" s="27"/>
      <c r="F4049" s="26"/>
      <c r="G4049" s="28"/>
      <c r="H4049" s="31"/>
    </row>
    <row r="4050" spans="2:8">
      <c r="B4050" s="27"/>
      <c r="C4050" s="27"/>
      <c r="D4050" s="27"/>
      <c r="E4050" s="27"/>
      <c r="F4050" s="26"/>
      <c r="G4050" s="28"/>
      <c r="H4050" s="31"/>
    </row>
    <row r="4051" spans="2:8">
      <c r="B4051" s="27"/>
      <c r="C4051" s="27"/>
      <c r="D4051" s="27"/>
      <c r="E4051" s="27"/>
      <c r="F4051" s="26"/>
      <c r="G4051" s="28"/>
      <c r="H4051" s="31"/>
    </row>
    <row r="4052" spans="2:8">
      <c r="B4052" s="27"/>
      <c r="C4052" s="27"/>
      <c r="D4052" s="27"/>
      <c r="E4052" s="27"/>
      <c r="F4052" s="26"/>
      <c r="G4052" s="28"/>
      <c r="H4052" s="31"/>
    </row>
    <row r="4053" spans="2:8">
      <c r="B4053" s="27"/>
      <c r="C4053" s="27"/>
      <c r="D4053" s="27"/>
      <c r="E4053" s="27"/>
      <c r="F4053" s="26"/>
      <c r="G4053" s="28"/>
      <c r="H4053" s="31"/>
    </row>
    <row r="4054" spans="2:8">
      <c r="B4054" s="27"/>
      <c r="C4054" s="27"/>
      <c r="D4054" s="27"/>
      <c r="E4054" s="27"/>
      <c r="F4054" s="26"/>
      <c r="G4054" s="28"/>
      <c r="H4054" s="31"/>
    </row>
    <row r="4055" spans="2:8">
      <c r="B4055" s="27"/>
      <c r="C4055" s="27"/>
      <c r="D4055" s="27"/>
      <c r="E4055" s="27"/>
      <c r="F4055" s="26"/>
      <c r="G4055" s="28"/>
      <c r="H4055" s="31"/>
    </row>
    <row r="4056" spans="2:8">
      <c r="B4056" s="27"/>
      <c r="C4056" s="27"/>
      <c r="D4056" s="27"/>
      <c r="E4056" s="27"/>
      <c r="F4056" s="26"/>
      <c r="G4056" s="28"/>
      <c r="H4056" s="31"/>
    </row>
    <row r="4057" spans="2:8">
      <c r="B4057" s="27"/>
      <c r="C4057" s="27"/>
      <c r="D4057" s="27"/>
      <c r="E4057" s="27"/>
      <c r="F4057" s="26"/>
      <c r="G4057" s="28"/>
      <c r="H4057" s="31"/>
    </row>
    <row r="4058" spans="2:8">
      <c r="B4058" s="27"/>
      <c r="C4058" s="27"/>
      <c r="D4058" s="27"/>
      <c r="E4058" s="27"/>
      <c r="F4058" s="26"/>
      <c r="G4058" s="28"/>
      <c r="H4058" s="31"/>
    </row>
    <row r="4059" spans="2:8">
      <c r="B4059" s="27"/>
      <c r="C4059" s="27"/>
      <c r="D4059" s="27"/>
      <c r="E4059" s="27"/>
      <c r="F4059" s="26"/>
      <c r="G4059" s="28"/>
      <c r="H4059" s="31"/>
    </row>
    <row r="4060" spans="2:8">
      <c r="B4060" s="27"/>
      <c r="C4060" s="27"/>
      <c r="D4060" s="27"/>
      <c r="E4060" s="27"/>
      <c r="F4060" s="26"/>
      <c r="G4060" s="28"/>
      <c r="H4060" s="31"/>
    </row>
    <row r="4061" spans="2:8">
      <c r="B4061" s="27"/>
      <c r="C4061" s="27"/>
      <c r="D4061" s="27"/>
      <c r="E4061" s="27"/>
      <c r="F4061" s="26"/>
      <c r="G4061" s="28"/>
      <c r="H4061" s="31"/>
    </row>
    <row r="4062" spans="2:8">
      <c r="B4062" s="27"/>
      <c r="C4062" s="27"/>
      <c r="D4062" s="27"/>
      <c r="E4062" s="27"/>
      <c r="F4062" s="26"/>
      <c r="G4062" s="28"/>
      <c r="H4062" s="31"/>
    </row>
    <row r="4063" spans="2:8">
      <c r="B4063" s="27"/>
      <c r="C4063" s="27"/>
      <c r="D4063" s="27"/>
      <c r="E4063" s="27"/>
      <c r="F4063" s="26"/>
      <c r="G4063" s="28"/>
      <c r="H4063" s="31"/>
    </row>
    <row r="4064" spans="2:8">
      <c r="B4064" s="27"/>
      <c r="C4064" s="27"/>
      <c r="D4064" s="27"/>
      <c r="E4064" s="27"/>
      <c r="F4064" s="26"/>
      <c r="G4064" s="28"/>
      <c r="H4064" s="31"/>
    </row>
    <row r="4065" spans="2:8">
      <c r="B4065" s="27"/>
      <c r="C4065" s="27"/>
      <c r="D4065" s="27"/>
      <c r="E4065" s="27"/>
      <c r="F4065" s="26"/>
      <c r="G4065" s="28"/>
      <c r="H4065" s="31"/>
    </row>
    <row r="4066" spans="2:8">
      <c r="B4066" s="27"/>
      <c r="C4066" s="27"/>
      <c r="D4066" s="27"/>
      <c r="E4066" s="27"/>
      <c r="F4066" s="26"/>
      <c r="G4066" s="28"/>
      <c r="H4066" s="31"/>
    </row>
    <row r="4067" spans="2:8">
      <c r="B4067" s="27"/>
      <c r="C4067" s="27"/>
      <c r="D4067" s="27"/>
      <c r="E4067" s="27"/>
      <c r="F4067" s="26"/>
      <c r="G4067" s="28"/>
      <c r="H4067" s="31"/>
    </row>
    <row r="4068" spans="2:8">
      <c r="B4068" s="27"/>
      <c r="C4068" s="27"/>
      <c r="D4068" s="27"/>
      <c r="E4068" s="27"/>
      <c r="F4068" s="26"/>
      <c r="G4068" s="28"/>
      <c r="H4068" s="31"/>
    </row>
    <row r="4069" spans="2:8">
      <c r="B4069" s="27"/>
      <c r="C4069" s="27"/>
      <c r="D4069" s="27"/>
      <c r="E4069" s="27"/>
      <c r="F4069" s="26"/>
      <c r="G4069" s="28"/>
      <c r="H4069" s="31"/>
    </row>
    <row r="4070" spans="2:8">
      <c r="B4070" s="27"/>
      <c r="C4070" s="27"/>
      <c r="D4070" s="27"/>
      <c r="E4070" s="27"/>
      <c r="F4070" s="26"/>
      <c r="G4070" s="28"/>
      <c r="H4070" s="31"/>
    </row>
    <row r="4071" spans="2:8">
      <c r="B4071" s="27"/>
      <c r="C4071" s="27"/>
      <c r="D4071" s="27"/>
      <c r="E4071" s="27"/>
      <c r="F4071" s="26"/>
      <c r="G4071" s="28"/>
      <c r="H4071" s="31"/>
    </row>
    <row r="4072" spans="2:8">
      <c r="B4072" s="27"/>
      <c r="C4072" s="27"/>
      <c r="D4072" s="27"/>
      <c r="E4072" s="27"/>
      <c r="F4072" s="26"/>
      <c r="G4072" s="28"/>
      <c r="H4072" s="31"/>
    </row>
    <row r="4073" spans="2:8">
      <c r="B4073" s="27"/>
      <c r="C4073" s="27"/>
      <c r="D4073" s="27"/>
      <c r="E4073" s="27"/>
      <c r="F4073" s="26"/>
      <c r="G4073" s="28"/>
      <c r="H4073" s="31"/>
    </row>
    <row r="4074" spans="2:8">
      <c r="B4074" s="27"/>
      <c r="C4074" s="27"/>
      <c r="D4074" s="27"/>
      <c r="E4074" s="27"/>
      <c r="F4074" s="26"/>
      <c r="G4074" s="28"/>
      <c r="H4074" s="31"/>
    </row>
    <row r="4075" spans="2:8">
      <c r="B4075" s="27"/>
      <c r="C4075" s="27"/>
      <c r="D4075" s="27"/>
      <c r="E4075" s="27"/>
      <c r="F4075" s="26"/>
      <c r="G4075" s="28"/>
      <c r="H4075" s="31"/>
    </row>
    <row r="4076" spans="2:8">
      <c r="B4076" s="27"/>
      <c r="C4076" s="27"/>
      <c r="D4076" s="27"/>
      <c r="E4076" s="27"/>
      <c r="F4076" s="26"/>
      <c r="G4076" s="28"/>
      <c r="H4076" s="31"/>
    </row>
    <row r="4077" spans="2:8">
      <c r="B4077" s="27"/>
      <c r="C4077" s="27"/>
      <c r="D4077" s="27"/>
      <c r="E4077" s="27"/>
      <c r="F4077" s="26"/>
      <c r="G4077" s="28"/>
      <c r="H4077" s="31"/>
    </row>
    <row r="4078" spans="2:8">
      <c r="B4078" s="27"/>
      <c r="C4078" s="27"/>
      <c r="D4078" s="27"/>
      <c r="E4078" s="27"/>
      <c r="F4078" s="26"/>
      <c r="G4078" s="28"/>
      <c r="H4078" s="31"/>
    </row>
    <row r="4079" spans="2:8">
      <c r="B4079" s="27"/>
      <c r="C4079" s="27"/>
      <c r="D4079" s="27"/>
      <c r="E4079" s="27"/>
      <c r="F4079" s="26"/>
      <c r="G4079" s="28"/>
      <c r="H4079" s="31"/>
    </row>
    <row r="4080" spans="2:8">
      <c r="B4080" s="27"/>
      <c r="C4080" s="27"/>
      <c r="D4080" s="27"/>
      <c r="E4080" s="27"/>
      <c r="F4080" s="26"/>
      <c r="G4080" s="28"/>
      <c r="H4080" s="31"/>
    </row>
    <row r="4081" spans="2:8">
      <c r="B4081" s="27"/>
      <c r="C4081" s="27"/>
      <c r="D4081" s="27"/>
      <c r="E4081" s="27"/>
      <c r="F4081" s="26"/>
      <c r="G4081" s="28"/>
      <c r="H4081" s="31"/>
    </row>
    <row r="4082" spans="2:8">
      <c r="B4082" s="27"/>
      <c r="C4082" s="27"/>
      <c r="D4082" s="27"/>
      <c r="E4082" s="27"/>
      <c r="F4082" s="26"/>
      <c r="G4082" s="28"/>
      <c r="H4082" s="31"/>
    </row>
    <row r="4083" spans="2:8">
      <c r="B4083" s="27"/>
      <c r="C4083" s="27"/>
      <c r="D4083" s="27"/>
      <c r="E4083" s="27"/>
      <c r="F4083" s="26"/>
      <c r="G4083" s="28"/>
      <c r="H4083" s="31"/>
    </row>
    <row r="4084" spans="2:8">
      <c r="B4084" s="27"/>
      <c r="C4084" s="27"/>
      <c r="D4084" s="27"/>
      <c r="E4084" s="27"/>
      <c r="F4084" s="26"/>
      <c r="G4084" s="28"/>
      <c r="H4084" s="31"/>
    </row>
    <row r="4085" spans="2:8">
      <c r="B4085" s="27"/>
      <c r="C4085" s="27"/>
      <c r="D4085" s="27"/>
      <c r="E4085" s="27"/>
      <c r="F4085" s="26"/>
      <c r="G4085" s="28"/>
      <c r="H4085" s="31"/>
    </row>
    <row r="4086" spans="2:8">
      <c r="B4086" s="27"/>
      <c r="C4086" s="27"/>
      <c r="D4086" s="27"/>
      <c r="E4086" s="27"/>
      <c r="F4086" s="26"/>
      <c r="G4086" s="28"/>
      <c r="H4086" s="31"/>
    </row>
    <row r="4087" spans="2:8">
      <c r="B4087" s="27"/>
      <c r="C4087" s="27"/>
      <c r="D4087" s="27"/>
      <c r="E4087" s="27"/>
      <c r="F4087" s="26"/>
      <c r="G4087" s="28"/>
      <c r="H4087" s="31"/>
    </row>
    <row r="4088" spans="2:8">
      <c r="B4088" s="27"/>
      <c r="C4088" s="27"/>
      <c r="D4088" s="27"/>
      <c r="E4088" s="27"/>
      <c r="F4088" s="26"/>
      <c r="G4088" s="28"/>
      <c r="H4088" s="31"/>
    </row>
    <row r="4089" spans="2:8">
      <c r="B4089" s="27"/>
      <c r="C4089" s="27"/>
      <c r="D4089" s="27"/>
      <c r="E4089" s="27"/>
      <c r="F4089" s="26"/>
      <c r="G4089" s="28"/>
      <c r="H4089" s="31"/>
    </row>
    <row r="4090" spans="2:8">
      <c r="B4090" s="27"/>
      <c r="C4090" s="27"/>
      <c r="D4090" s="27"/>
      <c r="E4090" s="27"/>
      <c r="F4090" s="26"/>
      <c r="G4090" s="28"/>
      <c r="H4090" s="31"/>
    </row>
    <row r="4091" spans="2:8">
      <c r="B4091" s="27"/>
      <c r="C4091" s="27"/>
      <c r="D4091" s="27"/>
      <c r="E4091" s="27"/>
      <c r="F4091" s="26"/>
      <c r="G4091" s="28"/>
      <c r="H4091" s="31"/>
    </row>
    <row r="4092" spans="2:8">
      <c r="B4092" s="27"/>
      <c r="C4092" s="27"/>
      <c r="D4092" s="27"/>
      <c r="E4092" s="27"/>
      <c r="F4092" s="26"/>
      <c r="G4092" s="28"/>
      <c r="H4092" s="31"/>
    </row>
    <row r="4093" spans="2:8">
      <c r="B4093" s="27"/>
      <c r="C4093" s="27"/>
      <c r="D4093" s="27"/>
      <c r="E4093" s="27"/>
      <c r="F4093" s="26"/>
      <c r="G4093" s="28"/>
      <c r="H4093" s="31"/>
    </row>
    <row r="4094" spans="2:8">
      <c r="B4094" s="27"/>
      <c r="C4094" s="27"/>
      <c r="D4094" s="27"/>
      <c r="E4094" s="27"/>
      <c r="F4094" s="26"/>
      <c r="G4094" s="28"/>
      <c r="H4094" s="31"/>
    </row>
    <row r="4095" spans="2:8">
      <c r="B4095" s="27"/>
      <c r="C4095" s="27"/>
      <c r="D4095" s="27"/>
      <c r="E4095" s="27"/>
      <c r="F4095" s="26"/>
      <c r="G4095" s="28"/>
      <c r="H4095" s="31"/>
    </row>
    <row r="4096" spans="2:8">
      <c r="B4096" s="27"/>
      <c r="C4096" s="27"/>
      <c r="D4096" s="27"/>
      <c r="E4096" s="27"/>
      <c r="F4096" s="26"/>
      <c r="G4096" s="28"/>
      <c r="H4096" s="31"/>
    </row>
    <row r="4097" spans="2:8">
      <c r="B4097" s="27"/>
      <c r="C4097" s="27"/>
      <c r="D4097" s="27"/>
      <c r="E4097" s="27"/>
      <c r="F4097" s="26"/>
      <c r="G4097" s="28"/>
      <c r="H4097" s="31"/>
    </row>
    <row r="4098" spans="2:8">
      <c r="B4098" s="27"/>
      <c r="C4098" s="27"/>
      <c r="D4098" s="27"/>
      <c r="E4098" s="27"/>
      <c r="F4098" s="26"/>
      <c r="G4098" s="28"/>
      <c r="H4098" s="31"/>
    </row>
    <row r="4099" spans="2:8">
      <c r="B4099" s="27"/>
      <c r="C4099" s="27"/>
      <c r="D4099" s="27"/>
      <c r="E4099" s="27"/>
      <c r="F4099" s="26"/>
      <c r="G4099" s="28"/>
      <c r="H4099" s="31"/>
    </row>
    <row r="4100" spans="2:8">
      <c r="B4100" s="27"/>
      <c r="C4100" s="27"/>
      <c r="D4100" s="27"/>
      <c r="E4100" s="27"/>
      <c r="F4100" s="26"/>
      <c r="G4100" s="28"/>
      <c r="H4100" s="31"/>
    </row>
    <row r="4101" spans="2:8">
      <c r="B4101" s="27"/>
      <c r="C4101" s="27"/>
      <c r="D4101" s="27"/>
      <c r="E4101" s="27"/>
      <c r="F4101" s="26"/>
      <c r="G4101" s="28"/>
      <c r="H4101" s="31"/>
    </row>
    <row r="4102" spans="2:8">
      <c r="B4102" s="27"/>
      <c r="C4102" s="27"/>
      <c r="D4102" s="27"/>
      <c r="E4102" s="27"/>
      <c r="F4102" s="26"/>
      <c r="G4102" s="28"/>
      <c r="H4102" s="31"/>
    </row>
    <row r="4103" spans="2:8">
      <c r="B4103" s="27"/>
      <c r="C4103" s="27"/>
      <c r="D4103" s="27"/>
      <c r="E4103" s="27"/>
      <c r="F4103" s="26"/>
      <c r="G4103" s="28"/>
      <c r="H4103" s="31"/>
    </row>
    <row r="4104" spans="2:8">
      <c r="B4104" s="27"/>
      <c r="C4104" s="27"/>
      <c r="D4104" s="27"/>
      <c r="E4104" s="27"/>
      <c r="F4104" s="26"/>
      <c r="G4104" s="28"/>
      <c r="H4104" s="31"/>
    </row>
    <row r="4105" spans="2:8">
      <c r="B4105" s="27"/>
      <c r="C4105" s="27"/>
      <c r="D4105" s="27"/>
      <c r="E4105" s="27"/>
      <c r="F4105" s="26"/>
      <c r="G4105" s="28"/>
      <c r="H4105" s="31"/>
    </row>
    <row r="4106" spans="2:8">
      <c r="B4106" s="27"/>
      <c r="C4106" s="27"/>
      <c r="D4106" s="27"/>
      <c r="E4106" s="27"/>
      <c r="F4106" s="26"/>
      <c r="G4106" s="28"/>
      <c r="H4106" s="31"/>
    </row>
    <row r="4107" spans="2:8">
      <c r="B4107" s="27"/>
      <c r="C4107" s="27"/>
      <c r="D4107" s="27"/>
      <c r="E4107" s="27"/>
      <c r="F4107" s="26"/>
      <c r="G4107" s="28"/>
      <c r="H4107" s="31"/>
    </row>
    <row r="4108" spans="2:8">
      <c r="B4108" s="27"/>
      <c r="C4108" s="27"/>
      <c r="D4108" s="27"/>
      <c r="E4108" s="27"/>
      <c r="F4108" s="26"/>
      <c r="G4108" s="28"/>
      <c r="H4108" s="31"/>
    </row>
    <row r="4109" spans="2:8">
      <c r="B4109" s="27"/>
      <c r="C4109" s="27"/>
      <c r="D4109" s="27"/>
      <c r="E4109" s="27"/>
      <c r="F4109" s="26"/>
      <c r="G4109" s="28"/>
      <c r="H4109" s="31"/>
    </row>
    <row r="4110" spans="2:8">
      <c r="B4110" s="27"/>
      <c r="C4110" s="27"/>
      <c r="D4110" s="27"/>
      <c r="E4110" s="27"/>
      <c r="F4110" s="26"/>
      <c r="G4110" s="28"/>
      <c r="H4110" s="31"/>
    </row>
    <row r="4111" spans="2:8">
      <c r="B4111" s="27"/>
      <c r="C4111" s="27"/>
      <c r="D4111" s="27"/>
      <c r="E4111" s="27"/>
      <c r="F4111" s="26"/>
      <c r="G4111" s="28"/>
      <c r="H4111" s="31"/>
    </row>
    <row r="4112" spans="2:8">
      <c r="B4112" s="27"/>
      <c r="C4112" s="27"/>
      <c r="D4112" s="27"/>
      <c r="E4112" s="27"/>
      <c r="F4112" s="26"/>
      <c r="G4112" s="28"/>
      <c r="H4112" s="31"/>
    </row>
    <row r="4113" spans="2:8">
      <c r="B4113" s="27"/>
      <c r="C4113" s="27"/>
      <c r="D4113" s="27"/>
      <c r="E4113" s="27"/>
      <c r="F4113" s="26"/>
      <c r="G4113" s="28"/>
      <c r="H4113" s="31"/>
    </row>
    <row r="4114" spans="2:8">
      <c r="B4114" s="27"/>
      <c r="C4114" s="27"/>
      <c r="D4114" s="27"/>
      <c r="E4114" s="27"/>
      <c r="F4114" s="26"/>
      <c r="G4114" s="28"/>
      <c r="H4114" s="31"/>
    </row>
    <row r="4115" spans="2:8">
      <c r="B4115" s="27"/>
      <c r="C4115" s="27"/>
      <c r="D4115" s="27"/>
      <c r="E4115" s="27"/>
      <c r="F4115" s="26"/>
      <c r="G4115" s="28"/>
      <c r="H4115" s="31"/>
    </row>
    <row r="4116" spans="2:8">
      <c r="B4116" s="27"/>
      <c r="C4116" s="27"/>
      <c r="D4116" s="27"/>
      <c r="E4116" s="27"/>
      <c r="F4116" s="26"/>
      <c r="G4116" s="28"/>
      <c r="H4116" s="31"/>
    </row>
    <row r="4117" spans="2:8">
      <c r="B4117" s="27"/>
      <c r="C4117" s="27"/>
      <c r="D4117" s="27"/>
      <c r="E4117" s="27"/>
      <c r="F4117" s="26"/>
      <c r="G4117" s="28"/>
      <c r="H4117" s="31"/>
    </row>
    <row r="4118" spans="2:8">
      <c r="B4118" s="27"/>
      <c r="C4118" s="27"/>
      <c r="D4118" s="27"/>
      <c r="E4118" s="27"/>
      <c r="F4118" s="26"/>
      <c r="G4118" s="28"/>
      <c r="H4118" s="31"/>
    </row>
    <row r="4119" spans="2:8">
      <c r="B4119" s="27"/>
      <c r="C4119" s="27"/>
      <c r="D4119" s="27"/>
      <c r="E4119" s="27"/>
      <c r="F4119" s="26"/>
      <c r="G4119" s="28"/>
      <c r="H4119" s="31"/>
    </row>
    <row r="4120" spans="2:8">
      <c r="B4120" s="27"/>
      <c r="C4120" s="27"/>
      <c r="D4120" s="27"/>
      <c r="E4120" s="27"/>
      <c r="F4120" s="26"/>
      <c r="G4120" s="28"/>
      <c r="H4120" s="31"/>
    </row>
    <row r="4121" spans="2:8">
      <c r="B4121" s="27"/>
      <c r="C4121" s="27"/>
      <c r="D4121" s="27"/>
      <c r="E4121" s="27"/>
      <c r="F4121" s="26"/>
      <c r="G4121" s="28"/>
      <c r="H4121" s="31"/>
    </row>
    <row r="4122" spans="2:8">
      <c r="B4122" s="27"/>
      <c r="C4122" s="27"/>
      <c r="D4122" s="27"/>
      <c r="E4122" s="27"/>
      <c r="F4122" s="26"/>
      <c r="G4122" s="28"/>
      <c r="H4122" s="31"/>
    </row>
    <row r="4123" spans="2:8">
      <c r="B4123" s="27"/>
      <c r="C4123" s="27"/>
      <c r="D4123" s="27"/>
      <c r="E4123" s="27"/>
      <c r="F4123" s="26"/>
      <c r="G4123" s="28"/>
      <c r="H4123" s="31"/>
    </row>
    <row r="4124" spans="2:8">
      <c r="B4124" s="27"/>
      <c r="C4124" s="27"/>
      <c r="D4124" s="27"/>
      <c r="E4124" s="27"/>
      <c r="F4124" s="26"/>
      <c r="G4124" s="28"/>
      <c r="H4124" s="31"/>
    </row>
    <row r="4125" spans="2:8">
      <c r="B4125" s="27"/>
      <c r="C4125" s="27"/>
      <c r="D4125" s="27"/>
      <c r="E4125" s="27"/>
      <c r="F4125" s="26"/>
      <c r="G4125" s="28"/>
      <c r="H4125" s="31"/>
    </row>
    <row r="4126" spans="2:8">
      <c r="B4126" s="27"/>
      <c r="C4126" s="27"/>
      <c r="D4126" s="27"/>
      <c r="E4126" s="27"/>
      <c r="F4126" s="26"/>
      <c r="G4126" s="28"/>
      <c r="H4126" s="31"/>
    </row>
    <row r="4127" spans="2:8">
      <c r="B4127" s="27"/>
      <c r="C4127" s="27"/>
      <c r="D4127" s="27"/>
      <c r="E4127" s="27"/>
      <c r="F4127" s="26"/>
      <c r="G4127" s="28"/>
      <c r="H4127" s="31"/>
    </row>
    <row r="4128" spans="2:8">
      <c r="B4128" s="27"/>
      <c r="C4128" s="27"/>
      <c r="D4128" s="27"/>
      <c r="E4128" s="27"/>
      <c r="F4128" s="26"/>
      <c r="G4128" s="28"/>
      <c r="H4128" s="31"/>
    </row>
    <row r="4129" spans="2:8">
      <c r="B4129" s="27"/>
      <c r="C4129" s="27"/>
      <c r="D4129" s="27"/>
      <c r="E4129" s="27"/>
      <c r="F4129" s="26"/>
      <c r="G4129" s="28"/>
      <c r="H4129" s="31"/>
    </row>
    <row r="4130" spans="2:8">
      <c r="B4130" s="27"/>
      <c r="C4130" s="27"/>
      <c r="D4130" s="27"/>
      <c r="E4130" s="27"/>
      <c r="F4130" s="26"/>
      <c r="G4130" s="28"/>
      <c r="H4130" s="31"/>
    </row>
    <row r="4131" spans="2:8">
      <c r="B4131" s="27"/>
      <c r="C4131" s="27"/>
      <c r="D4131" s="27"/>
      <c r="E4131" s="27"/>
      <c r="F4131" s="26"/>
      <c r="G4131" s="28"/>
      <c r="H4131" s="31"/>
    </row>
    <row r="4132" spans="2:8">
      <c r="B4132" s="27"/>
      <c r="C4132" s="27"/>
      <c r="D4132" s="27"/>
      <c r="E4132" s="27"/>
      <c r="F4132" s="26"/>
      <c r="G4132" s="28"/>
      <c r="H4132" s="31"/>
    </row>
    <row r="4133" spans="2:8">
      <c r="B4133" s="27"/>
      <c r="C4133" s="27"/>
      <c r="D4133" s="27"/>
      <c r="E4133" s="27"/>
      <c r="F4133" s="26"/>
      <c r="G4133" s="28"/>
      <c r="H4133" s="31"/>
    </row>
    <row r="4134" spans="2:8">
      <c r="B4134" s="27"/>
      <c r="C4134" s="27"/>
      <c r="D4134" s="27"/>
      <c r="E4134" s="27"/>
      <c r="F4134" s="26"/>
      <c r="G4134" s="28"/>
      <c r="H4134" s="31"/>
    </row>
    <row r="4135" spans="2:8">
      <c r="B4135" s="27"/>
      <c r="C4135" s="27"/>
      <c r="D4135" s="27"/>
      <c r="E4135" s="27"/>
      <c r="F4135" s="26"/>
      <c r="G4135" s="28"/>
      <c r="H4135" s="31"/>
    </row>
    <row r="4136" spans="2:8">
      <c r="B4136" s="27"/>
      <c r="C4136" s="27"/>
      <c r="D4136" s="27"/>
      <c r="E4136" s="27"/>
      <c r="F4136" s="26"/>
      <c r="G4136" s="28"/>
      <c r="H4136" s="31"/>
    </row>
    <row r="4137" spans="2:8">
      <c r="B4137" s="27"/>
      <c r="C4137" s="27"/>
      <c r="D4137" s="27"/>
      <c r="E4137" s="27"/>
      <c r="F4137" s="26"/>
      <c r="G4137" s="28"/>
      <c r="H4137" s="31"/>
    </row>
    <row r="4138" spans="2:8">
      <c r="B4138" s="27"/>
      <c r="C4138" s="27"/>
      <c r="D4138" s="27"/>
      <c r="E4138" s="27"/>
      <c r="F4138" s="26"/>
      <c r="G4138" s="28"/>
      <c r="H4138" s="31"/>
    </row>
    <row r="4139" spans="2:8">
      <c r="B4139" s="27"/>
      <c r="C4139" s="27"/>
      <c r="D4139" s="27"/>
      <c r="E4139" s="27"/>
      <c r="F4139" s="26"/>
      <c r="G4139" s="28"/>
      <c r="H4139" s="31"/>
    </row>
    <row r="4140" spans="2:8">
      <c r="B4140" s="27"/>
      <c r="C4140" s="27"/>
      <c r="D4140" s="27"/>
      <c r="E4140" s="27"/>
      <c r="F4140" s="26"/>
      <c r="G4140" s="28"/>
      <c r="H4140" s="31"/>
    </row>
    <row r="4141" spans="2:8">
      <c r="B4141" s="27"/>
      <c r="C4141" s="27"/>
      <c r="D4141" s="27"/>
      <c r="E4141" s="27"/>
      <c r="F4141" s="26"/>
      <c r="G4141" s="28"/>
      <c r="H4141" s="31"/>
    </row>
    <row r="4142" spans="2:8">
      <c r="B4142" s="27"/>
      <c r="C4142" s="27"/>
      <c r="D4142" s="27"/>
      <c r="E4142" s="27"/>
      <c r="F4142" s="26"/>
      <c r="G4142" s="28"/>
      <c r="H4142" s="31"/>
    </row>
    <row r="4143" spans="2:8">
      <c r="B4143" s="27"/>
      <c r="C4143" s="27"/>
      <c r="D4143" s="27"/>
      <c r="E4143" s="27"/>
      <c r="F4143" s="26"/>
      <c r="G4143" s="28"/>
      <c r="H4143" s="31"/>
    </row>
    <row r="4144" spans="2:8">
      <c r="B4144" s="27"/>
      <c r="C4144" s="27"/>
      <c r="D4144" s="27"/>
      <c r="E4144" s="27"/>
      <c r="F4144" s="26"/>
      <c r="G4144" s="28"/>
      <c r="H4144" s="31"/>
    </row>
    <row r="4145" spans="2:8">
      <c r="B4145" s="27"/>
      <c r="C4145" s="27"/>
      <c r="D4145" s="27"/>
      <c r="E4145" s="27"/>
      <c r="F4145" s="26"/>
      <c r="G4145" s="28"/>
      <c r="H4145" s="31"/>
    </row>
    <row r="4146" spans="2:8">
      <c r="B4146" s="27"/>
      <c r="C4146" s="27"/>
      <c r="D4146" s="27"/>
      <c r="E4146" s="27"/>
      <c r="F4146" s="26"/>
      <c r="G4146" s="28"/>
      <c r="H4146" s="31"/>
    </row>
    <row r="4147" spans="2:8">
      <c r="B4147" s="27"/>
      <c r="C4147" s="27"/>
      <c r="D4147" s="27"/>
      <c r="E4147" s="27"/>
      <c r="F4147" s="26"/>
      <c r="G4147" s="28"/>
      <c r="H4147" s="31"/>
    </row>
    <row r="4148" spans="2:8">
      <c r="B4148" s="27"/>
      <c r="C4148" s="27"/>
      <c r="D4148" s="27"/>
      <c r="E4148" s="27"/>
      <c r="F4148" s="26"/>
      <c r="G4148" s="28"/>
      <c r="H4148" s="31"/>
    </row>
    <row r="4149" spans="2:8">
      <c r="B4149" s="27"/>
      <c r="C4149" s="27"/>
      <c r="D4149" s="27"/>
      <c r="E4149" s="27"/>
      <c r="F4149" s="26"/>
      <c r="G4149" s="28"/>
      <c r="H4149" s="31"/>
    </row>
    <row r="4150" spans="2:8">
      <c r="B4150" s="27"/>
      <c r="C4150" s="27"/>
      <c r="D4150" s="27"/>
      <c r="E4150" s="27"/>
      <c r="F4150" s="26"/>
      <c r="G4150" s="28"/>
      <c r="H4150" s="31"/>
    </row>
    <row r="4151" spans="2:8">
      <c r="B4151" s="27"/>
      <c r="C4151" s="27"/>
      <c r="D4151" s="27"/>
      <c r="E4151" s="27"/>
      <c r="F4151" s="26"/>
      <c r="G4151" s="28"/>
      <c r="H4151" s="31"/>
    </row>
    <row r="4152" spans="2:8">
      <c r="B4152" s="27"/>
      <c r="C4152" s="27"/>
      <c r="D4152" s="27"/>
      <c r="E4152" s="27"/>
      <c r="F4152" s="26"/>
      <c r="G4152" s="28"/>
      <c r="H4152" s="31"/>
    </row>
    <row r="4153" spans="2:8">
      <c r="B4153" s="27"/>
      <c r="C4153" s="27"/>
      <c r="D4153" s="27"/>
      <c r="E4153" s="27"/>
      <c r="F4153" s="26"/>
      <c r="G4153" s="28"/>
      <c r="H4153" s="31"/>
    </row>
    <row r="4154" spans="2:8">
      <c r="B4154" s="27"/>
      <c r="C4154" s="27"/>
      <c r="D4154" s="27"/>
      <c r="E4154" s="27"/>
      <c r="F4154" s="26"/>
      <c r="G4154" s="28"/>
      <c r="H4154" s="31"/>
    </row>
    <row r="4155" spans="2:8">
      <c r="B4155" s="27"/>
      <c r="C4155" s="27"/>
      <c r="D4155" s="27"/>
      <c r="E4155" s="27"/>
      <c r="F4155" s="26"/>
      <c r="G4155" s="28"/>
      <c r="H4155" s="31"/>
    </row>
    <row r="4156" spans="2:8">
      <c r="B4156" s="27"/>
      <c r="C4156" s="27"/>
      <c r="D4156" s="27"/>
      <c r="E4156" s="27"/>
      <c r="F4156" s="26"/>
      <c r="G4156" s="28"/>
      <c r="H4156" s="31"/>
    </row>
    <row r="4157" spans="2:8">
      <c r="B4157" s="27"/>
      <c r="C4157" s="27"/>
      <c r="D4157" s="27"/>
      <c r="E4157" s="27"/>
      <c r="F4157" s="26"/>
      <c r="G4157" s="28"/>
      <c r="H4157" s="31"/>
    </row>
    <row r="4158" spans="2:8">
      <c r="B4158" s="27"/>
      <c r="C4158" s="27"/>
      <c r="D4158" s="27"/>
      <c r="E4158" s="27"/>
      <c r="F4158" s="26"/>
      <c r="G4158" s="28"/>
      <c r="H4158" s="31"/>
    </row>
    <row r="4159" spans="2:8">
      <c r="B4159" s="27"/>
      <c r="C4159" s="27"/>
      <c r="D4159" s="27"/>
      <c r="E4159" s="27"/>
      <c r="F4159" s="26"/>
      <c r="G4159" s="28"/>
      <c r="H4159" s="31"/>
    </row>
    <row r="4160" spans="2:8">
      <c r="B4160" s="27"/>
      <c r="C4160" s="27"/>
      <c r="D4160" s="27"/>
      <c r="E4160" s="27"/>
      <c r="F4160" s="26"/>
      <c r="G4160" s="28"/>
      <c r="H4160" s="31"/>
    </row>
    <row r="4161" spans="2:8">
      <c r="B4161" s="27"/>
      <c r="C4161" s="27"/>
      <c r="D4161" s="27"/>
      <c r="E4161" s="27"/>
      <c r="F4161" s="26"/>
      <c r="G4161" s="28"/>
      <c r="H4161" s="31"/>
    </row>
    <row r="4162" spans="2:8">
      <c r="B4162" s="27"/>
      <c r="C4162" s="27"/>
      <c r="D4162" s="27"/>
      <c r="E4162" s="27"/>
      <c r="F4162" s="26"/>
      <c r="G4162" s="28"/>
      <c r="H4162" s="31"/>
    </row>
    <row r="4163" spans="2:8">
      <c r="B4163" s="27"/>
      <c r="C4163" s="27"/>
      <c r="D4163" s="27"/>
      <c r="E4163" s="27"/>
      <c r="F4163" s="26"/>
      <c r="G4163" s="28"/>
      <c r="H4163" s="31"/>
    </row>
    <row r="4164" spans="2:8">
      <c r="B4164" s="27"/>
      <c r="C4164" s="27"/>
      <c r="D4164" s="27"/>
      <c r="E4164" s="27"/>
      <c r="F4164" s="26"/>
      <c r="G4164" s="28"/>
      <c r="H4164" s="31"/>
    </row>
    <row r="4165" spans="2:8">
      <c r="B4165" s="27"/>
      <c r="C4165" s="27"/>
      <c r="D4165" s="27"/>
      <c r="E4165" s="27"/>
      <c r="F4165" s="26"/>
      <c r="G4165" s="28"/>
      <c r="H4165" s="31"/>
    </row>
    <row r="4166" spans="2:8">
      <c r="B4166" s="27"/>
      <c r="C4166" s="27"/>
      <c r="D4166" s="27"/>
      <c r="E4166" s="27"/>
      <c r="F4166" s="26"/>
      <c r="G4166" s="28"/>
      <c r="H4166" s="31"/>
    </row>
    <row r="4167" spans="2:8">
      <c r="B4167" s="27"/>
      <c r="C4167" s="27"/>
      <c r="D4167" s="27"/>
      <c r="E4167" s="27"/>
      <c r="F4167" s="26"/>
      <c r="G4167" s="28"/>
      <c r="H4167" s="31"/>
    </row>
    <row r="4168" spans="2:8">
      <c r="B4168" s="27"/>
      <c r="C4168" s="27"/>
      <c r="D4168" s="27"/>
      <c r="E4168" s="27"/>
      <c r="F4168" s="26"/>
      <c r="G4168" s="28"/>
      <c r="H4168" s="31"/>
    </row>
    <row r="4169" spans="2:8">
      <c r="B4169" s="27"/>
      <c r="C4169" s="27"/>
      <c r="D4169" s="27"/>
      <c r="E4169" s="27"/>
      <c r="F4169" s="26"/>
      <c r="G4169" s="28"/>
      <c r="H4169" s="31"/>
    </row>
    <row r="4170" spans="2:8">
      <c r="B4170" s="27"/>
      <c r="C4170" s="27"/>
      <c r="D4170" s="27"/>
      <c r="E4170" s="27"/>
      <c r="F4170" s="26"/>
      <c r="G4170" s="28"/>
      <c r="H4170" s="31"/>
    </row>
    <row r="4171" spans="2:8">
      <c r="B4171" s="27"/>
      <c r="C4171" s="27"/>
      <c r="D4171" s="27"/>
      <c r="E4171" s="27"/>
      <c r="F4171" s="26"/>
      <c r="G4171" s="28"/>
      <c r="H4171" s="31"/>
    </row>
    <row r="4172" spans="2:8">
      <c r="B4172" s="27"/>
      <c r="C4172" s="27"/>
      <c r="D4172" s="27"/>
      <c r="E4172" s="27"/>
      <c r="F4172" s="26"/>
      <c r="G4172" s="28"/>
      <c r="H4172" s="31"/>
    </row>
    <row r="4173" spans="2:8">
      <c r="B4173" s="27"/>
      <c r="C4173" s="27"/>
      <c r="D4173" s="27"/>
      <c r="E4173" s="27"/>
      <c r="F4173" s="26"/>
      <c r="G4173" s="28"/>
      <c r="H4173" s="31"/>
    </row>
    <row r="4174" spans="2:8">
      <c r="B4174" s="27"/>
      <c r="C4174" s="27"/>
      <c r="D4174" s="27"/>
      <c r="E4174" s="27"/>
      <c r="F4174" s="26"/>
      <c r="G4174" s="28"/>
      <c r="H4174" s="31"/>
    </row>
    <row r="4175" spans="2:8">
      <c r="B4175" s="27"/>
      <c r="C4175" s="27"/>
      <c r="D4175" s="27"/>
      <c r="E4175" s="27"/>
      <c r="F4175" s="26"/>
      <c r="G4175" s="28"/>
      <c r="H4175" s="31"/>
    </row>
    <row r="4176" spans="2:8">
      <c r="B4176" s="27"/>
      <c r="C4176" s="27"/>
      <c r="D4176" s="27"/>
      <c r="E4176" s="27"/>
      <c r="F4176" s="26"/>
      <c r="G4176" s="28"/>
      <c r="H4176" s="31"/>
    </row>
    <row r="4177" spans="2:8">
      <c r="B4177" s="27"/>
      <c r="C4177" s="27"/>
      <c r="D4177" s="27"/>
      <c r="E4177" s="27"/>
      <c r="F4177" s="26"/>
      <c r="G4177" s="28"/>
      <c r="H4177" s="31"/>
    </row>
    <row r="4178" spans="2:8">
      <c r="B4178" s="27"/>
      <c r="C4178" s="27"/>
      <c r="D4178" s="27"/>
      <c r="E4178" s="27"/>
      <c r="F4178" s="26"/>
      <c r="G4178" s="28"/>
      <c r="H4178" s="31"/>
    </row>
    <row r="4179" spans="2:8">
      <c r="B4179" s="27"/>
      <c r="C4179" s="27"/>
      <c r="D4179" s="27"/>
      <c r="E4179" s="27"/>
      <c r="F4179" s="26"/>
      <c r="G4179" s="28"/>
      <c r="H4179" s="31"/>
    </row>
    <row r="4180" spans="2:8">
      <c r="B4180" s="27"/>
      <c r="C4180" s="27"/>
      <c r="D4180" s="27"/>
      <c r="E4180" s="27"/>
      <c r="F4180" s="26"/>
      <c r="G4180" s="28"/>
      <c r="H4180" s="31"/>
    </row>
    <row r="4181" spans="2:8">
      <c r="B4181" s="27"/>
      <c r="C4181" s="27"/>
      <c r="D4181" s="27"/>
      <c r="E4181" s="27"/>
      <c r="F4181" s="26"/>
      <c r="G4181" s="28"/>
      <c r="H4181" s="31"/>
    </row>
    <row r="4182" spans="2:8">
      <c r="B4182" s="27"/>
      <c r="C4182" s="27"/>
      <c r="D4182" s="27"/>
      <c r="E4182" s="27"/>
      <c r="F4182" s="26"/>
      <c r="G4182" s="28"/>
      <c r="H4182" s="31"/>
    </row>
    <row r="4183" spans="2:8">
      <c r="B4183" s="27"/>
      <c r="C4183" s="27"/>
      <c r="D4183" s="27"/>
      <c r="E4183" s="27"/>
      <c r="F4183" s="26"/>
      <c r="G4183" s="28"/>
      <c r="H4183" s="31"/>
    </row>
    <row r="4184" spans="2:8">
      <c r="B4184" s="27"/>
      <c r="C4184" s="27"/>
      <c r="D4184" s="27"/>
      <c r="E4184" s="27"/>
      <c r="F4184" s="26"/>
      <c r="G4184" s="28"/>
      <c r="H4184" s="31"/>
    </row>
    <row r="4185" spans="2:8">
      <c r="B4185" s="27"/>
      <c r="C4185" s="27"/>
      <c r="D4185" s="27"/>
      <c r="E4185" s="27"/>
      <c r="F4185" s="26"/>
      <c r="G4185" s="28"/>
      <c r="H4185" s="31"/>
    </row>
    <row r="4186" spans="2:8">
      <c r="B4186" s="27"/>
      <c r="C4186" s="27"/>
      <c r="D4186" s="27"/>
      <c r="E4186" s="27"/>
      <c r="F4186" s="26"/>
      <c r="G4186" s="28"/>
      <c r="H4186" s="31"/>
    </row>
    <row r="4187" spans="2:8">
      <c r="B4187" s="27"/>
      <c r="C4187" s="27"/>
      <c r="D4187" s="27"/>
      <c r="E4187" s="27"/>
      <c r="F4187" s="26"/>
      <c r="G4187" s="28"/>
      <c r="H4187" s="31"/>
    </row>
    <row r="4188" spans="2:8">
      <c r="B4188" s="27"/>
      <c r="C4188" s="27"/>
      <c r="D4188" s="27"/>
      <c r="E4188" s="27"/>
      <c r="F4188" s="26"/>
      <c r="G4188" s="28"/>
      <c r="H4188" s="31"/>
    </row>
    <row r="4189" spans="2:8">
      <c r="B4189" s="27"/>
      <c r="C4189" s="27"/>
      <c r="D4189" s="27"/>
      <c r="E4189" s="27"/>
      <c r="F4189" s="26"/>
      <c r="G4189" s="28"/>
      <c r="H4189" s="31"/>
    </row>
    <row r="4190" spans="2:8">
      <c r="B4190" s="27"/>
      <c r="C4190" s="27"/>
      <c r="D4190" s="27"/>
      <c r="E4190" s="27"/>
      <c r="F4190" s="26"/>
      <c r="G4190" s="28"/>
      <c r="H4190" s="31"/>
    </row>
    <row r="4191" spans="2:8">
      <c r="B4191" s="27"/>
      <c r="C4191" s="27"/>
      <c r="D4191" s="27"/>
      <c r="E4191" s="27"/>
      <c r="F4191" s="26"/>
      <c r="G4191" s="28"/>
      <c r="H4191" s="31"/>
    </row>
    <row r="4192" spans="2:8">
      <c r="B4192" s="27"/>
      <c r="C4192" s="27"/>
      <c r="D4192" s="27"/>
      <c r="E4192" s="27"/>
      <c r="F4192" s="26"/>
      <c r="G4192" s="28"/>
      <c r="H4192" s="31"/>
    </row>
    <row r="4193" spans="2:8">
      <c r="B4193" s="27"/>
      <c r="C4193" s="27"/>
      <c r="D4193" s="27"/>
      <c r="E4193" s="27"/>
      <c r="F4193" s="26"/>
      <c r="G4193" s="28"/>
      <c r="H4193" s="31"/>
    </row>
    <row r="4194" spans="2:8">
      <c r="B4194" s="27"/>
      <c r="C4194" s="27"/>
      <c r="D4194" s="27"/>
      <c r="E4194" s="27"/>
      <c r="F4194" s="26"/>
      <c r="G4194" s="28"/>
      <c r="H4194" s="31"/>
    </row>
    <row r="4195" spans="2:8">
      <c r="B4195" s="27"/>
      <c r="C4195" s="27"/>
      <c r="D4195" s="27"/>
      <c r="E4195" s="27"/>
      <c r="F4195" s="26"/>
      <c r="G4195" s="28"/>
      <c r="H4195" s="31"/>
    </row>
    <row r="4196" spans="2:8">
      <c r="B4196" s="27"/>
      <c r="C4196" s="27"/>
      <c r="D4196" s="27"/>
      <c r="E4196" s="27"/>
      <c r="F4196" s="26"/>
      <c r="G4196" s="28"/>
      <c r="H4196" s="31"/>
    </row>
    <row r="4197" spans="2:8">
      <c r="B4197" s="27"/>
      <c r="C4197" s="27"/>
      <c r="D4197" s="27"/>
      <c r="E4197" s="27"/>
      <c r="F4197" s="26"/>
      <c r="G4197" s="28"/>
      <c r="H4197" s="31"/>
    </row>
    <row r="4198" spans="2:8">
      <c r="B4198" s="27"/>
      <c r="C4198" s="27"/>
      <c r="D4198" s="27"/>
      <c r="E4198" s="27"/>
      <c r="F4198" s="26"/>
      <c r="G4198" s="28"/>
      <c r="H4198" s="31"/>
    </row>
    <row r="4199" spans="2:8">
      <c r="B4199" s="27"/>
      <c r="C4199" s="27"/>
      <c r="D4199" s="27"/>
      <c r="E4199" s="27"/>
      <c r="F4199" s="26"/>
      <c r="G4199" s="28"/>
      <c r="H4199" s="31"/>
    </row>
    <row r="4200" spans="2:8">
      <c r="B4200" s="27"/>
      <c r="C4200" s="27"/>
      <c r="D4200" s="27"/>
      <c r="E4200" s="27"/>
      <c r="F4200" s="26"/>
      <c r="G4200" s="28"/>
      <c r="H4200" s="31"/>
    </row>
    <row r="4201" spans="2:8">
      <c r="B4201" s="27"/>
      <c r="C4201" s="27"/>
      <c r="D4201" s="27"/>
      <c r="E4201" s="27"/>
      <c r="F4201" s="26"/>
      <c r="G4201" s="28"/>
      <c r="H4201" s="31"/>
    </row>
    <row r="4202" spans="2:8">
      <c r="B4202" s="27"/>
      <c r="C4202" s="27"/>
      <c r="D4202" s="27"/>
      <c r="E4202" s="27"/>
      <c r="F4202" s="26"/>
      <c r="G4202" s="28"/>
      <c r="H4202" s="31"/>
    </row>
    <row r="4203" spans="2:8">
      <c r="B4203" s="27"/>
      <c r="C4203" s="27"/>
      <c r="D4203" s="27"/>
      <c r="E4203" s="27"/>
      <c r="F4203" s="26"/>
      <c r="G4203" s="28"/>
      <c r="H4203" s="31"/>
    </row>
    <row r="4204" spans="2:8">
      <c r="B4204" s="27"/>
      <c r="C4204" s="27"/>
      <c r="D4204" s="27"/>
      <c r="E4204" s="27"/>
      <c r="F4204" s="26"/>
      <c r="G4204" s="28"/>
      <c r="H4204" s="31"/>
    </row>
    <row r="4205" spans="2:8">
      <c r="B4205" s="27"/>
      <c r="C4205" s="27"/>
      <c r="D4205" s="27"/>
      <c r="E4205" s="27"/>
      <c r="F4205" s="26"/>
      <c r="G4205" s="28"/>
      <c r="H4205" s="31"/>
    </row>
    <row r="4206" spans="2:8">
      <c r="B4206" s="27"/>
      <c r="C4206" s="27"/>
      <c r="D4206" s="27"/>
      <c r="E4206" s="27"/>
      <c r="F4206" s="26"/>
      <c r="G4206" s="28"/>
      <c r="H4206" s="31"/>
    </row>
    <row r="4207" spans="2:8">
      <c r="B4207" s="27"/>
      <c r="C4207" s="27"/>
      <c r="D4207" s="27"/>
      <c r="E4207" s="27"/>
      <c r="F4207" s="26"/>
      <c r="G4207" s="28"/>
      <c r="H4207" s="31"/>
    </row>
    <row r="4208" spans="2:8">
      <c r="B4208" s="27"/>
      <c r="C4208" s="27"/>
      <c r="D4208" s="27"/>
      <c r="E4208" s="27"/>
      <c r="F4208" s="26"/>
      <c r="G4208" s="28"/>
      <c r="H4208" s="31"/>
    </row>
    <row r="4209" spans="2:8">
      <c r="B4209" s="27"/>
      <c r="C4209" s="27"/>
      <c r="D4209" s="27"/>
      <c r="E4209" s="27"/>
      <c r="F4209" s="26"/>
      <c r="G4209" s="28"/>
      <c r="H4209" s="31"/>
    </row>
    <row r="4210" spans="2:8">
      <c r="B4210" s="27"/>
      <c r="C4210" s="27"/>
      <c r="D4210" s="27"/>
      <c r="E4210" s="27"/>
      <c r="F4210" s="26"/>
      <c r="G4210" s="28"/>
      <c r="H4210" s="31"/>
    </row>
    <row r="4211" spans="2:8">
      <c r="B4211" s="27"/>
      <c r="C4211" s="27"/>
      <c r="D4211" s="27"/>
      <c r="E4211" s="27"/>
      <c r="F4211" s="26"/>
      <c r="G4211" s="28"/>
      <c r="H4211" s="31"/>
    </row>
    <row r="4212" spans="2:8">
      <c r="B4212" s="27"/>
      <c r="C4212" s="27"/>
      <c r="D4212" s="27"/>
      <c r="E4212" s="27"/>
      <c r="F4212" s="26"/>
      <c r="G4212" s="28"/>
      <c r="H4212" s="31"/>
    </row>
    <row r="4213" spans="2:8">
      <c r="B4213" s="27"/>
      <c r="C4213" s="27"/>
      <c r="D4213" s="27"/>
      <c r="E4213" s="27"/>
      <c r="F4213" s="26"/>
      <c r="G4213" s="28"/>
      <c r="H4213" s="31"/>
    </row>
    <row r="4214" spans="2:8">
      <c r="B4214" s="27"/>
      <c r="C4214" s="27"/>
      <c r="D4214" s="27"/>
      <c r="E4214" s="27"/>
      <c r="F4214" s="26"/>
      <c r="G4214" s="28"/>
      <c r="H4214" s="31"/>
    </row>
    <row r="4215" spans="2:8">
      <c r="B4215" s="27"/>
      <c r="C4215" s="27"/>
      <c r="D4215" s="27"/>
      <c r="E4215" s="27"/>
      <c r="F4215" s="26"/>
      <c r="G4215" s="28"/>
      <c r="H4215" s="31"/>
    </row>
    <row r="4216" spans="2:8">
      <c r="B4216" s="27"/>
      <c r="C4216" s="27"/>
      <c r="D4216" s="27"/>
      <c r="E4216" s="27"/>
      <c r="F4216" s="26"/>
      <c r="G4216" s="28"/>
      <c r="H4216" s="31"/>
    </row>
    <row r="4217" spans="2:8">
      <c r="B4217" s="27"/>
      <c r="C4217" s="27"/>
      <c r="D4217" s="27"/>
      <c r="E4217" s="27"/>
      <c r="F4217" s="26"/>
      <c r="G4217" s="28"/>
      <c r="H4217" s="31"/>
    </row>
    <row r="4218" spans="2:8">
      <c r="B4218" s="27"/>
      <c r="C4218" s="27"/>
      <c r="D4218" s="27"/>
      <c r="E4218" s="27"/>
      <c r="F4218" s="26"/>
      <c r="G4218" s="28"/>
      <c r="H4218" s="31"/>
    </row>
    <row r="4219" spans="2:8">
      <c r="B4219" s="27"/>
      <c r="C4219" s="27"/>
      <c r="D4219" s="27"/>
      <c r="E4219" s="27"/>
      <c r="F4219" s="26"/>
      <c r="G4219" s="28"/>
      <c r="H4219" s="31"/>
    </row>
    <row r="4220" spans="2:8">
      <c r="B4220" s="27"/>
      <c r="C4220" s="27"/>
      <c r="D4220" s="27"/>
      <c r="E4220" s="27"/>
      <c r="F4220" s="26"/>
      <c r="G4220" s="28"/>
      <c r="H4220" s="31"/>
    </row>
    <row r="4221" spans="2:8">
      <c r="B4221" s="27"/>
      <c r="C4221" s="27"/>
      <c r="D4221" s="27"/>
      <c r="E4221" s="27"/>
      <c r="F4221" s="26"/>
      <c r="G4221" s="28"/>
      <c r="H4221" s="31"/>
    </row>
    <row r="4222" spans="2:8">
      <c r="B4222" s="27"/>
      <c r="C4222" s="27"/>
      <c r="D4222" s="27"/>
      <c r="E4222" s="27"/>
      <c r="F4222" s="26"/>
      <c r="G4222" s="28"/>
      <c r="H4222" s="31"/>
    </row>
    <row r="4223" spans="2:8">
      <c r="B4223" s="27"/>
      <c r="C4223" s="27"/>
      <c r="D4223" s="27"/>
      <c r="E4223" s="27"/>
      <c r="F4223" s="26"/>
      <c r="G4223" s="28"/>
      <c r="H4223" s="31"/>
    </row>
    <row r="4224" spans="2:8">
      <c r="B4224" s="27"/>
      <c r="C4224" s="27"/>
      <c r="D4224" s="27"/>
      <c r="E4224" s="27"/>
      <c r="F4224" s="26"/>
      <c r="G4224" s="28"/>
      <c r="H4224" s="31"/>
    </row>
    <row r="4225" spans="2:8">
      <c r="B4225" s="27"/>
      <c r="C4225" s="27"/>
      <c r="D4225" s="27"/>
      <c r="E4225" s="27"/>
      <c r="F4225" s="26"/>
      <c r="G4225" s="28"/>
      <c r="H4225" s="31"/>
    </row>
    <row r="4226" spans="2:8">
      <c r="B4226" s="27"/>
      <c r="C4226" s="27"/>
      <c r="D4226" s="27"/>
      <c r="E4226" s="27"/>
      <c r="F4226" s="26"/>
      <c r="G4226" s="28"/>
      <c r="H4226" s="31"/>
    </row>
    <row r="4227" spans="2:8">
      <c r="B4227" s="27"/>
      <c r="C4227" s="27"/>
      <c r="D4227" s="27"/>
      <c r="E4227" s="27"/>
      <c r="F4227" s="26"/>
      <c r="G4227" s="28"/>
      <c r="H4227" s="31"/>
    </row>
    <row r="4228" spans="2:8">
      <c r="B4228" s="27"/>
      <c r="C4228" s="27"/>
      <c r="D4228" s="27"/>
      <c r="E4228" s="27"/>
      <c r="F4228" s="26"/>
      <c r="G4228" s="28"/>
      <c r="H4228" s="31"/>
    </row>
    <row r="4229" spans="2:8">
      <c r="B4229" s="27"/>
      <c r="C4229" s="27"/>
      <c r="D4229" s="27"/>
      <c r="E4229" s="27"/>
      <c r="F4229" s="26"/>
      <c r="G4229" s="28"/>
      <c r="H4229" s="31"/>
    </row>
    <row r="4230" spans="2:8">
      <c r="B4230" s="27"/>
      <c r="C4230" s="27"/>
      <c r="D4230" s="27"/>
      <c r="E4230" s="27"/>
      <c r="F4230" s="26"/>
      <c r="G4230" s="28"/>
      <c r="H4230" s="31"/>
    </row>
    <row r="4231" spans="2:8">
      <c r="B4231" s="27"/>
      <c r="C4231" s="27"/>
      <c r="D4231" s="27"/>
      <c r="E4231" s="27"/>
      <c r="F4231" s="26"/>
      <c r="G4231" s="28"/>
      <c r="H4231" s="31"/>
    </row>
    <row r="4232" spans="2:8">
      <c r="B4232" s="27"/>
      <c r="C4232" s="27"/>
      <c r="D4232" s="27"/>
      <c r="E4232" s="27"/>
      <c r="F4232" s="26"/>
      <c r="G4232" s="28"/>
      <c r="H4232" s="31"/>
    </row>
    <row r="4233" spans="2:8">
      <c r="B4233" s="27"/>
      <c r="C4233" s="27"/>
      <c r="D4233" s="27"/>
      <c r="E4233" s="27"/>
      <c r="F4233" s="26"/>
      <c r="G4233" s="28"/>
      <c r="H4233" s="31"/>
    </row>
    <row r="4234" spans="2:8">
      <c r="B4234" s="27"/>
      <c r="C4234" s="27"/>
      <c r="D4234" s="27"/>
      <c r="E4234" s="27"/>
      <c r="F4234" s="26"/>
      <c r="G4234" s="28"/>
      <c r="H4234" s="31"/>
    </row>
    <row r="4235" spans="2:8">
      <c r="B4235" s="27"/>
      <c r="C4235" s="27"/>
      <c r="D4235" s="27"/>
      <c r="E4235" s="27"/>
      <c r="F4235" s="26"/>
      <c r="G4235" s="28"/>
      <c r="H4235" s="31"/>
    </row>
    <row r="4236" spans="2:8">
      <c r="B4236" s="27"/>
      <c r="C4236" s="27"/>
      <c r="D4236" s="27"/>
      <c r="E4236" s="27"/>
      <c r="F4236" s="26"/>
      <c r="G4236" s="28"/>
      <c r="H4236" s="31"/>
    </row>
    <row r="4237" spans="2:8">
      <c r="B4237" s="27"/>
      <c r="C4237" s="27"/>
      <c r="D4237" s="27"/>
      <c r="E4237" s="27"/>
      <c r="F4237" s="26"/>
      <c r="G4237" s="28"/>
      <c r="H4237" s="31"/>
    </row>
    <row r="4238" spans="2:8">
      <c r="B4238" s="27"/>
      <c r="C4238" s="27"/>
      <c r="D4238" s="27"/>
      <c r="E4238" s="27"/>
      <c r="F4238" s="26"/>
      <c r="G4238" s="28"/>
      <c r="H4238" s="31"/>
    </row>
    <row r="4239" spans="2:8">
      <c r="B4239" s="27"/>
      <c r="C4239" s="27"/>
      <c r="D4239" s="27"/>
      <c r="E4239" s="27"/>
      <c r="F4239" s="26"/>
      <c r="G4239" s="28"/>
      <c r="H4239" s="31"/>
    </row>
    <row r="4240" spans="2:8">
      <c r="B4240" s="27"/>
      <c r="C4240" s="27"/>
      <c r="D4240" s="27"/>
      <c r="E4240" s="27"/>
      <c r="F4240" s="26"/>
      <c r="G4240" s="28"/>
      <c r="H4240" s="31"/>
    </row>
    <row r="4241" spans="2:8">
      <c r="B4241" s="27"/>
      <c r="C4241" s="27"/>
      <c r="D4241" s="27"/>
      <c r="E4241" s="27"/>
      <c r="F4241" s="26"/>
      <c r="G4241" s="28"/>
      <c r="H4241" s="31"/>
    </row>
    <row r="4242" spans="2:8">
      <c r="B4242" s="27"/>
      <c r="C4242" s="27"/>
      <c r="D4242" s="27"/>
      <c r="E4242" s="27"/>
      <c r="F4242" s="26"/>
      <c r="G4242" s="28"/>
      <c r="H4242" s="31"/>
    </row>
    <row r="4243" spans="2:8">
      <c r="B4243" s="27"/>
      <c r="C4243" s="27"/>
      <c r="D4243" s="27"/>
      <c r="E4243" s="27"/>
      <c r="F4243" s="26"/>
      <c r="G4243" s="28"/>
      <c r="H4243" s="31"/>
    </row>
    <row r="4244" spans="2:8">
      <c r="B4244" s="27"/>
      <c r="C4244" s="27"/>
      <c r="D4244" s="27"/>
      <c r="E4244" s="27"/>
      <c r="F4244" s="26"/>
      <c r="G4244" s="28"/>
      <c r="H4244" s="31"/>
    </row>
    <row r="4245" spans="2:8">
      <c r="B4245" s="27"/>
      <c r="C4245" s="27"/>
      <c r="D4245" s="27"/>
      <c r="E4245" s="27"/>
      <c r="F4245" s="26"/>
      <c r="G4245" s="28"/>
      <c r="H4245" s="31"/>
    </row>
    <row r="4246" spans="2:8">
      <c r="B4246" s="27"/>
      <c r="C4246" s="27"/>
      <c r="D4246" s="27"/>
      <c r="E4246" s="27"/>
      <c r="F4246" s="26"/>
      <c r="G4246" s="28"/>
      <c r="H4246" s="31"/>
    </row>
    <row r="4247" spans="2:8">
      <c r="B4247" s="27"/>
      <c r="C4247" s="27"/>
      <c r="D4247" s="27"/>
      <c r="E4247" s="27"/>
      <c r="F4247" s="26"/>
      <c r="G4247" s="28"/>
      <c r="H4247" s="31"/>
    </row>
    <row r="4248" spans="2:8">
      <c r="B4248" s="27"/>
      <c r="C4248" s="27"/>
      <c r="D4248" s="27"/>
      <c r="E4248" s="27"/>
      <c r="F4248" s="26"/>
      <c r="G4248" s="28"/>
      <c r="H4248" s="31"/>
    </row>
    <row r="4249" spans="2:8">
      <c r="B4249" s="27"/>
      <c r="C4249" s="27"/>
      <c r="D4249" s="27"/>
      <c r="E4249" s="27"/>
      <c r="F4249" s="26"/>
      <c r="G4249" s="28"/>
      <c r="H4249" s="31"/>
    </row>
    <row r="4250" spans="2:8">
      <c r="B4250" s="27"/>
      <c r="C4250" s="27"/>
      <c r="D4250" s="27"/>
      <c r="E4250" s="27"/>
      <c r="F4250" s="26"/>
      <c r="G4250" s="28"/>
      <c r="H4250" s="31"/>
    </row>
    <row r="4251" spans="2:8">
      <c r="B4251" s="27"/>
      <c r="C4251" s="27"/>
      <c r="D4251" s="27"/>
      <c r="E4251" s="27"/>
      <c r="F4251" s="26"/>
      <c r="G4251" s="28"/>
      <c r="H4251" s="31"/>
    </row>
    <row r="4252" spans="2:8">
      <c r="B4252" s="27"/>
      <c r="C4252" s="27"/>
      <c r="D4252" s="27"/>
      <c r="E4252" s="27"/>
      <c r="F4252" s="26"/>
      <c r="G4252" s="28"/>
      <c r="H4252" s="31"/>
    </row>
    <row r="4253" spans="2:8">
      <c r="B4253" s="27"/>
      <c r="C4253" s="27"/>
      <c r="D4253" s="27"/>
      <c r="E4253" s="27"/>
      <c r="F4253" s="26"/>
      <c r="G4253" s="28"/>
      <c r="H4253" s="31"/>
    </row>
    <row r="4254" spans="2:8">
      <c r="B4254" s="27"/>
      <c r="C4254" s="27"/>
      <c r="D4254" s="27"/>
      <c r="E4254" s="27"/>
      <c r="F4254" s="26"/>
      <c r="G4254" s="28"/>
      <c r="H4254" s="31"/>
    </row>
    <row r="4255" spans="2:8">
      <c r="B4255" s="27"/>
      <c r="C4255" s="27"/>
      <c r="D4255" s="27"/>
      <c r="E4255" s="27"/>
      <c r="F4255" s="26"/>
      <c r="G4255" s="28"/>
      <c r="H4255" s="31"/>
    </row>
    <row r="4256" spans="2:8">
      <c r="B4256" s="27"/>
      <c r="C4256" s="27"/>
      <c r="D4256" s="27"/>
      <c r="E4256" s="27"/>
      <c r="F4256" s="26"/>
      <c r="G4256" s="28"/>
      <c r="H4256" s="31"/>
    </row>
    <row r="4257" spans="2:8">
      <c r="B4257" s="27"/>
      <c r="C4257" s="27"/>
      <c r="D4257" s="27"/>
      <c r="E4257" s="27"/>
      <c r="F4257" s="26"/>
      <c r="G4257" s="28"/>
      <c r="H4257" s="31"/>
    </row>
    <row r="4258" spans="2:8">
      <c r="B4258" s="27"/>
      <c r="C4258" s="27"/>
      <c r="D4258" s="27"/>
      <c r="E4258" s="27"/>
      <c r="F4258" s="26"/>
      <c r="G4258" s="28"/>
      <c r="H4258" s="31"/>
    </row>
    <row r="4259" spans="2:8">
      <c r="B4259" s="27"/>
      <c r="C4259" s="27"/>
      <c r="D4259" s="27"/>
      <c r="E4259" s="27"/>
      <c r="F4259" s="26"/>
      <c r="G4259" s="28"/>
      <c r="H4259" s="31"/>
    </row>
    <row r="4260" spans="2:8">
      <c r="B4260" s="27"/>
      <c r="C4260" s="27"/>
      <c r="D4260" s="27"/>
      <c r="E4260" s="27"/>
      <c r="F4260" s="26"/>
      <c r="G4260" s="28"/>
      <c r="H4260" s="31"/>
    </row>
    <row r="4261" spans="2:8">
      <c r="B4261" s="27"/>
      <c r="C4261" s="27"/>
      <c r="D4261" s="27"/>
      <c r="E4261" s="27"/>
      <c r="F4261" s="26"/>
      <c r="G4261" s="28"/>
      <c r="H4261" s="31"/>
    </row>
    <row r="4262" spans="2:8">
      <c r="B4262" s="27"/>
      <c r="C4262" s="27"/>
      <c r="D4262" s="27"/>
      <c r="E4262" s="27"/>
      <c r="F4262" s="26"/>
      <c r="G4262" s="28"/>
      <c r="H4262" s="31"/>
    </row>
    <row r="4263" spans="2:8">
      <c r="B4263" s="27"/>
      <c r="C4263" s="27"/>
      <c r="D4263" s="27"/>
      <c r="E4263" s="27"/>
      <c r="F4263" s="26"/>
      <c r="G4263" s="28"/>
      <c r="H4263" s="31"/>
    </row>
    <row r="4264" spans="2:8">
      <c r="B4264" s="27"/>
      <c r="C4264" s="27"/>
      <c r="D4264" s="27"/>
      <c r="E4264" s="27"/>
      <c r="F4264" s="26"/>
      <c r="G4264" s="28"/>
      <c r="H4264" s="31"/>
    </row>
    <row r="4265" spans="2:8">
      <c r="B4265" s="27"/>
      <c r="C4265" s="27"/>
      <c r="D4265" s="27"/>
      <c r="E4265" s="27"/>
      <c r="F4265" s="26"/>
      <c r="G4265" s="28"/>
      <c r="H4265" s="31"/>
    </row>
    <row r="4266" spans="2:8">
      <c r="B4266" s="27"/>
      <c r="C4266" s="27"/>
      <c r="D4266" s="27"/>
      <c r="E4266" s="27"/>
      <c r="F4266" s="26"/>
      <c r="G4266" s="28"/>
      <c r="H4266" s="31"/>
    </row>
    <row r="4267" spans="2:8">
      <c r="B4267" s="27"/>
      <c r="C4267" s="27"/>
      <c r="D4267" s="27"/>
      <c r="E4267" s="27"/>
      <c r="F4267" s="26"/>
      <c r="G4267" s="28"/>
      <c r="H4267" s="31"/>
    </row>
    <row r="4268" spans="2:8">
      <c r="B4268" s="27"/>
      <c r="C4268" s="27"/>
      <c r="D4268" s="27"/>
      <c r="E4268" s="27"/>
      <c r="F4268" s="26"/>
      <c r="G4268" s="28"/>
      <c r="H4268" s="31"/>
    </row>
    <row r="4269" spans="2:8">
      <c r="B4269" s="27"/>
      <c r="C4269" s="27"/>
      <c r="D4269" s="27"/>
      <c r="E4269" s="27"/>
      <c r="F4269" s="26"/>
      <c r="G4269" s="28"/>
      <c r="H4269" s="31"/>
    </row>
    <row r="4270" spans="2:8">
      <c r="B4270" s="27"/>
      <c r="C4270" s="27"/>
      <c r="D4270" s="27"/>
      <c r="E4270" s="27"/>
      <c r="F4270" s="26"/>
      <c r="G4270" s="28"/>
      <c r="H4270" s="31"/>
    </row>
    <row r="4271" spans="2:8">
      <c r="B4271" s="27"/>
      <c r="C4271" s="27"/>
      <c r="D4271" s="27"/>
      <c r="E4271" s="27"/>
      <c r="F4271" s="26"/>
      <c r="G4271" s="28"/>
      <c r="H4271" s="31"/>
    </row>
    <row r="4272" spans="2:8">
      <c r="B4272" s="27"/>
      <c r="C4272" s="27"/>
      <c r="D4272" s="27"/>
      <c r="E4272" s="27"/>
      <c r="F4272" s="26"/>
      <c r="G4272" s="28"/>
      <c r="H4272" s="31"/>
    </row>
    <row r="4273" spans="2:8">
      <c r="B4273" s="27"/>
      <c r="C4273" s="27"/>
      <c r="D4273" s="27"/>
      <c r="E4273" s="27"/>
      <c r="F4273" s="26"/>
      <c r="G4273" s="28"/>
      <c r="H4273" s="31"/>
    </row>
    <row r="4274" spans="2:8">
      <c r="B4274" s="27"/>
      <c r="C4274" s="27"/>
      <c r="D4274" s="27"/>
      <c r="E4274" s="27"/>
      <c r="F4274" s="26"/>
      <c r="G4274" s="28"/>
      <c r="H4274" s="31"/>
    </row>
    <row r="4275" spans="2:8">
      <c r="B4275" s="27"/>
      <c r="C4275" s="27"/>
      <c r="D4275" s="27"/>
      <c r="E4275" s="27"/>
      <c r="F4275" s="26"/>
      <c r="G4275" s="28"/>
      <c r="H4275" s="31"/>
    </row>
    <row r="4276" spans="2:8">
      <c r="B4276" s="27"/>
      <c r="C4276" s="27"/>
      <c r="D4276" s="27"/>
      <c r="E4276" s="27"/>
      <c r="F4276" s="26"/>
      <c r="G4276" s="28"/>
      <c r="H4276" s="31"/>
    </row>
    <row r="4277" spans="2:8">
      <c r="B4277" s="27"/>
      <c r="C4277" s="27"/>
      <c r="D4277" s="27"/>
      <c r="E4277" s="27"/>
      <c r="F4277" s="26"/>
      <c r="G4277" s="28"/>
      <c r="H4277" s="31"/>
    </row>
    <row r="4278" spans="2:8">
      <c r="B4278" s="27"/>
      <c r="C4278" s="27"/>
      <c r="D4278" s="27"/>
      <c r="E4278" s="27"/>
      <c r="F4278" s="26"/>
      <c r="G4278" s="28"/>
      <c r="H4278" s="31"/>
    </row>
    <row r="4279" spans="2:8">
      <c r="B4279" s="27"/>
      <c r="C4279" s="27"/>
      <c r="D4279" s="27"/>
      <c r="E4279" s="27"/>
      <c r="F4279" s="26"/>
      <c r="G4279" s="28"/>
      <c r="H4279" s="31"/>
    </row>
    <row r="4280" spans="2:8">
      <c r="B4280" s="27"/>
      <c r="C4280" s="27"/>
      <c r="D4280" s="27"/>
      <c r="E4280" s="27"/>
      <c r="F4280" s="26"/>
      <c r="G4280" s="28"/>
      <c r="H4280" s="31"/>
    </row>
    <row r="4281" spans="2:8">
      <c r="B4281" s="27"/>
      <c r="C4281" s="27"/>
      <c r="D4281" s="27"/>
      <c r="E4281" s="27"/>
      <c r="F4281" s="26"/>
      <c r="G4281" s="28"/>
      <c r="H4281" s="31"/>
    </row>
    <row r="4282" spans="2:8">
      <c r="B4282" s="27"/>
      <c r="C4282" s="27"/>
      <c r="D4282" s="27"/>
      <c r="E4282" s="27"/>
      <c r="F4282" s="26"/>
      <c r="G4282" s="28"/>
      <c r="H4282" s="31"/>
    </row>
    <row r="4283" spans="2:8">
      <c r="B4283" s="27"/>
      <c r="C4283" s="27"/>
      <c r="D4283" s="27"/>
      <c r="E4283" s="27"/>
      <c r="F4283" s="26"/>
      <c r="G4283" s="28"/>
      <c r="H4283" s="31"/>
    </row>
    <row r="4284" spans="2:8">
      <c r="B4284" s="27"/>
      <c r="C4284" s="27"/>
      <c r="D4284" s="27"/>
      <c r="E4284" s="27"/>
      <c r="F4284" s="26"/>
      <c r="G4284" s="28"/>
      <c r="H4284" s="31"/>
    </row>
    <row r="4285" spans="2:8">
      <c r="B4285" s="27"/>
      <c r="C4285" s="27"/>
      <c r="D4285" s="27"/>
      <c r="E4285" s="27"/>
      <c r="F4285" s="26"/>
      <c r="G4285" s="28"/>
      <c r="H4285" s="31"/>
    </row>
    <row r="4286" spans="2:8">
      <c r="B4286" s="27"/>
      <c r="C4286" s="27"/>
      <c r="D4286" s="27"/>
      <c r="E4286" s="27"/>
      <c r="F4286" s="26"/>
      <c r="G4286" s="28"/>
      <c r="H4286" s="31"/>
    </row>
    <row r="4287" spans="2:8">
      <c r="B4287" s="27"/>
      <c r="C4287" s="27"/>
      <c r="D4287" s="27"/>
      <c r="E4287" s="27"/>
      <c r="F4287" s="26"/>
      <c r="G4287" s="28"/>
      <c r="H4287" s="31"/>
    </row>
    <row r="4288" spans="2:8">
      <c r="B4288" s="27"/>
      <c r="C4288" s="27"/>
      <c r="D4288" s="27"/>
      <c r="E4288" s="27"/>
      <c r="F4288" s="26"/>
      <c r="G4288" s="28"/>
      <c r="H4288" s="31"/>
    </row>
    <row r="4289" spans="2:8">
      <c r="B4289" s="27"/>
      <c r="C4289" s="27"/>
      <c r="D4289" s="27"/>
      <c r="E4289" s="27"/>
      <c r="F4289" s="26"/>
      <c r="G4289" s="28"/>
      <c r="H4289" s="31"/>
    </row>
    <row r="4290" spans="2:8">
      <c r="B4290" s="27"/>
      <c r="C4290" s="27"/>
      <c r="D4290" s="27"/>
      <c r="E4290" s="27"/>
      <c r="F4290" s="26"/>
      <c r="G4290" s="28"/>
      <c r="H4290" s="31"/>
    </row>
    <row r="4291" spans="2:8">
      <c r="B4291" s="27"/>
      <c r="C4291" s="27"/>
      <c r="D4291" s="27"/>
      <c r="E4291" s="27"/>
      <c r="F4291" s="26"/>
      <c r="G4291" s="28"/>
      <c r="H4291" s="31"/>
    </row>
    <row r="4292" spans="2:8">
      <c r="B4292" s="27"/>
      <c r="C4292" s="27"/>
      <c r="D4292" s="27"/>
      <c r="E4292" s="27"/>
      <c r="F4292" s="26"/>
      <c r="G4292" s="28"/>
      <c r="H4292" s="31"/>
    </row>
    <row r="4293" spans="2:8">
      <c r="B4293" s="27"/>
      <c r="C4293" s="27"/>
      <c r="D4293" s="27"/>
      <c r="E4293" s="27"/>
      <c r="F4293" s="26"/>
      <c r="G4293" s="28"/>
      <c r="H4293" s="31"/>
    </row>
    <row r="4294" spans="2:8">
      <c r="B4294" s="27"/>
      <c r="C4294" s="27"/>
      <c r="D4294" s="27"/>
      <c r="E4294" s="27"/>
      <c r="F4294" s="26"/>
      <c r="G4294" s="28"/>
      <c r="H4294" s="31"/>
    </row>
    <row r="4295" spans="2:8">
      <c r="B4295" s="27"/>
      <c r="C4295" s="27"/>
      <c r="D4295" s="27"/>
      <c r="E4295" s="27"/>
      <c r="F4295" s="26"/>
      <c r="G4295" s="28"/>
      <c r="H4295" s="31"/>
    </row>
    <row r="4296" spans="2:8">
      <c r="B4296" s="27"/>
      <c r="C4296" s="27"/>
      <c r="D4296" s="27"/>
      <c r="E4296" s="27"/>
      <c r="F4296" s="26"/>
      <c r="G4296" s="28"/>
      <c r="H4296" s="31"/>
    </row>
    <row r="4297" spans="2:8">
      <c r="B4297" s="27"/>
      <c r="C4297" s="27"/>
      <c r="D4297" s="27"/>
      <c r="E4297" s="27"/>
      <c r="F4297" s="26"/>
      <c r="G4297" s="28"/>
      <c r="H4297" s="31"/>
    </row>
    <row r="4298" spans="2:8">
      <c r="B4298" s="27"/>
      <c r="C4298" s="27"/>
      <c r="D4298" s="27"/>
      <c r="E4298" s="27"/>
      <c r="F4298" s="26"/>
      <c r="G4298" s="28"/>
      <c r="H4298" s="31"/>
    </row>
    <row r="4299" spans="2:8">
      <c r="B4299" s="27"/>
      <c r="C4299" s="27"/>
      <c r="D4299" s="27"/>
      <c r="E4299" s="27"/>
      <c r="F4299" s="26"/>
      <c r="G4299" s="28"/>
      <c r="H4299" s="31"/>
    </row>
    <row r="4300" spans="2:8">
      <c r="B4300" s="27"/>
      <c r="C4300" s="27"/>
      <c r="D4300" s="27"/>
      <c r="E4300" s="27"/>
      <c r="F4300" s="26"/>
      <c r="G4300" s="28"/>
      <c r="H4300" s="31"/>
    </row>
    <row r="4301" spans="2:8">
      <c r="B4301" s="27"/>
      <c r="C4301" s="27"/>
      <c r="D4301" s="27"/>
      <c r="E4301" s="27"/>
      <c r="F4301" s="26"/>
      <c r="G4301" s="28"/>
      <c r="H4301" s="31"/>
    </row>
    <row r="4302" spans="2:8">
      <c r="B4302" s="27"/>
      <c r="C4302" s="27"/>
      <c r="D4302" s="27"/>
      <c r="E4302" s="27"/>
      <c r="F4302" s="26"/>
      <c r="G4302" s="28"/>
      <c r="H4302" s="31"/>
    </row>
    <row r="4303" spans="2:8">
      <c r="B4303" s="27"/>
      <c r="C4303" s="27"/>
      <c r="D4303" s="27"/>
      <c r="E4303" s="27"/>
      <c r="F4303" s="26"/>
      <c r="G4303" s="28"/>
      <c r="H4303" s="31"/>
    </row>
    <row r="4304" spans="2:8">
      <c r="B4304" s="27"/>
      <c r="C4304" s="27"/>
      <c r="D4304" s="27"/>
      <c r="E4304" s="27"/>
      <c r="F4304" s="26"/>
      <c r="G4304" s="28"/>
      <c r="H4304" s="31"/>
    </row>
    <row r="4305" spans="2:8">
      <c r="B4305" s="27"/>
      <c r="C4305" s="27"/>
      <c r="D4305" s="27"/>
      <c r="E4305" s="27"/>
      <c r="F4305" s="26"/>
      <c r="G4305" s="28"/>
      <c r="H4305" s="31"/>
    </row>
    <row r="4306" spans="2:8">
      <c r="B4306" s="27"/>
      <c r="C4306" s="27"/>
      <c r="D4306" s="27"/>
      <c r="E4306" s="27"/>
      <c r="F4306" s="26"/>
      <c r="G4306" s="28"/>
      <c r="H4306" s="31"/>
    </row>
    <row r="4307" spans="2:8">
      <c r="B4307" s="27"/>
      <c r="C4307" s="27"/>
      <c r="D4307" s="27"/>
      <c r="E4307" s="27"/>
      <c r="F4307" s="26"/>
      <c r="G4307" s="28"/>
      <c r="H4307" s="31"/>
    </row>
    <row r="4308" spans="2:8">
      <c r="B4308" s="27"/>
      <c r="C4308" s="27"/>
      <c r="D4308" s="27"/>
      <c r="E4308" s="27"/>
      <c r="F4308" s="26"/>
      <c r="G4308" s="28"/>
      <c r="H4308" s="31"/>
    </row>
    <row r="4309" spans="2:8">
      <c r="B4309" s="27"/>
      <c r="C4309" s="27"/>
      <c r="D4309" s="27"/>
      <c r="E4309" s="27"/>
      <c r="F4309" s="26"/>
      <c r="G4309" s="28"/>
      <c r="H4309" s="31"/>
    </row>
    <row r="4310" spans="2:8">
      <c r="B4310" s="27"/>
      <c r="C4310" s="27"/>
      <c r="D4310" s="27"/>
      <c r="E4310" s="27"/>
      <c r="F4310" s="26"/>
      <c r="G4310" s="28"/>
      <c r="H4310" s="31"/>
    </row>
    <row r="4311" spans="2:8">
      <c r="B4311" s="27"/>
      <c r="C4311" s="27"/>
      <c r="D4311" s="27"/>
      <c r="E4311" s="27"/>
      <c r="F4311" s="26"/>
      <c r="G4311" s="28"/>
      <c r="H4311" s="31"/>
    </row>
    <row r="4312" spans="2:8">
      <c r="B4312" s="27"/>
      <c r="C4312" s="27"/>
      <c r="D4312" s="27"/>
      <c r="E4312" s="27"/>
      <c r="F4312" s="26"/>
      <c r="G4312" s="28"/>
      <c r="H4312" s="31"/>
    </row>
    <row r="4313" spans="2:8">
      <c r="B4313" s="27"/>
      <c r="C4313" s="27"/>
      <c r="D4313" s="27"/>
      <c r="E4313" s="27"/>
      <c r="F4313" s="26"/>
      <c r="G4313" s="28"/>
      <c r="H4313" s="31"/>
    </row>
    <row r="4314" spans="2:8">
      <c r="B4314" s="27"/>
      <c r="C4314" s="27"/>
      <c r="D4314" s="27"/>
      <c r="E4314" s="27"/>
      <c r="F4314" s="26"/>
      <c r="G4314" s="28"/>
      <c r="H4314" s="31"/>
    </row>
    <row r="4315" spans="2:8">
      <c r="B4315" s="27"/>
      <c r="C4315" s="27"/>
      <c r="D4315" s="27"/>
      <c r="E4315" s="27"/>
      <c r="F4315" s="26"/>
      <c r="G4315" s="28"/>
      <c r="H4315" s="31"/>
    </row>
    <row r="4316" spans="2:8">
      <c r="B4316" s="27"/>
      <c r="C4316" s="27"/>
      <c r="D4316" s="27"/>
      <c r="E4316" s="27"/>
      <c r="F4316" s="26"/>
      <c r="G4316" s="28"/>
      <c r="H4316" s="31"/>
    </row>
    <row r="4317" spans="2:8">
      <c r="B4317" s="27"/>
      <c r="C4317" s="27"/>
      <c r="D4317" s="27"/>
      <c r="E4317" s="27"/>
      <c r="F4317" s="26"/>
      <c r="G4317" s="28"/>
      <c r="H4317" s="31"/>
    </row>
    <row r="4318" spans="2:8">
      <c r="B4318" s="27"/>
      <c r="C4318" s="27"/>
      <c r="D4318" s="27"/>
      <c r="E4318" s="27"/>
      <c r="F4318" s="26"/>
      <c r="G4318" s="28"/>
      <c r="H4318" s="31"/>
    </row>
    <row r="4319" spans="2:8">
      <c r="B4319" s="27"/>
      <c r="C4319" s="27"/>
      <c r="D4319" s="27"/>
      <c r="E4319" s="27"/>
      <c r="F4319" s="26"/>
      <c r="G4319" s="28"/>
      <c r="H4319" s="31"/>
    </row>
    <row r="4320" spans="2:8">
      <c r="B4320" s="27"/>
      <c r="C4320" s="27"/>
      <c r="D4320" s="27"/>
      <c r="E4320" s="27"/>
      <c r="F4320" s="26"/>
      <c r="G4320" s="28"/>
      <c r="H4320" s="31"/>
    </row>
    <row r="4321" spans="2:8">
      <c r="B4321" s="27"/>
      <c r="C4321" s="27"/>
      <c r="D4321" s="27"/>
      <c r="E4321" s="27"/>
      <c r="F4321" s="26"/>
      <c r="G4321" s="28"/>
      <c r="H4321" s="31"/>
    </row>
    <row r="4322" spans="2:8">
      <c r="B4322" s="27"/>
      <c r="C4322" s="27"/>
      <c r="D4322" s="27"/>
      <c r="E4322" s="27"/>
      <c r="F4322" s="26"/>
      <c r="G4322" s="28"/>
      <c r="H4322" s="31"/>
    </row>
    <row r="4323" spans="2:8">
      <c r="B4323" s="27"/>
      <c r="C4323" s="27"/>
      <c r="D4323" s="27"/>
      <c r="E4323" s="27"/>
      <c r="F4323" s="26"/>
      <c r="G4323" s="28"/>
      <c r="H4323" s="31"/>
    </row>
    <row r="4324" spans="2:8">
      <c r="B4324" s="27"/>
      <c r="C4324" s="27"/>
      <c r="D4324" s="27"/>
      <c r="E4324" s="27"/>
      <c r="F4324" s="26"/>
      <c r="G4324" s="28"/>
      <c r="H4324" s="31"/>
    </row>
    <row r="4325" spans="2:8">
      <c r="B4325" s="27"/>
      <c r="C4325" s="27"/>
      <c r="D4325" s="27"/>
      <c r="E4325" s="27"/>
      <c r="F4325" s="26"/>
      <c r="G4325" s="28"/>
      <c r="H4325" s="31"/>
    </row>
    <row r="4326" spans="2:8">
      <c r="B4326" s="27"/>
      <c r="C4326" s="27"/>
      <c r="D4326" s="27"/>
      <c r="E4326" s="27"/>
      <c r="F4326" s="26"/>
      <c r="G4326" s="28"/>
      <c r="H4326" s="31"/>
    </row>
    <row r="4327" spans="2:8">
      <c r="B4327" s="27"/>
      <c r="C4327" s="27"/>
      <c r="D4327" s="27"/>
      <c r="E4327" s="27"/>
      <c r="F4327" s="26"/>
      <c r="G4327" s="28"/>
      <c r="H4327" s="31"/>
    </row>
    <row r="4328" spans="2:8">
      <c r="B4328" s="27"/>
      <c r="C4328" s="27"/>
      <c r="D4328" s="27"/>
      <c r="E4328" s="27"/>
      <c r="F4328" s="26"/>
      <c r="G4328" s="28"/>
      <c r="H4328" s="31"/>
    </row>
    <row r="4329" spans="2:8">
      <c r="B4329" s="27"/>
      <c r="C4329" s="27"/>
      <c r="D4329" s="27"/>
      <c r="E4329" s="27"/>
      <c r="F4329" s="26"/>
      <c r="G4329" s="28"/>
      <c r="H4329" s="31"/>
    </row>
    <row r="4330" spans="2:8">
      <c r="B4330" s="27"/>
      <c r="C4330" s="27"/>
      <c r="D4330" s="27"/>
      <c r="E4330" s="27"/>
      <c r="F4330" s="26"/>
      <c r="G4330" s="28"/>
      <c r="H4330" s="31"/>
    </row>
    <row r="4331" spans="2:8">
      <c r="B4331" s="27"/>
      <c r="C4331" s="27"/>
      <c r="D4331" s="27"/>
      <c r="E4331" s="27"/>
      <c r="F4331" s="26"/>
      <c r="G4331" s="28"/>
      <c r="H4331" s="31"/>
    </row>
    <row r="4332" spans="2:8">
      <c r="B4332" s="27"/>
      <c r="C4332" s="27"/>
      <c r="D4332" s="27"/>
      <c r="E4332" s="27"/>
      <c r="F4332" s="26"/>
      <c r="G4332" s="28"/>
      <c r="H4332" s="31"/>
    </row>
    <row r="4333" spans="2:8">
      <c r="B4333" s="27"/>
      <c r="C4333" s="27"/>
      <c r="D4333" s="27"/>
      <c r="E4333" s="27"/>
      <c r="F4333" s="26"/>
      <c r="G4333" s="28"/>
      <c r="H4333" s="31"/>
    </row>
    <row r="4334" spans="2:8">
      <c r="B4334" s="27"/>
      <c r="C4334" s="27"/>
      <c r="D4334" s="27"/>
      <c r="E4334" s="27"/>
      <c r="F4334" s="26"/>
      <c r="G4334" s="28"/>
      <c r="H4334" s="31"/>
    </row>
    <row r="4335" spans="2:8">
      <c r="B4335" s="27"/>
      <c r="C4335" s="27"/>
      <c r="D4335" s="27"/>
      <c r="E4335" s="27"/>
      <c r="F4335" s="26"/>
      <c r="G4335" s="28"/>
      <c r="H4335" s="31"/>
    </row>
    <row r="4336" spans="2:8">
      <c r="B4336" s="27"/>
      <c r="C4336" s="27"/>
      <c r="D4336" s="27"/>
      <c r="E4336" s="27"/>
      <c r="F4336" s="26"/>
      <c r="G4336" s="28"/>
      <c r="H4336" s="31"/>
    </row>
    <row r="4337" spans="2:8">
      <c r="B4337" s="27"/>
      <c r="C4337" s="27"/>
      <c r="D4337" s="27"/>
      <c r="E4337" s="27"/>
      <c r="F4337" s="26"/>
      <c r="G4337" s="28"/>
      <c r="H4337" s="31"/>
    </row>
    <row r="4338" spans="2:8">
      <c r="B4338" s="27"/>
      <c r="C4338" s="27"/>
      <c r="D4338" s="27"/>
      <c r="E4338" s="27"/>
      <c r="F4338" s="26"/>
      <c r="G4338" s="28"/>
      <c r="H4338" s="31"/>
    </row>
    <row r="4339" spans="2:8">
      <c r="B4339" s="27"/>
      <c r="C4339" s="27"/>
      <c r="D4339" s="27"/>
      <c r="E4339" s="27"/>
      <c r="F4339" s="26"/>
      <c r="G4339" s="28"/>
      <c r="H4339" s="31"/>
    </row>
    <row r="4340" spans="2:8">
      <c r="B4340" s="27"/>
      <c r="C4340" s="27"/>
      <c r="D4340" s="27"/>
      <c r="E4340" s="27"/>
      <c r="F4340" s="26"/>
      <c r="G4340" s="28"/>
      <c r="H4340" s="31"/>
    </row>
    <row r="4341" spans="2:8">
      <c r="B4341" s="27"/>
      <c r="C4341" s="27"/>
      <c r="D4341" s="27"/>
      <c r="E4341" s="27"/>
      <c r="F4341" s="26"/>
      <c r="G4341" s="28"/>
      <c r="H4341" s="31"/>
    </row>
    <row r="4342" spans="2:8">
      <c r="B4342" s="27"/>
      <c r="C4342" s="27"/>
      <c r="D4342" s="27"/>
      <c r="E4342" s="27"/>
      <c r="F4342" s="26"/>
      <c r="G4342" s="28"/>
      <c r="H4342" s="31"/>
    </row>
    <row r="4343" spans="2:8">
      <c r="B4343" s="27"/>
      <c r="C4343" s="27"/>
      <c r="D4343" s="27"/>
      <c r="E4343" s="27"/>
      <c r="F4343" s="26"/>
      <c r="G4343" s="28"/>
      <c r="H4343" s="31"/>
    </row>
    <row r="4344" spans="2:8">
      <c r="B4344" s="27"/>
      <c r="C4344" s="27"/>
      <c r="D4344" s="27"/>
      <c r="E4344" s="27"/>
      <c r="F4344" s="26"/>
      <c r="G4344" s="28"/>
      <c r="H4344" s="31"/>
    </row>
    <row r="4345" spans="2:8">
      <c r="B4345" s="27"/>
      <c r="C4345" s="27"/>
      <c r="D4345" s="27"/>
      <c r="E4345" s="27"/>
      <c r="F4345" s="26"/>
      <c r="G4345" s="28"/>
      <c r="H4345" s="31"/>
    </row>
    <row r="4346" spans="2:8">
      <c r="B4346" s="27"/>
      <c r="C4346" s="27"/>
      <c r="D4346" s="27"/>
      <c r="E4346" s="27"/>
      <c r="F4346" s="26"/>
      <c r="G4346" s="28"/>
      <c r="H4346" s="31"/>
    </row>
    <row r="4347" spans="2:8">
      <c r="B4347" s="27"/>
      <c r="C4347" s="27"/>
      <c r="D4347" s="27"/>
      <c r="E4347" s="27"/>
      <c r="F4347" s="26"/>
      <c r="G4347" s="28"/>
      <c r="H4347" s="31"/>
    </row>
    <row r="4348" spans="2:8">
      <c r="B4348" s="27"/>
      <c r="C4348" s="27"/>
      <c r="D4348" s="27"/>
      <c r="E4348" s="27"/>
      <c r="F4348" s="26"/>
      <c r="G4348" s="28"/>
      <c r="H4348" s="31"/>
    </row>
    <row r="4349" spans="2:8">
      <c r="B4349" s="27"/>
      <c r="C4349" s="27"/>
      <c r="D4349" s="27"/>
      <c r="E4349" s="27"/>
      <c r="F4349" s="26"/>
      <c r="G4349" s="28"/>
      <c r="H4349" s="31"/>
    </row>
    <row r="4350" spans="2:8">
      <c r="B4350" s="27"/>
      <c r="C4350" s="27"/>
      <c r="D4350" s="27"/>
      <c r="E4350" s="27"/>
      <c r="F4350" s="26"/>
      <c r="G4350" s="28"/>
      <c r="H4350" s="31"/>
    </row>
    <row r="4351" spans="2:8">
      <c r="B4351" s="27"/>
      <c r="C4351" s="27"/>
      <c r="D4351" s="27"/>
      <c r="E4351" s="27"/>
      <c r="F4351" s="26"/>
      <c r="G4351" s="28"/>
      <c r="H4351" s="31"/>
    </row>
    <row r="4352" spans="2:8">
      <c r="B4352" s="27"/>
      <c r="C4352" s="27"/>
      <c r="D4352" s="27"/>
      <c r="E4352" s="27"/>
      <c r="F4352" s="26"/>
      <c r="G4352" s="28"/>
      <c r="H4352" s="31"/>
    </row>
    <row r="4353" spans="2:8">
      <c r="B4353" s="27"/>
      <c r="C4353" s="27"/>
      <c r="D4353" s="27"/>
      <c r="E4353" s="27"/>
      <c r="F4353" s="26"/>
      <c r="G4353" s="28"/>
      <c r="H4353" s="31"/>
    </row>
    <row r="4354" spans="2:8">
      <c r="B4354" s="27"/>
      <c r="C4354" s="27"/>
      <c r="D4354" s="27"/>
      <c r="E4354" s="27"/>
      <c r="F4354" s="26"/>
      <c r="G4354" s="28"/>
      <c r="H4354" s="31"/>
    </row>
    <row r="4355" spans="2:8">
      <c r="B4355" s="27"/>
      <c r="C4355" s="27"/>
      <c r="D4355" s="27"/>
      <c r="E4355" s="27"/>
      <c r="F4355" s="26"/>
      <c r="G4355" s="28"/>
      <c r="H4355" s="31"/>
    </row>
    <row r="4356" spans="2:8">
      <c r="B4356" s="27"/>
      <c r="C4356" s="27"/>
      <c r="D4356" s="27"/>
      <c r="E4356" s="27"/>
      <c r="F4356" s="26"/>
      <c r="G4356" s="28"/>
      <c r="H4356" s="31"/>
    </row>
    <row r="4357" spans="2:8">
      <c r="B4357" s="27"/>
      <c r="C4357" s="27"/>
      <c r="D4357" s="27"/>
      <c r="E4357" s="27"/>
      <c r="F4357" s="26"/>
      <c r="G4357" s="28"/>
      <c r="H4357" s="31"/>
    </row>
    <row r="4358" spans="2:8">
      <c r="B4358" s="27"/>
      <c r="C4358" s="27"/>
      <c r="D4358" s="27"/>
      <c r="E4358" s="27"/>
      <c r="F4358" s="26"/>
      <c r="G4358" s="28"/>
      <c r="H4358" s="31"/>
    </row>
    <row r="4359" spans="2:8">
      <c r="B4359" s="27"/>
      <c r="C4359" s="27"/>
      <c r="D4359" s="27"/>
      <c r="E4359" s="27"/>
      <c r="F4359" s="26"/>
      <c r="G4359" s="28"/>
      <c r="H4359" s="31"/>
    </row>
    <row r="4360" spans="2:8">
      <c r="B4360" s="27"/>
      <c r="C4360" s="27"/>
      <c r="D4360" s="27"/>
      <c r="E4360" s="27"/>
      <c r="F4360" s="26"/>
      <c r="G4360" s="28"/>
      <c r="H4360" s="31"/>
    </row>
    <row r="4361" spans="2:8">
      <c r="B4361" s="27"/>
      <c r="C4361" s="27"/>
      <c r="D4361" s="27"/>
      <c r="E4361" s="27"/>
      <c r="F4361" s="26"/>
      <c r="G4361" s="28"/>
      <c r="H4361" s="31"/>
    </row>
    <row r="4362" spans="2:8">
      <c r="B4362" s="27"/>
      <c r="C4362" s="27"/>
      <c r="D4362" s="27"/>
      <c r="E4362" s="27"/>
      <c r="F4362" s="26"/>
      <c r="G4362" s="28"/>
      <c r="H4362" s="31"/>
    </row>
    <row r="4363" spans="2:8">
      <c r="B4363" s="27"/>
      <c r="C4363" s="27"/>
      <c r="D4363" s="27"/>
      <c r="E4363" s="27"/>
      <c r="F4363" s="26"/>
      <c r="G4363" s="28"/>
      <c r="H4363" s="31"/>
    </row>
    <row r="4364" spans="2:8">
      <c r="B4364" s="27"/>
      <c r="C4364" s="27"/>
      <c r="D4364" s="27"/>
      <c r="E4364" s="27"/>
      <c r="F4364" s="26"/>
      <c r="G4364" s="28"/>
      <c r="H4364" s="31"/>
    </row>
    <row r="4365" spans="2:8">
      <c r="B4365" s="27"/>
      <c r="C4365" s="27"/>
      <c r="D4365" s="27"/>
      <c r="E4365" s="27"/>
      <c r="F4365" s="26"/>
      <c r="G4365" s="28"/>
      <c r="H4365" s="31"/>
    </row>
    <row r="4366" spans="2:8">
      <c r="B4366" s="27"/>
      <c r="C4366" s="27"/>
      <c r="D4366" s="27"/>
      <c r="E4366" s="27"/>
      <c r="F4366" s="26"/>
      <c r="G4366" s="28"/>
      <c r="H4366" s="31"/>
    </row>
    <row r="4367" spans="2:8">
      <c r="B4367" s="27"/>
      <c r="C4367" s="27"/>
      <c r="D4367" s="27"/>
      <c r="E4367" s="27"/>
      <c r="F4367" s="26"/>
      <c r="G4367" s="28"/>
      <c r="H4367" s="31"/>
    </row>
    <row r="4368" spans="2:8">
      <c r="B4368" s="27"/>
      <c r="C4368" s="27"/>
      <c r="D4368" s="27"/>
      <c r="E4368" s="27"/>
      <c r="F4368" s="26"/>
      <c r="G4368" s="28"/>
      <c r="H4368" s="31"/>
    </row>
    <row r="4369" spans="2:8">
      <c r="B4369" s="27"/>
      <c r="C4369" s="27"/>
      <c r="D4369" s="27"/>
      <c r="E4369" s="27"/>
      <c r="F4369" s="26"/>
      <c r="G4369" s="28"/>
      <c r="H4369" s="31"/>
    </row>
    <row r="4370" spans="2:8">
      <c r="B4370" s="27"/>
      <c r="C4370" s="27"/>
      <c r="D4370" s="27"/>
      <c r="E4370" s="27"/>
      <c r="F4370" s="26"/>
      <c r="G4370" s="28"/>
      <c r="H4370" s="31"/>
    </row>
    <row r="4371" spans="2:8">
      <c r="B4371" s="27"/>
      <c r="C4371" s="27"/>
      <c r="D4371" s="27"/>
      <c r="E4371" s="27"/>
      <c r="F4371" s="26"/>
      <c r="G4371" s="28"/>
      <c r="H4371" s="31"/>
    </row>
    <row r="4372" spans="2:8">
      <c r="B4372" s="27"/>
      <c r="C4372" s="27"/>
      <c r="D4372" s="27"/>
      <c r="E4372" s="27"/>
      <c r="F4372" s="26"/>
      <c r="G4372" s="28"/>
      <c r="H4372" s="31"/>
    </row>
    <row r="4373" spans="2:8">
      <c r="B4373" s="27"/>
      <c r="C4373" s="27"/>
      <c r="D4373" s="27"/>
      <c r="E4373" s="27"/>
      <c r="F4373" s="26"/>
      <c r="G4373" s="28"/>
      <c r="H4373" s="31"/>
    </row>
    <row r="4374" spans="2:8">
      <c r="B4374" s="27"/>
      <c r="C4374" s="27"/>
      <c r="D4374" s="27"/>
      <c r="E4374" s="27"/>
      <c r="F4374" s="26"/>
      <c r="G4374" s="28"/>
      <c r="H4374" s="31"/>
    </row>
    <row r="4375" spans="2:8">
      <c r="B4375" s="27"/>
      <c r="C4375" s="27"/>
      <c r="D4375" s="27"/>
      <c r="E4375" s="27"/>
      <c r="F4375" s="26"/>
      <c r="G4375" s="28"/>
      <c r="H4375" s="31"/>
    </row>
    <row r="4376" spans="2:8">
      <c r="B4376" s="27"/>
      <c r="C4376" s="27"/>
      <c r="D4376" s="27"/>
      <c r="E4376" s="27"/>
      <c r="F4376" s="26"/>
      <c r="G4376" s="28"/>
      <c r="H4376" s="31"/>
    </row>
    <row r="4377" spans="2:8">
      <c r="B4377" s="27"/>
      <c r="C4377" s="27"/>
      <c r="D4377" s="27"/>
      <c r="E4377" s="27"/>
      <c r="F4377" s="26"/>
      <c r="G4377" s="28"/>
      <c r="H4377" s="31"/>
    </row>
    <row r="4378" spans="2:8">
      <c r="B4378" s="27"/>
      <c r="C4378" s="27"/>
      <c r="D4378" s="27"/>
      <c r="E4378" s="27"/>
      <c r="F4378" s="26"/>
      <c r="G4378" s="28"/>
      <c r="H4378" s="31"/>
    </row>
    <row r="4379" spans="2:8">
      <c r="B4379" s="27"/>
      <c r="C4379" s="27"/>
      <c r="D4379" s="27"/>
      <c r="E4379" s="27"/>
      <c r="F4379" s="26"/>
      <c r="G4379" s="28"/>
      <c r="H4379" s="31"/>
    </row>
    <row r="4380" spans="2:8">
      <c r="B4380" s="27"/>
      <c r="C4380" s="27"/>
      <c r="D4380" s="27"/>
      <c r="E4380" s="27"/>
      <c r="F4380" s="26"/>
      <c r="G4380" s="28"/>
      <c r="H4380" s="31"/>
    </row>
    <row r="4381" spans="2:8">
      <c r="B4381" s="27"/>
      <c r="C4381" s="27"/>
      <c r="D4381" s="27"/>
      <c r="E4381" s="27"/>
      <c r="F4381" s="26"/>
      <c r="G4381" s="28"/>
      <c r="H4381" s="31"/>
    </row>
    <row r="4382" spans="2:8">
      <c r="B4382" s="27"/>
      <c r="C4382" s="27"/>
      <c r="D4382" s="27"/>
      <c r="E4382" s="27"/>
      <c r="F4382" s="26"/>
      <c r="G4382" s="28"/>
      <c r="H4382" s="31"/>
    </row>
    <row r="4383" spans="2:8">
      <c r="B4383" s="27"/>
      <c r="C4383" s="27"/>
      <c r="D4383" s="27"/>
      <c r="E4383" s="27"/>
      <c r="F4383" s="26"/>
      <c r="G4383" s="28"/>
      <c r="H4383" s="31"/>
    </row>
    <row r="4384" spans="2:8">
      <c r="B4384" s="27"/>
      <c r="C4384" s="27"/>
      <c r="D4384" s="27"/>
      <c r="E4384" s="27"/>
      <c r="F4384" s="26"/>
      <c r="G4384" s="28"/>
      <c r="H4384" s="31"/>
    </row>
    <row r="4385" spans="2:8">
      <c r="B4385" s="27"/>
      <c r="C4385" s="27"/>
      <c r="D4385" s="27"/>
      <c r="E4385" s="27"/>
      <c r="F4385" s="26"/>
      <c r="G4385" s="28"/>
      <c r="H4385" s="31"/>
    </row>
    <row r="4386" spans="2:8">
      <c r="B4386" s="27"/>
      <c r="C4386" s="27"/>
      <c r="D4386" s="27"/>
      <c r="E4386" s="27"/>
      <c r="F4386" s="26"/>
      <c r="G4386" s="28"/>
      <c r="H4386" s="31"/>
    </row>
    <row r="4387" spans="2:8">
      <c r="B4387" s="27"/>
      <c r="C4387" s="27"/>
      <c r="D4387" s="27"/>
      <c r="E4387" s="27"/>
      <c r="F4387" s="26"/>
      <c r="G4387" s="28"/>
      <c r="H4387" s="31"/>
    </row>
    <row r="4388" spans="2:8">
      <c r="B4388" s="27"/>
      <c r="C4388" s="27"/>
      <c r="D4388" s="27"/>
      <c r="E4388" s="27"/>
      <c r="F4388" s="26"/>
      <c r="G4388" s="28"/>
      <c r="H4388" s="31"/>
    </row>
    <row r="4389" spans="2:8">
      <c r="B4389" s="27"/>
      <c r="C4389" s="27"/>
      <c r="D4389" s="27"/>
      <c r="E4389" s="27"/>
      <c r="F4389" s="26"/>
      <c r="G4389" s="28"/>
      <c r="H4389" s="31"/>
    </row>
    <row r="4390" spans="2:8">
      <c r="B4390" s="27"/>
      <c r="C4390" s="27"/>
      <c r="D4390" s="27"/>
      <c r="E4390" s="27"/>
      <c r="F4390" s="26"/>
      <c r="G4390" s="28"/>
      <c r="H4390" s="31"/>
    </row>
    <row r="4391" spans="2:8">
      <c r="B4391" s="27"/>
      <c r="C4391" s="27"/>
      <c r="D4391" s="27"/>
      <c r="E4391" s="27"/>
      <c r="F4391" s="26"/>
      <c r="G4391" s="28"/>
      <c r="H4391" s="31"/>
    </row>
    <row r="4392" spans="2:8">
      <c r="B4392" s="27"/>
      <c r="C4392" s="27"/>
      <c r="D4392" s="27"/>
      <c r="E4392" s="27"/>
      <c r="F4392" s="26"/>
      <c r="G4392" s="28"/>
      <c r="H4392" s="31"/>
    </row>
    <row r="4393" spans="2:8">
      <c r="B4393" s="27"/>
      <c r="C4393" s="27"/>
      <c r="D4393" s="27"/>
      <c r="E4393" s="27"/>
      <c r="F4393" s="26"/>
      <c r="G4393" s="28"/>
      <c r="H4393" s="31"/>
    </row>
    <row r="4394" spans="2:8">
      <c r="B4394" s="27"/>
      <c r="C4394" s="27"/>
      <c r="D4394" s="27"/>
      <c r="E4394" s="27"/>
      <c r="F4394" s="26"/>
      <c r="G4394" s="28"/>
      <c r="H4394" s="31"/>
    </row>
    <row r="4395" spans="2:8">
      <c r="B4395" s="27"/>
      <c r="C4395" s="27"/>
      <c r="D4395" s="27"/>
      <c r="E4395" s="27"/>
      <c r="F4395" s="26"/>
      <c r="G4395" s="28"/>
      <c r="H4395" s="31"/>
    </row>
    <row r="4396" spans="2:8">
      <c r="B4396" s="27"/>
      <c r="C4396" s="27"/>
      <c r="D4396" s="27"/>
      <c r="E4396" s="27"/>
      <c r="F4396" s="26"/>
      <c r="G4396" s="28"/>
      <c r="H4396" s="31"/>
    </row>
    <row r="4397" spans="2:8">
      <c r="B4397" s="27"/>
      <c r="C4397" s="27"/>
      <c r="D4397" s="27"/>
      <c r="E4397" s="27"/>
      <c r="F4397" s="26"/>
      <c r="G4397" s="28"/>
      <c r="H4397" s="31"/>
    </row>
    <row r="4398" spans="2:8">
      <c r="B4398" s="27"/>
      <c r="C4398" s="27"/>
      <c r="D4398" s="27"/>
      <c r="E4398" s="27"/>
      <c r="F4398" s="26"/>
      <c r="G4398" s="28"/>
      <c r="H4398" s="31"/>
    </row>
    <row r="4399" spans="2:8">
      <c r="B4399" s="27"/>
      <c r="C4399" s="27"/>
      <c r="D4399" s="27"/>
      <c r="E4399" s="27"/>
      <c r="F4399" s="26"/>
      <c r="G4399" s="28"/>
      <c r="H4399" s="31"/>
    </row>
    <row r="4400" spans="2:8">
      <c r="B4400" s="27"/>
      <c r="C4400" s="27"/>
      <c r="D4400" s="27"/>
      <c r="E4400" s="27"/>
      <c r="F4400" s="26"/>
      <c r="G4400" s="28"/>
      <c r="H4400" s="31"/>
    </row>
    <row r="4401" spans="2:8">
      <c r="B4401" s="27"/>
      <c r="C4401" s="27"/>
      <c r="D4401" s="27"/>
      <c r="E4401" s="27"/>
      <c r="F4401" s="26"/>
      <c r="G4401" s="28"/>
      <c r="H4401" s="31"/>
    </row>
    <row r="4402" spans="2:8">
      <c r="B4402" s="27"/>
      <c r="C4402" s="27"/>
      <c r="D4402" s="27"/>
      <c r="E4402" s="27"/>
      <c r="F4402" s="26"/>
      <c r="G4402" s="28"/>
      <c r="H4402" s="31"/>
    </row>
    <row r="4403" spans="2:8">
      <c r="B4403" s="27"/>
      <c r="C4403" s="27"/>
      <c r="D4403" s="27"/>
      <c r="E4403" s="27"/>
      <c r="F4403" s="26"/>
      <c r="G4403" s="28"/>
      <c r="H4403" s="31"/>
    </row>
    <row r="4404" spans="2:8">
      <c r="B4404" s="27"/>
      <c r="C4404" s="27"/>
      <c r="D4404" s="27"/>
      <c r="E4404" s="27"/>
      <c r="F4404" s="26"/>
      <c r="G4404" s="28"/>
      <c r="H4404" s="31"/>
    </row>
    <row r="4405" spans="2:8">
      <c r="B4405" s="27"/>
      <c r="C4405" s="27"/>
      <c r="D4405" s="27"/>
      <c r="E4405" s="27"/>
      <c r="F4405" s="26"/>
      <c r="G4405" s="28"/>
      <c r="H4405" s="31"/>
    </row>
    <row r="4406" spans="2:8">
      <c r="B4406" s="27"/>
      <c r="C4406" s="27"/>
      <c r="D4406" s="27"/>
      <c r="E4406" s="27"/>
      <c r="F4406" s="26"/>
      <c r="G4406" s="28"/>
      <c r="H4406" s="31"/>
    </row>
    <row r="4407" spans="2:8">
      <c r="B4407" s="27"/>
      <c r="C4407" s="27"/>
      <c r="D4407" s="27"/>
      <c r="E4407" s="27"/>
      <c r="F4407" s="26"/>
      <c r="G4407" s="28"/>
      <c r="H4407" s="31"/>
    </row>
    <row r="4408" spans="2:8">
      <c r="B4408" s="27"/>
      <c r="C4408" s="27"/>
      <c r="D4408" s="27"/>
      <c r="E4408" s="27"/>
      <c r="F4408" s="26"/>
      <c r="G4408" s="28"/>
      <c r="H4408" s="31"/>
    </row>
    <row r="4409" spans="2:8">
      <c r="B4409" s="27"/>
      <c r="C4409" s="27"/>
      <c r="D4409" s="27"/>
      <c r="E4409" s="27"/>
      <c r="F4409" s="26"/>
      <c r="G4409" s="28"/>
      <c r="H4409" s="31"/>
    </row>
    <row r="4410" spans="2:8">
      <c r="B4410" s="27"/>
      <c r="C4410" s="27"/>
      <c r="D4410" s="27"/>
      <c r="E4410" s="27"/>
      <c r="F4410" s="26"/>
      <c r="G4410" s="28"/>
      <c r="H4410" s="31"/>
    </row>
    <row r="4411" spans="2:8">
      <c r="B4411" s="27"/>
      <c r="C4411" s="27"/>
      <c r="D4411" s="27"/>
      <c r="E4411" s="27"/>
      <c r="F4411" s="26"/>
      <c r="G4411" s="28"/>
      <c r="H4411" s="31"/>
    </row>
    <row r="4412" spans="2:8">
      <c r="B4412" s="27"/>
      <c r="C4412" s="27"/>
      <c r="D4412" s="27"/>
      <c r="E4412" s="27"/>
      <c r="F4412" s="26"/>
      <c r="G4412" s="28"/>
      <c r="H4412" s="31"/>
    </row>
    <row r="4413" spans="2:8">
      <c r="B4413" s="27"/>
      <c r="C4413" s="27"/>
      <c r="D4413" s="27"/>
      <c r="E4413" s="27"/>
      <c r="F4413" s="26"/>
      <c r="G4413" s="28"/>
      <c r="H4413" s="31"/>
    </row>
    <row r="4414" spans="2:8">
      <c r="B4414" s="27"/>
      <c r="C4414" s="27"/>
      <c r="D4414" s="27"/>
      <c r="E4414" s="27"/>
      <c r="F4414" s="26"/>
      <c r="G4414" s="28"/>
      <c r="H4414" s="31"/>
    </row>
    <row r="4415" spans="2:8">
      <c r="B4415" s="27"/>
      <c r="C4415" s="27"/>
      <c r="D4415" s="27"/>
      <c r="E4415" s="27"/>
      <c r="F4415" s="26"/>
      <c r="G4415" s="28"/>
      <c r="H4415" s="31"/>
    </row>
    <row r="4416" spans="2:8">
      <c r="B4416" s="27"/>
      <c r="C4416" s="27"/>
      <c r="D4416" s="27"/>
      <c r="E4416" s="27"/>
      <c r="F4416" s="26"/>
      <c r="G4416" s="28"/>
      <c r="H4416" s="31"/>
    </row>
    <row r="4417" spans="2:8">
      <c r="B4417" s="27"/>
      <c r="C4417" s="27"/>
      <c r="D4417" s="27"/>
      <c r="E4417" s="27"/>
      <c r="F4417" s="26"/>
      <c r="G4417" s="28"/>
      <c r="H4417" s="31"/>
    </row>
    <row r="4418" spans="2:8">
      <c r="B4418" s="27"/>
      <c r="C4418" s="27"/>
      <c r="D4418" s="27"/>
      <c r="E4418" s="27"/>
      <c r="F4418" s="26"/>
      <c r="G4418" s="28"/>
      <c r="H4418" s="31"/>
    </row>
    <row r="4419" spans="2:8">
      <c r="B4419" s="27"/>
      <c r="C4419" s="27"/>
      <c r="D4419" s="27"/>
      <c r="E4419" s="27"/>
      <c r="F4419" s="26"/>
      <c r="G4419" s="28"/>
      <c r="H4419" s="31"/>
    </row>
    <row r="4420" spans="2:8">
      <c r="B4420" s="27"/>
      <c r="C4420" s="27"/>
      <c r="D4420" s="27"/>
      <c r="E4420" s="27"/>
      <c r="F4420" s="26"/>
      <c r="G4420" s="28"/>
      <c r="H4420" s="31"/>
    </row>
    <row r="4421" spans="2:8">
      <c r="B4421" s="27"/>
      <c r="C4421" s="27"/>
      <c r="D4421" s="27"/>
      <c r="E4421" s="27"/>
      <c r="F4421" s="26"/>
      <c r="G4421" s="28"/>
      <c r="H4421" s="31"/>
    </row>
    <row r="4422" spans="2:8">
      <c r="B4422" s="27"/>
      <c r="C4422" s="27"/>
      <c r="D4422" s="27"/>
      <c r="E4422" s="27"/>
      <c r="F4422" s="26"/>
      <c r="G4422" s="28"/>
      <c r="H4422" s="31"/>
    </row>
    <row r="4423" spans="2:8">
      <c r="B4423" s="27"/>
      <c r="C4423" s="27"/>
      <c r="D4423" s="27"/>
      <c r="E4423" s="27"/>
      <c r="F4423" s="26"/>
      <c r="G4423" s="28"/>
      <c r="H4423" s="31"/>
    </row>
    <row r="4424" spans="2:8">
      <c r="B4424" s="27"/>
      <c r="C4424" s="27"/>
      <c r="D4424" s="27"/>
      <c r="E4424" s="27"/>
      <c r="F4424" s="26"/>
      <c r="G4424" s="28"/>
      <c r="H4424" s="31"/>
    </row>
    <row r="4425" spans="2:8">
      <c r="B4425" s="27"/>
      <c r="C4425" s="27"/>
      <c r="D4425" s="27"/>
      <c r="E4425" s="27"/>
      <c r="F4425" s="26"/>
      <c r="G4425" s="28"/>
      <c r="H4425" s="31"/>
    </row>
    <row r="4426" spans="2:8">
      <c r="B4426" s="27"/>
      <c r="C4426" s="27"/>
      <c r="D4426" s="27"/>
      <c r="E4426" s="27"/>
      <c r="F4426" s="26"/>
      <c r="G4426" s="28"/>
      <c r="H4426" s="31"/>
    </row>
    <row r="4427" spans="2:8">
      <c r="B4427" s="27"/>
      <c r="C4427" s="27"/>
      <c r="D4427" s="27"/>
      <c r="E4427" s="27"/>
      <c r="F4427" s="26"/>
      <c r="G4427" s="28"/>
      <c r="H4427" s="31"/>
    </row>
    <row r="4428" spans="2:8">
      <c r="B4428" s="27"/>
      <c r="C4428" s="27"/>
      <c r="D4428" s="27"/>
      <c r="E4428" s="27"/>
      <c r="F4428" s="26"/>
      <c r="G4428" s="28"/>
      <c r="H4428" s="31"/>
    </row>
    <row r="4429" spans="2:8">
      <c r="B4429" s="27"/>
      <c r="C4429" s="27"/>
      <c r="D4429" s="27"/>
      <c r="E4429" s="27"/>
      <c r="F4429" s="26"/>
      <c r="G4429" s="28"/>
      <c r="H4429" s="31"/>
    </row>
    <row r="4430" spans="2:8">
      <c r="B4430" s="27"/>
      <c r="C4430" s="27"/>
      <c r="D4430" s="27"/>
      <c r="E4430" s="27"/>
      <c r="F4430" s="26"/>
      <c r="G4430" s="28"/>
      <c r="H4430" s="31"/>
    </row>
    <row r="4431" spans="2:8">
      <c r="B4431" s="27"/>
      <c r="C4431" s="27"/>
      <c r="D4431" s="27"/>
      <c r="E4431" s="27"/>
      <c r="F4431" s="26"/>
      <c r="G4431" s="28"/>
      <c r="H4431" s="31"/>
    </row>
    <row r="4432" spans="2:8">
      <c r="B4432" s="27"/>
      <c r="C4432" s="27"/>
      <c r="D4432" s="27"/>
      <c r="E4432" s="27"/>
      <c r="F4432" s="26"/>
      <c r="G4432" s="28"/>
      <c r="H4432" s="31"/>
    </row>
    <row r="4433" spans="2:8">
      <c r="B4433" s="27"/>
      <c r="C4433" s="27"/>
      <c r="D4433" s="27"/>
      <c r="E4433" s="27"/>
      <c r="F4433" s="26"/>
      <c r="G4433" s="28"/>
      <c r="H4433" s="31"/>
    </row>
    <row r="4434" spans="2:8">
      <c r="B4434" s="27"/>
      <c r="C4434" s="27"/>
      <c r="D4434" s="27"/>
      <c r="E4434" s="27"/>
      <c r="F4434" s="26"/>
      <c r="G4434" s="28"/>
      <c r="H4434" s="31"/>
    </row>
    <row r="4435" spans="2:8">
      <c r="B4435" s="27"/>
      <c r="C4435" s="27"/>
      <c r="D4435" s="27"/>
      <c r="E4435" s="27"/>
      <c r="F4435" s="26"/>
      <c r="G4435" s="28"/>
      <c r="H4435" s="31"/>
    </row>
    <row r="4436" spans="2:8">
      <c r="B4436" s="27"/>
      <c r="C4436" s="27"/>
      <c r="D4436" s="27"/>
      <c r="E4436" s="27"/>
      <c r="F4436" s="26"/>
      <c r="G4436" s="28"/>
      <c r="H4436" s="31"/>
    </row>
    <row r="4437" spans="2:8">
      <c r="B4437" s="27"/>
      <c r="C4437" s="27"/>
      <c r="D4437" s="27"/>
      <c r="E4437" s="27"/>
      <c r="F4437" s="26"/>
      <c r="G4437" s="28"/>
      <c r="H4437" s="31"/>
    </row>
    <row r="4438" spans="2:8">
      <c r="B4438" s="27"/>
      <c r="C4438" s="27"/>
      <c r="D4438" s="27"/>
      <c r="E4438" s="27"/>
      <c r="F4438" s="26"/>
      <c r="G4438" s="28"/>
      <c r="H4438" s="31"/>
    </row>
    <row r="4439" spans="2:8">
      <c r="B4439" s="27"/>
      <c r="C4439" s="27"/>
      <c r="D4439" s="27"/>
      <c r="E4439" s="27"/>
      <c r="F4439" s="26"/>
      <c r="G4439" s="28"/>
      <c r="H4439" s="31"/>
    </row>
    <row r="4440" spans="2:8">
      <c r="B4440" s="27"/>
      <c r="C4440" s="27"/>
      <c r="D4440" s="27"/>
      <c r="E4440" s="27"/>
      <c r="F4440" s="26"/>
      <c r="G4440" s="28"/>
      <c r="H4440" s="31"/>
    </row>
    <row r="4441" spans="2:8">
      <c r="B4441" s="27"/>
      <c r="C4441" s="27"/>
      <c r="D4441" s="27"/>
      <c r="E4441" s="27"/>
      <c r="F4441" s="26"/>
      <c r="G4441" s="28"/>
      <c r="H4441" s="31"/>
    </row>
    <row r="4442" spans="2:8">
      <c r="B4442" s="27"/>
      <c r="C4442" s="27"/>
      <c r="D4442" s="27"/>
      <c r="E4442" s="27"/>
      <c r="F4442" s="26"/>
      <c r="G4442" s="28"/>
      <c r="H4442" s="31"/>
    </row>
    <row r="4443" spans="2:8">
      <c r="B4443" s="27"/>
      <c r="C4443" s="27"/>
      <c r="D4443" s="27"/>
      <c r="E4443" s="27"/>
      <c r="F4443" s="26"/>
      <c r="G4443" s="28"/>
      <c r="H4443" s="31"/>
    </row>
    <row r="4444" spans="2:8">
      <c r="B4444" s="27"/>
      <c r="C4444" s="27"/>
      <c r="D4444" s="27"/>
      <c r="E4444" s="27"/>
      <c r="F4444" s="26"/>
      <c r="G4444" s="28"/>
      <c r="H4444" s="31"/>
    </row>
    <row r="4445" spans="2:8">
      <c r="B4445" s="27"/>
      <c r="C4445" s="27"/>
      <c r="D4445" s="27"/>
      <c r="E4445" s="27"/>
      <c r="F4445" s="26"/>
      <c r="G4445" s="28"/>
      <c r="H4445" s="31"/>
    </row>
    <row r="4446" spans="2:8">
      <c r="B4446" s="27"/>
      <c r="C4446" s="27"/>
      <c r="D4446" s="27"/>
      <c r="E4446" s="27"/>
      <c r="F4446" s="26"/>
      <c r="G4446" s="28"/>
      <c r="H4446" s="31"/>
    </row>
    <row r="4447" spans="2:8">
      <c r="B4447" s="27"/>
      <c r="C4447" s="27"/>
      <c r="D4447" s="27"/>
      <c r="E4447" s="27"/>
      <c r="F4447" s="26"/>
      <c r="G4447" s="28"/>
      <c r="H4447" s="31"/>
    </row>
    <row r="4448" spans="2:8">
      <c r="B4448" s="27"/>
      <c r="C4448" s="27"/>
      <c r="D4448" s="27"/>
      <c r="E4448" s="27"/>
      <c r="F4448" s="26"/>
      <c r="G4448" s="28"/>
      <c r="H4448" s="31"/>
    </row>
    <row r="4449" spans="2:8">
      <c r="B4449" s="27"/>
      <c r="C4449" s="27"/>
      <c r="D4449" s="27"/>
      <c r="E4449" s="27"/>
      <c r="F4449" s="26"/>
      <c r="G4449" s="28"/>
      <c r="H4449" s="31"/>
    </row>
    <row r="4450" spans="2:8">
      <c r="B4450" s="27"/>
      <c r="C4450" s="27"/>
      <c r="D4450" s="27"/>
      <c r="E4450" s="27"/>
      <c r="F4450" s="26"/>
      <c r="G4450" s="28"/>
      <c r="H4450" s="31"/>
    </row>
    <row r="4451" spans="2:8">
      <c r="B4451" s="27"/>
      <c r="C4451" s="27"/>
      <c r="D4451" s="27"/>
      <c r="E4451" s="27"/>
      <c r="F4451" s="26"/>
      <c r="G4451" s="28"/>
      <c r="H4451" s="31"/>
    </row>
    <row r="4452" spans="2:8">
      <c r="B4452" s="27"/>
      <c r="C4452" s="27"/>
      <c r="D4452" s="27"/>
      <c r="E4452" s="27"/>
      <c r="F4452" s="26"/>
      <c r="G4452" s="28"/>
      <c r="H4452" s="31"/>
    </row>
    <row r="4453" spans="2:8">
      <c r="B4453" s="27"/>
      <c r="C4453" s="27"/>
      <c r="D4453" s="27"/>
      <c r="E4453" s="27"/>
      <c r="F4453" s="26"/>
      <c r="G4453" s="28"/>
      <c r="H4453" s="31"/>
    </row>
    <row r="4454" spans="2:8">
      <c r="B4454" s="27"/>
      <c r="C4454" s="27"/>
      <c r="D4454" s="27"/>
      <c r="E4454" s="27"/>
      <c r="F4454" s="26"/>
      <c r="G4454" s="28"/>
      <c r="H4454" s="31"/>
    </row>
    <row r="4455" spans="2:8">
      <c r="B4455" s="27"/>
      <c r="C4455" s="27"/>
      <c r="D4455" s="27"/>
      <c r="E4455" s="27"/>
      <c r="F4455" s="26"/>
      <c r="G4455" s="28"/>
      <c r="H4455" s="31"/>
    </row>
    <row r="4456" spans="2:8">
      <c r="B4456" s="27"/>
      <c r="C4456" s="27"/>
      <c r="D4456" s="27"/>
      <c r="E4456" s="27"/>
      <c r="F4456" s="26"/>
      <c r="G4456" s="28"/>
      <c r="H4456" s="31"/>
    </row>
    <row r="4457" spans="2:8">
      <c r="B4457" s="27"/>
      <c r="C4457" s="27"/>
      <c r="D4457" s="27"/>
      <c r="E4457" s="27"/>
      <c r="F4457" s="26"/>
      <c r="G4457" s="28"/>
      <c r="H4457" s="31"/>
    </row>
    <row r="4458" spans="2:8">
      <c r="B4458" s="27"/>
      <c r="C4458" s="27"/>
      <c r="D4458" s="27"/>
      <c r="E4458" s="27"/>
      <c r="F4458" s="26"/>
      <c r="G4458" s="28"/>
      <c r="H4458" s="31"/>
    </row>
    <row r="4459" spans="2:8">
      <c r="B4459" s="27"/>
      <c r="C4459" s="27"/>
      <c r="D4459" s="27"/>
      <c r="E4459" s="27"/>
      <c r="F4459" s="26"/>
      <c r="G4459" s="28"/>
      <c r="H4459" s="31"/>
    </row>
    <row r="4460" spans="2:8">
      <c r="B4460" s="27"/>
      <c r="C4460" s="27"/>
      <c r="D4460" s="27"/>
      <c r="E4460" s="27"/>
      <c r="F4460" s="26"/>
      <c r="G4460" s="28"/>
      <c r="H4460" s="31"/>
    </row>
    <row r="4461" spans="2:8">
      <c r="B4461" s="27"/>
      <c r="C4461" s="27"/>
      <c r="D4461" s="27"/>
      <c r="E4461" s="27"/>
      <c r="F4461" s="26"/>
      <c r="G4461" s="28"/>
      <c r="H4461" s="31"/>
    </row>
    <row r="4462" spans="2:8">
      <c r="B4462" s="27"/>
      <c r="C4462" s="27"/>
      <c r="D4462" s="27"/>
      <c r="E4462" s="27"/>
      <c r="F4462" s="26"/>
      <c r="G4462" s="28"/>
      <c r="H4462" s="31"/>
    </row>
    <row r="4463" spans="2:8">
      <c r="B4463" s="27"/>
      <c r="C4463" s="27"/>
      <c r="D4463" s="27"/>
      <c r="E4463" s="27"/>
      <c r="F4463" s="26"/>
      <c r="G4463" s="28"/>
      <c r="H4463" s="31"/>
    </row>
    <row r="4464" spans="2:8">
      <c r="B4464" s="27"/>
      <c r="C4464" s="27"/>
      <c r="D4464" s="27"/>
      <c r="E4464" s="27"/>
      <c r="F4464" s="26"/>
      <c r="G4464" s="28"/>
      <c r="H4464" s="31"/>
    </row>
    <row r="4465" spans="2:8">
      <c r="B4465" s="27"/>
      <c r="C4465" s="27"/>
      <c r="D4465" s="27"/>
      <c r="E4465" s="27"/>
      <c r="F4465" s="26"/>
      <c r="G4465" s="28"/>
      <c r="H4465" s="31"/>
    </row>
    <row r="4466" spans="2:8">
      <c r="B4466" s="27"/>
      <c r="C4466" s="27"/>
      <c r="D4466" s="27"/>
      <c r="E4466" s="27"/>
      <c r="F4466" s="26"/>
      <c r="G4466" s="28"/>
      <c r="H4466" s="31"/>
    </row>
    <row r="4467" spans="2:8">
      <c r="B4467" s="27"/>
      <c r="C4467" s="27"/>
      <c r="D4467" s="27"/>
      <c r="E4467" s="27"/>
      <c r="F4467" s="26"/>
      <c r="G4467" s="28"/>
      <c r="H4467" s="31"/>
    </row>
    <row r="4468" spans="2:8">
      <c r="B4468" s="27"/>
      <c r="C4468" s="27"/>
      <c r="D4468" s="27"/>
      <c r="E4468" s="27"/>
      <c r="F4468" s="26"/>
      <c r="G4468" s="28"/>
      <c r="H4468" s="31"/>
    </row>
    <row r="4469" spans="2:8">
      <c r="B4469" s="27"/>
      <c r="C4469" s="27"/>
      <c r="D4469" s="27"/>
      <c r="E4469" s="27"/>
      <c r="F4469" s="26"/>
      <c r="G4469" s="28"/>
      <c r="H4469" s="31"/>
    </row>
    <row r="4470" spans="2:8">
      <c r="B4470" s="27"/>
      <c r="C4470" s="27"/>
      <c r="D4470" s="27"/>
      <c r="E4470" s="27"/>
      <c r="F4470" s="26"/>
      <c r="G4470" s="28"/>
      <c r="H4470" s="31"/>
    </row>
    <row r="4471" spans="2:8">
      <c r="B4471" s="27"/>
      <c r="C4471" s="27"/>
      <c r="D4471" s="27"/>
      <c r="E4471" s="27"/>
      <c r="F4471" s="26"/>
      <c r="G4471" s="28"/>
      <c r="H4471" s="31"/>
    </row>
    <row r="4472" spans="2:8">
      <c r="B4472" s="27"/>
      <c r="C4472" s="27"/>
      <c r="D4472" s="27"/>
      <c r="E4472" s="27"/>
      <c r="F4472" s="26"/>
      <c r="G4472" s="28"/>
      <c r="H4472" s="31"/>
    </row>
    <row r="4473" spans="2:8">
      <c r="B4473" s="27"/>
      <c r="C4473" s="27"/>
      <c r="D4473" s="27"/>
      <c r="E4473" s="27"/>
      <c r="F4473" s="26"/>
      <c r="G4473" s="28"/>
      <c r="H4473" s="31"/>
    </row>
    <row r="4474" spans="2:8">
      <c r="B4474" s="27"/>
      <c r="C4474" s="27"/>
      <c r="D4474" s="27"/>
      <c r="E4474" s="27"/>
      <c r="F4474" s="26"/>
      <c r="G4474" s="28"/>
      <c r="H4474" s="31"/>
    </row>
    <row r="4475" spans="2:8">
      <c r="B4475" s="27"/>
      <c r="C4475" s="27"/>
      <c r="D4475" s="27"/>
      <c r="E4475" s="27"/>
      <c r="F4475" s="26"/>
      <c r="G4475" s="28"/>
      <c r="H4475" s="31"/>
    </row>
    <row r="4476" spans="2:8">
      <c r="B4476" s="27"/>
      <c r="C4476" s="27"/>
      <c r="D4476" s="27"/>
      <c r="E4476" s="27"/>
      <c r="F4476" s="26"/>
      <c r="G4476" s="28"/>
      <c r="H4476" s="31"/>
    </row>
    <row r="4477" spans="2:8">
      <c r="B4477" s="27"/>
      <c r="C4477" s="27"/>
      <c r="D4477" s="27"/>
      <c r="E4477" s="27"/>
      <c r="F4477" s="26"/>
      <c r="G4477" s="28"/>
      <c r="H4477" s="31"/>
    </row>
    <row r="4478" spans="2:8">
      <c r="B4478" s="27"/>
      <c r="C4478" s="27"/>
      <c r="D4478" s="27"/>
      <c r="E4478" s="27"/>
      <c r="F4478" s="26"/>
      <c r="G4478" s="28"/>
      <c r="H4478" s="31"/>
    </row>
    <row r="4479" spans="2:8">
      <c r="B4479" s="27"/>
      <c r="C4479" s="27"/>
      <c r="D4479" s="27"/>
      <c r="E4479" s="27"/>
      <c r="F4479" s="26"/>
      <c r="G4479" s="28"/>
      <c r="H4479" s="31"/>
    </row>
    <row r="4480" spans="2:8">
      <c r="B4480" s="27"/>
      <c r="C4480" s="27"/>
      <c r="D4480" s="27"/>
      <c r="E4480" s="27"/>
      <c r="F4480" s="26"/>
      <c r="G4480" s="28"/>
      <c r="H4480" s="31"/>
    </row>
    <row r="4481" spans="2:8">
      <c r="B4481" s="27"/>
      <c r="C4481" s="27"/>
      <c r="D4481" s="27"/>
      <c r="E4481" s="27"/>
      <c r="F4481" s="26"/>
      <c r="G4481" s="28"/>
      <c r="H4481" s="31"/>
    </row>
    <row r="4482" spans="2:8">
      <c r="B4482" s="27"/>
      <c r="C4482" s="27"/>
      <c r="D4482" s="27"/>
      <c r="E4482" s="27"/>
      <c r="F4482" s="26"/>
      <c r="G4482" s="28"/>
      <c r="H4482" s="31"/>
    </row>
    <row r="4483" spans="2:8">
      <c r="B4483" s="27"/>
      <c r="C4483" s="27"/>
      <c r="D4483" s="27"/>
      <c r="E4483" s="27"/>
      <c r="F4483" s="26"/>
      <c r="G4483" s="28"/>
      <c r="H4483" s="31"/>
    </row>
    <row r="4484" spans="2:8">
      <c r="B4484" s="27"/>
      <c r="C4484" s="27"/>
      <c r="D4484" s="27"/>
      <c r="E4484" s="27"/>
      <c r="F4484" s="26"/>
      <c r="G4484" s="28"/>
      <c r="H4484" s="31"/>
    </row>
    <row r="4485" spans="2:8">
      <c r="B4485" s="27"/>
      <c r="C4485" s="27"/>
      <c r="D4485" s="27"/>
      <c r="E4485" s="27"/>
      <c r="F4485" s="26"/>
      <c r="G4485" s="28"/>
      <c r="H4485" s="31"/>
    </row>
    <row r="4486" spans="2:8">
      <c r="B4486" s="27"/>
      <c r="C4486" s="27"/>
      <c r="D4486" s="27"/>
      <c r="E4486" s="27"/>
      <c r="F4486" s="26"/>
      <c r="G4486" s="28"/>
      <c r="H4486" s="31"/>
    </row>
    <row r="4487" spans="2:8">
      <c r="B4487" s="27"/>
      <c r="C4487" s="27"/>
      <c r="D4487" s="27"/>
      <c r="E4487" s="27"/>
      <c r="F4487" s="26"/>
      <c r="G4487" s="28"/>
      <c r="H4487" s="31"/>
    </row>
    <row r="4488" spans="2:8">
      <c r="B4488" s="27"/>
      <c r="C4488" s="27"/>
      <c r="D4488" s="27"/>
      <c r="E4488" s="27"/>
      <c r="F4488" s="26"/>
      <c r="G4488" s="28"/>
      <c r="H4488" s="31"/>
    </row>
    <row r="4489" spans="2:8">
      <c r="B4489" s="27"/>
      <c r="C4489" s="27"/>
      <c r="D4489" s="27"/>
      <c r="E4489" s="27"/>
      <c r="F4489" s="26"/>
      <c r="G4489" s="28"/>
      <c r="H4489" s="31"/>
    </row>
    <row r="4490" spans="2:8">
      <c r="B4490" s="27"/>
      <c r="C4490" s="27"/>
      <c r="D4490" s="27"/>
      <c r="E4490" s="27"/>
      <c r="F4490" s="26"/>
      <c r="G4490" s="28"/>
      <c r="H4490" s="31"/>
    </row>
    <row r="4491" spans="2:8">
      <c r="B4491" s="27"/>
      <c r="C4491" s="27"/>
      <c r="D4491" s="27"/>
      <c r="E4491" s="27"/>
      <c r="F4491" s="26"/>
      <c r="G4491" s="28"/>
      <c r="H4491" s="31"/>
    </row>
    <row r="4492" spans="2:8">
      <c r="B4492" s="27"/>
      <c r="C4492" s="27"/>
      <c r="D4492" s="27"/>
      <c r="E4492" s="27"/>
      <c r="F4492" s="26"/>
      <c r="G4492" s="28"/>
      <c r="H4492" s="31"/>
    </row>
    <row r="4493" spans="2:8">
      <c r="B4493" s="27"/>
      <c r="C4493" s="27"/>
      <c r="D4493" s="27"/>
      <c r="E4493" s="27"/>
      <c r="F4493" s="26"/>
      <c r="G4493" s="28"/>
      <c r="H4493" s="31"/>
    </row>
    <row r="4494" spans="2:8">
      <c r="B4494" s="27"/>
      <c r="C4494" s="27"/>
      <c r="D4494" s="27"/>
      <c r="E4494" s="27"/>
      <c r="F4494" s="26"/>
      <c r="G4494" s="28"/>
      <c r="H4494" s="31"/>
    </row>
    <row r="4495" spans="2:8">
      <c r="B4495" s="27"/>
      <c r="C4495" s="27"/>
      <c r="D4495" s="27"/>
      <c r="E4495" s="27"/>
      <c r="F4495" s="26"/>
      <c r="G4495" s="28"/>
      <c r="H4495" s="31"/>
    </row>
    <row r="4496" spans="2:8">
      <c r="B4496" s="27"/>
      <c r="C4496" s="27"/>
      <c r="D4496" s="27"/>
      <c r="E4496" s="27"/>
      <c r="F4496" s="26"/>
      <c r="G4496" s="28"/>
      <c r="H4496" s="31"/>
    </row>
    <row r="4497" spans="2:8">
      <c r="B4497" s="27"/>
      <c r="C4497" s="27"/>
      <c r="D4497" s="27"/>
      <c r="E4497" s="27"/>
      <c r="F4497" s="26"/>
      <c r="G4497" s="28"/>
      <c r="H4497" s="31"/>
    </row>
    <row r="4498" spans="2:8">
      <c r="B4498" s="27"/>
      <c r="C4498" s="27"/>
      <c r="D4498" s="27"/>
      <c r="E4498" s="27"/>
      <c r="F4498" s="26"/>
      <c r="G4498" s="28"/>
      <c r="H4498" s="31"/>
    </row>
    <row r="4499" spans="2:8">
      <c r="B4499" s="27"/>
      <c r="C4499" s="27"/>
      <c r="D4499" s="27"/>
      <c r="E4499" s="27"/>
      <c r="F4499" s="26"/>
      <c r="G4499" s="28"/>
      <c r="H4499" s="31"/>
    </row>
    <row r="4500" spans="2:8">
      <c r="B4500" s="27"/>
      <c r="C4500" s="27"/>
      <c r="D4500" s="27"/>
      <c r="E4500" s="27"/>
      <c r="F4500" s="26"/>
      <c r="G4500" s="28"/>
      <c r="H4500" s="31"/>
    </row>
    <row r="4501" spans="2:8">
      <c r="B4501" s="27"/>
      <c r="C4501" s="27"/>
      <c r="D4501" s="27"/>
      <c r="E4501" s="27"/>
      <c r="F4501" s="26"/>
      <c r="G4501" s="28"/>
      <c r="H4501" s="31"/>
    </row>
    <row r="4502" spans="2:8">
      <c r="B4502" s="27"/>
      <c r="C4502" s="27"/>
      <c r="D4502" s="27"/>
      <c r="E4502" s="27"/>
      <c r="F4502" s="26"/>
      <c r="G4502" s="28"/>
      <c r="H4502" s="31"/>
    </row>
    <row r="4503" spans="2:8">
      <c r="B4503" s="27"/>
      <c r="C4503" s="27"/>
      <c r="D4503" s="27"/>
      <c r="E4503" s="27"/>
      <c r="F4503" s="26"/>
      <c r="G4503" s="28"/>
      <c r="H4503" s="31"/>
    </row>
    <row r="4504" spans="2:8">
      <c r="B4504" s="27"/>
      <c r="C4504" s="27"/>
      <c r="D4504" s="27"/>
      <c r="E4504" s="27"/>
      <c r="F4504" s="26"/>
      <c r="G4504" s="28"/>
      <c r="H4504" s="31"/>
    </row>
    <row r="4505" spans="2:8">
      <c r="B4505" s="27"/>
      <c r="C4505" s="27"/>
      <c r="D4505" s="27"/>
      <c r="E4505" s="27"/>
      <c r="F4505" s="26"/>
      <c r="G4505" s="28"/>
      <c r="H4505" s="31"/>
    </row>
    <row r="4506" spans="2:8">
      <c r="B4506" s="27"/>
      <c r="C4506" s="27"/>
      <c r="D4506" s="27"/>
      <c r="E4506" s="27"/>
      <c r="F4506" s="26"/>
      <c r="G4506" s="28"/>
      <c r="H4506" s="31"/>
    </row>
    <row r="4507" spans="2:8">
      <c r="B4507" s="27"/>
      <c r="C4507" s="27"/>
      <c r="D4507" s="27"/>
      <c r="E4507" s="27"/>
      <c r="F4507" s="26"/>
      <c r="G4507" s="28"/>
      <c r="H4507" s="31"/>
    </row>
    <row r="4508" spans="2:8">
      <c r="B4508" s="27"/>
      <c r="C4508" s="27"/>
      <c r="D4508" s="27"/>
      <c r="E4508" s="27"/>
      <c r="F4508" s="26"/>
      <c r="G4508" s="28"/>
      <c r="H4508" s="31"/>
    </row>
    <row r="4509" spans="2:8">
      <c r="B4509" s="27"/>
      <c r="C4509" s="27"/>
      <c r="D4509" s="27"/>
      <c r="E4509" s="27"/>
      <c r="F4509" s="26"/>
      <c r="G4509" s="28"/>
      <c r="H4509" s="31"/>
    </row>
    <row r="4510" spans="2:8">
      <c r="B4510" s="27"/>
      <c r="C4510" s="27"/>
      <c r="D4510" s="27"/>
      <c r="E4510" s="27"/>
      <c r="F4510" s="26"/>
      <c r="G4510" s="28"/>
      <c r="H4510" s="31"/>
    </row>
    <row r="4511" spans="2:8">
      <c r="B4511" s="27"/>
      <c r="C4511" s="27"/>
      <c r="D4511" s="27"/>
      <c r="E4511" s="27"/>
      <c r="F4511" s="26"/>
      <c r="G4511" s="28"/>
      <c r="H4511" s="31"/>
    </row>
    <row r="4512" spans="2:8">
      <c r="B4512" s="27"/>
      <c r="C4512" s="27"/>
      <c r="D4512" s="27"/>
      <c r="E4512" s="27"/>
      <c r="F4512" s="26"/>
      <c r="G4512" s="28"/>
      <c r="H4512" s="31"/>
    </row>
    <row r="4513" spans="2:8">
      <c r="B4513" s="27"/>
      <c r="C4513" s="27"/>
      <c r="D4513" s="27"/>
      <c r="E4513" s="27"/>
      <c r="F4513" s="26"/>
      <c r="G4513" s="28"/>
      <c r="H4513" s="31"/>
    </row>
    <row r="4514" spans="2:8">
      <c r="B4514" s="27"/>
      <c r="C4514" s="27"/>
      <c r="D4514" s="27"/>
      <c r="E4514" s="27"/>
      <c r="F4514" s="26"/>
      <c r="G4514" s="28"/>
      <c r="H4514" s="31"/>
    </row>
    <row r="4515" spans="2:8">
      <c r="B4515" s="27"/>
      <c r="C4515" s="27"/>
      <c r="D4515" s="27"/>
      <c r="E4515" s="27"/>
      <c r="F4515" s="26"/>
      <c r="G4515" s="28"/>
      <c r="H4515" s="31"/>
    </row>
    <row r="4516" spans="2:8">
      <c r="B4516" s="27"/>
      <c r="C4516" s="27"/>
      <c r="D4516" s="27"/>
      <c r="E4516" s="27"/>
      <c r="F4516" s="26"/>
      <c r="G4516" s="28"/>
      <c r="H4516" s="31"/>
    </row>
    <row r="4517" spans="2:8">
      <c r="B4517" s="27"/>
      <c r="C4517" s="27"/>
      <c r="D4517" s="27"/>
      <c r="E4517" s="27"/>
      <c r="F4517" s="26"/>
      <c r="G4517" s="28"/>
      <c r="H4517" s="31"/>
    </row>
    <row r="4518" spans="2:8">
      <c r="B4518" s="27"/>
      <c r="C4518" s="27"/>
      <c r="D4518" s="27"/>
      <c r="E4518" s="27"/>
      <c r="F4518" s="26"/>
      <c r="G4518" s="28"/>
      <c r="H4518" s="31"/>
    </row>
    <row r="4519" spans="2:8">
      <c r="B4519" s="27"/>
      <c r="C4519" s="27"/>
      <c r="D4519" s="27"/>
      <c r="E4519" s="27"/>
      <c r="F4519" s="26"/>
      <c r="G4519" s="28"/>
      <c r="H4519" s="31"/>
    </row>
    <row r="4520" spans="2:8">
      <c r="B4520" s="27"/>
      <c r="C4520" s="27"/>
      <c r="D4520" s="27"/>
      <c r="E4520" s="27"/>
      <c r="F4520" s="26"/>
      <c r="G4520" s="28"/>
      <c r="H4520" s="31"/>
    </row>
    <row r="4521" spans="2:8">
      <c r="B4521" s="27"/>
      <c r="C4521" s="27"/>
      <c r="D4521" s="27"/>
      <c r="E4521" s="27"/>
      <c r="F4521" s="26"/>
      <c r="G4521" s="28"/>
      <c r="H4521" s="31"/>
    </row>
    <row r="4522" spans="2:8">
      <c r="B4522" s="27"/>
      <c r="C4522" s="27"/>
      <c r="D4522" s="27"/>
      <c r="E4522" s="27"/>
      <c r="F4522" s="26"/>
      <c r="G4522" s="28"/>
      <c r="H4522" s="31"/>
    </row>
    <row r="4523" spans="2:8">
      <c r="B4523" s="27"/>
      <c r="C4523" s="27"/>
      <c r="D4523" s="27"/>
      <c r="E4523" s="27"/>
      <c r="F4523" s="26"/>
      <c r="G4523" s="28"/>
      <c r="H4523" s="31"/>
    </row>
    <row r="4524" spans="2:8">
      <c r="B4524" s="27"/>
      <c r="C4524" s="27"/>
      <c r="D4524" s="27"/>
      <c r="E4524" s="27"/>
      <c r="F4524" s="26"/>
      <c r="G4524" s="28"/>
      <c r="H4524" s="31"/>
    </row>
    <row r="4525" spans="2:8">
      <c r="B4525" s="27"/>
      <c r="C4525" s="27"/>
      <c r="D4525" s="27"/>
      <c r="E4525" s="27"/>
      <c r="F4525" s="26"/>
      <c r="G4525" s="28"/>
      <c r="H4525" s="31"/>
    </row>
    <row r="4526" spans="2:8">
      <c r="B4526" s="27"/>
      <c r="C4526" s="27"/>
      <c r="D4526" s="27"/>
      <c r="E4526" s="27"/>
      <c r="F4526" s="26"/>
      <c r="G4526" s="28"/>
      <c r="H4526" s="31"/>
    </row>
    <row r="4527" spans="2:8">
      <c r="B4527" s="27"/>
      <c r="C4527" s="27"/>
      <c r="D4527" s="27"/>
      <c r="E4527" s="27"/>
      <c r="F4527" s="26"/>
      <c r="G4527" s="28"/>
      <c r="H4527" s="31"/>
    </row>
    <row r="4528" spans="2:8">
      <c r="B4528" s="27"/>
      <c r="C4528" s="27"/>
      <c r="D4528" s="27"/>
      <c r="E4528" s="27"/>
      <c r="F4528" s="26"/>
      <c r="G4528" s="28"/>
      <c r="H4528" s="31"/>
    </row>
    <row r="4529" spans="2:8">
      <c r="B4529" s="27"/>
      <c r="C4529" s="27"/>
      <c r="D4529" s="27"/>
      <c r="E4529" s="27"/>
      <c r="F4529" s="26"/>
      <c r="G4529" s="28"/>
      <c r="H4529" s="31"/>
    </row>
    <row r="4530" spans="2:8">
      <c r="B4530" s="27"/>
      <c r="C4530" s="27"/>
      <c r="D4530" s="27"/>
      <c r="E4530" s="27"/>
      <c r="F4530" s="26"/>
      <c r="G4530" s="28"/>
      <c r="H4530" s="31"/>
    </row>
    <row r="4531" spans="2:8">
      <c r="B4531" s="27"/>
      <c r="C4531" s="27"/>
      <c r="D4531" s="27"/>
      <c r="E4531" s="27"/>
      <c r="F4531" s="26"/>
      <c r="G4531" s="28"/>
      <c r="H4531" s="31"/>
    </row>
    <row r="4532" spans="2:8">
      <c r="B4532" s="27"/>
      <c r="C4532" s="27"/>
      <c r="D4532" s="27"/>
      <c r="E4532" s="27"/>
      <c r="F4532" s="26"/>
      <c r="G4532" s="28"/>
      <c r="H4532" s="31"/>
    </row>
    <row r="4533" spans="2:8">
      <c r="B4533" s="27"/>
      <c r="C4533" s="27"/>
      <c r="D4533" s="27"/>
      <c r="E4533" s="27"/>
      <c r="F4533" s="26"/>
      <c r="G4533" s="28"/>
      <c r="H4533" s="31"/>
    </row>
    <row r="4534" spans="2:8">
      <c r="B4534" s="27"/>
      <c r="C4534" s="27"/>
      <c r="D4534" s="27"/>
      <c r="E4534" s="27"/>
      <c r="F4534" s="26"/>
      <c r="G4534" s="28"/>
      <c r="H4534" s="31"/>
    </row>
    <row r="4535" spans="2:8">
      <c r="B4535" s="27"/>
      <c r="C4535" s="27"/>
      <c r="D4535" s="27"/>
      <c r="E4535" s="27"/>
      <c r="F4535" s="26"/>
      <c r="G4535" s="28"/>
      <c r="H4535" s="31"/>
    </row>
    <row r="4536" spans="2:8">
      <c r="B4536" s="27"/>
      <c r="C4536" s="27"/>
      <c r="D4536" s="27"/>
      <c r="E4536" s="27"/>
      <c r="F4536" s="26"/>
      <c r="G4536" s="28"/>
      <c r="H4536" s="31"/>
    </row>
    <row r="4537" spans="2:8">
      <c r="B4537" s="27"/>
      <c r="C4537" s="27"/>
      <c r="D4537" s="27"/>
      <c r="E4537" s="27"/>
      <c r="F4537" s="26"/>
      <c r="G4537" s="28"/>
      <c r="H4537" s="31"/>
    </row>
    <row r="4538" spans="2:8">
      <c r="B4538" s="27"/>
      <c r="C4538" s="27"/>
      <c r="D4538" s="27"/>
      <c r="E4538" s="27"/>
      <c r="F4538" s="26"/>
      <c r="G4538" s="28"/>
      <c r="H4538" s="31"/>
    </row>
    <row r="4539" spans="2:8">
      <c r="B4539" s="27"/>
      <c r="C4539" s="27"/>
      <c r="D4539" s="27"/>
      <c r="E4539" s="27"/>
      <c r="F4539" s="26"/>
      <c r="G4539" s="28"/>
      <c r="H4539" s="31"/>
    </row>
    <row r="4540" spans="2:8">
      <c r="B4540" s="27"/>
      <c r="C4540" s="27"/>
      <c r="D4540" s="27"/>
      <c r="E4540" s="27"/>
      <c r="F4540" s="26"/>
      <c r="G4540" s="28"/>
      <c r="H4540" s="31"/>
    </row>
    <row r="4541" spans="2:8">
      <c r="B4541" s="27"/>
      <c r="C4541" s="27"/>
      <c r="D4541" s="27"/>
      <c r="E4541" s="27"/>
      <c r="F4541" s="26"/>
      <c r="G4541" s="28"/>
      <c r="H4541" s="31"/>
    </row>
    <row r="4542" spans="2:8">
      <c r="B4542" s="27"/>
      <c r="C4542" s="27"/>
      <c r="D4542" s="27"/>
      <c r="E4542" s="27"/>
      <c r="F4542" s="26"/>
      <c r="G4542" s="28"/>
      <c r="H4542" s="31"/>
    </row>
    <row r="4543" spans="2:8">
      <c r="B4543" s="27"/>
      <c r="C4543" s="27"/>
      <c r="D4543" s="27"/>
      <c r="E4543" s="27"/>
      <c r="F4543" s="26"/>
      <c r="G4543" s="28"/>
      <c r="H4543" s="31"/>
    </row>
    <row r="4544" spans="2:8">
      <c r="B4544" s="27"/>
      <c r="C4544" s="27"/>
      <c r="D4544" s="27"/>
      <c r="E4544" s="27"/>
      <c r="F4544" s="26"/>
      <c r="G4544" s="28"/>
      <c r="H4544" s="31"/>
    </row>
    <row r="4545" spans="2:8">
      <c r="B4545" s="27"/>
      <c r="C4545" s="27"/>
      <c r="D4545" s="27"/>
      <c r="E4545" s="27"/>
      <c r="F4545" s="26"/>
      <c r="G4545" s="28"/>
      <c r="H4545" s="31"/>
    </row>
    <row r="4546" spans="2:8">
      <c r="B4546" s="27"/>
      <c r="C4546" s="27"/>
      <c r="D4546" s="27"/>
      <c r="E4546" s="27"/>
      <c r="F4546" s="26"/>
      <c r="G4546" s="28"/>
      <c r="H4546" s="31"/>
    </row>
    <row r="4547" spans="2:8">
      <c r="B4547" s="27"/>
      <c r="C4547" s="27"/>
      <c r="D4547" s="27"/>
      <c r="E4547" s="27"/>
      <c r="F4547" s="26"/>
      <c r="G4547" s="28"/>
      <c r="H4547" s="31"/>
    </row>
    <row r="4548" spans="2:8">
      <c r="B4548" s="27"/>
      <c r="C4548" s="27"/>
      <c r="D4548" s="27"/>
      <c r="E4548" s="27"/>
      <c r="F4548" s="26"/>
      <c r="G4548" s="28"/>
      <c r="H4548" s="31"/>
    </row>
    <row r="4549" spans="2:8">
      <c r="B4549" s="27"/>
      <c r="C4549" s="27"/>
      <c r="D4549" s="27"/>
      <c r="E4549" s="27"/>
      <c r="F4549" s="26"/>
      <c r="G4549" s="28"/>
      <c r="H4549" s="31"/>
    </row>
    <row r="4550" spans="2:8">
      <c r="B4550" s="27"/>
      <c r="C4550" s="27"/>
      <c r="D4550" s="27"/>
      <c r="E4550" s="27"/>
      <c r="F4550" s="26"/>
      <c r="G4550" s="28"/>
      <c r="H4550" s="31"/>
    </row>
    <row r="4551" spans="2:8">
      <c r="B4551" s="27"/>
      <c r="C4551" s="27"/>
      <c r="D4551" s="27"/>
      <c r="E4551" s="27"/>
      <c r="F4551" s="26"/>
      <c r="G4551" s="28"/>
      <c r="H4551" s="31"/>
    </row>
    <row r="4552" spans="2:8">
      <c r="B4552" s="27"/>
      <c r="C4552" s="27"/>
      <c r="D4552" s="27"/>
      <c r="E4552" s="27"/>
      <c r="F4552" s="26"/>
      <c r="G4552" s="28"/>
      <c r="H4552" s="31"/>
    </row>
    <row r="4553" spans="2:8">
      <c r="B4553" s="27"/>
      <c r="C4553" s="27"/>
      <c r="D4553" s="27"/>
      <c r="E4553" s="27"/>
      <c r="F4553" s="26"/>
      <c r="G4553" s="28"/>
      <c r="H4553" s="31"/>
    </row>
    <row r="4554" spans="2:8">
      <c r="B4554" s="27"/>
      <c r="C4554" s="27"/>
      <c r="D4554" s="27"/>
      <c r="E4554" s="27"/>
      <c r="F4554" s="26"/>
      <c r="G4554" s="28"/>
      <c r="H4554" s="31"/>
    </row>
    <row r="4555" spans="2:8">
      <c r="B4555" s="27"/>
      <c r="C4555" s="27"/>
      <c r="D4555" s="27"/>
      <c r="E4555" s="27"/>
      <c r="F4555" s="26"/>
      <c r="G4555" s="28"/>
      <c r="H4555" s="31"/>
    </row>
    <row r="4556" spans="2:8">
      <c r="B4556" s="27"/>
      <c r="C4556" s="27"/>
      <c r="D4556" s="27"/>
      <c r="E4556" s="27"/>
      <c r="F4556" s="26"/>
      <c r="G4556" s="28"/>
      <c r="H4556" s="31"/>
    </row>
    <row r="4557" spans="2:8">
      <c r="B4557" s="27"/>
      <c r="C4557" s="27"/>
      <c r="D4557" s="27"/>
      <c r="E4557" s="27"/>
      <c r="F4557" s="26"/>
      <c r="G4557" s="28"/>
      <c r="H4557" s="31"/>
    </row>
    <row r="4558" spans="2:8">
      <c r="B4558" s="27"/>
      <c r="C4558" s="27"/>
      <c r="D4558" s="27"/>
      <c r="E4558" s="27"/>
      <c r="F4558" s="26"/>
      <c r="G4558" s="28"/>
      <c r="H4558" s="31"/>
    </row>
    <row r="4559" spans="2:8">
      <c r="B4559" s="27"/>
      <c r="C4559" s="27"/>
      <c r="D4559" s="27"/>
      <c r="E4559" s="27"/>
      <c r="F4559" s="26"/>
      <c r="G4559" s="28"/>
      <c r="H4559" s="31"/>
    </row>
    <row r="4560" spans="2:8">
      <c r="B4560" s="27"/>
      <c r="C4560" s="27"/>
      <c r="D4560" s="27"/>
      <c r="E4560" s="27"/>
      <c r="F4560" s="26"/>
      <c r="G4560" s="28"/>
      <c r="H4560" s="31"/>
    </row>
    <row r="4561" spans="2:8">
      <c r="B4561" s="27"/>
      <c r="C4561" s="27"/>
      <c r="D4561" s="27"/>
      <c r="E4561" s="27"/>
      <c r="F4561" s="26"/>
      <c r="G4561" s="28"/>
      <c r="H4561" s="31"/>
    </row>
    <row r="4562" spans="2:8">
      <c r="B4562" s="27"/>
      <c r="C4562" s="27"/>
      <c r="D4562" s="27"/>
      <c r="E4562" s="27"/>
      <c r="F4562" s="26"/>
      <c r="G4562" s="28"/>
      <c r="H4562" s="31"/>
    </row>
    <row r="4563" spans="2:8">
      <c r="B4563" s="27"/>
      <c r="C4563" s="27"/>
      <c r="D4563" s="27"/>
      <c r="E4563" s="27"/>
      <c r="F4563" s="26"/>
      <c r="G4563" s="28"/>
      <c r="H4563" s="31"/>
    </row>
    <row r="4564" spans="2:8">
      <c r="B4564" s="27"/>
      <c r="C4564" s="27"/>
      <c r="D4564" s="27"/>
      <c r="E4564" s="27"/>
      <c r="F4564" s="26"/>
      <c r="G4564" s="28"/>
      <c r="H4564" s="31"/>
    </row>
    <row r="4565" spans="2:8">
      <c r="B4565" s="27"/>
      <c r="C4565" s="27"/>
      <c r="D4565" s="27"/>
      <c r="E4565" s="27"/>
      <c r="F4565" s="26"/>
      <c r="G4565" s="28"/>
      <c r="H4565" s="31"/>
    </row>
    <row r="4566" spans="2:8">
      <c r="B4566" s="27"/>
      <c r="C4566" s="27"/>
      <c r="D4566" s="27"/>
      <c r="E4566" s="27"/>
      <c r="F4566" s="26"/>
      <c r="G4566" s="28"/>
      <c r="H4566" s="31"/>
    </row>
    <row r="4567" spans="2:8">
      <c r="B4567" s="27"/>
      <c r="C4567" s="27"/>
      <c r="D4567" s="27"/>
      <c r="E4567" s="27"/>
      <c r="F4567" s="26"/>
      <c r="G4567" s="28"/>
      <c r="H4567" s="31"/>
    </row>
    <row r="4568" spans="2:8">
      <c r="B4568" s="27"/>
      <c r="C4568" s="27"/>
      <c r="D4568" s="27"/>
      <c r="E4568" s="27"/>
      <c r="F4568" s="26"/>
      <c r="G4568" s="28"/>
      <c r="H4568" s="31"/>
    </row>
    <row r="4569" spans="2:8">
      <c r="B4569" s="27"/>
      <c r="C4569" s="27"/>
      <c r="D4569" s="27"/>
      <c r="E4569" s="27"/>
      <c r="F4569" s="26"/>
      <c r="G4569" s="28"/>
      <c r="H4569" s="31"/>
    </row>
    <row r="4570" spans="2:8">
      <c r="B4570" s="27"/>
      <c r="C4570" s="27"/>
      <c r="D4570" s="27"/>
      <c r="E4570" s="27"/>
      <c r="F4570" s="26"/>
      <c r="G4570" s="28"/>
      <c r="H4570" s="31"/>
    </row>
    <row r="4571" spans="2:8">
      <c r="B4571" s="27"/>
      <c r="C4571" s="27"/>
      <c r="D4571" s="27"/>
      <c r="E4571" s="27"/>
      <c r="F4571" s="26"/>
      <c r="G4571" s="28"/>
      <c r="H4571" s="31"/>
    </row>
    <row r="4572" spans="2:8">
      <c r="B4572" s="27"/>
      <c r="C4572" s="27"/>
      <c r="D4572" s="27"/>
      <c r="E4572" s="27"/>
      <c r="F4572" s="26"/>
      <c r="G4572" s="28"/>
      <c r="H4572" s="31"/>
    </row>
    <row r="4573" spans="2:8">
      <c r="B4573" s="27"/>
      <c r="C4573" s="27"/>
      <c r="D4573" s="27"/>
      <c r="E4573" s="27"/>
      <c r="F4573" s="26"/>
      <c r="G4573" s="28"/>
      <c r="H4573" s="31"/>
    </row>
    <row r="4574" spans="2:8">
      <c r="B4574" s="27"/>
      <c r="C4574" s="27"/>
      <c r="D4574" s="27"/>
      <c r="E4574" s="27"/>
      <c r="F4574" s="26"/>
      <c r="G4574" s="28"/>
      <c r="H4574" s="31"/>
    </row>
    <row r="4575" spans="2:8">
      <c r="B4575" s="27"/>
      <c r="C4575" s="27"/>
      <c r="D4575" s="27"/>
      <c r="E4575" s="27"/>
      <c r="F4575" s="26"/>
      <c r="G4575" s="28"/>
      <c r="H4575" s="31"/>
    </row>
    <row r="4576" spans="2:8">
      <c r="B4576" s="27"/>
      <c r="C4576" s="27"/>
      <c r="D4576" s="27"/>
      <c r="E4576" s="27"/>
      <c r="F4576" s="26"/>
      <c r="G4576" s="28"/>
      <c r="H4576" s="31"/>
    </row>
    <row r="4577" spans="2:8">
      <c r="B4577" s="27"/>
      <c r="C4577" s="27"/>
      <c r="D4577" s="27"/>
      <c r="E4577" s="27"/>
      <c r="F4577" s="26"/>
      <c r="G4577" s="28"/>
      <c r="H4577" s="31"/>
    </row>
    <row r="4578" spans="2:8">
      <c r="B4578" s="27"/>
      <c r="C4578" s="27"/>
      <c r="D4578" s="27"/>
      <c r="E4578" s="27"/>
      <c r="F4578" s="26"/>
      <c r="G4578" s="28"/>
      <c r="H4578" s="31"/>
    </row>
    <row r="4579" spans="2:8">
      <c r="B4579" s="27"/>
      <c r="C4579" s="27"/>
      <c r="D4579" s="27"/>
      <c r="E4579" s="27"/>
      <c r="F4579" s="26"/>
      <c r="G4579" s="28"/>
      <c r="H4579" s="31"/>
    </row>
    <row r="4580" spans="2:8">
      <c r="B4580" s="27"/>
      <c r="C4580" s="27"/>
      <c r="D4580" s="27"/>
      <c r="E4580" s="27"/>
      <c r="F4580" s="26"/>
      <c r="G4580" s="28"/>
      <c r="H4580" s="31"/>
    </row>
    <row r="4581" spans="2:8">
      <c r="B4581" s="27"/>
      <c r="C4581" s="27"/>
      <c r="D4581" s="27"/>
      <c r="E4581" s="27"/>
      <c r="F4581" s="26"/>
      <c r="G4581" s="28"/>
      <c r="H4581" s="31"/>
    </row>
    <row r="4582" spans="2:8">
      <c r="B4582" s="27"/>
      <c r="C4582" s="27"/>
      <c r="D4582" s="27"/>
      <c r="E4582" s="27"/>
      <c r="F4582" s="26"/>
      <c r="G4582" s="28"/>
      <c r="H4582" s="31"/>
    </row>
    <row r="4583" spans="2:8">
      <c r="B4583" s="27"/>
      <c r="C4583" s="27"/>
      <c r="D4583" s="27"/>
      <c r="E4583" s="27"/>
      <c r="F4583" s="26"/>
      <c r="G4583" s="28"/>
      <c r="H4583" s="31"/>
    </row>
    <row r="4584" spans="2:8">
      <c r="B4584" s="27"/>
      <c r="C4584" s="27"/>
      <c r="D4584" s="27"/>
      <c r="E4584" s="27"/>
      <c r="F4584" s="26"/>
      <c r="G4584" s="28"/>
      <c r="H4584" s="31"/>
    </row>
    <row r="4585" spans="2:8">
      <c r="B4585" s="27"/>
      <c r="C4585" s="27"/>
      <c r="D4585" s="27"/>
      <c r="E4585" s="27"/>
      <c r="F4585" s="26"/>
      <c r="G4585" s="28"/>
      <c r="H4585" s="31"/>
    </row>
    <row r="4586" spans="2:8">
      <c r="B4586" s="27"/>
      <c r="C4586" s="27"/>
      <c r="D4586" s="27"/>
      <c r="E4586" s="27"/>
      <c r="F4586" s="26"/>
      <c r="G4586" s="28"/>
      <c r="H4586" s="31"/>
    </row>
    <row r="4587" spans="2:8">
      <c r="B4587" s="27"/>
      <c r="C4587" s="27"/>
      <c r="D4587" s="27"/>
      <c r="E4587" s="27"/>
      <c r="F4587" s="26"/>
      <c r="G4587" s="28"/>
      <c r="H4587" s="31"/>
    </row>
    <row r="4588" spans="2:8">
      <c r="B4588" s="27"/>
      <c r="C4588" s="27"/>
      <c r="D4588" s="27"/>
      <c r="E4588" s="27"/>
      <c r="F4588" s="26"/>
      <c r="G4588" s="28"/>
      <c r="H4588" s="31"/>
    </row>
    <row r="4589" spans="2:8">
      <c r="B4589" s="27"/>
      <c r="C4589" s="27"/>
      <c r="D4589" s="27"/>
      <c r="E4589" s="27"/>
      <c r="F4589" s="26"/>
      <c r="G4589" s="28"/>
      <c r="H4589" s="31"/>
    </row>
    <row r="4590" spans="2:8">
      <c r="B4590" s="27"/>
      <c r="C4590" s="27"/>
      <c r="D4590" s="27"/>
      <c r="E4590" s="27"/>
      <c r="F4590" s="26"/>
      <c r="G4590" s="28"/>
      <c r="H4590" s="31"/>
    </row>
    <row r="4591" spans="2:8">
      <c r="B4591" s="27"/>
      <c r="C4591" s="27"/>
      <c r="D4591" s="27"/>
      <c r="E4591" s="27"/>
      <c r="F4591" s="26"/>
      <c r="G4591" s="28"/>
      <c r="H4591" s="31"/>
    </row>
    <row r="4592" spans="2:8">
      <c r="B4592" s="27"/>
      <c r="C4592" s="27"/>
      <c r="D4592" s="27"/>
      <c r="E4592" s="27"/>
      <c r="F4592" s="26"/>
      <c r="G4592" s="28"/>
      <c r="H4592" s="31"/>
    </row>
    <row r="4593" spans="2:8">
      <c r="B4593" s="27"/>
      <c r="C4593" s="27"/>
      <c r="D4593" s="27"/>
      <c r="E4593" s="27"/>
      <c r="F4593" s="26"/>
      <c r="G4593" s="28"/>
      <c r="H4593" s="31"/>
    </row>
    <row r="4594" spans="2:8">
      <c r="B4594" s="27"/>
      <c r="C4594" s="27"/>
      <c r="D4594" s="27"/>
      <c r="E4594" s="27"/>
      <c r="F4594" s="26"/>
      <c r="G4594" s="28"/>
      <c r="H4594" s="31"/>
    </row>
    <row r="4595" spans="2:8">
      <c r="B4595" s="27"/>
      <c r="C4595" s="27"/>
      <c r="D4595" s="27"/>
      <c r="E4595" s="27"/>
      <c r="F4595" s="26"/>
      <c r="G4595" s="28"/>
      <c r="H4595" s="31"/>
    </row>
    <row r="4596" spans="2:8">
      <c r="B4596" s="27"/>
      <c r="C4596" s="27"/>
      <c r="D4596" s="27"/>
      <c r="E4596" s="27"/>
      <c r="F4596" s="26"/>
      <c r="G4596" s="28"/>
      <c r="H4596" s="31"/>
    </row>
    <row r="4597" spans="2:8">
      <c r="B4597" s="27"/>
      <c r="C4597" s="27"/>
      <c r="D4597" s="27"/>
      <c r="E4597" s="27"/>
      <c r="F4597" s="26"/>
      <c r="G4597" s="28"/>
      <c r="H4597" s="31"/>
    </row>
    <row r="4598" spans="2:8">
      <c r="B4598" s="27"/>
      <c r="C4598" s="27"/>
      <c r="D4598" s="27"/>
      <c r="E4598" s="27"/>
      <c r="F4598" s="26"/>
      <c r="G4598" s="28"/>
      <c r="H4598" s="31"/>
    </row>
    <row r="4599" spans="2:8">
      <c r="B4599" s="27"/>
      <c r="C4599" s="27"/>
      <c r="D4599" s="27"/>
      <c r="E4599" s="27"/>
      <c r="F4599" s="26"/>
      <c r="G4599" s="28"/>
      <c r="H4599" s="31"/>
    </row>
    <row r="4600" spans="2:8">
      <c r="B4600" s="27"/>
      <c r="C4600" s="27"/>
      <c r="D4600" s="27"/>
      <c r="E4600" s="27"/>
      <c r="F4600" s="26"/>
      <c r="G4600" s="28"/>
      <c r="H4600" s="31"/>
    </row>
    <row r="4601" spans="2:8">
      <c r="B4601" s="27"/>
      <c r="C4601" s="27"/>
      <c r="D4601" s="27"/>
      <c r="E4601" s="27"/>
      <c r="F4601" s="26"/>
      <c r="G4601" s="28"/>
      <c r="H4601" s="31"/>
    </row>
    <row r="4602" spans="2:8">
      <c r="B4602" s="27"/>
      <c r="C4602" s="27"/>
      <c r="D4602" s="27"/>
      <c r="E4602" s="27"/>
      <c r="F4602" s="26"/>
      <c r="G4602" s="28"/>
      <c r="H4602" s="31"/>
    </row>
    <row r="4603" spans="2:8">
      <c r="B4603" s="27"/>
      <c r="C4603" s="27"/>
      <c r="D4603" s="27"/>
      <c r="E4603" s="27"/>
      <c r="F4603" s="26"/>
      <c r="G4603" s="28"/>
      <c r="H4603" s="31"/>
    </row>
    <row r="4604" spans="2:8">
      <c r="B4604" s="27"/>
      <c r="C4604" s="27"/>
      <c r="D4604" s="27"/>
      <c r="E4604" s="27"/>
      <c r="F4604" s="26"/>
      <c r="G4604" s="28"/>
      <c r="H4604" s="31"/>
    </row>
    <row r="4605" spans="2:8">
      <c r="B4605" s="27"/>
      <c r="C4605" s="27"/>
      <c r="D4605" s="27"/>
      <c r="E4605" s="27"/>
      <c r="F4605" s="26"/>
      <c r="G4605" s="28"/>
      <c r="H4605" s="31"/>
    </row>
    <row r="4606" spans="2:8">
      <c r="B4606" s="27"/>
      <c r="C4606" s="27"/>
      <c r="D4606" s="27"/>
      <c r="E4606" s="27"/>
      <c r="F4606" s="26"/>
      <c r="G4606" s="28"/>
      <c r="H4606" s="31"/>
    </row>
    <row r="4607" spans="2:8">
      <c r="B4607" s="27"/>
      <c r="C4607" s="27"/>
      <c r="D4607" s="27"/>
      <c r="E4607" s="27"/>
      <c r="F4607" s="26"/>
      <c r="G4607" s="28"/>
      <c r="H4607" s="31"/>
    </row>
    <row r="4608" spans="2:8">
      <c r="B4608" s="27"/>
      <c r="C4608" s="27"/>
      <c r="D4608" s="27"/>
      <c r="E4608" s="27"/>
      <c r="F4608" s="26"/>
      <c r="G4608" s="28"/>
      <c r="H4608" s="31"/>
    </row>
    <row r="4609" spans="2:8">
      <c r="B4609" s="27"/>
      <c r="C4609" s="27"/>
      <c r="D4609" s="27"/>
      <c r="E4609" s="27"/>
      <c r="F4609" s="26"/>
      <c r="G4609" s="28"/>
      <c r="H4609" s="31"/>
    </row>
    <row r="4610" spans="2:8">
      <c r="B4610" s="27"/>
      <c r="C4610" s="27"/>
      <c r="D4610" s="27"/>
      <c r="E4610" s="27"/>
      <c r="F4610" s="26"/>
      <c r="G4610" s="28"/>
      <c r="H4610" s="31"/>
    </row>
    <row r="4611" spans="2:8">
      <c r="B4611" s="27"/>
      <c r="C4611" s="27"/>
      <c r="D4611" s="27"/>
      <c r="E4611" s="27"/>
      <c r="F4611" s="26"/>
      <c r="G4611" s="28"/>
      <c r="H4611" s="31"/>
    </row>
    <row r="4612" spans="2:8">
      <c r="B4612" s="27"/>
      <c r="C4612" s="27"/>
      <c r="D4612" s="27"/>
      <c r="E4612" s="27"/>
      <c r="F4612" s="26"/>
      <c r="G4612" s="28"/>
      <c r="H4612" s="31"/>
    </row>
    <row r="4613" spans="2:8">
      <c r="B4613" s="27"/>
      <c r="C4613" s="27"/>
      <c r="D4613" s="27"/>
      <c r="E4613" s="27"/>
      <c r="F4613" s="26"/>
      <c r="G4613" s="28"/>
      <c r="H4613" s="31"/>
    </row>
    <row r="4614" spans="2:8">
      <c r="B4614" s="27"/>
      <c r="C4614" s="27"/>
      <c r="D4614" s="27"/>
      <c r="E4614" s="27"/>
      <c r="F4614" s="26"/>
      <c r="G4614" s="28"/>
      <c r="H4614" s="31"/>
    </row>
    <row r="4615" spans="2:8">
      <c r="B4615" s="27"/>
      <c r="C4615" s="27"/>
      <c r="D4615" s="27"/>
      <c r="E4615" s="27"/>
      <c r="F4615" s="26"/>
      <c r="G4615" s="28"/>
      <c r="H4615" s="31"/>
    </row>
    <row r="4616" spans="2:8">
      <c r="B4616" s="27"/>
      <c r="C4616" s="27"/>
      <c r="D4616" s="27"/>
      <c r="E4616" s="27"/>
      <c r="F4616" s="26"/>
      <c r="G4616" s="28"/>
      <c r="H4616" s="31"/>
    </row>
    <row r="4617" spans="2:8">
      <c r="B4617" s="27"/>
      <c r="C4617" s="27"/>
      <c r="D4617" s="27"/>
      <c r="E4617" s="27"/>
      <c r="F4617" s="26"/>
      <c r="G4617" s="28"/>
      <c r="H4617" s="31"/>
    </row>
    <row r="4618" spans="2:8">
      <c r="B4618" s="27"/>
      <c r="C4618" s="27"/>
      <c r="D4618" s="27"/>
      <c r="E4618" s="27"/>
      <c r="F4618" s="26"/>
      <c r="G4618" s="28"/>
      <c r="H4618" s="31"/>
    </row>
    <row r="4619" spans="2:8">
      <c r="B4619" s="27"/>
      <c r="C4619" s="27"/>
      <c r="D4619" s="27"/>
      <c r="E4619" s="27"/>
      <c r="F4619" s="26"/>
      <c r="G4619" s="28"/>
      <c r="H4619" s="31"/>
    </row>
    <row r="4620" spans="2:8">
      <c r="B4620" s="27"/>
      <c r="C4620" s="27"/>
      <c r="D4620" s="27"/>
      <c r="E4620" s="27"/>
      <c r="F4620" s="26"/>
      <c r="G4620" s="28"/>
      <c r="H4620" s="31"/>
    </row>
    <row r="4621" spans="2:8">
      <c r="B4621" s="27"/>
      <c r="C4621" s="27"/>
      <c r="D4621" s="27"/>
      <c r="E4621" s="27"/>
      <c r="F4621" s="26"/>
      <c r="G4621" s="28"/>
      <c r="H4621" s="31"/>
    </row>
    <row r="4622" spans="2:8">
      <c r="B4622" s="27"/>
      <c r="C4622" s="27"/>
      <c r="D4622" s="27"/>
      <c r="E4622" s="27"/>
      <c r="F4622" s="26"/>
      <c r="G4622" s="28"/>
      <c r="H4622" s="31"/>
    </row>
    <row r="4623" spans="2:8">
      <c r="B4623" s="27"/>
      <c r="C4623" s="27"/>
      <c r="D4623" s="27"/>
      <c r="E4623" s="27"/>
      <c r="F4623" s="26"/>
      <c r="G4623" s="28"/>
      <c r="H4623" s="31"/>
    </row>
    <row r="4624" spans="2:8">
      <c r="B4624" s="27"/>
      <c r="C4624" s="27"/>
      <c r="D4624" s="27"/>
      <c r="E4624" s="27"/>
      <c r="F4624" s="26"/>
      <c r="G4624" s="28"/>
      <c r="H4624" s="31"/>
    </row>
    <row r="4625" spans="2:8">
      <c r="B4625" s="27"/>
      <c r="C4625" s="27"/>
      <c r="D4625" s="27"/>
      <c r="E4625" s="27"/>
      <c r="F4625" s="26"/>
      <c r="G4625" s="28"/>
      <c r="H4625" s="31"/>
    </row>
    <row r="4626" spans="2:8">
      <c r="B4626" s="27"/>
      <c r="C4626" s="27"/>
      <c r="D4626" s="27"/>
      <c r="E4626" s="27"/>
      <c r="F4626" s="26"/>
      <c r="G4626" s="28"/>
      <c r="H4626" s="31"/>
    </row>
    <row r="4627" spans="2:8">
      <c r="B4627" s="27"/>
      <c r="C4627" s="27"/>
      <c r="D4627" s="27"/>
      <c r="E4627" s="27"/>
      <c r="F4627" s="26"/>
      <c r="G4627" s="28"/>
      <c r="H4627" s="31"/>
    </row>
    <row r="4628" spans="2:8">
      <c r="B4628" s="27"/>
      <c r="C4628" s="27"/>
      <c r="D4628" s="27"/>
      <c r="E4628" s="27"/>
      <c r="F4628" s="26"/>
      <c r="G4628" s="28"/>
      <c r="H4628" s="31"/>
    </row>
    <row r="4629" spans="2:8">
      <c r="B4629" s="27"/>
      <c r="C4629" s="27"/>
      <c r="D4629" s="27"/>
      <c r="E4629" s="27"/>
      <c r="F4629" s="26"/>
      <c r="G4629" s="28"/>
      <c r="H4629" s="31"/>
    </row>
    <row r="4630" spans="2:8">
      <c r="B4630" s="27"/>
      <c r="C4630" s="27"/>
      <c r="D4630" s="27"/>
      <c r="E4630" s="27"/>
      <c r="F4630" s="26"/>
      <c r="G4630" s="28"/>
      <c r="H4630" s="31"/>
    </row>
    <row r="4631" spans="2:8">
      <c r="B4631" s="27"/>
      <c r="C4631" s="27"/>
      <c r="D4631" s="27"/>
      <c r="E4631" s="27"/>
      <c r="F4631" s="26"/>
      <c r="G4631" s="28"/>
      <c r="H4631" s="31"/>
    </row>
    <row r="4632" spans="2:8">
      <c r="B4632" s="27"/>
      <c r="C4632" s="27"/>
      <c r="D4632" s="27"/>
      <c r="E4632" s="27"/>
      <c r="F4632" s="26"/>
      <c r="G4632" s="28"/>
      <c r="H4632" s="31"/>
    </row>
    <row r="4633" spans="2:8">
      <c r="B4633" s="27"/>
      <c r="C4633" s="27"/>
      <c r="D4633" s="27"/>
      <c r="E4633" s="27"/>
      <c r="F4633" s="26"/>
      <c r="G4633" s="28"/>
      <c r="H4633" s="31"/>
    </row>
    <row r="4634" spans="2:8">
      <c r="B4634" s="27"/>
      <c r="C4634" s="27"/>
      <c r="D4634" s="27"/>
      <c r="E4634" s="27"/>
      <c r="F4634" s="26"/>
      <c r="G4634" s="28"/>
      <c r="H4634" s="31"/>
    </row>
    <row r="4635" spans="2:8">
      <c r="B4635" s="27"/>
      <c r="C4635" s="27"/>
      <c r="D4635" s="27"/>
      <c r="E4635" s="27"/>
      <c r="F4635" s="26"/>
      <c r="G4635" s="28"/>
      <c r="H4635" s="31"/>
    </row>
    <row r="4636" spans="2:8">
      <c r="B4636" s="27"/>
      <c r="C4636" s="27"/>
      <c r="D4636" s="27"/>
      <c r="E4636" s="27"/>
      <c r="F4636" s="26"/>
      <c r="G4636" s="28"/>
      <c r="H4636" s="31"/>
    </row>
    <row r="4637" spans="2:8">
      <c r="B4637" s="27"/>
      <c r="C4637" s="27"/>
      <c r="D4637" s="27"/>
      <c r="E4637" s="27"/>
      <c r="F4637" s="26"/>
      <c r="G4637" s="28"/>
      <c r="H4637" s="31"/>
    </row>
    <row r="4638" spans="2:8">
      <c r="B4638" s="27"/>
      <c r="C4638" s="27"/>
      <c r="D4638" s="27"/>
      <c r="E4638" s="27"/>
      <c r="F4638" s="26"/>
      <c r="G4638" s="28"/>
      <c r="H4638" s="31"/>
    </row>
    <row r="4639" spans="2:8">
      <c r="B4639" s="27"/>
      <c r="C4639" s="27"/>
      <c r="D4639" s="27"/>
      <c r="E4639" s="27"/>
      <c r="F4639" s="26"/>
      <c r="G4639" s="28"/>
      <c r="H4639" s="31"/>
    </row>
    <row r="4640" spans="2:8">
      <c r="B4640" s="27"/>
      <c r="C4640" s="27"/>
      <c r="D4640" s="27"/>
      <c r="E4640" s="27"/>
      <c r="F4640" s="26"/>
      <c r="G4640" s="28"/>
      <c r="H4640" s="31"/>
    </row>
    <row r="4641" spans="2:8">
      <c r="B4641" s="27"/>
      <c r="C4641" s="27"/>
      <c r="D4641" s="27"/>
      <c r="E4641" s="27"/>
      <c r="F4641" s="26"/>
      <c r="G4641" s="28"/>
      <c r="H4641" s="31"/>
    </row>
    <row r="4642" spans="2:8">
      <c r="B4642" s="27"/>
      <c r="C4642" s="27"/>
      <c r="D4642" s="27"/>
      <c r="E4642" s="27"/>
      <c r="F4642" s="26"/>
      <c r="G4642" s="28"/>
      <c r="H4642" s="31"/>
    </row>
    <row r="4643" spans="2:8">
      <c r="B4643" s="27"/>
      <c r="C4643" s="27"/>
      <c r="D4643" s="27"/>
      <c r="E4643" s="27"/>
      <c r="F4643" s="26"/>
      <c r="G4643" s="28"/>
      <c r="H4643" s="31"/>
    </row>
    <row r="4644" spans="2:8">
      <c r="B4644" s="27"/>
      <c r="C4644" s="27"/>
      <c r="D4644" s="27"/>
      <c r="E4644" s="27"/>
      <c r="F4644" s="26"/>
      <c r="G4644" s="28"/>
      <c r="H4644" s="31"/>
    </row>
    <row r="4645" spans="2:8">
      <c r="B4645" s="27"/>
      <c r="C4645" s="27"/>
      <c r="D4645" s="27"/>
      <c r="E4645" s="27"/>
      <c r="F4645" s="26"/>
      <c r="G4645" s="28"/>
      <c r="H4645" s="31"/>
    </row>
    <row r="4646" spans="2:8">
      <c r="B4646" s="27"/>
      <c r="C4646" s="27"/>
      <c r="D4646" s="27"/>
      <c r="E4646" s="27"/>
      <c r="F4646" s="26"/>
      <c r="G4646" s="28"/>
      <c r="H4646" s="31"/>
    </row>
    <row r="4647" spans="2:8">
      <c r="B4647" s="27"/>
      <c r="C4647" s="27"/>
      <c r="D4647" s="27"/>
      <c r="E4647" s="27"/>
      <c r="F4647" s="26"/>
      <c r="G4647" s="28"/>
      <c r="H4647" s="31"/>
    </row>
    <row r="4648" spans="2:8">
      <c r="B4648" s="27"/>
      <c r="C4648" s="27"/>
      <c r="D4648" s="27"/>
      <c r="E4648" s="27"/>
      <c r="F4648" s="26"/>
      <c r="G4648" s="28"/>
      <c r="H4648" s="31"/>
    </row>
    <row r="4649" spans="2:8">
      <c r="B4649" s="27"/>
      <c r="C4649" s="27"/>
      <c r="D4649" s="27"/>
      <c r="E4649" s="27"/>
      <c r="F4649" s="26"/>
      <c r="G4649" s="28"/>
      <c r="H4649" s="31"/>
    </row>
    <row r="4650" spans="2:8">
      <c r="B4650" s="27"/>
      <c r="C4650" s="27"/>
      <c r="D4650" s="27"/>
      <c r="E4650" s="27"/>
      <c r="F4650" s="26"/>
      <c r="G4650" s="28"/>
      <c r="H4650" s="31"/>
    </row>
    <row r="4651" spans="2:8">
      <c r="B4651" s="27"/>
      <c r="C4651" s="27"/>
      <c r="D4651" s="27"/>
      <c r="E4651" s="27"/>
      <c r="F4651" s="26"/>
      <c r="G4651" s="28"/>
      <c r="H4651" s="31"/>
    </row>
    <row r="4652" spans="2:8">
      <c r="B4652" s="27"/>
      <c r="C4652" s="27"/>
      <c r="D4652" s="27"/>
      <c r="E4652" s="27"/>
      <c r="F4652" s="26"/>
      <c r="G4652" s="28"/>
      <c r="H4652" s="31"/>
    </row>
    <row r="4653" spans="2:8">
      <c r="B4653" s="27"/>
      <c r="C4653" s="27"/>
      <c r="D4653" s="27"/>
      <c r="E4653" s="27"/>
      <c r="F4653" s="26"/>
      <c r="G4653" s="28"/>
      <c r="H4653" s="31"/>
    </row>
    <row r="4654" spans="2:8">
      <c r="B4654" s="27"/>
      <c r="C4654" s="27"/>
      <c r="D4654" s="27"/>
      <c r="E4654" s="27"/>
      <c r="F4654" s="26"/>
      <c r="G4654" s="28"/>
      <c r="H4654" s="31"/>
    </row>
    <row r="4655" spans="2:8">
      <c r="B4655" s="27"/>
      <c r="C4655" s="27"/>
      <c r="D4655" s="27"/>
      <c r="E4655" s="27"/>
      <c r="F4655" s="26"/>
      <c r="G4655" s="28"/>
      <c r="H4655" s="31"/>
    </row>
    <row r="4656" spans="2:8">
      <c r="B4656" s="27"/>
      <c r="C4656" s="27"/>
      <c r="D4656" s="27"/>
      <c r="E4656" s="27"/>
      <c r="F4656" s="26"/>
      <c r="G4656" s="28"/>
      <c r="H4656" s="31"/>
    </row>
    <row r="4657" spans="2:8">
      <c r="B4657" s="27"/>
      <c r="C4657" s="27"/>
      <c r="D4657" s="27"/>
      <c r="E4657" s="27"/>
      <c r="F4657" s="26"/>
      <c r="G4657" s="28"/>
      <c r="H4657" s="31"/>
    </row>
    <row r="4658" spans="2:8">
      <c r="B4658" s="27"/>
      <c r="C4658" s="27"/>
      <c r="D4658" s="27"/>
      <c r="E4658" s="27"/>
      <c r="F4658" s="26"/>
      <c r="G4658" s="28"/>
      <c r="H4658" s="31"/>
    </row>
    <row r="4659" spans="2:8">
      <c r="B4659" s="27"/>
      <c r="C4659" s="27"/>
      <c r="D4659" s="27"/>
      <c r="E4659" s="27"/>
      <c r="F4659" s="26"/>
      <c r="G4659" s="28"/>
      <c r="H4659" s="31"/>
    </row>
    <row r="4660" spans="2:8">
      <c r="B4660" s="27"/>
      <c r="C4660" s="27"/>
      <c r="D4660" s="27"/>
      <c r="E4660" s="27"/>
      <c r="F4660" s="26"/>
      <c r="G4660" s="28"/>
      <c r="H4660" s="31"/>
    </row>
    <row r="4661" spans="2:8">
      <c r="B4661" s="27"/>
      <c r="C4661" s="27"/>
      <c r="D4661" s="27"/>
      <c r="E4661" s="27"/>
      <c r="F4661" s="26"/>
      <c r="G4661" s="28"/>
      <c r="H4661" s="31"/>
    </row>
    <row r="4662" spans="2:8">
      <c r="B4662" s="27"/>
      <c r="C4662" s="27"/>
      <c r="D4662" s="27"/>
      <c r="E4662" s="27"/>
      <c r="F4662" s="26"/>
      <c r="G4662" s="28"/>
      <c r="H4662" s="31"/>
    </row>
    <row r="4663" spans="2:8">
      <c r="B4663" s="27"/>
      <c r="C4663" s="27"/>
      <c r="D4663" s="27"/>
      <c r="E4663" s="27"/>
      <c r="F4663" s="26"/>
      <c r="G4663" s="28"/>
      <c r="H4663" s="31"/>
    </row>
    <row r="4664" spans="2:8">
      <c r="B4664" s="27"/>
      <c r="C4664" s="27"/>
      <c r="D4664" s="27"/>
      <c r="E4664" s="27"/>
      <c r="F4664" s="26"/>
      <c r="G4664" s="28"/>
      <c r="H4664" s="31"/>
    </row>
    <row r="4665" spans="2:8">
      <c r="B4665" s="27"/>
      <c r="C4665" s="27"/>
      <c r="D4665" s="27"/>
      <c r="E4665" s="27"/>
      <c r="F4665" s="26"/>
      <c r="G4665" s="28"/>
      <c r="H4665" s="31"/>
    </row>
    <row r="4666" spans="2:8">
      <c r="B4666" s="27"/>
      <c r="C4666" s="27"/>
      <c r="D4666" s="27"/>
      <c r="E4666" s="27"/>
      <c r="F4666" s="26"/>
      <c r="G4666" s="28"/>
      <c r="H4666" s="31"/>
    </row>
    <row r="4667" spans="2:8">
      <c r="B4667" s="27"/>
      <c r="C4667" s="27"/>
      <c r="D4667" s="27"/>
      <c r="E4667" s="27"/>
      <c r="F4667" s="26"/>
      <c r="G4667" s="28"/>
      <c r="H4667" s="31"/>
    </row>
    <row r="4668" spans="2:8">
      <c r="B4668" s="27"/>
      <c r="C4668" s="27"/>
      <c r="D4668" s="27"/>
      <c r="E4668" s="27"/>
      <c r="F4668" s="26"/>
      <c r="G4668" s="28"/>
      <c r="H4668" s="31"/>
    </row>
    <row r="4669" spans="2:8">
      <c r="B4669" s="27"/>
      <c r="C4669" s="27"/>
      <c r="D4669" s="27"/>
      <c r="E4669" s="27"/>
      <c r="F4669" s="26"/>
      <c r="G4669" s="28"/>
      <c r="H4669" s="31"/>
    </row>
    <row r="4670" spans="2:8">
      <c r="B4670" s="27"/>
      <c r="C4670" s="27"/>
      <c r="D4670" s="27"/>
      <c r="E4670" s="27"/>
      <c r="F4670" s="26"/>
      <c r="G4670" s="28"/>
      <c r="H4670" s="31"/>
    </row>
    <row r="4671" spans="2:8">
      <c r="B4671" s="27"/>
      <c r="C4671" s="27"/>
      <c r="D4671" s="27"/>
      <c r="E4671" s="27"/>
      <c r="F4671" s="26"/>
      <c r="G4671" s="28"/>
      <c r="H4671" s="31"/>
    </row>
    <row r="4672" spans="2:8">
      <c r="B4672" s="27"/>
      <c r="C4672" s="27"/>
      <c r="D4672" s="27"/>
      <c r="E4672" s="27"/>
      <c r="F4672" s="26"/>
      <c r="G4672" s="28"/>
      <c r="H4672" s="31"/>
    </row>
    <row r="4673" spans="2:8">
      <c r="B4673" s="27"/>
      <c r="C4673" s="27"/>
      <c r="D4673" s="27"/>
      <c r="E4673" s="27"/>
      <c r="F4673" s="26"/>
      <c r="G4673" s="28"/>
      <c r="H4673" s="31"/>
    </row>
    <row r="4674" spans="2:8">
      <c r="B4674" s="27"/>
      <c r="C4674" s="27"/>
      <c r="D4674" s="27"/>
      <c r="E4674" s="27"/>
      <c r="F4674" s="26"/>
      <c r="G4674" s="28"/>
      <c r="H4674" s="31"/>
    </row>
    <row r="4675" spans="2:8">
      <c r="B4675" s="27"/>
      <c r="C4675" s="27"/>
      <c r="D4675" s="27"/>
      <c r="E4675" s="27"/>
      <c r="F4675" s="26"/>
      <c r="G4675" s="28"/>
      <c r="H4675" s="31"/>
    </row>
    <row r="4676" spans="2:8">
      <c r="B4676" s="27"/>
      <c r="C4676" s="27"/>
      <c r="D4676" s="27"/>
      <c r="E4676" s="27"/>
      <c r="F4676" s="26"/>
      <c r="G4676" s="28"/>
      <c r="H4676" s="31"/>
    </row>
    <row r="4677" spans="2:8">
      <c r="B4677" s="27"/>
      <c r="C4677" s="27"/>
      <c r="D4677" s="27"/>
      <c r="E4677" s="27"/>
      <c r="F4677" s="26"/>
      <c r="G4677" s="28"/>
      <c r="H4677" s="31"/>
    </row>
    <row r="4678" spans="2:8">
      <c r="B4678" s="27"/>
      <c r="C4678" s="27"/>
      <c r="D4678" s="27"/>
      <c r="E4678" s="27"/>
      <c r="F4678" s="26"/>
      <c r="G4678" s="28"/>
      <c r="H4678" s="31"/>
    </row>
    <row r="4679" spans="2:8">
      <c r="B4679" s="27"/>
      <c r="C4679" s="27"/>
      <c r="D4679" s="27"/>
      <c r="E4679" s="27"/>
      <c r="F4679" s="26"/>
      <c r="G4679" s="28"/>
      <c r="H4679" s="31"/>
    </row>
    <row r="4680" spans="2:8">
      <c r="B4680" s="27"/>
      <c r="C4680" s="27"/>
      <c r="D4680" s="27"/>
      <c r="E4680" s="27"/>
      <c r="F4680" s="26"/>
      <c r="G4680" s="28"/>
      <c r="H4680" s="31"/>
    </row>
    <row r="4681" spans="2:8">
      <c r="B4681" s="27"/>
      <c r="C4681" s="27"/>
      <c r="D4681" s="27"/>
      <c r="E4681" s="27"/>
      <c r="F4681" s="26"/>
      <c r="G4681" s="28"/>
      <c r="H4681" s="31"/>
    </row>
    <row r="4682" spans="2:8">
      <c r="B4682" s="27"/>
      <c r="C4682" s="27"/>
      <c r="D4682" s="27"/>
      <c r="E4682" s="27"/>
      <c r="F4682" s="26"/>
      <c r="G4682" s="28"/>
      <c r="H4682" s="31"/>
    </row>
    <row r="4683" spans="2:8">
      <c r="B4683" s="27"/>
      <c r="C4683" s="27"/>
      <c r="D4683" s="27"/>
      <c r="E4683" s="27"/>
      <c r="F4683" s="26"/>
      <c r="G4683" s="28"/>
      <c r="H4683" s="31"/>
    </row>
    <row r="4684" spans="2:8">
      <c r="B4684" s="27"/>
      <c r="C4684" s="27"/>
      <c r="D4684" s="27"/>
      <c r="E4684" s="27"/>
      <c r="F4684" s="26"/>
      <c r="G4684" s="28"/>
      <c r="H4684" s="31"/>
    </row>
    <row r="4685" spans="2:8">
      <c r="B4685" s="27"/>
      <c r="C4685" s="27"/>
      <c r="D4685" s="27"/>
      <c r="E4685" s="27"/>
      <c r="F4685" s="26"/>
      <c r="G4685" s="28"/>
      <c r="H4685" s="31"/>
    </row>
    <row r="4686" spans="2:8">
      <c r="B4686" s="27"/>
      <c r="C4686" s="27"/>
      <c r="D4686" s="27"/>
      <c r="E4686" s="27"/>
      <c r="F4686" s="26"/>
      <c r="G4686" s="28"/>
      <c r="H4686" s="31"/>
    </row>
    <row r="4687" spans="2:8">
      <c r="B4687" s="27"/>
      <c r="C4687" s="27"/>
      <c r="D4687" s="27"/>
      <c r="E4687" s="27"/>
      <c r="F4687" s="26"/>
      <c r="G4687" s="28"/>
      <c r="H4687" s="31"/>
    </row>
    <row r="4688" spans="2:8">
      <c r="B4688" s="27"/>
      <c r="C4688" s="27"/>
      <c r="D4688" s="27"/>
      <c r="E4688" s="27"/>
      <c r="F4688" s="26"/>
      <c r="G4688" s="28"/>
      <c r="H4688" s="31"/>
    </row>
    <row r="4689" spans="2:8">
      <c r="B4689" s="27"/>
      <c r="C4689" s="27"/>
      <c r="D4689" s="27"/>
      <c r="E4689" s="27"/>
      <c r="F4689" s="26"/>
      <c r="G4689" s="28"/>
      <c r="H4689" s="31"/>
    </row>
    <row r="4690" spans="2:8">
      <c r="B4690" s="27"/>
      <c r="C4690" s="27"/>
      <c r="D4690" s="27"/>
      <c r="E4690" s="27"/>
      <c r="F4690" s="26"/>
      <c r="G4690" s="28"/>
      <c r="H4690" s="31"/>
    </row>
    <row r="4691" spans="2:8">
      <c r="B4691" s="27"/>
      <c r="C4691" s="27"/>
      <c r="D4691" s="27"/>
      <c r="E4691" s="27"/>
      <c r="F4691" s="26"/>
      <c r="G4691" s="28"/>
      <c r="H4691" s="31"/>
    </row>
    <row r="4692" spans="2:8">
      <c r="B4692" s="27"/>
      <c r="C4692" s="27"/>
      <c r="D4692" s="27"/>
      <c r="E4692" s="27"/>
      <c r="F4692" s="26"/>
      <c r="G4692" s="28"/>
      <c r="H4692" s="31"/>
    </row>
    <row r="4693" spans="2:8">
      <c r="B4693" s="27"/>
      <c r="C4693" s="27"/>
      <c r="D4693" s="27"/>
      <c r="E4693" s="27"/>
      <c r="F4693" s="26"/>
      <c r="G4693" s="28"/>
      <c r="H4693" s="31"/>
    </row>
    <row r="4694" spans="2:8">
      <c r="B4694" s="27"/>
      <c r="C4694" s="27"/>
      <c r="D4694" s="27"/>
      <c r="E4694" s="27"/>
      <c r="F4694" s="26"/>
      <c r="G4694" s="28"/>
      <c r="H4694" s="31"/>
    </row>
    <row r="4695" spans="2:8">
      <c r="B4695" s="27"/>
      <c r="C4695" s="27"/>
      <c r="D4695" s="27"/>
      <c r="E4695" s="27"/>
      <c r="F4695" s="26"/>
      <c r="G4695" s="28"/>
      <c r="H4695" s="31"/>
    </row>
    <row r="4696" spans="2:8">
      <c r="B4696" s="27"/>
      <c r="C4696" s="27"/>
      <c r="D4696" s="27"/>
      <c r="E4696" s="27"/>
      <c r="F4696" s="26"/>
      <c r="G4696" s="28"/>
      <c r="H4696" s="31"/>
    </row>
    <row r="4697" spans="2:8">
      <c r="B4697" s="27"/>
      <c r="C4697" s="27"/>
      <c r="D4697" s="27"/>
      <c r="E4697" s="27"/>
      <c r="F4697" s="26"/>
      <c r="G4697" s="28"/>
      <c r="H4697" s="31"/>
    </row>
    <row r="4698" spans="2:8">
      <c r="B4698" s="27"/>
      <c r="C4698" s="27"/>
      <c r="D4698" s="27"/>
      <c r="E4698" s="27"/>
      <c r="F4698" s="26"/>
      <c r="G4698" s="28"/>
      <c r="H4698" s="31"/>
    </row>
    <row r="4699" spans="2:8">
      <c r="B4699" s="27"/>
      <c r="C4699" s="27"/>
      <c r="D4699" s="27"/>
      <c r="E4699" s="27"/>
      <c r="F4699" s="26"/>
      <c r="G4699" s="28"/>
      <c r="H4699" s="31"/>
    </row>
    <row r="4700" spans="2:8">
      <c r="B4700" s="27"/>
      <c r="C4700" s="27"/>
      <c r="D4700" s="27"/>
      <c r="E4700" s="27"/>
      <c r="F4700" s="26"/>
      <c r="G4700" s="28"/>
      <c r="H4700" s="31"/>
    </row>
    <row r="4701" spans="2:8">
      <c r="B4701" s="27"/>
      <c r="C4701" s="27"/>
      <c r="D4701" s="27"/>
      <c r="E4701" s="27"/>
      <c r="F4701" s="26"/>
      <c r="G4701" s="28"/>
      <c r="H4701" s="31"/>
    </row>
    <row r="4702" spans="2:8">
      <c r="B4702" s="27"/>
      <c r="C4702" s="27"/>
      <c r="D4702" s="27"/>
      <c r="E4702" s="27"/>
      <c r="F4702" s="26"/>
      <c r="G4702" s="28"/>
      <c r="H4702" s="31"/>
    </row>
    <row r="4703" spans="2:8">
      <c r="B4703" s="27"/>
      <c r="C4703" s="27"/>
      <c r="D4703" s="27"/>
      <c r="E4703" s="27"/>
      <c r="F4703" s="26"/>
      <c r="G4703" s="28"/>
      <c r="H4703" s="31"/>
    </row>
    <row r="4704" spans="2:8">
      <c r="B4704" s="27"/>
      <c r="C4704" s="27"/>
      <c r="D4704" s="27"/>
      <c r="E4704" s="27"/>
      <c r="F4704" s="26"/>
      <c r="G4704" s="28"/>
      <c r="H4704" s="31"/>
    </row>
    <row r="4705" spans="2:8">
      <c r="B4705" s="27"/>
      <c r="C4705" s="27"/>
      <c r="D4705" s="27"/>
      <c r="E4705" s="27"/>
      <c r="F4705" s="26"/>
      <c r="G4705" s="28"/>
      <c r="H4705" s="31"/>
    </row>
    <row r="4706" spans="2:8">
      <c r="B4706" s="27"/>
      <c r="C4706" s="27"/>
      <c r="D4706" s="27"/>
      <c r="E4706" s="27"/>
      <c r="F4706" s="26"/>
      <c r="G4706" s="28"/>
      <c r="H4706" s="31"/>
    </row>
    <row r="4707" spans="2:8">
      <c r="B4707" s="27"/>
      <c r="C4707" s="27"/>
      <c r="D4707" s="27"/>
      <c r="E4707" s="27"/>
      <c r="F4707" s="26"/>
      <c r="G4707" s="28"/>
      <c r="H4707" s="31"/>
    </row>
    <row r="4708" spans="2:8">
      <c r="B4708" s="27"/>
      <c r="C4708" s="27"/>
      <c r="D4708" s="27"/>
      <c r="E4708" s="27"/>
      <c r="F4708" s="26"/>
      <c r="G4708" s="28"/>
      <c r="H4708" s="31"/>
    </row>
    <row r="4709" spans="2:8">
      <c r="B4709" s="27"/>
      <c r="C4709" s="27"/>
      <c r="D4709" s="27"/>
      <c r="E4709" s="27"/>
      <c r="F4709" s="26"/>
      <c r="G4709" s="28"/>
      <c r="H4709" s="31"/>
    </row>
    <row r="4710" spans="2:8">
      <c r="B4710" s="27"/>
      <c r="C4710" s="27"/>
      <c r="D4710" s="27"/>
      <c r="E4710" s="27"/>
      <c r="F4710" s="26"/>
      <c r="G4710" s="28"/>
      <c r="H4710" s="31"/>
    </row>
    <row r="4711" spans="2:8">
      <c r="B4711" s="27"/>
      <c r="C4711" s="27"/>
      <c r="D4711" s="27"/>
      <c r="E4711" s="27"/>
      <c r="F4711" s="26"/>
      <c r="G4711" s="28"/>
      <c r="H4711" s="31"/>
    </row>
    <row r="4712" spans="2:8">
      <c r="B4712" s="27"/>
      <c r="C4712" s="27"/>
      <c r="D4712" s="27"/>
      <c r="E4712" s="27"/>
      <c r="F4712" s="26"/>
      <c r="G4712" s="28"/>
      <c r="H4712" s="31"/>
    </row>
    <row r="4713" spans="2:8">
      <c r="B4713" s="27"/>
      <c r="C4713" s="27"/>
      <c r="D4713" s="27"/>
      <c r="E4713" s="27"/>
      <c r="F4713" s="26"/>
      <c r="G4713" s="28"/>
      <c r="H4713" s="31"/>
    </row>
    <row r="4714" spans="2:8">
      <c r="B4714" s="27"/>
      <c r="C4714" s="27"/>
      <c r="D4714" s="27"/>
      <c r="E4714" s="27"/>
      <c r="F4714" s="26"/>
      <c r="G4714" s="28"/>
      <c r="H4714" s="31"/>
    </row>
    <row r="4715" spans="2:8">
      <c r="B4715" s="27"/>
      <c r="C4715" s="27"/>
      <c r="D4715" s="27"/>
      <c r="E4715" s="27"/>
      <c r="F4715" s="26"/>
      <c r="G4715" s="28"/>
      <c r="H4715" s="31"/>
    </row>
    <row r="4716" spans="2:8">
      <c r="B4716" s="27"/>
      <c r="C4716" s="27"/>
      <c r="D4716" s="27"/>
      <c r="E4716" s="27"/>
      <c r="F4716" s="26"/>
      <c r="G4716" s="28"/>
      <c r="H4716" s="31"/>
    </row>
    <row r="4717" spans="2:8">
      <c r="B4717" s="27"/>
      <c r="C4717" s="27"/>
      <c r="D4717" s="27"/>
      <c r="E4717" s="27"/>
      <c r="F4717" s="26"/>
      <c r="G4717" s="28"/>
      <c r="H4717" s="31"/>
    </row>
    <row r="4718" spans="2:8">
      <c r="B4718" s="27"/>
      <c r="C4718" s="27"/>
      <c r="D4718" s="27"/>
      <c r="E4718" s="27"/>
      <c r="F4718" s="26"/>
      <c r="G4718" s="28"/>
      <c r="H4718" s="31"/>
    </row>
    <row r="4719" spans="2:8">
      <c r="B4719" s="27"/>
      <c r="C4719" s="27"/>
      <c r="D4719" s="27"/>
      <c r="E4719" s="27"/>
      <c r="F4719" s="26"/>
      <c r="G4719" s="28"/>
      <c r="H4719" s="31"/>
    </row>
    <row r="4720" spans="2:8">
      <c r="B4720" s="27"/>
      <c r="C4720" s="27"/>
      <c r="D4720" s="27"/>
      <c r="E4720" s="27"/>
      <c r="F4720" s="26"/>
      <c r="G4720" s="28"/>
      <c r="H4720" s="31"/>
    </row>
    <row r="4721" spans="2:8">
      <c r="B4721" s="27"/>
      <c r="C4721" s="27"/>
      <c r="D4721" s="27"/>
      <c r="E4721" s="27"/>
      <c r="F4721" s="26"/>
      <c r="G4721" s="28"/>
      <c r="H4721" s="31"/>
    </row>
    <row r="4722" spans="2:8">
      <c r="B4722" s="27"/>
      <c r="C4722" s="27"/>
      <c r="D4722" s="27"/>
      <c r="E4722" s="27"/>
      <c r="F4722" s="26"/>
      <c r="G4722" s="28"/>
      <c r="H4722" s="31"/>
    </row>
    <row r="4723" spans="2:8">
      <c r="B4723" s="27"/>
      <c r="C4723" s="27"/>
      <c r="D4723" s="27"/>
      <c r="E4723" s="27"/>
      <c r="F4723" s="26"/>
      <c r="G4723" s="28"/>
      <c r="H4723" s="31"/>
    </row>
    <row r="4724" spans="2:8">
      <c r="B4724" s="27"/>
      <c r="C4724" s="27"/>
      <c r="D4724" s="27"/>
      <c r="E4724" s="27"/>
      <c r="F4724" s="26"/>
      <c r="G4724" s="28"/>
      <c r="H4724" s="31"/>
    </row>
    <row r="4725" spans="2:8">
      <c r="B4725" s="27"/>
      <c r="C4725" s="27"/>
      <c r="D4725" s="27"/>
      <c r="E4725" s="27"/>
      <c r="F4725" s="26"/>
      <c r="G4725" s="28"/>
      <c r="H4725" s="31"/>
    </row>
    <row r="4726" spans="2:8">
      <c r="B4726" s="27"/>
      <c r="C4726" s="27"/>
      <c r="D4726" s="27"/>
      <c r="E4726" s="27"/>
      <c r="F4726" s="26"/>
      <c r="G4726" s="28"/>
      <c r="H4726" s="31"/>
    </row>
    <row r="4727" spans="2:8">
      <c r="B4727" s="27"/>
      <c r="C4727" s="27"/>
      <c r="D4727" s="27"/>
      <c r="E4727" s="27"/>
      <c r="F4727" s="26"/>
      <c r="G4727" s="28"/>
      <c r="H4727" s="31"/>
    </row>
    <row r="4728" spans="2:8">
      <c r="B4728" s="27"/>
      <c r="C4728" s="27"/>
      <c r="D4728" s="27"/>
      <c r="E4728" s="27"/>
      <c r="F4728" s="26"/>
      <c r="G4728" s="28"/>
      <c r="H4728" s="31"/>
    </row>
    <row r="4729" spans="2:8">
      <c r="B4729" s="27"/>
      <c r="C4729" s="27"/>
      <c r="D4729" s="27"/>
      <c r="E4729" s="27"/>
      <c r="F4729" s="26"/>
      <c r="G4729" s="28"/>
      <c r="H4729" s="31"/>
    </row>
    <row r="4730" spans="2:8">
      <c r="B4730" s="27"/>
      <c r="C4730" s="27"/>
      <c r="D4730" s="27"/>
      <c r="E4730" s="27"/>
      <c r="F4730" s="26"/>
      <c r="G4730" s="28"/>
      <c r="H4730" s="31"/>
    </row>
    <row r="4731" spans="2:8">
      <c r="B4731" s="27"/>
      <c r="C4731" s="27"/>
      <c r="D4731" s="27"/>
      <c r="E4731" s="27"/>
      <c r="F4731" s="26"/>
      <c r="G4731" s="28"/>
      <c r="H4731" s="31"/>
    </row>
    <row r="4732" spans="2:8">
      <c r="B4732" s="27"/>
      <c r="C4732" s="27"/>
      <c r="D4732" s="27"/>
      <c r="E4732" s="27"/>
      <c r="F4732" s="26"/>
      <c r="G4732" s="28"/>
      <c r="H4732" s="31"/>
    </row>
    <row r="4733" spans="2:8">
      <c r="B4733" s="27"/>
      <c r="C4733" s="27"/>
      <c r="D4733" s="27"/>
      <c r="E4733" s="27"/>
      <c r="F4733" s="26"/>
      <c r="G4733" s="28"/>
      <c r="H4733" s="31"/>
    </row>
    <row r="4734" spans="2:8">
      <c r="B4734" s="27"/>
      <c r="C4734" s="27"/>
      <c r="D4734" s="27"/>
      <c r="E4734" s="27"/>
      <c r="F4734" s="26"/>
      <c r="G4734" s="28"/>
      <c r="H4734" s="31"/>
    </row>
    <row r="4735" spans="2:8">
      <c r="B4735" s="27"/>
      <c r="C4735" s="27"/>
      <c r="D4735" s="27"/>
      <c r="E4735" s="27"/>
      <c r="F4735" s="26"/>
      <c r="G4735" s="28"/>
      <c r="H4735" s="31"/>
    </row>
    <row r="4736" spans="2:8">
      <c r="B4736" s="27"/>
      <c r="C4736" s="27"/>
      <c r="D4736" s="27"/>
      <c r="E4736" s="27"/>
      <c r="F4736" s="26"/>
      <c r="G4736" s="28"/>
      <c r="H4736" s="31"/>
    </row>
    <row r="4737" spans="2:8">
      <c r="B4737" s="27"/>
      <c r="C4737" s="27"/>
      <c r="D4737" s="27"/>
      <c r="E4737" s="27"/>
      <c r="F4737" s="26"/>
      <c r="G4737" s="28"/>
      <c r="H4737" s="31"/>
    </row>
    <row r="4738" spans="2:8">
      <c r="B4738" s="27"/>
      <c r="C4738" s="27"/>
      <c r="D4738" s="27"/>
      <c r="E4738" s="27"/>
      <c r="F4738" s="26"/>
      <c r="G4738" s="28"/>
      <c r="H4738" s="31"/>
    </row>
    <row r="4739" spans="2:8">
      <c r="B4739" s="27"/>
      <c r="C4739" s="27"/>
      <c r="D4739" s="27"/>
      <c r="E4739" s="27"/>
      <c r="F4739" s="26"/>
      <c r="G4739" s="28"/>
      <c r="H4739" s="31"/>
    </row>
    <row r="4740" spans="2:8">
      <c r="B4740" s="27"/>
      <c r="C4740" s="27"/>
      <c r="D4740" s="27"/>
      <c r="E4740" s="27"/>
      <c r="F4740" s="26"/>
      <c r="G4740" s="28"/>
      <c r="H4740" s="31"/>
    </row>
    <row r="4741" spans="2:8">
      <c r="B4741" s="27"/>
      <c r="C4741" s="27"/>
      <c r="D4741" s="27"/>
      <c r="E4741" s="27"/>
      <c r="F4741" s="26"/>
      <c r="G4741" s="28"/>
      <c r="H4741" s="31"/>
    </row>
    <row r="4742" spans="2:8">
      <c r="B4742" s="27"/>
      <c r="C4742" s="27"/>
      <c r="D4742" s="27"/>
      <c r="E4742" s="27"/>
      <c r="F4742" s="26"/>
      <c r="G4742" s="28"/>
      <c r="H4742" s="31"/>
    </row>
    <row r="4743" spans="2:8">
      <c r="B4743" s="27"/>
      <c r="C4743" s="27"/>
      <c r="D4743" s="27"/>
      <c r="E4743" s="27"/>
      <c r="F4743" s="26"/>
      <c r="G4743" s="28"/>
      <c r="H4743" s="31"/>
    </row>
    <row r="4744" spans="2:8">
      <c r="B4744" s="27"/>
      <c r="C4744" s="27"/>
      <c r="D4744" s="27"/>
      <c r="E4744" s="27"/>
      <c r="F4744" s="26"/>
      <c r="G4744" s="28"/>
      <c r="H4744" s="31"/>
    </row>
    <row r="4745" spans="2:8">
      <c r="B4745" s="27"/>
      <c r="C4745" s="27"/>
      <c r="D4745" s="27"/>
      <c r="E4745" s="27"/>
      <c r="F4745" s="26"/>
      <c r="G4745" s="28"/>
      <c r="H4745" s="31"/>
    </row>
    <row r="4746" spans="2:8">
      <c r="B4746" s="27"/>
      <c r="C4746" s="27"/>
      <c r="D4746" s="27"/>
      <c r="E4746" s="27"/>
      <c r="F4746" s="26"/>
      <c r="G4746" s="28"/>
      <c r="H4746" s="31"/>
    </row>
    <row r="4747" spans="2:8">
      <c r="B4747" s="27"/>
      <c r="C4747" s="27"/>
      <c r="D4747" s="27"/>
      <c r="E4747" s="27"/>
      <c r="F4747" s="26"/>
      <c r="G4747" s="28"/>
      <c r="H4747" s="31"/>
    </row>
    <row r="4748" spans="2:8">
      <c r="B4748" s="27"/>
      <c r="C4748" s="27"/>
      <c r="D4748" s="27"/>
      <c r="E4748" s="27"/>
      <c r="F4748" s="26"/>
      <c r="G4748" s="28"/>
      <c r="H4748" s="31"/>
    </row>
    <row r="4749" spans="2:8">
      <c r="B4749" s="27"/>
      <c r="C4749" s="27"/>
      <c r="D4749" s="27"/>
      <c r="E4749" s="27"/>
      <c r="F4749" s="26"/>
      <c r="G4749" s="28"/>
      <c r="H4749" s="31"/>
    </row>
    <row r="4750" spans="2:8">
      <c r="B4750" s="27"/>
      <c r="C4750" s="27"/>
      <c r="D4750" s="27"/>
      <c r="E4750" s="27"/>
      <c r="F4750" s="26"/>
      <c r="G4750" s="28"/>
      <c r="H4750" s="31"/>
    </row>
    <row r="4751" spans="2:8">
      <c r="B4751" s="27"/>
      <c r="C4751" s="27"/>
      <c r="D4751" s="27"/>
      <c r="E4751" s="27"/>
      <c r="F4751" s="26"/>
      <c r="G4751" s="28"/>
      <c r="H4751" s="31"/>
    </row>
    <row r="4752" spans="2:8">
      <c r="B4752" s="27"/>
      <c r="C4752" s="27"/>
      <c r="D4752" s="27"/>
      <c r="E4752" s="27"/>
      <c r="F4752" s="26"/>
      <c r="G4752" s="28"/>
      <c r="H4752" s="31"/>
    </row>
    <row r="4753" spans="2:8">
      <c r="B4753" s="27"/>
      <c r="C4753" s="27"/>
      <c r="D4753" s="27"/>
      <c r="E4753" s="27"/>
      <c r="F4753" s="26"/>
      <c r="G4753" s="28"/>
      <c r="H4753" s="31"/>
    </row>
    <row r="4754" spans="2:8">
      <c r="B4754" s="27"/>
      <c r="C4754" s="27"/>
      <c r="D4754" s="27"/>
      <c r="E4754" s="27"/>
      <c r="F4754" s="26"/>
      <c r="G4754" s="28"/>
      <c r="H4754" s="31"/>
    </row>
    <row r="4755" spans="2:8">
      <c r="B4755" s="27"/>
      <c r="C4755" s="27"/>
      <c r="D4755" s="27"/>
      <c r="E4755" s="27"/>
      <c r="F4755" s="26"/>
      <c r="G4755" s="28"/>
      <c r="H4755" s="31"/>
    </row>
    <row r="4756" spans="2:8">
      <c r="B4756" s="27"/>
      <c r="C4756" s="27"/>
      <c r="D4756" s="27"/>
      <c r="E4756" s="27"/>
      <c r="F4756" s="26"/>
      <c r="G4756" s="28"/>
      <c r="H4756" s="31"/>
    </row>
    <row r="4757" spans="2:8">
      <c r="B4757" s="27"/>
      <c r="C4757" s="27"/>
      <c r="D4757" s="27"/>
      <c r="E4757" s="27"/>
      <c r="F4757" s="26"/>
      <c r="G4757" s="28"/>
      <c r="H4757" s="31"/>
    </row>
    <row r="4758" spans="2:8">
      <c r="B4758" s="27"/>
      <c r="C4758" s="27"/>
      <c r="D4758" s="27"/>
      <c r="E4758" s="27"/>
      <c r="F4758" s="26"/>
      <c r="G4758" s="28"/>
      <c r="H4758" s="31"/>
    </row>
    <row r="4759" spans="2:8">
      <c r="B4759" s="27"/>
      <c r="C4759" s="27"/>
      <c r="D4759" s="27"/>
      <c r="E4759" s="27"/>
      <c r="F4759" s="26"/>
      <c r="G4759" s="28"/>
      <c r="H4759" s="31"/>
    </row>
    <row r="4760" spans="2:8">
      <c r="B4760" s="27"/>
      <c r="C4760" s="27"/>
      <c r="D4760" s="27"/>
      <c r="E4760" s="27"/>
      <c r="F4760" s="26"/>
      <c r="G4760" s="28"/>
      <c r="H4760" s="31"/>
    </row>
    <row r="4761" spans="2:8">
      <c r="B4761" s="27"/>
      <c r="C4761" s="27"/>
      <c r="D4761" s="27"/>
      <c r="E4761" s="27"/>
      <c r="F4761" s="26"/>
      <c r="G4761" s="28"/>
      <c r="H4761" s="31"/>
    </row>
    <row r="4762" spans="2:8">
      <c r="B4762" s="27"/>
      <c r="C4762" s="27"/>
      <c r="D4762" s="27"/>
      <c r="E4762" s="27"/>
      <c r="F4762" s="26"/>
      <c r="G4762" s="28"/>
      <c r="H4762" s="31"/>
    </row>
    <row r="4763" spans="2:8">
      <c r="B4763" s="27"/>
      <c r="C4763" s="27"/>
      <c r="D4763" s="27"/>
      <c r="E4763" s="27"/>
      <c r="F4763" s="26"/>
      <c r="G4763" s="28"/>
      <c r="H4763" s="31"/>
    </row>
    <row r="4764" spans="2:8">
      <c r="B4764" s="27"/>
      <c r="C4764" s="27"/>
      <c r="D4764" s="27"/>
      <c r="E4764" s="27"/>
      <c r="F4764" s="26"/>
      <c r="G4764" s="28"/>
      <c r="H4764" s="31"/>
    </row>
    <row r="4765" spans="2:8">
      <c r="B4765" s="27"/>
      <c r="C4765" s="27"/>
      <c r="D4765" s="27"/>
      <c r="E4765" s="27"/>
      <c r="F4765" s="26"/>
      <c r="G4765" s="28"/>
      <c r="H4765" s="31"/>
    </row>
    <row r="4766" spans="2:8">
      <c r="B4766" s="27"/>
      <c r="C4766" s="27"/>
      <c r="D4766" s="27"/>
      <c r="E4766" s="27"/>
      <c r="F4766" s="26"/>
      <c r="G4766" s="28"/>
      <c r="H4766" s="31"/>
    </row>
    <row r="4767" spans="2:8">
      <c r="B4767" s="27"/>
      <c r="C4767" s="27"/>
      <c r="D4767" s="27"/>
      <c r="E4767" s="27"/>
      <c r="F4767" s="26"/>
      <c r="G4767" s="28"/>
      <c r="H4767" s="31"/>
    </row>
    <row r="4768" spans="2:8">
      <c r="B4768" s="27"/>
      <c r="C4768" s="27"/>
      <c r="D4768" s="27"/>
      <c r="E4768" s="27"/>
      <c r="F4768" s="26"/>
      <c r="G4768" s="28"/>
      <c r="H4768" s="31"/>
    </row>
    <row r="4769" spans="2:8">
      <c r="B4769" s="27"/>
      <c r="C4769" s="27"/>
      <c r="D4769" s="27"/>
      <c r="E4769" s="27"/>
      <c r="F4769" s="26"/>
      <c r="G4769" s="28"/>
      <c r="H4769" s="31"/>
    </row>
    <row r="4770" spans="2:8">
      <c r="B4770" s="27"/>
      <c r="C4770" s="27"/>
      <c r="D4770" s="27"/>
      <c r="E4770" s="27"/>
      <c r="F4770" s="26"/>
      <c r="G4770" s="28"/>
      <c r="H4770" s="31"/>
    </row>
    <row r="4771" spans="2:8">
      <c r="B4771" s="27"/>
      <c r="C4771" s="27"/>
      <c r="D4771" s="27"/>
      <c r="E4771" s="27"/>
      <c r="F4771" s="26"/>
      <c r="G4771" s="28"/>
      <c r="H4771" s="31"/>
    </row>
    <row r="4772" spans="2:8">
      <c r="B4772" s="27"/>
      <c r="C4772" s="27"/>
      <c r="D4772" s="27"/>
      <c r="E4772" s="27"/>
      <c r="F4772" s="26"/>
      <c r="G4772" s="28"/>
      <c r="H4772" s="31"/>
    </row>
    <row r="4773" spans="2:8">
      <c r="B4773" s="27"/>
      <c r="C4773" s="27"/>
      <c r="D4773" s="27"/>
      <c r="E4773" s="27"/>
      <c r="F4773" s="26"/>
      <c r="G4773" s="28"/>
      <c r="H4773" s="31"/>
    </row>
    <row r="4774" spans="2:8">
      <c r="B4774" s="27"/>
      <c r="C4774" s="27"/>
      <c r="D4774" s="27"/>
      <c r="E4774" s="27"/>
      <c r="F4774" s="26"/>
      <c r="G4774" s="28"/>
      <c r="H4774" s="31"/>
    </row>
    <row r="4775" spans="2:8">
      <c r="B4775" s="27"/>
      <c r="C4775" s="27"/>
      <c r="D4775" s="27"/>
      <c r="E4775" s="27"/>
      <c r="F4775" s="26"/>
      <c r="G4775" s="28"/>
      <c r="H4775" s="31"/>
    </row>
    <row r="4776" spans="2:8">
      <c r="B4776" s="27"/>
      <c r="C4776" s="27"/>
      <c r="D4776" s="27"/>
      <c r="E4776" s="27"/>
      <c r="F4776" s="26"/>
      <c r="G4776" s="28"/>
      <c r="H4776" s="31"/>
    </row>
    <row r="4777" spans="2:8">
      <c r="B4777" s="27"/>
      <c r="C4777" s="27"/>
      <c r="D4777" s="27"/>
      <c r="E4777" s="27"/>
      <c r="F4777" s="26"/>
      <c r="G4777" s="28"/>
      <c r="H4777" s="31"/>
    </row>
    <row r="4778" spans="2:8">
      <c r="B4778" s="27"/>
      <c r="C4778" s="27"/>
      <c r="D4778" s="27"/>
      <c r="E4778" s="27"/>
      <c r="F4778" s="26"/>
      <c r="G4778" s="28"/>
      <c r="H4778" s="31"/>
    </row>
    <row r="4779" spans="2:8">
      <c r="B4779" s="27"/>
      <c r="C4779" s="27"/>
      <c r="D4779" s="27"/>
      <c r="E4779" s="27"/>
      <c r="F4779" s="26"/>
      <c r="G4779" s="28"/>
      <c r="H4779" s="31"/>
    </row>
    <row r="4780" spans="2:8">
      <c r="B4780" s="27"/>
      <c r="C4780" s="27"/>
      <c r="D4780" s="27"/>
      <c r="E4780" s="27"/>
      <c r="F4780" s="26"/>
      <c r="G4780" s="28"/>
      <c r="H4780" s="31"/>
    </row>
    <row r="4781" spans="2:8">
      <c r="B4781" s="27"/>
      <c r="C4781" s="27"/>
      <c r="D4781" s="27"/>
      <c r="E4781" s="27"/>
      <c r="F4781" s="26"/>
      <c r="G4781" s="28"/>
      <c r="H4781" s="31"/>
    </row>
    <row r="4782" spans="2:8">
      <c r="B4782" s="27"/>
      <c r="C4782" s="27"/>
      <c r="D4782" s="27"/>
      <c r="E4782" s="27"/>
      <c r="F4782" s="26"/>
      <c r="G4782" s="28"/>
      <c r="H4782" s="31"/>
    </row>
    <row r="4783" spans="2:8">
      <c r="B4783" s="27"/>
      <c r="C4783" s="27"/>
      <c r="D4783" s="27"/>
      <c r="E4783" s="27"/>
      <c r="F4783" s="26"/>
      <c r="G4783" s="28"/>
      <c r="H4783" s="31"/>
    </row>
    <row r="4784" spans="2:8">
      <c r="B4784" s="27"/>
      <c r="C4784" s="27"/>
      <c r="D4784" s="27"/>
      <c r="E4784" s="27"/>
      <c r="F4784" s="26"/>
      <c r="G4784" s="28"/>
      <c r="H4784" s="31"/>
    </row>
    <row r="4785" spans="2:8">
      <c r="B4785" s="27"/>
      <c r="C4785" s="27"/>
      <c r="D4785" s="27"/>
      <c r="E4785" s="27"/>
      <c r="F4785" s="26"/>
      <c r="G4785" s="28"/>
      <c r="H4785" s="31"/>
    </row>
    <row r="4786" spans="2:8">
      <c r="B4786" s="27"/>
      <c r="C4786" s="27"/>
      <c r="D4786" s="27"/>
      <c r="E4786" s="27"/>
      <c r="F4786" s="26"/>
      <c r="G4786" s="28"/>
      <c r="H4786" s="31"/>
    </row>
    <row r="4787" spans="2:8">
      <c r="B4787" s="27"/>
      <c r="C4787" s="27"/>
      <c r="D4787" s="27"/>
      <c r="E4787" s="27"/>
      <c r="F4787" s="26"/>
      <c r="G4787" s="28"/>
      <c r="H4787" s="31"/>
    </row>
    <row r="4788" spans="2:8">
      <c r="B4788" s="27"/>
      <c r="C4788" s="27"/>
      <c r="D4788" s="27"/>
      <c r="E4788" s="27"/>
      <c r="F4788" s="26"/>
      <c r="G4788" s="28"/>
      <c r="H4788" s="31"/>
    </row>
    <row r="4789" spans="2:8">
      <c r="B4789" s="27"/>
      <c r="C4789" s="27"/>
      <c r="D4789" s="27"/>
      <c r="E4789" s="27"/>
      <c r="F4789" s="26"/>
      <c r="G4789" s="28"/>
      <c r="H4789" s="31"/>
    </row>
    <row r="4790" spans="2:8">
      <c r="B4790" s="27"/>
      <c r="C4790" s="27"/>
      <c r="D4790" s="27"/>
      <c r="E4790" s="27"/>
      <c r="F4790" s="26"/>
      <c r="G4790" s="28"/>
      <c r="H4790" s="31"/>
    </row>
    <row r="4791" spans="2:8">
      <c r="B4791" s="27"/>
      <c r="C4791" s="27"/>
      <c r="D4791" s="27"/>
      <c r="E4791" s="27"/>
      <c r="F4791" s="26"/>
      <c r="G4791" s="28"/>
      <c r="H4791" s="31"/>
    </row>
    <row r="4792" spans="2:8">
      <c r="B4792" s="27"/>
      <c r="C4792" s="27"/>
      <c r="D4792" s="27"/>
      <c r="E4792" s="27"/>
      <c r="F4792" s="26"/>
      <c r="G4792" s="28"/>
      <c r="H4792" s="31"/>
    </row>
    <row r="4793" spans="2:8">
      <c r="B4793" s="27"/>
      <c r="C4793" s="27"/>
      <c r="D4793" s="27"/>
      <c r="E4793" s="27"/>
      <c r="F4793" s="26"/>
      <c r="G4793" s="28"/>
      <c r="H4793" s="31"/>
    </row>
    <row r="4794" spans="2:8">
      <c r="B4794" s="27"/>
      <c r="C4794" s="27"/>
      <c r="D4794" s="27"/>
      <c r="E4794" s="27"/>
      <c r="F4794" s="26"/>
      <c r="G4794" s="28"/>
      <c r="H4794" s="31"/>
    </row>
    <row r="4795" spans="2:8">
      <c r="B4795" s="27"/>
      <c r="C4795" s="27"/>
      <c r="D4795" s="27"/>
      <c r="E4795" s="27"/>
      <c r="F4795" s="26"/>
      <c r="G4795" s="28"/>
      <c r="H4795" s="31"/>
    </row>
    <row r="4796" spans="2:8">
      <c r="B4796" s="27"/>
      <c r="C4796" s="27"/>
      <c r="D4796" s="27"/>
      <c r="E4796" s="27"/>
      <c r="F4796" s="26"/>
      <c r="G4796" s="28"/>
      <c r="H4796" s="31"/>
    </row>
    <row r="4797" spans="2:8">
      <c r="B4797" s="27"/>
      <c r="C4797" s="27"/>
      <c r="D4797" s="27"/>
      <c r="E4797" s="27"/>
      <c r="F4797" s="26"/>
      <c r="G4797" s="28"/>
      <c r="H4797" s="31"/>
    </row>
    <row r="4798" spans="2:8">
      <c r="B4798" s="27"/>
      <c r="C4798" s="27"/>
      <c r="D4798" s="27"/>
      <c r="E4798" s="27"/>
      <c r="F4798" s="26"/>
      <c r="G4798" s="28"/>
      <c r="H4798" s="31"/>
    </row>
    <row r="4799" spans="2:8">
      <c r="B4799" s="27"/>
      <c r="C4799" s="27"/>
      <c r="D4799" s="27"/>
      <c r="E4799" s="27"/>
      <c r="F4799" s="26"/>
      <c r="G4799" s="28"/>
      <c r="H4799" s="31"/>
    </row>
    <row r="4800" spans="2:8">
      <c r="B4800" s="27"/>
      <c r="C4800" s="27"/>
      <c r="D4800" s="27"/>
      <c r="E4800" s="27"/>
      <c r="F4800" s="26"/>
      <c r="G4800" s="28"/>
      <c r="H4800" s="31"/>
    </row>
    <row r="4801" spans="2:8">
      <c r="B4801" s="27"/>
      <c r="C4801" s="27"/>
      <c r="D4801" s="27"/>
      <c r="E4801" s="27"/>
      <c r="F4801" s="26"/>
      <c r="G4801" s="28"/>
      <c r="H4801" s="31"/>
    </row>
    <row r="4802" spans="2:8">
      <c r="B4802" s="27"/>
      <c r="C4802" s="27"/>
      <c r="D4802" s="27"/>
      <c r="E4802" s="27"/>
      <c r="F4802" s="26"/>
      <c r="G4802" s="28"/>
      <c r="H4802" s="31"/>
    </row>
    <row r="4803" spans="2:8">
      <c r="B4803" s="27"/>
      <c r="C4803" s="27"/>
      <c r="D4803" s="27"/>
      <c r="E4803" s="27"/>
      <c r="F4803" s="26"/>
      <c r="G4803" s="28"/>
      <c r="H4803" s="31"/>
    </row>
    <row r="4804" spans="2:8">
      <c r="B4804" s="27"/>
      <c r="C4804" s="27"/>
      <c r="D4804" s="27"/>
      <c r="E4804" s="27"/>
      <c r="F4804" s="26"/>
      <c r="G4804" s="28"/>
      <c r="H4804" s="31"/>
    </row>
    <row r="4805" spans="2:8">
      <c r="B4805" s="27"/>
      <c r="C4805" s="27"/>
      <c r="D4805" s="27"/>
      <c r="E4805" s="27"/>
      <c r="F4805" s="26"/>
      <c r="G4805" s="28"/>
      <c r="H4805" s="31"/>
    </row>
    <row r="4806" spans="2:8">
      <c r="B4806" s="27"/>
      <c r="C4806" s="27"/>
      <c r="D4806" s="27"/>
      <c r="E4806" s="27"/>
      <c r="F4806" s="26"/>
      <c r="G4806" s="28"/>
      <c r="H4806" s="31"/>
    </row>
    <row r="4807" spans="2:8">
      <c r="B4807" s="27"/>
      <c r="C4807" s="27"/>
      <c r="D4807" s="27"/>
      <c r="E4807" s="27"/>
      <c r="F4807" s="26"/>
      <c r="G4807" s="28"/>
      <c r="H4807" s="31"/>
    </row>
    <row r="4808" spans="2:8">
      <c r="B4808" s="27"/>
      <c r="C4808" s="27"/>
      <c r="D4808" s="27"/>
      <c r="E4808" s="27"/>
      <c r="F4808" s="26"/>
      <c r="G4808" s="28"/>
      <c r="H4808" s="31"/>
    </row>
    <row r="4809" spans="2:8">
      <c r="B4809" s="27"/>
      <c r="C4809" s="27"/>
      <c r="D4809" s="27"/>
      <c r="E4809" s="27"/>
      <c r="F4809" s="26"/>
      <c r="G4809" s="28"/>
      <c r="H4809" s="31"/>
    </row>
    <row r="4810" spans="2:8">
      <c r="B4810" s="27"/>
      <c r="C4810" s="27"/>
      <c r="D4810" s="27"/>
      <c r="E4810" s="27"/>
      <c r="F4810" s="26"/>
      <c r="G4810" s="28"/>
      <c r="H4810" s="31"/>
    </row>
    <row r="4811" spans="2:8">
      <c r="B4811" s="27"/>
      <c r="C4811" s="27"/>
      <c r="D4811" s="27"/>
      <c r="E4811" s="27"/>
      <c r="F4811" s="26"/>
      <c r="G4811" s="28"/>
      <c r="H4811" s="31"/>
    </row>
    <row r="4812" spans="2:8">
      <c r="B4812" s="27"/>
      <c r="C4812" s="27"/>
      <c r="D4812" s="27"/>
      <c r="E4812" s="27"/>
      <c r="F4812" s="26"/>
      <c r="G4812" s="28"/>
      <c r="H4812" s="31"/>
    </row>
    <row r="4813" spans="2:8">
      <c r="B4813" s="27"/>
      <c r="C4813" s="27"/>
      <c r="D4813" s="27"/>
      <c r="E4813" s="27"/>
      <c r="F4813" s="26"/>
      <c r="G4813" s="28"/>
      <c r="H4813" s="31"/>
    </row>
    <row r="4814" spans="2:8">
      <c r="B4814" s="27"/>
      <c r="C4814" s="27"/>
      <c r="D4814" s="27"/>
      <c r="E4814" s="27"/>
      <c r="F4814" s="26"/>
      <c r="G4814" s="28"/>
      <c r="H4814" s="31"/>
    </row>
    <row r="4815" spans="2:8">
      <c r="B4815" s="27"/>
      <c r="C4815" s="27"/>
      <c r="D4815" s="27"/>
      <c r="E4815" s="27"/>
      <c r="F4815" s="26"/>
      <c r="G4815" s="28"/>
      <c r="H4815" s="31"/>
    </row>
    <row r="4816" spans="2:8">
      <c r="B4816" s="27"/>
      <c r="C4816" s="27"/>
      <c r="D4816" s="27"/>
      <c r="E4816" s="27"/>
      <c r="F4816" s="26"/>
      <c r="G4816" s="28"/>
      <c r="H4816" s="31"/>
    </row>
    <row r="4817" spans="2:8">
      <c r="B4817" s="27"/>
      <c r="C4817" s="27"/>
      <c r="D4817" s="27"/>
      <c r="E4817" s="27"/>
      <c r="F4817" s="26"/>
      <c r="G4817" s="28"/>
      <c r="H4817" s="31"/>
    </row>
    <row r="4818" spans="2:8">
      <c r="B4818" s="27"/>
      <c r="C4818" s="27"/>
      <c r="D4818" s="27"/>
      <c r="E4818" s="27"/>
      <c r="F4818" s="26"/>
      <c r="G4818" s="28"/>
      <c r="H4818" s="31"/>
    </row>
    <row r="4819" spans="2:8">
      <c r="B4819" s="27"/>
      <c r="C4819" s="27"/>
      <c r="D4819" s="27"/>
      <c r="E4819" s="27"/>
      <c r="F4819" s="26"/>
      <c r="G4819" s="28"/>
      <c r="H4819" s="31"/>
    </row>
    <row r="4820" spans="2:8">
      <c r="B4820" s="27"/>
      <c r="C4820" s="27"/>
      <c r="D4820" s="27"/>
      <c r="E4820" s="27"/>
      <c r="F4820" s="26"/>
      <c r="G4820" s="28"/>
      <c r="H4820" s="31"/>
    </row>
    <row r="4821" spans="2:8">
      <c r="B4821" s="27"/>
      <c r="C4821" s="27"/>
      <c r="D4821" s="27"/>
      <c r="E4821" s="27"/>
      <c r="F4821" s="26"/>
      <c r="G4821" s="28"/>
      <c r="H4821" s="31"/>
    </row>
    <row r="4822" spans="2:8">
      <c r="B4822" s="27"/>
      <c r="C4822" s="27"/>
      <c r="D4822" s="27"/>
      <c r="E4822" s="27"/>
      <c r="F4822" s="26"/>
      <c r="G4822" s="28"/>
      <c r="H4822" s="31"/>
    </row>
    <row r="4823" spans="2:8">
      <c r="B4823" s="27"/>
      <c r="C4823" s="27"/>
      <c r="D4823" s="27"/>
      <c r="E4823" s="27"/>
      <c r="F4823" s="26"/>
      <c r="G4823" s="28"/>
      <c r="H4823" s="31"/>
    </row>
    <row r="4824" spans="2:8">
      <c r="B4824" s="27"/>
      <c r="C4824" s="27"/>
      <c r="D4824" s="27"/>
      <c r="E4824" s="27"/>
      <c r="F4824" s="26"/>
      <c r="G4824" s="28"/>
      <c r="H4824" s="31"/>
    </row>
    <row r="4825" spans="2:8">
      <c r="B4825" s="27"/>
      <c r="C4825" s="27"/>
      <c r="D4825" s="27"/>
      <c r="E4825" s="27"/>
      <c r="F4825" s="26"/>
      <c r="G4825" s="28"/>
      <c r="H4825" s="31"/>
    </row>
    <row r="4826" spans="2:8">
      <c r="B4826" s="27"/>
      <c r="C4826" s="27"/>
      <c r="D4826" s="27"/>
      <c r="E4826" s="27"/>
      <c r="F4826" s="26"/>
      <c r="G4826" s="28"/>
      <c r="H4826" s="31"/>
    </row>
    <row r="4827" spans="2:8">
      <c r="B4827" s="27"/>
      <c r="C4827" s="27"/>
      <c r="D4827" s="27"/>
      <c r="E4827" s="27"/>
      <c r="F4827" s="26"/>
      <c r="G4827" s="28"/>
      <c r="H4827" s="31"/>
    </row>
    <row r="4828" spans="2:8">
      <c r="B4828" s="27"/>
      <c r="C4828" s="27"/>
      <c r="D4828" s="27"/>
      <c r="E4828" s="27"/>
      <c r="F4828" s="26"/>
      <c r="G4828" s="28"/>
      <c r="H4828" s="31"/>
    </row>
    <row r="4829" spans="2:8">
      <c r="B4829" s="27"/>
      <c r="C4829" s="27"/>
      <c r="D4829" s="27"/>
      <c r="E4829" s="27"/>
      <c r="F4829" s="26"/>
      <c r="G4829" s="28"/>
      <c r="H4829" s="31"/>
    </row>
    <row r="4830" spans="2:8">
      <c r="B4830" s="27"/>
      <c r="C4830" s="27"/>
      <c r="D4830" s="27"/>
      <c r="E4830" s="27"/>
      <c r="F4830" s="26"/>
      <c r="G4830" s="28"/>
      <c r="H4830" s="31"/>
    </row>
    <row r="4831" spans="2:8">
      <c r="B4831" s="27"/>
      <c r="C4831" s="27"/>
      <c r="D4831" s="27"/>
      <c r="E4831" s="27"/>
      <c r="F4831" s="26"/>
      <c r="G4831" s="28"/>
      <c r="H4831" s="31"/>
    </row>
    <row r="4832" spans="2:8">
      <c r="B4832" s="27"/>
      <c r="C4832" s="27"/>
      <c r="D4832" s="27"/>
      <c r="E4832" s="27"/>
      <c r="F4832" s="26"/>
      <c r="G4832" s="28"/>
      <c r="H4832" s="31"/>
    </row>
    <row r="4833" spans="2:8">
      <c r="B4833" s="27"/>
      <c r="C4833" s="27"/>
      <c r="D4833" s="27"/>
      <c r="E4833" s="27"/>
      <c r="F4833" s="26"/>
      <c r="G4833" s="28"/>
      <c r="H4833" s="31"/>
    </row>
    <row r="4834" spans="2:8">
      <c r="B4834" s="27"/>
      <c r="C4834" s="27"/>
      <c r="D4834" s="27"/>
      <c r="E4834" s="27"/>
      <c r="F4834" s="26"/>
      <c r="G4834" s="28"/>
      <c r="H4834" s="31"/>
    </row>
    <row r="4835" spans="2:8">
      <c r="B4835" s="27"/>
      <c r="C4835" s="27"/>
      <c r="D4835" s="27"/>
      <c r="E4835" s="27"/>
      <c r="F4835" s="26"/>
      <c r="G4835" s="28"/>
      <c r="H4835" s="31"/>
    </row>
    <row r="4836" spans="2:8">
      <c r="B4836" s="27"/>
      <c r="C4836" s="27"/>
      <c r="D4836" s="27"/>
      <c r="E4836" s="27"/>
      <c r="F4836" s="26"/>
      <c r="G4836" s="28"/>
      <c r="H4836" s="31"/>
    </row>
    <row r="4837" spans="2:8">
      <c r="B4837" s="27"/>
      <c r="C4837" s="27"/>
      <c r="D4837" s="27"/>
      <c r="E4837" s="27"/>
      <c r="F4837" s="26"/>
      <c r="G4837" s="28"/>
      <c r="H4837" s="31"/>
    </row>
    <row r="4838" spans="2:8">
      <c r="B4838" s="27"/>
      <c r="C4838" s="27"/>
      <c r="D4838" s="27"/>
      <c r="E4838" s="27"/>
      <c r="F4838" s="26"/>
      <c r="G4838" s="28"/>
      <c r="H4838" s="31"/>
    </row>
    <row r="4839" spans="2:8">
      <c r="B4839" s="27"/>
      <c r="C4839" s="27"/>
      <c r="D4839" s="27"/>
      <c r="E4839" s="27"/>
      <c r="F4839" s="26"/>
      <c r="G4839" s="28"/>
      <c r="H4839" s="31"/>
    </row>
    <row r="4840" spans="2:8">
      <c r="B4840" s="27"/>
      <c r="C4840" s="27"/>
      <c r="D4840" s="27"/>
      <c r="E4840" s="27"/>
      <c r="F4840" s="26"/>
      <c r="G4840" s="28"/>
      <c r="H4840" s="31"/>
    </row>
    <row r="4841" spans="2:8">
      <c r="B4841" s="27"/>
      <c r="C4841" s="27"/>
      <c r="D4841" s="27"/>
      <c r="E4841" s="27"/>
      <c r="F4841" s="26"/>
      <c r="G4841" s="28"/>
      <c r="H4841" s="31"/>
    </row>
    <row r="4842" spans="2:8">
      <c r="B4842" s="27"/>
      <c r="C4842" s="27"/>
      <c r="D4842" s="27"/>
      <c r="E4842" s="27"/>
      <c r="F4842" s="26"/>
      <c r="G4842" s="28"/>
      <c r="H4842" s="31"/>
    </row>
    <row r="4843" spans="2:8">
      <c r="B4843" s="27"/>
      <c r="C4843" s="27"/>
      <c r="D4843" s="27"/>
      <c r="E4843" s="27"/>
      <c r="F4843" s="26"/>
      <c r="G4843" s="28"/>
      <c r="H4843" s="31"/>
    </row>
    <row r="4844" spans="2:8">
      <c r="B4844" s="27"/>
      <c r="C4844" s="27"/>
      <c r="D4844" s="27"/>
      <c r="E4844" s="27"/>
      <c r="F4844" s="26"/>
      <c r="G4844" s="28"/>
      <c r="H4844" s="31"/>
    </row>
    <row r="4845" spans="2:8">
      <c r="B4845" s="27"/>
      <c r="C4845" s="27"/>
      <c r="D4845" s="27"/>
      <c r="E4845" s="27"/>
      <c r="F4845" s="26"/>
      <c r="G4845" s="28"/>
      <c r="H4845" s="31"/>
    </row>
    <row r="4846" spans="2:8">
      <c r="B4846" s="27"/>
      <c r="C4846" s="27"/>
      <c r="D4846" s="27"/>
      <c r="E4846" s="27"/>
      <c r="F4846" s="26"/>
      <c r="G4846" s="28"/>
      <c r="H4846" s="31"/>
    </row>
    <row r="4847" spans="2:8">
      <c r="B4847" s="27"/>
      <c r="C4847" s="27"/>
      <c r="D4847" s="27"/>
      <c r="E4847" s="27"/>
      <c r="F4847" s="26"/>
      <c r="G4847" s="28"/>
      <c r="H4847" s="31"/>
    </row>
    <row r="4848" spans="2:8">
      <c r="B4848" s="27"/>
      <c r="C4848" s="27"/>
      <c r="D4848" s="27"/>
      <c r="E4848" s="27"/>
      <c r="F4848" s="26"/>
      <c r="G4848" s="28"/>
      <c r="H4848" s="31"/>
    </row>
    <row r="4849" spans="2:8">
      <c r="B4849" s="27"/>
      <c r="C4849" s="27"/>
      <c r="D4849" s="27"/>
      <c r="E4849" s="27"/>
      <c r="F4849" s="26"/>
      <c r="G4849" s="28"/>
      <c r="H4849" s="31"/>
    </row>
    <row r="4850" spans="2:8">
      <c r="B4850" s="27"/>
      <c r="C4850" s="27"/>
      <c r="D4850" s="27"/>
      <c r="E4850" s="27"/>
      <c r="F4850" s="26"/>
      <c r="G4850" s="28"/>
      <c r="H4850" s="31"/>
    </row>
    <row r="4851" spans="2:8">
      <c r="B4851" s="27"/>
      <c r="C4851" s="27"/>
      <c r="D4851" s="27"/>
      <c r="E4851" s="27"/>
      <c r="F4851" s="26"/>
      <c r="G4851" s="28"/>
      <c r="H4851" s="31"/>
    </row>
    <row r="4852" spans="2:8">
      <c r="B4852" s="27"/>
      <c r="C4852" s="27"/>
      <c r="D4852" s="27"/>
      <c r="E4852" s="27"/>
      <c r="F4852" s="26"/>
      <c r="G4852" s="28"/>
      <c r="H4852" s="31"/>
    </row>
    <row r="4853" spans="2:8">
      <c r="B4853" s="27"/>
      <c r="C4853" s="27"/>
      <c r="D4853" s="27"/>
      <c r="E4853" s="27"/>
      <c r="F4853" s="26"/>
      <c r="G4853" s="28"/>
      <c r="H4853" s="31"/>
    </row>
    <row r="4854" spans="2:8">
      <c r="B4854" s="27"/>
      <c r="C4854" s="27"/>
      <c r="D4854" s="27"/>
      <c r="E4854" s="27"/>
      <c r="F4854" s="26"/>
      <c r="G4854" s="28"/>
      <c r="H4854" s="31"/>
    </row>
    <row r="4855" spans="2:8">
      <c r="B4855" s="27"/>
      <c r="C4855" s="27"/>
      <c r="D4855" s="27"/>
      <c r="E4855" s="27"/>
      <c r="F4855" s="26"/>
      <c r="G4855" s="28"/>
      <c r="H4855" s="31"/>
    </row>
    <row r="4856" spans="2:8">
      <c r="B4856" s="27"/>
      <c r="C4856" s="27"/>
      <c r="D4856" s="27"/>
      <c r="E4856" s="27"/>
      <c r="F4856" s="26"/>
      <c r="G4856" s="28"/>
      <c r="H4856" s="31"/>
    </row>
    <row r="4857" spans="2:8">
      <c r="B4857" s="27"/>
      <c r="C4857" s="27"/>
      <c r="D4857" s="27"/>
      <c r="E4857" s="27"/>
      <c r="F4857" s="26"/>
      <c r="G4857" s="28"/>
      <c r="H4857" s="31"/>
    </row>
    <row r="4858" spans="2:8">
      <c r="B4858" s="27"/>
      <c r="C4858" s="27"/>
      <c r="D4858" s="27"/>
      <c r="E4858" s="27"/>
      <c r="F4858" s="26"/>
      <c r="G4858" s="28"/>
      <c r="H4858" s="31"/>
    </row>
    <row r="4859" spans="2:8">
      <c r="B4859" s="27"/>
      <c r="C4859" s="27"/>
      <c r="D4859" s="27"/>
      <c r="E4859" s="27"/>
      <c r="F4859" s="26"/>
      <c r="G4859" s="28"/>
      <c r="H4859" s="31"/>
    </row>
    <row r="4860" spans="2:8">
      <c r="B4860" s="27"/>
      <c r="C4860" s="27"/>
      <c r="D4860" s="27"/>
      <c r="E4860" s="27"/>
      <c r="F4860" s="26"/>
      <c r="G4860" s="28"/>
      <c r="H4860" s="31"/>
    </row>
    <row r="4861" spans="2:8">
      <c r="B4861" s="27"/>
      <c r="C4861" s="27"/>
      <c r="D4861" s="27"/>
      <c r="E4861" s="27"/>
      <c r="F4861" s="26"/>
      <c r="G4861" s="28"/>
      <c r="H4861" s="31"/>
    </row>
    <row r="4862" spans="2:8">
      <c r="B4862" s="27"/>
      <c r="C4862" s="27"/>
      <c r="D4862" s="27"/>
      <c r="E4862" s="27"/>
      <c r="F4862" s="26"/>
      <c r="G4862" s="28"/>
      <c r="H4862" s="31"/>
    </row>
    <row r="4863" spans="2:8">
      <c r="B4863" s="27"/>
      <c r="C4863" s="27"/>
      <c r="D4863" s="27"/>
      <c r="E4863" s="27"/>
      <c r="F4863" s="26"/>
      <c r="G4863" s="28"/>
      <c r="H4863" s="31"/>
    </row>
    <row r="4864" spans="2:8">
      <c r="B4864" s="27"/>
      <c r="C4864" s="27"/>
      <c r="D4864" s="27"/>
      <c r="E4864" s="27"/>
      <c r="F4864" s="26"/>
      <c r="G4864" s="28"/>
      <c r="H4864" s="31"/>
    </row>
    <row r="4865" spans="2:8">
      <c r="B4865" s="27"/>
      <c r="C4865" s="27"/>
      <c r="D4865" s="27"/>
      <c r="E4865" s="27"/>
      <c r="F4865" s="26"/>
      <c r="G4865" s="28"/>
      <c r="H4865" s="31"/>
    </row>
    <row r="4866" spans="2:8">
      <c r="B4866" s="27"/>
      <c r="C4866" s="27"/>
      <c r="D4866" s="27"/>
      <c r="E4866" s="27"/>
      <c r="F4866" s="26"/>
      <c r="G4866" s="28"/>
      <c r="H4866" s="31"/>
    </row>
    <row r="4867" spans="2:8">
      <c r="B4867" s="27"/>
      <c r="C4867" s="27"/>
      <c r="D4867" s="27"/>
      <c r="E4867" s="27"/>
      <c r="F4867" s="26"/>
      <c r="G4867" s="28"/>
      <c r="H4867" s="31"/>
    </row>
    <row r="4868" spans="2:8">
      <c r="B4868" s="27"/>
      <c r="C4868" s="27"/>
      <c r="D4868" s="27"/>
      <c r="E4868" s="27"/>
      <c r="F4868" s="26"/>
      <c r="G4868" s="28"/>
      <c r="H4868" s="31"/>
    </row>
    <row r="4869" spans="2:8">
      <c r="B4869" s="27"/>
      <c r="C4869" s="27"/>
      <c r="D4869" s="27"/>
      <c r="E4869" s="27"/>
      <c r="F4869" s="26"/>
      <c r="G4869" s="28"/>
      <c r="H4869" s="31"/>
    </row>
    <row r="4870" spans="2:8">
      <c r="B4870" s="27"/>
      <c r="C4870" s="27"/>
      <c r="D4870" s="27"/>
      <c r="E4870" s="27"/>
      <c r="F4870" s="26"/>
      <c r="G4870" s="28"/>
      <c r="H4870" s="31"/>
    </row>
    <row r="4871" spans="2:8">
      <c r="B4871" s="27"/>
      <c r="C4871" s="27"/>
      <c r="D4871" s="27"/>
      <c r="E4871" s="27"/>
      <c r="F4871" s="26"/>
      <c r="G4871" s="28"/>
      <c r="H4871" s="31"/>
    </row>
    <row r="4872" spans="2:8">
      <c r="B4872" s="27"/>
      <c r="C4872" s="27"/>
      <c r="D4872" s="27"/>
      <c r="E4872" s="27"/>
      <c r="F4872" s="26"/>
      <c r="G4872" s="28"/>
      <c r="H4872" s="31"/>
    </row>
    <row r="4873" spans="2:8">
      <c r="B4873" s="27"/>
      <c r="C4873" s="27"/>
      <c r="D4873" s="27"/>
      <c r="E4873" s="27"/>
      <c r="F4873" s="26"/>
      <c r="G4873" s="28"/>
      <c r="H4873" s="31"/>
    </row>
    <row r="4874" spans="2:8">
      <c r="B4874" s="27"/>
      <c r="C4874" s="27"/>
      <c r="D4874" s="27"/>
      <c r="E4874" s="27"/>
      <c r="F4874" s="26"/>
      <c r="G4874" s="28"/>
      <c r="H4874" s="31"/>
    </row>
    <row r="4875" spans="2:8">
      <c r="B4875" s="27"/>
      <c r="C4875" s="27"/>
      <c r="D4875" s="27"/>
      <c r="E4875" s="27"/>
      <c r="F4875" s="26"/>
      <c r="G4875" s="28"/>
      <c r="H4875" s="31"/>
    </row>
    <row r="4876" spans="2:8">
      <c r="B4876" s="27"/>
      <c r="C4876" s="27"/>
      <c r="D4876" s="27"/>
      <c r="E4876" s="27"/>
      <c r="F4876" s="26"/>
      <c r="G4876" s="28"/>
      <c r="H4876" s="31"/>
    </row>
    <row r="4877" spans="2:8">
      <c r="B4877" s="27"/>
      <c r="C4877" s="27"/>
      <c r="D4877" s="27"/>
      <c r="E4877" s="27"/>
      <c r="F4877" s="26"/>
      <c r="G4877" s="28"/>
      <c r="H4877" s="31"/>
    </row>
    <row r="4878" spans="2:8">
      <c r="B4878" s="27"/>
      <c r="C4878" s="27"/>
      <c r="D4878" s="27"/>
      <c r="E4878" s="27"/>
      <c r="F4878" s="26"/>
      <c r="G4878" s="28"/>
      <c r="H4878" s="31"/>
    </row>
    <row r="4879" spans="2:8">
      <c r="B4879" s="27"/>
      <c r="C4879" s="27"/>
      <c r="D4879" s="27"/>
      <c r="E4879" s="27"/>
      <c r="F4879" s="26"/>
      <c r="G4879" s="28"/>
      <c r="H4879" s="31"/>
    </row>
    <row r="4880" spans="2:8">
      <c r="B4880" s="27"/>
      <c r="C4880" s="27"/>
      <c r="D4880" s="27"/>
      <c r="E4880" s="27"/>
      <c r="F4880" s="26"/>
      <c r="G4880" s="28"/>
      <c r="H4880" s="31"/>
    </row>
    <row r="4881" spans="2:8">
      <c r="B4881" s="27"/>
      <c r="C4881" s="27"/>
      <c r="D4881" s="27"/>
      <c r="E4881" s="27"/>
      <c r="F4881" s="26"/>
      <c r="G4881" s="28"/>
      <c r="H4881" s="31"/>
    </row>
    <row r="4882" spans="2:8">
      <c r="B4882" s="27"/>
      <c r="C4882" s="27"/>
      <c r="D4882" s="27"/>
      <c r="E4882" s="27"/>
      <c r="F4882" s="26"/>
      <c r="G4882" s="28"/>
      <c r="H4882" s="31"/>
    </row>
    <row r="4883" spans="2:8">
      <c r="B4883" s="27"/>
      <c r="C4883" s="27"/>
      <c r="D4883" s="27"/>
      <c r="E4883" s="27"/>
      <c r="F4883" s="26"/>
      <c r="G4883" s="28"/>
      <c r="H4883" s="31"/>
    </row>
    <row r="4884" spans="2:8">
      <c r="B4884" s="27"/>
      <c r="C4884" s="27"/>
      <c r="D4884" s="27"/>
      <c r="E4884" s="27"/>
      <c r="F4884" s="26"/>
      <c r="G4884" s="28"/>
      <c r="H4884" s="31"/>
    </row>
    <row r="4885" spans="2:8">
      <c r="B4885" s="27"/>
      <c r="C4885" s="27"/>
      <c r="D4885" s="27"/>
      <c r="E4885" s="27"/>
      <c r="F4885" s="26"/>
      <c r="G4885" s="28"/>
      <c r="H4885" s="31"/>
    </row>
    <row r="4886" spans="2:8">
      <c r="B4886" s="27"/>
      <c r="C4886" s="27"/>
      <c r="D4886" s="27"/>
      <c r="E4886" s="27"/>
      <c r="F4886" s="26"/>
      <c r="G4886" s="28"/>
      <c r="H4886" s="31"/>
    </row>
    <row r="4887" spans="2:8">
      <c r="B4887" s="27"/>
      <c r="C4887" s="27"/>
      <c r="D4887" s="27"/>
      <c r="E4887" s="27"/>
      <c r="F4887" s="26"/>
      <c r="G4887" s="28"/>
      <c r="H4887" s="31"/>
    </row>
    <row r="4888" spans="2:8">
      <c r="B4888" s="27"/>
      <c r="C4888" s="27"/>
      <c r="D4888" s="27"/>
      <c r="E4888" s="27"/>
      <c r="F4888" s="26"/>
      <c r="G4888" s="28"/>
      <c r="H4888" s="31"/>
    </row>
    <row r="4889" spans="2:8">
      <c r="B4889" s="27"/>
      <c r="C4889" s="27"/>
      <c r="D4889" s="27"/>
      <c r="E4889" s="27"/>
      <c r="F4889" s="26"/>
      <c r="G4889" s="28"/>
      <c r="H4889" s="31"/>
    </row>
    <row r="4890" spans="2:8">
      <c r="B4890" s="27"/>
      <c r="C4890" s="27"/>
      <c r="D4890" s="27"/>
      <c r="E4890" s="27"/>
      <c r="F4890" s="26"/>
      <c r="G4890" s="28"/>
      <c r="H4890" s="31"/>
    </row>
    <row r="4891" spans="2:8">
      <c r="B4891" s="27"/>
      <c r="C4891" s="27"/>
      <c r="D4891" s="27"/>
      <c r="E4891" s="27"/>
      <c r="F4891" s="26"/>
      <c r="G4891" s="28"/>
      <c r="H4891" s="31"/>
    </row>
    <row r="4892" spans="2:8">
      <c r="B4892" s="27"/>
      <c r="C4892" s="27"/>
      <c r="D4892" s="27"/>
      <c r="E4892" s="27"/>
      <c r="F4892" s="26"/>
      <c r="G4892" s="28"/>
      <c r="H4892" s="31"/>
    </row>
    <row r="4893" spans="2:8">
      <c r="B4893" s="27"/>
      <c r="C4893" s="27"/>
      <c r="D4893" s="27"/>
      <c r="E4893" s="27"/>
      <c r="F4893" s="26"/>
      <c r="G4893" s="28"/>
      <c r="H4893" s="31"/>
    </row>
    <row r="4894" spans="2:8">
      <c r="B4894" s="27"/>
      <c r="C4894" s="27"/>
      <c r="D4894" s="27"/>
      <c r="E4894" s="27"/>
      <c r="F4894" s="26"/>
      <c r="G4894" s="28"/>
      <c r="H4894" s="31"/>
    </row>
    <row r="4895" spans="2:8">
      <c r="B4895" s="27"/>
      <c r="C4895" s="27"/>
      <c r="D4895" s="27"/>
      <c r="E4895" s="27"/>
      <c r="F4895" s="26"/>
      <c r="G4895" s="28"/>
      <c r="H4895" s="31"/>
    </row>
    <row r="4896" spans="2:8">
      <c r="B4896" s="27"/>
      <c r="C4896" s="27"/>
      <c r="D4896" s="27"/>
      <c r="E4896" s="27"/>
      <c r="F4896" s="26"/>
      <c r="G4896" s="28"/>
      <c r="H4896" s="31"/>
    </row>
    <row r="4897" spans="2:8">
      <c r="B4897" s="27"/>
      <c r="C4897" s="27"/>
      <c r="D4897" s="27"/>
      <c r="E4897" s="27"/>
      <c r="F4897" s="26"/>
      <c r="G4897" s="28"/>
      <c r="H4897" s="31"/>
    </row>
    <row r="4898" spans="2:8">
      <c r="B4898" s="27"/>
      <c r="C4898" s="27"/>
      <c r="D4898" s="27"/>
      <c r="E4898" s="27"/>
      <c r="F4898" s="26"/>
      <c r="G4898" s="28"/>
      <c r="H4898" s="31"/>
    </row>
    <row r="4899" spans="2:8">
      <c r="B4899" s="27"/>
      <c r="C4899" s="27"/>
      <c r="D4899" s="27"/>
      <c r="E4899" s="27"/>
      <c r="F4899" s="26"/>
      <c r="G4899" s="28"/>
      <c r="H4899" s="31"/>
    </row>
    <row r="4900" spans="2:8">
      <c r="B4900" s="27"/>
      <c r="C4900" s="27"/>
      <c r="D4900" s="27"/>
      <c r="E4900" s="27"/>
      <c r="F4900" s="26"/>
      <c r="G4900" s="28"/>
      <c r="H4900" s="31"/>
    </row>
    <row r="4901" spans="2:8">
      <c r="B4901" s="27"/>
      <c r="C4901" s="27"/>
      <c r="D4901" s="27"/>
      <c r="E4901" s="27"/>
      <c r="F4901" s="26"/>
      <c r="G4901" s="28"/>
      <c r="H4901" s="31"/>
    </row>
    <row r="4902" spans="2:8">
      <c r="B4902" s="27"/>
      <c r="C4902" s="27"/>
      <c r="D4902" s="27"/>
      <c r="E4902" s="27"/>
      <c r="F4902" s="26"/>
      <c r="G4902" s="28"/>
      <c r="H4902" s="31"/>
    </row>
    <row r="4903" spans="2:8">
      <c r="B4903" s="27"/>
      <c r="C4903" s="27"/>
      <c r="D4903" s="27"/>
      <c r="E4903" s="27"/>
      <c r="F4903" s="26"/>
      <c r="G4903" s="28"/>
      <c r="H4903" s="31"/>
    </row>
    <row r="4904" spans="2:8">
      <c r="B4904" s="27"/>
      <c r="C4904" s="27"/>
      <c r="D4904" s="27"/>
      <c r="E4904" s="27"/>
      <c r="F4904" s="26"/>
      <c r="G4904" s="28"/>
      <c r="H4904" s="31"/>
    </row>
    <row r="4905" spans="2:8">
      <c r="B4905" s="27"/>
      <c r="C4905" s="27"/>
      <c r="D4905" s="27"/>
      <c r="E4905" s="27"/>
      <c r="F4905" s="26"/>
      <c r="G4905" s="28"/>
      <c r="H4905" s="31"/>
    </row>
    <row r="4906" spans="2:8">
      <c r="B4906" s="27"/>
      <c r="C4906" s="27"/>
      <c r="D4906" s="27"/>
      <c r="E4906" s="27"/>
      <c r="F4906" s="26"/>
      <c r="G4906" s="28"/>
      <c r="H4906" s="31"/>
    </row>
    <row r="4907" spans="2:8">
      <c r="B4907" s="27"/>
      <c r="C4907" s="27"/>
      <c r="D4907" s="27"/>
      <c r="E4907" s="27"/>
      <c r="F4907" s="26"/>
      <c r="G4907" s="28"/>
      <c r="H4907" s="31"/>
    </row>
    <row r="4908" spans="2:8">
      <c r="B4908" s="27"/>
      <c r="C4908" s="27"/>
      <c r="D4908" s="27"/>
      <c r="E4908" s="27"/>
      <c r="F4908" s="26"/>
      <c r="G4908" s="28"/>
      <c r="H4908" s="31"/>
    </row>
    <row r="4909" spans="2:8">
      <c r="B4909" s="27"/>
      <c r="C4909" s="27"/>
      <c r="D4909" s="27"/>
      <c r="E4909" s="27"/>
      <c r="F4909" s="26"/>
      <c r="G4909" s="28"/>
      <c r="H4909" s="31"/>
    </row>
    <row r="4910" spans="2:8">
      <c r="B4910" s="27"/>
      <c r="C4910" s="27"/>
      <c r="D4910" s="27"/>
      <c r="E4910" s="27"/>
      <c r="F4910" s="26"/>
      <c r="G4910" s="28"/>
      <c r="H4910" s="31"/>
    </row>
    <row r="4911" spans="2:8">
      <c r="B4911" s="27"/>
      <c r="C4911" s="27"/>
      <c r="D4911" s="27"/>
      <c r="E4911" s="27"/>
      <c r="F4911" s="26"/>
      <c r="G4911" s="28"/>
      <c r="H4911" s="31"/>
    </row>
    <row r="4912" spans="2:8">
      <c r="B4912" s="27"/>
      <c r="C4912" s="27"/>
      <c r="D4912" s="27"/>
      <c r="E4912" s="27"/>
      <c r="F4912" s="26"/>
      <c r="G4912" s="28"/>
      <c r="H4912" s="31"/>
    </row>
    <row r="4913" spans="2:8">
      <c r="B4913" s="27"/>
      <c r="C4913" s="27"/>
      <c r="D4913" s="27"/>
      <c r="E4913" s="27"/>
      <c r="F4913" s="26"/>
      <c r="G4913" s="28"/>
      <c r="H4913" s="31"/>
    </row>
    <row r="4914" spans="2:8">
      <c r="B4914" s="27"/>
      <c r="C4914" s="27"/>
      <c r="D4914" s="27"/>
      <c r="E4914" s="27"/>
      <c r="F4914" s="26"/>
      <c r="G4914" s="28"/>
      <c r="H4914" s="31"/>
    </row>
    <row r="4915" spans="2:8">
      <c r="B4915" s="27"/>
      <c r="C4915" s="27"/>
      <c r="D4915" s="27"/>
      <c r="E4915" s="27"/>
      <c r="F4915" s="26"/>
      <c r="G4915" s="28"/>
      <c r="H4915" s="31"/>
    </row>
    <row r="4916" spans="2:8">
      <c r="B4916" s="27"/>
      <c r="C4916" s="27"/>
      <c r="D4916" s="27"/>
      <c r="E4916" s="27"/>
      <c r="F4916" s="26"/>
      <c r="G4916" s="28"/>
      <c r="H4916" s="31"/>
    </row>
    <row r="4917" spans="2:8">
      <c r="B4917" s="27"/>
      <c r="C4917" s="27"/>
      <c r="D4917" s="27"/>
      <c r="E4917" s="27"/>
      <c r="F4917" s="26"/>
      <c r="G4917" s="28"/>
      <c r="H4917" s="31"/>
    </row>
    <row r="4918" spans="2:8">
      <c r="B4918" s="27"/>
      <c r="C4918" s="27"/>
      <c r="D4918" s="27"/>
      <c r="E4918" s="27"/>
      <c r="F4918" s="26"/>
      <c r="G4918" s="28"/>
      <c r="H4918" s="31"/>
    </row>
    <row r="4919" spans="2:8">
      <c r="B4919" s="27"/>
      <c r="C4919" s="27"/>
      <c r="D4919" s="27"/>
      <c r="E4919" s="27"/>
      <c r="F4919" s="26"/>
      <c r="G4919" s="28"/>
      <c r="H4919" s="31"/>
    </row>
    <row r="4920" spans="2:8">
      <c r="B4920" s="27"/>
      <c r="C4920" s="27"/>
      <c r="D4920" s="27"/>
      <c r="E4920" s="27"/>
      <c r="F4920" s="26"/>
      <c r="G4920" s="28"/>
      <c r="H4920" s="31"/>
    </row>
    <row r="4921" spans="2:8">
      <c r="B4921" s="27"/>
      <c r="C4921" s="27"/>
      <c r="D4921" s="27"/>
      <c r="E4921" s="27"/>
      <c r="F4921" s="26"/>
      <c r="G4921" s="28"/>
      <c r="H4921" s="31"/>
    </row>
    <row r="4922" spans="2:8">
      <c r="B4922" s="27"/>
      <c r="C4922" s="27"/>
      <c r="D4922" s="27"/>
      <c r="E4922" s="27"/>
      <c r="F4922" s="26"/>
      <c r="G4922" s="28"/>
      <c r="H4922" s="31"/>
    </row>
    <row r="4923" spans="2:8">
      <c r="B4923" s="27"/>
      <c r="C4923" s="27"/>
      <c r="D4923" s="27"/>
      <c r="E4923" s="27"/>
      <c r="F4923" s="26"/>
      <c r="G4923" s="28"/>
      <c r="H4923" s="31"/>
    </row>
    <row r="4924" spans="2:8">
      <c r="B4924" s="27"/>
      <c r="C4924" s="27"/>
      <c r="D4924" s="27"/>
      <c r="E4924" s="27"/>
      <c r="F4924" s="26"/>
      <c r="G4924" s="28"/>
      <c r="H4924" s="31"/>
    </row>
    <row r="4925" spans="2:8">
      <c r="B4925" s="27"/>
      <c r="C4925" s="27"/>
      <c r="D4925" s="27"/>
      <c r="E4925" s="27"/>
      <c r="F4925" s="26"/>
      <c r="G4925" s="28"/>
      <c r="H4925" s="31"/>
    </row>
    <row r="4926" spans="2:8">
      <c r="B4926" s="27"/>
      <c r="C4926" s="27"/>
      <c r="D4926" s="27"/>
      <c r="E4926" s="27"/>
      <c r="F4926" s="26"/>
      <c r="G4926" s="28"/>
      <c r="H4926" s="31"/>
    </row>
    <row r="4927" spans="2:8">
      <c r="B4927" s="27"/>
      <c r="C4927" s="27"/>
      <c r="D4927" s="27"/>
      <c r="E4927" s="27"/>
      <c r="F4927" s="26"/>
      <c r="G4927" s="28"/>
      <c r="H4927" s="31"/>
    </row>
    <row r="4928" spans="2:8">
      <c r="B4928" s="27"/>
      <c r="C4928" s="27"/>
      <c r="D4928" s="27"/>
      <c r="E4928" s="27"/>
      <c r="F4928" s="26"/>
      <c r="G4928" s="28"/>
      <c r="H4928" s="31"/>
    </row>
    <row r="4929" spans="2:8">
      <c r="B4929" s="27"/>
      <c r="C4929" s="27"/>
      <c r="D4929" s="27"/>
      <c r="E4929" s="27"/>
      <c r="F4929" s="26"/>
      <c r="G4929" s="28"/>
      <c r="H4929" s="31"/>
    </row>
    <row r="4930" spans="2:8">
      <c r="B4930" s="27"/>
      <c r="C4930" s="27"/>
      <c r="D4930" s="27"/>
      <c r="E4930" s="27"/>
      <c r="F4930" s="26"/>
      <c r="G4930" s="28"/>
      <c r="H4930" s="31"/>
    </row>
    <row r="4931" spans="2:8">
      <c r="B4931" s="27"/>
      <c r="C4931" s="27"/>
      <c r="D4931" s="27"/>
      <c r="E4931" s="27"/>
      <c r="F4931" s="26"/>
      <c r="G4931" s="28"/>
      <c r="H4931" s="31"/>
    </row>
    <row r="4932" spans="2:8">
      <c r="B4932" s="27"/>
      <c r="C4932" s="27"/>
      <c r="D4932" s="27"/>
      <c r="E4932" s="27"/>
      <c r="F4932" s="26"/>
      <c r="G4932" s="28"/>
      <c r="H4932" s="31"/>
    </row>
    <row r="4933" spans="2:8">
      <c r="B4933" s="27"/>
      <c r="C4933" s="27"/>
      <c r="D4933" s="27"/>
      <c r="E4933" s="27"/>
      <c r="F4933" s="26"/>
      <c r="G4933" s="28"/>
      <c r="H4933" s="31"/>
    </row>
    <row r="4934" spans="2:8">
      <c r="B4934" s="27"/>
      <c r="C4934" s="27"/>
      <c r="D4934" s="27"/>
      <c r="E4934" s="27"/>
      <c r="F4934" s="26"/>
      <c r="G4934" s="28"/>
      <c r="H4934" s="31"/>
    </row>
    <row r="4935" spans="2:8">
      <c r="B4935" s="27"/>
      <c r="C4935" s="27"/>
      <c r="D4935" s="27"/>
      <c r="E4935" s="27"/>
      <c r="F4935" s="26"/>
      <c r="G4935" s="28"/>
      <c r="H4935" s="31"/>
    </row>
    <row r="4936" spans="2:8">
      <c r="B4936" s="27"/>
      <c r="C4936" s="27"/>
      <c r="D4936" s="27"/>
      <c r="E4936" s="27"/>
      <c r="F4936" s="26"/>
      <c r="G4936" s="28"/>
      <c r="H4936" s="31"/>
    </row>
    <row r="4937" spans="2:8">
      <c r="B4937" s="27"/>
      <c r="C4937" s="27"/>
      <c r="D4937" s="27"/>
      <c r="E4937" s="27"/>
      <c r="F4937" s="26"/>
      <c r="G4937" s="28"/>
      <c r="H4937" s="31"/>
    </row>
    <row r="4938" spans="2:8">
      <c r="B4938" s="27"/>
      <c r="C4938" s="27"/>
      <c r="D4938" s="27"/>
      <c r="E4938" s="27"/>
      <c r="F4938" s="26"/>
      <c r="G4938" s="28"/>
      <c r="H4938" s="31"/>
    </row>
    <row r="4939" spans="2:8">
      <c r="B4939" s="27"/>
      <c r="C4939" s="27"/>
      <c r="D4939" s="27"/>
      <c r="E4939" s="27"/>
      <c r="F4939" s="26"/>
      <c r="G4939" s="28"/>
      <c r="H4939" s="31"/>
    </row>
    <row r="4940" spans="2:8">
      <c r="B4940" s="27"/>
      <c r="C4940" s="27"/>
      <c r="D4940" s="27"/>
      <c r="E4940" s="27"/>
      <c r="F4940" s="26"/>
      <c r="G4940" s="28"/>
      <c r="H4940" s="31"/>
    </row>
    <row r="4941" spans="2:8">
      <c r="B4941" s="27"/>
      <c r="C4941" s="27"/>
      <c r="D4941" s="27"/>
      <c r="E4941" s="27"/>
      <c r="F4941" s="26"/>
      <c r="G4941" s="28"/>
      <c r="H4941" s="31"/>
    </row>
    <row r="4942" spans="2:8">
      <c r="B4942" s="27"/>
      <c r="C4942" s="27"/>
      <c r="D4942" s="27"/>
      <c r="E4942" s="27"/>
      <c r="F4942" s="26"/>
      <c r="G4942" s="28"/>
      <c r="H4942" s="31"/>
    </row>
    <row r="4943" spans="2:8">
      <c r="B4943" s="27"/>
      <c r="C4943" s="27"/>
      <c r="D4943" s="27"/>
      <c r="E4943" s="27"/>
      <c r="F4943" s="26"/>
      <c r="G4943" s="28"/>
      <c r="H4943" s="31"/>
    </row>
    <row r="4944" spans="2:8">
      <c r="B4944" s="27"/>
      <c r="C4944" s="27"/>
      <c r="D4944" s="27"/>
      <c r="E4944" s="27"/>
      <c r="F4944" s="26"/>
      <c r="G4944" s="28"/>
      <c r="H4944" s="31"/>
    </row>
    <row r="4945" spans="2:8">
      <c r="B4945" s="27"/>
      <c r="C4945" s="27"/>
      <c r="D4945" s="27"/>
      <c r="E4945" s="27"/>
      <c r="F4945" s="26"/>
      <c r="G4945" s="28"/>
      <c r="H4945" s="31"/>
    </row>
    <row r="4946" spans="2:8">
      <c r="B4946" s="27"/>
      <c r="C4946" s="27"/>
      <c r="D4946" s="27"/>
      <c r="E4946" s="27"/>
      <c r="F4946" s="26"/>
      <c r="G4946" s="28"/>
      <c r="H4946" s="31"/>
    </row>
    <row r="4947" spans="2:8">
      <c r="B4947" s="27"/>
      <c r="C4947" s="27"/>
      <c r="D4947" s="27"/>
      <c r="E4947" s="27"/>
      <c r="F4947" s="26"/>
      <c r="G4947" s="28"/>
      <c r="H4947" s="31"/>
    </row>
    <row r="4948" spans="2:8">
      <c r="B4948" s="27"/>
      <c r="C4948" s="27"/>
      <c r="D4948" s="27"/>
      <c r="E4948" s="27"/>
      <c r="F4948" s="26"/>
      <c r="G4948" s="28"/>
      <c r="H4948" s="31"/>
    </row>
    <row r="4949" spans="2:8">
      <c r="B4949" s="27"/>
      <c r="C4949" s="27"/>
      <c r="D4949" s="27"/>
      <c r="E4949" s="27"/>
      <c r="F4949" s="26"/>
      <c r="G4949" s="28"/>
      <c r="H4949" s="31"/>
    </row>
    <row r="4950" spans="2:8">
      <c r="B4950" s="27"/>
      <c r="C4950" s="27"/>
      <c r="D4950" s="27"/>
      <c r="E4950" s="27"/>
      <c r="F4950" s="26"/>
      <c r="G4950" s="28"/>
      <c r="H4950" s="31"/>
    </row>
    <row r="4951" spans="2:8">
      <c r="B4951" s="27"/>
      <c r="C4951" s="27"/>
      <c r="D4951" s="27"/>
      <c r="E4951" s="27"/>
      <c r="F4951" s="26"/>
      <c r="G4951" s="28"/>
      <c r="H4951" s="31"/>
    </row>
    <row r="4952" spans="2:8">
      <c r="B4952" s="27"/>
      <c r="C4952" s="27"/>
      <c r="D4952" s="27"/>
      <c r="E4952" s="27"/>
      <c r="F4952" s="26"/>
      <c r="G4952" s="28"/>
      <c r="H4952" s="31"/>
    </row>
    <row r="4953" spans="2:8">
      <c r="B4953" s="27"/>
      <c r="C4953" s="27"/>
      <c r="D4953" s="27"/>
      <c r="E4953" s="27"/>
      <c r="F4953" s="26"/>
      <c r="G4953" s="28"/>
      <c r="H4953" s="31"/>
    </row>
    <row r="4954" spans="2:8">
      <c r="B4954" s="27"/>
      <c r="C4954" s="27"/>
      <c r="D4954" s="27"/>
      <c r="E4954" s="27"/>
      <c r="F4954" s="26"/>
      <c r="G4954" s="28"/>
      <c r="H4954" s="31"/>
    </row>
    <row r="4955" spans="2:8">
      <c r="B4955" s="27"/>
      <c r="C4955" s="27"/>
      <c r="D4955" s="27"/>
      <c r="E4955" s="27"/>
      <c r="F4955" s="26"/>
      <c r="G4955" s="28"/>
      <c r="H4955" s="31"/>
    </row>
    <row r="4956" spans="2:8">
      <c r="B4956" s="27"/>
      <c r="C4956" s="27"/>
      <c r="D4956" s="27"/>
      <c r="E4956" s="27"/>
      <c r="F4956" s="26"/>
      <c r="G4956" s="28"/>
      <c r="H4956" s="31"/>
    </row>
    <row r="4957" spans="2:8">
      <c r="B4957" s="27"/>
      <c r="C4957" s="27"/>
      <c r="D4957" s="27"/>
      <c r="E4957" s="27"/>
      <c r="F4957" s="26"/>
      <c r="G4957" s="28"/>
      <c r="H4957" s="31"/>
    </row>
    <row r="4958" spans="2:8">
      <c r="B4958" s="27"/>
      <c r="C4958" s="27"/>
      <c r="D4958" s="27"/>
      <c r="E4958" s="27"/>
      <c r="F4958" s="26"/>
      <c r="G4958" s="28"/>
      <c r="H4958" s="31"/>
    </row>
    <row r="4959" spans="2:8">
      <c r="B4959" s="27"/>
      <c r="C4959" s="27"/>
      <c r="D4959" s="27"/>
      <c r="E4959" s="27"/>
      <c r="F4959" s="26"/>
      <c r="G4959" s="28"/>
      <c r="H4959" s="31"/>
    </row>
    <row r="4960" spans="2:8">
      <c r="B4960" s="27"/>
      <c r="C4960" s="27"/>
      <c r="D4960" s="27"/>
      <c r="E4960" s="27"/>
      <c r="F4960" s="26"/>
      <c r="G4960" s="28"/>
      <c r="H4960" s="31"/>
    </row>
    <row r="4961" spans="2:8">
      <c r="B4961" s="27"/>
      <c r="C4961" s="27"/>
      <c r="D4961" s="27"/>
      <c r="E4961" s="27"/>
      <c r="F4961" s="26"/>
      <c r="G4961" s="28"/>
      <c r="H4961" s="31"/>
    </row>
    <row r="4962" spans="2:8">
      <c r="B4962" s="27"/>
      <c r="C4962" s="27"/>
      <c r="D4962" s="27"/>
      <c r="E4962" s="27"/>
      <c r="F4962" s="26"/>
      <c r="G4962" s="28"/>
      <c r="H4962" s="31"/>
    </row>
    <row r="4963" spans="2:8">
      <c r="B4963" s="27"/>
      <c r="C4963" s="27"/>
      <c r="D4963" s="27"/>
      <c r="E4963" s="27"/>
      <c r="F4963" s="26"/>
      <c r="G4963" s="28"/>
      <c r="H4963" s="31"/>
    </row>
    <row r="4964" spans="2:8">
      <c r="B4964" s="27"/>
      <c r="C4964" s="27"/>
      <c r="D4964" s="27"/>
      <c r="E4964" s="27"/>
      <c r="F4964" s="26"/>
      <c r="G4964" s="28"/>
      <c r="H4964" s="31"/>
    </row>
    <row r="4965" spans="2:8">
      <c r="B4965" s="27"/>
      <c r="C4965" s="27"/>
      <c r="D4965" s="27"/>
      <c r="E4965" s="27"/>
      <c r="F4965" s="26"/>
      <c r="G4965" s="28"/>
      <c r="H4965" s="31"/>
    </row>
    <row r="4966" spans="2:8">
      <c r="B4966" s="27"/>
      <c r="C4966" s="27"/>
      <c r="D4966" s="27"/>
      <c r="E4966" s="27"/>
      <c r="F4966" s="26"/>
      <c r="G4966" s="28"/>
      <c r="H4966" s="31"/>
    </row>
    <row r="4967" spans="2:8">
      <c r="B4967" s="27"/>
      <c r="C4967" s="27"/>
      <c r="D4967" s="27"/>
      <c r="E4967" s="27"/>
      <c r="F4967" s="26"/>
      <c r="G4967" s="28"/>
      <c r="H4967" s="31"/>
    </row>
    <row r="4968" spans="2:8">
      <c r="B4968" s="27"/>
      <c r="C4968" s="27"/>
      <c r="D4968" s="27"/>
      <c r="E4968" s="27"/>
      <c r="F4968" s="26"/>
      <c r="G4968" s="28"/>
      <c r="H4968" s="31"/>
    </row>
    <row r="4969" spans="2:8">
      <c r="B4969" s="27"/>
      <c r="C4969" s="27"/>
      <c r="D4969" s="27"/>
      <c r="E4969" s="27"/>
      <c r="F4969" s="26"/>
      <c r="G4969" s="28"/>
      <c r="H4969" s="31"/>
    </row>
    <row r="4970" spans="2:8">
      <c r="B4970" s="27"/>
      <c r="C4970" s="27"/>
      <c r="D4970" s="27"/>
      <c r="E4970" s="27"/>
      <c r="F4970" s="26"/>
      <c r="G4970" s="28"/>
      <c r="H4970" s="31"/>
    </row>
    <row r="4971" spans="2:8">
      <c r="B4971" s="27"/>
      <c r="C4971" s="27"/>
      <c r="D4971" s="27"/>
      <c r="E4971" s="27"/>
      <c r="F4971" s="26"/>
      <c r="G4971" s="28"/>
      <c r="H4971" s="31"/>
    </row>
    <row r="4972" spans="2:8">
      <c r="B4972" s="27"/>
      <c r="C4972" s="27"/>
      <c r="D4972" s="27"/>
      <c r="E4972" s="27"/>
      <c r="F4972" s="26"/>
      <c r="G4972" s="28"/>
      <c r="H4972" s="31"/>
    </row>
    <row r="4973" spans="2:8">
      <c r="B4973" s="27"/>
      <c r="C4973" s="27"/>
      <c r="D4973" s="27"/>
      <c r="E4973" s="27"/>
      <c r="F4973" s="26"/>
      <c r="G4973" s="28"/>
      <c r="H4973" s="31"/>
    </row>
    <row r="4974" spans="2:8">
      <c r="B4974" s="27"/>
      <c r="C4974" s="27"/>
      <c r="D4974" s="27"/>
      <c r="E4974" s="27"/>
      <c r="F4974" s="26"/>
      <c r="G4974" s="28"/>
      <c r="H4974" s="31"/>
    </row>
    <row r="4975" spans="2:8">
      <c r="B4975" s="27"/>
      <c r="C4975" s="27"/>
      <c r="D4975" s="27"/>
      <c r="E4975" s="27"/>
      <c r="F4975" s="26"/>
      <c r="G4975" s="28"/>
      <c r="H4975" s="31"/>
    </row>
    <row r="4976" spans="2:8">
      <c r="B4976" s="27"/>
      <c r="C4976" s="27"/>
      <c r="D4976" s="27"/>
      <c r="E4976" s="27"/>
      <c r="F4976" s="26"/>
      <c r="G4976" s="28"/>
      <c r="H4976" s="31"/>
    </row>
    <row r="4977" spans="2:8">
      <c r="B4977" s="27"/>
      <c r="C4977" s="27"/>
      <c r="D4977" s="27"/>
      <c r="E4977" s="27"/>
      <c r="F4977" s="26"/>
      <c r="G4977" s="28"/>
      <c r="H4977" s="31"/>
    </row>
    <row r="4978" spans="2:8">
      <c r="B4978" s="27"/>
      <c r="C4978" s="27"/>
      <c r="D4978" s="27"/>
      <c r="E4978" s="27"/>
      <c r="F4978" s="26"/>
      <c r="G4978" s="28"/>
      <c r="H4978" s="31"/>
    </row>
    <row r="4979" spans="2:8">
      <c r="B4979" s="27"/>
      <c r="C4979" s="27"/>
      <c r="D4979" s="27"/>
      <c r="E4979" s="27"/>
      <c r="F4979" s="26"/>
      <c r="G4979" s="28"/>
      <c r="H4979" s="31"/>
    </row>
    <row r="4980" spans="2:8">
      <c r="B4980" s="27"/>
      <c r="C4980" s="27"/>
      <c r="D4980" s="27"/>
      <c r="E4980" s="27"/>
      <c r="F4980" s="26"/>
      <c r="G4980" s="28"/>
      <c r="H4980" s="31"/>
    </row>
    <row r="4981" spans="2:8">
      <c r="B4981" s="27"/>
      <c r="C4981" s="27"/>
      <c r="D4981" s="27"/>
      <c r="E4981" s="27"/>
      <c r="F4981" s="26"/>
      <c r="G4981" s="28"/>
      <c r="H4981" s="31"/>
    </row>
    <row r="4982" spans="2:8">
      <c r="B4982" s="27"/>
      <c r="C4982" s="27"/>
      <c r="D4982" s="27"/>
      <c r="E4982" s="27"/>
      <c r="F4982" s="26"/>
      <c r="G4982" s="28"/>
      <c r="H4982" s="31"/>
    </row>
    <row r="4983" spans="2:8">
      <c r="B4983" s="27"/>
      <c r="C4983" s="27"/>
      <c r="D4983" s="27"/>
      <c r="E4983" s="27"/>
      <c r="F4983" s="26"/>
      <c r="G4983" s="28"/>
      <c r="H4983" s="31"/>
    </row>
    <row r="4984" spans="2:8">
      <c r="B4984" s="27"/>
      <c r="C4984" s="27"/>
      <c r="D4984" s="27"/>
      <c r="E4984" s="27"/>
      <c r="F4984" s="26"/>
      <c r="G4984" s="28"/>
      <c r="H4984" s="31"/>
    </row>
    <row r="4985" spans="2:8">
      <c r="B4985" s="27"/>
      <c r="C4985" s="27"/>
      <c r="D4985" s="27"/>
      <c r="E4985" s="27"/>
      <c r="F4985" s="26"/>
      <c r="G4985" s="28"/>
      <c r="H4985" s="31"/>
    </row>
    <row r="4986" spans="2:8">
      <c r="B4986" s="27"/>
      <c r="C4986" s="27"/>
      <c r="D4986" s="27"/>
      <c r="E4986" s="27"/>
      <c r="F4986" s="26"/>
      <c r="G4986" s="28"/>
      <c r="H4986" s="31"/>
    </row>
    <row r="4987" spans="2:8">
      <c r="B4987" s="27"/>
      <c r="C4987" s="27"/>
      <c r="D4987" s="27"/>
      <c r="E4987" s="27"/>
      <c r="F4987" s="26"/>
      <c r="G4987" s="28"/>
      <c r="H4987" s="31"/>
    </row>
    <row r="4988" spans="2:8">
      <c r="B4988" s="27"/>
      <c r="C4988" s="27"/>
      <c r="D4988" s="27"/>
      <c r="E4988" s="27"/>
      <c r="F4988" s="26"/>
      <c r="G4988" s="28"/>
      <c r="H4988" s="31"/>
    </row>
    <row r="4989" spans="2:8">
      <c r="B4989" s="27"/>
      <c r="C4989" s="27"/>
      <c r="D4989" s="27"/>
      <c r="E4989" s="27"/>
      <c r="F4989" s="26"/>
      <c r="G4989" s="28"/>
      <c r="H4989" s="31"/>
    </row>
    <row r="4990" spans="2:8">
      <c r="B4990" s="27"/>
      <c r="C4990" s="27"/>
      <c r="D4990" s="27"/>
      <c r="E4990" s="27"/>
      <c r="F4990" s="26"/>
      <c r="G4990" s="28"/>
      <c r="H4990" s="31"/>
    </row>
    <row r="4991" spans="2:8">
      <c r="B4991" s="27"/>
      <c r="C4991" s="27"/>
      <c r="D4991" s="27"/>
      <c r="E4991" s="27"/>
      <c r="F4991" s="26"/>
      <c r="G4991" s="28"/>
      <c r="H4991" s="31"/>
    </row>
    <row r="4992" spans="2:8">
      <c r="B4992" s="27"/>
      <c r="C4992" s="27"/>
      <c r="D4992" s="27"/>
      <c r="E4992" s="27"/>
      <c r="F4992" s="26"/>
      <c r="G4992" s="28"/>
      <c r="H4992" s="31"/>
    </row>
    <row r="4993" spans="2:8">
      <c r="B4993" s="27"/>
      <c r="C4993" s="27"/>
      <c r="D4993" s="27"/>
      <c r="E4993" s="27"/>
      <c r="F4993" s="26"/>
      <c r="G4993" s="28"/>
      <c r="H4993" s="31"/>
    </row>
    <row r="4994" spans="2:8">
      <c r="B4994" s="27"/>
      <c r="C4994" s="27"/>
      <c r="D4994" s="27"/>
      <c r="E4994" s="27"/>
      <c r="F4994" s="26"/>
      <c r="G4994" s="28"/>
      <c r="H4994" s="31"/>
    </row>
    <row r="4995" spans="2:8">
      <c r="B4995" s="27"/>
      <c r="C4995" s="27"/>
      <c r="D4995" s="27"/>
      <c r="E4995" s="27"/>
      <c r="F4995" s="26"/>
      <c r="G4995" s="28"/>
      <c r="H4995" s="31"/>
    </row>
    <row r="4996" spans="2:8">
      <c r="B4996" s="27"/>
      <c r="C4996" s="27"/>
      <c r="D4996" s="27"/>
      <c r="E4996" s="27"/>
      <c r="F4996" s="26"/>
      <c r="G4996" s="28"/>
      <c r="H4996" s="31"/>
    </row>
    <row r="4997" spans="2:8">
      <c r="B4997" s="27"/>
      <c r="C4997" s="27"/>
      <c r="D4997" s="27"/>
      <c r="E4997" s="27"/>
      <c r="F4997" s="26"/>
      <c r="G4997" s="28"/>
      <c r="H4997" s="31"/>
    </row>
    <row r="4998" spans="2:8">
      <c r="B4998" s="27"/>
      <c r="C4998" s="27"/>
      <c r="D4998" s="27"/>
      <c r="E4998" s="27"/>
      <c r="F4998" s="26"/>
      <c r="G4998" s="28"/>
      <c r="H4998" s="31"/>
    </row>
    <row r="4999" spans="2:8">
      <c r="B4999" s="27"/>
      <c r="C4999" s="27"/>
      <c r="D4999" s="27"/>
      <c r="E4999" s="27"/>
      <c r="F4999" s="26"/>
      <c r="G4999" s="28"/>
      <c r="H4999" s="31"/>
    </row>
    <row r="5000" spans="2:8">
      <c r="B5000" s="27"/>
      <c r="C5000" s="27"/>
      <c r="D5000" s="27"/>
      <c r="E5000" s="27"/>
      <c r="F5000" s="26"/>
      <c r="G5000" s="28"/>
      <c r="H5000" s="31"/>
    </row>
    <row r="5001" spans="2:8">
      <c r="B5001" s="27"/>
      <c r="C5001" s="27"/>
      <c r="D5001" s="27"/>
      <c r="E5001" s="27"/>
      <c r="F5001" s="26"/>
      <c r="G5001" s="28"/>
      <c r="H5001" s="31"/>
    </row>
    <row r="5002" spans="2:8">
      <c r="B5002" s="27"/>
      <c r="C5002" s="27"/>
      <c r="D5002" s="27"/>
      <c r="E5002" s="27"/>
      <c r="F5002" s="26"/>
      <c r="G5002" s="28"/>
      <c r="H5002" s="31"/>
    </row>
    <row r="5003" spans="2:8">
      <c r="B5003" s="27"/>
      <c r="C5003" s="27"/>
      <c r="D5003" s="27"/>
      <c r="E5003" s="27"/>
      <c r="F5003" s="26"/>
      <c r="G5003" s="28"/>
      <c r="H5003" s="31"/>
    </row>
    <row r="5004" spans="2:8">
      <c r="B5004" s="27"/>
      <c r="C5004" s="27"/>
      <c r="D5004" s="27"/>
      <c r="E5004" s="27"/>
      <c r="F5004" s="26"/>
      <c r="G5004" s="28"/>
      <c r="H5004" s="31"/>
    </row>
    <row r="5005" spans="2:8">
      <c r="B5005" s="27"/>
      <c r="C5005" s="27"/>
      <c r="D5005" s="27"/>
      <c r="E5005" s="27"/>
      <c r="F5005" s="26"/>
      <c r="G5005" s="28"/>
      <c r="H5005" s="31"/>
    </row>
    <row r="5006" spans="2:8">
      <c r="B5006" s="27"/>
      <c r="C5006" s="27"/>
      <c r="D5006" s="27"/>
      <c r="E5006" s="27"/>
      <c r="F5006" s="26"/>
      <c r="G5006" s="28"/>
      <c r="H5006" s="31"/>
    </row>
    <row r="5007" spans="2:8">
      <c r="B5007" s="27"/>
      <c r="C5007" s="27"/>
      <c r="D5007" s="27"/>
      <c r="E5007" s="27"/>
      <c r="F5007" s="26"/>
      <c r="G5007" s="28"/>
      <c r="H5007" s="31"/>
    </row>
    <row r="5008" spans="2:8">
      <c r="B5008" s="27"/>
      <c r="C5008" s="27"/>
      <c r="D5008" s="27"/>
      <c r="E5008" s="27"/>
      <c r="F5008" s="26"/>
      <c r="G5008" s="28"/>
      <c r="H5008" s="31"/>
    </row>
    <row r="5009" spans="2:8">
      <c r="B5009" s="27"/>
      <c r="C5009" s="27"/>
      <c r="D5009" s="27"/>
      <c r="E5009" s="27"/>
      <c r="F5009" s="26"/>
      <c r="G5009" s="28"/>
      <c r="H5009" s="31"/>
    </row>
    <row r="5010" spans="2:8">
      <c r="B5010" s="27"/>
      <c r="C5010" s="27"/>
      <c r="D5010" s="27"/>
      <c r="E5010" s="27"/>
      <c r="F5010" s="26"/>
      <c r="G5010" s="28"/>
      <c r="H5010" s="31"/>
    </row>
    <row r="5011" spans="2:8">
      <c r="B5011" s="27"/>
      <c r="C5011" s="27"/>
      <c r="D5011" s="27"/>
      <c r="E5011" s="27"/>
      <c r="F5011" s="26"/>
      <c r="G5011" s="28"/>
      <c r="H5011" s="31"/>
    </row>
    <row r="5012" spans="2:8">
      <c r="B5012" s="27"/>
      <c r="C5012" s="27"/>
      <c r="D5012" s="27"/>
      <c r="E5012" s="27"/>
      <c r="F5012" s="26"/>
      <c r="G5012" s="28"/>
      <c r="H5012" s="31"/>
    </row>
    <row r="5013" spans="2:8">
      <c r="B5013" s="27"/>
      <c r="C5013" s="27"/>
      <c r="D5013" s="27"/>
      <c r="E5013" s="27"/>
      <c r="F5013" s="26"/>
      <c r="G5013" s="28"/>
      <c r="H5013" s="31"/>
    </row>
    <row r="5014" spans="2:8">
      <c r="B5014" s="27"/>
      <c r="C5014" s="27"/>
      <c r="D5014" s="27"/>
      <c r="E5014" s="27"/>
      <c r="F5014" s="26"/>
      <c r="G5014" s="28"/>
      <c r="H5014" s="31"/>
    </row>
    <row r="5015" spans="2:8">
      <c r="B5015" s="27"/>
      <c r="C5015" s="27"/>
      <c r="D5015" s="27"/>
      <c r="E5015" s="27"/>
      <c r="F5015" s="26"/>
      <c r="G5015" s="28"/>
      <c r="H5015" s="31"/>
    </row>
    <row r="5016" spans="2:8">
      <c r="B5016" s="27"/>
      <c r="C5016" s="27"/>
      <c r="D5016" s="27"/>
      <c r="E5016" s="27"/>
      <c r="F5016" s="26"/>
      <c r="G5016" s="28"/>
      <c r="H5016" s="31"/>
    </row>
    <row r="5017" spans="2:8">
      <c r="B5017" s="27"/>
      <c r="C5017" s="27"/>
      <c r="D5017" s="27"/>
      <c r="E5017" s="27"/>
      <c r="F5017" s="26"/>
      <c r="G5017" s="28"/>
      <c r="H5017" s="31"/>
    </row>
    <row r="5018" spans="2:8">
      <c r="B5018" s="27"/>
      <c r="C5018" s="27"/>
      <c r="D5018" s="27"/>
      <c r="E5018" s="27"/>
      <c r="F5018" s="26"/>
      <c r="G5018" s="28"/>
      <c r="H5018" s="31"/>
    </row>
    <row r="5019" spans="2:8">
      <c r="B5019" s="27"/>
      <c r="C5019" s="27"/>
      <c r="D5019" s="27"/>
      <c r="E5019" s="27"/>
      <c r="F5019" s="26"/>
      <c r="G5019" s="28"/>
      <c r="H5019" s="31"/>
    </row>
    <row r="5020" spans="2:8">
      <c r="B5020" s="27"/>
      <c r="C5020" s="27"/>
      <c r="D5020" s="27"/>
      <c r="E5020" s="27"/>
      <c r="F5020" s="26"/>
      <c r="G5020" s="28"/>
      <c r="H5020" s="31"/>
    </row>
    <row r="5021" spans="2:8">
      <c r="B5021" s="27"/>
      <c r="C5021" s="27"/>
      <c r="D5021" s="27"/>
      <c r="E5021" s="27"/>
      <c r="F5021" s="26"/>
      <c r="G5021" s="28"/>
      <c r="H5021" s="31"/>
    </row>
    <row r="5022" spans="2:8">
      <c r="B5022" s="27"/>
      <c r="C5022" s="27"/>
      <c r="D5022" s="27"/>
      <c r="E5022" s="27"/>
      <c r="F5022" s="26"/>
      <c r="G5022" s="28"/>
      <c r="H5022" s="31"/>
    </row>
    <row r="5023" spans="2:8">
      <c r="B5023" s="27"/>
      <c r="C5023" s="27"/>
      <c r="D5023" s="27"/>
      <c r="E5023" s="27"/>
      <c r="F5023" s="26"/>
      <c r="G5023" s="28"/>
      <c r="H5023" s="31"/>
    </row>
    <row r="5024" spans="2:8">
      <c r="B5024" s="27"/>
      <c r="C5024" s="27"/>
      <c r="D5024" s="27"/>
      <c r="E5024" s="27"/>
      <c r="F5024" s="26"/>
      <c r="G5024" s="28"/>
      <c r="H5024" s="31"/>
    </row>
    <row r="5025" spans="2:8">
      <c r="B5025" s="27"/>
      <c r="C5025" s="27"/>
      <c r="D5025" s="27"/>
      <c r="E5025" s="27"/>
      <c r="F5025" s="26"/>
      <c r="G5025" s="28"/>
      <c r="H5025" s="31"/>
    </row>
    <row r="5026" spans="2:8">
      <c r="B5026" s="27"/>
      <c r="C5026" s="27"/>
      <c r="D5026" s="27"/>
      <c r="E5026" s="27"/>
      <c r="F5026" s="26"/>
      <c r="G5026" s="28"/>
      <c r="H5026" s="31"/>
    </row>
    <row r="5027" spans="2:8">
      <c r="B5027" s="27"/>
      <c r="C5027" s="27"/>
      <c r="D5027" s="27"/>
      <c r="E5027" s="27"/>
      <c r="F5027" s="26"/>
      <c r="G5027" s="28"/>
      <c r="H5027" s="31"/>
    </row>
    <row r="5028" spans="2:8">
      <c r="B5028" s="27"/>
      <c r="C5028" s="27"/>
      <c r="D5028" s="27"/>
      <c r="E5028" s="27"/>
      <c r="F5028" s="26"/>
      <c r="G5028" s="28"/>
      <c r="H5028" s="31"/>
    </row>
    <row r="5029" spans="2:8">
      <c r="B5029" s="27"/>
      <c r="C5029" s="27"/>
      <c r="D5029" s="27"/>
      <c r="E5029" s="27"/>
      <c r="F5029" s="26"/>
      <c r="G5029" s="28"/>
      <c r="H5029" s="31"/>
    </row>
    <row r="5030" spans="2:8">
      <c r="B5030" s="27"/>
      <c r="C5030" s="27"/>
      <c r="D5030" s="27"/>
      <c r="E5030" s="27"/>
      <c r="F5030" s="26"/>
      <c r="G5030" s="28"/>
      <c r="H5030" s="31"/>
    </row>
    <row r="5031" spans="2:8">
      <c r="B5031" s="27"/>
      <c r="C5031" s="27"/>
      <c r="D5031" s="27"/>
      <c r="E5031" s="27"/>
      <c r="F5031" s="26"/>
      <c r="G5031" s="28"/>
      <c r="H5031" s="31"/>
    </row>
    <row r="5032" spans="2:8">
      <c r="B5032" s="27"/>
      <c r="C5032" s="27"/>
      <c r="D5032" s="27"/>
      <c r="E5032" s="27"/>
      <c r="F5032" s="26"/>
      <c r="G5032" s="28"/>
      <c r="H5032" s="31"/>
    </row>
    <row r="5033" spans="2:8">
      <c r="B5033" s="27"/>
      <c r="C5033" s="27"/>
      <c r="D5033" s="27"/>
      <c r="E5033" s="27"/>
      <c r="F5033" s="26"/>
      <c r="G5033" s="28"/>
      <c r="H5033" s="31"/>
    </row>
    <row r="5034" spans="2:8">
      <c r="B5034" s="27"/>
      <c r="C5034" s="27"/>
      <c r="D5034" s="27"/>
      <c r="E5034" s="27"/>
      <c r="F5034" s="26"/>
      <c r="G5034" s="28"/>
      <c r="H5034" s="31"/>
    </row>
    <row r="5035" spans="2:8">
      <c r="B5035" s="27"/>
      <c r="C5035" s="27"/>
      <c r="D5035" s="27"/>
      <c r="E5035" s="27"/>
      <c r="F5035" s="26"/>
      <c r="G5035" s="28"/>
      <c r="H5035" s="31"/>
    </row>
    <row r="5036" spans="2:8">
      <c r="B5036" s="27"/>
      <c r="C5036" s="27"/>
      <c r="D5036" s="27"/>
      <c r="E5036" s="27"/>
      <c r="F5036" s="26"/>
      <c r="G5036" s="28"/>
      <c r="H5036" s="31"/>
    </row>
    <row r="5037" spans="2:8">
      <c r="B5037" s="27"/>
      <c r="C5037" s="27"/>
      <c r="D5037" s="27"/>
      <c r="E5037" s="27"/>
      <c r="F5037" s="26"/>
      <c r="G5037" s="28"/>
      <c r="H5037" s="31"/>
    </row>
    <row r="5038" spans="2:8">
      <c r="B5038" s="27"/>
      <c r="C5038" s="27"/>
      <c r="D5038" s="27"/>
      <c r="E5038" s="27"/>
      <c r="F5038" s="26"/>
      <c r="G5038" s="28"/>
      <c r="H5038" s="31"/>
    </row>
    <row r="5039" spans="2:8">
      <c r="B5039" s="27"/>
      <c r="C5039" s="27"/>
      <c r="D5039" s="27"/>
      <c r="E5039" s="27"/>
      <c r="F5039" s="26"/>
      <c r="G5039" s="28"/>
      <c r="H5039" s="31"/>
    </row>
    <row r="5040" spans="2:8">
      <c r="B5040" s="27"/>
      <c r="C5040" s="27"/>
      <c r="D5040" s="27"/>
      <c r="E5040" s="27"/>
      <c r="F5040" s="26"/>
      <c r="G5040" s="28"/>
      <c r="H5040" s="31"/>
    </row>
    <row r="5041" spans="2:8">
      <c r="B5041" s="27"/>
      <c r="C5041" s="27"/>
      <c r="D5041" s="27"/>
      <c r="E5041" s="27"/>
      <c r="F5041" s="26"/>
      <c r="G5041" s="28"/>
      <c r="H5041" s="31"/>
    </row>
    <row r="5042" spans="2:8">
      <c r="B5042" s="27"/>
      <c r="C5042" s="27"/>
      <c r="D5042" s="27"/>
      <c r="E5042" s="27"/>
      <c r="F5042" s="26"/>
      <c r="G5042" s="28"/>
      <c r="H5042" s="31"/>
    </row>
    <row r="5043" spans="2:8">
      <c r="B5043" s="27"/>
      <c r="C5043" s="27"/>
      <c r="D5043" s="27"/>
      <c r="E5043" s="27"/>
      <c r="F5043" s="26"/>
      <c r="G5043" s="28"/>
      <c r="H5043" s="31"/>
    </row>
    <row r="5044" spans="2:8">
      <c r="B5044" s="27"/>
      <c r="C5044" s="27"/>
      <c r="D5044" s="27"/>
      <c r="E5044" s="27"/>
      <c r="F5044" s="26"/>
      <c r="G5044" s="28"/>
      <c r="H5044" s="31"/>
    </row>
    <row r="5045" spans="2:8">
      <c r="B5045" s="27"/>
      <c r="C5045" s="27"/>
      <c r="D5045" s="27"/>
      <c r="E5045" s="27"/>
      <c r="F5045" s="26"/>
      <c r="G5045" s="28"/>
      <c r="H5045" s="31"/>
    </row>
    <row r="5046" spans="2:8">
      <c r="B5046" s="27"/>
      <c r="C5046" s="27"/>
      <c r="D5046" s="27"/>
      <c r="E5046" s="27"/>
      <c r="F5046" s="26"/>
      <c r="G5046" s="28"/>
      <c r="H5046" s="31"/>
    </row>
    <row r="5047" spans="2:8">
      <c r="B5047" s="27"/>
      <c r="C5047" s="27"/>
      <c r="D5047" s="27"/>
      <c r="E5047" s="27"/>
      <c r="F5047" s="26"/>
      <c r="G5047" s="28"/>
      <c r="H5047" s="31"/>
    </row>
    <row r="5048" spans="2:8">
      <c r="B5048" s="27"/>
      <c r="C5048" s="27"/>
      <c r="D5048" s="27"/>
      <c r="E5048" s="27"/>
      <c r="F5048" s="26"/>
      <c r="G5048" s="28"/>
      <c r="H5048" s="31"/>
    </row>
    <row r="5049" spans="2:8">
      <c r="B5049" s="27"/>
      <c r="C5049" s="27"/>
      <c r="D5049" s="27"/>
      <c r="E5049" s="27"/>
      <c r="F5049" s="26"/>
      <c r="G5049" s="28"/>
      <c r="H5049" s="31"/>
    </row>
    <row r="5050" spans="2:8">
      <c r="B5050" s="27"/>
      <c r="C5050" s="27"/>
      <c r="D5050" s="27"/>
      <c r="E5050" s="27"/>
      <c r="F5050" s="26"/>
      <c r="G5050" s="28"/>
      <c r="H5050" s="31"/>
    </row>
    <row r="5051" spans="2:8">
      <c r="B5051" s="27"/>
      <c r="C5051" s="27"/>
      <c r="D5051" s="27"/>
      <c r="E5051" s="27"/>
      <c r="F5051" s="26"/>
      <c r="G5051" s="28"/>
      <c r="H5051" s="31"/>
    </row>
    <row r="5052" spans="2:8">
      <c r="B5052" s="27"/>
      <c r="C5052" s="27"/>
      <c r="D5052" s="27"/>
      <c r="E5052" s="27"/>
      <c r="F5052" s="26"/>
      <c r="G5052" s="28"/>
      <c r="H5052" s="31"/>
    </row>
    <row r="5053" spans="2:8">
      <c r="B5053" s="27"/>
      <c r="C5053" s="27"/>
      <c r="D5053" s="27"/>
      <c r="E5053" s="27"/>
      <c r="F5053" s="26"/>
      <c r="G5053" s="28"/>
      <c r="H5053" s="31"/>
    </row>
    <row r="5054" spans="2:8">
      <c r="B5054" s="27"/>
      <c r="C5054" s="27"/>
      <c r="D5054" s="27"/>
      <c r="E5054" s="27"/>
      <c r="F5054" s="26"/>
      <c r="G5054" s="28"/>
      <c r="H5054" s="31"/>
    </row>
    <row r="5055" spans="2:8">
      <c r="B5055" s="27"/>
      <c r="C5055" s="27"/>
      <c r="D5055" s="27"/>
      <c r="E5055" s="27"/>
      <c r="F5055" s="26"/>
      <c r="G5055" s="28"/>
      <c r="H5055" s="31"/>
    </row>
    <row r="5056" spans="2:8">
      <c r="B5056" s="27"/>
      <c r="C5056" s="27"/>
      <c r="D5056" s="27"/>
      <c r="E5056" s="27"/>
      <c r="F5056" s="26"/>
      <c r="G5056" s="28"/>
      <c r="H5056" s="31"/>
    </row>
    <row r="5057" spans="2:8">
      <c r="B5057" s="27"/>
      <c r="C5057" s="27"/>
      <c r="D5057" s="27"/>
      <c r="E5057" s="27"/>
      <c r="F5057" s="26"/>
      <c r="G5057" s="28"/>
      <c r="H5057" s="31"/>
    </row>
    <row r="5058" spans="2:8">
      <c r="B5058" s="27"/>
      <c r="C5058" s="27"/>
      <c r="D5058" s="27"/>
      <c r="E5058" s="27"/>
      <c r="F5058" s="26"/>
      <c r="G5058" s="28"/>
      <c r="H5058" s="31"/>
    </row>
    <row r="5059" spans="2:8">
      <c r="B5059" s="27"/>
      <c r="C5059" s="27"/>
      <c r="D5059" s="27"/>
      <c r="E5059" s="27"/>
      <c r="F5059" s="26"/>
      <c r="G5059" s="28"/>
      <c r="H5059" s="31"/>
    </row>
    <row r="5060" spans="2:8">
      <c r="B5060" s="27"/>
      <c r="C5060" s="27"/>
      <c r="D5060" s="27"/>
      <c r="E5060" s="27"/>
      <c r="F5060" s="26"/>
      <c r="G5060" s="28"/>
      <c r="H5060" s="31"/>
    </row>
    <row r="5061" spans="2:8">
      <c r="B5061" s="27"/>
      <c r="C5061" s="27"/>
      <c r="D5061" s="27"/>
      <c r="E5061" s="27"/>
      <c r="F5061" s="26"/>
      <c r="G5061" s="28"/>
      <c r="H5061" s="31"/>
    </row>
    <row r="5062" spans="2:8">
      <c r="B5062" s="27"/>
      <c r="C5062" s="27"/>
      <c r="D5062" s="27"/>
      <c r="E5062" s="27"/>
      <c r="F5062" s="26"/>
      <c r="G5062" s="28"/>
      <c r="H5062" s="31"/>
    </row>
    <row r="5063" spans="2:8">
      <c r="B5063" s="27"/>
      <c r="C5063" s="27"/>
      <c r="D5063" s="27"/>
      <c r="E5063" s="27"/>
      <c r="F5063" s="26"/>
      <c r="G5063" s="28"/>
      <c r="H5063" s="31"/>
    </row>
    <row r="5064" spans="2:8">
      <c r="B5064" s="27"/>
      <c r="C5064" s="27"/>
      <c r="D5064" s="27"/>
      <c r="E5064" s="27"/>
      <c r="F5064" s="26"/>
      <c r="G5064" s="28"/>
      <c r="H5064" s="31"/>
    </row>
    <row r="5065" spans="2:8">
      <c r="B5065" s="27"/>
      <c r="C5065" s="27"/>
      <c r="D5065" s="27"/>
      <c r="E5065" s="27"/>
      <c r="F5065" s="26"/>
      <c r="G5065" s="28"/>
      <c r="H5065" s="31"/>
    </row>
    <row r="5066" spans="2:8">
      <c r="B5066" s="27"/>
      <c r="C5066" s="27"/>
      <c r="D5066" s="27"/>
      <c r="E5066" s="27"/>
      <c r="F5066" s="26"/>
      <c r="G5066" s="28"/>
      <c r="H5066" s="31"/>
    </row>
    <row r="5067" spans="2:8">
      <c r="B5067" s="27"/>
      <c r="C5067" s="27"/>
      <c r="D5067" s="27"/>
      <c r="E5067" s="27"/>
      <c r="F5067" s="26"/>
      <c r="G5067" s="28"/>
      <c r="H5067" s="31"/>
    </row>
    <row r="5068" spans="2:8">
      <c r="B5068" s="27"/>
      <c r="C5068" s="27"/>
      <c r="D5068" s="27"/>
      <c r="E5068" s="27"/>
      <c r="F5068" s="26"/>
      <c r="G5068" s="28"/>
      <c r="H5068" s="31"/>
    </row>
    <row r="5069" spans="2:8">
      <c r="B5069" s="27"/>
      <c r="C5069" s="27"/>
      <c r="D5069" s="27"/>
      <c r="E5069" s="27"/>
      <c r="F5069" s="26"/>
      <c r="G5069" s="28"/>
      <c r="H5069" s="31"/>
    </row>
    <row r="5070" spans="2:8">
      <c r="B5070" s="27"/>
      <c r="C5070" s="27"/>
      <c r="D5070" s="27"/>
      <c r="E5070" s="27"/>
      <c r="F5070" s="26"/>
      <c r="G5070" s="28"/>
      <c r="H5070" s="31"/>
    </row>
    <row r="5071" spans="2:8">
      <c r="B5071" s="27"/>
      <c r="C5071" s="27"/>
      <c r="D5071" s="27"/>
      <c r="E5071" s="27"/>
      <c r="F5071" s="26"/>
      <c r="G5071" s="28"/>
      <c r="H5071" s="31"/>
    </row>
    <row r="5072" spans="2:8">
      <c r="B5072" s="27"/>
      <c r="C5072" s="27"/>
      <c r="D5072" s="27"/>
      <c r="E5072" s="27"/>
      <c r="F5072" s="26"/>
      <c r="G5072" s="28"/>
      <c r="H5072" s="31"/>
    </row>
    <row r="5073" spans="2:8">
      <c r="B5073" s="27"/>
      <c r="C5073" s="27"/>
      <c r="D5073" s="27"/>
      <c r="E5073" s="27"/>
      <c r="F5073" s="26"/>
      <c r="G5073" s="28"/>
      <c r="H5073" s="31"/>
    </row>
    <row r="5074" spans="2:8">
      <c r="B5074" s="27"/>
      <c r="C5074" s="27"/>
      <c r="D5074" s="27"/>
      <c r="E5074" s="27"/>
      <c r="F5074" s="26"/>
      <c r="G5074" s="28"/>
      <c r="H5074" s="31"/>
    </row>
    <row r="5075" spans="2:8">
      <c r="B5075" s="27"/>
      <c r="C5075" s="27"/>
      <c r="D5075" s="27"/>
      <c r="E5075" s="27"/>
      <c r="F5075" s="26"/>
      <c r="G5075" s="28"/>
      <c r="H5075" s="31"/>
    </row>
    <row r="5076" spans="2:8">
      <c r="B5076" s="27"/>
      <c r="C5076" s="27"/>
      <c r="D5076" s="27"/>
      <c r="E5076" s="27"/>
      <c r="F5076" s="26"/>
      <c r="G5076" s="28"/>
      <c r="H5076" s="31"/>
    </row>
    <row r="5077" spans="2:8">
      <c r="B5077" s="27"/>
      <c r="C5077" s="27"/>
      <c r="D5077" s="27"/>
      <c r="E5077" s="27"/>
      <c r="F5077" s="26"/>
      <c r="G5077" s="28"/>
      <c r="H5077" s="31"/>
    </row>
    <row r="5078" spans="2:8">
      <c r="B5078" s="27"/>
      <c r="C5078" s="27"/>
      <c r="D5078" s="27"/>
      <c r="E5078" s="27"/>
      <c r="F5078" s="26"/>
      <c r="G5078" s="28"/>
      <c r="H5078" s="31"/>
    </row>
    <row r="5079" spans="2:8">
      <c r="B5079" s="27"/>
      <c r="C5079" s="27"/>
      <c r="D5079" s="27"/>
      <c r="E5079" s="27"/>
      <c r="F5079" s="26"/>
      <c r="G5079" s="28"/>
      <c r="H5079" s="31"/>
    </row>
    <row r="5080" spans="2:8">
      <c r="B5080" s="27"/>
      <c r="C5080" s="27"/>
      <c r="D5080" s="27"/>
      <c r="E5080" s="27"/>
      <c r="F5080" s="26"/>
      <c r="G5080" s="28"/>
      <c r="H5080" s="31"/>
    </row>
    <row r="5081" spans="2:8">
      <c r="B5081" s="27"/>
      <c r="C5081" s="27"/>
      <c r="D5081" s="27"/>
      <c r="E5081" s="27"/>
      <c r="F5081" s="26"/>
      <c r="G5081" s="28"/>
      <c r="H5081" s="31"/>
    </row>
    <row r="5082" spans="2:8">
      <c r="B5082" s="27"/>
      <c r="C5082" s="27"/>
      <c r="D5082" s="27"/>
      <c r="E5082" s="27"/>
      <c r="F5082" s="26"/>
      <c r="G5082" s="28"/>
      <c r="H5082" s="31"/>
    </row>
    <row r="5083" spans="2:8">
      <c r="B5083" s="27"/>
      <c r="C5083" s="27"/>
      <c r="D5083" s="27"/>
      <c r="E5083" s="27"/>
      <c r="F5083" s="26"/>
      <c r="G5083" s="28"/>
      <c r="H5083" s="31"/>
    </row>
    <row r="5084" spans="2:8">
      <c r="B5084" s="27"/>
      <c r="C5084" s="27"/>
      <c r="D5084" s="27"/>
      <c r="E5084" s="27"/>
      <c r="F5084" s="26"/>
      <c r="G5084" s="28"/>
      <c r="H5084" s="31"/>
    </row>
    <row r="5085" spans="2:8">
      <c r="B5085" s="27"/>
      <c r="C5085" s="27"/>
      <c r="D5085" s="27"/>
      <c r="E5085" s="27"/>
      <c r="F5085" s="26"/>
      <c r="G5085" s="28"/>
      <c r="H5085" s="31"/>
    </row>
    <row r="5086" spans="2:8">
      <c r="B5086" s="27"/>
      <c r="C5086" s="27"/>
      <c r="D5086" s="27"/>
      <c r="E5086" s="27"/>
      <c r="F5086" s="26"/>
      <c r="G5086" s="28"/>
      <c r="H5086" s="31"/>
    </row>
    <row r="5087" spans="2:8">
      <c r="B5087" s="27"/>
      <c r="C5087" s="27"/>
      <c r="D5087" s="27"/>
      <c r="E5087" s="27"/>
      <c r="F5087" s="26"/>
      <c r="G5087" s="28"/>
      <c r="H5087" s="31"/>
    </row>
    <row r="5088" spans="2:8">
      <c r="B5088" s="27"/>
      <c r="C5088" s="27"/>
      <c r="D5088" s="27"/>
      <c r="E5088" s="27"/>
      <c r="F5088" s="26"/>
      <c r="G5088" s="28"/>
      <c r="H5088" s="31"/>
    </row>
    <row r="5089" spans="2:8">
      <c r="B5089" s="27"/>
      <c r="C5089" s="27"/>
      <c r="D5089" s="27"/>
      <c r="E5089" s="27"/>
      <c r="F5089" s="26"/>
      <c r="G5089" s="28"/>
      <c r="H5089" s="31"/>
    </row>
    <row r="5090" spans="2:8">
      <c r="B5090" s="27"/>
      <c r="C5090" s="27"/>
      <c r="D5090" s="27"/>
      <c r="E5090" s="27"/>
      <c r="F5090" s="26"/>
      <c r="G5090" s="28"/>
      <c r="H5090" s="31"/>
    </row>
    <row r="5091" spans="2:8">
      <c r="B5091" s="27"/>
      <c r="C5091" s="27"/>
      <c r="D5091" s="27"/>
      <c r="E5091" s="27"/>
      <c r="F5091" s="26"/>
      <c r="G5091" s="28"/>
      <c r="H5091" s="31"/>
    </row>
    <row r="5092" spans="2:8">
      <c r="B5092" s="27"/>
      <c r="C5092" s="27"/>
      <c r="D5092" s="27"/>
      <c r="E5092" s="27"/>
      <c r="F5092" s="26"/>
      <c r="G5092" s="28"/>
      <c r="H5092" s="31"/>
    </row>
    <row r="5093" spans="2:8">
      <c r="B5093" s="27"/>
      <c r="C5093" s="27"/>
      <c r="D5093" s="27"/>
      <c r="E5093" s="27"/>
      <c r="F5093" s="26"/>
      <c r="G5093" s="28"/>
      <c r="H5093" s="31"/>
    </row>
    <row r="5094" spans="2:8">
      <c r="B5094" s="27"/>
      <c r="C5094" s="27"/>
      <c r="D5094" s="27"/>
      <c r="E5094" s="27"/>
      <c r="F5094" s="26"/>
      <c r="G5094" s="28"/>
      <c r="H5094" s="31"/>
    </row>
    <row r="5095" spans="2:8">
      <c r="B5095" s="27"/>
      <c r="C5095" s="27"/>
      <c r="D5095" s="27"/>
      <c r="E5095" s="27"/>
      <c r="F5095" s="26"/>
      <c r="G5095" s="28"/>
      <c r="H5095" s="31"/>
    </row>
    <row r="5096" spans="2:8">
      <c r="B5096" s="27"/>
      <c r="C5096" s="27"/>
      <c r="D5096" s="27"/>
      <c r="E5096" s="27"/>
      <c r="F5096" s="26"/>
      <c r="G5096" s="28"/>
      <c r="H5096" s="31"/>
    </row>
    <row r="5097" spans="2:8">
      <c r="B5097" s="27"/>
      <c r="C5097" s="27"/>
      <c r="D5097" s="27"/>
      <c r="E5097" s="27"/>
      <c r="F5097" s="26"/>
      <c r="G5097" s="28"/>
      <c r="H5097" s="31"/>
    </row>
    <row r="5098" spans="2:8">
      <c r="B5098" s="27"/>
      <c r="C5098" s="27"/>
      <c r="D5098" s="27"/>
      <c r="E5098" s="27"/>
      <c r="F5098" s="26"/>
      <c r="G5098" s="28"/>
      <c r="H5098" s="31"/>
    </row>
    <row r="5099" spans="2:8">
      <c r="B5099" s="27"/>
      <c r="C5099" s="27"/>
      <c r="D5099" s="27"/>
      <c r="E5099" s="27"/>
      <c r="F5099" s="26"/>
      <c r="G5099" s="28"/>
      <c r="H5099" s="31"/>
    </row>
    <row r="5100" spans="2:8">
      <c r="B5100" s="27"/>
      <c r="C5100" s="27"/>
      <c r="D5100" s="27"/>
      <c r="E5100" s="27"/>
      <c r="F5100" s="26"/>
      <c r="G5100" s="28"/>
      <c r="H5100" s="31"/>
    </row>
    <row r="5101" spans="2:8">
      <c r="B5101" s="27"/>
      <c r="C5101" s="27"/>
      <c r="D5101" s="27"/>
      <c r="E5101" s="27"/>
      <c r="F5101" s="26"/>
      <c r="G5101" s="28"/>
      <c r="H5101" s="31"/>
    </row>
    <row r="5102" spans="2:8">
      <c r="B5102" s="27"/>
      <c r="C5102" s="27"/>
      <c r="D5102" s="27"/>
      <c r="E5102" s="27"/>
      <c r="F5102" s="26"/>
      <c r="G5102" s="28"/>
      <c r="H5102" s="31"/>
    </row>
    <row r="5103" spans="2:8">
      <c r="B5103" s="27"/>
      <c r="C5103" s="27"/>
      <c r="D5103" s="27"/>
      <c r="E5103" s="27"/>
      <c r="F5103" s="26"/>
      <c r="G5103" s="28"/>
      <c r="H5103" s="31"/>
    </row>
    <row r="5104" spans="2:8">
      <c r="B5104" s="27"/>
      <c r="C5104" s="27"/>
      <c r="D5104" s="27"/>
      <c r="E5104" s="27"/>
      <c r="F5104" s="26"/>
      <c r="G5104" s="28"/>
      <c r="H5104" s="31"/>
    </row>
    <row r="5105" spans="2:8">
      <c r="B5105" s="27"/>
      <c r="C5105" s="27"/>
      <c r="D5105" s="27"/>
      <c r="E5105" s="27"/>
      <c r="F5105" s="26"/>
      <c r="G5105" s="28"/>
      <c r="H5105" s="31"/>
    </row>
    <row r="5106" spans="2:8">
      <c r="B5106" s="27"/>
      <c r="C5106" s="27"/>
      <c r="D5106" s="27"/>
      <c r="E5106" s="27"/>
      <c r="F5106" s="26"/>
      <c r="G5106" s="28"/>
      <c r="H5106" s="31"/>
    </row>
    <row r="5107" spans="2:8">
      <c r="B5107" s="27"/>
      <c r="C5107" s="27"/>
      <c r="D5107" s="27"/>
      <c r="E5107" s="27"/>
      <c r="F5107" s="26"/>
      <c r="G5107" s="28"/>
      <c r="H5107" s="31"/>
    </row>
    <row r="5108" spans="2:8">
      <c r="B5108" s="27"/>
      <c r="C5108" s="27"/>
      <c r="D5108" s="27"/>
      <c r="E5108" s="27"/>
      <c r="F5108" s="26"/>
      <c r="G5108" s="28"/>
      <c r="H5108" s="31"/>
    </row>
    <row r="5109" spans="2:8">
      <c r="B5109" s="27"/>
      <c r="C5109" s="27"/>
      <c r="D5109" s="27"/>
      <c r="E5109" s="27"/>
      <c r="F5109" s="26"/>
      <c r="G5109" s="28"/>
      <c r="H5109" s="31"/>
    </row>
    <row r="5110" spans="2:8">
      <c r="B5110" s="27"/>
      <c r="C5110" s="27"/>
      <c r="D5110" s="27"/>
      <c r="E5110" s="27"/>
      <c r="F5110" s="26"/>
      <c r="G5110" s="28"/>
      <c r="H5110" s="31"/>
    </row>
    <row r="5111" spans="2:8">
      <c r="B5111" s="27"/>
      <c r="C5111" s="27"/>
      <c r="D5111" s="27"/>
      <c r="E5111" s="27"/>
      <c r="F5111" s="26"/>
      <c r="G5111" s="28"/>
      <c r="H5111" s="31"/>
    </row>
    <row r="5112" spans="2:8">
      <c r="B5112" s="27"/>
      <c r="C5112" s="27"/>
      <c r="D5112" s="27"/>
      <c r="E5112" s="27"/>
      <c r="F5112" s="26"/>
      <c r="G5112" s="28"/>
      <c r="H5112" s="31"/>
    </row>
    <row r="5113" spans="2:8">
      <c r="B5113" s="27"/>
      <c r="C5113" s="27"/>
      <c r="D5113" s="27"/>
      <c r="E5113" s="27"/>
      <c r="F5113" s="26"/>
      <c r="G5113" s="28"/>
      <c r="H5113" s="31"/>
    </row>
    <row r="5114" spans="2:8">
      <c r="B5114" s="27"/>
      <c r="C5114" s="27"/>
      <c r="D5114" s="27"/>
      <c r="E5114" s="27"/>
      <c r="F5114" s="26"/>
      <c r="G5114" s="28"/>
      <c r="H5114" s="31"/>
    </row>
    <row r="5115" spans="2:8">
      <c r="B5115" s="27"/>
      <c r="C5115" s="27"/>
      <c r="D5115" s="27"/>
      <c r="E5115" s="27"/>
      <c r="F5115" s="26"/>
      <c r="G5115" s="28"/>
      <c r="H5115" s="31"/>
    </row>
    <row r="5116" spans="2:8">
      <c r="B5116" s="27"/>
      <c r="C5116" s="27"/>
      <c r="D5116" s="27"/>
      <c r="E5116" s="27"/>
      <c r="F5116" s="26"/>
      <c r="G5116" s="28"/>
      <c r="H5116" s="31"/>
    </row>
    <row r="5117" spans="2:8">
      <c r="B5117" s="27"/>
      <c r="C5117" s="27"/>
      <c r="D5117" s="27"/>
      <c r="E5117" s="27"/>
      <c r="F5117" s="26"/>
      <c r="G5117" s="28"/>
      <c r="H5117" s="31"/>
    </row>
    <row r="5118" spans="2:8">
      <c r="B5118" s="27"/>
      <c r="C5118" s="27"/>
      <c r="D5118" s="27"/>
      <c r="E5118" s="27"/>
      <c r="F5118" s="26"/>
      <c r="G5118" s="28"/>
      <c r="H5118" s="31"/>
    </row>
    <row r="5119" spans="2:8">
      <c r="B5119" s="27"/>
      <c r="C5119" s="27"/>
      <c r="D5119" s="27"/>
      <c r="E5119" s="27"/>
      <c r="F5119" s="26"/>
      <c r="G5119" s="28"/>
      <c r="H5119" s="31"/>
    </row>
    <row r="5120" spans="2:8">
      <c r="B5120" s="27"/>
      <c r="C5120" s="27"/>
      <c r="D5120" s="27"/>
      <c r="E5120" s="27"/>
      <c r="F5120" s="26"/>
      <c r="G5120" s="28"/>
      <c r="H5120" s="31"/>
    </row>
    <row r="5121" spans="2:8">
      <c r="B5121" s="27"/>
      <c r="C5121" s="27"/>
      <c r="D5121" s="27"/>
      <c r="E5121" s="27"/>
      <c r="F5121" s="26"/>
      <c r="G5121" s="28"/>
      <c r="H5121" s="31"/>
    </row>
    <row r="5122" spans="2:8">
      <c r="B5122" s="27"/>
      <c r="C5122" s="27"/>
      <c r="D5122" s="27"/>
      <c r="E5122" s="27"/>
      <c r="F5122" s="26"/>
      <c r="G5122" s="28"/>
      <c r="H5122" s="31"/>
    </row>
    <row r="5123" spans="2:8">
      <c r="B5123" s="27"/>
      <c r="C5123" s="27"/>
      <c r="D5123" s="27"/>
      <c r="E5123" s="27"/>
      <c r="F5123" s="26"/>
      <c r="G5123" s="28"/>
      <c r="H5123" s="31"/>
    </row>
    <row r="5124" spans="2:8">
      <c r="B5124" s="27"/>
      <c r="C5124" s="27"/>
      <c r="D5124" s="27"/>
      <c r="E5124" s="27"/>
      <c r="F5124" s="26"/>
      <c r="G5124" s="28"/>
      <c r="H5124" s="31"/>
    </row>
    <row r="5125" spans="2:8">
      <c r="B5125" s="27"/>
      <c r="C5125" s="27"/>
      <c r="D5125" s="27"/>
      <c r="E5125" s="27"/>
      <c r="F5125" s="26"/>
      <c r="G5125" s="28"/>
      <c r="H5125" s="31"/>
    </row>
    <row r="5126" spans="2:8">
      <c r="B5126" s="27"/>
      <c r="C5126" s="27"/>
      <c r="D5126" s="27"/>
      <c r="E5126" s="27"/>
      <c r="F5126" s="26"/>
      <c r="G5126" s="28"/>
      <c r="H5126" s="31"/>
    </row>
    <row r="5127" spans="2:8">
      <c r="B5127" s="27"/>
      <c r="C5127" s="27"/>
      <c r="D5127" s="27"/>
      <c r="E5127" s="27"/>
      <c r="F5127" s="26"/>
      <c r="G5127" s="28"/>
      <c r="H5127" s="31"/>
    </row>
    <row r="5128" spans="2:8">
      <c r="B5128" s="27"/>
      <c r="C5128" s="27"/>
      <c r="D5128" s="27"/>
      <c r="E5128" s="27"/>
      <c r="F5128" s="26"/>
      <c r="G5128" s="28"/>
      <c r="H5128" s="31"/>
    </row>
    <row r="5129" spans="2:8">
      <c r="B5129" s="27"/>
      <c r="C5129" s="27"/>
      <c r="D5129" s="27"/>
      <c r="E5129" s="27"/>
      <c r="F5129" s="26"/>
      <c r="G5129" s="28"/>
      <c r="H5129" s="31"/>
    </row>
    <row r="5130" spans="2:8">
      <c r="B5130" s="27"/>
      <c r="C5130" s="27"/>
      <c r="D5130" s="27"/>
      <c r="E5130" s="27"/>
      <c r="F5130" s="26"/>
      <c r="G5130" s="28"/>
      <c r="H5130" s="31"/>
    </row>
    <row r="5131" spans="2:8">
      <c r="B5131" s="27"/>
      <c r="C5131" s="27"/>
      <c r="D5131" s="27"/>
      <c r="E5131" s="27"/>
      <c r="F5131" s="26"/>
      <c r="G5131" s="28"/>
      <c r="H5131" s="31"/>
    </row>
    <row r="5132" spans="2:8">
      <c r="B5132" s="27"/>
      <c r="C5132" s="27"/>
      <c r="D5132" s="27"/>
      <c r="E5132" s="27"/>
      <c r="F5132" s="26"/>
      <c r="G5132" s="28"/>
      <c r="H5132" s="31"/>
    </row>
    <row r="5133" spans="2:8">
      <c r="B5133" s="27"/>
      <c r="C5133" s="27"/>
      <c r="D5133" s="27"/>
      <c r="E5133" s="27"/>
      <c r="F5133" s="26"/>
      <c r="G5133" s="28"/>
      <c r="H5133" s="31"/>
    </row>
    <row r="5134" spans="2:8">
      <c r="B5134" s="27"/>
      <c r="C5134" s="27"/>
      <c r="D5134" s="27"/>
      <c r="E5134" s="27"/>
      <c r="F5134" s="26"/>
      <c r="G5134" s="28"/>
      <c r="H5134" s="31"/>
    </row>
    <row r="5135" spans="2:8">
      <c r="B5135" s="27"/>
      <c r="C5135" s="27"/>
      <c r="D5135" s="27"/>
      <c r="E5135" s="27"/>
      <c r="F5135" s="26"/>
      <c r="G5135" s="28"/>
      <c r="H5135" s="31"/>
    </row>
    <row r="5136" spans="2:8">
      <c r="B5136" s="27"/>
      <c r="C5136" s="27"/>
      <c r="D5136" s="27"/>
      <c r="E5136" s="27"/>
      <c r="F5136" s="26"/>
      <c r="G5136" s="28"/>
      <c r="H5136" s="31"/>
    </row>
    <row r="5137" spans="2:8">
      <c r="B5137" s="27"/>
      <c r="C5137" s="27"/>
      <c r="D5137" s="27"/>
      <c r="E5137" s="27"/>
      <c r="F5137" s="26"/>
      <c r="G5137" s="28"/>
      <c r="H5137" s="31"/>
    </row>
    <row r="5138" spans="2:8">
      <c r="B5138" s="27"/>
      <c r="C5138" s="27"/>
      <c r="D5138" s="27"/>
      <c r="E5138" s="27"/>
      <c r="F5138" s="26"/>
      <c r="G5138" s="28"/>
      <c r="H5138" s="31"/>
    </row>
    <row r="5139" spans="2:8">
      <c r="B5139" s="27"/>
      <c r="C5139" s="27"/>
      <c r="D5139" s="27"/>
      <c r="E5139" s="27"/>
      <c r="F5139" s="26"/>
      <c r="G5139" s="28"/>
      <c r="H5139" s="31"/>
    </row>
    <row r="5140" spans="2:8">
      <c r="B5140" s="27"/>
      <c r="C5140" s="27"/>
      <c r="D5140" s="27"/>
      <c r="E5140" s="27"/>
      <c r="F5140" s="26"/>
      <c r="G5140" s="28"/>
      <c r="H5140" s="31"/>
    </row>
    <row r="5141" spans="2:8">
      <c r="B5141" s="27"/>
      <c r="C5141" s="27"/>
      <c r="D5141" s="27"/>
      <c r="E5141" s="27"/>
      <c r="F5141" s="26"/>
      <c r="G5141" s="28"/>
      <c r="H5141" s="31"/>
    </row>
    <row r="5142" spans="2:8">
      <c r="B5142" s="27"/>
      <c r="C5142" s="27"/>
      <c r="D5142" s="27"/>
      <c r="E5142" s="27"/>
      <c r="F5142" s="26"/>
      <c r="G5142" s="28"/>
      <c r="H5142" s="31"/>
    </row>
    <row r="5143" spans="2:8">
      <c r="B5143" s="27"/>
      <c r="C5143" s="27"/>
      <c r="D5143" s="27"/>
      <c r="E5143" s="27"/>
      <c r="F5143" s="26"/>
      <c r="G5143" s="28"/>
      <c r="H5143" s="31"/>
    </row>
    <row r="5144" spans="2:8">
      <c r="B5144" s="27"/>
      <c r="C5144" s="27"/>
      <c r="D5144" s="27"/>
      <c r="E5144" s="27"/>
      <c r="F5144" s="26"/>
      <c r="G5144" s="28"/>
      <c r="H5144" s="31"/>
    </row>
    <row r="5145" spans="2:8">
      <c r="B5145" s="27"/>
      <c r="C5145" s="27"/>
      <c r="D5145" s="27"/>
      <c r="E5145" s="27"/>
      <c r="F5145" s="26"/>
      <c r="G5145" s="28"/>
      <c r="H5145" s="31"/>
    </row>
    <row r="5146" spans="2:8">
      <c r="B5146" s="27"/>
      <c r="C5146" s="27"/>
      <c r="D5146" s="27"/>
      <c r="E5146" s="27"/>
      <c r="F5146" s="26"/>
      <c r="G5146" s="28"/>
      <c r="H5146" s="31"/>
    </row>
    <row r="5147" spans="2:8">
      <c r="B5147" s="27"/>
      <c r="C5147" s="27"/>
      <c r="D5147" s="27"/>
      <c r="E5147" s="27"/>
      <c r="F5147" s="26"/>
      <c r="G5147" s="28"/>
      <c r="H5147" s="31"/>
    </row>
    <row r="5148" spans="2:8">
      <c r="B5148" s="27"/>
      <c r="C5148" s="27"/>
      <c r="D5148" s="27"/>
      <c r="E5148" s="27"/>
      <c r="F5148" s="26"/>
      <c r="G5148" s="28"/>
      <c r="H5148" s="31"/>
    </row>
    <row r="5149" spans="2:8">
      <c r="B5149" s="27"/>
      <c r="C5149" s="27"/>
      <c r="D5149" s="27"/>
      <c r="E5149" s="27"/>
      <c r="F5149" s="26"/>
      <c r="G5149" s="28"/>
      <c r="H5149" s="31"/>
    </row>
    <row r="5150" spans="2:8">
      <c r="B5150" s="27"/>
      <c r="C5150" s="27"/>
      <c r="D5150" s="27"/>
      <c r="E5150" s="27"/>
      <c r="F5150" s="26"/>
      <c r="G5150" s="28"/>
      <c r="H5150" s="31"/>
    </row>
    <row r="5151" spans="2:8">
      <c r="B5151" s="27"/>
      <c r="C5151" s="27"/>
      <c r="D5151" s="27"/>
      <c r="E5151" s="27"/>
      <c r="F5151" s="26"/>
      <c r="G5151" s="28"/>
      <c r="H5151" s="31"/>
    </row>
    <row r="5152" spans="2:8">
      <c r="B5152" s="27"/>
      <c r="C5152" s="27"/>
      <c r="D5152" s="27"/>
      <c r="E5152" s="27"/>
      <c r="F5152" s="26"/>
      <c r="G5152" s="28"/>
      <c r="H5152" s="31"/>
    </row>
    <row r="5153" spans="2:8">
      <c r="B5153" s="27"/>
      <c r="C5153" s="27"/>
      <c r="D5153" s="27"/>
      <c r="E5153" s="27"/>
      <c r="F5153" s="26"/>
      <c r="G5153" s="28"/>
      <c r="H5153" s="31"/>
    </row>
    <row r="5154" spans="2:8">
      <c r="B5154" s="27"/>
      <c r="C5154" s="27"/>
      <c r="D5154" s="27"/>
      <c r="E5154" s="27"/>
      <c r="F5154" s="26"/>
      <c r="G5154" s="28"/>
      <c r="H5154" s="31"/>
    </row>
    <row r="5155" spans="2:8">
      <c r="B5155" s="27"/>
      <c r="C5155" s="27"/>
      <c r="D5155" s="27"/>
      <c r="E5155" s="27"/>
      <c r="F5155" s="26"/>
      <c r="G5155" s="28"/>
      <c r="H5155" s="31"/>
    </row>
    <row r="5156" spans="2:8">
      <c r="B5156" s="27"/>
      <c r="C5156" s="27"/>
      <c r="D5156" s="27"/>
      <c r="E5156" s="27"/>
      <c r="F5156" s="26"/>
      <c r="G5156" s="28"/>
      <c r="H5156" s="31"/>
    </row>
    <row r="5157" spans="2:8">
      <c r="B5157" s="27"/>
      <c r="C5157" s="27"/>
      <c r="D5157" s="27"/>
      <c r="E5157" s="27"/>
      <c r="F5157" s="26"/>
      <c r="G5157" s="28"/>
      <c r="H5157" s="31"/>
    </row>
    <row r="5158" spans="2:8">
      <c r="B5158" s="27"/>
      <c r="C5158" s="27"/>
      <c r="D5158" s="27"/>
      <c r="E5158" s="27"/>
      <c r="F5158" s="26"/>
      <c r="G5158" s="28"/>
      <c r="H5158" s="31"/>
    </row>
    <row r="5159" spans="2:8">
      <c r="B5159" s="27"/>
      <c r="C5159" s="27"/>
      <c r="D5159" s="27"/>
      <c r="E5159" s="27"/>
      <c r="F5159" s="26"/>
      <c r="G5159" s="28"/>
      <c r="H5159" s="31"/>
    </row>
    <row r="5160" spans="2:8">
      <c r="B5160" s="27"/>
      <c r="C5160" s="27"/>
      <c r="D5160" s="27"/>
      <c r="E5160" s="27"/>
      <c r="F5160" s="26"/>
      <c r="G5160" s="28"/>
      <c r="H5160" s="31"/>
    </row>
    <row r="5161" spans="2:8">
      <c r="B5161" s="27"/>
      <c r="C5161" s="27"/>
      <c r="D5161" s="27"/>
      <c r="E5161" s="27"/>
      <c r="F5161" s="26"/>
      <c r="G5161" s="28"/>
      <c r="H5161" s="31"/>
    </row>
    <row r="5162" spans="2:8">
      <c r="B5162" s="27"/>
      <c r="C5162" s="27"/>
      <c r="D5162" s="27"/>
      <c r="E5162" s="27"/>
      <c r="F5162" s="26"/>
      <c r="G5162" s="28"/>
      <c r="H5162" s="31"/>
    </row>
    <row r="5163" spans="2:8">
      <c r="B5163" s="27"/>
      <c r="C5163" s="27"/>
      <c r="D5163" s="27"/>
      <c r="E5163" s="27"/>
      <c r="F5163" s="26"/>
      <c r="G5163" s="28"/>
      <c r="H5163" s="31"/>
    </row>
    <row r="5164" spans="2:8">
      <c r="B5164" s="27"/>
      <c r="C5164" s="27"/>
      <c r="D5164" s="27"/>
      <c r="E5164" s="27"/>
      <c r="F5164" s="26"/>
      <c r="G5164" s="28"/>
      <c r="H5164" s="31"/>
    </row>
    <row r="5165" spans="2:8">
      <c r="B5165" s="27"/>
      <c r="C5165" s="27"/>
      <c r="D5165" s="27"/>
      <c r="E5165" s="27"/>
      <c r="F5165" s="26"/>
      <c r="G5165" s="28"/>
      <c r="H5165" s="31"/>
    </row>
    <row r="5166" spans="2:8">
      <c r="B5166" s="27"/>
      <c r="C5166" s="27"/>
      <c r="D5166" s="27"/>
      <c r="E5166" s="27"/>
      <c r="F5166" s="26"/>
      <c r="G5166" s="28"/>
      <c r="H5166" s="31"/>
    </row>
    <row r="5167" spans="2:8">
      <c r="B5167" s="27"/>
      <c r="C5167" s="27"/>
      <c r="D5167" s="27"/>
      <c r="E5167" s="27"/>
      <c r="F5167" s="26"/>
      <c r="G5167" s="28"/>
      <c r="H5167" s="31"/>
    </row>
    <row r="5168" spans="2:8">
      <c r="B5168" s="27"/>
      <c r="C5168" s="27"/>
      <c r="D5168" s="27"/>
      <c r="E5168" s="27"/>
      <c r="F5168" s="26"/>
      <c r="G5168" s="28"/>
      <c r="H5168" s="31"/>
    </row>
    <row r="5169" spans="2:8">
      <c r="B5169" s="27"/>
      <c r="C5169" s="27"/>
      <c r="D5169" s="27"/>
      <c r="E5169" s="27"/>
      <c r="F5169" s="26"/>
      <c r="G5169" s="28"/>
      <c r="H5169" s="31"/>
    </row>
    <row r="5170" spans="2:8">
      <c r="B5170" s="27"/>
      <c r="C5170" s="27"/>
      <c r="D5170" s="27"/>
      <c r="E5170" s="27"/>
      <c r="F5170" s="26"/>
      <c r="G5170" s="28"/>
      <c r="H5170" s="31"/>
    </row>
    <row r="5171" spans="2:8">
      <c r="B5171" s="27"/>
      <c r="C5171" s="27"/>
      <c r="D5171" s="27"/>
      <c r="E5171" s="27"/>
      <c r="F5171" s="26"/>
      <c r="G5171" s="28"/>
      <c r="H5171" s="31"/>
    </row>
    <row r="5172" spans="2:8">
      <c r="B5172" s="27"/>
      <c r="C5172" s="27"/>
      <c r="D5172" s="27"/>
      <c r="E5172" s="27"/>
      <c r="F5172" s="26"/>
      <c r="G5172" s="28"/>
      <c r="H5172" s="31"/>
    </row>
    <row r="5173" spans="2:8">
      <c r="B5173" s="27"/>
      <c r="C5173" s="27"/>
      <c r="D5173" s="27"/>
      <c r="E5173" s="27"/>
      <c r="F5173" s="26"/>
      <c r="G5173" s="28"/>
      <c r="H5173" s="31"/>
    </row>
    <row r="5174" spans="2:8">
      <c r="B5174" s="27"/>
      <c r="C5174" s="27"/>
      <c r="D5174" s="27"/>
      <c r="E5174" s="27"/>
      <c r="F5174" s="26"/>
      <c r="G5174" s="28"/>
      <c r="H5174" s="31"/>
    </row>
    <row r="5175" spans="2:8">
      <c r="B5175" s="27"/>
      <c r="C5175" s="27"/>
      <c r="D5175" s="27"/>
      <c r="E5175" s="27"/>
      <c r="F5175" s="26"/>
      <c r="G5175" s="28"/>
      <c r="H5175" s="31"/>
    </row>
    <row r="5176" spans="2:8">
      <c r="B5176" s="27"/>
      <c r="C5176" s="27"/>
      <c r="D5176" s="27"/>
      <c r="E5176" s="27"/>
      <c r="F5176" s="26"/>
      <c r="G5176" s="28"/>
      <c r="H5176" s="31"/>
    </row>
    <row r="5177" spans="2:8">
      <c r="B5177" s="27"/>
      <c r="C5177" s="27"/>
      <c r="D5177" s="27"/>
      <c r="E5177" s="27"/>
      <c r="F5177" s="26"/>
      <c r="G5177" s="28"/>
      <c r="H5177" s="31"/>
    </row>
    <row r="5178" spans="2:8">
      <c r="B5178" s="27"/>
      <c r="C5178" s="27"/>
      <c r="D5178" s="27"/>
      <c r="E5178" s="27"/>
      <c r="F5178" s="26"/>
      <c r="G5178" s="28"/>
      <c r="H5178" s="31"/>
    </row>
    <row r="5179" spans="2:8">
      <c r="B5179" s="27"/>
      <c r="C5179" s="27"/>
      <c r="D5179" s="27"/>
      <c r="E5179" s="27"/>
      <c r="F5179" s="26"/>
      <c r="G5179" s="28"/>
      <c r="H5179" s="31"/>
    </row>
    <row r="5180" spans="2:8">
      <c r="B5180" s="27"/>
      <c r="C5180" s="27"/>
      <c r="D5180" s="27"/>
      <c r="E5180" s="27"/>
      <c r="F5180" s="26"/>
      <c r="G5180" s="28"/>
      <c r="H5180" s="31"/>
    </row>
    <row r="5181" spans="2:8">
      <c r="B5181" s="27"/>
      <c r="C5181" s="27"/>
      <c r="D5181" s="27"/>
      <c r="E5181" s="27"/>
      <c r="F5181" s="26"/>
      <c r="G5181" s="28"/>
      <c r="H5181" s="31"/>
    </row>
    <row r="5182" spans="2:8">
      <c r="B5182" s="27"/>
      <c r="C5182" s="27"/>
      <c r="D5182" s="27"/>
      <c r="E5182" s="27"/>
      <c r="F5182" s="26"/>
      <c r="G5182" s="28"/>
      <c r="H5182" s="31"/>
    </row>
    <row r="5183" spans="2:8">
      <c r="B5183" s="27"/>
      <c r="C5183" s="27"/>
      <c r="D5183" s="27"/>
      <c r="E5183" s="27"/>
      <c r="F5183" s="26"/>
      <c r="G5183" s="28"/>
      <c r="H5183" s="31"/>
    </row>
    <row r="5184" spans="2:8">
      <c r="B5184" s="27"/>
      <c r="C5184" s="27"/>
      <c r="D5184" s="27"/>
      <c r="E5184" s="27"/>
      <c r="F5184" s="26"/>
      <c r="G5184" s="28"/>
      <c r="H5184" s="31"/>
    </row>
    <row r="5185" spans="2:8">
      <c r="B5185" s="27"/>
      <c r="C5185" s="27"/>
      <c r="D5185" s="27"/>
      <c r="E5185" s="27"/>
      <c r="F5185" s="26"/>
      <c r="G5185" s="28"/>
      <c r="H5185" s="31"/>
    </row>
    <row r="5186" spans="2:8">
      <c r="B5186" s="27"/>
      <c r="C5186" s="27"/>
      <c r="D5186" s="27"/>
      <c r="E5186" s="27"/>
      <c r="F5186" s="26"/>
      <c r="G5186" s="28"/>
      <c r="H5186" s="31"/>
    </row>
    <row r="5187" spans="2:8">
      <c r="B5187" s="27"/>
      <c r="C5187" s="27"/>
      <c r="D5187" s="27"/>
      <c r="E5187" s="27"/>
      <c r="F5187" s="26"/>
      <c r="G5187" s="28"/>
      <c r="H5187" s="31"/>
    </row>
    <row r="5188" spans="2:8">
      <c r="B5188" s="27"/>
      <c r="C5188" s="27"/>
      <c r="D5188" s="27"/>
      <c r="E5188" s="27"/>
      <c r="F5188" s="26"/>
      <c r="G5188" s="28"/>
      <c r="H5188" s="31"/>
    </row>
    <row r="5189" spans="2:8">
      <c r="B5189" s="27"/>
      <c r="C5189" s="27"/>
      <c r="D5189" s="27"/>
      <c r="E5189" s="27"/>
      <c r="F5189" s="26"/>
      <c r="G5189" s="28"/>
      <c r="H5189" s="31"/>
    </row>
    <row r="5190" spans="2:8">
      <c r="B5190" s="27"/>
      <c r="C5190" s="27"/>
      <c r="D5190" s="27"/>
      <c r="E5190" s="27"/>
      <c r="F5190" s="26"/>
      <c r="G5190" s="28"/>
      <c r="H5190" s="31"/>
    </row>
    <row r="5191" spans="2:8">
      <c r="B5191" s="27"/>
      <c r="C5191" s="27"/>
      <c r="D5191" s="27"/>
      <c r="E5191" s="27"/>
      <c r="F5191" s="26"/>
      <c r="G5191" s="28"/>
      <c r="H5191" s="31"/>
    </row>
    <row r="5192" spans="2:8">
      <c r="B5192" s="27"/>
      <c r="C5192" s="27"/>
      <c r="D5192" s="27"/>
      <c r="E5192" s="27"/>
      <c r="F5192" s="26"/>
      <c r="G5192" s="28"/>
      <c r="H5192" s="31"/>
    </row>
    <row r="5193" spans="2:8">
      <c r="B5193" s="27"/>
      <c r="C5193" s="27"/>
      <c r="D5193" s="27"/>
      <c r="E5193" s="27"/>
      <c r="F5193" s="26"/>
      <c r="G5193" s="28"/>
      <c r="H5193" s="31"/>
    </row>
    <row r="5194" spans="2:8">
      <c r="B5194" s="27"/>
      <c r="C5194" s="27"/>
      <c r="D5194" s="27"/>
      <c r="E5194" s="27"/>
      <c r="F5194" s="26"/>
      <c r="G5194" s="28"/>
      <c r="H5194" s="31"/>
    </row>
    <row r="5195" spans="2:8">
      <c r="B5195" s="27"/>
      <c r="C5195" s="27"/>
      <c r="D5195" s="27"/>
      <c r="E5195" s="27"/>
      <c r="F5195" s="26"/>
      <c r="G5195" s="28"/>
      <c r="H5195" s="31"/>
    </row>
    <row r="5196" spans="2:8">
      <c r="B5196" s="27"/>
      <c r="C5196" s="27"/>
      <c r="D5196" s="27"/>
      <c r="E5196" s="27"/>
      <c r="F5196" s="26"/>
      <c r="G5196" s="28"/>
      <c r="H5196" s="31"/>
    </row>
    <row r="5197" spans="2:8">
      <c r="B5197" s="27"/>
      <c r="C5197" s="27"/>
      <c r="D5197" s="27"/>
      <c r="E5197" s="27"/>
      <c r="F5197" s="26"/>
      <c r="G5197" s="28"/>
      <c r="H5197" s="31"/>
    </row>
    <row r="5198" spans="2:8">
      <c r="B5198" s="27"/>
      <c r="C5198" s="27"/>
      <c r="D5198" s="27"/>
      <c r="E5198" s="27"/>
      <c r="F5198" s="26"/>
      <c r="G5198" s="28"/>
      <c r="H5198" s="31"/>
    </row>
    <row r="5199" spans="2:8">
      <c r="B5199" s="27"/>
      <c r="C5199" s="27"/>
      <c r="D5199" s="27"/>
      <c r="E5199" s="27"/>
      <c r="F5199" s="26"/>
      <c r="G5199" s="28"/>
      <c r="H5199" s="31"/>
    </row>
    <row r="5200" spans="2:8">
      <c r="B5200" s="27"/>
      <c r="C5200" s="27"/>
      <c r="D5200" s="27"/>
      <c r="E5200" s="27"/>
      <c r="F5200" s="26"/>
      <c r="G5200" s="28"/>
      <c r="H5200" s="31"/>
    </row>
    <row r="5201" spans="2:8">
      <c r="B5201" s="27"/>
      <c r="C5201" s="27"/>
      <c r="D5201" s="27"/>
      <c r="E5201" s="27"/>
      <c r="F5201" s="26"/>
      <c r="G5201" s="28"/>
      <c r="H5201" s="31"/>
    </row>
    <row r="5202" spans="2:8">
      <c r="B5202" s="27"/>
      <c r="C5202" s="27"/>
      <c r="D5202" s="27"/>
      <c r="E5202" s="27"/>
      <c r="F5202" s="26"/>
      <c r="G5202" s="28"/>
      <c r="H5202" s="31"/>
    </row>
    <row r="5203" spans="2:8">
      <c r="B5203" s="27"/>
      <c r="C5203" s="27"/>
      <c r="D5203" s="27"/>
      <c r="E5203" s="27"/>
      <c r="F5203" s="26"/>
      <c r="G5203" s="28"/>
      <c r="H5203" s="31"/>
    </row>
    <row r="5204" spans="2:8">
      <c r="B5204" s="27"/>
      <c r="C5204" s="27"/>
      <c r="D5204" s="27"/>
      <c r="E5204" s="27"/>
      <c r="F5204" s="26"/>
      <c r="G5204" s="28"/>
      <c r="H5204" s="31"/>
    </row>
    <row r="5205" spans="2:8">
      <c r="B5205" s="27"/>
      <c r="C5205" s="27"/>
      <c r="D5205" s="27"/>
      <c r="E5205" s="27"/>
      <c r="F5205" s="26"/>
      <c r="G5205" s="28"/>
      <c r="H5205" s="31"/>
    </row>
    <row r="5206" spans="2:8">
      <c r="B5206" s="27"/>
      <c r="C5206" s="27"/>
      <c r="D5206" s="27"/>
      <c r="E5206" s="27"/>
      <c r="F5206" s="26"/>
      <c r="G5206" s="28"/>
      <c r="H5206" s="31"/>
    </row>
    <row r="5207" spans="2:8">
      <c r="B5207" s="27"/>
      <c r="C5207" s="27"/>
      <c r="D5207" s="27"/>
      <c r="E5207" s="27"/>
      <c r="F5207" s="26"/>
      <c r="G5207" s="28"/>
      <c r="H5207" s="31"/>
    </row>
    <row r="5208" spans="2:8">
      <c r="B5208" s="27"/>
      <c r="C5208" s="27"/>
      <c r="D5208" s="27"/>
      <c r="E5208" s="27"/>
      <c r="F5208" s="26"/>
      <c r="G5208" s="28"/>
      <c r="H5208" s="31"/>
    </row>
    <row r="5209" spans="2:8">
      <c r="B5209" s="27"/>
      <c r="C5209" s="27"/>
      <c r="D5209" s="27"/>
      <c r="E5209" s="27"/>
      <c r="F5209" s="26"/>
      <c r="G5209" s="28"/>
      <c r="H5209" s="31"/>
    </row>
    <row r="5210" spans="2:8">
      <c r="B5210" s="27"/>
      <c r="C5210" s="27"/>
      <c r="D5210" s="27"/>
      <c r="E5210" s="27"/>
      <c r="F5210" s="26"/>
      <c r="G5210" s="28"/>
      <c r="H5210" s="31"/>
    </row>
    <row r="5211" spans="2:8">
      <c r="B5211" s="27"/>
      <c r="C5211" s="27"/>
      <c r="D5211" s="27"/>
      <c r="E5211" s="27"/>
      <c r="F5211" s="26"/>
      <c r="G5211" s="28"/>
      <c r="H5211" s="31"/>
    </row>
    <row r="5212" spans="2:8">
      <c r="B5212" s="27"/>
      <c r="C5212" s="27"/>
      <c r="D5212" s="27"/>
      <c r="E5212" s="27"/>
      <c r="F5212" s="26"/>
      <c r="G5212" s="28"/>
      <c r="H5212" s="31"/>
    </row>
    <row r="5213" spans="2:8">
      <c r="B5213" s="27"/>
      <c r="C5213" s="27"/>
      <c r="D5213" s="27"/>
      <c r="E5213" s="27"/>
      <c r="F5213" s="26"/>
      <c r="G5213" s="28"/>
      <c r="H5213" s="31"/>
    </row>
    <row r="5214" spans="2:8">
      <c r="B5214" s="27"/>
      <c r="C5214" s="27"/>
      <c r="D5214" s="27"/>
      <c r="E5214" s="27"/>
      <c r="F5214" s="26"/>
      <c r="G5214" s="28"/>
      <c r="H5214" s="31"/>
    </row>
    <row r="5215" spans="2:8">
      <c r="B5215" s="27"/>
      <c r="C5215" s="27"/>
      <c r="D5215" s="27"/>
      <c r="E5215" s="27"/>
      <c r="F5215" s="26"/>
      <c r="G5215" s="28"/>
      <c r="H5215" s="31"/>
    </row>
    <row r="5216" spans="2:8">
      <c r="B5216" s="27"/>
      <c r="C5216" s="27"/>
      <c r="D5216" s="27"/>
      <c r="E5216" s="27"/>
      <c r="F5216" s="26"/>
      <c r="G5216" s="28"/>
      <c r="H5216" s="31"/>
    </row>
    <row r="5217" spans="2:8">
      <c r="B5217" s="27"/>
      <c r="C5217" s="27"/>
      <c r="D5217" s="27"/>
      <c r="E5217" s="27"/>
      <c r="F5217" s="26"/>
      <c r="G5217" s="28"/>
      <c r="H5217" s="31"/>
    </row>
    <row r="5218" spans="2:8">
      <c r="B5218" s="27"/>
      <c r="C5218" s="27"/>
      <c r="D5218" s="27"/>
      <c r="E5218" s="27"/>
      <c r="F5218" s="26"/>
      <c r="G5218" s="28"/>
      <c r="H5218" s="31"/>
    </row>
    <row r="5219" spans="2:8">
      <c r="B5219" s="27"/>
      <c r="C5219" s="27"/>
      <c r="D5219" s="27"/>
      <c r="E5219" s="27"/>
      <c r="F5219" s="26"/>
      <c r="G5219" s="28"/>
      <c r="H5219" s="31"/>
    </row>
    <row r="5220" spans="2:8">
      <c r="B5220" s="27"/>
      <c r="C5220" s="27"/>
      <c r="D5220" s="27"/>
      <c r="E5220" s="27"/>
      <c r="F5220" s="26"/>
      <c r="G5220" s="28"/>
      <c r="H5220" s="31"/>
    </row>
    <row r="5221" spans="2:8">
      <c r="B5221" s="27"/>
      <c r="C5221" s="27"/>
      <c r="D5221" s="27"/>
      <c r="E5221" s="27"/>
      <c r="F5221" s="26"/>
      <c r="G5221" s="28"/>
      <c r="H5221" s="31"/>
    </row>
    <row r="5222" spans="2:8">
      <c r="B5222" s="27"/>
      <c r="C5222" s="27"/>
      <c r="D5222" s="27"/>
      <c r="E5222" s="27"/>
      <c r="F5222" s="26"/>
      <c r="G5222" s="28"/>
      <c r="H5222" s="31"/>
    </row>
    <row r="5223" spans="2:8">
      <c r="B5223" s="27"/>
      <c r="C5223" s="27"/>
      <c r="D5223" s="27"/>
      <c r="E5223" s="27"/>
      <c r="F5223" s="26"/>
      <c r="G5223" s="28"/>
      <c r="H5223" s="31"/>
    </row>
    <row r="5224" spans="2:8">
      <c r="B5224" s="27"/>
      <c r="C5224" s="27"/>
      <c r="D5224" s="27"/>
      <c r="E5224" s="27"/>
      <c r="F5224" s="26"/>
      <c r="G5224" s="28"/>
      <c r="H5224" s="31"/>
    </row>
    <row r="5225" spans="2:8">
      <c r="B5225" s="27"/>
      <c r="C5225" s="27"/>
      <c r="D5225" s="27"/>
      <c r="E5225" s="27"/>
      <c r="F5225" s="26"/>
      <c r="G5225" s="28"/>
      <c r="H5225" s="31"/>
    </row>
    <row r="5226" spans="2:8">
      <c r="B5226" s="27"/>
      <c r="C5226" s="27"/>
      <c r="D5226" s="27"/>
      <c r="E5226" s="27"/>
      <c r="F5226" s="26"/>
      <c r="G5226" s="28"/>
      <c r="H5226" s="31"/>
    </row>
    <row r="5227" spans="2:8">
      <c r="B5227" s="27"/>
      <c r="C5227" s="27"/>
      <c r="D5227" s="27"/>
      <c r="E5227" s="27"/>
      <c r="F5227" s="26"/>
      <c r="G5227" s="28"/>
      <c r="H5227" s="31"/>
    </row>
    <row r="5228" spans="2:8">
      <c r="B5228" s="27"/>
      <c r="C5228" s="27"/>
      <c r="D5228" s="27"/>
      <c r="E5228" s="27"/>
      <c r="F5228" s="26"/>
      <c r="G5228" s="28"/>
      <c r="H5228" s="31"/>
    </row>
    <row r="5229" spans="2:8">
      <c r="B5229" s="27"/>
      <c r="C5229" s="27"/>
      <c r="D5229" s="27"/>
      <c r="E5229" s="27"/>
      <c r="F5229" s="26"/>
      <c r="G5229" s="28"/>
      <c r="H5229" s="31"/>
    </row>
    <row r="5230" spans="2:8">
      <c r="B5230" s="27"/>
      <c r="C5230" s="27"/>
      <c r="D5230" s="27"/>
      <c r="E5230" s="27"/>
      <c r="F5230" s="26"/>
      <c r="G5230" s="28"/>
      <c r="H5230" s="31"/>
    </row>
    <row r="5231" spans="2:8">
      <c r="B5231" s="27"/>
      <c r="C5231" s="27"/>
      <c r="D5231" s="27"/>
      <c r="E5231" s="27"/>
      <c r="F5231" s="26"/>
      <c r="G5231" s="28"/>
      <c r="H5231" s="31"/>
    </row>
    <row r="5232" spans="2:8">
      <c r="B5232" s="27"/>
      <c r="C5232" s="27"/>
      <c r="D5232" s="27"/>
      <c r="E5232" s="27"/>
      <c r="F5232" s="26"/>
      <c r="G5232" s="28"/>
      <c r="H5232" s="31"/>
    </row>
    <row r="5233" spans="2:8">
      <c r="B5233" s="27"/>
      <c r="C5233" s="27"/>
      <c r="D5233" s="27"/>
      <c r="E5233" s="27"/>
      <c r="F5233" s="26"/>
      <c r="G5233" s="28"/>
      <c r="H5233" s="31"/>
    </row>
    <row r="5234" spans="2:8">
      <c r="B5234" s="27"/>
      <c r="C5234" s="27"/>
      <c r="D5234" s="27"/>
      <c r="E5234" s="27"/>
      <c r="F5234" s="26"/>
      <c r="G5234" s="28"/>
      <c r="H5234" s="31"/>
    </row>
    <row r="5235" spans="2:8">
      <c r="B5235" s="27"/>
      <c r="C5235" s="27"/>
      <c r="D5235" s="27"/>
      <c r="E5235" s="27"/>
      <c r="F5235" s="26"/>
      <c r="G5235" s="28"/>
      <c r="H5235" s="31"/>
    </row>
    <row r="5236" spans="2:8">
      <c r="B5236" s="27"/>
      <c r="C5236" s="27"/>
      <c r="D5236" s="27"/>
      <c r="E5236" s="27"/>
      <c r="F5236" s="26"/>
      <c r="G5236" s="28"/>
      <c r="H5236" s="31"/>
    </row>
    <row r="5237" spans="2:8">
      <c r="B5237" s="27"/>
      <c r="C5237" s="27"/>
      <c r="D5237" s="27"/>
      <c r="E5237" s="27"/>
      <c r="F5237" s="26"/>
      <c r="G5237" s="28"/>
      <c r="H5237" s="31"/>
    </row>
    <row r="5238" spans="2:8">
      <c r="B5238" s="27"/>
      <c r="C5238" s="27"/>
      <c r="D5238" s="27"/>
      <c r="E5238" s="27"/>
      <c r="F5238" s="26"/>
      <c r="G5238" s="28"/>
      <c r="H5238" s="31"/>
    </row>
    <row r="5239" spans="2:8">
      <c r="B5239" s="27"/>
      <c r="C5239" s="27"/>
      <c r="D5239" s="27"/>
      <c r="E5239" s="27"/>
      <c r="F5239" s="26"/>
      <c r="G5239" s="28"/>
      <c r="H5239" s="31"/>
    </row>
    <row r="5240" spans="2:8">
      <c r="B5240" s="27"/>
      <c r="C5240" s="27"/>
      <c r="D5240" s="27"/>
      <c r="E5240" s="27"/>
      <c r="F5240" s="26"/>
      <c r="G5240" s="28"/>
      <c r="H5240" s="31"/>
    </row>
    <row r="5241" spans="2:8">
      <c r="B5241" s="27"/>
      <c r="C5241" s="27"/>
      <c r="D5241" s="27"/>
      <c r="E5241" s="27"/>
      <c r="F5241" s="26"/>
      <c r="G5241" s="28"/>
      <c r="H5241" s="31"/>
    </row>
    <row r="5242" spans="2:8">
      <c r="B5242" s="27"/>
      <c r="C5242" s="27"/>
      <c r="D5242" s="27"/>
      <c r="E5242" s="27"/>
      <c r="F5242" s="26"/>
      <c r="G5242" s="28"/>
      <c r="H5242" s="31"/>
    </row>
    <row r="5243" spans="2:8">
      <c r="B5243" s="27"/>
      <c r="C5243" s="27"/>
      <c r="D5243" s="27"/>
      <c r="E5243" s="27"/>
      <c r="F5243" s="26"/>
      <c r="G5243" s="28"/>
      <c r="H5243" s="31"/>
    </row>
    <row r="5244" spans="2:8">
      <c r="B5244" s="27"/>
      <c r="C5244" s="27"/>
      <c r="D5244" s="27"/>
      <c r="E5244" s="27"/>
      <c r="F5244" s="26"/>
      <c r="G5244" s="28"/>
      <c r="H5244" s="31"/>
    </row>
    <row r="5245" spans="2:8">
      <c r="B5245" s="27"/>
      <c r="C5245" s="27"/>
      <c r="D5245" s="27"/>
      <c r="E5245" s="27"/>
      <c r="F5245" s="26"/>
      <c r="G5245" s="28"/>
      <c r="H5245" s="31"/>
    </row>
    <row r="5246" spans="2:8">
      <c r="B5246" s="27"/>
      <c r="C5246" s="27"/>
      <c r="D5246" s="27"/>
      <c r="E5246" s="27"/>
      <c r="F5246" s="26"/>
      <c r="G5246" s="28"/>
      <c r="H5246" s="31"/>
    </row>
    <row r="5247" spans="2:8">
      <c r="B5247" s="27"/>
      <c r="C5247" s="27"/>
      <c r="D5247" s="27"/>
      <c r="E5247" s="27"/>
      <c r="F5247" s="26"/>
      <c r="G5247" s="28"/>
      <c r="H5247" s="31"/>
    </row>
    <row r="5248" spans="2:8">
      <c r="B5248" s="27"/>
      <c r="C5248" s="27"/>
      <c r="D5248" s="27"/>
      <c r="E5248" s="27"/>
      <c r="F5248" s="26"/>
      <c r="G5248" s="28"/>
      <c r="H5248" s="31"/>
    </row>
    <row r="5249" spans="2:8">
      <c r="B5249" s="27"/>
      <c r="C5249" s="27"/>
      <c r="D5249" s="27"/>
      <c r="E5249" s="27"/>
      <c r="F5249" s="26"/>
      <c r="G5249" s="28"/>
      <c r="H5249" s="31"/>
    </row>
    <row r="5250" spans="2:8">
      <c r="B5250" s="27"/>
      <c r="C5250" s="27"/>
      <c r="D5250" s="27"/>
      <c r="E5250" s="27"/>
      <c r="F5250" s="26"/>
      <c r="G5250" s="28"/>
      <c r="H5250" s="31"/>
    </row>
    <row r="5251" spans="2:8">
      <c r="B5251" s="27"/>
      <c r="C5251" s="27"/>
      <c r="D5251" s="27"/>
      <c r="E5251" s="27"/>
      <c r="F5251" s="26"/>
      <c r="G5251" s="28"/>
      <c r="H5251" s="31"/>
    </row>
    <row r="5252" spans="2:8">
      <c r="B5252" s="27"/>
      <c r="C5252" s="27"/>
      <c r="D5252" s="27"/>
      <c r="E5252" s="27"/>
      <c r="F5252" s="26"/>
      <c r="G5252" s="28"/>
      <c r="H5252" s="31"/>
    </row>
    <row r="5253" spans="2:8">
      <c r="B5253" s="27"/>
      <c r="C5253" s="27"/>
      <c r="D5253" s="27"/>
      <c r="E5253" s="27"/>
      <c r="F5253" s="26"/>
      <c r="G5253" s="28"/>
      <c r="H5253" s="31"/>
    </row>
    <row r="5254" spans="2:8">
      <c r="B5254" s="27"/>
      <c r="C5254" s="27"/>
      <c r="D5254" s="27"/>
      <c r="E5254" s="27"/>
      <c r="F5254" s="26"/>
      <c r="G5254" s="28"/>
      <c r="H5254" s="31"/>
    </row>
    <row r="5255" spans="2:8">
      <c r="B5255" s="27"/>
      <c r="C5255" s="27"/>
      <c r="D5255" s="27"/>
      <c r="E5255" s="27"/>
      <c r="F5255" s="26"/>
      <c r="G5255" s="28"/>
      <c r="H5255" s="31"/>
    </row>
    <row r="5256" spans="2:8">
      <c r="B5256" s="27"/>
      <c r="C5256" s="27"/>
      <c r="D5256" s="27"/>
      <c r="E5256" s="27"/>
      <c r="F5256" s="26"/>
      <c r="G5256" s="28"/>
      <c r="H5256" s="31"/>
    </row>
    <row r="5257" spans="2:8">
      <c r="B5257" s="27"/>
      <c r="C5257" s="27"/>
      <c r="D5257" s="27"/>
      <c r="E5257" s="27"/>
      <c r="F5257" s="26"/>
      <c r="G5257" s="28"/>
      <c r="H5257" s="31"/>
    </row>
    <row r="5258" spans="2:8">
      <c r="B5258" s="27"/>
      <c r="C5258" s="27"/>
      <c r="D5258" s="27"/>
      <c r="E5258" s="27"/>
      <c r="F5258" s="26"/>
      <c r="G5258" s="28"/>
      <c r="H5258" s="31"/>
    </row>
    <row r="5259" spans="2:8">
      <c r="B5259" s="27"/>
      <c r="C5259" s="27"/>
      <c r="D5259" s="27"/>
      <c r="E5259" s="27"/>
      <c r="F5259" s="26"/>
      <c r="G5259" s="28"/>
      <c r="H5259" s="31"/>
    </row>
    <row r="5260" spans="2:8">
      <c r="B5260" s="27"/>
      <c r="C5260" s="27"/>
      <c r="D5260" s="27"/>
      <c r="E5260" s="27"/>
      <c r="F5260" s="26"/>
      <c r="G5260" s="28"/>
      <c r="H5260" s="31"/>
    </row>
    <row r="5261" spans="2:8">
      <c r="B5261" s="27"/>
      <c r="C5261" s="27"/>
      <c r="D5261" s="27"/>
      <c r="E5261" s="27"/>
      <c r="F5261" s="26"/>
      <c r="G5261" s="28"/>
      <c r="H5261" s="31"/>
    </row>
    <row r="5262" spans="2:8">
      <c r="B5262" s="27"/>
      <c r="C5262" s="27"/>
      <c r="D5262" s="27"/>
      <c r="E5262" s="27"/>
      <c r="F5262" s="26"/>
      <c r="G5262" s="28"/>
      <c r="H5262" s="31"/>
    </row>
    <row r="5263" spans="2:8">
      <c r="B5263" s="27"/>
      <c r="C5263" s="27"/>
      <c r="D5263" s="27"/>
      <c r="E5263" s="27"/>
      <c r="F5263" s="26"/>
      <c r="G5263" s="28"/>
      <c r="H5263" s="31"/>
    </row>
    <row r="5264" spans="2:8">
      <c r="B5264" s="27"/>
      <c r="C5264" s="27"/>
      <c r="D5264" s="27"/>
      <c r="E5264" s="27"/>
      <c r="F5264" s="26"/>
      <c r="G5264" s="28"/>
      <c r="H5264" s="31"/>
    </row>
    <row r="5265" spans="2:8">
      <c r="B5265" s="27"/>
      <c r="C5265" s="27"/>
      <c r="D5265" s="27"/>
      <c r="E5265" s="27"/>
      <c r="F5265" s="26"/>
      <c r="G5265" s="28"/>
      <c r="H5265" s="31"/>
    </row>
    <row r="5266" spans="2:8">
      <c r="B5266" s="27"/>
      <c r="C5266" s="27"/>
      <c r="D5266" s="27"/>
      <c r="E5266" s="27"/>
      <c r="F5266" s="26"/>
      <c r="G5266" s="28"/>
      <c r="H5266" s="31"/>
    </row>
    <row r="5267" spans="2:8">
      <c r="B5267" s="27"/>
      <c r="C5267" s="27"/>
      <c r="D5267" s="27"/>
      <c r="E5267" s="27"/>
      <c r="F5267" s="26"/>
      <c r="G5267" s="28"/>
      <c r="H5267" s="31"/>
    </row>
    <row r="5268" spans="2:8">
      <c r="B5268" s="27"/>
      <c r="C5268" s="27"/>
      <c r="D5268" s="27"/>
      <c r="E5268" s="27"/>
      <c r="F5268" s="26"/>
      <c r="G5268" s="28"/>
      <c r="H5268" s="31"/>
    </row>
    <row r="5269" spans="2:8">
      <c r="B5269" s="27"/>
      <c r="C5269" s="27"/>
      <c r="D5269" s="27"/>
      <c r="E5269" s="27"/>
      <c r="F5269" s="26"/>
      <c r="G5269" s="28"/>
      <c r="H5269" s="31"/>
    </row>
    <row r="5270" spans="2:8">
      <c r="B5270" s="27"/>
      <c r="C5270" s="27"/>
      <c r="D5270" s="27"/>
      <c r="E5270" s="27"/>
      <c r="F5270" s="26"/>
      <c r="G5270" s="28"/>
      <c r="H5270" s="31"/>
    </row>
    <row r="5271" spans="2:8">
      <c r="B5271" s="27"/>
      <c r="C5271" s="27"/>
      <c r="D5271" s="27"/>
      <c r="E5271" s="27"/>
      <c r="F5271" s="26"/>
      <c r="G5271" s="28"/>
      <c r="H5271" s="31"/>
    </row>
    <row r="5272" spans="2:8">
      <c r="B5272" s="27"/>
      <c r="C5272" s="27"/>
      <c r="D5272" s="27"/>
      <c r="E5272" s="27"/>
      <c r="F5272" s="26"/>
      <c r="G5272" s="28"/>
      <c r="H5272" s="31"/>
    </row>
    <row r="5273" spans="2:8">
      <c r="B5273" s="27"/>
      <c r="C5273" s="27"/>
      <c r="D5273" s="27"/>
      <c r="E5273" s="27"/>
      <c r="F5273" s="26"/>
      <c r="G5273" s="28"/>
      <c r="H5273" s="31"/>
    </row>
    <row r="5274" spans="2:8">
      <c r="B5274" s="27"/>
      <c r="C5274" s="27"/>
      <c r="D5274" s="27"/>
      <c r="E5274" s="27"/>
      <c r="F5274" s="26"/>
      <c r="G5274" s="28"/>
      <c r="H5274" s="31"/>
    </row>
    <row r="5275" spans="2:8">
      <c r="B5275" s="27"/>
      <c r="C5275" s="27"/>
      <c r="D5275" s="27"/>
      <c r="E5275" s="27"/>
      <c r="F5275" s="26"/>
      <c r="G5275" s="28"/>
      <c r="H5275" s="31"/>
    </row>
    <row r="5276" spans="2:8">
      <c r="B5276" s="27"/>
      <c r="C5276" s="27"/>
      <c r="D5276" s="27"/>
      <c r="E5276" s="27"/>
      <c r="F5276" s="26"/>
      <c r="G5276" s="28"/>
      <c r="H5276" s="31"/>
    </row>
    <row r="5277" spans="2:8">
      <c r="B5277" s="27"/>
      <c r="C5277" s="27"/>
      <c r="D5277" s="27"/>
      <c r="E5277" s="27"/>
      <c r="F5277" s="26"/>
      <c r="G5277" s="28"/>
      <c r="H5277" s="31"/>
    </row>
    <row r="5278" spans="2:8">
      <c r="B5278" s="27"/>
      <c r="C5278" s="27"/>
      <c r="D5278" s="27"/>
      <c r="E5278" s="27"/>
      <c r="F5278" s="26"/>
      <c r="G5278" s="28"/>
      <c r="H5278" s="31"/>
    </row>
    <row r="5279" spans="2:8">
      <c r="B5279" s="27"/>
      <c r="C5279" s="27"/>
      <c r="D5279" s="27"/>
      <c r="E5279" s="27"/>
      <c r="F5279" s="26"/>
      <c r="G5279" s="28"/>
      <c r="H5279" s="31"/>
    </row>
    <row r="5280" spans="2:8">
      <c r="B5280" s="27"/>
      <c r="C5280" s="27"/>
      <c r="D5280" s="27"/>
      <c r="E5280" s="27"/>
      <c r="F5280" s="26"/>
      <c r="G5280" s="28"/>
      <c r="H5280" s="31"/>
    </row>
    <row r="5281" spans="2:8">
      <c r="B5281" s="27"/>
      <c r="C5281" s="27"/>
      <c r="D5281" s="27"/>
      <c r="E5281" s="27"/>
      <c r="F5281" s="26"/>
      <c r="G5281" s="28"/>
      <c r="H5281" s="31"/>
    </row>
    <row r="5282" spans="2:8">
      <c r="B5282" s="27"/>
      <c r="C5282" s="27"/>
      <c r="D5282" s="27"/>
      <c r="E5282" s="27"/>
      <c r="F5282" s="26"/>
      <c r="G5282" s="28"/>
      <c r="H5282" s="31"/>
    </row>
    <row r="5283" spans="2:8">
      <c r="B5283" s="27"/>
      <c r="C5283" s="27"/>
      <c r="D5283" s="27"/>
      <c r="E5283" s="27"/>
      <c r="F5283" s="26"/>
      <c r="G5283" s="28"/>
      <c r="H5283" s="31"/>
    </row>
    <row r="5284" spans="2:8">
      <c r="B5284" s="27"/>
      <c r="C5284" s="27"/>
      <c r="D5284" s="27"/>
      <c r="E5284" s="27"/>
      <c r="F5284" s="26"/>
      <c r="G5284" s="28"/>
      <c r="H5284" s="31"/>
    </row>
    <row r="5285" spans="2:8">
      <c r="B5285" s="27"/>
      <c r="C5285" s="27"/>
      <c r="D5285" s="27"/>
      <c r="E5285" s="27"/>
      <c r="F5285" s="26"/>
      <c r="G5285" s="28"/>
      <c r="H5285" s="31"/>
    </row>
    <row r="5286" spans="2:8">
      <c r="B5286" s="27"/>
      <c r="C5286" s="27"/>
      <c r="D5286" s="27"/>
      <c r="E5286" s="27"/>
      <c r="F5286" s="26"/>
      <c r="G5286" s="28"/>
      <c r="H5286" s="31"/>
    </row>
    <row r="5287" spans="2:8">
      <c r="B5287" s="27"/>
      <c r="C5287" s="27"/>
      <c r="D5287" s="27"/>
      <c r="E5287" s="27"/>
      <c r="F5287" s="26"/>
      <c r="G5287" s="28"/>
      <c r="H5287" s="31"/>
    </row>
    <row r="5288" spans="2:8">
      <c r="B5288" s="27"/>
      <c r="C5288" s="27"/>
      <c r="D5288" s="27"/>
      <c r="E5288" s="27"/>
      <c r="F5288" s="26"/>
      <c r="G5288" s="28"/>
      <c r="H5288" s="31"/>
    </row>
    <row r="5289" spans="2:8">
      <c r="B5289" s="27"/>
      <c r="C5289" s="27"/>
      <c r="D5289" s="27"/>
      <c r="E5289" s="27"/>
      <c r="F5289" s="26"/>
      <c r="G5289" s="28"/>
      <c r="H5289" s="31"/>
    </row>
    <row r="5290" spans="2:8">
      <c r="B5290" s="27"/>
      <c r="C5290" s="27"/>
      <c r="D5290" s="27"/>
      <c r="E5290" s="27"/>
      <c r="F5290" s="26"/>
      <c r="G5290" s="28"/>
      <c r="H5290" s="31"/>
    </row>
    <row r="5291" spans="2:8">
      <c r="B5291" s="27"/>
      <c r="C5291" s="27"/>
      <c r="D5291" s="27"/>
      <c r="E5291" s="27"/>
      <c r="F5291" s="26"/>
      <c r="G5291" s="28"/>
      <c r="H5291" s="31"/>
    </row>
    <row r="5292" spans="2:8">
      <c r="B5292" s="27"/>
      <c r="C5292" s="27"/>
      <c r="D5292" s="27"/>
      <c r="E5292" s="27"/>
      <c r="F5292" s="26"/>
      <c r="G5292" s="28"/>
      <c r="H5292" s="31"/>
    </row>
    <row r="5293" spans="2:8">
      <c r="B5293" s="27"/>
      <c r="C5293" s="27"/>
      <c r="D5293" s="27"/>
      <c r="E5293" s="27"/>
      <c r="F5293" s="26"/>
      <c r="G5293" s="28"/>
      <c r="H5293" s="31"/>
    </row>
    <row r="5294" spans="2:8">
      <c r="B5294" s="27"/>
      <c r="C5294" s="27"/>
      <c r="D5294" s="27"/>
      <c r="E5294" s="27"/>
      <c r="F5294" s="26"/>
      <c r="G5294" s="28"/>
      <c r="H5294" s="31"/>
    </row>
    <row r="5295" spans="2:8">
      <c r="B5295" s="27"/>
      <c r="C5295" s="27"/>
      <c r="D5295" s="27"/>
      <c r="E5295" s="27"/>
      <c r="F5295" s="26"/>
      <c r="G5295" s="28"/>
      <c r="H5295" s="31"/>
    </row>
    <row r="5296" spans="2:8">
      <c r="B5296" s="27"/>
      <c r="C5296" s="27"/>
      <c r="D5296" s="27"/>
      <c r="E5296" s="27"/>
      <c r="F5296" s="26"/>
      <c r="G5296" s="28"/>
      <c r="H5296" s="31"/>
    </row>
    <row r="5297" spans="2:8">
      <c r="B5297" s="27"/>
      <c r="C5297" s="27"/>
      <c r="D5297" s="27"/>
      <c r="E5297" s="27"/>
      <c r="F5297" s="26"/>
      <c r="G5297" s="28"/>
      <c r="H5297" s="31"/>
    </row>
    <row r="5298" spans="2:8">
      <c r="B5298" s="27"/>
      <c r="C5298" s="27"/>
      <c r="D5298" s="27"/>
      <c r="E5298" s="27"/>
      <c r="F5298" s="26"/>
      <c r="G5298" s="28"/>
      <c r="H5298" s="31"/>
    </row>
    <row r="5299" spans="2:8">
      <c r="B5299" s="27"/>
      <c r="C5299" s="27"/>
      <c r="D5299" s="27"/>
      <c r="E5299" s="27"/>
      <c r="F5299" s="26"/>
      <c r="G5299" s="28"/>
      <c r="H5299" s="31"/>
    </row>
    <row r="5300" spans="2:8">
      <c r="B5300" s="27"/>
      <c r="C5300" s="27"/>
      <c r="D5300" s="27"/>
      <c r="E5300" s="27"/>
      <c r="F5300" s="26"/>
      <c r="G5300" s="28"/>
      <c r="H5300" s="31"/>
    </row>
    <row r="5301" spans="2:8">
      <c r="B5301" s="27"/>
      <c r="C5301" s="27"/>
      <c r="D5301" s="27"/>
      <c r="E5301" s="27"/>
      <c r="F5301" s="26"/>
      <c r="G5301" s="28"/>
      <c r="H5301" s="31"/>
    </row>
    <row r="5302" spans="2:8">
      <c r="B5302" s="27"/>
      <c r="C5302" s="27"/>
      <c r="D5302" s="27"/>
      <c r="E5302" s="27"/>
      <c r="F5302" s="26"/>
      <c r="G5302" s="28"/>
      <c r="H5302" s="31"/>
    </row>
    <row r="5303" spans="2:8">
      <c r="B5303" s="27"/>
      <c r="C5303" s="27"/>
      <c r="D5303" s="27"/>
      <c r="E5303" s="27"/>
      <c r="F5303" s="26"/>
      <c r="G5303" s="28"/>
      <c r="H5303" s="31"/>
    </row>
    <row r="5304" spans="2:8">
      <c r="B5304" s="27"/>
      <c r="C5304" s="27"/>
      <c r="D5304" s="27"/>
      <c r="E5304" s="27"/>
      <c r="F5304" s="26"/>
      <c r="G5304" s="28"/>
      <c r="H5304" s="31"/>
    </row>
    <row r="5305" spans="2:8">
      <c r="B5305" s="27"/>
      <c r="C5305" s="27"/>
      <c r="D5305" s="27"/>
      <c r="E5305" s="27"/>
      <c r="F5305" s="26"/>
      <c r="G5305" s="28"/>
      <c r="H5305" s="31"/>
    </row>
    <row r="5306" spans="2:8">
      <c r="B5306" s="27"/>
      <c r="C5306" s="27"/>
      <c r="D5306" s="27"/>
      <c r="E5306" s="27"/>
      <c r="F5306" s="26"/>
      <c r="G5306" s="28"/>
      <c r="H5306" s="31"/>
    </row>
    <row r="5307" spans="2:8">
      <c r="B5307" s="27"/>
      <c r="C5307" s="27"/>
      <c r="D5307" s="27"/>
      <c r="E5307" s="27"/>
      <c r="F5307" s="26"/>
      <c r="G5307" s="28"/>
      <c r="H5307" s="31"/>
    </row>
    <row r="5308" spans="2:8">
      <c r="B5308" s="27"/>
      <c r="C5308" s="27"/>
      <c r="D5308" s="27"/>
      <c r="E5308" s="27"/>
      <c r="F5308" s="26"/>
      <c r="G5308" s="28"/>
      <c r="H5308" s="31"/>
    </row>
    <row r="5309" spans="2:8">
      <c r="B5309" s="27"/>
      <c r="C5309" s="27"/>
      <c r="D5309" s="27"/>
      <c r="E5309" s="27"/>
      <c r="F5309" s="26"/>
      <c r="G5309" s="28"/>
      <c r="H5309" s="31"/>
    </row>
    <row r="5310" spans="2:8">
      <c r="B5310" s="27"/>
      <c r="C5310" s="27"/>
      <c r="D5310" s="27"/>
      <c r="E5310" s="27"/>
      <c r="F5310" s="26"/>
      <c r="G5310" s="28"/>
      <c r="H5310" s="31"/>
    </row>
    <row r="5311" spans="2:8">
      <c r="B5311" s="27"/>
      <c r="C5311" s="27"/>
      <c r="D5311" s="27"/>
      <c r="E5311" s="27"/>
      <c r="F5311" s="26"/>
      <c r="G5311" s="28"/>
      <c r="H5311" s="31"/>
    </row>
    <row r="5312" spans="2:8">
      <c r="B5312" s="27"/>
      <c r="C5312" s="27"/>
      <c r="D5312" s="27"/>
      <c r="E5312" s="27"/>
      <c r="F5312" s="26"/>
      <c r="G5312" s="28"/>
      <c r="H5312" s="31"/>
    </row>
    <row r="5313" spans="2:8">
      <c r="B5313" s="27"/>
      <c r="C5313" s="27"/>
      <c r="D5313" s="27"/>
      <c r="E5313" s="27"/>
      <c r="F5313" s="26"/>
      <c r="G5313" s="28"/>
      <c r="H5313" s="31"/>
    </row>
    <row r="5314" spans="2:8">
      <c r="B5314" s="27"/>
      <c r="C5314" s="27"/>
      <c r="D5314" s="27"/>
      <c r="E5314" s="27"/>
      <c r="F5314" s="26"/>
      <c r="G5314" s="28"/>
      <c r="H5314" s="31"/>
    </row>
    <row r="5315" spans="2:8">
      <c r="B5315" s="27"/>
      <c r="C5315" s="27"/>
      <c r="D5315" s="27"/>
      <c r="E5315" s="27"/>
      <c r="F5315" s="26"/>
      <c r="G5315" s="28"/>
      <c r="H5315" s="31"/>
    </row>
    <row r="5316" spans="2:8">
      <c r="B5316" s="27"/>
      <c r="C5316" s="27"/>
      <c r="D5316" s="27"/>
      <c r="E5316" s="27"/>
      <c r="F5316" s="26"/>
      <c r="G5316" s="28"/>
      <c r="H5316" s="31"/>
    </row>
    <row r="5317" spans="2:8">
      <c r="B5317" s="27"/>
      <c r="C5317" s="27"/>
      <c r="D5317" s="27"/>
      <c r="E5317" s="27"/>
      <c r="F5317" s="26"/>
      <c r="G5317" s="28"/>
      <c r="H5317" s="31"/>
    </row>
    <row r="5318" spans="2:8">
      <c r="B5318" s="27"/>
      <c r="C5318" s="27"/>
      <c r="D5318" s="27"/>
      <c r="E5318" s="27"/>
      <c r="F5318" s="26"/>
      <c r="G5318" s="28"/>
      <c r="H5318" s="31"/>
    </row>
    <row r="5319" spans="2:8">
      <c r="B5319" s="27"/>
      <c r="C5319" s="27"/>
      <c r="D5319" s="27"/>
      <c r="E5319" s="27"/>
      <c r="F5319" s="26"/>
      <c r="G5319" s="28"/>
      <c r="H5319" s="31"/>
    </row>
    <row r="5320" spans="2:8">
      <c r="B5320" s="27"/>
      <c r="C5320" s="27"/>
      <c r="D5320" s="27"/>
      <c r="E5320" s="27"/>
      <c r="F5320" s="26"/>
      <c r="G5320" s="28"/>
      <c r="H5320" s="31"/>
    </row>
    <row r="5321" spans="2:8">
      <c r="B5321" s="27"/>
      <c r="C5321" s="27"/>
      <c r="D5321" s="27"/>
      <c r="E5321" s="27"/>
      <c r="F5321" s="26"/>
      <c r="G5321" s="28"/>
      <c r="H5321" s="31"/>
    </row>
    <row r="5322" spans="2:8">
      <c r="B5322" s="27"/>
      <c r="C5322" s="27"/>
      <c r="D5322" s="27"/>
      <c r="E5322" s="27"/>
      <c r="F5322" s="26"/>
      <c r="G5322" s="28"/>
      <c r="H5322" s="31"/>
    </row>
    <row r="5323" spans="2:8">
      <c r="B5323" s="27"/>
      <c r="C5323" s="27"/>
      <c r="D5323" s="27"/>
      <c r="E5323" s="27"/>
      <c r="F5323" s="26"/>
      <c r="G5323" s="28"/>
      <c r="H5323" s="31"/>
    </row>
    <row r="5324" spans="2:8">
      <c r="B5324" s="27"/>
      <c r="C5324" s="27"/>
      <c r="D5324" s="27"/>
      <c r="E5324" s="27"/>
      <c r="F5324" s="26"/>
      <c r="G5324" s="28"/>
      <c r="H5324" s="31"/>
    </row>
    <row r="5325" spans="2:8">
      <c r="B5325" s="27"/>
      <c r="C5325" s="27"/>
      <c r="D5325" s="27"/>
      <c r="E5325" s="27"/>
      <c r="F5325" s="26"/>
      <c r="G5325" s="28"/>
      <c r="H5325" s="31"/>
    </row>
    <row r="5326" spans="2:8">
      <c r="B5326" s="27"/>
      <c r="C5326" s="27"/>
      <c r="D5326" s="27"/>
      <c r="E5326" s="27"/>
      <c r="F5326" s="26"/>
      <c r="G5326" s="28"/>
      <c r="H5326" s="31"/>
    </row>
    <row r="5327" spans="2:8">
      <c r="B5327" s="27"/>
      <c r="C5327" s="27"/>
      <c r="D5327" s="27"/>
      <c r="E5327" s="27"/>
      <c r="F5327" s="26"/>
      <c r="G5327" s="28"/>
      <c r="H5327" s="31"/>
    </row>
    <row r="5328" spans="2:8">
      <c r="B5328" s="27"/>
      <c r="C5328" s="27"/>
      <c r="D5328" s="27"/>
      <c r="E5328" s="27"/>
      <c r="F5328" s="26"/>
      <c r="G5328" s="28"/>
      <c r="H5328" s="31"/>
    </row>
    <row r="5329" spans="2:8">
      <c r="B5329" s="27"/>
      <c r="C5329" s="27"/>
      <c r="D5329" s="27"/>
      <c r="E5329" s="27"/>
      <c r="F5329" s="26"/>
      <c r="G5329" s="28"/>
      <c r="H5329" s="31"/>
    </row>
    <row r="5330" spans="2:8">
      <c r="B5330" s="27"/>
      <c r="C5330" s="27"/>
      <c r="D5330" s="27"/>
      <c r="E5330" s="27"/>
      <c r="F5330" s="26"/>
      <c r="G5330" s="28"/>
      <c r="H5330" s="31"/>
    </row>
    <row r="5331" spans="2:8">
      <c r="B5331" s="27"/>
      <c r="C5331" s="27"/>
      <c r="D5331" s="27"/>
      <c r="E5331" s="27"/>
      <c r="F5331" s="26"/>
      <c r="G5331" s="28"/>
      <c r="H5331" s="31"/>
    </row>
    <row r="5332" spans="2:8">
      <c r="B5332" s="27"/>
      <c r="C5332" s="27"/>
      <c r="D5332" s="27"/>
      <c r="E5332" s="27"/>
      <c r="F5332" s="26"/>
      <c r="G5332" s="28"/>
      <c r="H5332" s="31"/>
    </row>
    <row r="5333" spans="2:8">
      <c r="B5333" s="27"/>
      <c r="C5333" s="27"/>
      <c r="D5333" s="27"/>
      <c r="E5333" s="27"/>
      <c r="F5333" s="26"/>
      <c r="G5333" s="28"/>
      <c r="H5333" s="31"/>
    </row>
    <row r="5334" spans="2:8">
      <c r="B5334" s="27"/>
      <c r="C5334" s="27"/>
      <c r="D5334" s="27"/>
      <c r="E5334" s="27"/>
      <c r="F5334" s="26"/>
      <c r="G5334" s="28"/>
      <c r="H5334" s="31"/>
    </row>
    <row r="5335" spans="2:8">
      <c r="B5335" s="27"/>
      <c r="C5335" s="27"/>
      <c r="D5335" s="27"/>
      <c r="E5335" s="27"/>
      <c r="F5335" s="26"/>
      <c r="G5335" s="28"/>
      <c r="H5335" s="31"/>
    </row>
    <row r="5336" spans="2:8">
      <c r="B5336" s="27"/>
      <c r="C5336" s="27"/>
      <c r="D5336" s="27"/>
      <c r="E5336" s="27"/>
      <c r="F5336" s="26"/>
      <c r="G5336" s="28"/>
      <c r="H5336" s="31"/>
    </row>
    <row r="5337" spans="2:8">
      <c r="B5337" s="27"/>
      <c r="C5337" s="27"/>
      <c r="D5337" s="27"/>
      <c r="E5337" s="27"/>
      <c r="F5337" s="26"/>
      <c r="G5337" s="28"/>
      <c r="H5337" s="31"/>
    </row>
    <row r="5338" spans="2:8">
      <c r="B5338" s="27"/>
      <c r="C5338" s="27"/>
      <c r="D5338" s="27"/>
      <c r="E5338" s="27"/>
      <c r="F5338" s="26"/>
      <c r="G5338" s="28"/>
      <c r="H5338" s="31"/>
    </row>
    <row r="5339" spans="2:8">
      <c r="B5339" s="27"/>
      <c r="C5339" s="27"/>
      <c r="D5339" s="27"/>
      <c r="E5339" s="27"/>
      <c r="F5339" s="26"/>
      <c r="G5339" s="28"/>
      <c r="H5339" s="31"/>
    </row>
    <row r="5340" spans="2:8">
      <c r="B5340" s="27"/>
      <c r="C5340" s="27"/>
      <c r="D5340" s="27"/>
      <c r="E5340" s="27"/>
      <c r="F5340" s="26"/>
      <c r="G5340" s="28"/>
      <c r="H5340" s="31"/>
    </row>
    <row r="5341" spans="2:8">
      <c r="B5341" s="27"/>
      <c r="C5341" s="27"/>
      <c r="D5341" s="27"/>
      <c r="E5341" s="27"/>
      <c r="F5341" s="26"/>
      <c r="G5341" s="28"/>
      <c r="H5341" s="31"/>
    </row>
    <row r="5342" spans="2:8">
      <c r="B5342" s="27"/>
      <c r="C5342" s="27"/>
      <c r="D5342" s="27"/>
      <c r="E5342" s="27"/>
      <c r="F5342" s="26"/>
      <c r="G5342" s="28"/>
      <c r="H5342" s="31"/>
    </row>
    <row r="5343" spans="2:8">
      <c r="B5343" s="27"/>
      <c r="C5343" s="27"/>
      <c r="D5343" s="27"/>
      <c r="E5343" s="27"/>
      <c r="F5343" s="26"/>
      <c r="G5343" s="28"/>
      <c r="H5343" s="31"/>
    </row>
    <row r="5344" spans="2:8">
      <c r="B5344" s="27"/>
      <c r="C5344" s="27"/>
      <c r="D5344" s="27"/>
      <c r="E5344" s="27"/>
      <c r="F5344" s="26"/>
      <c r="G5344" s="28"/>
      <c r="H5344" s="31"/>
    </row>
    <row r="5345" spans="2:8">
      <c r="B5345" s="27"/>
      <c r="C5345" s="27"/>
      <c r="D5345" s="27"/>
      <c r="E5345" s="27"/>
      <c r="F5345" s="26"/>
      <c r="G5345" s="28"/>
      <c r="H5345" s="31"/>
    </row>
    <row r="5346" spans="2:8">
      <c r="B5346" s="27"/>
      <c r="C5346" s="27"/>
      <c r="D5346" s="27"/>
      <c r="E5346" s="27"/>
      <c r="F5346" s="26"/>
      <c r="G5346" s="28"/>
      <c r="H5346" s="31"/>
    </row>
    <row r="5347" spans="2:8">
      <c r="B5347" s="27"/>
      <c r="C5347" s="27"/>
      <c r="D5347" s="27"/>
      <c r="E5347" s="27"/>
      <c r="F5347" s="26"/>
      <c r="G5347" s="28"/>
      <c r="H5347" s="31"/>
    </row>
    <row r="5348" spans="2:8">
      <c r="B5348" s="27"/>
      <c r="C5348" s="27"/>
      <c r="D5348" s="27"/>
      <c r="E5348" s="27"/>
      <c r="F5348" s="26"/>
      <c r="G5348" s="28"/>
      <c r="H5348" s="31"/>
    </row>
    <row r="5349" spans="2:8">
      <c r="B5349" s="27"/>
      <c r="C5349" s="27"/>
      <c r="D5349" s="27"/>
      <c r="E5349" s="27"/>
      <c r="F5349" s="26"/>
      <c r="G5349" s="28"/>
      <c r="H5349" s="31"/>
    </row>
    <row r="5350" spans="2:8">
      <c r="B5350" s="27"/>
      <c r="C5350" s="27"/>
      <c r="D5350" s="27"/>
      <c r="E5350" s="27"/>
      <c r="F5350" s="26"/>
      <c r="G5350" s="28"/>
      <c r="H5350" s="31"/>
    </row>
    <row r="5351" spans="2:8">
      <c r="B5351" s="27"/>
      <c r="C5351" s="27"/>
      <c r="D5351" s="27"/>
      <c r="E5351" s="27"/>
      <c r="F5351" s="26"/>
      <c r="G5351" s="28"/>
      <c r="H5351" s="31"/>
    </row>
    <row r="5352" spans="2:8">
      <c r="B5352" s="27"/>
      <c r="C5352" s="27"/>
      <c r="D5352" s="27"/>
      <c r="E5352" s="27"/>
      <c r="F5352" s="26"/>
      <c r="G5352" s="28"/>
      <c r="H5352" s="31"/>
    </row>
    <row r="5353" spans="2:8">
      <c r="B5353" s="27"/>
      <c r="C5353" s="27"/>
      <c r="D5353" s="27"/>
      <c r="E5353" s="27"/>
      <c r="F5353" s="26"/>
      <c r="G5353" s="28"/>
      <c r="H5353" s="31"/>
    </row>
    <row r="5354" spans="2:8">
      <c r="B5354" s="27"/>
      <c r="C5354" s="27"/>
      <c r="D5354" s="27"/>
      <c r="E5354" s="27"/>
      <c r="F5354" s="26"/>
      <c r="G5354" s="28"/>
      <c r="H5354" s="31"/>
    </row>
    <row r="5355" spans="2:8">
      <c r="B5355" s="27"/>
      <c r="C5355" s="27"/>
      <c r="D5355" s="27"/>
      <c r="E5355" s="27"/>
      <c r="F5355" s="26"/>
      <c r="G5355" s="28"/>
      <c r="H5355" s="31"/>
    </row>
    <row r="5356" spans="2:8">
      <c r="B5356" s="27"/>
      <c r="C5356" s="27"/>
      <c r="D5356" s="27"/>
      <c r="E5356" s="27"/>
      <c r="F5356" s="26"/>
      <c r="G5356" s="28"/>
      <c r="H5356" s="31"/>
    </row>
    <row r="5357" spans="2:8">
      <c r="B5357" s="27"/>
      <c r="C5357" s="27"/>
      <c r="D5357" s="27"/>
      <c r="E5357" s="27"/>
      <c r="F5357" s="26"/>
      <c r="G5357" s="28"/>
      <c r="H5357" s="31"/>
    </row>
    <row r="5358" spans="2:8">
      <c r="B5358" s="27"/>
      <c r="C5358" s="27"/>
      <c r="D5358" s="27"/>
      <c r="E5358" s="27"/>
      <c r="F5358" s="26"/>
      <c r="G5358" s="28"/>
      <c r="H5358" s="31"/>
    </row>
    <row r="5359" spans="2:8">
      <c r="B5359" s="27"/>
      <c r="C5359" s="27"/>
      <c r="D5359" s="27"/>
      <c r="E5359" s="27"/>
      <c r="F5359" s="26"/>
      <c r="G5359" s="28"/>
      <c r="H5359" s="31"/>
    </row>
    <row r="5360" spans="2:8">
      <c r="B5360" s="27"/>
      <c r="C5360" s="27"/>
      <c r="D5360" s="27"/>
      <c r="E5360" s="27"/>
      <c r="F5360" s="26"/>
      <c r="G5360" s="28"/>
      <c r="H5360" s="31"/>
    </row>
    <row r="5361" spans="2:8">
      <c r="B5361" s="27"/>
      <c r="C5361" s="27"/>
      <c r="D5361" s="27"/>
      <c r="E5361" s="27"/>
      <c r="F5361" s="26"/>
      <c r="G5361" s="28"/>
      <c r="H5361" s="31"/>
    </row>
    <row r="5362" spans="2:8">
      <c r="B5362" s="27"/>
      <c r="C5362" s="27"/>
      <c r="D5362" s="27"/>
      <c r="E5362" s="27"/>
      <c r="F5362" s="26"/>
      <c r="G5362" s="28"/>
      <c r="H5362" s="31"/>
    </row>
    <row r="5363" spans="2:8">
      <c r="B5363" s="27"/>
      <c r="C5363" s="27"/>
      <c r="D5363" s="27"/>
      <c r="E5363" s="27"/>
      <c r="F5363" s="26"/>
      <c r="G5363" s="28"/>
      <c r="H5363" s="31"/>
    </row>
    <row r="5364" spans="2:8">
      <c r="B5364" s="27"/>
      <c r="C5364" s="27"/>
      <c r="D5364" s="27"/>
      <c r="E5364" s="27"/>
      <c r="F5364" s="26"/>
      <c r="G5364" s="28"/>
      <c r="H5364" s="31"/>
    </row>
    <row r="5365" spans="2:8">
      <c r="B5365" s="27"/>
      <c r="C5365" s="27"/>
      <c r="D5365" s="27"/>
      <c r="E5365" s="27"/>
      <c r="F5365" s="26"/>
      <c r="G5365" s="28"/>
      <c r="H5365" s="31"/>
    </row>
    <row r="5366" spans="2:8">
      <c r="B5366" s="27"/>
      <c r="C5366" s="27"/>
      <c r="D5366" s="27"/>
      <c r="E5366" s="27"/>
      <c r="F5366" s="26"/>
      <c r="G5366" s="28"/>
      <c r="H5366" s="31"/>
    </row>
    <row r="5367" spans="2:8">
      <c r="B5367" s="27"/>
      <c r="C5367" s="27"/>
      <c r="D5367" s="27"/>
      <c r="E5367" s="27"/>
      <c r="F5367" s="26"/>
      <c r="G5367" s="28"/>
      <c r="H5367" s="31"/>
    </row>
    <row r="5368" spans="2:8">
      <c r="B5368" s="27"/>
      <c r="C5368" s="27"/>
      <c r="D5368" s="27"/>
      <c r="E5368" s="27"/>
      <c r="F5368" s="26"/>
      <c r="G5368" s="28"/>
      <c r="H5368" s="31"/>
    </row>
    <row r="5369" spans="2:8">
      <c r="B5369" s="27"/>
      <c r="C5369" s="27"/>
      <c r="D5369" s="27"/>
      <c r="E5369" s="27"/>
      <c r="F5369" s="26"/>
      <c r="G5369" s="28"/>
      <c r="H5369" s="31"/>
    </row>
    <row r="5370" spans="2:8">
      <c r="B5370" s="27"/>
      <c r="C5370" s="27"/>
      <c r="D5370" s="27"/>
      <c r="E5370" s="27"/>
      <c r="F5370" s="26"/>
      <c r="G5370" s="28"/>
      <c r="H5370" s="31"/>
    </row>
    <row r="5371" spans="2:8">
      <c r="B5371" s="27"/>
      <c r="C5371" s="27"/>
      <c r="D5371" s="27"/>
      <c r="E5371" s="27"/>
      <c r="F5371" s="26"/>
      <c r="G5371" s="28"/>
      <c r="H5371" s="31"/>
    </row>
    <row r="5372" spans="2:8">
      <c r="B5372" s="27"/>
      <c r="C5372" s="27"/>
      <c r="D5372" s="27"/>
      <c r="E5372" s="27"/>
      <c r="F5372" s="26"/>
      <c r="G5372" s="28"/>
      <c r="H5372" s="31"/>
    </row>
    <row r="5373" spans="2:8">
      <c r="B5373" s="27"/>
      <c r="C5373" s="27"/>
      <c r="D5373" s="27"/>
      <c r="E5373" s="27"/>
      <c r="F5373" s="26"/>
      <c r="G5373" s="28"/>
      <c r="H5373" s="31"/>
    </row>
    <row r="5374" spans="2:8">
      <c r="B5374" s="27"/>
      <c r="C5374" s="27"/>
      <c r="D5374" s="27"/>
      <c r="E5374" s="27"/>
      <c r="F5374" s="26"/>
      <c r="G5374" s="28"/>
      <c r="H5374" s="31"/>
    </row>
    <row r="5375" spans="2:8">
      <c r="B5375" s="27"/>
      <c r="C5375" s="27"/>
      <c r="D5375" s="27"/>
      <c r="E5375" s="27"/>
      <c r="F5375" s="26"/>
      <c r="G5375" s="28"/>
      <c r="H5375" s="31"/>
    </row>
    <row r="5376" spans="2:8">
      <c r="B5376" s="27"/>
      <c r="C5376" s="27"/>
      <c r="D5376" s="27"/>
      <c r="E5376" s="27"/>
      <c r="F5376" s="26"/>
      <c r="G5376" s="28"/>
      <c r="H5376" s="31"/>
    </row>
    <row r="5377" spans="2:8">
      <c r="B5377" s="27"/>
      <c r="C5377" s="27"/>
      <c r="D5377" s="27"/>
      <c r="E5377" s="27"/>
      <c r="F5377" s="26"/>
      <c r="G5377" s="28"/>
      <c r="H5377" s="31"/>
    </row>
    <row r="5378" spans="2:8">
      <c r="B5378" s="27"/>
      <c r="C5378" s="27"/>
      <c r="D5378" s="27"/>
      <c r="E5378" s="27"/>
      <c r="F5378" s="26"/>
      <c r="G5378" s="28"/>
      <c r="H5378" s="31"/>
    </row>
    <row r="5379" spans="2:8">
      <c r="B5379" s="27"/>
      <c r="C5379" s="27"/>
      <c r="D5379" s="27"/>
      <c r="E5379" s="27"/>
      <c r="F5379" s="26"/>
      <c r="G5379" s="28"/>
      <c r="H5379" s="31"/>
    </row>
    <row r="5380" spans="2:8">
      <c r="B5380" s="27"/>
      <c r="C5380" s="27"/>
      <c r="D5380" s="27"/>
      <c r="E5380" s="27"/>
      <c r="F5380" s="26"/>
      <c r="G5380" s="28"/>
      <c r="H5380" s="31"/>
    </row>
    <row r="5381" spans="2:8">
      <c r="B5381" s="27"/>
      <c r="C5381" s="27"/>
      <c r="D5381" s="27"/>
      <c r="E5381" s="27"/>
      <c r="F5381" s="26"/>
      <c r="G5381" s="28"/>
      <c r="H5381" s="31"/>
    </row>
    <row r="5382" spans="2:8">
      <c r="B5382" s="27"/>
      <c r="C5382" s="27"/>
      <c r="D5382" s="27"/>
      <c r="E5382" s="27"/>
      <c r="F5382" s="26"/>
      <c r="G5382" s="28"/>
      <c r="H5382" s="31"/>
    </row>
    <row r="5383" spans="2:8">
      <c r="B5383" s="27"/>
      <c r="C5383" s="27"/>
      <c r="D5383" s="27"/>
      <c r="E5383" s="27"/>
      <c r="F5383" s="26"/>
      <c r="G5383" s="28"/>
      <c r="H5383" s="31"/>
    </row>
    <row r="5384" spans="2:8">
      <c r="B5384" s="27"/>
      <c r="C5384" s="27"/>
      <c r="D5384" s="27"/>
      <c r="E5384" s="27"/>
      <c r="F5384" s="26"/>
      <c r="G5384" s="28"/>
      <c r="H5384" s="31"/>
    </row>
    <row r="5385" spans="2:8">
      <c r="B5385" s="27"/>
      <c r="C5385" s="27"/>
      <c r="D5385" s="27"/>
      <c r="E5385" s="27"/>
      <c r="F5385" s="26"/>
      <c r="G5385" s="28"/>
      <c r="H5385" s="31"/>
    </row>
    <row r="5386" spans="2:8">
      <c r="B5386" s="27"/>
      <c r="C5386" s="27"/>
      <c r="D5386" s="27"/>
      <c r="E5386" s="27"/>
      <c r="F5386" s="26"/>
      <c r="G5386" s="28"/>
      <c r="H5386" s="31"/>
    </row>
    <row r="5387" spans="2:8">
      <c r="B5387" s="27"/>
      <c r="C5387" s="27"/>
      <c r="D5387" s="27"/>
      <c r="E5387" s="27"/>
      <c r="F5387" s="26"/>
      <c r="G5387" s="28"/>
      <c r="H5387" s="31"/>
    </row>
    <row r="5388" spans="2:8">
      <c r="B5388" s="27"/>
      <c r="C5388" s="27"/>
      <c r="D5388" s="27"/>
      <c r="E5388" s="27"/>
      <c r="F5388" s="26"/>
      <c r="G5388" s="28"/>
      <c r="H5388" s="31"/>
    </row>
    <row r="5389" spans="2:8">
      <c r="B5389" s="27"/>
      <c r="C5389" s="27"/>
      <c r="D5389" s="27"/>
      <c r="E5389" s="27"/>
      <c r="F5389" s="26"/>
      <c r="G5389" s="28"/>
      <c r="H5389" s="31"/>
    </row>
    <row r="5390" spans="2:8">
      <c r="B5390" s="27"/>
      <c r="C5390" s="27"/>
      <c r="D5390" s="27"/>
      <c r="E5390" s="27"/>
      <c r="F5390" s="26"/>
      <c r="G5390" s="28"/>
      <c r="H5390" s="31"/>
    </row>
    <row r="5391" spans="2:8">
      <c r="B5391" s="27"/>
      <c r="C5391" s="27"/>
      <c r="D5391" s="27"/>
      <c r="E5391" s="27"/>
      <c r="F5391" s="26"/>
      <c r="G5391" s="28"/>
      <c r="H5391" s="31"/>
    </row>
    <row r="5392" spans="2:8">
      <c r="B5392" s="27"/>
      <c r="C5392" s="27"/>
      <c r="D5392" s="27"/>
      <c r="E5392" s="27"/>
      <c r="F5392" s="26"/>
      <c r="G5392" s="28"/>
      <c r="H5392" s="31"/>
    </row>
    <row r="5393" spans="2:8">
      <c r="B5393" s="27"/>
      <c r="C5393" s="27"/>
      <c r="D5393" s="27"/>
      <c r="E5393" s="27"/>
      <c r="F5393" s="26"/>
      <c r="G5393" s="28"/>
      <c r="H5393" s="31"/>
    </row>
    <row r="5394" spans="2:8">
      <c r="B5394" s="27"/>
      <c r="C5394" s="27"/>
      <c r="D5394" s="27"/>
      <c r="E5394" s="27"/>
      <c r="F5394" s="26"/>
      <c r="G5394" s="28"/>
      <c r="H5394" s="31"/>
    </row>
    <row r="5395" spans="2:8">
      <c r="B5395" s="27"/>
      <c r="C5395" s="27"/>
      <c r="D5395" s="27"/>
      <c r="E5395" s="27"/>
      <c r="F5395" s="26"/>
      <c r="G5395" s="28"/>
      <c r="H5395" s="31"/>
    </row>
    <row r="5396" spans="2:8">
      <c r="B5396" s="27"/>
      <c r="C5396" s="27"/>
      <c r="D5396" s="27"/>
      <c r="E5396" s="27"/>
      <c r="F5396" s="26"/>
      <c r="G5396" s="28"/>
      <c r="H5396" s="31"/>
    </row>
    <row r="5397" spans="2:8">
      <c r="B5397" s="27"/>
      <c r="C5397" s="27"/>
      <c r="D5397" s="27"/>
      <c r="E5397" s="27"/>
      <c r="F5397" s="26"/>
      <c r="G5397" s="28"/>
      <c r="H5397" s="31"/>
    </row>
    <row r="5398" spans="2:8">
      <c r="B5398" s="27"/>
      <c r="C5398" s="27"/>
      <c r="D5398" s="27"/>
      <c r="E5398" s="27"/>
      <c r="F5398" s="26"/>
      <c r="G5398" s="28"/>
      <c r="H5398" s="31"/>
    </row>
    <row r="5399" spans="2:8">
      <c r="B5399" s="27"/>
      <c r="C5399" s="27"/>
      <c r="D5399" s="27"/>
      <c r="E5399" s="27"/>
      <c r="F5399" s="26"/>
      <c r="G5399" s="28"/>
      <c r="H5399" s="31"/>
    </row>
    <row r="5400" spans="2:8">
      <c r="B5400" s="27"/>
      <c r="C5400" s="27"/>
      <c r="D5400" s="27"/>
      <c r="E5400" s="27"/>
      <c r="F5400" s="26"/>
      <c r="G5400" s="28"/>
      <c r="H5400" s="31"/>
    </row>
    <row r="5401" spans="2:8">
      <c r="B5401" s="27"/>
      <c r="C5401" s="27"/>
      <c r="D5401" s="27"/>
      <c r="E5401" s="27"/>
      <c r="F5401" s="26"/>
      <c r="G5401" s="28"/>
      <c r="H5401" s="31"/>
    </row>
    <row r="5402" spans="2:8">
      <c r="B5402" s="27"/>
      <c r="C5402" s="27"/>
      <c r="D5402" s="27"/>
      <c r="E5402" s="27"/>
      <c r="F5402" s="26"/>
      <c r="G5402" s="28"/>
      <c r="H5402" s="31"/>
    </row>
    <row r="5403" spans="2:8">
      <c r="B5403" s="27"/>
      <c r="C5403" s="27"/>
      <c r="D5403" s="27"/>
      <c r="E5403" s="27"/>
      <c r="F5403" s="26"/>
      <c r="G5403" s="28"/>
      <c r="H5403" s="31"/>
    </row>
    <row r="5404" spans="2:8">
      <c r="B5404" s="27"/>
      <c r="C5404" s="27"/>
      <c r="D5404" s="27"/>
      <c r="E5404" s="27"/>
      <c r="F5404" s="26"/>
      <c r="G5404" s="28"/>
      <c r="H5404" s="31"/>
    </row>
    <row r="5405" spans="2:8">
      <c r="B5405" s="27"/>
      <c r="C5405" s="27"/>
      <c r="D5405" s="27"/>
      <c r="E5405" s="27"/>
      <c r="F5405" s="26"/>
      <c r="G5405" s="28"/>
      <c r="H5405" s="31"/>
    </row>
    <row r="5406" spans="2:8">
      <c r="B5406" s="27"/>
      <c r="C5406" s="27"/>
      <c r="D5406" s="27"/>
      <c r="E5406" s="27"/>
      <c r="F5406" s="26"/>
      <c r="G5406" s="28"/>
      <c r="H5406" s="31"/>
    </row>
    <row r="5407" spans="2:8">
      <c r="B5407" s="27"/>
      <c r="C5407" s="27"/>
      <c r="D5407" s="27"/>
      <c r="E5407" s="27"/>
      <c r="F5407" s="26"/>
      <c r="G5407" s="28"/>
      <c r="H5407" s="31"/>
    </row>
    <row r="5408" spans="2:8">
      <c r="B5408" s="27"/>
      <c r="C5408" s="27"/>
      <c r="D5408" s="27"/>
      <c r="E5408" s="27"/>
      <c r="F5408" s="26"/>
      <c r="G5408" s="28"/>
      <c r="H5408" s="31"/>
    </row>
    <row r="5409" spans="2:8">
      <c r="B5409" s="27"/>
      <c r="C5409" s="27"/>
      <c r="D5409" s="27"/>
      <c r="E5409" s="27"/>
      <c r="F5409" s="26"/>
      <c r="G5409" s="28"/>
      <c r="H5409" s="31"/>
    </row>
    <row r="5410" spans="2:8">
      <c r="B5410" s="27"/>
      <c r="C5410" s="27"/>
      <c r="D5410" s="27"/>
      <c r="E5410" s="27"/>
      <c r="F5410" s="26"/>
      <c r="G5410" s="28"/>
      <c r="H5410" s="31"/>
    </row>
    <row r="5411" spans="2:8">
      <c r="B5411" s="27"/>
      <c r="C5411" s="27"/>
      <c r="D5411" s="27"/>
      <c r="E5411" s="27"/>
      <c r="F5411" s="26"/>
      <c r="G5411" s="28"/>
      <c r="H5411" s="31"/>
    </row>
    <row r="5412" spans="2:8">
      <c r="B5412" s="27"/>
      <c r="C5412" s="27"/>
      <c r="D5412" s="27"/>
      <c r="E5412" s="27"/>
      <c r="F5412" s="26"/>
      <c r="G5412" s="28"/>
      <c r="H5412" s="31"/>
    </row>
    <row r="5413" spans="2:8">
      <c r="B5413" s="27"/>
      <c r="C5413" s="27"/>
      <c r="D5413" s="27"/>
      <c r="E5413" s="27"/>
      <c r="F5413" s="26"/>
      <c r="G5413" s="28"/>
      <c r="H5413" s="31"/>
    </row>
    <row r="5414" spans="2:8">
      <c r="B5414" s="27"/>
      <c r="C5414" s="27"/>
      <c r="D5414" s="27"/>
      <c r="E5414" s="27"/>
      <c r="F5414" s="26"/>
      <c r="G5414" s="28"/>
      <c r="H5414" s="31"/>
    </row>
    <row r="5415" spans="2:8">
      <c r="B5415" s="27"/>
      <c r="C5415" s="27"/>
      <c r="D5415" s="27"/>
      <c r="E5415" s="27"/>
      <c r="F5415" s="26"/>
      <c r="G5415" s="28"/>
      <c r="H5415" s="31"/>
    </row>
    <row r="5416" spans="2:8">
      <c r="B5416" s="27"/>
      <c r="C5416" s="27"/>
      <c r="D5416" s="27"/>
      <c r="E5416" s="27"/>
      <c r="F5416" s="26"/>
      <c r="G5416" s="28"/>
      <c r="H5416" s="31"/>
    </row>
    <row r="5417" spans="2:8">
      <c r="B5417" s="27"/>
      <c r="C5417" s="27"/>
      <c r="D5417" s="27"/>
      <c r="E5417" s="27"/>
      <c r="F5417" s="26"/>
      <c r="G5417" s="28"/>
      <c r="H5417" s="31"/>
    </row>
    <row r="5418" spans="2:8">
      <c r="B5418" s="27"/>
      <c r="C5418" s="27"/>
      <c r="D5418" s="27"/>
      <c r="E5418" s="27"/>
      <c r="F5418" s="26"/>
      <c r="G5418" s="28"/>
      <c r="H5418" s="31"/>
    </row>
    <row r="5419" spans="2:8">
      <c r="B5419" s="27"/>
      <c r="C5419" s="27"/>
      <c r="D5419" s="27"/>
      <c r="E5419" s="27"/>
      <c r="F5419" s="26"/>
      <c r="G5419" s="28"/>
      <c r="H5419" s="31"/>
    </row>
    <row r="5420" spans="2:8">
      <c r="B5420" s="27"/>
      <c r="C5420" s="27"/>
      <c r="D5420" s="27"/>
      <c r="E5420" s="27"/>
      <c r="F5420" s="26"/>
      <c r="G5420" s="28"/>
      <c r="H5420" s="31"/>
    </row>
    <row r="5421" spans="2:8">
      <c r="B5421" s="27"/>
      <c r="C5421" s="27"/>
      <c r="D5421" s="27"/>
      <c r="E5421" s="27"/>
      <c r="F5421" s="26"/>
      <c r="G5421" s="28"/>
      <c r="H5421" s="31"/>
    </row>
    <row r="5422" spans="2:8">
      <c r="B5422" s="27"/>
      <c r="C5422" s="27"/>
      <c r="D5422" s="27"/>
      <c r="E5422" s="27"/>
      <c r="F5422" s="26"/>
      <c r="G5422" s="28"/>
      <c r="H5422" s="31"/>
    </row>
    <row r="5423" spans="2:8">
      <c r="B5423" s="27"/>
      <c r="C5423" s="27"/>
      <c r="D5423" s="27"/>
      <c r="E5423" s="27"/>
      <c r="F5423" s="26"/>
      <c r="G5423" s="28"/>
      <c r="H5423" s="31"/>
    </row>
    <row r="5424" spans="2:8">
      <c r="B5424" s="27"/>
      <c r="C5424" s="27"/>
      <c r="D5424" s="27"/>
      <c r="E5424" s="27"/>
      <c r="F5424" s="26"/>
      <c r="G5424" s="28"/>
      <c r="H5424" s="31"/>
    </row>
    <row r="5425" spans="2:8">
      <c r="B5425" s="27"/>
      <c r="C5425" s="27"/>
      <c r="D5425" s="27"/>
      <c r="E5425" s="27"/>
      <c r="F5425" s="26"/>
      <c r="G5425" s="28"/>
      <c r="H5425" s="31"/>
    </row>
    <row r="5426" spans="2:8">
      <c r="B5426" s="27"/>
      <c r="C5426" s="27"/>
      <c r="D5426" s="27"/>
      <c r="E5426" s="27"/>
      <c r="F5426" s="26"/>
      <c r="G5426" s="28"/>
      <c r="H5426" s="31"/>
    </row>
    <row r="5427" spans="2:8">
      <c r="B5427" s="27"/>
      <c r="C5427" s="27"/>
      <c r="D5427" s="27"/>
      <c r="E5427" s="27"/>
      <c r="F5427" s="26"/>
      <c r="G5427" s="28"/>
      <c r="H5427" s="31"/>
    </row>
    <row r="5428" spans="2:8">
      <c r="B5428" s="27"/>
      <c r="C5428" s="27"/>
      <c r="D5428" s="27"/>
      <c r="E5428" s="27"/>
      <c r="F5428" s="26"/>
      <c r="G5428" s="28"/>
      <c r="H5428" s="31"/>
    </row>
    <row r="5429" spans="2:8">
      <c r="B5429" s="27"/>
      <c r="C5429" s="27"/>
      <c r="D5429" s="27"/>
      <c r="E5429" s="27"/>
      <c r="F5429" s="26"/>
      <c r="G5429" s="28"/>
      <c r="H5429" s="31"/>
    </row>
    <row r="5430" spans="2:8">
      <c r="B5430" s="27"/>
      <c r="C5430" s="27"/>
      <c r="D5430" s="27"/>
      <c r="E5430" s="27"/>
      <c r="F5430" s="26"/>
      <c r="G5430" s="28"/>
      <c r="H5430" s="31"/>
    </row>
    <row r="5431" spans="2:8">
      <c r="B5431" s="27"/>
      <c r="C5431" s="27"/>
      <c r="D5431" s="27"/>
      <c r="E5431" s="27"/>
      <c r="F5431" s="26"/>
      <c r="G5431" s="28"/>
      <c r="H5431" s="31"/>
    </row>
    <row r="5432" spans="2:8">
      <c r="B5432" s="27"/>
      <c r="C5432" s="27"/>
      <c r="D5432" s="27"/>
      <c r="E5432" s="27"/>
      <c r="F5432" s="26"/>
      <c r="G5432" s="28"/>
      <c r="H5432" s="31"/>
    </row>
    <row r="5433" spans="2:8">
      <c r="B5433" s="27"/>
      <c r="C5433" s="27"/>
      <c r="D5433" s="27"/>
      <c r="E5433" s="27"/>
      <c r="F5433" s="26"/>
      <c r="G5433" s="28"/>
      <c r="H5433" s="31"/>
    </row>
    <row r="5434" spans="2:8">
      <c r="B5434" s="27"/>
      <c r="C5434" s="27"/>
      <c r="D5434" s="27"/>
      <c r="E5434" s="27"/>
      <c r="F5434" s="26"/>
      <c r="G5434" s="28"/>
      <c r="H5434" s="31"/>
    </row>
    <row r="5435" spans="2:8">
      <c r="B5435" s="27"/>
      <c r="C5435" s="27"/>
      <c r="D5435" s="27"/>
      <c r="E5435" s="27"/>
      <c r="F5435" s="26"/>
      <c r="G5435" s="28"/>
      <c r="H5435" s="31"/>
    </row>
    <row r="5436" spans="2:8">
      <c r="B5436" s="27"/>
      <c r="C5436" s="27"/>
      <c r="D5436" s="27"/>
      <c r="E5436" s="27"/>
      <c r="F5436" s="26"/>
      <c r="G5436" s="28"/>
      <c r="H5436" s="31"/>
    </row>
    <row r="5437" spans="2:8">
      <c r="B5437" s="27"/>
      <c r="C5437" s="27"/>
      <c r="D5437" s="27"/>
      <c r="E5437" s="27"/>
      <c r="F5437" s="26"/>
      <c r="G5437" s="28"/>
      <c r="H5437" s="31"/>
    </row>
    <row r="5438" spans="2:8">
      <c r="B5438" s="27"/>
      <c r="C5438" s="27"/>
      <c r="D5438" s="27"/>
      <c r="E5438" s="27"/>
      <c r="F5438" s="26"/>
      <c r="G5438" s="28"/>
      <c r="H5438" s="31"/>
    </row>
    <row r="5439" spans="2:8">
      <c r="B5439" s="27"/>
      <c r="C5439" s="27"/>
      <c r="D5439" s="27"/>
      <c r="E5439" s="27"/>
      <c r="F5439" s="26"/>
      <c r="G5439" s="28"/>
      <c r="H5439" s="31"/>
    </row>
    <row r="5440" spans="2:8">
      <c r="B5440" s="27"/>
      <c r="C5440" s="27"/>
      <c r="D5440" s="27"/>
      <c r="E5440" s="27"/>
      <c r="F5440" s="26"/>
      <c r="G5440" s="28"/>
      <c r="H5440" s="31"/>
    </row>
    <row r="5441" spans="2:8">
      <c r="B5441" s="27"/>
      <c r="C5441" s="27"/>
      <c r="D5441" s="27"/>
      <c r="E5441" s="27"/>
      <c r="F5441" s="26"/>
      <c r="G5441" s="28"/>
      <c r="H5441" s="31"/>
    </row>
    <row r="5442" spans="2:8">
      <c r="B5442" s="27"/>
      <c r="C5442" s="27"/>
      <c r="D5442" s="27"/>
      <c r="E5442" s="27"/>
      <c r="F5442" s="26"/>
      <c r="G5442" s="28"/>
      <c r="H5442" s="31"/>
    </row>
    <row r="5443" spans="2:8">
      <c r="B5443" s="27"/>
      <c r="C5443" s="27"/>
      <c r="D5443" s="27"/>
      <c r="E5443" s="27"/>
      <c r="F5443" s="26"/>
      <c r="G5443" s="28"/>
      <c r="H5443" s="31"/>
    </row>
    <row r="5444" spans="2:8">
      <c r="B5444" s="27"/>
      <c r="C5444" s="27"/>
      <c r="D5444" s="27"/>
      <c r="E5444" s="27"/>
      <c r="F5444" s="26"/>
      <c r="G5444" s="28"/>
      <c r="H5444" s="31"/>
    </row>
    <row r="5445" spans="2:8">
      <c r="B5445" s="27"/>
      <c r="C5445" s="27"/>
      <c r="D5445" s="27"/>
      <c r="E5445" s="27"/>
      <c r="F5445" s="26"/>
      <c r="G5445" s="28"/>
      <c r="H5445" s="31"/>
    </row>
    <row r="5446" spans="2:8">
      <c r="B5446" s="27"/>
      <c r="C5446" s="27"/>
      <c r="D5446" s="27"/>
      <c r="E5446" s="27"/>
      <c r="F5446" s="26"/>
      <c r="G5446" s="28"/>
      <c r="H5446" s="31"/>
    </row>
    <row r="5447" spans="2:8">
      <c r="B5447" s="27"/>
      <c r="C5447" s="27"/>
      <c r="D5447" s="27"/>
      <c r="E5447" s="27"/>
      <c r="F5447" s="26"/>
      <c r="G5447" s="28"/>
      <c r="H5447" s="31"/>
    </row>
    <row r="5448" spans="2:8">
      <c r="B5448" s="27"/>
      <c r="C5448" s="27"/>
      <c r="D5448" s="27"/>
      <c r="E5448" s="27"/>
      <c r="F5448" s="26"/>
      <c r="G5448" s="28"/>
      <c r="H5448" s="31"/>
    </row>
    <row r="5449" spans="2:8">
      <c r="B5449" s="27"/>
      <c r="C5449" s="27"/>
      <c r="D5449" s="27"/>
      <c r="E5449" s="27"/>
      <c r="F5449" s="26"/>
      <c r="G5449" s="28"/>
      <c r="H5449" s="31"/>
    </row>
    <row r="5450" spans="2:8">
      <c r="B5450" s="27"/>
      <c r="C5450" s="27"/>
      <c r="D5450" s="27"/>
      <c r="E5450" s="27"/>
      <c r="F5450" s="26"/>
      <c r="G5450" s="28"/>
      <c r="H5450" s="31"/>
    </row>
    <row r="5451" spans="2:8">
      <c r="B5451" s="27"/>
      <c r="C5451" s="27"/>
      <c r="D5451" s="27"/>
      <c r="E5451" s="27"/>
      <c r="F5451" s="26"/>
      <c r="G5451" s="28"/>
      <c r="H5451" s="31"/>
    </row>
    <row r="5452" spans="2:8">
      <c r="B5452" s="27"/>
      <c r="C5452" s="27"/>
      <c r="D5452" s="27"/>
      <c r="E5452" s="27"/>
      <c r="F5452" s="26"/>
      <c r="G5452" s="28"/>
      <c r="H5452" s="31"/>
    </row>
    <row r="5453" spans="2:8">
      <c r="B5453" s="27"/>
      <c r="C5453" s="27"/>
      <c r="D5453" s="27"/>
      <c r="E5453" s="27"/>
      <c r="F5453" s="26"/>
      <c r="G5453" s="28"/>
      <c r="H5453" s="31"/>
    </row>
    <row r="5454" spans="2:8">
      <c r="B5454" s="27"/>
      <c r="C5454" s="27"/>
      <c r="D5454" s="27"/>
      <c r="E5454" s="27"/>
      <c r="F5454" s="26"/>
      <c r="G5454" s="28"/>
      <c r="H5454" s="31"/>
    </row>
    <row r="5455" spans="2:8">
      <c r="B5455" s="27"/>
      <c r="C5455" s="27"/>
      <c r="D5455" s="27"/>
      <c r="E5455" s="27"/>
      <c r="F5455" s="26"/>
      <c r="G5455" s="28"/>
      <c r="H5455" s="31"/>
    </row>
    <row r="5456" spans="2:8">
      <c r="B5456" s="27"/>
      <c r="C5456" s="27"/>
      <c r="D5456" s="27"/>
      <c r="E5456" s="27"/>
      <c r="F5456" s="26"/>
      <c r="G5456" s="28"/>
      <c r="H5456" s="31"/>
    </row>
    <row r="5457" spans="2:8">
      <c r="B5457" s="27"/>
      <c r="C5457" s="27"/>
      <c r="D5457" s="27"/>
      <c r="E5457" s="27"/>
      <c r="F5457" s="26"/>
      <c r="G5457" s="28"/>
      <c r="H5457" s="31"/>
    </row>
    <row r="5458" spans="2:8">
      <c r="B5458" s="27"/>
      <c r="C5458" s="27"/>
      <c r="D5458" s="27"/>
      <c r="E5458" s="27"/>
      <c r="F5458" s="26"/>
      <c r="G5458" s="28"/>
      <c r="H5458" s="31"/>
    </row>
    <row r="5459" spans="2:8">
      <c r="B5459" s="27"/>
      <c r="C5459" s="27"/>
      <c r="D5459" s="27"/>
      <c r="E5459" s="27"/>
      <c r="F5459" s="26"/>
      <c r="G5459" s="28"/>
      <c r="H5459" s="31"/>
    </row>
    <row r="5460" spans="2:8">
      <c r="B5460" s="27"/>
      <c r="C5460" s="27"/>
      <c r="D5460" s="27"/>
      <c r="E5460" s="27"/>
      <c r="F5460" s="26"/>
      <c r="G5460" s="28"/>
      <c r="H5460" s="31"/>
    </row>
    <row r="5461" spans="2:8">
      <c r="B5461" s="27"/>
      <c r="C5461" s="27"/>
      <c r="D5461" s="27"/>
      <c r="E5461" s="27"/>
      <c r="F5461" s="26"/>
      <c r="G5461" s="28"/>
      <c r="H5461" s="31"/>
    </row>
    <row r="5462" spans="2:8">
      <c r="B5462" s="27"/>
      <c r="C5462" s="27"/>
      <c r="D5462" s="27"/>
      <c r="E5462" s="27"/>
      <c r="F5462" s="26"/>
      <c r="G5462" s="28"/>
      <c r="H5462" s="31"/>
    </row>
    <row r="5463" spans="2:8">
      <c r="B5463" s="27"/>
      <c r="C5463" s="27"/>
      <c r="D5463" s="27"/>
      <c r="E5463" s="27"/>
      <c r="F5463" s="26"/>
      <c r="G5463" s="28"/>
      <c r="H5463" s="31"/>
    </row>
    <row r="5464" spans="2:8">
      <c r="B5464" s="27"/>
      <c r="C5464" s="27"/>
      <c r="D5464" s="27"/>
      <c r="E5464" s="27"/>
      <c r="F5464" s="26"/>
      <c r="G5464" s="28"/>
      <c r="H5464" s="31"/>
    </row>
    <row r="5465" spans="2:8">
      <c r="B5465" s="27"/>
      <c r="C5465" s="27"/>
      <c r="D5465" s="27"/>
      <c r="E5465" s="27"/>
      <c r="F5465" s="26"/>
      <c r="G5465" s="28"/>
      <c r="H5465" s="31"/>
    </row>
    <row r="5466" spans="2:8">
      <c r="B5466" s="27"/>
      <c r="C5466" s="27"/>
      <c r="D5466" s="27"/>
      <c r="E5466" s="27"/>
      <c r="F5466" s="26"/>
      <c r="G5466" s="28"/>
      <c r="H5466" s="31"/>
    </row>
    <row r="5467" spans="2:8">
      <c r="B5467" s="27"/>
      <c r="C5467" s="27"/>
      <c r="D5467" s="27"/>
      <c r="E5467" s="27"/>
      <c r="F5467" s="26"/>
      <c r="G5467" s="28"/>
      <c r="H5467" s="31"/>
    </row>
    <row r="5468" spans="2:8">
      <c r="B5468" s="27"/>
      <c r="C5468" s="27"/>
      <c r="D5468" s="27"/>
      <c r="E5468" s="27"/>
      <c r="F5468" s="26"/>
      <c r="G5468" s="28"/>
      <c r="H5468" s="31"/>
    </row>
    <row r="5469" spans="2:8">
      <c r="B5469" s="27"/>
      <c r="C5469" s="27"/>
      <c r="D5469" s="27"/>
      <c r="E5469" s="27"/>
      <c r="F5469" s="26"/>
      <c r="G5469" s="28"/>
      <c r="H5469" s="31"/>
    </row>
    <row r="5470" spans="2:8">
      <c r="B5470" s="27"/>
      <c r="C5470" s="27"/>
      <c r="D5470" s="27"/>
      <c r="E5470" s="27"/>
      <c r="F5470" s="26"/>
      <c r="G5470" s="28"/>
      <c r="H5470" s="31"/>
    </row>
    <row r="5471" spans="2:8">
      <c r="B5471" s="27"/>
      <c r="C5471" s="27"/>
      <c r="D5471" s="27"/>
      <c r="E5471" s="27"/>
      <c r="F5471" s="26"/>
      <c r="G5471" s="28"/>
      <c r="H5471" s="31"/>
    </row>
    <row r="5472" spans="2:8">
      <c r="B5472" s="27"/>
      <c r="C5472" s="27"/>
      <c r="D5472" s="27"/>
      <c r="E5472" s="27"/>
      <c r="F5472" s="26"/>
      <c r="G5472" s="28"/>
      <c r="H5472" s="31"/>
    </row>
    <row r="5473" spans="2:8">
      <c r="B5473" s="27"/>
      <c r="C5473" s="27"/>
      <c r="D5473" s="27"/>
      <c r="E5473" s="27"/>
      <c r="F5473" s="26"/>
      <c r="G5473" s="28"/>
      <c r="H5473" s="31"/>
    </row>
    <row r="5474" spans="2:8">
      <c r="B5474" s="27"/>
      <c r="C5474" s="27"/>
      <c r="D5474" s="27"/>
      <c r="E5474" s="27"/>
      <c r="F5474" s="26"/>
      <c r="G5474" s="28"/>
      <c r="H5474" s="31"/>
    </row>
    <row r="5475" spans="2:8">
      <c r="B5475" s="27"/>
      <c r="C5475" s="27"/>
      <c r="D5475" s="27"/>
      <c r="E5475" s="27"/>
      <c r="F5475" s="26"/>
      <c r="G5475" s="28"/>
      <c r="H5475" s="31"/>
    </row>
    <row r="5476" spans="2:8">
      <c r="B5476" s="27"/>
      <c r="C5476" s="27"/>
      <c r="D5476" s="27"/>
      <c r="E5476" s="27"/>
      <c r="F5476" s="26"/>
      <c r="G5476" s="28"/>
      <c r="H5476" s="31"/>
    </row>
    <row r="5477" spans="2:8">
      <c r="B5477" s="27"/>
      <c r="C5477" s="27"/>
      <c r="D5477" s="27"/>
      <c r="E5477" s="27"/>
      <c r="F5477" s="26"/>
      <c r="G5477" s="28"/>
      <c r="H5477" s="31"/>
    </row>
    <row r="5478" spans="2:8">
      <c r="B5478" s="27"/>
      <c r="C5478" s="27"/>
      <c r="D5478" s="27"/>
      <c r="E5478" s="27"/>
      <c r="F5478" s="26"/>
      <c r="G5478" s="28"/>
      <c r="H5478" s="31"/>
    </row>
    <row r="5479" spans="2:8">
      <c r="B5479" s="27"/>
      <c r="C5479" s="27"/>
      <c r="D5479" s="27"/>
      <c r="E5479" s="27"/>
      <c r="F5479" s="26"/>
      <c r="G5479" s="28"/>
      <c r="H5479" s="31"/>
    </row>
    <row r="5480" spans="2:8">
      <c r="B5480" s="27"/>
      <c r="C5480" s="27"/>
      <c r="D5480" s="27"/>
      <c r="E5480" s="27"/>
      <c r="F5480" s="26"/>
      <c r="G5480" s="28"/>
      <c r="H5480" s="31"/>
    </row>
    <row r="5481" spans="2:8">
      <c r="B5481" s="27"/>
      <c r="C5481" s="27"/>
      <c r="D5481" s="27"/>
      <c r="E5481" s="27"/>
      <c r="F5481" s="26"/>
      <c r="G5481" s="28"/>
      <c r="H5481" s="31"/>
    </row>
    <row r="5482" spans="2:8">
      <c r="B5482" s="27"/>
      <c r="C5482" s="27"/>
      <c r="D5482" s="27"/>
      <c r="E5482" s="27"/>
      <c r="F5482" s="26"/>
      <c r="G5482" s="28"/>
      <c r="H5482" s="31"/>
    </row>
    <row r="5483" spans="2:8">
      <c r="B5483" s="27"/>
      <c r="C5483" s="27"/>
      <c r="D5483" s="27"/>
      <c r="E5483" s="27"/>
      <c r="F5483" s="26"/>
      <c r="G5483" s="28"/>
      <c r="H5483" s="31"/>
    </row>
    <row r="5484" spans="2:8">
      <c r="B5484" s="27"/>
      <c r="C5484" s="27"/>
      <c r="D5484" s="27"/>
      <c r="E5484" s="27"/>
      <c r="F5484" s="26"/>
      <c r="G5484" s="28"/>
      <c r="H5484" s="31"/>
    </row>
    <row r="5485" spans="2:8">
      <c r="B5485" s="27"/>
      <c r="C5485" s="27"/>
      <c r="D5485" s="27"/>
      <c r="E5485" s="27"/>
      <c r="F5485" s="26"/>
      <c r="G5485" s="28"/>
      <c r="H5485" s="31"/>
    </row>
    <row r="5486" spans="2:8">
      <c r="B5486" s="27"/>
      <c r="C5486" s="27"/>
      <c r="D5486" s="27"/>
      <c r="E5486" s="27"/>
      <c r="F5486" s="26"/>
      <c r="G5486" s="28"/>
      <c r="H5486" s="31"/>
    </row>
    <row r="5487" spans="2:8">
      <c r="B5487" s="27"/>
      <c r="C5487" s="27"/>
      <c r="D5487" s="27"/>
      <c r="E5487" s="27"/>
      <c r="F5487" s="26"/>
      <c r="G5487" s="28"/>
      <c r="H5487" s="31"/>
    </row>
    <row r="5488" spans="2:8">
      <c r="B5488" s="27"/>
      <c r="C5488" s="27"/>
      <c r="D5488" s="27"/>
      <c r="E5488" s="27"/>
      <c r="F5488" s="26"/>
      <c r="G5488" s="28"/>
      <c r="H5488" s="31"/>
    </row>
    <row r="5489" spans="2:8">
      <c r="B5489" s="27"/>
      <c r="C5489" s="27"/>
      <c r="D5489" s="27"/>
      <c r="E5489" s="27"/>
      <c r="F5489" s="26"/>
      <c r="G5489" s="28"/>
      <c r="H5489" s="31"/>
    </row>
    <row r="5490" spans="2:8">
      <c r="B5490" s="27"/>
      <c r="C5490" s="27"/>
      <c r="D5490" s="27"/>
      <c r="E5490" s="27"/>
      <c r="F5490" s="26"/>
      <c r="G5490" s="28"/>
      <c r="H5490" s="31"/>
    </row>
    <row r="5491" spans="2:8">
      <c r="B5491" s="27"/>
      <c r="C5491" s="27"/>
      <c r="D5491" s="27"/>
      <c r="E5491" s="27"/>
      <c r="F5491" s="26"/>
      <c r="G5491" s="28"/>
      <c r="H5491" s="31"/>
    </row>
    <row r="5492" spans="2:8">
      <c r="B5492" s="27"/>
      <c r="C5492" s="27"/>
      <c r="D5492" s="27"/>
      <c r="E5492" s="27"/>
      <c r="F5492" s="26"/>
      <c r="G5492" s="28"/>
      <c r="H5492" s="31"/>
    </row>
    <row r="5493" spans="2:8">
      <c r="B5493" s="27"/>
      <c r="C5493" s="27"/>
      <c r="D5493" s="27"/>
      <c r="E5493" s="27"/>
      <c r="F5493" s="26"/>
      <c r="G5493" s="28"/>
      <c r="H5493" s="31"/>
    </row>
    <row r="5494" spans="2:8">
      <c r="B5494" s="27"/>
      <c r="C5494" s="27"/>
      <c r="D5494" s="27"/>
      <c r="E5494" s="27"/>
      <c r="F5494" s="26"/>
      <c r="G5494" s="28"/>
      <c r="H5494" s="31"/>
    </row>
    <row r="5495" spans="2:8">
      <c r="B5495" s="27"/>
      <c r="C5495" s="27"/>
      <c r="D5495" s="27"/>
      <c r="E5495" s="27"/>
      <c r="F5495" s="26"/>
      <c r="G5495" s="28"/>
      <c r="H5495" s="31"/>
    </row>
    <row r="5496" spans="2:8">
      <c r="B5496" s="27"/>
      <c r="C5496" s="27"/>
      <c r="D5496" s="27"/>
      <c r="E5496" s="27"/>
      <c r="F5496" s="26"/>
      <c r="G5496" s="28"/>
      <c r="H5496" s="31"/>
    </row>
    <row r="5497" spans="2:8">
      <c r="B5497" s="27"/>
      <c r="C5497" s="27"/>
      <c r="D5497" s="27"/>
      <c r="E5497" s="27"/>
      <c r="F5497" s="26"/>
      <c r="G5497" s="28"/>
      <c r="H5497" s="31"/>
    </row>
    <row r="5498" spans="2:8">
      <c r="B5498" s="27"/>
      <c r="C5498" s="27"/>
      <c r="D5498" s="27"/>
      <c r="E5498" s="27"/>
      <c r="F5498" s="26"/>
      <c r="G5498" s="28"/>
      <c r="H5498" s="31"/>
    </row>
    <row r="5499" spans="2:8">
      <c r="B5499" s="27"/>
      <c r="C5499" s="27"/>
      <c r="D5499" s="27"/>
      <c r="E5499" s="27"/>
      <c r="F5499" s="26"/>
      <c r="G5499" s="28"/>
      <c r="H5499" s="31"/>
    </row>
    <row r="5500" spans="2:8">
      <c r="B5500" s="27"/>
      <c r="C5500" s="27"/>
      <c r="D5500" s="27"/>
      <c r="E5500" s="27"/>
      <c r="F5500" s="26"/>
      <c r="G5500" s="28"/>
      <c r="H5500" s="31"/>
    </row>
    <row r="5501" spans="2:8">
      <c r="B5501" s="27"/>
      <c r="C5501" s="27"/>
      <c r="D5501" s="27"/>
      <c r="E5501" s="27"/>
      <c r="F5501" s="26"/>
      <c r="G5501" s="28"/>
      <c r="H5501" s="31"/>
    </row>
    <row r="5502" spans="2:8">
      <c r="B5502" s="27"/>
      <c r="C5502" s="27"/>
      <c r="D5502" s="27"/>
      <c r="E5502" s="27"/>
      <c r="F5502" s="26"/>
      <c r="G5502" s="28"/>
      <c r="H5502" s="31"/>
    </row>
    <row r="5503" spans="2:8">
      <c r="B5503" s="27"/>
      <c r="C5503" s="27"/>
      <c r="D5503" s="27"/>
      <c r="E5503" s="27"/>
      <c r="F5503" s="26"/>
      <c r="G5503" s="28"/>
      <c r="H5503" s="31"/>
    </row>
    <row r="5504" spans="2:8">
      <c r="B5504" s="27"/>
      <c r="C5504" s="27"/>
      <c r="D5504" s="27"/>
      <c r="E5504" s="27"/>
      <c r="F5504" s="26"/>
      <c r="G5504" s="28"/>
      <c r="H5504" s="31"/>
    </row>
    <row r="5505" spans="2:8">
      <c r="B5505" s="27"/>
      <c r="C5505" s="27"/>
      <c r="D5505" s="27"/>
      <c r="E5505" s="27"/>
      <c r="F5505" s="26"/>
      <c r="G5505" s="28"/>
      <c r="H5505" s="31"/>
    </row>
    <row r="5506" spans="2:8">
      <c r="B5506" s="27"/>
      <c r="C5506" s="27"/>
      <c r="D5506" s="27"/>
      <c r="E5506" s="27"/>
      <c r="F5506" s="26"/>
      <c r="G5506" s="28"/>
      <c r="H5506" s="31"/>
    </row>
    <row r="5507" spans="2:8">
      <c r="B5507" s="27"/>
      <c r="C5507" s="27"/>
      <c r="D5507" s="27"/>
      <c r="E5507" s="27"/>
      <c r="F5507" s="26"/>
      <c r="G5507" s="28"/>
      <c r="H5507" s="31"/>
    </row>
    <row r="5508" spans="2:8">
      <c r="B5508" s="27"/>
      <c r="C5508" s="27"/>
      <c r="D5508" s="27"/>
      <c r="E5508" s="27"/>
      <c r="F5508" s="26"/>
      <c r="G5508" s="28"/>
      <c r="H5508" s="31"/>
    </row>
    <row r="5509" spans="2:8">
      <c r="B5509" s="27"/>
      <c r="C5509" s="27"/>
      <c r="D5509" s="27"/>
      <c r="E5509" s="27"/>
      <c r="F5509" s="26"/>
      <c r="G5509" s="28"/>
      <c r="H5509" s="31"/>
    </row>
    <row r="5510" spans="2:8">
      <c r="B5510" s="27"/>
      <c r="C5510" s="27"/>
      <c r="D5510" s="27"/>
      <c r="E5510" s="27"/>
      <c r="F5510" s="26"/>
      <c r="G5510" s="28"/>
      <c r="H5510" s="31"/>
    </row>
    <row r="5511" spans="2:8">
      <c r="B5511" s="27"/>
      <c r="C5511" s="27"/>
      <c r="D5511" s="27"/>
      <c r="E5511" s="27"/>
      <c r="F5511" s="26"/>
      <c r="G5511" s="28"/>
      <c r="H5511" s="31"/>
    </row>
    <row r="5512" spans="2:8">
      <c r="B5512" s="27"/>
      <c r="C5512" s="27"/>
      <c r="D5512" s="27"/>
      <c r="E5512" s="27"/>
      <c r="F5512" s="26"/>
      <c r="G5512" s="28"/>
      <c r="H5512" s="31"/>
    </row>
    <row r="5513" spans="2:8">
      <c r="B5513" s="27"/>
      <c r="C5513" s="27"/>
      <c r="D5513" s="27"/>
      <c r="E5513" s="27"/>
      <c r="F5513" s="26"/>
      <c r="G5513" s="28"/>
      <c r="H5513" s="31"/>
    </row>
    <row r="5514" spans="2:8">
      <c r="B5514" s="27"/>
      <c r="C5514" s="27"/>
      <c r="D5514" s="27"/>
      <c r="E5514" s="27"/>
      <c r="F5514" s="26"/>
      <c r="G5514" s="28"/>
      <c r="H5514" s="31"/>
    </row>
    <row r="5515" spans="2:8">
      <c r="B5515" s="27"/>
      <c r="C5515" s="27"/>
      <c r="D5515" s="27"/>
      <c r="E5515" s="27"/>
      <c r="F5515" s="26"/>
      <c r="G5515" s="28"/>
      <c r="H5515" s="31"/>
    </row>
    <row r="5516" spans="2:8">
      <c r="B5516" s="27"/>
      <c r="C5516" s="27"/>
      <c r="D5516" s="27"/>
      <c r="E5516" s="27"/>
      <c r="F5516" s="26"/>
      <c r="G5516" s="28"/>
      <c r="H5516" s="31"/>
    </row>
    <row r="5517" spans="2:8">
      <c r="B5517" s="27"/>
      <c r="C5517" s="27"/>
      <c r="D5517" s="27"/>
      <c r="E5517" s="27"/>
      <c r="F5517" s="26"/>
      <c r="G5517" s="28"/>
      <c r="H5517" s="31"/>
    </row>
    <row r="5518" spans="2:8">
      <c r="B5518" s="27"/>
      <c r="C5518" s="27"/>
      <c r="D5518" s="27"/>
      <c r="E5518" s="27"/>
      <c r="F5518" s="26"/>
      <c r="G5518" s="28"/>
      <c r="H5518" s="31"/>
    </row>
    <row r="5519" spans="2:8">
      <c r="B5519" s="27"/>
      <c r="C5519" s="27"/>
      <c r="D5519" s="27"/>
      <c r="E5519" s="27"/>
      <c r="F5519" s="26"/>
      <c r="G5519" s="28"/>
      <c r="H5519" s="31"/>
    </row>
    <row r="5520" spans="2:8">
      <c r="B5520" s="27"/>
      <c r="C5520" s="27"/>
      <c r="D5520" s="27"/>
      <c r="E5520" s="27"/>
      <c r="F5520" s="26"/>
      <c r="G5520" s="28"/>
      <c r="H5520" s="31"/>
    </row>
    <row r="5521" spans="2:8">
      <c r="B5521" s="27"/>
      <c r="C5521" s="27"/>
      <c r="D5521" s="27"/>
      <c r="E5521" s="27"/>
      <c r="F5521" s="26"/>
      <c r="G5521" s="28"/>
      <c r="H5521" s="31"/>
    </row>
    <row r="5522" spans="2:8">
      <c r="B5522" s="27"/>
      <c r="C5522" s="27"/>
      <c r="D5522" s="27"/>
      <c r="E5522" s="27"/>
      <c r="F5522" s="26"/>
      <c r="G5522" s="28"/>
      <c r="H5522" s="31"/>
    </row>
    <row r="5523" spans="2:8">
      <c r="B5523" s="27"/>
      <c r="C5523" s="27"/>
      <c r="D5523" s="27"/>
      <c r="E5523" s="27"/>
      <c r="F5523" s="26"/>
      <c r="G5523" s="28"/>
      <c r="H5523" s="31"/>
    </row>
    <row r="5524" spans="2:8">
      <c r="B5524" s="27"/>
      <c r="C5524" s="27"/>
      <c r="D5524" s="27"/>
      <c r="E5524" s="27"/>
      <c r="F5524" s="26"/>
      <c r="G5524" s="28"/>
      <c r="H5524" s="31"/>
    </row>
    <row r="5525" spans="2:8">
      <c r="B5525" s="27"/>
      <c r="C5525" s="27"/>
      <c r="D5525" s="27"/>
      <c r="E5525" s="27"/>
      <c r="F5525" s="26"/>
      <c r="G5525" s="28"/>
      <c r="H5525" s="31"/>
    </row>
    <row r="5526" spans="2:8">
      <c r="B5526" s="27"/>
      <c r="C5526" s="27"/>
      <c r="D5526" s="27"/>
      <c r="E5526" s="27"/>
      <c r="F5526" s="26"/>
      <c r="G5526" s="28"/>
      <c r="H5526" s="31"/>
    </row>
    <row r="5527" spans="2:8">
      <c r="B5527" s="27"/>
      <c r="C5527" s="27"/>
      <c r="D5527" s="27"/>
      <c r="E5527" s="27"/>
      <c r="F5527" s="26"/>
      <c r="G5527" s="28"/>
      <c r="H5527" s="31"/>
    </row>
    <row r="5528" spans="2:8">
      <c r="B5528" s="27"/>
      <c r="C5528" s="27"/>
      <c r="D5528" s="27"/>
      <c r="E5528" s="27"/>
      <c r="F5528" s="26"/>
      <c r="G5528" s="28"/>
      <c r="H5528" s="31"/>
    </row>
    <row r="5529" spans="2:8">
      <c r="B5529" s="27"/>
      <c r="C5529" s="27"/>
      <c r="D5529" s="27"/>
      <c r="E5529" s="27"/>
      <c r="F5529" s="26"/>
      <c r="G5529" s="28"/>
      <c r="H5529" s="31"/>
    </row>
    <row r="5530" spans="2:8">
      <c r="B5530" s="27"/>
      <c r="C5530" s="27"/>
      <c r="D5530" s="27"/>
      <c r="E5530" s="27"/>
      <c r="F5530" s="26"/>
      <c r="G5530" s="28"/>
      <c r="H5530" s="31"/>
    </row>
    <row r="5531" spans="2:8">
      <c r="B5531" s="27"/>
      <c r="C5531" s="27"/>
      <c r="D5531" s="27"/>
      <c r="E5531" s="27"/>
      <c r="F5531" s="26"/>
      <c r="G5531" s="28"/>
      <c r="H5531" s="31"/>
    </row>
    <row r="5532" spans="2:8">
      <c r="B5532" s="27"/>
      <c r="C5532" s="27"/>
      <c r="D5532" s="27"/>
      <c r="E5532" s="27"/>
      <c r="F5532" s="26"/>
      <c r="G5532" s="28"/>
      <c r="H5532" s="31"/>
    </row>
    <row r="5533" spans="2:8">
      <c r="B5533" s="27"/>
      <c r="C5533" s="27"/>
      <c r="D5533" s="27"/>
      <c r="E5533" s="27"/>
      <c r="F5533" s="26"/>
      <c r="G5533" s="28"/>
      <c r="H5533" s="31"/>
    </row>
    <row r="5534" spans="2:8">
      <c r="B5534" s="27"/>
      <c r="C5534" s="27"/>
      <c r="D5534" s="27"/>
      <c r="E5534" s="27"/>
      <c r="F5534" s="26"/>
      <c r="G5534" s="28"/>
      <c r="H5534" s="31"/>
    </row>
    <row r="5535" spans="2:8">
      <c r="B5535" s="27"/>
      <c r="C5535" s="27"/>
      <c r="D5535" s="27"/>
      <c r="E5535" s="27"/>
      <c r="F5535" s="26"/>
      <c r="G5535" s="28"/>
      <c r="H5535" s="31"/>
    </row>
    <row r="5536" spans="2:8">
      <c r="B5536" s="27"/>
      <c r="C5536" s="27"/>
      <c r="D5536" s="27"/>
      <c r="E5536" s="27"/>
      <c r="F5536" s="26"/>
      <c r="G5536" s="28"/>
      <c r="H5536" s="31"/>
    </row>
    <row r="5537" spans="2:8">
      <c r="B5537" s="27"/>
      <c r="C5537" s="27"/>
      <c r="D5537" s="27"/>
      <c r="E5537" s="27"/>
      <c r="F5537" s="26"/>
      <c r="G5537" s="28"/>
      <c r="H5537" s="31"/>
    </row>
    <row r="5538" spans="2:8">
      <c r="B5538" s="27"/>
      <c r="C5538" s="27"/>
      <c r="D5538" s="27"/>
      <c r="E5538" s="27"/>
      <c r="F5538" s="26"/>
      <c r="G5538" s="28"/>
      <c r="H5538" s="31"/>
    </row>
    <row r="5539" spans="2:8">
      <c r="B5539" s="27"/>
      <c r="C5539" s="27"/>
      <c r="D5539" s="27"/>
      <c r="E5539" s="27"/>
      <c r="F5539" s="26"/>
      <c r="G5539" s="28"/>
      <c r="H5539" s="31"/>
    </row>
    <row r="5540" spans="2:8">
      <c r="B5540" s="27"/>
      <c r="C5540" s="27"/>
      <c r="D5540" s="27"/>
      <c r="E5540" s="27"/>
      <c r="F5540" s="26"/>
      <c r="G5540" s="28"/>
      <c r="H5540" s="31"/>
    </row>
    <row r="5541" spans="2:8">
      <c r="B5541" s="27"/>
      <c r="C5541" s="27"/>
      <c r="D5541" s="27"/>
      <c r="E5541" s="27"/>
      <c r="F5541" s="26"/>
      <c r="G5541" s="28"/>
      <c r="H5541" s="31"/>
    </row>
    <row r="5542" spans="2:8">
      <c r="B5542" s="27"/>
      <c r="C5542" s="27"/>
      <c r="D5542" s="27"/>
      <c r="E5542" s="27"/>
      <c r="F5542" s="26"/>
      <c r="G5542" s="28"/>
      <c r="H5542" s="31"/>
    </row>
    <row r="5543" spans="2:8">
      <c r="B5543" s="27"/>
      <c r="C5543" s="27"/>
      <c r="D5543" s="27"/>
      <c r="E5543" s="27"/>
      <c r="F5543" s="26"/>
      <c r="G5543" s="28"/>
      <c r="H5543" s="31"/>
    </row>
    <row r="5544" spans="2:8">
      <c r="B5544" s="27"/>
      <c r="C5544" s="27"/>
      <c r="D5544" s="27"/>
      <c r="E5544" s="27"/>
      <c r="F5544" s="26"/>
      <c r="G5544" s="28"/>
      <c r="H5544" s="31"/>
    </row>
    <row r="5545" spans="2:8">
      <c r="B5545" s="27"/>
      <c r="C5545" s="27"/>
      <c r="D5545" s="27"/>
      <c r="E5545" s="27"/>
      <c r="F5545" s="26"/>
      <c r="G5545" s="28"/>
      <c r="H5545" s="31"/>
    </row>
    <row r="5546" spans="2:8">
      <c r="B5546" s="27"/>
      <c r="C5546" s="27"/>
      <c r="D5546" s="27"/>
      <c r="E5546" s="27"/>
      <c r="F5546" s="26"/>
      <c r="G5546" s="28"/>
      <c r="H5546" s="31"/>
    </row>
    <row r="5547" spans="2:8">
      <c r="B5547" s="27"/>
      <c r="C5547" s="27"/>
      <c r="D5547" s="27"/>
      <c r="E5547" s="27"/>
      <c r="F5547" s="26"/>
      <c r="G5547" s="28"/>
      <c r="H5547" s="31"/>
    </row>
    <row r="5548" spans="2:8">
      <c r="B5548" s="27"/>
      <c r="C5548" s="27"/>
      <c r="D5548" s="27"/>
      <c r="E5548" s="27"/>
      <c r="F5548" s="26"/>
      <c r="G5548" s="28"/>
      <c r="H5548" s="31"/>
    </row>
    <row r="5549" spans="2:8">
      <c r="B5549" s="27"/>
      <c r="C5549" s="27"/>
      <c r="D5549" s="27"/>
      <c r="E5549" s="27"/>
      <c r="F5549" s="26"/>
      <c r="G5549" s="28"/>
      <c r="H5549" s="31"/>
    </row>
    <row r="5550" spans="2:8">
      <c r="B5550" s="27"/>
      <c r="C5550" s="27"/>
      <c r="D5550" s="27"/>
      <c r="E5550" s="27"/>
      <c r="F5550" s="26"/>
      <c r="G5550" s="28"/>
      <c r="H5550" s="31"/>
    </row>
    <row r="5551" spans="2:8">
      <c r="B5551" s="27"/>
      <c r="C5551" s="27"/>
      <c r="D5551" s="27"/>
      <c r="E5551" s="27"/>
      <c r="F5551" s="26"/>
      <c r="G5551" s="28"/>
      <c r="H5551" s="31"/>
    </row>
    <row r="5552" spans="2:8">
      <c r="B5552" s="27"/>
      <c r="C5552" s="27"/>
      <c r="D5552" s="27"/>
      <c r="E5552" s="27"/>
      <c r="F5552" s="26"/>
      <c r="G5552" s="28"/>
      <c r="H5552" s="31"/>
    </row>
    <row r="5553" spans="2:8">
      <c r="B5553" s="27"/>
      <c r="C5553" s="27"/>
      <c r="D5553" s="27"/>
      <c r="E5553" s="27"/>
      <c r="F5553" s="26"/>
      <c r="G5553" s="28"/>
      <c r="H5553" s="31"/>
    </row>
    <row r="5554" spans="2:8">
      <c r="B5554" s="27"/>
      <c r="C5554" s="27"/>
      <c r="D5554" s="27"/>
      <c r="E5554" s="27"/>
      <c r="F5554" s="26"/>
      <c r="G5554" s="28"/>
      <c r="H5554" s="31"/>
    </row>
    <row r="5555" spans="2:8">
      <c r="B5555" s="27"/>
      <c r="C5555" s="27"/>
      <c r="D5555" s="27"/>
      <c r="E5555" s="27"/>
      <c r="F5555" s="26"/>
      <c r="G5555" s="28"/>
      <c r="H5555" s="31"/>
    </row>
    <row r="5556" spans="2:8">
      <c r="B5556" s="27"/>
      <c r="C5556" s="27"/>
      <c r="D5556" s="27"/>
      <c r="E5556" s="27"/>
      <c r="F5556" s="26"/>
      <c r="G5556" s="28"/>
      <c r="H5556" s="31"/>
    </row>
    <row r="5557" spans="2:8">
      <c r="B5557" s="27"/>
      <c r="C5557" s="27"/>
      <c r="D5557" s="27"/>
      <c r="E5557" s="27"/>
      <c r="F5557" s="26"/>
      <c r="G5557" s="28"/>
      <c r="H5557" s="31"/>
    </row>
    <row r="5558" spans="2:8">
      <c r="B5558" s="27"/>
      <c r="C5558" s="27"/>
      <c r="D5558" s="27"/>
      <c r="E5558" s="27"/>
      <c r="F5558" s="26"/>
      <c r="G5558" s="28"/>
      <c r="H5558" s="31"/>
    </row>
    <row r="5559" spans="2:8">
      <c r="B5559" s="27"/>
      <c r="C5559" s="27"/>
      <c r="D5559" s="27"/>
      <c r="E5559" s="27"/>
      <c r="F5559" s="26"/>
      <c r="G5559" s="28"/>
      <c r="H5559" s="31"/>
    </row>
    <row r="5560" spans="2:8">
      <c r="B5560" s="27"/>
      <c r="C5560" s="27"/>
      <c r="D5560" s="27"/>
      <c r="E5560" s="27"/>
      <c r="F5560" s="26"/>
      <c r="G5560" s="28"/>
      <c r="H5560" s="31"/>
    </row>
    <row r="5561" spans="2:8">
      <c r="B5561" s="27"/>
      <c r="C5561" s="27"/>
      <c r="D5561" s="27"/>
      <c r="E5561" s="27"/>
      <c r="F5561" s="26"/>
      <c r="G5561" s="28"/>
      <c r="H5561" s="31"/>
    </row>
    <row r="5562" spans="2:8">
      <c r="B5562" s="27"/>
      <c r="C5562" s="27"/>
      <c r="D5562" s="27"/>
      <c r="E5562" s="27"/>
      <c r="F5562" s="26"/>
      <c r="G5562" s="28"/>
      <c r="H5562" s="31"/>
    </row>
    <row r="5563" spans="2:8">
      <c r="B5563" s="27"/>
      <c r="C5563" s="27"/>
      <c r="D5563" s="27"/>
      <c r="E5563" s="27"/>
      <c r="F5563" s="26"/>
      <c r="G5563" s="28"/>
      <c r="H5563" s="31"/>
    </row>
    <row r="5564" spans="2:8">
      <c r="B5564" s="27"/>
      <c r="C5564" s="27"/>
      <c r="D5564" s="27"/>
      <c r="E5564" s="27"/>
      <c r="F5564" s="26"/>
      <c r="G5564" s="28"/>
      <c r="H5564" s="31"/>
    </row>
    <row r="5565" spans="2:8">
      <c r="B5565" s="27"/>
      <c r="C5565" s="27"/>
      <c r="D5565" s="27"/>
      <c r="E5565" s="27"/>
      <c r="F5565" s="26"/>
      <c r="G5565" s="28"/>
      <c r="H5565" s="31"/>
    </row>
    <row r="5566" spans="2:8">
      <c r="B5566" s="27"/>
      <c r="C5566" s="27"/>
      <c r="D5566" s="27"/>
      <c r="E5566" s="27"/>
      <c r="F5566" s="26"/>
      <c r="G5566" s="28"/>
      <c r="H5566" s="31"/>
    </row>
    <row r="5567" spans="2:8">
      <c r="B5567" s="27"/>
      <c r="C5567" s="27"/>
      <c r="D5567" s="27"/>
      <c r="E5567" s="27"/>
      <c r="F5567" s="26"/>
      <c r="G5567" s="28"/>
      <c r="H5567" s="31"/>
    </row>
    <row r="5568" spans="2:8">
      <c r="B5568" s="27"/>
      <c r="C5568" s="27"/>
      <c r="D5568" s="27"/>
      <c r="E5568" s="27"/>
      <c r="F5568" s="26"/>
      <c r="G5568" s="28"/>
      <c r="H5568" s="31"/>
    </row>
    <row r="5569" spans="2:8">
      <c r="B5569" s="27"/>
      <c r="C5569" s="27"/>
      <c r="D5569" s="27"/>
      <c r="E5569" s="27"/>
      <c r="F5569" s="26"/>
      <c r="G5569" s="28"/>
      <c r="H5569" s="31"/>
    </row>
    <row r="5570" spans="2:8">
      <c r="B5570" s="27"/>
      <c r="C5570" s="27"/>
      <c r="D5570" s="27"/>
      <c r="E5570" s="27"/>
      <c r="F5570" s="26"/>
      <c r="G5570" s="28"/>
      <c r="H5570" s="31"/>
    </row>
    <row r="5571" spans="2:8">
      <c r="B5571" s="27"/>
      <c r="C5571" s="27"/>
      <c r="D5571" s="27"/>
      <c r="E5571" s="27"/>
      <c r="F5571" s="26"/>
      <c r="G5571" s="28"/>
      <c r="H5571" s="31"/>
    </row>
    <row r="5572" spans="2:8">
      <c r="B5572" s="27"/>
      <c r="C5572" s="27"/>
      <c r="D5572" s="27"/>
      <c r="E5572" s="27"/>
      <c r="F5572" s="26"/>
      <c r="G5572" s="28"/>
      <c r="H5572" s="31"/>
    </row>
    <row r="5573" spans="2:8">
      <c r="B5573" s="27"/>
      <c r="C5573" s="27"/>
      <c r="D5573" s="27"/>
      <c r="E5573" s="27"/>
      <c r="F5573" s="26"/>
      <c r="G5573" s="28"/>
      <c r="H5573" s="31"/>
    </row>
    <row r="5574" spans="2:8">
      <c r="B5574" s="27"/>
      <c r="C5574" s="27"/>
      <c r="D5574" s="27"/>
      <c r="E5574" s="27"/>
      <c r="F5574" s="26"/>
      <c r="G5574" s="28"/>
      <c r="H5574" s="31"/>
    </row>
    <row r="5575" spans="2:8">
      <c r="B5575" s="27"/>
      <c r="C5575" s="27"/>
      <c r="D5575" s="27"/>
      <c r="E5575" s="27"/>
      <c r="F5575" s="26"/>
      <c r="G5575" s="28"/>
      <c r="H5575" s="31"/>
    </row>
    <row r="5576" spans="2:8">
      <c r="B5576" s="27"/>
      <c r="C5576" s="27"/>
      <c r="D5576" s="27"/>
      <c r="E5576" s="27"/>
      <c r="F5576" s="26"/>
      <c r="G5576" s="28"/>
      <c r="H5576" s="31"/>
    </row>
    <row r="5577" spans="2:8">
      <c r="B5577" s="27"/>
      <c r="C5577" s="27"/>
      <c r="D5577" s="27"/>
      <c r="E5577" s="27"/>
      <c r="F5577" s="26"/>
      <c r="G5577" s="28"/>
      <c r="H5577" s="31"/>
    </row>
    <row r="5578" spans="2:8">
      <c r="B5578" s="27"/>
      <c r="C5578" s="27"/>
      <c r="D5578" s="27"/>
      <c r="E5578" s="27"/>
      <c r="F5578" s="26"/>
      <c r="G5578" s="28"/>
      <c r="H5578" s="31"/>
    </row>
    <row r="5579" spans="2:8">
      <c r="B5579" s="27"/>
      <c r="C5579" s="27"/>
      <c r="D5579" s="27"/>
      <c r="E5579" s="27"/>
      <c r="F5579" s="26"/>
      <c r="G5579" s="28"/>
      <c r="H5579" s="31"/>
    </row>
    <row r="5580" spans="2:8">
      <c r="B5580" s="27"/>
      <c r="C5580" s="27"/>
      <c r="D5580" s="27"/>
      <c r="E5580" s="27"/>
      <c r="F5580" s="26"/>
      <c r="G5580" s="28"/>
      <c r="H5580" s="31"/>
    </row>
    <row r="5581" spans="2:8">
      <c r="B5581" s="27"/>
      <c r="C5581" s="27"/>
      <c r="D5581" s="27"/>
      <c r="E5581" s="27"/>
      <c r="F5581" s="26"/>
      <c r="G5581" s="28"/>
      <c r="H5581" s="31"/>
    </row>
    <row r="5582" spans="2:8">
      <c r="B5582" s="27"/>
      <c r="C5582" s="27"/>
      <c r="D5582" s="27"/>
      <c r="E5582" s="27"/>
      <c r="F5582" s="26"/>
      <c r="G5582" s="28"/>
      <c r="H5582" s="31"/>
    </row>
    <row r="5583" spans="2:8">
      <c r="B5583" s="27"/>
      <c r="C5583" s="27"/>
      <c r="D5583" s="27"/>
      <c r="E5583" s="27"/>
      <c r="F5583" s="26"/>
      <c r="G5583" s="28"/>
      <c r="H5583" s="31"/>
    </row>
    <row r="5584" spans="2:8">
      <c r="B5584" s="27"/>
      <c r="C5584" s="27"/>
      <c r="D5584" s="27"/>
      <c r="E5584" s="27"/>
      <c r="F5584" s="26"/>
      <c r="G5584" s="28"/>
      <c r="H5584" s="31"/>
    </row>
    <row r="5585" spans="2:8">
      <c r="B5585" s="27"/>
      <c r="C5585" s="27"/>
      <c r="D5585" s="27"/>
      <c r="E5585" s="27"/>
      <c r="F5585" s="26"/>
      <c r="G5585" s="28"/>
      <c r="H5585" s="31"/>
    </row>
    <row r="5586" spans="2:8">
      <c r="B5586" s="27"/>
      <c r="C5586" s="27"/>
      <c r="D5586" s="27"/>
      <c r="E5586" s="27"/>
      <c r="F5586" s="26"/>
      <c r="G5586" s="28"/>
      <c r="H5586" s="31"/>
    </row>
    <row r="5587" spans="2:8">
      <c r="B5587" s="27"/>
      <c r="C5587" s="27"/>
      <c r="D5587" s="27"/>
      <c r="E5587" s="27"/>
      <c r="F5587" s="26"/>
      <c r="G5587" s="28"/>
      <c r="H5587" s="31"/>
    </row>
    <row r="5588" spans="2:8">
      <c r="B5588" s="27"/>
      <c r="C5588" s="27"/>
      <c r="D5588" s="27"/>
      <c r="E5588" s="27"/>
      <c r="F5588" s="26"/>
      <c r="G5588" s="28"/>
      <c r="H5588" s="31"/>
    </row>
    <row r="5589" spans="2:8">
      <c r="B5589" s="27"/>
      <c r="C5589" s="27"/>
      <c r="D5589" s="27"/>
      <c r="E5589" s="27"/>
      <c r="F5589" s="26"/>
      <c r="G5589" s="28"/>
      <c r="H5589" s="31"/>
    </row>
    <row r="5590" spans="2:8">
      <c r="B5590" s="27"/>
      <c r="C5590" s="27"/>
      <c r="D5590" s="27"/>
      <c r="E5590" s="27"/>
      <c r="F5590" s="26"/>
      <c r="G5590" s="28"/>
      <c r="H5590" s="31"/>
    </row>
    <row r="5591" spans="2:8">
      <c r="B5591" s="27"/>
      <c r="C5591" s="27"/>
      <c r="D5591" s="27"/>
      <c r="E5591" s="27"/>
      <c r="F5591" s="26"/>
      <c r="G5591" s="28"/>
      <c r="H5591" s="31"/>
    </row>
    <row r="5592" spans="2:8">
      <c r="B5592" s="27"/>
      <c r="C5592" s="27"/>
      <c r="D5592" s="27"/>
      <c r="E5592" s="27"/>
      <c r="F5592" s="26"/>
      <c r="G5592" s="28"/>
      <c r="H5592" s="31"/>
    </row>
    <row r="5593" spans="2:8">
      <c r="B5593" s="27"/>
      <c r="C5593" s="27"/>
      <c r="D5593" s="27"/>
      <c r="E5593" s="27"/>
      <c r="F5593" s="26"/>
      <c r="G5593" s="28"/>
      <c r="H5593" s="31"/>
    </row>
    <row r="5594" spans="2:8">
      <c r="B5594" s="27"/>
      <c r="C5594" s="27"/>
      <c r="D5594" s="27"/>
      <c r="E5594" s="27"/>
      <c r="F5594" s="26"/>
      <c r="G5594" s="28"/>
      <c r="H5594" s="31"/>
    </row>
    <row r="5595" spans="2:8">
      <c r="B5595" s="27"/>
      <c r="C5595" s="27"/>
      <c r="D5595" s="27"/>
      <c r="E5595" s="27"/>
      <c r="F5595" s="26"/>
      <c r="G5595" s="28"/>
      <c r="H5595" s="31"/>
    </row>
    <row r="5596" spans="2:8">
      <c r="B5596" s="27"/>
      <c r="C5596" s="27"/>
      <c r="D5596" s="27"/>
      <c r="E5596" s="27"/>
      <c r="F5596" s="26"/>
      <c r="G5596" s="28"/>
      <c r="H5596" s="31"/>
    </row>
    <row r="5597" spans="2:8">
      <c r="B5597" s="27"/>
      <c r="C5597" s="27"/>
      <c r="D5597" s="27"/>
      <c r="E5597" s="27"/>
      <c r="F5597" s="26"/>
      <c r="G5597" s="28"/>
      <c r="H5597" s="31"/>
    </row>
    <row r="5598" spans="2:8">
      <c r="B5598" s="27"/>
      <c r="C5598" s="27"/>
      <c r="D5598" s="27"/>
      <c r="E5598" s="27"/>
      <c r="F5598" s="26"/>
      <c r="G5598" s="28"/>
      <c r="H5598" s="31"/>
    </row>
    <row r="5599" spans="2:8">
      <c r="B5599" s="27"/>
      <c r="C5599" s="27"/>
      <c r="D5599" s="27"/>
      <c r="E5599" s="27"/>
      <c r="F5599" s="26"/>
      <c r="G5599" s="28"/>
      <c r="H5599" s="31"/>
    </row>
    <row r="5600" spans="2:8">
      <c r="B5600" s="27"/>
      <c r="C5600" s="27"/>
      <c r="D5600" s="27"/>
      <c r="E5600" s="27"/>
      <c r="F5600" s="26"/>
      <c r="G5600" s="28"/>
      <c r="H5600" s="31"/>
    </row>
    <row r="5601" spans="2:8">
      <c r="B5601" s="27"/>
      <c r="C5601" s="27"/>
      <c r="D5601" s="27"/>
      <c r="E5601" s="27"/>
      <c r="F5601" s="26"/>
      <c r="G5601" s="28"/>
      <c r="H5601" s="31"/>
    </row>
    <row r="5602" spans="2:8">
      <c r="B5602" s="27"/>
      <c r="C5602" s="27"/>
      <c r="D5602" s="27"/>
      <c r="E5602" s="27"/>
      <c r="F5602" s="26"/>
      <c r="G5602" s="28"/>
      <c r="H5602" s="31"/>
    </row>
    <row r="5603" spans="2:8">
      <c r="B5603" s="27"/>
      <c r="C5603" s="27"/>
      <c r="D5603" s="27"/>
      <c r="E5603" s="27"/>
      <c r="F5603" s="26"/>
      <c r="G5603" s="28"/>
      <c r="H5603" s="31"/>
    </row>
    <row r="5604" spans="2:8">
      <c r="B5604" s="27"/>
      <c r="C5604" s="27"/>
      <c r="D5604" s="27"/>
      <c r="E5604" s="27"/>
      <c r="F5604" s="26"/>
      <c r="G5604" s="28"/>
      <c r="H5604" s="31"/>
    </row>
    <row r="5605" spans="2:8">
      <c r="B5605" s="27"/>
      <c r="C5605" s="27"/>
      <c r="D5605" s="27"/>
      <c r="E5605" s="27"/>
      <c r="F5605" s="26"/>
      <c r="G5605" s="28"/>
      <c r="H5605" s="31"/>
    </row>
    <row r="5606" spans="2:8">
      <c r="B5606" s="27"/>
      <c r="C5606" s="27"/>
      <c r="D5606" s="27"/>
      <c r="E5606" s="27"/>
      <c r="F5606" s="26"/>
      <c r="G5606" s="28"/>
      <c r="H5606" s="31"/>
    </row>
    <row r="5607" spans="2:8">
      <c r="B5607" s="27"/>
      <c r="C5607" s="27"/>
      <c r="D5607" s="27"/>
      <c r="E5607" s="27"/>
      <c r="F5607" s="26"/>
      <c r="G5607" s="28"/>
      <c r="H5607" s="31"/>
    </row>
    <row r="5608" spans="2:8">
      <c r="B5608" s="27"/>
      <c r="C5608" s="27"/>
      <c r="D5608" s="27"/>
      <c r="E5608" s="27"/>
      <c r="F5608" s="26"/>
      <c r="G5608" s="28"/>
      <c r="H5608" s="31"/>
    </row>
    <row r="5609" spans="2:8">
      <c r="B5609" s="27"/>
      <c r="C5609" s="27"/>
      <c r="D5609" s="27"/>
      <c r="E5609" s="27"/>
      <c r="F5609" s="26"/>
      <c r="G5609" s="28"/>
      <c r="H5609" s="31"/>
    </row>
    <row r="5610" spans="2:8">
      <c r="B5610" s="27"/>
      <c r="C5610" s="27"/>
      <c r="D5610" s="27"/>
      <c r="E5610" s="27"/>
      <c r="F5610" s="26"/>
      <c r="G5610" s="28"/>
      <c r="H5610" s="31"/>
    </row>
    <row r="5611" spans="2:8">
      <c r="B5611" s="27"/>
      <c r="C5611" s="27"/>
      <c r="D5611" s="27"/>
      <c r="E5611" s="27"/>
      <c r="F5611" s="26"/>
      <c r="G5611" s="28"/>
      <c r="H5611" s="31"/>
    </row>
    <row r="5612" spans="2:8">
      <c r="B5612" s="27"/>
      <c r="C5612" s="27"/>
      <c r="D5612" s="27"/>
      <c r="E5612" s="27"/>
      <c r="F5612" s="26"/>
      <c r="G5612" s="28"/>
      <c r="H5612" s="31"/>
    </row>
    <row r="5613" spans="2:8">
      <c r="B5613" s="27"/>
      <c r="C5613" s="27"/>
      <c r="D5613" s="27"/>
      <c r="E5613" s="27"/>
      <c r="F5613" s="26"/>
      <c r="G5613" s="28"/>
      <c r="H5613" s="31"/>
    </row>
    <row r="5614" spans="2:8">
      <c r="B5614" s="27"/>
      <c r="C5614" s="27"/>
      <c r="D5614" s="27"/>
      <c r="E5614" s="27"/>
      <c r="F5614" s="26"/>
      <c r="G5614" s="28"/>
      <c r="H5614" s="31"/>
    </row>
    <row r="5615" spans="2:8">
      <c r="B5615" s="27"/>
      <c r="C5615" s="27"/>
      <c r="D5615" s="27"/>
      <c r="E5615" s="27"/>
      <c r="F5615" s="26"/>
      <c r="G5615" s="28"/>
      <c r="H5615" s="31"/>
    </row>
    <row r="5616" spans="2:8">
      <c r="B5616" s="27"/>
      <c r="C5616" s="27"/>
      <c r="D5616" s="27"/>
      <c r="E5616" s="27"/>
      <c r="F5616" s="26"/>
      <c r="G5616" s="28"/>
      <c r="H5616" s="31"/>
    </row>
    <row r="5617" spans="2:8">
      <c r="B5617" s="27"/>
      <c r="C5617" s="27"/>
      <c r="D5617" s="27"/>
      <c r="E5617" s="27"/>
      <c r="F5617" s="26"/>
      <c r="G5617" s="28"/>
      <c r="H5617" s="31"/>
    </row>
    <row r="5618" spans="2:8">
      <c r="B5618" s="27"/>
      <c r="C5618" s="27"/>
      <c r="D5618" s="27"/>
      <c r="E5618" s="27"/>
      <c r="F5618" s="26"/>
      <c r="G5618" s="28"/>
      <c r="H5618" s="31"/>
    </row>
    <row r="5619" spans="2:8">
      <c r="B5619" s="27"/>
      <c r="C5619" s="27"/>
      <c r="D5619" s="27"/>
      <c r="E5619" s="27"/>
      <c r="F5619" s="26"/>
      <c r="G5619" s="28"/>
      <c r="H5619" s="31"/>
    </row>
    <row r="5620" spans="2:8">
      <c r="B5620" s="27"/>
      <c r="C5620" s="27"/>
      <c r="D5620" s="27"/>
      <c r="E5620" s="27"/>
      <c r="F5620" s="26"/>
      <c r="G5620" s="28"/>
      <c r="H5620" s="31"/>
    </row>
    <row r="5621" spans="2:8">
      <c r="B5621" s="27"/>
      <c r="C5621" s="27"/>
      <c r="D5621" s="27"/>
      <c r="E5621" s="27"/>
      <c r="F5621" s="26"/>
      <c r="G5621" s="28"/>
      <c r="H5621" s="31"/>
    </row>
    <row r="5622" spans="2:8">
      <c r="B5622" s="27"/>
      <c r="C5622" s="27"/>
      <c r="D5622" s="27"/>
      <c r="E5622" s="27"/>
      <c r="F5622" s="26"/>
      <c r="G5622" s="28"/>
      <c r="H5622" s="31"/>
    </row>
    <row r="5623" spans="2:8">
      <c r="B5623" s="27"/>
      <c r="C5623" s="27"/>
      <c r="D5623" s="27"/>
      <c r="E5623" s="27"/>
      <c r="F5623" s="26"/>
      <c r="G5623" s="28"/>
      <c r="H5623" s="31"/>
    </row>
    <row r="5624" spans="2:8">
      <c r="B5624" s="27"/>
      <c r="C5624" s="27"/>
      <c r="D5624" s="27"/>
      <c r="E5624" s="27"/>
      <c r="F5624" s="26"/>
      <c r="G5624" s="28"/>
      <c r="H5624" s="31"/>
    </row>
    <row r="5625" spans="2:8">
      <c r="B5625" s="27"/>
      <c r="C5625" s="27"/>
      <c r="D5625" s="27"/>
      <c r="E5625" s="27"/>
      <c r="F5625" s="26"/>
      <c r="G5625" s="28"/>
      <c r="H5625" s="31"/>
    </row>
    <row r="5626" spans="2:8">
      <c r="B5626" s="27"/>
      <c r="C5626" s="27"/>
      <c r="D5626" s="27"/>
      <c r="E5626" s="27"/>
      <c r="F5626" s="26"/>
      <c r="G5626" s="28"/>
      <c r="H5626" s="31"/>
    </row>
    <row r="5627" spans="2:8">
      <c r="B5627" s="27"/>
      <c r="C5627" s="27"/>
      <c r="D5627" s="27"/>
      <c r="E5627" s="27"/>
      <c r="F5627" s="26"/>
      <c r="G5627" s="28"/>
      <c r="H5627" s="31"/>
    </row>
    <row r="5628" spans="2:8">
      <c r="B5628" s="27"/>
      <c r="C5628" s="27"/>
      <c r="D5628" s="27"/>
      <c r="E5628" s="27"/>
      <c r="F5628" s="26"/>
      <c r="G5628" s="28"/>
      <c r="H5628" s="31"/>
    </row>
    <row r="5629" spans="2:8">
      <c r="B5629" s="27"/>
      <c r="C5629" s="27"/>
      <c r="D5629" s="27"/>
      <c r="E5629" s="27"/>
      <c r="F5629" s="26"/>
      <c r="G5629" s="28"/>
      <c r="H5629" s="31"/>
    </row>
    <row r="5630" spans="2:8">
      <c r="B5630" s="27"/>
      <c r="C5630" s="27"/>
      <c r="D5630" s="27"/>
      <c r="E5630" s="27"/>
      <c r="F5630" s="26"/>
      <c r="G5630" s="28"/>
      <c r="H5630" s="31"/>
    </row>
    <row r="5631" spans="2:8">
      <c r="B5631" s="27"/>
      <c r="C5631" s="27"/>
      <c r="D5631" s="27"/>
      <c r="E5631" s="27"/>
      <c r="F5631" s="26"/>
      <c r="G5631" s="28"/>
      <c r="H5631" s="31"/>
    </row>
    <row r="5632" spans="2:8">
      <c r="B5632" s="27"/>
      <c r="C5632" s="27"/>
      <c r="D5632" s="27"/>
      <c r="E5632" s="27"/>
      <c r="F5632" s="26"/>
      <c r="G5632" s="28"/>
      <c r="H5632" s="31"/>
    </row>
    <row r="5633" spans="2:8">
      <c r="B5633" s="27"/>
      <c r="C5633" s="27"/>
      <c r="D5633" s="27"/>
      <c r="E5633" s="27"/>
      <c r="F5633" s="26"/>
      <c r="G5633" s="28"/>
      <c r="H5633" s="31"/>
    </row>
    <row r="5634" spans="2:8">
      <c r="B5634" s="27"/>
      <c r="C5634" s="27"/>
      <c r="D5634" s="27"/>
      <c r="E5634" s="27"/>
      <c r="F5634" s="26"/>
      <c r="G5634" s="28"/>
      <c r="H5634" s="31"/>
    </row>
    <row r="5635" spans="2:8">
      <c r="B5635" s="27"/>
      <c r="C5635" s="27"/>
      <c r="D5635" s="27"/>
      <c r="E5635" s="27"/>
      <c r="F5635" s="26"/>
      <c r="G5635" s="28"/>
      <c r="H5635" s="31"/>
    </row>
    <row r="5636" spans="2:8">
      <c r="B5636" s="27"/>
      <c r="C5636" s="27"/>
      <c r="D5636" s="27"/>
      <c r="E5636" s="27"/>
      <c r="F5636" s="26"/>
      <c r="G5636" s="28"/>
      <c r="H5636" s="31"/>
    </row>
    <row r="5637" spans="2:8">
      <c r="B5637" s="27"/>
      <c r="C5637" s="27"/>
      <c r="D5637" s="27"/>
      <c r="E5637" s="27"/>
      <c r="F5637" s="26"/>
      <c r="G5637" s="28"/>
      <c r="H5637" s="31"/>
    </row>
    <row r="5638" spans="2:8">
      <c r="B5638" s="27"/>
      <c r="C5638" s="27"/>
      <c r="D5638" s="27"/>
      <c r="E5638" s="27"/>
      <c r="F5638" s="26"/>
      <c r="G5638" s="28"/>
      <c r="H5638" s="31"/>
    </row>
    <row r="5639" spans="2:8">
      <c r="B5639" s="27"/>
      <c r="C5639" s="27"/>
      <c r="D5639" s="27"/>
      <c r="E5639" s="27"/>
      <c r="F5639" s="26"/>
      <c r="G5639" s="28"/>
      <c r="H5639" s="31"/>
    </row>
    <row r="5640" spans="2:8">
      <c r="B5640" s="27"/>
      <c r="C5640" s="27"/>
      <c r="D5640" s="27"/>
      <c r="E5640" s="27"/>
      <c r="F5640" s="26"/>
      <c r="G5640" s="28"/>
      <c r="H5640" s="31"/>
    </row>
    <row r="5641" spans="2:8">
      <c r="B5641" s="27"/>
      <c r="C5641" s="27"/>
      <c r="D5641" s="27"/>
      <c r="E5641" s="27"/>
      <c r="F5641" s="26"/>
      <c r="G5641" s="28"/>
      <c r="H5641" s="31"/>
    </row>
    <row r="5642" spans="2:8">
      <c r="B5642" s="27"/>
      <c r="C5642" s="27"/>
      <c r="D5642" s="27"/>
      <c r="E5642" s="27"/>
      <c r="F5642" s="26"/>
      <c r="G5642" s="28"/>
      <c r="H5642" s="31"/>
    </row>
    <row r="5643" spans="2:8">
      <c r="B5643" s="27"/>
      <c r="C5643" s="27"/>
      <c r="D5643" s="27"/>
      <c r="E5643" s="27"/>
      <c r="F5643" s="26"/>
      <c r="G5643" s="28"/>
      <c r="H5643" s="31"/>
    </row>
    <row r="5644" spans="2:8">
      <c r="B5644" s="27"/>
      <c r="C5644" s="27"/>
      <c r="D5644" s="27"/>
      <c r="E5644" s="27"/>
      <c r="F5644" s="26"/>
      <c r="G5644" s="28"/>
      <c r="H5644" s="31"/>
    </row>
    <row r="5645" spans="2:8">
      <c r="B5645" s="27"/>
      <c r="C5645" s="27"/>
      <c r="D5645" s="27"/>
      <c r="E5645" s="27"/>
      <c r="F5645" s="26"/>
      <c r="G5645" s="28"/>
      <c r="H5645" s="31"/>
    </row>
    <row r="5646" spans="2:8">
      <c r="B5646" s="27"/>
      <c r="C5646" s="27"/>
      <c r="D5646" s="27"/>
      <c r="E5646" s="27"/>
      <c r="F5646" s="26"/>
      <c r="G5646" s="28"/>
      <c r="H5646" s="31"/>
    </row>
    <row r="5647" spans="2:8">
      <c r="B5647" s="27"/>
      <c r="C5647" s="27"/>
      <c r="D5647" s="27"/>
      <c r="E5647" s="27"/>
      <c r="F5647" s="26"/>
      <c r="G5647" s="28"/>
      <c r="H5647" s="31"/>
    </row>
    <row r="5648" spans="2:8">
      <c r="B5648" s="27"/>
      <c r="C5648" s="27"/>
      <c r="D5648" s="27"/>
      <c r="E5648" s="27"/>
      <c r="F5648" s="26"/>
      <c r="G5648" s="28"/>
      <c r="H5648" s="31"/>
    </row>
    <row r="5649" spans="2:8">
      <c r="B5649" s="27"/>
      <c r="C5649" s="27"/>
      <c r="D5649" s="27"/>
      <c r="E5649" s="27"/>
      <c r="F5649" s="26"/>
      <c r="G5649" s="28"/>
      <c r="H5649" s="31"/>
    </row>
    <row r="5650" spans="2:8">
      <c r="B5650" s="27"/>
      <c r="C5650" s="27"/>
      <c r="D5650" s="27"/>
      <c r="E5650" s="27"/>
      <c r="F5650" s="26"/>
      <c r="G5650" s="28"/>
      <c r="H5650" s="31"/>
    </row>
    <row r="5651" spans="2:8">
      <c r="B5651" s="27"/>
      <c r="C5651" s="27"/>
      <c r="D5651" s="27"/>
      <c r="E5651" s="27"/>
      <c r="F5651" s="26"/>
      <c r="G5651" s="28"/>
      <c r="H5651" s="31"/>
    </row>
    <row r="5652" spans="2:8">
      <c r="B5652" s="27"/>
      <c r="C5652" s="27"/>
      <c r="D5652" s="27"/>
      <c r="E5652" s="27"/>
      <c r="F5652" s="26"/>
      <c r="G5652" s="28"/>
      <c r="H5652" s="31"/>
    </row>
    <row r="5653" spans="2:8">
      <c r="B5653" s="27"/>
      <c r="C5653" s="27"/>
      <c r="D5653" s="27"/>
      <c r="E5653" s="27"/>
      <c r="F5653" s="26"/>
      <c r="G5653" s="28"/>
      <c r="H5653" s="31"/>
    </row>
    <row r="5654" spans="2:8">
      <c r="B5654" s="27"/>
      <c r="C5654" s="27"/>
      <c r="D5654" s="27"/>
      <c r="E5654" s="27"/>
      <c r="F5654" s="26"/>
      <c r="G5654" s="28"/>
      <c r="H5654" s="31"/>
    </row>
    <row r="5655" spans="2:8">
      <c r="B5655" s="27"/>
      <c r="C5655" s="27"/>
      <c r="D5655" s="27"/>
      <c r="E5655" s="27"/>
      <c r="F5655" s="26"/>
      <c r="G5655" s="28"/>
      <c r="H5655" s="31"/>
    </row>
    <row r="5656" spans="2:8">
      <c r="B5656" s="27"/>
      <c r="C5656" s="27"/>
      <c r="D5656" s="27"/>
      <c r="E5656" s="27"/>
      <c r="F5656" s="26"/>
      <c r="G5656" s="28"/>
      <c r="H5656" s="31"/>
    </row>
    <row r="5657" spans="2:8">
      <c r="B5657" s="27"/>
      <c r="C5657" s="27"/>
      <c r="D5657" s="27"/>
      <c r="E5657" s="27"/>
      <c r="F5657" s="26"/>
      <c r="G5657" s="28"/>
      <c r="H5657" s="31"/>
    </row>
    <row r="5658" spans="2:8">
      <c r="B5658" s="27"/>
      <c r="C5658" s="27"/>
      <c r="D5658" s="27"/>
      <c r="E5658" s="27"/>
      <c r="F5658" s="26"/>
      <c r="G5658" s="28"/>
      <c r="H5658" s="31"/>
    </row>
    <row r="5659" spans="2:8">
      <c r="B5659" s="27"/>
      <c r="C5659" s="27"/>
      <c r="D5659" s="27"/>
      <c r="E5659" s="27"/>
      <c r="F5659" s="26"/>
      <c r="G5659" s="28"/>
      <c r="H5659" s="31"/>
    </row>
    <row r="5660" spans="2:8">
      <c r="B5660" s="27"/>
      <c r="C5660" s="27"/>
      <c r="D5660" s="27"/>
      <c r="E5660" s="27"/>
      <c r="F5660" s="26"/>
      <c r="G5660" s="28"/>
      <c r="H5660" s="31"/>
    </row>
    <row r="5661" spans="2:8">
      <c r="B5661" s="27"/>
      <c r="C5661" s="27"/>
      <c r="D5661" s="27"/>
      <c r="E5661" s="27"/>
      <c r="F5661" s="26"/>
      <c r="G5661" s="28"/>
      <c r="H5661" s="31"/>
    </row>
    <row r="5662" spans="2:8">
      <c r="B5662" s="27"/>
      <c r="C5662" s="27"/>
      <c r="D5662" s="27"/>
      <c r="E5662" s="27"/>
      <c r="F5662" s="26"/>
      <c r="G5662" s="28"/>
      <c r="H5662" s="31"/>
    </row>
    <row r="5663" spans="2:8">
      <c r="B5663" s="27"/>
      <c r="C5663" s="27"/>
      <c r="D5663" s="27"/>
      <c r="E5663" s="27"/>
      <c r="F5663" s="26"/>
      <c r="G5663" s="28"/>
      <c r="H5663" s="31"/>
    </row>
    <row r="5664" spans="2:8">
      <c r="B5664" s="27"/>
      <c r="C5664" s="27"/>
      <c r="D5664" s="27"/>
      <c r="E5664" s="27"/>
      <c r="F5664" s="26"/>
      <c r="G5664" s="28"/>
      <c r="H5664" s="31"/>
    </row>
    <row r="5665" spans="2:8">
      <c r="B5665" s="27"/>
      <c r="C5665" s="27"/>
      <c r="D5665" s="27"/>
      <c r="E5665" s="27"/>
      <c r="F5665" s="26"/>
      <c r="G5665" s="28"/>
      <c r="H5665" s="31"/>
    </row>
    <row r="5666" spans="2:8">
      <c r="B5666" s="27"/>
      <c r="C5666" s="27"/>
      <c r="D5666" s="27"/>
      <c r="E5666" s="27"/>
      <c r="F5666" s="26"/>
      <c r="G5666" s="28"/>
      <c r="H5666" s="31"/>
    </row>
    <row r="5667" spans="2:8">
      <c r="B5667" s="27"/>
      <c r="C5667" s="27"/>
      <c r="D5667" s="27"/>
      <c r="E5667" s="27"/>
      <c r="F5667" s="26"/>
      <c r="G5667" s="28"/>
      <c r="H5667" s="31"/>
    </row>
    <row r="5668" spans="2:8">
      <c r="B5668" s="27"/>
      <c r="C5668" s="27"/>
      <c r="D5668" s="27"/>
      <c r="E5668" s="27"/>
      <c r="F5668" s="26"/>
      <c r="G5668" s="28"/>
      <c r="H5668" s="31"/>
    </row>
    <row r="5669" spans="2:8">
      <c r="B5669" s="27"/>
      <c r="C5669" s="27"/>
      <c r="D5669" s="27"/>
      <c r="E5669" s="27"/>
      <c r="F5669" s="26"/>
      <c r="G5669" s="28"/>
      <c r="H5669" s="31"/>
    </row>
    <row r="5670" spans="2:8">
      <c r="B5670" s="27"/>
      <c r="C5670" s="27"/>
      <c r="D5670" s="27"/>
      <c r="E5670" s="27"/>
      <c r="F5670" s="26"/>
      <c r="G5670" s="28"/>
      <c r="H5670" s="31"/>
    </row>
    <row r="5671" spans="2:8">
      <c r="B5671" s="27"/>
      <c r="C5671" s="27"/>
      <c r="D5671" s="27"/>
      <c r="E5671" s="27"/>
      <c r="F5671" s="26"/>
      <c r="G5671" s="28"/>
      <c r="H5671" s="31"/>
    </row>
    <row r="5672" spans="2:8">
      <c r="B5672" s="27"/>
      <c r="C5672" s="27"/>
      <c r="D5672" s="27"/>
      <c r="E5672" s="27"/>
      <c r="F5672" s="26"/>
      <c r="G5672" s="28"/>
      <c r="H5672" s="31"/>
    </row>
    <row r="5673" spans="2:8">
      <c r="B5673" s="27"/>
      <c r="C5673" s="27"/>
      <c r="D5673" s="27"/>
      <c r="E5673" s="27"/>
      <c r="F5673" s="26"/>
      <c r="G5673" s="28"/>
      <c r="H5673" s="31"/>
    </row>
    <row r="5674" spans="2:8">
      <c r="B5674" s="27"/>
      <c r="C5674" s="27"/>
      <c r="D5674" s="27"/>
      <c r="E5674" s="27"/>
      <c r="F5674" s="26"/>
      <c r="G5674" s="28"/>
      <c r="H5674" s="31"/>
    </row>
    <row r="5675" spans="2:8">
      <c r="B5675" s="27"/>
      <c r="C5675" s="27"/>
      <c r="D5675" s="27"/>
      <c r="E5675" s="27"/>
      <c r="F5675" s="26"/>
      <c r="G5675" s="28"/>
      <c r="H5675" s="31"/>
    </row>
    <row r="5676" spans="2:8">
      <c r="B5676" s="27"/>
      <c r="C5676" s="27"/>
      <c r="D5676" s="27"/>
      <c r="E5676" s="27"/>
      <c r="F5676" s="26"/>
      <c r="G5676" s="28"/>
      <c r="H5676" s="31"/>
    </row>
    <row r="5677" spans="2:8">
      <c r="B5677" s="27"/>
      <c r="C5677" s="27"/>
      <c r="D5677" s="27"/>
      <c r="E5677" s="27"/>
      <c r="F5677" s="26"/>
      <c r="G5677" s="28"/>
      <c r="H5677" s="31"/>
    </row>
    <row r="5678" spans="2:8">
      <c r="B5678" s="27"/>
      <c r="C5678" s="27"/>
      <c r="D5678" s="27"/>
      <c r="E5678" s="27"/>
      <c r="F5678" s="26"/>
      <c r="G5678" s="28"/>
      <c r="H5678" s="31"/>
    </row>
    <row r="5679" spans="2:8">
      <c r="B5679" s="27"/>
      <c r="C5679" s="27"/>
      <c r="D5679" s="27"/>
      <c r="E5679" s="27"/>
      <c r="F5679" s="26"/>
      <c r="G5679" s="28"/>
      <c r="H5679" s="31"/>
    </row>
    <row r="5680" spans="2:8">
      <c r="B5680" s="27"/>
      <c r="C5680" s="27"/>
      <c r="D5680" s="27"/>
      <c r="E5680" s="27"/>
      <c r="F5680" s="26"/>
      <c r="G5680" s="28"/>
      <c r="H5680" s="31"/>
    </row>
    <row r="5681" spans="2:8">
      <c r="B5681" s="27"/>
      <c r="C5681" s="27"/>
      <c r="D5681" s="27"/>
      <c r="E5681" s="27"/>
      <c r="F5681" s="26"/>
      <c r="G5681" s="28"/>
      <c r="H5681" s="31"/>
    </row>
    <row r="5682" spans="2:8">
      <c r="B5682" s="27"/>
      <c r="C5682" s="27"/>
      <c r="D5682" s="27"/>
      <c r="E5682" s="27"/>
      <c r="F5682" s="26"/>
      <c r="G5682" s="28"/>
      <c r="H5682" s="31"/>
    </row>
    <row r="5683" spans="2:8">
      <c r="B5683" s="27"/>
      <c r="C5683" s="27"/>
      <c r="D5683" s="27"/>
      <c r="E5683" s="27"/>
      <c r="F5683" s="26"/>
      <c r="G5683" s="28"/>
      <c r="H5683" s="31"/>
    </row>
    <row r="5684" spans="2:8">
      <c r="B5684" s="27"/>
      <c r="C5684" s="27"/>
      <c r="D5684" s="27"/>
      <c r="E5684" s="27"/>
      <c r="F5684" s="26"/>
      <c r="G5684" s="28"/>
      <c r="H5684" s="31"/>
    </row>
    <row r="5685" spans="2:8">
      <c r="B5685" s="27"/>
      <c r="C5685" s="27"/>
      <c r="D5685" s="27"/>
      <c r="E5685" s="27"/>
      <c r="F5685" s="26"/>
      <c r="G5685" s="28"/>
      <c r="H5685" s="31"/>
    </row>
    <row r="5686" spans="2:8">
      <c r="B5686" s="27"/>
      <c r="C5686" s="27"/>
      <c r="D5686" s="27"/>
      <c r="E5686" s="27"/>
      <c r="F5686" s="26"/>
      <c r="G5686" s="28"/>
      <c r="H5686" s="31"/>
    </row>
    <row r="5687" spans="2:8">
      <c r="B5687" s="27"/>
      <c r="C5687" s="27"/>
      <c r="D5687" s="27"/>
      <c r="E5687" s="27"/>
      <c r="F5687" s="26"/>
      <c r="G5687" s="28"/>
      <c r="H5687" s="31"/>
    </row>
    <row r="5688" spans="2:8">
      <c r="B5688" s="27"/>
      <c r="C5688" s="27"/>
      <c r="D5688" s="27"/>
      <c r="E5688" s="27"/>
      <c r="F5688" s="26"/>
      <c r="G5688" s="28"/>
      <c r="H5688" s="31"/>
    </row>
    <row r="5689" spans="2:8">
      <c r="B5689" s="27"/>
      <c r="C5689" s="27"/>
      <c r="D5689" s="27"/>
      <c r="E5689" s="27"/>
      <c r="F5689" s="26"/>
      <c r="G5689" s="28"/>
      <c r="H5689" s="31"/>
    </row>
    <row r="5690" spans="2:8">
      <c r="B5690" s="27"/>
      <c r="C5690" s="27"/>
      <c r="D5690" s="27"/>
      <c r="E5690" s="27"/>
      <c r="F5690" s="26"/>
      <c r="G5690" s="28"/>
      <c r="H5690" s="31"/>
    </row>
    <row r="5691" spans="2:8">
      <c r="B5691" s="27"/>
      <c r="C5691" s="27"/>
      <c r="D5691" s="27"/>
      <c r="E5691" s="27"/>
      <c r="F5691" s="26"/>
      <c r="G5691" s="28"/>
      <c r="H5691" s="31"/>
    </row>
    <row r="5692" spans="2:8">
      <c r="B5692" s="27"/>
      <c r="C5692" s="27"/>
      <c r="D5692" s="27"/>
      <c r="E5692" s="27"/>
      <c r="F5692" s="26"/>
      <c r="G5692" s="28"/>
      <c r="H5692" s="31"/>
    </row>
    <row r="5693" spans="2:8">
      <c r="B5693" s="27"/>
      <c r="C5693" s="27"/>
      <c r="D5693" s="27"/>
      <c r="E5693" s="27"/>
      <c r="F5693" s="26"/>
      <c r="G5693" s="28"/>
      <c r="H5693" s="31"/>
    </row>
    <row r="5694" spans="2:8">
      <c r="B5694" s="27"/>
      <c r="C5694" s="27"/>
      <c r="D5694" s="27"/>
      <c r="E5694" s="27"/>
      <c r="F5694" s="26"/>
      <c r="G5694" s="28"/>
      <c r="H5694" s="31"/>
    </row>
    <row r="5695" spans="2:8">
      <c r="B5695" s="27"/>
      <c r="C5695" s="27"/>
      <c r="D5695" s="27"/>
      <c r="E5695" s="27"/>
      <c r="F5695" s="26"/>
      <c r="G5695" s="28"/>
      <c r="H5695" s="31"/>
    </row>
    <row r="5696" spans="2:8">
      <c r="B5696" s="27"/>
      <c r="C5696" s="27"/>
      <c r="D5696" s="27"/>
      <c r="E5696" s="27"/>
      <c r="F5696" s="26"/>
      <c r="G5696" s="28"/>
      <c r="H5696" s="31"/>
    </row>
    <row r="5697" spans="2:8">
      <c r="B5697" s="27"/>
      <c r="C5697" s="27"/>
      <c r="D5697" s="27"/>
      <c r="E5697" s="27"/>
      <c r="F5697" s="26"/>
      <c r="G5697" s="28"/>
      <c r="H5697" s="31"/>
    </row>
    <row r="5698" spans="2:8">
      <c r="B5698" s="27"/>
      <c r="C5698" s="27"/>
      <c r="D5698" s="27"/>
      <c r="E5698" s="27"/>
      <c r="F5698" s="26"/>
      <c r="G5698" s="28"/>
      <c r="H5698" s="31"/>
    </row>
    <row r="5699" spans="2:8">
      <c r="B5699" s="27"/>
      <c r="C5699" s="27"/>
      <c r="D5699" s="27"/>
      <c r="E5699" s="27"/>
      <c r="F5699" s="26"/>
      <c r="G5699" s="28"/>
      <c r="H5699" s="31"/>
    </row>
    <row r="5700" spans="2:8">
      <c r="B5700" s="27"/>
      <c r="C5700" s="27"/>
      <c r="D5700" s="27"/>
      <c r="E5700" s="27"/>
      <c r="F5700" s="26"/>
      <c r="G5700" s="28"/>
      <c r="H5700" s="31"/>
    </row>
    <row r="5701" spans="2:8">
      <c r="B5701" s="27"/>
      <c r="C5701" s="27"/>
      <c r="D5701" s="27"/>
      <c r="E5701" s="27"/>
      <c r="F5701" s="26"/>
      <c r="G5701" s="28"/>
      <c r="H5701" s="31"/>
    </row>
    <row r="5702" spans="2:8">
      <c r="B5702" s="27"/>
      <c r="C5702" s="27"/>
      <c r="D5702" s="27"/>
      <c r="E5702" s="27"/>
      <c r="F5702" s="26"/>
      <c r="G5702" s="28"/>
      <c r="H5702" s="31"/>
    </row>
    <row r="5703" spans="2:8">
      <c r="B5703" s="27"/>
      <c r="C5703" s="27"/>
      <c r="D5703" s="27"/>
      <c r="E5703" s="27"/>
      <c r="F5703" s="26"/>
      <c r="G5703" s="28"/>
      <c r="H5703" s="31"/>
    </row>
    <row r="5704" spans="2:8">
      <c r="B5704" s="27"/>
      <c r="C5704" s="27"/>
      <c r="D5704" s="27"/>
      <c r="E5704" s="27"/>
      <c r="F5704" s="26"/>
      <c r="G5704" s="28"/>
      <c r="H5704" s="31"/>
    </row>
    <row r="5705" spans="2:8">
      <c r="B5705" s="27"/>
      <c r="C5705" s="27"/>
      <c r="D5705" s="27"/>
      <c r="E5705" s="27"/>
      <c r="F5705" s="26"/>
      <c r="G5705" s="28"/>
      <c r="H5705" s="31"/>
    </row>
    <row r="5706" spans="2:8">
      <c r="B5706" s="27"/>
      <c r="C5706" s="27"/>
      <c r="D5706" s="27"/>
      <c r="E5706" s="27"/>
      <c r="F5706" s="26"/>
      <c r="G5706" s="28"/>
      <c r="H5706" s="31"/>
    </row>
    <row r="5707" spans="2:8">
      <c r="B5707" s="27"/>
      <c r="C5707" s="27"/>
      <c r="D5707" s="27"/>
      <c r="E5707" s="27"/>
      <c r="F5707" s="26"/>
      <c r="G5707" s="28"/>
      <c r="H5707" s="31"/>
    </row>
    <row r="5708" spans="2:8">
      <c r="B5708" s="27"/>
      <c r="C5708" s="27"/>
      <c r="D5708" s="27"/>
      <c r="E5708" s="27"/>
      <c r="F5708" s="26"/>
      <c r="G5708" s="28"/>
      <c r="H5708" s="31"/>
    </row>
    <row r="5709" spans="2:8">
      <c r="B5709" s="27"/>
      <c r="C5709" s="27"/>
      <c r="D5709" s="27"/>
      <c r="E5709" s="27"/>
      <c r="F5709" s="26"/>
      <c r="G5709" s="28"/>
      <c r="H5709" s="31"/>
    </row>
    <row r="5710" spans="2:8">
      <c r="B5710" s="27"/>
      <c r="C5710" s="27"/>
      <c r="D5710" s="27"/>
      <c r="E5710" s="27"/>
      <c r="F5710" s="26"/>
      <c r="G5710" s="28"/>
      <c r="H5710" s="31"/>
    </row>
    <row r="5711" spans="2:8">
      <c r="B5711" s="27"/>
      <c r="C5711" s="27"/>
      <c r="D5711" s="27"/>
      <c r="E5711" s="27"/>
      <c r="F5711" s="26"/>
      <c r="G5711" s="28"/>
      <c r="H5711" s="31"/>
    </row>
    <row r="5712" spans="2:8">
      <c r="B5712" s="27"/>
      <c r="C5712" s="27"/>
      <c r="D5712" s="27"/>
      <c r="E5712" s="27"/>
      <c r="F5712" s="26"/>
      <c r="G5712" s="28"/>
      <c r="H5712" s="31"/>
    </row>
    <row r="5713" spans="2:8">
      <c r="B5713" s="27"/>
      <c r="C5713" s="27"/>
      <c r="D5713" s="27"/>
      <c r="E5713" s="27"/>
      <c r="F5713" s="26"/>
      <c r="G5713" s="28"/>
      <c r="H5713" s="31"/>
    </row>
    <row r="5714" spans="2:8">
      <c r="B5714" s="27"/>
      <c r="C5714" s="27"/>
      <c r="D5714" s="27"/>
      <c r="E5714" s="27"/>
      <c r="F5714" s="26"/>
      <c r="G5714" s="28"/>
      <c r="H5714" s="31"/>
    </row>
    <row r="5715" spans="2:8">
      <c r="B5715" s="27"/>
      <c r="C5715" s="27"/>
      <c r="D5715" s="27"/>
      <c r="E5715" s="27"/>
      <c r="F5715" s="26"/>
      <c r="G5715" s="28"/>
      <c r="H5715" s="31"/>
    </row>
    <row r="5716" spans="2:8">
      <c r="B5716" s="27"/>
      <c r="C5716" s="27"/>
      <c r="D5716" s="27"/>
      <c r="E5716" s="27"/>
      <c r="F5716" s="26"/>
      <c r="G5716" s="28"/>
      <c r="H5716" s="31"/>
    </row>
    <row r="5717" spans="2:8">
      <c r="B5717" s="27"/>
      <c r="C5717" s="27"/>
      <c r="D5717" s="27"/>
      <c r="E5717" s="27"/>
      <c r="F5717" s="26"/>
      <c r="G5717" s="28"/>
      <c r="H5717" s="31"/>
    </row>
    <row r="5718" spans="2:8">
      <c r="B5718" s="27"/>
      <c r="C5718" s="27"/>
      <c r="D5718" s="27"/>
      <c r="E5718" s="27"/>
      <c r="F5718" s="26"/>
      <c r="G5718" s="28"/>
      <c r="H5718" s="31"/>
    </row>
    <row r="5719" spans="2:8">
      <c r="B5719" s="27"/>
      <c r="C5719" s="27"/>
      <c r="D5719" s="27"/>
      <c r="E5719" s="27"/>
      <c r="F5719" s="26"/>
      <c r="G5719" s="28"/>
      <c r="H5719" s="31"/>
    </row>
    <row r="5720" spans="2:8">
      <c r="B5720" s="27"/>
      <c r="C5720" s="27"/>
      <c r="D5720" s="27"/>
      <c r="E5720" s="27"/>
      <c r="F5720" s="26"/>
      <c r="G5720" s="28"/>
      <c r="H5720" s="31"/>
    </row>
    <row r="5721" spans="2:8">
      <c r="B5721" s="27"/>
      <c r="C5721" s="27"/>
      <c r="D5721" s="27"/>
      <c r="E5721" s="27"/>
      <c r="F5721" s="26"/>
      <c r="G5721" s="28"/>
      <c r="H5721" s="31"/>
    </row>
    <row r="5722" spans="2:8">
      <c r="B5722" s="27"/>
      <c r="C5722" s="27"/>
      <c r="D5722" s="27"/>
      <c r="E5722" s="27"/>
      <c r="F5722" s="26"/>
      <c r="G5722" s="28"/>
      <c r="H5722" s="31"/>
    </row>
    <row r="5723" spans="2:8">
      <c r="B5723" s="27"/>
      <c r="C5723" s="27"/>
      <c r="D5723" s="27"/>
      <c r="E5723" s="27"/>
      <c r="F5723" s="26"/>
      <c r="G5723" s="28"/>
      <c r="H5723" s="31"/>
    </row>
    <row r="5724" spans="2:8">
      <c r="B5724" s="27"/>
      <c r="C5724" s="27"/>
      <c r="D5724" s="27"/>
      <c r="E5724" s="27"/>
      <c r="F5724" s="26"/>
      <c r="G5724" s="28"/>
      <c r="H5724" s="31"/>
    </row>
    <row r="5725" spans="2:8">
      <c r="B5725" s="27"/>
      <c r="C5725" s="27"/>
      <c r="D5725" s="27"/>
      <c r="E5725" s="27"/>
      <c r="F5725" s="26"/>
      <c r="G5725" s="28"/>
      <c r="H5725" s="31"/>
    </row>
    <row r="5726" spans="2:8">
      <c r="B5726" s="27"/>
      <c r="C5726" s="27"/>
      <c r="D5726" s="27"/>
      <c r="E5726" s="27"/>
      <c r="F5726" s="26"/>
      <c r="G5726" s="28"/>
      <c r="H5726" s="31"/>
    </row>
    <row r="5727" spans="2:8">
      <c r="B5727" s="27"/>
      <c r="C5727" s="27"/>
      <c r="D5727" s="27"/>
      <c r="E5727" s="27"/>
      <c r="F5727" s="26"/>
      <c r="G5727" s="28"/>
      <c r="H5727" s="31"/>
    </row>
    <row r="5728" spans="2:8">
      <c r="B5728" s="27"/>
      <c r="C5728" s="27"/>
      <c r="D5728" s="27"/>
      <c r="E5728" s="27"/>
      <c r="F5728" s="26"/>
      <c r="G5728" s="28"/>
      <c r="H5728" s="31"/>
    </row>
    <row r="5729" spans="2:8">
      <c r="B5729" s="27"/>
      <c r="C5729" s="27"/>
      <c r="D5729" s="27"/>
      <c r="E5729" s="27"/>
      <c r="F5729" s="26"/>
      <c r="G5729" s="28"/>
      <c r="H5729" s="31"/>
    </row>
    <row r="5730" spans="2:8">
      <c r="B5730" s="27"/>
      <c r="C5730" s="27"/>
      <c r="D5730" s="27"/>
      <c r="E5730" s="27"/>
      <c r="F5730" s="26"/>
      <c r="G5730" s="28"/>
      <c r="H5730" s="31"/>
    </row>
    <row r="5731" spans="2:8">
      <c r="B5731" s="27"/>
      <c r="C5731" s="27"/>
      <c r="D5731" s="27"/>
      <c r="E5731" s="27"/>
      <c r="F5731" s="26"/>
      <c r="G5731" s="28"/>
      <c r="H5731" s="31"/>
    </row>
    <row r="5732" spans="2:8">
      <c r="B5732" s="27"/>
      <c r="C5732" s="27"/>
      <c r="D5732" s="27"/>
      <c r="E5732" s="27"/>
      <c r="F5732" s="26"/>
      <c r="G5732" s="28"/>
      <c r="H5732" s="31"/>
    </row>
    <row r="5733" spans="2:8">
      <c r="B5733" s="27"/>
      <c r="C5733" s="27"/>
      <c r="D5733" s="27"/>
      <c r="E5733" s="27"/>
      <c r="F5733" s="26"/>
      <c r="G5733" s="28"/>
      <c r="H5733" s="31"/>
    </row>
    <row r="5734" spans="2:8">
      <c r="B5734" s="27"/>
      <c r="C5734" s="27"/>
      <c r="D5734" s="27"/>
      <c r="E5734" s="27"/>
      <c r="F5734" s="26"/>
      <c r="G5734" s="28"/>
      <c r="H5734" s="31"/>
    </row>
    <row r="5735" spans="2:8">
      <c r="B5735" s="27"/>
      <c r="C5735" s="27"/>
      <c r="D5735" s="27"/>
      <c r="E5735" s="27"/>
      <c r="F5735" s="26"/>
      <c r="G5735" s="28"/>
      <c r="H5735" s="31"/>
    </row>
    <row r="5736" spans="2:8">
      <c r="B5736" s="27"/>
      <c r="C5736" s="27"/>
      <c r="D5736" s="27"/>
      <c r="E5736" s="27"/>
      <c r="F5736" s="26"/>
      <c r="G5736" s="28"/>
      <c r="H5736" s="31"/>
    </row>
    <row r="5737" spans="2:8">
      <c r="B5737" s="27"/>
      <c r="C5737" s="27"/>
      <c r="D5737" s="27"/>
      <c r="E5737" s="27"/>
      <c r="F5737" s="26"/>
      <c r="G5737" s="28"/>
      <c r="H5737" s="31"/>
    </row>
    <row r="5738" spans="2:8">
      <c r="B5738" s="27"/>
      <c r="C5738" s="27"/>
      <c r="D5738" s="27"/>
      <c r="E5738" s="27"/>
      <c r="F5738" s="26"/>
      <c r="G5738" s="28"/>
      <c r="H5738" s="31"/>
    </row>
    <row r="5739" spans="2:8">
      <c r="B5739" s="27"/>
      <c r="C5739" s="27"/>
      <c r="D5739" s="27"/>
      <c r="E5739" s="27"/>
      <c r="F5739" s="26"/>
      <c r="G5739" s="28"/>
      <c r="H5739" s="31"/>
    </row>
    <row r="5740" spans="2:8">
      <c r="B5740" s="27"/>
      <c r="C5740" s="27"/>
      <c r="D5740" s="27"/>
      <c r="E5740" s="27"/>
      <c r="F5740" s="26"/>
      <c r="G5740" s="28"/>
      <c r="H5740" s="31"/>
    </row>
    <row r="5741" spans="2:8">
      <c r="B5741" s="27"/>
      <c r="C5741" s="27"/>
      <c r="D5741" s="27"/>
      <c r="E5741" s="27"/>
      <c r="F5741" s="26"/>
      <c r="G5741" s="28"/>
      <c r="H5741" s="31"/>
    </row>
    <row r="5742" spans="2:8">
      <c r="B5742" s="27"/>
      <c r="C5742" s="27"/>
      <c r="D5742" s="27"/>
      <c r="E5742" s="27"/>
      <c r="F5742" s="26"/>
      <c r="G5742" s="28"/>
      <c r="H5742" s="31"/>
    </row>
    <row r="5743" spans="2:8">
      <c r="B5743" s="27"/>
      <c r="C5743" s="27"/>
      <c r="D5743" s="27"/>
      <c r="E5743" s="27"/>
      <c r="F5743" s="26"/>
      <c r="G5743" s="28"/>
      <c r="H5743" s="31"/>
    </row>
    <row r="5744" spans="2:8">
      <c r="B5744" s="27"/>
      <c r="C5744" s="27"/>
      <c r="D5744" s="27"/>
      <c r="E5744" s="27"/>
      <c r="F5744" s="26"/>
      <c r="G5744" s="28"/>
      <c r="H5744" s="31"/>
    </row>
    <row r="5745" spans="2:8">
      <c r="B5745" s="27"/>
      <c r="C5745" s="27"/>
      <c r="D5745" s="27"/>
      <c r="E5745" s="27"/>
      <c r="F5745" s="26"/>
      <c r="G5745" s="28"/>
      <c r="H5745" s="31"/>
    </row>
    <row r="5746" spans="2:8">
      <c r="B5746" s="27"/>
      <c r="C5746" s="27"/>
      <c r="D5746" s="27"/>
      <c r="E5746" s="27"/>
      <c r="F5746" s="26"/>
      <c r="G5746" s="28"/>
      <c r="H5746" s="31"/>
    </row>
    <row r="5747" spans="2:8">
      <c r="B5747" s="27"/>
      <c r="C5747" s="27"/>
      <c r="D5747" s="27"/>
      <c r="E5747" s="27"/>
      <c r="F5747" s="26"/>
      <c r="G5747" s="28"/>
      <c r="H5747" s="31"/>
    </row>
    <row r="5748" spans="2:8">
      <c r="B5748" s="27"/>
      <c r="C5748" s="27"/>
      <c r="D5748" s="27"/>
      <c r="E5748" s="27"/>
      <c r="F5748" s="26"/>
      <c r="G5748" s="28"/>
      <c r="H5748" s="31"/>
    </row>
    <row r="5749" spans="2:8">
      <c r="B5749" s="27"/>
      <c r="C5749" s="27"/>
      <c r="D5749" s="27"/>
      <c r="E5749" s="27"/>
      <c r="F5749" s="26"/>
      <c r="G5749" s="28"/>
      <c r="H5749" s="31"/>
    </row>
    <row r="5750" spans="2:8">
      <c r="B5750" s="27"/>
      <c r="C5750" s="27"/>
      <c r="D5750" s="27"/>
      <c r="E5750" s="27"/>
      <c r="F5750" s="26"/>
      <c r="G5750" s="28"/>
      <c r="H5750" s="31"/>
    </row>
    <row r="5751" spans="2:8">
      <c r="B5751" s="27"/>
      <c r="C5751" s="27"/>
      <c r="D5751" s="27"/>
      <c r="E5751" s="27"/>
      <c r="F5751" s="26"/>
      <c r="G5751" s="28"/>
      <c r="H5751" s="31"/>
    </row>
    <row r="5752" spans="2:8">
      <c r="B5752" s="27"/>
      <c r="C5752" s="27"/>
      <c r="D5752" s="27"/>
      <c r="E5752" s="27"/>
      <c r="F5752" s="26"/>
      <c r="G5752" s="28"/>
      <c r="H5752" s="31"/>
    </row>
    <row r="5753" spans="2:8">
      <c r="B5753" s="27"/>
      <c r="C5753" s="27"/>
      <c r="D5753" s="27"/>
      <c r="E5753" s="27"/>
      <c r="F5753" s="26"/>
      <c r="G5753" s="28"/>
      <c r="H5753" s="31"/>
    </row>
    <row r="5754" spans="2:8">
      <c r="B5754" s="27"/>
      <c r="C5754" s="27"/>
      <c r="D5754" s="27"/>
      <c r="E5754" s="27"/>
      <c r="F5754" s="26"/>
      <c r="G5754" s="28"/>
      <c r="H5754" s="31"/>
    </row>
    <row r="5755" spans="2:8">
      <c r="B5755" s="27"/>
      <c r="C5755" s="27"/>
      <c r="D5755" s="27"/>
      <c r="E5755" s="27"/>
      <c r="F5755" s="26"/>
      <c r="G5755" s="28"/>
      <c r="H5755" s="31"/>
    </row>
    <row r="5756" spans="2:8">
      <c r="B5756" s="27"/>
      <c r="C5756" s="27"/>
      <c r="D5756" s="27"/>
      <c r="E5756" s="27"/>
      <c r="F5756" s="26"/>
      <c r="G5756" s="28"/>
      <c r="H5756" s="31"/>
    </row>
    <row r="5757" spans="2:8">
      <c r="B5757" s="27"/>
      <c r="C5757" s="27"/>
      <c r="D5757" s="27"/>
      <c r="E5757" s="27"/>
      <c r="F5757" s="26"/>
      <c r="G5757" s="28"/>
      <c r="H5757" s="31"/>
    </row>
    <row r="5758" spans="2:8">
      <c r="B5758" s="27"/>
      <c r="C5758" s="27"/>
      <c r="D5758" s="27"/>
      <c r="E5758" s="27"/>
      <c r="F5758" s="26"/>
      <c r="G5758" s="28"/>
      <c r="H5758" s="31"/>
    </row>
    <row r="5759" spans="2:8">
      <c r="B5759" s="27"/>
      <c r="C5759" s="27"/>
      <c r="D5759" s="27"/>
      <c r="E5759" s="27"/>
      <c r="F5759" s="26"/>
      <c r="G5759" s="28"/>
      <c r="H5759" s="31"/>
    </row>
    <row r="5760" spans="2:8">
      <c r="B5760" s="27"/>
      <c r="C5760" s="27"/>
      <c r="D5760" s="27"/>
      <c r="E5760" s="27"/>
      <c r="F5760" s="26"/>
      <c r="G5760" s="28"/>
      <c r="H5760" s="31"/>
    </row>
    <row r="5761" spans="2:8">
      <c r="B5761" s="27"/>
      <c r="C5761" s="27"/>
      <c r="D5761" s="27"/>
      <c r="E5761" s="27"/>
      <c r="F5761" s="26"/>
      <c r="G5761" s="28"/>
      <c r="H5761" s="31"/>
    </row>
    <row r="5762" spans="2:8">
      <c r="B5762" s="27"/>
      <c r="C5762" s="27"/>
      <c r="D5762" s="27"/>
      <c r="E5762" s="27"/>
      <c r="F5762" s="26"/>
      <c r="G5762" s="28"/>
      <c r="H5762" s="31"/>
    </row>
    <row r="5763" spans="2:8">
      <c r="B5763" s="27"/>
      <c r="C5763" s="27"/>
      <c r="D5763" s="27"/>
      <c r="E5763" s="27"/>
      <c r="F5763" s="26"/>
      <c r="G5763" s="28"/>
      <c r="H5763" s="31"/>
    </row>
    <row r="5764" spans="2:8">
      <c r="B5764" s="27"/>
      <c r="C5764" s="27"/>
      <c r="D5764" s="27"/>
      <c r="E5764" s="27"/>
      <c r="F5764" s="26"/>
      <c r="G5764" s="28"/>
      <c r="H5764" s="31"/>
    </row>
    <row r="5765" spans="2:8">
      <c r="B5765" s="27"/>
      <c r="C5765" s="27"/>
      <c r="D5765" s="27"/>
      <c r="E5765" s="27"/>
      <c r="F5765" s="26"/>
      <c r="G5765" s="28"/>
      <c r="H5765" s="31"/>
    </row>
    <row r="5766" spans="2:8">
      <c r="B5766" s="27"/>
      <c r="C5766" s="27"/>
      <c r="D5766" s="27"/>
      <c r="E5766" s="27"/>
      <c r="F5766" s="26"/>
      <c r="G5766" s="28"/>
      <c r="H5766" s="31"/>
    </row>
    <row r="5767" spans="2:8">
      <c r="B5767" s="27"/>
      <c r="C5767" s="27"/>
      <c r="D5767" s="27"/>
      <c r="E5767" s="27"/>
      <c r="F5767" s="26"/>
      <c r="G5767" s="28"/>
      <c r="H5767" s="31"/>
    </row>
    <row r="5768" spans="2:8">
      <c r="B5768" s="27"/>
      <c r="C5768" s="27"/>
      <c r="D5768" s="27"/>
      <c r="E5768" s="27"/>
      <c r="F5768" s="26"/>
      <c r="G5768" s="28"/>
      <c r="H5768" s="31"/>
    </row>
    <row r="5769" spans="2:8">
      <c r="B5769" s="27"/>
      <c r="C5769" s="27"/>
      <c r="D5769" s="27"/>
      <c r="E5769" s="27"/>
      <c r="F5769" s="26"/>
      <c r="G5769" s="28"/>
      <c r="H5769" s="31"/>
    </row>
    <row r="5770" spans="2:8">
      <c r="B5770" s="27"/>
      <c r="C5770" s="27"/>
      <c r="D5770" s="27"/>
      <c r="E5770" s="27"/>
      <c r="F5770" s="26"/>
      <c r="G5770" s="28"/>
      <c r="H5770" s="31"/>
    </row>
    <row r="5771" spans="2:8">
      <c r="B5771" s="27"/>
      <c r="C5771" s="27"/>
      <c r="D5771" s="27"/>
      <c r="E5771" s="27"/>
      <c r="F5771" s="26"/>
      <c r="G5771" s="28"/>
      <c r="H5771" s="31"/>
    </row>
    <row r="5772" spans="2:8">
      <c r="B5772" s="27"/>
      <c r="C5772" s="27"/>
      <c r="D5772" s="27"/>
      <c r="E5772" s="27"/>
      <c r="F5772" s="26"/>
      <c r="G5772" s="28"/>
      <c r="H5772" s="31"/>
    </row>
    <row r="5773" spans="2:8">
      <c r="B5773" s="27"/>
      <c r="C5773" s="27"/>
      <c r="D5773" s="27"/>
      <c r="E5773" s="27"/>
      <c r="F5773" s="26"/>
      <c r="G5773" s="28"/>
      <c r="H5773" s="31"/>
    </row>
    <row r="5774" spans="2:8">
      <c r="B5774" s="27"/>
      <c r="C5774" s="27"/>
      <c r="D5774" s="27"/>
      <c r="E5774" s="27"/>
      <c r="F5774" s="26"/>
      <c r="G5774" s="28"/>
      <c r="H5774" s="31"/>
    </row>
    <row r="5775" spans="2:8">
      <c r="B5775" s="27"/>
      <c r="C5775" s="27"/>
      <c r="D5775" s="27"/>
      <c r="E5775" s="27"/>
      <c r="F5775" s="26"/>
      <c r="G5775" s="28"/>
      <c r="H5775" s="31"/>
    </row>
    <row r="5776" spans="2:8">
      <c r="B5776" s="27"/>
      <c r="C5776" s="27"/>
      <c r="D5776" s="27"/>
      <c r="E5776" s="27"/>
      <c r="F5776" s="26"/>
      <c r="G5776" s="28"/>
      <c r="H5776" s="31"/>
    </row>
    <row r="5777" spans="2:8">
      <c r="B5777" s="27"/>
      <c r="C5777" s="27"/>
      <c r="D5777" s="27"/>
      <c r="E5777" s="27"/>
      <c r="F5777" s="26"/>
      <c r="G5777" s="28"/>
      <c r="H5777" s="31"/>
    </row>
    <row r="5778" spans="2:8">
      <c r="B5778" s="27"/>
      <c r="C5778" s="27"/>
      <c r="D5778" s="27"/>
      <c r="E5778" s="27"/>
      <c r="F5778" s="26"/>
      <c r="G5778" s="28"/>
      <c r="H5778" s="31"/>
    </row>
    <row r="5779" spans="2:8">
      <c r="B5779" s="27"/>
      <c r="C5779" s="27"/>
      <c r="D5779" s="27"/>
      <c r="E5779" s="27"/>
      <c r="F5779" s="26"/>
      <c r="G5779" s="28"/>
      <c r="H5779" s="31"/>
    </row>
    <row r="5780" spans="2:8">
      <c r="B5780" s="27"/>
      <c r="C5780" s="27"/>
      <c r="D5780" s="27"/>
      <c r="E5780" s="27"/>
      <c r="F5780" s="26"/>
      <c r="G5780" s="28"/>
      <c r="H5780" s="31"/>
    </row>
    <row r="5781" spans="2:8">
      <c r="B5781" s="27"/>
      <c r="C5781" s="27"/>
      <c r="D5781" s="27"/>
      <c r="E5781" s="27"/>
      <c r="F5781" s="26"/>
      <c r="G5781" s="28"/>
      <c r="H5781" s="31"/>
    </row>
    <row r="5782" spans="2:8">
      <c r="B5782" s="27"/>
      <c r="C5782" s="27"/>
      <c r="D5782" s="27"/>
      <c r="E5782" s="27"/>
      <c r="F5782" s="26"/>
      <c r="G5782" s="28"/>
      <c r="H5782" s="31"/>
    </row>
    <row r="5783" spans="2:8">
      <c r="B5783" s="27"/>
      <c r="C5783" s="27"/>
      <c r="D5783" s="27"/>
      <c r="E5783" s="27"/>
      <c r="F5783" s="26"/>
      <c r="G5783" s="28"/>
      <c r="H5783" s="31"/>
    </row>
    <row r="5784" spans="2:8">
      <c r="B5784" s="27"/>
      <c r="C5784" s="27"/>
      <c r="D5784" s="27"/>
      <c r="E5784" s="27"/>
      <c r="F5784" s="26"/>
      <c r="G5784" s="28"/>
      <c r="H5784" s="31"/>
    </row>
    <row r="5785" spans="2:8">
      <c r="B5785" s="27"/>
      <c r="C5785" s="27"/>
      <c r="D5785" s="27"/>
      <c r="E5785" s="27"/>
      <c r="F5785" s="26"/>
      <c r="G5785" s="28"/>
      <c r="H5785" s="31"/>
    </row>
    <row r="5786" spans="2:8">
      <c r="B5786" s="27"/>
      <c r="C5786" s="27"/>
      <c r="D5786" s="27"/>
      <c r="E5786" s="27"/>
      <c r="F5786" s="26"/>
      <c r="G5786" s="28"/>
      <c r="H5786" s="31"/>
    </row>
    <row r="5787" spans="2:8">
      <c r="B5787" s="27"/>
      <c r="C5787" s="27"/>
      <c r="D5787" s="27"/>
      <c r="E5787" s="27"/>
      <c r="F5787" s="26"/>
      <c r="G5787" s="28"/>
      <c r="H5787" s="31"/>
    </row>
    <row r="5788" spans="2:8">
      <c r="B5788" s="27"/>
      <c r="C5788" s="27"/>
      <c r="D5788" s="27"/>
      <c r="E5788" s="27"/>
      <c r="F5788" s="26"/>
      <c r="G5788" s="28"/>
      <c r="H5788" s="31"/>
    </row>
    <row r="5789" spans="2:8">
      <c r="B5789" s="27"/>
      <c r="C5789" s="27"/>
      <c r="D5789" s="27"/>
      <c r="E5789" s="27"/>
      <c r="F5789" s="26"/>
      <c r="G5789" s="28"/>
      <c r="H5789" s="31"/>
    </row>
    <row r="5790" spans="2:8">
      <c r="B5790" s="27"/>
      <c r="C5790" s="27"/>
      <c r="D5790" s="27"/>
      <c r="E5790" s="27"/>
      <c r="F5790" s="26"/>
      <c r="G5790" s="28"/>
      <c r="H5790" s="31"/>
    </row>
    <row r="5791" spans="2:8">
      <c r="B5791" s="27"/>
      <c r="C5791" s="27"/>
      <c r="D5791" s="27"/>
      <c r="E5791" s="27"/>
      <c r="F5791" s="26"/>
      <c r="G5791" s="28"/>
      <c r="H5791" s="31"/>
    </row>
    <row r="5792" spans="2:8">
      <c r="B5792" s="27"/>
      <c r="C5792" s="27"/>
      <c r="D5792" s="27"/>
      <c r="E5792" s="27"/>
      <c r="F5792" s="26"/>
      <c r="G5792" s="28"/>
      <c r="H5792" s="31"/>
    </row>
    <row r="5793" spans="2:8">
      <c r="B5793" s="27"/>
      <c r="C5793" s="27"/>
      <c r="D5793" s="27"/>
      <c r="E5793" s="27"/>
      <c r="F5793" s="26"/>
      <c r="G5793" s="28"/>
      <c r="H5793" s="31"/>
    </row>
    <row r="5794" spans="2:8">
      <c r="B5794" s="27"/>
      <c r="C5794" s="27"/>
      <c r="D5794" s="27"/>
      <c r="E5794" s="27"/>
      <c r="F5794" s="26"/>
      <c r="G5794" s="28"/>
      <c r="H5794" s="31"/>
    </row>
    <row r="5795" spans="2:8">
      <c r="B5795" s="27"/>
      <c r="C5795" s="27"/>
      <c r="D5795" s="27"/>
      <c r="E5795" s="27"/>
      <c r="F5795" s="26"/>
      <c r="G5795" s="28"/>
      <c r="H5795" s="31"/>
    </row>
    <row r="5796" spans="2:8">
      <c r="B5796" s="27"/>
      <c r="C5796" s="27"/>
      <c r="D5796" s="27"/>
      <c r="E5796" s="27"/>
      <c r="F5796" s="26"/>
      <c r="G5796" s="28"/>
      <c r="H5796" s="31"/>
    </row>
    <row r="5797" spans="2:8">
      <c r="B5797" s="27"/>
      <c r="C5797" s="27"/>
      <c r="D5797" s="27"/>
      <c r="E5797" s="27"/>
      <c r="F5797" s="26"/>
      <c r="G5797" s="28"/>
      <c r="H5797" s="31"/>
    </row>
    <row r="5798" spans="2:8">
      <c r="B5798" s="27"/>
      <c r="C5798" s="27"/>
      <c r="D5798" s="27"/>
      <c r="E5798" s="27"/>
      <c r="F5798" s="26"/>
      <c r="G5798" s="28"/>
      <c r="H5798" s="31"/>
    </row>
    <row r="5799" spans="2:8">
      <c r="B5799" s="27"/>
      <c r="C5799" s="27"/>
      <c r="D5799" s="27"/>
      <c r="E5799" s="27"/>
      <c r="F5799" s="26"/>
      <c r="G5799" s="28"/>
      <c r="H5799" s="31"/>
    </row>
    <row r="5800" spans="2:8">
      <c r="B5800" s="27"/>
      <c r="C5800" s="27"/>
      <c r="D5800" s="27"/>
      <c r="E5800" s="27"/>
      <c r="F5800" s="26"/>
      <c r="G5800" s="28"/>
      <c r="H5800" s="31"/>
    </row>
    <row r="5801" spans="2:8">
      <c r="B5801" s="27"/>
      <c r="C5801" s="27"/>
      <c r="D5801" s="27"/>
      <c r="E5801" s="27"/>
      <c r="F5801" s="26"/>
      <c r="G5801" s="28"/>
      <c r="H5801" s="31"/>
    </row>
    <row r="5802" spans="2:8">
      <c r="B5802" s="27"/>
      <c r="C5802" s="27"/>
      <c r="D5802" s="27"/>
      <c r="E5802" s="27"/>
      <c r="F5802" s="26"/>
      <c r="G5802" s="28"/>
      <c r="H5802" s="31"/>
    </row>
    <row r="5803" spans="2:8">
      <c r="B5803" s="27"/>
      <c r="C5803" s="27"/>
      <c r="D5803" s="27"/>
      <c r="E5803" s="27"/>
      <c r="F5803" s="26"/>
      <c r="G5803" s="28"/>
      <c r="H5803" s="31"/>
    </row>
    <row r="5804" spans="2:8">
      <c r="B5804" s="27"/>
      <c r="C5804" s="27"/>
      <c r="D5804" s="27"/>
      <c r="E5804" s="27"/>
      <c r="F5804" s="26"/>
      <c r="G5804" s="28"/>
      <c r="H5804" s="31"/>
    </row>
    <row r="5805" spans="2:8">
      <c r="B5805" s="27"/>
      <c r="C5805" s="27"/>
      <c r="D5805" s="27"/>
      <c r="E5805" s="27"/>
      <c r="F5805" s="26"/>
      <c r="G5805" s="28"/>
      <c r="H5805" s="31"/>
    </row>
    <row r="5806" spans="2:8">
      <c r="B5806" s="27"/>
      <c r="C5806" s="27"/>
      <c r="D5806" s="27"/>
      <c r="E5806" s="27"/>
      <c r="F5806" s="26"/>
      <c r="G5806" s="28"/>
      <c r="H5806" s="31"/>
    </row>
    <row r="5807" spans="2:8">
      <c r="B5807" s="27"/>
      <c r="C5807" s="27"/>
      <c r="D5807" s="27"/>
      <c r="E5807" s="27"/>
      <c r="F5807" s="26"/>
      <c r="G5807" s="28"/>
      <c r="H5807" s="31"/>
    </row>
    <row r="5808" spans="2:8">
      <c r="B5808" s="27"/>
      <c r="C5808" s="27"/>
      <c r="D5808" s="27"/>
      <c r="E5808" s="27"/>
      <c r="F5808" s="26"/>
      <c r="G5808" s="28"/>
      <c r="H5808" s="31"/>
    </row>
    <row r="5809" spans="2:8">
      <c r="B5809" s="27"/>
      <c r="C5809" s="27"/>
      <c r="D5809" s="27"/>
      <c r="E5809" s="27"/>
      <c r="F5809" s="26"/>
      <c r="G5809" s="28"/>
      <c r="H5809" s="31"/>
    </row>
    <row r="5810" spans="2:8">
      <c r="B5810" s="27"/>
      <c r="C5810" s="27"/>
      <c r="D5810" s="27"/>
      <c r="E5810" s="27"/>
      <c r="F5810" s="26"/>
      <c r="G5810" s="28"/>
      <c r="H5810" s="31"/>
    </row>
    <row r="5811" spans="2:8">
      <c r="B5811" s="27"/>
      <c r="C5811" s="27"/>
      <c r="D5811" s="27"/>
      <c r="E5811" s="27"/>
      <c r="F5811" s="26"/>
      <c r="G5811" s="28"/>
      <c r="H5811" s="31"/>
    </row>
    <row r="5812" spans="2:8">
      <c r="B5812" s="27"/>
      <c r="C5812" s="27"/>
      <c r="D5812" s="27"/>
      <c r="E5812" s="27"/>
      <c r="F5812" s="26"/>
      <c r="G5812" s="28"/>
      <c r="H5812" s="31"/>
    </row>
    <row r="5813" spans="2:8">
      <c r="B5813" s="27"/>
      <c r="C5813" s="27"/>
      <c r="D5813" s="27"/>
      <c r="E5813" s="27"/>
      <c r="F5813" s="26"/>
      <c r="G5813" s="28"/>
      <c r="H5813" s="31"/>
    </row>
    <row r="5814" spans="2:8">
      <c r="B5814" s="27"/>
      <c r="C5814" s="27"/>
      <c r="D5814" s="27"/>
      <c r="E5814" s="27"/>
      <c r="F5814" s="26"/>
      <c r="G5814" s="28"/>
      <c r="H5814" s="31"/>
    </row>
    <row r="5815" spans="2:8">
      <c r="B5815" s="27"/>
      <c r="C5815" s="27"/>
      <c r="D5815" s="27"/>
      <c r="E5815" s="27"/>
      <c r="F5815" s="26"/>
      <c r="G5815" s="28"/>
      <c r="H5815" s="31"/>
    </row>
    <row r="5816" spans="2:8">
      <c r="B5816" s="27"/>
      <c r="C5816" s="27"/>
      <c r="D5816" s="27"/>
      <c r="E5816" s="27"/>
      <c r="F5816" s="26"/>
      <c r="G5816" s="28"/>
      <c r="H5816" s="31"/>
    </row>
    <row r="5817" spans="2:8">
      <c r="B5817" s="27"/>
      <c r="C5817" s="27"/>
      <c r="D5817" s="27"/>
      <c r="E5817" s="27"/>
      <c r="F5817" s="26"/>
      <c r="G5817" s="28"/>
      <c r="H5817" s="31"/>
    </row>
    <row r="5818" spans="2:8">
      <c r="B5818" s="27"/>
      <c r="C5818" s="27"/>
      <c r="D5818" s="27"/>
      <c r="E5818" s="27"/>
      <c r="F5818" s="26"/>
      <c r="G5818" s="28"/>
      <c r="H5818" s="31"/>
    </row>
    <row r="5819" spans="2:8">
      <c r="B5819" s="27"/>
      <c r="C5819" s="27"/>
      <c r="D5819" s="27"/>
      <c r="E5819" s="27"/>
      <c r="F5819" s="26"/>
      <c r="G5819" s="28"/>
      <c r="H5819" s="31"/>
    </row>
    <row r="5820" spans="2:8">
      <c r="B5820" s="27"/>
      <c r="C5820" s="27"/>
      <c r="D5820" s="27"/>
      <c r="E5820" s="27"/>
      <c r="F5820" s="26"/>
      <c r="G5820" s="28"/>
      <c r="H5820" s="31"/>
    </row>
    <row r="5821" spans="2:8">
      <c r="B5821" s="27"/>
      <c r="C5821" s="27"/>
      <c r="D5821" s="27"/>
      <c r="E5821" s="27"/>
      <c r="F5821" s="26"/>
      <c r="G5821" s="28"/>
      <c r="H5821" s="31"/>
    </row>
    <row r="5822" spans="2:8">
      <c r="B5822" s="27"/>
      <c r="C5822" s="27"/>
      <c r="D5822" s="27"/>
      <c r="E5822" s="27"/>
      <c r="F5822" s="26"/>
      <c r="G5822" s="28"/>
      <c r="H5822" s="31"/>
    </row>
    <row r="5823" spans="2:8">
      <c r="B5823" s="27"/>
      <c r="C5823" s="27"/>
      <c r="D5823" s="27"/>
      <c r="E5823" s="27"/>
      <c r="F5823" s="26"/>
      <c r="G5823" s="28"/>
      <c r="H5823" s="31"/>
    </row>
    <row r="5824" spans="2:8">
      <c r="B5824" s="27"/>
      <c r="C5824" s="27"/>
      <c r="D5824" s="27"/>
      <c r="E5824" s="27"/>
      <c r="F5824" s="26"/>
      <c r="G5824" s="28"/>
      <c r="H5824" s="31"/>
    </row>
    <row r="5825" spans="2:8">
      <c r="B5825" s="27"/>
      <c r="C5825" s="27"/>
      <c r="D5825" s="27"/>
      <c r="E5825" s="27"/>
      <c r="F5825" s="26"/>
      <c r="G5825" s="28"/>
      <c r="H5825" s="31"/>
    </row>
    <row r="5826" spans="2:8">
      <c r="B5826" s="27"/>
      <c r="C5826" s="27"/>
      <c r="D5826" s="27"/>
      <c r="E5826" s="27"/>
      <c r="F5826" s="26"/>
      <c r="G5826" s="28"/>
      <c r="H5826" s="31"/>
    </row>
    <row r="5827" spans="2:8">
      <c r="B5827" s="27"/>
      <c r="C5827" s="27"/>
      <c r="D5827" s="27"/>
      <c r="E5827" s="27"/>
      <c r="F5827" s="26"/>
      <c r="G5827" s="28"/>
      <c r="H5827" s="31"/>
    </row>
    <row r="5828" spans="2:8">
      <c r="B5828" s="27"/>
      <c r="C5828" s="27"/>
      <c r="D5828" s="27"/>
      <c r="E5828" s="27"/>
      <c r="F5828" s="26"/>
      <c r="G5828" s="28"/>
      <c r="H5828" s="31"/>
    </row>
    <row r="5829" spans="2:8">
      <c r="B5829" s="27"/>
      <c r="C5829" s="27"/>
      <c r="D5829" s="27"/>
      <c r="E5829" s="27"/>
      <c r="F5829" s="26"/>
      <c r="G5829" s="28"/>
      <c r="H5829" s="31"/>
    </row>
    <row r="5830" spans="2:8">
      <c r="B5830" s="27"/>
      <c r="C5830" s="27"/>
      <c r="D5830" s="27"/>
      <c r="E5830" s="27"/>
      <c r="F5830" s="26"/>
      <c r="G5830" s="28"/>
      <c r="H5830" s="31"/>
    </row>
    <row r="5831" spans="2:8">
      <c r="B5831" s="27"/>
      <c r="C5831" s="27"/>
      <c r="D5831" s="27"/>
      <c r="E5831" s="27"/>
      <c r="F5831" s="26"/>
      <c r="G5831" s="28"/>
      <c r="H5831" s="31"/>
    </row>
    <row r="5832" spans="2:8">
      <c r="B5832" s="27"/>
      <c r="C5832" s="27"/>
      <c r="D5832" s="27"/>
      <c r="E5832" s="27"/>
      <c r="F5832" s="26"/>
      <c r="G5832" s="28"/>
      <c r="H5832" s="31"/>
    </row>
    <row r="5833" spans="2:8">
      <c r="B5833" s="27"/>
      <c r="C5833" s="27"/>
      <c r="D5833" s="27"/>
      <c r="E5833" s="27"/>
      <c r="F5833" s="26"/>
      <c r="G5833" s="28"/>
      <c r="H5833" s="31"/>
    </row>
    <row r="5834" spans="2:8">
      <c r="B5834" s="27"/>
      <c r="C5834" s="27"/>
      <c r="D5834" s="27"/>
      <c r="E5834" s="27"/>
      <c r="F5834" s="26"/>
      <c r="G5834" s="28"/>
      <c r="H5834" s="31"/>
    </row>
    <row r="5835" spans="2:8">
      <c r="B5835" s="27"/>
      <c r="C5835" s="27"/>
      <c r="D5835" s="27"/>
      <c r="E5835" s="27"/>
      <c r="F5835" s="26"/>
      <c r="G5835" s="28"/>
      <c r="H5835" s="31"/>
    </row>
    <row r="5836" spans="2:8">
      <c r="B5836" s="27"/>
      <c r="C5836" s="27"/>
      <c r="D5836" s="27"/>
      <c r="E5836" s="27"/>
      <c r="F5836" s="26"/>
      <c r="G5836" s="28"/>
      <c r="H5836" s="31"/>
    </row>
    <row r="5837" spans="2:8">
      <c r="B5837" s="27"/>
      <c r="C5837" s="27"/>
      <c r="D5837" s="27"/>
      <c r="E5837" s="27"/>
      <c r="F5837" s="26"/>
      <c r="G5837" s="28"/>
      <c r="H5837" s="31"/>
    </row>
    <row r="5838" spans="2:8">
      <c r="B5838" s="27"/>
      <c r="C5838" s="27"/>
      <c r="D5838" s="27"/>
      <c r="E5838" s="27"/>
      <c r="F5838" s="26"/>
      <c r="G5838" s="28"/>
      <c r="H5838" s="31"/>
    </row>
    <row r="5839" spans="2:8">
      <c r="B5839" s="27"/>
      <c r="C5839" s="27"/>
      <c r="D5839" s="27"/>
      <c r="E5839" s="27"/>
      <c r="F5839" s="26"/>
      <c r="G5839" s="28"/>
      <c r="H5839" s="31"/>
    </row>
    <row r="5840" spans="2:8">
      <c r="B5840" s="27"/>
      <c r="C5840" s="27"/>
      <c r="D5840" s="27"/>
      <c r="E5840" s="27"/>
      <c r="F5840" s="26"/>
      <c r="G5840" s="28"/>
      <c r="H5840" s="31"/>
    </row>
    <row r="5841" spans="2:8">
      <c r="B5841" s="27"/>
      <c r="C5841" s="27"/>
      <c r="D5841" s="27"/>
      <c r="E5841" s="27"/>
      <c r="F5841" s="26"/>
      <c r="G5841" s="28"/>
      <c r="H5841" s="31"/>
    </row>
    <row r="5842" spans="2:8">
      <c r="B5842" s="27"/>
      <c r="C5842" s="27"/>
      <c r="D5842" s="27"/>
      <c r="E5842" s="27"/>
      <c r="F5842" s="26"/>
      <c r="G5842" s="28"/>
      <c r="H5842" s="31"/>
    </row>
    <row r="5843" spans="2:8">
      <c r="B5843" s="27"/>
      <c r="C5843" s="27"/>
      <c r="D5843" s="27"/>
      <c r="E5843" s="27"/>
      <c r="F5843" s="26"/>
      <c r="G5843" s="28"/>
      <c r="H5843" s="31"/>
    </row>
    <row r="5844" spans="2:8">
      <c r="B5844" s="27"/>
      <c r="C5844" s="27"/>
      <c r="D5844" s="27"/>
      <c r="E5844" s="27"/>
      <c r="F5844" s="26"/>
      <c r="G5844" s="28"/>
      <c r="H5844" s="31"/>
    </row>
    <row r="5845" spans="2:8">
      <c r="B5845" s="27"/>
      <c r="C5845" s="27"/>
      <c r="D5845" s="27"/>
      <c r="E5845" s="27"/>
      <c r="F5845" s="26"/>
      <c r="G5845" s="28"/>
      <c r="H5845" s="31"/>
    </row>
    <row r="5846" spans="2:8">
      <c r="B5846" s="27"/>
      <c r="C5846" s="27"/>
      <c r="D5846" s="27"/>
      <c r="E5846" s="27"/>
      <c r="F5846" s="26"/>
      <c r="G5846" s="28"/>
      <c r="H5846" s="31"/>
    </row>
    <row r="5847" spans="2:8">
      <c r="B5847" s="27"/>
      <c r="C5847" s="27"/>
      <c r="D5847" s="27"/>
      <c r="E5847" s="27"/>
      <c r="F5847" s="26"/>
      <c r="G5847" s="28"/>
      <c r="H5847" s="31"/>
    </row>
    <row r="5848" spans="2:8">
      <c r="B5848" s="27"/>
      <c r="C5848" s="27"/>
      <c r="D5848" s="27"/>
      <c r="E5848" s="27"/>
      <c r="F5848" s="26"/>
      <c r="G5848" s="28"/>
      <c r="H5848" s="31"/>
    </row>
    <row r="5849" spans="2:8">
      <c r="B5849" s="27"/>
      <c r="C5849" s="27"/>
      <c r="D5849" s="27"/>
      <c r="E5849" s="27"/>
      <c r="F5849" s="26"/>
      <c r="G5849" s="28"/>
      <c r="H5849" s="31"/>
    </row>
    <row r="5850" spans="2:8">
      <c r="B5850" s="27"/>
      <c r="C5850" s="27"/>
      <c r="D5850" s="27"/>
      <c r="E5850" s="27"/>
      <c r="F5850" s="26"/>
      <c r="G5850" s="28"/>
      <c r="H5850" s="31"/>
    </row>
    <row r="5851" spans="2:8">
      <c r="B5851" s="27"/>
      <c r="C5851" s="27"/>
      <c r="D5851" s="27"/>
      <c r="E5851" s="27"/>
      <c r="F5851" s="26"/>
      <c r="G5851" s="28"/>
      <c r="H5851" s="31"/>
    </row>
    <row r="5852" spans="2:8">
      <c r="B5852" s="27"/>
      <c r="C5852" s="27"/>
      <c r="D5852" s="27"/>
      <c r="E5852" s="27"/>
      <c r="F5852" s="26"/>
      <c r="G5852" s="28"/>
      <c r="H5852" s="31"/>
    </row>
    <row r="5853" spans="2:8">
      <c r="B5853" s="27"/>
      <c r="C5853" s="27"/>
      <c r="D5853" s="27"/>
      <c r="E5853" s="27"/>
      <c r="F5853" s="26"/>
      <c r="G5853" s="28"/>
      <c r="H5853" s="31"/>
    </row>
    <row r="5854" spans="2:8">
      <c r="B5854" s="27"/>
      <c r="C5854" s="27"/>
      <c r="D5854" s="27"/>
      <c r="E5854" s="27"/>
      <c r="F5854" s="26"/>
      <c r="G5854" s="28"/>
      <c r="H5854" s="31"/>
    </row>
    <row r="5855" spans="2:8">
      <c r="B5855" s="27"/>
      <c r="C5855" s="27"/>
      <c r="D5855" s="27"/>
      <c r="E5855" s="27"/>
      <c r="F5855" s="26"/>
      <c r="G5855" s="28"/>
      <c r="H5855" s="31"/>
    </row>
    <row r="5856" spans="2:8">
      <c r="B5856" s="27"/>
      <c r="C5856" s="27"/>
      <c r="D5856" s="27"/>
      <c r="E5856" s="27"/>
      <c r="F5856" s="26"/>
      <c r="G5856" s="28"/>
      <c r="H5856" s="31"/>
    </row>
    <row r="5857" spans="2:8">
      <c r="B5857" s="27"/>
      <c r="C5857" s="27"/>
      <c r="D5857" s="27"/>
      <c r="E5857" s="27"/>
      <c r="F5857" s="26"/>
      <c r="G5857" s="28"/>
      <c r="H5857" s="31"/>
    </row>
    <row r="5858" spans="2:8">
      <c r="B5858" s="27"/>
      <c r="C5858" s="27"/>
      <c r="D5858" s="27"/>
      <c r="E5858" s="27"/>
      <c r="F5858" s="26"/>
      <c r="G5858" s="28"/>
      <c r="H5858" s="31"/>
    </row>
    <row r="5859" spans="2:8">
      <c r="B5859" s="27"/>
      <c r="C5859" s="27"/>
      <c r="D5859" s="27"/>
      <c r="E5859" s="27"/>
      <c r="F5859" s="26"/>
      <c r="G5859" s="28"/>
      <c r="H5859" s="31"/>
    </row>
    <row r="5860" spans="2:8">
      <c r="B5860" s="27"/>
      <c r="C5860" s="27"/>
      <c r="D5860" s="27"/>
      <c r="E5860" s="27"/>
      <c r="F5860" s="26"/>
      <c r="G5860" s="28"/>
      <c r="H5860" s="31"/>
    </row>
    <row r="5861" spans="2:8">
      <c r="B5861" s="27"/>
      <c r="C5861" s="27"/>
      <c r="D5861" s="27"/>
      <c r="E5861" s="27"/>
      <c r="F5861" s="26"/>
      <c r="G5861" s="28"/>
      <c r="H5861" s="31"/>
    </row>
    <row r="5862" spans="2:8">
      <c r="B5862" s="27"/>
      <c r="C5862" s="27"/>
      <c r="D5862" s="27"/>
      <c r="E5862" s="27"/>
      <c r="F5862" s="26"/>
      <c r="G5862" s="28"/>
      <c r="H5862" s="31"/>
    </row>
    <row r="5863" spans="2:8">
      <c r="B5863" s="27"/>
      <c r="C5863" s="27"/>
      <c r="D5863" s="27"/>
      <c r="E5863" s="27"/>
      <c r="F5863" s="26"/>
      <c r="G5863" s="28"/>
      <c r="H5863" s="31"/>
    </row>
    <row r="5864" spans="2:8">
      <c r="B5864" s="27"/>
      <c r="C5864" s="27"/>
      <c r="D5864" s="27"/>
      <c r="E5864" s="27"/>
      <c r="F5864" s="26"/>
      <c r="G5864" s="28"/>
      <c r="H5864" s="31"/>
    </row>
    <row r="5865" spans="2:8">
      <c r="B5865" s="27"/>
      <c r="C5865" s="27"/>
      <c r="D5865" s="27"/>
      <c r="E5865" s="27"/>
      <c r="F5865" s="26"/>
      <c r="G5865" s="28"/>
      <c r="H5865" s="31"/>
    </row>
    <row r="5866" spans="2:8">
      <c r="B5866" s="27"/>
      <c r="C5866" s="27"/>
      <c r="D5866" s="27"/>
      <c r="E5866" s="27"/>
      <c r="F5866" s="26"/>
      <c r="G5866" s="28"/>
      <c r="H5866" s="31"/>
    </row>
    <row r="5867" spans="2:8">
      <c r="B5867" s="27"/>
      <c r="C5867" s="27"/>
      <c r="D5867" s="27"/>
      <c r="E5867" s="27"/>
      <c r="F5867" s="26"/>
      <c r="G5867" s="28"/>
      <c r="H5867" s="31"/>
    </row>
    <row r="5868" spans="2:8">
      <c r="B5868" s="27"/>
      <c r="C5868" s="27"/>
      <c r="D5868" s="27"/>
      <c r="E5868" s="27"/>
      <c r="F5868" s="26"/>
      <c r="G5868" s="28"/>
      <c r="H5868" s="31"/>
    </row>
    <row r="5869" spans="2:8">
      <c r="B5869" s="27"/>
      <c r="C5869" s="27"/>
      <c r="D5869" s="27"/>
      <c r="E5869" s="27"/>
      <c r="F5869" s="26"/>
      <c r="G5869" s="28"/>
      <c r="H5869" s="31"/>
    </row>
    <row r="5870" spans="2:8">
      <c r="B5870" s="27"/>
      <c r="C5870" s="27"/>
      <c r="D5870" s="27"/>
      <c r="E5870" s="27"/>
      <c r="F5870" s="26"/>
      <c r="G5870" s="28"/>
      <c r="H5870" s="31"/>
    </row>
    <row r="5871" spans="2:8">
      <c r="B5871" s="27"/>
      <c r="C5871" s="27"/>
      <c r="D5871" s="27"/>
      <c r="E5871" s="27"/>
      <c r="F5871" s="26"/>
      <c r="G5871" s="28"/>
      <c r="H5871" s="31"/>
    </row>
    <row r="5872" spans="2:8">
      <c r="B5872" s="27"/>
      <c r="C5872" s="27"/>
      <c r="D5872" s="27"/>
      <c r="E5872" s="27"/>
      <c r="F5872" s="26"/>
      <c r="G5872" s="28"/>
      <c r="H5872" s="31"/>
    </row>
    <row r="5873" spans="2:8">
      <c r="B5873" s="27"/>
      <c r="C5873" s="27"/>
      <c r="D5873" s="27"/>
      <c r="E5873" s="27"/>
      <c r="F5873" s="26"/>
      <c r="G5873" s="28"/>
      <c r="H5873" s="31"/>
    </row>
    <row r="5874" spans="2:8">
      <c r="B5874" s="27"/>
      <c r="C5874" s="27"/>
      <c r="D5874" s="27"/>
      <c r="E5874" s="27"/>
      <c r="F5874" s="26"/>
      <c r="G5874" s="28"/>
      <c r="H5874" s="31"/>
    </row>
    <row r="5875" spans="2:8">
      <c r="B5875" s="27"/>
      <c r="C5875" s="27"/>
      <c r="D5875" s="27"/>
      <c r="E5875" s="27"/>
      <c r="F5875" s="26"/>
      <c r="G5875" s="28"/>
      <c r="H5875" s="31"/>
    </row>
    <row r="5876" spans="2:8">
      <c r="B5876" s="27"/>
      <c r="C5876" s="27"/>
      <c r="D5876" s="27"/>
      <c r="E5876" s="27"/>
      <c r="F5876" s="26"/>
      <c r="G5876" s="28"/>
      <c r="H5876" s="31"/>
    </row>
    <row r="5877" spans="2:8">
      <c r="B5877" s="27"/>
      <c r="C5877" s="27"/>
      <c r="D5877" s="27"/>
      <c r="E5877" s="27"/>
      <c r="F5877" s="26"/>
      <c r="G5877" s="28"/>
      <c r="H5877" s="31"/>
    </row>
    <row r="5878" spans="2:8">
      <c r="B5878" s="27"/>
      <c r="C5878" s="27"/>
      <c r="D5878" s="27"/>
      <c r="E5878" s="27"/>
      <c r="F5878" s="26"/>
      <c r="G5878" s="28"/>
      <c r="H5878" s="31"/>
    </row>
    <row r="5879" spans="2:8">
      <c r="B5879" s="27"/>
      <c r="C5879" s="27"/>
      <c r="D5879" s="27"/>
      <c r="E5879" s="27"/>
      <c r="F5879" s="26"/>
      <c r="G5879" s="28"/>
      <c r="H5879" s="31"/>
    </row>
    <row r="5880" spans="2:8">
      <c r="B5880" s="27"/>
      <c r="C5880" s="27"/>
      <c r="D5880" s="27"/>
      <c r="E5880" s="27"/>
      <c r="F5880" s="26"/>
      <c r="G5880" s="28"/>
      <c r="H5880" s="31"/>
    </row>
    <row r="5881" spans="2:8">
      <c r="B5881" s="27"/>
      <c r="C5881" s="27"/>
      <c r="D5881" s="27"/>
      <c r="E5881" s="27"/>
      <c r="F5881" s="26"/>
      <c r="G5881" s="28"/>
      <c r="H5881" s="31"/>
    </row>
    <row r="5882" spans="2:8">
      <c r="B5882" s="27"/>
      <c r="C5882" s="27"/>
      <c r="D5882" s="27"/>
      <c r="E5882" s="27"/>
      <c r="F5882" s="26"/>
      <c r="G5882" s="28"/>
      <c r="H5882" s="31"/>
    </row>
    <row r="5883" spans="2:8">
      <c r="B5883" s="27"/>
      <c r="C5883" s="27"/>
      <c r="D5883" s="27"/>
      <c r="E5883" s="27"/>
      <c r="F5883" s="26"/>
      <c r="G5883" s="28"/>
      <c r="H5883" s="31"/>
    </row>
    <row r="5884" spans="2:8">
      <c r="B5884" s="27"/>
      <c r="C5884" s="27"/>
      <c r="D5884" s="27"/>
      <c r="E5884" s="27"/>
      <c r="F5884" s="26"/>
      <c r="G5884" s="28"/>
      <c r="H5884" s="31"/>
    </row>
    <row r="5885" spans="2:8">
      <c r="B5885" s="27"/>
      <c r="C5885" s="27"/>
      <c r="D5885" s="27"/>
      <c r="E5885" s="27"/>
      <c r="F5885" s="26"/>
      <c r="G5885" s="28"/>
      <c r="H5885" s="31"/>
    </row>
    <row r="5886" spans="2:8">
      <c r="B5886" s="27"/>
      <c r="C5886" s="27"/>
      <c r="D5886" s="27"/>
      <c r="E5886" s="27"/>
      <c r="F5886" s="26"/>
      <c r="G5886" s="28"/>
      <c r="H5886" s="31"/>
    </row>
    <row r="5887" spans="2:8">
      <c r="B5887" s="27"/>
      <c r="C5887" s="27"/>
      <c r="D5887" s="27"/>
      <c r="E5887" s="27"/>
      <c r="F5887" s="26"/>
      <c r="G5887" s="28"/>
      <c r="H5887" s="31"/>
    </row>
    <row r="5888" spans="2:8">
      <c r="B5888" s="27"/>
      <c r="C5888" s="27"/>
      <c r="D5888" s="27"/>
      <c r="E5888" s="27"/>
      <c r="F5888" s="26"/>
      <c r="G5888" s="28"/>
      <c r="H5888" s="31"/>
    </row>
    <row r="5889" spans="2:8">
      <c r="B5889" s="27"/>
      <c r="C5889" s="27"/>
      <c r="D5889" s="27"/>
      <c r="E5889" s="27"/>
      <c r="F5889" s="26"/>
      <c r="G5889" s="28"/>
      <c r="H5889" s="31"/>
    </row>
    <row r="5890" spans="2:8">
      <c r="B5890" s="27"/>
      <c r="C5890" s="27"/>
      <c r="D5890" s="27"/>
      <c r="E5890" s="27"/>
      <c r="F5890" s="26"/>
      <c r="G5890" s="28"/>
      <c r="H5890" s="31"/>
    </row>
    <row r="5891" spans="2:8">
      <c r="B5891" s="27"/>
      <c r="C5891" s="27"/>
      <c r="D5891" s="27"/>
      <c r="E5891" s="27"/>
      <c r="F5891" s="26"/>
      <c r="G5891" s="28"/>
      <c r="H5891" s="31"/>
    </row>
    <row r="5892" spans="2:8">
      <c r="B5892" s="27"/>
      <c r="C5892" s="27"/>
      <c r="D5892" s="27"/>
      <c r="E5892" s="27"/>
      <c r="F5892" s="26"/>
      <c r="G5892" s="28"/>
      <c r="H5892" s="31"/>
    </row>
    <row r="5893" spans="2:8">
      <c r="B5893" s="27"/>
      <c r="C5893" s="27"/>
      <c r="D5893" s="27"/>
      <c r="E5893" s="27"/>
      <c r="F5893" s="26"/>
      <c r="G5893" s="28"/>
      <c r="H5893" s="31"/>
    </row>
    <row r="5894" spans="2:8">
      <c r="B5894" s="27"/>
      <c r="C5894" s="27"/>
      <c r="D5894" s="27"/>
      <c r="E5894" s="27"/>
      <c r="F5894" s="26"/>
      <c r="G5894" s="28"/>
      <c r="H5894" s="31"/>
    </row>
    <row r="5895" spans="2:8">
      <c r="B5895" s="27"/>
      <c r="C5895" s="27"/>
      <c r="D5895" s="27"/>
      <c r="E5895" s="27"/>
      <c r="F5895" s="26"/>
      <c r="G5895" s="28"/>
      <c r="H5895" s="31"/>
    </row>
    <row r="5896" spans="2:8">
      <c r="B5896" s="27"/>
      <c r="C5896" s="27"/>
      <c r="D5896" s="27"/>
      <c r="E5896" s="27"/>
      <c r="F5896" s="26"/>
      <c r="G5896" s="28"/>
      <c r="H5896" s="31"/>
    </row>
    <row r="5897" spans="2:8">
      <c r="B5897" s="27"/>
      <c r="C5897" s="27"/>
      <c r="D5897" s="27"/>
      <c r="E5897" s="27"/>
      <c r="F5897" s="26"/>
      <c r="G5897" s="28"/>
      <c r="H5897" s="31"/>
    </row>
    <row r="5898" spans="2:8">
      <c r="B5898" s="27"/>
      <c r="C5898" s="27"/>
      <c r="D5898" s="27"/>
      <c r="E5898" s="27"/>
      <c r="F5898" s="26"/>
      <c r="G5898" s="28"/>
      <c r="H5898" s="31"/>
    </row>
    <row r="5899" spans="2:8">
      <c r="B5899" s="27"/>
      <c r="C5899" s="27"/>
      <c r="D5899" s="27"/>
      <c r="E5899" s="27"/>
      <c r="F5899" s="26"/>
      <c r="G5899" s="28"/>
      <c r="H5899" s="31"/>
    </row>
    <row r="5900" spans="2:8">
      <c r="B5900" s="27"/>
      <c r="C5900" s="27"/>
      <c r="D5900" s="27"/>
      <c r="E5900" s="27"/>
      <c r="F5900" s="26"/>
      <c r="G5900" s="28"/>
      <c r="H5900" s="31"/>
    </row>
    <row r="5901" spans="2:8">
      <c r="B5901" s="27"/>
      <c r="C5901" s="27"/>
      <c r="D5901" s="27"/>
      <c r="E5901" s="27"/>
      <c r="F5901" s="26"/>
      <c r="G5901" s="28"/>
      <c r="H5901" s="31"/>
    </row>
    <row r="5902" spans="2:8">
      <c r="B5902" s="27"/>
      <c r="C5902" s="27"/>
      <c r="D5902" s="27"/>
      <c r="E5902" s="27"/>
      <c r="F5902" s="26"/>
      <c r="G5902" s="28"/>
      <c r="H5902" s="31"/>
    </row>
    <row r="5903" spans="2:8">
      <c r="B5903" s="27"/>
      <c r="C5903" s="27"/>
      <c r="D5903" s="27"/>
      <c r="E5903" s="27"/>
      <c r="F5903" s="26"/>
      <c r="G5903" s="28"/>
      <c r="H5903" s="31"/>
    </row>
    <row r="5904" spans="2:8">
      <c r="B5904" s="27"/>
      <c r="C5904" s="27"/>
      <c r="D5904" s="27"/>
      <c r="E5904" s="27"/>
      <c r="F5904" s="26"/>
      <c r="G5904" s="28"/>
      <c r="H5904" s="31"/>
    </row>
    <row r="5905" spans="2:8">
      <c r="B5905" s="27"/>
      <c r="C5905" s="27"/>
      <c r="D5905" s="27"/>
      <c r="E5905" s="27"/>
      <c r="F5905" s="26"/>
      <c r="G5905" s="28"/>
      <c r="H5905" s="31"/>
    </row>
    <row r="5906" spans="2:8">
      <c r="B5906" s="27"/>
      <c r="C5906" s="27"/>
      <c r="D5906" s="27"/>
      <c r="E5906" s="27"/>
      <c r="F5906" s="26"/>
      <c r="G5906" s="28"/>
      <c r="H5906" s="31"/>
    </row>
    <row r="5907" spans="2:8">
      <c r="B5907" s="27"/>
      <c r="C5907" s="27"/>
      <c r="D5907" s="27"/>
      <c r="E5907" s="27"/>
      <c r="F5907" s="26"/>
      <c r="G5907" s="28"/>
      <c r="H5907" s="31"/>
    </row>
    <row r="5908" spans="2:8">
      <c r="B5908" s="27"/>
      <c r="C5908" s="27"/>
      <c r="D5908" s="27"/>
      <c r="E5908" s="27"/>
      <c r="F5908" s="26"/>
      <c r="G5908" s="28"/>
      <c r="H5908" s="31"/>
    </row>
    <row r="5909" spans="2:8">
      <c r="B5909" s="27"/>
      <c r="C5909" s="27"/>
      <c r="D5909" s="27"/>
      <c r="E5909" s="27"/>
      <c r="F5909" s="26"/>
      <c r="G5909" s="28"/>
      <c r="H5909" s="31"/>
    </row>
    <row r="5910" spans="2:8">
      <c r="B5910" s="27"/>
      <c r="C5910" s="27"/>
      <c r="D5910" s="27"/>
      <c r="E5910" s="27"/>
      <c r="F5910" s="26"/>
      <c r="G5910" s="28"/>
      <c r="H5910" s="31"/>
    </row>
    <row r="5911" spans="2:8">
      <c r="B5911" s="27"/>
      <c r="C5911" s="27"/>
      <c r="D5911" s="27"/>
      <c r="E5911" s="27"/>
      <c r="F5911" s="26"/>
      <c r="G5911" s="28"/>
      <c r="H5911" s="31"/>
    </row>
    <row r="5912" spans="2:8">
      <c r="B5912" s="27"/>
      <c r="C5912" s="27"/>
      <c r="D5912" s="27"/>
      <c r="E5912" s="27"/>
      <c r="F5912" s="26"/>
      <c r="G5912" s="28"/>
      <c r="H5912" s="31"/>
    </row>
    <row r="5913" spans="2:8">
      <c r="B5913" s="27"/>
      <c r="C5913" s="27"/>
      <c r="D5913" s="27"/>
      <c r="E5913" s="27"/>
      <c r="F5913" s="26"/>
      <c r="G5913" s="28"/>
      <c r="H5913" s="31"/>
    </row>
    <row r="5914" spans="2:8">
      <c r="B5914" s="27"/>
      <c r="C5914" s="27"/>
      <c r="D5914" s="27"/>
      <c r="E5914" s="27"/>
      <c r="F5914" s="26"/>
      <c r="G5914" s="28"/>
      <c r="H5914" s="31"/>
    </row>
    <row r="5915" spans="2:8">
      <c r="B5915" s="27"/>
      <c r="C5915" s="27"/>
      <c r="D5915" s="27"/>
      <c r="E5915" s="27"/>
      <c r="F5915" s="26"/>
      <c r="G5915" s="28"/>
      <c r="H5915" s="31"/>
    </row>
    <row r="5916" spans="2:8">
      <c r="B5916" s="27"/>
      <c r="C5916" s="27"/>
      <c r="D5916" s="27"/>
      <c r="E5916" s="27"/>
      <c r="F5916" s="26"/>
      <c r="G5916" s="28"/>
      <c r="H5916" s="31"/>
    </row>
    <row r="5917" spans="2:8">
      <c r="B5917" s="27"/>
      <c r="C5917" s="27"/>
      <c r="D5917" s="27"/>
      <c r="E5917" s="27"/>
      <c r="F5917" s="26"/>
      <c r="G5917" s="28"/>
      <c r="H5917" s="31"/>
    </row>
    <row r="5918" spans="2:8">
      <c r="B5918" s="27"/>
      <c r="C5918" s="27"/>
      <c r="D5918" s="27"/>
      <c r="E5918" s="27"/>
      <c r="F5918" s="26"/>
      <c r="G5918" s="28"/>
      <c r="H5918" s="31"/>
    </row>
    <row r="5919" spans="2:8">
      <c r="B5919" s="27"/>
      <c r="C5919" s="27"/>
      <c r="D5919" s="27"/>
      <c r="E5919" s="27"/>
      <c r="F5919" s="26"/>
      <c r="G5919" s="28"/>
      <c r="H5919" s="31"/>
    </row>
    <row r="5920" spans="2:8">
      <c r="B5920" s="27"/>
      <c r="C5920" s="27"/>
      <c r="D5920" s="27"/>
      <c r="E5920" s="27"/>
      <c r="F5920" s="26"/>
      <c r="G5920" s="28"/>
      <c r="H5920" s="31"/>
    </row>
    <row r="5921" spans="2:8">
      <c r="B5921" s="27"/>
      <c r="C5921" s="27"/>
      <c r="D5921" s="27"/>
      <c r="E5921" s="27"/>
      <c r="F5921" s="26"/>
      <c r="G5921" s="28"/>
      <c r="H5921" s="31"/>
    </row>
    <row r="5922" spans="2:8">
      <c r="B5922" s="27"/>
      <c r="C5922" s="27"/>
      <c r="D5922" s="27"/>
      <c r="E5922" s="27"/>
      <c r="F5922" s="26"/>
      <c r="G5922" s="28"/>
      <c r="H5922" s="31"/>
    </row>
    <row r="5923" spans="2:8">
      <c r="B5923" s="27"/>
      <c r="C5923" s="27"/>
      <c r="D5923" s="27"/>
      <c r="E5923" s="27"/>
      <c r="F5923" s="26"/>
      <c r="G5923" s="28"/>
      <c r="H5923" s="31"/>
    </row>
    <row r="5924" spans="2:8">
      <c r="B5924" s="27"/>
      <c r="C5924" s="27"/>
      <c r="D5924" s="27"/>
      <c r="E5924" s="27"/>
      <c r="F5924" s="26"/>
      <c r="G5924" s="28"/>
      <c r="H5924" s="31"/>
    </row>
    <row r="5925" spans="2:8">
      <c r="B5925" s="27"/>
      <c r="C5925" s="27"/>
      <c r="D5925" s="27"/>
      <c r="E5925" s="27"/>
      <c r="F5925" s="26"/>
      <c r="G5925" s="28"/>
      <c r="H5925" s="31"/>
    </row>
    <row r="5926" spans="2:8">
      <c r="B5926" s="27"/>
      <c r="C5926" s="27"/>
      <c r="D5926" s="27"/>
      <c r="E5926" s="27"/>
      <c r="F5926" s="26"/>
      <c r="G5926" s="28"/>
      <c r="H5926" s="31"/>
    </row>
    <row r="5927" spans="2:8">
      <c r="B5927" s="27"/>
      <c r="C5927" s="27"/>
      <c r="D5927" s="27"/>
      <c r="E5927" s="27"/>
      <c r="F5927" s="26"/>
      <c r="G5927" s="28"/>
      <c r="H5927" s="31"/>
    </row>
    <row r="5928" spans="2:8">
      <c r="B5928" s="27"/>
      <c r="C5928" s="27"/>
      <c r="D5928" s="27"/>
      <c r="E5928" s="27"/>
      <c r="F5928" s="26"/>
      <c r="G5928" s="28"/>
      <c r="H5928" s="31"/>
    </row>
    <row r="5929" spans="2:8">
      <c r="B5929" s="27"/>
      <c r="C5929" s="27"/>
      <c r="D5929" s="27"/>
      <c r="E5929" s="27"/>
      <c r="F5929" s="26"/>
      <c r="G5929" s="28"/>
      <c r="H5929" s="31"/>
    </row>
    <row r="5930" spans="2:8">
      <c r="B5930" s="27"/>
      <c r="C5930" s="27"/>
      <c r="D5930" s="27"/>
      <c r="E5930" s="27"/>
      <c r="F5930" s="26"/>
      <c r="G5930" s="28"/>
      <c r="H5930" s="31"/>
    </row>
    <row r="5931" spans="2:8">
      <c r="B5931" s="27"/>
      <c r="C5931" s="27"/>
      <c r="D5931" s="27"/>
      <c r="E5931" s="27"/>
      <c r="F5931" s="26"/>
      <c r="G5931" s="28"/>
      <c r="H5931" s="31"/>
    </row>
    <row r="5932" spans="2:8">
      <c r="B5932" s="27"/>
      <c r="C5932" s="27"/>
      <c r="D5932" s="27"/>
      <c r="E5932" s="27"/>
      <c r="F5932" s="26"/>
      <c r="G5932" s="28"/>
      <c r="H5932" s="31"/>
    </row>
    <row r="5933" spans="2:8">
      <c r="B5933" s="27"/>
      <c r="C5933" s="27"/>
      <c r="D5933" s="27"/>
      <c r="E5933" s="27"/>
      <c r="F5933" s="26"/>
      <c r="G5933" s="28"/>
      <c r="H5933" s="31"/>
    </row>
    <row r="5934" spans="2:8">
      <c r="B5934" s="27"/>
      <c r="C5934" s="27"/>
      <c r="D5934" s="27"/>
      <c r="E5934" s="27"/>
      <c r="F5934" s="26"/>
      <c r="G5934" s="28"/>
      <c r="H5934" s="31"/>
    </row>
    <row r="5935" spans="2:8">
      <c r="B5935" s="27"/>
      <c r="C5935" s="27"/>
      <c r="D5935" s="27"/>
      <c r="E5935" s="27"/>
      <c r="F5935" s="26"/>
      <c r="G5935" s="28"/>
      <c r="H5935" s="31"/>
    </row>
    <row r="5936" spans="2:8">
      <c r="B5936" s="27"/>
      <c r="C5936" s="27"/>
      <c r="D5936" s="27"/>
      <c r="E5936" s="27"/>
      <c r="F5936" s="26"/>
      <c r="G5936" s="28"/>
      <c r="H5936" s="31"/>
    </row>
    <row r="5937" spans="2:8">
      <c r="B5937" s="27"/>
      <c r="C5937" s="27"/>
      <c r="D5937" s="27"/>
      <c r="E5937" s="27"/>
      <c r="F5937" s="26"/>
      <c r="G5937" s="28"/>
      <c r="H5937" s="31"/>
    </row>
    <row r="5938" spans="2:8">
      <c r="B5938" s="27"/>
      <c r="C5938" s="27"/>
      <c r="D5938" s="27"/>
      <c r="E5938" s="27"/>
      <c r="F5938" s="26"/>
      <c r="G5938" s="28"/>
      <c r="H5938" s="31"/>
    </row>
    <row r="5939" spans="2:8">
      <c r="B5939" s="27"/>
      <c r="C5939" s="27"/>
      <c r="D5939" s="27"/>
      <c r="E5939" s="27"/>
      <c r="F5939" s="26"/>
      <c r="G5939" s="28"/>
      <c r="H5939" s="31"/>
    </row>
    <row r="5940" spans="2:8">
      <c r="B5940" s="27"/>
      <c r="C5940" s="27"/>
      <c r="D5940" s="27"/>
      <c r="E5940" s="27"/>
      <c r="F5940" s="26"/>
      <c r="G5940" s="28"/>
      <c r="H5940" s="31"/>
    </row>
    <row r="5941" spans="2:8">
      <c r="B5941" s="27"/>
      <c r="C5941" s="27"/>
      <c r="D5941" s="27"/>
      <c r="E5941" s="27"/>
      <c r="F5941" s="26"/>
      <c r="G5941" s="28"/>
      <c r="H5941" s="31"/>
    </row>
    <row r="5942" spans="2:8">
      <c r="B5942" s="27"/>
      <c r="C5942" s="27"/>
      <c r="D5942" s="27"/>
      <c r="E5942" s="27"/>
      <c r="F5942" s="26"/>
      <c r="G5942" s="28"/>
      <c r="H5942" s="31"/>
    </row>
    <row r="5943" spans="2:8">
      <c r="B5943" s="27"/>
      <c r="C5943" s="27"/>
      <c r="D5943" s="27"/>
      <c r="E5943" s="27"/>
      <c r="F5943" s="26"/>
      <c r="G5943" s="28"/>
      <c r="H5943" s="31"/>
    </row>
    <row r="5944" spans="2:8">
      <c r="B5944" s="27"/>
      <c r="C5944" s="27"/>
      <c r="D5944" s="27"/>
      <c r="E5944" s="27"/>
      <c r="F5944" s="26"/>
      <c r="G5944" s="28"/>
      <c r="H5944" s="31"/>
    </row>
    <row r="5945" spans="2:8">
      <c r="B5945" s="27"/>
      <c r="C5945" s="27"/>
      <c r="D5945" s="27"/>
      <c r="E5945" s="27"/>
      <c r="F5945" s="26"/>
      <c r="G5945" s="28"/>
      <c r="H5945" s="31"/>
    </row>
    <row r="5946" spans="2:8">
      <c r="B5946" s="27"/>
      <c r="C5946" s="27"/>
      <c r="D5946" s="27"/>
      <c r="E5946" s="27"/>
      <c r="F5946" s="26"/>
      <c r="G5946" s="28"/>
      <c r="H5946" s="31"/>
    </row>
    <row r="5947" spans="2:8">
      <c r="B5947" s="27"/>
      <c r="C5947" s="27"/>
      <c r="D5947" s="27"/>
      <c r="E5947" s="27"/>
      <c r="F5947" s="26"/>
      <c r="G5947" s="28"/>
      <c r="H5947" s="31"/>
    </row>
    <row r="5948" spans="2:8">
      <c r="B5948" s="27"/>
      <c r="C5948" s="27"/>
      <c r="D5948" s="27"/>
      <c r="E5948" s="27"/>
      <c r="F5948" s="26"/>
      <c r="G5948" s="28"/>
      <c r="H5948" s="31"/>
    </row>
    <row r="5949" spans="2:8">
      <c r="B5949" s="27"/>
      <c r="C5949" s="27"/>
      <c r="D5949" s="27"/>
      <c r="E5949" s="27"/>
      <c r="F5949" s="26"/>
      <c r="G5949" s="28"/>
      <c r="H5949" s="31"/>
    </row>
    <row r="5950" spans="2:8">
      <c r="B5950" s="27"/>
      <c r="C5950" s="27"/>
      <c r="D5950" s="27"/>
      <c r="E5950" s="27"/>
      <c r="F5950" s="26"/>
      <c r="G5950" s="28"/>
      <c r="H5950" s="31"/>
    </row>
    <row r="5951" spans="2:8">
      <c r="B5951" s="27"/>
      <c r="C5951" s="27"/>
      <c r="D5951" s="27"/>
      <c r="E5951" s="27"/>
      <c r="F5951" s="26"/>
      <c r="G5951" s="28"/>
      <c r="H5951" s="31"/>
    </row>
    <row r="5952" spans="2:8">
      <c r="B5952" s="27"/>
      <c r="C5952" s="27"/>
      <c r="D5952" s="27"/>
      <c r="E5952" s="27"/>
      <c r="F5952" s="26"/>
      <c r="G5952" s="28"/>
      <c r="H5952" s="31"/>
    </row>
    <row r="5953" spans="2:8">
      <c r="B5953" s="27"/>
      <c r="C5953" s="27"/>
      <c r="D5953" s="27"/>
      <c r="E5953" s="27"/>
      <c r="F5953" s="26"/>
      <c r="G5953" s="28"/>
      <c r="H5953" s="31"/>
    </row>
    <row r="5954" spans="2:8">
      <c r="B5954" s="27"/>
      <c r="C5954" s="27"/>
      <c r="D5954" s="27"/>
      <c r="E5954" s="27"/>
      <c r="F5954" s="26"/>
      <c r="G5954" s="28"/>
      <c r="H5954" s="31"/>
    </row>
    <row r="5955" spans="2:8">
      <c r="B5955" s="27"/>
      <c r="C5955" s="27"/>
      <c r="D5955" s="27"/>
      <c r="E5955" s="27"/>
      <c r="F5955" s="26"/>
      <c r="G5955" s="28"/>
      <c r="H5955" s="31"/>
    </row>
    <row r="5956" spans="2:8">
      <c r="B5956" s="27"/>
      <c r="C5956" s="27"/>
      <c r="D5956" s="27"/>
      <c r="E5956" s="27"/>
      <c r="F5956" s="26"/>
      <c r="G5956" s="28"/>
      <c r="H5956" s="31"/>
    </row>
    <row r="5957" spans="2:8">
      <c r="B5957" s="27"/>
      <c r="C5957" s="27"/>
      <c r="D5957" s="27"/>
      <c r="E5957" s="27"/>
      <c r="F5957" s="26"/>
      <c r="G5957" s="28"/>
      <c r="H5957" s="31"/>
    </row>
    <row r="5958" spans="2:8">
      <c r="B5958" s="27"/>
      <c r="C5958" s="27"/>
      <c r="D5958" s="27"/>
      <c r="E5958" s="27"/>
      <c r="F5958" s="26"/>
      <c r="G5958" s="28"/>
      <c r="H5958" s="31"/>
    </row>
    <row r="5959" spans="2:8">
      <c r="B5959" s="27"/>
      <c r="C5959" s="27"/>
      <c r="D5959" s="27"/>
      <c r="E5959" s="27"/>
      <c r="F5959" s="26"/>
      <c r="G5959" s="28"/>
      <c r="H5959" s="31"/>
    </row>
    <row r="5960" spans="2:8">
      <c r="B5960" s="27"/>
      <c r="C5960" s="27"/>
      <c r="D5960" s="27"/>
      <c r="E5960" s="27"/>
      <c r="F5960" s="26"/>
      <c r="G5960" s="28"/>
      <c r="H5960" s="31"/>
    </row>
    <row r="5961" spans="2:8">
      <c r="B5961" s="27"/>
      <c r="C5961" s="27"/>
      <c r="D5961" s="27"/>
      <c r="E5961" s="27"/>
      <c r="F5961" s="26"/>
      <c r="G5961" s="28"/>
      <c r="H5961" s="31"/>
    </row>
    <row r="5962" spans="2:8">
      <c r="B5962" s="27"/>
      <c r="C5962" s="27"/>
      <c r="D5962" s="27"/>
      <c r="E5962" s="27"/>
      <c r="F5962" s="26"/>
      <c r="G5962" s="28"/>
      <c r="H5962" s="31"/>
    </row>
    <row r="5963" spans="2:8">
      <c r="B5963" s="27"/>
      <c r="C5963" s="27"/>
      <c r="D5963" s="27"/>
      <c r="E5963" s="27"/>
      <c r="F5963" s="26"/>
      <c r="G5963" s="28"/>
      <c r="H5963" s="31"/>
    </row>
    <row r="5964" spans="2:8">
      <c r="B5964" s="27"/>
      <c r="C5964" s="27"/>
      <c r="D5964" s="27"/>
      <c r="E5964" s="27"/>
      <c r="F5964" s="26"/>
      <c r="G5964" s="28"/>
      <c r="H5964" s="31"/>
    </row>
    <row r="5965" spans="2:8">
      <c r="B5965" s="27"/>
      <c r="C5965" s="27"/>
      <c r="D5965" s="27"/>
      <c r="E5965" s="27"/>
      <c r="F5965" s="26"/>
      <c r="G5965" s="28"/>
      <c r="H5965" s="31"/>
    </row>
    <row r="5966" spans="2:8">
      <c r="B5966" s="27"/>
      <c r="C5966" s="27"/>
      <c r="D5966" s="27"/>
      <c r="E5966" s="27"/>
      <c r="F5966" s="26"/>
      <c r="G5966" s="28"/>
      <c r="H5966" s="31"/>
    </row>
    <row r="5967" spans="2:8">
      <c r="B5967" s="27"/>
      <c r="C5967" s="27"/>
      <c r="D5967" s="27"/>
      <c r="E5967" s="27"/>
      <c r="F5967" s="26"/>
      <c r="G5967" s="28"/>
      <c r="H5967" s="31"/>
    </row>
    <row r="5968" spans="2:8">
      <c r="B5968" s="27"/>
      <c r="C5968" s="27"/>
      <c r="D5968" s="27"/>
      <c r="E5968" s="27"/>
      <c r="F5968" s="26"/>
      <c r="G5968" s="28"/>
      <c r="H5968" s="31"/>
    </row>
    <row r="5969" spans="2:8">
      <c r="B5969" s="27"/>
      <c r="C5969" s="27"/>
      <c r="D5969" s="27"/>
      <c r="E5969" s="27"/>
      <c r="F5969" s="26"/>
      <c r="G5969" s="28"/>
      <c r="H5969" s="31"/>
    </row>
    <row r="5970" spans="2:8">
      <c r="B5970" s="27"/>
      <c r="C5970" s="27"/>
      <c r="D5970" s="27"/>
      <c r="E5970" s="27"/>
      <c r="F5970" s="26"/>
      <c r="G5970" s="28"/>
      <c r="H5970" s="31"/>
    </row>
    <row r="5971" spans="2:8">
      <c r="B5971" s="27"/>
      <c r="C5971" s="27"/>
      <c r="D5971" s="27"/>
      <c r="E5971" s="27"/>
      <c r="F5971" s="26"/>
      <c r="G5971" s="28"/>
      <c r="H5971" s="31"/>
    </row>
    <row r="5972" spans="2:8">
      <c r="B5972" s="27"/>
      <c r="C5972" s="27"/>
      <c r="D5972" s="27"/>
      <c r="E5972" s="27"/>
      <c r="F5972" s="26"/>
      <c r="G5972" s="28"/>
      <c r="H5972" s="31"/>
    </row>
    <row r="5973" spans="2:8">
      <c r="B5973" s="27"/>
      <c r="C5973" s="27"/>
      <c r="D5973" s="27"/>
      <c r="E5973" s="27"/>
      <c r="F5973" s="26"/>
      <c r="G5973" s="28"/>
      <c r="H5973" s="31"/>
    </row>
    <row r="5974" spans="2:8">
      <c r="B5974" s="27"/>
      <c r="C5974" s="27"/>
      <c r="D5974" s="27"/>
      <c r="E5974" s="27"/>
      <c r="F5974" s="26"/>
      <c r="G5974" s="28"/>
      <c r="H5974" s="31"/>
    </row>
    <row r="5975" spans="2:8">
      <c r="B5975" s="27"/>
      <c r="C5975" s="27"/>
      <c r="D5975" s="27"/>
      <c r="E5975" s="27"/>
      <c r="F5975" s="26"/>
      <c r="G5975" s="28"/>
      <c r="H5975" s="31"/>
    </row>
    <row r="5976" spans="2:8">
      <c r="B5976" s="27"/>
      <c r="C5976" s="27"/>
      <c r="D5976" s="27"/>
      <c r="E5976" s="27"/>
      <c r="F5976" s="26"/>
      <c r="G5976" s="28"/>
      <c r="H5976" s="31"/>
    </row>
    <row r="5977" spans="2:8">
      <c r="B5977" s="27"/>
      <c r="C5977" s="27"/>
      <c r="D5977" s="27"/>
      <c r="E5977" s="27"/>
      <c r="F5977" s="26"/>
      <c r="G5977" s="28"/>
      <c r="H5977" s="31"/>
    </row>
    <row r="5978" spans="2:8">
      <c r="B5978" s="27"/>
      <c r="C5978" s="27"/>
      <c r="D5978" s="27"/>
      <c r="E5978" s="27"/>
      <c r="F5978" s="26"/>
      <c r="G5978" s="28"/>
      <c r="H5978" s="31"/>
    </row>
    <row r="5979" spans="2:8">
      <c r="B5979" s="27"/>
      <c r="C5979" s="27"/>
      <c r="D5979" s="27"/>
      <c r="E5979" s="27"/>
      <c r="F5979" s="26"/>
      <c r="G5979" s="28"/>
      <c r="H5979" s="31"/>
    </row>
    <row r="5980" spans="2:8">
      <c r="B5980" s="27"/>
      <c r="C5980" s="27"/>
      <c r="D5980" s="27"/>
      <c r="E5980" s="27"/>
      <c r="F5980" s="26"/>
      <c r="G5980" s="28"/>
      <c r="H5980" s="31"/>
    </row>
    <row r="5981" spans="2:8">
      <c r="B5981" s="27"/>
      <c r="C5981" s="27"/>
      <c r="D5981" s="27"/>
      <c r="E5981" s="27"/>
      <c r="F5981" s="26"/>
      <c r="G5981" s="28"/>
      <c r="H5981" s="31"/>
    </row>
    <row r="5982" spans="2:8">
      <c r="B5982" s="27"/>
      <c r="C5982" s="27"/>
      <c r="D5982" s="27"/>
      <c r="E5982" s="27"/>
      <c r="F5982" s="26"/>
      <c r="G5982" s="28"/>
      <c r="H5982" s="31"/>
    </row>
    <row r="5983" spans="2:8">
      <c r="B5983" s="27"/>
      <c r="C5983" s="27"/>
      <c r="D5983" s="27"/>
      <c r="E5983" s="27"/>
      <c r="F5983" s="26"/>
      <c r="G5983" s="28"/>
      <c r="H5983" s="31"/>
    </row>
    <row r="5984" spans="2:8">
      <c r="B5984" s="27"/>
      <c r="C5984" s="27"/>
      <c r="D5984" s="27"/>
      <c r="E5984" s="27"/>
      <c r="F5984" s="26"/>
      <c r="G5984" s="28"/>
      <c r="H5984" s="31"/>
    </row>
    <row r="5985" spans="2:8">
      <c r="B5985" s="27"/>
      <c r="C5985" s="27"/>
      <c r="D5985" s="27"/>
      <c r="E5985" s="27"/>
      <c r="F5985" s="26"/>
      <c r="G5985" s="28"/>
      <c r="H5985" s="31"/>
    </row>
    <row r="5986" spans="2:8">
      <c r="B5986" s="27"/>
      <c r="C5986" s="27"/>
      <c r="D5986" s="27"/>
      <c r="E5986" s="27"/>
      <c r="F5986" s="26"/>
      <c r="G5986" s="28"/>
      <c r="H5986" s="31"/>
    </row>
    <row r="5987" spans="2:8">
      <c r="B5987" s="27"/>
      <c r="C5987" s="27"/>
      <c r="D5987" s="27"/>
      <c r="E5987" s="27"/>
      <c r="F5987" s="26"/>
      <c r="G5987" s="28"/>
      <c r="H5987" s="31"/>
    </row>
    <row r="5988" spans="2:8">
      <c r="B5988" s="27"/>
      <c r="C5988" s="27"/>
      <c r="D5988" s="27"/>
      <c r="E5988" s="27"/>
      <c r="F5988" s="26"/>
      <c r="G5988" s="28"/>
      <c r="H5988" s="31"/>
    </row>
    <row r="5989" spans="2:8">
      <c r="B5989" s="27"/>
      <c r="C5989" s="27"/>
      <c r="D5989" s="27"/>
      <c r="E5989" s="27"/>
      <c r="F5989" s="26"/>
      <c r="G5989" s="28"/>
      <c r="H5989" s="31"/>
    </row>
    <row r="5990" spans="2:8">
      <c r="B5990" s="27"/>
      <c r="C5990" s="27"/>
      <c r="D5990" s="27"/>
      <c r="E5990" s="27"/>
      <c r="F5990" s="26"/>
      <c r="G5990" s="28"/>
      <c r="H5990" s="31"/>
    </row>
    <row r="5991" spans="2:8">
      <c r="B5991" s="27"/>
      <c r="C5991" s="27"/>
      <c r="D5991" s="27"/>
      <c r="E5991" s="27"/>
      <c r="F5991" s="26"/>
      <c r="G5991" s="28"/>
      <c r="H5991" s="31"/>
    </row>
    <row r="5992" spans="2:8">
      <c r="B5992" s="27"/>
      <c r="C5992" s="27"/>
      <c r="D5992" s="27"/>
      <c r="E5992" s="27"/>
      <c r="F5992" s="26"/>
      <c r="G5992" s="28"/>
      <c r="H5992" s="31"/>
    </row>
    <row r="5993" spans="2:8">
      <c r="B5993" s="27"/>
      <c r="C5993" s="27"/>
      <c r="D5993" s="27"/>
      <c r="E5993" s="27"/>
      <c r="F5993" s="26"/>
      <c r="G5993" s="28"/>
      <c r="H5993" s="31"/>
    </row>
    <row r="5994" spans="2:8">
      <c r="B5994" s="27"/>
      <c r="C5994" s="27"/>
      <c r="D5994" s="27"/>
      <c r="E5994" s="27"/>
      <c r="F5994" s="26"/>
      <c r="G5994" s="28"/>
      <c r="H5994" s="31"/>
    </row>
    <row r="5995" spans="2:8">
      <c r="B5995" s="27"/>
      <c r="C5995" s="27"/>
      <c r="D5995" s="27"/>
      <c r="E5995" s="27"/>
      <c r="F5995" s="26"/>
      <c r="G5995" s="28"/>
      <c r="H5995" s="31"/>
    </row>
    <row r="5996" spans="2:8">
      <c r="B5996" s="27"/>
      <c r="C5996" s="27"/>
      <c r="D5996" s="27"/>
      <c r="E5996" s="27"/>
      <c r="F5996" s="26"/>
      <c r="G5996" s="28"/>
      <c r="H5996" s="31"/>
    </row>
    <row r="5997" spans="2:8">
      <c r="B5997" s="27"/>
      <c r="C5997" s="27"/>
      <c r="D5997" s="27"/>
      <c r="E5997" s="27"/>
      <c r="F5997" s="26"/>
      <c r="G5997" s="28"/>
      <c r="H5997" s="31"/>
    </row>
    <row r="5998" spans="2:8">
      <c r="B5998" s="27"/>
      <c r="C5998" s="27"/>
      <c r="D5998" s="27"/>
      <c r="E5998" s="27"/>
      <c r="F5998" s="26"/>
      <c r="G5998" s="28"/>
      <c r="H5998" s="31"/>
    </row>
    <row r="5999" spans="2:8">
      <c r="B5999" s="27"/>
      <c r="C5999" s="27"/>
      <c r="D5999" s="27"/>
      <c r="E5999" s="27"/>
      <c r="F5999" s="26"/>
      <c r="G5999" s="28"/>
      <c r="H5999" s="31"/>
    </row>
    <row r="6000" spans="2:8">
      <c r="B6000" s="27"/>
      <c r="C6000" s="27"/>
      <c r="D6000" s="27"/>
      <c r="E6000" s="27"/>
      <c r="F6000" s="26"/>
      <c r="G6000" s="28"/>
      <c r="H6000" s="31"/>
    </row>
    <row r="6001" spans="2:8">
      <c r="B6001" s="27"/>
      <c r="C6001" s="27"/>
      <c r="D6001" s="27"/>
      <c r="E6001" s="27"/>
      <c r="F6001" s="26"/>
      <c r="G6001" s="28"/>
      <c r="H6001" s="31"/>
    </row>
    <row r="6002" spans="2:8">
      <c r="B6002" s="27"/>
      <c r="C6002" s="27"/>
      <c r="D6002" s="27"/>
      <c r="E6002" s="27"/>
      <c r="F6002" s="26"/>
      <c r="G6002" s="28"/>
      <c r="H6002" s="31"/>
    </row>
    <row r="6003" spans="2:8">
      <c r="B6003" s="27"/>
      <c r="C6003" s="27"/>
      <c r="D6003" s="27"/>
      <c r="E6003" s="27"/>
      <c r="F6003" s="26"/>
      <c r="G6003" s="28"/>
      <c r="H6003" s="31"/>
    </row>
    <row r="6004" spans="2:8">
      <c r="B6004" s="27"/>
      <c r="C6004" s="27"/>
      <c r="D6004" s="27"/>
      <c r="E6004" s="27"/>
      <c r="F6004" s="26"/>
      <c r="G6004" s="28"/>
      <c r="H6004" s="31"/>
    </row>
    <row r="6005" spans="2:8">
      <c r="B6005" s="27"/>
      <c r="C6005" s="27"/>
      <c r="D6005" s="27"/>
      <c r="E6005" s="27"/>
      <c r="F6005" s="26"/>
      <c r="G6005" s="28"/>
      <c r="H6005" s="31"/>
    </row>
    <row r="6006" spans="2:8">
      <c r="B6006" s="27"/>
      <c r="C6006" s="27"/>
      <c r="D6006" s="27"/>
      <c r="E6006" s="27"/>
      <c r="F6006" s="26"/>
      <c r="G6006" s="28"/>
      <c r="H6006" s="31"/>
    </row>
    <row r="6007" spans="2:8">
      <c r="B6007" s="27"/>
      <c r="C6007" s="27"/>
      <c r="D6007" s="27"/>
      <c r="E6007" s="27"/>
      <c r="F6007" s="26"/>
      <c r="G6007" s="28"/>
      <c r="H6007" s="31"/>
    </row>
    <row r="6008" spans="2:8">
      <c r="B6008" s="27"/>
      <c r="C6008" s="27"/>
      <c r="D6008" s="27"/>
      <c r="E6008" s="27"/>
      <c r="F6008" s="26"/>
      <c r="G6008" s="28"/>
      <c r="H6008" s="31"/>
    </row>
    <row r="6009" spans="2:8">
      <c r="B6009" s="27"/>
      <c r="C6009" s="27"/>
      <c r="D6009" s="27"/>
      <c r="E6009" s="27"/>
      <c r="F6009" s="26"/>
      <c r="G6009" s="28"/>
      <c r="H6009" s="31"/>
    </row>
    <row r="6010" spans="2:8">
      <c r="B6010" s="27"/>
      <c r="C6010" s="27"/>
      <c r="D6010" s="27"/>
      <c r="E6010" s="27"/>
      <c r="F6010" s="26"/>
      <c r="G6010" s="28"/>
      <c r="H6010" s="31"/>
    </row>
    <row r="6011" spans="2:8">
      <c r="B6011" s="27"/>
      <c r="C6011" s="27"/>
      <c r="D6011" s="27"/>
      <c r="E6011" s="27"/>
      <c r="F6011" s="26"/>
      <c r="G6011" s="28"/>
      <c r="H6011" s="31"/>
    </row>
    <row r="6012" spans="2:8">
      <c r="B6012" s="27"/>
      <c r="C6012" s="27"/>
      <c r="D6012" s="27"/>
      <c r="E6012" s="27"/>
      <c r="F6012" s="26"/>
      <c r="G6012" s="28"/>
      <c r="H6012" s="31"/>
    </row>
    <row r="6013" spans="2:8">
      <c r="B6013" s="27"/>
      <c r="C6013" s="27"/>
      <c r="D6013" s="27"/>
      <c r="E6013" s="27"/>
      <c r="F6013" s="26"/>
      <c r="G6013" s="28"/>
      <c r="H6013" s="31"/>
    </row>
    <row r="6014" spans="2:8">
      <c r="B6014" s="27"/>
      <c r="C6014" s="27"/>
      <c r="D6014" s="27"/>
      <c r="E6014" s="27"/>
      <c r="F6014" s="26"/>
      <c r="G6014" s="28"/>
      <c r="H6014" s="31"/>
    </row>
    <row r="6015" spans="2:8">
      <c r="B6015" s="27"/>
      <c r="C6015" s="27"/>
      <c r="D6015" s="27"/>
      <c r="E6015" s="27"/>
      <c r="F6015" s="26"/>
      <c r="G6015" s="28"/>
      <c r="H6015" s="31"/>
    </row>
    <row r="6016" spans="2:8">
      <c r="B6016" s="27"/>
      <c r="C6016" s="27"/>
      <c r="D6016" s="27"/>
      <c r="E6016" s="27"/>
      <c r="F6016" s="26"/>
      <c r="G6016" s="28"/>
      <c r="H6016" s="31"/>
    </row>
    <row r="6017" spans="2:8">
      <c r="B6017" s="27"/>
      <c r="C6017" s="27"/>
      <c r="D6017" s="27"/>
      <c r="E6017" s="27"/>
      <c r="F6017" s="26"/>
      <c r="G6017" s="28"/>
      <c r="H6017" s="31"/>
    </row>
    <row r="6018" spans="2:8">
      <c r="B6018" s="27"/>
      <c r="C6018" s="27"/>
      <c r="D6018" s="27"/>
      <c r="E6018" s="27"/>
      <c r="F6018" s="26"/>
      <c r="G6018" s="28"/>
      <c r="H6018" s="31"/>
    </row>
    <row r="6019" spans="2:8">
      <c r="B6019" s="27"/>
      <c r="C6019" s="27"/>
      <c r="D6019" s="27"/>
      <c r="E6019" s="27"/>
      <c r="F6019" s="26"/>
      <c r="G6019" s="28"/>
      <c r="H6019" s="31"/>
    </row>
    <row r="6020" spans="2:8">
      <c r="B6020" s="27"/>
      <c r="C6020" s="27"/>
      <c r="D6020" s="27"/>
      <c r="E6020" s="27"/>
      <c r="F6020" s="26"/>
      <c r="G6020" s="28"/>
      <c r="H6020" s="31"/>
    </row>
    <row r="6021" spans="2:8">
      <c r="B6021" s="27"/>
      <c r="C6021" s="27"/>
      <c r="D6021" s="27"/>
      <c r="E6021" s="27"/>
      <c r="F6021" s="26"/>
      <c r="G6021" s="28"/>
      <c r="H6021" s="31"/>
    </row>
    <row r="6022" spans="2:8">
      <c r="B6022" s="27"/>
      <c r="C6022" s="27"/>
      <c r="D6022" s="27"/>
      <c r="E6022" s="27"/>
      <c r="F6022" s="26"/>
      <c r="G6022" s="28"/>
      <c r="H6022" s="31"/>
    </row>
    <row r="6023" spans="2:8">
      <c r="B6023" s="27"/>
      <c r="C6023" s="27"/>
      <c r="D6023" s="27"/>
      <c r="E6023" s="27"/>
      <c r="F6023" s="26"/>
      <c r="G6023" s="28"/>
      <c r="H6023" s="31"/>
    </row>
    <row r="6024" spans="2:8">
      <c r="B6024" s="27"/>
      <c r="C6024" s="27"/>
      <c r="D6024" s="27"/>
      <c r="E6024" s="27"/>
      <c r="F6024" s="26"/>
      <c r="G6024" s="28"/>
      <c r="H6024" s="31"/>
    </row>
    <row r="6025" spans="2:8">
      <c r="B6025" s="27"/>
      <c r="C6025" s="27"/>
      <c r="D6025" s="27"/>
      <c r="E6025" s="27"/>
      <c r="F6025" s="26"/>
      <c r="G6025" s="28"/>
      <c r="H6025" s="31"/>
    </row>
    <row r="6026" spans="2:8">
      <c r="B6026" s="27"/>
      <c r="C6026" s="27"/>
      <c r="D6026" s="27"/>
      <c r="E6026" s="27"/>
      <c r="F6026" s="26"/>
      <c r="G6026" s="28"/>
      <c r="H6026" s="31"/>
    </row>
    <row r="6027" spans="2:8">
      <c r="B6027" s="27"/>
      <c r="C6027" s="27"/>
      <c r="D6027" s="27"/>
      <c r="E6027" s="27"/>
      <c r="F6027" s="26"/>
      <c r="G6027" s="28"/>
      <c r="H6027" s="31"/>
    </row>
    <row r="6028" spans="2:8">
      <c r="B6028" s="27"/>
      <c r="C6028" s="27"/>
      <c r="D6028" s="27"/>
      <c r="E6028" s="27"/>
      <c r="F6028" s="26"/>
      <c r="G6028" s="28"/>
      <c r="H6028" s="31"/>
    </row>
    <row r="6029" spans="2:8">
      <c r="B6029" s="27"/>
      <c r="C6029" s="27"/>
      <c r="D6029" s="27"/>
      <c r="E6029" s="27"/>
      <c r="F6029" s="26"/>
      <c r="G6029" s="28"/>
      <c r="H6029" s="31"/>
    </row>
    <row r="6030" spans="2:8">
      <c r="B6030" s="27"/>
      <c r="C6030" s="27"/>
      <c r="D6030" s="27"/>
      <c r="E6030" s="27"/>
      <c r="F6030" s="26"/>
      <c r="G6030" s="28"/>
      <c r="H6030" s="31"/>
    </row>
    <row r="6031" spans="2:8">
      <c r="B6031" s="27"/>
      <c r="C6031" s="27"/>
      <c r="D6031" s="27"/>
      <c r="E6031" s="27"/>
      <c r="F6031" s="26"/>
      <c r="G6031" s="28"/>
      <c r="H6031" s="31"/>
    </row>
    <row r="6032" spans="2:8">
      <c r="B6032" s="27"/>
      <c r="C6032" s="27"/>
      <c r="D6032" s="27"/>
      <c r="E6032" s="27"/>
      <c r="F6032" s="26"/>
      <c r="G6032" s="28"/>
      <c r="H6032" s="31"/>
    </row>
    <row r="6033" spans="2:8">
      <c r="B6033" s="27"/>
      <c r="C6033" s="27"/>
      <c r="D6033" s="27"/>
      <c r="E6033" s="27"/>
      <c r="F6033" s="26"/>
      <c r="G6033" s="28"/>
      <c r="H6033" s="31"/>
    </row>
    <row r="6034" spans="2:8">
      <c r="B6034" s="27"/>
      <c r="C6034" s="27"/>
      <c r="D6034" s="27"/>
      <c r="E6034" s="27"/>
      <c r="F6034" s="26"/>
      <c r="G6034" s="28"/>
      <c r="H6034" s="31"/>
    </row>
    <row r="6035" spans="2:8">
      <c r="B6035" s="27"/>
      <c r="C6035" s="27"/>
      <c r="D6035" s="27"/>
      <c r="E6035" s="27"/>
      <c r="F6035" s="26"/>
      <c r="G6035" s="28"/>
      <c r="H6035" s="31"/>
    </row>
    <row r="6036" spans="2:8">
      <c r="B6036" s="27"/>
      <c r="C6036" s="27"/>
      <c r="D6036" s="27"/>
      <c r="E6036" s="27"/>
      <c r="F6036" s="26"/>
      <c r="G6036" s="28"/>
      <c r="H6036" s="31"/>
    </row>
    <row r="6037" spans="2:8">
      <c r="B6037" s="27"/>
      <c r="C6037" s="27"/>
      <c r="D6037" s="27"/>
      <c r="E6037" s="27"/>
      <c r="F6037" s="26"/>
      <c r="G6037" s="28"/>
      <c r="H6037" s="31"/>
    </row>
    <row r="6038" spans="2:8">
      <c r="B6038" s="27"/>
      <c r="C6038" s="27"/>
      <c r="D6038" s="27"/>
      <c r="E6038" s="27"/>
      <c r="F6038" s="26"/>
      <c r="G6038" s="28"/>
      <c r="H6038" s="31"/>
    </row>
    <row r="6039" spans="2:8">
      <c r="B6039" s="27"/>
      <c r="C6039" s="27"/>
      <c r="D6039" s="27"/>
      <c r="E6039" s="27"/>
      <c r="F6039" s="26"/>
      <c r="G6039" s="28"/>
      <c r="H6039" s="31"/>
    </row>
    <row r="6040" spans="2:8">
      <c r="B6040" s="27"/>
      <c r="C6040" s="27"/>
      <c r="D6040" s="27"/>
      <c r="E6040" s="27"/>
      <c r="F6040" s="26"/>
      <c r="G6040" s="28"/>
      <c r="H6040" s="31"/>
    </row>
    <row r="6041" spans="2:8">
      <c r="B6041" s="27"/>
      <c r="C6041" s="27"/>
      <c r="D6041" s="27"/>
      <c r="E6041" s="27"/>
      <c r="F6041" s="26"/>
      <c r="G6041" s="28"/>
      <c r="H6041" s="31"/>
    </row>
    <row r="6042" spans="2:8">
      <c r="B6042" s="27"/>
      <c r="C6042" s="27"/>
      <c r="D6042" s="27"/>
      <c r="E6042" s="27"/>
      <c r="F6042" s="26"/>
      <c r="G6042" s="28"/>
      <c r="H6042" s="31"/>
    </row>
    <row r="6043" spans="2:8">
      <c r="B6043" s="27"/>
      <c r="C6043" s="27"/>
      <c r="D6043" s="27"/>
      <c r="E6043" s="27"/>
      <c r="F6043" s="26"/>
      <c r="G6043" s="28"/>
      <c r="H6043" s="31"/>
    </row>
    <row r="6044" spans="2:8">
      <c r="B6044" s="27"/>
      <c r="C6044" s="27"/>
      <c r="D6044" s="27"/>
      <c r="E6044" s="27"/>
      <c r="F6044" s="26"/>
      <c r="G6044" s="28"/>
      <c r="H6044" s="31"/>
    </row>
    <row r="6045" spans="2:8">
      <c r="B6045" s="27"/>
      <c r="C6045" s="27"/>
      <c r="D6045" s="27"/>
      <c r="E6045" s="27"/>
      <c r="F6045" s="26"/>
      <c r="G6045" s="28"/>
      <c r="H6045" s="31"/>
    </row>
    <row r="6046" spans="2:8">
      <c r="B6046" s="27"/>
      <c r="C6046" s="27"/>
      <c r="D6046" s="27"/>
      <c r="E6046" s="27"/>
      <c r="F6046" s="26"/>
      <c r="G6046" s="28"/>
      <c r="H6046" s="31"/>
    </row>
    <row r="6047" spans="2:8">
      <c r="B6047" s="27"/>
      <c r="C6047" s="27"/>
      <c r="D6047" s="27"/>
      <c r="E6047" s="27"/>
      <c r="F6047" s="26"/>
      <c r="G6047" s="28"/>
      <c r="H6047" s="31"/>
    </row>
    <row r="6048" spans="2:8">
      <c r="B6048" s="27"/>
      <c r="C6048" s="27"/>
      <c r="D6048" s="27"/>
      <c r="E6048" s="27"/>
      <c r="F6048" s="26"/>
      <c r="G6048" s="28"/>
      <c r="H6048" s="31"/>
    </row>
    <row r="6049" spans="2:8">
      <c r="B6049" s="27"/>
      <c r="C6049" s="27"/>
      <c r="D6049" s="27"/>
      <c r="E6049" s="27"/>
      <c r="F6049" s="26"/>
      <c r="G6049" s="28"/>
      <c r="H6049" s="31"/>
    </row>
    <row r="6050" spans="2:8">
      <c r="B6050" s="27"/>
      <c r="C6050" s="27"/>
      <c r="D6050" s="27"/>
      <c r="E6050" s="27"/>
      <c r="F6050" s="26"/>
      <c r="G6050" s="28"/>
      <c r="H6050" s="31"/>
    </row>
    <row r="6051" spans="2:8">
      <c r="B6051" s="27"/>
      <c r="C6051" s="27"/>
      <c r="D6051" s="27"/>
      <c r="E6051" s="27"/>
      <c r="F6051" s="26"/>
      <c r="G6051" s="28"/>
      <c r="H6051" s="31"/>
    </row>
    <row r="6052" spans="2:8">
      <c r="B6052" s="27"/>
      <c r="C6052" s="27"/>
      <c r="D6052" s="27"/>
      <c r="E6052" s="27"/>
      <c r="F6052" s="26"/>
      <c r="G6052" s="28"/>
      <c r="H6052" s="31"/>
    </row>
    <row r="6053" spans="2:8">
      <c r="B6053" s="27"/>
      <c r="C6053" s="27"/>
      <c r="D6053" s="27"/>
      <c r="E6053" s="27"/>
      <c r="F6053" s="26"/>
      <c r="G6053" s="28"/>
      <c r="H6053" s="31"/>
    </row>
    <row r="6054" spans="2:8">
      <c r="B6054" s="27"/>
      <c r="C6054" s="27"/>
      <c r="D6054" s="27"/>
      <c r="E6054" s="27"/>
      <c r="F6054" s="26"/>
      <c r="G6054" s="28"/>
      <c r="H6054" s="31"/>
    </row>
    <row r="6055" spans="2:8">
      <c r="B6055" s="27"/>
      <c r="C6055" s="27"/>
      <c r="D6055" s="27"/>
      <c r="E6055" s="27"/>
      <c r="F6055" s="26"/>
      <c r="G6055" s="28"/>
      <c r="H6055" s="31"/>
    </row>
    <row r="6056" spans="2:8">
      <c r="B6056" s="27"/>
      <c r="C6056" s="27"/>
      <c r="D6056" s="27"/>
      <c r="E6056" s="27"/>
      <c r="F6056" s="26"/>
      <c r="G6056" s="28"/>
      <c r="H6056" s="31"/>
    </row>
    <row r="6057" spans="2:8">
      <c r="B6057" s="27"/>
      <c r="C6057" s="27"/>
      <c r="D6057" s="27"/>
      <c r="E6057" s="27"/>
      <c r="F6057" s="26"/>
      <c r="G6057" s="28"/>
      <c r="H6057" s="31"/>
    </row>
    <row r="6058" spans="2:8">
      <c r="B6058" s="27"/>
      <c r="C6058" s="27"/>
      <c r="D6058" s="27"/>
      <c r="E6058" s="27"/>
      <c r="F6058" s="26"/>
      <c r="G6058" s="28"/>
      <c r="H6058" s="31"/>
    </row>
    <row r="6059" spans="2:8">
      <c r="B6059" s="27"/>
      <c r="C6059" s="27"/>
      <c r="D6059" s="27"/>
      <c r="E6059" s="27"/>
      <c r="F6059" s="26"/>
      <c r="G6059" s="28"/>
      <c r="H6059" s="31"/>
    </row>
    <row r="6060" spans="2:8">
      <c r="B6060" s="27"/>
      <c r="C6060" s="27"/>
      <c r="D6060" s="27"/>
      <c r="E6060" s="27"/>
      <c r="F6060" s="26"/>
      <c r="G6060" s="28"/>
      <c r="H6060" s="31"/>
    </row>
    <row r="6061" spans="2:8">
      <c r="B6061" s="27"/>
      <c r="C6061" s="27"/>
      <c r="D6061" s="27"/>
      <c r="E6061" s="27"/>
      <c r="F6061" s="26"/>
      <c r="G6061" s="28"/>
      <c r="H6061" s="31"/>
    </row>
    <row r="6062" spans="2:8">
      <c r="B6062" s="27"/>
      <c r="C6062" s="27"/>
      <c r="D6062" s="27"/>
      <c r="E6062" s="27"/>
      <c r="F6062" s="26"/>
      <c r="G6062" s="28"/>
      <c r="H6062" s="31"/>
    </row>
    <row r="6063" spans="2:8">
      <c r="B6063" s="27"/>
      <c r="C6063" s="27"/>
      <c r="D6063" s="27"/>
      <c r="E6063" s="27"/>
      <c r="F6063" s="26"/>
      <c r="G6063" s="28"/>
      <c r="H6063" s="31"/>
    </row>
    <row r="6064" spans="2:8">
      <c r="B6064" s="27"/>
      <c r="C6064" s="27"/>
      <c r="D6064" s="27"/>
      <c r="E6064" s="27"/>
      <c r="F6064" s="26"/>
      <c r="G6064" s="28"/>
      <c r="H6064" s="31"/>
    </row>
    <row r="6065" spans="2:8">
      <c r="B6065" s="27"/>
      <c r="C6065" s="27"/>
      <c r="D6065" s="27"/>
      <c r="E6065" s="27"/>
      <c r="F6065" s="26"/>
      <c r="G6065" s="28"/>
      <c r="H6065" s="31"/>
    </row>
    <row r="6066" spans="2:8">
      <c r="B6066" s="27"/>
      <c r="C6066" s="27"/>
      <c r="D6066" s="27"/>
      <c r="E6066" s="27"/>
      <c r="F6066" s="26"/>
      <c r="G6066" s="28"/>
      <c r="H6066" s="31"/>
    </row>
    <row r="6067" spans="2:8">
      <c r="B6067" s="27"/>
      <c r="C6067" s="27"/>
      <c r="D6067" s="27"/>
      <c r="E6067" s="27"/>
      <c r="F6067" s="26"/>
      <c r="G6067" s="28"/>
      <c r="H6067" s="31"/>
    </row>
    <row r="6068" spans="2:8">
      <c r="B6068" s="27"/>
      <c r="C6068" s="27"/>
      <c r="D6068" s="27"/>
      <c r="E6068" s="27"/>
      <c r="F6068" s="26"/>
      <c r="G6068" s="28"/>
      <c r="H6068" s="31"/>
    </row>
    <row r="6069" spans="2:8">
      <c r="B6069" s="27"/>
      <c r="C6069" s="27"/>
      <c r="D6069" s="27"/>
      <c r="E6069" s="27"/>
      <c r="F6069" s="26"/>
      <c r="G6069" s="28"/>
      <c r="H6069" s="31"/>
    </row>
    <row r="6070" spans="2:8">
      <c r="B6070" s="27"/>
      <c r="C6070" s="27"/>
      <c r="D6070" s="27"/>
      <c r="E6070" s="27"/>
      <c r="F6070" s="26"/>
      <c r="G6070" s="28"/>
      <c r="H6070" s="31"/>
    </row>
    <row r="6071" spans="2:8">
      <c r="B6071" s="27"/>
      <c r="C6071" s="27"/>
      <c r="D6071" s="27"/>
      <c r="E6071" s="27"/>
      <c r="F6071" s="26"/>
      <c r="G6071" s="28"/>
      <c r="H6071" s="31"/>
    </row>
    <row r="6072" spans="2:8">
      <c r="B6072" s="27"/>
      <c r="C6072" s="27"/>
      <c r="D6072" s="27"/>
      <c r="E6072" s="27"/>
      <c r="F6072" s="26"/>
      <c r="G6072" s="28"/>
      <c r="H6072" s="31"/>
    </row>
    <row r="6073" spans="2:8">
      <c r="B6073" s="27"/>
      <c r="C6073" s="27"/>
      <c r="D6073" s="27"/>
      <c r="E6073" s="27"/>
      <c r="F6073" s="26"/>
      <c r="G6073" s="28"/>
      <c r="H6073" s="31"/>
    </row>
    <row r="6074" spans="2:8">
      <c r="B6074" s="27"/>
      <c r="C6074" s="27"/>
      <c r="D6074" s="27"/>
      <c r="E6074" s="27"/>
      <c r="F6074" s="26"/>
      <c r="G6074" s="28"/>
      <c r="H6074" s="31"/>
    </row>
    <row r="6075" spans="2:8">
      <c r="B6075" s="27"/>
      <c r="C6075" s="27"/>
      <c r="D6075" s="27"/>
      <c r="E6075" s="27"/>
      <c r="F6075" s="26"/>
      <c r="G6075" s="28"/>
      <c r="H6075" s="31"/>
    </row>
    <row r="6076" spans="2:8">
      <c r="B6076" s="27"/>
      <c r="C6076" s="27"/>
      <c r="D6076" s="27"/>
      <c r="E6076" s="27"/>
      <c r="F6076" s="26"/>
      <c r="G6076" s="28"/>
      <c r="H6076" s="31"/>
    </row>
    <row r="6077" spans="2:8">
      <c r="B6077" s="27"/>
      <c r="C6077" s="27"/>
      <c r="D6077" s="27"/>
      <c r="E6077" s="27"/>
      <c r="F6077" s="26"/>
      <c r="G6077" s="28"/>
      <c r="H6077" s="31"/>
    </row>
    <row r="6078" spans="2:8">
      <c r="B6078" s="27"/>
      <c r="C6078" s="27"/>
      <c r="D6078" s="27"/>
      <c r="E6078" s="27"/>
      <c r="F6078" s="26"/>
      <c r="G6078" s="28"/>
      <c r="H6078" s="31"/>
    </row>
    <row r="6079" spans="2:8">
      <c r="B6079" s="27"/>
      <c r="C6079" s="27"/>
      <c r="D6079" s="27"/>
      <c r="E6079" s="27"/>
      <c r="F6079" s="26"/>
      <c r="G6079" s="28"/>
      <c r="H6079" s="31"/>
    </row>
    <row r="6080" spans="2:8">
      <c r="B6080" s="27"/>
      <c r="C6080" s="27"/>
      <c r="D6080" s="27"/>
      <c r="E6080" s="27"/>
      <c r="F6080" s="26"/>
      <c r="G6080" s="28"/>
      <c r="H6080" s="31"/>
    </row>
    <row r="6081" spans="2:8">
      <c r="B6081" s="27"/>
      <c r="C6081" s="27"/>
      <c r="D6081" s="27"/>
      <c r="E6081" s="27"/>
      <c r="F6081" s="26"/>
      <c r="G6081" s="28"/>
      <c r="H6081" s="31"/>
    </row>
    <row r="6082" spans="2:8">
      <c r="B6082" s="27"/>
      <c r="C6082" s="27"/>
      <c r="D6082" s="27"/>
      <c r="E6082" s="27"/>
      <c r="F6082" s="26"/>
      <c r="G6082" s="28"/>
      <c r="H6082" s="31"/>
    </row>
    <row r="6083" spans="2:8">
      <c r="B6083" s="27"/>
      <c r="C6083" s="27"/>
      <c r="D6083" s="27"/>
      <c r="E6083" s="27"/>
      <c r="F6083" s="26"/>
      <c r="G6083" s="28"/>
      <c r="H6083" s="31"/>
    </row>
    <row r="6084" spans="2:8">
      <c r="B6084" s="27"/>
      <c r="C6084" s="27"/>
      <c r="D6084" s="27"/>
      <c r="E6084" s="27"/>
      <c r="F6084" s="26"/>
      <c r="G6084" s="28"/>
      <c r="H6084" s="31"/>
    </row>
    <row r="6085" spans="2:8">
      <c r="B6085" s="27"/>
      <c r="C6085" s="27"/>
      <c r="D6085" s="27"/>
      <c r="E6085" s="27"/>
      <c r="F6085" s="26"/>
      <c r="G6085" s="28"/>
      <c r="H6085" s="31"/>
    </row>
    <row r="6086" spans="2:8">
      <c r="B6086" s="27"/>
      <c r="C6086" s="27"/>
      <c r="D6086" s="27"/>
      <c r="E6086" s="27"/>
      <c r="F6086" s="26"/>
      <c r="G6086" s="28"/>
      <c r="H6086" s="31"/>
    </row>
    <row r="6087" spans="2:8">
      <c r="B6087" s="27"/>
      <c r="C6087" s="27"/>
      <c r="D6087" s="27"/>
      <c r="E6087" s="27"/>
      <c r="F6087" s="26"/>
      <c r="G6087" s="28"/>
      <c r="H6087" s="31"/>
    </row>
    <row r="6088" spans="2:8">
      <c r="B6088" s="27"/>
      <c r="C6088" s="27"/>
      <c r="D6088" s="27"/>
      <c r="E6088" s="27"/>
      <c r="F6088" s="26"/>
      <c r="G6088" s="28"/>
      <c r="H6088" s="31"/>
    </row>
    <row r="6089" spans="2:8">
      <c r="B6089" s="27"/>
      <c r="C6089" s="27"/>
      <c r="D6089" s="27"/>
      <c r="E6089" s="27"/>
      <c r="F6089" s="26"/>
      <c r="G6089" s="28"/>
      <c r="H6089" s="31"/>
    </row>
    <row r="6090" spans="2:8">
      <c r="B6090" s="27"/>
      <c r="C6090" s="27"/>
      <c r="D6090" s="27"/>
      <c r="E6090" s="27"/>
      <c r="F6090" s="26"/>
      <c r="G6090" s="28"/>
      <c r="H6090" s="31"/>
    </row>
    <row r="6091" spans="2:8">
      <c r="B6091" s="27"/>
      <c r="C6091" s="27"/>
      <c r="D6091" s="27"/>
      <c r="E6091" s="27"/>
      <c r="F6091" s="26"/>
      <c r="G6091" s="28"/>
      <c r="H6091" s="31"/>
    </row>
    <row r="6092" spans="2:8">
      <c r="B6092" s="27"/>
      <c r="C6092" s="27"/>
      <c r="D6092" s="27"/>
      <c r="E6092" s="27"/>
      <c r="F6092" s="26"/>
      <c r="G6092" s="28"/>
      <c r="H6092" s="31"/>
    </row>
    <row r="6093" spans="2:8">
      <c r="B6093" s="27"/>
      <c r="C6093" s="27"/>
      <c r="D6093" s="27"/>
      <c r="E6093" s="27"/>
      <c r="F6093" s="26"/>
      <c r="G6093" s="28"/>
      <c r="H6093" s="31"/>
    </row>
    <row r="6094" spans="2:8">
      <c r="B6094" s="27"/>
      <c r="C6094" s="27"/>
      <c r="D6094" s="27"/>
      <c r="E6094" s="27"/>
      <c r="F6094" s="26"/>
      <c r="G6094" s="28"/>
      <c r="H6094" s="31"/>
    </row>
    <row r="6095" spans="2:8">
      <c r="B6095" s="27"/>
      <c r="C6095" s="27"/>
      <c r="D6095" s="27"/>
      <c r="E6095" s="27"/>
      <c r="F6095" s="26"/>
      <c r="G6095" s="28"/>
      <c r="H6095" s="31"/>
    </row>
    <row r="6096" spans="2:8">
      <c r="B6096" s="27"/>
      <c r="C6096" s="27"/>
      <c r="D6096" s="27"/>
      <c r="E6096" s="27"/>
      <c r="F6096" s="26"/>
      <c r="G6096" s="28"/>
      <c r="H6096" s="31"/>
    </row>
    <row r="6097" spans="2:8">
      <c r="B6097" s="27"/>
      <c r="C6097" s="27"/>
      <c r="D6097" s="27"/>
      <c r="E6097" s="27"/>
      <c r="F6097" s="26"/>
      <c r="G6097" s="28"/>
      <c r="H6097" s="31"/>
    </row>
    <row r="6098" spans="2:8">
      <c r="B6098" s="27"/>
      <c r="C6098" s="27"/>
      <c r="D6098" s="27"/>
      <c r="E6098" s="27"/>
      <c r="F6098" s="26"/>
      <c r="G6098" s="28"/>
      <c r="H6098" s="31"/>
    </row>
    <row r="6099" spans="2:8">
      <c r="B6099" s="27"/>
      <c r="C6099" s="27"/>
      <c r="D6099" s="27"/>
      <c r="E6099" s="27"/>
      <c r="F6099" s="26"/>
      <c r="G6099" s="28"/>
      <c r="H6099" s="31"/>
    </row>
    <row r="6100" spans="2:8">
      <c r="B6100" s="27"/>
      <c r="C6100" s="27"/>
      <c r="D6100" s="27"/>
      <c r="E6100" s="27"/>
      <c r="F6100" s="26"/>
      <c r="G6100" s="28"/>
      <c r="H6100" s="31"/>
    </row>
    <row r="6101" spans="2:8">
      <c r="B6101" s="27"/>
      <c r="C6101" s="27"/>
      <c r="D6101" s="27"/>
      <c r="E6101" s="27"/>
      <c r="F6101" s="26"/>
      <c r="G6101" s="28"/>
      <c r="H6101" s="31"/>
    </row>
    <row r="6102" spans="2:8">
      <c r="B6102" s="27"/>
      <c r="C6102" s="27"/>
      <c r="D6102" s="27"/>
      <c r="E6102" s="27"/>
      <c r="F6102" s="26"/>
      <c r="G6102" s="28"/>
      <c r="H6102" s="31"/>
    </row>
    <row r="6103" spans="2:8">
      <c r="B6103" s="27"/>
      <c r="C6103" s="27"/>
      <c r="D6103" s="27"/>
      <c r="E6103" s="27"/>
      <c r="F6103" s="26"/>
      <c r="G6103" s="28"/>
      <c r="H6103" s="31"/>
    </row>
    <row r="6104" spans="2:8">
      <c r="B6104" s="27"/>
      <c r="C6104" s="27"/>
      <c r="D6104" s="27"/>
      <c r="E6104" s="27"/>
      <c r="F6104" s="26"/>
      <c r="G6104" s="28"/>
      <c r="H6104" s="31"/>
    </row>
    <row r="6105" spans="2:8">
      <c r="B6105" s="27"/>
      <c r="C6105" s="27"/>
      <c r="D6105" s="27"/>
      <c r="E6105" s="27"/>
      <c r="F6105" s="26"/>
      <c r="G6105" s="28"/>
      <c r="H6105" s="31"/>
    </row>
    <row r="6106" spans="2:8">
      <c r="B6106" s="27"/>
      <c r="C6106" s="27"/>
      <c r="D6106" s="27"/>
      <c r="E6106" s="27"/>
      <c r="F6106" s="26"/>
      <c r="G6106" s="28"/>
      <c r="H6106" s="31"/>
    </row>
    <row r="6107" spans="2:8">
      <c r="B6107" s="27"/>
      <c r="C6107" s="27"/>
      <c r="D6107" s="27"/>
      <c r="E6107" s="27"/>
      <c r="F6107" s="26"/>
      <c r="G6107" s="28"/>
      <c r="H6107" s="31"/>
    </row>
    <row r="6108" spans="2:8">
      <c r="B6108" s="27"/>
      <c r="C6108" s="27"/>
      <c r="D6108" s="27"/>
      <c r="E6108" s="27"/>
      <c r="F6108" s="26"/>
      <c r="G6108" s="28"/>
      <c r="H6108" s="31"/>
    </row>
    <row r="6109" spans="2:8">
      <c r="B6109" s="27"/>
      <c r="C6109" s="27"/>
      <c r="D6109" s="27"/>
      <c r="E6109" s="27"/>
      <c r="F6109" s="26"/>
      <c r="G6109" s="28"/>
      <c r="H6109" s="31"/>
    </row>
    <row r="6110" spans="2:8">
      <c r="B6110" s="27"/>
      <c r="C6110" s="27"/>
      <c r="D6110" s="27"/>
      <c r="E6110" s="27"/>
      <c r="F6110" s="26"/>
      <c r="G6110" s="28"/>
      <c r="H6110" s="31"/>
    </row>
    <row r="6111" spans="2:8">
      <c r="B6111" s="27"/>
      <c r="C6111" s="27"/>
      <c r="D6111" s="27"/>
      <c r="E6111" s="27"/>
      <c r="F6111" s="26"/>
      <c r="G6111" s="28"/>
      <c r="H6111" s="31"/>
    </row>
    <row r="6112" spans="2:8">
      <c r="B6112" s="27"/>
      <c r="C6112" s="27"/>
      <c r="D6112" s="27"/>
      <c r="E6112" s="27"/>
      <c r="F6112" s="26"/>
      <c r="G6112" s="28"/>
      <c r="H6112" s="31"/>
    </row>
    <row r="6113" spans="2:8">
      <c r="B6113" s="27"/>
      <c r="C6113" s="27"/>
      <c r="D6113" s="27"/>
      <c r="E6113" s="27"/>
      <c r="F6113" s="26"/>
      <c r="G6113" s="28"/>
      <c r="H6113" s="31"/>
    </row>
    <row r="6114" spans="2:8">
      <c r="B6114" s="27"/>
      <c r="C6114" s="27"/>
      <c r="D6114" s="27"/>
      <c r="E6114" s="27"/>
      <c r="F6114" s="26"/>
      <c r="G6114" s="28"/>
      <c r="H6114" s="31"/>
    </row>
    <row r="6115" spans="2:8">
      <c r="B6115" s="27"/>
      <c r="C6115" s="27"/>
      <c r="D6115" s="27"/>
      <c r="E6115" s="27"/>
      <c r="F6115" s="26"/>
      <c r="G6115" s="28"/>
      <c r="H6115" s="31"/>
    </row>
    <row r="6116" spans="2:8">
      <c r="B6116" s="27"/>
      <c r="C6116" s="27"/>
      <c r="D6116" s="27"/>
      <c r="E6116" s="27"/>
      <c r="F6116" s="26"/>
      <c r="G6116" s="28"/>
      <c r="H6116" s="31"/>
    </row>
    <row r="6117" spans="2:8">
      <c r="B6117" s="27"/>
      <c r="C6117" s="27"/>
      <c r="D6117" s="27"/>
      <c r="E6117" s="27"/>
      <c r="F6117" s="26"/>
      <c r="G6117" s="28"/>
      <c r="H6117" s="31"/>
    </row>
    <row r="6118" spans="2:8">
      <c r="B6118" s="27"/>
      <c r="C6118" s="27"/>
      <c r="D6118" s="27"/>
      <c r="E6118" s="27"/>
      <c r="F6118" s="26"/>
      <c r="G6118" s="28"/>
      <c r="H6118" s="31"/>
    </row>
    <row r="6119" spans="2:8">
      <c r="B6119" s="27"/>
      <c r="C6119" s="27"/>
      <c r="D6119" s="27"/>
      <c r="E6119" s="27"/>
      <c r="F6119" s="26"/>
      <c r="G6119" s="28"/>
      <c r="H6119" s="31"/>
    </row>
    <row r="6120" spans="2:8">
      <c r="B6120" s="27"/>
      <c r="C6120" s="27"/>
      <c r="D6120" s="27"/>
      <c r="E6120" s="27"/>
      <c r="F6120" s="26"/>
      <c r="G6120" s="28"/>
      <c r="H6120" s="31"/>
    </row>
    <row r="6121" spans="2:8">
      <c r="B6121" s="27"/>
      <c r="C6121" s="27"/>
      <c r="D6121" s="27"/>
      <c r="E6121" s="27"/>
      <c r="F6121" s="26"/>
      <c r="G6121" s="28"/>
      <c r="H6121" s="31"/>
    </row>
    <row r="6122" spans="2:8">
      <c r="B6122" s="27"/>
      <c r="C6122" s="27"/>
      <c r="D6122" s="27"/>
      <c r="E6122" s="27"/>
      <c r="F6122" s="26"/>
      <c r="G6122" s="28"/>
      <c r="H6122" s="31"/>
    </row>
    <row r="6123" spans="2:8">
      <c r="B6123" s="27"/>
      <c r="C6123" s="27"/>
      <c r="D6123" s="27"/>
      <c r="E6123" s="27"/>
      <c r="F6123" s="26"/>
      <c r="G6123" s="28"/>
      <c r="H6123" s="31"/>
    </row>
    <row r="6124" spans="2:8">
      <c r="B6124" s="27"/>
      <c r="C6124" s="27"/>
      <c r="D6124" s="27"/>
      <c r="E6124" s="27"/>
      <c r="F6124" s="26"/>
      <c r="G6124" s="28"/>
      <c r="H6124" s="31"/>
    </row>
    <row r="6125" spans="2:8">
      <c r="B6125" s="27"/>
      <c r="C6125" s="27"/>
      <c r="D6125" s="27"/>
      <c r="E6125" s="27"/>
      <c r="F6125" s="26"/>
      <c r="G6125" s="28"/>
      <c r="H6125" s="31"/>
    </row>
    <row r="6126" spans="2:8">
      <c r="B6126" s="27"/>
      <c r="C6126" s="27"/>
      <c r="D6126" s="27"/>
      <c r="E6126" s="27"/>
      <c r="F6126" s="26"/>
      <c r="G6126" s="28"/>
      <c r="H6126" s="31"/>
    </row>
    <row r="6127" spans="2:8">
      <c r="B6127" s="27"/>
      <c r="C6127" s="27"/>
      <c r="D6127" s="27"/>
      <c r="E6127" s="27"/>
      <c r="F6127" s="26"/>
      <c r="G6127" s="28"/>
      <c r="H6127" s="31"/>
    </row>
    <row r="6128" spans="2:8">
      <c r="B6128" s="27"/>
      <c r="C6128" s="27"/>
      <c r="D6128" s="27"/>
      <c r="E6128" s="27"/>
      <c r="F6128" s="26"/>
      <c r="G6128" s="28"/>
      <c r="H6128" s="31"/>
    </row>
    <row r="6129" spans="2:8">
      <c r="B6129" s="27"/>
      <c r="C6129" s="27"/>
      <c r="D6129" s="27"/>
      <c r="E6129" s="27"/>
      <c r="F6129" s="26"/>
      <c r="G6129" s="28"/>
      <c r="H6129" s="31"/>
    </row>
    <row r="6130" spans="2:8">
      <c r="B6130" s="27"/>
      <c r="C6130" s="27"/>
      <c r="D6130" s="27"/>
      <c r="E6130" s="27"/>
      <c r="F6130" s="26"/>
      <c r="G6130" s="28"/>
      <c r="H6130" s="31"/>
    </row>
    <row r="6131" spans="2:8">
      <c r="B6131" s="27"/>
      <c r="C6131" s="27"/>
      <c r="D6131" s="27"/>
      <c r="E6131" s="27"/>
      <c r="F6131" s="26"/>
      <c r="G6131" s="28"/>
      <c r="H6131" s="31"/>
    </row>
    <row r="6132" spans="2:8">
      <c r="B6132" s="27"/>
      <c r="C6132" s="27"/>
      <c r="D6132" s="27"/>
      <c r="E6132" s="27"/>
      <c r="F6132" s="26"/>
      <c r="G6132" s="28"/>
      <c r="H6132" s="31"/>
    </row>
    <row r="6133" spans="2:8">
      <c r="B6133" s="27"/>
      <c r="C6133" s="27"/>
      <c r="D6133" s="27"/>
      <c r="E6133" s="27"/>
      <c r="F6133" s="26"/>
      <c r="G6133" s="28"/>
      <c r="H6133" s="31"/>
    </row>
    <row r="6134" spans="2:8">
      <c r="B6134" s="27"/>
      <c r="C6134" s="27"/>
      <c r="D6134" s="27"/>
      <c r="E6134" s="27"/>
      <c r="F6134" s="26"/>
      <c r="G6134" s="28"/>
      <c r="H6134" s="31"/>
    </row>
    <row r="6135" spans="2:8">
      <c r="B6135" s="27"/>
      <c r="C6135" s="27"/>
      <c r="D6135" s="27"/>
      <c r="E6135" s="27"/>
      <c r="F6135" s="26"/>
      <c r="G6135" s="28"/>
      <c r="H6135" s="31"/>
    </row>
    <row r="6136" spans="2:8">
      <c r="B6136" s="27"/>
      <c r="C6136" s="27"/>
      <c r="D6136" s="27"/>
      <c r="E6136" s="27"/>
      <c r="F6136" s="26"/>
      <c r="G6136" s="28"/>
      <c r="H6136" s="31"/>
    </row>
    <row r="6137" spans="2:8">
      <c r="B6137" s="27"/>
      <c r="C6137" s="27"/>
      <c r="D6137" s="27"/>
      <c r="E6137" s="27"/>
      <c r="F6137" s="26"/>
      <c r="G6137" s="28"/>
      <c r="H6137" s="31"/>
    </row>
    <row r="6138" spans="2:8">
      <c r="B6138" s="27"/>
      <c r="C6138" s="27"/>
      <c r="D6138" s="27"/>
      <c r="E6138" s="27"/>
      <c r="F6138" s="26"/>
      <c r="G6138" s="28"/>
      <c r="H6138" s="31"/>
    </row>
    <row r="6139" spans="2:8">
      <c r="B6139" s="27"/>
      <c r="C6139" s="27"/>
      <c r="D6139" s="27"/>
      <c r="E6139" s="27"/>
      <c r="F6139" s="26"/>
      <c r="G6139" s="28"/>
      <c r="H6139" s="31"/>
    </row>
    <row r="6140" spans="2:8">
      <c r="B6140" s="27"/>
      <c r="C6140" s="27"/>
      <c r="D6140" s="27"/>
      <c r="E6140" s="27"/>
      <c r="F6140" s="26"/>
      <c r="G6140" s="28"/>
      <c r="H6140" s="31"/>
    </row>
    <row r="6141" spans="2:8">
      <c r="B6141" s="27"/>
      <c r="C6141" s="27"/>
      <c r="D6141" s="27"/>
      <c r="E6141" s="27"/>
      <c r="F6141" s="26"/>
      <c r="G6141" s="28"/>
      <c r="H6141" s="31"/>
    </row>
    <row r="6142" spans="2:8">
      <c r="B6142" s="27"/>
      <c r="C6142" s="27"/>
      <c r="D6142" s="27"/>
      <c r="E6142" s="27"/>
      <c r="F6142" s="26"/>
      <c r="G6142" s="28"/>
      <c r="H6142" s="31"/>
    </row>
    <row r="6143" spans="2:8">
      <c r="B6143" s="27"/>
      <c r="C6143" s="27"/>
      <c r="D6143" s="27"/>
      <c r="E6143" s="27"/>
      <c r="F6143" s="26"/>
      <c r="G6143" s="28"/>
      <c r="H6143" s="31"/>
    </row>
    <row r="6144" spans="2:8">
      <c r="B6144" s="27"/>
      <c r="C6144" s="27"/>
      <c r="D6144" s="27"/>
      <c r="E6144" s="27"/>
      <c r="F6144" s="26"/>
      <c r="G6144" s="28"/>
      <c r="H6144" s="31"/>
    </row>
    <row r="6145" spans="2:8">
      <c r="B6145" s="27"/>
      <c r="C6145" s="27"/>
      <c r="D6145" s="27"/>
      <c r="E6145" s="27"/>
      <c r="F6145" s="26"/>
      <c r="G6145" s="28"/>
      <c r="H6145" s="31"/>
    </row>
    <row r="6146" spans="2:8">
      <c r="B6146" s="27"/>
      <c r="C6146" s="27"/>
      <c r="D6146" s="27"/>
      <c r="E6146" s="27"/>
      <c r="F6146" s="26"/>
      <c r="G6146" s="28"/>
      <c r="H6146" s="31"/>
    </row>
    <row r="6147" spans="2:8">
      <c r="B6147" s="27"/>
      <c r="C6147" s="27"/>
      <c r="D6147" s="27"/>
      <c r="E6147" s="27"/>
      <c r="F6147" s="26"/>
      <c r="G6147" s="28"/>
      <c r="H6147" s="31"/>
    </row>
    <row r="6148" spans="2:8">
      <c r="B6148" s="27"/>
      <c r="C6148" s="27"/>
      <c r="D6148" s="27"/>
      <c r="E6148" s="27"/>
      <c r="F6148" s="26"/>
      <c r="G6148" s="28"/>
      <c r="H6148" s="31"/>
    </row>
    <row r="6149" spans="2:8">
      <c r="B6149" s="27"/>
      <c r="C6149" s="27"/>
      <c r="D6149" s="27"/>
      <c r="E6149" s="27"/>
      <c r="F6149" s="26"/>
      <c r="G6149" s="28"/>
      <c r="H6149" s="31"/>
    </row>
    <row r="6150" spans="2:8">
      <c r="B6150" s="27"/>
      <c r="C6150" s="27"/>
      <c r="D6150" s="27"/>
      <c r="E6150" s="27"/>
      <c r="F6150" s="26"/>
      <c r="G6150" s="28"/>
      <c r="H6150" s="31"/>
    </row>
    <row r="6151" spans="2:8">
      <c r="B6151" s="27"/>
      <c r="C6151" s="27"/>
      <c r="D6151" s="27"/>
      <c r="E6151" s="27"/>
      <c r="F6151" s="26"/>
      <c r="G6151" s="28"/>
      <c r="H6151" s="31"/>
    </row>
    <row r="6152" spans="2:8">
      <c r="B6152" s="27"/>
      <c r="C6152" s="27"/>
      <c r="D6152" s="27"/>
      <c r="E6152" s="27"/>
      <c r="F6152" s="26"/>
      <c r="G6152" s="28"/>
      <c r="H6152" s="31"/>
    </row>
    <row r="6153" spans="2:8">
      <c r="B6153" s="27"/>
      <c r="C6153" s="27"/>
      <c r="D6153" s="27"/>
      <c r="E6153" s="27"/>
      <c r="F6153" s="26"/>
      <c r="G6153" s="28"/>
      <c r="H6153" s="31"/>
    </row>
    <row r="6154" spans="2:8">
      <c r="B6154" s="27"/>
      <c r="C6154" s="27"/>
      <c r="D6154" s="27"/>
      <c r="E6154" s="27"/>
      <c r="F6154" s="26"/>
      <c r="G6154" s="28"/>
      <c r="H6154" s="31"/>
    </row>
    <row r="6155" spans="2:8">
      <c r="B6155" s="27"/>
      <c r="C6155" s="27"/>
      <c r="D6155" s="27"/>
      <c r="E6155" s="27"/>
      <c r="F6155" s="26"/>
      <c r="G6155" s="28"/>
      <c r="H6155" s="31"/>
    </row>
    <row r="6156" spans="2:8">
      <c r="B6156" s="27"/>
      <c r="C6156" s="27"/>
      <c r="D6156" s="27"/>
      <c r="E6156" s="27"/>
      <c r="F6156" s="26"/>
      <c r="G6156" s="28"/>
      <c r="H6156" s="31"/>
    </row>
    <row r="6157" spans="2:8">
      <c r="B6157" s="27"/>
      <c r="C6157" s="27"/>
      <c r="D6157" s="27"/>
      <c r="E6157" s="27"/>
      <c r="F6157" s="26"/>
      <c r="G6157" s="28"/>
      <c r="H6157" s="31"/>
    </row>
    <row r="6158" spans="2:8">
      <c r="B6158" s="27"/>
      <c r="C6158" s="27"/>
      <c r="D6158" s="27"/>
      <c r="E6158" s="27"/>
      <c r="F6158" s="26"/>
      <c r="G6158" s="28"/>
      <c r="H6158" s="31"/>
    </row>
    <row r="6159" spans="2:8">
      <c r="B6159" s="27"/>
      <c r="C6159" s="27"/>
      <c r="D6159" s="27"/>
      <c r="E6159" s="27"/>
      <c r="F6159" s="26"/>
      <c r="G6159" s="28"/>
      <c r="H6159" s="31"/>
    </row>
    <row r="6160" spans="2:8">
      <c r="B6160" s="27"/>
      <c r="C6160" s="27"/>
      <c r="D6160" s="27"/>
      <c r="E6160" s="27"/>
      <c r="F6160" s="26"/>
      <c r="G6160" s="28"/>
      <c r="H6160" s="31"/>
    </row>
    <row r="6161" spans="2:8">
      <c r="B6161" s="27"/>
      <c r="C6161" s="27"/>
      <c r="D6161" s="27"/>
      <c r="E6161" s="27"/>
      <c r="F6161" s="26"/>
      <c r="G6161" s="28"/>
      <c r="H6161" s="31"/>
    </row>
    <row r="6162" spans="2:8">
      <c r="B6162" s="27"/>
      <c r="C6162" s="27"/>
      <c r="D6162" s="27"/>
      <c r="E6162" s="27"/>
      <c r="F6162" s="26"/>
      <c r="G6162" s="28"/>
      <c r="H6162" s="31"/>
    </row>
    <row r="6163" spans="2:8">
      <c r="B6163" s="27"/>
      <c r="C6163" s="27"/>
      <c r="D6163" s="27"/>
      <c r="E6163" s="27"/>
      <c r="F6163" s="26"/>
      <c r="G6163" s="28"/>
      <c r="H6163" s="31"/>
    </row>
    <row r="6164" spans="2:8">
      <c r="B6164" s="27"/>
      <c r="C6164" s="27"/>
      <c r="D6164" s="27"/>
      <c r="E6164" s="27"/>
      <c r="F6164" s="26"/>
      <c r="G6164" s="28"/>
      <c r="H6164" s="31"/>
    </row>
    <row r="6165" spans="2:8">
      <c r="B6165" s="27"/>
      <c r="C6165" s="27"/>
      <c r="D6165" s="27"/>
      <c r="E6165" s="27"/>
      <c r="F6165" s="26"/>
      <c r="G6165" s="28"/>
      <c r="H6165" s="31"/>
    </row>
    <row r="6166" spans="2:8">
      <c r="B6166" s="27"/>
      <c r="C6166" s="27"/>
      <c r="D6166" s="27"/>
      <c r="E6166" s="27"/>
      <c r="F6166" s="26"/>
      <c r="G6166" s="28"/>
      <c r="H6166" s="31"/>
    </row>
    <row r="6167" spans="2:8">
      <c r="B6167" s="27"/>
      <c r="C6167" s="27"/>
      <c r="D6167" s="27"/>
      <c r="E6167" s="27"/>
      <c r="F6167" s="26"/>
      <c r="G6167" s="28"/>
      <c r="H6167" s="31"/>
    </row>
    <row r="6168" spans="2:8">
      <c r="B6168" s="27"/>
      <c r="C6168" s="27"/>
      <c r="D6168" s="27"/>
      <c r="E6168" s="27"/>
      <c r="F6168" s="26"/>
      <c r="G6168" s="28"/>
      <c r="H6168" s="31"/>
    </row>
    <row r="6169" spans="2:8">
      <c r="B6169" s="27"/>
      <c r="C6169" s="27"/>
      <c r="D6169" s="27"/>
      <c r="E6169" s="27"/>
      <c r="F6169" s="26"/>
      <c r="G6169" s="28"/>
      <c r="H6169" s="31"/>
    </row>
    <row r="6170" spans="2:8">
      <c r="B6170" s="27"/>
      <c r="C6170" s="27"/>
      <c r="D6170" s="27"/>
      <c r="E6170" s="27"/>
      <c r="F6170" s="26"/>
      <c r="G6170" s="28"/>
      <c r="H6170" s="31"/>
    </row>
    <row r="6171" spans="2:8">
      <c r="B6171" s="27"/>
      <c r="C6171" s="27"/>
      <c r="D6171" s="27"/>
      <c r="E6171" s="27"/>
      <c r="F6171" s="26"/>
      <c r="G6171" s="28"/>
      <c r="H6171" s="31"/>
    </row>
    <row r="6172" spans="2:8">
      <c r="B6172" s="27"/>
      <c r="C6172" s="27"/>
      <c r="D6172" s="27"/>
      <c r="E6172" s="27"/>
      <c r="F6172" s="26"/>
      <c r="G6172" s="28"/>
      <c r="H6172" s="31"/>
    </row>
    <row r="6173" spans="2:8">
      <c r="B6173" s="27"/>
      <c r="C6173" s="27"/>
      <c r="D6173" s="27"/>
      <c r="E6173" s="27"/>
      <c r="F6173" s="26"/>
      <c r="G6173" s="28"/>
      <c r="H6173" s="31"/>
    </row>
    <row r="6174" spans="2:8">
      <c r="B6174" s="27"/>
      <c r="C6174" s="27"/>
      <c r="D6174" s="27"/>
      <c r="E6174" s="27"/>
      <c r="F6174" s="26"/>
      <c r="G6174" s="28"/>
      <c r="H6174" s="31"/>
    </row>
    <row r="6175" spans="2:8">
      <c r="B6175" s="27"/>
      <c r="C6175" s="27"/>
      <c r="D6175" s="27"/>
      <c r="E6175" s="27"/>
      <c r="F6175" s="26"/>
      <c r="G6175" s="28"/>
      <c r="H6175" s="31"/>
    </row>
    <row r="6176" spans="2:8">
      <c r="B6176" s="27"/>
      <c r="C6176" s="27"/>
      <c r="D6176" s="27"/>
      <c r="E6176" s="27"/>
      <c r="F6176" s="26"/>
      <c r="G6176" s="28"/>
      <c r="H6176" s="31"/>
    </row>
    <row r="6177" spans="2:8">
      <c r="B6177" s="27"/>
      <c r="C6177" s="27"/>
      <c r="D6177" s="27"/>
      <c r="E6177" s="27"/>
      <c r="F6177" s="26"/>
      <c r="G6177" s="28"/>
      <c r="H6177" s="31"/>
    </row>
    <row r="6178" spans="2:8">
      <c r="B6178" s="27"/>
      <c r="C6178" s="27"/>
      <c r="D6178" s="27"/>
      <c r="E6178" s="27"/>
      <c r="F6178" s="26"/>
      <c r="G6178" s="28"/>
      <c r="H6178" s="31"/>
    </row>
    <row r="6179" spans="2:8">
      <c r="B6179" s="27"/>
      <c r="C6179" s="27"/>
      <c r="D6179" s="27"/>
      <c r="E6179" s="27"/>
      <c r="F6179" s="26"/>
      <c r="G6179" s="28"/>
      <c r="H6179" s="31"/>
    </row>
    <row r="6180" spans="2:8">
      <c r="B6180" s="27"/>
      <c r="C6180" s="27"/>
      <c r="D6180" s="27"/>
      <c r="E6180" s="27"/>
      <c r="F6180" s="26"/>
      <c r="G6180" s="28"/>
      <c r="H6180" s="31"/>
    </row>
    <row r="6181" spans="2:8">
      <c r="B6181" s="27"/>
      <c r="C6181" s="27"/>
      <c r="D6181" s="27"/>
      <c r="E6181" s="27"/>
      <c r="F6181" s="26"/>
      <c r="G6181" s="28"/>
      <c r="H6181" s="31"/>
    </row>
    <row r="6182" spans="2:8">
      <c r="B6182" s="27"/>
      <c r="C6182" s="27"/>
      <c r="D6182" s="27"/>
      <c r="E6182" s="27"/>
      <c r="F6182" s="26"/>
      <c r="G6182" s="28"/>
      <c r="H6182" s="31"/>
    </row>
    <row r="6183" spans="2:8">
      <c r="B6183" s="27"/>
      <c r="C6183" s="27"/>
      <c r="D6183" s="27"/>
      <c r="E6183" s="27"/>
      <c r="F6183" s="26"/>
      <c r="G6183" s="28"/>
      <c r="H6183" s="31"/>
    </row>
    <row r="6184" spans="2:8">
      <c r="B6184" s="27"/>
      <c r="C6184" s="27"/>
      <c r="D6184" s="27"/>
      <c r="E6184" s="27"/>
      <c r="F6184" s="26"/>
      <c r="G6184" s="28"/>
      <c r="H6184" s="31"/>
    </row>
    <row r="6185" spans="2:8">
      <c r="B6185" s="27"/>
      <c r="C6185" s="27"/>
      <c r="D6185" s="27"/>
      <c r="E6185" s="27"/>
      <c r="F6185" s="26"/>
      <c r="G6185" s="28"/>
      <c r="H6185" s="31"/>
    </row>
    <row r="6186" spans="2:8">
      <c r="B6186" s="27"/>
      <c r="C6186" s="27"/>
      <c r="D6186" s="27"/>
      <c r="E6186" s="27"/>
      <c r="F6186" s="26"/>
      <c r="G6186" s="28"/>
      <c r="H6186" s="31"/>
    </row>
    <row r="6187" spans="2:8">
      <c r="B6187" s="27"/>
      <c r="C6187" s="27"/>
      <c r="D6187" s="27"/>
      <c r="E6187" s="27"/>
      <c r="F6187" s="26"/>
      <c r="G6187" s="28"/>
      <c r="H6187" s="31"/>
    </row>
    <row r="6188" spans="2:8">
      <c r="B6188" s="27"/>
      <c r="C6188" s="27"/>
      <c r="D6188" s="27"/>
      <c r="E6188" s="27"/>
      <c r="F6188" s="26"/>
      <c r="G6188" s="28"/>
      <c r="H6188" s="31"/>
    </row>
    <row r="6189" spans="2:8">
      <c r="B6189" s="27"/>
      <c r="C6189" s="27"/>
      <c r="D6189" s="27"/>
      <c r="E6189" s="27"/>
      <c r="F6189" s="26"/>
      <c r="G6189" s="28"/>
      <c r="H6189" s="31"/>
    </row>
    <row r="6190" spans="2:8">
      <c r="B6190" s="27"/>
      <c r="C6190" s="27"/>
      <c r="D6190" s="27"/>
      <c r="E6190" s="27"/>
      <c r="F6190" s="26"/>
      <c r="G6190" s="28"/>
      <c r="H6190" s="31"/>
    </row>
    <row r="6191" spans="2:8">
      <c r="B6191" s="27"/>
      <c r="C6191" s="27"/>
      <c r="D6191" s="27"/>
      <c r="E6191" s="27"/>
      <c r="F6191" s="26"/>
      <c r="G6191" s="28"/>
      <c r="H6191" s="31"/>
    </row>
    <row r="6192" spans="2:8">
      <c r="B6192" s="27"/>
      <c r="C6192" s="27"/>
      <c r="D6192" s="27"/>
      <c r="E6192" s="27"/>
      <c r="F6192" s="26"/>
      <c r="G6192" s="28"/>
      <c r="H6192" s="31"/>
    </row>
    <row r="6193" spans="2:8">
      <c r="B6193" s="27"/>
      <c r="C6193" s="27"/>
      <c r="D6193" s="27"/>
      <c r="E6193" s="27"/>
      <c r="F6193" s="26"/>
      <c r="G6193" s="28"/>
      <c r="H6193" s="31"/>
    </row>
    <row r="6194" spans="2:8">
      <c r="B6194" s="27"/>
      <c r="C6194" s="27"/>
      <c r="D6194" s="27"/>
      <c r="E6194" s="27"/>
      <c r="F6194" s="26"/>
      <c r="G6194" s="28"/>
      <c r="H6194" s="31"/>
    </row>
    <row r="6195" spans="2:8">
      <c r="B6195" s="27"/>
      <c r="C6195" s="27"/>
      <c r="D6195" s="27"/>
      <c r="E6195" s="27"/>
      <c r="F6195" s="26"/>
      <c r="G6195" s="28"/>
      <c r="H6195" s="31"/>
    </row>
    <row r="6196" spans="2:8">
      <c r="B6196" s="27"/>
      <c r="C6196" s="27"/>
      <c r="D6196" s="27"/>
      <c r="E6196" s="27"/>
      <c r="F6196" s="26"/>
      <c r="G6196" s="28"/>
      <c r="H6196" s="31"/>
    </row>
    <row r="6197" spans="2:8">
      <c r="B6197" s="27"/>
      <c r="C6197" s="27"/>
      <c r="D6197" s="27"/>
      <c r="E6197" s="27"/>
      <c r="F6197" s="26"/>
      <c r="G6197" s="28"/>
      <c r="H6197" s="31"/>
    </row>
    <row r="6198" spans="2:8">
      <c r="B6198" s="27"/>
      <c r="C6198" s="27"/>
      <c r="D6198" s="27"/>
      <c r="E6198" s="27"/>
      <c r="F6198" s="26"/>
      <c r="G6198" s="28"/>
      <c r="H6198" s="31"/>
    </row>
    <row r="6199" spans="2:8">
      <c r="B6199" s="27"/>
      <c r="C6199" s="27"/>
      <c r="D6199" s="27"/>
      <c r="E6199" s="27"/>
      <c r="F6199" s="26"/>
      <c r="G6199" s="28"/>
      <c r="H6199" s="31"/>
    </row>
    <row r="6200" spans="2:8">
      <c r="B6200" s="27"/>
      <c r="C6200" s="27"/>
      <c r="D6200" s="27"/>
      <c r="E6200" s="27"/>
      <c r="F6200" s="26"/>
      <c r="G6200" s="28"/>
      <c r="H6200" s="31"/>
    </row>
    <row r="6201" spans="2:8">
      <c r="B6201" s="27"/>
      <c r="C6201" s="27"/>
      <c r="D6201" s="27"/>
      <c r="E6201" s="27"/>
      <c r="F6201" s="26"/>
      <c r="G6201" s="28"/>
      <c r="H6201" s="31"/>
    </row>
    <row r="6202" spans="2:8">
      <c r="B6202" s="27"/>
      <c r="C6202" s="27"/>
      <c r="D6202" s="27"/>
      <c r="E6202" s="27"/>
      <c r="F6202" s="26"/>
      <c r="G6202" s="28"/>
      <c r="H6202" s="31"/>
    </row>
    <row r="6203" spans="2:8">
      <c r="B6203" s="27"/>
      <c r="C6203" s="27"/>
      <c r="D6203" s="27"/>
      <c r="E6203" s="27"/>
      <c r="F6203" s="26"/>
      <c r="G6203" s="28"/>
      <c r="H6203" s="31"/>
    </row>
    <row r="6204" spans="2:8">
      <c r="B6204" s="27"/>
      <c r="C6204" s="27"/>
      <c r="D6204" s="27"/>
      <c r="E6204" s="27"/>
      <c r="F6204" s="26"/>
      <c r="G6204" s="28"/>
      <c r="H6204" s="31"/>
    </row>
    <row r="6205" spans="2:8">
      <c r="B6205" s="27"/>
      <c r="C6205" s="27"/>
      <c r="D6205" s="27"/>
      <c r="E6205" s="27"/>
      <c r="F6205" s="26"/>
      <c r="G6205" s="28"/>
      <c r="H6205" s="31"/>
    </row>
    <row r="6206" spans="2:8">
      <c r="B6206" s="27"/>
      <c r="C6206" s="27"/>
      <c r="D6206" s="27"/>
      <c r="E6206" s="27"/>
      <c r="F6206" s="26"/>
      <c r="G6206" s="28"/>
      <c r="H6206" s="31"/>
    </row>
    <row r="6207" spans="2:8">
      <c r="B6207" s="27"/>
      <c r="C6207" s="27"/>
      <c r="D6207" s="27"/>
      <c r="E6207" s="27"/>
      <c r="F6207" s="26"/>
      <c r="G6207" s="28"/>
      <c r="H6207" s="31"/>
    </row>
    <row r="6208" spans="2:8">
      <c r="B6208" s="27"/>
      <c r="C6208" s="27"/>
      <c r="D6208" s="27"/>
      <c r="E6208" s="27"/>
      <c r="F6208" s="26"/>
      <c r="G6208" s="28"/>
      <c r="H6208" s="31"/>
    </row>
    <row r="6209" spans="2:8">
      <c r="B6209" s="27"/>
      <c r="C6209" s="27"/>
      <c r="D6209" s="27"/>
      <c r="E6209" s="27"/>
      <c r="F6209" s="26"/>
      <c r="G6209" s="28"/>
      <c r="H6209" s="31"/>
    </row>
    <row r="6210" spans="2:8">
      <c r="B6210" s="27"/>
      <c r="C6210" s="27"/>
      <c r="D6210" s="27"/>
      <c r="E6210" s="27"/>
      <c r="F6210" s="26"/>
      <c r="G6210" s="28"/>
      <c r="H6210" s="31"/>
    </row>
    <row r="6211" spans="2:8">
      <c r="B6211" s="27"/>
      <c r="C6211" s="27"/>
      <c r="D6211" s="27"/>
      <c r="E6211" s="27"/>
      <c r="F6211" s="26"/>
      <c r="G6211" s="28"/>
      <c r="H6211" s="31"/>
    </row>
    <row r="6212" spans="2:8">
      <c r="B6212" s="27"/>
      <c r="C6212" s="27"/>
      <c r="D6212" s="27"/>
      <c r="E6212" s="27"/>
      <c r="F6212" s="26"/>
      <c r="G6212" s="28"/>
      <c r="H6212" s="31"/>
    </row>
    <row r="6213" spans="2:8">
      <c r="B6213" s="27"/>
      <c r="C6213" s="27"/>
      <c r="D6213" s="27"/>
      <c r="E6213" s="27"/>
      <c r="F6213" s="26"/>
      <c r="G6213" s="28"/>
      <c r="H6213" s="31"/>
    </row>
    <row r="6214" spans="2:8">
      <c r="B6214" s="27"/>
      <c r="C6214" s="27"/>
      <c r="D6214" s="27"/>
      <c r="E6214" s="27"/>
      <c r="F6214" s="26"/>
      <c r="G6214" s="28"/>
      <c r="H6214" s="31"/>
    </row>
    <row r="6215" spans="2:8">
      <c r="B6215" s="27"/>
      <c r="C6215" s="27"/>
      <c r="D6215" s="27"/>
      <c r="E6215" s="27"/>
      <c r="F6215" s="26"/>
      <c r="G6215" s="28"/>
      <c r="H6215" s="31"/>
    </row>
    <row r="6216" spans="2:8">
      <c r="B6216" s="27"/>
      <c r="C6216" s="27"/>
      <c r="D6216" s="27"/>
      <c r="E6216" s="27"/>
      <c r="F6216" s="26"/>
      <c r="G6216" s="28"/>
      <c r="H6216" s="31"/>
    </row>
    <row r="6217" spans="2:8">
      <c r="B6217" s="27"/>
      <c r="C6217" s="27"/>
      <c r="D6217" s="27"/>
      <c r="E6217" s="27"/>
      <c r="F6217" s="26"/>
      <c r="G6217" s="28"/>
      <c r="H6217" s="31"/>
    </row>
    <row r="6218" spans="2:8">
      <c r="B6218" s="27"/>
      <c r="C6218" s="27"/>
      <c r="D6218" s="27"/>
      <c r="E6218" s="27"/>
      <c r="F6218" s="26"/>
      <c r="G6218" s="28"/>
      <c r="H6218" s="31"/>
    </row>
    <row r="6219" spans="2:8">
      <c r="B6219" s="27"/>
      <c r="C6219" s="27"/>
      <c r="D6219" s="27"/>
      <c r="E6219" s="27"/>
      <c r="F6219" s="26"/>
      <c r="G6219" s="28"/>
      <c r="H6219" s="31"/>
    </row>
    <row r="6220" spans="2:8">
      <c r="B6220" s="27"/>
      <c r="C6220" s="27"/>
      <c r="D6220" s="27"/>
      <c r="E6220" s="27"/>
      <c r="F6220" s="26"/>
      <c r="G6220" s="28"/>
      <c r="H6220" s="31"/>
    </row>
    <row r="6221" spans="2:8">
      <c r="B6221" s="27"/>
      <c r="C6221" s="27"/>
      <c r="D6221" s="27"/>
      <c r="E6221" s="27"/>
      <c r="F6221" s="26"/>
      <c r="G6221" s="28"/>
      <c r="H6221" s="31"/>
    </row>
    <row r="6222" spans="2:8">
      <c r="B6222" s="27"/>
      <c r="C6222" s="27"/>
      <c r="D6222" s="27"/>
      <c r="E6222" s="27"/>
      <c r="F6222" s="26"/>
      <c r="G6222" s="28"/>
      <c r="H6222" s="31"/>
    </row>
    <row r="6223" spans="2:8">
      <c r="B6223" s="27"/>
      <c r="C6223" s="27"/>
      <c r="D6223" s="27"/>
      <c r="E6223" s="27"/>
      <c r="F6223" s="26"/>
      <c r="G6223" s="28"/>
      <c r="H6223" s="31"/>
    </row>
    <row r="6224" spans="2:8">
      <c r="B6224" s="27"/>
      <c r="C6224" s="27"/>
      <c r="D6224" s="27"/>
      <c r="E6224" s="27"/>
      <c r="F6224" s="26"/>
      <c r="G6224" s="28"/>
      <c r="H6224" s="31"/>
    </row>
    <row r="6225" spans="2:8">
      <c r="B6225" s="27"/>
      <c r="C6225" s="27"/>
      <c r="D6225" s="27"/>
      <c r="E6225" s="27"/>
      <c r="F6225" s="26"/>
      <c r="G6225" s="28"/>
      <c r="H6225" s="31"/>
    </row>
    <row r="6226" spans="2:8">
      <c r="B6226" s="27"/>
      <c r="C6226" s="27"/>
      <c r="D6226" s="27"/>
      <c r="E6226" s="27"/>
      <c r="F6226" s="26"/>
      <c r="G6226" s="28"/>
      <c r="H6226" s="31"/>
    </row>
    <row r="6227" spans="2:8">
      <c r="B6227" s="27"/>
      <c r="C6227" s="27"/>
      <c r="D6227" s="27"/>
      <c r="E6227" s="27"/>
      <c r="F6227" s="26"/>
      <c r="G6227" s="28"/>
      <c r="H6227" s="31"/>
    </row>
    <row r="6228" spans="2:8">
      <c r="B6228" s="27"/>
      <c r="C6228" s="27"/>
      <c r="D6228" s="27"/>
      <c r="E6228" s="27"/>
      <c r="F6228" s="26"/>
      <c r="G6228" s="28"/>
      <c r="H6228" s="31"/>
    </row>
    <row r="6229" spans="2:8">
      <c r="B6229" s="27"/>
      <c r="C6229" s="27"/>
      <c r="D6229" s="27"/>
      <c r="E6229" s="27"/>
      <c r="F6229" s="26"/>
      <c r="G6229" s="28"/>
      <c r="H6229" s="31"/>
    </row>
    <row r="6230" spans="2:8">
      <c r="B6230" s="27"/>
      <c r="C6230" s="27"/>
      <c r="D6230" s="27"/>
      <c r="E6230" s="27"/>
      <c r="F6230" s="26"/>
      <c r="G6230" s="28"/>
      <c r="H6230" s="31"/>
    </row>
    <row r="6231" spans="2:8">
      <c r="B6231" s="27"/>
      <c r="C6231" s="27"/>
      <c r="D6231" s="27"/>
      <c r="E6231" s="27"/>
      <c r="F6231" s="26"/>
      <c r="G6231" s="28"/>
      <c r="H6231" s="31"/>
    </row>
    <row r="6232" spans="2:8">
      <c r="B6232" s="27"/>
      <c r="C6232" s="27"/>
      <c r="D6232" s="27"/>
      <c r="E6232" s="27"/>
      <c r="F6232" s="26"/>
      <c r="G6232" s="28"/>
      <c r="H6232" s="31"/>
    </row>
    <row r="6233" spans="2:8">
      <c r="B6233" s="27"/>
      <c r="C6233" s="27"/>
      <c r="D6233" s="27"/>
      <c r="E6233" s="27"/>
      <c r="F6233" s="26"/>
      <c r="G6233" s="28"/>
      <c r="H6233" s="31"/>
    </row>
    <row r="6234" spans="2:8">
      <c r="B6234" s="27"/>
      <c r="C6234" s="27"/>
      <c r="D6234" s="27"/>
      <c r="E6234" s="27"/>
      <c r="F6234" s="26"/>
      <c r="G6234" s="28"/>
      <c r="H6234" s="31"/>
    </row>
    <row r="6235" spans="2:8">
      <c r="B6235" s="27"/>
      <c r="C6235" s="27"/>
      <c r="D6235" s="27"/>
      <c r="E6235" s="27"/>
      <c r="F6235" s="26"/>
      <c r="G6235" s="28"/>
      <c r="H6235" s="31"/>
    </row>
    <row r="6236" spans="2:8">
      <c r="B6236" s="27"/>
      <c r="C6236" s="27"/>
      <c r="D6236" s="27"/>
      <c r="E6236" s="27"/>
      <c r="F6236" s="26"/>
      <c r="G6236" s="28"/>
      <c r="H6236" s="31"/>
    </row>
    <row r="6237" spans="2:8">
      <c r="B6237" s="27"/>
      <c r="C6237" s="27"/>
      <c r="D6237" s="27"/>
      <c r="E6237" s="27"/>
      <c r="F6237" s="26"/>
      <c r="G6237" s="28"/>
      <c r="H6237" s="31"/>
    </row>
    <row r="6238" spans="2:8">
      <c r="B6238" s="27"/>
      <c r="C6238" s="27"/>
      <c r="D6238" s="27"/>
      <c r="E6238" s="27"/>
      <c r="F6238" s="26"/>
      <c r="G6238" s="28"/>
      <c r="H6238" s="31"/>
    </row>
    <row r="6239" spans="2:8">
      <c r="B6239" s="27"/>
      <c r="C6239" s="27"/>
      <c r="D6239" s="27"/>
      <c r="E6239" s="27"/>
      <c r="F6239" s="26"/>
      <c r="G6239" s="28"/>
      <c r="H6239" s="31"/>
    </row>
    <row r="6240" spans="2:8">
      <c r="B6240" s="27"/>
      <c r="C6240" s="27"/>
      <c r="D6240" s="27"/>
      <c r="E6240" s="27"/>
      <c r="F6240" s="26"/>
      <c r="G6240" s="28"/>
      <c r="H6240" s="31"/>
    </row>
    <row r="6241" spans="2:8">
      <c r="B6241" s="27"/>
      <c r="C6241" s="27"/>
      <c r="D6241" s="27"/>
      <c r="E6241" s="27"/>
      <c r="F6241" s="26"/>
      <c r="G6241" s="28"/>
      <c r="H6241" s="31"/>
    </row>
    <row r="6242" spans="2:8">
      <c r="B6242" s="27"/>
      <c r="C6242" s="27"/>
      <c r="D6242" s="27"/>
      <c r="E6242" s="27"/>
      <c r="F6242" s="26"/>
      <c r="G6242" s="28"/>
      <c r="H6242" s="31"/>
    </row>
    <row r="6243" spans="2:8">
      <c r="B6243" s="27"/>
      <c r="C6243" s="27"/>
      <c r="D6243" s="27"/>
      <c r="E6243" s="27"/>
      <c r="F6243" s="26"/>
      <c r="G6243" s="28"/>
      <c r="H6243" s="31"/>
    </row>
    <row r="6244" spans="2:8">
      <c r="B6244" s="27"/>
      <c r="C6244" s="27"/>
      <c r="D6244" s="27"/>
      <c r="E6244" s="27"/>
      <c r="F6244" s="26"/>
      <c r="G6244" s="28"/>
      <c r="H6244" s="31"/>
    </row>
    <row r="6245" spans="2:8">
      <c r="B6245" s="27"/>
      <c r="C6245" s="27"/>
      <c r="D6245" s="27"/>
      <c r="E6245" s="27"/>
      <c r="F6245" s="26"/>
      <c r="G6245" s="28"/>
      <c r="H6245" s="31"/>
    </row>
    <row r="6246" spans="2:8">
      <c r="B6246" s="27"/>
      <c r="C6246" s="27"/>
      <c r="D6246" s="27"/>
      <c r="E6246" s="27"/>
      <c r="F6246" s="26"/>
      <c r="G6246" s="28"/>
      <c r="H6246" s="31"/>
    </row>
    <row r="6247" spans="2:8">
      <c r="B6247" s="27"/>
      <c r="C6247" s="27"/>
      <c r="D6247" s="27"/>
      <c r="E6247" s="27"/>
      <c r="F6247" s="26"/>
      <c r="G6247" s="28"/>
      <c r="H6247" s="31"/>
    </row>
    <row r="6248" spans="2:8">
      <c r="B6248" s="27"/>
      <c r="C6248" s="27"/>
      <c r="D6248" s="27"/>
      <c r="E6248" s="27"/>
      <c r="F6248" s="26"/>
      <c r="G6248" s="28"/>
      <c r="H6248" s="31"/>
    </row>
    <row r="6249" spans="2:8">
      <c r="B6249" s="27"/>
      <c r="C6249" s="27"/>
      <c r="D6249" s="27"/>
      <c r="E6249" s="27"/>
      <c r="F6249" s="26"/>
      <c r="G6249" s="28"/>
      <c r="H6249" s="31"/>
    </row>
    <row r="6250" spans="2:8">
      <c r="B6250" s="27"/>
      <c r="C6250" s="27"/>
      <c r="D6250" s="27"/>
      <c r="E6250" s="27"/>
      <c r="F6250" s="26"/>
      <c r="G6250" s="28"/>
      <c r="H6250" s="31"/>
    </row>
    <row r="6251" spans="2:8">
      <c r="B6251" s="27"/>
      <c r="C6251" s="27"/>
      <c r="D6251" s="27"/>
      <c r="E6251" s="27"/>
      <c r="F6251" s="26"/>
      <c r="G6251" s="28"/>
      <c r="H6251" s="31"/>
    </row>
    <row r="6252" spans="2:8">
      <c r="B6252" s="27"/>
      <c r="C6252" s="27"/>
      <c r="D6252" s="27"/>
      <c r="E6252" s="27"/>
      <c r="F6252" s="26"/>
      <c r="G6252" s="28"/>
      <c r="H6252" s="31"/>
    </row>
    <row r="6253" spans="2:8">
      <c r="B6253" s="27"/>
      <c r="C6253" s="27"/>
      <c r="D6253" s="27"/>
      <c r="E6253" s="27"/>
      <c r="F6253" s="26"/>
      <c r="G6253" s="28"/>
      <c r="H6253" s="31"/>
    </row>
    <row r="6254" spans="2:8">
      <c r="B6254" s="27"/>
      <c r="C6254" s="27"/>
      <c r="D6254" s="27"/>
      <c r="E6254" s="27"/>
      <c r="F6254" s="26"/>
      <c r="G6254" s="28"/>
      <c r="H6254" s="31"/>
    </row>
    <row r="6255" spans="2:8">
      <c r="B6255" s="27"/>
      <c r="C6255" s="27"/>
      <c r="D6255" s="27"/>
      <c r="E6255" s="27"/>
      <c r="F6255" s="26"/>
      <c r="G6255" s="28"/>
      <c r="H6255" s="31"/>
    </row>
    <row r="6256" spans="2:8">
      <c r="B6256" s="27"/>
      <c r="C6256" s="27"/>
      <c r="D6256" s="27"/>
      <c r="E6256" s="27"/>
      <c r="F6256" s="26"/>
      <c r="G6256" s="28"/>
      <c r="H6256" s="31"/>
    </row>
    <row r="6257" spans="2:8">
      <c r="B6257" s="27"/>
      <c r="C6257" s="27"/>
      <c r="D6257" s="27"/>
      <c r="E6257" s="27"/>
      <c r="F6257" s="26"/>
      <c r="G6257" s="28"/>
      <c r="H6257" s="31"/>
    </row>
    <row r="6258" spans="2:8">
      <c r="B6258" s="27"/>
      <c r="C6258" s="27"/>
      <c r="D6258" s="27"/>
      <c r="E6258" s="27"/>
      <c r="F6258" s="26"/>
      <c r="G6258" s="28"/>
      <c r="H6258" s="31"/>
    </row>
    <row r="6259" spans="2:8">
      <c r="B6259" s="27"/>
      <c r="C6259" s="27"/>
      <c r="D6259" s="27"/>
      <c r="E6259" s="27"/>
      <c r="F6259" s="26"/>
      <c r="G6259" s="28"/>
      <c r="H6259" s="31"/>
    </row>
    <row r="6260" spans="2:8">
      <c r="B6260" s="27"/>
      <c r="C6260" s="27"/>
      <c r="D6260" s="27"/>
      <c r="E6260" s="27"/>
      <c r="F6260" s="26"/>
      <c r="G6260" s="28"/>
      <c r="H6260" s="31"/>
    </row>
    <row r="6261" spans="2:8">
      <c r="B6261" s="27"/>
      <c r="C6261" s="27"/>
      <c r="D6261" s="27"/>
      <c r="E6261" s="27"/>
      <c r="F6261" s="26"/>
      <c r="G6261" s="28"/>
      <c r="H6261" s="31"/>
    </row>
    <row r="6262" spans="2:8">
      <c r="B6262" s="27"/>
      <c r="C6262" s="27"/>
      <c r="D6262" s="27"/>
      <c r="E6262" s="27"/>
      <c r="F6262" s="26"/>
      <c r="G6262" s="28"/>
      <c r="H6262" s="31"/>
    </row>
    <row r="6263" spans="2:8">
      <c r="B6263" s="27"/>
      <c r="C6263" s="27"/>
      <c r="D6263" s="27"/>
      <c r="E6263" s="27"/>
      <c r="F6263" s="26"/>
      <c r="G6263" s="28"/>
      <c r="H6263" s="31"/>
    </row>
    <row r="6264" spans="2:8">
      <c r="B6264" s="27"/>
      <c r="C6264" s="27"/>
      <c r="D6264" s="27"/>
      <c r="E6264" s="27"/>
      <c r="F6264" s="26"/>
      <c r="G6264" s="28"/>
      <c r="H6264" s="31"/>
    </row>
    <row r="6265" spans="2:8">
      <c r="B6265" s="27"/>
      <c r="C6265" s="27"/>
      <c r="D6265" s="27"/>
      <c r="E6265" s="27"/>
      <c r="F6265" s="26"/>
      <c r="G6265" s="28"/>
      <c r="H6265" s="31"/>
    </row>
    <row r="6266" spans="2:8">
      <c r="B6266" s="27"/>
      <c r="C6266" s="27"/>
      <c r="D6266" s="27"/>
      <c r="E6266" s="27"/>
      <c r="F6266" s="26"/>
      <c r="G6266" s="28"/>
      <c r="H6266" s="31"/>
    </row>
    <row r="6267" spans="2:8">
      <c r="B6267" s="27"/>
      <c r="C6267" s="27"/>
      <c r="D6267" s="27"/>
      <c r="E6267" s="27"/>
      <c r="F6267" s="26"/>
      <c r="G6267" s="28"/>
      <c r="H6267" s="31"/>
    </row>
    <row r="6268" spans="2:8">
      <c r="B6268" s="27"/>
      <c r="C6268" s="27"/>
      <c r="D6268" s="27"/>
      <c r="E6268" s="27"/>
      <c r="F6268" s="26"/>
      <c r="G6268" s="28"/>
      <c r="H6268" s="31"/>
    </row>
    <row r="6269" spans="2:8">
      <c r="B6269" s="27"/>
      <c r="C6269" s="27"/>
      <c r="D6269" s="27"/>
      <c r="E6269" s="27"/>
      <c r="F6269" s="26"/>
      <c r="G6269" s="28"/>
      <c r="H6269" s="31"/>
    </row>
    <row r="6270" spans="2:8">
      <c r="B6270" s="27"/>
      <c r="C6270" s="27"/>
      <c r="D6270" s="27"/>
      <c r="E6270" s="27"/>
      <c r="F6270" s="26"/>
      <c r="G6270" s="28"/>
      <c r="H6270" s="31"/>
    </row>
    <row r="6271" spans="2:8">
      <c r="B6271" s="27"/>
      <c r="C6271" s="27"/>
      <c r="D6271" s="27"/>
      <c r="E6271" s="27"/>
      <c r="F6271" s="26"/>
      <c r="G6271" s="28"/>
      <c r="H6271" s="31"/>
    </row>
    <row r="6272" spans="2:8">
      <c r="B6272" s="27"/>
      <c r="C6272" s="27"/>
      <c r="D6272" s="27"/>
      <c r="E6272" s="27"/>
      <c r="F6272" s="26"/>
      <c r="G6272" s="28"/>
      <c r="H6272" s="31"/>
    </row>
    <row r="6273" spans="2:8">
      <c r="B6273" s="27"/>
      <c r="C6273" s="27"/>
      <c r="D6273" s="27"/>
      <c r="E6273" s="27"/>
      <c r="F6273" s="26"/>
      <c r="G6273" s="28"/>
      <c r="H6273" s="31"/>
    </row>
    <row r="6274" spans="2:8">
      <c r="B6274" s="27"/>
      <c r="C6274" s="27"/>
      <c r="D6274" s="27"/>
      <c r="E6274" s="27"/>
      <c r="F6274" s="26"/>
      <c r="G6274" s="28"/>
      <c r="H6274" s="31"/>
    </row>
    <row r="6275" spans="2:8">
      <c r="B6275" s="27"/>
      <c r="C6275" s="27"/>
      <c r="D6275" s="27"/>
      <c r="E6275" s="27"/>
      <c r="F6275" s="26"/>
      <c r="G6275" s="28"/>
      <c r="H6275" s="31"/>
    </row>
    <row r="6276" spans="2:8">
      <c r="B6276" s="27"/>
      <c r="C6276" s="27"/>
      <c r="D6276" s="27"/>
      <c r="E6276" s="27"/>
      <c r="F6276" s="26"/>
      <c r="G6276" s="28"/>
      <c r="H6276" s="31"/>
    </row>
    <row r="6277" spans="2:8">
      <c r="B6277" s="27"/>
      <c r="C6277" s="27"/>
      <c r="D6277" s="27"/>
      <c r="E6277" s="27"/>
      <c r="F6277" s="26"/>
      <c r="G6277" s="28"/>
      <c r="H6277" s="31"/>
    </row>
    <row r="6278" spans="2:8">
      <c r="B6278" s="27"/>
      <c r="C6278" s="27"/>
      <c r="D6278" s="27"/>
      <c r="E6278" s="27"/>
      <c r="F6278" s="26"/>
      <c r="G6278" s="28"/>
      <c r="H6278" s="31"/>
    </row>
    <row r="6279" spans="2:8">
      <c r="B6279" s="27"/>
      <c r="C6279" s="27"/>
      <c r="D6279" s="27"/>
      <c r="E6279" s="27"/>
      <c r="F6279" s="26"/>
      <c r="G6279" s="28"/>
      <c r="H6279" s="31"/>
    </row>
    <row r="6280" spans="2:8">
      <c r="B6280" s="27"/>
      <c r="C6280" s="27"/>
      <c r="D6280" s="27"/>
      <c r="E6280" s="27"/>
      <c r="F6280" s="26"/>
      <c r="G6280" s="28"/>
      <c r="H6280" s="31"/>
    </row>
    <row r="6281" spans="2:8">
      <c r="B6281" s="27"/>
      <c r="C6281" s="27"/>
      <c r="D6281" s="27"/>
      <c r="E6281" s="27"/>
      <c r="F6281" s="26"/>
      <c r="G6281" s="28"/>
      <c r="H6281" s="31"/>
    </row>
    <row r="6282" spans="2:8">
      <c r="B6282" s="27"/>
      <c r="C6282" s="27"/>
      <c r="D6282" s="27"/>
      <c r="E6282" s="27"/>
      <c r="F6282" s="26"/>
      <c r="G6282" s="28"/>
      <c r="H6282" s="31"/>
    </row>
    <row r="6283" spans="2:8">
      <c r="B6283" s="27"/>
      <c r="C6283" s="27"/>
      <c r="D6283" s="27"/>
      <c r="E6283" s="27"/>
      <c r="F6283" s="26"/>
      <c r="G6283" s="28"/>
      <c r="H6283" s="31"/>
    </row>
    <row r="6284" spans="2:8">
      <c r="B6284" s="27"/>
      <c r="C6284" s="27"/>
      <c r="D6284" s="27"/>
      <c r="E6284" s="27"/>
      <c r="F6284" s="26"/>
      <c r="G6284" s="28"/>
      <c r="H6284" s="31"/>
    </row>
    <row r="6285" spans="2:8">
      <c r="B6285" s="27"/>
      <c r="C6285" s="27"/>
      <c r="D6285" s="27"/>
      <c r="E6285" s="27"/>
      <c r="F6285" s="26"/>
      <c r="G6285" s="28"/>
      <c r="H6285" s="31"/>
    </row>
    <row r="6286" spans="2:8">
      <c r="B6286" s="27"/>
      <c r="C6286" s="27"/>
      <c r="D6286" s="27"/>
      <c r="E6286" s="27"/>
      <c r="F6286" s="26"/>
      <c r="G6286" s="28"/>
      <c r="H6286" s="31"/>
    </row>
    <row r="6287" spans="2:8">
      <c r="B6287" s="27"/>
      <c r="C6287" s="27"/>
      <c r="D6287" s="27"/>
      <c r="E6287" s="27"/>
      <c r="F6287" s="26"/>
      <c r="G6287" s="28"/>
      <c r="H6287" s="31"/>
    </row>
    <row r="6288" spans="2:8">
      <c r="B6288" s="27"/>
      <c r="C6288" s="27"/>
      <c r="D6288" s="27"/>
      <c r="E6288" s="27"/>
      <c r="F6288" s="26"/>
      <c r="G6288" s="28"/>
      <c r="H6288" s="31"/>
    </row>
    <row r="6289" spans="2:8">
      <c r="B6289" s="27"/>
      <c r="C6289" s="27"/>
      <c r="D6289" s="27"/>
      <c r="E6289" s="27"/>
      <c r="F6289" s="26"/>
      <c r="G6289" s="28"/>
      <c r="H6289" s="31"/>
    </row>
    <row r="6290" spans="2:8">
      <c r="B6290" s="27"/>
      <c r="C6290" s="27"/>
      <c r="D6290" s="27"/>
      <c r="E6290" s="27"/>
      <c r="F6290" s="26"/>
      <c r="G6290" s="28"/>
      <c r="H6290" s="31"/>
    </row>
    <row r="6291" spans="2:8">
      <c r="B6291" s="27"/>
      <c r="C6291" s="27"/>
      <c r="D6291" s="27"/>
      <c r="E6291" s="27"/>
      <c r="F6291" s="26"/>
      <c r="G6291" s="28"/>
      <c r="H6291" s="31"/>
    </row>
    <row r="6292" spans="2:8">
      <c r="B6292" s="27"/>
      <c r="C6292" s="27"/>
      <c r="D6292" s="27"/>
      <c r="E6292" s="27"/>
      <c r="F6292" s="26"/>
      <c r="G6292" s="28"/>
      <c r="H6292" s="31"/>
    </row>
    <row r="6293" spans="2:8">
      <c r="B6293" s="27"/>
      <c r="C6293" s="27"/>
      <c r="D6293" s="27"/>
      <c r="E6293" s="27"/>
      <c r="F6293" s="26"/>
      <c r="G6293" s="28"/>
      <c r="H6293" s="31"/>
    </row>
    <row r="6294" spans="2:8">
      <c r="B6294" s="27"/>
      <c r="C6294" s="27"/>
      <c r="D6294" s="27"/>
      <c r="E6294" s="27"/>
      <c r="F6294" s="26"/>
      <c r="G6294" s="28"/>
      <c r="H6294" s="31"/>
    </row>
    <row r="6295" spans="2:8">
      <c r="B6295" s="27"/>
      <c r="C6295" s="27"/>
      <c r="D6295" s="27"/>
      <c r="E6295" s="27"/>
      <c r="F6295" s="26"/>
      <c r="G6295" s="28"/>
      <c r="H6295" s="31"/>
    </row>
    <row r="6296" spans="2:8">
      <c r="B6296" s="27"/>
      <c r="C6296" s="27"/>
      <c r="D6296" s="27"/>
      <c r="E6296" s="27"/>
      <c r="F6296" s="26"/>
      <c r="G6296" s="28"/>
      <c r="H6296" s="31"/>
    </row>
    <row r="6297" spans="2:8">
      <c r="B6297" s="27"/>
      <c r="C6297" s="27"/>
      <c r="D6297" s="27"/>
      <c r="E6297" s="27"/>
      <c r="F6297" s="26"/>
      <c r="G6297" s="28"/>
      <c r="H6297" s="31"/>
    </row>
    <row r="6298" spans="2:8">
      <c r="B6298" s="27"/>
      <c r="C6298" s="27"/>
      <c r="D6298" s="27"/>
      <c r="E6298" s="27"/>
      <c r="F6298" s="26"/>
      <c r="G6298" s="28"/>
      <c r="H6298" s="31"/>
    </row>
    <row r="6299" spans="2:8">
      <c r="B6299" s="27"/>
      <c r="C6299" s="27"/>
      <c r="D6299" s="27"/>
      <c r="E6299" s="27"/>
      <c r="F6299" s="26"/>
      <c r="G6299" s="28"/>
      <c r="H6299" s="31"/>
    </row>
    <row r="6300" spans="2:8">
      <c r="B6300" s="27"/>
      <c r="C6300" s="27"/>
      <c r="D6300" s="27"/>
      <c r="E6300" s="27"/>
      <c r="F6300" s="26"/>
      <c r="G6300" s="28"/>
      <c r="H6300" s="31"/>
    </row>
    <row r="6301" spans="2:8">
      <c r="B6301" s="27"/>
      <c r="C6301" s="27"/>
      <c r="D6301" s="27"/>
      <c r="E6301" s="27"/>
      <c r="F6301" s="26"/>
      <c r="G6301" s="28"/>
      <c r="H6301" s="31"/>
    </row>
    <row r="6302" spans="2:8">
      <c r="B6302" s="27"/>
      <c r="C6302" s="27"/>
      <c r="D6302" s="27"/>
      <c r="E6302" s="27"/>
      <c r="F6302" s="26"/>
      <c r="G6302" s="28"/>
      <c r="H6302" s="31"/>
    </row>
    <row r="6303" spans="2:8">
      <c r="B6303" s="27"/>
      <c r="C6303" s="27"/>
      <c r="D6303" s="27"/>
      <c r="E6303" s="27"/>
      <c r="F6303" s="26"/>
      <c r="G6303" s="28"/>
      <c r="H6303" s="31"/>
    </row>
    <row r="6304" spans="2:8">
      <c r="B6304" s="27"/>
      <c r="C6304" s="27"/>
      <c r="D6304" s="27"/>
      <c r="E6304" s="27"/>
      <c r="F6304" s="26"/>
      <c r="G6304" s="28"/>
      <c r="H6304" s="31"/>
    </row>
    <row r="6305" spans="2:8">
      <c r="B6305" s="27"/>
      <c r="C6305" s="27"/>
      <c r="D6305" s="27"/>
      <c r="E6305" s="27"/>
      <c r="F6305" s="26"/>
      <c r="G6305" s="28"/>
      <c r="H6305" s="31"/>
    </row>
    <row r="6306" spans="2:8">
      <c r="B6306" s="27"/>
      <c r="C6306" s="27"/>
      <c r="D6306" s="27"/>
      <c r="E6306" s="27"/>
      <c r="F6306" s="26"/>
      <c r="G6306" s="28"/>
      <c r="H6306" s="31"/>
    </row>
    <row r="6307" spans="2:8">
      <c r="B6307" s="27"/>
      <c r="C6307" s="27"/>
      <c r="D6307" s="27"/>
      <c r="E6307" s="27"/>
      <c r="F6307" s="26"/>
      <c r="G6307" s="28"/>
      <c r="H6307" s="31"/>
    </row>
    <row r="6308" spans="2:8">
      <c r="B6308" s="27"/>
      <c r="C6308" s="27"/>
      <c r="D6308" s="27"/>
      <c r="E6308" s="27"/>
      <c r="F6308" s="26"/>
      <c r="G6308" s="28"/>
      <c r="H6308" s="31"/>
    </row>
    <row r="6309" spans="2:8">
      <c r="B6309" s="27"/>
      <c r="C6309" s="27"/>
      <c r="D6309" s="27"/>
      <c r="E6309" s="27"/>
      <c r="F6309" s="26"/>
      <c r="G6309" s="28"/>
      <c r="H6309" s="31"/>
    </row>
    <row r="6310" spans="2:8">
      <c r="B6310" s="27"/>
      <c r="C6310" s="27"/>
      <c r="D6310" s="27"/>
      <c r="E6310" s="27"/>
      <c r="F6310" s="26"/>
      <c r="G6310" s="28"/>
      <c r="H6310" s="31"/>
    </row>
    <row r="6311" spans="2:8">
      <c r="B6311" s="27"/>
      <c r="C6311" s="27"/>
      <c r="D6311" s="27"/>
      <c r="E6311" s="27"/>
      <c r="F6311" s="26"/>
      <c r="G6311" s="28"/>
      <c r="H6311" s="31"/>
    </row>
    <row r="6312" spans="2:8">
      <c r="B6312" s="27"/>
      <c r="C6312" s="27"/>
      <c r="D6312" s="27"/>
      <c r="E6312" s="27"/>
      <c r="F6312" s="26"/>
      <c r="G6312" s="28"/>
      <c r="H6312" s="31"/>
    </row>
    <row r="6313" spans="2:8">
      <c r="B6313" s="27"/>
      <c r="C6313" s="27"/>
      <c r="D6313" s="27"/>
      <c r="E6313" s="27"/>
      <c r="F6313" s="26"/>
      <c r="G6313" s="28"/>
      <c r="H6313" s="31"/>
    </row>
    <row r="6314" spans="2:8">
      <c r="B6314" s="27"/>
      <c r="C6314" s="27"/>
      <c r="D6314" s="27"/>
      <c r="E6314" s="27"/>
      <c r="F6314" s="26"/>
      <c r="G6314" s="28"/>
      <c r="H6314" s="31"/>
    </row>
    <row r="6315" spans="2:8">
      <c r="B6315" s="27"/>
      <c r="C6315" s="27"/>
      <c r="D6315" s="27"/>
      <c r="E6315" s="27"/>
      <c r="F6315" s="26"/>
      <c r="G6315" s="28"/>
      <c r="H6315" s="31"/>
    </row>
    <row r="6316" spans="2:8">
      <c r="B6316" s="27"/>
      <c r="C6316" s="27"/>
      <c r="D6316" s="27"/>
      <c r="E6316" s="27"/>
      <c r="F6316" s="26"/>
      <c r="G6316" s="28"/>
      <c r="H6316" s="31"/>
    </row>
    <row r="6317" spans="2:8">
      <c r="B6317" s="27"/>
      <c r="C6317" s="27"/>
      <c r="D6317" s="27"/>
      <c r="E6317" s="27"/>
      <c r="F6317" s="26"/>
      <c r="G6317" s="28"/>
      <c r="H6317" s="31"/>
    </row>
    <row r="6318" spans="2:8">
      <c r="B6318" s="27"/>
      <c r="C6318" s="27"/>
      <c r="D6318" s="27"/>
      <c r="E6318" s="27"/>
      <c r="F6318" s="26"/>
      <c r="G6318" s="28"/>
      <c r="H6318" s="31"/>
    </row>
    <row r="6319" spans="2:8">
      <c r="B6319" s="27"/>
      <c r="C6319" s="27"/>
      <c r="D6319" s="27"/>
      <c r="E6319" s="27"/>
      <c r="F6319" s="26"/>
      <c r="G6319" s="28"/>
      <c r="H6319" s="31"/>
    </row>
    <row r="6320" spans="2:8">
      <c r="B6320" s="27"/>
      <c r="C6320" s="27"/>
      <c r="D6320" s="27"/>
      <c r="E6320" s="27"/>
      <c r="F6320" s="26"/>
      <c r="G6320" s="28"/>
      <c r="H6320" s="31"/>
    </row>
    <row r="6321" spans="2:8">
      <c r="B6321" s="27"/>
      <c r="C6321" s="27"/>
      <c r="D6321" s="27"/>
      <c r="E6321" s="27"/>
      <c r="F6321" s="26"/>
      <c r="G6321" s="28"/>
      <c r="H6321" s="31"/>
    </row>
    <row r="6322" spans="2:8">
      <c r="B6322" s="27"/>
      <c r="C6322" s="27"/>
      <c r="D6322" s="27"/>
      <c r="E6322" s="27"/>
      <c r="F6322" s="26"/>
      <c r="G6322" s="28"/>
      <c r="H6322" s="31"/>
    </row>
    <row r="6323" spans="2:8">
      <c r="B6323" s="27"/>
      <c r="C6323" s="27"/>
      <c r="D6323" s="27"/>
      <c r="E6323" s="27"/>
      <c r="F6323" s="26"/>
      <c r="G6323" s="28"/>
      <c r="H6323" s="31"/>
    </row>
    <row r="6324" spans="2:8">
      <c r="B6324" s="27"/>
      <c r="C6324" s="27"/>
      <c r="D6324" s="27"/>
      <c r="E6324" s="27"/>
      <c r="F6324" s="26"/>
      <c r="G6324" s="28"/>
      <c r="H6324" s="31"/>
    </row>
    <row r="6325" spans="2:8">
      <c r="B6325" s="27"/>
      <c r="C6325" s="27"/>
      <c r="D6325" s="27"/>
      <c r="E6325" s="27"/>
      <c r="F6325" s="26"/>
      <c r="G6325" s="28"/>
      <c r="H6325" s="31"/>
    </row>
    <row r="6326" spans="2:8">
      <c r="B6326" s="27"/>
      <c r="C6326" s="27"/>
      <c r="D6326" s="27"/>
      <c r="E6326" s="27"/>
      <c r="F6326" s="26"/>
      <c r="G6326" s="28"/>
      <c r="H6326" s="31"/>
    </row>
    <row r="6327" spans="2:8">
      <c r="B6327" s="27"/>
      <c r="C6327" s="27"/>
      <c r="D6327" s="27"/>
      <c r="E6327" s="27"/>
      <c r="F6327" s="26"/>
      <c r="G6327" s="28"/>
      <c r="H6327" s="31"/>
    </row>
    <row r="6328" spans="2:8">
      <c r="B6328" s="27"/>
      <c r="C6328" s="27"/>
      <c r="D6328" s="27"/>
      <c r="E6328" s="27"/>
      <c r="F6328" s="26"/>
      <c r="G6328" s="28"/>
      <c r="H6328" s="31"/>
    </row>
    <row r="6329" spans="2:8">
      <c r="B6329" s="27"/>
      <c r="C6329" s="27"/>
      <c r="D6329" s="27"/>
      <c r="E6329" s="27"/>
      <c r="F6329" s="26"/>
      <c r="G6329" s="28"/>
      <c r="H6329" s="31"/>
    </row>
    <row r="6330" spans="2:8">
      <c r="B6330" s="27"/>
      <c r="C6330" s="27"/>
      <c r="D6330" s="27"/>
      <c r="E6330" s="27"/>
      <c r="F6330" s="26"/>
      <c r="G6330" s="28"/>
      <c r="H6330" s="31"/>
    </row>
    <row r="6331" spans="2:8">
      <c r="B6331" s="27"/>
      <c r="C6331" s="27"/>
      <c r="D6331" s="27"/>
      <c r="E6331" s="27"/>
      <c r="F6331" s="26"/>
      <c r="G6331" s="28"/>
      <c r="H6331" s="31"/>
    </row>
    <row r="6332" spans="2:8">
      <c r="B6332" s="27"/>
      <c r="C6332" s="27"/>
      <c r="D6332" s="27"/>
      <c r="E6332" s="27"/>
      <c r="F6332" s="26"/>
      <c r="G6332" s="28"/>
      <c r="H6332" s="31"/>
    </row>
    <row r="6333" spans="2:8">
      <c r="B6333" s="27"/>
      <c r="C6333" s="27"/>
      <c r="D6333" s="27"/>
      <c r="E6333" s="27"/>
      <c r="F6333" s="26"/>
      <c r="G6333" s="28"/>
      <c r="H6333" s="31"/>
    </row>
    <row r="6334" spans="2:8">
      <c r="B6334" s="27"/>
      <c r="C6334" s="27"/>
      <c r="D6334" s="27"/>
      <c r="E6334" s="27"/>
      <c r="F6334" s="26"/>
      <c r="G6334" s="28"/>
      <c r="H6334" s="31"/>
    </row>
    <row r="6335" spans="2:8">
      <c r="B6335" s="27"/>
      <c r="C6335" s="27"/>
      <c r="D6335" s="27"/>
      <c r="E6335" s="27"/>
      <c r="F6335" s="26"/>
      <c r="G6335" s="28"/>
      <c r="H6335" s="31"/>
    </row>
    <row r="6336" spans="2:8">
      <c r="B6336" s="27"/>
      <c r="C6336" s="27"/>
      <c r="D6336" s="27"/>
      <c r="E6336" s="27"/>
      <c r="F6336" s="26"/>
      <c r="G6336" s="28"/>
      <c r="H6336" s="31"/>
    </row>
    <row r="6337" spans="2:8">
      <c r="B6337" s="27"/>
      <c r="C6337" s="27"/>
      <c r="D6337" s="27"/>
      <c r="E6337" s="27"/>
      <c r="F6337" s="26"/>
      <c r="G6337" s="28"/>
      <c r="H6337" s="31"/>
    </row>
    <row r="6338" spans="2:8">
      <c r="B6338" s="27"/>
      <c r="C6338" s="27"/>
      <c r="D6338" s="27"/>
      <c r="E6338" s="27"/>
      <c r="F6338" s="26"/>
      <c r="G6338" s="28"/>
      <c r="H6338" s="31"/>
    </row>
    <row r="6339" spans="2:8">
      <c r="B6339" s="27"/>
      <c r="C6339" s="27"/>
      <c r="D6339" s="27"/>
      <c r="E6339" s="27"/>
      <c r="F6339" s="26"/>
      <c r="G6339" s="28"/>
      <c r="H6339" s="31"/>
    </row>
    <row r="6340" spans="2:8">
      <c r="B6340" s="27"/>
      <c r="C6340" s="27"/>
      <c r="D6340" s="27"/>
      <c r="E6340" s="27"/>
      <c r="F6340" s="26"/>
      <c r="G6340" s="28"/>
      <c r="H6340" s="31"/>
    </row>
    <row r="6341" spans="2:8">
      <c r="B6341" s="27"/>
      <c r="C6341" s="27"/>
      <c r="D6341" s="27"/>
      <c r="E6341" s="27"/>
      <c r="F6341" s="26"/>
      <c r="G6341" s="28"/>
      <c r="H6341" s="31"/>
    </row>
    <row r="6342" spans="2:8">
      <c r="B6342" s="27"/>
      <c r="C6342" s="27"/>
      <c r="D6342" s="27"/>
      <c r="E6342" s="27"/>
      <c r="F6342" s="26"/>
      <c r="G6342" s="28"/>
      <c r="H6342" s="31"/>
    </row>
    <row r="6343" spans="2:8">
      <c r="B6343" s="27"/>
      <c r="C6343" s="27"/>
      <c r="D6343" s="27"/>
      <c r="E6343" s="27"/>
      <c r="F6343" s="26"/>
      <c r="G6343" s="28"/>
      <c r="H6343" s="31"/>
    </row>
    <row r="6344" spans="2:8">
      <c r="B6344" s="27"/>
      <c r="C6344" s="27"/>
      <c r="D6344" s="27"/>
      <c r="E6344" s="27"/>
      <c r="F6344" s="26"/>
      <c r="G6344" s="28"/>
      <c r="H6344" s="31"/>
    </row>
    <row r="6345" spans="2:8">
      <c r="B6345" s="27"/>
      <c r="C6345" s="27"/>
      <c r="D6345" s="27"/>
      <c r="E6345" s="27"/>
      <c r="F6345" s="26"/>
      <c r="G6345" s="28"/>
      <c r="H6345" s="31"/>
    </row>
    <row r="6346" spans="2:8">
      <c r="B6346" s="27"/>
      <c r="C6346" s="27"/>
      <c r="D6346" s="27"/>
      <c r="E6346" s="27"/>
      <c r="F6346" s="26"/>
      <c r="G6346" s="28"/>
      <c r="H6346" s="31"/>
    </row>
    <row r="6347" spans="2:8">
      <c r="B6347" s="27"/>
      <c r="C6347" s="27"/>
      <c r="D6347" s="27"/>
      <c r="E6347" s="27"/>
      <c r="F6347" s="26"/>
      <c r="G6347" s="28"/>
      <c r="H6347" s="31"/>
    </row>
    <row r="6348" spans="2:8">
      <c r="B6348" s="27"/>
      <c r="C6348" s="27"/>
      <c r="D6348" s="27"/>
      <c r="E6348" s="27"/>
      <c r="F6348" s="26"/>
      <c r="G6348" s="28"/>
      <c r="H6348" s="31"/>
    </row>
    <row r="6349" spans="2:8">
      <c r="B6349" s="27"/>
      <c r="C6349" s="27"/>
      <c r="D6349" s="27"/>
      <c r="E6349" s="27"/>
      <c r="F6349" s="26"/>
      <c r="G6349" s="28"/>
      <c r="H6349" s="31"/>
    </row>
    <row r="6350" spans="2:8">
      <c r="B6350" s="27"/>
      <c r="C6350" s="27"/>
      <c r="D6350" s="27"/>
      <c r="E6350" s="27"/>
      <c r="F6350" s="26"/>
      <c r="G6350" s="28"/>
      <c r="H6350" s="31"/>
    </row>
    <row r="6351" spans="2:8">
      <c r="B6351" s="27"/>
      <c r="C6351" s="27"/>
      <c r="D6351" s="27"/>
      <c r="E6351" s="27"/>
      <c r="F6351" s="26"/>
      <c r="G6351" s="28"/>
      <c r="H6351" s="31"/>
    </row>
    <row r="6352" spans="2:8">
      <c r="B6352" s="27"/>
      <c r="C6352" s="27"/>
      <c r="D6352" s="27"/>
      <c r="E6352" s="27"/>
      <c r="F6352" s="26"/>
      <c r="G6352" s="28"/>
      <c r="H6352" s="31"/>
    </row>
    <row r="6353" spans="2:8">
      <c r="B6353" s="27"/>
      <c r="C6353" s="27"/>
      <c r="D6353" s="27"/>
      <c r="E6353" s="27"/>
      <c r="F6353" s="26"/>
      <c r="G6353" s="28"/>
      <c r="H6353" s="31"/>
    </row>
    <row r="6354" spans="2:8">
      <c r="B6354" s="27"/>
      <c r="C6354" s="27"/>
      <c r="D6354" s="27"/>
      <c r="E6354" s="27"/>
      <c r="F6354" s="26"/>
      <c r="G6354" s="28"/>
      <c r="H6354" s="31"/>
    </row>
    <row r="6355" spans="2:8">
      <c r="B6355" s="27"/>
      <c r="C6355" s="27"/>
      <c r="D6355" s="27"/>
      <c r="E6355" s="27"/>
      <c r="F6355" s="26"/>
      <c r="G6355" s="28"/>
      <c r="H6355" s="31"/>
    </row>
    <row r="6356" spans="2:8">
      <c r="B6356" s="27"/>
      <c r="C6356" s="27"/>
      <c r="D6356" s="27"/>
      <c r="E6356" s="27"/>
      <c r="F6356" s="26"/>
      <c r="G6356" s="28"/>
      <c r="H6356" s="31"/>
    </row>
    <row r="6357" spans="2:8">
      <c r="B6357" s="27"/>
      <c r="C6357" s="27"/>
      <c r="D6357" s="27"/>
      <c r="E6357" s="27"/>
      <c r="F6357" s="26"/>
      <c r="G6357" s="28"/>
      <c r="H6357" s="31"/>
    </row>
    <row r="6358" spans="2:8">
      <c r="B6358" s="27"/>
      <c r="C6358" s="27"/>
      <c r="D6358" s="27"/>
      <c r="E6358" s="27"/>
      <c r="F6358" s="26"/>
      <c r="G6358" s="28"/>
      <c r="H6358" s="31"/>
    </row>
    <row r="6359" spans="2:8">
      <c r="B6359" s="27"/>
      <c r="C6359" s="27"/>
      <c r="D6359" s="27"/>
      <c r="E6359" s="27"/>
      <c r="F6359" s="26"/>
      <c r="G6359" s="28"/>
      <c r="H6359" s="31"/>
    </row>
    <row r="6360" spans="2:8">
      <c r="B6360" s="27"/>
      <c r="C6360" s="27"/>
      <c r="D6360" s="27"/>
      <c r="E6360" s="27"/>
      <c r="F6360" s="26"/>
      <c r="G6360" s="28"/>
      <c r="H6360" s="31"/>
    </row>
    <row r="6361" spans="2:8">
      <c r="B6361" s="27"/>
      <c r="C6361" s="27"/>
      <c r="D6361" s="27"/>
      <c r="E6361" s="27"/>
      <c r="F6361" s="26"/>
      <c r="G6361" s="28"/>
      <c r="H6361" s="31"/>
    </row>
    <row r="6362" spans="2:8">
      <c r="B6362" s="27"/>
      <c r="C6362" s="27"/>
      <c r="D6362" s="27"/>
      <c r="E6362" s="27"/>
      <c r="F6362" s="26"/>
      <c r="G6362" s="28"/>
      <c r="H6362" s="31"/>
    </row>
    <row r="6363" spans="2:8">
      <c r="B6363" s="27"/>
      <c r="C6363" s="27"/>
      <c r="D6363" s="27"/>
      <c r="E6363" s="27"/>
      <c r="F6363" s="26"/>
      <c r="G6363" s="28"/>
      <c r="H6363" s="31"/>
    </row>
    <row r="6364" spans="2:8">
      <c r="B6364" s="27"/>
      <c r="C6364" s="27"/>
      <c r="D6364" s="27"/>
      <c r="E6364" s="27"/>
      <c r="F6364" s="26"/>
      <c r="G6364" s="28"/>
      <c r="H6364" s="31"/>
    </row>
    <row r="6365" spans="2:8">
      <c r="B6365" s="27"/>
      <c r="C6365" s="27"/>
      <c r="D6365" s="27"/>
      <c r="E6365" s="27"/>
      <c r="F6365" s="26"/>
      <c r="G6365" s="28"/>
      <c r="H6365" s="31"/>
    </row>
    <row r="6366" spans="2:8">
      <c r="B6366" s="27"/>
      <c r="C6366" s="27"/>
      <c r="D6366" s="27"/>
      <c r="E6366" s="27"/>
      <c r="F6366" s="26"/>
      <c r="G6366" s="28"/>
      <c r="H6366" s="31"/>
    </row>
    <row r="6367" spans="2:8">
      <c r="B6367" s="27"/>
      <c r="C6367" s="27"/>
      <c r="D6367" s="27"/>
      <c r="E6367" s="27"/>
      <c r="F6367" s="26"/>
      <c r="G6367" s="28"/>
      <c r="H6367" s="31"/>
    </row>
    <row r="6368" spans="2:8">
      <c r="B6368" s="27"/>
      <c r="C6368" s="27"/>
      <c r="D6368" s="27"/>
      <c r="E6368" s="27"/>
      <c r="F6368" s="26"/>
      <c r="G6368" s="28"/>
      <c r="H6368" s="31"/>
    </row>
    <row r="6369" spans="2:8">
      <c r="B6369" s="27"/>
      <c r="C6369" s="27"/>
      <c r="D6369" s="27"/>
      <c r="E6369" s="27"/>
      <c r="F6369" s="26"/>
      <c r="G6369" s="28"/>
      <c r="H6369" s="31"/>
    </row>
    <row r="6370" spans="2:8">
      <c r="B6370" s="27"/>
      <c r="C6370" s="27"/>
      <c r="D6370" s="27"/>
      <c r="E6370" s="27"/>
      <c r="F6370" s="26"/>
      <c r="G6370" s="28"/>
      <c r="H6370" s="31"/>
    </row>
    <row r="6371" spans="2:8">
      <c r="B6371" s="27"/>
      <c r="C6371" s="27"/>
      <c r="D6371" s="27"/>
      <c r="E6371" s="27"/>
      <c r="F6371" s="26"/>
      <c r="G6371" s="28"/>
      <c r="H6371" s="31"/>
    </row>
    <row r="6372" spans="2:8">
      <c r="B6372" s="27"/>
      <c r="C6372" s="27"/>
      <c r="D6372" s="27"/>
      <c r="E6372" s="27"/>
      <c r="F6372" s="26"/>
      <c r="G6372" s="28"/>
      <c r="H6372" s="31"/>
    </row>
    <row r="6373" spans="2:8">
      <c r="B6373" s="27"/>
      <c r="C6373" s="27"/>
      <c r="D6373" s="27"/>
      <c r="E6373" s="27"/>
      <c r="F6373" s="26"/>
      <c r="G6373" s="28"/>
      <c r="H6373" s="31"/>
    </row>
    <row r="6374" spans="2:8">
      <c r="B6374" s="27"/>
      <c r="C6374" s="27"/>
      <c r="D6374" s="27"/>
      <c r="E6374" s="27"/>
      <c r="F6374" s="26"/>
      <c r="G6374" s="28"/>
      <c r="H6374" s="31"/>
    </row>
    <row r="6375" spans="2:8">
      <c r="B6375" s="27"/>
      <c r="C6375" s="27"/>
      <c r="D6375" s="27"/>
      <c r="E6375" s="27"/>
      <c r="F6375" s="26"/>
      <c r="G6375" s="28"/>
      <c r="H6375" s="31"/>
    </row>
    <row r="6376" spans="2:8">
      <c r="B6376" s="27"/>
      <c r="C6376" s="27"/>
      <c r="D6376" s="27"/>
      <c r="E6376" s="27"/>
      <c r="F6376" s="26"/>
      <c r="G6376" s="28"/>
      <c r="H6376" s="31"/>
    </row>
    <row r="6377" spans="2:8">
      <c r="B6377" s="27"/>
      <c r="C6377" s="27"/>
      <c r="D6377" s="27"/>
      <c r="E6377" s="27"/>
      <c r="F6377" s="26"/>
      <c r="G6377" s="28"/>
      <c r="H6377" s="31"/>
    </row>
    <row r="6378" spans="2:8">
      <c r="B6378" s="27"/>
      <c r="C6378" s="27"/>
      <c r="D6378" s="27"/>
      <c r="E6378" s="27"/>
      <c r="F6378" s="26"/>
      <c r="G6378" s="28"/>
      <c r="H6378" s="31"/>
    </row>
    <row r="6379" spans="2:8">
      <c r="B6379" s="27"/>
      <c r="C6379" s="27"/>
      <c r="D6379" s="27"/>
      <c r="E6379" s="27"/>
      <c r="F6379" s="26"/>
      <c r="G6379" s="28"/>
      <c r="H6379" s="31"/>
    </row>
    <row r="6380" spans="2:8">
      <c r="B6380" s="27"/>
      <c r="C6380" s="27"/>
      <c r="D6380" s="27"/>
      <c r="E6380" s="27"/>
      <c r="F6380" s="26"/>
      <c r="G6380" s="28"/>
      <c r="H6380" s="31"/>
    </row>
    <row r="6381" spans="2:8">
      <c r="B6381" s="27"/>
      <c r="C6381" s="27"/>
      <c r="D6381" s="27"/>
      <c r="E6381" s="27"/>
      <c r="F6381" s="26"/>
      <c r="G6381" s="28"/>
      <c r="H6381" s="31"/>
    </row>
    <row r="6382" spans="2:8">
      <c r="B6382" s="27"/>
      <c r="C6382" s="27"/>
      <c r="D6382" s="27"/>
      <c r="E6382" s="27"/>
      <c r="F6382" s="26"/>
      <c r="G6382" s="28"/>
      <c r="H6382" s="31"/>
    </row>
    <row r="6383" spans="2:8">
      <c r="B6383" s="27"/>
      <c r="C6383" s="27"/>
      <c r="D6383" s="27"/>
      <c r="E6383" s="27"/>
      <c r="F6383" s="26"/>
      <c r="G6383" s="28"/>
      <c r="H6383" s="31"/>
    </row>
    <row r="6384" spans="2:8">
      <c r="B6384" s="27"/>
      <c r="C6384" s="27"/>
      <c r="D6384" s="27"/>
      <c r="E6384" s="27"/>
      <c r="F6384" s="26"/>
      <c r="G6384" s="28"/>
      <c r="H6384" s="31"/>
    </row>
    <row r="6385" spans="2:8">
      <c r="B6385" s="27"/>
      <c r="C6385" s="27"/>
      <c r="D6385" s="27"/>
      <c r="E6385" s="27"/>
      <c r="F6385" s="26"/>
      <c r="G6385" s="28"/>
      <c r="H6385" s="31"/>
    </row>
    <row r="6386" spans="2:8">
      <c r="B6386" s="27"/>
      <c r="C6386" s="27"/>
      <c r="D6386" s="27"/>
      <c r="E6386" s="27"/>
      <c r="F6386" s="26"/>
      <c r="G6386" s="28"/>
      <c r="H6386" s="31"/>
    </row>
    <row r="6387" spans="2:8">
      <c r="B6387" s="27"/>
      <c r="C6387" s="27"/>
      <c r="D6387" s="27"/>
      <c r="E6387" s="27"/>
      <c r="F6387" s="26"/>
      <c r="G6387" s="28"/>
      <c r="H6387" s="31"/>
    </row>
    <row r="6388" spans="2:8">
      <c r="B6388" s="27"/>
      <c r="C6388" s="27"/>
      <c r="D6388" s="27"/>
      <c r="E6388" s="27"/>
      <c r="F6388" s="26"/>
      <c r="G6388" s="28"/>
      <c r="H6388" s="31"/>
    </row>
    <row r="6389" spans="2:8">
      <c r="B6389" s="27"/>
      <c r="C6389" s="27"/>
      <c r="D6389" s="27"/>
      <c r="E6389" s="27"/>
      <c r="F6389" s="26"/>
      <c r="G6389" s="28"/>
      <c r="H6389" s="31"/>
    </row>
    <row r="6390" spans="2:8">
      <c r="B6390" s="27"/>
      <c r="C6390" s="27"/>
      <c r="D6390" s="27"/>
      <c r="E6390" s="27"/>
      <c r="F6390" s="26"/>
      <c r="G6390" s="28"/>
      <c r="H6390" s="31"/>
    </row>
    <row r="6391" spans="2:8">
      <c r="B6391" s="27"/>
      <c r="C6391" s="27"/>
      <c r="D6391" s="27"/>
      <c r="E6391" s="27"/>
      <c r="F6391" s="26"/>
      <c r="G6391" s="28"/>
      <c r="H6391" s="31"/>
    </row>
    <row r="6392" spans="2:8">
      <c r="B6392" s="27"/>
      <c r="C6392" s="27"/>
      <c r="D6392" s="27"/>
      <c r="E6392" s="27"/>
      <c r="F6392" s="26"/>
      <c r="G6392" s="28"/>
      <c r="H6392" s="31"/>
    </row>
    <row r="6393" spans="2:8">
      <c r="B6393" s="27"/>
      <c r="C6393" s="27"/>
      <c r="D6393" s="27"/>
      <c r="E6393" s="27"/>
      <c r="F6393" s="26"/>
      <c r="G6393" s="28"/>
      <c r="H6393" s="31"/>
    </row>
    <row r="6394" spans="2:8">
      <c r="B6394" s="27"/>
      <c r="C6394" s="27"/>
      <c r="D6394" s="27"/>
      <c r="E6394" s="27"/>
      <c r="F6394" s="26"/>
      <c r="G6394" s="28"/>
      <c r="H6394" s="31"/>
    </row>
    <row r="6395" spans="2:8">
      <c r="B6395" s="27"/>
      <c r="C6395" s="27"/>
      <c r="D6395" s="27"/>
      <c r="E6395" s="27"/>
      <c r="F6395" s="26"/>
      <c r="G6395" s="28"/>
      <c r="H6395" s="31"/>
    </row>
    <row r="6396" spans="2:8">
      <c r="B6396" s="27"/>
      <c r="C6396" s="27"/>
      <c r="D6396" s="27"/>
      <c r="E6396" s="27"/>
      <c r="F6396" s="26"/>
      <c r="G6396" s="28"/>
      <c r="H6396" s="31"/>
    </row>
    <row r="6397" spans="2:8">
      <c r="B6397" s="27"/>
      <c r="C6397" s="27"/>
      <c r="D6397" s="27"/>
      <c r="E6397" s="27"/>
      <c r="F6397" s="26"/>
      <c r="G6397" s="28"/>
      <c r="H6397" s="31"/>
    </row>
    <row r="6398" spans="2:8">
      <c r="B6398" s="27"/>
      <c r="C6398" s="27"/>
      <c r="D6398" s="27"/>
      <c r="E6398" s="27"/>
      <c r="F6398" s="26"/>
      <c r="G6398" s="28"/>
      <c r="H6398" s="31"/>
    </row>
    <row r="6399" spans="2:8">
      <c r="B6399" s="27"/>
      <c r="C6399" s="27"/>
      <c r="D6399" s="27"/>
      <c r="E6399" s="27"/>
      <c r="F6399" s="26"/>
      <c r="G6399" s="28"/>
      <c r="H6399" s="31"/>
    </row>
    <row r="6400" spans="2:8">
      <c r="B6400" s="27"/>
      <c r="C6400" s="27"/>
      <c r="D6400" s="27"/>
      <c r="E6400" s="27"/>
      <c r="F6400" s="26"/>
      <c r="G6400" s="28"/>
      <c r="H6400" s="31"/>
    </row>
    <row r="6401" spans="2:8">
      <c r="B6401" s="27"/>
      <c r="C6401" s="27"/>
      <c r="D6401" s="27"/>
      <c r="E6401" s="27"/>
      <c r="F6401" s="26"/>
      <c r="G6401" s="28"/>
      <c r="H6401" s="31"/>
    </row>
    <row r="6402" spans="2:8">
      <c r="B6402" s="27"/>
      <c r="C6402" s="27"/>
      <c r="D6402" s="27"/>
      <c r="E6402" s="27"/>
      <c r="F6402" s="26"/>
      <c r="G6402" s="28"/>
      <c r="H6402" s="31"/>
    </row>
    <row r="6403" spans="2:8">
      <c r="B6403" s="27"/>
      <c r="C6403" s="27"/>
      <c r="D6403" s="27"/>
      <c r="E6403" s="27"/>
      <c r="F6403" s="26"/>
      <c r="G6403" s="28"/>
      <c r="H6403" s="31"/>
    </row>
    <row r="6404" spans="2:8">
      <c r="B6404" s="27"/>
      <c r="C6404" s="27"/>
      <c r="D6404" s="27"/>
      <c r="E6404" s="27"/>
      <c r="F6404" s="26"/>
      <c r="G6404" s="28"/>
      <c r="H6404" s="31"/>
    </row>
    <row r="6405" spans="2:8">
      <c r="B6405" s="27"/>
      <c r="C6405" s="27"/>
      <c r="D6405" s="27"/>
      <c r="E6405" s="27"/>
      <c r="F6405" s="26"/>
      <c r="G6405" s="28"/>
      <c r="H6405" s="31"/>
    </row>
    <row r="6406" spans="2:8">
      <c r="B6406" s="27"/>
      <c r="C6406" s="27"/>
      <c r="D6406" s="27"/>
      <c r="E6406" s="27"/>
      <c r="F6406" s="26"/>
      <c r="G6406" s="28"/>
      <c r="H6406" s="31"/>
    </row>
    <row r="6407" spans="2:8">
      <c r="B6407" s="27"/>
      <c r="C6407" s="27"/>
      <c r="D6407" s="27"/>
      <c r="E6407" s="27"/>
      <c r="F6407" s="26"/>
      <c r="G6407" s="28"/>
      <c r="H6407" s="31"/>
    </row>
    <row r="6408" spans="2:8">
      <c r="B6408" s="27"/>
      <c r="C6408" s="27"/>
      <c r="D6408" s="27"/>
      <c r="E6408" s="27"/>
      <c r="F6408" s="26"/>
      <c r="G6408" s="28"/>
      <c r="H6408" s="31"/>
    </row>
    <row r="6409" spans="2:8">
      <c r="B6409" s="27"/>
      <c r="C6409" s="27"/>
      <c r="D6409" s="27"/>
      <c r="E6409" s="27"/>
      <c r="F6409" s="26"/>
      <c r="G6409" s="28"/>
      <c r="H6409" s="31"/>
    </row>
    <row r="6410" spans="2:8">
      <c r="B6410" s="27"/>
      <c r="C6410" s="27"/>
      <c r="D6410" s="27"/>
      <c r="E6410" s="27"/>
      <c r="F6410" s="26"/>
      <c r="G6410" s="28"/>
      <c r="H6410" s="31"/>
    </row>
    <row r="6411" spans="2:8">
      <c r="B6411" s="27"/>
      <c r="C6411" s="27"/>
      <c r="D6411" s="27"/>
      <c r="E6411" s="27"/>
      <c r="F6411" s="26"/>
      <c r="G6411" s="28"/>
      <c r="H6411" s="31"/>
    </row>
    <row r="6412" spans="2:8">
      <c r="B6412" s="27"/>
      <c r="C6412" s="27"/>
      <c r="D6412" s="27"/>
      <c r="E6412" s="27"/>
      <c r="F6412" s="26"/>
      <c r="G6412" s="28"/>
      <c r="H6412" s="31"/>
    </row>
    <row r="6413" spans="2:8">
      <c r="B6413" s="27"/>
      <c r="C6413" s="27"/>
      <c r="D6413" s="27"/>
      <c r="E6413" s="27"/>
      <c r="F6413" s="26"/>
      <c r="G6413" s="28"/>
      <c r="H6413" s="31"/>
    </row>
    <row r="6414" spans="2:8">
      <c r="B6414" s="27"/>
      <c r="C6414" s="27"/>
      <c r="D6414" s="27"/>
      <c r="E6414" s="27"/>
      <c r="F6414" s="26"/>
      <c r="G6414" s="28"/>
      <c r="H6414" s="31"/>
    </row>
    <row r="6415" spans="2:8">
      <c r="B6415" s="27"/>
      <c r="C6415" s="27"/>
      <c r="D6415" s="27"/>
      <c r="E6415" s="27"/>
      <c r="F6415" s="26"/>
      <c r="G6415" s="28"/>
      <c r="H6415" s="31"/>
    </row>
    <row r="6416" spans="2:8">
      <c r="B6416" s="27"/>
      <c r="C6416" s="27"/>
      <c r="D6416" s="27"/>
      <c r="E6416" s="27"/>
      <c r="F6416" s="26"/>
      <c r="G6416" s="28"/>
      <c r="H6416" s="31"/>
    </row>
    <row r="6417" spans="2:8">
      <c r="B6417" s="27"/>
      <c r="C6417" s="27"/>
      <c r="D6417" s="27"/>
      <c r="E6417" s="27"/>
      <c r="F6417" s="26"/>
      <c r="G6417" s="28"/>
      <c r="H6417" s="31"/>
    </row>
    <row r="6418" spans="2:8">
      <c r="B6418" s="27"/>
      <c r="C6418" s="27"/>
      <c r="D6418" s="27"/>
      <c r="E6418" s="27"/>
      <c r="F6418" s="26"/>
      <c r="G6418" s="28"/>
      <c r="H6418" s="31"/>
    </row>
    <row r="6419" spans="2:8">
      <c r="B6419" s="27"/>
      <c r="C6419" s="27"/>
      <c r="D6419" s="27"/>
      <c r="E6419" s="27"/>
      <c r="F6419" s="26"/>
      <c r="G6419" s="28"/>
      <c r="H6419" s="31"/>
    </row>
    <row r="6420" spans="2:8">
      <c r="B6420" s="27"/>
      <c r="C6420" s="27"/>
      <c r="D6420" s="27"/>
      <c r="E6420" s="27"/>
      <c r="F6420" s="26"/>
      <c r="G6420" s="28"/>
      <c r="H6420" s="31"/>
    </row>
    <row r="6421" spans="2:8">
      <c r="B6421" s="27"/>
      <c r="C6421" s="27"/>
      <c r="D6421" s="27"/>
      <c r="E6421" s="27"/>
      <c r="F6421" s="26"/>
      <c r="G6421" s="28"/>
      <c r="H6421" s="31"/>
    </row>
    <row r="6422" spans="2:8">
      <c r="B6422" s="27"/>
      <c r="C6422" s="27"/>
      <c r="D6422" s="27"/>
      <c r="E6422" s="27"/>
      <c r="F6422" s="26"/>
      <c r="G6422" s="28"/>
      <c r="H6422" s="31"/>
    </row>
    <row r="6423" spans="2:8">
      <c r="B6423" s="27"/>
      <c r="C6423" s="27"/>
      <c r="D6423" s="27"/>
      <c r="E6423" s="27"/>
      <c r="F6423" s="26"/>
      <c r="G6423" s="28"/>
      <c r="H6423" s="31"/>
    </row>
    <row r="6424" spans="2:8">
      <c r="B6424" s="27"/>
      <c r="C6424" s="27"/>
      <c r="D6424" s="27"/>
      <c r="E6424" s="27"/>
      <c r="F6424" s="26"/>
      <c r="G6424" s="28"/>
      <c r="H6424" s="31"/>
    </row>
    <row r="6425" spans="2:8">
      <c r="B6425" s="27"/>
      <c r="C6425" s="27"/>
      <c r="D6425" s="27"/>
      <c r="E6425" s="27"/>
      <c r="F6425" s="26"/>
      <c r="G6425" s="28"/>
      <c r="H6425" s="31"/>
    </row>
    <row r="6426" spans="2:8">
      <c r="B6426" s="27"/>
      <c r="C6426" s="27"/>
      <c r="D6426" s="27"/>
      <c r="E6426" s="27"/>
      <c r="F6426" s="26"/>
      <c r="G6426" s="28"/>
      <c r="H6426" s="31"/>
    </row>
    <row r="6427" spans="2:8">
      <c r="B6427" s="27"/>
      <c r="C6427" s="27"/>
      <c r="D6427" s="27"/>
      <c r="E6427" s="27"/>
      <c r="F6427" s="26"/>
      <c r="G6427" s="28"/>
      <c r="H6427" s="31"/>
    </row>
    <row r="6428" spans="2:8">
      <c r="B6428" s="27"/>
      <c r="C6428" s="27"/>
      <c r="D6428" s="27"/>
      <c r="E6428" s="27"/>
      <c r="F6428" s="26"/>
      <c r="G6428" s="28"/>
      <c r="H6428" s="31"/>
    </row>
    <row r="6429" spans="2:8">
      <c r="B6429" s="27"/>
      <c r="C6429" s="27"/>
      <c r="D6429" s="27"/>
      <c r="E6429" s="27"/>
      <c r="F6429" s="26"/>
      <c r="G6429" s="28"/>
      <c r="H6429" s="31"/>
    </row>
    <row r="6430" spans="2:8">
      <c r="B6430" s="27"/>
      <c r="C6430" s="27"/>
      <c r="D6430" s="27"/>
      <c r="E6430" s="27"/>
      <c r="F6430" s="26"/>
      <c r="G6430" s="28"/>
      <c r="H6430" s="31"/>
    </row>
    <row r="6431" spans="2:8">
      <c r="B6431" s="27"/>
      <c r="C6431" s="27"/>
      <c r="D6431" s="27"/>
      <c r="E6431" s="27"/>
      <c r="F6431" s="26"/>
      <c r="G6431" s="28"/>
      <c r="H6431" s="31"/>
    </row>
    <row r="6432" spans="2:8">
      <c r="B6432" s="27"/>
      <c r="C6432" s="27"/>
      <c r="D6432" s="27"/>
      <c r="E6432" s="27"/>
      <c r="F6432" s="26"/>
      <c r="G6432" s="28"/>
      <c r="H6432" s="31"/>
    </row>
    <row r="6433" spans="2:8">
      <c r="B6433" s="27"/>
      <c r="C6433" s="27"/>
      <c r="D6433" s="27"/>
      <c r="E6433" s="27"/>
      <c r="F6433" s="26"/>
      <c r="G6433" s="28"/>
      <c r="H6433" s="31"/>
    </row>
    <row r="6434" spans="2:8">
      <c r="B6434" s="27"/>
      <c r="C6434" s="27"/>
      <c r="D6434" s="27"/>
      <c r="E6434" s="27"/>
      <c r="F6434" s="26"/>
      <c r="G6434" s="28"/>
      <c r="H6434" s="31"/>
    </row>
    <row r="6435" spans="2:8">
      <c r="B6435" s="27"/>
      <c r="C6435" s="27"/>
      <c r="D6435" s="27"/>
      <c r="E6435" s="27"/>
      <c r="F6435" s="26"/>
      <c r="G6435" s="28"/>
      <c r="H6435" s="31"/>
    </row>
    <row r="6436" spans="2:8">
      <c r="B6436" s="27"/>
      <c r="C6436" s="27"/>
      <c r="D6436" s="27"/>
      <c r="E6436" s="27"/>
      <c r="F6436" s="26"/>
      <c r="G6436" s="28"/>
      <c r="H6436" s="31"/>
    </row>
    <row r="6437" spans="2:8">
      <c r="B6437" s="27"/>
      <c r="C6437" s="27"/>
      <c r="D6437" s="27"/>
      <c r="E6437" s="27"/>
      <c r="F6437" s="26"/>
      <c r="G6437" s="28"/>
      <c r="H6437" s="31"/>
    </row>
    <row r="6438" spans="2:8">
      <c r="B6438" s="27"/>
      <c r="C6438" s="27"/>
      <c r="D6438" s="27"/>
      <c r="E6438" s="27"/>
      <c r="F6438" s="26"/>
      <c r="G6438" s="28"/>
      <c r="H6438" s="31"/>
    </row>
    <row r="6439" spans="2:8">
      <c r="B6439" s="27"/>
      <c r="C6439" s="27"/>
      <c r="D6439" s="27"/>
      <c r="E6439" s="27"/>
      <c r="F6439" s="26"/>
      <c r="G6439" s="28"/>
      <c r="H6439" s="31"/>
    </row>
    <row r="6440" spans="2:8">
      <c r="B6440" s="27"/>
      <c r="C6440" s="27"/>
      <c r="D6440" s="27"/>
      <c r="E6440" s="27"/>
      <c r="F6440" s="26"/>
      <c r="G6440" s="28"/>
      <c r="H6440" s="31"/>
    </row>
    <row r="6441" spans="2:8">
      <c r="B6441" s="27"/>
      <c r="C6441" s="27"/>
      <c r="D6441" s="27"/>
      <c r="E6441" s="27"/>
      <c r="F6441" s="26"/>
      <c r="G6441" s="28"/>
      <c r="H6441" s="31"/>
    </row>
    <row r="6442" spans="2:8">
      <c r="B6442" s="27"/>
      <c r="C6442" s="27"/>
      <c r="D6442" s="27"/>
      <c r="E6442" s="27"/>
      <c r="F6442" s="26"/>
      <c r="G6442" s="28"/>
      <c r="H6442" s="31"/>
    </row>
    <row r="6443" spans="2:8">
      <c r="B6443" s="27"/>
      <c r="C6443" s="27"/>
      <c r="D6443" s="27"/>
      <c r="E6443" s="27"/>
      <c r="F6443" s="26"/>
      <c r="G6443" s="28"/>
      <c r="H6443" s="31"/>
    </row>
    <row r="6444" spans="2:8">
      <c r="B6444" s="27"/>
      <c r="C6444" s="27"/>
      <c r="D6444" s="27"/>
      <c r="E6444" s="27"/>
      <c r="F6444" s="26"/>
      <c r="G6444" s="28"/>
      <c r="H6444" s="31"/>
    </row>
    <row r="6445" spans="2:8">
      <c r="B6445" s="27"/>
      <c r="C6445" s="27"/>
      <c r="D6445" s="27"/>
      <c r="E6445" s="27"/>
      <c r="F6445" s="26"/>
      <c r="G6445" s="28"/>
      <c r="H6445" s="31"/>
    </row>
    <row r="6446" spans="2:8">
      <c r="B6446" s="27"/>
      <c r="C6446" s="27"/>
      <c r="D6446" s="27"/>
      <c r="E6446" s="27"/>
      <c r="F6446" s="26"/>
      <c r="G6446" s="28"/>
      <c r="H6446" s="31"/>
    </row>
    <row r="6447" spans="2:8">
      <c r="B6447" s="27"/>
      <c r="C6447" s="27"/>
      <c r="D6447" s="27"/>
      <c r="E6447" s="27"/>
      <c r="F6447" s="26"/>
      <c r="G6447" s="28"/>
      <c r="H6447" s="31"/>
    </row>
    <row r="6448" spans="2:8">
      <c r="B6448" s="27"/>
      <c r="C6448" s="27"/>
      <c r="D6448" s="27"/>
      <c r="E6448" s="27"/>
      <c r="F6448" s="26"/>
      <c r="G6448" s="28"/>
      <c r="H6448" s="31"/>
    </row>
    <row r="6449" spans="2:8">
      <c r="B6449" s="27"/>
      <c r="C6449" s="27"/>
      <c r="D6449" s="27"/>
      <c r="E6449" s="27"/>
      <c r="F6449" s="26"/>
      <c r="G6449" s="28"/>
      <c r="H6449" s="31"/>
    </row>
    <row r="6450" spans="2:8">
      <c r="B6450" s="27"/>
      <c r="C6450" s="27"/>
      <c r="D6450" s="27"/>
      <c r="E6450" s="27"/>
      <c r="F6450" s="26"/>
      <c r="G6450" s="28"/>
      <c r="H6450" s="31"/>
    </row>
    <row r="6451" spans="2:8">
      <c r="B6451" s="27"/>
      <c r="C6451" s="27"/>
      <c r="D6451" s="27"/>
      <c r="E6451" s="27"/>
      <c r="F6451" s="26"/>
      <c r="G6451" s="28"/>
      <c r="H6451" s="31"/>
    </row>
    <row r="6452" spans="2:8">
      <c r="B6452" s="27"/>
      <c r="C6452" s="27"/>
      <c r="D6452" s="27"/>
      <c r="E6452" s="27"/>
      <c r="F6452" s="26"/>
      <c r="G6452" s="28"/>
      <c r="H6452" s="31"/>
    </row>
    <row r="6453" spans="2:8">
      <c r="B6453" s="27"/>
      <c r="C6453" s="27"/>
      <c r="D6453" s="27"/>
      <c r="E6453" s="27"/>
      <c r="F6453" s="26"/>
      <c r="G6453" s="28"/>
      <c r="H6453" s="31"/>
    </row>
    <row r="6454" spans="2:8">
      <c r="B6454" s="27"/>
      <c r="C6454" s="27"/>
      <c r="D6454" s="27"/>
      <c r="E6454" s="27"/>
      <c r="F6454" s="26"/>
      <c r="G6454" s="28"/>
      <c r="H6454" s="31"/>
    </row>
    <row r="6455" spans="2:8">
      <c r="B6455" s="27"/>
      <c r="C6455" s="27"/>
      <c r="D6455" s="27"/>
      <c r="E6455" s="27"/>
      <c r="F6455" s="26"/>
      <c r="G6455" s="28"/>
      <c r="H6455" s="31"/>
    </row>
    <row r="6456" spans="2:8">
      <c r="B6456" s="27"/>
      <c r="C6456" s="27"/>
      <c r="D6456" s="27"/>
      <c r="E6456" s="27"/>
      <c r="F6456" s="26"/>
      <c r="G6456" s="28"/>
      <c r="H6456" s="31"/>
    </row>
    <row r="6457" spans="2:8">
      <c r="B6457" s="27"/>
      <c r="C6457" s="27"/>
      <c r="D6457" s="27"/>
      <c r="E6457" s="27"/>
      <c r="F6457" s="26"/>
      <c r="G6457" s="28"/>
      <c r="H6457" s="31"/>
    </row>
    <row r="6458" spans="2:8">
      <c r="B6458" s="27"/>
      <c r="C6458" s="27"/>
      <c r="D6458" s="27"/>
      <c r="E6458" s="27"/>
      <c r="F6458" s="26"/>
      <c r="G6458" s="28"/>
      <c r="H6458" s="31"/>
    </row>
    <row r="6459" spans="2:8">
      <c r="B6459" s="27"/>
      <c r="C6459" s="27"/>
      <c r="D6459" s="27"/>
      <c r="E6459" s="27"/>
      <c r="F6459" s="26"/>
      <c r="G6459" s="28"/>
      <c r="H6459" s="31"/>
    </row>
    <row r="6460" spans="2:8">
      <c r="B6460" s="27"/>
      <c r="C6460" s="27"/>
      <c r="D6460" s="27"/>
      <c r="E6460" s="27"/>
      <c r="F6460" s="26"/>
      <c r="G6460" s="28"/>
      <c r="H6460" s="31"/>
    </row>
    <row r="6461" spans="2:8">
      <c r="B6461" s="27"/>
      <c r="C6461" s="27"/>
      <c r="D6461" s="27"/>
      <c r="E6461" s="27"/>
      <c r="F6461" s="26"/>
      <c r="G6461" s="28"/>
      <c r="H6461" s="31"/>
    </row>
    <row r="6462" spans="2:8">
      <c r="B6462" s="27"/>
      <c r="C6462" s="27"/>
      <c r="D6462" s="27"/>
      <c r="E6462" s="27"/>
      <c r="F6462" s="26"/>
      <c r="G6462" s="28"/>
      <c r="H6462" s="31"/>
    </row>
    <row r="6463" spans="2:8">
      <c r="B6463" s="27"/>
      <c r="C6463" s="27"/>
      <c r="D6463" s="27"/>
      <c r="E6463" s="27"/>
      <c r="F6463" s="26"/>
      <c r="G6463" s="28"/>
      <c r="H6463" s="31"/>
    </row>
    <row r="6464" spans="2:8">
      <c r="B6464" s="27"/>
      <c r="C6464" s="27"/>
      <c r="D6464" s="27"/>
      <c r="E6464" s="27"/>
      <c r="F6464" s="26"/>
      <c r="G6464" s="28"/>
      <c r="H6464" s="31"/>
    </row>
    <row r="6465" spans="2:8">
      <c r="B6465" s="27"/>
      <c r="C6465" s="27"/>
      <c r="D6465" s="27"/>
      <c r="E6465" s="27"/>
      <c r="F6465" s="26"/>
      <c r="G6465" s="28"/>
      <c r="H6465" s="31"/>
    </row>
    <row r="6466" spans="2:8">
      <c r="B6466" s="27"/>
      <c r="C6466" s="27"/>
      <c r="D6466" s="27"/>
      <c r="E6466" s="27"/>
      <c r="F6466" s="26"/>
      <c r="G6466" s="28"/>
      <c r="H6466" s="31"/>
    </row>
    <row r="6467" spans="2:8">
      <c r="B6467" s="27"/>
      <c r="C6467" s="27"/>
      <c r="D6467" s="27"/>
      <c r="E6467" s="27"/>
      <c r="F6467" s="26"/>
      <c r="G6467" s="28"/>
      <c r="H6467" s="31"/>
    </row>
    <row r="6468" spans="2:8">
      <c r="B6468" s="27"/>
      <c r="C6468" s="27"/>
      <c r="D6468" s="27"/>
      <c r="E6468" s="27"/>
      <c r="F6468" s="26"/>
      <c r="G6468" s="28"/>
      <c r="H6468" s="31"/>
    </row>
    <row r="6469" spans="2:8">
      <c r="B6469" s="27"/>
      <c r="C6469" s="27"/>
      <c r="D6469" s="27"/>
      <c r="E6469" s="27"/>
      <c r="F6469" s="26"/>
      <c r="G6469" s="28"/>
      <c r="H6469" s="31"/>
    </row>
    <row r="6470" spans="2:8">
      <c r="B6470" s="27"/>
      <c r="C6470" s="27"/>
      <c r="D6470" s="27"/>
      <c r="E6470" s="27"/>
      <c r="F6470" s="26"/>
      <c r="G6470" s="28"/>
      <c r="H6470" s="31"/>
    </row>
    <row r="6471" spans="2:8">
      <c r="B6471" s="27"/>
      <c r="C6471" s="27"/>
      <c r="D6471" s="27"/>
      <c r="E6471" s="27"/>
      <c r="F6471" s="26"/>
      <c r="G6471" s="28"/>
      <c r="H6471" s="31"/>
    </row>
    <row r="6472" spans="2:8">
      <c r="B6472" s="27"/>
      <c r="C6472" s="27"/>
      <c r="D6472" s="27"/>
      <c r="E6472" s="27"/>
      <c r="F6472" s="26"/>
      <c r="G6472" s="28"/>
      <c r="H6472" s="31"/>
    </row>
    <row r="6473" spans="2:8">
      <c r="B6473" s="27"/>
      <c r="C6473" s="27"/>
      <c r="D6473" s="27"/>
      <c r="E6473" s="27"/>
      <c r="F6473" s="26"/>
      <c r="G6473" s="28"/>
      <c r="H6473" s="31"/>
    </row>
    <row r="6474" spans="2:8">
      <c r="B6474" s="27"/>
      <c r="C6474" s="27"/>
      <c r="D6474" s="27"/>
      <c r="E6474" s="27"/>
      <c r="F6474" s="26"/>
      <c r="G6474" s="28"/>
      <c r="H6474" s="31"/>
    </row>
    <row r="6475" spans="2:8">
      <c r="B6475" s="27"/>
      <c r="C6475" s="27"/>
      <c r="D6475" s="27"/>
      <c r="E6475" s="27"/>
      <c r="F6475" s="26"/>
      <c r="G6475" s="28"/>
      <c r="H6475" s="31"/>
    </row>
    <row r="6476" spans="2:8">
      <c r="B6476" s="27"/>
      <c r="C6476" s="27"/>
      <c r="D6476" s="27"/>
      <c r="E6476" s="27"/>
      <c r="F6476" s="26"/>
      <c r="G6476" s="28"/>
      <c r="H6476" s="31"/>
    </row>
    <row r="6477" spans="2:8">
      <c r="B6477" s="27"/>
      <c r="C6477" s="27"/>
      <c r="D6477" s="27"/>
      <c r="E6477" s="27"/>
      <c r="F6477" s="26"/>
      <c r="G6477" s="28"/>
      <c r="H6477" s="31"/>
    </row>
    <row r="6478" spans="2:8">
      <c r="B6478" s="27"/>
      <c r="C6478" s="27"/>
      <c r="D6478" s="27"/>
      <c r="E6478" s="27"/>
      <c r="F6478" s="26"/>
      <c r="G6478" s="28"/>
      <c r="H6478" s="31"/>
    </row>
    <row r="6479" spans="2:8">
      <c r="B6479" s="27"/>
      <c r="C6479" s="27"/>
      <c r="D6479" s="27"/>
      <c r="E6479" s="27"/>
      <c r="F6479" s="26"/>
      <c r="G6479" s="28"/>
      <c r="H6479" s="31"/>
    </row>
    <row r="6480" spans="2:8">
      <c r="B6480" s="27"/>
      <c r="C6480" s="27"/>
      <c r="D6480" s="27"/>
      <c r="E6480" s="27"/>
      <c r="F6480" s="26"/>
      <c r="G6480" s="28"/>
      <c r="H6480" s="31"/>
    </row>
    <row r="6481" spans="2:8">
      <c r="B6481" s="27"/>
      <c r="C6481" s="27"/>
      <c r="D6481" s="27"/>
      <c r="E6481" s="27"/>
      <c r="F6481" s="26"/>
      <c r="G6481" s="28"/>
      <c r="H6481" s="31"/>
    </row>
    <row r="6482" spans="2:8">
      <c r="B6482" s="27"/>
      <c r="C6482" s="27"/>
      <c r="D6482" s="27"/>
      <c r="E6482" s="27"/>
      <c r="F6482" s="26"/>
      <c r="G6482" s="28"/>
      <c r="H6482" s="31"/>
    </row>
    <row r="6483" spans="2:8">
      <c r="B6483" s="27"/>
      <c r="C6483" s="27"/>
      <c r="D6483" s="27"/>
      <c r="E6483" s="27"/>
      <c r="F6483" s="26"/>
      <c r="G6483" s="28"/>
      <c r="H6483" s="31"/>
    </row>
    <row r="6484" spans="2:8">
      <c r="B6484" s="27"/>
      <c r="C6484" s="27"/>
      <c r="D6484" s="27"/>
      <c r="E6484" s="27"/>
      <c r="F6484" s="26"/>
      <c r="G6484" s="28"/>
      <c r="H6484" s="31"/>
    </row>
    <row r="6485" spans="2:8">
      <c r="B6485" s="27"/>
      <c r="C6485" s="27"/>
      <c r="D6485" s="27"/>
      <c r="E6485" s="27"/>
      <c r="F6485" s="26"/>
      <c r="G6485" s="28"/>
      <c r="H6485" s="31"/>
    </row>
    <row r="6486" spans="2:8">
      <c r="B6486" s="27"/>
      <c r="C6486" s="27"/>
      <c r="D6486" s="27"/>
      <c r="E6486" s="27"/>
      <c r="F6486" s="26"/>
      <c r="G6486" s="28"/>
      <c r="H6486" s="31"/>
    </row>
    <row r="6487" spans="2:8">
      <c r="B6487" s="27"/>
      <c r="C6487" s="27"/>
      <c r="D6487" s="27"/>
      <c r="E6487" s="27"/>
      <c r="F6487" s="26"/>
      <c r="G6487" s="28"/>
      <c r="H6487" s="31"/>
    </row>
    <row r="6488" spans="2:8">
      <c r="B6488" s="27"/>
      <c r="C6488" s="27"/>
      <c r="D6488" s="27"/>
      <c r="E6488" s="27"/>
      <c r="F6488" s="26"/>
      <c r="G6488" s="28"/>
      <c r="H6488" s="31"/>
    </row>
    <row r="6489" spans="2:8">
      <c r="B6489" s="27"/>
      <c r="C6489" s="27"/>
      <c r="D6489" s="27"/>
      <c r="E6489" s="27"/>
      <c r="F6489" s="26"/>
      <c r="G6489" s="28"/>
      <c r="H6489" s="31"/>
    </row>
    <row r="6490" spans="2:8">
      <c r="B6490" s="27"/>
      <c r="C6490" s="27"/>
      <c r="D6490" s="27"/>
      <c r="E6490" s="27"/>
      <c r="F6490" s="26"/>
      <c r="G6490" s="28"/>
      <c r="H6490" s="31"/>
    </row>
    <row r="6491" spans="2:8">
      <c r="B6491" s="27"/>
      <c r="C6491" s="27"/>
      <c r="D6491" s="27"/>
      <c r="E6491" s="27"/>
      <c r="F6491" s="26"/>
      <c r="G6491" s="28"/>
      <c r="H6491" s="31"/>
    </row>
    <row r="6492" spans="2:8">
      <c r="B6492" s="27"/>
      <c r="C6492" s="27"/>
      <c r="D6492" s="27"/>
      <c r="E6492" s="27"/>
      <c r="F6492" s="26"/>
      <c r="G6492" s="28"/>
      <c r="H6492" s="31"/>
    </row>
    <row r="6493" spans="2:8">
      <c r="B6493" s="27"/>
      <c r="C6493" s="27"/>
      <c r="D6493" s="27"/>
      <c r="E6493" s="27"/>
      <c r="F6493" s="26"/>
      <c r="G6493" s="28"/>
      <c r="H6493" s="31"/>
    </row>
    <row r="6494" spans="2:8">
      <c r="B6494" s="27"/>
      <c r="C6494" s="27"/>
      <c r="D6494" s="27"/>
      <c r="E6494" s="27"/>
      <c r="F6494" s="26"/>
      <c r="G6494" s="28"/>
      <c r="H6494" s="31"/>
    </row>
    <row r="6495" spans="2:8">
      <c r="B6495" s="27"/>
      <c r="C6495" s="27"/>
      <c r="D6495" s="27"/>
      <c r="E6495" s="27"/>
      <c r="F6495" s="26"/>
      <c r="G6495" s="28"/>
      <c r="H6495" s="31"/>
    </row>
    <row r="6496" spans="2:8">
      <c r="B6496" s="27"/>
      <c r="C6496" s="27"/>
      <c r="D6496" s="27"/>
      <c r="E6496" s="27"/>
      <c r="F6496" s="26"/>
      <c r="G6496" s="28"/>
      <c r="H6496" s="31"/>
    </row>
    <row r="6497" spans="2:8">
      <c r="B6497" s="27"/>
      <c r="C6497" s="27"/>
      <c r="D6497" s="27"/>
      <c r="E6497" s="27"/>
      <c r="F6497" s="26"/>
      <c r="G6497" s="28"/>
      <c r="H6497" s="31"/>
    </row>
    <row r="6498" spans="2:8">
      <c r="B6498" s="27"/>
      <c r="C6498" s="27"/>
      <c r="D6498" s="27"/>
      <c r="E6498" s="27"/>
      <c r="F6498" s="26"/>
      <c r="G6498" s="28"/>
      <c r="H6498" s="31"/>
    </row>
    <row r="6499" spans="2:8">
      <c r="B6499" s="27"/>
      <c r="C6499" s="27"/>
      <c r="D6499" s="27"/>
      <c r="E6499" s="27"/>
      <c r="F6499" s="26"/>
      <c r="G6499" s="28"/>
      <c r="H6499" s="31"/>
    </row>
    <row r="6500" spans="2:8">
      <c r="B6500" s="27"/>
      <c r="C6500" s="27"/>
      <c r="D6500" s="27"/>
      <c r="E6500" s="27"/>
      <c r="F6500" s="26"/>
      <c r="G6500" s="28"/>
      <c r="H6500" s="31"/>
    </row>
    <row r="6501" spans="2:8">
      <c r="B6501" s="27"/>
      <c r="C6501" s="27"/>
      <c r="D6501" s="27"/>
      <c r="E6501" s="27"/>
      <c r="F6501" s="26"/>
      <c r="G6501" s="28"/>
      <c r="H6501" s="31"/>
    </row>
    <row r="6502" spans="2:8">
      <c r="B6502" s="27"/>
      <c r="C6502" s="27"/>
      <c r="D6502" s="27"/>
      <c r="E6502" s="27"/>
      <c r="F6502" s="26"/>
      <c r="G6502" s="28"/>
      <c r="H6502" s="31"/>
    </row>
    <row r="6503" spans="2:8">
      <c r="B6503" s="27"/>
      <c r="C6503" s="27"/>
      <c r="D6503" s="27"/>
      <c r="E6503" s="27"/>
      <c r="F6503" s="26"/>
      <c r="G6503" s="28"/>
      <c r="H6503" s="31"/>
    </row>
    <row r="6504" spans="2:8">
      <c r="B6504" s="27"/>
      <c r="C6504" s="27"/>
      <c r="D6504" s="27"/>
      <c r="E6504" s="27"/>
      <c r="F6504" s="26"/>
      <c r="G6504" s="28"/>
      <c r="H6504" s="31"/>
    </row>
    <row r="6505" spans="2:8">
      <c r="B6505" s="27"/>
      <c r="C6505" s="27"/>
      <c r="D6505" s="27"/>
      <c r="E6505" s="27"/>
      <c r="F6505" s="26"/>
      <c r="G6505" s="28"/>
      <c r="H6505" s="31"/>
    </row>
    <row r="6506" spans="2:8">
      <c r="B6506" s="27"/>
      <c r="C6506" s="27"/>
      <c r="D6506" s="27"/>
      <c r="E6506" s="27"/>
      <c r="F6506" s="26"/>
      <c r="G6506" s="28"/>
      <c r="H6506" s="31"/>
    </row>
    <row r="6507" spans="2:8">
      <c r="B6507" s="27"/>
      <c r="C6507" s="27"/>
      <c r="D6507" s="27"/>
      <c r="E6507" s="27"/>
      <c r="F6507" s="26"/>
      <c r="G6507" s="28"/>
      <c r="H6507" s="31"/>
    </row>
    <row r="6508" spans="2:8">
      <c r="B6508" s="27"/>
      <c r="C6508" s="27"/>
      <c r="D6508" s="27"/>
      <c r="E6508" s="27"/>
      <c r="F6508" s="26"/>
      <c r="G6508" s="28"/>
      <c r="H6508" s="31"/>
    </row>
    <row r="6509" spans="2:8">
      <c r="B6509" s="27"/>
      <c r="C6509" s="27"/>
      <c r="D6509" s="27"/>
      <c r="E6509" s="27"/>
      <c r="F6509" s="26"/>
      <c r="G6509" s="28"/>
      <c r="H6509" s="31"/>
    </row>
    <row r="6510" spans="2:8">
      <c r="B6510" s="27"/>
      <c r="C6510" s="27"/>
      <c r="D6510" s="27"/>
      <c r="E6510" s="27"/>
      <c r="F6510" s="26"/>
      <c r="G6510" s="28"/>
      <c r="H6510" s="31"/>
    </row>
    <row r="6511" spans="2:8">
      <c r="B6511" s="27"/>
      <c r="C6511" s="27"/>
      <c r="D6511" s="27"/>
      <c r="E6511" s="27"/>
      <c r="F6511" s="26"/>
      <c r="G6511" s="28"/>
      <c r="H6511" s="31"/>
    </row>
    <row r="6512" spans="2:8">
      <c r="B6512" s="27"/>
      <c r="C6512" s="27"/>
      <c r="D6512" s="27"/>
      <c r="E6512" s="27"/>
      <c r="F6512" s="26"/>
      <c r="G6512" s="28"/>
      <c r="H6512" s="31"/>
    </row>
    <row r="6513" spans="2:8">
      <c r="B6513" s="27"/>
      <c r="C6513" s="27"/>
      <c r="D6513" s="27"/>
      <c r="E6513" s="27"/>
      <c r="F6513" s="26"/>
      <c r="G6513" s="28"/>
      <c r="H6513" s="31"/>
    </row>
    <row r="6514" spans="2:8">
      <c r="B6514" s="27"/>
      <c r="C6514" s="27"/>
      <c r="D6514" s="27"/>
      <c r="E6514" s="27"/>
      <c r="F6514" s="26"/>
      <c r="G6514" s="28"/>
      <c r="H6514" s="31"/>
    </row>
    <row r="6515" spans="2:8">
      <c r="B6515" s="27"/>
      <c r="C6515" s="27"/>
      <c r="D6515" s="27"/>
      <c r="E6515" s="27"/>
      <c r="F6515" s="26"/>
      <c r="G6515" s="28"/>
      <c r="H6515" s="31"/>
    </row>
    <row r="6516" spans="2:8">
      <c r="B6516" s="27"/>
      <c r="C6516" s="27"/>
      <c r="D6516" s="27"/>
      <c r="E6516" s="27"/>
      <c r="F6516" s="26"/>
      <c r="G6516" s="28"/>
      <c r="H6516" s="31"/>
    </row>
    <row r="6517" spans="2:8">
      <c r="B6517" s="27"/>
      <c r="C6517" s="27"/>
      <c r="D6517" s="27"/>
      <c r="E6517" s="27"/>
      <c r="F6517" s="26"/>
      <c r="G6517" s="28"/>
      <c r="H6517" s="31"/>
    </row>
    <row r="6518" spans="2:8">
      <c r="B6518" s="27"/>
      <c r="C6518" s="27"/>
      <c r="D6518" s="27"/>
      <c r="E6518" s="27"/>
      <c r="F6518" s="26"/>
      <c r="G6518" s="28"/>
      <c r="H6518" s="31"/>
    </row>
    <row r="6519" spans="2:8">
      <c r="B6519" s="27"/>
      <c r="C6519" s="27"/>
      <c r="D6519" s="27"/>
      <c r="E6519" s="27"/>
      <c r="F6519" s="26"/>
      <c r="G6519" s="28"/>
      <c r="H6519" s="31"/>
    </row>
    <row r="6520" spans="2:8">
      <c r="B6520" s="27"/>
      <c r="C6520" s="27"/>
      <c r="D6520" s="27"/>
      <c r="E6520" s="27"/>
      <c r="F6520" s="26"/>
      <c r="G6520" s="28"/>
      <c r="H6520" s="31"/>
    </row>
    <row r="6521" spans="2:8">
      <c r="B6521" s="27"/>
      <c r="C6521" s="27"/>
      <c r="D6521" s="27"/>
      <c r="E6521" s="27"/>
      <c r="F6521" s="26"/>
      <c r="G6521" s="28"/>
      <c r="H6521" s="31"/>
    </row>
    <row r="6522" spans="2:8">
      <c r="B6522" s="27"/>
      <c r="C6522" s="27"/>
      <c r="D6522" s="27"/>
      <c r="E6522" s="27"/>
      <c r="F6522" s="26"/>
      <c r="G6522" s="28"/>
      <c r="H6522" s="31"/>
    </row>
    <row r="6523" spans="2:8">
      <c r="B6523" s="27"/>
      <c r="C6523" s="27"/>
      <c r="D6523" s="27"/>
      <c r="E6523" s="27"/>
      <c r="F6523" s="26"/>
      <c r="G6523" s="28"/>
      <c r="H6523" s="31"/>
    </row>
    <row r="6524" spans="2:8">
      <c r="B6524" s="27"/>
      <c r="C6524" s="27"/>
      <c r="D6524" s="27"/>
      <c r="E6524" s="27"/>
      <c r="F6524" s="26"/>
      <c r="G6524" s="28"/>
      <c r="H6524" s="31"/>
    </row>
    <row r="6525" spans="2:8">
      <c r="B6525" s="27"/>
      <c r="C6525" s="27"/>
      <c r="D6525" s="27"/>
      <c r="E6525" s="27"/>
      <c r="F6525" s="26"/>
      <c r="G6525" s="28"/>
      <c r="H6525" s="31"/>
    </row>
    <row r="6526" spans="2:8">
      <c r="B6526" s="27"/>
      <c r="C6526" s="27"/>
      <c r="D6526" s="27"/>
      <c r="E6526" s="27"/>
      <c r="F6526" s="26"/>
      <c r="G6526" s="28"/>
      <c r="H6526" s="31"/>
    </row>
    <row r="6527" spans="2:8">
      <c r="B6527" s="27"/>
      <c r="C6527" s="27"/>
      <c r="D6527" s="27"/>
      <c r="E6527" s="27"/>
      <c r="F6527" s="26"/>
      <c r="G6527" s="28"/>
      <c r="H6527" s="31"/>
    </row>
    <row r="6528" spans="2:8">
      <c r="B6528" s="27"/>
      <c r="C6528" s="27"/>
      <c r="D6528" s="27"/>
      <c r="E6528" s="27"/>
      <c r="F6528" s="26"/>
      <c r="G6528" s="28"/>
      <c r="H6528" s="31"/>
    </row>
    <row r="6529" spans="2:8">
      <c r="B6529" s="27"/>
      <c r="C6529" s="27"/>
      <c r="D6529" s="27"/>
      <c r="E6529" s="27"/>
      <c r="F6529" s="26"/>
      <c r="G6529" s="28"/>
      <c r="H6529" s="31"/>
    </row>
    <row r="6530" spans="2:8">
      <c r="B6530" s="27"/>
      <c r="C6530" s="27"/>
      <c r="D6530" s="27"/>
      <c r="E6530" s="27"/>
      <c r="F6530" s="26"/>
      <c r="G6530" s="28"/>
      <c r="H6530" s="31"/>
    </row>
    <row r="6531" spans="2:8">
      <c r="B6531" s="27"/>
      <c r="C6531" s="27"/>
      <c r="D6531" s="27"/>
      <c r="E6531" s="27"/>
      <c r="F6531" s="26"/>
      <c r="G6531" s="28"/>
      <c r="H6531" s="31"/>
    </row>
    <row r="6532" spans="2:8">
      <c r="B6532" s="27"/>
      <c r="C6532" s="27"/>
      <c r="D6532" s="27"/>
      <c r="E6532" s="27"/>
      <c r="F6532" s="26"/>
      <c r="G6532" s="28"/>
      <c r="H6532" s="31"/>
    </row>
    <row r="6533" spans="2:8">
      <c r="B6533" s="27"/>
      <c r="C6533" s="27"/>
      <c r="D6533" s="27"/>
      <c r="E6533" s="27"/>
      <c r="F6533" s="26"/>
      <c r="G6533" s="28"/>
      <c r="H6533" s="31"/>
    </row>
    <row r="6534" spans="2:8">
      <c r="B6534" s="27"/>
      <c r="C6534" s="27"/>
      <c r="D6534" s="27"/>
      <c r="E6534" s="27"/>
      <c r="F6534" s="26"/>
      <c r="G6534" s="28"/>
      <c r="H6534" s="31"/>
    </row>
    <row r="6535" spans="2:8">
      <c r="B6535" s="27"/>
      <c r="C6535" s="27"/>
      <c r="D6535" s="27"/>
      <c r="E6535" s="27"/>
      <c r="F6535" s="26"/>
      <c r="G6535" s="28"/>
      <c r="H6535" s="31"/>
    </row>
    <row r="6536" spans="2:8">
      <c r="B6536" s="27"/>
      <c r="C6536" s="27"/>
      <c r="D6536" s="27"/>
      <c r="E6536" s="27"/>
      <c r="F6536" s="26"/>
      <c r="G6536" s="28"/>
      <c r="H6536" s="31"/>
    </row>
    <row r="6537" spans="2:8">
      <c r="B6537" s="27"/>
      <c r="C6537" s="27"/>
      <c r="D6537" s="27"/>
      <c r="E6537" s="27"/>
      <c r="F6537" s="26"/>
      <c r="G6537" s="28"/>
      <c r="H6537" s="31"/>
    </row>
    <row r="6538" spans="2:8">
      <c r="B6538" s="27"/>
      <c r="C6538" s="27"/>
      <c r="D6538" s="27"/>
      <c r="E6538" s="27"/>
      <c r="F6538" s="26"/>
      <c r="G6538" s="28"/>
      <c r="H6538" s="31"/>
    </row>
    <row r="6539" spans="2:8">
      <c r="B6539" s="27"/>
      <c r="C6539" s="27"/>
      <c r="D6539" s="27"/>
      <c r="E6539" s="27"/>
      <c r="F6539" s="26"/>
      <c r="G6539" s="28"/>
      <c r="H6539" s="31"/>
    </row>
    <row r="6540" spans="2:8">
      <c r="B6540" s="27"/>
      <c r="C6540" s="27"/>
      <c r="D6540" s="27"/>
      <c r="E6540" s="27"/>
      <c r="F6540" s="26"/>
      <c r="G6540" s="28"/>
      <c r="H6540" s="31"/>
    </row>
    <row r="6541" spans="2:8">
      <c r="B6541" s="27"/>
      <c r="C6541" s="27"/>
      <c r="D6541" s="27"/>
      <c r="E6541" s="27"/>
      <c r="F6541" s="26"/>
      <c r="G6541" s="28"/>
      <c r="H6541" s="31"/>
    </row>
    <row r="6542" spans="2:8">
      <c r="B6542" s="27"/>
      <c r="C6542" s="27"/>
      <c r="D6542" s="27"/>
      <c r="E6542" s="27"/>
      <c r="F6542" s="26"/>
      <c r="G6542" s="28"/>
      <c r="H6542" s="31"/>
    </row>
    <row r="6543" spans="2:8">
      <c r="B6543" s="27"/>
      <c r="C6543" s="27"/>
      <c r="D6543" s="27"/>
      <c r="E6543" s="27"/>
      <c r="F6543" s="26"/>
      <c r="G6543" s="28"/>
      <c r="H6543" s="31"/>
    </row>
    <row r="6544" spans="2:8">
      <c r="B6544" s="27"/>
      <c r="C6544" s="27"/>
      <c r="D6544" s="27"/>
      <c r="E6544" s="27"/>
      <c r="F6544" s="26"/>
      <c r="G6544" s="28"/>
      <c r="H6544" s="31"/>
    </row>
    <row r="6545" spans="2:8">
      <c r="B6545" s="27"/>
      <c r="C6545" s="27"/>
      <c r="D6545" s="27"/>
      <c r="E6545" s="27"/>
      <c r="F6545" s="26"/>
      <c r="G6545" s="28"/>
      <c r="H6545" s="31"/>
    </row>
    <row r="6546" spans="2:8">
      <c r="B6546" s="27"/>
      <c r="C6546" s="27"/>
      <c r="D6546" s="27"/>
      <c r="E6546" s="27"/>
      <c r="F6546" s="26"/>
      <c r="G6546" s="28"/>
      <c r="H6546" s="31"/>
    </row>
    <row r="6547" spans="2:8">
      <c r="B6547" s="27"/>
      <c r="C6547" s="27"/>
      <c r="D6547" s="27"/>
      <c r="E6547" s="27"/>
      <c r="F6547" s="26"/>
      <c r="G6547" s="28"/>
      <c r="H6547" s="31"/>
    </row>
    <row r="6548" spans="2:8">
      <c r="B6548" s="27"/>
      <c r="C6548" s="27"/>
      <c r="D6548" s="27"/>
      <c r="E6548" s="27"/>
      <c r="F6548" s="26"/>
      <c r="G6548" s="28"/>
      <c r="H6548" s="31"/>
    </row>
    <row r="6549" spans="2:8">
      <c r="B6549" s="27"/>
      <c r="C6549" s="27"/>
      <c r="D6549" s="27"/>
      <c r="E6549" s="27"/>
      <c r="F6549" s="26"/>
      <c r="G6549" s="28"/>
      <c r="H6549" s="31"/>
    </row>
    <row r="6550" spans="2:8">
      <c r="B6550" s="27"/>
      <c r="C6550" s="27"/>
      <c r="D6550" s="27"/>
      <c r="E6550" s="27"/>
      <c r="F6550" s="26"/>
      <c r="G6550" s="28"/>
      <c r="H6550" s="31"/>
    </row>
    <row r="6551" spans="2:8">
      <c r="B6551" s="27"/>
      <c r="C6551" s="27"/>
      <c r="D6551" s="27"/>
      <c r="E6551" s="27"/>
      <c r="F6551" s="26"/>
      <c r="G6551" s="28"/>
      <c r="H6551" s="31"/>
    </row>
    <row r="6552" spans="2:8">
      <c r="B6552" s="27"/>
      <c r="C6552" s="27"/>
      <c r="D6552" s="27"/>
      <c r="E6552" s="27"/>
      <c r="F6552" s="26"/>
      <c r="G6552" s="28"/>
      <c r="H6552" s="31"/>
    </row>
    <row r="6553" spans="2:8">
      <c r="B6553" s="27"/>
      <c r="C6553" s="27"/>
      <c r="D6553" s="27"/>
      <c r="E6553" s="27"/>
      <c r="F6553" s="26"/>
      <c r="G6553" s="28"/>
      <c r="H6553" s="31"/>
    </row>
    <row r="6554" spans="2:8">
      <c r="B6554" s="27"/>
      <c r="C6554" s="27"/>
      <c r="D6554" s="27"/>
      <c r="E6554" s="27"/>
      <c r="F6554" s="26"/>
      <c r="G6554" s="28"/>
      <c r="H6554" s="31"/>
    </row>
    <row r="6555" spans="2:8">
      <c r="B6555" s="27"/>
      <c r="C6555" s="27"/>
      <c r="D6555" s="27"/>
      <c r="E6555" s="27"/>
      <c r="F6555" s="26"/>
      <c r="G6555" s="28"/>
      <c r="H6555" s="31"/>
    </row>
    <row r="6556" spans="2:8">
      <c r="B6556" s="27"/>
      <c r="C6556" s="27"/>
      <c r="D6556" s="27"/>
      <c r="E6556" s="27"/>
      <c r="F6556" s="26"/>
      <c r="G6556" s="28"/>
      <c r="H6556" s="31"/>
    </row>
    <row r="6557" spans="2:8">
      <c r="B6557" s="27"/>
      <c r="C6557" s="27"/>
      <c r="D6557" s="27"/>
      <c r="E6557" s="27"/>
      <c r="F6557" s="26"/>
      <c r="G6557" s="28"/>
      <c r="H6557" s="31"/>
    </row>
    <row r="6558" spans="2:8">
      <c r="B6558" s="27"/>
      <c r="C6558" s="27"/>
      <c r="D6558" s="27"/>
      <c r="E6558" s="27"/>
      <c r="F6558" s="26"/>
      <c r="G6558" s="28"/>
      <c r="H6558" s="31"/>
    </row>
    <row r="6559" spans="2:8">
      <c r="B6559" s="27"/>
      <c r="C6559" s="27"/>
      <c r="D6559" s="27"/>
      <c r="E6559" s="27"/>
      <c r="F6559" s="26"/>
      <c r="G6559" s="28"/>
      <c r="H6559" s="31"/>
    </row>
    <row r="6560" spans="2:8">
      <c r="B6560" s="27"/>
      <c r="C6560" s="27"/>
      <c r="D6560" s="27"/>
      <c r="E6560" s="27"/>
      <c r="F6560" s="26"/>
      <c r="G6560" s="28"/>
      <c r="H6560" s="31"/>
    </row>
    <row r="6561" spans="2:8">
      <c r="B6561" s="27"/>
      <c r="C6561" s="27"/>
      <c r="D6561" s="27"/>
      <c r="E6561" s="27"/>
      <c r="F6561" s="26"/>
      <c r="G6561" s="28"/>
      <c r="H6561" s="31"/>
    </row>
    <row r="6562" spans="2:8">
      <c r="B6562" s="27"/>
      <c r="C6562" s="27"/>
      <c r="D6562" s="27"/>
      <c r="E6562" s="27"/>
      <c r="F6562" s="26"/>
      <c r="G6562" s="28"/>
      <c r="H6562" s="31"/>
    </row>
    <row r="6563" spans="2:8">
      <c r="B6563" s="27"/>
      <c r="C6563" s="27"/>
      <c r="D6563" s="27"/>
      <c r="E6563" s="27"/>
      <c r="F6563" s="26"/>
      <c r="G6563" s="28"/>
      <c r="H6563" s="31"/>
    </row>
    <row r="6564" spans="2:8">
      <c r="B6564" s="27"/>
      <c r="C6564" s="27"/>
      <c r="D6564" s="27"/>
      <c r="E6564" s="27"/>
      <c r="F6564" s="26"/>
      <c r="G6564" s="28"/>
      <c r="H6564" s="31"/>
    </row>
    <row r="6565" spans="2:8">
      <c r="B6565" s="27"/>
      <c r="C6565" s="27"/>
      <c r="D6565" s="27"/>
      <c r="E6565" s="27"/>
      <c r="F6565" s="26"/>
      <c r="G6565" s="28"/>
      <c r="H6565" s="31"/>
    </row>
    <row r="6566" spans="2:8">
      <c r="B6566" s="27"/>
      <c r="C6566" s="27"/>
      <c r="D6566" s="27"/>
      <c r="E6566" s="27"/>
      <c r="F6566" s="26"/>
      <c r="G6566" s="28"/>
      <c r="H6566" s="31"/>
    </row>
    <row r="6567" spans="2:8">
      <c r="B6567" s="27"/>
      <c r="C6567" s="27"/>
      <c r="D6567" s="27"/>
      <c r="E6567" s="27"/>
      <c r="F6567" s="26"/>
      <c r="G6567" s="28"/>
      <c r="H6567" s="31"/>
    </row>
    <row r="6568" spans="2:8">
      <c r="B6568" s="27"/>
      <c r="C6568" s="27"/>
      <c r="D6568" s="27"/>
      <c r="E6568" s="27"/>
      <c r="F6568" s="26"/>
      <c r="G6568" s="28"/>
      <c r="H6568" s="31"/>
    </row>
    <row r="6569" spans="2:8">
      <c r="B6569" s="27"/>
      <c r="C6569" s="27"/>
      <c r="D6569" s="27"/>
      <c r="E6569" s="27"/>
      <c r="F6569" s="26"/>
      <c r="G6569" s="28"/>
      <c r="H6569" s="31"/>
    </row>
    <row r="6570" spans="2:8">
      <c r="B6570" s="27"/>
      <c r="C6570" s="27"/>
      <c r="D6570" s="27"/>
      <c r="E6570" s="27"/>
      <c r="F6570" s="26"/>
      <c r="G6570" s="28"/>
      <c r="H6570" s="31"/>
    </row>
    <row r="6571" spans="2:8">
      <c r="B6571" s="27"/>
      <c r="C6571" s="27"/>
      <c r="D6571" s="27"/>
      <c r="E6571" s="27"/>
      <c r="F6571" s="26"/>
      <c r="G6571" s="28"/>
      <c r="H6571" s="31"/>
    </row>
    <row r="6572" spans="2:8">
      <c r="B6572" s="27"/>
      <c r="C6572" s="27"/>
      <c r="D6572" s="27"/>
      <c r="E6572" s="27"/>
      <c r="F6572" s="26"/>
      <c r="G6572" s="28"/>
      <c r="H6572" s="31"/>
    </row>
    <row r="6573" spans="2:8">
      <c r="B6573" s="27"/>
      <c r="C6573" s="27"/>
      <c r="D6573" s="27"/>
      <c r="E6573" s="27"/>
      <c r="F6573" s="26"/>
      <c r="G6573" s="28"/>
      <c r="H6573" s="31"/>
    </row>
    <row r="6574" spans="2:8">
      <c r="B6574" s="27"/>
      <c r="C6574" s="27"/>
      <c r="D6574" s="27"/>
      <c r="E6574" s="27"/>
      <c r="F6574" s="26"/>
      <c r="G6574" s="28"/>
      <c r="H6574" s="31"/>
    </row>
    <row r="6575" spans="2:8">
      <c r="B6575" s="27"/>
      <c r="C6575" s="27"/>
      <c r="D6575" s="27"/>
      <c r="E6575" s="27"/>
      <c r="F6575" s="26"/>
      <c r="G6575" s="28"/>
      <c r="H6575" s="31"/>
    </row>
    <row r="6576" spans="2:8">
      <c r="B6576" s="27"/>
      <c r="C6576" s="27"/>
      <c r="D6576" s="27"/>
      <c r="E6576" s="27"/>
      <c r="F6576" s="26"/>
      <c r="G6576" s="28"/>
      <c r="H6576" s="31"/>
    </row>
    <row r="6577" spans="2:8">
      <c r="B6577" s="27"/>
      <c r="C6577" s="27"/>
      <c r="D6577" s="27"/>
      <c r="E6577" s="27"/>
      <c r="F6577" s="26"/>
      <c r="G6577" s="28"/>
      <c r="H6577" s="31"/>
    </row>
    <row r="6578" spans="2:8">
      <c r="B6578" s="27"/>
      <c r="C6578" s="27"/>
      <c r="D6578" s="27"/>
      <c r="E6578" s="27"/>
      <c r="F6578" s="26"/>
      <c r="G6578" s="28"/>
      <c r="H6578" s="31"/>
    </row>
    <row r="6579" spans="2:8">
      <c r="B6579" s="27"/>
      <c r="C6579" s="27"/>
      <c r="D6579" s="27"/>
      <c r="E6579" s="27"/>
      <c r="F6579" s="26"/>
      <c r="G6579" s="28"/>
      <c r="H6579" s="31"/>
    </row>
    <row r="6580" spans="2:8">
      <c r="B6580" s="27"/>
      <c r="C6580" s="27"/>
      <c r="D6580" s="27"/>
      <c r="E6580" s="27"/>
      <c r="F6580" s="26"/>
      <c r="G6580" s="28"/>
      <c r="H6580" s="31"/>
    </row>
    <row r="6581" spans="2:8">
      <c r="B6581" s="27"/>
      <c r="C6581" s="27"/>
      <c r="D6581" s="27"/>
      <c r="E6581" s="27"/>
      <c r="F6581" s="26"/>
      <c r="G6581" s="28"/>
      <c r="H6581" s="31"/>
    </row>
    <row r="6582" spans="2:8">
      <c r="B6582" s="27"/>
      <c r="C6582" s="27"/>
      <c r="D6582" s="27"/>
      <c r="E6582" s="27"/>
      <c r="F6582" s="26"/>
      <c r="G6582" s="28"/>
      <c r="H6582" s="31"/>
    </row>
    <row r="6583" spans="2:8">
      <c r="B6583" s="27"/>
      <c r="C6583" s="27"/>
      <c r="D6583" s="27"/>
      <c r="E6583" s="27"/>
      <c r="F6583" s="26"/>
      <c r="G6583" s="28"/>
      <c r="H6583" s="31"/>
    </row>
    <row r="6584" spans="2:8">
      <c r="B6584" s="27"/>
      <c r="C6584" s="27"/>
      <c r="D6584" s="27"/>
      <c r="E6584" s="27"/>
      <c r="F6584" s="26"/>
      <c r="G6584" s="28"/>
      <c r="H6584" s="31"/>
    </row>
    <row r="6585" spans="2:8">
      <c r="B6585" s="27"/>
      <c r="C6585" s="27"/>
      <c r="D6585" s="27"/>
      <c r="E6585" s="27"/>
      <c r="F6585" s="26"/>
      <c r="G6585" s="28"/>
      <c r="H6585" s="31"/>
    </row>
    <row r="6586" spans="2:8">
      <c r="B6586" s="27"/>
      <c r="C6586" s="27"/>
      <c r="D6586" s="27"/>
      <c r="E6586" s="27"/>
      <c r="F6586" s="26"/>
      <c r="G6586" s="28"/>
      <c r="H6586" s="31"/>
    </row>
    <row r="6587" spans="2:8">
      <c r="B6587" s="27"/>
      <c r="C6587" s="27"/>
      <c r="D6587" s="27"/>
      <c r="E6587" s="27"/>
      <c r="F6587" s="26"/>
      <c r="G6587" s="28"/>
      <c r="H6587" s="31"/>
    </row>
    <row r="6588" spans="2:8">
      <c r="B6588" s="27"/>
      <c r="C6588" s="27"/>
      <c r="D6588" s="27"/>
      <c r="E6588" s="27"/>
      <c r="F6588" s="26"/>
      <c r="G6588" s="28"/>
      <c r="H6588" s="31"/>
    </row>
    <row r="6589" spans="2:8">
      <c r="B6589" s="27"/>
      <c r="C6589" s="27"/>
      <c r="D6589" s="27"/>
      <c r="E6589" s="27"/>
      <c r="F6589" s="26"/>
      <c r="G6589" s="28"/>
      <c r="H6589" s="31"/>
    </row>
    <row r="6590" spans="2:8">
      <c r="B6590" s="27"/>
      <c r="C6590" s="27"/>
      <c r="D6590" s="27"/>
      <c r="E6590" s="27"/>
      <c r="F6590" s="26"/>
      <c r="G6590" s="28"/>
      <c r="H6590" s="31"/>
    </row>
    <row r="6591" spans="2:8">
      <c r="B6591" s="27"/>
      <c r="C6591" s="27"/>
      <c r="D6591" s="27"/>
      <c r="E6591" s="27"/>
      <c r="F6591" s="26"/>
      <c r="G6591" s="28"/>
      <c r="H6591" s="31"/>
    </row>
    <row r="6592" spans="2:8">
      <c r="B6592" s="27"/>
      <c r="C6592" s="27"/>
      <c r="D6592" s="27"/>
      <c r="E6592" s="27"/>
      <c r="F6592" s="26"/>
      <c r="G6592" s="28"/>
      <c r="H6592" s="31"/>
    </row>
    <row r="6593" spans="2:8">
      <c r="B6593" s="27"/>
      <c r="C6593" s="27"/>
      <c r="D6593" s="27"/>
      <c r="E6593" s="27"/>
      <c r="F6593" s="26"/>
      <c r="G6593" s="28"/>
      <c r="H6593" s="31"/>
    </row>
    <row r="6594" spans="2:8">
      <c r="B6594" s="27"/>
      <c r="C6594" s="27"/>
      <c r="D6594" s="27"/>
      <c r="E6594" s="27"/>
      <c r="F6594" s="26"/>
      <c r="G6594" s="28"/>
      <c r="H6594" s="31"/>
    </row>
    <row r="6595" spans="2:8">
      <c r="B6595" s="27"/>
      <c r="C6595" s="27"/>
      <c r="D6595" s="27"/>
      <c r="E6595" s="27"/>
      <c r="F6595" s="26"/>
      <c r="G6595" s="28"/>
      <c r="H6595" s="31"/>
    </row>
    <row r="6596" spans="2:8">
      <c r="B6596" s="27"/>
      <c r="C6596" s="27"/>
      <c r="D6596" s="27"/>
      <c r="E6596" s="27"/>
      <c r="F6596" s="26"/>
      <c r="G6596" s="28"/>
      <c r="H6596" s="31"/>
    </row>
    <row r="6597" spans="2:8">
      <c r="B6597" s="27"/>
      <c r="C6597" s="27"/>
      <c r="D6597" s="27"/>
      <c r="E6597" s="27"/>
      <c r="F6597" s="26"/>
      <c r="G6597" s="28"/>
      <c r="H6597" s="31"/>
    </row>
    <row r="6598" spans="2:8">
      <c r="B6598" s="27"/>
      <c r="C6598" s="27"/>
      <c r="D6598" s="27"/>
      <c r="E6598" s="27"/>
      <c r="F6598" s="26"/>
      <c r="G6598" s="28"/>
      <c r="H6598" s="31"/>
    </row>
    <row r="6599" spans="2:8">
      <c r="B6599" s="27"/>
      <c r="C6599" s="27"/>
      <c r="D6599" s="27"/>
      <c r="E6599" s="27"/>
      <c r="F6599" s="26"/>
      <c r="G6599" s="28"/>
      <c r="H6599" s="31"/>
    </row>
    <row r="6600" spans="2:8">
      <c r="B6600" s="27"/>
      <c r="C6600" s="27"/>
      <c r="D6600" s="27"/>
      <c r="E6600" s="27"/>
      <c r="F6600" s="26"/>
      <c r="G6600" s="28"/>
      <c r="H6600" s="31"/>
    </row>
    <row r="6601" spans="2:8">
      <c r="B6601" s="27"/>
      <c r="C6601" s="27"/>
      <c r="D6601" s="27"/>
      <c r="E6601" s="27"/>
      <c r="F6601" s="26"/>
      <c r="G6601" s="28"/>
      <c r="H6601" s="31"/>
    </row>
    <row r="6602" spans="2:8">
      <c r="B6602" s="27"/>
      <c r="C6602" s="27"/>
      <c r="D6602" s="27"/>
      <c r="E6602" s="27"/>
      <c r="F6602" s="26"/>
      <c r="G6602" s="28"/>
      <c r="H6602" s="31"/>
    </row>
    <row r="6603" spans="2:8">
      <c r="B6603" s="27"/>
      <c r="C6603" s="27"/>
      <c r="D6603" s="27"/>
      <c r="E6603" s="27"/>
      <c r="F6603" s="26"/>
      <c r="G6603" s="28"/>
      <c r="H6603" s="31"/>
    </row>
    <row r="6604" spans="2:8">
      <c r="B6604" s="27"/>
      <c r="C6604" s="27"/>
      <c r="D6604" s="27"/>
      <c r="E6604" s="27"/>
      <c r="F6604" s="26"/>
      <c r="G6604" s="28"/>
      <c r="H6604" s="31"/>
    </row>
    <row r="6605" spans="2:8">
      <c r="B6605" s="27"/>
      <c r="C6605" s="27"/>
      <c r="D6605" s="27"/>
      <c r="E6605" s="27"/>
      <c r="F6605" s="26"/>
      <c r="G6605" s="28"/>
      <c r="H6605" s="31"/>
    </row>
    <row r="6606" spans="2:8">
      <c r="B6606" s="27"/>
      <c r="C6606" s="27"/>
      <c r="D6606" s="27"/>
      <c r="E6606" s="27"/>
      <c r="F6606" s="26"/>
      <c r="G6606" s="28"/>
      <c r="H6606" s="31"/>
    </row>
    <row r="6607" spans="2:8">
      <c r="B6607" s="27"/>
      <c r="C6607" s="27"/>
      <c r="D6607" s="27"/>
      <c r="E6607" s="27"/>
      <c r="F6607" s="26"/>
      <c r="G6607" s="28"/>
      <c r="H6607" s="31"/>
    </row>
    <row r="6608" spans="2:8">
      <c r="B6608" s="27"/>
      <c r="C6608" s="27"/>
      <c r="D6608" s="27"/>
      <c r="E6608" s="27"/>
      <c r="F6608" s="26"/>
      <c r="G6608" s="28"/>
      <c r="H6608" s="31"/>
    </row>
    <row r="6609" spans="2:8">
      <c r="B6609" s="27"/>
      <c r="C6609" s="27"/>
      <c r="D6609" s="27"/>
      <c r="E6609" s="27"/>
      <c r="F6609" s="26"/>
      <c r="G6609" s="28"/>
      <c r="H6609" s="31"/>
    </row>
    <row r="6610" spans="2:8">
      <c r="B6610" s="27"/>
      <c r="C6610" s="27"/>
      <c r="D6610" s="27"/>
      <c r="E6610" s="27"/>
      <c r="F6610" s="26"/>
      <c r="G6610" s="28"/>
      <c r="H6610" s="31"/>
    </row>
    <row r="6611" spans="2:8">
      <c r="B6611" s="27"/>
      <c r="C6611" s="27"/>
      <c r="D6611" s="27"/>
      <c r="E6611" s="27"/>
      <c r="F6611" s="26"/>
      <c r="G6611" s="28"/>
      <c r="H6611" s="31"/>
    </row>
    <row r="6612" spans="2:8">
      <c r="B6612" s="27"/>
      <c r="C6612" s="27"/>
      <c r="D6612" s="27"/>
      <c r="E6612" s="27"/>
      <c r="F6612" s="26"/>
      <c r="G6612" s="28"/>
      <c r="H6612" s="31"/>
    </row>
    <row r="6613" spans="2:8">
      <c r="B6613" s="27"/>
      <c r="C6613" s="27"/>
      <c r="D6613" s="27"/>
      <c r="E6613" s="27"/>
      <c r="F6613" s="26"/>
      <c r="G6613" s="28"/>
      <c r="H6613" s="31"/>
    </row>
    <row r="6614" spans="2:8">
      <c r="B6614" s="27"/>
      <c r="C6614" s="27"/>
      <c r="D6614" s="27"/>
      <c r="E6614" s="27"/>
      <c r="F6614" s="26"/>
      <c r="G6614" s="28"/>
      <c r="H6614" s="31"/>
    </row>
    <row r="6615" spans="2:8">
      <c r="B6615" s="27"/>
      <c r="C6615" s="27"/>
      <c r="D6615" s="27"/>
      <c r="E6615" s="27"/>
      <c r="F6615" s="26"/>
      <c r="G6615" s="28"/>
      <c r="H6615" s="31"/>
    </row>
    <row r="6616" spans="2:8">
      <c r="B6616" s="27"/>
      <c r="C6616" s="27"/>
      <c r="D6616" s="27"/>
      <c r="E6616" s="27"/>
      <c r="F6616" s="26"/>
      <c r="G6616" s="28"/>
      <c r="H6616" s="31"/>
    </row>
    <row r="6617" spans="2:8">
      <c r="B6617" s="27"/>
      <c r="C6617" s="27"/>
      <c r="D6617" s="27"/>
      <c r="E6617" s="27"/>
      <c r="F6617" s="26"/>
      <c r="G6617" s="28"/>
      <c r="H6617" s="31"/>
    </row>
    <row r="6618" spans="2:8">
      <c r="B6618" s="27"/>
      <c r="C6618" s="27"/>
      <c r="D6618" s="27"/>
      <c r="E6618" s="27"/>
      <c r="F6618" s="26"/>
      <c r="G6618" s="28"/>
      <c r="H6618" s="31"/>
    </row>
    <row r="6619" spans="2:8">
      <c r="B6619" s="27"/>
      <c r="C6619" s="27"/>
      <c r="D6619" s="27"/>
      <c r="E6619" s="27"/>
      <c r="F6619" s="26"/>
      <c r="G6619" s="28"/>
      <c r="H6619" s="31"/>
    </row>
    <row r="6620" spans="2:8">
      <c r="B6620" s="27"/>
      <c r="C6620" s="27"/>
      <c r="D6620" s="27"/>
      <c r="E6620" s="27"/>
      <c r="F6620" s="26"/>
      <c r="G6620" s="28"/>
      <c r="H6620" s="31"/>
    </row>
    <row r="6621" spans="2:8">
      <c r="B6621" s="27"/>
      <c r="C6621" s="27"/>
      <c r="D6621" s="27"/>
      <c r="E6621" s="27"/>
      <c r="F6621" s="26"/>
      <c r="G6621" s="28"/>
      <c r="H6621" s="31"/>
    </row>
    <row r="6622" spans="2:8">
      <c r="B6622" s="27"/>
      <c r="C6622" s="27"/>
      <c r="D6622" s="27"/>
      <c r="E6622" s="27"/>
      <c r="F6622" s="26"/>
      <c r="G6622" s="28"/>
      <c r="H6622" s="31"/>
    </row>
    <row r="6623" spans="2:8">
      <c r="B6623" s="27"/>
      <c r="C6623" s="27"/>
      <c r="D6623" s="27"/>
      <c r="E6623" s="27"/>
      <c r="F6623" s="26"/>
      <c r="G6623" s="28"/>
      <c r="H6623" s="31"/>
    </row>
    <row r="6624" spans="2:8">
      <c r="B6624" s="27"/>
      <c r="C6624" s="27"/>
      <c r="D6624" s="27"/>
      <c r="E6624" s="27"/>
      <c r="F6624" s="26"/>
      <c r="G6624" s="28"/>
      <c r="H6624" s="31"/>
    </row>
    <row r="6625" spans="2:8">
      <c r="B6625" s="27"/>
      <c r="C6625" s="27"/>
      <c r="D6625" s="27"/>
      <c r="E6625" s="27"/>
      <c r="F6625" s="26"/>
      <c r="G6625" s="28"/>
      <c r="H6625" s="31"/>
    </row>
    <row r="6626" spans="2:8">
      <c r="B6626" s="27"/>
      <c r="C6626" s="27"/>
      <c r="D6626" s="27"/>
      <c r="E6626" s="27"/>
      <c r="F6626" s="26"/>
      <c r="G6626" s="28"/>
      <c r="H6626" s="31"/>
    </row>
    <row r="6627" spans="2:8">
      <c r="B6627" s="27"/>
      <c r="C6627" s="27"/>
      <c r="D6627" s="27"/>
      <c r="E6627" s="27"/>
      <c r="F6627" s="26"/>
      <c r="G6627" s="28"/>
      <c r="H6627" s="31"/>
    </row>
    <row r="6628" spans="2:8">
      <c r="B6628" s="27"/>
      <c r="C6628" s="27"/>
      <c r="D6628" s="27"/>
      <c r="E6628" s="27"/>
      <c r="F6628" s="26"/>
      <c r="G6628" s="28"/>
      <c r="H6628" s="31"/>
    </row>
    <row r="6629" spans="2:8">
      <c r="B6629" s="27"/>
      <c r="C6629" s="27"/>
      <c r="D6629" s="27"/>
      <c r="E6629" s="27"/>
      <c r="F6629" s="26"/>
      <c r="G6629" s="28"/>
      <c r="H6629" s="31"/>
    </row>
    <row r="6630" spans="2:8">
      <c r="B6630" s="27"/>
      <c r="C6630" s="27"/>
      <c r="D6630" s="27"/>
      <c r="E6630" s="27"/>
      <c r="F6630" s="26"/>
      <c r="G6630" s="28"/>
      <c r="H6630" s="31"/>
    </row>
    <row r="6631" spans="2:8">
      <c r="B6631" s="27"/>
      <c r="C6631" s="27"/>
      <c r="D6631" s="27"/>
      <c r="E6631" s="27"/>
      <c r="F6631" s="26"/>
      <c r="G6631" s="28"/>
      <c r="H6631" s="31"/>
    </row>
    <row r="6632" spans="2:8">
      <c r="B6632" s="27"/>
      <c r="C6632" s="27"/>
      <c r="D6632" s="27"/>
      <c r="E6632" s="27"/>
      <c r="F6632" s="26"/>
      <c r="G6632" s="28"/>
      <c r="H6632" s="31"/>
    </row>
    <row r="6633" spans="2:8">
      <c r="B6633" s="27"/>
      <c r="C6633" s="27"/>
      <c r="D6633" s="27"/>
      <c r="E6633" s="27"/>
      <c r="F6633" s="26"/>
      <c r="G6633" s="28"/>
      <c r="H6633" s="31"/>
    </row>
    <row r="6634" spans="2:8">
      <c r="B6634" s="27"/>
      <c r="C6634" s="27"/>
      <c r="D6634" s="27"/>
      <c r="E6634" s="27"/>
      <c r="F6634" s="26"/>
      <c r="G6634" s="28"/>
      <c r="H6634" s="31"/>
    </row>
    <row r="6635" spans="2:8">
      <c r="B6635" s="27"/>
      <c r="C6635" s="27"/>
      <c r="D6635" s="27"/>
      <c r="E6635" s="27"/>
      <c r="F6635" s="26"/>
      <c r="G6635" s="28"/>
      <c r="H6635" s="31"/>
    </row>
    <row r="6636" spans="2:8">
      <c r="B6636" s="27"/>
      <c r="C6636" s="27"/>
      <c r="D6636" s="27"/>
      <c r="E6636" s="27"/>
      <c r="F6636" s="26"/>
      <c r="G6636" s="28"/>
      <c r="H6636" s="31"/>
    </row>
    <row r="6637" spans="2:8">
      <c r="B6637" s="27"/>
      <c r="C6637" s="27"/>
      <c r="D6637" s="27"/>
      <c r="E6637" s="27"/>
      <c r="F6637" s="26"/>
      <c r="G6637" s="28"/>
      <c r="H6637" s="31"/>
    </row>
    <row r="6638" spans="2:8">
      <c r="B6638" s="27"/>
      <c r="C6638" s="27"/>
      <c r="D6638" s="27"/>
      <c r="E6638" s="27"/>
      <c r="F6638" s="26"/>
      <c r="G6638" s="28"/>
      <c r="H6638" s="31"/>
    </row>
    <row r="6639" spans="2:8">
      <c r="B6639" s="27"/>
      <c r="C6639" s="27"/>
      <c r="D6639" s="27"/>
      <c r="E6639" s="27"/>
      <c r="F6639" s="26"/>
      <c r="G6639" s="28"/>
      <c r="H6639" s="31"/>
    </row>
    <row r="6640" spans="2:8">
      <c r="B6640" s="27"/>
      <c r="C6640" s="27"/>
      <c r="D6640" s="27"/>
      <c r="E6640" s="27"/>
      <c r="F6640" s="26"/>
      <c r="G6640" s="28"/>
      <c r="H6640" s="31"/>
    </row>
    <row r="6641" spans="2:8">
      <c r="B6641" s="27"/>
      <c r="C6641" s="27"/>
      <c r="D6641" s="27"/>
      <c r="E6641" s="27"/>
      <c r="F6641" s="26"/>
      <c r="G6641" s="28"/>
      <c r="H6641" s="31"/>
    </row>
    <row r="6642" spans="2:8">
      <c r="B6642" s="27"/>
      <c r="C6642" s="27"/>
      <c r="D6642" s="27"/>
      <c r="E6642" s="27"/>
      <c r="F6642" s="26"/>
      <c r="G6642" s="28"/>
      <c r="H6642" s="31"/>
    </row>
    <row r="6643" spans="2:8">
      <c r="B6643" s="27"/>
      <c r="C6643" s="27"/>
      <c r="D6643" s="27"/>
      <c r="E6643" s="27"/>
      <c r="F6643" s="26"/>
      <c r="G6643" s="28"/>
      <c r="H6643" s="31"/>
    </row>
    <row r="6644" spans="2:8">
      <c r="B6644" s="27"/>
      <c r="C6644" s="27"/>
      <c r="D6644" s="27"/>
      <c r="E6644" s="27"/>
      <c r="F6644" s="26"/>
      <c r="G6644" s="28"/>
      <c r="H6644" s="31"/>
    </row>
    <row r="6645" spans="2:8">
      <c r="B6645" s="27"/>
      <c r="C6645" s="27"/>
      <c r="D6645" s="27"/>
      <c r="E6645" s="27"/>
      <c r="F6645" s="26"/>
      <c r="G6645" s="28"/>
      <c r="H6645" s="31"/>
    </row>
    <row r="6646" spans="2:8">
      <c r="B6646" s="27"/>
      <c r="C6646" s="27"/>
      <c r="D6646" s="27"/>
      <c r="E6646" s="27"/>
      <c r="F6646" s="26"/>
      <c r="G6646" s="28"/>
      <c r="H6646" s="31"/>
    </row>
    <row r="6647" spans="2:8">
      <c r="B6647" s="27"/>
      <c r="C6647" s="27"/>
      <c r="D6647" s="27"/>
      <c r="E6647" s="27"/>
      <c r="F6647" s="26"/>
      <c r="G6647" s="28"/>
      <c r="H6647" s="31"/>
    </row>
    <row r="6648" spans="2:8">
      <c r="B6648" s="27"/>
      <c r="C6648" s="27"/>
      <c r="D6648" s="27"/>
      <c r="E6648" s="27"/>
      <c r="F6648" s="26"/>
      <c r="G6648" s="28"/>
      <c r="H6648" s="31"/>
    </row>
    <row r="6649" spans="2:8">
      <c r="B6649" s="27"/>
      <c r="C6649" s="27"/>
      <c r="D6649" s="27"/>
      <c r="E6649" s="27"/>
      <c r="F6649" s="26"/>
      <c r="G6649" s="28"/>
      <c r="H6649" s="31"/>
    </row>
    <row r="6650" spans="2:8">
      <c r="B6650" s="27"/>
      <c r="C6650" s="27"/>
      <c r="D6650" s="27"/>
      <c r="E6650" s="27"/>
      <c r="F6650" s="26"/>
      <c r="G6650" s="28"/>
      <c r="H6650" s="31"/>
    </row>
    <row r="6651" spans="2:8">
      <c r="B6651" s="27"/>
      <c r="C6651" s="27"/>
      <c r="D6651" s="27"/>
      <c r="E6651" s="27"/>
      <c r="F6651" s="26"/>
      <c r="G6651" s="28"/>
      <c r="H6651" s="31"/>
    </row>
    <row r="6652" spans="2:8">
      <c r="B6652" s="27"/>
      <c r="C6652" s="27"/>
      <c r="D6652" s="27"/>
      <c r="E6652" s="27"/>
      <c r="F6652" s="26"/>
      <c r="G6652" s="28"/>
      <c r="H6652" s="31"/>
    </row>
    <row r="6653" spans="2:8">
      <c r="B6653" s="27"/>
      <c r="C6653" s="27"/>
      <c r="D6653" s="27"/>
      <c r="E6653" s="27"/>
      <c r="F6653" s="26"/>
      <c r="G6653" s="28"/>
      <c r="H6653" s="31"/>
    </row>
    <row r="6654" spans="2:8">
      <c r="B6654" s="27"/>
      <c r="C6654" s="27"/>
      <c r="D6654" s="27"/>
      <c r="E6654" s="27"/>
      <c r="F6654" s="26"/>
      <c r="G6654" s="28"/>
      <c r="H6654" s="31"/>
    </row>
    <row r="6655" spans="2:8">
      <c r="B6655" s="27"/>
      <c r="C6655" s="27"/>
      <c r="D6655" s="27"/>
      <c r="E6655" s="27"/>
      <c r="F6655" s="26"/>
      <c r="G6655" s="28"/>
      <c r="H6655" s="31"/>
    </row>
    <row r="6656" spans="2:8">
      <c r="B6656" s="27"/>
      <c r="C6656" s="27"/>
      <c r="D6656" s="27"/>
      <c r="E6656" s="27"/>
      <c r="F6656" s="26"/>
      <c r="G6656" s="28"/>
      <c r="H6656" s="31"/>
    </row>
    <row r="6657" spans="2:8">
      <c r="B6657" s="27"/>
      <c r="C6657" s="27"/>
      <c r="D6657" s="27"/>
      <c r="E6657" s="27"/>
      <c r="F6657" s="26"/>
      <c r="G6657" s="28"/>
      <c r="H6657" s="31"/>
    </row>
    <row r="6658" spans="2:8">
      <c r="B6658" s="27"/>
      <c r="C6658" s="27"/>
      <c r="D6658" s="27"/>
      <c r="E6658" s="27"/>
      <c r="F6658" s="26"/>
      <c r="G6658" s="28"/>
      <c r="H6658" s="31"/>
    </row>
    <row r="6659" spans="2:8">
      <c r="B6659" s="27"/>
      <c r="C6659" s="27"/>
      <c r="D6659" s="27"/>
      <c r="E6659" s="27"/>
      <c r="F6659" s="26"/>
      <c r="G6659" s="28"/>
      <c r="H6659" s="31"/>
    </row>
    <row r="6660" spans="2:8">
      <c r="B6660" s="27"/>
      <c r="C6660" s="27"/>
      <c r="D6660" s="27"/>
      <c r="E6660" s="27"/>
      <c r="F6660" s="26"/>
      <c r="G6660" s="28"/>
      <c r="H6660" s="31"/>
    </row>
    <row r="6661" spans="2:8">
      <c r="B6661" s="27"/>
      <c r="C6661" s="27"/>
      <c r="D6661" s="27"/>
      <c r="E6661" s="27"/>
      <c r="F6661" s="26"/>
      <c r="G6661" s="28"/>
      <c r="H6661" s="31"/>
    </row>
    <row r="6662" spans="2:8">
      <c r="B6662" s="27"/>
      <c r="C6662" s="27"/>
      <c r="D6662" s="27"/>
      <c r="E6662" s="27"/>
      <c r="F6662" s="26"/>
      <c r="G6662" s="28"/>
      <c r="H6662" s="31"/>
    </row>
    <row r="6663" spans="2:8">
      <c r="B6663" s="27"/>
      <c r="C6663" s="27"/>
      <c r="D6663" s="27"/>
      <c r="E6663" s="27"/>
      <c r="F6663" s="26"/>
      <c r="G6663" s="28"/>
      <c r="H6663" s="31"/>
    </row>
    <row r="6664" spans="2:8">
      <c r="B6664" s="27"/>
      <c r="C6664" s="27"/>
      <c r="D6664" s="27"/>
      <c r="E6664" s="27"/>
      <c r="F6664" s="26"/>
      <c r="G6664" s="28"/>
      <c r="H6664" s="31"/>
    </row>
    <row r="6665" spans="2:8">
      <c r="B6665" s="27"/>
      <c r="C6665" s="27"/>
      <c r="D6665" s="27"/>
      <c r="E6665" s="27"/>
      <c r="F6665" s="26"/>
      <c r="G6665" s="28"/>
      <c r="H6665" s="31"/>
    </row>
    <row r="6666" spans="2:8">
      <c r="B6666" s="27"/>
      <c r="C6666" s="27"/>
      <c r="D6666" s="27"/>
      <c r="E6666" s="27"/>
      <c r="F6666" s="26"/>
      <c r="G6666" s="28"/>
      <c r="H6666" s="31"/>
    </row>
    <row r="6667" spans="2:8">
      <c r="B6667" s="27"/>
      <c r="C6667" s="27"/>
      <c r="D6667" s="27"/>
      <c r="E6667" s="27"/>
      <c r="F6667" s="26"/>
      <c r="G6667" s="28"/>
      <c r="H6667" s="31"/>
    </row>
    <row r="6668" spans="2:8">
      <c r="B6668" s="27"/>
      <c r="C6668" s="27"/>
      <c r="D6668" s="27"/>
      <c r="E6668" s="27"/>
      <c r="F6668" s="26"/>
      <c r="G6668" s="28"/>
      <c r="H6668" s="31"/>
    </row>
    <row r="6669" spans="2:8">
      <c r="B6669" s="27"/>
      <c r="C6669" s="27"/>
      <c r="D6669" s="27"/>
      <c r="E6669" s="27"/>
      <c r="F6669" s="26"/>
      <c r="G6669" s="28"/>
      <c r="H6669" s="31"/>
    </row>
    <row r="6670" spans="2:8">
      <c r="B6670" s="27"/>
      <c r="C6670" s="27"/>
      <c r="D6670" s="27"/>
      <c r="E6670" s="27"/>
      <c r="F6670" s="26"/>
      <c r="G6670" s="28"/>
      <c r="H6670" s="31"/>
    </row>
    <row r="6671" spans="2:8">
      <c r="B6671" s="27"/>
      <c r="C6671" s="27"/>
      <c r="D6671" s="27"/>
      <c r="E6671" s="27"/>
      <c r="F6671" s="26"/>
      <c r="G6671" s="28"/>
      <c r="H6671" s="31"/>
    </row>
    <row r="6672" spans="2:8">
      <c r="B6672" s="27"/>
      <c r="C6672" s="27"/>
      <c r="D6672" s="27"/>
      <c r="E6672" s="27"/>
      <c r="F6672" s="26"/>
      <c r="G6672" s="28"/>
      <c r="H6672" s="31"/>
    </row>
    <row r="6673" spans="2:8">
      <c r="B6673" s="27"/>
      <c r="C6673" s="27"/>
      <c r="D6673" s="27"/>
      <c r="E6673" s="27"/>
      <c r="F6673" s="26"/>
      <c r="G6673" s="28"/>
      <c r="H6673" s="31"/>
    </row>
    <row r="6674" spans="2:8">
      <c r="B6674" s="27"/>
      <c r="C6674" s="27"/>
      <c r="D6674" s="27"/>
      <c r="E6674" s="27"/>
      <c r="F6674" s="26"/>
      <c r="G6674" s="28"/>
      <c r="H6674" s="31"/>
    </row>
    <row r="6675" spans="2:8">
      <c r="B6675" s="27"/>
      <c r="C6675" s="27"/>
      <c r="D6675" s="27"/>
      <c r="E6675" s="27"/>
      <c r="F6675" s="26"/>
      <c r="G6675" s="28"/>
      <c r="H6675" s="31"/>
    </row>
    <row r="6676" spans="2:8">
      <c r="B6676" s="27"/>
      <c r="C6676" s="27"/>
      <c r="D6676" s="27"/>
      <c r="E6676" s="27"/>
      <c r="F6676" s="26"/>
      <c r="G6676" s="28"/>
      <c r="H6676" s="31"/>
    </row>
    <row r="6677" spans="2:8">
      <c r="B6677" s="27"/>
      <c r="C6677" s="27"/>
      <c r="D6677" s="27"/>
      <c r="E6677" s="27"/>
      <c r="F6677" s="26"/>
      <c r="G6677" s="28"/>
      <c r="H6677" s="31"/>
    </row>
    <row r="6678" spans="2:8">
      <c r="B6678" s="27"/>
      <c r="C6678" s="27"/>
      <c r="D6678" s="27"/>
      <c r="E6678" s="27"/>
      <c r="F6678" s="26"/>
      <c r="G6678" s="28"/>
      <c r="H6678" s="31"/>
    </row>
    <row r="6679" spans="2:8">
      <c r="B6679" s="27"/>
      <c r="C6679" s="27"/>
      <c r="D6679" s="27"/>
      <c r="E6679" s="27"/>
      <c r="F6679" s="26"/>
      <c r="G6679" s="28"/>
      <c r="H6679" s="31"/>
    </row>
    <row r="6680" spans="2:8">
      <c r="B6680" s="27"/>
      <c r="C6680" s="27"/>
      <c r="D6680" s="27"/>
      <c r="E6680" s="27"/>
      <c r="F6680" s="26"/>
      <c r="G6680" s="28"/>
      <c r="H6680" s="31"/>
    </row>
    <row r="6681" spans="2:8">
      <c r="B6681" s="27"/>
      <c r="C6681" s="27"/>
      <c r="D6681" s="27"/>
      <c r="E6681" s="27"/>
      <c r="F6681" s="26"/>
      <c r="G6681" s="28"/>
      <c r="H6681" s="31"/>
    </row>
    <row r="6682" spans="2:8">
      <c r="B6682" s="27"/>
      <c r="C6682" s="27"/>
      <c r="D6682" s="27"/>
      <c r="E6682" s="27"/>
      <c r="F6682" s="26"/>
      <c r="G6682" s="28"/>
      <c r="H6682" s="31"/>
    </row>
    <row r="6683" spans="2:8">
      <c r="B6683" s="27"/>
      <c r="C6683" s="27"/>
      <c r="D6683" s="27"/>
      <c r="E6683" s="27"/>
      <c r="F6683" s="26"/>
      <c r="G6683" s="28"/>
      <c r="H6683" s="31"/>
    </row>
    <row r="6684" spans="2:8">
      <c r="B6684" s="27"/>
      <c r="C6684" s="27"/>
      <c r="D6684" s="27"/>
      <c r="E6684" s="27"/>
      <c r="F6684" s="26"/>
      <c r="G6684" s="28"/>
      <c r="H6684" s="31"/>
    </row>
    <row r="6685" spans="2:8">
      <c r="B6685" s="27"/>
      <c r="C6685" s="27"/>
      <c r="D6685" s="27"/>
      <c r="E6685" s="27"/>
      <c r="F6685" s="26"/>
      <c r="G6685" s="28"/>
      <c r="H6685" s="31"/>
    </row>
    <row r="6686" spans="2:8">
      <c r="B6686" s="27"/>
      <c r="C6686" s="27"/>
      <c r="D6686" s="27"/>
      <c r="E6686" s="27"/>
      <c r="F6686" s="26"/>
      <c r="G6686" s="28"/>
      <c r="H6686" s="31"/>
    </row>
    <row r="6687" spans="2:8">
      <c r="B6687" s="27"/>
      <c r="C6687" s="27"/>
      <c r="D6687" s="27"/>
      <c r="E6687" s="27"/>
      <c r="F6687" s="26"/>
      <c r="G6687" s="28"/>
      <c r="H6687" s="31"/>
    </row>
    <row r="6688" spans="2:8">
      <c r="B6688" s="27"/>
      <c r="C6688" s="27"/>
      <c r="D6688" s="27"/>
      <c r="E6688" s="27"/>
      <c r="F6688" s="26"/>
      <c r="G6688" s="28"/>
      <c r="H6688" s="31"/>
    </row>
    <row r="6689" spans="2:8">
      <c r="B6689" s="27"/>
      <c r="C6689" s="27"/>
      <c r="D6689" s="27"/>
      <c r="E6689" s="27"/>
      <c r="F6689" s="26"/>
      <c r="G6689" s="28"/>
      <c r="H6689" s="31"/>
    </row>
    <row r="6690" spans="2:8">
      <c r="B6690" s="27"/>
      <c r="C6690" s="27"/>
      <c r="D6690" s="27"/>
      <c r="E6690" s="27"/>
      <c r="F6690" s="26"/>
      <c r="G6690" s="28"/>
      <c r="H6690" s="31"/>
    </row>
    <row r="6691" spans="2:8">
      <c r="B6691" s="27"/>
      <c r="C6691" s="27"/>
      <c r="D6691" s="27"/>
      <c r="E6691" s="27"/>
      <c r="F6691" s="26"/>
      <c r="G6691" s="28"/>
      <c r="H6691" s="31"/>
    </row>
    <row r="6692" spans="2:8">
      <c r="B6692" s="27"/>
      <c r="C6692" s="27"/>
      <c r="D6692" s="27"/>
      <c r="E6692" s="27"/>
      <c r="F6692" s="26"/>
      <c r="G6692" s="28"/>
      <c r="H6692" s="31"/>
    </row>
    <row r="6693" spans="2:8">
      <c r="B6693" s="27"/>
      <c r="C6693" s="27"/>
      <c r="D6693" s="27"/>
      <c r="E6693" s="27"/>
      <c r="F6693" s="26"/>
      <c r="G6693" s="28"/>
      <c r="H6693" s="31"/>
    </row>
    <row r="6694" spans="2:8">
      <c r="B6694" s="27"/>
      <c r="C6694" s="27"/>
      <c r="D6694" s="27"/>
      <c r="E6694" s="27"/>
      <c r="F6694" s="26"/>
      <c r="G6694" s="28"/>
      <c r="H6694" s="31"/>
    </row>
    <row r="6695" spans="2:8">
      <c r="B6695" s="27"/>
      <c r="C6695" s="27"/>
      <c r="D6695" s="27"/>
      <c r="E6695" s="27"/>
      <c r="F6695" s="26"/>
      <c r="G6695" s="28"/>
      <c r="H6695" s="31"/>
    </row>
    <row r="6696" spans="2:8">
      <c r="B6696" s="27"/>
      <c r="C6696" s="27"/>
      <c r="D6696" s="27"/>
      <c r="E6696" s="27"/>
      <c r="F6696" s="26"/>
      <c r="G6696" s="28"/>
      <c r="H6696" s="31"/>
    </row>
    <row r="6697" spans="2:8">
      <c r="B6697" s="27"/>
      <c r="C6697" s="27"/>
      <c r="D6697" s="27"/>
      <c r="E6697" s="27"/>
      <c r="F6697" s="26"/>
      <c r="G6697" s="28"/>
      <c r="H6697" s="31"/>
    </row>
    <row r="6698" spans="2:8">
      <c r="B6698" s="27"/>
      <c r="C6698" s="27"/>
      <c r="D6698" s="27"/>
      <c r="E6698" s="27"/>
      <c r="F6698" s="26"/>
      <c r="G6698" s="28"/>
      <c r="H6698" s="31"/>
    </row>
    <row r="6699" spans="2:8">
      <c r="B6699" s="27"/>
      <c r="C6699" s="27"/>
      <c r="D6699" s="27"/>
      <c r="E6699" s="27"/>
      <c r="F6699" s="26"/>
      <c r="G6699" s="28"/>
      <c r="H6699" s="31"/>
    </row>
    <row r="6700" spans="2:8">
      <c r="B6700" s="27"/>
      <c r="C6700" s="27"/>
      <c r="D6700" s="27"/>
      <c r="E6700" s="27"/>
      <c r="F6700" s="26"/>
      <c r="G6700" s="28"/>
      <c r="H6700" s="31"/>
    </row>
    <row r="6701" spans="2:8">
      <c r="B6701" s="27"/>
      <c r="C6701" s="27"/>
      <c r="D6701" s="27"/>
      <c r="E6701" s="27"/>
      <c r="F6701" s="26"/>
      <c r="G6701" s="28"/>
      <c r="H6701" s="31"/>
    </row>
    <row r="6702" spans="2:8">
      <c r="B6702" s="27"/>
      <c r="C6702" s="27"/>
      <c r="D6702" s="27"/>
      <c r="E6702" s="27"/>
      <c r="F6702" s="26"/>
      <c r="G6702" s="28"/>
      <c r="H6702" s="31"/>
    </row>
    <row r="6703" spans="2:8">
      <c r="B6703" s="27"/>
      <c r="C6703" s="27"/>
      <c r="D6703" s="27"/>
      <c r="E6703" s="27"/>
      <c r="F6703" s="26"/>
      <c r="G6703" s="28"/>
      <c r="H6703" s="31"/>
    </row>
    <row r="6704" spans="2:8">
      <c r="B6704" s="27"/>
      <c r="C6704" s="27"/>
      <c r="D6704" s="27"/>
      <c r="E6704" s="27"/>
      <c r="F6704" s="26"/>
      <c r="G6704" s="28"/>
      <c r="H6704" s="31"/>
    </row>
    <row r="6705" spans="2:8">
      <c r="B6705" s="27"/>
      <c r="C6705" s="27"/>
      <c r="D6705" s="27"/>
      <c r="E6705" s="27"/>
      <c r="F6705" s="26"/>
      <c r="G6705" s="28"/>
      <c r="H6705" s="31"/>
    </row>
    <row r="6706" spans="2:8">
      <c r="B6706" s="27"/>
      <c r="C6706" s="27"/>
      <c r="D6706" s="27"/>
      <c r="E6706" s="27"/>
      <c r="F6706" s="26"/>
      <c r="G6706" s="28"/>
      <c r="H6706" s="31"/>
    </row>
    <row r="6707" spans="2:8">
      <c r="B6707" s="27"/>
      <c r="C6707" s="27"/>
      <c r="D6707" s="27"/>
      <c r="E6707" s="27"/>
      <c r="F6707" s="26"/>
      <c r="G6707" s="28"/>
      <c r="H6707" s="31"/>
    </row>
    <row r="6708" spans="2:8">
      <c r="B6708" s="27"/>
      <c r="C6708" s="27"/>
      <c r="D6708" s="27"/>
      <c r="E6708" s="27"/>
      <c r="F6708" s="26"/>
      <c r="G6708" s="28"/>
      <c r="H6708" s="31"/>
    </row>
    <row r="6709" spans="2:8">
      <c r="B6709" s="27"/>
      <c r="C6709" s="27"/>
      <c r="D6709" s="27"/>
      <c r="E6709" s="27"/>
      <c r="F6709" s="26"/>
      <c r="G6709" s="28"/>
      <c r="H6709" s="31"/>
    </row>
    <row r="6710" spans="2:8">
      <c r="B6710" s="27"/>
      <c r="C6710" s="27"/>
      <c r="D6710" s="27"/>
      <c r="E6710" s="27"/>
      <c r="F6710" s="26"/>
      <c r="G6710" s="28"/>
      <c r="H6710" s="31"/>
    </row>
    <row r="6711" spans="2:8">
      <c r="B6711" s="27"/>
      <c r="C6711" s="27"/>
      <c r="D6711" s="27"/>
      <c r="E6711" s="27"/>
      <c r="F6711" s="26"/>
      <c r="G6711" s="28"/>
      <c r="H6711" s="31"/>
    </row>
    <row r="6712" spans="2:8">
      <c r="B6712" s="27"/>
      <c r="C6712" s="27"/>
      <c r="D6712" s="27"/>
      <c r="E6712" s="27"/>
      <c r="F6712" s="26"/>
      <c r="G6712" s="28"/>
      <c r="H6712" s="31"/>
    </row>
    <row r="6713" spans="2:8">
      <c r="B6713" s="27"/>
      <c r="C6713" s="27"/>
      <c r="D6713" s="27"/>
      <c r="E6713" s="27"/>
      <c r="F6713" s="26"/>
      <c r="G6713" s="28"/>
      <c r="H6713" s="31"/>
    </row>
    <row r="6714" spans="2:8">
      <c r="B6714" s="27"/>
      <c r="C6714" s="27"/>
      <c r="D6714" s="27"/>
      <c r="E6714" s="27"/>
      <c r="F6714" s="26"/>
      <c r="G6714" s="28"/>
      <c r="H6714" s="31"/>
    </row>
    <row r="6715" spans="2:8">
      <c r="B6715" s="27"/>
      <c r="C6715" s="27"/>
      <c r="D6715" s="27"/>
      <c r="E6715" s="27"/>
      <c r="F6715" s="26"/>
      <c r="G6715" s="28"/>
      <c r="H6715" s="31"/>
    </row>
    <row r="6716" spans="2:8">
      <c r="B6716" s="27"/>
      <c r="C6716" s="27"/>
      <c r="D6716" s="27"/>
      <c r="E6716" s="27"/>
      <c r="F6716" s="26"/>
      <c r="G6716" s="28"/>
      <c r="H6716" s="31"/>
    </row>
    <row r="6717" spans="2:8">
      <c r="B6717" s="27"/>
      <c r="C6717" s="27"/>
      <c r="D6717" s="27"/>
      <c r="E6717" s="27"/>
      <c r="F6717" s="26"/>
      <c r="G6717" s="28"/>
      <c r="H6717" s="31"/>
    </row>
    <row r="6718" spans="2:8">
      <c r="B6718" s="27"/>
      <c r="C6718" s="27"/>
      <c r="D6718" s="27"/>
      <c r="E6718" s="27"/>
      <c r="F6718" s="26"/>
      <c r="G6718" s="28"/>
      <c r="H6718" s="31"/>
    </row>
    <row r="6719" spans="2:8">
      <c r="B6719" s="27"/>
      <c r="C6719" s="27"/>
      <c r="D6719" s="27"/>
      <c r="E6719" s="27"/>
      <c r="F6719" s="26"/>
      <c r="G6719" s="28"/>
      <c r="H6719" s="31"/>
    </row>
    <row r="6720" spans="2:8">
      <c r="B6720" s="27"/>
      <c r="C6720" s="27"/>
      <c r="D6720" s="27"/>
      <c r="E6720" s="27"/>
      <c r="F6720" s="26"/>
      <c r="G6720" s="28"/>
      <c r="H6720" s="31"/>
    </row>
    <row r="6721" spans="2:8">
      <c r="B6721" s="27"/>
      <c r="C6721" s="27"/>
      <c r="D6721" s="27"/>
      <c r="E6721" s="27"/>
      <c r="F6721" s="26"/>
      <c r="G6721" s="28"/>
      <c r="H6721" s="31"/>
    </row>
    <row r="6722" spans="2:8">
      <c r="B6722" s="27"/>
      <c r="C6722" s="27"/>
      <c r="D6722" s="27"/>
      <c r="E6722" s="27"/>
      <c r="F6722" s="26"/>
      <c r="G6722" s="28"/>
      <c r="H6722" s="31"/>
    </row>
    <row r="6723" spans="2:8">
      <c r="B6723" s="27"/>
      <c r="C6723" s="27"/>
      <c r="D6723" s="27"/>
      <c r="E6723" s="27"/>
      <c r="F6723" s="26"/>
      <c r="G6723" s="28"/>
      <c r="H6723" s="31"/>
    </row>
    <row r="6724" spans="2:8">
      <c r="B6724" s="27"/>
      <c r="C6724" s="27"/>
      <c r="D6724" s="27"/>
      <c r="E6724" s="27"/>
      <c r="F6724" s="26"/>
      <c r="G6724" s="28"/>
      <c r="H6724" s="31"/>
    </row>
    <row r="6725" spans="2:8">
      <c r="B6725" s="27"/>
      <c r="C6725" s="27"/>
      <c r="D6725" s="27"/>
      <c r="E6725" s="27"/>
      <c r="F6725" s="26"/>
      <c r="G6725" s="28"/>
      <c r="H6725" s="31"/>
    </row>
    <row r="6726" spans="2:8">
      <c r="B6726" s="27"/>
      <c r="C6726" s="27"/>
      <c r="D6726" s="27"/>
      <c r="E6726" s="27"/>
      <c r="F6726" s="26"/>
      <c r="G6726" s="28"/>
      <c r="H6726" s="31"/>
    </row>
    <row r="6727" spans="2:8">
      <c r="B6727" s="27"/>
      <c r="C6727" s="27"/>
      <c r="D6727" s="27"/>
      <c r="E6727" s="27"/>
      <c r="F6727" s="26"/>
      <c r="G6727" s="28"/>
      <c r="H6727" s="31"/>
    </row>
    <row r="6728" spans="2:8">
      <c r="B6728" s="27"/>
      <c r="C6728" s="27"/>
      <c r="D6728" s="27"/>
      <c r="E6728" s="27"/>
      <c r="F6728" s="26"/>
      <c r="G6728" s="28"/>
      <c r="H6728" s="31"/>
    </row>
    <row r="6729" spans="2:8">
      <c r="B6729" s="27"/>
      <c r="C6729" s="27"/>
      <c r="D6729" s="27"/>
      <c r="E6729" s="27"/>
      <c r="F6729" s="26"/>
      <c r="G6729" s="28"/>
      <c r="H6729" s="31"/>
    </row>
    <row r="6730" spans="2:8">
      <c r="B6730" s="27"/>
      <c r="C6730" s="27"/>
      <c r="D6730" s="27"/>
      <c r="E6730" s="27"/>
      <c r="F6730" s="26"/>
      <c r="G6730" s="28"/>
      <c r="H6730" s="31"/>
    </row>
    <row r="6731" spans="2:8">
      <c r="B6731" s="27"/>
      <c r="C6731" s="27"/>
      <c r="D6731" s="27"/>
      <c r="E6731" s="27"/>
      <c r="F6731" s="26"/>
      <c r="G6731" s="28"/>
      <c r="H6731" s="31"/>
    </row>
    <row r="6732" spans="2:8">
      <c r="B6732" s="27"/>
      <c r="C6732" s="27"/>
      <c r="D6732" s="27"/>
      <c r="E6732" s="27"/>
      <c r="F6732" s="26"/>
      <c r="G6732" s="28"/>
      <c r="H6732" s="31"/>
    </row>
    <row r="6733" spans="2:8">
      <c r="B6733" s="27"/>
      <c r="C6733" s="27"/>
      <c r="D6733" s="27"/>
      <c r="E6733" s="27"/>
      <c r="F6733" s="26"/>
      <c r="G6733" s="28"/>
      <c r="H6733" s="31"/>
    </row>
    <row r="6734" spans="2:8">
      <c r="B6734" s="27"/>
      <c r="C6734" s="27"/>
      <c r="D6734" s="27"/>
      <c r="E6734" s="27"/>
      <c r="F6734" s="26"/>
      <c r="G6734" s="28"/>
      <c r="H6734" s="31"/>
    </row>
    <row r="6735" spans="2:8">
      <c r="B6735" s="27"/>
      <c r="C6735" s="27"/>
      <c r="D6735" s="27"/>
      <c r="E6735" s="27"/>
      <c r="F6735" s="26"/>
      <c r="G6735" s="28"/>
      <c r="H6735" s="31"/>
    </row>
    <row r="6736" spans="2:8">
      <c r="B6736" s="27"/>
      <c r="C6736" s="27"/>
      <c r="D6736" s="27"/>
      <c r="E6736" s="27"/>
      <c r="F6736" s="26"/>
      <c r="G6736" s="28"/>
      <c r="H6736" s="31"/>
    </row>
    <row r="6737" spans="2:8">
      <c r="B6737" s="27"/>
      <c r="C6737" s="27"/>
      <c r="D6737" s="27"/>
      <c r="E6737" s="27"/>
      <c r="F6737" s="26"/>
      <c r="G6737" s="28"/>
      <c r="H6737" s="31"/>
    </row>
    <row r="6738" spans="2:8">
      <c r="B6738" s="27"/>
      <c r="C6738" s="27"/>
      <c r="D6738" s="27"/>
      <c r="E6738" s="27"/>
      <c r="F6738" s="26"/>
      <c r="G6738" s="28"/>
      <c r="H6738" s="31"/>
    </row>
    <row r="6739" spans="2:8">
      <c r="B6739" s="27"/>
      <c r="C6739" s="27"/>
      <c r="D6739" s="27"/>
      <c r="E6739" s="27"/>
      <c r="F6739" s="26"/>
      <c r="G6739" s="28"/>
      <c r="H6739" s="31"/>
    </row>
    <row r="6740" spans="2:8">
      <c r="B6740" s="27"/>
      <c r="C6740" s="27"/>
      <c r="D6740" s="27"/>
      <c r="E6740" s="27"/>
      <c r="F6740" s="26"/>
      <c r="G6740" s="28"/>
      <c r="H6740" s="31"/>
    </row>
    <row r="6741" spans="2:8">
      <c r="B6741" s="27"/>
      <c r="C6741" s="27"/>
      <c r="D6741" s="27"/>
      <c r="E6741" s="27"/>
      <c r="F6741" s="26"/>
      <c r="G6741" s="28"/>
      <c r="H6741" s="31"/>
    </row>
    <row r="6742" spans="2:8">
      <c r="B6742" s="27"/>
      <c r="C6742" s="27"/>
      <c r="D6742" s="27"/>
      <c r="E6742" s="27"/>
      <c r="F6742" s="26"/>
      <c r="G6742" s="28"/>
      <c r="H6742" s="31"/>
    </row>
    <row r="6743" spans="2:8">
      <c r="B6743" s="27"/>
      <c r="C6743" s="27"/>
      <c r="D6743" s="27"/>
      <c r="E6743" s="27"/>
      <c r="F6743" s="26"/>
      <c r="G6743" s="28"/>
      <c r="H6743" s="31"/>
    </row>
    <row r="6744" spans="2:8">
      <c r="B6744" s="27"/>
      <c r="C6744" s="27"/>
      <c r="D6744" s="27"/>
      <c r="E6744" s="27"/>
      <c r="F6744" s="26"/>
      <c r="G6744" s="28"/>
      <c r="H6744" s="31"/>
    </row>
    <row r="6745" spans="2:8">
      <c r="B6745" s="27"/>
      <c r="C6745" s="27"/>
      <c r="D6745" s="27"/>
      <c r="E6745" s="27"/>
      <c r="F6745" s="26"/>
      <c r="G6745" s="28"/>
      <c r="H6745" s="31"/>
    </row>
    <row r="6746" spans="2:8">
      <c r="B6746" s="27"/>
      <c r="C6746" s="27"/>
      <c r="D6746" s="27"/>
      <c r="E6746" s="27"/>
      <c r="F6746" s="26"/>
      <c r="G6746" s="28"/>
      <c r="H6746" s="31"/>
    </row>
    <row r="6747" spans="2:8">
      <c r="B6747" s="27"/>
      <c r="C6747" s="27"/>
      <c r="D6747" s="27"/>
      <c r="E6747" s="27"/>
      <c r="F6747" s="26"/>
      <c r="G6747" s="28"/>
      <c r="H6747" s="31"/>
    </row>
    <row r="6748" spans="2:8">
      <c r="B6748" s="27"/>
      <c r="C6748" s="27"/>
      <c r="D6748" s="27"/>
      <c r="E6748" s="27"/>
      <c r="F6748" s="26"/>
      <c r="G6748" s="28"/>
      <c r="H6748" s="31"/>
    </row>
    <row r="6749" spans="2:8">
      <c r="B6749" s="27"/>
      <c r="C6749" s="27"/>
      <c r="D6749" s="27"/>
      <c r="E6749" s="27"/>
      <c r="F6749" s="26"/>
      <c r="G6749" s="28"/>
      <c r="H6749" s="31"/>
    </row>
    <row r="6750" spans="2:8">
      <c r="B6750" s="27"/>
      <c r="C6750" s="27"/>
      <c r="D6750" s="27"/>
      <c r="E6750" s="27"/>
      <c r="F6750" s="26"/>
      <c r="G6750" s="28"/>
      <c r="H6750" s="31"/>
    </row>
    <row r="6751" spans="2:8">
      <c r="B6751" s="27"/>
      <c r="C6751" s="27"/>
      <c r="D6751" s="27"/>
      <c r="E6751" s="27"/>
      <c r="F6751" s="26"/>
      <c r="G6751" s="28"/>
      <c r="H6751" s="31"/>
    </row>
    <row r="6752" spans="2:8">
      <c r="B6752" s="27"/>
      <c r="C6752" s="27"/>
      <c r="D6752" s="27"/>
      <c r="E6752" s="27"/>
      <c r="F6752" s="26"/>
      <c r="G6752" s="28"/>
      <c r="H6752" s="31"/>
    </row>
    <row r="6753" spans="2:8">
      <c r="B6753" s="27"/>
      <c r="C6753" s="27"/>
      <c r="D6753" s="27"/>
      <c r="E6753" s="27"/>
      <c r="F6753" s="26"/>
      <c r="G6753" s="28"/>
      <c r="H6753" s="31"/>
    </row>
    <row r="6754" spans="2:8">
      <c r="B6754" s="27"/>
      <c r="C6754" s="27"/>
      <c r="D6754" s="27"/>
      <c r="E6754" s="27"/>
      <c r="F6754" s="26"/>
      <c r="G6754" s="28"/>
      <c r="H6754" s="31"/>
    </row>
    <row r="6755" spans="2:8">
      <c r="B6755" s="27"/>
      <c r="C6755" s="27"/>
      <c r="D6755" s="27"/>
      <c r="E6755" s="27"/>
      <c r="F6755" s="26"/>
      <c r="G6755" s="28"/>
      <c r="H6755" s="31"/>
    </row>
    <row r="6756" spans="2:8">
      <c r="B6756" s="27"/>
      <c r="C6756" s="27"/>
      <c r="D6756" s="27"/>
      <c r="E6756" s="27"/>
      <c r="F6756" s="26"/>
      <c r="G6756" s="28"/>
      <c r="H6756" s="31"/>
    </row>
    <row r="6757" spans="2:8">
      <c r="B6757" s="27"/>
      <c r="C6757" s="27"/>
      <c r="D6757" s="27"/>
      <c r="E6757" s="27"/>
      <c r="F6757" s="26"/>
      <c r="G6757" s="28"/>
      <c r="H6757" s="31"/>
    </row>
    <row r="6758" spans="2:8">
      <c r="B6758" s="27"/>
      <c r="C6758" s="27"/>
      <c r="D6758" s="27"/>
      <c r="E6758" s="27"/>
      <c r="F6758" s="26"/>
      <c r="G6758" s="28"/>
      <c r="H6758" s="31"/>
    </row>
    <row r="6759" spans="2:8">
      <c r="B6759" s="27"/>
      <c r="C6759" s="27"/>
      <c r="D6759" s="27"/>
      <c r="E6759" s="27"/>
      <c r="F6759" s="26"/>
      <c r="G6759" s="28"/>
      <c r="H6759" s="31"/>
    </row>
    <row r="6760" spans="2:8">
      <c r="B6760" s="27"/>
      <c r="C6760" s="27"/>
      <c r="D6760" s="27"/>
      <c r="E6760" s="27"/>
      <c r="F6760" s="26"/>
      <c r="G6760" s="28"/>
      <c r="H6760" s="31"/>
    </row>
    <row r="6761" spans="2:8">
      <c r="B6761" s="27"/>
      <c r="C6761" s="27"/>
      <c r="D6761" s="27"/>
      <c r="E6761" s="27"/>
      <c r="F6761" s="26"/>
      <c r="G6761" s="28"/>
      <c r="H6761" s="31"/>
    </row>
    <row r="6762" spans="2:8">
      <c r="B6762" s="27"/>
      <c r="C6762" s="27"/>
      <c r="D6762" s="27"/>
      <c r="E6762" s="27"/>
      <c r="F6762" s="26"/>
      <c r="G6762" s="28"/>
      <c r="H6762" s="31"/>
    </row>
    <row r="6763" spans="2:8">
      <c r="B6763" s="27"/>
      <c r="C6763" s="27"/>
      <c r="D6763" s="27"/>
      <c r="E6763" s="27"/>
      <c r="F6763" s="26"/>
      <c r="G6763" s="28"/>
      <c r="H6763" s="31"/>
    </row>
    <row r="6764" spans="2:8">
      <c r="B6764" s="27"/>
      <c r="C6764" s="27"/>
      <c r="D6764" s="27"/>
      <c r="E6764" s="27"/>
      <c r="F6764" s="26"/>
      <c r="G6764" s="28"/>
      <c r="H6764" s="31"/>
    </row>
    <row r="6765" spans="2:8">
      <c r="B6765" s="27"/>
      <c r="C6765" s="27"/>
      <c r="D6765" s="27"/>
      <c r="E6765" s="27"/>
      <c r="F6765" s="26"/>
      <c r="G6765" s="28"/>
      <c r="H6765" s="31"/>
    </row>
    <row r="6766" spans="2:8">
      <c r="B6766" s="27"/>
      <c r="C6766" s="27"/>
      <c r="D6766" s="27"/>
      <c r="E6766" s="27"/>
      <c r="F6766" s="26"/>
      <c r="G6766" s="28"/>
      <c r="H6766" s="31"/>
    </row>
    <row r="6767" spans="2:8">
      <c r="B6767" s="27"/>
      <c r="C6767" s="27"/>
      <c r="D6767" s="27"/>
      <c r="E6767" s="27"/>
      <c r="F6767" s="26"/>
      <c r="G6767" s="28"/>
      <c r="H6767" s="31"/>
    </row>
    <row r="6768" spans="2:8">
      <c r="B6768" s="27"/>
      <c r="C6768" s="27"/>
      <c r="D6768" s="27"/>
      <c r="E6768" s="27"/>
      <c r="F6768" s="26"/>
      <c r="G6768" s="28"/>
      <c r="H6768" s="31"/>
    </row>
    <row r="6769" spans="2:8">
      <c r="B6769" s="27"/>
      <c r="C6769" s="27"/>
      <c r="D6769" s="27"/>
      <c r="E6769" s="27"/>
      <c r="F6769" s="26"/>
      <c r="G6769" s="28"/>
      <c r="H6769" s="31"/>
    </row>
    <row r="6770" spans="2:8">
      <c r="B6770" s="27"/>
      <c r="C6770" s="27"/>
      <c r="D6770" s="27"/>
      <c r="E6770" s="27"/>
      <c r="F6770" s="26"/>
      <c r="G6770" s="28"/>
      <c r="H6770" s="31"/>
    </row>
    <row r="6771" spans="2:8">
      <c r="B6771" s="27"/>
      <c r="C6771" s="27"/>
      <c r="D6771" s="27"/>
      <c r="E6771" s="27"/>
      <c r="F6771" s="26"/>
      <c r="G6771" s="28"/>
      <c r="H6771" s="31"/>
    </row>
    <row r="6772" spans="2:8">
      <c r="B6772" s="27"/>
      <c r="C6772" s="27"/>
      <c r="D6772" s="27"/>
      <c r="E6772" s="27"/>
      <c r="F6772" s="26"/>
      <c r="G6772" s="28"/>
      <c r="H6772" s="31"/>
    </row>
    <row r="6773" spans="2:8">
      <c r="B6773" s="27"/>
      <c r="C6773" s="27"/>
      <c r="D6773" s="27"/>
      <c r="E6773" s="27"/>
      <c r="F6773" s="26"/>
      <c r="G6773" s="28"/>
      <c r="H6773" s="31"/>
    </row>
    <row r="6774" spans="2:8">
      <c r="B6774" s="27"/>
      <c r="C6774" s="27"/>
      <c r="D6774" s="27"/>
      <c r="E6774" s="27"/>
      <c r="F6774" s="26"/>
      <c r="G6774" s="28"/>
      <c r="H6774" s="31"/>
    </row>
    <row r="6775" spans="2:8">
      <c r="B6775" s="27"/>
      <c r="C6775" s="27"/>
      <c r="D6775" s="27"/>
      <c r="E6775" s="27"/>
      <c r="F6775" s="26"/>
      <c r="G6775" s="28"/>
      <c r="H6775" s="31"/>
    </row>
    <row r="6776" spans="2:8">
      <c r="B6776" s="27"/>
      <c r="C6776" s="27"/>
      <c r="D6776" s="27"/>
      <c r="E6776" s="27"/>
      <c r="F6776" s="26"/>
      <c r="G6776" s="28"/>
      <c r="H6776" s="31"/>
    </row>
    <row r="6777" spans="2:8">
      <c r="B6777" s="27"/>
      <c r="C6777" s="27"/>
      <c r="D6777" s="27"/>
      <c r="E6777" s="27"/>
      <c r="F6777" s="26"/>
      <c r="G6777" s="28"/>
      <c r="H6777" s="31"/>
    </row>
    <row r="6778" spans="2:8">
      <c r="B6778" s="27"/>
      <c r="C6778" s="27"/>
      <c r="D6778" s="27"/>
      <c r="E6778" s="27"/>
      <c r="F6778" s="26"/>
      <c r="G6778" s="28"/>
      <c r="H6778" s="31"/>
    </row>
    <row r="6779" spans="2:8">
      <c r="B6779" s="27"/>
      <c r="C6779" s="27"/>
      <c r="D6779" s="27"/>
      <c r="E6779" s="27"/>
      <c r="F6779" s="26"/>
      <c r="G6779" s="28"/>
      <c r="H6779" s="31"/>
    </row>
    <row r="6780" spans="2:8">
      <c r="B6780" s="27"/>
      <c r="C6780" s="27"/>
      <c r="D6780" s="27"/>
      <c r="E6780" s="27"/>
      <c r="F6780" s="26"/>
      <c r="G6780" s="28"/>
      <c r="H6780" s="31"/>
    </row>
    <row r="6781" spans="2:8">
      <c r="B6781" s="27"/>
      <c r="C6781" s="27"/>
      <c r="D6781" s="27"/>
      <c r="E6781" s="27"/>
      <c r="F6781" s="26"/>
      <c r="G6781" s="28"/>
      <c r="H6781" s="31"/>
    </row>
    <row r="6782" spans="2:8">
      <c r="B6782" s="27"/>
      <c r="C6782" s="27"/>
      <c r="D6782" s="27"/>
      <c r="E6782" s="27"/>
      <c r="F6782" s="26"/>
      <c r="G6782" s="28"/>
      <c r="H6782" s="31"/>
    </row>
    <row r="6783" spans="2:8">
      <c r="B6783" s="27"/>
      <c r="C6783" s="27"/>
      <c r="D6783" s="27"/>
      <c r="E6783" s="27"/>
      <c r="F6783" s="26"/>
      <c r="G6783" s="28"/>
      <c r="H6783" s="31"/>
    </row>
    <row r="6784" spans="2:8">
      <c r="B6784" s="27"/>
      <c r="C6784" s="27"/>
      <c r="D6784" s="27"/>
      <c r="E6784" s="27"/>
      <c r="F6784" s="26"/>
      <c r="G6784" s="28"/>
      <c r="H6784" s="31"/>
    </row>
    <row r="6785" spans="2:8">
      <c r="B6785" s="27"/>
      <c r="C6785" s="27"/>
      <c r="D6785" s="27"/>
      <c r="E6785" s="27"/>
      <c r="F6785" s="26"/>
      <c r="G6785" s="28"/>
      <c r="H6785" s="31"/>
    </row>
    <row r="6786" spans="2:8">
      <c r="B6786" s="27"/>
      <c r="C6786" s="27"/>
      <c r="D6786" s="27"/>
      <c r="E6786" s="27"/>
      <c r="F6786" s="26"/>
      <c r="G6786" s="28"/>
      <c r="H6786" s="31"/>
    </row>
    <row r="6787" spans="2:8">
      <c r="B6787" s="27"/>
      <c r="C6787" s="27"/>
      <c r="D6787" s="27"/>
      <c r="E6787" s="27"/>
      <c r="F6787" s="26"/>
      <c r="G6787" s="28"/>
      <c r="H6787" s="31"/>
    </row>
    <row r="6788" spans="2:8">
      <c r="B6788" s="27"/>
      <c r="C6788" s="27"/>
      <c r="D6788" s="27"/>
      <c r="E6788" s="27"/>
      <c r="F6788" s="26"/>
      <c r="G6788" s="28"/>
      <c r="H6788" s="31"/>
    </row>
    <row r="6789" spans="2:8">
      <c r="B6789" s="27"/>
      <c r="C6789" s="27"/>
      <c r="D6789" s="27"/>
      <c r="E6789" s="27"/>
      <c r="F6789" s="26"/>
      <c r="G6789" s="28"/>
      <c r="H6789" s="31"/>
    </row>
    <row r="6790" spans="2:8">
      <c r="B6790" s="27"/>
      <c r="C6790" s="27"/>
      <c r="D6790" s="27"/>
      <c r="E6790" s="27"/>
      <c r="F6790" s="26"/>
      <c r="G6790" s="28"/>
      <c r="H6790" s="31"/>
    </row>
    <row r="6791" spans="2:8">
      <c r="B6791" s="27"/>
      <c r="C6791" s="27"/>
      <c r="D6791" s="27"/>
      <c r="E6791" s="27"/>
      <c r="F6791" s="26"/>
      <c r="G6791" s="28"/>
      <c r="H6791" s="31"/>
    </row>
    <row r="6792" spans="2:8">
      <c r="B6792" s="27"/>
      <c r="C6792" s="27"/>
      <c r="D6792" s="27"/>
      <c r="E6792" s="27"/>
      <c r="F6792" s="26"/>
      <c r="G6792" s="28"/>
      <c r="H6792" s="31"/>
    </row>
    <row r="6793" spans="2:8">
      <c r="B6793" s="27"/>
      <c r="C6793" s="27"/>
      <c r="D6793" s="27"/>
      <c r="E6793" s="27"/>
      <c r="F6793" s="26"/>
      <c r="G6793" s="28"/>
      <c r="H6793" s="31"/>
    </row>
    <row r="6794" spans="2:8">
      <c r="B6794" s="27"/>
      <c r="C6794" s="27"/>
      <c r="D6794" s="27"/>
      <c r="E6794" s="27"/>
      <c r="F6794" s="26"/>
      <c r="G6794" s="28"/>
      <c r="H6794" s="31"/>
    </row>
    <row r="6795" spans="2:8">
      <c r="B6795" s="27"/>
      <c r="C6795" s="27"/>
      <c r="D6795" s="27"/>
      <c r="E6795" s="27"/>
      <c r="F6795" s="26"/>
      <c r="G6795" s="28"/>
      <c r="H6795" s="31"/>
    </row>
    <row r="6796" spans="2:8">
      <c r="B6796" s="27"/>
      <c r="C6796" s="27"/>
      <c r="D6796" s="27"/>
      <c r="E6796" s="27"/>
      <c r="F6796" s="26"/>
      <c r="G6796" s="28"/>
      <c r="H6796" s="31"/>
    </row>
    <row r="6797" spans="2:8">
      <c r="B6797" s="27"/>
      <c r="C6797" s="27"/>
      <c r="D6797" s="27"/>
      <c r="E6797" s="27"/>
      <c r="F6797" s="26"/>
      <c r="G6797" s="28"/>
      <c r="H6797" s="31"/>
    </row>
    <row r="6798" spans="2:8">
      <c r="B6798" s="27"/>
      <c r="C6798" s="27"/>
      <c r="D6798" s="27"/>
      <c r="E6798" s="27"/>
      <c r="F6798" s="26"/>
      <c r="G6798" s="28"/>
      <c r="H6798" s="31"/>
    </row>
    <row r="6799" spans="2:8">
      <c r="B6799" s="27"/>
      <c r="C6799" s="27"/>
      <c r="D6799" s="27"/>
      <c r="E6799" s="27"/>
      <c r="F6799" s="26"/>
      <c r="G6799" s="28"/>
      <c r="H6799" s="31"/>
    </row>
    <row r="6800" spans="2:8">
      <c r="B6800" s="27"/>
      <c r="C6800" s="27"/>
      <c r="D6800" s="27"/>
      <c r="E6800" s="27"/>
      <c r="F6800" s="26"/>
      <c r="G6800" s="28"/>
      <c r="H6800" s="31"/>
    </row>
    <row r="6801" spans="2:8">
      <c r="B6801" s="27"/>
      <c r="C6801" s="27"/>
      <c r="D6801" s="27"/>
      <c r="E6801" s="27"/>
      <c r="F6801" s="26"/>
      <c r="G6801" s="28"/>
      <c r="H6801" s="31"/>
    </row>
    <row r="6802" spans="2:8">
      <c r="B6802" s="27"/>
      <c r="C6802" s="27"/>
      <c r="D6802" s="27"/>
      <c r="E6802" s="27"/>
      <c r="F6802" s="26"/>
      <c r="G6802" s="28"/>
      <c r="H6802" s="31"/>
    </row>
    <row r="6803" spans="2:8">
      <c r="B6803" s="27"/>
      <c r="C6803" s="27"/>
      <c r="D6803" s="27"/>
      <c r="E6803" s="27"/>
      <c r="F6803" s="26"/>
      <c r="G6803" s="28"/>
      <c r="H6803" s="31"/>
    </row>
    <row r="6804" spans="2:8">
      <c r="B6804" s="27"/>
      <c r="C6804" s="27"/>
      <c r="D6804" s="27"/>
      <c r="E6804" s="27"/>
      <c r="F6804" s="26"/>
      <c r="G6804" s="28"/>
      <c r="H6804" s="31"/>
    </row>
    <row r="6805" spans="2:8">
      <c r="B6805" s="27"/>
      <c r="C6805" s="27"/>
      <c r="D6805" s="27"/>
      <c r="E6805" s="27"/>
      <c r="F6805" s="26"/>
      <c r="G6805" s="28"/>
      <c r="H6805" s="31"/>
    </row>
    <row r="6806" spans="2:8">
      <c r="B6806" s="27"/>
      <c r="C6806" s="27"/>
      <c r="D6806" s="27"/>
      <c r="E6806" s="27"/>
      <c r="F6806" s="26"/>
      <c r="G6806" s="28"/>
      <c r="H6806" s="31"/>
    </row>
    <row r="6807" spans="2:8">
      <c r="B6807" s="27"/>
      <c r="C6807" s="27"/>
      <c r="D6807" s="27"/>
      <c r="E6807" s="27"/>
      <c r="F6807" s="26"/>
      <c r="G6807" s="28"/>
      <c r="H6807" s="31"/>
    </row>
    <row r="6808" spans="2:8">
      <c r="B6808" s="27"/>
      <c r="C6808" s="27"/>
      <c r="D6808" s="27"/>
      <c r="E6808" s="27"/>
      <c r="F6808" s="26"/>
      <c r="G6808" s="28"/>
      <c r="H6808" s="31"/>
    </row>
    <row r="6809" spans="2:8">
      <c r="B6809" s="27"/>
      <c r="C6809" s="27"/>
      <c r="D6809" s="27"/>
      <c r="E6809" s="27"/>
      <c r="F6809" s="26"/>
      <c r="G6809" s="28"/>
      <c r="H6809" s="31"/>
    </row>
    <row r="6810" spans="2:8">
      <c r="B6810" s="27"/>
      <c r="C6810" s="27"/>
      <c r="D6810" s="27"/>
      <c r="E6810" s="27"/>
      <c r="F6810" s="26"/>
      <c r="G6810" s="28"/>
      <c r="H6810" s="31"/>
    </row>
    <row r="6811" spans="2:8">
      <c r="B6811" s="27"/>
      <c r="C6811" s="27"/>
      <c r="D6811" s="27"/>
      <c r="E6811" s="27"/>
      <c r="F6811" s="26"/>
      <c r="G6811" s="28"/>
      <c r="H6811" s="31"/>
    </row>
    <row r="6812" spans="2:8">
      <c r="B6812" s="27"/>
      <c r="C6812" s="27"/>
      <c r="D6812" s="27"/>
      <c r="E6812" s="27"/>
      <c r="F6812" s="26"/>
      <c r="G6812" s="28"/>
      <c r="H6812" s="31"/>
    </row>
    <row r="6813" spans="2:8">
      <c r="B6813" s="27"/>
      <c r="C6813" s="27"/>
      <c r="D6813" s="27"/>
      <c r="E6813" s="27"/>
      <c r="F6813" s="26"/>
      <c r="G6813" s="28"/>
      <c r="H6813" s="31"/>
    </row>
    <row r="6814" spans="2:8">
      <c r="B6814" s="27"/>
      <c r="C6814" s="27"/>
      <c r="D6814" s="27"/>
      <c r="E6814" s="27"/>
      <c r="F6814" s="26"/>
      <c r="G6814" s="28"/>
      <c r="H6814" s="31"/>
    </row>
    <row r="6815" spans="2:8">
      <c r="B6815" s="27"/>
      <c r="C6815" s="27"/>
      <c r="D6815" s="27"/>
      <c r="E6815" s="27"/>
      <c r="F6815" s="26"/>
      <c r="G6815" s="28"/>
      <c r="H6815" s="31"/>
    </row>
    <row r="6816" spans="2:8">
      <c r="B6816" s="27"/>
      <c r="C6816" s="27"/>
      <c r="D6816" s="27"/>
      <c r="E6816" s="27"/>
      <c r="F6816" s="26"/>
      <c r="G6816" s="28"/>
      <c r="H6816" s="31"/>
    </row>
    <row r="6817" spans="2:8">
      <c r="B6817" s="27"/>
      <c r="C6817" s="27"/>
      <c r="D6817" s="27"/>
      <c r="E6817" s="27"/>
      <c r="F6817" s="26"/>
      <c r="G6817" s="28"/>
      <c r="H6817" s="31"/>
    </row>
    <row r="6818" spans="2:8">
      <c r="B6818" s="27"/>
      <c r="C6818" s="27"/>
      <c r="D6818" s="27"/>
      <c r="E6818" s="27"/>
      <c r="F6818" s="26"/>
      <c r="G6818" s="28"/>
      <c r="H6818" s="31"/>
    </row>
    <row r="6819" spans="2:8">
      <c r="B6819" s="27"/>
      <c r="C6819" s="27"/>
      <c r="D6819" s="27"/>
      <c r="E6819" s="27"/>
      <c r="F6819" s="26"/>
      <c r="G6819" s="28"/>
      <c r="H6819" s="31"/>
    </row>
    <row r="6820" spans="2:8">
      <c r="B6820" s="27"/>
      <c r="C6820" s="27"/>
      <c r="D6820" s="27"/>
      <c r="E6820" s="27"/>
      <c r="F6820" s="26"/>
      <c r="G6820" s="28"/>
      <c r="H6820" s="31"/>
    </row>
    <row r="6821" spans="2:8">
      <c r="B6821" s="27"/>
      <c r="C6821" s="27"/>
      <c r="D6821" s="27"/>
      <c r="E6821" s="27"/>
      <c r="F6821" s="26"/>
      <c r="G6821" s="28"/>
      <c r="H6821" s="31"/>
    </row>
    <row r="6822" spans="2:8">
      <c r="B6822" s="27"/>
      <c r="C6822" s="27"/>
      <c r="D6822" s="27"/>
      <c r="E6822" s="27"/>
      <c r="F6822" s="26"/>
      <c r="G6822" s="28"/>
      <c r="H6822" s="31"/>
    </row>
    <row r="6823" spans="2:8">
      <c r="B6823" s="27"/>
      <c r="C6823" s="27"/>
      <c r="D6823" s="27"/>
      <c r="E6823" s="27"/>
      <c r="F6823" s="26"/>
      <c r="G6823" s="28"/>
      <c r="H6823" s="31"/>
    </row>
    <row r="6824" spans="2:8">
      <c r="B6824" s="27"/>
      <c r="C6824" s="27"/>
      <c r="D6824" s="27"/>
      <c r="E6824" s="27"/>
      <c r="F6824" s="26"/>
      <c r="G6824" s="28"/>
      <c r="H6824" s="31"/>
    </row>
    <row r="6825" spans="2:8">
      <c r="B6825" s="27"/>
      <c r="C6825" s="27"/>
      <c r="D6825" s="27"/>
      <c r="E6825" s="27"/>
      <c r="F6825" s="26"/>
      <c r="G6825" s="28"/>
      <c r="H6825" s="31"/>
    </row>
    <row r="6826" spans="2:8">
      <c r="B6826" s="27"/>
      <c r="C6826" s="27"/>
      <c r="D6826" s="27"/>
      <c r="E6826" s="27"/>
      <c r="F6826" s="26"/>
      <c r="G6826" s="28"/>
      <c r="H6826" s="31"/>
    </row>
    <row r="6827" spans="2:8">
      <c r="B6827" s="27"/>
      <c r="C6827" s="27"/>
      <c r="D6827" s="27"/>
      <c r="E6827" s="27"/>
      <c r="F6827" s="26"/>
      <c r="G6827" s="28"/>
      <c r="H6827" s="31"/>
    </row>
    <row r="6828" spans="2:8">
      <c r="B6828" s="27"/>
      <c r="C6828" s="27"/>
      <c r="D6828" s="27"/>
      <c r="E6828" s="27"/>
      <c r="F6828" s="26"/>
      <c r="G6828" s="28"/>
      <c r="H6828" s="31"/>
    </row>
    <row r="6829" spans="2:8">
      <c r="B6829" s="27"/>
      <c r="C6829" s="27"/>
      <c r="D6829" s="27"/>
      <c r="E6829" s="27"/>
      <c r="F6829" s="26"/>
      <c r="G6829" s="28"/>
      <c r="H6829" s="31"/>
    </row>
    <row r="6830" spans="2:8">
      <c r="B6830" s="27"/>
      <c r="C6830" s="27"/>
      <c r="D6830" s="27"/>
      <c r="E6830" s="27"/>
      <c r="F6830" s="26"/>
      <c r="G6830" s="28"/>
      <c r="H6830" s="31"/>
    </row>
    <row r="6831" spans="2:8">
      <c r="B6831" s="27"/>
      <c r="C6831" s="27"/>
      <c r="D6831" s="27"/>
      <c r="E6831" s="27"/>
      <c r="F6831" s="26"/>
      <c r="G6831" s="28"/>
      <c r="H6831" s="31"/>
    </row>
    <row r="6832" spans="2:8">
      <c r="B6832" s="27"/>
      <c r="C6832" s="27"/>
      <c r="D6832" s="27"/>
      <c r="E6832" s="27"/>
      <c r="F6832" s="26"/>
      <c r="G6832" s="28"/>
      <c r="H6832" s="31"/>
    </row>
    <row r="6833" spans="2:8">
      <c r="B6833" s="27"/>
      <c r="C6833" s="27"/>
      <c r="D6833" s="27"/>
      <c r="E6833" s="27"/>
      <c r="F6833" s="26"/>
      <c r="G6833" s="28"/>
      <c r="H6833" s="31"/>
    </row>
    <row r="6834" spans="2:8">
      <c r="B6834" s="27"/>
      <c r="C6834" s="27"/>
      <c r="D6834" s="27"/>
      <c r="E6834" s="27"/>
      <c r="F6834" s="26"/>
      <c r="G6834" s="28"/>
      <c r="H6834" s="31"/>
    </row>
    <row r="6835" spans="2:8">
      <c r="B6835" s="27"/>
      <c r="C6835" s="27"/>
      <c r="D6835" s="27"/>
      <c r="E6835" s="27"/>
      <c r="F6835" s="26"/>
      <c r="G6835" s="28"/>
      <c r="H6835" s="31"/>
    </row>
    <row r="6836" spans="2:8">
      <c r="B6836" s="27"/>
      <c r="C6836" s="27"/>
      <c r="D6836" s="27"/>
      <c r="E6836" s="27"/>
      <c r="F6836" s="26"/>
      <c r="G6836" s="28"/>
      <c r="H6836" s="31"/>
    </row>
    <row r="6837" spans="2:8">
      <c r="B6837" s="27"/>
      <c r="C6837" s="27"/>
      <c r="D6837" s="27"/>
      <c r="E6837" s="27"/>
      <c r="F6837" s="26"/>
      <c r="G6837" s="28"/>
      <c r="H6837" s="31"/>
    </row>
    <row r="6838" spans="2:8">
      <c r="B6838" s="27"/>
      <c r="C6838" s="27"/>
      <c r="D6838" s="27"/>
      <c r="E6838" s="27"/>
      <c r="F6838" s="26"/>
      <c r="G6838" s="28"/>
      <c r="H6838" s="31"/>
    </row>
    <row r="6839" spans="2:8">
      <c r="B6839" s="27"/>
      <c r="C6839" s="27"/>
      <c r="D6839" s="27"/>
      <c r="E6839" s="27"/>
      <c r="F6839" s="26"/>
      <c r="G6839" s="28"/>
      <c r="H6839" s="31"/>
    </row>
    <row r="6840" spans="2:8">
      <c r="B6840" s="27"/>
      <c r="C6840" s="27"/>
      <c r="D6840" s="27"/>
      <c r="E6840" s="27"/>
      <c r="F6840" s="26"/>
      <c r="G6840" s="28"/>
      <c r="H6840" s="31"/>
    </row>
    <row r="6841" spans="2:8">
      <c r="B6841" s="27"/>
      <c r="C6841" s="27"/>
      <c r="D6841" s="27"/>
      <c r="E6841" s="27"/>
      <c r="F6841" s="26"/>
      <c r="G6841" s="28"/>
      <c r="H6841" s="31"/>
    </row>
    <row r="6842" spans="2:8">
      <c r="B6842" s="27"/>
      <c r="C6842" s="27"/>
      <c r="D6842" s="27"/>
      <c r="E6842" s="27"/>
      <c r="F6842" s="26"/>
      <c r="G6842" s="28"/>
      <c r="H6842" s="31"/>
    </row>
    <row r="6843" spans="2:8">
      <c r="B6843" s="27"/>
      <c r="C6843" s="27"/>
      <c r="D6843" s="27"/>
      <c r="E6843" s="27"/>
      <c r="F6843" s="26"/>
      <c r="G6843" s="28"/>
      <c r="H6843" s="31"/>
    </row>
    <row r="6844" spans="2:8">
      <c r="B6844" s="27"/>
      <c r="C6844" s="27"/>
      <c r="D6844" s="27"/>
      <c r="E6844" s="27"/>
      <c r="F6844" s="26"/>
      <c r="G6844" s="28"/>
      <c r="H6844" s="31"/>
    </row>
    <row r="6845" spans="2:8">
      <c r="B6845" s="27"/>
      <c r="C6845" s="27"/>
      <c r="D6845" s="27"/>
      <c r="E6845" s="27"/>
      <c r="F6845" s="26"/>
      <c r="G6845" s="28"/>
      <c r="H6845" s="31"/>
    </row>
    <row r="6846" spans="2:8">
      <c r="B6846" s="27"/>
      <c r="C6846" s="27"/>
      <c r="D6846" s="27"/>
      <c r="E6846" s="27"/>
      <c r="F6846" s="26"/>
      <c r="G6846" s="28"/>
      <c r="H6846" s="31"/>
    </row>
    <row r="6847" spans="2:8">
      <c r="B6847" s="27"/>
      <c r="C6847" s="27"/>
      <c r="D6847" s="27"/>
      <c r="E6847" s="27"/>
      <c r="F6847" s="26"/>
      <c r="G6847" s="28"/>
      <c r="H6847" s="31"/>
    </row>
    <row r="6848" spans="2:8">
      <c r="B6848" s="27"/>
      <c r="C6848" s="27"/>
      <c r="D6848" s="27"/>
      <c r="E6848" s="27"/>
      <c r="F6848" s="26"/>
      <c r="G6848" s="28"/>
      <c r="H6848" s="31"/>
    </row>
    <row r="6849" spans="2:8">
      <c r="B6849" s="27"/>
      <c r="C6849" s="27"/>
      <c r="D6849" s="27"/>
      <c r="E6849" s="27"/>
      <c r="F6849" s="26"/>
      <c r="G6849" s="28"/>
      <c r="H6849" s="31"/>
    </row>
    <row r="6850" spans="2:8">
      <c r="B6850" s="27"/>
      <c r="C6850" s="27"/>
      <c r="D6850" s="27"/>
      <c r="E6850" s="27"/>
      <c r="F6850" s="26"/>
      <c r="G6850" s="28"/>
      <c r="H6850" s="31"/>
    </row>
    <row r="6851" spans="2:8">
      <c r="B6851" s="27"/>
      <c r="C6851" s="27"/>
      <c r="D6851" s="27"/>
      <c r="E6851" s="27"/>
      <c r="F6851" s="26"/>
      <c r="G6851" s="28"/>
      <c r="H6851" s="31"/>
    </row>
    <row r="6852" spans="2:8">
      <c r="B6852" s="27"/>
      <c r="C6852" s="27"/>
      <c r="D6852" s="27"/>
      <c r="E6852" s="27"/>
      <c r="F6852" s="26"/>
      <c r="G6852" s="28"/>
      <c r="H6852" s="31"/>
    </row>
    <row r="6853" spans="2:8">
      <c r="B6853" s="27"/>
      <c r="C6853" s="27"/>
      <c r="D6853" s="27"/>
      <c r="E6853" s="27"/>
      <c r="F6853" s="26"/>
      <c r="G6853" s="28"/>
      <c r="H6853" s="31"/>
    </row>
    <row r="6854" spans="2:8">
      <c r="B6854" s="27"/>
      <c r="C6854" s="27"/>
      <c r="D6854" s="27"/>
      <c r="E6854" s="27"/>
      <c r="F6854" s="26"/>
      <c r="G6854" s="28"/>
      <c r="H6854" s="31"/>
    </row>
    <row r="6855" spans="2:8">
      <c r="B6855" s="27"/>
      <c r="C6855" s="27"/>
      <c r="D6855" s="27"/>
      <c r="E6855" s="27"/>
      <c r="F6855" s="26"/>
      <c r="G6855" s="28"/>
      <c r="H6855" s="31"/>
    </row>
    <row r="6856" spans="2:8">
      <c r="B6856" s="27"/>
      <c r="C6856" s="27"/>
      <c r="D6856" s="27"/>
      <c r="E6856" s="27"/>
      <c r="F6856" s="26"/>
      <c r="G6856" s="28"/>
      <c r="H6856" s="31"/>
    </row>
    <row r="6857" spans="2:8">
      <c r="B6857" s="27"/>
      <c r="C6857" s="27"/>
      <c r="D6857" s="27"/>
      <c r="E6857" s="27"/>
      <c r="F6857" s="26"/>
      <c r="G6857" s="28"/>
      <c r="H6857" s="31"/>
    </row>
    <row r="6858" spans="2:8">
      <c r="B6858" s="27"/>
      <c r="C6858" s="27"/>
      <c r="D6858" s="27"/>
      <c r="E6858" s="27"/>
      <c r="F6858" s="26"/>
      <c r="G6858" s="28"/>
      <c r="H6858" s="31"/>
    </row>
    <row r="6859" spans="2:8">
      <c r="B6859" s="27"/>
      <c r="C6859" s="27"/>
      <c r="D6859" s="27"/>
      <c r="E6859" s="27"/>
      <c r="F6859" s="26"/>
      <c r="G6859" s="28"/>
      <c r="H6859" s="31"/>
    </row>
    <row r="6860" spans="2:8">
      <c r="B6860" s="27"/>
      <c r="C6860" s="27"/>
      <c r="D6860" s="27"/>
      <c r="E6860" s="27"/>
      <c r="F6860" s="26"/>
      <c r="G6860" s="28"/>
      <c r="H6860" s="31"/>
    </row>
    <row r="6861" spans="2:8">
      <c r="B6861" s="27"/>
      <c r="C6861" s="27"/>
      <c r="D6861" s="27"/>
      <c r="E6861" s="27"/>
      <c r="F6861" s="26"/>
      <c r="G6861" s="28"/>
      <c r="H6861" s="31"/>
    </row>
    <row r="6862" spans="2:8">
      <c r="B6862" s="27"/>
      <c r="C6862" s="27"/>
      <c r="D6862" s="27"/>
      <c r="E6862" s="27"/>
      <c r="F6862" s="26"/>
      <c r="G6862" s="28"/>
      <c r="H6862" s="31"/>
    </row>
    <row r="6863" spans="2:8">
      <c r="B6863" s="27"/>
      <c r="C6863" s="27"/>
      <c r="D6863" s="27"/>
      <c r="E6863" s="27"/>
      <c r="F6863" s="26"/>
      <c r="G6863" s="28"/>
      <c r="H6863" s="31"/>
    </row>
    <row r="6864" spans="2:8">
      <c r="B6864" s="27"/>
      <c r="C6864" s="27"/>
      <c r="D6864" s="27"/>
      <c r="E6864" s="27"/>
      <c r="F6864" s="26"/>
      <c r="G6864" s="28"/>
      <c r="H6864" s="31"/>
    </row>
    <row r="6865" spans="2:8">
      <c r="B6865" s="27"/>
      <c r="C6865" s="27"/>
      <c r="D6865" s="27"/>
      <c r="E6865" s="27"/>
      <c r="F6865" s="26"/>
      <c r="G6865" s="28"/>
      <c r="H6865" s="31"/>
    </row>
    <row r="6866" spans="2:8">
      <c r="B6866" s="27"/>
      <c r="C6866" s="27"/>
      <c r="D6866" s="27"/>
      <c r="E6866" s="27"/>
      <c r="F6866" s="26"/>
      <c r="G6866" s="28"/>
      <c r="H6866" s="31"/>
    </row>
    <row r="6867" spans="2:8">
      <c r="B6867" s="27"/>
      <c r="C6867" s="27"/>
      <c r="D6867" s="27"/>
      <c r="E6867" s="27"/>
      <c r="F6867" s="26"/>
      <c r="G6867" s="28"/>
      <c r="H6867" s="31"/>
    </row>
    <row r="6868" spans="2:8">
      <c r="B6868" s="27"/>
      <c r="C6868" s="27"/>
      <c r="D6868" s="27"/>
      <c r="E6868" s="27"/>
      <c r="F6868" s="26"/>
      <c r="G6868" s="28"/>
      <c r="H6868" s="31"/>
    </row>
    <row r="6869" spans="2:8">
      <c r="B6869" s="27"/>
      <c r="C6869" s="27"/>
      <c r="D6869" s="27"/>
      <c r="E6869" s="27"/>
      <c r="F6869" s="26"/>
      <c r="G6869" s="28"/>
      <c r="H6869" s="31"/>
    </row>
    <row r="6870" spans="2:8">
      <c r="B6870" s="27"/>
      <c r="C6870" s="27"/>
      <c r="D6870" s="27"/>
      <c r="E6870" s="27"/>
      <c r="F6870" s="26"/>
      <c r="G6870" s="28"/>
      <c r="H6870" s="31"/>
    </row>
    <row r="6871" spans="2:8">
      <c r="B6871" s="27"/>
      <c r="C6871" s="27"/>
      <c r="D6871" s="27"/>
      <c r="E6871" s="27"/>
      <c r="F6871" s="26"/>
      <c r="G6871" s="28"/>
      <c r="H6871" s="31"/>
    </row>
    <row r="6872" spans="2:8">
      <c r="B6872" s="27"/>
      <c r="C6872" s="27"/>
      <c r="D6872" s="27"/>
      <c r="E6872" s="27"/>
      <c r="F6872" s="26"/>
      <c r="G6872" s="28"/>
      <c r="H6872" s="31"/>
    </row>
    <row r="6873" spans="2:8">
      <c r="B6873" s="27"/>
      <c r="C6873" s="27"/>
      <c r="D6873" s="27"/>
      <c r="E6873" s="27"/>
      <c r="F6873" s="26"/>
      <c r="G6873" s="28"/>
      <c r="H6873" s="31"/>
    </row>
    <row r="6874" spans="2:8">
      <c r="B6874" s="27"/>
      <c r="C6874" s="27"/>
      <c r="D6874" s="27"/>
      <c r="E6874" s="27"/>
      <c r="F6874" s="26"/>
      <c r="G6874" s="28"/>
      <c r="H6874" s="31"/>
    </row>
    <row r="6875" spans="2:8">
      <c r="B6875" s="27"/>
      <c r="C6875" s="27"/>
      <c r="D6875" s="27"/>
      <c r="E6875" s="27"/>
      <c r="F6875" s="26"/>
      <c r="G6875" s="28"/>
      <c r="H6875" s="31"/>
    </row>
    <row r="6876" spans="2:8">
      <c r="B6876" s="27"/>
      <c r="C6876" s="27"/>
      <c r="D6876" s="27"/>
      <c r="E6876" s="27"/>
      <c r="F6876" s="26"/>
      <c r="G6876" s="28"/>
      <c r="H6876" s="31"/>
    </row>
    <row r="6877" spans="2:8">
      <c r="B6877" s="27"/>
      <c r="C6877" s="27"/>
      <c r="D6877" s="27"/>
      <c r="E6877" s="27"/>
      <c r="F6877" s="26"/>
      <c r="G6877" s="28"/>
      <c r="H6877" s="31"/>
    </row>
    <row r="6878" spans="2:8">
      <c r="B6878" s="27"/>
      <c r="C6878" s="27"/>
      <c r="D6878" s="27"/>
      <c r="E6878" s="27"/>
      <c r="F6878" s="26"/>
      <c r="G6878" s="28"/>
      <c r="H6878" s="31"/>
    </row>
    <row r="6879" spans="2:8">
      <c r="B6879" s="27"/>
      <c r="C6879" s="27"/>
      <c r="D6879" s="27"/>
      <c r="E6879" s="27"/>
      <c r="F6879" s="26"/>
      <c r="G6879" s="28"/>
      <c r="H6879" s="31"/>
    </row>
    <row r="6880" spans="2:8">
      <c r="B6880" s="27"/>
      <c r="C6880" s="27"/>
      <c r="D6880" s="27"/>
      <c r="E6880" s="27"/>
      <c r="F6880" s="26"/>
      <c r="G6880" s="28"/>
      <c r="H6880" s="31"/>
    </row>
    <row r="6881" spans="2:8">
      <c r="B6881" s="27"/>
      <c r="C6881" s="27"/>
      <c r="D6881" s="27"/>
      <c r="E6881" s="27"/>
      <c r="F6881" s="26"/>
      <c r="G6881" s="28"/>
      <c r="H6881" s="31"/>
    </row>
    <row r="6882" spans="2:8">
      <c r="B6882" s="27"/>
      <c r="C6882" s="27"/>
      <c r="D6882" s="27"/>
      <c r="E6882" s="27"/>
      <c r="F6882" s="26"/>
      <c r="G6882" s="28"/>
      <c r="H6882" s="31"/>
    </row>
    <row r="6883" spans="2:8">
      <c r="B6883" s="27"/>
      <c r="C6883" s="27"/>
      <c r="D6883" s="27"/>
      <c r="E6883" s="27"/>
      <c r="F6883" s="26"/>
      <c r="G6883" s="28"/>
      <c r="H6883" s="31"/>
    </row>
    <row r="6884" spans="2:8">
      <c r="B6884" s="27"/>
      <c r="C6884" s="27"/>
      <c r="D6884" s="27"/>
      <c r="E6884" s="27"/>
      <c r="F6884" s="26"/>
      <c r="G6884" s="28"/>
      <c r="H6884" s="31"/>
    </row>
    <row r="6885" spans="2:8">
      <c r="B6885" s="27"/>
      <c r="C6885" s="27"/>
      <c r="D6885" s="27"/>
      <c r="E6885" s="27"/>
      <c r="F6885" s="26"/>
      <c r="G6885" s="28"/>
      <c r="H6885" s="31"/>
    </row>
    <row r="6886" spans="2:8">
      <c r="B6886" s="27"/>
      <c r="C6886" s="27"/>
      <c r="D6886" s="27"/>
      <c r="E6886" s="27"/>
      <c r="F6886" s="26"/>
      <c r="G6886" s="28"/>
      <c r="H6886" s="31"/>
    </row>
    <row r="6887" spans="2:8">
      <c r="B6887" s="27"/>
      <c r="C6887" s="27"/>
      <c r="D6887" s="27"/>
      <c r="E6887" s="27"/>
      <c r="F6887" s="26"/>
      <c r="G6887" s="28"/>
      <c r="H6887" s="31"/>
    </row>
    <row r="6888" spans="2:8">
      <c r="B6888" s="27"/>
      <c r="C6888" s="27"/>
      <c r="D6888" s="27"/>
      <c r="E6888" s="27"/>
      <c r="F6888" s="26"/>
      <c r="G6888" s="28"/>
      <c r="H6888" s="31"/>
    </row>
    <row r="6889" spans="2:8">
      <c r="B6889" s="27"/>
      <c r="C6889" s="27"/>
      <c r="D6889" s="27"/>
      <c r="E6889" s="27"/>
      <c r="F6889" s="26"/>
      <c r="G6889" s="28"/>
      <c r="H6889" s="31"/>
    </row>
    <row r="6890" spans="2:8">
      <c r="B6890" s="27"/>
      <c r="C6890" s="27"/>
      <c r="D6890" s="27"/>
      <c r="E6890" s="27"/>
      <c r="F6890" s="26"/>
      <c r="G6890" s="28"/>
      <c r="H6890" s="31"/>
    </row>
    <row r="6891" spans="2:8">
      <c r="B6891" s="27"/>
      <c r="C6891" s="27"/>
      <c r="D6891" s="27"/>
      <c r="E6891" s="27"/>
      <c r="F6891" s="26"/>
      <c r="G6891" s="28"/>
      <c r="H6891" s="31"/>
    </row>
    <row r="6892" spans="2:8">
      <c r="B6892" s="27"/>
      <c r="C6892" s="27"/>
      <c r="D6892" s="27"/>
      <c r="E6892" s="27"/>
      <c r="F6892" s="26"/>
      <c r="G6892" s="28"/>
      <c r="H6892" s="31"/>
    </row>
    <row r="6893" spans="2:8">
      <c r="B6893" s="27"/>
      <c r="C6893" s="27"/>
      <c r="D6893" s="27"/>
      <c r="E6893" s="27"/>
      <c r="F6893" s="26"/>
      <c r="G6893" s="28"/>
      <c r="H6893" s="31"/>
    </row>
    <row r="6894" spans="2:8">
      <c r="B6894" s="27"/>
      <c r="C6894" s="27"/>
      <c r="D6894" s="27"/>
      <c r="E6894" s="27"/>
      <c r="F6894" s="26"/>
      <c r="G6894" s="28"/>
      <c r="H6894" s="31"/>
    </row>
    <row r="6895" spans="2:8">
      <c r="B6895" s="27"/>
      <c r="C6895" s="27"/>
      <c r="D6895" s="27"/>
      <c r="E6895" s="27"/>
      <c r="F6895" s="26"/>
      <c r="G6895" s="28"/>
      <c r="H6895" s="31"/>
    </row>
    <row r="6896" spans="2:8">
      <c r="B6896" s="27"/>
      <c r="C6896" s="27"/>
      <c r="D6896" s="27"/>
      <c r="E6896" s="27"/>
      <c r="F6896" s="26"/>
      <c r="G6896" s="28"/>
      <c r="H6896" s="31"/>
    </row>
    <row r="6897" spans="2:8">
      <c r="B6897" s="27"/>
      <c r="C6897" s="27"/>
      <c r="D6897" s="27"/>
      <c r="E6897" s="27"/>
      <c r="F6897" s="26"/>
      <c r="G6897" s="28"/>
      <c r="H6897" s="31"/>
    </row>
    <row r="6898" spans="2:8">
      <c r="B6898" s="27"/>
      <c r="C6898" s="27"/>
      <c r="D6898" s="27"/>
      <c r="E6898" s="27"/>
      <c r="F6898" s="26"/>
      <c r="G6898" s="28"/>
      <c r="H6898" s="31"/>
    </row>
    <row r="6899" spans="2:8">
      <c r="B6899" s="27"/>
      <c r="C6899" s="27"/>
      <c r="D6899" s="27"/>
      <c r="E6899" s="27"/>
      <c r="F6899" s="26"/>
      <c r="G6899" s="28"/>
      <c r="H6899" s="31"/>
    </row>
    <row r="6900" spans="2:8">
      <c r="B6900" s="27"/>
      <c r="C6900" s="27"/>
      <c r="D6900" s="27"/>
      <c r="E6900" s="27"/>
      <c r="F6900" s="26"/>
      <c r="G6900" s="28"/>
      <c r="H6900" s="31"/>
    </row>
    <row r="6901" spans="2:8">
      <c r="B6901" s="27"/>
      <c r="C6901" s="27"/>
      <c r="D6901" s="27"/>
      <c r="E6901" s="27"/>
      <c r="F6901" s="26"/>
      <c r="G6901" s="28"/>
      <c r="H6901" s="31"/>
    </row>
    <row r="6902" spans="2:8">
      <c r="B6902" s="27"/>
      <c r="C6902" s="27"/>
      <c r="D6902" s="27"/>
      <c r="E6902" s="27"/>
      <c r="F6902" s="26"/>
      <c r="G6902" s="28"/>
      <c r="H6902" s="31"/>
    </row>
    <row r="6903" spans="2:8">
      <c r="B6903" s="27"/>
      <c r="C6903" s="27"/>
      <c r="D6903" s="27"/>
      <c r="E6903" s="27"/>
      <c r="F6903" s="26"/>
      <c r="G6903" s="28"/>
      <c r="H6903" s="31"/>
    </row>
    <row r="6904" spans="2:8">
      <c r="B6904" s="27"/>
      <c r="C6904" s="27"/>
      <c r="D6904" s="27"/>
      <c r="E6904" s="27"/>
      <c r="F6904" s="26"/>
      <c r="G6904" s="28"/>
      <c r="H6904" s="31"/>
    </row>
    <row r="6905" spans="2:8">
      <c r="B6905" s="27"/>
      <c r="C6905" s="27"/>
      <c r="D6905" s="27"/>
      <c r="E6905" s="27"/>
      <c r="F6905" s="26"/>
      <c r="G6905" s="28"/>
      <c r="H6905" s="31"/>
    </row>
    <row r="6906" spans="2:8">
      <c r="B6906" s="27"/>
      <c r="C6906" s="27"/>
      <c r="D6906" s="27"/>
      <c r="E6906" s="27"/>
      <c r="F6906" s="26"/>
      <c r="G6906" s="28"/>
      <c r="H6906" s="31"/>
    </row>
    <row r="6907" spans="2:8">
      <c r="B6907" s="27"/>
      <c r="C6907" s="27"/>
      <c r="D6907" s="27"/>
      <c r="E6907" s="27"/>
      <c r="F6907" s="26"/>
      <c r="G6907" s="28"/>
      <c r="H6907" s="31"/>
    </row>
    <row r="6908" spans="2:8">
      <c r="B6908" s="27"/>
      <c r="C6908" s="27"/>
      <c r="D6908" s="27"/>
      <c r="E6908" s="27"/>
      <c r="F6908" s="26"/>
      <c r="G6908" s="28"/>
      <c r="H6908" s="31"/>
    </row>
    <row r="6909" spans="2:8">
      <c r="B6909" s="27"/>
      <c r="C6909" s="27"/>
      <c r="D6909" s="27"/>
      <c r="E6909" s="27"/>
      <c r="F6909" s="26"/>
      <c r="G6909" s="28"/>
      <c r="H6909" s="31"/>
    </row>
    <row r="6910" spans="2:8">
      <c r="B6910" s="27"/>
      <c r="C6910" s="27"/>
      <c r="D6910" s="27"/>
      <c r="E6910" s="27"/>
      <c r="F6910" s="26"/>
      <c r="G6910" s="28"/>
      <c r="H6910" s="31"/>
    </row>
    <row r="6911" spans="2:8">
      <c r="B6911" s="27"/>
      <c r="C6911" s="27"/>
      <c r="D6911" s="27"/>
      <c r="E6911" s="27"/>
      <c r="F6911" s="26"/>
      <c r="G6911" s="28"/>
      <c r="H6911" s="31"/>
    </row>
    <row r="6912" spans="2:8">
      <c r="B6912" s="27"/>
      <c r="C6912" s="27"/>
      <c r="D6912" s="27"/>
      <c r="E6912" s="27"/>
      <c r="F6912" s="26"/>
      <c r="G6912" s="28"/>
      <c r="H6912" s="31"/>
    </row>
    <row r="6913" spans="2:8">
      <c r="B6913" s="27"/>
      <c r="C6913" s="27"/>
      <c r="D6913" s="27"/>
      <c r="E6913" s="27"/>
      <c r="F6913" s="26"/>
      <c r="G6913" s="28"/>
      <c r="H6913" s="31"/>
    </row>
    <row r="6914" spans="2:8">
      <c r="B6914" s="27"/>
      <c r="C6914" s="27"/>
      <c r="D6914" s="27"/>
      <c r="E6914" s="27"/>
      <c r="F6914" s="26"/>
      <c r="G6914" s="28"/>
      <c r="H6914" s="31"/>
    </row>
    <row r="6915" spans="2:8">
      <c r="B6915" s="27"/>
      <c r="C6915" s="27"/>
      <c r="D6915" s="27"/>
      <c r="E6915" s="27"/>
      <c r="F6915" s="26"/>
      <c r="G6915" s="28"/>
      <c r="H6915" s="31"/>
    </row>
    <row r="6916" spans="2:8">
      <c r="B6916" s="27"/>
      <c r="C6916" s="27"/>
      <c r="D6916" s="27"/>
      <c r="E6916" s="27"/>
      <c r="F6916" s="26"/>
      <c r="G6916" s="28"/>
      <c r="H6916" s="31"/>
    </row>
    <row r="6917" spans="2:8">
      <c r="B6917" s="27"/>
      <c r="C6917" s="27"/>
      <c r="D6917" s="27"/>
      <c r="E6917" s="27"/>
      <c r="F6917" s="26"/>
      <c r="G6917" s="28"/>
      <c r="H6917" s="31"/>
    </row>
    <row r="6918" spans="2:8">
      <c r="B6918" s="27"/>
      <c r="C6918" s="27"/>
      <c r="D6918" s="27"/>
      <c r="E6918" s="27"/>
      <c r="F6918" s="26"/>
      <c r="G6918" s="28"/>
      <c r="H6918" s="31"/>
    </row>
    <row r="6919" spans="2:8">
      <c r="B6919" s="27"/>
      <c r="C6919" s="27"/>
      <c r="D6919" s="27"/>
      <c r="E6919" s="27"/>
      <c r="F6919" s="26"/>
      <c r="G6919" s="28"/>
      <c r="H6919" s="31"/>
    </row>
    <row r="6920" spans="2:8">
      <c r="B6920" s="27"/>
      <c r="C6920" s="27"/>
      <c r="D6920" s="27"/>
      <c r="E6920" s="27"/>
      <c r="F6920" s="26"/>
      <c r="G6920" s="28"/>
      <c r="H6920" s="31"/>
    </row>
    <row r="6921" spans="2:8">
      <c r="B6921" s="27"/>
      <c r="C6921" s="27"/>
      <c r="D6921" s="27"/>
      <c r="E6921" s="27"/>
      <c r="F6921" s="26"/>
      <c r="G6921" s="28"/>
      <c r="H6921" s="31"/>
    </row>
    <row r="6922" spans="2:8">
      <c r="B6922" s="27"/>
      <c r="C6922" s="27"/>
      <c r="D6922" s="27"/>
      <c r="E6922" s="27"/>
      <c r="F6922" s="26"/>
      <c r="G6922" s="28"/>
      <c r="H6922" s="31"/>
    </row>
    <row r="6923" spans="2:8">
      <c r="B6923" s="27"/>
      <c r="C6923" s="27"/>
      <c r="D6923" s="27"/>
      <c r="E6923" s="27"/>
      <c r="F6923" s="26"/>
      <c r="G6923" s="28"/>
      <c r="H6923" s="31"/>
    </row>
    <row r="6924" spans="2:8">
      <c r="B6924" s="27"/>
      <c r="C6924" s="27"/>
      <c r="D6924" s="27"/>
      <c r="E6924" s="27"/>
      <c r="F6924" s="26"/>
      <c r="G6924" s="28"/>
      <c r="H6924" s="31"/>
    </row>
    <row r="6925" spans="2:8">
      <c r="B6925" s="27"/>
      <c r="C6925" s="27"/>
      <c r="D6925" s="27"/>
      <c r="E6925" s="27"/>
      <c r="F6925" s="26"/>
      <c r="G6925" s="28"/>
      <c r="H6925" s="31"/>
    </row>
    <row r="6926" spans="2:8">
      <c r="B6926" s="27"/>
      <c r="C6926" s="27"/>
      <c r="D6926" s="27"/>
      <c r="E6926" s="27"/>
      <c r="F6926" s="26"/>
      <c r="G6926" s="28"/>
      <c r="H6926" s="31"/>
    </row>
    <row r="6927" spans="2:8">
      <c r="B6927" s="27"/>
      <c r="C6927" s="27"/>
      <c r="D6927" s="27"/>
      <c r="E6927" s="27"/>
      <c r="F6927" s="26"/>
      <c r="G6927" s="28"/>
      <c r="H6927" s="31"/>
    </row>
    <row r="6928" spans="2:8">
      <c r="B6928" s="27"/>
      <c r="C6928" s="27"/>
      <c r="D6928" s="27"/>
      <c r="E6928" s="27"/>
      <c r="F6928" s="26"/>
      <c r="G6928" s="28"/>
      <c r="H6928" s="31"/>
    </row>
    <row r="6929" spans="2:8">
      <c r="B6929" s="27"/>
      <c r="C6929" s="27"/>
      <c r="D6929" s="27"/>
      <c r="E6929" s="27"/>
      <c r="F6929" s="26"/>
      <c r="G6929" s="28"/>
      <c r="H6929" s="31"/>
    </row>
    <row r="6930" spans="2:8">
      <c r="B6930" s="27"/>
      <c r="C6930" s="27"/>
      <c r="D6930" s="27"/>
      <c r="E6930" s="27"/>
      <c r="F6930" s="26"/>
      <c r="G6930" s="28"/>
      <c r="H6930" s="31"/>
    </row>
    <row r="6931" spans="2:8">
      <c r="B6931" s="27"/>
      <c r="C6931" s="27"/>
      <c r="D6931" s="27"/>
      <c r="E6931" s="27"/>
      <c r="F6931" s="26"/>
      <c r="G6931" s="28"/>
      <c r="H6931" s="31"/>
    </row>
    <row r="6932" spans="2:8">
      <c r="B6932" s="27"/>
      <c r="C6932" s="27"/>
      <c r="D6932" s="27"/>
      <c r="E6932" s="27"/>
      <c r="F6932" s="26"/>
      <c r="G6932" s="28"/>
      <c r="H6932" s="31"/>
    </row>
    <row r="6933" spans="2:8">
      <c r="B6933" s="27"/>
      <c r="C6933" s="27"/>
      <c r="D6933" s="27"/>
      <c r="E6933" s="27"/>
      <c r="F6933" s="26"/>
      <c r="G6933" s="28"/>
      <c r="H6933" s="31"/>
    </row>
    <row r="6934" spans="2:8">
      <c r="B6934" s="27"/>
      <c r="C6934" s="27"/>
      <c r="D6934" s="27"/>
      <c r="E6934" s="27"/>
      <c r="F6934" s="26"/>
      <c r="G6934" s="28"/>
      <c r="H6934" s="31"/>
    </row>
    <row r="6935" spans="2:8">
      <c r="B6935" s="27"/>
      <c r="C6935" s="27"/>
      <c r="D6935" s="27"/>
      <c r="E6935" s="27"/>
      <c r="F6935" s="26"/>
      <c r="G6935" s="28"/>
      <c r="H6935" s="31"/>
    </row>
    <row r="6936" spans="2:8">
      <c r="B6936" s="27"/>
      <c r="C6936" s="27"/>
      <c r="D6936" s="27"/>
      <c r="E6936" s="27"/>
      <c r="F6936" s="26"/>
      <c r="G6936" s="28"/>
      <c r="H6936" s="31"/>
    </row>
    <row r="6937" spans="2:8">
      <c r="B6937" s="27"/>
      <c r="C6937" s="27"/>
      <c r="D6937" s="27"/>
      <c r="E6937" s="27"/>
      <c r="F6937" s="26"/>
      <c r="G6937" s="28"/>
      <c r="H6937" s="31"/>
    </row>
    <row r="6938" spans="2:8">
      <c r="B6938" s="27"/>
      <c r="C6938" s="27"/>
      <c r="D6938" s="27"/>
      <c r="E6938" s="27"/>
      <c r="F6938" s="26"/>
      <c r="G6938" s="28"/>
      <c r="H6938" s="31"/>
    </row>
    <row r="6939" spans="2:8">
      <c r="B6939" s="27"/>
      <c r="C6939" s="27"/>
      <c r="D6939" s="27"/>
      <c r="E6939" s="27"/>
      <c r="F6939" s="26"/>
      <c r="G6939" s="28"/>
      <c r="H6939" s="31"/>
    </row>
    <row r="6940" spans="2:8">
      <c r="B6940" s="27"/>
      <c r="C6940" s="27"/>
      <c r="D6940" s="27"/>
      <c r="E6940" s="27"/>
      <c r="F6940" s="26"/>
      <c r="G6940" s="28"/>
      <c r="H6940" s="31"/>
    </row>
    <row r="6941" spans="2:8">
      <c r="B6941" s="27"/>
      <c r="C6941" s="27"/>
      <c r="D6941" s="27"/>
      <c r="E6941" s="27"/>
      <c r="F6941" s="26"/>
      <c r="G6941" s="28"/>
      <c r="H6941" s="31"/>
    </row>
    <row r="6942" spans="2:8">
      <c r="B6942" s="27"/>
      <c r="C6942" s="27"/>
      <c r="D6942" s="27"/>
      <c r="E6942" s="27"/>
      <c r="F6942" s="26"/>
      <c r="G6942" s="28"/>
      <c r="H6942" s="31"/>
    </row>
    <row r="6943" spans="2:8">
      <c r="B6943" s="27"/>
      <c r="C6943" s="27"/>
      <c r="D6943" s="27"/>
      <c r="E6943" s="27"/>
      <c r="F6943" s="26"/>
      <c r="G6943" s="28"/>
      <c r="H6943" s="31"/>
    </row>
    <row r="6944" spans="2:8">
      <c r="B6944" s="27"/>
      <c r="C6944" s="27"/>
      <c r="D6944" s="27"/>
      <c r="E6944" s="27"/>
      <c r="F6944" s="26"/>
      <c r="G6944" s="28"/>
      <c r="H6944" s="31"/>
    </row>
    <row r="6945" spans="2:8">
      <c r="B6945" s="27"/>
      <c r="C6945" s="27"/>
      <c r="D6945" s="27"/>
      <c r="E6945" s="27"/>
      <c r="F6945" s="26"/>
      <c r="G6945" s="28"/>
      <c r="H6945" s="31"/>
    </row>
    <row r="6946" spans="2:8">
      <c r="B6946" s="27"/>
      <c r="C6946" s="27"/>
      <c r="D6946" s="27"/>
      <c r="E6946" s="27"/>
      <c r="F6946" s="26"/>
      <c r="G6946" s="28"/>
      <c r="H6946" s="31"/>
    </row>
    <row r="6947" spans="2:8">
      <c r="B6947" s="27"/>
      <c r="C6947" s="27"/>
      <c r="D6947" s="27"/>
      <c r="E6947" s="27"/>
      <c r="F6947" s="26"/>
      <c r="G6947" s="28"/>
      <c r="H6947" s="31"/>
    </row>
    <row r="6948" spans="2:8">
      <c r="B6948" s="27"/>
      <c r="C6948" s="27"/>
      <c r="D6948" s="27"/>
      <c r="E6948" s="27"/>
      <c r="F6948" s="26"/>
      <c r="G6948" s="28"/>
      <c r="H6948" s="31"/>
    </row>
    <row r="6949" spans="2:8">
      <c r="B6949" s="27"/>
      <c r="C6949" s="27"/>
      <c r="D6949" s="27"/>
      <c r="E6949" s="27"/>
      <c r="F6949" s="26"/>
      <c r="G6949" s="28"/>
      <c r="H6949" s="31"/>
    </row>
    <row r="6950" spans="2:8">
      <c r="B6950" s="27"/>
      <c r="C6950" s="27"/>
      <c r="D6950" s="27"/>
      <c r="E6950" s="27"/>
      <c r="F6950" s="26"/>
      <c r="G6950" s="28"/>
      <c r="H6950" s="31"/>
    </row>
    <row r="6951" spans="2:8">
      <c r="B6951" s="27"/>
      <c r="C6951" s="27"/>
      <c r="D6951" s="27"/>
      <c r="E6951" s="27"/>
      <c r="F6951" s="26"/>
      <c r="G6951" s="28"/>
      <c r="H6951" s="31"/>
    </row>
    <row r="6952" spans="2:8">
      <c r="B6952" s="27"/>
      <c r="C6952" s="27"/>
      <c r="D6952" s="27"/>
      <c r="E6952" s="27"/>
      <c r="F6952" s="26"/>
      <c r="G6952" s="28"/>
      <c r="H6952" s="31"/>
    </row>
    <row r="6953" spans="2:8">
      <c r="B6953" s="27"/>
      <c r="C6953" s="27"/>
      <c r="D6953" s="27"/>
      <c r="E6953" s="27"/>
      <c r="F6953" s="26"/>
      <c r="G6953" s="28"/>
      <c r="H6953" s="31"/>
    </row>
    <row r="6954" spans="2:8">
      <c r="B6954" s="27"/>
      <c r="C6954" s="27"/>
      <c r="D6954" s="27"/>
      <c r="E6954" s="27"/>
      <c r="F6954" s="26"/>
      <c r="G6954" s="28"/>
      <c r="H6954" s="31"/>
    </row>
    <row r="6955" spans="2:8">
      <c r="B6955" s="27"/>
      <c r="C6955" s="27"/>
      <c r="D6955" s="27"/>
      <c r="E6955" s="27"/>
      <c r="F6955" s="26"/>
      <c r="G6955" s="28"/>
      <c r="H6955" s="31"/>
    </row>
    <row r="6956" spans="2:8">
      <c r="B6956" s="27"/>
      <c r="C6956" s="27"/>
      <c r="D6956" s="27"/>
      <c r="E6956" s="27"/>
      <c r="F6956" s="26"/>
      <c r="G6956" s="28"/>
      <c r="H6956" s="31"/>
    </row>
    <row r="6957" spans="2:8">
      <c r="B6957" s="27"/>
      <c r="C6957" s="27"/>
      <c r="D6957" s="27"/>
      <c r="E6957" s="27"/>
      <c r="F6957" s="26"/>
      <c r="G6957" s="28"/>
      <c r="H6957" s="31"/>
    </row>
    <row r="6958" spans="2:8">
      <c r="B6958" s="27"/>
      <c r="C6958" s="27"/>
      <c r="D6958" s="27"/>
      <c r="E6958" s="27"/>
      <c r="F6958" s="26"/>
      <c r="G6958" s="28"/>
      <c r="H6958" s="31"/>
    </row>
    <row r="6959" spans="2:8">
      <c r="B6959" s="27"/>
      <c r="C6959" s="27"/>
      <c r="D6959" s="27"/>
      <c r="E6959" s="27"/>
      <c r="F6959" s="26"/>
      <c r="G6959" s="28"/>
      <c r="H6959" s="31"/>
    </row>
    <row r="6960" spans="2:8">
      <c r="B6960" s="27"/>
      <c r="C6960" s="27"/>
      <c r="D6960" s="27"/>
      <c r="E6960" s="27"/>
      <c r="F6960" s="26"/>
      <c r="G6960" s="28"/>
      <c r="H6960" s="31"/>
    </row>
    <row r="6961" spans="2:8">
      <c r="B6961" s="27"/>
      <c r="C6961" s="27"/>
      <c r="D6961" s="27"/>
      <c r="E6961" s="27"/>
      <c r="F6961" s="26"/>
      <c r="G6961" s="28"/>
      <c r="H6961" s="31"/>
    </row>
    <row r="6962" spans="2:8">
      <c r="B6962" s="27"/>
      <c r="C6962" s="27"/>
      <c r="D6962" s="27"/>
      <c r="E6962" s="27"/>
      <c r="F6962" s="26"/>
      <c r="G6962" s="28"/>
      <c r="H6962" s="31"/>
    </row>
    <row r="6963" spans="2:8">
      <c r="B6963" s="27"/>
      <c r="C6963" s="27"/>
      <c r="D6963" s="27"/>
      <c r="E6963" s="27"/>
      <c r="F6963" s="26"/>
      <c r="G6963" s="28"/>
      <c r="H6963" s="31"/>
    </row>
    <row r="6964" spans="2:8">
      <c r="B6964" s="27"/>
      <c r="C6964" s="27"/>
      <c r="D6964" s="27"/>
      <c r="E6964" s="27"/>
      <c r="F6964" s="26"/>
      <c r="G6964" s="28"/>
      <c r="H6964" s="31"/>
    </row>
    <row r="6965" spans="2:8">
      <c r="B6965" s="27"/>
      <c r="C6965" s="27"/>
      <c r="D6965" s="27"/>
      <c r="E6965" s="27"/>
      <c r="F6965" s="26"/>
      <c r="G6965" s="28"/>
      <c r="H6965" s="31"/>
    </row>
    <row r="6966" spans="2:8">
      <c r="B6966" s="27"/>
      <c r="C6966" s="27"/>
      <c r="D6966" s="27"/>
      <c r="E6966" s="27"/>
      <c r="F6966" s="26"/>
      <c r="G6966" s="28"/>
      <c r="H6966" s="31"/>
    </row>
    <row r="6967" spans="2:8">
      <c r="B6967" s="27"/>
      <c r="C6967" s="27"/>
      <c r="D6967" s="27"/>
      <c r="E6967" s="27"/>
      <c r="F6967" s="26"/>
      <c r="G6967" s="28"/>
      <c r="H6967" s="31"/>
    </row>
    <row r="6968" spans="2:8">
      <c r="B6968" s="27"/>
      <c r="C6968" s="27"/>
      <c r="D6968" s="27"/>
      <c r="E6968" s="27"/>
      <c r="F6968" s="26"/>
      <c r="G6968" s="28"/>
      <c r="H6968" s="31"/>
    </row>
    <row r="6969" spans="2:8">
      <c r="B6969" s="27"/>
      <c r="C6969" s="27"/>
      <c r="D6969" s="27"/>
      <c r="E6969" s="27"/>
      <c r="F6969" s="26"/>
      <c r="G6969" s="28"/>
      <c r="H6969" s="31"/>
    </row>
    <row r="6970" spans="2:8">
      <c r="B6970" s="27"/>
      <c r="C6970" s="27"/>
      <c r="D6970" s="27"/>
      <c r="E6970" s="27"/>
      <c r="F6970" s="26"/>
      <c r="G6970" s="28"/>
      <c r="H6970" s="31"/>
    </row>
    <row r="6971" spans="2:8">
      <c r="B6971" s="27"/>
      <c r="C6971" s="27"/>
      <c r="D6971" s="27"/>
      <c r="E6971" s="27"/>
      <c r="F6971" s="26"/>
      <c r="G6971" s="28"/>
      <c r="H6971" s="31"/>
    </row>
    <row r="6972" spans="2:8">
      <c r="B6972" s="27"/>
      <c r="C6972" s="27"/>
      <c r="D6972" s="27"/>
      <c r="E6972" s="27"/>
      <c r="F6972" s="26"/>
      <c r="G6972" s="28"/>
      <c r="H6972" s="31"/>
    </row>
    <row r="6973" spans="2:8">
      <c r="B6973" s="27"/>
      <c r="C6973" s="27"/>
      <c r="D6973" s="27"/>
      <c r="E6973" s="27"/>
      <c r="F6973" s="26"/>
      <c r="G6973" s="28"/>
      <c r="H6973" s="31"/>
    </row>
    <row r="6974" spans="2:8">
      <c r="B6974" s="27"/>
      <c r="C6974" s="27"/>
      <c r="D6974" s="27"/>
      <c r="E6974" s="27"/>
      <c r="F6974" s="26"/>
      <c r="G6974" s="28"/>
      <c r="H6974" s="31"/>
    </row>
    <row r="6975" spans="2:8">
      <c r="B6975" s="27"/>
      <c r="C6975" s="27"/>
      <c r="D6975" s="27"/>
      <c r="E6975" s="27"/>
      <c r="F6975" s="26"/>
      <c r="G6975" s="28"/>
      <c r="H6975" s="31"/>
    </row>
    <row r="6976" spans="2:8">
      <c r="B6976" s="27"/>
      <c r="C6976" s="27"/>
      <c r="D6976" s="27"/>
      <c r="E6976" s="27"/>
      <c r="F6976" s="26"/>
      <c r="G6976" s="28"/>
      <c r="H6976" s="31"/>
    </row>
    <row r="6977" spans="2:8">
      <c r="B6977" s="27"/>
      <c r="C6977" s="27"/>
      <c r="D6977" s="27"/>
      <c r="E6977" s="27"/>
      <c r="F6977" s="26"/>
      <c r="G6977" s="28"/>
      <c r="H6977" s="31"/>
    </row>
    <row r="6978" spans="2:8">
      <c r="B6978" s="27"/>
      <c r="C6978" s="27"/>
      <c r="D6978" s="27"/>
      <c r="E6978" s="27"/>
      <c r="F6978" s="26"/>
      <c r="G6978" s="28"/>
      <c r="H6978" s="31"/>
    </row>
    <row r="6979" spans="2:8">
      <c r="B6979" s="27"/>
      <c r="C6979" s="27"/>
      <c r="D6979" s="27"/>
      <c r="E6979" s="27"/>
      <c r="F6979" s="26"/>
      <c r="G6979" s="28"/>
      <c r="H6979" s="31"/>
    </row>
    <row r="6980" spans="2:8">
      <c r="B6980" s="27"/>
      <c r="C6980" s="27"/>
      <c r="D6980" s="27"/>
      <c r="E6980" s="27"/>
      <c r="F6980" s="26"/>
      <c r="G6980" s="28"/>
      <c r="H6980" s="31"/>
    </row>
    <row r="6981" spans="2:8">
      <c r="B6981" s="27"/>
      <c r="C6981" s="27"/>
      <c r="D6981" s="27"/>
      <c r="E6981" s="27"/>
      <c r="F6981" s="26"/>
      <c r="G6981" s="28"/>
      <c r="H6981" s="31"/>
    </row>
    <row r="6982" spans="2:8">
      <c r="B6982" s="27"/>
      <c r="C6982" s="27"/>
      <c r="D6982" s="27"/>
      <c r="E6982" s="27"/>
      <c r="F6982" s="26"/>
      <c r="G6982" s="28"/>
      <c r="H6982" s="31"/>
    </row>
    <row r="6983" spans="2:8">
      <c r="B6983" s="27"/>
      <c r="C6983" s="27"/>
      <c r="D6983" s="27"/>
      <c r="E6983" s="27"/>
      <c r="F6983" s="26"/>
      <c r="G6983" s="28"/>
      <c r="H6983" s="31"/>
    </row>
    <row r="6984" spans="2:8">
      <c r="B6984" s="27"/>
      <c r="C6984" s="27"/>
      <c r="D6984" s="27"/>
      <c r="E6984" s="27"/>
      <c r="F6984" s="26"/>
      <c r="G6984" s="28"/>
      <c r="H6984" s="31"/>
    </row>
    <row r="6985" spans="2:8">
      <c r="B6985" s="27"/>
      <c r="C6985" s="27"/>
      <c r="D6985" s="27"/>
      <c r="E6985" s="27"/>
      <c r="F6985" s="26"/>
      <c r="G6985" s="28"/>
      <c r="H6985" s="31"/>
    </row>
    <row r="6986" spans="2:8">
      <c r="B6986" s="27"/>
      <c r="C6986" s="27"/>
      <c r="D6986" s="27"/>
      <c r="E6986" s="27"/>
      <c r="F6986" s="26"/>
      <c r="G6986" s="28"/>
      <c r="H6986" s="31"/>
    </row>
    <row r="6987" spans="2:8">
      <c r="B6987" s="27"/>
      <c r="C6987" s="27"/>
      <c r="D6987" s="27"/>
      <c r="E6987" s="27"/>
      <c r="F6987" s="26"/>
      <c r="G6987" s="28"/>
      <c r="H6987" s="31"/>
    </row>
    <row r="6988" spans="2:8">
      <c r="B6988" s="27"/>
      <c r="C6988" s="27"/>
      <c r="D6988" s="27"/>
      <c r="E6988" s="27"/>
      <c r="F6988" s="26"/>
      <c r="G6988" s="28"/>
      <c r="H6988" s="31"/>
    </row>
    <row r="6989" spans="2:8">
      <c r="B6989" s="27"/>
      <c r="C6989" s="27"/>
      <c r="D6989" s="27"/>
      <c r="E6989" s="27"/>
      <c r="F6989" s="26"/>
      <c r="G6989" s="28"/>
      <c r="H6989" s="31"/>
    </row>
    <row r="6990" spans="2:8">
      <c r="B6990" s="27"/>
      <c r="C6990" s="27"/>
      <c r="D6990" s="27"/>
      <c r="E6990" s="27"/>
      <c r="F6990" s="26"/>
      <c r="G6990" s="28"/>
      <c r="H6990" s="31"/>
    </row>
    <row r="6991" spans="2:8">
      <c r="B6991" s="27"/>
      <c r="C6991" s="27"/>
      <c r="D6991" s="27"/>
      <c r="E6991" s="27"/>
      <c r="F6991" s="26"/>
      <c r="G6991" s="28"/>
      <c r="H6991" s="31"/>
    </row>
    <row r="6992" spans="2:8">
      <c r="B6992" s="27"/>
      <c r="C6992" s="27"/>
      <c r="D6992" s="27"/>
      <c r="E6992" s="27"/>
      <c r="F6992" s="26"/>
      <c r="G6992" s="28"/>
      <c r="H6992" s="31"/>
    </row>
    <row r="6993" spans="2:8">
      <c r="B6993" s="27"/>
      <c r="C6993" s="27"/>
      <c r="D6993" s="27"/>
      <c r="E6993" s="27"/>
      <c r="F6993" s="26"/>
      <c r="G6993" s="28"/>
      <c r="H6993" s="31"/>
    </row>
    <row r="6994" spans="2:8">
      <c r="B6994" s="27"/>
      <c r="C6994" s="27"/>
      <c r="D6994" s="27"/>
      <c r="E6994" s="27"/>
      <c r="F6994" s="26"/>
      <c r="G6994" s="28"/>
      <c r="H6994" s="31"/>
    </row>
    <row r="6995" spans="2:8">
      <c r="B6995" s="27"/>
      <c r="C6995" s="27"/>
      <c r="D6995" s="27"/>
      <c r="E6995" s="27"/>
      <c r="F6995" s="26"/>
      <c r="G6995" s="28"/>
      <c r="H6995" s="31"/>
    </row>
    <row r="6996" spans="2:8">
      <c r="B6996" s="27"/>
      <c r="C6996" s="27"/>
      <c r="D6996" s="27"/>
      <c r="E6996" s="27"/>
      <c r="F6996" s="26"/>
      <c r="G6996" s="28"/>
      <c r="H6996" s="31"/>
    </row>
    <row r="6997" spans="2:8">
      <c r="B6997" s="27"/>
      <c r="C6997" s="27"/>
      <c r="D6997" s="27"/>
      <c r="E6997" s="27"/>
      <c r="F6997" s="26"/>
      <c r="G6997" s="28"/>
      <c r="H6997" s="31"/>
    </row>
    <row r="6998" spans="2:8">
      <c r="B6998" s="27"/>
      <c r="C6998" s="27"/>
      <c r="D6998" s="27"/>
      <c r="E6998" s="27"/>
      <c r="F6998" s="26"/>
      <c r="G6998" s="28"/>
      <c r="H6998" s="31"/>
    </row>
    <row r="6999" spans="2:8">
      <c r="B6999" s="27"/>
      <c r="C6999" s="27"/>
      <c r="D6999" s="27"/>
      <c r="E6999" s="27"/>
      <c r="F6999" s="26"/>
      <c r="G6999" s="28"/>
      <c r="H6999" s="31"/>
    </row>
    <row r="7000" spans="2:8">
      <c r="B7000" s="27"/>
      <c r="C7000" s="27"/>
      <c r="D7000" s="27"/>
      <c r="E7000" s="27"/>
      <c r="F7000" s="26"/>
      <c r="G7000" s="28"/>
      <c r="H7000" s="31"/>
    </row>
    <row r="7001" spans="2:8">
      <c r="B7001" s="27"/>
      <c r="C7001" s="27"/>
      <c r="D7001" s="27"/>
      <c r="E7001" s="27"/>
      <c r="F7001" s="26"/>
      <c r="G7001" s="28"/>
      <c r="H7001" s="31"/>
    </row>
    <row r="7002" spans="2:8">
      <c r="B7002" s="27"/>
      <c r="C7002" s="27"/>
      <c r="D7002" s="27"/>
      <c r="E7002" s="27"/>
      <c r="F7002" s="26"/>
      <c r="G7002" s="28"/>
      <c r="H7002" s="31"/>
    </row>
    <row r="7003" spans="2:8">
      <c r="B7003" s="27"/>
      <c r="C7003" s="27"/>
      <c r="D7003" s="27"/>
      <c r="E7003" s="27"/>
      <c r="F7003" s="26"/>
      <c r="G7003" s="28"/>
      <c r="H7003" s="31"/>
    </row>
    <row r="7004" spans="2:8">
      <c r="B7004" s="27"/>
      <c r="C7004" s="27"/>
      <c r="D7004" s="27"/>
      <c r="E7004" s="27"/>
      <c r="F7004" s="26"/>
      <c r="G7004" s="28"/>
      <c r="H7004" s="31"/>
    </row>
    <row r="7005" spans="2:8">
      <c r="B7005" s="27"/>
      <c r="C7005" s="27"/>
      <c r="D7005" s="27"/>
      <c r="E7005" s="27"/>
      <c r="F7005" s="26"/>
      <c r="G7005" s="28"/>
      <c r="H7005" s="31"/>
    </row>
    <row r="7006" spans="2:8">
      <c r="B7006" s="27"/>
      <c r="C7006" s="27"/>
      <c r="D7006" s="27"/>
      <c r="E7006" s="27"/>
      <c r="F7006" s="26"/>
      <c r="G7006" s="28"/>
      <c r="H7006" s="31"/>
    </row>
    <row r="7007" spans="2:8">
      <c r="B7007" s="27"/>
      <c r="C7007" s="27"/>
      <c r="D7007" s="27"/>
      <c r="E7007" s="27"/>
      <c r="F7007" s="26"/>
      <c r="G7007" s="28"/>
      <c r="H7007" s="31"/>
    </row>
    <row r="7008" spans="2:8">
      <c r="B7008" s="27"/>
      <c r="C7008" s="27"/>
      <c r="D7008" s="27"/>
      <c r="E7008" s="27"/>
      <c r="F7008" s="26"/>
      <c r="G7008" s="28"/>
      <c r="H7008" s="31"/>
    </row>
    <row r="7009" spans="2:8">
      <c r="B7009" s="27"/>
      <c r="C7009" s="27"/>
      <c r="D7009" s="27"/>
      <c r="E7009" s="27"/>
      <c r="F7009" s="26"/>
      <c r="G7009" s="28"/>
      <c r="H7009" s="31"/>
    </row>
    <row r="7010" spans="2:8">
      <c r="B7010" s="27"/>
      <c r="C7010" s="27"/>
      <c r="D7010" s="27"/>
      <c r="E7010" s="27"/>
      <c r="F7010" s="26"/>
      <c r="G7010" s="28"/>
      <c r="H7010" s="31"/>
    </row>
    <row r="7011" spans="2:8">
      <c r="B7011" s="27"/>
      <c r="C7011" s="27"/>
      <c r="D7011" s="27"/>
      <c r="E7011" s="27"/>
      <c r="F7011" s="26"/>
      <c r="G7011" s="28"/>
      <c r="H7011" s="31"/>
    </row>
    <row r="7012" spans="2:8">
      <c r="B7012" s="27"/>
      <c r="C7012" s="27"/>
      <c r="D7012" s="27"/>
      <c r="E7012" s="27"/>
      <c r="F7012" s="26"/>
      <c r="G7012" s="28"/>
      <c r="H7012" s="31"/>
    </row>
    <row r="7013" spans="2:8">
      <c r="B7013" s="27"/>
      <c r="C7013" s="27"/>
      <c r="D7013" s="27"/>
      <c r="E7013" s="27"/>
      <c r="F7013" s="26"/>
      <c r="G7013" s="28"/>
      <c r="H7013" s="31"/>
    </row>
    <row r="7014" spans="2:8">
      <c r="B7014" s="27"/>
      <c r="C7014" s="27"/>
      <c r="D7014" s="27"/>
      <c r="E7014" s="27"/>
      <c r="F7014" s="26"/>
      <c r="G7014" s="28"/>
      <c r="H7014" s="31"/>
    </row>
    <row r="7015" spans="2:8">
      <c r="B7015" s="27"/>
      <c r="C7015" s="27"/>
      <c r="D7015" s="27"/>
      <c r="E7015" s="27"/>
      <c r="F7015" s="26"/>
      <c r="G7015" s="28"/>
      <c r="H7015" s="31"/>
    </row>
    <row r="7016" spans="2:8">
      <c r="B7016" s="27"/>
      <c r="C7016" s="27"/>
      <c r="D7016" s="27"/>
      <c r="E7016" s="27"/>
      <c r="F7016" s="26"/>
      <c r="G7016" s="28"/>
      <c r="H7016" s="31"/>
    </row>
    <row r="7017" spans="2:8">
      <c r="B7017" s="27"/>
      <c r="C7017" s="27"/>
      <c r="D7017" s="27"/>
      <c r="E7017" s="27"/>
      <c r="F7017" s="26"/>
      <c r="G7017" s="28"/>
      <c r="H7017" s="31"/>
    </row>
    <row r="7018" spans="2:8">
      <c r="B7018" s="27"/>
      <c r="C7018" s="27"/>
      <c r="D7018" s="27"/>
      <c r="E7018" s="27"/>
      <c r="F7018" s="26"/>
      <c r="G7018" s="28"/>
      <c r="H7018" s="31"/>
    </row>
    <row r="7019" spans="2:8">
      <c r="B7019" s="27"/>
      <c r="C7019" s="27"/>
      <c r="D7019" s="27"/>
      <c r="E7019" s="27"/>
      <c r="F7019" s="26"/>
      <c r="G7019" s="28"/>
      <c r="H7019" s="31"/>
    </row>
    <row r="7020" spans="2:8">
      <c r="B7020" s="27"/>
      <c r="C7020" s="27"/>
      <c r="D7020" s="27"/>
      <c r="E7020" s="27"/>
      <c r="F7020" s="26"/>
      <c r="G7020" s="28"/>
      <c r="H7020" s="31"/>
    </row>
    <row r="7021" spans="2:8">
      <c r="B7021" s="27"/>
      <c r="C7021" s="27"/>
      <c r="D7021" s="27"/>
      <c r="E7021" s="27"/>
      <c r="F7021" s="26"/>
      <c r="G7021" s="28"/>
      <c r="H7021" s="31"/>
    </row>
    <row r="7022" spans="2:8">
      <c r="B7022" s="27"/>
      <c r="C7022" s="27"/>
      <c r="D7022" s="27"/>
      <c r="E7022" s="27"/>
      <c r="F7022" s="26"/>
      <c r="G7022" s="28"/>
      <c r="H7022" s="31"/>
    </row>
    <row r="7023" spans="2:8">
      <c r="B7023" s="27"/>
      <c r="C7023" s="27"/>
      <c r="D7023" s="27"/>
      <c r="E7023" s="27"/>
      <c r="F7023" s="26"/>
      <c r="G7023" s="28"/>
      <c r="H7023" s="31"/>
    </row>
    <row r="7024" spans="2:8">
      <c r="B7024" s="27"/>
      <c r="C7024" s="27"/>
      <c r="D7024" s="27"/>
      <c r="E7024" s="27"/>
      <c r="F7024" s="26"/>
      <c r="G7024" s="28"/>
      <c r="H7024" s="31"/>
    </row>
    <row r="7025" spans="2:8">
      <c r="B7025" s="27"/>
      <c r="C7025" s="27"/>
      <c r="D7025" s="27"/>
      <c r="E7025" s="27"/>
      <c r="F7025" s="26"/>
      <c r="G7025" s="28"/>
      <c r="H7025" s="31"/>
    </row>
    <row r="7026" spans="2:8">
      <c r="B7026" s="27"/>
      <c r="C7026" s="27"/>
      <c r="D7026" s="27"/>
      <c r="E7026" s="27"/>
      <c r="F7026" s="26"/>
      <c r="G7026" s="28"/>
      <c r="H7026" s="31"/>
    </row>
    <row r="7027" spans="2:8">
      <c r="B7027" s="27"/>
      <c r="C7027" s="27"/>
      <c r="D7027" s="27"/>
      <c r="E7027" s="27"/>
      <c r="F7027" s="26"/>
      <c r="G7027" s="28"/>
      <c r="H7027" s="31"/>
    </row>
    <row r="7028" spans="2:8">
      <c r="B7028" s="27"/>
      <c r="C7028" s="27"/>
      <c r="D7028" s="27"/>
      <c r="E7028" s="27"/>
      <c r="F7028" s="26"/>
      <c r="G7028" s="28"/>
      <c r="H7028" s="31"/>
    </row>
    <row r="7029" spans="2:8">
      <c r="B7029" s="27"/>
      <c r="C7029" s="27"/>
      <c r="D7029" s="27"/>
      <c r="E7029" s="27"/>
      <c r="F7029" s="26"/>
      <c r="G7029" s="28"/>
      <c r="H7029" s="31"/>
    </row>
    <row r="7030" spans="2:8">
      <c r="B7030" s="27"/>
      <c r="C7030" s="27"/>
      <c r="D7030" s="27"/>
      <c r="E7030" s="27"/>
      <c r="F7030" s="26"/>
      <c r="G7030" s="28"/>
      <c r="H7030" s="31"/>
    </row>
    <row r="7031" spans="2:8">
      <c r="B7031" s="27"/>
      <c r="C7031" s="27"/>
      <c r="D7031" s="27"/>
      <c r="E7031" s="27"/>
      <c r="F7031" s="26"/>
      <c r="G7031" s="28"/>
      <c r="H7031" s="31"/>
    </row>
    <row r="7032" spans="2:8">
      <c r="B7032" s="27"/>
      <c r="C7032" s="27"/>
      <c r="D7032" s="27"/>
      <c r="E7032" s="27"/>
      <c r="F7032" s="26"/>
      <c r="G7032" s="28"/>
      <c r="H7032" s="31"/>
    </row>
    <row r="7033" spans="2:8">
      <c r="B7033" s="27"/>
      <c r="C7033" s="27"/>
      <c r="D7033" s="27"/>
      <c r="E7033" s="27"/>
      <c r="F7033" s="26"/>
      <c r="G7033" s="28"/>
      <c r="H7033" s="31"/>
    </row>
    <row r="7034" spans="2:8">
      <c r="B7034" s="27"/>
      <c r="C7034" s="27"/>
      <c r="D7034" s="27"/>
      <c r="E7034" s="27"/>
      <c r="F7034" s="26"/>
      <c r="G7034" s="28"/>
      <c r="H7034" s="31"/>
    </row>
    <row r="7035" spans="2:8">
      <c r="B7035" s="27"/>
      <c r="C7035" s="27"/>
      <c r="D7035" s="27"/>
      <c r="E7035" s="27"/>
      <c r="F7035" s="26"/>
      <c r="G7035" s="28"/>
      <c r="H7035" s="31"/>
    </row>
    <row r="7036" spans="2:8">
      <c r="B7036" s="27"/>
      <c r="C7036" s="27"/>
      <c r="D7036" s="27"/>
      <c r="E7036" s="27"/>
      <c r="F7036" s="26"/>
      <c r="G7036" s="28"/>
      <c r="H7036" s="31"/>
    </row>
    <row r="7037" spans="2:8">
      <c r="B7037" s="27"/>
      <c r="C7037" s="27"/>
      <c r="D7037" s="27"/>
      <c r="E7037" s="27"/>
      <c r="F7037" s="26"/>
      <c r="G7037" s="28"/>
      <c r="H7037" s="31"/>
    </row>
    <row r="7038" spans="2:8">
      <c r="B7038" s="27"/>
      <c r="C7038" s="27"/>
      <c r="D7038" s="27"/>
      <c r="E7038" s="27"/>
      <c r="F7038" s="26"/>
      <c r="G7038" s="28"/>
      <c r="H7038" s="31"/>
    </row>
    <row r="7039" spans="2:8">
      <c r="B7039" s="27"/>
      <c r="C7039" s="27"/>
      <c r="D7039" s="27"/>
      <c r="E7039" s="27"/>
      <c r="F7039" s="26"/>
      <c r="G7039" s="28"/>
      <c r="H7039" s="31"/>
    </row>
    <row r="7040" spans="2:8">
      <c r="B7040" s="27"/>
      <c r="C7040" s="27"/>
      <c r="D7040" s="27"/>
      <c r="E7040" s="27"/>
      <c r="F7040" s="26"/>
      <c r="G7040" s="28"/>
      <c r="H7040" s="31"/>
    </row>
    <row r="7041" spans="2:8">
      <c r="B7041" s="27"/>
      <c r="C7041" s="27"/>
      <c r="D7041" s="27"/>
      <c r="E7041" s="27"/>
      <c r="F7041" s="26"/>
      <c r="G7041" s="28"/>
      <c r="H7041" s="31"/>
    </row>
    <row r="7042" spans="2:8">
      <c r="B7042" s="27"/>
      <c r="C7042" s="27"/>
      <c r="D7042" s="27"/>
      <c r="E7042" s="27"/>
      <c r="F7042" s="26"/>
      <c r="G7042" s="28"/>
      <c r="H7042" s="31"/>
    </row>
    <row r="7043" spans="2:8">
      <c r="B7043" s="27"/>
      <c r="C7043" s="27"/>
      <c r="D7043" s="27"/>
      <c r="E7043" s="27"/>
      <c r="F7043" s="26"/>
      <c r="G7043" s="28"/>
      <c r="H7043" s="31"/>
    </row>
    <row r="7044" spans="2:8">
      <c r="B7044" s="27"/>
      <c r="C7044" s="27"/>
      <c r="D7044" s="27"/>
      <c r="E7044" s="27"/>
      <c r="F7044" s="26"/>
      <c r="G7044" s="28"/>
      <c r="H7044" s="31"/>
    </row>
    <row r="7045" spans="2:8">
      <c r="B7045" s="27"/>
      <c r="C7045" s="27"/>
      <c r="D7045" s="27"/>
      <c r="E7045" s="27"/>
      <c r="F7045" s="26"/>
      <c r="G7045" s="28"/>
      <c r="H7045" s="31"/>
    </row>
    <row r="7046" spans="2:8">
      <c r="B7046" s="27"/>
      <c r="C7046" s="27"/>
      <c r="D7046" s="27"/>
      <c r="E7046" s="27"/>
      <c r="F7046" s="26"/>
      <c r="G7046" s="28"/>
      <c r="H7046" s="31"/>
    </row>
    <row r="7047" spans="2:8">
      <c r="B7047" s="27"/>
      <c r="C7047" s="27"/>
      <c r="D7047" s="27"/>
      <c r="E7047" s="27"/>
      <c r="F7047" s="26"/>
      <c r="G7047" s="28"/>
      <c r="H7047" s="31"/>
    </row>
    <row r="7048" spans="2:8">
      <c r="B7048" s="27"/>
      <c r="C7048" s="27"/>
      <c r="D7048" s="27"/>
      <c r="E7048" s="27"/>
      <c r="F7048" s="26"/>
      <c r="G7048" s="28"/>
      <c r="H7048" s="31"/>
    </row>
    <row r="7049" spans="2:8">
      <c r="B7049" s="27"/>
      <c r="C7049" s="27"/>
      <c r="D7049" s="27"/>
      <c r="E7049" s="27"/>
      <c r="F7049" s="26"/>
      <c r="G7049" s="28"/>
      <c r="H7049" s="31"/>
    </row>
    <row r="7050" spans="2:8">
      <c r="B7050" s="27"/>
      <c r="C7050" s="27"/>
      <c r="D7050" s="27"/>
      <c r="E7050" s="27"/>
      <c r="F7050" s="26"/>
      <c r="G7050" s="28"/>
      <c r="H7050" s="31"/>
    </row>
    <row r="7051" spans="2:8">
      <c r="B7051" s="27"/>
      <c r="C7051" s="27"/>
      <c r="D7051" s="27"/>
      <c r="E7051" s="27"/>
      <c r="F7051" s="26"/>
      <c r="G7051" s="28"/>
      <c r="H7051" s="31"/>
    </row>
    <row r="7052" spans="2:8">
      <c r="B7052" s="27"/>
      <c r="C7052" s="27"/>
      <c r="D7052" s="27"/>
      <c r="E7052" s="27"/>
      <c r="F7052" s="26"/>
      <c r="G7052" s="28"/>
      <c r="H7052" s="31"/>
    </row>
    <row r="7053" spans="2:8">
      <c r="B7053" s="27"/>
      <c r="C7053" s="27"/>
      <c r="D7053" s="27"/>
      <c r="E7053" s="27"/>
      <c r="F7053" s="26"/>
      <c r="G7053" s="28"/>
      <c r="H7053" s="31"/>
    </row>
    <row r="7054" spans="2:8">
      <c r="B7054" s="27"/>
      <c r="C7054" s="27"/>
      <c r="D7054" s="27"/>
      <c r="E7054" s="27"/>
      <c r="F7054" s="26"/>
      <c r="G7054" s="28"/>
      <c r="H7054" s="31"/>
    </row>
    <row r="7055" spans="2:8">
      <c r="B7055" s="27"/>
      <c r="C7055" s="27"/>
      <c r="D7055" s="27"/>
      <c r="E7055" s="27"/>
      <c r="F7055" s="26"/>
      <c r="G7055" s="28"/>
      <c r="H7055" s="31"/>
    </row>
    <row r="7056" spans="2:8">
      <c r="B7056" s="27"/>
      <c r="C7056" s="27"/>
      <c r="D7056" s="27"/>
      <c r="E7056" s="27"/>
      <c r="F7056" s="26"/>
      <c r="G7056" s="28"/>
      <c r="H7056" s="31"/>
    </row>
    <row r="7057" spans="2:8">
      <c r="B7057" s="27"/>
      <c r="C7057" s="27"/>
      <c r="D7057" s="27"/>
      <c r="E7057" s="27"/>
      <c r="F7057" s="26"/>
      <c r="G7057" s="28"/>
      <c r="H7057" s="31"/>
    </row>
    <row r="7058" spans="2:8">
      <c r="B7058" s="27"/>
      <c r="C7058" s="27"/>
      <c r="D7058" s="27"/>
      <c r="E7058" s="27"/>
      <c r="F7058" s="26"/>
      <c r="G7058" s="28"/>
      <c r="H7058" s="31"/>
    </row>
    <row r="7059" spans="2:8">
      <c r="B7059" s="27"/>
      <c r="C7059" s="27"/>
      <c r="D7059" s="27"/>
      <c r="E7059" s="27"/>
      <c r="F7059" s="26"/>
      <c r="G7059" s="28"/>
      <c r="H7059" s="31"/>
    </row>
    <row r="7060" spans="2:8">
      <c r="B7060" s="27"/>
      <c r="C7060" s="27"/>
      <c r="D7060" s="27"/>
      <c r="E7060" s="27"/>
      <c r="F7060" s="26"/>
      <c r="G7060" s="28"/>
      <c r="H7060" s="31"/>
    </row>
    <row r="7061" spans="2:8">
      <c r="B7061" s="27"/>
      <c r="C7061" s="27"/>
      <c r="D7061" s="27"/>
      <c r="E7061" s="27"/>
      <c r="F7061" s="26"/>
      <c r="G7061" s="28"/>
      <c r="H7061" s="31"/>
    </row>
    <row r="7062" spans="2:8">
      <c r="B7062" s="27"/>
      <c r="C7062" s="27"/>
      <c r="D7062" s="27"/>
      <c r="E7062" s="27"/>
      <c r="F7062" s="26"/>
      <c r="G7062" s="28"/>
      <c r="H7062" s="31"/>
    </row>
    <row r="7063" spans="2:8">
      <c r="B7063" s="27"/>
      <c r="C7063" s="27"/>
      <c r="D7063" s="27"/>
      <c r="E7063" s="27"/>
      <c r="F7063" s="26"/>
      <c r="G7063" s="28"/>
      <c r="H7063" s="31"/>
    </row>
    <row r="7064" spans="2:8">
      <c r="B7064" s="27"/>
      <c r="C7064" s="27"/>
      <c r="D7064" s="27"/>
      <c r="E7064" s="27"/>
      <c r="F7064" s="26"/>
      <c r="G7064" s="28"/>
      <c r="H7064" s="31"/>
    </row>
    <row r="7065" spans="2:8">
      <c r="B7065" s="27"/>
      <c r="C7065" s="27"/>
      <c r="D7065" s="27"/>
      <c r="E7065" s="27"/>
      <c r="F7065" s="26"/>
      <c r="G7065" s="28"/>
      <c r="H7065" s="31"/>
    </row>
    <row r="7066" spans="2:8">
      <c r="B7066" s="27"/>
      <c r="C7066" s="27"/>
      <c r="D7066" s="27"/>
      <c r="E7066" s="27"/>
      <c r="F7066" s="26"/>
      <c r="G7066" s="28"/>
      <c r="H7066" s="31"/>
    </row>
    <row r="7067" spans="2:8">
      <c r="B7067" s="27"/>
      <c r="C7067" s="27"/>
      <c r="D7067" s="27"/>
      <c r="E7067" s="27"/>
      <c r="F7067" s="26"/>
      <c r="G7067" s="28"/>
      <c r="H7067" s="31"/>
    </row>
    <row r="7068" spans="2:8">
      <c r="B7068" s="27"/>
      <c r="C7068" s="27"/>
      <c r="D7068" s="27"/>
      <c r="E7068" s="27"/>
      <c r="F7068" s="26"/>
      <c r="G7068" s="28"/>
      <c r="H7068" s="31"/>
    </row>
    <row r="7069" spans="2:8">
      <c r="B7069" s="27"/>
      <c r="C7069" s="27"/>
      <c r="D7069" s="27"/>
      <c r="E7069" s="27"/>
      <c r="F7069" s="26"/>
      <c r="G7069" s="28"/>
      <c r="H7069" s="31"/>
    </row>
    <row r="7070" spans="2:8">
      <c r="B7070" s="27"/>
      <c r="C7070" s="27"/>
      <c r="D7070" s="27"/>
      <c r="E7070" s="27"/>
      <c r="F7070" s="26"/>
      <c r="G7070" s="28"/>
      <c r="H7070" s="31"/>
    </row>
    <row r="7071" spans="2:8">
      <c r="B7071" s="27"/>
      <c r="C7071" s="27"/>
      <c r="D7071" s="27"/>
      <c r="E7071" s="27"/>
      <c r="F7071" s="26"/>
      <c r="G7071" s="28"/>
      <c r="H7071" s="31"/>
    </row>
    <row r="7072" spans="2:8">
      <c r="B7072" s="27"/>
      <c r="C7072" s="27"/>
      <c r="D7072" s="27"/>
      <c r="E7072" s="27"/>
      <c r="F7072" s="26"/>
      <c r="G7072" s="28"/>
      <c r="H7072" s="31"/>
    </row>
    <row r="7073" spans="2:8">
      <c r="B7073" s="27"/>
      <c r="C7073" s="27"/>
      <c r="D7073" s="27"/>
      <c r="E7073" s="27"/>
      <c r="F7073" s="26"/>
      <c r="G7073" s="28"/>
      <c r="H7073" s="31"/>
    </row>
    <row r="7074" spans="2:8">
      <c r="B7074" s="27"/>
      <c r="C7074" s="27"/>
      <c r="D7074" s="27"/>
      <c r="E7074" s="27"/>
      <c r="F7074" s="26"/>
      <c r="G7074" s="28"/>
      <c r="H7074" s="31"/>
    </row>
    <row r="7075" spans="2:8">
      <c r="B7075" s="27"/>
      <c r="C7075" s="27"/>
      <c r="D7075" s="27"/>
      <c r="E7075" s="27"/>
      <c r="F7075" s="26"/>
      <c r="G7075" s="28"/>
      <c r="H7075" s="31"/>
    </row>
    <row r="7076" spans="2:8">
      <c r="B7076" s="27"/>
      <c r="C7076" s="27"/>
      <c r="D7076" s="27"/>
      <c r="E7076" s="27"/>
      <c r="F7076" s="26"/>
      <c r="G7076" s="28"/>
      <c r="H7076" s="31"/>
    </row>
    <row r="7077" spans="2:8">
      <c r="B7077" s="27"/>
      <c r="C7077" s="27"/>
      <c r="D7077" s="27"/>
      <c r="E7077" s="27"/>
      <c r="F7077" s="26"/>
      <c r="G7077" s="28"/>
      <c r="H7077" s="31"/>
    </row>
    <row r="7078" spans="2:8">
      <c r="B7078" s="27"/>
      <c r="C7078" s="27"/>
      <c r="D7078" s="27"/>
      <c r="E7078" s="27"/>
      <c r="F7078" s="26"/>
      <c r="G7078" s="28"/>
      <c r="H7078" s="31"/>
    </row>
    <row r="7079" spans="2:8">
      <c r="B7079" s="27"/>
      <c r="C7079" s="27"/>
      <c r="D7079" s="27"/>
      <c r="E7079" s="27"/>
      <c r="F7079" s="26"/>
      <c r="G7079" s="28"/>
      <c r="H7079" s="31"/>
    </row>
    <row r="7080" spans="2:8">
      <c r="B7080" s="27"/>
      <c r="C7080" s="27"/>
      <c r="D7080" s="27"/>
      <c r="E7080" s="27"/>
      <c r="F7080" s="26"/>
      <c r="G7080" s="28"/>
      <c r="H7080" s="31"/>
    </row>
    <row r="7081" spans="2:8">
      <c r="B7081" s="27"/>
      <c r="C7081" s="27"/>
      <c r="D7081" s="27"/>
      <c r="E7081" s="27"/>
      <c r="F7081" s="26"/>
      <c r="G7081" s="28"/>
      <c r="H7081" s="31"/>
    </row>
    <row r="7082" spans="2:8">
      <c r="B7082" s="27"/>
      <c r="C7082" s="27"/>
      <c r="D7082" s="27"/>
      <c r="E7082" s="27"/>
      <c r="F7082" s="26"/>
      <c r="G7082" s="28"/>
      <c r="H7082" s="31"/>
    </row>
    <row r="7083" spans="2:8">
      <c r="B7083" s="27"/>
      <c r="C7083" s="27"/>
      <c r="D7083" s="27"/>
      <c r="E7083" s="27"/>
      <c r="F7083" s="26"/>
      <c r="G7083" s="28"/>
      <c r="H7083" s="31"/>
    </row>
    <row r="7084" spans="2:8">
      <c r="B7084" s="27"/>
      <c r="C7084" s="27"/>
      <c r="D7084" s="27"/>
      <c r="E7084" s="27"/>
      <c r="F7084" s="26"/>
      <c r="G7084" s="28"/>
      <c r="H7084" s="31"/>
    </row>
    <row r="7085" spans="2:8">
      <c r="B7085" s="27"/>
      <c r="C7085" s="27"/>
      <c r="D7085" s="27"/>
      <c r="E7085" s="27"/>
      <c r="F7085" s="26"/>
      <c r="G7085" s="28"/>
      <c r="H7085" s="31"/>
    </row>
    <row r="7086" spans="2:8">
      <c r="B7086" s="27"/>
      <c r="C7086" s="27"/>
      <c r="D7086" s="27"/>
      <c r="E7086" s="27"/>
      <c r="F7086" s="26"/>
      <c r="G7086" s="28"/>
      <c r="H7086" s="31"/>
    </row>
    <row r="7087" spans="2:8">
      <c r="B7087" s="27"/>
      <c r="C7087" s="27"/>
      <c r="D7087" s="27"/>
      <c r="E7087" s="27"/>
      <c r="F7087" s="26"/>
      <c r="G7087" s="28"/>
      <c r="H7087" s="31"/>
    </row>
    <row r="7088" spans="2:8">
      <c r="B7088" s="27"/>
      <c r="C7088" s="27"/>
      <c r="D7088" s="27"/>
      <c r="E7088" s="27"/>
      <c r="F7088" s="26"/>
      <c r="G7088" s="28"/>
      <c r="H7088" s="31"/>
    </row>
    <row r="7089" spans="2:8">
      <c r="B7089" s="27"/>
      <c r="C7089" s="27"/>
      <c r="D7089" s="27"/>
      <c r="E7089" s="27"/>
      <c r="F7089" s="26"/>
      <c r="G7089" s="28"/>
      <c r="H7089" s="31"/>
    </row>
    <row r="7090" spans="2:8">
      <c r="B7090" s="27"/>
      <c r="C7090" s="27"/>
      <c r="D7090" s="27"/>
      <c r="E7090" s="27"/>
      <c r="F7090" s="26"/>
      <c r="G7090" s="28"/>
      <c r="H7090" s="31"/>
    </row>
    <row r="7091" spans="2:8">
      <c r="B7091" s="27"/>
      <c r="C7091" s="27"/>
      <c r="D7091" s="27"/>
      <c r="E7091" s="27"/>
      <c r="F7091" s="26"/>
      <c r="G7091" s="28"/>
      <c r="H7091" s="31"/>
    </row>
    <row r="7092" spans="2:8">
      <c r="B7092" s="27"/>
      <c r="C7092" s="27"/>
      <c r="D7092" s="27"/>
      <c r="E7092" s="27"/>
      <c r="F7092" s="26"/>
      <c r="G7092" s="28"/>
      <c r="H7092" s="31"/>
    </row>
    <row r="7093" spans="2:8">
      <c r="B7093" s="27"/>
      <c r="C7093" s="27"/>
      <c r="D7093" s="27"/>
      <c r="E7093" s="27"/>
      <c r="F7093" s="26"/>
      <c r="G7093" s="28"/>
      <c r="H7093" s="31"/>
    </row>
    <row r="7094" spans="2:8">
      <c r="B7094" s="27"/>
      <c r="C7094" s="27"/>
      <c r="D7094" s="27"/>
      <c r="E7094" s="27"/>
      <c r="F7094" s="26"/>
      <c r="G7094" s="28"/>
      <c r="H7094" s="31"/>
    </row>
    <row r="7095" spans="2:8">
      <c r="B7095" s="27"/>
      <c r="C7095" s="27"/>
      <c r="D7095" s="27"/>
      <c r="E7095" s="27"/>
      <c r="F7095" s="26"/>
      <c r="G7095" s="28"/>
      <c r="H7095" s="31"/>
    </row>
    <row r="7096" spans="2:8">
      <c r="B7096" s="27"/>
      <c r="C7096" s="27"/>
      <c r="D7096" s="27"/>
      <c r="E7096" s="27"/>
      <c r="F7096" s="26"/>
      <c r="G7096" s="28"/>
      <c r="H7096" s="31"/>
    </row>
    <row r="7097" spans="2:8">
      <c r="B7097" s="27"/>
      <c r="C7097" s="27"/>
      <c r="D7097" s="27"/>
      <c r="E7097" s="27"/>
      <c r="F7097" s="26"/>
      <c r="G7097" s="28"/>
      <c r="H7097" s="31"/>
    </row>
    <row r="7098" spans="2:8">
      <c r="B7098" s="27"/>
      <c r="C7098" s="27"/>
      <c r="D7098" s="27"/>
      <c r="E7098" s="27"/>
      <c r="F7098" s="26"/>
      <c r="G7098" s="28"/>
      <c r="H7098" s="31"/>
    </row>
    <row r="7099" spans="2:8">
      <c r="B7099" s="27"/>
      <c r="C7099" s="27"/>
      <c r="D7099" s="27"/>
      <c r="E7099" s="27"/>
      <c r="F7099" s="26"/>
      <c r="G7099" s="28"/>
      <c r="H7099" s="31"/>
    </row>
    <row r="7100" spans="2:8">
      <c r="B7100" s="27"/>
      <c r="C7100" s="27"/>
      <c r="D7100" s="27"/>
      <c r="E7100" s="27"/>
      <c r="F7100" s="26"/>
      <c r="G7100" s="28"/>
      <c r="H7100" s="31"/>
    </row>
    <row r="7101" spans="2:8">
      <c r="B7101" s="27"/>
      <c r="C7101" s="27"/>
      <c r="D7101" s="27"/>
      <c r="E7101" s="27"/>
      <c r="F7101" s="26"/>
      <c r="G7101" s="28"/>
      <c r="H7101" s="31"/>
    </row>
    <row r="7102" spans="2:8">
      <c r="B7102" s="27"/>
      <c r="C7102" s="27"/>
      <c r="D7102" s="27"/>
      <c r="E7102" s="27"/>
      <c r="F7102" s="26"/>
      <c r="G7102" s="28"/>
      <c r="H7102" s="31"/>
    </row>
    <row r="7103" spans="2:8">
      <c r="B7103" s="27"/>
      <c r="C7103" s="27"/>
      <c r="D7103" s="27"/>
      <c r="E7103" s="27"/>
      <c r="F7103" s="26"/>
      <c r="G7103" s="28"/>
      <c r="H7103" s="31"/>
    </row>
    <row r="7104" spans="2:8">
      <c r="B7104" s="27"/>
      <c r="C7104" s="27"/>
      <c r="D7104" s="27"/>
      <c r="E7104" s="27"/>
      <c r="F7104" s="26"/>
      <c r="G7104" s="28"/>
      <c r="H7104" s="31"/>
    </row>
    <row r="7105" spans="2:8">
      <c r="B7105" s="27"/>
      <c r="C7105" s="27"/>
      <c r="D7105" s="27"/>
      <c r="E7105" s="27"/>
      <c r="F7105" s="26"/>
      <c r="G7105" s="28"/>
      <c r="H7105" s="31"/>
    </row>
    <row r="7106" spans="2:8">
      <c r="B7106" s="27"/>
      <c r="C7106" s="27"/>
      <c r="D7106" s="27"/>
      <c r="E7106" s="27"/>
      <c r="F7106" s="26"/>
      <c r="G7106" s="28"/>
      <c r="H7106" s="31"/>
    </row>
    <row r="7107" spans="2:8">
      <c r="B7107" s="27"/>
      <c r="C7107" s="27"/>
      <c r="D7107" s="27"/>
      <c r="E7107" s="27"/>
      <c r="F7107" s="26"/>
      <c r="G7107" s="28"/>
      <c r="H7107" s="31"/>
    </row>
    <row r="7108" spans="2:8">
      <c r="B7108" s="27"/>
      <c r="C7108" s="27"/>
      <c r="D7108" s="27"/>
      <c r="E7108" s="27"/>
      <c r="F7108" s="26"/>
      <c r="G7108" s="28"/>
      <c r="H7108" s="31"/>
    </row>
    <row r="7109" spans="2:8">
      <c r="B7109" s="27"/>
      <c r="C7109" s="27"/>
      <c r="D7109" s="27"/>
      <c r="E7109" s="27"/>
      <c r="F7109" s="26"/>
      <c r="G7109" s="28"/>
      <c r="H7109" s="31"/>
    </row>
    <row r="7110" spans="2:8">
      <c r="B7110" s="27"/>
      <c r="C7110" s="27"/>
      <c r="D7110" s="27"/>
      <c r="E7110" s="27"/>
      <c r="F7110" s="26"/>
      <c r="G7110" s="28"/>
      <c r="H7110" s="31"/>
    </row>
    <row r="7111" spans="2:8">
      <c r="B7111" s="27"/>
      <c r="C7111" s="27"/>
      <c r="D7111" s="27"/>
      <c r="E7111" s="27"/>
      <c r="F7111" s="26"/>
      <c r="G7111" s="28"/>
      <c r="H7111" s="31"/>
    </row>
    <row r="7112" spans="2:8">
      <c r="B7112" s="27"/>
      <c r="C7112" s="27"/>
      <c r="D7112" s="27"/>
      <c r="E7112" s="27"/>
      <c r="F7112" s="26"/>
      <c r="G7112" s="28"/>
      <c r="H7112" s="31"/>
    </row>
    <row r="7113" spans="2:8">
      <c r="B7113" s="27"/>
      <c r="C7113" s="27"/>
      <c r="D7113" s="27"/>
      <c r="E7113" s="27"/>
      <c r="F7113" s="26"/>
      <c r="G7113" s="28"/>
      <c r="H7113" s="31"/>
    </row>
    <row r="7114" spans="2:8">
      <c r="B7114" s="27"/>
      <c r="C7114" s="27"/>
      <c r="D7114" s="27"/>
      <c r="E7114" s="27"/>
      <c r="F7114" s="26"/>
      <c r="G7114" s="28"/>
      <c r="H7114" s="31"/>
    </row>
    <row r="7115" spans="2:8">
      <c r="B7115" s="27"/>
      <c r="C7115" s="27"/>
      <c r="D7115" s="27"/>
      <c r="E7115" s="27"/>
      <c r="F7115" s="26"/>
      <c r="G7115" s="28"/>
      <c r="H7115" s="31"/>
    </row>
    <row r="7116" spans="2:8">
      <c r="B7116" s="27"/>
      <c r="C7116" s="27"/>
      <c r="D7116" s="27"/>
      <c r="E7116" s="27"/>
      <c r="F7116" s="26"/>
      <c r="G7116" s="28"/>
      <c r="H7116" s="31"/>
    </row>
    <row r="7117" spans="2:8">
      <c r="B7117" s="27"/>
      <c r="C7117" s="27"/>
      <c r="D7117" s="27"/>
      <c r="E7117" s="27"/>
      <c r="F7117" s="26"/>
      <c r="G7117" s="28"/>
      <c r="H7117" s="31"/>
    </row>
    <row r="7118" spans="2:8">
      <c r="B7118" s="27"/>
      <c r="C7118" s="27"/>
      <c r="D7118" s="27"/>
      <c r="E7118" s="27"/>
      <c r="F7118" s="26"/>
      <c r="G7118" s="28"/>
      <c r="H7118" s="31"/>
    </row>
    <row r="7119" spans="2:8">
      <c r="B7119" s="27"/>
      <c r="C7119" s="27"/>
      <c r="D7119" s="27"/>
      <c r="E7119" s="27"/>
      <c r="F7119" s="26"/>
      <c r="G7119" s="28"/>
      <c r="H7119" s="31"/>
    </row>
    <row r="7120" spans="2:8">
      <c r="B7120" s="27"/>
      <c r="C7120" s="27"/>
      <c r="D7120" s="27"/>
      <c r="E7120" s="27"/>
      <c r="F7120" s="26"/>
      <c r="G7120" s="28"/>
      <c r="H7120" s="31"/>
    </row>
    <row r="7121" spans="2:8">
      <c r="B7121" s="27"/>
      <c r="C7121" s="27"/>
      <c r="D7121" s="27"/>
      <c r="E7121" s="27"/>
      <c r="F7121" s="26"/>
      <c r="G7121" s="28"/>
      <c r="H7121" s="31"/>
    </row>
    <row r="7122" spans="2:8">
      <c r="B7122" s="27"/>
      <c r="C7122" s="27"/>
      <c r="D7122" s="27"/>
      <c r="E7122" s="27"/>
      <c r="F7122" s="26"/>
      <c r="G7122" s="28"/>
      <c r="H7122" s="31"/>
    </row>
    <row r="7123" spans="2:8">
      <c r="B7123" s="27"/>
      <c r="C7123" s="27"/>
      <c r="D7123" s="27"/>
      <c r="E7123" s="27"/>
      <c r="F7123" s="26"/>
      <c r="G7123" s="28"/>
      <c r="H7123" s="31"/>
    </row>
    <row r="7124" spans="2:8">
      <c r="B7124" s="27"/>
      <c r="C7124" s="27"/>
      <c r="D7124" s="27"/>
      <c r="E7124" s="27"/>
      <c r="F7124" s="26"/>
      <c r="G7124" s="28"/>
      <c r="H7124" s="31"/>
    </row>
    <row r="7125" spans="2:8">
      <c r="B7125" s="27"/>
      <c r="C7125" s="27"/>
      <c r="D7125" s="27"/>
      <c r="E7125" s="27"/>
      <c r="F7125" s="26"/>
      <c r="G7125" s="28"/>
      <c r="H7125" s="31"/>
    </row>
    <row r="7126" spans="2:8">
      <c r="B7126" s="27"/>
      <c r="C7126" s="27"/>
      <c r="D7126" s="27"/>
      <c r="E7126" s="27"/>
      <c r="F7126" s="26"/>
      <c r="G7126" s="28"/>
      <c r="H7126" s="31"/>
    </row>
    <row r="7127" spans="2:8">
      <c r="B7127" s="27"/>
      <c r="C7127" s="27"/>
      <c r="D7127" s="27"/>
      <c r="E7127" s="27"/>
      <c r="F7127" s="26"/>
      <c r="G7127" s="28"/>
      <c r="H7127" s="31"/>
    </row>
    <row r="7128" spans="2:8">
      <c r="B7128" s="27"/>
      <c r="C7128" s="27"/>
      <c r="D7128" s="27"/>
      <c r="E7128" s="27"/>
      <c r="F7128" s="26"/>
      <c r="G7128" s="28"/>
      <c r="H7128" s="31"/>
    </row>
    <row r="7129" spans="2:8">
      <c r="B7129" s="27"/>
      <c r="C7129" s="27"/>
      <c r="D7129" s="27"/>
      <c r="E7129" s="27"/>
      <c r="F7129" s="26"/>
      <c r="G7129" s="28"/>
      <c r="H7129" s="31"/>
    </row>
    <row r="7130" spans="2:8">
      <c r="B7130" s="27"/>
      <c r="C7130" s="27"/>
      <c r="D7130" s="27"/>
      <c r="E7130" s="27"/>
      <c r="F7130" s="26"/>
      <c r="G7130" s="28"/>
      <c r="H7130" s="31"/>
    </row>
    <row r="7131" spans="2:8">
      <c r="B7131" s="27"/>
      <c r="C7131" s="27"/>
      <c r="D7131" s="27"/>
      <c r="E7131" s="27"/>
      <c r="F7131" s="26"/>
      <c r="G7131" s="28"/>
      <c r="H7131" s="31"/>
    </row>
    <row r="7132" spans="2:8">
      <c r="B7132" s="27"/>
      <c r="C7132" s="27"/>
      <c r="D7132" s="27"/>
      <c r="E7132" s="27"/>
      <c r="F7132" s="26"/>
      <c r="G7132" s="28"/>
      <c r="H7132" s="31"/>
    </row>
    <row r="7133" spans="2:8">
      <c r="B7133" s="27"/>
      <c r="C7133" s="27"/>
      <c r="D7133" s="27"/>
      <c r="E7133" s="27"/>
      <c r="F7133" s="26"/>
      <c r="G7133" s="28"/>
      <c r="H7133" s="31"/>
    </row>
    <row r="7134" spans="2:8">
      <c r="B7134" s="27"/>
      <c r="C7134" s="27"/>
      <c r="D7134" s="27"/>
      <c r="E7134" s="27"/>
      <c r="F7134" s="26"/>
      <c r="G7134" s="28"/>
      <c r="H7134" s="31"/>
    </row>
    <row r="7135" spans="2:8">
      <c r="B7135" s="27"/>
      <c r="C7135" s="27"/>
      <c r="D7135" s="27"/>
      <c r="E7135" s="27"/>
      <c r="F7135" s="26"/>
      <c r="G7135" s="28"/>
      <c r="H7135" s="31"/>
    </row>
    <row r="7136" spans="2:8">
      <c r="B7136" s="27"/>
      <c r="C7136" s="27"/>
      <c r="D7136" s="27"/>
      <c r="E7136" s="27"/>
      <c r="F7136" s="26"/>
      <c r="G7136" s="28"/>
      <c r="H7136" s="31"/>
    </row>
    <row r="7137" spans="2:8">
      <c r="B7137" s="27"/>
      <c r="C7137" s="27"/>
      <c r="D7137" s="27"/>
      <c r="E7137" s="27"/>
      <c r="F7137" s="26"/>
      <c r="G7137" s="28"/>
      <c r="H7137" s="31"/>
    </row>
    <row r="7138" spans="2:8">
      <c r="B7138" s="27"/>
      <c r="C7138" s="27"/>
      <c r="D7138" s="27"/>
      <c r="E7138" s="27"/>
      <c r="F7138" s="26"/>
      <c r="G7138" s="28"/>
      <c r="H7138" s="31"/>
    </row>
    <row r="7139" spans="2:8">
      <c r="B7139" s="27"/>
      <c r="C7139" s="27"/>
      <c r="D7139" s="27"/>
      <c r="E7139" s="27"/>
      <c r="F7139" s="26"/>
      <c r="G7139" s="28"/>
      <c r="H7139" s="31"/>
    </row>
    <row r="7140" spans="2:8">
      <c r="B7140" s="27"/>
      <c r="C7140" s="27"/>
      <c r="D7140" s="27"/>
      <c r="E7140" s="27"/>
      <c r="F7140" s="26"/>
      <c r="G7140" s="28"/>
      <c r="H7140" s="31"/>
    </row>
    <row r="7141" spans="2:8">
      <c r="B7141" s="27"/>
      <c r="C7141" s="27"/>
      <c r="D7141" s="27"/>
      <c r="E7141" s="27"/>
      <c r="F7141" s="26"/>
      <c r="G7141" s="28"/>
      <c r="H7141" s="31"/>
    </row>
    <row r="7142" spans="2:8">
      <c r="B7142" s="27"/>
      <c r="C7142" s="27"/>
      <c r="D7142" s="27"/>
      <c r="E7142" s="27"/>
      <c r="F7142" s="26"/>
      <c r="G7142" s="28"/>
      <c r="H7142" s="31"/>
    </row>
    <row r="7143" spans="2:8">
      <c r="B7143" s="27"/>
      <c r="C7143" s="27"/>
      <c r="D7143" s="27"/>
      <c r="E7143" s="27"/>
      <c r="F7143" s="26"/>
      <c r="G7143" s="28"/>
      <c r="H7143" s="31"/>
    </row>
    <row r="7144" spans="2:8">
      <c r="B7144" s="27"/>
      <c r="C7144" s="27"/>
      <c r="D7144" s="27"/>
      <c r="E7144" s="27"/>
      <c r="F7144" s="26"/>
      <c r="G7144" s="28"/>
      <c r="H7144" s="31"/>
    </row>
    <row r="7145" spans="2:8">
      <c r="B7145" s="27"/>
      <c r="C7145" s="27"/>
      <c r="D7145" s="27"/>
      <c r="E7145" s="27"/>
      <c r="F7145" s="26"/>
      <c r="G7145" s="28"/>
      <c r="H7145" s="31"/>
    </row>
    <row r="7146" spans="2:8">
      <c r="B7146" s="27"/>
      <c r="C7146" s="27"/>
      <c r="D7146" s="27"/>
      <c r="E7146" s="27"/>
      <c r="F7146" s="26"/>
      <c r="G7146" s="28"/>
      <c r="H7146" s="31"/>
    </row>
    <row r="7147" spans="2:8">
      <c r="B7147" s="27"/>
      <c r="C7147" s="27"/>
      <c r="D7147" s="27"/>
      <c r="E7147" s="27"/>
      <c r="F7147" s="26"/>
      <c r="G7147" s="28"/>
      <c r="H7147" s="31"/>
    </row>
    <row r="7148" spans="2:8">
      <c r="B7148" s="27"/>
      <c r="C7148" s="27"/>
      <c r="D7148" s="27"/>
      <c r="E7148" s="27"/>
      <c r="F7148" s="26"/>
      <c r="G7148" s="28"/>
      <c r="H7148" s="31"/>
    </row>
    <row r="7149" spans="2:8">
      <c r="B7149" s="27"/>
      <c r="C7149" s="27"/>
      <c r="D7149" s="27"/>
      <c r="E7149" s="27"/>
      <c r="F7149" s="26"/>
      <c r="G7149" s="28"/>
      <c r="H7149" s="31"/>
    </row>
    <row r="7150" spans="2:8">
      <c r="B7150" s="27"/>
      <c r="C7150" s="27"/>
      <c r="D7150" s="27"/>
      <c r="E7150" s="27"/>
      <c r="F7150" s="26"/>
      <c r="G7150" s="28"/>
      <c r="H7150" s="31"/>
    </row>
    <row r="7151" spans="2:8">
      <c r="B7151" s="27"/>
      <c r="C7151" s="27"/>
      <c r="D7151" s="27"/>
      <c r="E7151" s="27"/>
      <c r="F7151" s="26"/>
      <c r="G7151" s="28"/>
      <c r="H7151" s="31"/>
    </row>
    <row r="7152" spans="2:8">
      <c r="B7152" s="27"/>
      <c r="C7152" s="27"/>
      <c r="D7152" s="27"/>
      <c r="E7152" s="27"/>
      <c r="F7152" s="26"/>
      <c r="G7152" s="28"/>
      <c r="H7152" s="31"/>
    </row>
    <row r="7153" spans="2:8">
      <c r="B7153" s="27"/>
      <c r="C7153" s="27"/>
      <c r="D7153" s="27"/>
      <c r="E7153" s="27"/>
      <c r="F7153" s="26"/>
      <c r="G7153" s="28"/>
      <c r="H7153" s="31"/>
    </row>
    <row r="7154" spans="2:8">
      <c r="B7154" s="27"/>
      <c r="C7154" s="27"/>
      <c r="D7154" s="27"/>
      <c r="E7154" s="27"/>
      <c r="F7154" s="26"/>
      <c r="G7154" s="28"/>
      <c r="H7154" s="31"/>
    </row>
    <row r="7155" spans="2:8">
      <c r="B7155" s="27"/>
      <c r="C7155" s="27"/>
      <c r="D7155" s="27"/>
      <c r="E7155" s="27"/>
      <c r="F7155" s="26"/>
      <c r="G7155" s="28"/>
      <c r="H7155" s="31"/>
    </row>
    <row r="7156" spans="2:8">
      <c r="B7156" s="27"/>
      <c r="C7156" s="27"/>
      <c r="D7156" s="27"/>
      <c r="E7156" s="27"/>
      <c r="F7156" s="26"/>
      <c r="G7156" s="28"/>
      <c r="H7156" s="31"/>
    </row>
    <row r="7157" spans="2:8">
      <c r="B7157" s="27"/>
      <c r="C7157" s="27"/>
      <c r="D7157" s="27"/>
      <c r="E7157" s="27"/>
      <c r="F7157" s="26"/>
      <c r="G7157" s="28"/>
      <c r="H7157" s="31"/>
    </row>
    <row r="7158" spans="2:8">
      <c r="B7158" s="27"/>
      <c r="C7158" s="27"/>
      <c r="D7158" s="27"/>
      <c r="E7158" s="27"/>
      <c r="F7158" s="26"/>
      <c r="G7158" s="28"/>
      <c r="H7158" s="31"/>
    </row>
    <row r="7159" spans="2:8">
      <c r="B7159" s="27"/>
      <c r="C7159" s="27"/>
      <c r="D7159" s="27"/>
      <c r="E7159" s="27"/>
      <c r="F7159" s="26"/>
      <c r="G7159" s="28"/>
      <c r="H7159" s="31"/>
    </row>
    <row r="7160" spans="2:8">
      <c r="B7160" s="27"/>
      <c r="C7160" s="27"/>
      <c r="D7160" s="27"/>
      <c r="E7160" s="27"/>
      <c r="F7160" s="26"/>
      <c r="G7160" s="28"/>
      <c r="H7160" s="31"/>
    </row>
    <row r="7161" spans="2:8">
      <c r="B7161" s="27"/>
      <c r="C7161" s="27"/>
      <c r="D7161" s="27"/>
      <c r="E7161" s="27"/>
      <c r="F7161" s="26"/>
      <c r="G7161" s="28"/>
      <c r="H7161" s="31"/>
    </row>
    <row r="7162" spans="2:8">
      <c r="B7162" s="27"/>
      <c r="C7162" s="27"/>
      <c r="D7162" s="27"/>
      <c r="E7162" s="27"/>
      <c r="F7162" s="26"/>
      <c r="G7162" s="28"/>
      <c r="H7162" s="31"/>
    </row>
    <row r="7163" spans="2:8">
      <c r="B7163" s="27"/>
      <c r="C7163" s="27"/>
      <c r="D7163" s="27"/>
      <c r="E7163" s="27"/>
      <c r="F7163" s="26"/>
      <c r="G7163" s="28"/>
      <c r="H7163" s="31"/>
    </row>
    <row r="7164" spans="2:8">
      <c r="B7164" s="27"/>
      <c r="C7164" s="27"/>
      <c r="D7164" s="27"/>
      <c r="E7164" s="27"/>
      <c r="F7164" s="26"/>
      <c r="G7164" s="28"/>
      <c r="H7164" s="31"/>
    </row>
    <row r="7165" spans="2:8">
      <c r="B7165" s="27"/>
      <c r="C7165" s="27"/>
      <c r="D7165" s="27"/>
      <c r="E7165" s="27"/>
      <c r="F7165" s="26"/>
      <c r="G7165" s="28"/>
      <c r="H7165" s="31"/>
    </row>
    <row r="7166" spans="2:8">
      <c r="B7166" s="27"/>
      <c r="C7166" s="27"/>
      <c r="D7166" s="27"/>
      <c r="E7166" s="27"/>
      <c r="F7166" s="26"/>
      <c r="G7166" s="28"/>
      <c r="H7166" s="31"/>
    </row>
    <row r="7167" spans="2:8">
      <c r="B7167" s="27"/>
      <c r="C7167" s="27"/>
      <c r="D7167" s="27"/>
      <c r="E7167" s="27"/>
      <c r="F7167" s="26"/>
      <c r="G7167" s="28"/>
      <c r="H7167" s="31"/>
    </row>
    <row r="7168" spans="2:8">
      <c r="B7168" s="27"/>
      <c r="C7168" s="27"/>
      <c r="D7168" s="27"/>
      <c r="E7168" s="27"/>
      <c r="F7168" s="26"/>
      <c r="G7168" s="28"/>
      <c r="H7168" s="31"/>
    </row>
    <row r="7169" spans="2:8">
      <c r="B7169" s="27"/>
      <c r="C7169" s="27"/>
      <c r="D7169" s="27"/>
      <c r="E7169" s="27"/>
      <c r="F7169" s="26"/>
      <c r="G7169" s="28"/>
      <c r="H7169" s="31"/>
    </row>
    <row r="7170" spans="2:8">
      <c r="B7170" s="27"/>
      <c r="C7170" s="27"/>
      <c r="D7170" s="27"/>
      <c r="E7170" s="27"/>
      <c r="F7170" s="26"/>
      <c r="G7170" s="28"/>
      <c r="H7170" s="31"/>
    </row>
    <row r="7171" spans="2:8">
      <c r="B7171" s="27"/>
      <c r="C7171" s="27"/>
      <c r="D7171" s="27"/>
      <c r="E7171" s="27"/>
      <c r="F7171" s="26"/>
      <c r="G7171" s="28"/>
      <c r="H7171" s="31"/>
    </row>
    <row r="7172" spans="2:8">
      <c r="B7172" s="27"/>
      <c r="C7172" s="27"/>
      <c r="D7172" s="27"/>
      <c r="E7172" s="27"/>
      <c r="F7172" s="26"/>
      <c r="G7172" s="28"/>
      <c r="H7172" s="31"/>
    </row>
    <row r="7173" spans="2:8">
      <c r="B7173" s="27"/>
      <c r="C7173" s="27"/>
      <c r="D7173" s="27"/>
      <c r="E7173" s="27"/>
      <c r="F7173" s="26"/>
      <c r="G7173" s="28"/>
      <c r="H7173" s="31"/>
    </row>
    <row r="7174" spans="2:8">
      <c r="B7174" s="27"/>
      <c r="C7174" s="27"/>
      <c r="D7174" s="27"/>
      <c r="E7174" s="27"/>
      <c r="F7174" s="26"/>
      <c r="G7174" s="28"/>
      <c r="H7174" s="31"/>
    </row>
    <row r="7175" spans="2:8">
      <c r="B7175" s="27"/>
      <c r="C7175" s="27"/>
      <c r="D7175" s="27"/>
      <c r="E7175" s="27"/>
      <c r="F7175" s="26"/>
      <c r="G7175" s="28"/>
      <c r="H7175" s="31"/>
    </row>
    <row r="7176" spans="2:8">
      <c r="B7176" s="27"/>
      <c r="C7176" s="27"/>
      <c r="D7176" s="27"/>
      <c r="E7176" s="27"/>
      <c r="F7176" s="26"/>
      <c r="G7176" s="28"/>
      <c r="H7176" s="31"/>
    </row>
    <row r="7177" spans="2:8">
      <c r="B7177" s="27"/>
      <c r="C7177" s="27"/>
      <c r="D7177" s="27"/>
      <c r="E7177" s="27"/>
      <c r="F7177" s="26"/>
      <c r="G7177" s="28"/>
      <c r="H7177" s="31"/>
    </row>
    <row r="7178" spans="2:8">
      <c r="B7178" s="27"/>
      <c r="C7178" s="27"/>
      <c r="D7178" s="27"/>
      <c r="E7178" s="27"/>
      <c r="F7178" s="26"/>
      <c r="G7178" s="28"/>
      <c r="H7178" s="31"/>
    </row>
    <row r="7179" spans="2:8">
      <c r="B7179" s="27"/>
      <c r="C7179" s="27"/>
      <c r="D7179" s="27"/>
      <c r="E7179" s="27"/>
      <c r="F7179" s="26"/>
      <c r="G7179" s="28"/>
      <c r="H7179" s="31"/>
    </row>
    <row r="7180" spans="2:8">
      <c r="B7180" s="27"/>
      <c r="C7180" s="27"/>
      <c r="D7180" s="27"/>
      <c r="E7180" s="27"/>
      <c r="F7180" s="26"/>
      <c r="G7180" s="28"/>
      <c r="H7180" s="31"/>
    </row>
    <row r="7181" spans="2:8">
      <c r="B7181" s="27"/>
      <c r="C7181" s="27"/>
      <c r="D7181" s="27"/>
      <c r="E7181" s="27"/>
      <c r="F7181" s="26"/>
      <c r="G7181" s="28"/>
      <c r="H7181" s="31"/>
    </row>
    <row r="7182" spans="2:8">
      <c r="B7182" s="27"/>
      <c r="C7182" s="27"/>
      <c r="D7182" s="27"/>
      <c r="E7182" s="27"/>
      <c r="F7182" s="26"/>
      <c r="G7182" s="28"/>
      <c r="H7182" s="31"/>
    </row>
    <row r="7183" spans="2:8">
      <c r="B7183" s="27"/>
      <c r="C7183" s="27"/>
      <c r="D7183" s="27"/>
      <c r="E7183" s="27"/>
      <c r="F7183" s="26"/>
      <c r="G7183" s="28"/>
      <c r="H7183" s="31"/>
    </row>
    <row r="7184" spans="2:8">
      <c r="B7184" s="27"/>
      <c r="C7184" s="27"/>
      <c r="D7184" s="27"/>
      <c r="E7184" s="27"/>
      <c r="F7184" s="26"/>
      <c r="G7184" s="28"/>
      <c r="H7184" s="31"/>
    </row>
    <row r="7185" spans="2:8">
      <c r="B7185" s="27"/>
      <c r="C7185" s="27"/>
      <c r="D7185" s="27"/>
      <c r="E7185" s="27"/>
      <c r="F7185" s="26"/>
      <c r="G7185" s="28"/>
      <c r="H7185" s="31"/>
    </row>
    <row r="7186" spans="2:8">
      <c r="B7186" s="27"/>
      <c r="C7186" s="27"/>
      <c r="D7186" s="27"/>
      <c r="E7186" s="27"/>
      <c r="F7186" s="26"/>
      <c r="G7186" s="28"/>
      <c r="H7186" s="31"/>
    </row>
    <row r="7187" spans="2:8">
      <c r="B7187" s="27"/>
      <c r="C7187" s="27"/>
      <c r="D7187" s="27"/>
      <c r="E7187" s="27"/>
      <c r="F7187" s="26"/>
      <c r="G7187" s="28"/>
      <c r="H7187" s="31"/>
    </row>
    <row r="7188" spans="2:8">
      <c r="B7188" s="27"/>
      <c r="C7188" s="27"/>
      <c r="D7188" s="27"/>
      <c r="E7188" s="27"/>
      <c r="F7188" s="26"/>
      <c r="G7188" s="28"/>
      <c r="H7188" s="31"/>
    </row>
    <row r="7189" spans="2:8">
      <c r="B7189" s="27"/>
      <c r="C7189" s="27"/>
      <c r="D7189" s="27"/>
      <c r="E7189" s="27"/>
      <c r="F7189" s="26"/>
      <c r="G7189" s="28"/>
      <c r="H7189" s="31"/>
    </row>
    <row r="7190" spans="2:8">
      <c r="B7190" s="27"/>
      <c r="C7190" s="27"/>
      <c r="D7190" s="27"/>
      <c r="E7190" s="27"/>
      <c r="F7190" s="26"/>
      <c r="G7190" s="28"/>
      <c r="H7190" s="31"/>
    </row>
    <row r="7191" spans="2:8">
      <c r="B7191" s="27"/>
      <c r="C7191" s="27"/>
      <c r="D7191" s="27"/>
      <c r="E7191" s="27"/>
      <c r="F7191" s="26"/>
      <c r="G7191" s="28"/>
      <c r="H7191" s="31"/>
    </row>
    <row r="7192" spans="2:8">
      <c r="B7192" s="27"/>
      <c r="C7192" s="27"/>
      <c r="D7192" s="27"/>
      <c r="E7192" s="27"/>
      <c r="F7192" s="26"/>
      <c r="G7192" s="28"/>
      <c r="H7192" s="31"/>
    </row>
    <row r="7193" spans="2:8">
      <c r="B7193" s="27"/>
      <c r="C7193" s="27"/>
      <c r="D7193" s="27"/>
      <c r="E7193" s="27"/>
      <c r="F7193" s="26"/>
      <c r="G7193" s="28"/>
      <c r="H7193" s="31"/>
    </row>
    <row r="7194" spans="2:8">
      <c r="B7194" s="27"/>
      <c r="C7194" s="27"/>
      <c r="D7194" s="27"/>
      <c r="E7194" s="27"/>
      <c r="F7194" s="26"/>
      <c r="G7194" s="28"/>
      <c r="H7194" s="31"/>
    </row>
    <row r="7195" spans="2:8">
      <c r="B7195" s="27"/>
      <c r="C7195" s="27"/>
      <c r="D7195" s="27"/>
      <c r="E7195" s="27"/>
      <c r="F7195" s="26"/>
      <c r="G7195" s="28"/>
      <c r="H7195" s="31"/>
    </row>
    <row r="7196" spans="2:8">
      <c r="B7196" s="27"/>
      <c r="C7196" s="27"/>
      <c r="D7196" s="27"/>
      <c r="E7196" s="27"/>
      <c r="F7196" s="26"/>
      <c r="G7196" s="28"/>
      <c r="H7196" s="31"/>
    </row>
    <row r="7197" spans="2:8">
      <c r="B7197" s="27"/>
      <c r="C7197" s="27"/>
      <c r="D7197" s="27"/>
      <c r="E7197" s="27"/>
      <c r="F7197" s="26"/>
      <c r="G7197" s="28"/>
      <c r="H7197" s="31"/>
    </row>
    <row r="7198" spans="2:8">
      <c r="B7198" s="27"/>
      <c r="C7198" s="27"/>
      <c r="D7198" s="27"/>
      <c r="E7198" s="27"/>
      <c r="F7198" s="26"/>
      <c r="G7198" s="28"/>
      <c r="H7198" s="31"/>
    </row>
    <row r="7199" spans="2:8">
      <c r="B7199" s="27"/>
      <c r="C7199" s="27"/>
      <c r="D7199" s="27"/>
      <c r="E7199" s="27"/>
      <c r="F7199" s="26"/>
      <c r="G7199" s="28"/>
      <c r="H7199" s="31"/>
    </row>
    <row r="7200" spans="2:8">
      <c r="B7200" s="27"/>
      <c r="C7200" s="27"/>
      <c r="D7200" s="27"/>
      <c r="E7200" s="27"/>
      <c r="F7200" s="26"/>
      <c r="G7200" s="28"/>
      <c r="H7200" s="31"/>
    </row>
    <row r="7201" spans="2:8">
      <c r="B7201" s="27"/>
      <c r="C7201" s="27"/>
      <c r="D7201" s="27"/>
      <c r="E7201" s="27"/>
      <c r="F7201" s="26"/>
      <c r="G7201" s="28"/>
      <c r="H7201" s="31"/>
    </row>
    <row r="7202" spans="2:8">
      <c r="B7202" s="27"/>
      <c r="C7202" s="27"/>
      <c r="D7202" s="27"/>
      <c r="E7202" s="27"/>
      <c r="F7202" s="26"/>
      <c r="G7202" s="28"/>
      <c r="H7202" s="31"/>
    </row>
    <row r="7203" spans="2:8">
      <c r="B7203" s="27"/>
      <c r="C7203" s="27"/>
      <c r="D7203" s="27"/>
      <c r="E7203" s="27"/>
      <c r="F7203" s="26"/>
      <c r="G7203" s="28"/>
      <c r="H7203" s="31"/>
    </row>
    <row r="7204" spans="2:8">
      <c r="B7204" s="27"/>
      <c r="C7204" s="27"/>
      <c r="D7204" s="27"/>
      <c r="E7204" s="27"/>
      <c r="F7204" s="26"/>
      <c r="G7204" s="28"/>
      <c r="H7204" s="31"/>
    </row>
    <row r="7205" spans="2:8">
      <c r="B7205" s="27"/>
      <c r="C7205" s="27"/>
      <c r="D7205" s="27"/>
      <c r="E7205" s="27"/>
      <c r="F7205" s="26"/>
      <c r="G7205" s="28"/>
      <c r="H7205" s="31"/>
    </row>
    <row r="7206" spans="2:8">
      <c r="B7206" s="27"/>
      <c r="C7206" s="27"/>
      <c r="D7206" s="27"/>
      <c r="E7206" s="27"/>
      <c r="F7206" s="26"/>
      <c r="G7206" s="28"/>
      <c r="H7206" s="31"/>
    </row>
    <row r="7207" spans="2:8">
      <c r="B7207" s="27"/>
      <c r="C7207" s="27"/>
      <c r="D7207" s="27"/>
      <c r="E7207" s="27"/>
      <c r="F7207" s="26"/>
      <c r="G7207" s="28"/>
      <c r="H7207" s="31"/>
    </row>
    <row r="7208" spans="2:8">
      <c r="B7208" s="27"/>
      <c r="C7208" s="27"/>
      <c r="D7208" s="27"/>
      <c r="E7208" s="27"/>
      <c r="F7208" s="26"/>
      <c r="G7208" s="28"/>
      <c r="H7208" s="31"/>
    </row>
    <row r="7209" spans="2:8">
      <c r="B7209" s="27"/>
      <c r="C7209" s="27"/>
      <c r="D7209" s="27"/>
      <c r="E7209" s="27"/>
      <c r="F7209" s="26"/>
      <c r="G7209" s="28"/>
      <c r="H7209" s="31"/>
    </row>
    <row r="7210" spans="2:8">
      <c r="B7210" s="27"/>
      <c r="C7210" s="27"/>
      <c r="D7210" s="27"/>
      <c r="E7210" s="27"/>
      <c r="F7210" s="26"/>
      <c r="G7210" s="28"/>
      <c r="H7210" s="31"/>
    </row>
    <row r="7211" spans="2:8">
      <c r="B7211" s="27"/>
      <c r="C7211" s="27"/>
      <c r="D7211" s="27"/>
      <c r="E7211" s="27"/>
      <c r="F7211" s="26"/>
      <c r="G7211" s="28"/>
      <c r="H7211" s="31"/>
    </row>
    <row r="7212" spans="2:8">
      <c r="B7212" s="27"/>
      <c r="C7212" s="27"/>
      <c r="D7212" s="27"/>
      <c r="E7212" s="27"/>
      <c r="F7212" s="26"/>
      <c r="G7212" s="28"/>
      <c r="H7212" s="31"/>
    </row>
    <row r="7213" spans="2:8">
      <c r="B7213" s="27"/>
      <c r="C7213" s="27"/>
      <c r="D7213" s="27"/>
      <c r="E7213" s="27"/>
      <c r="F7213" s="26"/>
      <c r="G7213" s="28"/>
      <c r="H7213" s="31"/>
    </row>
    <row r="7214" spans="2:8">
      <c r="B7214" s="27"/>
      <c r="C7214" s="27"/>
      <c r="D7214" s="27"/>
      <c r="E7214" s="27"/>
      <c r="F7214" s="26"/>
      <c r="G7214" s="28"/>
      <c r="H7214" s="31"/>
    </row>
    <row r="7215" spans="2:8">
      <c r="B7215" s="27"/>
      <c r="C7215" s="27"/>
      <c r="D7215" s="27"/>
      <c r="E7215" s="27"/>
      <c r="F7215" s="26"/>
      <c r="G7215" s="28"/>
      <c r="H7215" s="31"/>
    </row>
    <row r="7216" spans="2:8">
      <c r="B7216" s="27"/>
      <c r="C7216" s="27"/>
      <c r="D7216" s="27"/>
      <c r="E7216" s="27"/>
      <c r="F7216" s="26"/>
      <c r="G7216" s="28"/>
      <c r="H7216" s="31"/>
    </row>
    <row r="7217" spans="2:8">
      <c r="B7217" s="27"/>
      <c r="C7217" s="27"/>
      <c r="D7217" s="27"/>
      <c r="E7217" s="27"/>
      <c r="F7217" s="26"/>
      <c r="G7217" s="28"/>
      <c r="H7217" s="31"/>
    </row>
    <row r="7218" spans="2:8">
      <c r="B7218" s="27"/>
      <c r="C7218" s="27"/>
      <c r="D7218" s="27"/>
      <c r="E7218" s="27"/>
      <c r="F7218" s="26"/>
      <c r="G7218" s="28"/>
      <c r="H7218" s="31"/>
    </row>
    <row r="7219" spans="2:8">
      <c r="B7219" s="27"/>
      <c r="C7219" s="27"/>
      <c r="D7219" s="27"/>
      <c r="E7219" s="27"/>
      <c r="F7219" s="26"/>
      <c r="G7219" s="28"/>
      <c r="H7219" s="31"/>
    </row>
    <row r="7220" spans="2:8">
      <c r="B7220" s="27"/>
      <c r="C7220" s="27"/>
      <c r="D7220" s="27"/>
      <c r="E7220" s="27"/>
      <c r="F7220" s="26"/>
      <c r="G7220" s="28"/>
      <c r="H7220" s="31"/>
    </row>
    <row r="7221" spans="2:8">
      <c r="B7221" s="27"/>
      <c r="C7221" s="27"/>
      <c r="D7221" s="27"/>
      <c r="E7221" s="27"/>
      <c r="F7221" s="26"/>
      <c r="G7221" s="28"/>
      <c r="H7221" s="31"/>
    </row>
    <row r="7222" spans="2:8">
      <c r="B7222" s="27"/>
      <c r="C7222" s="27"/>
      <c r="D7222" s="27"/>
      <c r="E7222" s="27"/>
      <c r="F7222" s="26"/>
      <c r="G7222" s="28"/>
      <c r="H7222" s="31"/>
    </row>
    <row r="7223" spans="2:8">
      <c r="B7223" s="27"/>
      <c r="C7223" s="27"/>
      <c r="D7223" s="27"/>
      <c r="E7223" s="27"/>
      <c r="F7223" s="26"/>
      <c r="G7223" s="28"/>
      <c r="H7223" s="31"/>
    </row>
    <row r="7224" spans="2:8">
      <c r="B7224" s="27"/>
      <c r="C7224" s="27"/>
      <c r="D7224" s="27"/>
      <c r="E7224" s="27"/>
      <c r="F7224" s="26"/>
      <c r="G7224" s="28"/>
      <c r="H7224" s="31"/>
    </row>
    <row r="7225" spans="2:8">
      <c r="B7225" s="27"/>
      <c r="C7225" s="27"/>
      <c r="D7225" s="27"/>
      <c r="E7225" s="27"/>
      <c r="F7225" s="26"/>
      <c r="G7225" s="28"/>
      <c r="H7225" s="31"/>
    </row>
    <row r="7226" spans="2:8">
      <c r="B7226" s="27"/>
      <c r="C7226" s="27"/>
      <c r="D7226" s="27"/>
      <c r="E7226" s="27"/>
      <c r="F7226" s="26"/>
      <c r="G7226" s="28"/>
      <c r="H7226" s="31"/>
    </row>
    <row r="7227" spans="2:8">
      <c r="B7227" s="27"/>
      <c r="C7227" s="27"/>
      <c r="D7227" s="27"/>
      <c r="E7227" s="27"/>
      <c r="F7227" s="26"/>
      <c r="G7227" s="28"/>
      <c r="H7227" s="31"/>
    </row>
    <row r="7228" spans="2:8">
      <c r="B7228" s="27"/>
      <c r="C7228" s="27"/>
      <c r="D7228" s="27"/>
      <c r="E7228" s="27"/>
      <c r="F7228" s="26"/>
      <c r="G7228" s="28"/>
      <c r="H7228" s="31"/>
    </row>
    <row r="7229" spans="2:8">
      <c r="B7229" s="27"/>
      <c r="C7229" s="27"/>
      <c r="D7229" s="27"/>
      <c r="E7229" s="27"/>
      <c r="F7229" s="26"/>
      <c r="G7229" s="28"/>
      <c r="H7229" s="31"/>
    </row>
    <row r="7230" spans="2:8">
      <c r="B7230" s="27"/>
      <c r="C7230" s="27"/>
      <c r="D7230" s="27"/>
      <c r="E7230" s="27"/>
      <c r="F7230" s="26"/>
      <c r="G7230" s="28"/>
      <c r="H7230" s="31"/>
    </row>
    <row r="7231" spans="2:8">
      <c r="B7231" s="27"/>
      <c r="C7231" s="27"/>
      <c r="D7231" s="27"/>
      <c r="E7231" s="27"/>
      <c r="F7231" s="26"/>
      <c r="G7231" s="28"/>
      <c r="H7231" s="31"/>
    </row>
    <row r="7232" spans="2:8">
      <c r="B7232" s="27"/>
      <c r="C7232" s="27"/>
      <c r="D7232" s="27"/>
      <c r="E7232" s="27"/>
      <c r="F7232" s="26"/>
      <c r="G7232" s="28"/>
      <c r="H7232" s="31"/>
    </row>
    <row r="7233" spans="2:8">
      <c r="B7233" s="27"/>
      <c r="C7233" s="27"/>
      <c r="D7233" s="27"/>
      <c r="E7233" s="27"/>
      <c r="F7233" s="26"/>
      <c r="G7233" s="28"/>
      <c r="H7233" s="31"/>
    </row>
    <row r="7234" spans="2:8">
      <c r="B7234" s="27"/>
      <c r="C7234" s="27"/>
      <c r="D7234" s="27"/>
      <c r="E7234" s="27"/>
      <c r="F7234" s="26"/>
      <c r="G7234" s="28"/>
      <c r="H7234" s="31"/>
    </row>
    <row r="7235" spans="2:8">
      <c r="B7235" s="27"/>
      <c r="C7235" s="27"/>
      <c r="D7235" s="27"/>
      <c r="E7235" s="27"/>
      <c r="F7235" s="26"/>
      <c r="G7235" s="28"/>
      <c r="H7235" s="31"/>
    </row>
    <row r="7236" spans="2:8">
      <c r="B7236" s="27"/>
      <c r="C7236" s="27"/>
      <c r="D7236" s="27"/>
      <c r="E7236" s="27"/>
      <c r="F7236" s="26"/>
      <c r="G7236" s="28"/>
      <c r="H7236" s="31"/>
    </row>
    <row r="7237" spans="2:8">
      <c r="B7237" s="27"/>
      <c r="C7237" s="27"/>
      <c r="D7237" s="27"/>
      <c r="E7237" s="27"/>
      <c r="F7237" s="26"/>
      <c r="G7237" s="28"/>
      <c r="H7237" s="31"/>
    </row>
    <row r="7238" spans="2:8">
      <c r="B7238" s="27"/>
      <c r="C7238" s="27"/>
      <c r="D7238" s="27"/>
      <c r="E7238" s="27"/>
      <c r="F7238" s="26"/>
      <c r="G7238" s="28"/>
      <c r="H7238" s="31"/>
    </row>
    <row r="7239" spans="2:8">
      <c r="B7239" s="27"/>
      <c r="C7239" s="27"/>
      <c r="D7239" s="27"/>
      <c r="E7239" s="27"/>
      <c r="F7239" s="26"/>
      <c r="G7239" s="28"/>
      <c r="H7239" s="31"/>
    </row>
    <row r="7240" spans="2:8">
      <c r="B7240" s="27"/>
      <c r="C7240" s="27"/>
      <c r="D7240" s="27"/>
      <c r="E7240" s="27"/>
      <c r="F7240" s="26"/>
      <c r="G7240" s="28"/>
      <c r="H7240" s="31"/>
    </row>
    <row r="7241" spans="2:8">
      <c r="B7241" s="27"/>
      <c r="C7241" s="27"/>
      <c r="D7241" s="27"/>
      <c r="E7241" s="27"/>
      <c r="F7241" s="26"/>
      <c r="G7241" s="28"/>
      <c r="H7241" s="31"/>
    </row>
    <row r="7242" spans="2:8">
      <c r="B7242" s="27"/>
      <c r="C7242" s="27"/>
      <c r="D7242" s="27"/>
      <c r="E7242" s="27"/>
      <c r="F7242" s="26"/>
      <c r="G7242" s="28"/>
      <c r="H7242" s="31"/>
    </row>
    <row r="7243" spans="2:8">
      <c r="B7243" s="27"/>
      <c r="C7243" s="27"/>
      <c r="D7243" s="27"/>
      <c r="E7243" s="27"/>
      <c r="F7243" s="26"/>
      <c r="G7243" s="28"/>
      <c r="H7243" s="31"/>
    </row>
    <row r="7244" spans="2:8">
      <c r="B7244" s="27"/>
      <c r="C7244" s="27"/>
      <c r="D7244" s="27"/>
      <c r="E7244" s="27"/>
      <c r="F7244" s="26"/>
      <c r="G7244" s="28"/>
      <c r="H7244" s="31"/>
    </row>
    <row r="7245" spans="2:8">
      <c r="B7245" s="27"/>
      <c r="C7245" s="27"/>
      <c r="D7245" s="27"/>
      <c r="E7245" s="27"/>
      <c r="F7245" s="26"/>
      <c r="G7245" s="28"/>
      <c r="H7245" s="31"/>
    </row>
    <row r="7246" spans="2:8">
      <c r="B7246" s="27"/>
      <c r="C7246" s="27"/>
      <c r="D7246" s="27"/>
      <c r="E7246" s="27"/>
      <c r="F7246" s="26"/>
      <c r="G7246" s="28"/>
      <c r="H7246" s="31"/>
    </row>
    <row r="7247" spans="2:8">
      <c r="B7247" s="27"/>
      <c r="C7247" s="27"/>
      <c r="D7247" s="27"/>
      <c r="E7247" s="27"/>
      <c r="F7247" s="26"/>
      <c r="G7247" s="28"/>
      <c r="H7247" s="31"/>
    </row>
    <row r="7248" spans="2:8">
      <c r="B7248" s="27"/>
      <c r="C7248" s="27"/>
      <c r="D7248" s="27"/>
      <c r="E7248" s="27"/>
      <c r="F7248" s="26"/>
      <c r="G7248" s="28"/>
      <c r="H7248" s="31"/>
    </row>
    <row r="7249" spans="2:8">
      <c r="B7249" s="27"/>
      <c r="C7249" s="27"/>
      <c r="D7249" s="27"/>
      <c r="E7249" s="27"/>
      <c r="F7249" s="26"/>
      <c r="G7249" s="28"/>
      <c r="H7249" s="31"/>
    </row>
    <row r="7250" spans="2:8">
      <c r="B7250" s="27"/>
      <c r="C7250" s="27"/>
      <c r="D7250" s="27"/>
      <c r="E7250" s="27"/>
      <c r="F7250" s="26"/>
      <c r="G7250" s="28"/>
      <c r="H7250" s="31"/>
    </row>
    <row r="7251" spans="2:8">
      <c r="B7251" s="27"/>
      <c r="C7251" s="27"/>
      <c r="D7251" s="27"/>
      <c r="E7251" s="27"/>
      <c r="F7251" s="26"/>
      <c r="G7251" s="28"/>
      <c r="H7251" s="31"/>
    </row>
    <row r="7252" spans="2:8">
      <c r="B7252" s="27"/>
      <c r="C7252" s="27"/>
      <c r="D7252" s="27"/>
      <c r="E7252" s="27"/>
      <c r="F7252" s="26"/>
      <c r="G7252" s="28"/>
      <c r="H7252" s="31"/>
    </row>
    <row r="7253" spans="2:8">
      <c r="B7253" s="27"/>
      <c r="C7253" s="27"/>
      <c r="D7253" s="27"/>
      <c r="E7253" s="27"/>
      <c r="F7253" s="26"/>
      <c r="G7253" s="28"/>
      <c r="H7253" s="31"/>
    </row>
    <row r="7254" spans="2:8">
      <c r="B7254" s="27"/>
      <c r="C7254" s="27"/>
      <c r="D7254" s="27"/>
      <c r="E7254" s="27"/>
      <c r="F7254" s="26"/>
      <c r="G7254" s="28"/>
      <c r="H7254" s="31"/>
    </row>
    <row r="7255" spans="2:8">
      <c r="B7255" s="27"/>
      <c r="C7255" s="27"/>
      <c r="D7255" s="27"/>
      <c r="E7255" s="27"/>
      <c r="F7255" s="26"/>
      <c r="G7255" s="28"/>
      <c r="H7255" s="31"/>
    </row>
    <row r="7256" spans="2:8">
      <c r="B7256" s="27"/>
      <c r="C7256" s="27"/>
      <c r="D7256" s="27"/>
      <c r="E7256" s="27"/>
      <c r="F7256" s="26"/>
      <c r="G7256" s="28"/>
      <c r="H7256" s="31"/>
    </row>
    <row r="7257" spans="2:8">
      <c r="B7257" s="27"/>
      <c r="C7257" s="27"/>
      <c r="D7257" s="27"/>
      <c r="E7257" s="27"/>
      <c r="F7257" s="26"/>
      <c r="G7257" s="28"/>
      <c r="H7257" s="31"/>
    </row>
    <row r="7258" spans="2:8">
      <c r="B7258" s="27"/>
      <c r="C7258" s="27"/>
      <c r="D7258" s="27"/>
      <c r="E7258" s="27"/>
      <c r="F7258" s="26"/>
      <c r="G7258" s="28"/>
      <c r="H7258" s="31"/>
    </row>
    <row r="7259" spans="2:8">
      <c r="B7259" s="27"/>
      <c r="C7259" s="27"/>
      <c r="D7259" s="27"/>
      <c r="E7259" s="27"/>
      <c r="F7259" s="26"/>
      <c r="G7259" s="28"/>
      <c r="H7259" s="31"/>
    </row>
    <row r="7260" spans="2:8">
      <c r="B7260" s="27"/>
      <c r="C7260" s="27"/>
      <c r="D7260" s="27"/>
      <c r="E7260" s="27"/>
      <c r="F7260" s="26"/>
      <c r="G7260" s="28"/>
      <c r="H7260" s="31"/>
    </row>
    <row r="7261" spans="2:8">
      <c r="B7261" s="27"/>
      <c r="C7261" s="27"/>
      <c r="D7261" s="27"/>
      <c r="E7261" s="27"/>
      <c r="F7261" s="26"/>
      <c r="G7261" s="28"/>
      <c r="H7261" s="31"/>
    </row>
    <row r="7262" spans="2:8">
      <c r="B7262" s="27"/>
      <c r="C7262" s="27"/>
      <c r="D7262" s="27"/>
      <c r="E7262" s="27"/>
      <c r="F7262" s="26"/>
      <c r="G7262" s="28"/>
      <c r="H7262" s="31"/>
    </row>
    <row r="7263" spans="2:8">
      <c r="B7263" s="27"/>
      <c r="C7263" s="27"/>
      <c r="D7263" s="27"/>
      <c r="E7263" s="27"/>
      <c r="F7263" s="26"/>
      <c r="G7263" s="28"/>
      <c r="H7263" s="31"/>
    </row>
    <row r="7264" spans="2:8">
      <c r="B7264" s="27"/>
      <c r="C7264" s="27"/>
      <c r="D7264" s="27"/>
      <c r="E7264" s="27"/>
      <c r="F7264" s="26"/>
      <c r="G7264" s="28"/>
      <c r="H7264" s="31"/>
    </row>
    <row r="7265" spans="2:8">
      <c r="B7265" s="27"/>
      <c r="C7265" s="27"/>
      <c r="D7265" s="27"/>
      <c r="E7265" s="27"/>
      <c r="F7265" s="26"/>
      <c r="G7265" s="28"/>
      <c r="H7265" s="31"/>
    </row>
    <row r="7266" spans="2:8">
      <c r="B7266" s="27"/>
      <c r="C7266" s="27"/>
      <c r="D7266" s="27"/>
      <c r="E7266" s="27"/>
      <c r="F7266" s="26"/>
      <c r="G7266" s="28"/>
      <c r="H7266" s="31"/>
    </row>
    <row r="7267" spans="2:8">
      <c r="B7267" s="27"/>
      <c r="C7267" s="27"/>
      <c r="D7267" s="27"/>
      <c r="E7267" s="27"/>
      <c r="F7267" s="26"/>
      <c r="G7267" s="28"/>
      <c r="H7267" s="31"/>
    </row>
    <row r="7268" spans="2:8">
      <c r="B7268" s="27"/>
      <c r="C7268" s="27"/>
      <c r="D7268" s="27"/>
      <c r="E7268" s="27"/>
      <c r="F7268" s="26"/>
      <c r="G7268" s="28"/>
      <c r="H7268" s="31"/>
    </row>
    <row r="7269" spans="2:8">
      <c r="B7269" s="27"/>
      <c r="C7269" s="27"/>
      <c r="D7269" s="27"/>
      <c r="E7269" s="27"/>
      <c r="F7269" s="26"/>
      <c r="G7269" s="28"/>
      <c r="H7269" s="31"/>
    </row>
    <row r="7270" spans="2:8">
      <c r="B7270" s="27"/>
      <c r="C7270" s="27"/>
      <c r="D7270" s="27"/>
      <c r="E7270" s="27"/>
      <c r="F7270" s="26"/>
      <c r="G7270" s="28"/>
      <c r="H7270" s="31"/>
    </row>
    <row r="7271" spans="2:8">
      <c r="B7271" s="27"/>
      <c r="C7271" s="27"/>
      <c r="D7271" s="27"/>
      <c r="E7271" s="27"/>
      <c r="F7271" s="26"/>
      <c r="G7271" s="28"/>
      <c r="H7271" s="31"/>
    </row>
    <row r="7272" spans="2:8">
      <c r="B7272" s="27"/>
      <c r="C7272" s="27"/>
      <c r="D7272" s="27"/>
      <c r="E7272" s="27"/>
      <c r="F7272" s="26"/>
      <c r="G7272" s="28"/>
      <c r="H7272" s="31"/>
    </row>
    <row r="7273" spans="2:8">
      <c r="B7273" s="27"/>
      <c r="C7273" s="27"/>
      <c r="D7273" s="27"/>
      <c r="E7273" s="27"/>
      <c r="F7273" s="26"/>
      <c r="G7273" s="28"/>
      <c r="H7273" s="31"/>
    </row>
    <row r="7274" spans="2:8">
      <c r="B7274" s="27"/>
      <c r="C7274" s="27"/>
      <c r="D7274" s="27"/>
      <c r="E7274" s="27"/>
      <c r="F7274" s="26"/>
      <c r="G7274" s="28"/>
      <c r="H7274" s="31"/>
    </row>
    <row r="7275" spans="2:8">
      <c r="B7275" s="27"/>
      <c r="C7275" s="27"/>
      <c r="D7275" s="27"/>
      <c r="E7275" s="27"/>
      <c r="F7275" s="26"/>
      <c r="G7275" s="28"/>
      <c r="H7275" s="31"/>
    </row>
    <row r="7276" spans="2:8">
      <c r="B7276" s="27"/>
      <c r="C7276" s="27"/>
      <c r="D7276" s="27"/>
      <c r="E7276" s="27"/>
      <c r="F7276" s="26"/>
      <c r="G7276" s="28"/>
      <c r="H7276" s="31"/>
    </row>
    <row r="7277" spans="2:8">
      <c r="B7277" s="27"/>
      <c r="C7277" s="27"/>
      <c r="D7277" s="27"/>
      <c r="E7277" s="27"/>
      <c r="F7277" s="26"/>
      <c r="G7277" s="28"/>
      <c r="H7277" s="31"/>
    </row>
    <row r="7278" spans="2:8">
      <c r="B7278" s="27"/>
      <c r="C7278" s="27"/>
      <c r="D7278" s="27"/>
      <c r="E7278" s="27"/>
      <c r="F7278" s="26"/>
      <c r="G7278" s="28"/>
      <c r="H7278" s="31"/>
    </row>
    <row r="7279" spans="2:8">
      <c r="B7279" s="27"/>
      <c r="C7279" s="27"/>
      <c r="D7279" s="27"/>
      <c r="E7279" s="27"/>
      <c r="F7279" s="26"/>
      <c r="G7279" s="28"/>
      <c r="H7279" s="31"/>
    </row>
    <row r="7280" spans="2:8">
      <c r="B7280" s="27"/>
      <c r="C7280" s="27"/>
      <c r="D7280" s="27"/>
      <c r="E7280" s="27"/>
      <c r="F7280" s="26"/>
      <c r="G7280" s="28"/>
      <c r="H7280" s="31"/>
    </row>
    <row r="7281" spans="2:8">
      <c r="B7281" s="27"/>
      <c r="C7281" s="27"/>
      <c r="D7281" s="27"/>
      <c r="E7281" s="27"/>
      <c r="F7281" s="26"/>
      <c r="G7281" s="28"/>
      <c r="H7281" s="31"/>
    </row>
    <row r="7282" spans="2:8">
      <c r="B7282" s="27"/>
      <c r="C7282" s="27"/>
      <c r="D7282" s="27"/>
      <c r="E7282" s="27"/>
      <c r="F7282" s="26"/>
      <c r="G7282" s="28"/>
      <c r="H7282" s="31"/>
    </row>
    <row r="7283" spans="2:8">
      <c r="B7283" s="27"/>
      <c r="C7283" s="27"/>
      <c r="D7283" s="27"/>
      <c r="E7283" s="27"/>
      <c r="F7283" s="26"/>
      <c r="G7283" s="28"/>
      <c r="H7283" s="31"/>
    </row>
    <row r="7284" spans="2:8">
      <c r="B7284" s="27"/>
      <c r="C7284" s="27"/>
      <c r="D7284" s="27"/>
      <c r="E7284" s="27"/>
      <c r="F7284" s="26"/>
      <c r="G7284" s="28"/>
      <c r="H7284" s="31"/>
    </row>
    <row r="7285" spans="2:8">
      <c r="B7285" s="27"/>
      <c r="C7285" s="27"/>
      <c r="D7285" s="27"/>
      <c r="E7285" s="27"/>
      <c r="F7285" s="26"/>
      <c r="G7285" s="28"/>
      <c r="H7285" s="31"/>
    </row>
    <row r="7286" spans="2:8">
      <c r="B7286" s="27"/>
      <c r="C7286" s="27"/>
      <c r="D7286" s="27"/>
      <c r="E7286" s="27"/>
      <c r="F7286" s="26"/>
      <c r="G7286" s="28"/>
      <c r="H7286" s="31"/>
    </row>
    <row r="7287" spans="2:8">
      <c r="B7287" s="27"/>
      <c r="C7287" s="27"/>
      <c r="D7287" s="27"/>
      <c r="E7287" s="27"/>
      <c r="F7287" s="26"/>
      <c r="G7287" s="28"/>
      <c r="H7287" s="31"/>
    </row>
    <row r="7288" spans="2:8">
      <c r="B7288" s="27"/>
      <c r="C7288" s="27"/>
      <c r="D7288" s="27"/>
      <c r="E7288" s="27"/>
      <c r="F7288" s="26"/>
      <c r="G7288" s="28"/>
      <c r="H7288" s="31"/>
    </row>
    <row r="7289" spans="2:8">
      <c r="B7289" s="27"/>
      <c r="C7289" s="27"/>
      <c r="D7289" s="27"/>
      <c r="E7289" s="27"/>
      <c r="F7289" s="26"/>
      <c r="G7289" s="28"/>
      <c r="H7289" s="31"/>
    </row>
    <row r="7290" spans="2:8">
      <c r="B7290" s="27"/>
      <c r="C7290" s="27"/>
      <c r="D7290" s="27"/>
      <c r="E7290" s="27"/>
      <c r="F7290" s="26"/>
      <c r="G7290" s="28"/>
      <c r="H7290" s="31"/>
    </row>
    <row r="7291" spans="2:8">
      <c r="B7291" s="27"/>
      <c r="C7291" s="27"/>
      <c r="D7291" s="27"/>
      <c r="E7291" s="27"/>
      <c r="F7291" s="26"/>
      <c r="G7291" s="28"/>
      <c r="H7291" s="31"/>
    </row>
    <row r="7292" spans="2:8">
      <c r="B7292" s="27"/>
      <c r="C7292" s="27"/>
      <c r="D7292" s="27"/>
      <c r="E7292" s="27"/>
      <c r="F7292" s="26"/>
      <c r="G7292" s="28"/>
      <c r="H7292" s="31"/>
    </row>
    <row r="7293" spans="2:8">
      <c r="B7293" s="27"/>
      <c r="C7293" s="27"/>
      <c r="D7293" s="27"/>
      <c r="E7293" s="27"/>
      <c r="F7293" s="26"/>
      <c r="G7293" s="28"/>
      <c r="H7293" s="31"/>
    </row>
    <row r="7294" spans="2:8">
      <c r="B7294" s="27"/>
      <c r="C7294" s="27"/>
      <c r="D7294" s="27"/>
      <c r="E7294" s="27"/>
      <c r="F7294" s="26"/>
      <c r="G7294" s="28"/>
      <c r="H7294" s="31"/>
    </row>
    <row r="7295" spans="2:8">
      <c r="B7295" s="27"/>
      <c r="C7295" s="27"/>
      <c r="D7295" s="27"/>
      <c r="E7295" s="27"/>
      <c r="F7295" s="26"/>
      <c r="G7295" s="28"/>
      <c r="H7295" s="31"/>
    </row>
    <row r="7296" spans="2:8">
      <c r="B7296" s="27"/>
      <c r="C7296" s="27"/>
      <c r="D7296" s="27"/>
      <c r="E7296" s="27"/>
      <c r="F7296" s="26"/>
      <c r="G7296" s="28"/>
      <c r="H7296" s="31"/>
    </row>
    <row r="7297" spans="2:8">
      <c r="B7297" s="27"/>
      <c r="C7297" s="27"/>
      <c r="D7297" s="27"/>
      <c r="E7297" s="27"/>
      <c r="F7297" s="26"/>
      <c r="G7297" s="28"/>
      <c r="H7297" s="31"/>
    </row>
    <row r="7298" spans="2:8">
      <c r="B7298" s="27"/>
      <c r="C7298" s="27"/>
      <c r="D7298" s="27"/>
      <c r="E7298" s="27"/>
      <c r="F7298" s="26"/>
      <c r="G7298" s="28"/>
      <c r="H7298" s="31"/>
    </row>
    <row r="7299" spans="2:8">
      <c r="B7299" s="27"/>
      <c r="C7299" s="27"/>
      <c r="D7299" s="27"/>
      <c r="E7299" s="27"/>
      <c r="F7299" s="26"/>
      <c r="G7299" s="28"/>
      <c r="H7299" s="31"/>
    </row>
    <row r="7300" spans="2:8">
      <c r="B7300" s="27"/>
      <c r="C7300" s="27"/>
      <c r="D7300" s="27"/>
      <c r="E7300" s="27"/>
      <c r="F7300" s="26"/>
      <c r="G7300" s="28"/>
      <c r="H7300" s="31"/>
    </row>
    <row r="7301" spans="2:8">
      <c r="B7301" s="27"/>
      <c r="C7301" s="27"/>
      <c r="D7301" s="27"/>
      <c r="E7301" s="27"/>
      <c r="F7301" s="26"/>
      <c r="G7301" s="28"/>
      <c r="H7301" s="31"/>
    </row>
    <row r="7302" spans="2:8">
      <c r="B7302" s="27"/>
      <c r="C7302" s="27"/>
      <c r="D7302" s="27"/>
      <c r="E7302" s="27"/>
      <c r="F7302" s="26"/>
      <c r="G7302" s="28"/>
      <c r="H7302" s="31"/>
    </row>
    <row r="7303" spans="2:8">
      <c r="B7303" s="27"/>
      <c r="C7303" s="27"/>
      <c r="D7303" s="27"/>
      <c r="E7303" s="27"/>
      <c r="F7303" s="26"/>
      <c r="G7303" s="28"/>
      <c r="H7303" s="31"/>
    </row>
    <row r="7304" spans="2:8">
      <c r="B7304" s="27"/>
      <c r="C7304" s="27"/>
      <c r="D7304" s="27"/>
      <c r="E7304" s="27"/>
      <c r="F7304" s="26"/>
      <c r="G7304" s="28"/>
      <c r="H7304" s="31"/>
    </row>
    <row r="7305" spans="2:8">
      <c r="B7305" s="27"/>
      <c r="C7305" s="27"/>
      <c r="D7305" s="27"/>
      <c r="E7305" s="27"/>
      <c r="F7305" s="26"/>
      <c r="G7305" s="28"/>
      <c r="H7305" s="31"/>
    </row>
    <row r="7306" spans="2:8">
      <c r="B7306" s="27"/>
      <c r="C7306" s="27"/>
      <c r="D7306" s="27"/>
      <c r="E7306" s="27"/>
      <c r="F7306" s="26"/>
      <c r="G7306" s="28"/>
      <c r="H7306" s="31"/>
    </row>
    <row r="7307" spans="2:8">
      <c r="B7307" s="27"/>
      <c r="C7307" s="27"/>
      <c r="D7307" s="27"/>
      <c r="E7307" s="27"/>
      <c r="F7307" s="26"/>
      <c r="G7307" s="28"/>
      <c r="H7307" s="31"/>
    </row>
    <row r="7308" spans="2:8">
      <c r="B7308" s="27"/>
      <c r="C7308" s="27"/>
      <c r="D7308" s="27"/>
      <c r="E7308" s="27"/>
      <c r="F7308" s="26"/>
      <c r="G7308" s="28"/>
      <c r="H7308" s="31"/>
    </row>
    <row r="7309" spans="2:8">
      <c r="B7309" s="27"/>
      <c r="C7309" s="27"/>
      <c r="D7309" s="27"/>
      <c r="E7309" s="27"/>
      <c r="F7309" s="26"/>
      <c r="G7309" s="28"/>
      <c r="H7309" s="31"/>
    </row>
    <row r="7310" spans="2:8">
      <c r="B7310" s="27"/>
      <c r="C7310" s="27"/>
      <c r="D7310" s="27"/>
      <c r="E7310" s="27"/>
      <c r="F7310" s="26"/>
      <c r="G7310" s="28"/>
      <c r="H7310" s="31"/>
    </row>
    <row r="7311" spans="2:8">
      <c r="B7311" s="27"/>
      <c r="C7311" s="27"/>
      <c r="D7311" s="27"/>
      <c r="E7311" s="27"/>
      <c r="F7311" s="26"/>
      <c r="G7311" s="28"/>
      <c r="H7311" s="31"/>
    </row>
    <row r="7312" spans="2:8">
      <c r="B7312" s="27"/>
      <c r="C7312" s="27"/>
      <c r="D7312" s="27"/>
      <c r="E7312" s="27"/>
      <c r="F7312" s="26"/>
      <c r="G7312" s="28"/>
      <c r="H7312" s="31"/>
    </row>
    <row r="7313" spans="2:8">
      <c r="B7313" s="27"/>
      <c r="C7313" s="27"/>
      <c r="D7313" s="27"/>
      <c r="E7313" s="27"/>
      <c r="F7313" s="26"/>
      <c r="G7313" s="28"/>
      <c r="H7313" s="31"/>
    </row>
    <row r="7314" spans="2:8">
      <c r="B7314" s="27"/>
      <c r="C7314" s="27"/>
      <c r="D7314" s="27"/>
      <c r="E7314" s="27"/>
      <c r="F7314" s="26"/>
      <c r="G7314" s="28"/>
      <c r="H7314" s="31"/>
    </row>
    <row r="7315" spans="2:8">
      <c r="B7315" s="27"/>
      <c r="C7315" s="27"/>
      <c r="D7315" s="27"/>
      <c r="E7315" s="27"/>
      <c r="F7315" s="26"/>
      <c r="G7315" s="28"/>
      <c r="H7315" s="31"/>
    </row>
    <row r="7316" spans="2:8">
      <c r="B7316" s="27"/>
      <c r="C7316" s="27"/>
      <c r="D7316" s="27"/>
      <c r="E7316" s="27"/>
      <c r="F7316" s="26"/>
      <c r="G7316" s="28"/>
      <c r="H7316" s="31"/>
    </row>
    <row r="7317" spans="2:8">
      <c r="B7317" s="27"/>
      <c r="C7317" s="27"/>
      <c r="D7317" s="27"/>
      <c r="E7317" s="27"/>
      <c r="F7317" s="26"/>
      <c r="G7317" s="28"/>
      <c r="H7317" s="31"/>
    </row>
    <row r="7318" spans="2:8">
      <c r="B7318" s="27"/>
      <c r="C7318" s="27"/>
      <c r="D7318" s="27"/>
      <c r="E7318" s="27"/>
      <c r="F7318" s="26"/>
      <c r="G7318" s="28"/>
      <c r="H7318" s="31"/>
    </row>
    <row r="7319" spans="2:8">
      <c r="B7319" s="27"/>
      <c r="C7319" s="27"/>
      <c r="D7319" s="27"/>
      <c r="E7319" s="27"/>
      <c r="F7319" s="26"/>
      <c r="G7319" s="28"/>
      <c r="H7319" s="31"/>
    </row>
    <row r="7320" spans="2:8">
      <c r="B7320" s="27"/>
      <c r="C7320" s="27"/>
      <c r="D7320" s="27"/>
      <c r="E7320" s="27"/>
      <c r="F7320" s="26"/>
      <c r="G7320" s="28"/>
      <c r="H7320" s="31"/>
    </row>
    <row r="7321" spans="2:8">
      <c r="B7321" s="27"/>
      <c r="C7321" s="27"/>
      <c r="D7321" s="27"/>
      <c r="E7321" s="27"/>
      <c r="F7321" s="26"/>
      <c r="G7321" s="28"/>
      <c r="H7321" s="31"/>
    </row>
    <row r="7322" spans="2:8">
      <c r="B7322" s="27"/>
      <c r="C7322" s="27"/>
      <c r="D7322" s="27"/>
      <c r="E7322" s="27"/>
      <c r="F7322" s="26"/>
      <c r="G7322" s="28"/>
      <c r="H7322" s="31"/>
    </row>
    <row r="7323" spans="2:8">
      <c r="B7323" s="27"/>
      <c r="C7323" s="27"/>
      <c r="D7323" s="27"/>
      <c r="E7323" s="27"/>
      <c r="F7323" s="26"/>
      <c r="G7323" s="28"/>
      <c r="H7323" s="31"/>
    </row>
    <row r="7324" spans="2:8">
      <c r="B7324" s="27"/>
      <c r="C7324" s="27"/>
      <c r="D7324" s="27"/>
      <c r="E7324" s="27"/>
      <c r="F7324" s="26"/>
      <c r="G7324" s="28"/>
      <c r="H7324" s="31"/>
    </row>
    <row r="7325" spans="2:8">
      <c r="B7325" s="27"/>
      <c r="C7325" s="27"/>
      <c r="D7325" s="27"/>
      <c r="E7325" s="27"/>
      <c r="F7325" s="26"/>
      <c r="G7325" s="28"/>
      <c r="H7325" s="31"/>
    </row>
    <row r="7326" spans="2:8">
      <c r="B7326" s="27"/>
      <c r="C7326" s="27"/>
      <c r="D7326" s="27"/>
      <c r="E7326" s="27"/>
      <c r="F7326" s="26"/>
      <c r="G7326" s="28"/>
      <c r="H7326" s="31"/>
    </row>
    <row r="7327" spans="2:8">
      <c r="B7327" s="27"/>
      <c r="C7327" s="27"/>
      <c r="D7327" s="27"/>
      <c r="E7327" s="27"/>
      <c r="F7327" s="26"/>
      <c r="G7327" s="28"/>
      <c r="H7327" s="31"/>
    </row>
    <row r="7328" spans="2:8">
      <c r="B7328" s="27"/>
      <c r="C7328" s="27"/>
      <c r="D7328" s="27"/>
      <c r="E7328" s="27"/>
      <c r="F7328" s="26"/>
      <c r="G7328" s="28"/>
      <c r="H7328" s="31"/>
    </row>
    <row r="7329" spans="2:8">
      <c r="B7329" s="27"/>
      <c r="C7329" s="27"/>
      <c r="D7329" s="27"/>
      <c r="E7329" s="27"/>
      <c r="F7329" s="26"/>
      <c r="G7329" s="28"/>
      <c r="H7329" s="31"/>
    </row>
    <row r="7330" spans="2:8">
      <c r="B7330" s="27"/>
      <c r="C7330" s="27"/>
      <c r="D7330" s="27"/>
      <c r="E7330" s="27"/>
      <c r="F7330" s="26"/>
      <c r="G7330" s="28"/>
      <c r="H7330" s="31"/>
    </row>
    <row r="7331" spans="2:8">
      <c r="B7331" s="27"/>
      <c r="C7331" s="27"/>
      <c r="D7331" s="27"/>
      <c r="E7331" s="27"/>
      <c r="F7331" s="26"/>
      <c r="G7331" s="28"/>
      <c r="H7331" s="31"/>
    </row>
    <row r="7332" spans="2:8">
      <c r="B7332" s="27"/>
      <c r="C7332" s="27"/>
      <c r="D7332" s="27"/>
      <c r="E7332" s="27"/>
      <c r="F7332" s="26"/>
      <c r="G7332" s="28"/>
      <c r="H7332" s="31"/>
    </row>
    <row r="7333" spans="2:8">
      <c r="B7333" s="27"/>
      <c r="C7333" s="27"/>
      <c r="D7333" s="27"/>
      <c r="E7333" s="27"/>
      <c r="F7333" s="26"/>
      <c r="G7333" s="28"/>
      <c r="H7333" s="31"/>
    </row>
    <row r="7334" spans="2:8">
      <c r="B7334" s="27"/>
      <c r="C7334" s="27"/>
      <c r="D7334" s="27"/>
      <c r="E7334" s="27"/>
      <c r="F7334" s="26"/>
      <c r="G7334" s="28"/>
      <c r="H7334" s="31"/>
    </row>
    <row r="7335" spans="2:8">
      <c r="B7335" s="27"/>
      <c r="C7335" s="27"/>
      <c r="D7335" s="27"/>
      <c r="E7335" s="27"/>
      <c r="F7335" s="26"/>
      <c r="G7335" s="28"/>
      <c r="H7335" s="31"/>
    </row>
    <row r="7336" spans="2:8">
      <c r="B7336" s="27"/>
      <c r="C7336" s="27"/>
      <c r="D7336" s="27"/>
      <c r="E7336" s="27"/>
      <c r="F7336" s="26"/>
      <c r="G7336" s="28"/>
      <c r="H7336" s="31"/>
    </row>
    <row r="7337" spans="2:8">
      <c r="B7337" s="27"/>
      <c r="C7337" s="27"/>
      <c r="D7337" s="27"/>
      <c r="E7337" s="27"/>
      <c r="F7337" s="26"/>
      <c r="G7337" s="28"/>
      <c r="H7337" s="31"/>
    </row>
    <row r="7338" spans="2:8">
      <c r="B7338" s="27"/>
      <c r="C7338" s="27"/>
      <c r="D7338" s="27"/>
      <c r="E7338" s="27"/>
      <c r="F7338" s="26"/>
      <c r="G7338" s="28"/>
      <c r="H7338" s="31"/>
    </row>
    <row r="7339" spans="2:8">
      <c r="B7339" s="27"/>
      <c r="C7339" s="27"/>
      <c r="D7339" s="27"/>
      <c r="E7339" s="27"/>
      <c r="F7339" s="26"/>
      <c r="G7339" s="28"/>
      <c r="H7339" s="31"/>
    </row>
    <row r="7340" spans="2:8">
      <c r="B7340" s="27"/>
      <c r="C7340" s="27"/>
      <c r="D7340" s="27"/>
      <c r="E7340" s="27"/>
      <c r="F7340" s="26"/>
      <c r="G7340" s="28"/>
      <c r="H7340" s="31"/>
    </row>
    <row r="7341" spans="2:8">
      <c r="B7341" s="27"/>
      <c r="C7341" s="27"/>
      <c r="D7341" s="27"/>
      <c r="E7341" s="27"/>
      <c r="F7341" s="26"/>
      <c r="G7341" s="28"/>
      <c r="H7341" s="31"/>
    </row>
    <row r="7342" spans="2:8">
      <c r="B7342" s="27"/>
      <c r="C7342" s="27"/>
      <c r="D7342" s="27"/>
      <c r="E7342" s="27"/>
      <c r="F7342" s="26"/>
      <c r="G7342" s="28"/>
      <c r="H7342" s="31"/>
    </row>
    <row r="7343" spans="2:8">
      <c r="B7343" s="27"/>
      <c r="C7343" s="27"/>
      <c r="D7343" s="27"/>
      <c r="E7343" s="27"/>
      <c r="F7343" s="26"/>
      <c r="G7343" s="28"/>
      <c r="H7343" s="31"/>
    </row>
    <row r="7344" spans="2:8">
      <c r="B7344" s="27"/>
      <c r="C7344" s="27"/>
      <c r="D7344" s="27"/>
      <c r="E7344" s="27"/>
      <c r="F7344" s="26"/>
      <c r="G7344" s="28"/>
      <c r="H7344" s="31"/>
    </row>
    <row r="7345" spans="2:8">
      <c r="B7345" s="27"/>
      <c r="C7345" s="27"/>
      <c r="D7345" s="27"/>
      <c r="E7345" s="27"/>
      <c r="F7345" s="26"/>
      <c r="G7345" s="28"/>
      <c r="H7345" s="31"/>
    </row>
    <row r="7346" spans="2:8">
      <c r="B7346" s="27"/>
      <c r="C7346" s="27"/>
      <c r="D7346" s="27"/>
      <c r="E7346" s="27"/>
      <c r="F7346" s="26"/>
      <c r="G7346" s="28"/>
      <c r="H7346" s="31"/>
    </row>
    <row r="7347" spans="2:8">
      <c r="B7347" s="27"/>
      <c r="C7347" s="27"/>
      <c r="D7347" s="27"/>
      <c r="E7347" s="27"/>
      <c r="F7347" s="26"/>
      <c r="G7347" s="28"/>
      <c r="H7347" s="31"/>
    </row>
    <row r="7348" spans="2:8">
      <c r="B7348" s="27"/>
      <c r="C7348" s="27"/>
      <c r="D7348" s="27"/>
      <c r="E7348" s="27"/>
      <c r="F7348" s="26"/>
      <c r="G7348" s="28"/>
      <c r="H7348" s="31"/>
    </row>
    <row r="7349" spans="2:8">
      <c r="B7349" s="27"/>
      <c r="C7349" s="27"/>
      <c r="D7349" s="27"/>
      <c r="E7349" s="27"/>
      <c r="F7349" s="26"/>
      <c r="G7349" s="28"/>
      <c r="H7349" s="31"/>
    </row>
    <row r="7350" spans="2:8">
      <c r="B7350" s="27"/>
      <c r="C7350" s="27"/>
      <c r="D7350" s="27"/>
      <c r="E7350" s="27"/>
      <c r="F7350" s="26"/>
      <c r="G7350" s="28"/>
      <c r="H7350" s="31"/>
    </row>
    <row r="7351" spans="2:8">
      <c r="B7351" s="27"/>
      <c r="C7351" s="27"/>
      <c r="D7351" s="27"/>
      <c r="E7351" s="27"/>
      <c r="F7351" s="26"/>
      <c r="G7351" s="28"/>
      <c r="H7351" s="31"/>
    </row>
    <row r="7352" spans="2:8">
      <c r="B7352" s="27"/>
      <c r="C7352" s="27"/>
      <c r="D7352" s="27"/>
      <c r="E7352" s="27"/>
      <c r="F7352" s="26"/>
      <c r="G7352" s="28"/>
      <c r="H7352" s="31"/>
    </row>
    <row r="7353" spans="2:8">
      <c r="B7353" s="27"/>
      <c r="C7353" s="27"/>
      <c r="D7353" s="27"/>
      <c r="E7353" s="27"/>
      <c r="F7353" s="26"/>
      <c r="G7353" s="28"/>
      <c r="H7353" s="31"/>
    </row>
    <row r="7354" spans="2:8">
      <c r="B7354" s="27"/>
      <c r="C7354" s="27"/>
      <c r="D7354" s="27"/>
      <c r="E7354" s="27"/>
      <c r="F7354" s="26"/>
      <c r="G7354" s="28"/>
      <c r="H7354" s="31"/>
    </row>
    <row r="7355" spans="2:8">
      <c r="B7355" s="27"/>
      <c r="C7355" s="27"/>
      <c r="D7355" s="27"/>
      <c r="E7355" s="27"/>
      <c r="F7355" s="26"/>
      <c r="G7355" s="28"/>
      <c r="H7355" s="31"/>
    </row>
    <row r="7356" spans="2:8">
      <c r="B7356" s="27"/>
      <c r="C7356" s="27"/>
      <c r="D7356" s="27"/>
      <c r="E7356" s="27"/>
      <c r="F7356" s="26"/>
      <c r="G7356" s="28"/>
      <c r="H7356" s="31"/>
    </row>
    <row r="7357" spans="2:8">
      <c r="B7357" s="27"/>
      <c r="C7357" s="27"/>
      <c r="D7357" s="27"/>
      <c r="E7357" s="27"/>
      <c r="F7357" s="26"/>
      <c r="G7357" s="28"/>
      <c r="H7357" s="31"/>
    </row>
    <row r="7358" spans="2:8">
      <c r="B7358" s="27"/>
      <c r="C7358" s="27"/>
      <c r="D7358" s="27"/>
      <c r="E7358" s="27"/>
      <c r="F7358" s="26"/>
      <c r="G7358" s="28"/>
      <c r="H7358" s="31"/>
    </row>
    <row r="7359" spans="2:8">
      <c r="B7359" s="27"/>
      <c r="C7359" s="27"/>
      <c r="D7359" s="27"/>
      <c r="E7359" s="27"/>
      <c r="F7359" s="26"/>
      <c r="G7359" s="28"/>
      <c r="H7359" s="31"/>
    </row>
    <row r="7360" spans="2:8">
      <c r="B7360" s="27"/>
      <c r="C7360" s="27"/>
      <c r="D7360" s="27"/>
      <c r="E7360" s="27"/>
      <c r="F7360" s="26"/>
      <c r="G7360" s="28"/>
      <c r="H7360" s="31"/>
    </row>
    <row r="7361" spans="2:8">
      <c r="B7361" s="27"/>
      <c r="C7361" s="27"/>
      <c r="D7361" s="27"/>
      <c r="E7361" s="27"/>
      <c r="F7361" s="26"/>
      <c r="G7361" s="28"/>
      <c r="H7361" s="31"/>
    </row>
    <row r="7362" spans="2:8">
      <c r="B7362" s="27"/>
      <c r="C7362" s="27"/>
      <c r="D7362" s="27"/>
      <c r="E7362" s="27"/>
      <c r="F7362" s="26"/>
      <c r="G7362" s="28"/>
      <c r="H7362" s="31"/>
    </row>
    <row r="7363" spans="2:8">
      <c r="B7363" s="27"/>
      <c r="C7363" s="27"/>
      <c r="D7363" s="27"/>
      <c r="E7363" s="27"/>
      <c r="F7363" s="26"/>
      <c r="G7363" s="28"/>
      <c r="H7363" s="31"/>
    </row>
    <row r="7364" spans="2:8">
      <c r="B7364" s="27"/>
      <c r="C7364" s="27"/>
      <c r="D7364" s="27"/>
      <c r="E7364" s="27"/>
      <c r="F7364" s="26"/>
      <c r="G7364" s="28"/>
      <c r="H7364" s="31"/>
    </row>
    <row r="7365" spans="2:8">
      <c r="B7365" s="27"/>
      <c r="C7365" s="27"/>
      <c r="D7365" s="27"/>
      <c r="E7365" s="27"/>
      <c r="F7365" s="26"/>
      <c r="G7365" s="28"/>
      <c r="H7365" s="31"/>
    </row>
    <row r="7366" spans="2:8">
      <c r="B7366" s="27"/>
      <c r="C7366" s="27"/>
      <c r="D7366" s="27"/>
      <c r="E7366" s="27"/>
      <c r="F7366" s="26"/>
      <c r="G7366" s="28"/>
      <c r="H7366" s="31"/>
    </row>
    <row r="7367" spans="2:8">
      <c r="B7367" s="27"/>
      <c r="C7367" s="27"/>
      <c r="D7367" s="27"/>
      <c r="E7367" s="27"/>
      <c r="F7367" s="26"/>
      <c r="G7367" s="28"/>
      <c r="H7367" s="31"/>
    </row>
    <row r="7368" spans="2:8">
      <c r="B7368" s="27"/>
      <c r="C7368" s="27"/>
      <c r="D7368" s="27"/>
      <c r="E7368" s="27"/>
      <c r="F7368" s="26"/>
      <c r="G7368" s="28"/>
      <c r="H7368" s="31"/>
    </row>
    <row r="7369" spans="2:8">
      <c r="B7369" s="27"/>
      <c r="C7369" s="27"/>
      <c r="D7369" s="27"/>
      <c r="E7369" s="27"/>
      <c r="F7369" s="26"/>
      <c r="G7369" s="28"/>
      <c r="H7369" s="31"/>
    </row>
    <row r="7370" spans="2:8">
      <c r="B7370" s="27"/>
      <c r="C7370" s="27"/>
      <c r="D7370" s="27"/>
      <c r="E7370" s="27"/>
      <c r="F7370" s="26"/>
      <c r="G7370" s="28"/>
      <c r="H7370" s="31"/>
    </row>
    <row r="7371" spans="2:8">
      <c r="B7371" s="27"/>
      <c r="C7371" s="27"/>
      <c r="D7371" s="27"/>
      <c r="E7371" s="27"/>
      <c r="F7371" s="26"/>
      <c r="G7371" s="28"/>
      <c r="H7371" s="31"/>
    </row>
    <row r="7372" spans="2:8">
      <c r="B7372" s="27"/>
      <c r="C7372" s="27"/>
      <c r="D7372" s="27"/>
      <c r="E7372" s="27"/>
      <c r="F7372" s="26"/>
      <c r="G7372" s="28"/>
      <c r="H7372" s="31"/>
    </row>
    <row r="7373" spans="2:8">
      <c r="B7373" s="27"/>
      <c r="C7373" s="27"/>
      <c r="D7373" s="27"/>
      <c r="E7373" s="27"/>
      <c r="F7373" s="26"/>
      <c r="G7373" s="28"/>
      <c r="H7373" s="31"/>
    </row>
    <row r="7374" spans="2:8">
      <c r="B7374" s="27"/>
      <c r="C7374" s="27"/>
      <c r="D7374" s="27"/>
      <c r="E7374" s="27"/>
      <c r="F7374" s="26"/>
      <c r="G7374" s="28"/>
      <c r="H7374" s="31"/>
    </row>
    <row r="7375" spans="2:8">
      <c r="B7375" s="27"/>
      <c r="C7375" s="27"/>
      <c r="D7375" s="27"/>
      <c r="E7375" s="27"/>
      <c r="F7375" s="26"/>
      <c r="G7375" s="28"/>
      <c r="H7375" s="31"/>
    </row>
    <row r="7376" spans="2:8">
      <c r="B7376" s="27"/>
      <c r="C7376" s="27"/>
      <c r="D7376" s="27"/>
      <c r="E7376" s="27"/>
      <c r="F7376" s="26"/>
      <c r="G7376" s="28"/>
      <c r="H7376" s="31"/>
    </row>
    <row r="7377" spans="2:8">
      <c r="B7377" s="27"/>
      <c r="C7377" s="27"/>
      <c r="D7377" s="27"/>
      <c r="E7377" s="27"/>
      <c r="F7377" s="26"/>
      <c r="G7377" s="28"/>
      <c r="H7377" s="31"/>
    </row>
    <row r="7378" spans="2:8">
      <c r="B7378" s="27"/>
      <c r="C7378" s="27"/>
      <c r="D7378" s="27"/>
      <c r="E7378" s="27"/>
      <c r="F7378" s="26"/>
      <c r="G7378" s="28"/>
      <c r="H7378" s="31"/>
    </row>
    <row r="7379" spans="2:8">
      <c r="B7379" s="27"/>
      <c r="C7379" s="27"/>
      <c r="D7379" s="27"/>
      <c r="E7379" s="27"/>
      <c r="F7379" s="26"/>
      <c r="G7379" s="28"/>
      <c r="H7379" s="31"/>
    </row>
    <row r="7380" spans="2:8">
      <c r="B7380" s="27"/>
      <c r="C7380" s="27"/>
      <c r="D7380" s="27"/>
      <c r="E7380" s="27"/>
      <c r="F7380" s="26"/>
      <c r="G7380" s="28"/>
      <c r="H7380" s="31"/>
    </row>
    <row r="7381" spans="2:8">
      <c r="B7381" s="27"/>
      <c r="C7381" s="27"/>
      <c r="D7381" s="27"/>
      <c r="E7381" s="27"/>
      <c r="F7381" s="26"/>
      <c r="G7381" s="28"/>
      <c r="H7381" s="31"/>
    </row>
    <row r="7382" spans="2:8">
      <c r="B7382" s="27"/>
      <c r="C7382" s="27"/>
      <c r="D7382" s="27"/>
      <c r="E7382" s="27"/>
      <c r="F7382" s="26"/>
      <c r="G7382" s="28"/>
      <c r="H7382" s="31"/>
    </row>
    <row r="7383" spans="2:8">
      <c r="B7383" s="27"/>
      <c r="C7383" s="27"/>
      <c r="D7383" s="27"/>
      <c r="E7383" s="27"/>
      <c r="F7383" s="26"/>
      <c r="G7383" s="28"/>
      <c r="H7383" s="31"/>
    </row>
    <row r="7384" spans="2:8">
      <c r="B7384" s="27"/>
      <c r="C7384" s="27"/>
      <c r="D7384" s="27"/>
      <c r="E7384" s="27"/>
      <c r="F7384" s="26"/>
      <c r="G7384" s="28"/>
      <c r="H7384" s="31"/>
    </row>
    <row r="7385" spans="2:8">
      <c r="B7385" s="27"/>
      <c r="C7385" s="27"/>
      <c r="D7385" s="27"/>
      <c r="E7385" s="27"/>
      <c r="F7385" s="26"/>
      <c r="G7385" s="28"/>
      <c r="H7385" s="31"/>
    </row>
    <row r="7386" spans="2:8">
      <c r="B7386" s="27"/>
      <c r="C7386" s="27"/>
      <c r="D7386" s="27"/>
      <c r="E7386" s="27"/>
      <c r="F7386" s="26"/>
      <c r="G7386" s="28"/>
      <c r="H7386" s="31"/>
    </row>
    <row r="7387" spans="2:8">
      <c r="B7387" s="27"/>
      <c r="C7387" s="27"/>
      <c r="D7387" s="27"/>
      <c r="E7387" s="27"/>
      <c r="F7387" s="26"/>
      <c r="G7387" s="28"/>
      <c r="H7387" s="31"/>
    </row>
    <row r="7388" spans="2:8">
      <c r="B7388" s="27"/>
      <c r="C7388" s="27"/>
      <c r="D7388" s="27"/>
      <c r="E7388" s="27"/>
      <c r="F7388" s="26"/>
      <c r="G7388" s="28"/>
      <c r="H7388" s="31"/>
    </row>
    <row r="7389" spans="2:8">
      <c r="B7389" s="27"/>
      <c r="C7389" s="27"/>
      <c r="D7389" s="27"/>
      <c r="E7389" s="27"/>
      <c r="F7389" s="26"/>
      <c r="G7389" s="28"/>
      <c r="H7389" s="31"/>
    </row>
    <row r="7390" spans="2:8">
      <c r="B7390" s="27"/>
      <c r="C7390" s="27"/>
      <c r="D7390" s="27"/>
      <c r="E7390" s="27"/>
      <c r="F7390" s="26"/>
      <c r="G7390" s="28"/>
      <c r="H7390" s="31"/>
    </row>
    <row r="7391" spans="2:8">
      <c r="B7391" s="27"/>
      <c r="C7391" s="27"/>
      <c r="D7391" s="27"/>
      <c r="E7391" s="27"/>
      <c r="F7391" s="26"/>
      <c r="G7391" s="28"/>
      <c r="H7391" s="31"/>
    </row>
    <row r="7392" spans="2:8">
      <c r="B7392" s="27"/>
      <c r="C7392" s="27"/>
      <c r="D7392" s="27"/>
      <c r="E7392" s="27"/>
      <c r="F7392" s="26"/>
      <c r="G7392" s="28"/>
      <c r="H7392" s="31"/>
    </row>
    <row r="7393" spans="2:8">
      <c r="B7393" s="27"/>
      <c r="C7393" s="27"/>
      <c r="D7393" s="27"/>
      <c r="E7393" s="27"/>
      <c r="F7393" s="26"/>
      <c r="G7393" s="28"/>
      <c r="H7393" s="31"/>
    </row>
    <row r="7394" spans="2:8">
      <c r="B7394" s="27"/>
      <c r="C7394" s="27"/>
      <c r="D7394" s="27"/>
      <c r="E7394" s="27"/>
      <c r="F7394" s="26"/>
      <c r="G7394" s="28"/>
      <c r="H7394" s="31"/>
    </row>
    <row r="7395" spans="2:8">
      <c r="B7395" s="27"/>
      <c r="C7395" s="27"/>
      <c r="D7395" s="27"/>
      <c r="E7395" s="27"/>
      <c r="F7395" s="26"/>
      <c r="G7395" s="28"/>
      <c r="H7395" s="31"/>
    </row>
    <row r="7396" spans="2:8">
      <c r="B7396" s="27"/>
      <c r="C7396" s="27"/>
      <c r="D7396" s="27"/>
      <c r="E7396" s="27"/>
      <c r="F7396" s="26"/>
      <c r="G7396" s="28"/>
      <c r="H7396" s="31"/>
    </row>
    <row r="7397" spans="2:8">
      <c r="B7397" s="27"/>
      <c r="C7397" s="27"/>
      <c r="D7397" s="27"/>
      <c r="E7397" s="27"/>
      <c r="F7397" s="26"/>
      <c r="G7397" s="28"/>
      <c r="H7397" s="31"/>
    </row>
    <row r="7398" spans="2:8">
      <c r="B7398" s="27"/>
      <c r="C7398" s="27"/>
      <c r="D7398" s="27"/>
      <c r="E7398" s="27"/>
      <c r="F7398" s="26"/>
      <c r="G7398" s="28"/>
      <c r="H7398" s="31"/>
    </row>
    <row r="7399" spans="2:8">
      <c r="B7399" s="27"/>
      <c r="C7399" s="27"/>
      <c r="D7399" s="27"/>
      <c r="E7399" s="27"/>
      <c r="F7399" s="26"/>
      <c r="G7399" s="28"/>
      <c r="H7399" s="31"/>
    </row>
    <row r="7400" spans="2:8">
      <c r="B7400" s="27"/>
      <c r="C7400" s="27"/>
      <c r="D7400" s="27"/>
      <c r="E7400" s="27"/>
      <c r="F7400" s="26"/>
      <c r="G7400" s="28"/>
      <c r="H7400" s="31"/>
    </row>
    <row r="7401" spans="2:8">
      <c r="B7401" s="27"/>
      <c r="C7401" s="27"/>
      <c r="D7401" s="27"/>
      <c r="E7401" s="27"/>
      <c r="F7401" s="26"/>
      <c r="G7401" s="28"/>
      <c r="H7401" s="31"/>
    </row>
    <row r="7402" spans="2:8">
      <c r="B7402" s="27"/>
      <c r="C7402" s="27"/>
      <c r="D7402" s="27"/>
      <c r="E7402" s="27"/>
      <c r="F7402" s="26"/>
      <c r="G7402" s="28"/>
      <c r="H7402" s="31"/>
    </row>
    <row r="7403" spans="2:8">
      <c r="B7403" s="27"/>
      <c r="C7403" s="27"/>
      <c r="D7403" s="27"/>
      <c r="E7403" s="27"/>
      <c r="F7403" s="26"/>
      <c r="G7403" s="28"/>
      <c r="H7403" s="31"/>
    </row>
    <row r="7404" spans="2:8">
      <c r="B7404" s="27"/>
      <c r="C7404" s="27"/>
      <c r="D7404" s="27"/>
      <c r="E7404" s="27"/>
      <c r="F7404" s="26"/>
      <c r="G7404" s="28"/>
      <c r="H7404" s="31"/>
    </row>
    <row r="7405" spans="2:8">
      <c r="B7405" s="27"/>
      <c r="C7405" s="27"/>
      <c r="D7405" s="27"/>
      <c r="E7405" s="27"/>
      <c r="F7405" s="26"/>
      <c r="G7405" s="28"/>
      <c r="H7405" s="31"/>
    </row>
    <row r="7406" spans="2:8">
      <c r="B7406" s="27"/>
      <c r="C7406" s="27"/>
      <c r="D7406" s="27"/>
      <c r="E7406" s="27"/>
      <c r="F7406" s="26"/>
      <c r="G7406" s="28"/>
      <c r="H7406" s="31"/>
    </row>
    <row r="7407" spans="2:8">
      <c r="B7407" s="27"/>
      <c r="C7407" s="27"/>
      <c r="D7407" s="27"/>
      <c r="E7407" s="27"/>
      <c r="F7407" s="26"/>
      <c r="G7407" s="28"/>
      <c r="H7407" s="31"/>
    </row>
    <row r="7408" spans="2:8">
      <c r="B7408" s="27"/>
      <c r="C7408" s="27"/>
      <c r="D7408" s="27"/>
      <c r="E7408" s="27"/>
      <c r="F7408" s="26"/>
      <c r="G7408" s="28"/>
      <c r="H7408" s="31"/>
    </row>
    <row r="7409" spans="2:8">
      <c r="B7409" s="27"/>
      <c r="C7409" s="27"/>
      <c r="D7409" s="27"/>
      <c r="E7409" s="27"/>
      <c r="F7409" s="26"/>
      <c r="G7409" s="28"/>
      <c r="H7409" s="31"/>
    </row>
    <row r="7410" spans="2:8">
      <c r="B7410" s="27"/>
      <c r="C7410" s="27"/>
      <c r="D7410" s="27"/>
      <c r="E7410" s="27"/>
      <c r="F7410" s="26"/>
      <c r="G7410" s="28"/>
      <c r="H7410" s="31"/>
    </row>
    <row r="7411" spans="2:8">
      <c r="B7411" s="27"/>
      <c r="C7411" s="27"/>
      <c r="D7411" s="27"/>
      <c r="E7411" s="27"/>
      <c r="F7411" s="26"/>
      <c r="G7411" s="28"/>
      <c r="H7411" s="31"/>
    </row>
    <row r="7412" spans="2:8">
      <c r="B7412" s="27"/>
      <c r="C7412" s="27"/>
      <c r="D7412" s="27"/>
      <c r="E7412" s="27"/>
      <c r="F7412" s="26"/>
      <c r="G7412" s="28"/>
      <c r="H7412" s="31"/>
    </row>
    <row r="7413" spans="2:8">
      <c r="B7413" s="27"/>
      <c r="C7413" s="27"/>
      <c r="D7413" s="27"/>
      <c r="E7413" s="27"/>
      <c r="F7413" s="26"/>
      <c r="G7413" s="28"/>
      <c r="H7413" s="31"/>
    </row>
    <row r="7414" spans="2:8">
      <c r="B7414" s="27"/>
      <c r="C7414" s="27"/>
      <c r="D7414" s="27"/>
      <c r="E7414" s="27"/>
      <c r="F7414" s="26"/>
      <c r="G7414" s="28"/>
      <c r="H7414" s="31"/>
    </row>
    <row r="7415" spans="2:8">
      <c r="B7415" s="27"/>
      <c r="C7415" s="27"/>
      <c r="D7415" s="27"/>
      <c r="E7415" s="27"/>
      <c r="F7415" s="26"/>
      <c r="G7415" s="28"/>
      <c r="H7415" s="31"/>
    </row>
    <row r="7416" spans="2:8">
      <c r="B7416" s="27"/>
      <c r="C7416" s="27"/>
      <c r="D7416" s="27"/>
      <c r="E7416" s="27"/>
      <c r="F7416" s="26"/>
      <c r="G7416" s="28"/>
      <c r="H7416" s="31"/>
    </row>
    <row r="7417" spans="2:8">
      <c r="B7417" s="27"/>
      <c r="C7417" s="27"/>
      <c r="D7417" s="27"/>
      <c r="E7417" s="27"/>
      <c r="F7417" s="26"/>
      <c r="G7417" s="28"/>
      <c r="H7417" s="31"/>
    </row>
    <row r="7418" spans="2:8">
      <c r="B7418" s="27"/>
      <c r="C7418" s="27"/>
      <c r="D7418" s="27"/>
      <c r="E7418" s="27"/>
      <c r="F7418" s="26"/>
      <c r="G7418" s="28"/>
      <c r="H7418" s="31"/>
    </row>
    <row r="7419" spans="2:8">
      <c r="B7419" s="27"/>
      <c r="C7419" s="27"/>
      <c r="D7419" s="27"/>
      <c r="E7419" s="27"/>
      <c r="F7419" s="26"/>
      <c r="G7419" s="28"/>
      <c r="H7419" s="31"/>
    </row>
    <row r="7420" spans="2:8">
      <c r="B7420" s="27"/>
      <c r="C7420" s="27"/>
      <c r="D7420" s="27"/>
      <c r="E7420" s="27"/>
      <c r="F7420" s="26"/>
      <c r="G7420" s="28"/>
      <c r="H7420" s="31"/>
    </row>
    <row r="7421" spans="2:8">
      <c r="B7421" s="27"/>
      <c r="C7421" s="27"/>
      <c r="D7421" s="27"/>
      <c r="E7421" s="27"/>
      <c r="F7421" s="26"/>
      <c r="G7421" s="28"/>
      <c r="H7421" s="31"/>
    </row>
    <row r="7422" spans="2:8">
      <c r="B7422" s="27"/>
      <c r="C7422" s="27"/>
      <c r="D7422" s="27"/>
      <c r="E7422" s="27"/>
      <c r="F7422" s="26"/>
      <c r="G7422" s="28"/>
      <c r="H7422" s="31"/>
    </row>
    <row r="7423" spans="2:8">
      <c r="B7423" s="27"/>
      <c r="C7423" s="27"/>
      <c r="D7423" s="27"/>
      <c r="E7423" s="27"/>
      <c r="F7423" s="26"/>
      <c r="G7423" s="28"/>
      <c r="H7423" s="31"/>
    </row>
    <row r="7424" spans="2:8">
      <c r="B7424" s="27"/>
      <c r="C7424" s="27"/>
      <c r="D7424" s="27"/>
      <c r="E7424" s="27"/>
      <c r="F7424" s="26"/>
      <c r="G7424" s="28"/>
      <c r="H7424" s="31"/>
    </row>
    <row r="7425" spans="2:8">
      <c r="B7425" s="27"/>
      <c r="C7425" s="27"/>
      <c r="D7425" s="27"/>
      <c r="E7425" s="27"/>
      <c r="F7425" s="26"/>
      <c r="G7425" s="28"/>
      <c r="H7425" s="31"/>
    </row>
    <row r="7426" spans="2:8">
      <c r="B7426" s="27"/>
      <c r="C7426" s="27"/>
      <c r="D7426" s="27"/>
      <c r="E7426" s="27"/>
      <c r="F7426" s="26"/>
      <c r="G7426" s="28"/>
      <c r="H7426" s="31"/>
    </row>
    <row r="7427" spans="2:8">
      <c r="B7427" s="27"/>
      <c r="C7427" s="27"/>
      <c r="D7427" s="27"/>
      <c r="E7427" s="27"/>
      <c r="F7427" s="26"/>
      <c r="G7427" s="28"/>
      <c r="H7427" s="31"/>
    </row>
    <row r="7428" spans="2:8">
      <c r="B7428" s="27"/>
      <c r="C7428" s="27"/>
      <c r="D7428" s="27"/>
      <c r="E7428" s="27"/>
      <c r="F7428" s="26"/>
      <c r="G7428" s="28"/>
      <c r="H7428" s="31"/>
    </row>
    <row r="7429" spans="2:8">
      <c r="B7429" s="27"/>
      <c r="C7429" s="27"/>
      <c r="D7429" s="27"/>
      <c r="E7429" s="27"/>
      <c r="F7429" s="26"/>
      <c r="G7429" s="28"/>
      <c r="H7429" s="31"/>
    </row>
    <row r="7430" spans="2:8">
      <c r="B7430" s="27"/>
      <c r="C7430" s="27"/>
      <c r="D7430" s="27"/>
      <c r="E7430" s="27"/>
      <c r="F7430" s="26"/>
      <c r="G7430" s="28"/>
      <c r="H7430" s="31"/>
    </row>
    <row r="7431" spans="2:8">
      <c r="B7431" s="27"/>
      <c r="C7431" s="27"/>
      <c r="D7431" s="27"/>
      <c r="E7431" s="27"/>
      <c r="F7431" s="26"/>
      <c r="G7431" s="28"/>
      <c r="H7431" s="31"/>
    </row>
    <row r="7432" spans="2:8">
      <c r="B7432" s="27"/>
      <c r="C7432" s="27"/>
      <c r="D7432" s="27"/>
      <c r="E7432" s="27"/>
      <c r="F7432" s="26"/>
      <c r="G7432" s="28"/>
      <c r="H7432" s="31"/>
    </row>
    <row r="7433" spans="2:8">
      <c r="B7433" s="27"/>
      <c r="C7433" s="27"/>
      <c r="D7433" s="27"/>
      <c r="E7433" s="27"/>
      <c r="F7433" s="26"/>
      <c r="G7433" s="28"/>
      <c r="H7433" s="31"/>
    </row>
    <row r="7434" spans="2:8">
      <c r="B7434" s="27"/>
      <c r="C7434" s="27"/>
      <c r="D7434" s="27"/>
      <c r="E7434" s="27"/>
      <c r="F7434" s="26"/>
      <c r="G7434" s="28"/>
      <c r="H7434" s="31"/>
    </row>
    <row r="7435" spans="2:8">
      <c r="B7435" s="27"/>
      <c r="C7435" s="27"/>
      <c r="D7435" s="27"/>
      <c r="E7435" s="27"/>
      <c r="F7435" s="26"/>
      <c r="G7435" s="28"/>
      <c r="H7435" s="31"/>
    </row>
    <row r="7436" spans="2:8">
      <c r="B7436" s="27"/>
      <c r="C7436" s="27"/>
      <c r="D7436" s="27"/>
      <c r="E7436" s="27"/>
      <c r="F7436" s="26"/>
      <c r="G7436" s="28"/>
      <c r="H7436" s="31"/>
    </row>
    <row r="7437" spans="2:8">
      <c r="B7437" s="27"/>
      <c r="C7437" s="27"/>
      <c r="D7437" s="27"/>
      <c r="E7437" s="27"/>
      <c r="F7437" s="26"/>
      <c r="G7437" s="28"/>
      <c r="H7437" s="31"/>
    </row>
    <row r="7438" spans="2:8">
      <c r="B7438" s="27"/>
      <c r="C7438" s="27"/>
      <c r="D7438" s="27"/>
      <c r="E7438" s="27"/>
      <c r="F7438" s="26"/>
      <c r="G7438" s="28"/>
      <c r="H7438" s="31"/>
    </row>
    <row r="7439" spans="2:8">
      <c r="B7439" s="27"/>
      <c r="C7439" s="27"/>
      <c r="D7439" s="27"/>
      <c r="E7439" s="27"/>
      <c r="F7439" s="26"/>
      <c r="G7439" s="28"/>
      <c r="H7439" s="31"/>
    </row>
    <row r="7440" spans="2:8">
      <c r="B7440" s="27"/>
      <c r="C7440" s="27"/>
      <c r="D7440" s="27"/>
      <c r="E7440" s="27"/>
      <c r="F7440" s="26"/>
      <c r="G7440" s="28"/>
      <c r="H7440" s="31"/>
    </row>
    <row r="7441" spans="2:8">
      <c r="B7441" s="27"/>
      <c r="C7441" s="27"/>
      <c r="D7441" s="27"/>
      <c r="E7441" s="27"/>
      <c r="F7441" s="26"/>
      <c r="G7441" s="28"/>
      <c r="H7441" s="31"/>
    </row>
    <row r="7442" spans="2:8">
      <c r="B7442" s="27"/>
      <c r="C7442" s="27"/>
      <c r="D7442" s="27"/>
      <c r="E7442" s="27"/>
      <c r="F7442" s="26"/>
      <c r="G7442" s="28"/>
      <c r="H7442" s="31"/>
    </row>
    <row r="7443" spans="2:8">
      <c r="B7443" s="27"/>
      <c r="C7443" s="27"/>
      <c r="D7443" s="27"/>
      <c r="E7443" s="27"/>
      <c r="F7443" s="26"/>
      <c r="G7443" s="28"/>
      <c r="H7443" s="31"/>
    </row>
    <row r="7444" spans="2:8">
      <c r="B7444" s="27"/>
      <c r="C7444" s="27"/>
      <c r="D7444" s="27"/>
      <c r="E7444" s="27"/>
      <c r="F7444" s="26"/>
      <c r="G7444" s="28"/>
      <c r="H7444" s="31"/>
    </row>
    <row r="7445" spans="2:8">
      <c r="B7445" s="27"/>
      <c r="C7445" s="27"/>
      <c r="D7445" s="27"/>
      <c r="E7445" s="27"/>
      <c r="F7445" s="26"/>
      <c r="G7445" s="28"/>
      <c r="H7445" s="31"/>
    </row>
    <row r="7446" spans="2:8">
      <c r="B7446" s="27"/>
      <c r="C7446" s="27"/>
      <c r="D7446" s="27"/>
      <c r="E7446" s="27"/>
      <c r="F7446" s="26"/>
      <c r="G7446" s="28"/>
      <c r="H7446" s="31"/>
    </row>
    <row r="7447" spans="2:8">
      <c r="B7447" s="27"/>
      <c r="C7447" s="27"/>
      <c r="D7447" s="27"/>
      <c r="E7447" s="27"/>
      <c r="F7447" s="26"/>
      <c r="G7447" s="28"/>
      <c r="H7447" s="31"/>
    </row>
    <row r="7448" spans="2:8">
      <c r="B7448" s="27"/>
      <c r="C7448" s="27"/>
      <c r="D7448" s="27"/>
      <c r="E7448" s="27"/>
      <c r="F7448" s="26"/>
      <c r="G7448" s="28"/>
      <c r="H7448" s="31"/>
    </row>
    <row r="7449" spans="2:8">
      <c r="B7449" s="27"/>
      <c r="C7449" s="27"/>
      <c r="D7449" s="27"/>
      <c r="E7449" s="27"/>
      <c r="F7449" s="26"/>
      <c r="G7449" s="28"/>
      <c r="H7449" s="31"/>
    </row>
    <row r="7450" spans="2:8">
      <c r="B7450" s="27"/>
      <c r="C7450" s="27"/>
      <c r="D7450" s="27"/>
      <c r="E7450" s="27"/>
      <c r="F7450" s="26"/>
      <c r="G7450" s="28"/>
      <c r="H7450" s="31"/>
    </row>
    <row r="7451" spans="2:8">
      <c r="B7451" s="27"/>
      <c r="C7451" s="27"/>
      <c r="D7451" s="27"/>
      <c r="E7451" s="27"/>
      <c r="F7451" s="26"/>
      <c r="G7451" s="28"/>
      <c r="H7451" s="31"/>
    </row>
    <row r="7452" spans="2:8">
      <c r="B7452" s="27"/>
      <c r="C7452" s="27"/>
      <c r="D7452" s="27"/>
      <c r="E7452" s="27"/>
      <c r="F7452" s="26"/>
      <c r="G7452" s="28"/>
      <c r="H7452" s="31"/>
    </row>
    <row r="7453" spans="2:8">
      <c r="B7453" s="27"/>
      <c r="C7453" s="27"/>
      <c r="D7453" s="27"/>
      <c r="E7453" s="27"/>
      <c r="F7453" s="26"/>
      <c r="G7453" s="28"/>
      <c r="H7453" s="31"/>
    </row>
    <row r="7454" spans="2:8">
      <c r="B7454" s="27"/>
      <c r="C7454" s="27"/>
      <c r="D7454" s="27"/>
      <c r="E7454" s="27"/>
      <c r="F7454" s="26"/>
      <c r="G7454" s="28"/>
      <c r="H7454" s="31"/>
    </row>
    <row r="7455" spans="2:8">
      <c r="B7455" s="27"/>
      <c r="C7455" s="27"/>
      <c r="D7455" s="27"/>
      <c r="E7455" s="27"/>
      <c r="F7455" s="26"/>
      <c r="G7455" s="28"/>
      <c r="H7455" s="31"/>
    </row>
    <row r="7456" spans="2:8">
      <c r="B7456" s="27"/>
      <c r="C7456" s="27"/>
      <c r="D7456" s="27"/>
      <c r="E7456" s="27"/>
      <c r="F7456" s="26"/>
      <c r="G7456" s="28"/>
      <c r="H7456" s="31"/>
    </row>
    <row r="7457" spans="2:8">
      <c r="B7457" s="27"/>
      <c r="C7457" s="27"/>
      <c r="D7457" s="27"/>
      <c r="E7457" s="27"/>
      <c r="F7457" s="26"/>
      <c r="G7457" s="28"/>
      <c r="H7457" s="31"/>
    </row>
    <row r="7458" spans="2:8">
      <c r="B7458" s="27"/>
      <c r="C7458" s="27"/>
      <c r="D7458" s="27"/>
      <c r="E7458" s="27"/>
      <c r="F7458" s="26"/>
      <c r="G7458" s="28"/>
      <c r="H7458" s="31"/>
    </row>
    <row r="7459" spans="2:8">
      <c r="B7459" s="27"/>
      <c r="C7459" s="27"/>
      <c r="D7459" s="27"/>
      <c r="E7459" s="27"/>
      <c r="F7459" s="26"/>
      <c r="G7459" s="28"/>
      <c r="H7459" s="31"/>
    </row>
    <row r="7460" spans="2:8">
      <c r="B7460" s="27"/>
      <c r="C7460" s="27"/>
      <c r="D7460" s="27"/>
      <c r="E7460" s="27"/>
      <c r="F7460" s="26"/>
      <c r="G7460" s="28"/>
      <c r="H7460" s="31"/>
    </row>
    <row r="7461" spans="2:8">
      <c r="B7461" s="27"/>
      <c r="C7461" s="27"/>
      <c r="D7461" s="27"/>
      <c r="E7461" s="27"/>
      <c r="F7461" s="26"/>
      <c r="G7461" s="28"/>
      <c r="H7461" s="31"/>
    </row>
    <row r="7462" spans="2:8">
      <c r="B7462" s="27"/>
      <c r="C7462" s="27"/>
      <c r="D7462" s="27"/>
      <c r="E7462" s="27"/>
      <c r="F7462" s="26"/>
      <c r="G7462" s="28"/>
      <c r="H7462" s="31"/>
    </row>
    <row r="7463" spans="2:8">
      <c r="B7463" s="27"/>
      <c r="C7463" s="27"/>
      <c r="D7463" s="27"/>
      <c r="E7463" s="27"/>
      <c r="F7463" s="26"/>
      <c r="G7463" s="28"/>
      <c r="H7463" s="31"/>
    </row>
    <row r="7464" spans="2:8">
      <c r="B7464" s="27"/>
      <c r="C7464" s="27"/>
      <c r="D7464" s="27"/>
      <c r="E7464" s="27"/>
      <c r="F7464" s="26"/>
      <c r="G7464" s="28"/>
      <c r="H7464" s="31"/>
    </row>
    <row r="7465" spans="2:8">
      <c r="B7465" s="27"/>
      <c r="C7465" s="27"/>
      <c r="D7465" s="27"/>
      <c r="E7465" s="27"/>
      <c r="F7465" s="26"/>
      <c r="G7465" s="28"/>
      <c r="H7465" s="31"/>
    </row>
    <row r="7466" spans="2:8">
      <c r="B7466" s="27"/>
      <c r="C7466" s="27"/>
      <c r="D7466" s="27"/>
      <c r="E7466" s="27"/>
      <c r="F7466" s="26"/>
      <c r="G7466" s="28"/>
      <c r="H7466" s="31"/>
    </row>
    <row r="7467" spans="2:8">
      <c r="B7467" s="27"/>
      <c r="C7467" s="27"/>
      <c r="D7467" s="27"/>
      <c r="E7467" s="27"/>
      <c r="F7467" s="26"/>
      <c r="G7467" s="28"/>
      <c r="H7467" s="31"/>
    </row>
    <row r="7468" spans="2:8">
      <c r="B7468" s="27"/>
      <c r="C7468" s="27"/>
      <c r="D7468" s="27"/>
      <c r="E7468" s="27"/>
      <c r="F7468" s="26"/>
      <c r="G7468" s="28"/>
      <c r="H7468" s="31"/>
    </row>
    <row r="7469" spans="2:8">
      <c r="B7469" s="27"/>
      <c r="C7469" s="27"/>
      <c r="D7469" s="27"/>
      <c r="E7469" s="27"/>
      <c r="F7469" s="26"/>
      <c r="G7469" s="28"/>
      <c r="H7469" s="31"/>
    </row>
    <row r="7470" spans="2:8">
      <c r="B7470" s="27"/>
      <c r="C7470" s="27"/>
      <c r="D7470" s="27"/>
      <c r="E7470" s="27"/>
      <c r="F7470" s="26"/>
      <c r="G7470" s="28"/>
      <c r="H7470" s="31"/>
    </row>
    <row r="7471" spans="2:8">
      <c r="B7471" s="27"/>
      <c r="C7471" s="27"/>
      <c r="D7471" s="27"/>
      <c r="E7471" s="27"/>
      <c r="F7471" s="26"/>
      <c r="G7471" s="28"/>
      <c r="H7471" s="31"/>
    </row>
    <row r="7472" spans="2:8">
      <c r="B7472" s="27"/>
      <c r="C7472" s="27"/>
      <c r="D7472" s="27"/>
      <c r="E7472" s="27"/>
      <c r="F7472" s="26"/>
      <c r="G7472" s="28"/>
      <c r="H7472" s="31"/>
    </row>
    <row r="7473" spans="2:8">
      <c r="B7473" s="27"/>
      <c r="C7473" s="27"/>
      <c r="D7473" s="27"/>
      <c r="E7473" s="27"/>
      <c r="F7473" s="26"/>
      <c r="G7473" s="28"/>
      <c r="H7473" s="31"/>
    </row>
    <row r="7474" spans="2:8">
      <c r="B7474" s="27"/>
      <c r="C7474" s="27"/>
      <c r="D7474" s="27"/>
      <c r="E7474" s="27"/>
      <c r="F7474" s="26"/>
      <c r="G7474" s="28"/>
      <c r="H7474" s="31"/>
    </row>
    <row r="7475" spans="2:8">
      <c r="B7475" s="27"/>
      <c r="C7475" s="27"/>
      <c r="D7475" s="27"/>
      <c r="E7475" s="27"/>
      <c r="F7475" s="26"/>
      <c r="G7475" s="28"/>
      <c r="H7475" s="31"/>
    </row>
    <row r="7476" spans="2:8">
      <c r="B7476" s="27"/>
      <c r="C7476" s="27"/>
      <c r="D7476" s="27"/>
      <c r="E7476" s="27"/>
      <c r="F7476" s="26"/>
      <c r="G7476" s="28"/>
      <c r="H7476" s="31"/>
    </row>
    <row r="7477" spans="2:8">
      <c r="B7477" s="27"/>
      <c r="C7477" s="27"/>
      <c r="D7477" s="27"/>
      <c r="E7477" s="27"/>
      <c r="F7477" s="26"/>
      <c r="G7477" s="28"/>
      <c r="H7477" s="31"/>
    </row>
    <row r="7478" spans="2:8">
      <c r="B7478" s="27"/>
      <c r="C7478" s="27"/>
      <c r="D7478" s="27"/>
      <c r="E7478" s="27"/>
      <c r="F7478" s="26"/>
      <c r="G7478" s="28"/>
      <c r="H7478" s="31"/>
    </row>
    <row r="7479" spans="2:8">
      <c r="B7479" s="27"/>
      <c r="C7479" s="27"/>
      <c r="D7479" s="27"/>
      <c r="E7479" s="27"/>
      <c r="F7479" s="26"/>
      <c r="G7479" s="28"/>
      <c r="H7479" s="31"/>
    </row>
    <row r="7480" spans="2:8">
      <c r="B7480" s="27"/>
      <c r="C7480" s="27"/>
      <c r="D7480" s="27"/>
      <c r="E7480" s="27"/>
      <c r="F7480" s="26"/>
      <c r="G7480" s="28"/>
      <c r="H7480" s="31"/>
    </row>
    <row r="7481" spans="2:8">
      <c r="B7481" s="27"/>
      <c r="C7481" s="27"/>
      <c r="D7481" s="27"/>
      <c r="E7481" s="27"/>
      <c r="F7481" s="26"/>
      <c r="G7481" s="28"/>
      <c r="H7481" s="31"/>
    </row>
    <row r="7482" spans="2:8">
      <c r="B7482" s="27"/>
      <c r="C7482" s="27"/>
      <c r="D7482" s="27"/>
      <c r="E7482" s="27"/>
      <c r="F7482" s="26"/>
      <c r="G7482" s="28"/>
      <c r="H7482" s="31"/>
    </row>
    <row r="7483" spans="2:8">
      <c r="B7483" s="27"/>
      <c r="C7483" s="27"/>
      <c r="D7483" s="27"/>
      <c r="E7483" s="27"/>
      <c r="F7483" s="26"/>
      <c r="G7483" s="28"/>
      <c r="H7483" s="31"/>
    </row>
    <row r="7484" spans="2:8">
      <c r="B7484" s="27"/>
      <c r="C7484" s="27"/>
      <c r="D7484" s="27"/>
      <c r="E7484" s="27"/>
      <c r="F7484" s="26"/>
      <c r="G7484" s="28"/>
      <c r="H7484" s="31"/>
    </row>
    <row r="7485" spans="2:8">
      <c r="B7485" s="27"/>
      <c r="C7485" s="27"/>
      <c r="D7485" s="27"/>
      <c r="E7485" s="27"/>
      <c r="F7485" s="26"/>
      <c r="G7485" s="28"/>
      <c r="H7485" s="31"/>
    </row>
    <row r="7486" spans="2:8">
      <c r="B7486" s="27"/>
      <c r="C7486" s="27"/>
      <c r="D7486" s="27"/>
      <c r="E7486" s="27"/>
      <c r="F7486" s="26"/>
      <c r="G7486" s="28"/>
      <c r="H7486" s="31"/>
    </row>
    <row r="7487" spans="2:8">
      <c r="B7487" s="27"/>
      <c r="C7487" s="27"/>
      <c r="D7487" s="27"/>
      <c r="E7487" s="27"/>
      <c r="F7487" s="26"/>
      <c r="G7487" s="28"/>
      <c r="H7487" s="31"/>
    </row>
    <row r="7488" spans="2:8">
      <c r="B7488" s="27"/>
      <c r="C7488" s="27"/>
      <c r="D7488" s="27"/>
      <c r="E7488" s="27"/>
      <c r="F7488" s="26"/>
      <c r="G7488" s="28"/>
      <c r="H7488" s="31"/>
    </row>
    <row r="7489" spans="2:8">
      <c r="B7489" s="27"/>
      <c r="C7489" s="27"/>
      <c r="D7489" s="27"/>
      <c r="E7489" s="27"/>
      <c r="F7489" s="26"/>
      <c r="G7489" s="28"/>
      <c r="H7489" s="31"/>
    </row>
    <row r="7490" spans="2:8">
      <c r="B7490" s="27"/>
      <c r="C7490" s="27"/>
      <c r="D7490" s="27"/>
      <c r="E7490" s="27"/>
      <c r="F7490" s="26"/>
      <c r="G7490" s="28"/>
      <c r="H7490" s="31"/>
    </row>
    <row r="7491" spans="2:8">
      <c r="B7491" s="27"/>
      <c r="C7491" s="27"/>
      <c r="D7491" s="27"/>
      <c r="E7491" s="27"/>
      <c r="F7491" s="26"/>
      <c r="G7491" s="28"/>
      <c r="H7491" s="31"/>
    </row>
    <row r="7492" spans="2:8">
      <c r="B7492" s="27"/>
      <c r="C7492" s="27"/>
      <c r="D7492" s="27"/>
      <c r="E7492" s="27"/>
      <c r="F7492" s="26"/>
      <c r="G7492" s="28"/>
      <c r="H7492" s="31"/>
    </row>
    <row r="7493" spans="2:8">
      <c r="B7493" s="27"/>
      <c r="C7493" s="27"/>
      <c r="D7493" s="27"/>
      <c r="E7493" s="27"/>
      <c r="F7493" s="26"/>
      <c r="G7493" s="28"/>
      <c r="H7493" s="31"/>
    </row>
    <row r="7494" spans="2:8">
      <c r="B7494" s="27"/>
      <c r="C7494" s="27"/>
      <c r="D7494" s="27"/>
      <c r="E7494" s="27"/>
      <c r="F7494" s="26"/>
      <c r="G7494" s="28"/>
      <c r="H7494" s="31"/>
    </row>
    <row r="7495" spans="2:8">
      <c r="B7495" s="27"/>
      <c r="C7495" s="27"/>
      <c r="D7495" s="27"/>
      <c r="E7495" s="27"/>
      <c r="F7495" s="26"/>
      <c r="G7495" s="28"/>
      <c r="H7495" s="31"/>
    </row>
    <row r="7496" spans="2:8">
      <c r="B7496" s="27"/>
      <c r="C7496" s="27"/>
      <c r="D7496" s="27"/>
      <c r="E7496" s="27"/>
      <c r="F7496" s="26"/>
      <c r="G7496" s="28"/>
      <c r="H7496" s="31"/>
    </row>
    <row r="7497" spans="2:8">
      <c r="B7497" s="27"/>
      <c r="C7497" s="27"/>
      <c r="D7497" s="27"/>
      <c r="E7497" s="27"/>
      <c r="F7497" s="26"/>
      <c r="G7497" s="28"/>
      <c r="H7497" s="31"/>
    </row>
    <row r="7498" spans="2:8">
      <c r="B7498" s="27"/>
      <c r="C7498" s="27"/>
      <c r="D7498" s="27"/>
      <c r="E7498" s="27"/>
      <c r="F7498" s="26"/>
      <c r="G7498" s="28"/>
      <c r="H7498" s="31"/>
    </row>
    <row r="7499" spans="2:8">
      <c r="B7499" s="27"/>
      <c r="C7499" s="27"/>
      <c r="D7499" s="27"/>
      <c r="E7499" s="27"/>
      <c r="F7499" s="26"/>
      <c r="G7499" s="28"/>
      <c r="H7499" s="31"/>
    </row>
    <row r="7500" spans="2:8">
      <c r="B7500" s="27"/>
      <c r="C7500" s="27"/>
      <c r="D7500" s="27"/>
      <c r="E7500" s="27"/>
      <c r="F7500" s="26"/>
      <c r="G7500" s="28"/>
      <c r="H7500" s="31"/>
    </row>
    <row r="7501" spans="2:8">
      <c r="B7501" s="27"/>
      <c r="C7501" s="27"/>
      <c r="D7501" s="27"/>
      <c r="E7501" s="27"/>
      <c r="F7501" s="26"/>
      <c r="G7501" s="28"/>
      <c r="H7501" s="31"/>
    </row>
    <row r="7502" spans="2:8">
      <c r="B7502" s="27"/>
      <c r="C7502" s="27"/>
      <c r="D7502" s="27"/>
      <c r="E7502" s="27"/>
      <c r="F7502" s="26"/>
      <c r="G7502" s="28"/>
      <c r="H7502" s="31"/>
    </row>
    <row r="7503" spans="2:8">
      <c r="B7503" s="27"/>
      <c r="C7503" s="27"/>
      <c r="D7503" s="27"/>
      <c r="E7503" s="27"/>
      <c r="F7503" s="26"/>
      <c r="G7503" s="28"/>
      <c r="H7503" s="31"/>
    </row>
    <row r="7504" spans="2:8">
      <c r="B7504" s="27"/>
      <c r="C7504" s="27"/>
      <c r="D7504" s="27"/>
      <c r="E7504" s="27"/>
      <c r="F7504" s="26"/>
      <c r="G7504" s="28"/>
      <c r="H7504" s="31"/>
    </row>
    <row r="7505" spans="2:8">
      <c r="B7505" s="27"/>
      <c r="C7505" s="27"/>
      <c r="D7505" s="27"/>
      <c r="E7505" s="27"/>
      <c r="F7505" s="26"/>
      <c r="G7505" s="28"/>
      <c r="H7505" s="31"/>
    </row>
    <row r="7506" spans="2:8">
      <c r="B7506" s="27"/>
      <c r="C7506" s="27"/>
      <c r="D7506" s="27"/>
      <c r="E7506" s="27"/>
      <c r="F7506" s="26"/>
      <c r="G7506" s="28"/>
      <c r="H7506" s="31"/>
    </row>
    <row r="7507" spans="2:8">
      <c r="B7507" s="27"/>
      <c r="C7507" s="27"/>
      <c r="D7507" s="27"/>
      <c r="E7507" s="27"/>
      <c r="F7507" s="26"/>
      <c r="G7507" s="28"/>
      <c r="H7507" s="31"/>
    </row>
    <row r="7508" spans="2:8">
      <c r="B7508" s="27"/>
      <c r="C7508" s="27"/>
      <c r="D7508" s="27"/>
      <c r="E7508" s="27"/>
      <c r="F7508" s="26"/>
      <c r="G7508" s="28"/>
      <c r="H7508" s="31"/>
    </row>
    <row r="7509" spans="2:8">
      <c r="B7509" s="27"/>
      <c r="C7509" s="27"/>
      <c r="D7509" s="27"/>
      <c r="E7509" s="27"/>
      <c r="F7509" s="26"/>
      <c r="G7509" s="28"/>
      <c r="H7509" s="31"/>
    </row>
    <row r="7510" spans="2:8">
      <c r="B7510" s="27"/>
      <c r="C7510" s="27"/>
      <c r="D7510" s="27"/>
      <c r="E7510" s="27"/>
      <c r="F7510" s="26"/>
      <c r="G7510" s="28"/>
      <c r="H7510" s="31"/>
    </row>
    <row r="7511" spans="2:8">
      <c r="B7511" s="27"/>
      <c r="C7511" s="27"/>
      <c r="D7511" s="27"/>
      <c r="E7511" s="27"/>
      <c r="F7511" s="26"/>
      <c r="G7511" s="28"/>
      <c r="H7511" s="31"/>
    </row>
    <row r="7512" spans="2:8">
      <c r="B7512" s="27"/>
      <c r="C7512" s="27"/>
      <c r="D7512" s="27"/>
      <c r="E7512" s="27"/>
      <c r="F7512" s="26"/>
      <c r="G7512" s="28"/>
      <c r="H7512" s="31"/>
    </row>
    <row r="7513" spans="2:8">
      <c r="B7513" s="27"/>
      <c r="C7513" s="27"/>
      <c r="D7513" s="27"/>
      <c r="E7513" s="27"/>
      <c r="F7513" s="26"/>
      <c r="G7513" s="28"/>
      <c r="H7513" s="31"/>
    </row>
    <row r="7514" spans="2:8">
      <c r="B7514" s="27"/>
      <c r="C7514" s="27"/>
      <c r="D7514" s="27"/>
      <c r="E7514" s="27"/>
      <c r="F7514" s="26"/>
      <c r="G7514" s="28"/>
      <c r="H7514" s="31"/>
    </row>
    <row r="7515" spans="2:8">
      <c r="B7515" s="27"/>
      <c r="C7515" s="27"/>
      <c r="D7515" s="27"/>
      <c r="E7515" s="27"/>
      <c r="F7515" s="26"/>
      <c r="G7515" s="28"/>
      <c r="H7515" s="31"/>
    </row>
    <row r="7516" spans="2:8">
      <c r="B7516" s="27"/>
      <c r="C7516" s="27"/>
      <c r="D7516" s="27"/>
      <c r="E7516" s="27"/>
      <c r="F7516" s="26"/>
      <c r="G7516" s="28"/>
      <c r="H7516" s="31"/>
    </row>
    <row r="7517" spans="2:8">
      <c r="B7517" s="27"/>
      <c r="C7517" s="27"/>
      <c r="D7517" s="27"/>
      <c r="E7517" s="27"/>
      <c r="F7517" s="26"/>
      <c r="G7517" s="28"/>
      <c r="H7517" s="31"/>
    </row>
    <row r="7518" spans="2:8">
      <c r="B7518" s="27"/>
      <c r="C7518" s="27"/>
      <c r="D7518" s="27"/>
      <c r="E7518" s="27"/>
      <c r="F7518" s="26"/>
      <c r="G7518" s="28"/>
      <c r="H7518" s="31"/>
    </row>
    <row r="7519" spans="2:8">
      <c r="B7519" s="27"/>
      <c r="C7519" s="27"/>
      <c r="D7519" s="27"/>
      <c r="E7519" s="27"/>
      <c r="F7519" s="26"/>
      <c r="G7519" s="28"/>
      <c r="H7519" s="31"/>
    </row>
    <row r="7520" spans="2:8">
      <c r="B7520" s="27"/>
      <c r="C7520" s="27"/>
      <c r="D7520" s="27"/>
      <c r="E7520" s="27"/>
      <c r="F7520" s="26"/>
      <c r="G7520" s="28"/>
      <c r="H7520" s="31"/>
    </row>
    <row r="7521" spans="2:8">
      <c r="B7521" s="27"/>
      <c r="C7521" s="27"/>
      <c r="D7521" s="27"/>
      <c r="E7521" s="27"/>
      <c r="F7521" s="26"/>
      <c r="G7521" s="28"/>
      <c r="H7521" s="31"/>
    </row>
    <row r="7522" spans="2:8">
      <c r="B7522" s="27"/>
      <c r="C7522" s="27"/>
      <c r="D7522" s="27"/>
      <c r="E7522" s="27"/>
      <c r="F7522" s="26"/>
      <c r="G7522" s="28"/>
      <c r="H7522" s="31"/>
    </row>
    <row r="7523" spans="2:8">
      <c r="B7523" s="27"/>
      <c r="C7523" s="27"/>
      <c r="D7523" s="27"/>
      <c r="E7523" s="27"/>
      <c r="F7523" s="26"/>
      <c r="G7523" s="28"/>
      <c r="H7523" s="31"/>
    </row>
    <row r="7524" spans="2:8">
      <c r="B7524" s="27"/>
      <c r="C7524" s="27"/>
      <c r="D7524" s="27"/>
      <c r="E7524" s="27"/>
      <c r="F7524" s="26"/>
      <c r="G7524" s="28"/>
      <c r="H7524" s="31"/>
    </row>
    <row r="7525" spans="2:8">
      <c r="B7525" s="27"/>
      <c r="C7525" s="27"/>
      <c r="D7525" s="27"/>
      <c r="E7525" s="27"/>
      <c r="F7525" s="26"/>
      <c r="G7525" s="28"/>
      <c r="H7525" s="31"/>
    </row>
    <row r="7526" spans="2:8">
      <c r="B7526" s="27"/>
      <c r="C7526" s="27"/>
      <c r="D7526" s="27"/>
      <c r="E7526" s="27"/>
      <c r="F7526" s="26"/>
      <c r="G7526" s="28"/>
      <c r="H7526" s="31"/>
    </row>
    <row r="7527" spans="2:8">
      <c r="B7527" s="27"/>
      <c r="C7527" s="27"/>
      <c r="D7527" s="27"/>
      <c r="E7527" s="27"/>
      <c r="F7527" s="26"/>
      <c r="G7527" s="28"/>
      <c r="H7527" s="31"/>
    </row>
    <row r="7528" spans="2:8">
      <c r="B7528" s="27"/>
      <c r="C7528" s="27"/>
      <c r="D7528" s="27"/>
      <c r="E7528" s="27"/>
      <c r="F7528" s="26"/>
      <c r="G7528" s="28"/>
      <c r="H7528" s="31"/>
    </row>
    <row r="7529" spans="2:8">
      <c r="B7529" s="27"/>
      <c r="C7529" s="27"/>
      <c r="D7529" s="27"/>
      <c r="E7529" s="27"/>
      <c r="F7529" s="26"/>
      <c r="G7529" s="28"/>
      <c r="H7529" s="31"/>
    </row>
    <row r="7530" spans="2:8">
      <c r="B7530" s="27"/>
      <c r="C7530" s="27"/>
      <c r="D7530" s="27"/>
      <c r="E7530" s="27"/>
      <c r="F7530" s="26"/>
      <c r="G7530" s="28"/>
      <c r="H7530" s="31"/>
    </row>
    <row r="7531" spans="2:8">
      <c r="B7531" s="27"/>
      <c r="C7531" s="27"/>
      <c r="D7531" s="27"/>
      <c r="E7531" s="27"/>
      <c r="F7531" s="26"/>
      <c r="G7531" s="28"/>
      <c r="H7531" s="31"/>
    </row>
    <row r="7532" spans="2:8">
      <c r="B7532" s="27"/>
      <c r="C7532" s="27"/>
      <c r="D7532" s="27"/>
      <c r="E7532" s="27"/>
      <c r="F7532" s="26"/>
      <c r="G7532" s="28"/>
      <c r="H7532" s="31"/>
    </row>
    <row r="7533" spans="2:8">
      <c r="B7533" s="27"/>
      <c r="C7533" s="27"/>
      <c r="D7533" s="27"/>
      <c r="E7533" s="27"/>
      <c r="F7533" s="26"/>
      <c r="G7533" s="28"/>
      <c r="H7533" s="31"/>
    </row>
    <row r="7534" spans="2:8">
      <c r="B7534" s="27"/>
      <c r="C7534" s="27"/>
      <c r="D7534" s="27"/>
      <c r="E7534" s="27"/>
      <c r="F7534" s="26"/>
      <c r="G7534" s="28"/>
      <c r="H7534" s="31"/>
    </row>
    <row r="7535" spans="2:8">
      <c r="B7535" s="27"/>
      <c r="C7535" s="27"/>
      <c r="D7535" s="27"/>
      <c r="E7535" s="27"/>
      <c r="F7535" s="26"/>
      <c r="G7535" s="28"/>
      <c r="H7535" s="31"/>
    </row>
    <row r="7536" spans="2:8">
      <c r="B7536" s="27"/>
      <c r="C7536" s="27"/>
      <c r="D7536" s="27"/>
      <c r="E7536" s="27"/>
      <c r="F7536" s="26"/>
      <c r="G7536" s="28"/>
      <c r="H7536" s="31"/>
    </row>
    <row r="7537" spans="2:8">
      <c r="B7537" s="27"/>
      <c r="C7537" s="27"/>
      <c r="D7537" s="27"/>
      <c r="E7537" s="27"/>
      <c r="F7537" s="26"/>
      <c r="G7537" s="28"/>
      <c r="H7537" s="31"/>
    </row>
    <row r="7538" spans="2:8">
      <c r="B7538" s="27"/>
      <c r="C7538" s="27"/>
      <c r="D7538" s="27"/>
      <c r="E7538" s="27"/>
      <c r="F7538" s="26"/>
      <c r="G7538" s="28"/>
      <c r="H7538" s="31"/>
    </row>
    <row r="7539" spans="2:8">
      <c r="B7539" s="27"/>
      <c r="C7539" s="27"/>
      <c r="D7539" s="27"/>
      <c r="E7539" s="27"/>
      <c r="F7539" s="26"/>
      <c r="G7539" s="28"/>
      <c r="H7539" s="31"/>
    </row>
    <row r="7540" spans="2:8">
      <c r="B7540" s="27"/>
      <c r="C7540" s="27"/>
      <c r="D7540" s="27"/>
      <c r="E7540" s="27"/>
      <c r="F7540" s="26"/>
      <c r="G7540" s="28"/>
      <c r="H7540" s="31"/>
    </row>
    <row r="7541" spans="2:8">
      <c r="B7541" s="27"/>
      <c r="C7541" s="27"/>
      <c r="D7541" s="27"/>
      <c r="E7541" s="27"/>
      <c r="F7541" s="26"/>
      <c r="G7541" s="28"/>
      <c r="H7541" s="31"/>
    </row>
    <row r="7542" spans="2:8">
      <c r="B7542" s="27"/>
      <c r="C7542" s="27"/>
      <c r="D7542" s="27"/>
      <c r="E7542" s="27"/>
      <c r="F7542" s="26"/>
      <c r="G7542" s="28"/>
      <c r="H7542" s="31"/>
    </row>
    <row r="7543" spans="2:8">
      <c r="B7543" s="27"/>
      <c r="C7543" s="27"/>
      <c r="D7543" s="27"/>
      <c r="E7543" s="27"/>
      <c r="F7543" s="26"/>
      <c r="G7543" s="28"/>
      <c r="H7543" s="31"/>
    </row>
    <row r="7544" spans="2:8">
      <c r="B7544" s="27"/>
      <c r="C7544" s="27"/>
      <c r="D7544" s="27"/>
      <c r="E7544" s="27"/>
      <c r="F7544" s="26"/>
      <c r="G7544" s="28"/>
      <c r="H7544" s="31"/>
    </row>
    <row r="7545" spans="2:8">
      <c r="B7545" s="27"/>
      <c r="C7545" s="27"/>
      <c r="D7545" s="27"/>
      <c r="E7545" s="27"/>
      <c r="F7545" s="26"/>
      <c r="G7545" s="28"/>
      <c r="H7545" s="31"/>
    </row>
    <row r="7546" spans="2:8">
      <c r="B7546" s="27"/>
      <c r="C7546" s="27"/>
      <c r="D7546" s="27"/>
      <c r="E7546" s="27"/>
      <c r="F7546" s="26"/>
      <c r="G7546" s="28"/>
      <c r="H7546" s="31"/>
    </row>
    <row r="7547" spans="2:8">
      <c r="B7547" s="27"/>
      <c r="C7547" s="27"/>
      <c r="D7547" s="27"/>
      <c r="E7547" s="27"/>
      <c r="F7547" s="26"/>
      <c r="G7547" s="28"/>
      <c r="H7547" s="31"/>
    </row>
    <row r="7548" spans="2:8">
      <c r="B7548" s="27"/>
      <c r="C7548" s="27"/>
      <c r="D7548" s="27"/>
      <c r="E7548" s="27"/>
      <c r="F7548" s="26"/>
      <c r="G7548" s="28"/>
      <c r="H7548" s="31"/>
    </row>
    <row r="7549" spans="2:8">
      <c r="B7549" s="27"/>
      <c r="C7549" s="27"/>
      <c r="D7549" s="27"/>
      <c r="E7549" s="27"/>
      <c r="F7549" s="26"/>
      <c r="G7549" s="28"/>
      <c r="H7549" s="31"/>
    </row>
    <row r="7550" spans="2:8">
      <c r="B7550" s="27"/>
      <c r="C7550" s="27"/>
      <c r="D7550" s="27"/>
      <c r="E7550" s="27"/>
      <c r="F7550" s="26"/>
      <c r="G7550" s="28"/>
      <c r="H7550" s="31"/>
    </row>
    <row r="7551" spans="2:8">
      <c r="B7551" s="27"/>
      <c r="C7551" s="27"/>
      <c r="D7551" s="27"/>
      <c r="E7551" s="27"/>
      <c r="F7551" s="26"/>
      <c r="G7551" s="28"/>
      <c r="H7551" s="31"/>
    </row>
    <row r="7552" spans="2:8">
      <c r="B7552" s="27"/>
      <c r="C7552" s="27"/>
      <c r="D7552" s="27"/>
      <c r="E7552" s="27"/>
      <c r="F7552" s="26"/>
      <c r="G7552" s="28"/>
      <c r="H7552" s="31"/>
    </row>
    <row r="7553" spans="2:8">
      <c r="B7553" s="27"/>
      <c r="C7553" s="27"/>
      <c r="D7553" s="27"/>
      <c r="E7553" s="27"/>
      <c r="F7553" s="26"/>
      <c r="G7553" s="28"/>
      <c r="H7553" s="31"/>
    </row>
    <row r="7554" spans="2:8">
      <c r="B7554" s="27"/>
      <c r="C7554" s="27"/>
      <c r="D7554" s="27"/>
      <c r="E7554" s="27"/>
      <c r="F7554" s="26"/>
      <c r="G7554" s="28"/>
      <c r="H7554" s="31"/>
    </row>
    <row r="7555" spans="2:8">
      <c r="B7555" s="27"/>
      <c r="C7555" s="27"/>
      <c r="D7555" s="27"/>
      <c r="E7555" s="27"/>
      <c r="F7555" s="26"/>
      <c r="G7555" s="28"/>
      <c r="H7555" s="31"/>
    </row>
    <row r="7556" spans="2:8">
      <c r="B7556" s="27"/>
      <c r="C7556" s="27"/>
      <c r="D7556" s="27"/>
      <c r="E7556" s="27"/>
      <c r="F7556" s="26"/>
      <c r="G7556" s="28"/>
      <c r="H7556" s="31"/>
    </row>
    <row r="7557" spans="2:8">
      <c r="B7557" s="27"/>
      <c r="C7557" s="27"/>
      <c r="D7557" s="27"/>
      <c r="E7557" s="27"/>
      <c r="F7557" s="26"/>
      <c r="G7557" s="28"/>
      <c r="H7557" s="31"/>
    </row>
    <row r="7558" spans="2:8">
      <c r="B7558" s="27"/>
      <c r="C7558" s="27"/>
      <c r="D7558" s="27"/>
      <c r="E7558" s="27"/>
      <c r="F7558" s="26"/>
      <c r="G7558" s="28"/>
      <c r="H7558" s="31"/>
    </row>
    <row r="7559" spans="2:8">
      <c r="B7559" s="27"/>
      <c r="C7559" s="27"/>
      <c r="D7559" s="27"/>
      <c r="E7559" s="27"/>
      <c r="F7559" s="26"/>
      <c r="G7559" s="28"/>
      <c r="H7559" s="31"/>
    </row>
    <row r="7560" spans="2:8">
      <c r="B7560" s="27"/>
      <c r="C7560" s="27"/>
      <c r="D7560" s="27"/>
      <c r="E7560" s="27"/>
      <c r="F7560" s="26"/>
      <c r="G7560" s="28"/>
      <c r="H7560" s="31"/>
    </row>
    <row r="7561" spans="2:8">
      <c r="B7561" s="27"/>
      <c r="C7561" s="27"/>
      <c r="D7561" s="27"/>
      <c r="E7561" s="27"/>
      <c r="F7561" s="26"/>
      <c r="G7561" s="28"/>
      <c r="H7561" s="31"/>
    </row>
    <row r="7562" spans="2:8">
      <c r="B7562" s="27"/>
      <c r="C7562" s="27"/>
      <c r="D7562" s="27"/>
      <c r="E7562" s="27"/>
      <c r="F7562" s="26"/>
      <c r="G7562" s="28"/>
      <c r="H7562" s="31"/>
    </row>
    <row r="7563" spans="2:8">
      <c r="B7563" s="27"/>
      <c r="C7563" s="27"/>
      <c r="D7563" s="27"/>
      <c r="E7563" s="27"/>
      <c r="F7563" s="26"/>
      <c r="G7563" s="28"/>
      <c r="H7563" s="31"/>
    </row>
    <row r="7564" spans="2:8">
      <c r="B7564" s="27"/>
      <c r="C7564" s="27"/>
      <c r="D7564" s="27"/>
      <c r="E7564" s="27"/>
      <c r="F7564" s="26"/>
      <c r="G7564" s="28"/>
      <c r="H7564" s="31"/>
    </row>
    <row r="7565" spans="2:8">
      <c r="B7565" s="27"/>
      <c r="C7565" s="27"/>
      <c r="D7565" s="27"/>
      <c r="E7565" s="27"/>
      <c r="F7565" s="26"/>
      <c r="G7565" s="28"/>
      <c r="H7565" s="31"/>
    </row>
    <row r="7566" spans="2:8">
      <c r="B7566" s="27"/>
      <c r="C7566" s="27"/>
      <c r="D7566" s="27"/>
      <c r="E7566" s="27"/>
      <c r="F7566" s="26"/>
      <c r="G7566" s="28"/>
      <c r="H7566" s="31"/>
    </row>
    <row r="7567" spans="2:8">
      <c r="B7567" s="27"/>
      <c r="C7567" s="27"/>
      <c r="D7567" s="27"/>
      <c r="E7567" s="27"/>
      <c r="F7567" s="26"/>
      <c r="G7567" s="28"/>
      <c r="H7567" s="31"/>
    </row>
    <row r="7568" spans="2:8">
      <c r="B7568" s="27"/>
      <c r="C7568" s="27"/>
      <c r="D7568" s="27"/>
      <c r="E7568" s="27"/>
      <c r="F7568" s="26"/>
      <c r="G7568" s="28"/>
      <c r="H7568" s="31"/>
    </row>
    <row r="7569" spans="2:8">
      <c r="B7569" s="27"/>
      <c r="C7569" s="27"/>
      <c r="D7569" s="27"/>
      <c r="E7569" s="27"/>
      <c r="F7569" s="26"/>
      <c r="G7569" s="28"/>
      <c r="H7569" s="31"/>
    </row>
    <row r="7570" spans="2:8">
      <c r="B7570" s="27"/>
      <c r="C7570" s="27"/>
      <c r="D7570" s="27"/>
      <c r="E7570" s="27"/>
      <c r="F7570" s="26"/>
      <c r="G7570" s="28"/>
      <c r="H7570" s="31"/>
    </row>
    <row r="7571" spans="2:8">
      <c r="B7571" s="27"/>
      <c r="C7571" s="27"/>
      <c r="D7571" s="27"/>
      <c r="E7571" s="27"/>
      <c r="F7571" s="26"/>
      <c r="G7571" s="28"/>
      <c r="H7571" s="31"/>
    </row>
    <row r="7572" spans="2:8">
      <c r="B7572" s="27"/>
      <c r="C7572" s="27"/>
      <c r="D7572" s="27"/>
      <c r="E7572" s="27"/>
      <c r="F7572" s="26"/>
      <c r="G7572" s="28"/>
      <c r="H7572" s="31"/>
    </row>
    <row r="7573" spans="2:8">
      <c r="B7573" s="27"/>
      <c r="C7573" s="27"/>
      <c r="D7573" s="27"/>
      <c r="E7573" s="27"/>
      <c r="F7573" s="26"/>
      <c r="G7573" s="28"/>
      <c r="H7573" s="31"/>
    </row>
    <row r="7574" spans="2:8">
      <c r="B7574" s="27"/>
      <c r="C7574" s="27"/>
      <c r="D7574" s="27"/>
      <c r="E7574" s="27"/>
      <c r="F7574" s="26"/>
      <c r="G7574" s="28"/>
      <c r="H7574" s="31"/>
    </row>
    <row r="7575" spans="2:8">
      <c r="B7575" s="27"/>
      <c r="C7575" s="27"/>
      <c r="D7575" s="27"/>
      <c r="E7575" s="27"/>
      <c r="F7575" s="26"/>
      <c r="G7575" s="28"/>
      <c r="H7575" s="31"/>
    </row>
    <row r="7576" spans="2:8">
      <c r="B7576" s="27"/>
      <c r="C7576" s="27"/>
      <c r="D7576" s="27"/>
      <c r="E7576" s="27"/>
      <c r="F7576" s="26"/>
      <c r="G7576" s="28"/>
      <c r="H7576" s="31"/>
    </row>
    <row r="7577" spans="2:8">
      <c r="B7577" s="27"/>
      <c r="C7577" s="27"/>
      <c r="D7577" s="27"/>
      <c r="E7577" s="27"/>
      <c r="F7577" s="26"/>
      <c r="G7577" s="28"/>
      <c r="H7577" s="31"/>
    </row>
    <row r="7578" spans="2:8">
      <c r="B7578" s="27"/>
      <c r="C7578" s="27"/>
      <c r="D7578" s="27"/>
      <c r="E7578" s="27"/>
      <c r="F7578" s="26"/>
      <c r="G7578" s="28"/>
      <c r="H7578" s="31"/>
    </row>
    <row r="7579" spans="2:8">
      <c r="B7579" s="27"/>
      <c r="C7579" s="27"/>
      <c r="D7579" s="27"/>
      <c r="E7579" s="27"/>
      <c r="F7579" s="26"/>
      <c r="G7579" s="28"/>
      <c r="H7579" s="31"/>
    </row>
    <row r="7580" spans="2:8">
      <c r="B7580" s="27"/>
      <c r="C7580" s="27"/>
      <c r="D7580" s="27"/>
      <c r="E7580" s="27"/>
      <c r="F7580" s="26"/>
      <c r="G7580" s="28"/>
      <c r="H7580" s="31"/>
    </row>
    <row r="7581" spans="2:8">
      <c r="B7581" s="27"/>
      <c r="C7581" s="27"/>
      <c r="D7581" s="27"/>
      <c r="E7581" s="27"/>
      <c r="F7581" s="26"/>
      <c r="G7581" s="28"/>
      <c r="H7581" s="31"/>
    </row>
    <row r="7582" spans="2:8">
      <c r="B7582" s="27"/>
      <c r="C7582" s="27"/>
      <c r="D7582" s="27"/>
      <c r="E7582" s="27"/>
      <c r="F7582" s="26"/>
      <c r="G7582" s="28"/>
      <c r="H7582" s="31"/>
    </row>
    <row r="7583" spans="2:8">
      <c r="B7583" s="27"/>
      <c r="C7583" s="27"/>
      <c r="D7583" s="27"/>
      <c r="E7583" s="27"/>
      <c r="F7583" s="26"/>
      <c r="G7583" s="28"/>
      <c r="H7583" s="31"/>
    </row>
    <row r="7584" spans="2:8">
      <c r="B7584" s="27"/>
      <c r="C7584" s="27"/>
      <c r="D7584" s="27"/>
      <c r="E7584" s="27"/>
      <c r="F7584" s="26"/>
      <c r="G7584" s="28"/>
      <c r="H7584" s="31"/>
    </row>
    <row r="7585" spans="2:8">
      <c r="B7585" s="27"/>
      <c r="C7585" s="27"/>
      <c r="D7585" s="27"/>
      <c r="E7585" s="27"/>
      <c r="F7585" s="26"/>
      <c r="G7585" s="28"/>
      <c r="H7585" s="31"/>
    </row>
    <row r="7586" spans="2:8">
      <c r="B7586" s="27"/>
      <c r="C7586" s="27"/>
      <c r="D7586" s="27"/>
      <c r="E7586" s="27"/>
      <c r="F7586" s="26"/>
      <c r="G7586" s="28"/>
      <c r="H7586" s="31"/>
    </row>
    <row r="7587" spans="2:8">
      <c r="B7587" s="27"/>
      <c r="C7587" s="27"/>
      <c r="D7587" s="27"/>
      <c r="E7587" s="27"/>
      <c r="F7587" s="26"/>
      <c r="G7587" s="28"/>
      <c r="H7587" s="31"/>
    </row>
    <row r="7588" spans="2:8">
      <c r="B7588" s="27"/>
      <c r="C7588" s="27"/>
      <c r="D7588" s="27"/>
      <c r="E7588" s="27"/>
      <c r="F7588" s="26"/>
      <c r="G7588" s="28"/>
      <c r="H7588" s="31"/>
    </row>
    <row r="7589" spans="2:8">
      <c r="B7589" s="27"/>
      <c r="C7589" s="27"/>
      <c r="D7589" s="27"/>
      <c r="E7589" s="27"/>
      <c r="F7589" s="26"/>
      <c r="G7589" s="28"/>
      <c r="H7589" s="31"/>
    </row>
    <row r="7590" spans="2:8">
      <c r="B7590" s="27"/>
      <c r="C7590" s="27"/>
      <c r="D7590" s="27"/>
      <c r="E7590" s="27"/>
      <c r="F7590" s="26"/>
      <c r="G7590" s="28"/>
      <c r="H7590" s="31"/>
    </row>
    <row r="7591" spans="2:8">
      <c r="B7591" s="27"/>
      <c r="C7591" s="27"/>
      <c r="D7591" s="27"/>
      <c r="E7591" s="27"/>
      <c r="F7591" s="26"/>
      <c r="G7591" s="28"/>
      <c r="H7591" s="31"/>
    </row>
    <row r="7592" spans="2:8">
      <c r="B7592" s="27"/>
      <c r="C7592" s="27"/>
      <c r="D7592" s="27"/>
      <c r="E7592" s="27"/>
      <c r="F7592" s="26"/>
      <c r="G7592" s="28"/>
      <c r="H7592" s="31"/>
    </row>
    <row r="7593" spans="2:8">
      <c r="B7593" s="27"/>
      <c r="C7593" s="27"/>
      <c r="D7593" s="27"/>
      <c r="E7593" s="27"/>
      <c r="F7593" s="26"/>
      <c r="G7593" s="28"/>
      <c r="H7593" s="31"/>
    </row>
    <row r="7594" spans="2:8">
      <c r="B7594" s="27"/>
      <c r="C7594" s="27"/>
      <c r="D7594" s="27"/>
      <c r="E7594" s="27"/>
      <c r="F7594" s="26"/>
      <c r="G7594" s="28"/>
      <c r="H7594" s="31"/>
    </row>
    <row r="7595" spans="2:8">
      <c r="B7595" s="27"/>
      <c r="C7595" s="27"/>
      <c r="D7595" s="27"/>
      <c r="E7595" s="27"/>
      <c r="F7595" s="26"/>
      <c r="G7595" s="28"/>
      <c r="H7595" s="31"/>
    </row>
    <row r="7596" spans="2:8">
      <c r="B7596" s="27"/>
      <c r="C7596" s="27"/>
      <c r="D7596" s="27"/>
      <c r="E7596" s="27"/>
      <c r="F7596" s="26"/>
      <c r="G7596" s="28"/>
      <c r="H7596" s="31"/>
    </row>
    <row r="7597" spans="2:8">
      <c r="B7597" s="27"/>
      <c r="C7597" s="27"/>
      <c r="D7597" s="27"/>
      <c r="E7597" s="27"/>
      <c r="F7597" s="26"/>
      <c r="G7597" s="28"/>
      <c r="H7597" s="31"/>
    </row>
    <row r="7598" spans="2:8">
      <c r="B7598" s="27"/>
      <c r="C7598" s="27"/>
      <c r="D7598" s="27"/>
      <c r="E7598" s="27"/>
      <c r="F7598" s="26"/>
      <c r="G7598" s="28"/>
      <c r="H7598" s="31"/>
    </row>
    <row r="7599" spans="2:8">
      <c r="B7599" s="27"/>
      <c r="C7599" s="27"/>
      <c r="D7599" s="27"/>
      <c r="E7599" s="27"/>
      <c r="F7599" s="26"/>
      <c r="G7599" s="28"/>
      <c r="H7599" s="31"/>
    </row>
    <row r="7600" spans="2:8">
      <c r="B7600" s="27"/>
      <c r="C7600" s="27"/>
      <c r="D7600" s="27"/>
      <c r="E7600" s="27"/>
      <c r="F7600" s="26"/>
      <c r="G7600" s="28"/>
      <c r="H7600" s="31"/>
    </row>
    <row r="7601" spans="2:8">
      <c r="B7601" s="27"/>
      <c r="C7601" s="27"/>
      <c r="D7601" s="27"/>
      <c r="E7601" s="27"/>
      <c r="F7601" s="26"/>
      <c r="G7601" s="28"/>
      <c r="H7601" s="31"/>
    </row>
    <row r="7602" spans="2:8">
      <c r="B7602" s="27"/>
      <c r="C7602" s="27"/>
      <c r="D7602" s="27"/>
      <c r="E7602" s="27"/>
      <c r="F7602" s="26"/>
      <c r="G7602" s="28"/>
      <c r="H7602" s="31"/>
    </row>
    <row r="7603" spans="2:8">
      <c r="B7603" s="27"/>
      <c r="C7603" s="27"/>
      <c r="D7603" s="27"/>
      <c r="E7603" s="27"/>
      <c r="F7603" s="26"/>
      <c r="G7603" s="28"/>
      <c r="H7603" s="31"/>
    </row>
    <row r="7604" spans="2:8">
      <c r="B7604" s="27"/>
      <c r="C7604" s="27"/>
      <c r="D7604" s="27"/>
      <c r="E7604" s="27"/>
      <c r="F7604" s="26"/>
      <c r="G7604" s="28"/>
      <c r="H7604" s="31"/>
    </row>
    <row r="7605" spans="2:8">
      <c r="B7605" s="27"/>
      <c r="C7605" s="27"/>
      <c r="D7605" s="27"/>
      <c r="E7605" s="27"/>
      <c r="F7605" s="26"/>
      <c r="G7605" s="28"/>
      <c r="H7605" s="31"/>
    </row>
    <row r="7606" spans="2:8">
      <c r="B7606" s="27"/>
      <c r="C7606" s="27"/>
      <c r="D7606" s="27"/>
      <c r="E7606" s="27"/>
      <c r="F7606" s="26"/>
      <c r="G7606" s="28"/>
      <c r="H7606" s="31"/>
    </row>
    <row r="7607" spans="2:8">
      <c r="B7607" s="27"/>
      <c r="C7607" s="27"/>
      <c r="D7607" s="27"/>
      <c r="E7607" s="27"/>
      <c r="F7607" s="26"/>
      <c r="G7607" s="28"/>
      <c r="H7607" s="31"/>
    </row>
    <row r="7608" spans="2:8">
      <c r="B7608" s="27"/>
      <c r="C7608" s="27"/>
      <c r="D7608" s="27"/>
      <c r="E7608" s="27"/>
      <c r="F7608" s="26"/>
      <c r="G7608" s="28"/>
      <c r="H7608" s="31"/>
    </row>
    <row r="7609" spans="2:8">
      <c r="B7609" s="27"/>
      <c r="C7609" s="27"/>
      <c r="D7609" s="27"/>
      <c r="E7609" s="27"/>
      <c r="F7609" s="26"/>
      <c r="G7609" s="28"/>
      <c r="H7609" s="31"/>
    </row>
    <row r="7610" spans="2:8">
      <c r="B7610" s="27"/>
      <c r="C7610" s="27"/>
      <c r="D7610" s="27"/>
      <c r="E7610" s="27"/>
      <c r="F7610" s="26"/>
      <c r="G7610" s="28"/>
      <c r="H7610" s="31"/>
    </row>
    <row r="7611" spans="2:8">
      <c r="B7611" s="27"/>
      <c r="C7611" s="27"/>
      <c r="D7611" s="27"/>
      <c r="E7611" s="27"/>
      <c r="F7611" s="26"/>
      <c r="G7611" s="28"/>
      <c r="H7611" s="31"/>
    </row>
    <row r="7612" spans="2:8">
      <c r="B7612" s="27"/>
      <c r="C7612" s="27"/>
      <c r="D7612" s="27"/>
      <c r="E7612" s="27"/>
      <c r="F7612" s="26"/>
      <c r="G7612" s="28"/>
      <c r="H7612" s="31"/>
    </row>
    <row r="7613" spans="2:8">
      <c r="B7613" s="27"/>
      <c r="C7613" s="27"/>
      <c r="D7613" s="27"/>
      <c r="E7613" s="27"/>
      <c r="F7613" s="26"/>
      <c r="G7613" s="28"/>
      <c r="H7613" s="31"/>
    </row>
    <row r="7614" spans="2:8">
      <c r="B7614" s="27"/>
      <c r="C7614" s="27"/>
      <c r="D7614" s="27"/>
      <c r="E7614" s="27"/>
      <c r="F7614" s="26"/>
      <c r="G7614" s="28"/>
      <c r="H7614" s="31"/>
    </row>
    <row r="7615" spans="2:8">
      <c r="B7615" s="27"/>
      <c r="C7615" s="27"/>
      <c r="D7615" s="27"/>
      <c r="E7615" s="27"/>
      <c r="F7615" s="26"/>
      <c r="G7615" s="28"/>
      <c r="H7615" s="31"/>
    </row>
    <row r="7616" spans="2:8">
      <c r="B7616" s="27"/>
      <c r="C7616" s="27"/>
      <c r="D7616" s="27"/>
      <c r="E7616" s="27"/>
      <c r="F7616" s="26"/>
      <c r="G7616" s="28"/>
      <c r="H7616" s="31"/>
    </row>
    <row r="7617" spans="2:8">
      <c r="B7617" s="27"/>
      <c r="C7617" s="27"/>
      <c r="D7617" s="27"/>
      <c r="E7617" s="27"/>
      <c r="F7617" s="26"/>
      <c r="G7617" s="28"/>
      <c r="H7617" s="31"/>
    </row>
    <row r="7618" spans="2:8">
      <c r="B7618" s="27"/>
      <c r="C7618" s="27"/>
      <c r="D7618" s="27"/>
      <c r="E7618" s="27"/>
      <c r="F7618" s="26"/>
      <c r="G7618" s="28"/>
      <c r="H7618" s="31"/>
    </row>
    <row r="7619" spans="2:8">
      <c r="B7619" s="27"/>
      <c r="C7619" s="27"/>
      <c r="D7619" s="27"/>
      <c r="E7619" s="27"/>
      <c r="F7619" s="26"/>
      <c r="G7619" s="28"/>
      <c r="H7619" s="31"/>
    </row>
    <row r="7620" spans="2:8">
      <c r="B7620" s="27"/>
      <c r="C7620" s="27"/>
      <c r="D7620" s="27"/>
      <c r="E7620" s="27"/>
      <c r="F7620" s="26"/>
      <c r="G7620" s="28"/>
      <c r="H7620" s="31"/>
    </row>
    <row r="7621" spans="2:8">
      <c r="B7621" s="27"/>
      <c r="C7621" s="27"/>
      <c r="D7621" s="27"/>
      <c r="E7621" s="27"/>
      <c r="F7621" s="26"/>
      <c r="G7621" s="28"/>
      <c r="H7621" s="31"/>
    </row>
    <row r="7622" spans="2:8">
      <c r="B7622" s="27"/>
      <c r="C7622" s="27"/>
      <c r="D7622" s="27"/>
      <c r="E7622" s="27"/>
      <c r="F7622" s="26"/>
      <c r="G7622" s="28"/>
      <c r="H7622" s="31"/>
    </row>
    <row r="7623" spans="2:8">
      <c r="B7623" s="27"/>
      <c r="C7623" s="27"/>
      <c r="D7623" s="27"/>
      <c r="E7623" s="27"/>
      <c r="F7623" s="26"/>
      <c r="G7623" s="28"/>
      <c r="H7623" s="31"/>
    </row>
    <row r="7624" spans="2:8">
      <c r="B7624" s="27"/>
      <c r="C7624" s="27"/>
      <c r="D7624" s="27"/>
      <c r="E7624" s="27"/>
      <c r="F7624" s="26"/>
      <c r="G7624" s="28"/>
      <c r="H7624" s="31"/>
    </row>
    <row r="7625" spans="2:8">
      <c r="B7625" s="27"/>
      <c r="C7625" s="27"/>
      <c r="D7625" s="27"/>
      <c r="E7625" s="27"/>
      <c r="F7625" s="26"/>
      <c r="G7625" s="28"/>
      <c r="H7625" s="31"/>
    </row>
    <row r="7626" spans="2:8">
      <c r="B7626" s="27"/>
      <c r="C7626" s="27"/>
      <c r="D7626" s="27"/>
      <c r="E7626" s="27"/>
      <c r="F7626" s="26"/>
      <c r="G7626" s="28"/>
      <c r="H7626" s="31"/>
    </row>
    <row r="7627" spans="2:8">
      <c r="B7627" s="27"/>
      <c r="C7627" s="27"/>
      <c r="D7627" s="27"/>
      <c r="E7627" s="27"/>
      <c r="F7627" s="26"/>
      <c r="G7627" s="28"/>
      <c r="H7627" s="31"/>
    </row>
    <row r="7628" spans="2:8">
      <c r="B7628" s="27"/>
      <c r="C7628" s="27"/>
      <c r="D7628" s="27"/>
      <c r="E7628" s="27"/>
      <c r="F7628" s="26"/>
      <c r="G7628" s="28"/>
      <c r="H7628" s="31"/>
    </row>
    <row r="7629" spans="2:8">
      <c r="B7629" s="27"/>
      <c r="C7629" s="27"/>
      <c r="D7629" s="27"/>
      <c r="E7629" s="27"/>
      <c r="F7629" s="26"/>
      <c r="G7629" s="28"/>
      <c r="H7629" s="31"/>
    </row>
    <row r="7630" spans="2:8">
      <c r="B7630" s="27"/>
      <c r="C7630" s="27"/>
      <c r="D7630" s="27"/>
      <c r="E7630" s="27"/>
      <c r="F7630" s="26"/>
      <c r="G7630" s="28"/>
      <c r="H7630" s="31"/>
    </row>
    <row r="7631" spans="2:8">
      <c r="B7631" s="27"/>
      <c r="C7631" s="27"/>
      <c r="D7631" s="27"/>
      <c r="E7631" s="27"/>
      <c r="F7631" s="26"/>
      <c r="G7631" s="28"/>
      <c r="H7631" s="31"/>
    </row>
    <row r="7632" spans="2:8">
      <c r="B7632" s="27"/>
      <c r="C7632" s="27"/>
      <c r="D7632" s="27"/>
      <c r="E7632" s="27"/>
      <c r="F7632" s="26"/>
      <c r="G7632" s="28"/>
      <c r="H7632" s="31"/>
    </row>
    <row r="7633" spans="2:8">
      <c r="B7633" s="27"/>
      <c r="C7633" s="27"/>
      <c r="D7633" s="27"/>
      <c r="E7633" s="27"/>
      <c r="F7633" s="26"/>
      <c r="G7633" s="28"/>
      <c r="H7633" s="31"/>
    </row>
    <row r="7634" spans="2:8">
      <c r="B7634" s="27"/>
      <c r="C7634" s="27"/>
      <c r="D7634" s="27"/>
      <c r="E7634" s="27"/>
      <c r="F7634" s="26"/>
      <c r="G7634" s="28"/>
      <c r="H7634" s="31"/>
    </row>
    <row r="7635" spans="2:8">
      <c r="B7635" s="27"/>
      <c r="C7635" s="27"/>
      <c r="D7635" s="27"/>
      <c r="E7635" s="27"/>
      <c r="F7635" s="26"/>
      <c r="G7635" s="28"/>
      <c r="H7635" s="31"/>
    </row>
    <row r="7636" spans="2:8">
      <c r="B7636" s="27"/>
      <c r="C7636" s="27"/>
      <c r="D7636" s="27"/>
      <c r="E7636" s="27"/>
      <c r="F7636" s="26"/>
      <c r="G7636" s="28"/>
      <c r="H7636" s="31"/>
    </row>
    <row r="7637" spans="2:8">
      <c r="B7637" s="27"/>
      <c r="C7637" s="27"/>
      <c r="D7637" s="27"/>
      <c r="E7637" s="27"/>
      <c r="F7637" s="26"/>
      <c r="G7637" s="28"/>
      <c r="H7637" s="31"/>
    </row>
    <row r="7638" spans="2:8">
      <c r="B7638" s="27"/>
      <c r="C7638" s="27"/>
      <c r="D7638" s="27"/>
      <c r="E7638" s="27"/>
      <c r="F7638" s="26"/>
      <c r="G7638" s="28"/>
      <c r="H7638" s="31"/>
    </row>
    <row r="7639" spans="2:8">
      <c r="B7639" s="27"/>
      <c r="C7639" s="27"/>
      <c r="D7639" s="27"/>
      <c r="E7639" s="27"/>
      <c r="F7639" s="26"/>
      <c r="G7639" s="28"/>
      <c r="H7639" s="31"/>
    </row>
    <row r="7640" spans="2:8">
      <c r="B7640" s="27"/>
      <c r="C7640" s="27"/>
      <c r="D7640" s="27"/>
      <c r="E7640" s="27"/>
      <c r="F7640" s="26"/>
      <c r="G7640" s="28"/>
      <c r="H7640" s="31"/>
    </row>
    <row r="7641" spans="2:8">
      <c r="B7641" s="27"/>
      <c r="C7641" s="27"/>
      <c r="D7641" s="27"/>
      <c r="E7641" s="27"/>
      <c r="F7641" s="26"/>
      <c r="G7641" s="28"/>
      <c r="H7641" s="31"/>
    </row>
    <row r="7642" spans="2:8">
      <c r="B7642" s="27"/>
      <c r="C7642" s="27"/>
      <c r="D7642" s="27"/>
      <c r="E7642" s="27"/>
      <c r="F7642" s="26"/>
      <c r="G7642" s="28"/>
      <c r="H7642" s="31"/>
    </row>
    <row r="7643" spans="2:8">
      <c r="B7643" s="27"/>
      <c r="C7643" s="27"/>
      <c r="D7643" s="27"/>
      <c r="E7643" s="27"/>
      <c r="F7643" s="26"/>
      <c r="G7643" s="28"/>
      <c r="H7643" s="31"/>
    </row>
    <row r="7644" spans="2:8">
      <c r="B7644" s="27"/>
      <c r="C7644" s="27"/>
      <c r="D7644" s="27"/>
      <c r="E7644" s="27"/>
      <c r="F7644" s="26"/>
      <c r="G7644" s="28"/>
      <c r="H7644" s="31"/>
    </row>
    <row r="7645" spans="2:8">
      <c r="B7645" s="27"/>
      <c r="C7645" s="27"/>
      <c r="D7645" s="27"/>
      <c r="E7645" s="27"/>
      <c r="F7645" s="26"/>
      <c r="G7645" s="28"/>
      <c r="H7645" s="31"/>
    </row>
    <row r="7646" spans="2:8">
      <c r="B7646" s="27"/>
      <c r="C7646" s="27"/>
      <c r="D7646" s="27"/>
      <c r="E7646" s="27"/>
      <c r="F7646" s="26"/>
      <c r="G7646" s="28"/>
      <c r="H7646" s="31"/>
    </row>
    <row r="7647" spans="2:8">
      <c r="B7647" s="27"/>
      <c r="C7647" s="27"/>
      <c r="D7647" s="27"/>
      <c r="E7647" s="27"/>
      <c r="F7647" s="26"/>
      <c r="G7647" s="28"/>
      <c r="H7647" s="31"/>
    </row>
    <row r="7648" spans="2:8">
      <c r="B7648" s="27"/>
      <c r="C7648" s="27"/>
      <c r="D7648" s="27"/>
      <c r="E7648" s="27"/>
      <c r="F7648" s="26"/>
      <c r="G7648" s="28"/>
      <c r="H7648" s="31"/>
    </row>
    <row r="7649" spans="2:8">
      <c r="B7649" s="27"/>
      <c r="C7649" s="27"/>
      <c r="D7649" s="27"/>
      <c r="E7649" s="27"/>
      <c r="F7649" s="26"/>
      <c r="G7649" s="28"/>
      <c r="H7649" s="31"/>
    </row>
    <row r="7650" spans="2:8">
      <c r="B7650" s="27"/>
      <c r="C7650" s="27"/>
      <c r="D7650" s="27"/>
      <c r="E7650" s="27"/>
      <c r="F7650" s="26"/>
      <c r="G7650" s="28"/>
      <c r="H7650" s="31"/>
    </row>
    <row r="7651" spans="2:8">
      <c r="B7651" s="27"/>
      <c r="C7651" s="27"/>
      <c r="D7651" s="27"/>
      <c r="E7651" s="27"/>
      <c r="F7651" s="26"/>
      <c r="G7651" s="28"/>
      <c r="H7651" s="31"/>
    </row>
    <row r="7652" spans="2:8">
      <c r="B7652" s="27"/>
      <c r="C7652" s="27"/>
      <c r="D7652" s="27"/>
      <c r="E7652" s="27"/>
      <c r="F7652" s="26"/>
      <c r="G7652" s="28"/>
      <c r="H7652" s="31"/>
    </row>
    <row r="7653" spans="2:8">
      <c r="B7653" s="27"/>
      <c r="C7653" s="27"/>
      <c r="D7653" s="27"/>
      <c r="E7653" s="27"/>
      <c r="F7653" s="26"/>
      <c r="G7653" s="28"/>
      <c r="H7653" s="31"/>
    </row>
    <row r="7654" spans="2:8">
      <c r="B7654" s="27"/>
      <c r="C7654" s="27"/>
      <c r="D7654" s="27"/>
      <c r="E7654" s="27"/>
      <c r="F7654" s="26"/>
      <c r="G7654" s="28"/>
      <c r="H7654" s="31"/>
    </row>
    <row r="7655" spans="2:8">
      <c r="B7655" s="27"/>
      <c r="C7655" s="27"/>
      <c r="D7655" s="27"/>
      <c r="E7655" s="27"/>
      <c r="F7655" s="26"/>
      <c r="G7655" s="28"/>
      <c r="H7655" s="31"/>
    </row>
    <row r="7656" spans="2:8">
      <c r="B7656" s="27"/>
      <c r="C7656" s="27"/>
      <c r="D7656" s="27"/>
      <c r="E7656" s="27"/>
      <c r="F7656" s="26"/>
      <c r="G7656" s="28"/>
      <c r="H7656" s="31"/>
    </row>
    <row r="7657" spans="2:8">
      <c r="B7657" s="27"/>
      <c r="C7657" s="27"/>
      <c r="D7657" s="27"/>
      <c r="E7657" s="27"/>
      <c r="F7657" s="26"/>
      <c r="G7657" s="28"/>
      <c r="H7657" s="31"/>
    </row>
    <row r="7658" spans="2:8">
      <c r="B7658" s="27"/>
      <c r="C7658" s="27"/>
      <c r="D7658" s="27"/>
      <c r="E7658" s="27"/>
      <c r="F7658" s="26"/>
      <c r="G7658" s="28"/>
      <c r="H7658" s="31"/>
    </row>
    <row r="7659" spans="2:8">
      <c r="B7659" s="27"/>
      <c r="C7659" s="27"/>
      <c r="D7659" s="27"/>
      <c r="E7659" s="27"/>
      <c r="F7659" s="26"/>
      <c r="G7659" s="28"/>
      <c r="H7659" s="31"/>
    </row>
    <row r="7660" spans="2:8">
      <c r="B7660" s="27"/>
      <c r="C7660" s="27"/>
      <c r="D7660" s="27"/>
      <c r="E7660" s="27"/>
      <c r="F7660" s="26"/>
      <c r="G7660" s="28"/>
      <c r="H7660" s="31"/>
    </row>
    <row r="7661" spans="2:8">
      <c r="B7661" s="27"/>
      <c r="C7661" s="27"/>
      <c r="D7661" s="27"/>
      <c r="E7661" s="27"/>
      <c r="F7661" s="26"/>
      <c r="G7661" s="28"/>
      <c r="H7661" s="31"/>
    </row>
    <row r="7662" spans="2:8">
      <c r="B7662" s="27"/>
      <c r="C7662" s="27"/>
      <c r="D7662" s="27"/>
      <c r="E7662" s="27"/>
      <c r="F7662" s="26"/>
      <c r="G7662" s="28"/>
      <c r="H7662" s="31"/>
    </row>
    <row r="7663" spans="2:8">
      <c r="B7663" s="27"/>
      <c r="C7663" s="27"/>
      <c r="D7663" s="27"/>
      <c r="E7663" s="27"/>
      <c r="F7663" s="26"/>
      <c r="G7663" s="28"/>
      <c r="H7663" s="31"/>
    </row>
    <row r="7664" spans="2:8">
      <c r="B7664" s="27"/>
      <c r="C7664" s="27"/>
      <c r="D7664" s="27"/>
      <c r="E7664" s="27"/>
      <c r="F7664" s="26"/>
      <c r="G7664" s="28"/>
      <c r="H7664" s="31"/>
    </row>
    <row r="7665" spans="2:8">
      <c r="B7665" s="27"/>
      <c r="C7665" s="27"/>
      <c r="D7665" s="27"/>
      <c r="E7665" s="27"/>
      <c r="F7665" s="26"/>
      <c r="G7665" s="28"/>
      <c r="H7665" s="31"/>
    </row>
    <row r="7666" spans="2:8">
      <c r="B7666" s="27"/>
      <c r="C7666" s="27"/>
      <c r="D7666" s="27"/>
      <c r="E7666" s="27"/>
      <c r="F7666" s="26"/>
      <c r="G7666" s="28"/>
      <c r="H7666" s="31"/>
    </row>
    <row r="7667" spans="2:8">
      <c r="B7667" s="27"/>
      <c r="C7667" s="27"/>
      <c r="D7667" s="27"/>
      <c r="E7667" s="27"/>
      <c r="F7667" s="26"/>
      <c r="G7667" s="28"/>
      <c r="H7667" s="31"/>
    </row>
    <row r="7668" spans="2:8">
      <c r="B7668" s="27"/>
      <c r="C7668" s="27"/>
      <c r="D7668" s="27"/>
      <c r="E7668" s="27"/>
      <c r="F7668" s="26"/>
      <c r="G7668" s="28"/>
      <c r="H7668" s="31"/>
    </row>
    <row r="7669" spans="2:8">
      <c r="B7669" s="27"/>
      <c r="C7669" s="27"/>
      <c r="D7669" s="27"/>
      <c r="E7669" s="27"/>
      <c r="F7669" s="26"/>
      <c r="G7669" s="28"/>
      <c r="H7669" s="31"/>
    </row>
    <row r="7670" spans="2:8">
      <c r="B7670" s="27"/>
      <c r="C7670" s="27"/>
      <c r="D7670" s="27"/>
      <c r="E7670" s="27"/>
      <c r="F7670" s="26"/>
      <c r="G7670" s="28"/>
      <c r="H7670" s="31"/>
    </row>
    <row r="7671" spans="2:8">
      <c r="B7671" s="27"/>
      <c r="C7671" s="27"/>
      <c r="D7671" s="27"/>
      <c r="E7671" s="27"/>
      <c r="F7671" s="26"/>
      <c r="G7671" s="28"/>
      <c r="H7671" s="31"/>
    </row>
    <row r="7672" spans="2:8">
      <c r="B7672" s="27"/>
      <c r="C7672" s="27"/>
      <c r="D7672" s="27"/>
      <c r="E7672" s="27"/>
      <c r="F7672" s="26"/>
      <c r="G7672" s="28"/>
      <c r="H7672" s="31"/>
    </row>
    <row r="7673" spans="2:8">
      <c r="B7673" s="27"/>
      <c r="C7673" s="27"/>
      <c r="D7673" s="27"/>
      <c r="E7673" s="27"/>
      <c r="F7673" s="26"/>
      <c r="G7673" s="28"/>
      <c r="H7673" s="31"/>
    </row>
    <row r="7674" spans="2:8">
      <c r="B7674" s="27"/>
      <c r="C7674" s="27"/>
      <c r="D7674" s="27"/>
      <c r="E7674" s="27"/>
      <c r="F7674" s="26"/>
      <c r="G7674" s="28"/>
      <c r="H7674" s="31"/>
    </row>
    <row r="7675" spans="2:8">
      <c r="B7675" s="27"/>
      <c r="C7675" s="27"/>
      <c r="D7675" s="27"/>
      <c r="E7675" s="27"/>
      <c r="F7675" s="26"/>
      <c r="G7675" s="28"/>
      <c r="H7675" s="31"/>
    </row>
    <row r="7676" spans="2:8">
      <c r="B7676" s="27"/>
      <c r="C7676" s="27"/>
      <c r="D7676" s="27"/>
      <c r="E7676" s="27"/>
      <c r="F7676" s="26"/>
      <c r="G7676" s="28"/>
      <c r="H7676" s="31"/>
    </row>
    <row r="7677" spans="2:8">
      <c r="B7677" s="27"/>
      <c r="C7677" s="27"/>
      <c r="D7677" s="27"/>
      <c r="E7677" s="27"/>
      <c r="F7677" s="26"/>
      <c r="G7677" s="28"/>
      <c r="H7677" s="31"/>
    </row>
    <row r="7678" spans="2:8">
      <c r="B7678" s="27"/>
      <c r="C7678" s="27"/>
      <c r="D7678" s="27"/>
      <c r="E7678" s="27"/>
      <c r="F7678" s="26"/>
      <c r="G7678" s="28"/>
      <c r="H7678" s="31"/>
    </row>
    <row r="7679" spans="2:8">
      <c r="B7679" s="27"/>
      <c r="C7679" s="27"/>
      <c r="D7679" s="27"/>
      <c r="E7679" s="27"/>
      <c r="F7679" s="26"/>
      <c r="G7679" s="28"/>
      <c r="H7679" s="31"/>
    </row>
    <row r="7680" spans="2:8">
      <c r="B7680" s="27"/>
      <c r="C7680" s="27"/>
      <c r="D7680" s="27"/>
      <c r="E7680" s="27"/>
      <c r="F7680" s="26"/>
      <c r="G7680" s="28"/>
      <c r="H7680" s="31"/>
    </row>
    <row r="7681" spans="2:8">
      <c r="B7681" s="27"/>
      <c r="C7681" s="27"/>
      <c r="D7681" s="27"/>
      <c r="E7681" s="27"/>
      <c r="F7681" s="26"/>
      <c r="G7681" s="28"/>
      <c r="H7681" s="31"/>
    </row>
    <row r="7682" spans="2:8">
      <c r="B7682" s="27"/>
      <c r="C7682" s="27"/>
      <c r="D7682" s="27"/>
      <c r="E7682" s="27"/>
      <c r="F7682" s="26"/>
      <c r="G7682" s="28"/>
      <c r="H7682" s="31"/>
    </row>
    <row r="7683" spans="2:8">
      <c r="B7683" s="27"/>
      <c r="C7683" s="27"/>
      <c r="D7683" s="27"/>
      <c r="E7683" s="27"/>
      <c r="F7683" s="26"/>
      <c r="G7683" s="28"/>
      <c r="H7683" s="31"/>
    </row>
    <row r="7684" spans="2:8">
      <c r="B7684" s="27"/>
      <c r="C7684" s="27"/>
      <c r="D7684" s="27"/>
      <c r="E7684" s="27"/>
      <c r="F7684" s="26"/>
      <c r="G7684" s="28"/>
      <c r="H7684" s="31"/>
    </row>
    <row r="7685" spans="2:8">
      <c r="B7685" s="27"/>
      <c r="C7685" s="27"/>
      <c r="D7685" s="27"/>
      <c r="E7685" s="27"/>
      <c r="F7685" s="26"/>
      <c r="G7685" s="28"/>
      <c r="H7685" s="31"/>
    </row>
    <row r="7686" spans="2:8">
      <c r="B7686" s="27"/>
      <c r="C7686" s="27"/>
      <c r="D7686" s="27"/>
      <c r="E7686" s="27"/>
      <c r="F7686" s="26"/>
      <c r="G7686" s="28"/>
      <c r="H7686" s="31"/>
    </row>
    <row r="7687" spans="2:8">
      <c r="B7687" s="27"/>
      <c r="C7687" s="27"/>
      <c r="D7687" s="27"/>
      <c r="E7687" s="27"/>
      <c r="F7687" s="26"/>
      <c r="G7687" s="28"/>
      <c r="H7687" s="31"/>
    </row>
    <row r="7688" spans="2:8">
      <c r="B7688" s="27"/>
      <c r="C7688" s="27"/>
      <c r="D7688" s="27"/>
      <c r="E7688" s="27"/>
      <c r="F7688" s="26"/>
      <c r="G7688" s="28"/>
      <c r="H7688" s="31"/>
    </row>
    <row r="7689" spans="2:8">
      <c r="B7689" s="27"/>
      <c r="C7689" s="27"/>
      <c r="D7689" s="27"/>
      <c r="E7689" s="27"/>
      <c r="F7689" s="26"/>
      <c r="G7689" s="28"/>
      <c r="H7689" s="31"/>
    </row>
    <row r="7690" spans="2:8">
      <c r="B7690" s="27"/>
      <c r="C7690" s="27"/>
      <c r="D7690" s="27"/>
      <c r="E7690" s="27"/>
      <c r="F7690" s="26"/>
      <c r="G7690" s="28"/>
      <c r="H7690" s="31"/>
    </row>
    <row r="7691" spans="2:8">
      <c r="B7691" s="27"/>
      <c r="C7691" s="27"/>
      <c r="D7691" s="27"/>
      <c r="E7691" s="27"/>
      <c r="F7691" s="26"/>
      <c r="G7691" s="28"/>
      <c r="H7691" s="31"/>
    </row>
    <row r="7692" spans="2:8">
      <c r="B7692" s="27"/>
      <c r="C7692" s="27"/>
      <c r="D7692" s="27"/>
      <c r="E7692" s="27"/>
      <c r="F7692" s="26"/>
      <c r="G7692" s="28"/>
      <c r="H7692" s="31"/>
    </row>
    <row r="7693" spans="2:8">
      <c r="B7693" s="27"/>
      <c r="C7693" s="27"/>
      <c r="D7693" s="27"/>
      <c r="E7693" s="27"/>
      <c r="F7693" s="26"/>
      <c r="G7693" s="28"/>
      <c r="H7693" s="31"/>
    </row>
    <row r="7694" spans="2:8">
      <c r="B7694" s="27"/>
      <c r="C7694" s="27"/>
      <c r="D7694" s="27"/>
      <c r="E7694" s="27"/>
      <c r="F7694" s="26"/>
      <c r="G7694" s="28"/>
      <c r="H7694" s="31"/>
    </row>
    <row r="7695" spans="2:8">
      <c r="B7695" s="27"/>
      <c r="C7695" s="27"/>
      <c r="D7695" s="27"/>
      <c r="E7695" s="27"/>
      <c r="F7695" s="26"/>
      <c r="G7695" s="28"/>
      <c r="H7695" s="31"/>
    </row>
    <row r="7696" spans="2:8">
      <c r="B7696" s="27"/>
      <c r="C7696" s="27"/>
      <c r="D7696" s="27"/>
      <c r="E7696" s="27"/>
      <c r="F7696" s="26"/>
      <c r="G7696" s="28"/>
      <c r="H7696" s="31"/>
    </row>
    <row r="7697" spans="2:8">
      <c r="B7697" s="27"/>
      <c r="C7697" s="27"/>
      <c r="D7697" s="27"/>
      <c r="E7697" s="27"/>
      <c r="F7697" s="26"/>
      <c r="G7697" s="28"/>
      <c r="H7697" s="31"/>
    </row>
    <row r="7698" spans="2:8">
      <c r="B7698" s="27"/>
      <c r="C7698" s="27"/>
      <c r="D7698" s="27"/>
      <c r="E7698" s="27"/>
      <c r="F7698" s="26"/>
      <c r="G7698" s="28"/>
      <c r="H7698" s="31"/>
    </row>
    <row r="7699" spans="2:8">
      <c r="B7699" s="27"/>
      <c r="C7699" s="27"/>
      <c r="D7699" s="27"/>
      <c r="E7699" s="27"/>
      <c r="F7699" s="26"/>
      <c r="G7699" s="28"/>
      <c r="H7699" s="31"/>
    </row>
    <row r="7700" spans="2:8">
      <c r="B7700" s="27"/>
      <c r="C7700" s="27"/>
      <c r="D7700" s="27"/>
      <c r="E7700" s="27"/>
      <c r="F7700" s="26"/>
      <c r="G7700" s="28"/>
      <c r="H7700" s="31"/>
    </row>
    <row r="7701" spans="2:8">
      <c r="B7701" s="27"/>
      <c r="C7701" s="27"/>
      <c r="D7701" s="27"/>
      <c r="E7701" s="27"/>
      <c r="F7701" s="26"/>
      <c r="G7701" s="28"/>
      <c r="H7701" s="31"/>
    </row>
    <row r="7702" spans="2:8">
      <c r="B7702" s="27"/>
      <c r="C7702" s="27"/>
      <c r="D7702" s="27"/>
      <c r="E7702" s="27"/>
      <c r="F7702" s="26"/>
      <c r="G7702" s="28"/>
      <c r="H7702" s="31"/>
    </row>
    <row r="7703" spans="2:8">
      <c r="B7703" s="27"/>
      <c r="C7703" s="27"/>
      <c r="D7703" s="27"/>
      <c r="E7703" s="27"/>
      <c r="F7703" s="26"/>
      <c r="G7703" s="28"/>
      <c r="H7703" s="31"/>
    </row>
    <row r="7704" spans="2:8">
      <c r="B7704" s="27"/>
      <c r="C7704" s="27"/>
      <c r="D7704" s="27"/>
      <c r="E7704" s="27"/>
      <c r="F7704" s="26"/>
      <c r="G7704" s="28"/>
      <c r="H7704" s="31"/>
    </row>
    <row r="7705" spans="2:8">
      <c r="B7705" s="27"/>
      <c r="C7705" s="27"/>
      <c r="D7705" s="27"/>
      <c r="E7705" s="27"/>
      <c r="F7705" s="26"/>
      <c r="G7705" s="28"/>
      <c r="H7705" s="31"/>
    </row>
    <row r="7706" spans="2:8">
      <c r="B7706" s="27"/>
      <c r="C7706" s="27"/>
      <c r="D7706" s="27"/>
      <c r="E7706" s="27"/>
      <c r="F7706" s="26"/>
      <c r="G7706" s="28"/>
      <c r="H7706" s="31"/>
    </row>
    <row r="7707" spans="2:8">
      <c r="B7707" s="27"/>
      <c r="C7707" s="27"/>
      <c r="D7707" s="27"/>
      <c r="E7707" s="27"/>
      <c r="F7707" s="26"/>
      <c r="G7707" s="28"/>
      <c r="H7707" s="31"/>
    </row>
    <row r="7708" spans="2:8">
      <c r="B7708" s="27"/>
      <c r="C7708" s="27"/>
      <c r="D7708" s="27"/>
      <c r="E7708" s="27"/>
      <c r="F7708" s="26"/>
      <c r="G7708" s="28"/>
      <c r="H7708" s="31"/>
    </row>
    <row r="7709" spans="2:8">
      <c r="B7709" s="27"/>
      <c r="C7709" s="27"/>
      <c r="D7709" s="27"/>
      <c r="E7709" s="27"/>
      <c r="F7709" s="26"/>
      <c r="G7709" s="28"/>
      <c r="H7709" s="31"/>
    </row>
    <row r="7710" spans="2:8">
      <c r="B7710" s="27"/>
      <c r="C7710" s="27"/>
      <c r="D7710" s="27"/>
      <c r="E7710" s="27"/>
      <c r="F7710" s="26"/>
      <c r="G7710" s="28"/>
      <c r="H7710" s="31"/>
    </row>
    <row r="7711" spans="2:8">
      <c r="B7711" s="27"/>
      <c r="C7711" s="27"/>
      <c r="D7711" s="27"/>
      <c r="E7711" s="27"/>
      <c r="F7711" s="26"/>
      <c r="G7711" s="28"/>
      <c r="H7711" s="31"/>
    </row>
    <row r="7712" spans="2:8">
      <c r="B7712" s="27"/>
      <c r="C7712" s="27"/>
      <c r="D7712" s="27"/>
      <c r="E7712" s="27"/>
      <c r="F7712" s="26"/>
      <c r="G7712" s="28"/>
      <c r="H7712" s="31"/>
    </row>
    <row r="7713" spans="2:8">
      <c r="B7713" s="27"/>
      <c r="C7713" s="27"/>
      <c r="D7713" s="27"/>
      <c r="E7713" s="27"/>
      <c r="F7713" s="26"/>
      <c r="G7713" s="28"/>
      <c r="H7713" s="31"/>
    </row>
    <row r="7714" spans="2:8">
      <c r="B7714" s="27"/>
      <c r="C7714" s="27"/>
      <c r="D7714" s="27"/>
      <c r="E7714" s="27"/>
      <c r="F7714" s="26"/>
      <c r="G7714" s="28"/>
      <c r="H7714" s="31"/>
    </row>
    <row r="7715" spans="2:8">
      <c r="B7715" s="27"/>
      <c r="C7715" s="27"/>
      <c r="D7715" s="27"/>
      <c r="E7715" s="27"/>
      <c r="F7715" s="26"/>
      <c r="G7715" s="28"/>
      <c r="H7715" s="31"/>
    </row>
    <row r="7716" spans="2:8">
      <c r="B7716" s="27"/>
      <c r="C7716" s="27"/>
      <c r="D7716" s="27"/>
      <c r="E7716" s="27"/>
      <c r="F7716" s="26"/>
      <c r="G7716" s="28"/>
      <c r="H7716" s="31"/>
    </row>
    <row r="7717" spans="2:8">
      <c r="B7717" s="27"/>
      <c r="C7717" s="27"/>
      <c r="D7717" s="27"/>
      <c r="E7717" s="27"/>
      <c r="F7717" s="26"/>
      <c r="G7717" s="28"/>
      <c r="H7717" s="31"/>
    </row>
    <row r="7718" spans="2:8">
      <c r="B7718" s="27"/>
      <c r="C7718" s="27"/>
      <c r="D7718" s="27"/>
      <c r="E7718" s="27"/>
      <c r="F7718" s="26"/>
      <c r="G7718" s="28"/>
      <c r="H7718" s="31"/>
    </row>
    <row r="7719" spans="2:8">
      <c r="B7719" s="27"/>
      <c r="C7719" s="27"/>
      <c r="D7719" s="27"/>
      <c r="E7719" s="27"/>
      <c r="F7719" s="26"/>
      <c r="G7719" s="28"/>
      <c r="H7719" s="31"/>
    </row>
    <row r="7720" spans="2:8">
      <c r="B7720" s="27"/>
      <c r="C7720" s="27"/>
      <c r="D7720" s="27"/>
      <c r="E7720" s="27"/>
      <c r="F7720" s="26"/>
      <c r="G7720" s="28"/>
      <c r="H7720" s="31"/>
    </row>
    <row r="7721" spans="2:8">
      <c r="B7721" s="27"/>
      <c r="C7721" s="27"/>
      <c r="D7721" s="27"/>
      <c r="E7721" s="27"/>
      <c r="F7721" s="26"/>
      <c r="G7721" s="28"/>
      <c r="H7721" s="31"/>
    </row>
    <row r="7722" spans="2:8">
      <c r="B7722" s="27"/>
      <c r="C7722" s="27"/>
      <c r="D7722" s="27"/>
      <c r="E7722" s="27"/>
      <c r="F7722" s="26"/>
      <c r="G7722" s="28"/>
      <c r="H7722" s="31"/>
    </row>
    <row r="7723" spans="2:8">
      <c r="B7723" s="27"/>
      <c r="C7723" s="27"/>
      <c r="D7723" s="27"/>
      <c r="E7723" s="27"/>
      <c r="F7723" s="26"/>
      <c r="G7723" s="28"/>
      <c r="H7723" s="31"/>
    </row>
    <row r="7724" spans="2:8">
      <c r="B7724" s="27"/>
      <c r="C7724" s="27"/>
      <c r="D7724" s="27"/>
      <c r="E7724" s="27"/>
      <c r="F7724" s="26"/>
      <c r="G7724" s="28"/>
      <c r="H7724" s="31"/>
    </row>
    <row r="7725" spans="2:8">
      <c r="B7725" s="27"/>
      <c r="C7725" s="27"/>
      <c r="D7725" s="27"/>
      <c r="E7725" s="27"/>
      <c r="F7725" s="26"/>
      <c r="G7725" s="28"/>
      <c r="H7725" s="31"/>
    </row>
    <row r="7726" spans="2:8">
      <c r="B7726" s="27"/>
      <c r="C7726" s="27"/>
      <c r="D7726" s="27"/>
      <c r="E7726" s="27"/>
      <c r="F7726" s="26"/>
      <c r="G7726" s="28"/>
      <c r="H7726" s="31"/>
    </row>
    <row r="7727" spans="2:8">
      <c r="B7727" s="27"/>
      <c r="C7727" s="27"/>
      <c r="D7727" s="27"/>
      <c r="E7727" s="27"/>
      <c r="F7727" s="26"/>
      <c r="G7727" s="28"/>
      <c r="H7727" s="31"/>
    </row>
    <row r="7728" spans="2:8">
      <c r="B7728" s="27"/>
      <c r="C7728" s="27"/>
      <c r="D7728" s="27"/>
      <c r="E7728" s="27"/>
      <c r="F7728" s="26"/>
      <c r="G7728" s="28"/>
      <c r="H7728" s="31"/>
    </row>
    <row r="7729" spans="2:8">
      <c r="B7729" s="27"/>
      <c r="C7729" s="27"/>
      <c r="D7729" s="27"/>
      <c r="E7729" s="27"/>
      <c r="F7729" s="26"/>
      <c r="G7729" s="28"/>
      <c r="H7729" s="31"/>
    </row>
    <row r="7730" spans="2:8">
      <c r="B7730" s="27"/>
      <c r="C7730" s="27"/>
      <c r="D7730" s="27"/>
      <c r="E7730" s="27"/>
      <c r="F7730" s="26"/>
      <c r="G7730" s="28"/>
      <c r="H7730" s="31"/>
    </row>
    <row r="7731" spans="2:8">
      <c r="B7731" s="27"/>
      <c r="C7731" s="27"/>
      <c r="D7731" s="27"/>
      <c r="E7731" s="27"/>
      <c r="F7731" s="26"/>
      <c r="G7731" s="28"/>
      <c r="H7731" s="31"/>
    </row>
    <row r="7732" spans="2:8">
      <c r="B7732" s="27"/>
      <c r="C7732" s="27"/>
      <c r="D7732" s="27"/>
      <c r="E7732" s="27"/>
      <c r="F7732" s="26"/>
      <c r="G7732" s="28"/>
      <c r="H7732" s="31"/>
    </row>
    <row r="7733" spans="2:8">
      <c r="B7733" s="27"/>
      <c r="C7733" s="27"/>
      <c r="D7733" s="27"/>
      <c r="E7733" s="27"/>
      <c r="F7733" s="26"/>
      <c r="G7733" s="28"/>
      <c r="H7733" s="31"/>
    </row>
    <row r="7734" spans="2:8">
      <c r="B7734" s="27"/>
      <c r="C7734" s="27"/>
      <c r="D7734" s="27"/>
      <c r="E7734" s="27"/>
      <c r="F7734" s="26"/>
      <c r="G7734" s="28"/>
      <c r="H7734" s="31"/>
    </row>
    <row r="7735" spans="2:8">
      <c r="B7735" s="27"/>
      <c r="C7735" s="27"/>
      <c r="D7735" s="27"/>
      <c r="E7735" s="27"/>
      <c r="F7735" s="26"/>
      <c r="G7735" s="28"/>
      <c r="H7735" s="31"/>
    </row>
    <row r="7736" spans="2:8">
      <c r="B7736" s="27"/>
      <c r="C7736" s="27"/>
      <c r="D7736" s="27"/>
      <c r="E7736" s="27"/>
      <c r="F7736" s="26"/>
      <c r="G7736" s="28"/>
      <c r="H7736" s="31"/>
    </row>
    <row r="7737" spans="2:8">
      <c r="B7737" s="27"/>
      <c r="C7737" s="27"/>
      <c r="D7737" s="27"/>
      <c r="E7737" s="27"/>
      <c r="F7737" s="26"/>
      <c r="G7737" s="28"/>
      <c r="H7737" s="31"/>
    </row>
    <row r="7738" spans="2:8">
      <c r="B7738" s="27"/>
      <c r="C7738" s="27"/>
      <c r="D7738" s="27"/>
      <c r="E7738" s="27"/>
      <c r="F7738" s="26"/>
      <c r="G7738" s="28"/>
      <c r="H7738" s="31"/>
    </row>
    <row r="7739" spans="2:8">
      <c r="B7739" s="27"/>
      <c r="C7739" s="27"/>
      <c r="D7739" s="27"/>
      <c r="E7739" s="27"/>
      <c r="F7739" s="26"/>
      <c r="G7739" s="28"/>
      <c r="H7739" s="31"/>
    </row>
    <row r="7740" spans="2:8">
      <c r="B7740" s="27"/>
      <c r="C7740" s="27"/>
      <c r="D7740" s="27"/>
      <c r="E7740" s="27"/>
      <c r="F7740" s="26"/>
      <c r="G7740" s="28"/>
      <c r="H7740" s="31"/>
    </row>
    <row r="7741" spans="2:8">
      <c r="B7741" s="27"/>
      <c r="C7741" s="27"/>
      <c r="D7741" s="27"/>
      <c r="E7741" s="27"/>
      <c r="F7741" s="26"/>
      <c r="G7741" s="28"/>
      <c r="H7741" s="31"/>
    </row>
    <row r="7742" spans="2:8">
      <c r="B7742" s="27"/>
      <c r="C7742" s="27"/>
      <c r="D7742" s="27"/>
      <c r="E7742" s="27"/>
      <c r="F7742" s="26"/>
      <c r="G7742" s="28"/>
      <c r="H7742" s="31"/>
    </row>
    <row r="7743" spans="2:8">
      <c r="B7743" s="27"/>
      <c r="C7743" s="27"/>
      <c r="D7743" s="27"/>
      <c r="E7743" s="27"/>
      <c r="F7743" s="26"/>
      <c r="G7743" s="28"/>
      <c r="H7743" s="31"/>
    </row>
    <row r="7744" spans="2:8">
      <c r="B7744" s="27"/>
      <c r="C7744" s="27"/>
      <c r="D7744" s="27"/>
      <c r="E7744" s="27"/>
      <c r="F7744" s="26"/>
      <c r="G7744" s="28"/>
      <c r="H7744" s="31"/>
    </row>
    <row r="7745" spans="2:8">
      <c r="B7745" s="27"/>
      <c r="C7745" s="27"/>
      <c r="D7745" s="27"/>
      <c r="E7745" s="27"/>
      <c r="F7745" s="26"/>
      <c r="G7745" s="28"/>
      <c r="H7745" s="31"/>
    </row>
    <row r="7746" spans="2:8">
      <c r="B7746" s="27"/>
      <c r="C7746" s="27"/>
      <c r="D7746" s="27"/>
      <c r="E7746" s="27"/>
      <c r="F7746" s="26"/>
      <c r="G7746" s="28"/>
      <c r="H7746" s="31"/>
    </row>
    <row r="7747" spans="2:8">
      <c r="B7747" s="27"/>
      <c r="C7747" s="27"/>
      <c r="D7747" s="27"/>
      <c r="E7747" s="27"/>
      <c r="F7747" s="26"/>
      <c r="G7747" s="28"/>
      <c r="H7747" s="31"/>
    </row>
    <row r="7748" spans="2:8">
      <c r="B7748" s="27"/>
      <c r="C7748" s="27"/>
      <c r="D7748" s="27"/>
      <c r="E7748" s="27"/>
      <c r="F7748" s="26"/>
      <c r="G7748" s="28"/>
      <c r="H7748" s="31"/>
    </row>
    <row r="7749" spans="2:8">
      <c r="B7749" s="27"/>
      <c r="C7749" s="27"/>
      <c r="D7749" s="27"/>
      <c r="E7749" s="27"/>
      <c r="F7749" s="26"/>
      <c r="G7749" s="28"/>
      <c r="H7749" s="31"/>
    </row>
    <row r="7750" spans="2:8">
      <c r="B7750" s="27"/>
      <c r="C7750" s="27"/>
      <c r="D7750" s="27"/>
      <c r="E7750" s="27"/>
      <c r="F7750" s="26"/>
      <c r="G7750" s="28"/>
      <c r="H7750" s="31"/>
    </row>
    <row r="7751" spans="2:8">
      <c r="B7751" s="27"/>
      <c r="C7751" s="27"/>
      <c r="D7751" s="27"/>
      <c r="E7751" s="27"/>
      <c r="F7751" s="26"/>
      <c r="G7751" s="28"/>
      <c r="H7751" s="31"/>
    </row>
    <row r="7752" spans="2:8">
      <c r="B7752" s="27"/>
      <c r="C7752" s="27"/>
      <c r="D7752" s="27"/>
      <c r="E7752" s="27"/>
      <c r="F7752" s="26"/>
      <c r="G7752" s="28"/>
      <c r="H7752" s="31"/>
    </row>
    <row r="7753" spans="2:8">
      <c r="B7753" s="27"/>
      <c r="C7753" s="27"/>
      <c r="D7753" s="27"/>
      <c r="E7753" s="27"/>
      <c r="F7753" s="26"/>
      <c r="G7753" s="28"/>
      <c r="H7753" s="31"/>
    </row>
    <row r="7754" spans="2:8">
      <c r="B7754" s="27"/>
      <c r="C7754" s="27"/>
      <c r="D7754" s="27"/>
      <c r="E7754" s="27"/>
      <c r="F7754" s="26"/>
      <c r="G7754" s="28"/>
      <c r="H7754" s="31"/>
    </row>
    <row r="7755" spans="2:8">
      <c r="B7755" s="27"/>
      <c r="C7755" s="27"/>
      <c r="D7755" s="27"/>
      <c r="E7755" s="27"/>
      <c r="F7755" s="26"/>
      <c r="G7755" s="28"/>
      <c r="H7755" s="31"/>
    </row>
    <row r="7756" spans="2:8">
      <c r="B7756" s="27"/>
      <c r="C7756" s="27"/>
      <c r="D7756" s="27"/>
      <c r="E7756" s="27"/>
      <c r="F7756" s="26"/>
      <c r="G7756" s="28"/>
      <c r="H7756" s="31"/>
    </row>
    <row r="7757" spans="2:8">
      <c r="B7757" s="27"/>
      <c r="C7757" s="27"/>
      <c r="D7757" s="27"/>
      <c r="E7757" s="27"/>
      <c r="F7757" s="26"/>
      <c r="G7757" s="28"/>
      <c r="H7757" s="31"/>
    </row>
    <row r="7758" spans="2:8">
      <c r="B7758" s="27"/>
      <c r="C7758" s="27"/>
      <c r="D7758" s="27"/>
      <c r="E7758" s="27"/>
      <c r="F7758" s="26"/>
      <c r="G7758" s="28"/>
      <c r="H7758" s="31"/>
    </row>
    <row r="7759" spans="2:8">
      <c r="B7759" s="27"/>
      <c r="C7759" s="27"/>
      <c r="D7759" s="27"/>
      <c r="E7759" s="27"/>
      <c r="F7759" s="26"/>
      <c r="G7759" s="28"/>
      <c r="H7759" s="31"/>
    </row>
    <row r="7760" spans="2:8">
      <c r="B7760" s="27"/>
      <c r="C7760" s="27"/>
      <c r="D7760" s="27"/>
      <c r="E7760" s="27"/>
      <c r="F7760" s="26"/>
      <c r="G7760" s="28"/>
      <c r="H7760" s="31"/>
    </row>
    <row r="7761" spans="2:8">
      <c r="B7761" s="27"/>
      <c r="C7761" s="27"/>
      <c r="D7761" s="27"/>
      <c r="E7761" s="27"/>
      <c r="F7761" s="26"/>
      <c r="G7761" s="28"/>
      <c r="H7761" s="31"/>
    </row>
    <row r="7762" spans="2:8">
      <c r="B7762" s="27"/>
      <c r="C7762" s="27"/>
      <c r="D7762" s="27"/>
      <c r="E7762" s="27"/>
      <c r="F7762" s="26"/>
      <c r="G7762" s="28"/>
      <c r="H7762" s="31"/>
    </row>
    <row r="7763" spans="2:8">
      <c r="B7763" s="27"/>
      <c r="C7763" s="27"/>
      <c r="D7763" s="27"/>
      <c r="E7763" s="27"/>
      <c r="F7763" s="26"/>
      <c r="G7763" s="28"/>
      <c r="H7763" s="31"/>
    </row>
    <row r="7764" spans="2:8">
      <c r="B7764" s="27"/>
      <c r="C7764" s="27"/>
      <c r="D7764" s="27"/>
      <c r="E7764" s="27"/>
      <c r="F7764" s="26"/>
      <c r="G7764" s="28"/>
      <c r="H7764" s="31"/>
    </row>
    <row r="7765" spans="2:8">
      <c r="B7765" s="27"/>
      <c r="C7765" s="27"/>
      <c r="D7765" s="27"/>
      <c r="E7765" s="27"/>
      <c r="F7765" s="26"/>
      <c r="G7765" s="28"/>
      <c r="H7765" s="31"/>
    </row>
    <row r="7766" spans="2:8">
      <c r="B7766" s="27"/>
      <c r="C7766" s="27"/>
      <c r="D7766" s="27"/>
      <c r="E7766" s="27"/>
      <c r="F7766" s="26"/>
      <c r="G7766" s="28"/>
      <c r="H7766" s="31"/>
    </row>
    <row r="7767" spans="2:8">
      <c r="B7767" s="27"/>
      <c r="C7767" s="27"/>
      <c r="D7767" s="27"/>
      <c r="E7767" s="27"/>
      <c r="F7767" s="26"/>
      <c r="G7767" s="28"/>
      <c r="H7767" s="31"/>
    </row>
    <row r="7768" spans="2:8">
      <c r="B7768" s="27"/>
      <c r="C7768" s="27"/>
      <c r="D7768" s="27"/>
      <c r="E7768" s="27"/>
      <c r="F7768" s="26"/>
      <c r="G7768" s="28"/>
      <c r="H7768" s="31"/>
    </row>
    <row r="7769" spans="2:8">
      <c r="B7769" s="27"/>
      <c r="C7769" s="27"/>
      <c r="D7769" s="27"/>
      <c r="E7769" s="27"/>
      <c r="F7769" s="26"/>
      <c r="G7769" s="28"/>
      <c r="H7769" s="31"/>
    </row>
    <row r="7770" spans="2:8">
      <c r="B7770" s="27"/>
      <c r="C7770" s="27"/>
      <c r="D7770" s="27"/>
      <c r="E7770" s="27"/>
      <c r="F7770" s="26"/>
      <c r="G7770" s="28"/>
      <c r="H7770" s="31"/>
    </row>
    <row r="7771" spans="2:8">
      <c r="B7771" s="27"/>
      <c r="C7771" s="27"/>
      <c r="D7771" s="27"/>
      <c r="E7771" s="27"/>
      <c r="F7771" s="26"/>
      <c r="G7771" s="28"/>
      <c r="H7771" s="31"/>
    </row>
    <row r="7772" spans="2:8">
      <c r="B7772" s="27"/>
      <c r="C7772" s="27"/>
      <c r="D7772" s="27"/>
      <c r="E7772" s="27"/>
      <c r="F7772" s="26"/>
      <c r="G7772" s="28"/>
      <c r="H7772" s="31"/>
    </row>
    <row r="7773" spans="2:8">
      <c r="B7773" s="27"/>
      <c r="C7773" s="27"/>
      <c r="D7773" s="27"/>
      <c r="E7773" s="27"/>
      <c r="F7773" s="26"/>
      <c r="G7773" s="28"/>
      <c r="H7773" s="31"/>
    </row>
    <row r="7774" spans="2:8">
      <c r="B7774" s="27"/>
      <c r="C7774" s="27"/>
      <c r="D7774" s="27"/>
      <c r="E7774" s="27"/>
      <c r="F7774" s="26"/>
      <c r="G7774" s="28"/>
      <c r="H7774" s="31"/>
    </row>
    <row r="7775" spans="2:8">
      <c r="B7775" s="27"/>
      <c r="C7775" s="27"/>
      <c r="D7775" s="27"/>
      <c r="E7775" s="27"/>
      <c r="F7775" s="26"/>
      <c r="G7775" s="28"/>
      <c r="H7775" s="31"/>
    </row>
    <row r="7776" spans="2:8">
      <c r="B7776" s="27"/>
      <c r="C7776" s="27"/>
      <c r="D7776" s="27"/>
      <c r="E7776" s="27"/>
      <c r="F7776" s="26"/>
      <c r="G7776" s="28"/>
      <c r="H7776" s="31"/>
    </row>
    <row r="7777" spans="2:8">
      <c r="B7777" s="27"/>
      <c r="C7777" s="27"/>
      <c r="D7777" s="27"/>
      <c r="E7777" s="27"/>
      <c r="F7777" s="26"/>
      <c r="G7777" s="28"/>
      <c r="H7777" s="31"/>
    </row>
    <row r="7778" spans="2:8">
      <c r="B7778" s="27"/>
      <c r="C7778" s="27"/>
      <c r="D7778" s="27"/>
      <c r="E7778" s="27"/>
      <c r="F7778" s="26"/>
      <c r="G7778" s="28"/>
      <c r="H7778" s="31"/>
    </row>
    <row r="7779" spans="2:8">
      <c r="B7779" s="27"/>
      <c r="C7779" s="27"/>
      <c r="D7779" s="27"/>
      <c r="E7779" s="27"/>
      <c r="F7779" s="26"/>
      <c r="G7779" s="28"/>
      <c r="H7779" s="31"/>
    </row>
    <row r="7780" spans="2:8">
      <c r="B7780" s="27"/>
      <c r="C7780" s="27"/>
      <c r="D7780" s="27"/>
      <c r="E7780" s="27"/>
      <c r="F7780" s="26"/>
      <c r="G7780" s="28"/>
      <c r="H7780" s="31"/>
    </row>
    <row r="7781" spans="2:8">
      <c r="B7781" s="27"/>
      <c r="C7781" s="27"/>
      <c r="D7781" s="27"/>
      <c r="E7781" s="27"/>
      <c r="F7781" s="26"/>
      <c r="G7781" s="28"/>
      <c r="H7781" s="31"/>
    </row>
    <row r="7782" spans="2:8">
      <c r="B7782" s="27"/>
      <c r="C7782" s="27"/>
      <c r="D7782" s="27"/>
      <c r="E7782" s="27"/>
      <c r="F7782" s="26"/>
      <c r="G7782" s="28"/>
      <c r="H7782" s="31"/>
    </row>
    <row r="7783" spans="2:8">
      <c r="B7783" s="27"/>
      <c r="C7783" s="27"/>
      <c r="D7783" s="27"/>
      <c r="E7783" s="27"/>
      <c r="F7783" s="26"/>
      <c r="G7783" s="28"/>
      <c r="H7783" s="31"/>
    </row>
    <row r="7784" spans="2:8">
      <c r="B7784" s="27"/>
      <c r="C7784" s="27"/>
      <c r="D7784" s="27"/>
      <c r="E7784" s="27"/>
      <c r="F7784" s="26"/>
      <c r="G7784" s="28"/>
      <c r="H7784" s="31"/>
    </row>
    <row r="7785" spans="2:8">
      <c r="B7785" s="27"/>
      <c r="C7785" s="27"/>
      <c r="D7785" s="27"/>
      <c r="E7785" s="27"/>
      <c r="F7785" s="26"/>
      <c r="G7785" s="28"/>
      <c r="H7785" s="31"/>
    </row>
    <row r="7786" spans="2:8">
      <c r="B7786" s="27"/>
      <c r="C7786" s="27"/>
      <c r="D7786" s="27"/>
      <c r="E7786" s="27"/>
      <c r="F7786" s="26"/>
      <c r="G7786" s="28"/>
      <c r="H7786" s="31"/>
    </row>
    <row r="7787" spans="2:8">
      <c r="B7787" s="27"/>
      <c r="C7787" s="27"/>
      <c r="D7787" s="27"/>
      <c r="E7787" s="27"/>
      <c r="F7787" s="26"/>
      <c r="G7787" s="28"/>
      <c r="H7787" s="31"/>
    </row>
    <row r="7788" spans="2:8">
      <c r="B7788" s="27"/>
      <c r="C7788" s="27"/>
      <c r="D7788" s="27"/>
      <c r="E7788" s="27"/>
      <c r="F7788" s="26"/>
      <c r="G7788" s="28"/>
      <c r="H7788" s="31"/>
    </row>
    <row r="7789" spans="2:8">
      <c r="B7789" s="27"/>
      <c r="C7789" s="27"/>
      <c r="D7789" s="27"/>
      <c r="E7789" s="27"/>
      <c r="F7789" s="26"/>
      <c r="G7789" s="28"/>
      <c r="H7789" s="31"/>
    </row>
    <row r="7790" spans="2:8">
      <c r="B7790" s="27"/>
      <c r="C7790" s="27"/>
      <c r="D7790" s="27"/>
      <c r="E7790" s="27"/>
      <c r="F7790" s="26"/>
      <c r="G7790" s="28"/>
      <c r="H7790" s="31"/>
    </row>
    <row r="7791" spans="2:8">
      <c r="B7791" s="27"/>
      <c r="C7791" s="27"/>
      <c r="D7791" s="27"/>
      <c r="E7791" s="27"/>
      <c r="F7791" s="26"/>
      <c r="G7791" s="28"/>
      <c r="H7791" s="31"/>
    </row>
    <row r="7792" spans="2:8">
      <c r="B7792" s="27"/>
      <c r="C7792" s="27"/>
      <c r="D7792" s="27"/>
      <c r="E7792" s="27"/>
      <c r="F7792" s="26"/>
      <c r="G7792" s="28"/>
      <c r="H7792" s="31"/>
    </row>
    <row r="7793" spans="2:8">
      <c r="B7793" s="27"/>
      <c r="C7793" s="27"/>
      <c r="D7793" s="27"/>
      <c r="E7793" s="27"/>
      <c r="F7793" s="26"/>
      <c r="G7793" s="28"/>
      <c r="H7793" s="31"/>
    </row>
    <row r="7794" spans="2:8">
      <c r="B7794" s="27"/>
      <c r="C7794" s="27"/>
      <c r="D7794" s="27"/>
      <c r="E7794" s="27"/>
      <c r="F7794" s="26"/>
      <c r="G7794" s="28"/>
      <c r="H7794" s="31"/>
    </row>
    <row r="7795" spans="2:8">
      <c r="B7795" s="27"/>
      <c r="C7795" s="27"/>
      <c r="D7795" s="27"/>
      <c r="E7795" s="27"/>
      <c r="F7795" s="26"/>
      <c r="G7795" s="28"/>
      <c r="H7795" s="31"/>
    </row>
    <row r="7796" spans="2:8">
      <c r="B7796" s="27"/>
      <c r="C7796" s="27"/>
      <c r="D7796" s="27"/>
      <c r="E7796" s="27"/>
      <c r="F7796" s="26"/>
      <c r="G7796" s="28"/>
      <c r="H7796" s="31"/>
    </row>
    <row r="7797" spans="2:8">
      <c r="B7797" s="27"/>
      <c r="C7797" s="27"/>
      <c r="D7797" s="27"/>
      <c r="E7797" s="27"/>
      <c r="F7797" s="26"/>
      <c r="G7797" s="28"/>
      <c r="H7797" s="31"/>
    </row>
    <row r="7798" spans="2:8">
      <c r="B7798" s="27"/>
      <c r="C7798" s="27"/>
      <c r="D7798" s="27"/>
      <c r="E7798" s="27"/>
      <c r="F7798" s="26"/>
      <c r="G7798" s="28"/>
      <c r="H7798" s="31"/>
    </row>
    <row r="7799" spans="2:8">
      <c r="B7799" s="27"/>
      <c r="C7799" s="27"/>
      <c r="D7799" s="27"/>
      <c r="E7799" s="27"/>
      <c r="F7799" s="26"/>
      <c r="G7799" s="28"/>
      <c r="H7799" s="31"/>
    </row>
    <row r="7800" spans="2:8">
      <c r="B7800" s="27"/>
      <c r="C7800" s="27"/>
      <c r="D7800" s="27"/>
      <c r="E7800" s="27"/>
      <c r="F7800" s="26"/>
      <c r="G7800" s="28"/>
      <c r="H7800" s="31"/>
    </row>
    <row r="7801" spans="2:8">
      <c r="B7801" s="27"/>
      <c r="C7801" s="27"/>
      <c r="D7801" s="27"/>
      <c r="E7801" s="27"/>
      <c r="F7801" s="26"/>
      <c r="G7801" s="28"/>
      <c r="H7801" s="31"/>
    </row>
    <row r="7802" spans="2:8">
      <c r="B7802" s="27"/>
      <c r="C7802" s="27"/>
      <c r="D7802" s="27"/>
      <c r="E7802" s="27"/>
      <c r="F7802" s="26"/>
      <c r="G7802" s="28"/>
      <c r="H7802" s="31"/>
    </row>
    <row r="7803" spans="2:8">
      <c r="B7803" s="27"/>
      <c r="C7803" s="27"/>
      <c r="D7803" s="27"/>
      <c r="E7803" s="27"/>
      <c r="F7803" s="26"/>
      <c r="G7803" s="28"/>
      <c r="H7803" s="31"/>
    </row>
    <row r="7804" spans="2:8">
      <c r="B7804" s="27"/>
      <c r="C7804" s="27"/>
      <c r="D7804" s="27"/>
      <c r="E7804" s="27"/>
      <c r="F7804" s="26"/>
      <c r="G7804" s="28"/>
      <c r="H7804" s="31"/>
    </row>
    <row r="7805" spans="2:8">
      <c r="B7805" s="27"/>
      <c r="C7805" s="27"/>
      <c r="D7805" s="27"/>
      <c r="E7805" s="27"/>
      <c r="F7805" s="26"/>
      <c r="G7805" s="28"/>
      <c r="H7805" s="31"/>
    </row>
    <row r="7806" spans="2:8">
      <c r="B7806" s="27"/>
      <c r="C7806" s="27"/>
      <c r="D7806" s="27"/>
      <c r="E7806" s="27"/>
      <c r="F7806" s="26"/>
      <c r="G7806" s="28"/>
      <c r="H7806" s="31"/>
    </row>
    <row r="7807" spans="2:8">
      <c r="B7807" s="27"/>
      <c r="C7807" s="27"/>
      <c r="D7807" s="27"/>
      <c r="E7807" s="27"/>
      <c r="F7807" s="26"/>
      <c r="G7807" s="28"/>
      <c r="H7807" s="31"/>
    </row>
    <row r="7808" spans="2:8">
      <c r="B7808" s="27"/>
      <c r="C7808" s="27"/>
      <c r="D7808" s="27"/>
      <c r="E7808" s="27"/>
      <c r="F7808" s="26"/>
      <c r="G7808" s="28"/>
      <c r="H7808" s="31"/>
    </row>
    <row r="7809" spans="2:8">
      <c r="B7809" s="27"/>
      <c r="C7809" s="27"/>
      <c r="D7809" s="27"/>
      <c r="E7809" s="27"/>
      <c r="F7809" s="26"/>
      <c r="G7809" s="28"/>
      <c r="H7809" s="31"/>
    </row>
    <row r="7810" spans="2:8">
      <c r="B7810" s="27"/>
      <c r="C7810" s="27"/>
      <c r="D7810" s="27"/>
      <c r="E7810" s="27"/>
      <c r="F7810" s="26"/>
      <c r="G7810" s="28"/>
      <c r="H7810" s="31"/>
    </row>
    <row r="7811" spans="2:8">
      <c r="B7811" s="27"/>
      <c r="C7811" s="27"/>
      <c r="D7811" s="27"/>
      <c r="E7811" s="27"/>
      <c r="F7811" s="26"/>
      <c r="G7811" s="28"/>
      <c r="H7811" s="31"/>
    </row>
    <row r="7812" spans="2:8">
      <c r="B7812" s="27"/>
      <c r="C7812" s="27"/>
      <c r="D7812" s="27"/>
      <c r="E7812" s="27"/>
      <c r="F7812" s="26"/>
      <c r="G7812" s="28"/>
      <c r="H7812" s="31"/>
    </row>
    <row r="7813" spans="2:8">
      <c r="B7813" s="27"/>
      <c r="C7813" s="27"/>
      <c r="D7813" s="27"/>
      <c r="E7813" s="27"/>
      <c r="F7813" s="26"/>
      <c r="G7813" s="28"/>
      <c r="H7813" s="31"/>
    </row>
    <row r="7814" spans="2:8">
      <c r="B7814" s="27"/>
      <c r="C7814" s="27"/>
      <c r="D7814" s="27"/>
      <c r="E7814" s="27"/>
      <c r="F7814" s="26"/>
      <c r="G7814" s="28"/>
      <c r="H7814" s="31"/>
    </row>
    <row r="7815" spans="2:8">
      <c r="B7815" s="27"/>
      <c r="C7815" s="27"/>
      <c r="D7815" s="27"/>
      <c r="E7815" s="27"/>
      <c r="F7815" s="26"/>
      <c r="G7815" s="28"/>
      <c r="H7815" s="31"/>
    </row>
    <row r="7816" spans="2:8">
      <c r="B7816" s="27"/>
      <c r="C7816" s="27"/>
      <c r="D7816" s="27"/>
      <c r="E7816" s="27"/>
      <c r="F7816" s="26"/>
      <c r="G7816" s="28"/>
      <c r="H7816" s="31"/>
    </row>
    <row r="7817" spans="2:8">
      <c r="B7817" s="27"/>
      <c r="C7817" s="27"/>
      <c r="D7817" s="27"/>
      <c r="E7817" s="27"/>
      <c r="F7817" s="26"/>
      <c r="G7817" s="28"/>
      <c r="H7817" s="31"/>
    </row>
    <row r="7818" spans="2:8">
      <c r="B7818" s="27"/>
      <c r="C7818" s="27"/>
      <c r="D7818" s="27"/>
      <c r="E7818" s="27"/>
      <c r="F7818" s="26"/>
      <c r="G7818" s="28"/>
      <c r="H7818" s="31"/>
    </row>
    <row r="7819" spans="2:8">
      <c r="B7819" s="27"/>
      <c r="C7819" s="27"/>
      <c r="D7819" s="27"/>
      <c r="E7819" s="27"/>
      <c r="F7819" s="26"/>
      <c r="G7819" s="28"/>
      <c r="H7819" s="31"/>
    </row>
    <row r="7820" spans="2:8">
      <c r="B7820" s="27"/>
      <c r="C7820" s="27"/>
      <c r="D7820" s="27"/>
      <c r="E7820" s="27"/>
      <c r="F7820" s="26"/>
      <c r="G7820" s="28"/>
      <c r="H7820" s="31"/>
    </row>
    <row r="7821" spans="2:8">
      <c r="B7821" s="27"/>
      <c r="C7821" s="27"/>
      <c r="D7821" s="27"/>
      <c r="E7821" s="27"/>
      <c r="F7821" s="26"/>
      <c r="G7821" s="28"/>
      <c r="H7821" s="31"/>
    </row>
    <row r="7822" spans="2:8">
      <c r="B7822" s="27"/>
      <c r="C7822" s="27"/>
      <c r="D7822" s="27"/>
      <c r="E7822" s="27"/>
      <c r="F7822" s="26"/>
      <c r="G7822" s="28"/>
      <c r="H7822" s="31"/>
    </row>
    <row r="7823" spans="2:8">
      <c r="B7823" s="27"/>
      <c r="C7823" s="27"/>
      <c r="D7823" s="27"/>
      <c r="E7823" s="27"/>
      <c r="F7823" s="26"/>
      <c r="G7823" s="28"/>
      <c r="H7823" s="31"/>
    </row>
    <row r="7824" spans="2:8">
      <c r="B7824" s="27"/>
      <c r="C7824" s="27"/>
      <c r="D7824" s="27"/>
      <c r="E7824" s="27"/>
      <c r="F7824" s="26"/>
      <c r="G7824" s="28"/>
      <c r="H7824" s="31"/>
    </row>
    <row r="7825" spans="2:8">
      <c r="B7825" s="27"/>
      <c r="C7825" s="27"/>
      <c r="D7825" s="27"/>
      <c r="E7825" s="27"/>
      <c r="F7825" s="26"/>
      <c r="G7825" s="28"/>
      <c r="H7825" s="31"/>
    </row>
    <row r="7826" spans="2:8">
      <c r="B7826" s="27"/>
      <c r="C7826" s="27"/>
      <c r="D7826" s="27"/>
      <c r="E7826" s="27"/>
      <c r="F7826" s="26"/>
      <c r="G7826" s="28"/>
      <c r="H7826" s="31"/>
    </row>
    <row r="7827" spans="2:8">
      <c r="B7827" s="27"/>
      <c r="C7827" s="27"/>
      <c r="D7827" s="27"/>
      <c r="E7827" s="27"/>
      <c r="F7827" s="26"/>
      <c r="G7827" s="28"/>
      <c r="H7827" s="31"/>
    </row>
    <row r="7828" spans="2:8">
      <c r="B7828" s="27"/>
      <c r="C7828" s="27"/>
      <c r="D7828" s="27"/>
      <c r="E7828" s="27"/>
      <c r="F7828" s="26"/>
      <c r="G7828" s="28"/>
      <c r="H7828" s="31"/>
    </row>
    <row r="7829" spans="2:8">
      <c r="B7829" s="27"/>
      <c r="C7829" s="27"/>
      <c r="D7829" s="27"/>
      <c r="E7829" s="27"/>
      <c r="F7829" s="26"/>
      <c r="G7829" s="28"/>
      <c r="H7829" s="31"/>
    </row>
    <row r="7830" spans="2:8">
      <c r="B7830" s="27"/>
      <c r="C7830" s="27"/>
      <c r="D7830" s="27"/>
      <c r="E7830" s="27"/>
      <c r="F7830" s="26"/>
      <c r="G7830" s="28"/>
      <c r="H7830" s="31"/>
    </row>
    <row r="7831" spans="2:8">
      <c r="B7831" s="27"/>
      <c r="C7831" s="27"/>
      <c r="D7831" s="27"/>
      <c r="E7831" s="27"/>
      <c r="F7831" s="26"/>
      <c r="G7831" s="28"/>
      <c r="H7831" s="31"/>
    </row>
    <row r="7832" spans="2:8">
      <c r="B7832" s="27"/>
      <c r="C7832" s="27"/>
      <c r="D7832" s="27"/>
      <c r="E7832" s="27"/>
      <c r="F7832" s="26"/>
      <c r="G7832" s="28"/>
      <c r="H7832" s="31"/>
    </row>
    <row r="7833" spans="2:8">
      <c r="B7833" s="27"/>
      <c r="C7833" s="27"/>
      <c r="D7833" s="27"/>
      <c r="E7833" s="27"/>
      <c r="F7833" s="26"/>
      <c r="G7833" s="28"/>
      <c r="H7833" s="31"/>
    </row>
    <row r="7834" spans="2:8">
      <c r="B7834" s="27"/>
      <c r="C7834" s="27"/>
      <c r="D7834" s="27"/>
      <c r="E7834" s="27"/>
      <c r="F7834" s="26"/>
      <c r="G7834" s="28"/>
      <c r="H7834" s="31"/>
    </row>
    <row r="7835" spans="2:8">
      <c r="B7835" s="27"/>
      <c r="C7835" s="27"/>
      <c r="D7835" s="27"/>
      <c r="E7835" s="27"/>
      <c r="F7835" s="26"/>
      <c r="G7835" s="28"/>
      <c r="H7835" s="31"/>
    </row>
    <row r="7836" spans="2:8">
      <c r="B7836" s="27"/>
      <c r="C7836" s="27"/>
      <c r="D7836" s="27"/>
      <c r="E7836" s="27"/>
      <c r="F7836" s="26"/>
      <c r="G7836" s="28"/>
      <c r="H7836" s="31"/>
    </row>
    <row r="7837" spans="2:8">
      <c r="B7837" s="27"/>
      <c r="C7837" s="27"/>
      <c r="D7837" s="27"/>
      <c r="E7837" s="27"/>
      <c r="F7837" s="26"/>
      <c r="G7837" s="28"/>
      <c r="H7837" s="31"/>
    </row>
    <row r="7838" spans="2:8">
      <c r="B7838" s="27"/>
      <c r="C7838" s="27"/>
      <c r="D7838" s="27"/>
      <c r="E7838" s="27"/>
      <c r="F7838" s="26"/>
      <c r="G7838" s="28"/>
      <c r="H7838" s="31"/>
    </row>
    <row r="7839" spans="2:8">
      <c r="B7839" s="27"/>
      <c r="C7839" s="27"/>
      <c r="D7839" s="27"/>
      <c r="E7839" s="27"/>
      <c r="F7839" s="26"/>
      <c r="G7839" s="28"/>
      <c r="H7839" s="31"/>
    </row>
    <row r="7840" spans="2:8">
      <c r="B7840" s="27"/>
      <c r="C7840" s="27"/>
      <c r="D7840" s="27"/>
      <c r="E7840" s="27"/>
      <c r="F7840" s="26"/>
      <c r="G7840" s="28"/>
      <c r="H7840" s="31"/>
    </row>
    <row r="7841" spans="2:8">
      <c r="B7841" s="27"/>
      <c r="C7841" s="27"/>
      <c r="D7841" s="27"/>
      <c r="E7841" s="27"/>
      <c r="F7841" s="26"/>
      <c r="G7841" s="28"/>
      <c r="H7841" s="31"/>
    </row>
    <row r="7842" spans="2:8">
      <c r="B7842" s="27"/>
      <c r="C7842" s="27"/>
      <c r="D7842" s="27"/>
      <c r="E7842" s="27"/>
      <c r="F7842" s="26"/>
      <c r="G7842" s="28"/>
      <c r="H7842" s="31"/>
    </row>
    <row r="7843" spans="2:8">
      <c r="B7843" s="27"/>
      <c r="C7843" s="27"/>
      <c r="D7843" s="27"/>
      <c r="E7843" s="27"/>
      <c r="F7843" s="26"/>
      <c r="G7843" s="28"/>
      <c r="H7843" s="31"/>
    </row>
    <row r="7844" spans="2:8">
      <c r="B7844" s="27"/>
      <c r="C7844" s="27"/>
      <c r="D7844" s="27"/>
      <c r="E7844" s="27"/>
      <c r="F7844" s="26"/>
      <c r="G7844" s="28"/>
      <c r="H7844" s="31"/>
    </row>
    <row r="7845" spans="2:8">
      <c r="B7845" s="27"/>
      <c r="C7845" s="27"/>
      <c r="D7845" s="27"/>
      <c r="E7845" s="27"/>
      <c r="F7845" s="26"/>
      <c r="G7845" s="28"/>
      <c r="H7845" s="31"/>
    </row>
    <row r="7846" spans="2:8">
      <c r="B7846" s="27"/>
      <c r="C7846" s="27"/>
      <c r="D7846" s="27"/>
      <c r="E7846" s="27"/>
      <c r="F7846" s="26"/>
      <c r="G7846" s="28"/>
      <c r="H7846" s="31"/>
    </row>
    <row r="7847" spans="2:8">
      <c r="B7847" s="27"/>
      <c r="C7847" s="27"/>
      <c r="D7847" s="27"/>
      <c r="E7847" s="27"/>
      <c r="F7847" s="26"/>
      <c r="G7847" s="28"/>
      <c r="H7847" s="31"/>
    </row>
    <row r="7848" spans="2:8">
      <c r="B7848" s="27"/>
      <c r="C7848" s="27"/>
      <c r="D7848" s="27"/>
      <c r="E7848" s="27"/>
      <c r="F7848" s="26"/>
      <c r="G7848" s="28"/>
      <c r="H7848" s="31"/>
    </row>
    <row r="7849" spans="2:8">
      <c r="B7849" s="27"/>
      <c r="C7849" s="27"/>
      <c r="D7849" s="27"/>
      <c r="E7849" s="27"/>
      <c r="F7849" s="26"/>
      <c r="G7849" s="28"/>
      <c r="H7849" s="31"/>
    </row>
    <row r="7850" spans="2:8">
      <c r="B7850" s="27"/>
      <c r="C7850" s="27"/>
      <c r="D7850" s="27"/>
      <c r="E7850" s="27"/>
      <c r="F7850" s="26"/>
      <c r="G7850" s="28"/>
      <c r="H7850" s="31"/>
    </row>
    <row r="7851" spans="2:8">
      <c r="B7851" s="27"/>
      <c r="C7851" s="27"/>
      <c r="D7851" s="27"/>
      <c r="E7851" s="27"/>
      <c r="F7851" s="26"/>
      <c r="G7851" s="28"/>
      <c r="H7851" s="31"/>
    </row>
    <row r="7852" spans="2:8">
      <c r="B7852" s="27"/>
      <c r="C7852" s="27"/>
      <c r="D7852" s="27"/>
      <c r="E7852" s="27"/>
      <c r="F7852" s="26"/>
      <c r="G7852" s="28"/>
      <c r="H7852" s="31"/>
    </row>
    <row r="7853" spans="2:8">
      <c r="B7853" s="27"/>
      <c r="C7853" s="27"/>
      <c r="D7853" s="27"/>
      <c r="E7853" s="27"/>
      <c r="F7853" s="26"/>
      <c r="G7853" s="28"/>
      <c r="H7853" s="31"/>
    </row>
    <row r="7854" spans="2:8">
      <c r="B7854" s="27"/>
      <c r="C7854" s="27"/>
      <c r="D7854" s="27"/>
      <c r="E7854" s="27"/>
      <c r="F7854" s="26"/>
      <c r="G7854" s="28"/>
      <c r="H7854" s="31"/>
    </row>
    <row r="7855" spans="2:8">
      <c r="B7855" s="27"/>
      <c r="C7855" s="27"/>
      <c r="D7855" s="27"/>
      <c r="E7855" s="27"/>
      <c r="F7855" s="26"/>
      <c r="G7855" s="28"/>
      <c r="H7855" s="31"/>
    </row>
    <row r="7856" spans="2:8">
      <c r="B7856" s="27"/>
      <c r="C7856" s="27"/>
      <c r="D7856" s="27"/>
      <c r="E7856" s="27"/>
      <c r="F7856" s="26"/>
      <c r="G7856" s="28"/>
      <c r="H7856" s="31"/>
    </row>
    <row r="7857" spans="2:8">
      <c r="B7857" s="27"/>
      <c r="C7857" s="27"/>
      <c r="D7857" s="27"/>
      <c r="E7857" s="27"/>
      <c r="F7857" s="26"/>
      <c r="G7857" s="28"/>
      <c r="H7857" s="31"/>
    </row>
    <row r="7858" spans="2:8">
      <c r="B7858" s="27"/>
      <c r="C7858" s="27"/>
      <c r="D7858" s="27"/>
      <c r="E7858" s="27"/>
      <c r="F7858" s="26"/>
      <c r="G7858" s="28"/>
      <c r="H7858" s="31"/>
    </row>
    <row r="7859" spans="2:8">
      <c r="B7859" s="27"/>
      <c r="C7859" s="27"/>
      <c r="D7859" s="27"/>
      <c r="E7859" s="27"/>
      <c r="F7859" s="26"/>
      <c r="G7859" s="28"/>
      <c r="H7859" s="31"/>
    </row>
    <row r="7860" spans="2:8">
      <c r="B7860" s="27"/>
      <c r="C7860" s="27"/>
      <c r="D7860" s="27"/>
      <c r="E7860" s="27"/>
      <c r="F7860" s="26"/>
      <c r="G7860" s="28"/>
      <c r="H7860" s="31"/>
    </row>
    <row r="7861" spans="2:8">
      <c r="B7861" s="27"/>
      <c r="C7861" s="27"/>
      <c r="D7861" s="27"/>
      <c r="E7861" s="27"/>
      <c r="F7861" s="26"/>
      <c r="G7861" s="28"/>
      <c r="H7861" s="31"/>
    </row>
    <row r="7862" spans="2:8">
      <c r="B7862" s="27"/>
      <c r="C7862" s="27"/>
      <c r="D7862" s="27"/>
      <c r="E7862" s="27"/>
      <c r="F7862" s="26"/>
      <c r="G7862" s="28"/>
      <c r="H7862" s="31"/>
    </row>
    <row r="7863" spans="2:8">
      <c r="B7863" s="27"/>
      <c r="C7863" s="27"/>
      <c r="D7863" s="27"/>
      <c r="E7863" s="27"/>
      <c r="F7863" s="26"/>
      <c r="G7863" s="28"/>
      <c r="H7863" s="31"/>
    </row>
    <row r="7864" spans="2:8">
      <c r="B7864" s="27"/>
      <c r="C7864" s="27"/>
      <c r="D7864" s="27"/>
      <c r="E7864" s="27"/>
      <c r="F7864" s="26"/>
      <c r="G7864" s="28"/>
      <c r="H7864" s="31"/>
    </row>
    <row r="7865" spans="2:8">
      <c r="B7865" s="27"/>
      <c r="C7865" s="27"/>
      <c r="D7865" s="27"/>
      <c r="E7865" s="27"/>
      <c r="F7865" s="26"/>
      <c r="G7865" s="28"/>
      <c r="H7865" s="31"/>
    </row>
    <row r="7866" spans="2:8">
      <c r="B7866" s="27"/>
      <c r="C7866" s="27"/>
      <c r="D7866" s="27"/>
      <c r="E7866" s="27"/>
      <c r="F7866" s="26"/>
      <c r="G7866" s="28"/>
      <c r="H7866" s="31"/>
    </row>
    <row r="7867" spans="2:8">
      <c r="B7867" s="27"/>
      <c r="C7867" s="27"/>
      <c r="D7867" s="27"/>
      <c r="E7867" s="27"/>
      <c r="F7867" s="26"/>
      <c r="G7867" s="28"/>
      <c r="H7867" s="31"/>
    </row>
    <row r="7868" spans="2:8">
      <c r="B7868" s="27"/>
      <c r="C7868" s="27"/>
      <c r="D7868" s="27"/>
      <c r="E7868" s="27"/>
      <c r="F7868" s="26"/>
      <c r="G7868" s="28"/>
      <c r="H7868" s="31"/>
    </row>
    <row r="7869" spans="2:8">
      <c r="B7869" s="27"/>
      <c r="C7869" s="27"/>
      <c r="D7869" s="27"/>
      <c r="E7869" s="27"/>
      <c r="F7869" s="26"/>
      <c r="G7869" s="28"/>
      <c r="H7869" s="31"/>
    </row>
    <row r="7870" spans="2:8">
      <c r="B7870" s="27"/>
      <c r="C7870" s="27"/>
      <c r="D7870" s="27"/>
      <c r="E7870" s="27"/>
      <c r="F7870" s="26"/>
      <c r="G7870" s="28"/>
      <c r="H7870" s="31"/>
    </row>
    <row r="7871" spans="2:8">
      <c r="B7871" s="27"/>
      <c r="C7871" s="27"/>
      <c r="D7871" s="27"/>
      <c r="E7871" s="27"/>
      <c r="F7871" s="26"/>
      <c r="G7871" s="28"/>
      <c r="H7871" s="31"/>
    </row>
    <row r="7872" spans="2:8">
      <c r="B7872" s="27"/>
      <c r="C7872" s="27"/>
      <c r="D7872" s="27"/>
      <c r="E7872" s="27"/>
      <c r="F7872" s="26"/>
      <c r="G7872" s="28"/>
      <c r="H7872" s="31"/>
    </row>
    <row r="7873" spans="2:8">
      <c r="B7873" s="27"/>
      <c r="C7873" s="27"/>
      <c r="D7873" s="27"/>
      <c r="E7873" s="27"/>
      <c r="F7873" s="26"/>
      <c r="G7873" s="28"/>
      <c r="H7873" s="31"/>
    </row>
    <row r="7874" spans="2:8">
      <c r="B7874" s="27"/>
      <c r="C7874" s="27"/>
      <c r="D7874" s="27"/>
      <c r="E7874" s="27"/>
      <c r="F7874" s="26"/>
      <c r="G7874" s="28"/>
      <c r="H7874" s="31"/>
    </row>
    <row r="7875" spans="2:8">
      <c r="B7875" s="27"/>
      <c r="C7875" s="27"/>
      <c r="D7875" s="27"/>
      <c r="E7875" s="27"/>
      <c r="F7875" s="26"/>
      <c r="G7875" s="28"/>
      <c r="H7875" s="31"/>
    </row>
    <row r="7876" spans="2:8">
      <c r="B7876" s="27"/>
      <c r="C7876" s="27"/>
      <c r="D7876" s="27"/>
      <c r="E7876" s="27"/>
      <c r="F7876" s="26"/>
      <c r="G7876" s="28"/>
      <c r="H7876" s="31"/>
    </row>
    <row r="7877" spans="2:8">
      <c r="B7877" s="27"/>
      <c r="C7877" s="27"/>
      <c r="D7877" s="27"/>
      <c r="E7877" s="27"/>
      <c r="F7877" s="26"/>
      <c r="G7877" s="28"/>
      <c r="H7877" s="31"/>
    </row>
    <row r="7878" spans="2:8">
      <c r="B7878" s="27"/>
      <c r="C7878" s="27"/>
      <c r="D7878" s="27"/>
      <c r="E7878" s="27"/>
      <c r="F7878" s="26"/>
      <c r="G7878" s="28"/>
      <c r="H7878" s="31"/>
    </row>
    <row r="7879" spans="2:8">
      <c r="B7879" s="27"/>
      <c r="C7879" s="27"/>
      <c r="D7879" s="27"/>
      <c r="E7879" s="27"/>
      <c r="F7879" s="26"/>
      <c r="G7879" s="28"/>
      <c r="H7879" s="31"/>
    </row>
    <row r="7880" spans="2:8">
      <c r="B7880" s="27"/>
      <c r="C7880" s="27"/>
      <c r="D7880" s="27"/>
      <c r="E7880" s="27"/>
      <c r="F7880" s="26"/>
      <c r="G7880" s="28"/>
      <c r="H7880" s="31"/>
    </row>
    <row r="7881" spans="2:8">
      <c r="B7881" s="27"/>
      <c r="C7881" s="27"/>
      <c r="D7881" s="27"/>
      <c r="E7881" s="27"/>
      <c r="F7881" s="26"/>
      <c r="G7881" s="28"/>
      <c r="H7881" s="31"/>
    </row>
    <row r="7882" spans="2:8">
      <c r="B7882" s="27"/>
      <c r="C7882" s="27"/>
      <c r="D7882" s="27"/>
      <c r="E7882" s="27"/>
      <c r="F7882" s="26"/>
      <c r="G7882" s="28"/>
      <c r="H7882" s="31"/>
    </row>
    <row r="7883" spans="2:8">
      <c r="B7883" s="27"/>
      <c r="C7883" s="27"/>
      <c r="D7883" s="27"/>
      <c r="E7883" s="27"/>
      <c r="F7883" s="26"/>
      <c r="G7883" s="28"/>
      <c r="H7883" s="31"/>
    </row>
    <row r="7884" spans="2:8">
      <c r="B7884" s="27"/>
      <c r="C7884" s="27"/>
      <c r="D7884" s="27"/>
      <c r="E7884" s="27"/>
      <c r="F7884" s="26"/>
      <c r="G7884" s="28"/>
      <c r="H7884" s="31"/>
    </row>
    <row r="7885" spans="2:8">
      <c r="B7885" s="27"/>
      <c r="C7885" s="27"/>
      <c r="D7885" s="27"/>
      <c r="E7885" s="27"/>
      <c r="F7885" s="26"/>
      <c r="G7885" s="28"/>
      <c r="H7885" s="31"/>
    </row>
    <row r="7886" spans="2:8">
      <c r="B7886" s="27"/>
      <c r="C7886" s="27"/>
      <c r="D7886" s="27"/>
      <c r="E7886" s="27"/>
      <c r="F7886" s="26"/>
      <c r="G7886" s="28"/>
      <c r="H7886" s="31"/>
    </row>
    <row r="7887" spans="2:8">
      <c r="B7887" s="27"/>
      <c r="C7887" s="27"/>
      <c r="D7887" s="27"/>
      <c r="E7887" s="27"/>
      <c r="F7887" s="26"/>
      <c r="G7887" s="28"/>
      <c r="H7887" s="31"/>
    </row>
    <row r="7888" spans="2:8">
      <c r="B7888" s="27"/>
      <c r="C7888" s="27"/>
      <c r="D7888" s="27"/>
      <c r="E7888" s="27"/>
      <c r="F7888" s="26"/>
      <c r="G7888" s="28"/>
      <c r="H7888" s="31"/>
    </row>
    <row r="7889" spans="2:8">
      <c r="B7889" s="27"/>
      <c r="C7889" s="27"/>
      <c r="D7889" s="27"/>
      <c r="E7889" s="27"/>
      <c r="F7889" s="26"/>
      <c r="G7889" s="28"/>
      <c r="H7889" s="31"/>
    </row>
    <row r="7890" spans="2:8">
      <c r="B7890" s="27"/>
      <c r="C7890" s="27"/>
      <c r="D7890" s="27"/>
      <c r="E7890" s="27"/>
      <c r="F7890" s="26"/>
      <c r="G7890" s="28"/>
      <c r="H7890" s="31"/>
    </row>
    <row r="7891" spans="2:8">
      <c r="B7891" s="27"/>
      <c r="C7891" s="27"/>
      <c r="D7891" s="27"/>
      <c r="E7891" s="27"/>
      <c r="F7891" s="26"/>
      <c r="G7891" s="28"/>
      <c r="H7891" s="31"/>
    </row>
    <row r="7892" spans="2:8">
      <c r="B7892" s="27"/>
      <c r="C7892" s="27"/>
      <c r="D7892" s="27"/>
      <c r="E7892" s="27"/>
      <c r="F7892" s="26"/>
      <c r="G7892" s="28"/>
      <c r="H7892" s="31"/>
    </row>
    <row r="7893" spans="2:8">
      <c r="B7893" s="27"/>
      <c r="C7893" s="27"/>
      <c r="D7893" s="27"/>
      <c r="E7893" s="27"/>
      <c r="F7893" s="26"/>
      <c r="G7893" s="28"/>
      <c r="H7893" s="31"/>
    </row>
    <row r="7894" spans="2:8">
      <c r="B7894" s="27"/>
      <c r="C7894" s="27"/>
      <c r="D7894" s="27"/>
      <c r="E7894" s="27"/>
      <c r="F7894" s="26"/>
      <c r="G7894" s="28"/>
      <c r="H7894" s="31"/>
    </row>
    <row r="7895" spans="2:8">
      <c r="B7895" s="27"/>
      <c r="C7895" s="27"/>
      <c r="D7895" s="27"/>
      <c r="E7895" s="27"/>
      <c r="F7895" s="26"/>
      <c r="G7895" s="28"/>
      <c r="H7895" s="31"/>
    </row>
    <row r="7896" spans="2:8">
      <c r="B7896" s="27"/>
      <c r="C7896" s="27"/>
      <c r="D7896" s="27"/>
      <c r="E7896" s="27"/>
      <c r="F7896" s="26"/>
      <c r="G7896" s="28"/>
      <c r="H7896" s="31"/>
    </row>
    <row r="7897" spans="2:8">
      <c r="B7897" s="27"/>
      <c r="C7897" s="27"/>
      <c r="D7897" s="27"/>
      <c r="E7897" s="27"/>
      <c r="F7897" s="26"/>
      <c r="G7897" s="28"/>
      <c r="H7897" s="31"/>
    </row>
    <row r="7898" spans="2:8">
      <c r="B7898" s="27"/>
      <c r="C7898" s="27"/>
      <c r="D7898" s="27"/>
      <c r="E7898" s="27"/>
      <c r="F7898" s="26"/>
      <c r="G7898" s="28"/>
      <c r="H7898" s="31"/>
    </row>
    <row r="7899" spans="2:8">
      <c r="B7899" s="27"/>
      <c r="C7899" s="27"/>
      <c r="D7899" s="27"/>
      <c r="E7899" s="27"/>
      <c r="F7899" s="26"/>
      <c r="G7899" s="28"/>
      <c r="H7899" s="31"/>
    </row>
    <row r="7900" spans="2:8">
      <c r="B7900" s="27"/>
      <c r="C7900" s="27"/>
      <c r="D7900" s="27"/>
      <c r="E7900" s="27"/>
      <c r="F7900" s="26"/>
      <c r="G7900" s="28"/>
      <c r="H7900" s="31"/>
    </row>
    <row r="7901" spans="2:8">
      <c r="B7901" s="27"/>
      <c r="C7901" s="27"/>
      <c r="D7901" s="27"/>
      <c r="E7901" s="27"/>
      <c r="F7901" s="26"/>
      <c r="G7901" s="28"/>
      <c r="H7901" s="31"/>
    </row>
    <row r="7902" spans="2:8">
      <c r="B7902" s="27"/>
      <c r="C7902" s="27"/>
      <c r="D7902" s="27"/>
      <c r="E7902" s="27"/>
      <c r="F7902" s="26"/>
      <c r="G7902" s="28"/>
      <c r="H7902" s="31"/>
    </row>
    <row r="7903" spans="2:8">
      <c r="B7903" s="27"/>
      <c r="C7903" s="27"/>
      <c r="D7903" s="27"/>
      <c r="E7903" s="27"/>
      <c r="F7903" s="26"/>
      <c r="G7903" s="28"/>
      <c r="H7903" s="31"/>
    </row>
    <row r="7904" spans="2:8">
      <c r="B7904" s="27"/>
      <c r="C7904" s="27"/>
      <c r="D7904" s="27"/>
      <c r="E7904" s="27"/>
      <c r="F7904" s="26"/>
      <c r="G7904" s="28"/>
      <c r="H7904" s="31"/>
    </row>
    <row r="7905" spans="2:8">
      <c r="B7905" s="27"/>
      <c r="C7905" s="27"/>
      <c r="D7905" s="27"/>
      <c r="E7905" s="27"/>
      <c r="F7905" s="26"/>
      <c r="G7905" s="28"/>
      <c r="H7905" s="31"/>
    </row>
    <row r="7906" spans="2:8">
      <c r="B7906" s="27"/>
      <c r="C7906" s="27"/>
      <c r="D7906" s="27"/>
      <c r="E7906" s="27"/>
      <c r="F7906" s="26"/>
      <c r="G7906" s="28"/>
      <c r="H7906" s="31"/>
    </row>
    <row r="7907" spans="2:8">
      <c r="B7907" s="27"/>
      <c r="C7907" s="27"/>
      <c r="D7907" s="27"/>
      <c r="E7907" s="27"/>
      <c r="F7907" s="26"/>
      <c r="G7907" s="28"/>
      <c r="H7907" s="31"/>
    </row>
    <row r="7908" spans="2:8">
      <c r="B7908" s="27"/>
      <c r="C7908" s="27"/>
      <c r="D7908" s="27"/>
      <c r="E7908" s="27"/>
      <c r="F7908" s="26"/>
      <c r="G7908" s="28"/>
      <c r="H7908" s="31"/>
    </row>
    <row r="7909" spans="2:8">
      <c r="B7909" s="27"/>
      <c r="C7909" s="27"/>
      <c r="D7909" s="27"/>
      <c r="E7909" s="27"/>
      <c r="F7909" s="26"/>
      <c r="G7909" s="28"/>
      <c r="H7909" s="31"/>
    </row>
    <row r="7910" spans="2:8">
      <c r="B7910" s="27"/>
      <c r="C7910" s="27"/>
      <c r="D7910" s="27"/>
      <c r="E7910" s="27"/>
      <c r="F7910" s="26"/>
      <c r="G7910" s="28"/>
      <c r="H7910" s="31"/>
    </row>
    <row r="7911" spans="2:8">
      <c r="B7911" s="27"/>
      <c r="C7911" s="27"/>
      <c r="D7911" s="27"/>
      <c r="E7911" s="27"/>
      <c r="F7911" s="26"/>
      <c r="G7911" s="28"/>
      <c r="H7911" s="31"/>
    </row>
    <row r="7912" spans="2:8">
      <c r="B7912" s="27"/>
      <c r="C7912" s="27"/>
      <c r="D7912" s="27"/>
      <c r="E7912" s="27"/>
      <c r="F7912" s="26"/>
      <c r="G7912" s="28"/>
      <c r="H7912" s="31"/>
    </row>
    <row r="7913" spans="2:8">
      <c r="B7913" s="27"/>
      <c r="C7913" s="27"/>
      <c r="D7913" s="27"/>
      <c r="E7913" s="27"/>
      <c r="F7913" s="26"/>
      <c r="G7913" s="28"/>
      <c r="H7913" s="31"/>
    </row>
    <row r="7914" spans="2:8">
      <c r="B7914" s="27"/>
      <c r="C7914" s="27"/>
      <c r="D7914" s="27"/>
      <c r="E7914" s="27"/>
      <c r="F7914" s="26"/>
      <c r="G7914" s="28"/>
      <c r="H7914" s="31"/>
    </row>
    <row r="7915" spans="2:8">
      <c r="B7915" s="27"/>
      <c r="C7915" s="27"/>
      <c r="D7915" s="27"/>
      <c r="E7915" s="27"/>
      <c r="F7915" s="26"/>
      <c r="G7915" s="28"/>
      <c r="H7915" s="31"/>
    </row>
    <row r="7916" spans="2:8">
      <c r="B7916" s="27"/>
      <c r="C7916" s="27"/>
      <c r="D7916" s="27"/>
      <c r="E7916" s="27"/>
      <c r="F7916" s="26"/>
      <c r="G7916" s="28"/>
      <c r="H7916" s="31"/>
    </row>
    <row r="7917" spans="2:8">
      <c r="B7917" s="27"/>
      <c r="C7917" s="27"/>
      <c r="D7917" s="27"/>
      <c r="E7917" s="27"/>
      <c r="F7917" s="26"/>
      <c r="G7917" s="28"/>
      <c r="H7917" s="31"/>
    </row>
    <row r="7918" spans="2:8">
      <c r="B7918" s="27"/>
      <c r="C7918" s="27"/>
      <c r="D7918" s="27"/>
      <c r="E7918" s="27"/>
      <c r="F7918" s="26"/>
      <c r="G7918" s="28"/>
      <c r="H7918" s="31"/>
    </row>
    <row r="7919" spans="2:8">
      <c r="B7919" s="27"/>
      <c r="C7919" s="27"/>
      <c r="D7919" s="27"/>
      <c r="E7919" s="27"/>
      <c r="F7919" s="26"/>
      <c r="G7919" s="28"/>
      <c r="H7919" s="31"/>
    </row>
    <row r="7920" spans="2:8">
      <c r="B7920" s="27"/>
      <c r="C7920" s="27"/>
      <c r="D7920" s="27"/>
      <c r="E7920" s="27"/>
      <c r="F7920" s="26"/>
      <c r="G7920" s="28"/>
      <c r="H7920" s="31"/>
    </row>
    <row r="7921" spans="2:8">
      <c r="B7921" s="27"/>
      <c r="C7921" s="27"/>
      <c r="D7921" s="27"/>
      <c r="E7921" s="27"/>
      <c r="F7921" s="26"/>
      <c r="G7921" s="28"/>
      <c r="H7921" s="31"/>
    </row>
    <row r="7922" spans="2:8">
      <c r="B7922" s="27"/>
      <c r="C7922" s="27"/>
      <c r="D7922" s="27"/>
      <c r="E7922" s="27"/>
      <c r="F7922" s="26"/>
      <c r="G7922" s="28"/>
      <c r="H7922" s="31"/>
    </row>
    <row r="7923" spans="2:8">
      <c r="B7923" s="27"/>
      <c r="C7923" s="27"/>
      <c r="D7923" s="27"/>
      <c r="E7923" s="27"/>
      <c r="F7923" s="26"/>
      <c r="G7923" s="28"/>
      <c r="H7923" s="31"/>
    </row>
    <row r="7924" spans="2:8">
      <c r="B7924" s="27"/>
      <c r="C7924" s="27"/>
      <c r="D7924" s="27"/>
      <c r="E7924" s="27"/>
      <c r="F7924" s="26"/>
      <c r="G7924" s="28"/>
      <c r="H7924" s="31"/>
    </row>
    <row r="7925" spans="2:8">
      <c r="B7925" s="27"/>
      <c r="C7925" s="27"/>
      <c r="D7925" s="27"/>
      <c r="E7925" s="27"/>
      <c r="F7925" s="26"/>
      <c r="G7925" s="28"/>
      <c r="H7925" s="31"/>
    </row>
    <row r="7926" spans="2:8">
      <c r="B7926" s="27"/>
      <c r="C7926" s="27"/>
      <c r="D7926" s="27"/>
      <c r="E7926" s="27"/>
      <c r="F7926" s="26"/>
      <c r="G7926" s="28"/>
      <c r="H7926" s="31"/>
    </row>
    <row r="7927" spans="2:8">
      <c r="B7927" s="27"/>
      <c r="C7927" s="27"/>
      <c r="D7927" s="27"/>
      <c r="E7927" s="27"/>
      <c r="F7927" s="26"/>
      <c r="G7927" s="28"/>
      <c r="H7927" s="31"/>
    </row>
    <row r="7928" spans="2:8">
      <c r="B7928" s="27"/>
      <c r="C7928" s="27"/>
      <c r="D7928" s="27"/>
      <c r="E7928" s="27"/>
      <c r="F7928" s="26"/>
      <c r="G7928" s="28"/>
      <c r="H7928" s="31"/>
    </row>
    <row r="7929" spans="2:8">
      <c r="B7929" s="27"/>
      <c r="C7929" s="27"/>
      <c r="D7929" s="27"/>
      <c r="E7929" s="27"/>
      <c r="F7929" s="26"/>
      <c r="G7929" s="28"/>
      <c r="H7929" s="31"/>
    </row>
    <row r="7930" spans="2:8">
      <c r="B7930" s="27"/>
      <c r="C7930" s="27"/>
      <c r="D7930" s="27"/>
      <c r="E7930" s="27"/>
      <c r="F7930" s="26"/>
      <c r="G7930" s="28"/>
      <c r="H7930" s="31"/>
    </row>
    <row r="7931" spans="2:8">
      <c r="B7931" s="27"/>
      <c r="C7931" s="27"/>
      <c r="D7931" s="27"/>
      <c r="E7931" s="27"/>
      <c r="F7931" s="26"/>
      <c r="G7931" s="28"/>
      <c r="H7931" s="31"/>
    </row>
    <row r="7932" spans="2:8">
      <c r="B7932" s="27"/>
      <c r="C7932" s="27"/>
      <c r="D7932" s="27"/>
      <c r="E7932" s="27"/>
      <c r="F7932" s="26"/>
      <c r="G7932" s="28"/>
      <c r="H7932" s="31"/>
    </row>
    <row r="7933" spans="2:8">
      <c r="B7933" s="27"/>
      <c r="C7933" s="27"/>
      <c r="D7933" s="27"/>
      <c r="E7933" s="27"/>
      <c r="F7933" s="26"/>
      <c r="G7933" s="28"/>
      <c r="H7933" s="31"/>
    </row>
    <row r="7934" spans="2:8">
      <c r="B7934" s="27"/>
      <c r="C7934" s="27"/>
      <c r="D7934" s="27"/>
      <c r="E7934" s="27"/>
      <c r="F7934" s="26"/>
      <c r="G7934" s="28"/>
      <c r="H7934" s="31"/>
    </row>
    <row r="7935" spans="2:8">
      <c r="B7935" s="27"/>
      <c r="C7935" s="27"/>
      <c r="D7935" s="27"/>
      <c r="E7935" s="27"/>
      <c r="F7935" s="26"/>
      <c r="G7935" s="28"/>
      <c r="H7935" s="31"/>
    </row>
    <row r="7936" spans="2:8">
      <c r="B7936" s="27"/>
      <c r="C7936" s="27"/>
      <c r="D7936" s="27"/>
      <c r="E7936" s="27"/>
      <c r="F7936" s="26"/>
      <c r="G7936" s="28"/>
      <c r="H7936" s="31"/>
    </row>
    <row r="7937" spans="2:8">
      <c r="B7937" s="27"/>
      <c r="C7937" s="27"/>
      <c r="D7937" s="27"/>
      <c r="E7937" s="27"/>
      <c r="F7937" s="26"/>
      <c r="G7937" s="28"/>
      <c r="H7937" s="31"/>
    </row>
    <row r="7938" spans="2:8">
      <c r="B7938" s="27"/>
      <c r="C7938" s="27"/>
      <c r="D7938" s="27"/>
      <c r="E7938" s="27"/>
      <c r="F7938" s="26"/>
      <c r="G7938" s="28"/>
      <c r="H7938" s="31"/>
    </row>
    <row r="7939" spans="2:8">
      <c r="B7939" s="27"/>
      <c r="C7939" s="27"/>
      <c r="D7939" s="27"/>
      <c r="E7939" s="27"/>
      <c r="F7939" s="26"/>
      <c r="G7939" s="28"/>
      <c r="H7939" s="31"/>
    </row>
    <row r="7940" spans="2:8">
      <c r="B7940" s="27"/>
      <c r="C7940" s="27"/>
      <c r="D7940" s="27"/>
      <c r="E7940" s="27"/>
      <c r="F7940" s="26"/>
      <c r="G7940" s="28"/>
      <c r="H7940" s="31"/>
    </row>
    <row r="7941" spans="2:8">
      <c r="B7941" s="27"/>
      <c r="C7941" s="27"/>
      <c r="D7941" s="27"/>
      <c r="E7941" s="27"/>
      <c r="F7941" s="26"/>
      <c r="G7941" s="28"/>
      <c r="H7941" s="31"/>
    </row>
    <row r="7942" spans="2:8">
      <c r="B7942" s="27"/>
      <c r="C7942" s="27"/>
      <c r="D7942" s="27"/>
      <c r="E7942" s="27"/>
      <c r="F7942" s="26"/>
      <c r="G7942" s="28"/>
      <c r="H7942" s="31"/>
    </row>
    <row r="7943" spans="2:8">
      <c r="B7943" s="27"/>
      <c r="C7943" s="27"/>
      <c r="D7943" s="27"/>
      <c r="E7943" s="27"/>
      <c r="F7943" s="26"/>
      <c r="G7943" s="28"/>
      <c r="H7943" s="31"/>
    </row>
    <row r="7944" spans="2:8">
      <c r="B7944" s="27"/>
      <c r="C7944" s="27"/>
      <c r="D7944" s="27"/>
      <c r="E7944" s="27"/>
      <c r="F7944" s="26"/>
      <c r="G7944" s="28"/>
      <c r="H7944" s="31"/>
    </row>
    <row r="7945" spans="2:8">
      <c r="B7945" s="27"/>
      <c r="C7945" s="27"/>
      <c r="D7945" s="27"/>
      <c r="E7945" s="27"/>
      <c r="F7945" s="26"/>
      <c r="G7945" s="28"/>
      <c r="H7945" s="31"/>
    </row>
    <row r="7946" spans="2:8">
      <c r="B7946" s="27"/>
      <c r="C7946" s="27"/>
      <c r="D7946" s="27"/>
      <c r="E7946" s="27"/>
      <c r="F7946" s="26"/>
      <c r="G7946" s="28"/>
      <c r="H7946" s="31"/>
    </row>
    <row r="7947" spans="2:8">
      <c r="B7947" s="27"/>
      <c r="C7947" s="27"/>
      <c r="D7947" s="27"/>
      <c r="E7947" s="27"/>
      <c r="F7947" s="26"/>
      <c r="G7947" s="28"/>
      <c r="H7947" s="31"/>
    </row>
    <row r="7948" spans="2:8">
      <c r="B7948" s="27"/>
      <c r="C7948" s="27"/>
      <c r="D7948" s="27"/>
      <c r="E7948" s="27"/>
      <c r="F7948" s="26"/>
      <c r="G7948" s="28"/>
      <c r="H7948" s="31"/>
    </row>
    <row r="7949" spans="2:8">
      <c r="B7949" s="27"/>
      <c r="C7949" s="27"/>
      <c r="D7949" s="27"/>
      <c r="E7949" s="27"/>
      <c r="F7949" s="26"/>
      <c r="G7949" s="28"/>
      <c r="H7949" s="31"/>
    </row>
    <row r="7950" spans="2:8">
      <c r="B7950" s="27"/>
      <c r="C7950" s="27"/>
      <c r="D7950" s="27"/>
      <c r="E7950" s="27"/>
      <c r="F7950" s="26"/>
      <c r="G7950" s="28"/>
      <c r="H7950" s="31"/>
    </row>
    <row r="7951" spans="2:8">
      <c r="B7951" s="27"/>
      <c r="C7951" s="27"/>
      <c r="D7951" s="27"/>
      <c r="E7951" s="27"/>
      <c r="F7951" s="26"/>
      <c r="G7951" s="28"/>
      <c r="H7951" s="31"/>
    </row>
    <row r="7952" spans="2:8">
      <c r="B7952" s="27"/>
      <c r="C7952" s="27"/>
      <c r="D7952" s="27"/>
      <c r="E7952" s="27"/>
      <c r="F7952" s="26"/>
      <c r="G7952" s="28"/>
      <c r="H7952" s="31"/>
    </row>
    <row r="7953" spans="2:8">
      <c r="B7953" s="27"/>
      <c r="C7953" s="27"/>
      <c r="D7953" s="27"/>
      <c r="E7953" s="27"/>
      <c r="F7953" s="26"/>
      <c r="G7953" s="28"/>
      <c r="H7953" s="31"/>
    </row>
    <row r="7954" spans="2:8">
      <c r="B7954" s="27"/>
      <c r="C7954" s="27"/>
      <c r="D7954" s="27"/>
      <c r="E7954" s="27"/>
      <c r="F7954" s="26"/>
      <c r="G7954" s="28"/>
      <c r="H7954" s="31"/>
    </row>
    <row r="7955" spans="2:8">
      <c r="B7955" s="27"/>
      <c r="C7955" s="27"/>
      <c r="D7955" s="27"/>
      <c r="E7955" s="27"/>
      <c r="F7955" s="26"/>
      <c r="G7955" s="28"/>
      <c r="H7955" s="31"/>
    </row>
    <row r="7956" spans="2:8">
      <c r="B7956" s="27"/>
      <c r="C7956" s="27"/>
      <c r="D7956" s="27"/>
      <c r="E7956" s="27"/>
      <c r="F7956" s="26"/>
      <c r="G7956" s="28"/>
      <c r="H7956" s="31"/>
    </row>
    <row r="7957" spans="2:8">
      <c r="B7957" s="27"/>
      <c r="C7957" s="27"/>
      <c r="D7957" s="27"/>
      <c r="E7957" s="27"/>
      <c r="F7957" s="26"/>
      <c r="G7957" s="28"/>
      <c r="H7957" s="31"/>
    </row>
    <row r="7958" spans="2:8">
      <c r="B7958" s="27"/>
      <c r="C7958" s="27"/>
      <c r="D7958" s="27"/>
      <c r="E7958" s="27"/>
      <c r="F7958" s="26"/>
      <c r="G7958" s="28"/>
      <c r="H7958" s="31"/>
    </row>
    <row r="7959" spans="2:8">
      <c r="B7959" s="27"/>
      <c r="C7959" s="27"/>
      <c r="D7959" s="27"/>
      <c r="E7959" s="27"/>
      <c r="F7959" s="26"/>
      <c r="G7959" s="28"/>
      <c r="H7959" s="31"/>
    </row>
    <row r="7960" spans="2:8">
      <c r="B7960" s="27"/>
      <c r="C7960" s="27"/>
      <c r="D7960" s="27"/>
      <c r="E7960" s="27"/>
      <c r="F7960" s="26"/>
      <c r="G7960" s="28"/>
      <c r="H7960" s="31"/>
    </row>
    <row r="7961" spans="2:8">
      <c r="B7961" s="27"/>
      <c r="C7961" s="27"/>
      <c r="D7961" s="27"/>
      <c r="E7961" s="27"/>
      <c r="F7961" s="26"/>
      <c r="G7961" s="28"/>
      <c r="H7961" s="31"/>
    </row>
    <row r="7962" spans="2:8">
      <c r="B7962" s="27"/>
      <c r="C7962" s="27"/>
      <c r="D7962" s="27"/>
      <c r="E7962" s="27"/>
      <c r="F7962" s="26"/>
      <c r="G7962" s="28"/>
      <c r="H7962" s="31"/>
    </row>
    <row r="7963" spans="2:8">
      <c r="B7963" s="27"/>
      <c r="C7963" s="27"/>
      <c r="D7963" s="27"/>
      <c r="E7963" s="27"/>
      <c r="F7963" s="26"/>
      <c r="G7963" s="28"/>
      <c r="H7963" s="31"/>
    </row>
    <row r="7964" spans="2:8">
      <c r="B7964" s="27"/>
      <c r="C7964" s="27"/>
      <c r="D7964" s="27"/>
      <c r="E7964" s="27"/>
      <c r="F7964" s="26"/>
      <c r="G7964" s="28"/>
      <c r="H7964" s="31"/>
    </row>
    <row r="7965" spans="2:8">
      <c r="B7965" s="27"/>
      <c r="C7965" s="27"/>
      <c r="D7965" s="27"/>
      <c r="E7965" s="27"/>
      <c r="F7965" s="26"/>
      <c r="G7965" s="28"/>
      <c r="H7965" s="31"/>
    </row>
    <row r="7966" spans="2:8">
      <c r="B7966" s="27"/>
      <c r="C7966" s="27"/>
      <c r="D7966" s="27"/>
      <c r="E7966" s="27"/>
      <c r="F7966" s="26"/>
      <c r="G7966" s="28"/>
      <c r="H7966" s="31"/>
    </row>
    <row r="7967" spans="2:8">
      <c r="B7967" s="27"/>
      <c r="C7967" s="27"/>
      <c r="D7967" s="27"/>
      <c r="E7967" s="27"/>
      <c r="F7967" s="26"/>
      <c r="G7967" s="28"/>
      <c r="H7967" s="31"/>
    </row>
    <row r="7968" spans="2:8">
      <c r="B7968" s="27"/>
      <c r="C7968" s="27"/>
      <c r="D7968" s="27"/>
      <c r="E7968" s="27"/>
      <c r="F7968" s="26"/>
      <c r="G7968" s="28"/>
      <c r="H7968" s="31"/>
    </row>
    <row r="7969" spans="2:8">
      <c r="B7969" s="27"/>
      <c r="C7969" s="27"/>
      <c r="D7969" s="27"/>
      <c r="E7969" s="27"/>
      <c r="F7969" s="26"/>
      <c r="G7969" s="28"/>
      <c r="H7969" s="31"/>
    </row>
    <row r="7970" spans="2:8">
      <c r="B7970" s="27"/>
      <c r="C7970" s="27"/>
      <c r="D7970" s="27"/>
      <c r="E7970" s="27"/>
      <c r="F7970" s="26"/>
      <c r="G7970" s="28"/>
      <c r="H7970" s="31"/>
    </row>
    <row r="7971" spans="2:8">
      <c r="B7971" s="27"/>
      <c r="C7971" s="27"/>
      <c r="D7971" s="27"/>
      <c r="E7971" s="27"/>
      <c r="F7971" s="26"/>
      <c r="G7971" s="28"/>
      <c r="H7971" s="31"/>
    </row>
    <row r="7972" spans="2:8">
      <c r="B7972" s="27"/>
      <c r="C7972" s="27"/>
      <c r="D7972" s="27"/>
      <c r="E7972" s="27"/>
      <c r="F7972" s="26"/>
      <c r="G7972" s="28"/>
      <c r="H7972" s="31"/>
    </row>
    <row r="7973" spans="2:8">
      <c r="B7973" s="27"/>
      <c r="C7973" s="27"/>
      <c r="D7973" s="27"/>
      <c r="E7973" s="27"/>
      <c r="F7973" s="26"/>
      <c r="G7973" s="28"/>
      <c r="H7973" s="31"/>
    </row>
    <row r="7974" spans="2:8">
      <c r="B7974" s="27"/>
      <c r="C7974" s="27"/>
      <c r="D7974" s="27"/>
      <c r="E7974" s="27"/>
      <c r="F7974" s="26"/>
      <c r="G7974" s="28"/>
      <c r="H7974" s="31"/>
    </row>
    <row r="7975" spans="2:8">
      <c r="B7975" s="27"/>
      <c r="C7975" s="27"/>
      <c r="D7975" s="27"/>
      <c r="E7975" s="27"/>
      <c r="F7975" s="26"/>
      <c r="G7975" s="28"/>
      <c r="H7975" s="31"/>
    </row>
    <row r="7976" spans="2:8">
      <c r="B7976" s="27"/>
      <c r="C7976" s="27"/>
      <c r="D7976" s="27"/>
      <c r="E7976" s="27"/>
      <c r="F7976" s="26"/>
      <c r="G7976" s="28"/>
      <c r="H7976" s="31"/>
    </row>
    <row r="7977" spans="2:8">
      <c r="B7977" s="27"/>
      <c r="C7977" s="27"/>
      <c r="D7977" s="27"/>
      <c r="E7977" s="27"/>
      <c r="F7977" s="26"/>
      <c r="G7977" s="28"/>
      <c r="H7977" s="31"/>
    </row>
    <row r="7978" spans="2:8">
      <c r="B7978" s="27"/>
      <c r="C7978" s="27"/>
      <c r="D7978" s="27"/>
      <c r="E7978" s="27"/>
      <c r="F7978" s="26"/>
      <c r="G7978" s="28"/>
      <c r="H7978" s="31"/>
    </row>
    <row r="7979" spans="2:8">
      <c r="B7979" s="27"/>
      <c r="C7979" s="27"/>
      <c r="D7979" s="27"/>
      <c r="E7979" s="27"/>
      <c r="F7979" s="26"/>
      <c r="G7979" s="28"/>
      <c r="H7979" s="31"/>
    </row>
    <row r="7980" spans="2:8">
      <c r="B7980" s="27"/>
      <c r="C7980" s="27"/>
      <c r="D7980" s="27"/>
      <c r="E7980" s="27"/>
      <c r="F7980" s="26"/>
      <c r="G7980" s="28"/>
      <c r="H7980" s="31"/>
    </row>
    <row r="7981" spans="2:8">
      <c r="B7981" s="27"/>
      <c r="C7981" s="27"/>
      <c r="D7981" s="27"/>
      <c r="E7981" s="27"/>
      <c r="F7981" s="26"/>
      <c r="G7981" s="28"/>
      <c r="H7981" s="31"/>
    </row>
    <row r="7982" spans="2:8">
      <c r="B7982" s="27"/>
      <c r="C7982" s="27"/>
      <c r="D7982" s="27"/>
      <c r="E7982" s="27"/>
      <c r="F7982" s="26"/>
      <c r="G7982" s="28"/>
      <c r="H7982" s="31"/>
    </row>
    <row r="7983" spans="2:8">
      <c r="B7983" s="27"/>
      <c r="C7983" s="27"/>
      <c r="D7983" s="27"/>
      <c r="E7983" s="27"/>
      <c r="F7983" s="26"/>
      <c r="G7983" s="28"/>
      <c r="H7983" s="31"/>
    </row>
    <row r="7984" spans="2:8">
      <c r="B7984" s="27"/>
      <c r="C7984" s="27"/>
      <c r="D7984" s="27"/>
      <c r="E7984" s="27"/>
      <c r="F7984" s="26"/>
      <c r="G7984" s="28"/>
      <c r="H7984" s="31"/>
    </row>
    <row r="7985" spans="2:8">
      <c r="B7985" s="27"/>
      <c r="C7985" s="27"/>
      <c r="D7985" s="27"/>
      <c r="E7985" s="27"/>
      <c r="F7985" s="26"/>
      <c r="G7985" s="28"/>
      <c r="H7985" s="31"/>
    </row>
    <row r="7986" spans="2:8">
      <c r="B7986" s="27"/>
      <c r="C7986" s="27"/>
      <c r="D7986" s="27"/>
      <c r="E7986" s="27"/>
      <c r="F7986" s="26"/>
      <c r="G7986" s="28"/>
      <c r="H7986" s="31"/>
    </row>
    <row r="7987" spans="2:8">
      <c r="B7987" s="27"/>
      <c r="C7987" s="27"/>
      <c r="D7987" s="27"/>
      <c r="E7987" s="27"/>
      <c r="F7987" s="26"/>
      <c r="G7987" s="28"/>
      <c r="H7987" s="31"/>
    </row>
    <row r="7988" spans="2:8">
      <c r="B7988" s="27"/>
      <c r="C7988" s="27"/>
      <c r="D7988" s="27"/>
      <c r="E7988" s="27"/>
      <c r="F7988" s="26"/>
      <c r="G7988" s="28"/>
      <c r="H7988" s="31"/>
    </row>
    <row r="7989" spans="2:8">
      <c r="B7989" s="27"/>
      <c r="C7989" s="27"/>
      <c r="D7989" s="27"/>
      <c r="E7989" s="27"/>
      <c r="F7989" s="26"/>
      <c r="G7989" s="28"/>
      <c r="H7989" s="31"/>
    </row>
    <row r="7990" spans="2:8">
      <c r="B7990" s="27"/>
      <c r="C7990" s="27"/>
      <c r="D7990" s="27"/>
      <c r="E7990" s="27"/>
      <c r="F7990" s="26"/>
      <c r="G7990" s="28"/>
      <c r="H7990" s="31"/>
    </row>
    <row r="7991" spans="2:8">
      <c r="B7991" s="27"/>
      <c r="C7991" s="27"/>
      <c r="D7991" s="27"/>
      <c r="E7991" s="27"/>
      <c r="F7991" s="26"/>
      <c r="G7991" s="28"/>
      <c r="H7991" s="31"/>
    </row>
    <row r="7992" spans="2:8">
      <c r="B7992" s="27"/>
      <c r="C7992" s="27"/>
      <c r="D7992" s="27"/>
      <c r="E7992" s="27"/>
      <c r="F7992" s="26"/>
      <c r="G7992" s="28"/>
      <c r="H7992" s="31"/>
    </row>
    <row r="7993" spans="2:8">
      <c r="B7993" s="27"/>
      <c r="C7993" s="27"/>
      <c r="D7993" s="27"/>
      <c r="E7993" s="27"/>
      <c r="F7993" s="26"/>
      <c r="G7993" s="28"/>
      <c r="H7993" s="31"/>
    </row>
    <row r="7994" spans="2:8">
      <c r="B7994" s="27"/>
      <c r="C7994" s="27"/>
      <c r="D7994" s="27"/>
      <c r="E7994" s="27"/>
      <c r="F7994" s="26"/>
      <c r="G7994" s="28"/>
      <c r="H7994" s="31"/>
    </row>
    <row r="7995" spans="2:8">
      <c r="B7995" s="27"/>
      <c r="C7995" s="27"/>
      <c r="D7995" s="27"/>
      <c r="E7995" s="27"/>
      <c r="F7995" s="26"/>
      <c r="G7995" s="28"/>
      <c r="H7995" s="31"/>
    </row>
    <row r="7996" spans="2:8">
      <c r="B7996" s="27"/>
      <c r="C7996" s="27"/>
      <c r="D7996" s="27"/>
      <c r="E7996" s="27"/>
      <c r="F7996" s="26"/>
      <c r="G7996" s="28"/>
      <c r="H7996" s="31"/>
    </row>
    <row r="7997" spans="2:8">
      <c r="B7997" s="27"/>
      <c r="C7997" s="27"/>
      <c r="D7997" s="27"/>
      <c r="E7997" s="27"/>
      <c r="F7997" s="26"/>
      <c r="G7997" s="28"/>
      <c r="H7997" s="31"/>
    </row>
    <row r="7998" spans="2:8">
      <c r="B7998" s="27"/>
      <c r="C7998" s="27"/>
      <c r="D7998" s="27"/>
      <c r="E7998" s="27"/>
      <c r="F7998" s="26"/>
      <c r="G7998" s="28"/>
      <c r="H7998" s="31"/>
    </row>
    <row r="7999" spans="2:8">
      <c r="B7999" s="27"/>
      <c r="C7999" s="27"/>
      <c r="D7999" s="27"/>
      <c r="E7999" s="27"/>
      <c r="F7999" s="26"/>
      <c r="G7999" s="28"/>
      <c r="H7999" s="31"/>
    </row>
    <row r="8000" spans="2:8">
      <c r="B8000" s="27"/>
      <c r="C8000" s="27"/>
      <c r="D8000" s="27"/>
      <c r="E8000" s="27"/>
      <c r="F8000" s="26"/>
      <c r="G8000" s="28"/>
      <c r="H8000" s="31"/>
    </row>
    <row r="8001" spans="2:8">
      <c r="B8001" s="27"/>
      <c r="C8001" s="27"/>
      <c r="D8001" s="27"/>
      <c r="E8001" s="27"/>
      <c r="F8001" s="26"/>
      <c r="G8001" s="28"/>
      <c r="H8001" s="31"/>
    </row>
    <row r="8002" spans="2:8">
      <c r="B8002" s="27"/>
      <c r="C8002" s="27"/>
      <c r="D8002" s="27"/>
      <c r="E8002" s="27"/>
      <c r="F8002" s="26"/>
      <c r="G8002" s="28"/>
      <c r="H8002" s="31"/>
    </row>
    <row r="8003" spans="2:8">
      <c r="B8003" s="27"/>
      <c r="C8003" s="27"/>
      <c r="D8003" s="27"/>
      <c r="E8003" s="27"/>
      <c r="F8003" s="26"/>
      <c r="G8003" s="28"/>
      <c r="H8003" s="31"/>
    </row>
    <row r="8004" spans="2:8">
      <c r="B8004" s="27"/>
      <c r="C8004" s="27"/>
      <c r="D8004" s="27"/>
      <c r="E8004" s="27"/>
      <c r="F8004" s="26"/>
      <c r="G8004" s="28"/>
      <c r="H8004" s="31"/>
    </row>
    <row r="8005" spans="2:8">
      <c r="B8005" s="27"/>
      <c r="C8005" s="27"/>
      <c r="D8005" s="27"/>
      <c r="E8005" s="27"/>
      <c r="F8005" s="26"/>
      <c r="G8005" s="28"/>
      <c r="H8005" s="31"/>
    </row>
    <row r="8006" spans="2:8">
      <c r="B8006" s="27"/>
      <c r="C8006" s="27"/>
      <c r="D8006" s="27"/>
      <c r="E8006" s="27"/>
      <c r="F8006" s="26"/>
      <c r="G8006" s="28"/>
      <c r="H8006" s="31"/>
    </row>
    <row r="8007" spans="2:8">
      <c r="B8007" s="27"/>
      <c r="C8007" s="27"/>
      <c r="D8007" s="27"/>
      <c r="E8007" s="27"/>
      <c r="F8007" s="26"/>
      <c r="G8007" s="28"/>
      <c r="H8007" s="31"/>
    </row>
    <row r="8008" spans="2:8">
      <c r="B8008" s="27"/>
      <c r="C8008" s="27"/>
      <c r="D8008" s="27"/>
      <c r="E8008" s="27"/>
      <c r="F8008" s="26"/>
      <c r="G8008" s="28"/>
      <c r="H8008" s="31"/>
    </row>
    <row r="8009" spans="2:8">
      <c r="B8009" s="27"/>
      <c r="C8009" s="27"/>
      <c r="D8009" s="27"/>
      <c r="E8009" s="27"/>
      <c r="F8009" s="26"/>
      <c r="G8009" s="28"/>
      <c r="H8009" s="31"/>
    </row>
    <row r="8010" spans="2:8">
      <c r="B8010" s="27"/>
      <c r="C8010" s="27"/>
      <c r="D8010" s="27"/>
      <c r="E8010" s="27"/>
      <c r="F8010" s="26"/>
      <c r="G8010" s="28"/>
      <c r="H8010" s="31"/>
    </row>
    <row r="8011" spans="2:8">
      <c r="B8011" s="27"/>
      <c r="C8011" s="27"/>
      <c r="D8011" s="27"/>
      <c r="E8011" s="27"/>
      <c r="F8011" s="26"/>
      <c r="G8011" s="28"/>
      <c r="H8011" s="31"/>
    </row>
    <row r="8012" spans="2:8">
      <c r="B8012" s="27"/>
      <c r="C8012" s="27"/>
      <c r="D8012" s="27"/>
      <c r="E8012" s="27"/>
      <c r="F8012" s="26"/>
      <c r="G8012" s="28"/>
      <c r="H8012" s="31"/>
    </row>
    <row r="8013" spans="2:8">
      <c r="B8013" s="27"/>
      <c r="C8013" s="27"/>
      <c r="D8013" s="27"/>
      <c r="E8013" s="27"/>
      <c r="F8013" s="26"/>
      <c r="G8013" s="28"/>
      <c r="H8013" s="31"/>
    </row>
    <row r="8014" spans="2:8">
      <c r="B8014" s="27"/>
      <c r="C8014" s="27"/>
      <c r="D8014" s="27"/>
      <c r="E8014" s="27"/>
      <c r="F8014" s="26"/>
      <c r="G8014" s="28"/>
      <c r="H8014" s="31"/>
    </row>
    <row r="8015" spans="2:8">
      <c r="B8015" s="27"/>
      <c r="C8015" s="27"/>
      <c r="D8015" s="27"/>
      <c r="E8015" s="27"/>
      <c r="F8015" s="26"/>
      <c r="G8015" s="28"/>
      <c r="H8015" s="31"/>
    </row>
    <row r="8016" spans="2:8">
      <c r="B8016" s="27"/>
      <c r="C8016" s="27"/>
      <c r="D8016" s="27"/>
      <c r="E8016" s="27"/>
      <c r="F8016" s="26"/>
      <c r="G8016" s="28"/>
      <c r="H8016" s="31"/>
    </row>
    <row r="8017" spans="2:8">
      <c r="B8017" s="27"/>
      <c r="C8017" s="27"/>
      <c r="D8017" s="27"/>
      <c r="E8017" s="27"/>
      <c r="F8017" s="26"/>
      <c r="G8017" s="28"/>
      <c r="H8017" s="31"/>
    </row>
    <row r="8018" spans="2:8">
      <c r="B8018" s="27"/>
      <c r="C8018" s="27"/>
      <c r="D8018" s="27"/>
      <c r="E8018" s="27"/>
      <c r="F8018" s="26"/>
      <c r="G8018" s="28"/>
      <c r="H8018" s="31"/>
    </row>
    <row r="8019" spans="2:8">
      <c r="B8019" s="27"/>
      <c r="C8019" s="27"/>
      <c r="D8019" s="27"/>
      <c r="E8019" s="27"/>
      <c r="F8019" s="26"/>
      <c r="G8019" s="28"/>
      <c r="H8019" s="31"/>
    </row>
    <row r="8020" spans="2:8">
      <c r="B8020" s="27"/>
      <c r="C8020" s="27"/>
      <c r="D8020" s="27"/>
      <c r="E8020" s="27"/>
      <c r="F8020" s="26"/>
      <c r="G8020" s="28"/>
      <c r="H8020" s="31"/>
    </row>
    <row r="8021" spans="2:8">
      <c r="B8021" s="27"/>
      <c r="C8021" s="27"/>
      <c r="D8021" s="27"/>
      <c r="E8021" s="27"/>
      <c r="F8021" s="26"/>
      <c r="G8021" s="28"/>
      <c r="H8021" s="31"/>
    </row>
    <row r="8022" spans="2:8">
      <c r="B8022" s="27"/>
      <c r="C8022" s="27"/>
      <c r="D8022" s="27"/>
      <c r="E8022" s="27"/>
      <c r="F8022" s="26"/>
      <c r="G8022" s="28"/>
      <c r="H8022" s="31"/>
    </row>
    <row r="8023" spans="2:8">
      <c r="B8023" s="27"/>
      <c r="C8023" s="27"/>
      <c r="D8023" s="27"/>
      <c r="E8023" s="27"/>
      <c r="F8023" s="26"/>
      <c r="G8023" s="28"/>
      <c r="H8023" s="31"/>
    </row>
    <row r="8024" spans="2:8">
      <c r="B8024" s="27"/>
      <c r="C8024" s="27"/>
      <c r="D8024" s="27"/>
      <c r="E8024" s="27"/>
      <c r="F8024" s="26"/>
      <c r="G8024" s="28"/>
      <c r="H8024" s="31"/>
    </row>
    <row r="8025" spans="2:8">
      <c r="B8025" s="27"/>
      <c r="C8025" s="27"/>
      <c r="D8025" s="27"/>
      <c r="E8025" s="27"/>
      <c r="F8025" s="26"/>
      <c r="G8025" s="28"/>
      <c r="H8025" s="31"/>
    </row>
    <row r="8026" spans="2:8">
      <c r="B8026" s="27"/>
      <c r="C8026" s="27"/>
      <c r="D8026" s="27"/>
      <c r="E8026" s="27"/>
      <c r="F8026" s="26"/>
      <c r="G8026" s="28"/>
      <c r="H8026" s="31"/>
    </row>
    <row r="8027" spans="2:8">
      <c r="B8027" s="27"/>
      <c r="C8027" s="27"/>
      <c r="D8027" s="27"/>
      <c r="E8027" s="27"/>
      <c r="F8027" s="26"/>
      <c r="G8027" s="28"/>
      <c r="H8027" s="31"/>
    </row>
    <row r="8028" spans="2:8">
      <c r="B8028" s="27"/>
      <c r="C8028" s="27"/>
      <c r="D8028" s="27"/>
      <c r="E8028" s="27"/>
      <c r="F8028" s="26"/>
      <c r="G8028" s="28"/>
      <c r="H8028" s="31"/>
    </row>
    <row r="8029" spans="2:8">
      <c r="B8029" s="27"/>
      <c r="C8029" s="27"/>
      <c r="D8029" s="27"/>
      <c r="E8029" s="27"/>
      <c r="F8029" s="26"/>
      <c r="G8029" s="28"/>
      <c r="H8029" s="31"/>
    </row>
    <row r="8030" spans="2:8">
      <c r="B8030" s="27"/>
      <c r="C8030" s="27"/>
      <c r="D8030" s="27"/>
      <c r="E8030" s="27"/>
      <c r="F8030" s="26"/>
      <c r="G8030" s="28"/>
      <c r="H8030" s="31"/>
    </row>
    <row r="8031" spans="2:8">
      <c r="B8031" s="27"/>
      <c r="C8031" s="27"/>
      <c r="D8031" s="27"/>
      <c r="E8031" s="27"/>
      <c r="F8031" s="26"/>
      <c r="G8031" s="28"/>
      <c r="H8031" s="31"/>
    </row>
    <row r="8032" spans="2:8">
      <c r="B8032" s="27"/>
      <c r="C8032" s="27"/>
      <c r="D8032" s="27"/>
      <c r="E8032" s="27"/>
      <c r="F8032" s="26"/>
      <c r="G8032" s="28"/>
      <c r="H8032" s="31"/>
    </row>
    <row r="8033" spans="2:8">
      <c r="B8033" s="27"/>
      <c r="C8033" s="27"/>
      <c r="D8033" s="27"/>
      <c r="E8033" s="27"/>
      <c r="F8033" s="26"/>
      <c r="G8033" s="28"/>
      <c r="H8033" s="31"/>
    </row>
    <row r="8034" spans="2:8">
      <c r="B8034" s="27"/>
      <c r="C8034" s="27"/>
      <c r="D8034" s="27"/>
      <c r="E8034" s="27"/>
      <c r="F8034" s="26"/>
      <c r="G8034" s="28"/>
      <c r="H8034" s="31"/>
    </row>
    <row r="8035" spans="2:8">
      <c r="B8035" s="27"/>
      <c r="C8035" s="27"/>
      <c r="D8035" s="27"/>
      <c r="E8035" s="27"/>
      <c r="F8035" s="26"/>
      <c r="G8035" s="28"/>
      <c r="H8035" s="31"/>
    </row>
    <row r="8036" spans="2:8">
      <c r="B8036" s="27"/>
      <c r="C8036" s="27"/>
      <c r="D8036" s="27"/>
      <c r="E8036" s="27"/>
      <c r="F8036" s="26"/>
      <c r="G8036" s="28"/>
      <c r="H8036" s="31"/>
    </row>
    <row r="8037" spans="2:8">
      <c r="B8037" s="27"/>
      <c r="C8037" s="27"/>
      <c r="D8037" s="27"/>
      <c r="E8037" s="27"/>
      <c r="F8037" s="26"/>
      <c r="G8037" s="28"/>
      <c r="H8037" s="31"/>
    </row>
    <row r="8038" spans="2:8">
      <c r="B8038" s="27"/>
      <c r="C8038" s="27"/>
      <c r="D8038" s="27"/>
      <c r="E8038" s="27"/>
      <c r="F8038" s="26"/>
      <c r="G8038" s="28"/>
      <c r="H8038" s="31"/>
    </row>
    <row r="8039" spans="2:8">
      <c r="B8039" s="27"/>
      <c r="C8039" s="27"/>
      <c r="D8039" s="27"/>
      <c r="E8039" s="27"/>
      <c r="F8039" s="26"/>
      <c r="G8039" s="28"/>
      <c r="H8039" s="31"/>
    </row>
    <row r="8040" spans="2:8">
      <c r="B8040" s="27"/>
      <c r="C8040" s="27"/>
      <c r="D8040" s="27"/>
      <c r="E8040" s="27"/>
      <c r="F8040" s="26"/>
      <c r="G8040" s="28"/>
      <c r="H8040" s="31"/>
    </row>
    <row r="8041" spans="2:8">
      <c r="B8041" s="27"/>
      <c r="C8041" s="27"/>
      <c r="D8041" s="27"/>
      <c r="E8041" s="27"/>
      <c r="F8041" s="26"/>
      <c r="G8041" s="28"/>
      <c r="H8041" s="31"/>
    </row>
    <row r="8042" spans="2:8">
      <c r="B8042" s="27"/>
      <c r="C8042" s="27"/>
      <c r="D8042" s="27"/>
      <c r="E8042" s="27"/>
      <c r="F8042" s="26"/>
      <c r="G8042" s="28"/>
      <c r="H8042" s="31"/>
    </row>
    <row r="8043" spans="2:8">
      <c r="B8043" s="27"/>
      <c r="C8043" s="27"/>
      <c r="D8043" s="27"/>
      <c r="E8043" s="27"/>
      <c r="F8043" s="26"/>
      <c r="G8043" s="28"/>
      <c r="H8043" s="31"/>
    </row>
    <row r="8044" spans="2:8">
      <c r="B8044" s="27"/>
      <c r="C8044" s="27"/>
      <c r="D8044" s="27"/>
      <c r="E8044" s="27"/>
      <c r="F8044" s="26"/>
      <c r="G8044" s="28"/>
      <c r="H8044" s="31"/>
    </row>
    <row r="8045" spans="2:8">
      <c r="B8045" s="27"/>
      <c r="C8045" s="27"/>
      <c r="D8045" s="27"/>
      <c r="E8045" s="27"/>
      <c r="F8045" s="26"/>
      <c r="G8045" s="28"/>
      <c r="H8045" s="31"/>
    </row>
    <row r="8046" spans="2:8">
      <c r="B8046" s="27"/>
      <c r="C8046" s="27"/>
      <c r="D8046" s="27"/>
      <c r="E8046" s="27"/>
      <c r="F8046" s="26"/>
      <c r="G8046" s="28"/>
      <c r="H8046" s="31"/>
    </row>
    <row r="8047" spans="2:8">
      <c r="B8047" s="27"/>
      <c r="C8047" s="27"/>
      <c r="D8047" s="27"/>
      <c r="E8047" s="27"/>
      <c r="F8047" s="26"/>
      <c r="G8047" s="28"/>
      <c r="H8047" s="31"/>
    </row>
    <row r="8048" spans="2:8">
      <c r="B8048" s="27"/>
      <c r="C8048" s="27"/>
      <c r="D8048" s="27"/>
      <c r="E8048" s="27"/>
      <c r="F8048" s="26"/>
      <c r="G8048" s="28"/>
      <c r="H8048" s="31"/>
    </row>
    <row r="8049" spans="2:8">
      <c r="B8049" s="27"/>
      <c r="C8049" s="27"/>
      <c r="D8049" s="27"/>
      <c r="E8049" s="27"/>
      <c r="F8049" s="26"/>
      <c r="G8049" s="28"/>
      <c r="H8049" s="31"/>
    </row>
    <row r="8050" spans="2:8">
      <c r="B8050" s="27"/>
      <c r="C8050" s="27"/>
      <c r="D8050" s="27"/>
      <c r="E8050" s="27"/>
      <c r="F8050" s="26"/>
      <c r="G8050" s="28"/>
      <c r="H8050" s="31"/>
    </row>
    <row r="8051" spans="2:8">
      <c r="B8051" s="27"/>
      <c r="C8051" s="27"/>
      <c r="D8051" s="27"/>
      <c r="E8051" s="27"/>
      <c r="F8051" s="26"/>
      <c r="G8051" s="28"/>
      <c r="H8051" s="31"/>
    </row>
    <row r="8052" spans="2:8">
      <c r="B8052" s="27"/>
      <c r="C8052" s="27"/>
      <c r="D8052" s="27"/>
      <c r="E8052" s="27"/>
      <c r="F8052" s="26"/>
      <c r="G8052" s="28"/>
      <c r="H8052" s="31"/>
    </row>
    <row r="8053" spans="2:8">
      <c r="B8053" s="27"/>
      <c r="C8053" s="27"/>
      <c r="D8053" s="27"/>
      <c r="E8053" s="27"/>
      <c r="F8053" s="26"/>
      <c r="G8053" s="28"/>
      <c r="H8053" s="31"/>
    </row>
    <row r="8054" spans="2:8">
      <c r="B8054" s="27"/>
      <c r="C8054" s="27"/>
      <c r="D8054" s="27"/>
      <c r="E8054" s="27"/>
      <c r="F8054" s="26"/>
      <c r="G8054" s="28"/>
      <c r="H8054" s="31"/>
    </row>
    <row r="8055" spans="2:8">
      <c r="B8055" s="27"/>
      <c r="C8055" s="27"/>
      <c r="D8055" s="27"/>
      <c r="E8055" s="27"/>
      <c r="F8055" s="26"/>
      <c r="G8055" s="28"/>
      <c r="H8055" s="31"/>
    </row>
    <row r="8056" spans="2:8">
      <c r="B8056" s="27"/>
      <c r="C8056" s="27"/>
      <c r="D8056" s="27"/>
      <c r="E8056" s="27"/>
      <c r="F8056" s="26"/>
      <c r="G8056" s="28"/>
      <c r="H8056" s="31"/>
    </row>
    <row r="8057" spans="2:8">
      <c r="B8057" s="27"/>
      <c r="C8057" s="27"/>
      <c r="D8057" s="27"/>
      <c r="E8057" s="27"/>
      <c r="F8057" s="26"/>
      <c r="G8057" s="28"/>
      <c r="H8057" s="31"/>
    </row>
    <row r="8058" spans="2:8">
      <c r="B8058" s="27"/>
      <c r="C8058" s="27"/>
      <c r="D8058" s="27"/>
      <c r="E8058" s="27"/>
      <c r="F8058" s="26"/>
      <c r="G8058" s="28"/>
      <c r="H8058" s="31"/>
    </row>
    <row r="8059" spans="2:8">
      <c r="B8059" s="27"/>
      <c r="C8059" s="27"/>
      <c r="D8059" s="27"/>
      <c r="E8059" s="27"/>
      <c r="F8059" s="26"/>
      <c r="G8059" s="28"/>
      <c r="H8059" s="31"/>
    </row>
    <row r="8060" spans="2:8">
      <c r="B8060" s="27"/>
      <c r="C8060" s="27"/>
      <c r="D8060" s="27"/>
      <c r="E8060" s="27"/>
      <c r="F8060" s="26"/>
      <c r="G8060" s="28"/>
      <c r="H8060" s="31"/>
    </row>
    <row r="8061" spans="2:8">
      <c r="B8061" s="27"/>
      <c r="C8061" s="27"/>
      <c r="D8061" s="27"/>
      <c r="E8061" s="27"/>
      <c r="F8061" s="26"/>
      <c r="G8061" s="28"/>
      <c r="H8061" s="31"/>
    </row>
    <row r="8062" spans="2:8">
      <c r="B8062" s="27"/>
      <c r="C8062" s="27"/>
      <c r="D8062" s="27"/>
      <c r="E8062" s="27"/>
      <c r="F8062" s="26"/>
      <c r="G8062" s="28"/>
      <c r="H8062" s="31"/>
    </row>
    <row r="8063" spans="2:8">
      <c r="B8063" s="27"/>
      <c r="C8063" s="27"/>
      <c r="D8063" s="27"/>
      <c r="E8063" s="27"/>
      <c r="F8063" s="26"/>
      <c r="G8063" s="28"/>
      <c r="H8063" s="31"/>
    </row>
    <row r="8064" spans="2:8">
      <c r="B8064" s="27"/>
      <c r="C8064" s="27"/>
      <c r="D8064" s="27"/>
      <c r="E8064" s="27"/>
      <c r="F8064" s="26"/>
      <c r="G8064" s="28"/>
      <c r="H8064" s="31"/>
    </row>
    <row r="8065" spans="2:8">
      <c r="B8065" s="27"/>
      <c r="C8065" s="27"/>
      <c r="D8065" s="27"/>
      <c r="E8065" s="27"/>
      <c r="F8065" s="26"/>
      <c r="G8065" s="28"/>
      <c r="H8065" s="31"/>
    </row>
    <row r="8066" spans="2:8">
      <c r="B8066" s="27"/>
      <c r="C8066" s="27"/>
      <c r="D8066" s="27"/>
      <c r="E8066" s="27"/>
      <c r="F8066" s="26"/>
      <c r="G8066" s="28"/>
      <c r="H8066" s="31"/>
    </row>
    <row r="8067" spans="2:8">
      <c r="B8067" s="27"/>
      <c r="C8067" s="27"/>
      <c r="D8067" s="27"/>
      <c r="E8067" s="27"/>
      <c r="F8067" s="26"/>
      <c r="G8067" s="28"/>
      <c r="H8067" s="31"/>
    </row>
    <row r="8068" spans="2:8">
      <c r="B8068" s="27"/>
      <c r="C8068" s="27"/>
      <c r="D8068" s="27"/>
      <c r="E8068" s="27"/>
      <c r="F8068" s="26"/>
      <c r="G8068" s="28"/>
      <c r="H8068" s="31"/>
    </row>
    <row r="8069" spans="2:8">
      <c r="B8069" s="27"/>
      <c r="C8069" s="27"/>
      <c r="D8069" s="27"/>
      <c r="E8069" s="27"/>
      <c r="F8069" s="26"/>
      <c r="G8069" s="28"/>
      <c r="H8069" s="31"/>
    </row>
    <row r="8070" spans="2:8">
      <c r="B8070" s="27"/>
      <c r="C8070" s="27"/>
      <c r="D8070" s="27"/>
      <c r="E8070" s="27"/>
      <c r="F8070" s="26"/>
      <c r="G8070" s="28"/>
      <c r="H8070" s="31"/>
    </row>
    <row r="8071" spans="2:8">
      <c r="B8071" s="27"/>
      <c r="C8071" s="27"/>
      <c r="D8071" s="27"/>
      <c r="E8071" s="27"/>
      <c r="F8071" s="26"/>
      <c r="G8071" s="28"/>
      <c r="H8071" s="31"/>
    </row>
    <row r="8072" spans="2:8">
      <c r="B8072" s="27"/>
      <c r="C8072" s="27"/>
      <c r="D8072" s="27"/>
      <c r="E8072" s="27"/>
      <c r="F8072" s="26"/>
      <c r="G8072" s="28"/>
      <c r="H8072" s="31"/>
    </row>
    <row r="8073" spans="2:8">
      <c r="B8073" s="27"/>
      <c r="C8073" s="27"/>
      <c r="D8073" s="27"/>
      <c r="E8073" s="27"/>
      <c r="F8073" s="26"/>
      <c r="G8073" s="28"/>
      <c r="H8073" s="31"/>
    </row>
    <row r="8074" spans="2:8">
      <c r="B8074" s="27"/>
      <c r="C8074" s="27"/>
      <c r="D8074" s="27"/>
      <c r="E8074" s="27"/>
      <c r="F8074" s="26"/>
      <c r="G8074" s="28"/>
      <c r="H8074" s="31"/>
    </row>
    <row r="8075" spans="2:8">
      <c r="B8075" s="27"/>
      <c r="C8075" s="27"/>
      <c r="D8075" s="27"/>
      <c r="E8075" s="27"/>
      <c r="F8075" s="26"/>
      <c r="G8075" s="28"/>
      <c r="H8075" s="31"/>
    </row>
    <row r="8076" spans="2:8">
      <c r="B8076" s="27"/>
      <c r="C8076" s="27"/>
      <c r="D8076" s="27"/>
      <c r="E8076" s="27"/>
      <c r="F8076" s="26"/>
      <c r="G8076" s="28"/>
      <c r="H8076" s="31"/>
    </row>
    <row r="8077" spans="2:8">
      <c r="B8077" s="27"/>
      <c r="C8077" s="27"/>
      <c r="D8077" s="27"/>
      <c r="E8077" s="27"/>
      <c r="F8077" s="26"/>
      <c r="G8077" s="28"/>
      <c r="H8077" s="31"/>
    </row>
    <row r="8078" spans="2:8">
      <c r="B8078" s="27"/>
      <c r="C8078" s="27"/>
      <c r="D8078" s="27"/>
      <c r="E8078" s="27"/>
      <c r="F8078" s="26"/>
      <c r="G8078" s="28"/>
      <c r="H8078" s="31"/>
    </row>
    <row r="8079" spans="2:8">
      <c r="B8079" s="27"/>
      <c r="C8079" s="27"/>
      <c r="D8079" s="27"/>
      <c r="E8079" s="27"/>
      <c r="F8079" s="26"/>
      <c r="G8079" s="28"/>
      <c r="H8079" s="31"/>
    </row>
    <row r="8080" spans="2:8">
      <c r="B8080" s="27"/>
      <c r="C8080" s="27"/>
      <c r="D8080" s="27"/>
      <c r="E8080" s="27"/>
      <c r="F8080" s="26"/>
      <c r="G8080" s="28"/>
      <c r="H8080" s="31"/>
    </row>
    <row r="8081" spans="2:8">
      <c r="B8081" s="27"/>
      <c r="C8081" s="27"/>
      <c r="D8081" s="27"/>
      <c r="E8081" s="27"/>
      <c r="F8081" s="26"/>
      <c r="G8081" s="28"/>
      <c r="H8081" s="31"/>
    </row>
    <row r="8082" spans="2:8">
      <c r="B8082" s="27"/>
      <c r="C8082" s="27"/>
      <c r="D8082" s="27"/>
      <c r="E8082" s="27"/>
      <c r="F8082" s="26"/>
      <c r="G8082" s="28"/>
      <c r="H8082" s="31"/>
    </row>
    <row r="8083" spans="2:8">
      <c r="B8083" s="27"/>
      <c r="C8083" s="27"/>
      <c r="D8083" s="27"/>
      <c r="E8083" s="27"/>
      <c r="F8083" s="26"/>
      <c r="G8083" s="28"/>
      <c r="H8083" s="31"/>
    </row>
    <row r="8084" spans="2:8">
      <c r="B8084" s="27"/>
      <c r="C8084" s="27"/>
      <c r="D8084" s="27"/>
      <c r="E8084" s="27"/>
      <c r="F8084" s="26"/>
      <c r="G8084" s="28"/>
      <c r="H8084" s="31"/>
    </row>
    <row r="8085" spans="2:8">
      <c r="B8085" s="27"/>
      <c r="C8085" s="27"/>
      <c r="D8085" s="27"/>
      <c r="E8085" s="27"/>
      <c r="F8085" s="26"/>
      <c r="G8085" s="28"/>
      <c r="H8085" s="31"/>
    </row>
    <row r="8086" spans="2:8">
      <c r="B8086" s="27"/>
      <c r="C8086" s="27"/>
      <c r="D8086" s="27"/>
      <c r="E8086" s="27"/>
      <c r="F8086" s="26"/>
      <c r="G8086" s="28"/>
      <c r="H8086" s="31"/>
    </row>
    <row r="8087" spans="2:8">
      <c r="B8087" s="27"/>
      <c r="C8087" s="27"/>
      <c r="D8087" s="27"/>
      <c r="E8087" s="27"/>
      <c r="F8087" s="26"/>
      <c r="G8087" s="28"/>
      <c r="H8087" s="31"/>
    </row>
    <row r="8088" spans="2:8">
      <c r="B8088" s="27"/>
      <c r="C8088" s="27"/>
      <c r="D8088" s="27"/>
      <c r="E8088" s="27"/>
      <c r="F8088" s="26"/>
      <c r="G8088" s="28"/>
      <c r="H8088" s="31"/>
    </row>
    <row r="8089" spans="2:8">
      <c r="B8089" s="27"/>
      <c r="C8089" s="27"/>
      <c r="D8089" s="27"/>
      <c r="E8089" s="27"/>
      <c r="F8089" s="26"/>
      <c r="G8089" s="28"/>
      <c r="H8089" s="31"/>
    </row>
    <row r="8090" spans="2:8">
      <c r="B8090" s="27"/>
      <c r="C8090" s="27"/>
      <c r="D8090" s="27"/>
      <c r="E8090" s="27"/>
      <c r="F8090" s="26"/>
      <c r="G8090" s="28"/>
      <c r="H8090" s="31"/>
    </row>
    <row r="8091" spans="2:8">
      <c r="B8091" s="27"/>
      <c r="C8091" s="27"/>
      <c r="D8091" s="27"/>
      <c r="E8091" s="27"/>
      <c r="F8091" s="26"/>
      <c r="G8091" s="28"/>
      <c r="H8091" s="31"/>
    </row>
    <row r="8092" spans="2:8">
      <c r="B8092" s="27"/>
      <c r="C8092" s="27"/>
      <c r="D8092" s="27"/>
      <c r="E8092" s="27"/>
      <c r="F8092" s="26"/>
      <c r="G8092" s="28"/>
      <c r="H8092" s="31"/>
    </row>
    <row r="8093" spans="2:8">
      <c r="B8093" s="27"/>
      <c r="C8093" s="27"/>
      <c r="D8093" s="27"/>
      <c r="E8093" s="27"/>
      <c r="F8093" s="26"/>
      <c r="G8093" s="28"/>
      <c r="H8093" s="31"/>
    </row>
    <row r="8094" spans="2:8">
      <c r="B8094" s="27"/>
      <c r="C8094" s="27"/>
      <c r="D8094" s="27"/>
      <c r="E8094" s="27"/>
      <c r="F8094" s="26"/>
      <c r="G8094" s="28"/>
      <c r="H8094" s="31"/>
    </row>
    <row r="8095" spans="2:8">
      <c r="B8095" s="27"/>
      <c r="C8095" s="27"/>
      <c r="D8095" s="27"/>
      <c r="E8095" s="27"/>
      <c r="F8095" s="26"/>
      <c r="G8095" s="28"/>
      <c r="H8095" s="31"/>
    </row>
    <row r="8096" spans="2:8">
      <c r="B8096" s="27"/>
      <c r="C8096" s="27"/>
      <c r="D8096" s="27"/>
      <c r="E8096" s="27"/>
      <c r="F8096" s="26"/>
      <c r="G8096" s="28"/>
      <c r="H8096" s="31"/>
    </row>
    <row r="8097" spans="2:8">
      <c r="B8097" s="27"/>
      <c r="C8097" s="27"/>
      <c r="D8097" s="27"/>
      <c r="E8097" s="27"/>
      <c r="F8097" s="26"/>
      <c r="G8097" s="28"/>
      <c r="H8097" s="31"/>
    </row>
    <row r="8098" spans="2:8">
      <c r="B8098" s="27"/>
      <c r="C8098" s="27"/>
      <c r="D8098" s="27"/>
      <c r="E8098" s="27"/>
      <c r="F8098" s="26"/>
      <c r="G8098" s="28"/>
      <c r="H8098" s="31"/>
    </row>
    <row r="8099" spans="2:8">
      <c r="B8099" s="27"/>
      <c r="C8099" s="27"/>
      <c r="D8099" s="27"/>
      <c r="E8099" s="27"/>
      <c r="F8099" s="26"/>
      <c r="G8099" s="28"/>
      <c r="H8099" s="31"/>
    </row>
    <row r="8100" spans="2:8">
      <c r="B8100" s="27"/>
      <c r="C8100" s="27"/>
      <c r="D8100" s="27"/>
      <c r="E8100" s="27"/>
      <c r="F8100" s="26"/>
      <c r="G8100" s="28"/>
      <c r="H8100" s="31"/>
    </row>
    <row r="8101" spans="2:8">
      <c r="B8101" s="27"/>
      <c r="C8101" s="27"/>
      <c r="D8101" s="27"/>
      <c r="E8101" s="27"/>
      <c r="F8101" s="26"/>
      <c r="G8101" s="28"/>
      <c r="H8101" s="31"/>
    </row>
    <row r="8102" spans="2:8">
      <c r="B8102" s="27"/>
      <c r="C8102" s="27"/>
      <c r="D8102" s="27"/>
      <c r="E8102" s="27"/>
      <c r="F8102" s="26"/>
      <c r="G8102" s="28"/>
      <c r="H8102" s="31"/>
    </row>
    <row r="8103" spans="2:8">
      <c r="B8103" s="27"/>
      <c r="C8103" s="27"/>
      <c r="D8103" s="27"/>
      <c r="E8103" s="27"/>
      <c r="F8103" s="26"/>
      <c r="G8103" s="28"/>
      <c r="H8103" s="31"/>
    </row>
    <row r="8104" spans="2:8">
      <c r="B8104" s="27"/>
      <c r="C8104" s="27"/>
      <c r="D8104" s="27"/>
      <c r="E8104" s="27"/>
      <c r="F8104" s="26"/>
      <c r="G8104" s="28"/>
      <c r="H8104" s="31"/>
    </row>
    <row r="8105" spans="2:8">
      <c r="B8105" s="27"/>
      <c r="C8105" s="27"/>
      <c r="D8105" s="27"/>
      <c r="E8105" s="27"/>
      <c r="F8105" s="26"/>
      <c r="G8105" s="28"/>
      <c r="H8105" s="31"/>
    </row>
    <row r="8106" spans="2:8">
      <c r="B8106" s="27"/>
      <c r="C8106" s="27"/>
      <c r="D8106" s="27"/>
      <c r="E8106" s="27"/>
      <c r="F8106" s="26"/>
      <c r="G8106" s="28"/>
      <c r="H8106" s="31"/>
    </row>
    <row r="8107" spans="2:8">
      <c r="B8107" s="27"/>
      <c r="C8107" s="27"/>
      <c r="D8107" s="27"/>
      <c r="E8107" s="27"/>
      <c r="F8107" s="26"/>
      <c r="G8107" s="28"/>
      <c r="H8107" s="31"/>
    </row>
    <row r="8108" spans="2:8">
      <c r="B8108" s="27"/>
      <c r="C8108" s="27"/>
      <c r="D8108" s="27"/>
      <c r="E8108" s="27"/>
      <c r="F8108" s="26"/>
      <c r="G8108" s="28"/>
      <c r="H8108" s="31"/>
    </row>
    <row r="8109" spans="2:8">
      <c r="B8109" s="27"/>
      <c r="C8109" s="27"/>
      <c r="D8109" s="27"/>
      <c r="E8109" s="27"/>
      <c r="F8109" s="26"/>
      <c r="G8109" s="28"/>
      <c r="H8109" s="31"/>
    </row>
    <row r="8110" spans="2:8">
      <c r="B8110" s="27"/>
      <c r="C8110" s="27"/>
      <c r="D8110" s="27"/>
      <c r="E8110" s="27"/>
      <c r="F8110" s="26"/>
      <c r="G8110" s="28"/>
      <c r="H8110" s="31"/>
    </row>
    <row r="8111" spans="2:8">
      <c r="B8111" s="27"/>
      <c r="C8111" s="27"/>
      <c r="D8111" s="27"/>
      <c r="E8111" s="27"/>
      <c r="F8111" s="26"/>
      <c r="G8111" s="28"/>
      <c r="H8111" s="31"/>
    </row>
    <row r="8112" spans="2:8">
      <c r="B8112" s="27"/>
      <c r="C8112" s="27"/>
      <c r="D8112" s="27"/>
      <c r="E8112" s="27"/>
      <c r="F8112" s="26"/>
      <c r="G8112" s="28"/>
      <c r="H8112" s="31"/>
    </row>
    <row r="8113" spans="2:8">
      <c r="B8113" s="27"/>
      <c r="C8113" s="27"/>
      <c r="D8113" s="27"/>
      <c r="E8113" s="27"/>
      <c r="F8113" s="26"/>
      <c r="G8113" s="28"/>
      <c r="H8113" s="31"/>
    </row>
    <row r="8114" spans="2:8">
      <c r="B8114" s="27"/>
      <c r="C8114" s="27"/>
      <c r="D8114" s="27"/>
      <c r="E8114" s="27"/>
      <c r="F8114" s="26"/>
      <c r="G8114" s="28"/>
      <c r="H8114" s="31"/>
    </row>
    <row r="8115" spans="2:8">
      <c r="B8115" s="27"/>
      <c r="C8115" s="27"/>
      <c r="D8115" s="27"/>
      <c r="E8115" s="27"/>
      <c r="F8115" s="26"/>
      <c r="G8115" s="28"/>
      <c r="H8115" s="31"/>
    </row>
    <row r="8116" spans="2:8">
      <c r="B8116" s="27"/>
      <c r="C8116" s="27"/>
      <c r="D8116" s="27"/>
      <c r="E8116" s="27"/>
      <c r="F8116" s="26"/>
      <c r="G8116" s="28"/>
      <c r="H8116" s="31"/>
    </row>
    <row r="8117" spans="2:8">
      <c r="B8117" s="27"/>
      <c r="C8117" s="27"/>
      <c r="D8117" s="27"/>
      <c r="E8117" s="27"/>
      <c r="F8117" s="26"/>
      <c r="G8117" s="28"/>
      <c r="H8117" s="31"/>
    </row>
    <row r="8118" spans="2:8">
      <c r="B8118" s="27"/>
      <c r="C8118" s="27"/>
      <c r="D8118" s="27"/>
      <c r="E8118" s="27"/>
      <c r="F8118" s="26"/>
      <c r="G8118" s="28"/>
      <c r="H8118" s="31"/>
    </row>
    <row r="8119" spans="2:8">
      <c r="B8119" s="27"/>
      <c r="C8119" s="27"/>
      <c r="D8119" s="27"/>
      <c r="E8119" s="27"/>
      <c r="F8119" s="26"/>
      <c r="G8119" s="28"/>
      <c r="H8119" s="31"/>
    </row>
    <row r="8120" spans="2:8">
      <c r="B8120" s="27"/>
      <c r="C8120" s="27"/>
      <c r="D8120" s="27"/>
      <c r="E8120" s="27"/>
      <c r="F8120" s="26"/>
      <c r="G8120" s="28"/>
      <c r="H8120" s="31"/>
    </row>
    <row r="8121" spans="2:8">
      <c r="B8121" s="27"/>
      <c r="C8121" s="27"/>
      <c r="D8121" s="27"/>
      <c r="E8121" s="27"/>
      <c r="F8121" s="26"/>
      <c r="G8121" s="28"/>
      <c r="H8121" s="31"/>
    </row>
    <row r="8122" spans="2:8">
      <c r="B8122" s="27"/>
      <c r="C8122" s="27"/>
      <c r="D8122" s="27"/>
      <c r="E8122" s="27"/>
      <c r="F8122" s="26"/>
      <c r="G8122" s="28"/>
      <c r="H8122" s="31"/>
    </row>
    <row r="8123" spans="2:8">
      <c r="B8123" s="27"/>
      <c r="C8123" s="27"/>
      <c r="D8123" s="27"/>
      <c r="E8123" s="27"/>
      <c r="F8123" s="26"/>
      <c r="G8123" s="28"/>
      <c r="H8123" s="31"/>
    </row>
    <row r="8124" spans="2:8">
      <c r="B8124" s="27"/>
      <c r="C8124" s="27"/>
      <c r="D8124" s="27"/>
      <c r="E8124" s="27"/>
      <c r="F8124" s="26"/>
      <c r="G8124" s="28"/>
      <c r="H8124" s="31"/>
    </row>
    <row r="8125" spans="2:8">
      <c r="B8125" s="27"/>
      <c r="C8125" s="27"/>
      <c r="D8125" s="27"/>
      <c r="E8125" s="27"/>
      <c r="F8125" s="26"/>
      <c r="G8125" s="28"/>
      <c r="H8125" s="31"/>
    </row>
    <row r="8126" spans="2:8">
      <c r="B8126" s="27"/>
      <c r="C8126" s="27"/>
      <c r="D8126" s="27"/>
      <c r="E8126" s="27"/>
      <c r="F8126" s="26"/>
      <c r="G8126" s="28"/>
      <c r="H8126" s="31"/>
    </row>
    <row r="8127" spans="2:8">
      <c r="B8127" s="27"/>
      <c r="C8127" s="27"/>
      <c r="D8127" s="27"/>
      <c r="E8127" s="27"/>
      <c r="F8127" s="26"/>
      <c r="G8127" s="28"/>
      <c r="H8127" s="31"/>
    </row>
    <row r="8128" spans="2:8">
      <c r="B8128" s="27"/>
      <c r="C8128" s="27"/>
      <c r="D8128" s="27"/>
      <c r="E8128" s="27"/>
      <c r="F8128" s="26"/>
      <c r="G8128" s="28"/>
      <c r="H8128" s="31"/>
    </row>
    <row r="8129" spans="2:8">
      <c r="B8129" s="27"/>
      <c r="C8129" s="27"/>
      <c r="D8129" s="27"/>
      <c r="E8129" s="27"/>
      <c r="F8129" s="26"/>
      <c r="G8129" s="28"/>
      <c r="H8129" s="31"/>
    </row>
    <row r="8130" spans="2:8">
      <c r="B8130" s="27"/>
      <c r="C8130" s="27"/>
      <c r="D8130" s="27"/>
      <c r="E8130" s="27"/>
      <c r="F8130" s="26"/>
      <c r="G8130" s="28"/>
      <c r="H8130" s="31"/>
    </row>
    <row r="8131" spans="2:8">
      <c r="B8131" s="27"/>
      <c r="C8131" s="27"/>
      <c r="D8131" s="27"/>
      <c r="E8131" s="27"/>
      <c r="F8131" s="26"/>
      <c r="G8131" s="28"/>
      <c r="H8131" s="31"/>
    </row>
    <row r="8132" spans="2:8">
      <c r="B8132" s="27"/>
      <c r="C8132" s="27"/>
      <c r="D8132" s="27"/>
      <c r="E8132" s="27"/>
      <c r="F8132" s="26"/>
      <c r="G8132" s="28"/>
      <c r="H8132" s="31"/>
    </row>
    <row r="8133" spans="2:8">
      <c r="B8133" s="27"/>
      <c r="C8133" s="27"/>
      <c r="D8133" s="27"/>
      <c r="E8133" s="27"/>
      <c r="F8133" s="26"/>
      <c r="G8133" s="28"/>
      <c r="H8133" s="31"/>
    </row>
    <row r="8134" spans="2:8">
      <c r="B8134" s="27"/>
      <c r="C8134" s="27"/>
      <c r="D8134" s="27"/>
      <c r="E8134" s="27"/>
      <c r="F8134" s="26"/>
      <c r="G8134" s="28"/>
      <c r="H8134" s="31"/>
    </row>
    <row r="8135" spans="2:8">
      <c r="B8135" s="27"/>
      <c r="C8135" s="27"/>
      <c r="D8135" s="27"/>
      <c r="E8135" s="27"/>
      <c r="F8135" s="26"/>
      <c r="G8135" s="28"/>
      <c r="H8135" s="31"/>
    </row>
    <row r="8136" spans="2:8">
      <c r="B8136" s="27"/>
      <c r="C8136" s="27"/>
      <c r="D8136" s="27"/>
      <c r="E8136" s="27"/>
      <c r="F8136" s="26"/>
      <c r="G8136" s="28"/>
      <c r="H8136" s="31"/>
    </row>
    <row r="8137" spans="2:8">
      <c r="B8137" s="27"/>
      <c r="C8137" s="27"/>
      <c r="D8137" s="27"/>
      <c r="E8137" s="27"/>
      <c r="F8137" s="26"/>
      <c r="G8137" s="28"/>
      <c r="H8137" s="31"/>
    </row>
    <row r="8138" spans="2:8">
      <c r="B8138" s="27"/>
      <c r="C8138" s="27"/>
      <c r="D8138" s="27"/>
      <c r="E8138" s="27"/>
      <c r="F8138" s="26"/>
      <c r="G8138" s="28"/>
      <c r="H8138" s="31"/>
    </row>
    <row r="8139" spans="2:8">
      <c r="B8139" s="27"/>
      <c r="C8139" s="27"/>
      <c r="D8139" s="27"/>
      <c r="E8139" s="27"/>
      <c r="F8139" s="26"/>
      <c r="G8139" s="28"/>
      <c r="H8139" s="31"/>
    </row>
    <row r="8140" spans="2:8">
      <c r="B8140" s="27"/>
      <c r="C8140" s="27"/>
      <c r="D8140" s="27"/>
      <c r="E8140" s="27"/>
      <c r="F8140" s="26"/>
      <c r="G8140" s="28"/>
      <c r="H8140" s="31"/>
    </row>
    <row r="8141" spans="2:8">
      <c r="B8141" s="27"/>
      <c r="C8141" s="27"/>
      <c r="D8141" s="27"/>
      <c r="E8141" s="27"/>
      <c r="F8141" s="26"/>
      <c r="G8141" s="28"/>
      <c r="H8141" s="31"/>
    </row>
    <row r="8142" spans="2:8">
      <c r="B8142" s="27"/>
      <c r="C8142" s="27"/>
      <c r="D8142" s="27"/>
      <c r="E8142" s="27"/>
      <c r="F8142" s="26"/>
      <c r="G8142" s="28"/>
      <c r="H8142" s="31"/>
    </row>
    <row r="8143" spans="2:8">
      <c r="B8143" s="27"/>
      <c r="C8143" s="27"/>
      <c r="D8143" s="27"/>
      <c r="E8143" s="27"/>
      <c r="F8143" s="26"/>
      <c r="G8143" s="28"/>
      <c r="H8143" s="31"/>
    </row>
    <row r="8144" spans="2:8">
      <c r="B8144" s="27"/>
      <c r="C8144" s="27"/>
      <c r="D8144" s="27"/>
      <c r="E8144" s="27"/>
      <c r="F8144" s="26"/>
      <c r="G8144" s="28"/>
      <c r="H8144" s="31"/>
    </row>
    <row r="8145" spans="2:8">
      <c r="B8145" s="27"/>
      <c r="C8145" s="27"/>
      <c r="D8145" s="27"/>
      <c r="E8145" s="27"/>
      <c r="F8145" s="26"/>
      <c r="G8145" s="28"/>
      <c r="H8145" s="31"/>
    </row>
    <row r="8146" spans="2:8">
      <c r="B8146" s="27"/>
      <c r="C8146" s="27"/>
      <c r="D8146" s="27"/>
      <c r="E8146" s="27"/>
      <c r="F8146" s="26"/>
      <c r="G8146" s="28"/>
      <c r="H8146" s="31"/>
    </row>
    <row r="8147" spans="2:8">
      <c r="B8147" s="27"/>
      <c r="C8147" s="27"/>
      <c r="D8147" s="27"/>
      <c r="E8147" s="27"/>
      <c r="F8147" s="26"/>
      <c r="G8147" s="28"/>
      <c r="H8147" s="31"/>
    </row>
    <row r="8148" spans="2:8">
      <c r="B8148" s="27"/>
      <c r="C8148" s="27"/>
      <c r="D8148" s="27"/>
      <c r="E8148" s="27"/>
      <c r="F8148" s="26"/>
      <c r="G8148" s="28"/>
      <c r="H8148" s="31"/>
    </row>
    <row r="8149" spans="2:8">
      <c r="B8149" s="27"/>
      <c r="C8149" s="27"/>
      <c r="D8149" s="27"/>
      <c r="E8149" s="27"/>
      <c r="F8149" s="26"/>
      <c r="G8149" s="28"/>
      <c r="H8149" s="31"/>
    </row>
    <row r="8150" spans="2:8">
      <c r="B8150" s="27"/>
      <c r="C8150" s="27"/>
      <c r="D8150" s="27"/>
      <c r="E8150" s="27"/>
      <c r="F8150" s="26"/>
      <c r="G8150" s="28"/>
      <c r="H8150" s="31"/>
    </row>
    <row r="8151" spans="2:8">
      <c r="B8151" s="27"/>
      <c r="C8151" s="27"/>
      <c r="D8151" s="27"/>
      <c r="E8151" s="27"/>
      <c r="F8151" s="26"/>
      <c r="G8151" s="28"/>
      <c r="H8151" s="31"/>
    </row>
    <row r="8152" spans="2:8">
      <c r="B8152" s="27"/>
      <c r="C8152" s="27"/>
      <c r="D8152" s="27"/>
      <c r="E8152" s="27"/>
      <c r="F8152" s="26"/>
      <c r="G8152" s="28"/>
      <c r="H8152" s="31"/>
    </row>
    <row r="8153" spans="2:8">
      <c r="B8153" s="27"/>
      <c r="C8153" s="27"/>
      <c r="D8153" s="27"/>
      <c r="E8153" s="27"/>
      <c r="F8153" s="26"/>
      <c r="G8153" s="28"/>
      <c r="H8153" s="31"/>
    </row>
    <row r="8154" spans="2:8">
      <c r="B8154" s="27"/>
      <c r="C8154" s="27"/>
      <c r="D8154" s="27"/>
      <c r="E8154" s="27"/>
      <c r="F8154" s="26"/>
      <c r="G8154" s="28"/>
      <c r="H8154" s="31"/>
    </row>
    <row r="8155" spans="2:8">
      <c r="B8155" s="27"/>
      <c r="C8155" s="27"/>
      <c r="D8155" s="27"/>
      <c r="E8155" s="27"/>
      <c r="F8155" s="26"/>
      <c r="G8155" s="28"/>
      <c r="H8155" s="31"/>
    </row>
    <row r="8156" spans="2:8">
      <c r="B8156" s="27"/>
      <c r="C8156" s="27"/>
      <c r="D8156" s="27"/>
      <c r="E8156" s="27"/>
      <c r="F8156" s="26"/>
      <c r="G8156" s="28"/>
      <c r="H8156" s="31"/>
    </row>
    <row r="8157" spans="2:8">
      <c r="B8157" s="27"/>
      <c r="C8157" s="27"/>
      <c r="D8157" s="27"/>
      <c r="E8157" s="27"/>
      <c r="F8157" s="26"/>
      <c r="G8157" s="28"/>
      <c r="H8157" s="31"/>
    </row>
    <row r="8158" spans="2:8">
      <c r="B8158" s="27"/>
      <c r="C8158" s="27"/>
      <c r="D8158" s="27"/>
      <c r="E8158" s="27"/>
      <c r="F8158" s="26"/>
      <c r="G8158" s="28"/>
      <c r="H8158" s="31"/>
    </row>
    <row r="8159" spans="2:8">
      <c r="B8159" s="27"/>
      <c r="C8159" s="27"/>
      <c r="D8159" s="27"/>
      <c r="E8159" s="27"/>
      <c r="F8159" s="26"/>
      <c r="G8159" s="28"/>
      <c r="H8159" s="31"/>
    </row>
    <row r="8160" spans="2:8">
      <c r="B8160" s="27"/>
      <c r="C8160" s="27"/>
      <c r="D8160" s="27"/>
      <c r="E8160" s="27"/>
      <c r="F8160" s="26"/>
      <c r="G8160" s="28"/>
      <c r="H8160" s="31"/>
    </row>
    <row r="8161" spans="2:8">
      <c r="B8161" s="27"/>
      <c r="C8161" s="27"/>
      <c r="D8161" s="27"/>
      <c r="E8161" s="27"/>
      <c r="F8161" s="26"/>
      <c r="G8161" s="28"/>
      <c r="H8161" s="31"/>
    </row>
    <row r="8162" spans="2:8">
      <c r="B8162" s="27"/>
      <c r="C8162" s="27"/>
      <c r="D8162" s="27"/>
      <c r="E8162" s="27"/>
      <c r="F8162" s="26"/>
      <c r="G8162" s="28"/>
      <c r="H8162" s="31"/>
    </row>
    <row r="8163" spans="2:8">
      <c r="B8163" s="27"/>
      <c r="C8163" s="27"/>
      <c r="D8163" s="27"/>
      <c r="E8163" s="27"/>
      <c r="F8163" s="26"/>
      <c r="G8163" s="28"/>
      <c r="H8163" s="31"/>
    </row>
    <row r="8164" spans="2:8">
      <c r="B8164" s="27"/>
      <c r="C8164" s="27"/>
      <c r="D8164" s="27"/>
      <c r="E8164" s="27"/>
      <c r="F8164" s="26"/>
      <c r="G8164" s="28"/>
      <c r="H8164" s="31"/>
    </row>
    <row r="8165" spans="2:8">
      <c r="B8165" s="27"/>
      <c r="C8165" s="27"/>
      <c r="D8165" s="27"/>
      <c r="E8165" s="27"/>
      <c r="F8165" s="26"/>
      <c r="G8165" s="28"/>
      <c r="H8165" s="31"/>
    </row>
    <row r="8166" spans="2:8">
      <c r="B8166" s="27"/>
      <c r="C8166" s="27"/>
      <c r="D8166" s="27"/>
      <c r="E8166" s="27"/>
      <c r="F8166" s="26"/>
      <c r="G8166" s="28"/>
      <c r="H8166" s="31"/>
    </row>
    <row r="8167" spans="2:8">
      <c r="B8167" s="27"/>
      <c r="C8167" s="27"/>
      <c r="D8167" s="27"/>
      <c r="E8167" s="27"/>
      <c r="F8167" s="26"/>
      <c r="G8167" s="28" t="str">
        <f t="shared" ref="G8167:G8230" si="6">IF(F8167="","",IF(F8167="EI",4,IF(F8167="EO",5.2,IF(F8167="EQ",3.9,IF(F8167="ILF",7.5,IF(F8167="EIF",5.4))))))</f>
        <v/>
      </c>
      <c r="H8167" s="31"/>
    </row>
    <row r="8168" spans="2:8">
      <c r="B8168" s="27"/>
      <c r="C8168" s="27"/>
      <c r="D8168" s="27"/>
      <c r="E8168" s="27"/>
      <c r="F8168" s="26"/>
      <c r="G8168" s="28" t="str">
        <f t="shared" si="6"/>
        <v/>
      </c>
      <c r="H8168" s="31"/>
    </row>
    <row r="8169" spans="2:8">
      <c r="B8169" s="27"/>
      <c r="C8169" s="27"/>
      <c r="D8169" s="27"/>
      <c r="E8169" s="27"/>
      <c r="F8169" s="26"/>
      <c r="G8169" s="28" t="str">
        <f t="shared" si="6"/>
        <v/>
      </c>
      <c r="H8169" s="31"/>
    </row>
    <row r="8170" spans="2:8">
      <c r="B8170" s="27"/>
      <c r="C8170" s="27"/>
      <c r="D8170" s="27"/>
      <c r="E8170" s="27"/>
      <c r="F8170" s="26"/>
      <c r="G8170" s="28" t="str">
        <f t="shared" si="6"/>
        <v/>
      </c>
      <c r="H8170" s="31"/>
    </row>
    <row r="8171" spans="2:8">
      <c r="B8171" s="27"/>
      <c r="C8171" s="27"/>
      <c r="D8171" s="27"/>
      <c r="E8171" s="27"/>
      <c r="F8171" s="26"/>
      <c r="G8171" s="28" t="str">
        <f t="shared" si="6"/>
        <v/>
      </c>
      <c r="H8171" s="31"/>
    </row>
    <row r="8172" spans="2:8">
      <c r="B8172" s="27"/>
      <c r="C8172" s="27"/>
      <c r="D8172" s="27"/>
      <c r="E8172" s="27"/>
      <c r="F8172" s="26"/>
      <c r="G8172" s="28" t="str">
        <f t="shared" si="6"/>
        <v/>
      </c>
      <c r="H8172" s="31"/>
    </row>
    <row r="8173" spans="2:8">
      <c r="B8173" s="27"/>
      <c r="C8173" s="27"/>
      <c r="D8173" s="27"/>
      <c r="E8173" s="27"/>
      <c r="F8173" s="26"/>
      <c r="G8173" s="28" t="str">
        <f t="shared" si="6"/>
        <v/>
      </c>
      <c r="H8173" s="31"/>
    </row>
    <row r="8174" spans="2:8">
      <c r="B8174" s="27"/>
      <c r="C8174" s="27"/>
      <c r="D8174" s="27"/>
      <c r="E8174" s="27"/>
      <c r="F8174" s="26"/>
      <c r="G8174" s="28" t="str">
        <f t="shared" si="6"/>
        <v/>
      </c>
      <c r="H8174" s="31"/>
    </row>
    <row r="8175" spans="2:8">
      <c r="B8175" s="27"/>
      <c r="C8175" s="27"/>
      <c r="D8175" s="27"/>
      <c r="E8175" s="27"/>
      <c r="F8175" s="26"/>
      <c r="G8175" s="28" t="str">
        <f t="shared" si="6"/>
        <v/>
      </c>
      <c r="H8175" s="31"/>
    </row>
    <row r="8176" spans="2:8">
      <c r="B8176" s="27"/>
      <c r="C8176" s="27"/>
      <c r="D8176" s="27"/>
      <c r="E8176" s="27"/>
      <c r="F8176" s="26"/>
      <c r="G8176" s="28" t="str">
        <f t="shared" si="6"/>
        <v/>
      </c>
      <c r="H8176" s="31"/>
    </row>
    <row r="8177" spans="2:8">
      <c r="B8177" s="27"/>
      <c r="C8177" s="27"/>
      <c r="D8177" s="27"/>
      <c r="E8177" s="27"/>
      <c r="F8177" s="26"/>
      <c r="G8177" s="28" t="str">
        <f t="shared" si="6"/>
        <v/>
      </c>
      <c r="H8177" s="31"/>
    </row>
    <row r="8178" spans="2:8">
      <c r="B8178" s="27"/>
      <c r="C8178" s="27"/>
      <c r="D8178" s="27"/>
      <c r="E8178" s="27"/>
      <c r="F8178" s="26"/>
      <c r="G8178" s="28" t="str">
        <f t="shared" si="6"/>
        <v/>
      </c>
      <c r="H8178" s="31"/>
    </row>
    <row r="8179" spans="2:8">
      <c r="B8179" s="27"/>
      <c r="C8179" s="27"/>
      <c r="D8179" s="27"/>
      <c r="E8179" s="27"/>
      <c r="F8179" s="26"/>
      <c r="G8179" s="28" t="str">
        <f t="shared" si="6"/>
        <v/>
      </c>
      <c r="H8179" s="31"/>
    </row>
    <row r="8180" spans="2:8">
      <c r="B8180" s="27"/>
      <c r="C8180" s="27"/>
      <c r="D8180" s="27"/>
      <c r="E8180" s="27"/>
      <c r="F8180" s="26"/>
      <c r="G8180" s="28" t="str">
        <f t="shared" si="6"/>
        <v/>
      </c>
      <c r="H8180" s="31"/>
    </row>
    <row r="8181" spans="2:8">
      <c r="B8181" s="27"/>
      <c r="C8181" s="27"/>
      <c r="D8181" s="27"/>
      <c r="E8181" s="27"/>
      <c r="F8181" s="26"/>
      <c r="G8181" s="28" t="str">
        <f t="shared" si="6"/>
        <v/>
      </c>
      <c r="H8181" s="31"/>
    </row>
    <row r="8182" spans="2:8">
      <c r="B8182" s="27"/>
      <c r="C8182" s="27"/>
      <c r="D8182" s="27"/>
      <c r="E8182" s="27"/>
      <c r="F8182" s="26"/>
      <c r="G8182" s="28" t="str">
        <f t="shared" si="6"/>
        <v/>
      </c>
      <c r="H8182" s="31"/>
    </row>
    <row r="8183" spans="2:8">
      <c r="B8183" s="27"/>
      <c r="C8183" s="27"/>
      <c r="D8183" s="27"/>
      <c r="E8183" s="27"/>
      <c r="F8183" s="26"/>
      <c r="G8183" s="28" t="str">
        <f t="shared" si="6"/>
        <v/>
      </c>
      <c r="H8183" s="31"/>
    </row>
    <row r="8184" spans="2:8">
      <c r="B8184" s="27"/>
      <c r="C8184" s="27"/>
      <c r="D8184" s="27"/>
      <c r="E8184" s="27"/>
      <c r="F8184" s="26"/>
      <c r="G8184" s="28" t="str">
        <f t="shared" si="6"/>
        <v/>
      </c>
      <c r="H8184" s="31"/>
    </row>
    <row r="8185" spans="2:8">
      <c r="B8185" s="27"/>
      <c r="C8185" s="27"/>
      <c r="D8185" s="27"/>
      <c r="E8185" s="27"/>
      <c r="F8185" s="26"/>
      <c r="G8185" s="28" t="str">
        <f t="shared" si="6"/>
        <v/>
      </c>
      <c r="H8185" s="31"/>
    </row>
    <row r="8186" spans="2:8">
      <c r="B8186" s="27"/>
      <c r="C8186" s="27"/>
      <c r="D8186" s="27"/>
      <c r="E8186" s="27"/>
      <c r="F8186" s="26"/>
      <c r="G8186" s="28" t="str">
        <f t="shared" si="6"/>
        <v/>
      </c>
      <c r="H8186" s="31"/>
    </row>
    <row r="8187" spans="2:8">
      <c r="B8187" s="27"/>
      <c r="C8187" s="27"/>
      <c r="D8187" s="27"/>
      <c r="E8187" s="27"/>
      <c r="F8187" s="26"/>
      <c r="G8187" s="28" t="str">
        <f t="shared" si="6"/>
        <v/>
      </c>
      <c r="H8187" s="31"/>
    </row>
    <row r="8188" spans="2:8">
      <c r="B8188" s="27"/>
      <c r="C8188" s="27"/>
      <c r="D8188" s="27"/>
      <c r="E8188" s="27"/>
      <c r="F8188" s="26"/>
      <c r="G8188" s="28" t="str">
        <f t="shared" si="6"/>
        <v/>
      </c>
      <c r="H8188" s="31"/>
    </row>
    <row r="8189" spans="2:8">
      <c r="B8189" s="27"/>
      <c r="C8189" s="27"/>
      <c r="D8189" s="27"/>
      <c r="E8189" s="27"/>
      <c r="F8189" s="26"/>
      <c r="G8189" s="28" t="str">
        <f t="shared" si="6"/>
        <v/>
      </c>
      <c r="H8189" s="31"/>
    </row>
    <row r="8190" spans="2:8">
      <c r="B8190" s="27"/>
      <c r="C8190" s="27"/>
      <c r="D8190" s="27"/>
      <c r="E8190" s="27"/>
      <c r="F8190" s="26"/>
      <c r="G8190" s="28" t="str">
        <f t="shared" si="6"/>
        <v/>
      </c>
      <c r="H8190" s="31"/>
    </row>
    <row r="8191" spans="2:8">
      <c r="B8191" s="27"/>
      <c r="C8191" s="27"/>
      <c r="D8191" s="27"/>
      <c r="E8191" s="27"/>
      <c r="F8191" s="26"/>
      <c r="G8191" s="28" t="str">
        <f t="shared" si="6"/>
        <v/>
      </c>
      <c r="H8191" s="31"/>
    </row>
    <row r="8192" spans="2:8">
      <c r="B8192" s="27"/>
      <c r="C8192" s="27"/>
      <c r="D8192" s="27"/>
      <c r="E8192" s="27"/>
      <c r="F8192" s="26"/>
      <c r="G8192" s="28" t="str">
        <f t="shared" si="6"/>
        <v/>
      </c>
      <c r="H8192" s="31"/>
    </row>
    <row r="8193" spans="2:8">
      <c r="B8193" s="27"/>
      <c r="C8193" s="27"/>
      <c r="D8193" s="27"/>
      <c r="E8193" s="27"/>
      <c r="F8193" s="26"/>
      <c r="G8193" s="28" t="str">
        <f t="shared" si="6"/>
        <v/>
      </c>
      <c r="H8193" s="31"/>
    </row>
    <row r="8194" spans="2:8">
      <c r="B8194" s="27"/>
      <c r="C8194" s="27"/>
      <c r="D8194" s="27"/>
      <c r="E8194" s="27"/>
      <c r="F8194" s="26"/>
      <c r="G8194" s="28" t="str">
        <f t="shared" si="6"/>
        <v/>
      </c>
      <c r="H8194" s="31"/>
    </row>
    <row r="8195" spans="2:8">
      <c r="B8195" s="27"/>
      <c r="C8195" s="27"/>
      <c r="D8195" s="27"/>
      <c r="E8195" s="27"/>
      <c r="F8195" s="26"/>
      <c r="G8195" s="28" t="str">
        <f t="shared" si="6"/>
        <v/>
      </c>
      <c r="H8195" s="31"/>
    </row>
    <row r="8196" spans="2:8">
      <c r="B8196" s="27"/>
      <c r="C8196" s="27"/>
      <c r="D8196" s="27"/>
      <c r="E8196" s="27"/>
      <c r="F8196" s="26"/>
      <c r="G8196" s="28" t="str">
        <f t="shared" si="6"/>
        <v/>
      </c>
      <c r="H8196" s="31"/>
    </row>
    <row r="8197" spans="2:8">
      <c r="B8197" s="27"/>
      <c r="C8197" s="27"/>
      <c r="D8197" s="27"/>
      <c r="E8197" s="27"/>
      <c r="F8197" s="26"/>
      <c r="G8197" s="28" t="str">
        <f t="shared" si="6"/>
        <v/>
      </c>
      <c r="H8197" s="31"/>
    </row>
    <row r="8198" spans="2:8">
      <c r="B8198" s="27"/>
      <c r="C8198" s="27"/>
      <c r="D8198" s="27"/>
      <c r="E8198" s="27"/>
      <c r="F8198" s="26"/>
      <c r="G8198" s="28" t="str">
        <f t="shared" si="6"/>
        <v/>
      </c>
      <c r="H8198" s="31"/>
    </row>
    <row r="8199" spans="2:8">
      <c r="B8199" s="27"/>
      <c r="C8199" s="27"/>
      <c r="D8199" s="27"/>
      <c r="E8199" s="27"/>
      <c r="F8199" s="26"/>
      <c r="G8199" s="28" t="str">
        <f t="shared" si="6"/>
        <v/>
      </c>
      <c r="H8199" s="31"/>
    </row>
    <row r="8200" spans="2:8">
      <c r="B8200" s="27"/>
      <c r="C8200" s="27"/>
      <c r="D8200" s="27"/>
      <c r="E8200" s="27"/>
      <c r="F8200" s="26"/>
      <c r="G8200" s="28" t="str">
        <f t="shared" si="6"/>
        <v/>
      </c>
      <c r="H8200" s="31"/>
    </row>
    <row r="8201" spans="2:8">
      <c r="B8201" s="27"/>
      <c r="C8201" s="27"/>
      <c r="D8201" s="27"/>
      <c r="E8201" s="27"/>
      <c r="F8201" s="26"/>
      <c r="G8201" s="28" t="str">
        <f t="shared" si="6"/>
        <v/>
      </c>
      <c r="H8201" s="31"/>
    </row>
    <row r="8202" spans="2:8">
      <c r="B8202" s="27"/>
      <c r="C8202" s="27"/>
      <c r="D8202" s="27"/>
      <c r="E8202" s="27"/>
      <c r="F8202" s="26"/>
      <c r="G8202" s="28" t="str">
        <f t="shared" si="6"/>
        <v/>
      </c>
      <c r="H8202" s="31"/>
    </row>
    <row r="8203" spans="2:8">
      <c r="B8203" s="27"/>
      <c r="C8203" s="27"/>
      <c r="D8203" s="27"/>
      <c r="E8203" s="27"/>
      <c r="F8203" s="26"/>
      <c r="G8203" s="28" t="str">
        <f t="shared" si="6"/>
        <v/>
      </c>
      <c r="H8203" s="31"/>
    </row>
    <row r="8204" spans="2:8">
      <c r="B8204" s="27"/>
      <c r="C8204" s="27"/>
      <c r="D8204" s="27"/>
      <c r="E8204" s="27"/>
      <c r="F8204" s="26"/>
      <c r="G8204" s="28" t="str">
        <f t="shared" si="6"/>
        <v/>
      </c>
      <c r="H8204" s="31"/>
    </row>
    <row r="8205" spans="2:8">
      <c r="B8205" s="27"/>
      <c r="C8205" s="27"/>
      <c r="D8205" s="27"/>
      <c r="E8205" s="27"/>
      <c r="F8205" s="26"/>
      <c r="G8205" s="28" t="str">
        <f t="shared" si="6"/>
        <v/>
      </c>
      <c r="H8205" s="31"/>
    </row>
    <row r="8206" spans="2:8">
      <c r="B8206" s="27"/>
      <c r="C8206" s="27"/>
      <c r="D8206" s="27"/>
      <c r="E8206" s="27"/>
      <c r="F8206" s="26"/>
      <c r="G8206" s="28" t="str">
        <f t="shared" si="6"/>
        <v/>
      </c>
      <c r="H8206" s="31"/>
    </row>
    <row r="8207" spans="2:8">
      <c r="B8207" s="27"/>
      <c r="C8207" s="27"/>
      <c r="D8207" s="27"/>
      <c r="E8207" s="27"/>
      <c r="F8207" s="26"/>
      <c r="G8207" s="28" t="str">
        <f t="shared" si="6"/>
        <v/>
      </c>
      <c r="H8207" s="31"/>
    </row>
    <row r="8208" spans="2:8">
      <c r="B8208" s="27"/>
      <c r="C8208" s="27"/>
      <c r="D8208" s="27"/>
      <c r="E8208" s="27"/>
      <c r="F8208" s="26"/>
      <c r="G8208" s="28" t="str">
        <f t="shared" si="6"/>
        <v/>
      </c>
      <c r="H8208" s="31"/>
    </row>
    <row r="8209" spans="2:8">
      <c r="B8209" s="27"/>
      <c r="C8209" s="27"/>
      <c r="D8209" s="27"/>
      <c r="E8209" s="27"/>
      <c r="F8209" s="26"/>
      <c r="G8209" s="28" t="str">
        <f t="shared" si="6"/>
        <v/>
      </c>
      <c r="H8209" s="31"/>
    </row>
    <row r="8210" spans="2:8">
      <c r="B8210" s="27"/>
      <c r="C8210" s="27"/>
      <c r="D8210" s="27"/>
      <c r="E8210" s="27"/>
      <c r="F8210" s="26"/>
      <c r="G8210" s="28" t="str">
        <f t="shared" si="6"/>
        <v/>
      </c>
      <c r="H8210" s="31"/>
    </row>
    <row r="8211" spans="2:8">
      <c r="B8211" s="27"/>
      <c r="C8211" s="27"/>
      <c r="D8211" s="27"/>
      <c r="E8211" s="27"/>
      <c r="F8211" s="26"/>
      <c r="G8211" s="28" t="str">
        <f t="shared" si="6"/>
        <v/>
      </c>
      <c r="H8211" s="31"/>
    </row>
    <row r="8212" spans="2:8">
      <c r="B8212" s="27"/>
      <c r="C8212" s="27"/>
      <c r="D8212" s="27"/>
      <c r="E8212" s="27"/>
      <c r="F8212" s="26"/>
      <c r="G8212" s="28" t="str">
        <f t="shared" si="6"/>
        <v/>
      </c>
      <c r="H8212" s="31"/>
    </row>
    <row r="8213" spans="2:8">
      <c r="B8213" s="27"/>
      <c r="C8213" s="27"/>
      <c r="D8213" s="27"/>
      <c r="E8213" s="27"/>
      <c r="F8213" s="26"/>
      <c r="G8213" s="28" t="str">
        <f t="shared" si="6"/>
        <v/>
      </c>
      <c r="H8213" s="31"/>
    </row>
    <row r="8214" spans="2:8">
      <c r="B8214" s="27"/>
      <c r="C8214" s="27"/>
      <c r="D8214" s="27"/>
      <c r="E8214" s="27"/>
      <c r="F8214" s="26"/>
      <c r="G8214" s="28" t="str">
        <f t="shared" si="6"/>
        <v/>
      </c>
      <c r="H8214" s="31"/>
    </row>
    <row r="8215" spans="2:8">
      <c r="B8215" s="27"/>
      <c r="C8215" s="27"/>
      <c r="D8215" s="27"/>
      <c r="E8215" s="27"/>
      <c r="F8215" s="26"/>
      <c r="G8215" s="28" t="str">
        <f t="shared" si="6"/>
        <v/>
      </c>
      <c r="H8215" s="31"/>
    </row>
    <row r="8216" spans="2:8">
      <c r="B8216" s="27"/>
      <c r="C8216" s="27"/>
      <c r="D8216" s="27"/>
      <c r="E8216" s="27"/>
      <c r="F8216" s="26"/>
      <c r="G8216" s="28" t="str">
        <f t="shared" si="6"/>
        <v/>
      </c>
      <c r="H8216" s="31"/>
    </row>
    <row r="8217" spans="2:8">
      <c r="B8217" s="27"/>
      <c r="C8217" s="27"/>
      <c r="D8217" s="27"/>
      <c r="E8217" s="27"/>
      <c r="F8217" s="26"/>
      <c r="G8217" s="28" t="str">
        <f t="shared" si="6"/>
        <v/>
      </c>
      <c r="H8217" s="31"/>
    </row>
    <row r="8218" spans="2:8">
      <c r="B8218" s="27"/>
      <c r="C8218" s="27"/>
      <c r="D8218" s="27"/>
      <c r="E8218" s="27"/>
      <c r="F8218" s="26"/>
      <c r="G8218" s="28" t="str">
        <f t="shared" si="6"/>
        <v/>
      </c>
      <c r="H8218" s="31"/>
    </row>
    <row r="8219" spans="2:8">
      <c r="B8219" s="27"/>
      <c r="C8219" s="27"/>
      <c r="D8219" s="27"/>
      <c r="E8219" s="27"/>
      <c r="F8219" s="26"/>
      <c r="G8219" s="28" t="str">
        <f t="shared" si="6"/>
        <v/>
      </c>
      <c r="H8219" s="31"/>
    </row>
    <row r="8220" spans="2:8">
      <c r="B8220" s="27"/>
      <c r="C8220" s="27"/>
      <c r="D8220" s="27"/>
      <c r="E8220" s="27"/>
      <c r="F8220" s="26"/>
      <c r="G8220" s="28" t="str">
        <f t="shared" si="6"/>
        <v/>
      </c>
      <c r="H8220" s="31"/>
    </row>
    <row r="8221" spans="2:8">
      <c r="B8221" s="27"/>
      <c r="C8221" s="27"/>
      <c r="D8221" s="27"/>
      <c r="E8221" s="27"/>
      <c r="F8221" s="26"/>
      <c r="G8221" s="28" t="str">
        <f t="shared" si="6"/>
        <v/>
      </c>
      <c r="H8221" s="31"/>
    </row>
    <row r="8222" spans="2:8">
      <c r="B8222" s="27"/>
      <c r="C8222" s="27"/>
      <c r="D8222" s="27"/>
      <c r="E8222" s="27"/>
      <c r="F8222" s="26"/>
      <c r="G8222" s="28" t="str">
        <f t="shared" si="6"/>
        <v/>
      </c>
      <c r="H8222" s="31"/>
    </row>
    <row r="8223" spans="2:8">
      <c r="B8223" s="27"/>
      <c r="C8223" s="27"/>
      <c r="D8223" s="27"/>
      <c r="E8223" s="27"/>
      <c r="F8223" s="26"/>
      <c r="G8223" s="28" t="str">
        <f t="shared" si="6"/>
        <v/>
      </c>
      <c r="H8223" s="31"/>
    </row>
    <row r="8224" spans="2:8">
      <c r="B8224" s="27"/>
      <c r="C8224" s="27"/>
      <c r="D8224" s="27"/>
      <c r="E8224" s="27"/>
      <c r="F8224" s="26"/>
      <c r="G8224" s="28" t="str">
        <f t="shared" si="6"/>
        <v/>
      </c>
      <c r="H8224" s="31"/>
    </row>
    <row r="8225" spans="2:8">
      <c r="B8225" s="27"/>
      <c r="C8225" s="27"/>
      <c r="D8225" s="27"/>
      <c r="E8225" s="27"/>
      <c r="F8225" s="26"/>
      <c r="G8225" s="28" t="str">
        <f t="shared" si="6"/>
        <v/>
      </c>
      <c r="H8225" s="31"/>
    </row>
    <row r="8226" spans="2:8">
      <c r="B8226" s="27"/>
      <c r="C8226" s="27"/>
      <c r="D8226" s="27"/>
      <c r="E8226" s="27"/>
      <c r="F8226" s="26"/>
      <c r="G8226" s="28" t="str">
        <f t="shared" si="6"/>
        <v/>
      </c>
      <c r="H8226" s="31"/>
    </row>
    <row r="8227" spans="2:8">
      <c r="B8227" s="27"/>
      <c r="C8227" s="27"/>
      <c r="D8227" s="27"/>
      <c r="E8227" s="27"/>
      <c r="F8227" s="26"/>
      <c r="G8227" s="28" t="str">
        <f t="shared" si="6"/>
        <v/>
      </c>
      <c r="H8227" s="31"/>
    </row>
    <row r="8228" spans="2:8">
      <c r="B8228" s="27"/>
      <c r="C8228" s="27"/>
      <c r="D8228" s="27"/>
      <c r="E8228" s="27"/>
      <c r="F8228" s="26"/>
      <c r="G8228" s="28" t="str">
        <f t="shared" si="6"/>
        <v/>
      </c>
      <c r="H8228" s="31"/>
    </row>
    <row r="8229" spans="2:8">
      <c r="B8229" s="27"/>
      <c r="C8229" s="27"/>
      <c r="D8229" s="27"/>
      <c r="E8229" s="27"/>
      <c r="F8229" s="26"/>
      <c r="G8229" s="28" t="str">
        <f t="shared" si="6"/>
        <v/>
      </c>
      <c r="H8229" s="31"/>
    </row>
    <row r="8230" spans="2:8">
      <c r="B8230" s="27"/>
      <c r="C8230" s="27"/>
      <c r="D8230" s="27"/>
      <c r="E8230" s="27"/>
      <c r="F8230" s="26"/>
      <c r="G8230" s="28" t="str">
        <f t="shared" si="6"/>
        <v/>
      </c>
      <c r="H8230" s="31"/>
    </row>
    <row r="8231" spans="2:8">
      <c r="B8231" s="27"/>
      <c r="C8231" s="27"/>
      <c r="D8231" s="27"/>
      <c r="E8231" s="27"/>
      <c r="F8231" s="26"/>
      <c r="G8231" s="28" t="str">
        <f t="shared" ref="G8231:G8294" si="7">IF(F8231="","",IF(F8231="EI",4,IF(F8231="EO",5.2,IF(F8231="EQ",3.9,IF(F8231="ILF",7.5,IF(F8231="EIF",5.4))))))</f>
        <v/>
      </c>
      <c r="H8231" s="31"/>
    </row>
    <row r="8232" spans="2:8">
      <c r="B8232" s="27"/>
      <c r="C8232" s="27"/>
      <c r="D8232" s="27"/>
      <c r="E8232" s="27"/>
      <c r="F8232" s="26"/>
      <c r="G8232" s="28" t="str">
        <f t="shared" si="7"/>
        <v/>
      </c>
      <c r="H8232" s="31"/>
    </row>
    <row r="8233" spans="2:8">
      <c r="B8233" s="27"/>
      <c r="C8233" s="27"/>
      <c r="D8233" s="27"/>
      <c r="E8233" s="27"/>
      <c r="F8233" s="26"/>
      <c r="G8233" s="28" t="str">
        <f t="shared" si="7"/>
        <v/>
      </c>
      <c r="H8233" s="31"/>
    </row>
    <row r="8234" spans="2:8">
      <c r="B8234" s="27"/>
      <c r="C8234" s="27"/>
      <c r="D8234" s="27"/>
      <c r="E8234" s="27"/>
      <c r="F8234" s="26"/>
      <c r="G8234" s="28" t="str">
        <f t="shared" si="7"/>
        <v/>
      </c>
      <c r="H8234" s="31"/>
    </row>
    <row r="8235" spans="2:8">
      <c r="B8235" s="27"/>
      <c r="C8235" s="27"/>
      <c r="D8235" s="27"/>
      <c r="E8235" s="27"/>
      <c r="F8235" s="26"/>
      <c r="G8235" s="28" t="str">
        <f t="shared" si="7"/>
        <v/>
      </c>
      <c r="H8235" s="31"/>
    </row>
    <row r="8236" spans="2:8">
      <c r="B8236" s="27"/>
      <c r="C8236" s="27"/>
      <c r="D8236" s="27"/>
      <c r="E8236" s="27"/>
      <c r="F8236" s="26"/>
      <c r="G8236" s="28" t="str">
        <f t="shared" si="7"/>
        <v/>
      </c>
      <c r="H8236" s="31"/>
    </row>
    <row r="8237" spans="2:8">
      <c r="B8237" s="27"/>
      <c r="C8237" s="27"/>
      <c r="D8237" s="27"/>
      <c r="E8237" s="27"/>
      <c r="F8237" s="26"/>
      <c r="G8237" s="28" t="str">
        <f t="shared" si="7"/>
        <v/>
      </c>
      <c r="H8237" s="31"/>
    </row>
    <row r="8238" spans="2:8">
      <c r="B8238" s="27"/>
      <c r="C8238" s="27"/>
      <c r="D8238" s="27"/>
      <c r="E8238" s="27"/>
      <c r="F8238" s="26"/>
      <c r="G8238" s="28" t="str">
        <f t="shared" si="7"/>
        <v/>
      </c>
      <c r="H8238" s="31"/>
    </row>
    <row r="8239" spans="2:8">
      <c r="B8239" s="27"/>
      <c r="C8239" s="27"/>
      <c r="D8239" s="27"/>
      <c r="E8239" s="27"/>
      <c r="F8239" s="26"/>
      <c r="G8239" s="28" t="str">
        <f t="shared" si="7"/>
        <v/>
      </c>
      <c r="H8239" s="31"/>
    </row>
    <row r="8240" spans="2:8">
      <c r="B8240" s="27"/>
      <c r="C8240" s="27"/>
      <c r="D8240" s="27"/>
      <c r="E8240" s="27"/>
      <c r="F8240" s="26"/>
      <c r="G8240" s="28" t="str">
        <f t="shared" si="7"/>
        <v/>
      </c>
      <c r="H8240" s="31"/>
    </row>
    <row r="8241" spans="2:8">
      <c r="B8241" s="27"/>
      <c r="C8241" s="27"/>
      <c r="D8241" s="27"/>
      <c r="E8241" s="27"/>
      <c r="F8241" s="26"/>
      <c r="G8241" s="28" t="str">
        <f t="shared" si="7"/>
        <v/>
      </c>
      <c r="H8241" s="31"/>
    </row>
    <row r="8242" spans="2:8">
      <c r="B8242" s="27"/>
      <c r="C8242" s="27"/>
      <c r="D8242" s="27"/>
      <c r="E8242" s="27"/>
      <c r="F8242" s="26"/>
      <c r="G8242" s="28" t="str">
        <f t="shared" si="7"/>
        <v/>
      </c>
      <c r="H8242" s="31"/>
    </row>
    <row r="8243" spans="2:8">
      <c r="B8243" s="27"/>
      <c r="C8243" s="27"/>
      <c r="D8243" s="27"/>
      <c r="E8243" s="27"/>
      <c r="F8243" s="26"/>
      <c r="G8243" s="28" t="str">
        <f t="shared" si="7"/>
        <v/>
      </c>
      <c r="H8243" s="31"/>
    </row>
    <row r="8244" spans="2:8">
      <c r="B8244" s="27"/>
      <c r="C8244" s="27"/>
      <c r="D8244" s="27"/>
      <c r="E8244" s="27"/>
      <c r="F8244" s="26"/>
      <c r="G8244" s="28" t="str">
        <f t="shared" si="7"/>
        <v/>
      </c>
      <c r="H8244" s="31"/>
    </row>
    <row r="8245" spans="2:8">
      <c r="B8245" s="27"/>
      <c r="C8245" s="27"/>
      <c r="D8245" s="27"/>
      <c r="E8245" s="27"/>
      <c r="F8245" s="26"/>
      <c r="G8245" s="28" t="str">
        <f t="shared" si="7"/>
        <v/>
      </c>
      <c r="H8245" s="31"/>
    </row>
    <row r="8246" spans="2:8">
      <c r="B8246" s="27"/>
      <c r="C8246" s="27"/>
      <c r="D8246" s="27"/>
      <c r="E8246" s="27"/>
      <c r="F8246" s="26"/>
      <c r="G8246" s="28" t="str">
        <f t="shared" si="7"/>
        <v/>
      </c>
      <c r="H8246" s="31"/>
    </row>
    <row r="8247" spans="2:8">
      <c r="B8247" s="27"/>
      <c r="C8247" s="27"/>
      <c r="D8247" s="27"/>
      <c r="E8247" s="27"/>
      <c r="F8247" s="26"/>
      <c r="G8247" s="28" t="str">
        <f t="shared" si="7"/>
        <v/>
      </c>
      <c r="H8247" s="31"/>
    </row>
    <row r="8248" spans="2:8">
      <c r="B8248" s="27"/>
      <c r="C8248" s="27"/>
      <c r="D8248" s="27"/>
      <c r="E8248" s="27"/>
      <c r="F8248" s="26"/>
      <c r="G8248" s="28" t="str">
        <f t="shared" si="7"/>
        <v/>
      </c>
      <c r="H8248" s="31"/>
    </row>
    <row r="8249" spans="2:8">
      <c r="B8249" s="27"/>
      <c r="C8249" s="27"/>
      <c r="D8249" s="27"/>
      <c r="E8249" s="27"/>
      <c r="F8249" s="26"/>
      <c r="G8249" s="28" t="str">
        <f t="shared" si="7"/>
        <v/>
      </c>
      <c r="H8249" s="31"/>
    </row>
    <row r="8250" spans="2:8">
      <c r="B8250" s="27"/>
      <c r="C8250" s="27"/>
      <c r="D8250" s="27"/>
      <c r="E8250" s="27"/>
      <c r="F8250" s="26"/>
      <c r="G8250" s="28" t="str">
        <f t="shared" si="7"/>
        <v/>
      </c>
      <c r="H8250" s="31"/>
    </row>
    <row r="8251" spans="2:8">
      <c r="B8251" s="27"/>
      <c r="C8251" s="27"/>
      <c r="D8251" s="27"/>
      <c r="E8251" s="27"/>
      <c r="F8251" s="26"/>
      <c r="G8251" s="28" t="str">
        <f t="shared" si="7"/>
        <v/>
      </c>
      <c r="H8251" s="31"/>
    </row>
    <row r="8252" spans="2:8">
      <c r="B8252" s="27"/>
      <c r="C8252" s="27"/>
      <c r="D8252" s="27"/>
      <c r="E8252" s="27"/>
      <c r="F8252" s="26"/>
      <c r="G8252" s="28" t="str">
        <f t="shared" si="7"/>
        <v/>
      </c>
      <c r="H8252" s="31"/>
    </row>
    <row r="8253" spans="2:8">
      <c r="B8253" s="27"/>
      <c r="C8253" s="27"/>
      <c r="D8253" s="27"/>
      <c r="E8253" s="27"/>
      <c r="F8253" s="26"/>
      <c r="G8253" s="28" t="str">
        <f t="shared" si="7"/>
        <v/>
      </c>
      <c r="H8253" s="31"/>
    </row>
    <row r="8254" spans="2:8">
      <c r="B8254" s="27"/>
      <c r="C8254" s="27"/>
      <c r="D8254" s="27"/>
      <c r="E8254" s="27"/>
      <c r="F8254" s="26"/>
      <c r="G8254" s="28" t="str">
        <f t="shared" si="7"/>
        <v/>
      </c>
      <c r="H8254" s="31"/>
    </row>
    <row r="8255" spans="2:8">
      <c r="B8255" s="27"/>
      <c r="C8255" s="27"/>
      <c r="D8255" s="27"/>
      <c r="E8255" s="27"/>
      <c r="F8255" s="26"/>
      <c r="G8255" s="28" t="str">
        <f t="shared" si="7"/>
        <v/>
      </c>
      <c r="H8255" s="31"/>
    </row>
    <row r="8256" spans="2:8">
      <c r="B8256" s="27"/>
      <c r="C8256" s="27"/>
      <c r="D8256" s="27"/>
      <c r="E8256" s="27"/>
      <c r="F8256" s="26"/>
      <c r="G8256" s="28" t="str">
        <f t="shared" si="7"/>
        <v/>
      </c>
      <c r="H8256" s="31"/>
    </row>
    <row r="8257" spans="2:8">
      <c r="B8257" s="27"/>
      <c r="C8257" s="27"/>
      <c r="D8257" s="27"/>
      <c r="E8257" s="27"/>
      <c r="F8257" s="26"/>
      <c r="G8257" s="28" t="str">
        <f t="shared" si="7"/>
        <v/>
      </c>
      <c r="H8257" s="31"/>
    </row>
    <row r="8258" spans="2:8">
      <c r="B8258" s="27"/>
      <c r="C8258" s="27"/>
      <c r="D8258" s="27"/>
      <c r="E8258" s="27"/>
      <c r="F8258" s="26"/>
      <c r="G8258" s="28" t="str">
        <f t="shared" si="7"/>
        <v/>
      </c>
      <c r="H8258" s="31"/>
    </row>
    <row r="8259" spans="2:8">
      <c r="B8259" s="27"/>
      <c r="C8259" s="27"/>
      <c r="D8259" s="27"/>
      <c r="E8259" s="27"/>
      <c r="F8259" s="26"/>
      <c r="G8259" s="28" t="str">
        <f t="shared" si="7"/>
        <v/>
      </c>
      <c r="H8259" s="31"/>
    </row>
    <row r="8260" spans="2:8">
      <c r="B8260" s="27"/>
      <c r="C8260" s="27"/>
      <c r="D8260" s="27"/>
      <c r="E8260" s="27"/>
      <c r="F8260" s="26"/>
      <c r="G8260" s="28" t="str">
        <f t="shared" si="7"/>
        <v/>
      </c>
      <c r="H8260" s="31"/>
    </row>
    <row r="8261" spans="2:8">
      <c r="B8261" s="27"/>
      <c r="C8261" s="27"/>
      <c r="D8261" s="27"/>
      <c r="E8261" s="27"/>
      <c r="F8261" s="26"/>
      <c r="G8261" s="28" t="str">
        <f t="shared" si="7"/>
        <v/>
      </c>
      <c r="H8261" s="31"/>
    </row>
    <row r="8262" spans="2:8">
      <c r="B8262" s="27"/>
      <c r="C8262" s="27"/>
      <c r="D8262" s="27"/>
      <c r="E8262" s="27"/>
      <c r="F8262" s="26"/>
      <c r="G8262" s="28" t="str">
        <f t="shared" si="7"/>
        <v/>
      </c>
      <c r="H8262" s="31"/>
    </row>
    <row r="8263" spans="2:8">
      <c r="B8263" s="27"/>
      <c r="C8263" s="27"/>
      <c r="D8263" s="27"/>
      <c r="E8263" s="27"/>
      <c r="F8263" s="26"/>
      <c r="G8263" s="28" t="str">
        <f t="shared" si="7"/>
        <v/>
      </c>
      <c r="H8263" s="31"/>
    </row>
    <row r="8264" spans="2:8">
      <c r="B8264" s="27"/>
      <c r="C8264" s="27"/>
      <c r="D8264" s="27"/>
      <c r="E8264" s="27"/>
      <c r="F8264" s="26"/>
      <c r="G8264" s="28" t="str">
        <f t="shared" si="7"/>
        <v/>
      </c>
      <c r="H8264" s="31"/>
    </row>
    <row r="8265" spans="2:8">
      <c r="B8265" s="27"/>
      <c r="C8265" s="27"/>
      <c r="D8265" s="27"/>
      <c r="E8265" s="27"/>
      <c r="F8265" s="26"/>
      <c r="G8265" s="28" t="str">
        <f t="shared" si="7"/>
        <v/>
      </c>
      <c r="H8265" s="31"/>
    </row>
    <row r="8266" spans="2:8">
      <c r="B8266" s="27"/>
      <c r="C8266" s="27"/>
      <c r="D8266" s="27"/>
      <c r="E8266" s="27"/>
      <c r="F8266" s="26"/>
      <c r="G8266" s="28" t="str">
        <f t="shared" si="7"/>
        <v/>
      </c>
      <c r="H8266" s="31"/>
    </row>
    <row r="8267" spans="2:8">
      <c r="B8267" s="27"/>
      <c r="C8267" s="27"/>
      <c r="D8267" s="27"/>
      <c r="E8267" s="27"/>
      <c r="F8267" s="26"/>
      <c r="G8267" s="28" t="str">
        <f t="shared" si="7"/>
        <v/>
      </c>
      <c r="H8267" s="31"/>
    </row>
    <row r="8268" spans="2:8">
      <c r="B8268" s="27"/>
      <c r="C8268" s="27"/>
      <c r="D8268" s="27"/>
      <c r="E8268" s="27"/>
      <c r="F8268" s="26"/>
      <c r="G8268" s="28" t="str">
        <f t="shared" si="7"/>
        <v/>
      </c>
      <c r="H8268" s="31"/>
    </row>
    <row r="8269" spans="2:8">
      <c r="B8269" s="27"/>
      <c r="C8269" s="27"/>
      <c r="D8269" s="27"/>
      <c r="E8269" s="27"/>
      <c r="F8269" s="26"/>
      <c r="G8269" s="28" t="str">
        <f t="shared" si="7"/>
        <v/>
      </c>
      <c r="H8269" s="31"/>
    </row>
    <row r="8270" spans="2:8">
      <c r="B8270" s="27"/>
      <c r="C8270" s="27"/>
      <c r="D8270" s="27"/>
      <c r="E8270" s="27"/>
      <c r="F8270" s="26"/>
      <c r="G8270" s="28" t="str">
        <f t="shared" si="7"/>
        <v/>
      </c>
      <c r="H8270" s="31"/>
    </row>
    <row r="8271" spans="2:8">
      <c r="B8271" s="27"/>
      <c r="C8271" s="27"/>
      <c r="D8271" s="27"/>
      <c r="E8271" s="27"/>
      <c r="F8271" s="26"/>
      <c r="G8271" s="28" t="str">
        <f t="shared" si="7"/>
        <v/>
      </c>
      <c r="H8271" s="31"/>
    </row>
    <row r="8272" spans="2:8">
      <c r="B8272" s="27"/>
      <c r="C8272" s="27"/>
      <c r="D8272" s="27"/>
      <c r="E8272" s="27"/>
      <c r="F8272" s="26"/>
      <c r="G8272" s="28" t="str">
        <f t="shared" si="7"/>
        <v/>
      </c>
      <c r="H8272" s="31"/>
    </row>
    <row r="8273" spans="2:8">
      <c r="B8273" s="27"/>
      <c r="C8273" s="27"/>
      <c r="D8273" s="27"/>
      <c r="E8273" s="27"/>
      <c r="F8273" s="26"/>
      <c r="G8273" s="28" t="str">
        <f t="shared" si="7"/>
        <v/>
      </c>
      <c r="H8273" s="31"/>
    </row>
    <row r="8274" spans="2:8">
      <c r="B8274" s="27"/>
      <c r="C8274" s="27"/>
      <c r="D8274" s="27"/>
      <c r="E8274" s="27"/>
      <c r="F8274" s="26"/>
      <c r="G8274" s="28" t="str">
        <f t="shared" si="7"/>
        <v/>
      </c>
      <c r="H8274" s="31"/>
    </row>
    <row r="8275" spans="2:8">
      <c r="B8275" s="27"/>
      <c r="C8275" s="27"/>
      <c r="D8275" s="27"/>
      <c r="E8275" s="27"/>
      <c r="F8275" s="26"/>
      <c r="G8275" s="28" t="str">
        <f t="shared" si="7"/>
        <v/>
      </c>
      <c r="H8275" s="31"/>
    </row>
    <row r="8276" spans="2:8">
      <c r="B8276" s="27"/>
      <c r="C8276" s="27"/>
      <c r="D8276" s="27"/>
      <c r="E8276" s="27"/>
      <c r="F8276" s="26"/>
      <c r="G8276" s="28" t="str">
        <f t="shared" si="7"/>
        <v/>
      </c>
      <c r="H8276" s="31"/>
    </row>
    <row r="8277" spans="2:8">
      <c r="B8277" s="27"/>
      <c r="C8277" s="27"/>
      <c r="D8277" s="27"/>
      <c r="E8277" s="27"/>
      <c r="F8277" s="26"/>
      <c r="G8277" s="28" t="str">
        <f t="shared" si="7"/>
        <v/>
      </c>
      <c r="H8277" s="31"/>
    </row>
    <row r="8278" spans="2:8">
      <c r="B8278" s="27"/>
      <c r="C8278" s="27"/>
      <c r="D8278" s="27"/>
      <c r="E8278" s="27"/>
      <c r="F8278" s="26"/>
      <c r="G8278" s="28" t="str">
        <f t="shared" si="7"/>
        <v/>
      </c>
      <c r="H8278" s="31"/>
    </row>
    <row r="8279" spans="2:8">
      <c r="B8279" s="27"/>
      <c r="C8279" s="27"/>
      <c r="D8279" s="27"/>
      <c r="E8279" s="27"/>
      <c r="F8279" s="26"/>
      <c r="G8279" s="28" t="str">
        <f t="shared" si="7"/>
        <v/>
      </c>
      <c r="H8279" s="31"/>
    </row>
    <row r="8280" spans="2:8">
      <c r="B8280" s="27"/>
      <c r="C8280" s="27"/>
      <c r="D8280" s="27"/>
      <c r="E8280" s="27"/>
      <c r="F8280" s="26"/>
      <c r="G8280" s="28" t="str">
        <f t="shared" si="7"/>
        <v/>
      </c>
      <c r="H8280" s="31"/>
    </row>
    <row r="8281" spans="2:8">
      <c r="B8281" s="27"/>
      <c r="C8281" s="27"/>
      <c r="D8281" s="27"/>
      <c r="E8281" s="27"/>
      <c r="F8281" s="26"/>
      <c r="G8281" s="28" t="str">
        <f t="shared" si="7"/>
        <v/>
      </c>
      <c r="H8281" s="31"/>
    </row>
    <row r="8282" spans="2:8">
      <c r="B8282" s="27"/>
      <c r="C8282" s="27"/>
      <c r="D8282" s="27"/>
      <c r="E8282" s="27"/>
      <c r="F8282" s="26"/>
      <c r="G8282" s="28" t="str">
        <f t="shared" si="7"/>
        <v/>
      </c>
      <c r="H8282" s="31"/>
    </row>
    <row r="8283" spans="2:8">
      <c r="B8283" s="27"/>
      <c r="C8283" s="27"/>
      <c r="D8283" s="27"/>
      <c r="E8283" s="27"/>
      <c r="F8283" s="26"/>
      <c r="G8283" s="28" t="str">
        <f t="shared" si="7"/>
        <v/>
      </c>
      <c r="H8283" s="31"/>
    </row>
    <row r="8284" spans="2:8">
      <c r="B8284" s="27"/>
      <c r="C8284" s="27"/>
      <c r="D8284" s="27"/>
      <c r="E8284" s="27"/>
      <c r="F8284" s="26"/>
      <c r="G8284" s="28" t="str">
        <f t="shared" si="7"/>
        <v/>
      </c>
      <c r="H8284" s="31"/>
    </row>
    <row r="8285" spans="2:8">
      <c r="B8285" s="27"/>
      <c r="C8285" s="27"/>
      <c r="D8285" s="27"/>
      <c r="E8285" s="27"/>
      <c r="F8285" s="26"/>
      <c r="G8285" s="28" t="str">
        <f t="shared" si="7"/>
        <v/>
      </c>
      <c r="H8285" s="31"/>
    </row>
    <row r="8286" spans="2:8">
      <c r="B8286" s="27"/>
      <c r="C8286" s="27"/>
      <c r="D8286" s="27"/>
      <c r="E8286" s="27"/>
      <c r="F8286" s="26"/>
      <c r="G8286" s="28" t="str">
        <f t="shared" si="7"/>
        <v/>
      </c>
      <c r="H8286" s="31"/>
    </row>
    <row r="8287" spans="2:8">
      <c r="B8287" s="27"/>
      <c r="C8287" s="27"/>
      <c r="D8287" s="27"/>
      <c r="E8287" s="27"/>
      <c r="F8287" s="26"/>
      <c r="G8287" s="28" t="str">
        <f t="shared" si="7"/>
        <v/>
      </c>
      <c r="H8287" s="31"/>
    </row>
    <row r="8288" spans="2:8">
      <c r="B8288" s="27"/>
      <c r="C8288" s="27"/>
      <c r="D8288" s="27"/>
      <c r="E8288" s="27"/>
      <c r="F8288" s="26"/>
      <c r="G8288" s="28" t="str">
        <f t="shared" si="7"/>
        <v/>
      </c>
      <c r="H8288" s="31"/>
    </row>
    <row r="8289" spans="2:8">
      <c r="B8289" s="27"/>
      <c r="C8289" s="27"/>
      <c r="D8289" s="27"/>
      <c r="E8289" s="27"/>
      <c r="F8289" s="26"/>
      <c r="G8289" s="28" t="str">
        <f t="shared" si="7"/>
        <v/>
      </c>
      <c r="H8289" s="31"/>
    </row>
    <row r="8290" spans="2:8">
      <c r="B8290" s="27"/>
      <c r="C8290" s="27"/>
      <c r="D8290" s="27"/>
      <c r="E8290" s="27"/>
      <c r="F8290" s="26"/>
      <c r="G8290" s="28" t="str">
        <f t="shared" si="7"/>
        <v/>
      </c>
      <c r="H8290" s="31"/>
    </row>
    <row r="8291" spans="2:8">
      <c r="B8291" s="27"/>
      <c r="C8291" s="27"/>
      <c r="D8291" s="27"/>
      <c r="E8291" s="27"/>
      <c r="F8291" s="26"/>
      <c r="G8291" s="28" t="str">
        <f t="shared" si="7"/>
        <v/>
      </c>
      <c r="H8291" s="31"/>
    </row>
    <row r="8292" spans="2:8">
      <c r="B8292" s="27"/>
      <c r="C8292" s="27"/>
      <c r="D8292" s="27"/>
      <c r="E8292" s="27"/>
      <c r="F8292" s="26"/>
      <c r="G8292" s="28" t="str">
        <f t="shared" si="7"/>
        <v/>
      </c>
      <c r="H8292" s="31"/>
    </row>
    <row r="8293" spans="2:8">
      <c r="B8293" s="27"/>
      <c r="C8293" s="27"/>
      <c r="D8293" s="27"/>
      <c r="E8293" s="27"/>
      <c r="F8293" s="26"/>
      <c r="G8293" s="28" t="str">
        <f t="shared" si="7"/>
        <v/>
      </c>
      <c r="H8293" s="31"/>
    </row>
    <row r="8294" spans="2:8">
      <c r="B8294" s="27"/>
      <c r="C8294" s="27"/>
      <c r="D8294" s="27"/>
      <c r="E8294" s="27"/>
      <c r="F8294" s="26"/>
      <c r="G8294" s="28" t="str">
        <f t="shared" si="7"/>
        <v/>
      </c>
      <c r="H8294" s="31"/>
    </row>
    <row r="8295" spans="2:8">
      <c r="B8295" s="27"/>
      <c r="C8295" s="27"/>
      <c r="D8295" s="27"/>
      <c r="E8295" s="27"/>
      <c r="F8295" s="26"/>
      <c r="G8295" s="28" t="str">
        <f t="shared" ref="G8295:G8358" si="8">IF(F8295="","",IF(F8295="EI",4,IF(F8295="EO",5.2,IF(F8295="EQ",3.9,IF(F8295="ILF",7.5,IF(F8295="EIF",5.4))))))</f>
        <v/>
      </c>
      <c r="H8295" s="31"/>
    </row>
    <row r="8296" spans="2:8">
      <c r="B8296" s="27"/>
      <c r="C8296" s="27"/>
      <c r="D8296" s="27"/>
      <c r="E8296" s="27"/>
      <c r="F8296" s="26"/>
      <c r="G8296" s="28" t="str">
        <f t="shared" si="8"/>
        <v/>
      </c>
      <c r="H8296" s="31"/>
    </row>
    <row r="8297" spans="2:8">
      <c r="B8297" s="27"/>
      <c r="C8297" s="27"/>
      <c r="D8297" s="27"/>
      <c r="E8297" s="27"/>
      <c r="F8297" s="26"/>
      <c r="G8297" s="28" t="str">
        <f t="shared" si="8"/>
        <v/>
      </c>
      <c r="H8297" s="31"/>
    </row>
    <row r="8298" spans="2:8">
      <c r="B8298" s="27"/>
      <c r="C8298" s="27"/>
      <c r="D8298" s="27"/>
      <c r="E8298" s="27"/>
      <c r="F8298" s="26"/>
      <c r="G8298" s="28" t="str">
        <f t="shared" si="8"/>
        <v/>
      </c>
      <c r="H8298" s="31"/>
    </row>
    <row r="8299" spans="2:8">
      <c r="B8299" s="27"/>
      <c r="C8299" s="27"/>
      <c r="D8299" s="27"/>
      <c r="E8299" s="27"/>
      <c r="F8299" s="26"/>
      <c r="G8299" s="28" t="str">
        <f t="shared" si="8"/>
        <v/>
      </c>
      <c r="H8299" s="31"/>
    </row>
    <row r="8300" spans="2:8">
      <c r="B8300" s="27"/>
      <c r="C8300" s="27"/>
      <c r="D8300" s="27"/>
      <c r="E8300" s="27"/>
      <c r="F8300" s="26"/>
      <c r="G8300" s="28" t="str">
        <f t="shared" si="8"/>
        <v/>
      </c>
      <c r="H8300" s="31"/>
    </row>
    <row r="8301" spans="2:8">
      <c r="B8301" s="27"/>
      <c r="C8301" s="27"/>
      <c r="D8301" s="27"/>
      <c r="E8301" s="27"/>
      <c r="F8301" s="26"/>
      <c r="G8301" s="28" t="str">
        <f t="shared" si="8"/>
        <v/>
      </c>
      <c r="H8301" s="31"/>
    </row>
    <row r="8302" spans="2:8">
      <c r="B8302" s="27"/>
      <c r="C8302" s="27"/>
      <c r="D8302" s="27"/>
      <c r="E8302" s="27"/>
      <c r="F8302" s="26"/>
      <c r="G8302" s="28" t="str">
        <f t="shared" si="8"/>
        <v/>
      </c>
      <c r="H8302" s="31"/>
    </row>
    <row r="8303" spans="2:8">
      <c r="B8303" s="27"/>
      <c r="C8303" s="27"/>
      <c r="D8303" s="27"/>
      <c r="E8303" s="27"/>
      <c r="F8303" s="26"/>
      <c r="G8303" s="28" t="str">
        <f t="shared" si="8"/>
        <v/>
      </c>
      <c r="H8303" s="31"/>
    </row>
    <row r="8304" spans="2:8">
      <c r="B8304" s="27"/>
      <c r="C8304" s="27"/>
      <c r="D8304" s="27"/>
      <c r="E8304" s="27"/>
      <c r="F8304" s="26"/>
      <c r="G8304" s="28" t="str">
        <f t="shared" si="8"/>
        <v/>
      </c>
      <c r="H8304" s="31"/>
    </row>
    <row r="8305" spans="2:8">
      <c r="B8305" s="27"/>
      <c r="C8305" s="27"/>
      <c r="D8305" s="27"/>
      <c r="E8305" s="27"/>
      <c r="F8305" s="26"/>
      <c r="G8305" s="28" t="str">
        <f t="shared" si="8"/>
        <v/>
      </c>
      <c r="H8305" s="31"/>
    </row>
    <row r="8306" spans="2:8">
      <c r="B8306" s="27"/>
      <c r="C8306" s="27"/>
      <c r="D8306" s="27"/>
      <c r="E8306" s="27"/>
      <c r="F8306" s="26"/>
      <c r="G8306" s="28" t="str">
        <f t="shared" si="8"/>
        <v/>
      </c>
      <c r="H8306" s="31"/>
    </row>
    <row r="8307" spans="2:8">
      <c r="B8307" s="27"/>
      <c r="C8307" s="27"/>
      <c r="D8307" s="27"/>
      <c r="E8307" s="27"/>
      <c r="F8307" s="26"/>
      <c r="G8307" s="28" t="str">
        <f t="shared" si="8"/>
        <v/>
      </c>
      <c r="H8307" s="31"/>
    </row>
    <row r="8308" spans="2:8">
      <c r="B8308" s="27"/>
      <c r="C8308" s="27"/>
      <c r="D8308" s="27"/>
      <c r="E8308" s="27"/>
      <c r="F8308" s="26"/>
      <c r="G8308" s="28" t="str">
        <f t="shared" si="8"/>
        <v/>
      </c>
      <c r="H8308" s="31"/>
    </row>
    <row r="8309" spans="2:8">
      <c r="B8309" s="27"/>
      <c r="C8309" s="27"/>
      <c r="D8309" s="27"/>
      <c r="E8309" s="27"/>
      <c r="F8309" s="26"/>
      <c r="G8309" s="28" t="str">
        <f t="shared" si="8"/>
        <v/>
      </c>
      <c r="H8309" s="31"/>
    </row>
    <row r="8310" spans="2:8">
      <c r="B8310" s="27"/>
      <c r="C8310" s="27"/>
      <c r="D8310" s="27"/>
      <c r="E8310" s="27"/>
      <c r="F8310" s="26"/>
      <c r="G8310" s="28" t="str">
        <f t="shared" si="8"/>
        <v/>
      </c>
      <c r="H8310" s="31"/>
    </row>
    <row r="8311" spans="2:8">
      <c r="B8311" s="27"/>
      <c r="C8311" s="27"/>
      <c r="D8311" s="27"/>
      <c r="E8311" s="27"/>
      <c r="F8311" s="26"/>
      <c r="G8311" s="28" t="str">
        <f t="shared" si="8"/>
        <v/>
      </c>
      <c r="H8311" s="31"/>
    </row>
    <row r="8312" spans="2:8">
      <c r="B8312" s="27"/>
      <c r="C8312" s="27"/>
      <c r="D8312" s="27"/>
      <c r="E8312" s="27"/>
      <c r="F8312" s="26"/>
      <c r="G8312" s="28" t="str">
        <f t="shared" si="8"/>
        <v/>
      </c>
      <c r="H8312" s="31"/>
    </row>
    <row r="8313" spans="2:8">
      <c r="B8313" s="27"/>
      <c r="C8313" s="27"/>
      <c r="D8313" s="27"/>
      <c r="E8313" s="27"/>
      <c r="F8313" s="26"/>
      <c r="G8313" s="28" t="str">
        <f t="shared" si="8"/>
        <v/>
      </c>
      <c r="H8313" s="31"/>
    </row>
    <row r="8314" spans="2:8">
      <c r="B8314" s="27"/>
      <c r="C8314" s="27"/>
      <c r="D8314" s="27"/>
      <c r="E8314" s="27"/>
      <c r="F8314" s="26"/>
      <c r="G8314" s="28" t="str">
        <f t="shared" si="8"/>
        <v/>
      </c>
      <c r="H8314" s="31"/>
    </row>
    <row r="8315" spans="2:8">
      <c r="B8315" s="27"/>
      <c r="C8315" s="27"/>
      <c r="D8315" s="27"/>
      <c r="E8315" s="27"/>
      <c r="F8315" s="26"/>
      <c r="G8315" s="28" t="str">
        <f t="shared" si="8"/>
        <v/>
      </c>
      <c r="H8315" s="31"/>
    </row>
    <row r="8316" spans="2:8">
      <c r="B8316" s="27"/>
      <c r="C8316" s="27"/>
      <c r="D8316" s="27"/>
      <c r="E8316" s="27"/>
      <c r="F8316" s="26"/>
      <c r="G8316" s="28" t="str">
        <f t="shared" si="8"/>
        <v/>
      </c>
      <c r="H8316" s="31"/>
    </row>
    <row r="8317" spans="2:8">
      <c r="B8317" s="27"/>
      <c r="C8317" s="27"/>
      <c r="D8317" s="27"/>
      <c r="E8317" s="27"/>
      <c r="F8317" s="26"/>
      <c r="G8317" s="28" t="str">
        <f t="shared" si="8"/>
        <v/>
      </c>
      <c r="H8317" s="31"/>
    </row>
    <row r="8318" spans="2:8">
      <c r="B8318" s="27"/>
      <c r="C8318" s="27"/>
      <c r="D8318" s="27"/>
      <c r="E8318" s="27"/>
      <c r="F8318" s="26"/>
      <c r="G8318" s="28" t="str">
        <f t="shared" si="8"/>
        <v/>
      </c>
      <c r="H8318" s="31"/>
    </row>
    <row r="8319" spans="2:8">
      <c r="B8319" s="27"/>
      <c r="C8319" s="27"/>
      <c r="D8319" s="27"/>
      <c r="E8319" s="27"/>
      <c r="F8319" s="26"/>
      <c r="G8319" s="28" t="str">
        <f t="shared" si="8"/>
        <v/>
      </c>
      <c r="H8319" s="31"/>
    </row>
    <row r="8320" spans="2:8">
      <c r="B8320" s="27"/>
      <c r="C8320" s="27"/>
      <c r="D8320" s="27"/>
      <c r="E8320" s="27"/>
      <c r="F8320" s="26"/>
      <c r="G8320" s="28" t="str">
        <f t="shared" si="8"/>
        <v/>
      </c>
      <c r="H8320" s="31"/>
    </row>
    <row r="8321" spans="2:8">
      <c r="B8321" s="27"/>
      <c r="C8321" s="27"/>
      <c r="D8321" s="27"/>
      <c r="E8321" s="27"/>
      <c r="F8321" s="26"/>
      <c r="G8321" s="28" t="str">
        <f t="shared" si="8"/>
        <v/>
      </c>
      <c r="H8321" s="31"/>
    </row>
    <row r="8322" spans="2:8">
      <c r="B8322" s="27"/>
      <c r="C8322" s="27"/>
      <c r="D8322" s="27"/>
      <c r="E8322" s="27"/>
      <c r="F8322" s="26"/>
      <c r="G8322" s="28" t="str">
        <f t="shared" si="8"/>
        <v/>
      </c>
      <c r="H8322" s="31"/>
    </row>
    <row r="8323" spans="2:8">
      <c r="B8323" s="27"/>
      <c r="C8323" s="27"/>
      <c r="D8323" s="27"/>
      <c r="E8323" s="27"/>
      <c r="F8323" s="26"/>
      <c r="G8323" s="28" t="str">
        <f t="shared" si="8"/>
        <v/>
      </c>
      <c r="H8323" s="31"/>
    </row>
    <row r="8324" spans="2:8">
      <c r="B8324" s="27"/>
      <c r="C8324" s="27"/>
      <c r="D8324" s="27"/>
      <c r="E8324" s="27"/>
      <c r="F8324" s="26"/>
      <c r="G8324" s="28" t="str">
        <f t="shared" si="8"/>
        <v/>
      </c>
      <c r="H8324" s="31"/>
    </row>
    <row r="8325" spans="2:8">
      <c r="B8325" s="27"/>
      <c r="C8325" s="27"/>
      <c r="D8325" s="27"/>
      <c r="E8325" s="27"/>
      <c r="F8325" s="26"/>
      <c r="G8325" s="28" t="str">
        <f t="shared" si="8"/>
        <v/>
      </c>
      <c r="H8325" s="31"/>
    </row>
    <row r="8326" spans="2:8">
      <c r="B8326" s="27"/>
      <c r="C8326" s="27"/>
      <c r="D8326" s="27"/>
      <c r="E8326" s="27"/>
      <c r="F8326" s="26"/>
      <c r="G8326" s="28" t="str">
        <f t="shared" si="8"/>
        <v/>
      </c>
      <c r="H8326" s="31"/>
    </row>
    <row r="8327" spans="2:8">
      <c r="B8327" s="27"/>
      <c r="C8327" s="27"/>
      <c r="D8327" s="27"/>
      <c r="E8327" s="27"/>
      <c r="F8327" s="26"/>
      <c r="G8327" s="28" t="str">
        <f t="shared" si="8"/>
        <v/>
      </c>
      <c r="H8327" s="31"/>
    </row>
    <row r="8328" spans="2:8">
      <c r="B8328" s="27"/>
      <c r="C8328" s="27"/>
      <c r="D8328" s="27"/>
      <c r="E8328" s="27"/>
      <c r="F8328" s="26"/>
      <c r="G8328" s="28" t="str">
        <f t="shared" si="8"/>
        <v/>
      </c>
      <c r="H8328" s="31"/>
    </row>
    <row r="8329" spans="2:8">
      <c r="B8329" s="27"/>
      <c r="C8329" s="27"/>
      <c r="D8329" s="27"/>
      <c r="E8329" s="27"/>
      <c r="F8329" s="26"/>
      <c r="G8329" s="28" t="str">
        <f t="shared" si="8"/>
        <v/>
      </c>
      <c r="H8329" s="31"/>
    </row>
    <row r="8330" spans="2:8">
      <c r="B8330" s="27"/>
      <c r="C8330" s="27"/>
      <c r="D8330" s="27"/>
      <c r="E8330" s="27"/>
      <c r="F8330" s="26"/>
      <c r="G8330" s="28" t="str">
        <f t="shared" si="8"/>
        <v/>
      </c>
      <c r="H8330" s="31"/>
    </row>
    <row r="8331" spans="2:8">
      <c r="B8331" s="27"/>
      <c r="C8331" s="27"/>
      <c r="D8331" s="27"/>
      <c r="E8331" s="27"/>
      <c r="F8331" s="26"/>
      <c r="G8331" s="28" t="str">
        <f t="shared" si="8"/>
        <v/>
      </c>
      <c r="H8331" s="31"/>
    </row>
    <row r="8332" spans="2:8">
      <c r="B8332" s="27"/>
      <c r="C8332" s="27"/>
      <c r="D8332" s="27"/>
      <c r="E8332" s="27"/>
      <c r="F8332" s="26"/>
      <c r="G8332" s="28" t="str">
        <f t="shared" si="8"/>
        <v/>
      </c>
      <c r="H8332" s="31"/>
    </row>
    <row r="8333" spans="2:8">
      <c r="B8333" s="27"/>
      <c r="C8333" s="27"/>
      <c r="D8333" s="27"/>
      <c r="E8333" s="27"/>
      <c r="F8333" s="26"/>
      <c r="G8333" s="28" t="str">
        <f t="shared" si="8"/>
        <v/>
      </c>
      <c r="H8333" s="31"/>
    </row>
    <row r="8334" spans="2:8">
      <c r="B8334" s="27"/>
      <c r="C8334" s="27"/>
      <c r="D8334" s="27"/>
      <c r="E8334" s="27"/>
      <c r="F8334" s="26"/>
      <c r="G8334" s="28" t="str">
        <f t="shared" si="8"/>
        <v/>
      </c>
      <c r="H8334" s="31"/>
    </row>
    <row r="8335" spans="2:8">
      <c r="B8335" s="27"/>
      <c r="C8335" s="27"/>
      <c r="D8335" s="27"/>
      <c r="E8335" s="27"/>
      <c r="F8335" s="26"/>
      <c r="G8335" s="28" t="str">
        <f t="shared" si="8"/>
        <v/>
      </c>
      <c r="H8335" s="31"/>
    </row>
    <row r="8336" spans="2:8">
      <c r="B8336" s="27"/>
      <c r="C8336" s="27"/>
      <c r="D8336" s="27"/>
      <c r="E8336" s="27"/>
      <c r="F8336" s="26"/>
      <c r="G8336" s="28" t="str">
        <f t="shared" si="8"/>
        <v/>
      </c>
      <c r="H8336" s="31"/>
    </row>
    <row r="8337" spans="2:8">
      <c r="B8337" s="27"/>
      <c r="C8337" s="27"/>
      <c r="D8337" s="27"/>
      <c r="E8337" s="27"/>
      <c r="F8337" s="26"/>
      <c r="G8337" s="28" t="str">
        <f t="shared" si="8"/>
        <v/>
      </c>
      <c r="H8337" s="31"/>
    </row>
    <row r="8338" spans="2:8">
      <c r="B8338" s="27"/>
      <c r="C8338" s="27"/>
      <c r="D8338" s="27"/>
      <c r="E8338" s="27"/>
      <c r="F8338" s="26"/>
      <c r="G8338" s="28" t="str">
        <f t="shared" si="8"/>
        <v/>
      </c>
      <c r="H8338" s="31"/>
    </row>
    <row r="8339" spans="2:8">
      <c r="B8339" s="27"/>
      <c r="C8339" s="27"/>
      <c r="D8339" s="27"/>
      <c r="E8339" s="27"/>
      <c r="F8339" s="26"/>
      <c r="G8339" s="28" t="str">
        <f t="shared" si="8"/>
        <v/>
      </c>
      <c r="H8339" s="31"/>
    </row>
    <row r="8340" spans="2:8">
      <c r="B8340" s="27"/>
      <c r="C8340" s="27"/>
      <c r="D8340" s="27"/>
      <c r="E8340" s="27"/>
      <c r="F8340" s="26"/>
      <c r="G8340" s="28" t="str">
        <f t="shared" si="8"/>
        <v/>
      </c>
      <c r="H8340" s="31"/>
    </row>
    <row r="8341" spans="2:8">
      <c r="B8341" s="27"/>
      <c r="C8341" s="27"/>
      <c r="D8341" s="27"/>
      <c r="E8341" s="27"/>
      <c r="F8341" s="26"/>
      <c r="G8341" s="28" t="str">
        <f t="shared" si="8"/>
        <v/>
      </c>
      <c r="H8341" s="31"/>
    </row>
    <row r="8342" spans="2:8">
      <c r="B8342" s="27"/>
      <c r="C8342" s="27"/>
      <c r="D8342" s="27"/>
      <c r="E8342" s="27"/>
      <c r="F8342" s="26"/>
      <c r="G8342" s="28" t="str">
        <f t="shared" si="8"/>
        <v/>
      </c>
      <c r="H8342" s="31"/>
    </row>
    <row r="8343" spans="2:8">
      <c r="B8343" s="27"/>
      <c r="C8343" s="27"/>
      <c r="D8343" s="27"/>
      <c r="E8343" s="27"/>
      <c r="F8343" s="26"/>
      <c r="G8343" s="28" t="str">
        <f t="shared" si="8"/>
        <v/>
      </c>
      <c r="H8343" s="31"/>
    </row>
    <row r="8344" spans="2:8">
      <c r="B8344" s="27"/>
      <c r="C8344" s="27"/>
      <c r="D8344" s="27"/>
      <c r="E8344" s="27"/>
      <c r="F8344" s="26"/>
      <c r="G8344" s="28" t="str">
        <f t="shared" si="8"/>
        <v/>
      </c>
      <c r="H8344" s="31"/>
    </row>
    <row r="8345" spans="2:8">
      <c r="B8345" s="27"/>
      <c r="C8345" s="27"/>
      <c r="D8345" s="27"/>
      <c r="E8345" s="27"/>
      <c r="F8345" s="26"/>
      <c r="G8345" s="28" t="str">
        <f t="shared" si="8"/>
        <v/>
      </c>
      <c r="H8345" s="31"/>
    </row>
    <row r="8346" spans="2:8">
      <c r="B8346" s="27"/>
      <c r="C8346" s="27"/>
      <c r="D8346" s="27"/>
      <c r="E8346" s="27"/>
      <c r="F8346" s="26"/>
      <c r="G8346" s="28" t="str">
        <f t="shared" si="8"/>
        <v/>
      </c>
      <c r="H8346" s="31"/>
    </row>
    <row r="8347" spans="2:8">
      <c r="B8347" s="27"/>
      <c r="C8347" s="27"/>
      <c r="D8347" s="27"/>
      <c r="E8347" s="27"/>
      <c r="F8347" s="26"/>
      <c r="G8347" s="28" t="str">
        <f t="shared" si="8"/>
        <v/>
      </c>
      <c r="H8347" s="31"/>
    </row>
    <row r="8348" spans="2:8">
      <c r="B8348" s="27"/>
      <c r="C8348" s="27"/>
      <c r="D8348" s="27"/>
      <c r="E8348" s="27"/>
      <c r="F8348" s="26"/>
      <c r="G8348" s="28" t="str">
        <f t="shared" si="8"/>
        <v/>
      </c>
      <c r="H8348" s="31"/>
    </row>
    <row r="8349" spans="2:8">
      <c r="B8349" s="27"/>
      <c r="C8349" s="27"/>
      <c r="D8349" s="27"/>
      <c r="E8349" s="27"/>
      <c r="F8349" s="26"/>
      <c r="G8349" s="28" t="str">
        <f t="shared" si="8"/>
        <v/>
      </c>
      <c r="H8349" s="31"/>
    </row>
    <row r="8350" spans="2:8">
      <c r="B8350" s="27"/>
      <c r="C8350" s="27"/>
      <c r="D8350" s="27"/>
      <c r="E8350" s="27"/>
      <c r="F8350" s="26"/>
      <c r="G8350" s="28" t="str">
        <f t="shared" si="8"/>
        <v/>
      </c>
      <c r="H8350" s="31"/>
    </row>
    <row r="8351" spans="2:8">
      <c r="B8351" s="27"/>
      <c r="C8351" s="27"/>
      <c r="D8351" s="27"/>
      <c r="E8351" s="27"/>
      <c r="F8351" s="26"/>
      <c r="G8351" s="28" t="str">
        <f t="shared" si="8"/>
        <v/>
      </c>
      <c r="H8351" s="31"/>
    </row>
    <row r="8352" spans="2:8">
      <c r="B8352" s="27"/>
      <c r="C8352" s="27"/>
      <c r="D8352" s="27"/>
      <c r="E8352" s="27"/>
      <c r="F8352" s="26"/>
      <c r="G8352" s="28" t="str">
        <f t="shared" si="8"/>
        <v/>
      </c>
      <c r="H8352" s="31"/>
    </row>
    <row r="8353" spans="2:8">
      <c r="B8353" s="27"/>
      <c r="C8353" s="27"/>
      <c r="D8353" s="27"/>
      <c r="E8353" s="27"/>
      <c r="F8353" s="26"/>
      <c r="G8353" s="28" t="str">
        <f t="shared" si="8"/>
        <v/>
      </c>
      <c r="H8353" s="31"/>
    </row>
    <row r="8354" spans="2:8">
      <c r="B8354" s="27"/>
      <c r="C8354" s="27"/>
      <c r="D8354" s="27"/>
      <c r="E8354" s="27"/>
      <c r="F8354" s="26"/>
      <c r="G8354" s="28" t="str">
        <f t="shared" si="8"/>
        <v/>
      </c>
      <c r="H8354" s="31"/>
    </row>
    <row r="8355" spans="2:8">
      <c r="B8355" s="27"/>
      <c r="C8355" s="27"/>
      <c r="D8355" s="27"/>
      <c r="E8355" s="27"/>
      <c r="F8355" s="26"/>
      <c r="G8355" s="28" t="str">
        <f t="shared" si="8"/>
        <v/>
      </c>
      <c r="H8355" s="31"/>
    </row>
    <row r="8356" spans="2:8">
      <c r="B8356" s="27"/>
      <c r="C8356" s="27"/>
      <c r="D8356" s="27"/>
      <c r="E8356" s="27"/>
      <c r="F8356" s="26"/>
      <c r="G8356" s="28" t="str">
        <f t="shared" si="8"/>
        <v/>
      </c>
      <c r="H8356" s="31"/>
    </row>
    <row r="8357" spans="2:8">
      <c r="B8357" s="27"/>
      <c r="C8357" s="27"/>
      <c r="D8357" s="27"/>
      <c r="E8357" s="27"/>
      <c r="F8357" s="26"/>
      <c r="G8357" s="28" t="str">
        <f t="shared" si="8"/>
        <v/>
      </c>
      <c r="H8357" s="31"/>
    </row>
    <row r="8358" spans="2:8">
      <c r="B8358" s="27"/>
      <c r="C8358" s="27"/>
      <c r="D8358" s="27"/>
      <c r="E8358" s="27"/>
      <c r="F8358" s="26"/>
      <c r="G8358" s="28" t="str">
        <f t="shared" si="8"/>
        <v/>
      </c>
      <c r="H8358" s="31"/>
    </row>
    <row r="8359" spans="2:8">
      <c r="B8359" s="27"/>
      <c r="C8359" s="27"/>
      <c r="D8359" s="27"/>
      <c r="E8359" s="27"/>
      <c r="F8359" s="26"/>
      <c r="G8359" s="28" t="str">
        <f t="shared" ref="G8359:G8422" si="9">IF(F8359="","",IF(F8359="EI",4,IF(F8359="EO",5.2,IF(F8359="EQ",3.9,IF(F8359="ILF",7.5,IF(F8359="EIF",5.4))))))</f>
        <v/>
      </c>
      <c r="H8359" s="31"/>
    </row>
    <row r="8360" spans="2:8">
      <c r="B8360" s="27"/>
      <c r="C8360" s="27"/>
      <c r="D8360" s="27"/>
      <c r="E8360" s="27"/>
      <c r="F8360" s="26"/>
      <c r="G8360" s="28" t="str">
        <f t="shared" si="9"/>
        <v/>
      </c>
      <c r="H8360" s="31"/>
    </row>
    <row r="8361" spans="2:8">
      <c r="B8361" s="27"/>
      <c r="C8361" s="27"/>
      <c r="D8361" s="27"/>
      <c r="E8361" s="27"/>
      <c r="F8361" s="26"/>
      <c r="G8361" s="28" t="str">
        <f t="shared" si="9"/>
        <v/>
      </c>
      <c r="H8361" s="31"/>
    </row>
    <row r="8362" spans="2:8">
      <c r="B8362" s="27"/>
      <c r="C8362" s="27"/>
      <c r="D8362" s="27"/>
      <c r="E8362" s="27"/>
      <c r="F8362" s="26"/>
      <c r="G8362" s="28" t="str">
        <f t="shared" si="9"/>
        <v/>
      </c>
      <c r="H8362" s="31"/>
    </row>
    <row r="8363" spans="2:8">
      <c r="B8363" s="27"/>
      <c r="C8363" s="27"/>
      <c r="D8363" s="27"/>
      <c r="E8363" s="27"/>
      <c r="F8363" s="26"/>
      <c r="G8363" s="28" t="str">
        <f t="shared" si="9"/>
        <v/>
      </c>
      <c r="H8363" s="31"/>
    </row>
    <row r="8364" spans="2:8">
      <c r="B8364" s="27"/>
      <c r="C8364" s="27"/>
      <c r="D8364" s="27"/>
      <c r="E8364" s="27"/>
      <c r="F8364" s="26"/>
      <c r="G8364" s="28" t="str">
        <f t="shared" si="9"/>
        <v/>
      </c>
      <c r="H8364" s="31"/>
    </row>
    <row r="8365" spans="2:8">
      <c r="B8365" s="27"/>
      <c r="C8365" s="27"/>
      <c r="D8365" s="27"/>
      <c r="E8365" s="27"/>
      <c r="F8365" s="26"/>
      <c r="G8365" s="28" t="str">
        <f t="shared" si="9"/>
        <v/>
      </c>
      <c r="H8365" s="31"/>
    </row>
    <row r="8366" spans="2:8">
      <c r="B8366" s="27"/>
      <c r="C8366" s="27"/>
      <c r="D8366" s="27"/>
      <c r="E8366" s="27"/>
      <c r="F8366" s="26"/>
      <c r="G8366" s="28" t="str">
        <f t="shared" si="9"/>
        <v/>
      </c>
      <c r="H8366" s="31"/>
    </row>
    <row r="8367" spans="2:8">
      <c r="B8367" s="27"/>
      <c r="C8367" s="27"/>
      <c r="D8367" s="27"/>
      <c r="E8367" s="27"/>
      <c r="F8367" s="26"/>
      <c r="G8367" s="28" t="str">
        <f t="shared" si="9"/>
        <v/>
      </c>
      <c r="H8367" s="31"/>
    </row>
    <row r="8368" spans="2:8">
      <c r="B8368" s="27"/>
      <c r="C8368" s="27"/>
      <c r="D8368" s="27"/>
      <c r="E8368" s="27"/>
      <c r="F8368" s="26"/>
      <c r="G8368" s="28" t="str">
        <f t="shared" si="9"/>
        <v/>
      </c>
      <c r="H8368" s="31"/>
    </row>
    <row r="8369" spans="2:8">
      <c r="B8369" s="27"/>
      <c r="C8369" s="27"/>
      <c r="D8369" s="27"/>
      <c r="E8369" s="27"/>
      <c r="F8369" s="26"/>
      <c r="G8369" s="28" t="str">
        <f t="shared" si="9"/>
        <v/>
      </c>
      <c r="H8369" s="31"/>
    </row>
    <row r="8370" spans="2:8">
      <c r="B8370" s="27"/>
      <c r="C8370" s="27"/>
      <c r="D8370" s="27"/>
      <c r="E8370" s="27"/>
      <c r="F8370" s="26"/>
      <c r="G8370" s="28" t="str">
        <f t="shared" si="9"/>
        <v/>
      </c>
      <c r="H8370" s="31"/>
    </row>
    <row r="8371" spans="2:8">
      <c r="B8371" s="27"/>
      <c r="C8371" s="27"/>
      <c r="D8371" s="27"/>
      <c r="E8371" s="27"/>
      <c r="F8371" s="26"/>
      <c r="G8371" s="28" t="str">
        <f t="shared" si="9"/>
        <v/>
      </c>
      <c r="H8371" s="31"/>
    </row>
    <row r="8372" spans="2:8">
      <c r="B8372" s="27"/>
      <c r="C8372" s="27"/>
      <c r="D8372" s="27"/>
      <c r="E8372" s="27"/>
      <c r="F8372" s="26"/>
      <c r="G8372" s="28" t="str">
        <f t="shared" si="9"/>
        <v/>
      </c>
      <c r="H8372" s="31"/>
    </row>
    <row r="8373" spans="2:8">
      <c r="B8373" s="27"/>
      <c r="C8373" s="27"/>
      <c r="D8373" s="27"/>
      <c r="E8373" s="27"/>
      <c r="F8373" s="26"/>
      <c r="G8373" s="28" t="str">
        <f t="shared" si="9"/>
        <v/>
      </c>
      <c r="H8373" s="31"/>
    </row>
    <row r="8374" spans="2:8">
      <c r="B8374" s="27"/>
      <c r="C8374" s="27"/>
      <c r="D8374" s="27"/>
      <c r="E8374" s="27"/>
      <c r="F8374" s="26"/>
      <c r="G8374" s="28" t="str">
        <f t="shared" si="9"/>
        <v/>
      </c>
      <c r="H8374" s="31"/>
    </row>
    <row r="8375" spans="2:8">
      <c r="B8375" s="27"/>
      <c r="C8375" s="27"/>
      <c r="D8375" s="27"/>
      <c r="E8375" s="27"/>
      <c r="F8375" s="26"/>
      <c r="G8375" s="28" t="str">
        <f t="shared" si="9"/>
        <v/>
      </c>
      <c r="H8375" s="31"/>
    </row>
    <row r="8376" spans="2:8">
      <c r="B8376" s="27"/>
      <c r="C8376" s="27"/>
      <c r="D8376" s="27"/>
      <c r="E8376" s="27"/>
      <c r="F8376" s="26"/>
      <c r="G8376" s="28" t="str">
        <f t="shared" si="9"/>
        <v/>
      </c>
      <c r="H8376" s="31"/>
    </row>
    <row r="8377" spans="2:8">
      <c r="B8377" s="27"/>
      <c r="C8377" s="27"/>
      <c r="D8377" s="27"/>
      <c r="E8377" s="27"/>
      <c r="F8377" s="26"/>
      <c r="G8377" s="28" t="str">
        <f t="shared" si="9"/>
        <v/>
      </c>
      <c r="H8377" s="31"/>
    </row>
    <row r="8378" spans="2:8">
      <c r="B8378" s="27"/>
      <c r="C8378" s="27"/>
      <c r="D8378" s="27"/>
      <c r="E8378" s="27"/>
      <c r="F8378" s="26"/>
      <c r="G8378" s="28" t="str">
        <f t="shared" si="9"/>
        <v/>
      </c>
      <c r="H8378" s="31"/>
    </row>
    <row r="8379" spans="2:8">
      <c r="B8379" s="27"/>
      <c r="C8379" s="27"/>
      <c r="D8379" s="27"/>
      <c r="E8379" s="27"/>
      <c r="F8379" s="26"/>
      <c r="G8379" s="28" t="str">
        <f t="shared" si="9"/>
        <v/>
      </c>
      <c r="H8379" s="31"/>
    </row>
    <row r="8380" spans="2:8">
      <c r="B8380" s="27"/>
      <c r="C8380" s="27"/>
      <c r="D8380" s="27"/>
      <c r="E8380" s="27"/>
      <c r="F8380" s="26"/>
      <c r="G8380" s="28" t="str">
        <f t="shared" si="9"/>
        <v/>
      </c>
      <c r="H8380" s="31"/>
    </row>
    <row r="8381" spans="2:8">
      <c r="B8381" s="27"/>
      <c r="C8381" s="27"/>
      <c r="D8381" s="27"/>
      <c r="E8381" s="27"/>
      <c r="F8381" s="26"/>
      <c r="G8381" s="28" t="str">
        <f t="shared" si="9"/>
        <v/>
      </c>
      <c r="H8381" s="31"/>
    </row>
    <row r="8382" spans="2:8">
      <c r="B8382" s="27"/>
      <c r="C8382" s="27"/>
      <c r="D8382" s="27"/>
      <c r="E8382" s="27"/>
      <c r="F8382" s="26"/>
      <c r="G8382" s="28" t="str">
        <f t="shared" si="9"/>
        <v/>
      </c>
      <c r="H8382" s="31"/>
    </row>
    <row r="8383" spans="2:8">
      <c r="B8383" s="27"/>
      <c r="C8383" s="27"/>
      <c r="D8383" s="27"/>
      <c r="E8383" s="27"/>
      <c r="F8383" s="26"/>
      <c r="G8383" s="28" t="str">
        <f t="shared" si="9"/>
        <v/>
      </c>
      <c r="H8383" s="31"/>
    </row>
    <row r="8384" spans="2:8">
      <c r="B8384" s="27"/>
      <c r="C8384" s="27"/>
      <c r="D8384" s="27"/>
      <c r="E8384" s="27"/>
      <c r="F8384" s="26"/>
      <c r="G8384" s="28" t="str">
        <f t="shared" si="9"/>
        <v/>
      </c>
      <c r="H8384" s="31"/>
    </row>
    <row r="8385" spans="2:8">
      <c r="B8385" s="27"/>
      <c r="C8385" s="27"/>
      <c r="D8385" s="27"/>
      <c r="E8385" s="27"/>
      <c r="F8385" s="26"/>
      <c r="G8385" s="28" t="str">
        <f t="shared" si="9"/>
        <v/>
      </c>
      <c r="H8385" s="31"/>
    </row>
    <row r="8386" spans="2:8">
      <c r="B8386" s="27"/>
      <c r="C8386" s="27"/>
      <c r="D8386" s="27"/>
      <c r="E8386" s="27"/>
      <c r="F8386" s="26"/>
      <c r="G8386" s="28" t="str">
        <f t="shared" si="9"/>
        <v/>
      </c>
      <c r="H8386" s="31"/>
    </row>
    <row r="8387" spans="2:8">
      <c r="B8387" s="27"/>
      <c r="C8387" s="27"/>
      <c r="D8387" s="27"/>
      <c r="E8387" s="27"/>
      <c r="F8387" s="26"/>
      <c r="G8387" s="28" t="str">
        <f t="shared" si="9"/>
        <v/>
      </c>
      <c r="H8387" s="31"/>
    </row>
    <row r="8388" spans="2:8">
      <c r="B8388" s="27"/>
      <c r="C8388" s="27"/>
      <c r="D8388" s="27"/>
      <c r="E8388" s="27"/>
      <c r="F8388" s="26"/>
      <c r="G8388" s="28" t="str">
        <f t="shared" si="9"/>
        <v/>
      </c>
      <c r="H8388" s="31"/>
    </row>
    <row r="8389" spans="2:8">
      <c r="B8389" s="27"/>
      <c r="C8389" s="27"/>
      <c r="D8389" s="27"/>
      <c r="E8389" s="27"/>
      <c r="F8389" s="26"/>
      <c r="G8389" s="28" t="str">
        <f t="shared" si="9"/>
        <v/>
      </c>
      <c r="H8389" s="31"/>
    </row>
    <row r="8390" spans="2:8">
      <c r="B8390" s="27"/>
      <c r="C8390" s="27"/>
      <c r="D8390" s="27"/>
      <c r="E8390" s="27"/>
      <c r="F8390" s="26"/>
      <c r="G8390" s="28" t="str">
        <f t="shared" si="9"/>
        <v/>
      </c>
      <c r="H8390" s="31"/>
    </row>
    <row r="8391" spans="2:8">
      <c r="B8391" s="27"/>
      <c r="C8391" s="27"/>
      <c r="D8391" s="27"/>
      <c r="E8391" s="27"/>
      <c r="F8391" s="26"/>
      <c r="G8391" s="28" t="str">
        <f t="shared" si="9"/>
        <v/>
      </c>
      <c r="H8391" s="31"/>
    </row>
    <row r="8392" spans="2:8">
      <c r="B8392" s="27"/>
      <c r="C8392" s="27"/>
      <c r="D8392" s="27"/>
      <c r="E8392" s="27"/>
      <c r="F8392" s="26"/>
      <c r="G8392" s="28" t="str">
        <f t="shared" si="9"/>
        <v/>
      </c>
      <c r="H8392" s="31"/>
    </row>
    <row r="8393" spans="2:8">
      <c r="B8393" s="27"/>
      <c r="C8393" s="27"/>
      <c r="D8393" s="27"/>
      <c r="E8393" s="27"/>
      <c r="F8393" s="26"/>
      <c r="G8393" s="28" t="str">
        <f t="shared" si="9"/>
        <v/>
      </c>
      <c r="H8393" s="31"/>
    </row>
    <row r="8394" spans="2:8">
      <c r="B8394" s="27"/>
      <c r="C8394" s="27"/>
      <c r="D8394" s="27"/>
      <c r="E8394" s="27"/>
      <c r="F8394" s="26"/>
      <c r="G8394" s="28" t="str">
        <f t="shared" si="9"/>
        <v/>
      </c>
      <c r="H8394" s="31"/>
    </row>
    <row r="8395" spans="2:8">
      <c r="B8395" s="27"/>
      <c r="C8395" s="27"/>
      <c r="D8395" s="27"/>
      <c r="E8395" s="27"/>
      <c r="F8395" s="26"/>
      <c r="G8395" s="28" t="str">
        <f t="shared" si="9"/>
        <v/>
      </c>
      <c r="H8395" s="31"/>
    </row>
    <row r="8396" spans="2:8">
      <c r="B8396" s="27"/>
      <c r="C8396" s="27"/>
      <c r="D8396" s="27"/>
      <c r="E8396" s="27"/>
      <c r="F8396" s="26"/>
      <c r="G8396" s="28" t="str">
        <f t="shared" si="9"/>
        <v/>
      </c>
      <c r="H8396" s="31"/>
    </row>
    <row r="8397" spans="2:8">
      <c r="B8397" s="27"/>
      <c r="C8397" s="27"/>
      <c r="D8397" s="27"/>
      <c r="E8397" s="27"/>
      <c r="F8397" s="26"/>
      <c r="G8397" s="28" t="str">
        <f t="shared" si="9"/>
        <v/>
      </c>
      <c r="H8397" s="31"/>
    </row>
    <row r="8398" spans="2:8">
      <c r="B8398" s="27"/>
      <c r="C8398" s="27"/>
      <c r="D8398" s="27"/>
      <c r="E8398" s="27"/>
      <c r="F8398" s="26"/>
      <c r="G8398" s="28" t="str">
        <f t="shared" si="9"/>
        <v/>
      </c>
      <c r="H8398" s="31"/>
    </row>
    <row r="8399" spans="2:8">
      <c r="B8399" s="27"/>
      <c r="C8399" s="27"/>
      <c r="D8399" s="27"/>
      <c r="E8399" s="27"/>
      <c r="F8399" s="26"/>
      <c r="G8399" s="28" t="str">
        <f t="shared" si="9"/>
        <v/>
      </c>
      <c r="H8399" s="31"/>
    </row>
    <row r="8400" spans="2:8">
      <c r="B8400" s="27"/>
      <c r="C8400" s="27"/>
      <c r="D8400" s="27"/>
      <c r="E8400" s="27"/>
      <c r="F8400" s="26"/>
      <c r="G8400" s="28" t="str">
        <f t="shared" si="9"/>
        <v/>
      </c>
      <c r="H8400" s="31"/>
    </row>
    <row r="8401" spans="2:8">
      <c r="B8401" s="27"/>
      <c r="C8401" s="27"/>
      <c r="D8401" s="27"/>
      <c r="E8401" s="27"/>
      <c r="F8401" s="26"/>
      <c r="G8401" s="28" t="str">
        <f t="shared" si="9"/>
        <v/>
      </c>
      <c r="H8401" s="31"/>
    </row>
    <row r="8402" spans="2:8">
      <c r="B8402" s="27"/>
      <c r="C8402" s="27"/>
      <c r="D8402" s="27"/>
      <c r="E8402" s="27"/>
      <c r="F8402" s="26"/>
      <c r="G8402" s="28" t="str">
        <f t="shared" si="9"/>
        <v/>
      </c>
      <c r="H8402" s="31"/>
    </row>
    <row r="8403" spans="2:8">
      <c r="B8403" s="27"/>
      <c r="C8403" s="27"/>
      <c r="D8403" s="27"/>
      <c r="E8403" s="27"/>
      <c r="F8403" s="26"/>
      <c r="G8403" s="28" t="str">
        <f t="shared" si="9"/>
        <v/>
      </c>
      <c r="H8403" s="31"/>
    </row>
    <row r="8404" spans="2:8">
      <c r="B8404" s="27"/>
      <c r="C8404" s="27"/>
      <c r="D8404" s="27"/>
      <c r="E8404" s="27"/>
      <c r="F8404" s="26"/>
      <c r="G8404" s="28" t="str">
        <f t="shared" si="9"/>
        <v/>
      </c>
      <c r="H8404" s="31"/>
    </row>
    <row r="8405" spans="2:8">
      <c r="B8405" s="27"/>
      <c r="C8405" s="27"/>
      <c r="D8405" s="27"/>
      <c r="E8405" s="27"/>
      <c r="F8405" s="26"/>
      <c r="G8405" s="28" t="str">
        <f t="shared" si="9"/>
        <v/>
      </c>
      <c r="H8405" s="31"/>
    </row>
    <row r="8406" spans="2:8">
      <c r="B8406" s="27"/>
      <c r="C8406" s="27"/>
      <c r="D8406" s="27"/>
      <c r="E8406" s="27"/>
      <c r="F8406" s="26"/>
      <c r="G8406" s="28" t="str">
        <f t="shared" si="9"/>
        <v/>
      </c>
      <c r="H8406" s="31"/>
    </row>
    <row r="8407" spans="2:8">
      <c r="B8407" s="27"/>
      <c r="C8407" s="27"/>
      <c r="D8407" s="27"/>
      <c r="E8407" s="27"/>
      <c r="F8407" s="26"/>
      <c r="G8407" s="28" t="str">
        <f t="shared" si="9"/>
        <v/>
      </c>
      <c r="H8407" s="31"/>
    </row>
    <row r="8408" spans="2:8">
      <c r="B8408" s="27"/>
      <c r="C8408" s="27"/>
      <c r="D8408" s="27"/>
      <c r="E8408" s="27"/>
      <c r="F8408" s="26"/>
      <c r="G8408" s="28" t="str">
        <f t="shared" si="9"/>
        <v/>
      </c>
      <c r="H8408" s="31"/>
    </row>
    <row r="8409" spans="2:8">
      <c r="B8409" s="27"/>
      <c r="C8409" s="27"/>
      <c r="D8409" s="27"/>
      <c r="E8409" s="27"/>
      <c r="F8409" s="26"/>
      <c r="G8409" s="28" t="str">
        <f t="shared" si="9"/>
        <v/>
      </c>
      <c r="H8409" s="31"/>
    </row>
    <row r="8410" spans="2:8">
      <c r="B8410" s="27"/>
      <c r="C8410" s="27"/>
      <c r="D8410" s="27"/>
      <c r="E8410" s="27"/>
      <c r="F8410" s="26"/>
      <c r="G8410" s="28" t="str">
        <f t="shared" si="9"/>
        <v/>
      </c>
      <c r="H8410" s="31"/>
    </row>
    <row r="8411" spans="2:8">
      <c r="B8411" s="27"/>
      <c r="C8411" s="27"/>
      <c r="D8411" s="27"/>
      <c r="E8411" s="27"/>
      <c r="F8411" s="26"/>
      <c r="G8411" s="28" t="str">
        <f t="shared" si="9"/>
        <v/>
      </c>
      <c r="H8411" s="31"/>
    </row>
    <row r="8412" spans="2:8">
      <c r="B8412" s="27"/>
      <c r="C8412" s="27"/>
      <c r="D8412" s="27"/>
      <c r="E8412" s="27"/>
      <c r="F8412" s="26"/>
      <c r="G8412" s="28" t="str">
        <f t="shared" si="9"/>
        <v/>
      </c>
      <c r="H8412" s="31"/>
    </row>
    <row r="8413" spans="2:8">
      <c r="B8413" s="27"/>
      <c r="C8413" s="27"/>
      <c r="D8413" s="27"/>
      <c r="E8413" s="27"/>
      <c r="F8413" s="26"/>
      <c r="G8413" s="28" t="str">
        <f t="shared" si="9"/>
        <v/>
      </c>
      <c r="H8413" s="31"/>
    </row>
    <row r="8414" spans="2:8">
      <c r="B8414" s="27"/>
      <c r="C8414" s="27"/>
      <c r="D8414" s="27"/>
      <c r="E8414" s="27"/>
      <c r="F8414" s="26"/>
      <c r="G8414" s="28" t="str">
        <f t="shared" si="9"/>
        <v/>
      </c>
      <c r="H8414" s="31"/>
    </row>
    <row r="8415" spans="2:8">
      <c r="B8415" s="27"/>
      <c r="C8415" s="27"/>
      <c r="D8415" s="27"/>
      <c r="E8415" s="27"/>
      <c r="F8415" s="26"/>
      <c r="G8415" s="28" t="str">
        <f t="shared" si="9"/>
        <v/>
      </c>
      <c r="H8415" s="31"/>
    </row>
    <row r="8416" spans="2:8">
      <c r="B8416" s="27"/>
      <c r="C8416" s="27"/>
      <c r="D8416" s="27"/>
      <c r="E8416" s="27"/>
      <c r="F8416" s="26"/>
      <c r="G8416" s="28" t="str">
        <f t="shared" si="9"/>
        <v/>
      </c>
      <c r="H8416" s="31"/>
    </row>
    <row r="8417" spans="2:8">
      <c r="B8417" s="27"/>
      <c r="C8417" s="27"/>
      <c r="D8417" s="27"/>
      <c r="E8417" s="27"/>
      <c r="F8417" s="26"/>
      <c r="G8417" s="28" t="str">
        <f t="shared" si="9"/>
        <v/>
      </c>
      <c r="H8417" s="31"/>
    </row>
    <row r="8418" spans="2:8">
      <c r="B8418" s="27"/>
      <c r="C8418" s="27"/>
      <c r="D8418" s="27"/>
      <c r="E8418" s="27"/>
      <c r="F8418" s="26"/>
      <c r="G8418" s="28" t="str">
        <f t="shared" si="9"/>
        <v/>
      </c>
      <c r="H8418" s="31"/>
    </row>
    <row r="8419" spans="2:8">
      <c r="B8419" s="27"/>
      <c r="C8419" s="27"/>
      <c r="D8419" s="27"/>
      <c r="E8419" s="27"/>
      <c r="F8419" s="26"/>
      <c r="G8419" s="28" t="str">
        <f t="shared" si="9"/>
        <v/>
      </c>
      <c r="H8419" s="31"/>
    </row>
    <row r="8420" spans="2:8">
      <c r="B8420" s="27"/>
      <c r="C8420" s="27"/>
      <c r="D8420" s="27"/>
      <c r="E8420" s="27"/>
      <c r="F8420" s="26"/>
      <c r="G8420" s="28" t="str">
        <f t="shared" si="9"/>
        <v/>
      </c>
      <c r="H8420" s="31"/>
    </row>
    <row r="8421" spans="2:8">
      <c r="B8421" s="27"/>
      <c r="C8421" s="27"/>
      <c r="D8421" s="27"/>
      <c r="E8421" s="27"/>
      <c r="F8421" s="26"/>
      <c r="G8421" s="28" t="str">
        <f t="shared" si="9"/>
        <v/>
      </c>
      <c r="H8421" s="31"/>
    </row>
    <row r="8422" spans="2:8">
      <c r="B8422" s="27"/>
      <c r="C8422" s="27"/>
      <c r="D8422" s="27"/>
      <c r="E8422" s="27"/>
      <c r="F8422" s="26"/>
      <c r="G8422" s="28" t="str">
        <f t="shared" si="9"/>
        <v/>
      </c>
      <c r="H8422" s="31"/>
    </row>
    <row r="8423" spans="2:8">
      <c r="B8423" s="27"/>
      <c r="C8423" s="27"/>
      <c r="D8423" s="27"/>
      <c r="E8423" s="27"/>
      <c r="F8423" s="26"/>
      <c r="G8423" s="28" t="str">
        <f t="shared" ref="G8423:G8486" si="10">IF(F8423="","",IF(F8423="EI",4,IF(F8423="EO",5.2,IF(F8423="EQ",3.9,IF(F8423="ILF",7.5,IF(F8423="EIF",5.4))))))</f>
        <v/>
      </c>
      <c r="H8423" s="31"/>
    </row>
    <row r="8424" spans="2:8">
      <c r="B8424" s="27"/>
      <c r="C8424" s="27"/>
      <c r="D8424" s="27"/>
      <c r="E8424" s="27"/>
      <c r="F8424" s="26"/>
      <c r="G8424" s="28" t="str">
        <f t="shared" si="10"/>
        <v/>
      </c>
      <c r="H8424" s="31"/>
    </row>
    <row r="8425" spans="2:8">
      <c r="B8425" s="27"/>
      <c r="C8425" s="27"/>
      <c r="D8425" s="27"/>
      <c r="E8425" s="27"/>
      <c r="F8425" s="26"/>
      <c r="G8425" s="28" t="str">
        <f t="shared" si="10"/>
        <v/>
      </c>
      <c r="H8425" s="31"/>
    </row>
    <row r="8426" spans="2:8">
      <c r="B8426" s="27"/>
      <c r="C8426" s="27"/>
      <c r="D8426" s="27"/>
      <c r="E8426" s="27"/>
      <c r="F8426" s="26"/>
      <c r="G8426" s="28" t="str">
        <f t="shared" si="10"/>
        <v/>
      </c>
      <c r="H8426" s="31"/>
    </row>
    <row r="8427" spans="2:8">
      <c r="B8427" s="27"/>
      <c r="C8427" s="27"/>
      <c r="D8427" s="27"/>
      <c r="E8427" s="27"/>
      <c r="F8427" s="26"/>
      <c r="G8427" s="28" t="str">
        <f t="shared" si="10"/>
        <v/>
      </c>
      <c r="H8427" s="31"/>
    </row>
    <row r="8428" spans="2:8">
      <c r="B8428" s="27"/>
      <c r="C8428" s="27"/>
      <c r="D8428" s="27"/>
      <c r="E8428" s="27"/>
      <c r="F8428" s="26"/>
      <c r="G8428" s="28" t="str">
        <f t="shared" si="10"/>
        <v/>
      </c>
      <c r="H8428" s="31"/>
    </row>
    <row r="8429" spans="2:8">
      <c r="B8429" s="27"/>
      <c r="C8429" s="27"/>
      <c r="D8429" s="27"/>
      <c r="E8429" s="27"/>
      <c r="F8429" s="26"/>
      <c r="G8429" s="28" t="str">
        <f t="shared" si="10"/>
        <v/>
      </c>
      <c r="H8429" s="31"/>
    </row>
    <row r="8430" spans="2:8">
      <c r="B8430" s="27"/>
      <c r="C8430" s="27"/>
      <c r="D8430" s="27"/>
      <c r="E8430" s="27"/>
      <c r="F8430" s="26"/>
      <c r="G8430" s="28" t="str">
        <f t="shared" si="10"/>
        <v/>
      </c>
      <c r="H8430" s="31"/>
    </row>
    <row r="8431" spans="2:8">
      <c r="B8431" s="27"/>
      <c r="C8431" s="27"/>
      <c r="D8431" s="27"/>
      <c r="E8431" s="27"/>
      <c r="F8431" s="26"/>
      <c r="G8431" s="28" t="str">
        <f t="shared" si="10"/>
        <v/>
      </c>
      <c r="H8431" s="31"/>
    </row>
    <row r="8432" spans="2:8">
      <c r="B8432" s="27"/>
      <c r="C8432" s="27"/>
      <c r="D8432" s="27"/>
      <c r="E8432" s="27"/>
      <c r="F8432" s="26"/>
      <c r="G8432" s="28" t="str">
        <f t="shared" si="10"/>
        <v/>
      </c>
      <c r="H8432" s="31"/>
    </row>
    <row r="8433" spans="2:8">
      <c r="B8433" s="27"/>
      <c r="C8433" s="27"/>
      <c r="D8433" s="27"/>
      <c r="E8433" s="27"/>
      <c r="F8433" s="26"/>
      <c r="G8433" s="28" t="str">
        <f t="shared" si="10"/>
        <v/>
      </c>
      <c r="H8433" s="31"/>
    </row>
    <row r="8434" spans="2:8">
      <c r="B8434" s="27"/>
      <c r="C8434" s="27"/>
      <c r="D8434" s="27"/>
      <c r="E8434" s="27"/>
      <c r="F8434" s="26"/>
      <c r="G8434" s="28" t="str">
        <f t="shared" si="10"/>
        <v/>
      </c>
      <c r="H8434" s="31"/>
    </row>
    <row r="8435" spans="2:8">
      <c r="B8435" s="27"/>
      <c r="C8435" s="27"/>
      <c r="D8435" s="27"/>
      <c r="E8435" s="27"/>
      <c r="F8435" s="26"/>
      <c r="G8435" s="28" t="str">
        <f t="shared" si="10"/>
        <v/>
      </c>
      <c r="H8435" s="31"/>
    </row>
    <row r="8436" spans="2:8">
      <c r="B8436" s="27"/>
      <c r="C8436" s="27"/>
      <c r="D8436" s="27"/>
      <c r="E8436" s="27"/>
      <c r="F8436" s="26"/>
      <c r="G8436" s="28" t="str">
        <f t="shared" si="10"/>
        <v/>
      </c>
      <c r="H8436" s="31"/>
    </row>
    <row r="8437" spans="2:8">
      <c r="B8437" s="27"/>
      <c r="C8437" s="27"/>
      <c r="D8437" s="27"/>
      <c r="E8437" s="27"/>
      <c r="F8437" s="26"/>
      <c r="G8437" s="28" t="str">
        <f t="shared" si="10"/>
        <v/>
      </c>
      <c r="H8437" s="31"/>
    </row>
    <row r="8438" spans="2:8">
      <c r="B8438" s="27"/>
      <c r="C8438" s="27"/>
      <c r="D8438" s="27"/>
      <c r="E8438" s="27"/>
      <c r="F8438" s="26"/>
      <c r="G8438" s="28" t="str">
        <f t="shared" si="10"/>
        <v/>
      </c>
      <c r="H8438" s="31"/>
    </row>
    <row r="8439" spans="2:8">
      <c r="B8439" s="27"/>
      <c r="C8439" s="27"/>
      <c r="D8439" s="27"/>
      <c r="E8439" s="27"/>
      <c r="F8439" s="26"/>
      <c r="G8439" s="28" t="str">
        <f t="shared" si="10"/>
        <v/>
      </c>
      <c r="H8439" s="31"/>
    </row>
    <row r="8440" spans="2:8">
      <c r="B8440" s="27"/>
      <c r="C8440" s="27"/>
      <c r="D8440" s="27"/>
      <c r="E8440" s="27"/>
      <c r="F8440" s="26"/>
      <c r="G8440" s="28" t="str">
        <f t="shared" si="10"/>
        <v/>
      </c>
      <c r="H8440" s="31"/>
    </row>
    <row r="8441" spans="2:8">
      <c r="B8441" s="27"/>
      <c r="C8441" s="27"/>
      <c r="D8441" s="27"/>
      <c r="E8441" s="27"/>
      <c r="F8441" s="26"/>
      <c r="G8441" s="28" t="str">
        <f t="shared" si="10"/>
        <v/>
      </c>
      <c r="H8441" s="31"/>
    </row>
    <row r="8442" spans="2:8">
      <c r="B8442" s="27"/>
      <c r="C8442" s="27"/>
      <c r="D8442" s="27"/>
      <c r="E8442" s="27"/>
      <c r="F8442" s="26"/>
      <c r="G8442" s="28" t="str">
        <f t="shared" si="10"/>
        <v/>
      </c>
      <c r="H8442" s="31"/>
    </row>
    <row r="8443" spans="2:8">
      <c r="B8443" s="27"/>
      <c r="C8443" s="27"/>
      <c r="D8443" s="27"/>
      <c r="E8443" s="27"/>
      <c r="F8443" s="26"/>
      <c r="G8443" s="28" t="str">
        <f t="shared" si="10"/>
        <v/>
      </c>
      <c r="H8443" s="31"/>
    </row>
    <row r="8444" spans="2:8">
      <c r="B8444" s="27"/>
      <c r="C8444" s="27"/>
      <c r="D8444" s="27"/>
      <c r="E8444" s="27"/>
      <c r="F8444" s="26"/>
      <c r="G8444" s="28" t="str">
        <f t="shared" si="10"/>
        <v/>
      </c>
      <c r="H8444" s="31"/>
    </row>
    <row r="8445" spans="2:8">
      <c r="B8445" s="27"/>
      <c r="C8445" s="27"/>
      <c r="D8445" s="27"/>
      <c r="E8445" s="27"/>
      <c r="F8445" s="26"/>
      <c r="G8445" s="28" t="str">
        <f t="shared" si="10"/>
        <v/>
      </c>
      <c r="H8445" s="31"/>
    </row>
    <row r="8446" spans="2:8">
      <c r="B8446" s="27"/>
      <c r="C8446" s="27"/>
      <c r="D8446" s="27"/>
      <c r="E8446" s="27"/>
      <c r="F8446" s="26"/>
      <c r="G8446" s="28" t="str">
        <f t="shared" si="10"/>
        <v/>
      </c>
      <c r="H8446" s="31"/>
    </row>
    <row r="8447" spans="2:8">
      <c r="B8447" s="27"/>
      <c r="C8447" s="27"/>
      <c r="D8447" s="27"/>
      <c r="E8447" s="27"/>
      <c r="F8447" s="26"/>
      <c r="G8447" s="28" t="str">
        <f t="shared" si="10"/>
        <v/>
      </c>
      <c r="H8447" s="31"/>
    </row>
    <row r="8448" spans="2:8">
      <c r="B8448" s="27"/>
      <c r="C8448" s="27"/>
      <c r="D8448" s="27"/>
      <c r="E8448" s="27"/>
      <c r="F8448" s="26"/>
      <c r="G8448" s="28" t="str">
        <f t="shared" si="10"/>
        <v/>
      </c>
      <c r="H8448" s="31"/>
    </row>
    <row r="8449" spans="2:8">
      <c r="B8449" s="27"/>
      <c r="C8449" s="27"/>
      <c r="D8449" s="27"/>
      <c r="E8449" s="27"/>
      <c r="F8449" s="26"/>
      <c r="G8449" s="28" t="str">
        <f t="shared" si="10"/>
        <v/>
      </c>
      <c r="H8449" s="31"/>
    </row>
    <row r="8450" spans="2:8">
      <c r="B8450" s="27"/>
      <c r="C8450" s="27"/>
      <c r="D8450" s="27"/>
      <c r="E8450" s="27"/>
      <c r="F8450" s="26"/>
      <c r="G8450" s="28" t="str">
        <f t="shared" si="10"/>
        <v/>
      </c>
      <c r="H8450" s="31"/>
    </row>
    <row r="8451" spans="2:8">
      <c r="B8451" s="27"/>
      <c r="C8451" s="27"/>
      <c r="D8451" s="27"/>
      <c r="E8451" s="27"/>
      <c r="F8451" s="26"/>
      <c r="G8451" s="28" t="str">
        <f t="shared" si="10"/>
        <v/>
      </c>
      <c r="H8451" s="31"/>
    </row>
    <row r="8452" spans="2:8">
      <c r="B8452" s="27"/>
      <c r="C8452" s="27"/>
      <c r="D8452" s="27"/>
      <c r="E8452" s="27"/>
      <c r="F8452" s="26"/>
      <c r="G8452" s="28" t="str">
        <f t="shared" si="10"/>
        <v/>
      </c>
      <c r="H8452" s="31"/>
    </row>
    <row r="8453" spans="2:8">
      <c r="B8453" s="27"/>
      <c r="C8453" s="27"/>
      <c r="D8453" s="27"/>
      <c r="E8453" s="27"/>
      <c r="F8453" s="26"/>
      <c r="G8453" s="28" t="str">
        <f t="shared" si="10"/>
        <v/>
      </c>
      <c r="H8453" s="31"/>
    </row>
    <row r="8454" spans="2:8">
      <c r="B8454" s="27"/>
      <c r="C8454" s="27"/>
      <c r="D8454" s="27"/>
      <c r="E8454" s="27"/>
      <c r="F8454" s="26"/>
      <c r="G8454" s="28" t="str">
        <f t="shared" si="10"/>
        <v/>
      </c>
      <c r="H8454" s="31"/>
    </row>
    <row r="8455" spans="2:8">
      <c r="B8455" s="27"/>
      <c r="C8455" s="27"/>
      <c r="D8455" s="27"/>
      <c r="E8455" s="27"/>
      <c r="F8455" s="26"/>
      <c r="G8455" s="28" t="str">
        <f t="shared" si="10"/>
        <v/>
      </c>
      <c r="H8455" s="31"/>
    </row>
    <row r="8456" spans="2:8">
      <c r="B8456" s="27"/>
      <c r="C8456" s="27"/>
      <c r="D8456" s="27"/>
      <c r="E8456" s="27"/>
      <c r="F8456" s="26"/>
      <c r="G8456" s="28" t="str">
        <f t="shared" si="10"/>
        <v/>
      </c>
      <c r="H8456" s="31"/>
    </row>
    <row r="8457" spans="2:8">
      <c r="B8457" s="27"/>
      <c r="C8457" s="27"/>
      <c r="D8457" s="27"/>
      <c r="E8457" s="27"/>
      <c r="F8457" s="26"/>
      <c r="G8457" s="28" t="str">
        <f t="shared" si="10"/>
        <v/>
      </c>
      <c r="H8457" s="31"/>
    </row>
    <row r="8458" spans="2:8">
      <c r="B8458" s="27"/>
      <c r="C8458" s="27"/>
      <c r="D8458" s="27"/>
      <c r="E8458" s="27"/>
      <c r="F8458" s="26"/>
      <c r="G8458" s="28" t="str">
        <f t="shared" si="10"/>
        <v/>
      </c>
      <c r="H8458" s="31"/>
    </row>
    <row r="8459" spans="2:8">
      <c r="B8459" s="27"/>
      <c r="C8459" s="27"/>
      <c r="D8459" s="27"/>
      <c r="E8459" s="27"/>
      <c r="F8459" s="26"/>
      <c r="G8459" s="28" t="str">
        <f t="shared" si="10"/>
        <v/>
      </c>
      <c r="H8459" s="31"/>
    </row>
    <row r="8460" spans="2:8">
      <c r="B8460" s="27"/>
      <c r="C8460" s="27"/>
      <c r="D8460" s="27"/>
      <c r="E8460" s="27"/>
      <c r="F8460" s="26"/>
      <c r="G8460" s="28" t="str">
        <f t="shared" si="10"/>
        <v/>
      </c>
      <c r="H8460" s="31"/>
    </row>
    <row r="8461" spans="2:8">
      <c r="B8461" s="27"/>
      <c r="C8461" s="27"/>
      <c r="D8461" s="27"/>
      <c r="E8461" s="27"/>
      <c r="F8461" s="26"/>
      <c r="G8461" s="28" t="str">
        <f t="shared" si="10"/>
        <v/>
      </c>
      <c r="H8461" s="31"/>
    </row>
    <row r="8462" spans="2:8">
      <c r="B8462" s="27"/>
      <c r="C8462" s="27"/>
      <c r="D8462" s="27"/>
      <c r="E8462" s="27"/>
      <c r="F8462" s="26"/>
      <c r="G8462" s="28" t="str">
        <f t="shared" si="10"/>
        <v/>
      </c>
      <c r="H8462" s="31"/>
    </row>
    <row r="8463" spans="2:8">
      <c r="B8463" s="27"/>
      <c r="C8463" s="27"/>
      <c r="D8463" s="27"/>
      <c r="E8463" s="27"/>
      <c r="F8463" s="26"/>
      <c r="G8463" s="28" t="str">
        <f t="shared" si="10"/>
        <v/>
      </c>
      <c r="H8463" s="31"/>
    </row>
    <row r="8464" spans="2:8">
      <c r="B8464" s="27"/>
      <c r="C8464" s="27"/>
      <c r="D8464" s="27"/>
      <c r="E8464" s="27"/>
      <c r="F8464" s="26"/>
      <c r="G8464" s="28" t="str">
        <f t="shared" si="10"/>
        <v/>
      </c>
      <c r="H8464" s="31"/>
    </row>
    <row r="8465" spans="2:8">
      <c r="B8465" s="27"/>
      <c r="C8465" s="27"/>
      <c r="D8465" s="27"/>
      <c r="E8465" s="27"/>
      <c r="F8465" s="26"/>
      <c r="G8465" s="28" t="str">
        <f t="shared" si="10"/>
        <v/>
      </c>
      <c r="H8465" s="31"/>
    </row>
    <row r="8466" spans="2:8">
      <c r="B8466" s="27"/>
      <c r="C8466" s="27"/>
      <c r="D8466" s="27"/>
      <c r="E8466" s="27"/>
      <c r="F8466" s="26"/>
      <c r="G8466" s="28" t="str">
        <f t="shared" si="10"/>
        <v/>
      </c>
      <c r="H8466" s="31"/>
    </row>
    <row r="8467" spans="2:8">
      <c r="B8467" s="27"/>
      <c r="C8467" s="27"/>
      <c r="D8467" s="27"/>
      <c r="E8467" s="27"/>
      <c r="F8467" s="26"/>
      <c r="G8467" s="28" t="str">
        <f t="shared" si="10"/>
        <v/>
      </c>
      <c r="H8467" s="31"/>
    </row>
    <row r="8468" spans="2:8">
      <c r="B8468" s="27"/>
      <c r="C8468" s="27"/>
      <c r="D8468" s="27"/>
      <c r="E8468" s="27"/>
      <c r="F8468" s="26"/>
      <c r="G8468" s="28" t="str">
        <f t="shared" si="10"/>
        <v/>
      </c>
      <c r="H8468" s="31"/>
    </row>
    <row r="8469" spans="2:8">
      <c r="B8469" s="27"/>
      <c r="C8469" s="27"/>
      <c r="D8469" s="27"/>
      <c r="E8469" s="27"/>
      <c r="F8469" s="26"/>
      <c r="G8469" s="28" t="str">
        <f t="shared" si="10"/>
        <v/>
      </c>
      <c r="H8469" s="31"/>
    </row>
    <row r="8470" spans="2:8">
      <c r="B8470" s="27"/>
      <c r="C8470" s="27"/>
      <c r="D8470" s="27"/>
      <c r="E8470" s="27"/>
      <c r="F8470" s="26"/>
      <c r="G8470" s="28" t="str">
        <f t="shared" si="10"/>
        <v/>
      </c>
      <c r="H8470" s="31"/>
    </row>
    <row r="8471" spans="2:8">
      <c r="B8471" s="27"/>
      <c r="C8471" s="27"/>
      <c r="D8471" s="27"/>
      <c r="E8471" s="27"/>
      <c r="F8471" s="26"/>
      <c r="G8471" s="28" t="str">
        <f t="shared" si="10"/>
        <v/>
      </c>
      <c r="H8471" s="31"/>
    </row>
    <row r="8472" spans="2:8">
      <c r="B8472" s="27"/>
      <c r="C8472" s="27"/>
      <c r="D8472" s="27"/>
      <c r="E8472" s="27"/>
      <c r="F8472" s="26"/>
      <c r="G8472" s="28" t="str">
        <f t="shared" si="10"/>
        <v/>
      </c>
      <c r="H8472" s="31"/>
    </row>
    <row r="8473" spans="2:8">
      <c r="B8473" s="27"/>
      <c r="C8473" s="27"/>
      <c r="D8473" s="27"/>
      <c r="E8473" s="27"/>
      <c r="F8473" s="26"/>
      <c r="G8473" s="28" t="str">
        <f t="shared" si="10"/>
        <v/>
      </c>
      <c r="H8473" s="31"/>
    </row>
    <row r="8474" spans="2:8">
      <c r="B8474" s="27"/>
      <c r="C8474" s="27"/>
      <c r="D8474" s="27"/>
      <c r="E8474" s="27"/>
      <c r="F8474" s="26"/>
      <c r="G8474" s="28" t="str">
        <f t="shared" si="10"/>
        <v/>
      </c>
      <c r="H8474" s="31"/>
    </row>
    <row r="8475" spans="2:8">
      <c r="B8475" s="27"/>
      <c r="C8475" s="27"/>
      <c r="D8475" s="27"/>
      <c r="E8475" s="27"/>
      <c r="F8475" s="26"/>
      <c r="G8475" s="28" t="str">
        <f t="shared" si="10"/>
        <v/>
      </c>
      <c r="H8475" s="31"/>
    </row>
    <row r="8476" spans="2:8">
      <c r="B8476" s="27"/>
      <c r="C8476" s="27"/>
      <c r="D8476" s="27"/>
      <c r="E8476" s="27"/>
      <c r="F8476" s="26"/>
      <c r="G8476" s="28" t="str">
        <f t="shared" si="10"/>
        <v/>
      </c>
      <c r="H8476" s="31"/>
    </row>
    <row r="8477" spans="2:8">
      <c r="B8477" s="27"/>
      <c r="C8477" s="27"/>
      <c r="D8477" s="27"/>
      <c r="E8477" s="27"/>
      <c r="F8477" s="26"/>
      <c r="G8477" s="28" t="str">
        <f t="shared" si="10"/>
        <v/>
      </c>
      <c r="H8477" s="31"/>
    </row>
    <row r="8478" spans="2:8">
      <c r="B8478" s="27"/>
      <c r="C8478" s="27"/>
      <c r="D8478" s="27"/>
      <c r="E8478" s="27"/>
      <c r="F8478" s="26"/>
      <c r="G8478" s="28" t="str">
        <f t="shared" si="10"/>
        <v/>
      </c>
      <c r="H8478" s="31"/>
    </row>
    <row r="8479" spans="2:8">
      <c r="B8479" s="27"/>
      <c r="C8479" s="27"/>
      <c r="D8479" s="27"/>
      <c r="E8479" s="27"/>
      <c r="F8479" s="26"/>
      <c r="G8479" s="28" t="str">
        <f t="shared" si="10"/>
        <v/>
      </c>
      <c r="H8479" s="31"/>
    </row>
    <row r="8480" spans="2:8">
      <c r="B8480" s="27"/>
      <c r="C8480" s="27"/>
      <c r="D8480" s="27"/>
      <c r="E8480" s="27"/>
      <c r="F8480" s="26"/>
      <c r="G8480" s="28" t="str">
        <f t="shared" si="10"/>
        <v/>
      </c>
      <c r="H8480" s="31"/>
    </row>
    <row r="8481" spans="2:8">
      <c r="B8481" s="27"/>
      <c r="C8481" s="27"/>
      <c r="D8481" s="27"/>
      <c r="E8481" s="27"/>
      <c r="F8481" s="26"/>
      <c r="G8481" s="28" t="str">
        <f t="shared" si="10"/>
        <v/>
      </c>
      <c r="H8481" s="31"/>
    </row>
    <row r="8482" spans="2:8">
      <c r="B8482" s="27"/>
      <c r="C8482" s="27"/>
      <c r="D8482" s="27"/>
      <c r="E8482" s="27"/>
      <c r="F8482" s="26"/>
      <c r="G8482" s="28" t="str">
        <f t="shared" si="10"/>
        <v/>
      </c>
      <c r="H8482" s="31"/>
    </row>
    <row r="8483" spans="2:8">
      <c r="B8483" s="27"/>
      <c r="C8483" s="27"/>
      <c r="D8483" s="27"/>
      <c r="E8483" s="27"/>
      <c r="F8483" s="26"/>
      <c r="G8483" s="28" t="str">
        <f t="shared" si="10"/>
        <v/>
      </c>
      <c r="H8483" s="31"/>
    </row>
    <row r="8484" spans="2:8">
      <c r="B8484" s="27"/>
      <c r="C8484" s="27"/>
      <c r="D8484" s="27"/>
      <c r="E8484" s="27"/>
      <c r="F8484" s="26"/>
      <c r="G8484" s="28" t="str">
        <f t="shared" si="10"/>
        <v/>
      </c>
      <c r="H8484" s="31"/>
    </row>
    <row r="8485" spans="2:8">
      <c r="B8485" s="27"/>
      <c r="C8485" s="27"/>
      <c r="D8485" s="27"/>
      <c r="E8485" s="27"/>
      <c r="F8485" s="26"/>
      <c r="G8485" s="28" t="str">
        <f t="shared" si="10"/>
        <v/>
      </c>
      <c r="H8485" s="31"/>
    </row>
    <row r="8486" spans="2:8">
      <c r="B8486" s="27"/>
      <c r="C8486" s="27"/>
      <c r="D8486" s="27"/>
      <c r="E8486" s="27"/>
      <c r="F8486" s="26"/>
      <c r="G8486" s="28" t="str">
        <f t="shared" si="10"/>
        <v/>
      </c>
      <c r="H8486" s="31"/>
    </row>
    <row r="8487" spans="2:8">
      <c r="B8487" s="27"/>
      <c r="C8487" s="27"/>
      <c r="D8487" s="27"/>
      <c r="E8487" s="27"/>
      <c r="F8487" s="26"/>
      <c r="G8487" s="28" t="str">
        <f t="shared" ref="G8487:G8550" si="11">IF(F8487="","",IF(F8487="EI",4,IF(F8487="EO",5.2,IF(F8487="EQ",3.9,IF(F8487="ILF",7.5,IF(F8487="EIF",5.4))))))</f>
        <v/>
      </c>
      <c r="H8487" s="31"/>
    </row>
    <row r="8488" spans="2:8">
      <c r="B8488" s="27"/>
      <c r="C8488" s="27"/>
      <c r="D8488" s="27"/>
      <c r="E8488" s="27"/>
      <c r="F8488" s="26"/>
      <c r="G8488" s="28" t="str">
        <f t="shared" si="11"/>
        <v/>
      </c>
      <c r="H8488" s="31"/>
    </row>
    <row r="8489" spans="2:8">
      <c r="B8489" s="27"/>
      <c r="C8489" s="27"/>
      <c r="D8489" s="27"/>
      <c r="E8489" s="27"/>
      <c r="F8489" s="26"/>
      <c r="G8489" s="28" t="str">
        <f t="shared" si="11"/>
        <v/>
      </c>
      <c r="H8489" s="31"/>
    </row>
    <row r="8490" spans="2:8">
      <c r="B8490" s="27"/>
      <c r="C8490" s="27"/>
      <c r="D8490" s="27"/>
      <c r="E8490" s="27"/>
      <c r="F8490" s="26"/>
      <c r="G8490" s="28" t="str">
        <f t="shared" si="11"/>
        <v/>
      </c>
      <c r="H8490" s="31"/>
    </row>
    <row r="8491" spans="2:8">
      <c r="B8491" s="27"/>
      <c r="C8491" s="27"/>
      <c r="D8491" s="27"/>
      <c r="E8491" s="27"/>
      <c r="F8491" s="26"/>
      <c r="G8491" s="28" t="str">
        <f t="shared" si="11"/>
        <v/>
      </c>
      <c r="H8491" s="31"/>
    </row>
    <row r="8492" spans="2:8">
      <c r="B8492" s="27"/>
      <c r="C8492" s="27"/>
      <c r="D8492" s="27"/>
      <c r="E8492" s="27"/>
      <c r="F8492" s="26"/>
      <c r="G8492" s="28" t="str">
        <f t="shared" si="11"/>
        <v/>
      </c>
      <c r="H8492" s="31"/>
    </row>
    <row r="8493" spans="2:8">
      <c r="B8493" s="27"/>
      <c r="C8493" s="27"/>
      <c r="D8493" s="27"/>
      <c r="E8493" s="27"/>
      <c r="F8493" s="26"/>
      <c r="G8493" s="28" t="str">
        <f t="shared" si="11"/>
        <v/>
      </c>
      <c r="H8493" s="31"/>
    </row>
    <row r="8494" spans="2:8">
      <c r="B8494" s="27"/>
      <c r="C8494" s="27"/>
      <c r="D8494" s="27"/>
      <c r="E8494" s="27"/>
      <c r="F8494" s="26"/>
      <c r="G8494" s="28" t="str">
        <f t="shared" si="11"/>
        <v/>
      </c>
      <c r="H8494" s="31"/>
    </row>
    <row r="8495" spans="2:8">
      <c r="B8495" s="27"/>
      <c r="C8495" s="27"/>
      <c r="D8495" s="27"/>
      <c r="E8495" s="27"/>
      <c r="F8495" s="26"/>
      <c r="G8495" s="28" t="str">
        <f t="shared" si="11"/>
        <v/>
      </c>
      <c r="H8495" s="31"/>
    </row>
    <row r="8496" spans="2:8">
      <c r="B8496" s="27"/>
      <c r="C8496" s="27"/>
      <c r="D8496" s="27"/>
      <c r="E8496" s="27"/>
      <c r="F8496" s="26"/>
      <c r="G8496" s="28" t="str">
        <f t="shared" si="11"/>
        <v/>
      </c>
      <c r="H8496" s="31"/>
    </row>
    <row r="8497" spans="2:8">
      <c r="B8497" s="27"/>
      <c r="C8497" s="27"/>
      <c r="D8497" s="27"/>
      <c r="E8497" s="27"/>
      <c r="F8497" s="26"/>
      <c r="G8497" s="28" t="str">
        <f t="shared" si="11"/>
        <v/>
      </c>
      <c r="H8497" s="31"/>
    </row>
    <row r="8498" spans="2:8">
      <c r="B8498" s="27"/>
      <c r="C8498" s="27"/>
      <c r="D8498" s="27"/>
      <c r="E8498" s="27"/>
      <c r="F8498" s="26"/>
      <c r="G8498" s="28" t="str">
        <f t="shared" si="11"/>
        <v/>
      </c>
      <c r="H8498" s="31"/>
    </row>
    <row r="8499" spans="2:8">
      <c r="B8499" s="27"/>
      <c r="C8499" s="27"/>
      <c r="D8499" s="27"/>
      <c r="E8499" s="27"/>
      <c r="F8499" s="26"/>
      <c r="G8499" s="28" t="str">
        <f t="shared" si="11"/>
        <v/>
      </c>
      <c r="H8499" s="31"/>
    </row>
    <row r="8500" spans="2:8">
      <c r="B8500" s="27"/>
      <c r="C8500" s="27"/>
      <c r="D8500" s="27"/>
      <c r="E8500" s="27"/>
      <c r="F8500" s="26"/>
      <c r="G8500" s="28" t="str">
        <f t="shared" si="11"/>
        <v/>
      </c>
      <c r="H8500" s="31"/>
    </row>
    <row r="8501" spans="2:8">
      <c r="B8501" s="27"/>
      <c r="C8501" s="27"/>
      <c r="D8501" s="27"/>
      <c r="E8501" s="27"/>
      <c r="F8501" s="26"/>
      <c r="G8501" s="28" t="str">
        <f t="shared" si="11"/>
        <v/>
      </c>
      <c r="H8501" s="31"/>
    </row>
    <row r="8502" spans="2:8">
      <c r="B8502" s="27"/>
      <c r="C8502" s="27"/>
      <c r="D8502" s="27"/>
      <c r="E8502" s="27"/>
      <c r="F8502" s="26"/>
      <c r="G8502" s="28" t="str">
        <f t="shared" si="11"/>
        <v/>
      </c>
      <c r="H8502" s="31"/>
    </row>
    <row r="8503" spans="2:8">
      <c r="B8503" s="27"/>
      <c r="C8503" s="27"/>
      <c r="D8503" s="27"/>
      <c r="E8503" s="27"/>
      <c r="F8503" s="26"/>
      <c r="G8503" s="28" t="str">
        <f t="shared" si="11"/>
        <v/>
      </c>
      <c r="H8503" s="31"/>
    </row>
    <row r="8504" spans="2:8">
      <c r="B8504" s="27"/>
      <c r="C8504" s="27"/>
      <c r="D8504" s="27"/>
      <c r="E8504" s="27"/>
      <c r="F8504" s="26"/>
      <c r="G8504" s="28" t="str">
        <f t="shared" si="11"/>
        <v/>
      </c>
      <c r="H8504" s="31"/>
    </row>
    <row r="8505" spans="2:8">
      <c r="B8505" s="27"/>
      <c r="C8505" s="27"/>
      <c r="D8505" s="27"/>
      <c r="E8505" s="27"/>
      <c r="F8505" s="26"/>
      <c r="G8505" s="28" t="str">
        <f t="shared" si="11"/>
        <v/>
      </c>
      <c r="H8505" s="31"/>
    </row>
    <row r="8506" spans="2:8">
      <c r="B8506" s="27"/>
      <c r="C8506" s="27"/>
      <c r="D8506" s="27"/>
      <c r="E8506" s="27"/>
      <c r="F8506" s="26"/>
      <c r="G8506" s="28" t="str">
        <f t="shared" si="11"/>
        <v/>
      </c>
      <c r="H8506" s="31"/>
    </row>
    <row r="8507" spans="2:8">
      <c r="B8507" s="27"/>
      <c r="C8507" s="27"/>
      <c r="D8507" s="27"/>
      <c r="E8507" s="27"/>
      <c r="F8507" s="26"/>
      <c r="G8507" s="28" t="str">
        <f t="shared" si="11"/>
        <v/>
      </c>
      <c r="H8507" s="31"/>
    </row>
    <row r="8508" spans="2:8">
      <c r="B8508" s="27"/>
      <c r="C8508" s="27"/>
      <c r="D8508" s="27"/>
      <c r="E8508" s="27"/>
      <c r="F8508" s="26"/>
      <c r="G8508" s="28" t="str">
        <f t="shared" si="11"/>
        <v/>
      </c>
      <c r="H8508" s="31"/>
    </row>
    <row r="8509" spans="2:8">
      <c r="B8509" s="27"/>
      <c r="C8509" s="27"/>
      <c r="D8509" s="27"/>
      <c r="E8509" s="27"/>
      <c r="F8509" s="26"/>
      <c r="G8509" s="28" t="str">
        <f t="shared" si="11"/>
        <v/>
      </c>
      <c r="H8509" s="31"/>
    </row>
    <row r="8510" spans="2:8">
      <c r="B8510" s="27"/>
      <c r="C8510" s="27"/>
      <c r="D8510" s="27"/>
      <c r="E8510" s="27"/>
      <c r="F8510" s="26"/>
      <c r="G8510" s="28" t="str">
        <f t="shared" si="11"/>
        <v/>
      </c>
      <c r="H8510" s="31"/>
    </row>
    <row r="8511" spans="2:8">
      <c r="B8511" s="27"/>
      <c r="C8511" s="27"/>
      <c r="D8511" s="27"/>
      <c r="E8511" s="27"/>
      <c r="F8511" s="26"/>
      <c r="G8511" s="28" t="str">
        <f t="shared" si="11"/>
        <v/>
      </c>
      <c r="H8511" s="31"/>
    </row>
    <row r="8512" spans="2:8">
      <c r="B8512" s="27"/>
      <c r="C8512" s="27"/>
      <c r="D8512" s="27"/>
      <c r="E8512" s="27"/>
      <c r="F8512" s="26"/>
      <c r="G8512" s="28" t="str">
        <f t="shared" si="11"/>
        <v/>
      </c>
      <c r="H8512" s="31"/>
    </row>
    <row r="8513" spans="2:8">
      <c r="B8513" s="27"/>
      <c r="C8513" s="27"/>
      <c r="D8513" s="27"/>
      <c r="E8513" s="27"/>
      <c r="F8513" s="26"/>
      <c r="G8513" s="28" t="str">
        <f t="shared" si="11"/>
        <v/>
      </c>
      <c r="H8513" s="31"/>
    </row>
    <row r="8514" spans="2:8">
      <c r="B8514" s="27"/>
      <c r="C8514" s="27"/>
      <c r="D8514" s="27"/>
      <c r="E8514" s="27"/>
      <c r="F8514" s="26"/>
      <c r="G8514" s="28" t="str">
        <f t="shared" si="11"/>
        <v/>
      </c>
      <c r="H8514" s="31"/>
    </row>
    <row r="8515" spans="2:8">
      <c r="B8515" s="27"/>
      <c r="C8515" s="27"/>
      <c r="D8515" s="27"/>
      <c r="E8515" s="27"/>
      <c r="F8515" s="26"/>
      <c r="G8515" s="28" t="str">
        <f t="shared" si="11"/>
        <v/>
      </c>
      <c r="H8515" s="31"/>
    </row>
    <row r="8516" spans="2:8">
      <c r="B8516" s="27"/>
      <c r="C8516" s="27"/>
      <c r="D8516" s="27"/>
      <c r="E8516" s="27"/>
      <c r="F8516" s="26"/>
      <c r="G8516" s="28" t="str">
        <f t="shared" si="11"/>
        <v/>
      </c>
      <c r="H8516" s="31"/>
    </row>
    <row r="8517" spans="2:8">
      <c r="B8517" s="27"/>
      <c r="C8517" s="27"/>
      <c r="D8517" s="27"/>
      <c r="E8517" s="27"/>
      <c r="F8517" s="26"/>
      <c r="G8517" s="28" t="str">
        <f t="shared" si="11"/>
        <v/>
      </c>
      <c r="H8517" s="31"/>
    </row>
    <row r="8518" spans="2:8">
      <c r="B8518" s="27"/>
      <c r="C8518" s="27"/>
      <c r="D8518" s="27"/>
      <c r="E8518" s="27"/>
      <c r="F8518" s="26"/>
      <c r="G8518" s="28" t="str">
        <f t="shared" si="11"/>
        <v/>
      </c>
      <c r="H8518" s="31"/>
    </row>
    <row r="8519" spans="2:8">
      <c r="B8519" s="27"/>
      <c r="C8519" s="27"/>
      <c r="D8519" s="27"/>
      <c r="E8519" s="27"/>
      <c r="F8519" s="26"/>
      <c r="G8519" s="28" t="str">
        <f t="shared" si="11"/>
        <v/>
      </c>
      <c r="H8519" s="31"/>
    </row>
    <row r="8520" spans="2:8">
      <c r="B8520" s="27"/>
      <c r="C8520" s="27"/>
      <c r="D8520" s="27"/>
      <c r="E8520" s="27"/>
      <c r="F8520" s="26"/>
      <c r="G8520" s="28" t="str">
        <f t="shared" si="11"/>
        <v/>
      </c>
      <c r="H8520" s="31"/>
    </row>
    <row r="8521" spans="2:8">
      <c r="B8521" s="27"/>
      <c r="C8521" s="27"/>
      <c r="D8521" s="27"/>
      <c r="E8521" s="27"/>
      <c r="F8521" s="26"/>
      <c r="G8521" s="28" t="str">
        <f t="shared" si="11"/>
        <v/>
      </c>
      <c r="H8521" s="31"/>
    </row>
    <row r="8522" spans="2:8">
      <c r="B8522" s="27"/>
      <c r="C8522" s="27"/>
      <c r="D8522" s="27"/>
      <c r="E8522" s="27"/>
      <c r="F8522" s="26"/>
      <c r="G8522" s="28" t="str">
        <f t="shared" si="11"/>
        <v/>
      </c>
      <c r="H8522" s="31"/>
    </row>
    <row r="8523" spans="2:8">
      <c r="B8523" s="27"/>
      <c r="C8523" s="27"/>
      <c r="D8523" s="27"/>
      <c r="E8523" s="27"/>
      <c r="F8523" s="26"/>
      <c r="G8523" s="28" t="str">
        <f t="shared" si="11"/>
        <v/>
      </c>
      <c r="H8523" s="31"/>
    </row>
    <row r="8524" spans="2:8">
      <c r="B8524" s="27"/>
      <c r="C8524" s="27"/>
      <c r="D8524" s="27"/>
      <c r="E8524" s="27"/>
      <c r="F8524" s="26"/>
      <c r="G8524" s="28" t="str">
        <f t="shared" si="11"/>
        <v/>
      </c>
      <c r="H8524" s="31"/>
    </row>
    <row r="8525" spans="2:8">
      <c r="B8525" s="27"/>
      <c r="C8525" s="27"/>
      <c r="D8525" s="27"/>
      <c r="E8525" s="27"/>
      <c r="F8525" s="26"/>
      <c r="G8525" s="28" t="str">
        <f t="shared" si="11"/>
        <v/>
      </c>
      <c r="H8525" s="31"/>
    </row>
    <row r="8526" spans="2:8">
      <c r="B8526" s="27"/>
      <c r="C8526" s="27"/>
      <c r="D8526" s="27"/>
      <c r="E8526" s="27"/>
      <c r="F8526" s="26"/>
      <c r="G8526" s="28" t="str">
        <f t="shared" si="11"/>
        <v/>
      </c>
      <c r="H8526" s="31"/>
    </row>
    <row r="8527" spans="2:8">
      <c r="B8527" s="27"/>
      <c r="C8527" s="27"/>
      <c r="D8527" s="27"/>
      <c r="E8527" s="27"/>
      <c r="F8527" s="26"/>
      <c r="G8527" s="28" t="str">
        <f t="shared" si="11"/>
        <v/>
      </c>
      <c r="H8527" s="31"/>
    </row>
    <row r="8528" spans="2:8">
      <c r="B8528" s="27"/>
      <c r="C8528" s="27"/>
      <c r="D8528" s="27"/>
      <c r="E8528" s="27"/>
      <c r="F8528" s="26"/>
      <c r="G8528" s="28" t="str">
        <f t="shared" si="11"/>
        <v/>
      </c>
      <c r="H8528" s="31"/>
    </row>
    <row r="8529" spans="2:8">
      <c r="B8529" s="27"/>
      <c r="C8529" s="27"/>
      <c r="D8529" s="27"/>
      <c r="E8529" s="27"/>
      <c r="F8529" s="26"/>
      <c r="G8529" s="28" t="str">
        <f t="shared" si="11"/>
        <v/>
      </c>
      <c r="H8529" s="31"/>
    </row>
    <row r="8530" spans="2:8">
      <c r="B8530" s="27"/>
      <c r="C8530" s="27"/>
      <c r="D8530" s="27"/>
      <c r="E8530" s="27"/>
      <c r="F8530" s="26"/>
      <c r="G8530" s="28" t="str">
        <f t="shared" si="11"/>
        <v/>
      </c>
      <c r="H8530" s="31"/>
    </row>
    <row r="8531" spans="2:8">
      <c r="B8531" s="27"/>
      <c r="C8531" s="27"/>
      <c r="D8531" s="27"/>
      <c r="E8531" s="27"/>
      <c r="F8531" s="26"/>
      <c r="G8531" s="28" t="str">
        <f t="shared" si="11"/>
        <v/>
      </c>
      <c r="H8531" s="31"/>
    </row>
    <row r="8532" spans="2:8">
      <c r="B8532" s="27"/>
      <c r="C8532" s="27"/>
      <c r="D8532" s="27"/>
      <c r="E8532" s="27"/>
      <c r="F8532" s="26"/>
      <c r="G8532" s="28" t="str">
        <f t="shared" si="11"/>
        <v/>
      </c>
      <c r="H8532" s="31"/>
    </row>
    <row r="8533" spans="2:8">
      <c r="B8533" s="27"/>
      <c r="C8533" s="27"/>
      <c r="D8533" s="27"/>
      <c r="E8533" s="27"/>
      <c r="F8533" s="26"/>
      <c r="G8533" s="28" t="str">
        <f t="shared" si="11"/>
        <v/>
      </c>
      <c r="H8533" s="31"/>
    </row>
    <row r="8534" spans="2:8">
      <c r="B8534" s="27"/>
      <c r="C8534" s="27"/>
      <c r="D8534" s="27"/>
      <c r="E8534" s="27"/>
      <c r="F8534" s="26"/>
      <c r="G8534" s="28" t="str">
        <f t="shared" si="11"/>
        <v/>
      </c>
      <c r="H8534" s="31"/>
    </row>
    <row r="8535" spans="2:8">
      <c r="B8535" s="27"/>
      <c r="C8535" s="27"/>
      <c r="D8535" s="27"/>
      <c r="E8535" s="27"/>
      <c r="F8535" s="26"/>
      <c r="G8535" s="28" t="str">
        <f t="shared" si="11"/>
        <v/>
      </c>
      <c r="H8535" s="31"/>
    </row>
    <row r="8536" spans="2:8">
      <c r="B8536" s="27"/>
      <c r="C8536" s="27"/>
      <c r="D8536" s="27"/>
      <c r="E8536" s="27"/>
      <c r="F8536" s="26"/>
      <c r="G8536" s="28" t="str">
        <f t="shared" si="11"/>
        <v/>
      </c>
      <c r="H8536" s="31"/>
    </row>
    <row r="8537" spans="2:8">
      <c r="B8537" s="27"/>
      <c r="C8537" s="27"/>
      <c r="D8537" s="27"/>
      <c r="E8537" s="27"/>
      <c r="F8537" s="26"/>
      <c r="G8537" s="28" t="str">
        <f t="shared" si="11"/>
        <v/>
      </c>
      <c r="H8537" s="31"/>
    </row>
    <row r="8538" spans="2:8">
      <c r="B8538" s="27"/>
      <c r="C8538" s="27"/>
      <c r="D8538" s="27"/>
      <c r="E8538" s="27"/>
      <c r="F8538" s="26"/>
      <c r="G8538" s="28" t="str">
        <f t="shared" si="11"/>
        <v/>
      </c>
      <c r="H8538" s="31"/>
    </row>
    <row r="8539" spans="2:8">
      <c r="B8539" s="27"/>
      <c r="C8539" s="27"/>
      <c r="D8539" s="27"/>
      <c r="E8539" s="27"/>
      <c r="F8539" s="26"/>
      <c r="G8539" s="28" t="str">
        <f t="shared" si="11"/>
        <v/>
      </c>
      <c r="H8539" s="31"/>
    </row>
    <row r="8540" spans="2:8">
      <c r="B8540" s="27"/>
      <c r="C8540" s="27"/>
      <c r="D8540" s="27"/>
      <c r="E8540" s="27"/>
      <c r="F8540" s="26"/>
      <c r="G8540" s="28" t="str">
        <f t="shared" si="11"/>
        <v/>
      </c>
      <c r="H8540" s="31"/>
    </row>
    <row r="8541" spans="2:8">
      <c r="B8541" s="27"/>
      <c r="C8541" s="27"/>
      <c r="D8541" s="27"/>
      <c r="E8541" s="27"/>
      <c r="F8541" s="26"/>
      <c r="G8541" s="28" t="str">
        <f t="shared" si="11"/>
        <v/>
      </c>
      <c r="H8541" s="31"/>
    </row>
    <row r="8542" spans="2:8">
      <c r="B8542" s="27"/>
      <c r="C8542" s="27"/>
      <c r="D8542" s="27"/>
      <c r="E8542" s="27"/>
      <c r="F8542" s="26"/>
      <c r="G8542" s="28" t="str">
        <f t="shared" si="11"/>
        <v/>
      </c>
      <c r="H8542" s="31"/>
    </row>
    <row r="8543" spans="2:8">
      <c r="B8543" s="27"/>
      <c r="C8543" s="27"/>
      <c r="D8543" s="27"/>
      <c r="E8543" s="27"/>
      <c r="F8543" s="26"/>
      <c r="G8543" s="28" t="str">
        <f t="shared" si="11"/>
        <v/>
      </c>
      <c r="H8543" s="31"/>
    </row>
    <row r="8544" spans="2:8">
      <c r="B8544" s="27"/>
      <c r="C8544" s="27"/>
      <c r="D8544" s="27"/>
      <c r="E8544" s="27"/>
      <c r="F8544" s="26"/>
      <c r="G8544" s="28" t="str">
        <f t="shared" si="11"/>
        <v/>
      </c>
      <c r="H8544" s="31"/>
    </row>
    <row r="8545" spans="2:8">
      <c r="B8545" s="27"/>
      <c r="C8545" s="27"/>
      <c r="D8545" s="27"/>
      <c r="E8545" s="27"/>
      <c r="F8545" s="26"/>
      <c r="G8545" s="28" t="str">
        <f t="shared" si="11"/>
        <v/>
      </c>
      <c r="H8545" s="31"/>
    </row>
    <row r="8546" spans="2:8">
      <c r="B8546" s="27"/>
      <c r="C8546" s="27"/>
      <c r="D8546" s="27"/>
      <c r="E8546" s="27"/>
      <c r="F8546" s="26"/>
      <c r="G8546" s="28" t="str">
        <f t="shared" si="11"/>
        <v/>
      </c>
      <c r="H8546" s="31"/>
    </row>
    <row r="8547" spans="2:8">
      <c r="B8547" s="27"/>
      <c r="C8547" s="27"/>
      <c r="D8547" s="27"/>
      <c r="E8547" s="27"/>
      <c r="F8547" s="26"/>
      <c r="G8547" s="28" t="str">
        <f t="shared" si="11"/>
        <v/>
      </c>
      <c r="H8547" s="31"/>
    </row>
    <row r="8548" spans="2:8">
      <c r="B8548" s="27"/>
      <c r="C8548" s="27"/>
      <c r="D8548" s="27"/>
      <c r="E8548" s="27"/>
      <c r="F8548" s="26"/>
      <c r="G8548" s="28" t="str">
        <f t="shared" si="11"/>
        <v/>
      </c>
      <c r="H8548" s="31"/>
    </row>
    <row r="8549" spans="2:8">
      <c r="B8549" s="27"/>
      <c r="C8549" s="27"/>
      <c r="D8549" s="27"/>
      <c r="E8549" s="27"/>
      <c r="F8549" s="26"/>
      <c r="G8549" s="28" t="str">
        <f t="shared" si="11"/>
        <v/>
      </c>
      <c r="H8549" s="31"/>
    </row>
    <row r="8550" spans="2:8">
      <c r="B8550" s="27"/>
      <c r="C8550" s="27"/>
      <c r="D8550" s="27"/>
      <c r="E8550" s="27"/>
      <c r="F8550" s="26"/>
      <c r="G8550" s="28" t="str">
        <f t="shared" si="11"/>
        <v/>
      </c>
      <c r="H8550" s="31"/>
    </row>
    <row r="8551" spans="2:8">
      <c r="B8551" s="27"/>
      <c r="C8551" s="27"/>
      <c r="D8551" s="27"/>
      <c r="E8551" s="27"/>
      <c r="F8551" s="26"/>
      <c r="G8551" s="28" t="str">
        <f t="shared" ref="G8551:G8614" si="12">IF(F8551="","",IF(F8551="EI",4,IF(F8551="EO",5.2,IF(F8551="EQ",3.9,IF(F8551="ILF",7.5,IF(F8551="EIF",5.4))))))</f>
        <v/>
      </c>
      <c r="H8551" s="31"/>
    </row>
    <row r="8552" spans="2:8">
      <c r="B8552" s="27"/>
      <c r="C8552" s="27"/>
      <c r="D8552" s="27"/>
      <c r="E8552" s="27"/>
      <c r="F8552" s="26"/>
      <c r="G8552" s="28" t="str">
        <f t="shared" si="12"/>
        <v/>
      </c>
      <c r="H8552" s="31"/>
    </row>
    <row r="8553" spans="2:8">
      <c r="B8553" s="27"/>
      <c r="C8553" s="27"/>
      <c r="D8553" s="27"/>
      <c r="E8553" s="27"/>
      <c r="F8553" s="26"/>
      <c r="G8553" s="28" t="str">
        <f t="shared" si="12"/>
        <v/>
      </c>
      <c r="H8553" s="31"/>
    </row>
    <row r="8554" spans="2:8">
      <c r="B8554" s="27"/>
      <c r="C8554" s="27"/>
      <c r="D8554" s="27"/>
      <c r="E8554" s="27"/>
      <c r="F8554" s="26"/>
      <c r="G8554" s="28" t="str">
        <f t="shared" si="12"/>
        <v/>
      </c>
      <c r="H8554" s="31"/>
    </row>
    <row r="8555" spans="2:8">
      <c r="B8555" s="27"/>
      <c r="C8555" s="27"/>
      <c r="D8555" s="27"/>
      <c r="E8555" s="27"/>
      <c r="F8555" s="26"/>
      <c r="G8555" s="28" t="str">
        <f t="shared" si="12"/>
        <v/>
      </c>
      <c r="H8555" s="31"/>
    </row>
    <row r="8556" spans="2:8">
      <c r="B8556" s="27"/>
      <c r="C8556" s="27"/>
      <c r="D8556" s="27"/>
      <c r="E8556" s="27"/>
      <c r="F8556" s="26"/>
      <c r="G8556" s="28" t="str">
        <f t="shared" si="12"/>
        <v/>
      </c>
      <c r="H8556" s="31"/>
    </row>
    <row r="8557" spans="2:8">
      <c r="B8557" s="27"/>
      <c r="C8557" s="27"/>
      <c r="D8557" s="27"/>
      <c r="E8557" s="27"/>
      <c r="F8557" s="26"/>
      <c r="G8557" s="28" t="str">
        <f t="shared" si="12"/>
        <v/>
      </c>
      <c r="H8557" s="31"/>
    </row>
    <row r="8558" spans="2:8">
      <c r="B8558" s="27"/>
      <c r="C8558" s="27"/>
      <c r="D8558" s="27"/>
      <c r="E8558" s="27"/>
      <c r="F8558" s="26"/>
      <c r="G8558" s="28" t="str">
        <f t="shared" si="12"/>
        <v/>
      </c>
      <c r="H8558" s="31"/>
    </row>
    <row r="8559" spans="2:8">
      <c r="B8559" s="27"/>
      <c r="C8559" s="27"/>
      <c r="D8559" s="27"/>
      <c r="E8559" s="27"/>
      <c r="F8559" s="26"/>
      <c r="G8559" s="28" t="str">
        <f t="shared" si="12"/>
        <v/>
      </c>
      <c r="H8559" s="31"/>
    </row>
    <row r="8560" spans="2:8">
      <c r="B8560" s="27"/>
      <c r="C8560" s="27"/>
      <c r="D8560" s="27"/>
      <c r="E8560" s="27"/>
      <c r="F8560" s="26"/>
      <c r="G8560" s="28" t="str">
        <f t="shared" si="12"/>
        <v/>
      </c>
      <c r="H8560" s="31"/>
    </row>
    <row r="8561" spans="2:8">
      <c r="B8561" s="27"/>
      <c r="C8561" s="27"/>
      <c r="D8561" s="27"/>
      <c r="E8561" s="27"/>
      <c r="F8561" s="26"/>
      <c r="G8561" s="28" t="str">
        <f t="shared" si="12"/>
        <v/>
      </c>
      <c r="H8561" s="31"/>
    </row>
    <row r="8562" spans="2:8">
      <c r="B8562" s="27"/>
      <c r="C8562" s="27"/>
      <c r="D8562" s="27"/>
      <c r="E8562" s="27"/>
      <c r="F8562" s="26"/>
      <c r="G8562" s="28" t="str">
        <f t="shared" si="12"/>
        <v/>
      </c>
      <c r="H8562" s="31"/>
    </row>
    <row r="8563" spans="2:8">
      <c r="B8563" s="27"/>
      <c r="C8563" s="27"/>
      <c r="D8563" s="27"/>
      <c r="E8563" s="27"/>
      <c r="F8563" s="26"/>
      <c r="G8563" s="28" t="str">
        <f t="shared" si="12"/>
        <v/>
      </c>
      <c r="H8563" s="31"/>
    </row>
    <row r="8564" spans="2:8">
      <c r="B8564" s="27"/>
      <c r="C8564" s="27"/>
      <c r="D8564" s="27"/>
      <c r="E8564" s="27"/>
      <c r="F8564" s="26"/>
      <c r="G8564" s="28" t="str">
        <f t="shared" si="12"/>
        <v/>
      </c>
      <c r="H8564" s="31"/>
    </row>
    <row r="8565" spans="2:8">
      <c r="B8565" s="27"/>
      <c r="C8565" s="27"/>
      <c r="D8565" s="27"/>
      <c r="E8565" s="27"/>
      <c r="F8565" s="26"/>
      <c r="G8565" s="28" t="str">
        <f t="shared" si="12"/>
        <v/>
      </c>
      <c r="H8565" s="31"/>
    </row>
    <row r="8566" spans="2:8">
      <c r="B8566" s="27"/>
      <c r="C8566" s="27"/>
      <c r="D8566" s="27"/>
      <c r="E8566" s="27"/>
      <c r="F8566" s="26"/>
      <c r="G8566" s="28" t="str">
        <f t="shared" si="12"/>
        <v/>
      </c>
      <c r="H8566" s="31"/>
    </row>
    <row r="8567" spans="2:8">
      <c r="B8567" s="27"/>
      <c r="C8567" s="27"/>
      <c r="D8567" s="27"/>
      <c r="E8567" s="27"/>
      <c r="F8567" s="26"/>
      <c r="G8567" s="28" t="str">
        <f t="shared" si="12"/>
        <v/>
      </c>
      <c r="H8567" s="31"/>
    </row>
    <row r="8568" spans="2:8">
      <c r="B8568" s="27"/>
      <c r="C8568" s="27"/>
      <c r="D8568" s="27"/>
      <c r="E8568" s="27"/>
      <c r="F8568" s="26"/>
      <c r="G8568" s="28" t="str">
        <f t="shared" si="12"/>
        <v/>
      </c>
      <c r="H8568" s="31"/>
    </row>
    <row r="8569" spans="2:8">
      <c r="B8569" s="27"/>
      <c r="C8569" s="27"/>
      <c r="D8569" s="27"/>
      <c r="E8569" s="27"/>
      <c r="F8569" s="26"/>
      <c r="G8569" s="28" t="str">
        <f t="shared" si="12"/>
        <v/>
      </c>
      <c r="H8569" s="31"/>
    </row>
    <row r="8570" spans="2:8">
      <c r="B8570" s="27"/>
      <c r="C8570" s="27"/>
      <c r="D8570" s="27"/>
      <c r="E8570" s="27"/>
      <c r="F8570" s="26"/>
      <c r="G8570" s="28" t="str">
        <f t="shared" si="12"/>
        <v/>
      </c>
      <c r="H8570" s="31"/>
    </row>
    <row r="8571" spans="2:8">
      <c r="B8571" s="27"/>
      <c r="C8571" s="27"/>
      <c r="D8571" s="27"/>
      <c r="E8571" s="27"/>
      <c r="F8571" s="26"/>
      <c r="G8571" s="28" t="str">
        <f t="shared" si="12"/>
        <v/>
      </c>
      <c r="H8571" s="31"/>
    </row>
    <row r="8572" spans="2:8">
      <c r="B8572" s="27"/>
      <c r="C8572" s="27"/>
      <c r="D8572" s="27"/>
      <c r="E8572" s="27"/>
      <c r="F8572" s="26"/>
      <c r="G8572" s="28" t="str">
        <f t="shared" si="12"/>
        <v/>
      </c>
      <c r="H8572" s="31"/>
    </row>
    <row r="8573" spans="2:8">
      <c r="B8573" s="27"/>
      <c r="C8573" s="27"/>
      <c r="D8573" s="27"/>
      <c r="E8573" s="27"/>
      <c r="F8573" s="26"/>
      <c r="G8573" s="28" t="str">
        <f t="shared" si="12"/>
        <v/>
      </c>
      <c r="H8573" s="31"/>
    </row>
    <row r="8574" spans="2:8">
      <c r="B8574" s="27"/>
      <c r="C8574" s="27"/>
      <c r="D8574" s="27"/>
      <c r="E8574" s="27"/>
      <c r="F8574" s="26"/>
      <c r="G8574" s="28" t="str">
        <f t="shared" si="12"/>
        <v/>
      </c>
      <c r="H8574" s="31"/>
    </row>
    <row r="8575" spans="2:8">
      <c r="B8575" s="27"/>
      <c r="C8575" s="27"/>
      <c r="D8575" s="27"/>
      <c r="E8575" s="27"/>
      <c r="F8575" s="26"/>
      <c r="G8575" s="28" t="str">
        <f t="shared" si="12"/>
        <v/>
      </c>
      <c r="H8575" s="31"/>
    </row>
    <row r="8576" spans="2:8">
      <c r="B8576" s="27"/>
      <c r="C8576" s="27"/>
      <c r="D8576" s="27"/>
      <c r="E8576" s="27"/>
      <c r="F8576" s="26"/>
      <c r="G8576" s="28" t="str">
        <f t="shared" si="12"/>
        <v/>
      </c>
      <c r="H8576" s="31"/>
    </row>
    <row r="8577" spans="2:8">
      <c r="B8577" s="27"/>
      <c r="C8577" s="27"/>
      <c r="D8577" s="27"/>
      <c r="E8577" s="27"/>
      <c r="F8577" s="26"/>
      <c r="G8577" s="28" t="str">
        <f t="shared" si="12"/>
        <v/>
      </c>
      <c r="H8577" s="31"/>
    </row>
    <row r="8578" spans="2:8">
      <c r="B8578" s="27"/>
      <c r="C8578" s="27"/>
      <c r="D8578" s="27"/>
      <c r="E8578" s="27"/>
      <c r="F8578" s="26"/>
      <c r="G8578" s="28" t="str">
        <f t="shared" si="12"/>
        <v/>
      </c>
      <c r="H8578" s="31"/>
    </row>
    <row r="8579" spans="2:8">
      <c r="B8579" s="27"/>
      <c r="C8579" s="27"/>
      <c r="D8579" s="27"/>
      <c r="E8579" s="27"/>
      <c r="F8579" s="26"/>
      <c r="G8579" s="28" t="str">
        <f t="shared" si="12"/>
        <v/>
      </c>
      <c r="H8579" s="31"/>
    </row>
    <row r="8580" spans="2:8">
      <c r="B8580" s="27"/>
      <c r="C8580" s="27"/>
      <c r="D8580" s="27"/>
      <c r="E8580" s="27"/>
      <c r="F8580" s="26"/>
      <c r="G8580" s="28" t="str">
        <f t="shared" si="12"/>
        <v/>
      </c>
      <c r="H8580" s="31"/>
    </row>
    <row r="8581" spans="2:8">
      <c r="B8581" s="27"/>
      <c r="C8581" s="27"/>
      <c r="D8581" s="27"/>
      <c r="E8581" s="27"/>
      <c r="F8581" s="26"/>
      <c r="G8581" s="28" t="str">
        <f t="shared" si="12"/>
        <v/>
      </c>
      <c r="H8581" s="31"/>
    </row>
    <row r="8582" spans="2:8">
      <c r="B8582" s="27"/>
      <c r="C8582" s="27"/>
      <c r="D8582" s="27"/>
      <c r="E8582" s="27"/>
      <c r="F8582" s="26"/>
      <c r="G8582" s="28" t="str">
        <f t="shared" si="12"/>
        <v/>
      </c>
      <c r="H8582" s="31"/>
    </row>
    <row r="8583" spans="2:8">
      <c r="B8583" s="27"/>
      <c r="C8583" s="27"/>
      <c r="D8583" s="27"/>
      <c r="E8583" s="27"/>
      <c r="F8583" s="26"/>
      <c r="G8583" s="28" t="str">
        <f t="shared" si="12"/>
        <v/>
      </c>
      <c r="H8583" s="31"/>
    </row>
    <row r="8584" spans="2:8">
      <c r="B8584" s="27"/>
      <c r="C8584" s="27"/>
      <c r="D8584" s="27"/>
      <c r="E8584" s="27"/>
      <c r="F8584" s="26"/>
      <c r="G8584" s="28" t="str">
        <f t="shared" si="12"/>
        <v/>
      </c>
      <c r="H8584" s="31"/>
    </row>
    <row r="8585" spans="2:8">
      <c r="B8585" s="27"/>
      <c r="C8585" s="27"/>
      <c r="D8585" s="27"/>
      <c r="E8585" s="27"/>
      <c r="F8585" s="26"/>
      <c r="G8585" s="28" t="str">
        <f t="shared" si="12"/>
        <v/>
      </c>
      <c r="H8585" s="31"/>
    </row>
    <row r="8586" spans="2:8">
      <c r="B8586" s="27"/>
      <c r="C8586" s="27"/>
      <c r="D8586" s="27"/>
      <c r="E8586" s="27"/>
      <c r="F8586" s="26"/>
      <c r="G8586" s="28" t="str">
        <f t="shared" si="12"/>
        <v/>
      </c>
      <c r="H8586" s="31"/>
    </row>
    <row r="8587" spans="2:8">
      <c r="B8587" s="27"/>
      <c r="C8587" s="27"/>
      <c r="D8587" s="27"/>
      <c r="E8587" s="27"/>
      <c r="F8587" s="26"/>
      <c r="G8587" s="28" t="str">
        <f t="shared" si="12"/>
        <v/>
      </c>
      <c r="H8587" s="31"/>
    </row>
    <row r="8588" spans="2:8">
      <c r="B8588" s="27"/>
      <c r="C8588" s="27"/>
      <c r="D8588" s="27"/>
      <c r="E8588" s="27"/>
      <c r="F8588" s="26"/>
      <c r="G8588" s="28" t="str">
        <f t="shared" si="12"/>
        <v/>
      </c>
      <c r="H8588" s="31"/>
    </row>
    <row r="8589" spans="2:8">
      <c r="B8589" s="27"/>
      <c r="C8589" s="27"/>
      <c r="D8589" s="27"/>
      <c r="E8589" s="27"/>
      <c r="F8589" s="26"/>
      <c r="G8589" s="28" t="str">
        <f t="shared" si="12"/>
        <v/>
      </c>
      <c r="H8589" s="31"/>
    </row>
    <row r="8590" spans="2:8">
      <c r="B8590" s="27"/>
      <c r="C8590" s="27"/>
      <c r="D8590" s="27"/>
      <c r="E8590" s="27"/>
      <c r="F8590" s="26"/>
      <c r="G8590" s="28" t="str">
        <f t="shared" si="12"/>
        <v/>
      </c>
      <c r="H8590" s="31"/>
    </row>
    <row r="8591" spans="2:8">
      <c r="B8591" s="27"/>
      <c r="C8591" s="27"/>
      <c r="D8591" s="27"/>
      <c r="E8591" s="27"/>
      <c r="F8591" s="26"/>
      <c r="G8591" s="28" t="str">
        <f t="shared" si="12"/>
        <v/>
      </c>
      <c r="H8591" s="31"/>
    </row>
    <row r="8592" spans="2:8">
      <c r="B8592" s="27"/>
      <c r="C8592" s="27"/>
      <c r="D8592" s="27"/>
      <c r="E8592" s="27"/>
      <c r="F8592" s="26"/>
      <c r="G8592" s="28" t="str">
        <f t="shared" si="12"/>
        <v/>
      </c>
      <c r="H8592" s="31"/>
    </row>
    <row r="8593" spans="2:8">
      <c r="B8593" s="27"/>
      <c r="C8593" s="27"/>
      <c r="D8593" s="27"/>
      <c r="E8593" s="27"/>
      <c r="F8593" s="26"/>
      <c r="G8593" s="28" t="str">
        <f t="shared" si="12"/>
        <v/>
      </c>
      <c r="H8593" s="31"/>
    </row>
    <row r="8594" spans="2:8">
      <c r="B8594" s="27"/>
      <c r="C8594" s="27"/>
      <c r="D8594" s="27"/>
      <c r="E8594" s="27"/>
      <c r="F8594" s="26"/>
      <c r="G8594" s="28" t="str">
        <f t="shared" si="12"/>
        <v/>
      </c>
      <c r="H8594" s="31"/>
    </row>
    <row r="8595" spans="2:8">
      <c r="B8595" s="27"/>
      <c r="C8595" s="27"/>
      <c r="D8595" s="27"/>
      <c r="E8595" s="27"/>
      <c r="F8595" s="26"/>
      <c r="G8595" s="28" t="str">
        <f t="shared" si="12"/>
        <v/>
      </c>
      <c r="H8595" s="31"/>
    </row>
    <row r="8596" spans="2:8">
      <c r="B8596" s="27"/>
      <c r="C8596" s="27"/>
      <c r="D8596" s="27"/>
      <c r="E8596" s="27"/>
      <c r="F8596" s="26"/>
      <c r="G8596" s="28" t="str">
        <f t="shared" si="12"/>
        <v/>
      </c>
      <c r="H8596" s="31"/>
    </row>
    <row r="8597" spans="2:8">
      <c r="B8597" s="27"/>
      <c r="C8597" s="27"/>
      <c r="D8597" s="27"/>
      <c r="E8597" s="27"/>
      <c r="F8597" s="26"/>
      <c r="G8597" s="28" t="str">
        <f t="shared" si="12"/>
        <v/>
      </c>
      <c r="H8597" s="31"/>
    </row>
    <row r="8598" spans="2:8">
      <c r="B8598" s="27"/>
      <c r="C8598" s="27"/>
      <c r="D8598" s="27"/>
      <c r="E8598" s="27"/>
      <c r="F8598" s="26"/>
      <c r="G8598" s="28" t="str">
        <f t="shared" si="12"/>
        <v/>
      </c>
      <c r="H8598" s="31"/>
    </row>
    <row r="8599" spans="2:8">
      <c r="B8599" s="27"/>
      <c r="C8599" s="27"/>
      <c r="D8599" s="27"/>
      <c r="E8599" s="27"/>
      <c r="F8599" s="26"/>
      <c r="G8599" s="28" t="str">
        <f t="shared" si="12"/>
        <v/>
      </c>
      <c r="H8599" s="31"/>
    </row>
    <row r="8600" spans="2:8">
      <c r="B8600" s="27"/>
      <c r="C8600" s="27"/>
      <c r="D8600" s="27"/>
      <c r="E8600" s="27"/>
      <c r="F8600" s="26"/>
      <c r="G8600" s="28" t="str">
        <f t="shared" si="12"/>
        <v/>
      </c>
      <c r="H8600" s="31"/>
    </row>
    <row r="8601" spans="2:8">
      <c r="B8601" s="27"/>
      <c r="C8601" s="27"/>
      <c r="D8601" s="27"/>
      <c r="E8601" s="27"/>
      <c r="F8601" s="26"/>
      <c r="G8601" s="28" t="str">
        <f t="shared" si="12"/>
        <v/>
      </c>
      <c r="H8601" s="31"/>
    </row>
    <row r="8602" spans="2:8">
      <c r="B8602" s="27"/>
      <c r="C8602" s="27"/>
      <c r="D8602" s="27"/>
      <c r="E8602" s="27"/>
      <c r="F8602" s="26"/>
      <c r="G8602" s="28" t="str">
        <f t="shared" si="12"/>
        <v/>
      </c>
      <c r="H8602" s="31"/>
    </row>
    <row r="8603" spans="2:8">
      <c r="B8603" s="27"/>
      <c r="C8603" s="27"/>
      <c r="D8603" s="27"/>
      <c r="E8603" s="27"/>
      <c r="F8603" s="26"/>
      <c r="G8603" s="28" t="str">
        <f t="shared" si="12"/>
        <v/>
      </c>
      <c r="H8603" s="31"/>
    </row>
    <row r="8604" spans="2:8">
      <c r="B8604" s="27"/>
      <c r="C8604" s="27"/>
      <c r="D8604" s="27"/>
      <c r="E8604" s="27"/>
      <c r="F8604" s="26"/>
      <c r="G8604" s="28" t="str">
        <f t="shared" si="12"/>
        <v/>
      </c>
      <c r="H8604" s="31"/>
    </row>
    <row r="8605" spans="2:8">
      <c r="B8605" s="27"/>
      <c r="C8605" s="27"/>
      <c r="D8605" s="27"/>
      <c r="E8605" s="27"/>
      <c r="F8605" s="26"/>
      <c r="G8605" s="28" t="str">
        <f t="shared" si="12"/>
        <v/>
      </c>
      <c r="H8605" s="31"/>
    </row>
    <row r="8606" spans="2:8">
      <c r="B8606" s="27"/>
      <c r="C8606" s="27"/>
      <c r="D8606" s="27"/>
      <c r="E8606" s="27"/>
      <c r="F8606" s="26"/>
      <c r="G8606" s="28" t="str">
        <f t="shared" si="12"/>
        <v/>
      </c>
      <c r="H8606" s="31"/>
    </row>
    <row r="8607" spans="2:8">
      <c r="B8607" s="27"/>
      <c r="C8607" s="27"/>
      <c r="D8607" s="27"/>
      <c r="E8607" s="27"/>
      <c r="F8607" s="26"/>
      <c r="G8607" s="28" t="str">
        <f t="shared" si="12"/>
        <v/>
      </c>
      <c r="H8607" s="31"/>
    </row>
    <row r="8608" spans="2:8">
      <c r="B8608" s="27"/>
      <c r="C8608" s="27"/>
      <c r="D8608" s="27"/>
      <c r="E8608" s="27"/>
      <c r="F8608" s="26"/>
      <c r="G8608" s="28" t="str">
        <f t="shared" si="12"/>
        <v/>
      </c>
      <c r="H8608" s="31"/>
    </row>
    <row r="8609" spans="2:8">
      <c r="B8609" s="27"/>
      <c r="C8609" s="27"/>
      <c r="D8609" s="27"/>
      <c r="E8609" s="27"/>
      <c r="F8609" s="26"/>
      <c r="G8609" s="28" t="str">
        <f t="shared" si="12"/>
        <v/>
      </c>
      <c r="H8609" s="31"/>
    </row>
    <row r="8610" spans="2:8">
      <c r="B8610" s="27"/>
      <c r="C8610" s="27"/>
      <c r="D8610" s="27"/>
      <c r="E8610" s="27"/>
      <c r="F8610" s="26"/>
      <c r="G8610" s="28" t="str">
        <f t="shared" si="12"/>
        <v/>
      </c>
      <c r="H8610" s="31"/>
    </row>
    <row r="8611" spans="2:8">
      <c r="B8611" s="27"/>
      <c r="C8611" s="27"/>
      <c r="D8611" s="27"/>
      <c r="E8611" s="27"/>
      <c r="F8611" s="26"/>
      <c r="G8611" s="28" t="str">
        <f t="shared" si="12"/>
        <v/>
      </c>
      <c r="H8611" s="31"/>
    </row>
    <row r="8612" spans="2:8">
      <c r="B8612" s="27"/>
      <c r="C8612" s="27"/>
      <c r="D8612" s="27"/>
      <c r="E8612" s="27"/>
      <c r="F8612" s="26"/>
      <c r="G8612" s="28" t="str">
        <f t="shared" si="12"/>
        <v/>
      </c>
      <c r="H8612" s="31"/>
    </row>
    <row r="8613" spans="2:8">
      <c r="B8613" s="27"/>
      <c r="C8613" s="27"/>
      <c r="D8613" s="27"/>
      <c r="E8613" s="27"/>
      <c r="F8613" s="26"/>
      <c r="G8613" s="28" t="str">
        <f t="shared" si="12"/>
        <v/>
      </c>
      <c r="H8613" s="31"/>
    </row>
    <row r="8614" spans="2:8">
      <c r="B8614" s="27"/>
      <c r="C8614" s="27"/>
      <c r="D8614" s="27"/>
      <c r="E8614" s="27"/>
      <c r="F8614" s="26"/>
      <c r="G8614" s="28" t="str">
        <f t="shared" si="12"/>
        <v/>
      </c>
      <c r="H8614" s="31"/>
    </row>
    <row r="8615" spans="2:8">
      <c r="B8615" s="27"/>
      <c r="C8615" s="27"/>
      <c r="D8615" s="27"/>
      <c r="E8615" s="27"/>
      <c r="F8615" s="26"/>
      <c r="G8615" s="28" t="str">
        <f t="shared" ref="G8615:G8678" si="13">IF(F8615="","",IF(F8615="EI",4,IF(F8615="EO",5.2,IF(F8615="EQ",3.9,IF(F8615="ILF",7.5,IF(F8615="EIF",5.4))))))</f>
        <v/>
      </c>
      <c r="H8615" s="31"/>
    </row>
    <row r="8616" spans="2:8">
      <c r="B8616" s="27"/>
      <c r="C8616" s="27"/>
      <c r="D8616" s="27"/>
      <c r="E8616" s="27"/>
      <c r="F8616" s="26"/>
      <c r="G8616" s="28" t="str">
        <f t="shared" si="13"/>
        <v/>
      </c>
      <c r="H8616" s="31"/>
    </row>
    <row r="8617" spans="2:8">
      <c r="B8617" s="27"/>
      <c r="C8617" s="27"/>
      <c r="D8617" s="27"/>
      <c r="E8617" s="27"/>
      <c r="F8617" s="26"/>
      <c r="G8617" s="28" t="str">
        <f t="shared" si="13"/>
        <v/>
      </c>
      <c r="H8617" s="31"/>
    </row>
    <row r="8618" spans="2:8">
      <c r="B8618" s="27"/>
      <c r="C8618" s="27"/>
      <c r="D8618" s="27"/>
      <c r="E8618" s="27"/>
      <c r="F8618" s="26"/>
      <c r="G8618" s="28" t="str">
        <f t="shared" si="13"/>
        <v/>
      </c>
      <c r="H8618" s="31"/>
    </row>
    <row r="8619" spans="2:8">
      <c r="B8619" s="27"/>
      <c r="C8619" s="27"/>
      <c r="D8619" s="27"/>
      <c r="E8619" s="27"/>
      <c r="F8619" s="26"/>
      <c r="G8619" s="28" t="str">
        <f t="shared" si="13"/>
        <v/>
      </c>
      <c r="H8619" s="31"/>
    </row>
    <row r="8620" spans="2:8">
      <c r="B8620" s="27"/>
      <c r="C8620" s="27"/>
      <c r="D8620" s="27"/>
      <c r="E8620" s="27"/>
      <c r="F8620" s="26"/>
      <c r="G8620" s="28" t="str">
        <f t="shared" si="13"/>
        <v/>
      </c>
      <c r="H8620" s="31"/>
    </row>
    <row r="8621" spans="2:8">
      <c r="B8621" s="27"/>
      <c r="C8621" s="27"/>
      <c r="D8621" s="27"/>
      <c r="E8621" s="27"/>
      <c r="F8621" s="26"/>
      <c r="G8621" s="28" t="str">
        <f t="shared" si="13"/>
        <v/>
      </c>
      <c r="H8621" s="31"/>
    </row>
    <row r="8622" spans="2:8">
      <c r="B8622" s="27"/>
      <c r="C8622" s="27"/>
      <c r="D8622" s="27"/>
      <c r="E8622" s="27"/>
      <c r="F8622" s="26"/>
      <c r="G8622" s="28" t="str">
        <f t="shared" si="13"/>
        <v/>
      </c>
      <c r="H8622" s="31"/>
    </row>
    <row r="8623" spans="2:8">
      <c r="B8623" s="27"/>
      <c r="C8623" s="27"/>
      <c r="D8623" s="27"/>
      <c r="E8623" s="27"/>
      <c r="F8623" s="26"/>
      <c r="G8623" s="28" t="str">
        <f t="shared" si="13"/>
        <v/>
      </c>
      <c r="H8623" s="31"/>
    </row>
    <row r="8624" spans="2:8">
      <c r="B8624" s="27"/>
      <c r="C8624" s="27"/>
      <c r="D8624" s="27"/>
      <c r="E8624" s="27"/>
      <c r="F8624" s="26"/>
      <c r="G8624" s="28" t="str">
        <f t="shared" si="13"/>
        <v/>
      </c>
      <c r="H8624" s="31"/>
    </row>
    <row r="8625" spans="2:8">
      <c r="B8625" s="27"/>
      <c r="C8625" s="27"/>
      <c r="D8625" s="27"/>
      <c r="E8625" s="27"/>
      <c r="F8625" s="26"/>
      <c r="G8625" s="28" t="str">
        <f t="shared" si="13"/>
        <v/>
      </c>
      <c r="H8625" s="31"/>
    </row>
    <row r="8626" spans="2:8">
      <c r="B8626" s="27"/>
      <c r="C8626" s="27"/>
      <c r="D8626" s="27"/>
      <c r="E8626" s="27"/>
      <c r="F8626" s="26"/>
      <c r="G8626" s="28" t="str">
        <f t="shared" si="13"/>
        <v/>
      </c>
      <c r="H8626" s="31"/>
    </row>
    <row r="8627" spans="2:8">
      <c r="B8627" s="27"/>
      <c r="C8627" s="27"/>
      <c r="D8627" s="27"/>
      <c r="E8627" s="27"/>
      <c r="F8627" s="26"/>
      <c r="G8627" s="28" t="str">
        <f t="shared" si="13"/>
        <v/>
      </c>
      <c r="H8627" s="31"/>
    </row>
    <row r="8628" spans="2:8">
      <c r="B8628" s="27"/>
      <c r="C8628" s="27"/>
      <c r="D8628" s="27"/>
      <c r="E8628" s="27"/>
      <c r="F8628" s="26"/>
      <c r="G8628" s="28" t="str">
        <f t="shared" si="13"/>
        <v/>
      </c>
      <c r="H8628" s="31"/>
    </row>
    <row r="8629" spans="2:8">
      <c r="B8629" s="27"/>
      <c r="C8629" s="27"/>
      <c r="D8629" s="27"/>
      <c r="E8629" s="27"/>
      <c r="F8629" s="26"/>
      <c r="G8629" s="28" t="str">
        <f t="shared" si="13"/>
        <v/>
      </c>
      <c r="H8629" s="31"/>
    </row>
    <row r="8630" spans="2:8">
      <c r="B8630" s="27"/>
      <c r="C8630" s="27"/>
      <c r="D8630" s="27"/>
      <c r="E8630" s="27"/>
      <c r="F8630" s="26"/>
      <c r="G8630" s="28" t="str">
        <f t="shared" si="13"/>
        <v/>
      </c>
      <c r="H8630" s="31"/>
    </row>
    <row r="8631" spans="2:8">
      <c r="B8631" s="27"/>
      <c r="C8631" s="27"/>
      <c r="D8631" s="27"/>
      <c r="E8631" s="27"/>
      <c r="F8631" s="26"/>
      <c r="G8631" s="28" t="str">
        <f t="shared" si="13"/>
        <v/>
      </c>
      <c r="H8631" s="31"/>
    </row>
    <row r="8632" spans="2:8">
      <c r="B8632" s="27"/>
      <c r="C8632" s="27"/>
      <c r="D8632" s="27"/>
      <c r="E8632" s="27"/>
      <c r="F8632" s="26"/>
      <c r="G8632" s="28" t="str">
        <f t="shared" si="13"/>
        <v/>
      </c>
      <c r="H8632" s="31"/>
    </row>
    <row r="8633" spans="2:8">
      <c r="B8633" s="27"/>
      <c r="C8633" s="27"/>
      <c r="D8633" s="27"/>
      <c r="E8633" s="27"/>
      <c r="F8633" s="26"/>
      <c r="G8633" s="28" t="str">
        <f t="shared" si="13"/>
        <v/>
      </c>
      <c r="H8633" s="31"/>
    </row>
    <row r="8634" spans="2:8">
      <c r="B8634" s="27"/>
      <c r="C8634" s="27"/>
      <c r="D8634" s="27"/>
      <c r="E8634" s="27"/>
      <c r="F8634" s="26"/>
      <c r="G8634" s="28" t="str">
        <f t="shared" si="13"/>
        <v/>
      </c>
      <c r="H8634" s="31"/>
    </row>
    <row r="8635" spans="2:8">
      <c r="B8635" s="27"/>
      <c r="C8635" s="27"/>
      <c r="D8635" s="27"/>
      <c r="E8635" s="27"/>
      <c r="F8635" s="26"/>
      <c r="G8635" s="28" t="str">
        <f t="shared" si="13"/>
        <v/>
      </c>
      <c r="H8635" s="31"/>
    </row>
    <row r="8636" spans="2:8">
      <c r="B8636" s="27"/>
      <c r="C8636" s="27"/>
      <c r="D8636" s="27"/>
      <c r="E8636" s="27"/>
      <c r="F8636" s="26"/>
      <c r="G8636" s="28" t="str">
        <f t="shared" si="13"/>
        <v/>
      </c>
      <c r="H8636" s="31"/>
    </row>
    <row r="8637" spans="2:8">
      <c r="B8637" s="27"/>
      <c r="C8637" s="27"/>
      <c r="D8637" s="27"/>
      <c r="E8637" s="27"/>
      <c r="F8637" s="26"/>
      <c r="G8637" s="28" t="str">
        <f t="shared" si="13"/>
        <v/>
      </c>
      <c r="H8637" s="31"/>
    </row>
    <row r="8638" spans="2:8">
      <c r="B8638" s="27"/>
      <c r="C8638" s="27"/>
      <c r="D8638" s="27"/>
      <c r="E8638" s="27"/>
      <c r="F8638" s="26"/>
      <c r="G8638" s="28" t="str">
        <f t="shared" si="13"/>
        <v/>
      </c>
      <c r="H8638" s="31"/>
    </row>
    <row r="8639" spans="2:8">
      <c r="B8639" s="27"/>
      <c r="C8639" s="27"/>
      <c r="D8639" s="27"/>
      <c r="E8639" s="27"/>
      <c r="F8639" s="26"/>
      <c r="G8639" s="28" t="str">
        <f t="shared" si="13"/>
        <v/>
      </c>
      <c r="H8639" s="31"/>
    </row>
    <row r="8640" spans="2:8">
      <c r="B8640" s="27"/>
      <c r="C8640" s="27"/>
      <c r="D8640" s="27"/>
      <c r="E8640" s="27"/>
      <c r="F8640" s="26"/>
      <c r="G8640" s="28" t="str">
        <f t="shared" si="13"/>
        <v/>
      </c>
      <c r="H8640" s="31"/>
    </row>
    <row r="8641" spans="2:8">
      <c r="B8641" s="27"/>
      <c r="C8641" s="27"/>
      <c r="D8641" s="27"/>
      <c r="E8641" s="27"/>
      <c r="F8641" s="26"/>
      <c r="G8641" s="28" t="str">
        <f t="shared" si="13"/>
        <v/>
      </c>
      <c r="H8641" s="31"/>
    </row>
    <row r="8642" spans="2:8">
      <c r="B8642" s="27"/>
      <c r="C8642" s="27"/>
      <c r="D8642" s="27"/>
      <c r="E8642" s="27"/>
      <c r="F8642" s="26"/>
      <c r="G8642" s="28" t="str">
        <f t="shared" si="13"/>
        <v/>
      </c>
      <c r="H8642" s="31"/>
    </row>
    <row r="8643" spans="2:8">
      <c r="B8643" s="27"/>
      <c r="C8643" s="27"/>
      <c r="D8643" s="27"/>
      <c r="E8643" s="27"/>
      <c r="F8643" s="26"/>
      <c r="G8643" s="28" t="str">
        <f t="shared" si="13"/>
        <v/>
      </c>
      <c r="H8643" s="31"/>
    </row>
    <row r="8644" spans="2:8">
      <c r="B8644" s="27"/>
      <c r="C8644" s="27"/>
      <c r="D8644" s="27"/>
      <c r="E8644" s="27"/>
      <c r="F8644" s="26"/>
      <c r="G8644" s="28" t="str">
        <f t="shared" si="13"/>
        <v/>
      </c>
      <c r="H8644" s="31"/>
    </row>
    <row r="8645" spans="2:8">
      <c r="B8645" s="27"/>
      <c r="C8645" s="27"/>
      <c r="D8645" s="27"/>
      <c r="E8645" s="27"/>
      <c r="F8645" s="26"/>
      <c r="G8645" s="28" t="str">
        <f t="shared" si="13"/>
        <v/>
      </c>
      <c r="H8645" s="31"/>
    </row>
    <row r="8646" spans="2:8">
      <c r="B8646" s="27"/>
      <c r="C8646" s="27"/>
      <c r="D8646" s="27"/>
      <c r="E8646" s="27"/>
      <c r="F8646" s="26"/>
      <c r="G8646" s="28" t="str">
        <f t="shared" si="13"/>
        <v/>
      </c>
      <c r="H8646" s="31"/>
    </row>
    <row r="8647" spans="2:8">
      <c r="B8647" s="27"/>
      <c r="C8647" s="27"/>
      <c r="D8647" s="27"/>
      <c r="E8647" s="27"/>
      <c r="F8647" s="26"/>
      <c r="G8647" s="28" t="str">
        <f t="shared" si="13"/>
        <v/>
      </c>
      <c r="H8647" s="31"/>
    </row>
    <row r="8648" spans="2:8">
      <c r="B8648" s="27"/>
      <c r="C8648" s="27"/>
      <c r="D8648" s="27"/>
      <c r="E8648" s="27"/>
      <c r="F8648" s="26"/>
      <c r="G8648" s="28" t="str">
        <f t="shared" si="13"/>
        <v/>
      </c>
      <c r="H8648" s="31"/>
    </row>
    <row r="8649" spans="2:8">
      <c r="B8649" s="27"/>
      <c r="C8649" s="27"/>
      <c r="D8649" s="27"/>
      <c r="E8649" s="27"/>
      <c r="F8649" s="26"/>
      <c r="G8649" s="28" t="str">
        <f t="shared" si="13"/>
        <v/>
      </c>
      <c r="H8649" s="31"/>
    </row>
    <row r="8650" spans="2:8">
      <c r="B8650" s="27"/>
      <c r="C8650" s="27"/>
      <c r="D8650" s="27"/>
      <c r="E8650" s="27"/>
      <c r="F8650" s="26"/>
      <c r="G8650" s="28" t="str">
        <f t="shared" si="13"/>
        <v/>
      </c>
      <c r="H8650" s="31"/>
    </row>
    <row r="8651" spans="2:8">
      <c r="B8651" s="27"/>
      <c r="C8651" s="27"/>
      <c r="D8651" s="27"/>
      <c r="E8651" s="27"/>
      <c r="F8651" s="26"/>
      <c r="G8651" s="28" t="str">
        <f t="shared" si="13"/>
        <v/>
      </c>
      <c r="H8651" s="31"/>
    </row>
    <row r="8652" spans="2:8">
      <c r="B8652" s="27"/>
      <c r="C8652" s="27"/>
      <c r="D8652" s="27"/>
      <c r="E8652" s="27"/>
      <c r="F8652" s="26"/>
      <c r="G8652" s="28" t="str">
        <f t="shared" si="13"/>
        <v/>
      </c>
      <c r="H8652" s="31"/>
    </row>
    <row r="8653" spans="2:8">
      <c r="B8653" s="27"/>
      <c r="C8653" s="27"/>
      <c r="D8653" s="27"/>
      <c r="E8653" s="27"/>
      <c r="F8653" s="26"/>
      <c r="G8653" s="28" t="str">
        <f t="shared" si="13"/>
        <v/>
      </c>
      <c r="H8653" s="31"/>
    </row>
    <row r="8654" spans="2:8">
      <c r="B8654" s="27"/>
      <c r="C8654" s="27"/>
      <c r="D8654" s="27"/>
      <c r="E8654" s="27"/>
      <c r="F8654" s="26"/>
      <c r="G8654" s="28" t="str">
        <f t="shared" si="13"/>
        <v/>
      </c>
      <c r="H8654" s="31"/>
    </row>
    <row r="8655" spans="2:8">
      <c r="B8655" s="27"/>
      <c r="C8655" s="27"/>
      <c r="D8655" s="27"/>
      <c r="E8655" s="27"/>
      <c r="F8655" s="26"/>
      <c r="G8655" s="28" t="str">
        <f t="shared" si="13"/>
        <v/>
      </c>
      <c r="H8655" s="31"/>
    </row>
    <row r="8656" spans="2:8">
      <c r="B8656" s="27"/>
      <c r="C8656" s="27"/>
      <c r="D8656" s="27"/>
      <c r="E8656" s="27"/>
      <c r="F8656" s="26"/>
      <c r="G8656" s="28" t="str">
        <f t="shared" si="13"/>
        <v/>
      </c>
      <c r="H8656" s="31"/>
    </row>
    <row r="8657" spans="2:8">
      <c r="B8657" s="27"/>
      <c r="C8657" s="27"/>
      <c r="D8657" s="27"/>
      <c r="E8657" s="27"/>
      <c r="F8657" s="26"/>
      <c r="G8657" s="28" t="str">
        <f t="shared" si="13"/>
        <v/>
      </c>
      <c r="H8657" s="31"/>
    </row>
    <row r="8658" spans="2:8">
      <c r="B8658" s="27"/>
      <c r="C8658" s="27"/>
      <c r="D8658" s="27"/>
      <c r="E8658" s="27"/>
      <c r="F8658" s="26"/>
      <c r="G8658" s="28" t="str">
        <f t="shared" si="13"/>
        <v/>
      </c>
      <c r="H8658" s="31"/>
    </row>
    <row r="8659" spans="2:8">
      <c r="B8659" s="27"/>
      <c r="C8659" s="27"/>
      <c r="D8659" s="27"/>
      <c r="E8659" s="27"/>
      <c r="F8659" s="26"/>
      <c r="G8659" s="28" t="str">
        <f t="shared" si="13"/>
        <v/>
      </c>
      <c r="H8659" s="31"/>
    </row>
    <row r="8660" spans="2:8">
      <c r="B8660" s="27"/>
      <c r="C8660" s="27"/>
      <c r="D8660" s="27"/>
      <c r="E8660" s="27"/>
      <c r="F8660" s="26"/>
      <c r="G8660" s="28" t="str">
        <f t="shared" si="13"/>
        <v/>
      </c>
      <c r="H8660" s="31"/>
    </row>
    <row r="8661" spans="2:8">
      <c r="B8661" s="27"/>
      <c r="C8661" s="27"/>
      <c r="D8661" s="27"/>
      <c r="E8661" s="27"/>
      <c r="F8661" s="26"/>
      <c r="G8661" s="28" t="str">
        <f t="shared" si="13"/>
        <v/>
      </c>
      <c r="H8661" s="31"/>
    </row>
    <row r="8662" spans="2:8">
      <c r="B8662" s="27"/>
      <c r="C8662" s="27"/>
      <c r="D8662" s="27"/>
      <c r="E8662" s="27"/>
      <c r="F8662" s="26"/>
      <c r="G8662" s="28" t="str">
        <f t="shared" si="13"/>
        <v/>
      </c>
      <c r="H8662" s="31"/>
    </row>
    <row r="8663" spans="2:8">
      <c r="B8663" s="27"/>
      <c r="C8663" s="27"/>
      <c r="D8663" s="27"/>
      <c r="E8663" s="27"/>
      <c r="F8663" s="26"/>
      <c r="G8663" s="28" t="str">
        <f t="shared" si="13"/>
        <v/>
      </c>
      <c r="H8663" s="31"/>
    </row>
    <row r="8664" spans="2:8">
      <c r="B8664" s="27"/>
      <c r="C8664" s="27"/>
      <c r="D8664" s="27"/>
      <c r="E8664" s="27"/>
      <c r="F8664" s="26"/>
      <c r="G8664" s="28" t="str">
        <f t="shared" si="13"/>
        <v/>
      </c>
      <c r="H8664" s="31"/>
    </row>
    <row r="8665" spans="2:8">
      <c r="B8665" s="27"/>
      <c r="C8665" s="27"/>
      <c r="D8665" s="27"/>
      <c r="E8665" s="27"/>
      <c r="F8665" s="26"/>
      <c r="G8665" s="28" t="str">
        <f t="shared" si="13"/>
        <v/>
      </c>
      <c r="H8665" s="31"/>
    </row>
    <row r="8666" spans="2:8">
      <c r="B8666" s="27"/>
      <c r="C8666" s="27"/>
      <c r="D8666" s="27"/>
      <c r="E8666" s="27"/>
      <c r="F8666" s="26"/>
      <c r="G8666" s="28" t="str">
        <f t="shared" si="13"/>
        <v/>
      </c>
      <c r="H8666" s="31"/>
    </row>
    <row r="8667" spans="2:8">
      <c r="B8667" s="27"/>
      <c r="C8667" s="27"/>
      <c r="D8667" s="27"/>
      <c r="E8667" s="27"/>
      <c r="F8667" s="26"/>
      <c r="G8667" s="28" t="str">
        <f t="shared" si="13"/>
        <v/>
      </c>
      <c r="H8667" s="31"/>
    </row>
    <row r="8668" spans="2:8">
      <c r="B8668" s="27"/>
      <c r="C8668" s="27"/>
      <c r="D8668" s="27"/>
      <c r="E8668" s="27"/>
      <c r="F8668" s="26"/>
      <c r="G8668" s="28" t="str">
        <f t="shared" si="13"/>
        <v/>
      </c>
      <c r="H8668" s="31"/>
    </row>
    <row r="8669" spans="2:8">
      <c r="B8669" s="27"/>
      <c r="C8669" s="27"/>
      <c r="D8669" s="27"/>
      <c r="E8669" s="27"/>
      <c r="F8669" s="26"/>
      <c r="G8669" s="28" t="str">
        <f t="shared" si="13"/>
        <v/>
      </c>
      <c r="H8669" s="31"/>
    </row>
    <row r="8670" spans="2:8">
      <c r="B8670" s="27"/>
      <c r="C8670" s="27"/>
      <c r="D8670" s="27"/>
      <c r="E8670" s="27"/>
      <c r="F8670" s="26"/>
      <c r="G8670" s="28" t="str">
        <f t="shared" si="13"/>
        <v/>
      </c>
      <c r="H8670" s="31"/>
    </row>
    <row r="8671" spans="2:8">
      <c r="B8671" s="27"/>
      <c r="C8671" s="27"/>
      <c r="D8671" s="27"/>
      <c r="E8671" s="27"/>
      <c r="F8671" s="26"/>
      <c r="G8671" s="28" t="str">
        <f t="shared" si="13"/>
        <v/>
      </c>
      <c r="H8671" s="31"/>
    </row>
    <row r="8672" spans="2:8">
      <c r="B8672" s="27"/>
      <c r="C8672" s="27"/>
      <c r="D8672" s="27"/>
      <c r="E8672" s="27"/>
      <c r="F8672" s="26"/>
      <c r="G8672" s="28" t="str">
        <f t="shared" si="13"/>
        <v/>
      </c>
      <c r="H8672" s="31"/>
    </row>
    <row r="8673" spans="2:8">
      <c r="B8673" s="27"/>
      <c r="C8673" s="27"/>
      <c r="D8673" s="27"/>
      <c r="E8673" s="27"/>
      <c r="F8673" s="26"/>
      <c r="G8673" s="28" t="str">
        <f t="shared" si="13"/>
        <v/>
      </c>
      <c r="H8673" s="31"/>
    </row>
    <row r="8674" spans="2:8">
      <c r="B8674" s="27"/>
      <c r="C8674" s="27"/>
      <c r="D8674" s="27"/>
      <c r="E8674" s="27"/>
      <c r="F8674" s="26"/>
      <c r="G8674" s="28" t="str">
        <f t="shared" si="13"/>
        <v/>
      </c>
      <c r="H8674" s="31"/>
    </row>
    <row r="8675" spans="2:8">
      <c r="B8675" s="27"/>
      <c r="C8675" s="27"/>
      <c r="D8675" s="27"/>
      <c r="E8675" s="27"/>
      <c r="F8675" s="26"/>
      <c r="G8675" s="28" t="str">
        <f t="shared" si="13"/>
        <v/>
      </c>
      <c r="H8675" s="31"/>
    </row>
    <row r="8676" spans="2:8">
      <c r="B8676" s="27"/>
      <c r="C8676" s="27"/>
      <c r="D8676" s="27"/>
      <c r="E8676" s="27"/>
      <c r="F8676" s="26"/>
      <c r="G8676" s="28" t="str">
        <f t="shared" si="13"/>
        <v/>
      </c>
      <c r="H8676" s="31"/>
    </row>
    <row r="8677" spans="2:8">
      <c r="B8677" s="27"/>
      <c r="C8677" s="27"/>
      <c r="D8677" s="27"/>
      <c r="E8677" s="27"/>
      <c r="F8677" s="26"/>
      <c r="G8677" s="28" t="str">
        <f t="shared" si="13"/>
        <v/>
      </c>
      <c r="H8677" s="31"/>
    </row>
    <row r="8678" spans="2:8">
      <c r="B8678" s="27"/>
      <c r="C8678" s="27"/>
      <c r="D8678" s="27"/>
      <c r="E8678" s="27"/>
      <c r="F8678" s="26"/>
      <c r="G8678" s="28" t="str">
        <f t="shared" si="13"/>
        <v/>
      </c>
      <c r="H8678" s="31"/>
    </row>
    <row r="8679" spans="2:8">
      <c r="B8679" s="27"/>
      <c r="C8679" s="27"/>
      <c r="D8679" s="27"/>
      <c r="E8679" s="27"/>
      <c r="F8679" s="26"/>
      <c r="G8679" s="28" t="str">
        <f t="shared" ref="G8679:G8742" si="14">IF(F8679="","",IF(F8679="EI",4,IF(F8679="EO",5.2,IF(F8679="EQ",3.9,IF(F8679="ILF",7.5,IF(F8679="EIF",5.4))))))</f>
        <v/>
      </c>
      <c r="H8679" s="31"/>
    </row>
    <row r="8680" spans="2:8">
      <c r="B8680" s="27"/>
      <c r="C8680" s="27"/>
      <c r="D8680" s="27"/>
      <c r="E8680" s="27"/>
      <c r="F8680" s="26"/>
      <c r="G8680" s="28" t="str">
        <f t="shared" si="14"/>
        <v/>
      </c>
      <c r="H8680" s="31"/>
    </row>
    <row r="8681" spans="2:8">
      <c r="B8681" s="27"/>
      <c r="C8681" s="27"/>
      <c r="D8681" s="27"/>
      <c r="E8681" s="27"/>
      <c r="F8681" s="26"/>
      <c r="G8681" s="28" t="str">
        <f t="shared" si="14"/>
        <v/>
      </c>
      <c r="H8681" s="31"/>
    </row>
    <row r="8682" spans="2:8">
      <c r="B8682" s="27"/>
      <c r="C8682" s="27"/>
      <c r="D8682" s="27"/>
      <c r="E8682" s="27"/>
      <c r="F8682" s="26"/>
      <c r="G8682" s="28" t="str">
        <f t="shared" si="14"/>
        <v/>
      </c>
      <c r="H8682" s="31"/>
    </row>
    <row r="8683" spans="2:8">
      <c r="B8683" s="27"/>
      <c r="C8683" s="27"/>
      <c r="D8683" s="27"/>
      <c r="E8683" s="27"/>
      <c r="F8683" s="26"/>
      <c r="G8683" s="28" t="str">
        <f t="shared" si="14"/>
        <v/>
      </c>
      <c r="H8683" s="31"/>
    </row>
    <row r="8684" spans="2:8">
      <c r="B8684" s="27"/>
      <c r="C8684" s="27"/>
      <c r="D8684" s="27"/>
      <c r="E8684" s="27"/>
      <c r="F8684" s="26"/>
      <c r="G8684" s="28" t="str">
        <f t="shared" si="14"/>
        <v/>
      </c>
      <c r="H8684" s="31"/>
    </row>
    <row r="8685" spans="2:8">
      <c r="B8685" s="27"/>
      <c r="C8685" s="27"/>
      <c r="D8685" s="27"/>
      <c r="E8685" s="27"/>
      <c r="F8685" s="26"/>
      <c r="G8685" s="28" t="str">
        <f t="shared" si="14"/>
        <v/>
      </c>
      <c r="H8685" s="31"/>
    </row>
    <row r="8686" spans="2:8">
      <c r="B8686" s="27"/>
      <c r="C8686" s="27"/>
      <c r="D8686" s="27"/>
      <c r="E8686" s="27"/>
      <c r="F8686" s="26"/>
      <c r="G8686" s="28" t="str">
        <f t="shared" si="14"/>
        <v/>
      </c>
      <c r="H8686" s="31"/>
    </row>
    <row r="8687" spans="2:8">
      <c r="B8687" s="27"/>
      <c r="C8687" s="27"/>
      <c r="D8687" s="27"/>
      <c r="E8687" s="27"/>
      <c r="F8687" s="26"/>
      <c r="G8687" s="28" t="str">
        <f t="shared" si="14"/>
        <v/>
      </c>
      <c r="H8687" s="31"/>
    </row>
    <row r="8688" spans="2:8">
      <c r="B8688" s="27"/>
      <c r="C8688" s="27"/>
      <c r="D8688" s="27"/>
      <c r="E8688" s="27"/>
      <c r="F8688" s="26"/>
      <c r="G8688" s="28" t="str">
        <f t="shared" si="14"/>
        <v/>
      </c>
      <c r="H8688" s="31"/>
    </row>
    <row r="8689" spans="2:8">
      <c r="B8689" s="27"/>
      <c r="C8689" s="27"/>
      <c r="D8689" s="27"/>
      <c r="E8689" s="27"/>
      <c r="F8689" s="26"/>
      <c r="G8689" s="28" t="str">
        <f t="shared" si="14"/>
        <v/>
      </c>
      <c r="H8689" s="31"/>
    </row>
    <row r="8690" spans="2:8">
      <c r="B8690" s="27"/>
      <c r="C8690" s="27"/>
      <c r="D8690" s="27"/>
      <c r="E8690" s="27"/>
      <c r="F8690" s="26"/>
      <c r="G8690" s="28" t="str">
        <f t="shared" si="14"/>
        <v/>
      </c>
      <c r="H8690" s="31"/>
    </row>
    <row r="8691" spans="2:8">
      <c r="B8691" s="27"/>
      <c r="C8691" s="27"/>
      <c r="D8691" s="27"/>
      <c r="E8691" s="27"/>
      <c r="F8691" s="26"/>
      <c r="G8691" s="28" t="str">
        <f t="shared" si="14"/>
        <v/>
      </c>
      <c r="H8691" s="31"/>
    </row>
    <row r="8692" spans="2:8">
      <c r="B8692" s="27"/>
      <c r="C8692" s="27"/>
      <c r="D8692" s="27"/>
      <c r="E8692" s="27"/>
      <c r="F8692" s="26"/>
      <c r="G8692" s="28" t="str">
        <f t="shared" si="14"/>
        <v/>
      </c>
      <c r="H8692" s="31"/>
    </row>
    <row r="8693" spans="2:8">
      <c r="B8693" s="27"/>
      <c r="C8693" s="27"/>
      <c r="D8693" s="27"/>
      <c r="E8693" s="27"/>
      <c r="F8693" s="26"/>
      <c r="G8693" s="28" t="str">
        <f t="shared" si="14"/>
        <v/>
      </c>
      <c r="H8693" s="31"/>
    </row>
    <row r="8694" spans="2:8">
      <c r="B8694" s="27"/>
      <c r="C8694" s="27"/>
      <c r="D8694" s="27"/>
      <c r="E8694" s="27"/>
      <c r="F8694" s="26"/>
      <c r="G8694" s="28" t="str">
        <f t="shared" si="14"/>
        <v/>
      </c>
      <c r="H8694" s="31"/>
    </row>
    <row r="8695" spans="2:8">
      <c r="B8695" s="27"/>
      <c r="C8695" s="27"/>
      <c r="D8695" s="27"/>
      <c r="E8695" s="27"/>
      <c r="F8695" s="26"/>
      <c r="G8695" s="28" t="str">
        <f t="shared" si="14"/>
        <v/>
      </c>
      <c r="H8695" s="31"/>
    </row>
    <row r="8696" spans="2:8">
      <c r="B8696" s="27"/>
      <c r="C8696" s="27"/>
      <c r="D8696" s="27"/>
      <c r="E8696" s="27"/>
      <c r="F8696" s="26"/>
      <c r="G8696" s="28" t="str">
        <f t="shared" si="14"/>
        <v/>
      </c>
      <c r="H8696" s="31"/>
    </row>
    <row r="8697" spans="2:8">
      <c r="B8697" s="27"/>
      <c r="C8697" s="27"/>
      <c r="D8697" s="27"/>
      <c r="E8697" s="27"/>
      <c r="F8697" s="26"/>
      <c r="G8697" s="28" t="str">
        <f t="shared" si="14"/>
        <v/>
      </c>
      <c r="H8697" s="31"/>
    </row>
    <row r="8698" spans="2:8">
      <c r="B8698" s="27"/>
      <c r="C8698" s="27"/>
      <c r="D8698" s="27"/>
      <c r="E8698" s="27"/>
      <c r="F8698" s="26"/>
      <c r="G8698" s="28" t="str">
        <f t="shared" si="14"/>
        <v/>
      </c>
      <c r="H8698" s="31"/>
    </row>
    <row r="8699" spans="2:8">
      <c r="B8699" s="27"/>
      <c r="C8699" s="27"/>
      <c r="D8699" s="27"/>
      <c r="E8699" s="27"/>
      <c r="F8699" s="26"/>
      <c r="G8699" s="28" t="str">
        <f t="shared" si="14"/>
        <v/>
      </c>
      <c r="H8699" s="31"/>
    </row>
    <row r="8700" spans="2:8">
      <c r="B8700" s="27"/>
      <c r="C8700" s="27"/>
      <c r="D8700" s="27"/>
      <c r="E8700" s="27"/>
      <c r="F8700" s="26"/>
      <c r="G8700" s="28" t="str">
        <f t="shared" si="14"/>
        <v/>
      </c>
      <c r="H8700" s="31"/>
    </row>
    <row r="8701" spans="2:8">
      <c r="B8701" s="27"/>
      <c r="C8701" s="27"/>
      <c r="D8701" s="27"/>
      <c r="E8701" s="27"/>
      <c r="F8701" s="26"/>
      <c r="G8701" s="28" t="str">
        <f t="shared" si="14"/>
        <v/>
      </c>
      <c r="H8701" s="31"/>
    </row>
    <row r="8702" spans="2:8">
      <c r="B8702" s="27"/>
      <c r="C8702" s="27"/>
      <c r="D8702" s="27"/>
      <c r="E8702" s="27"/>
      <c r="F8702" s="26"/>
      <c r="G8702" s="28" t="str">
        <f t="shared" si="14"/>
        <v/>
      </c>
      <c r="H8702" s="31"/>
    </row>
    <row r="8703" spans="2:8">
      <c r="B8703" s="27"/>
      <c r="C8703" s="27"/>
      <c r="D8703" s="27"/>
      <c r="E8703" s="27"/>
      <c r="F8703" s="26"/>
      <c r="G8703" s="28" t="str">
        <f t="shared" si="14"/>
        <v/>
      </c>
      <c r="H8703" s="31"/>
    </row>
    <row r="8704" spans="2:8">
      <c r="B8704" s="27"/>
      <c r="C8704" s="27"/>
      <c r="D8704" s="27"/>
      <c r="E8704" s="27"/>
      <c r="F8704" s="26"/>
      <c r="G8704" s="28" t="str">
        <f t="shared" si="14"/>
        <v/>
      </c>
      <c r="H8704" s="31"/>
    </row>
    <row r="8705" spans="2:8">
      <c r="B8705" s="27"/>
      <c r="C8705" s="27"/>
      <c r="D8705" s="27"/>
      <c r="E8705" s="27"/>
      <c r="F8705" s="26"/>
      <c r="G8705" s="28" t="str">
        <f t="shared" si="14"/>
        <v/>
      </c>
      <c r="H8705" s="31"/>
    </row>
    <row r="8706" spans="2:8">
      <c r="B8706" s="27"/>
      <c r="C8706" s="27"/>
      <c r="D8706" s="27"/>
      <c r="E8706" s="27"/>
      <c r="F8706" s="26"/>
      <c r="G8706" s="28" t="str">
        <f t="shared" si="14"/>
        <v/>
      </c>
      <c r="H8706" s="31"/>
    </row>
    <row r="8707" spans="2:8">
      <c r="B8707" s="27"/>
      <c r="C8707" s="27"/>
      <c r="D8707" s="27"/>
      <c r="E8707" s="27"/>
      <c r="F8707" s="26"/>
      <c r="G8707" s="28" t="str">
        <f t="shared" si="14"/>
        <v/>
      </c>
      <c r="H8707" s="31"/>
    </row>
    <row r="8708" spans="2:8">
      <c r="B8708" s="27"/>
      <c r="C8708" s="27"/>
      <c r="D8708" s="27"/>
      <c r="E8708" s="27"/>
      <c r="F8708" s="26"/>
      <c r="G8708" s="28" t="str">
        <f t="shared" si="14"/>
        <v/>
      </c>
      <c r="H8708" s="31"/>
    </row>
    <row r="8709" spans="2:8">
      <c r="B8709" s="27"/>
      <c r="C8709" s="27"/>
      <c r="D8709" s="27"/>
      <c r="E8709" s="27"/>
      <c r="F8709" s="26"/>
      <c r="G8709" s="28" t="str">
        <f t="shared" si="14"/>
        <v/>
      </c>
      <c r="H8709" s="31"/>
    </row>
    <row r="8710" spans="2:8">
      <c r="B8710" s="27"/>
      <c r="C8710" s="27"/>
      <c r="D8710" s="27"/>
      <c r="E8710" s="27"/>
      <c r="F8710" s="26"/>
      <c r="G8710" s="28" t="str">
        <f t="shared" si="14"/>
        <v/>
      </c>
      <c r="H8710" s="31"/>
    </row>
    <row r="8711" spans="2:8">
      <c r="B8711" s="27"/>
      <c r="C8711" s="27"/>
      <c r="D8711" s="27"/>
      <c r="E8711" s="27"/>
      <c r="F8711" s="26"/>
      <c r="G8711" s="28" t="str">
        <f t="shared" si="14"/>
        <v/>
      </c>
      <c r="H8711" s="31"/>
    </row>
    <row r="8712" spans="2:8">
      <c r="B8712" s="27"/>
      <c r="C8712" s="27"/>
      <c r="D8712" s="27"/>
      <c r="E8712" s="27"/>
      <c r="F8712" s="26"/>
      <c r="G8712" s="28" t="str">
        <f t="shared" si="14"/>
        <v/>
      </c>
      <c r="H8712" s="31"/>
    </row>
    <row r="8713" spans="2:8">
      <c r="B8713" s="27"/>
      <c r="C8713" s="27"/>
      <c r="D8713" s="27"/>
      <c r="E8713" s="27"/>
      <c r="F8713" s="26"/>
      <c r="G8713" s="28" t="str">
        <f t="shared" si="14"/>
        <v/>
      </c>
      <c r="H8713" s="31"/>
    </row>
    <row r="8714" spans="2:8">
      <c r="B8714" s="27"/>
      <c r="C8714" s="27"/>
      <c r="D8714" s="27"/>
      <c r="E8714" s="27"/>
      <c r="F8714" s="26"/>
      <c r="G8714" s="28" t="str">
        <f t="shared" si="14"/>
        <v/>
      </c>
      <c r="H8714" s="31"/>
    </row>
    <row r="8715" spans="2:8">
      <c r="B8715" s="27"/>
      <c r="C8715" s="27"/>
      <c r="D8715" s="27"/>
      <c r="E8715" s="27"/>
      <c r="F8715" s="26"/>
      <c r="G8715" s="28" t="str">
        <f t="shared" si="14"/>
        <v/>
      </c>
      <c r="H8715" s="31"/>
    </row>
    <row r="8716" spans="2:8">
      <c r="B8716" s="27"/>
      <c r="C8716" s="27"/>
      <c r="D8716" s="27"/>
      <c r="E8716" s="27"/>
      <c r="F8716" s="26"/>
      <c r="G8716" s="28" t="str">
        <f t="shared" si="14"/>
        <v/>
      </c>
      <c r="H8716" s="31"/>
    </row>
    <row r="8717" spans="2:8">
      <c r="B8717" s="27"/>
      <c r="C8717" s="27"/>
      <c r="D8717" s="27"/>
      <c r="E8717" s="27"/>
      <c r="F8717" s="26"/>
      <c r="G8717" s="28" t="str">
        <f t="shared" si="14"/>
        <v/>
      </c>
      <c r="H8717" s="31"/>
    </row>
    <row r="8718" spans="2:8">
      <c r="B8718" s="27"/>
      <c r="C8718" s="27"/>
      <c r="D8718" s="27"/>
      <c r="E8718" s="27"/>
      <c r="F8718" s="26"/>
      <c r="G8718" s="28" t="str">
        <f t="shared" si="14"/>
        <v/>
      </c>
      <c r="H8718" s="31"/>
    </row>
    <row r="8719" spans="2:8">
      <c r="B8719" s="27"/>
      <c r="C8719" s="27"/>
      <c r="D8719" s="27"/>
      <c r="E8719" s="27"/>
      <c r="F8719" s="26"/>
      <c r="G8719" s="28" t="str">
        <f t="shared" si="14"/>
        <v/>
      </c>
      <c r="H8719" s="31"/>
    </row>
    <row r="8720" spans="2:8">
      <c r="B8720" s="27"/>
      <c r="C8720" s="27"/>
      <c r="D8720" s="27"/>
      <c r="E8720" s="27"/>
      <c r="F8720" s="26"/>
      <c r="G8720" s="28" t="str">
        <f t="shared" si="14"/>
        <v/>
      </c>
      <c r="H8720" s="31"/>
    </row>
    <row r="8721" spans="2:8">
      <c r="B8721" s="27"/>
      <c r="C8721" s="27"/>
      <c r="D8721" s="27"/>
      <c r="E8721" s="27"/>
      <c r="F8721" s="26"/>
      <c r="G8721" s="28" t="str">
        <f t="shared" si="14"/>
        <v/>
      </c>
      <c r="H8721" s="31"/>
    </row>
    <row r="8722" spans="2:8">
      <c r="B8722" s="27"/>
      <c r="C8722" s="27"/>
      <c r="D8722" s="27"/>
      <c r="E8722" s="27"/>
      <c r="F8722" s="26"/>
      <c r="G8722" s="28" t="str">
        <f t="shared" si="14"/>
        <v/>
      </c>
      <c r="H8722" s="31"/>
    </row>
    <row r="8723" spans="2:8">
      <c r="B8723" s="27"/>
      <c r="C8723" s="27"/>
      <c r="D8723" s="27"/>
      <c r="E8723" s="27"/>
      <c r="F8723" s="26"/>
      <c r="G8723" s="28" t="str">
        <f t="shared" si="14"/>
        <v/>
      </c>
      <c r="H8723" s="31"/>
    </row>
    <row r="8724" spans="2:8">
      <c r="B8724" s="27"/>
      <c r="C8724" s="27"/>
      <c r="D8724" s="27"/>
      <c r="E8724" s="27"/>
      <c r="F8724" s="26"/>
      <c r="G8724" s="28" t="str">
        <f t="shared" si="14"/>
        <v/>
      </c>
      <c r="H8724" s="31"/>
    </row>
    <row r="8725" spans="2:8">
      <c r="B8725" s="27"/>
      <c r="C8725" s="27"/>
      <c r="D8725" s="27"/>
      <c r="E8725" s="27"/>
      <c r="F8725" s="26"/>
      <c r="G8725" s="28" t="str">
        <f t="shared" si="14"/>
        <v/>
      </c>
      <c r="H8725" s="31"/>
    </row>
    <row r="8726" spans="2:8">
      <c r="B8726" s="27"/>
      <c r="C8726" s="27"/>
      <c r="D8726" s="27"/>
      <c r="E8726" s="27"/>
      <c r="F8726" s="26"/>
      <c r="G8726" s="28" t="str">
        <f t="shared" si="14"/>
        <v/>
      </c>
      <c r="H8726" s="31"/>
    </row>
    <row r="8727" spans="2:8">
      <c r="B8727" s="27"/>
      <c r="C8727" s="27"/>
      <c r="D8727" s="27"/>
      <c r="E8727" s="27"/>
      <c r="F8727" s="26"/>
      <c r="G8727" s="28" t="str">
        <f t="shared" si="14"/>
        <v/>
      </c>
      <c r="H8727" s="31"/>
    </row>
    <row r="8728" spans="2:8">
      <c r="B8728" s="27"/>
      <c r="C8728" s="27"/>
      <c r="D8728" s="27"/>
      <c r="E8728" s="27"/>
      <c r="F8728" s="26"/>
      <c r="G8728" s="28" t="str">
        <f t="shared" si="14"/>
        <v/>
      </c>
      <c r="H8728" s="31"/>
    </row>
    <row r="8729" spans="2:8">
      <c r="B8729" s="27"/>
      <c r="C8729" s="27"/>
      <c r="D8729" s="27"/>
      <c r="E8729" s="27"/>
      <c r="F8729" s="26"/>
      <c r="G8729" s="28" t="str">
        <f t="shared" si="14"/>
        <v/>
      </c>
      <c r="H8729" s="31"/>
    </row>
    <row r="8730" spans="2:8">
      <c r="B8730" s="27"/>
      <c r="C8730" s="27"/>
      <c r="D8730" s="27"/>
      <c r="E8730" s="27"/>
      <c r="F8730" s="26"/>
      <c r="G8730" s="28" t="str">
        <f t="shared" si="14"/>
        <v/>
      </c>
      <c r="H8730" s="31"/>
    </row>
    <row r="8731" spans="2:8">
      <c r="B8731" s="27"/>
      <c r="C8731" s="27"/>
      <c r="D8731" s="27"/>
      <c r="E8731" s="27"/>
      <c r="F8731" s="26"/>
      <c r="G8731" s="28" t="str">
        <f t="shared" si="14"/>
        <v/>
      </c>
      <c r="H8731" s="31"/>
    </row>
    <row r="8732" spans="2:8">
      <c r="B8732" s="27"/>
      <c r="C8732" s="27"/>
      <c r="D8732" s="27"/>
      <c r="E8732" s="27"/>
      <c r="F8732" s="26"/>
      <c r="G8732" s="28" t="str">
        <f t="shared" si="14"/>
        <v/>
      </c>
      <c r="H8732" s="31"/>
    </row>
    <row r="8733" spans="2:8">
      <c r="B8733" s="27"/>
      <c r="C8733" s="27"/>
      <c r="D8733" s="27"/>
      <c r="E8733" s="27"/>
      <c r="F8733" s="26"/>
      <c r="G8733" s="28" t="str">
        <f t="shared" si="14"/>
        <v/>
      </c>
      <c r="H8733" s="31"/>
    </row>
    <row r="8734" spans="2:8">
      <c r="B8734" s="27"/>
      <c r="C8734" s="27"/>
      <c r="D8734" s="27"/>
      <c r="E8734" s="27"/>
      <c r="F8734" s="26"/>
      <c r="G8734" s="28" t="str">
        <f t="shared" si="14"/>
        <v/>
      </c>
      <c r="H8734" s="31"/>
    </row>
    <row r="8735" spans="2:8">
      <c r="B8735" s="27"/>
      <c r="C8735" s="27"/>
      <c r="D8735" s="27"/>
      <c r="E8735" s="27"/>
      <c r="F8735" s="26"/>
      <c r="G8735" s="28" t="str">
        <f t="shared" si="14"/>
        <v/>
      </c>
      <c r="H8735" s="31"/>
    </row>
    <row r="8736" spans="2:8">
      <c r="B8736" s="27"/>
      <c r="C8736" s="27"/>
      <c r="D8736" s="27"/>
      <c r="E8736" s="27"/>
      <c r="F8736" s="26"/>
      <c r="G8736" s="28" t="str">
        <f t="shared" si="14"/>
        <v/>
      </c>
      <c r="H8736" s="31"/>
    </row>
    <row r="8737" spans="2:8">
      <c r="B8737" s="27"/>
      <c r="C8737" s="27"/>
      <c r="D8737" s="27"/>
      <c r="E8737" s="27"/>
      <c r="F8737" s="26"/>
      <c r="G8737" s="28" t="str">
        <f t="shared" si="14"/>
        <v/>
      </c>
      <c r="H8737" s="31"/>
    </row>
    <row r="8738" spans="2:8">
      <c r="B8738" s="27"/>
      <c r="C8738" s="27"/>
      <c r="D8738" s="27"/>
      <c r="E8738" s="27"/>
      <c r="F8738" s="26"/>
      <c r="G8738" s="28" t="str">
        <f t="shared" si="14"/>
        <v/>
      </c>
      <c r="H8738" s="31"/>
    </row>
    <row r="8739" spans="2:8">
      <c r="B8739" s="27"/>
      <c r="C8739" s="27"/>
      <c r="D8739" s="27"/>
      <c r="E8739" s="27"/>
      <c r="F8739" s="26"/>
      <c r="G8739" s="28" t="str">
        <f t="shared" si="14"/>
        <v/>
      </c>
      <c r="H8739" s="31"/>
    </row>
    <row r="8740" spans="2:8">
      <c r="B8740" s="27"/>
      <c r="C8740" s="27"/>
      <c r="D8740" s="27"/>
      <c r="E8740" s="27"/>
      <c r="F8740" s="26"/>
      <c r="G8740" s="28" t="str">
        <f t="shared" si="14"/>
        <v/>
      </c>
      <c r="H8740" s="31"/>
    </row>
    <row r="8741" spans="2:8">
      <c r="B8741" s="27"/>
      <c r="C8741" s="27"/>
      <c r="D8741" s="27"/>
      <c r="E8741" s="27"/>
      <c r="F8741" s="26"/>
      <c r="G8741" s="28" t="str">
        <f t="shared" si="14"/>
        <v/>
      </c>
      <c r="H8741" s="31"/>
    </row>
    <row r="8742" spans="2:8">
      <c r="B8742" s="27"/>
      <c r="C8742" s="27"/>
      <c r="D8742" s="27"/>
      <c r="E8742" s="27"/>
      <c r="F8742" s="26"/>
      <c r="G8742" s="28" t="str">
        <f t="shared" si="14"/>
        <v/>
      </c>
      <c r="H8742" s="31"/>
    </row>
    <row r="8743" spans="2:8">
      <c r="B8743" s="27"/>
      <c r="C8743" s="27"/>
      <c r="D8743" s="27"/>
      <c r="E8743" s="27"/>
      <c r="F8743" s="26"/>
      <c r="G8743" s="28" t="str">
        <f t="shared" ref="G8743:G8806" si="15">IF(F8743="","",IF(F8743="EI",4,IF(F8743="EO",5.2,IF(F8743="EQ",3.9,IF(F8743="ILF",7.5,IF(F8743="EIF",5.4))))))</f>
        <v/>
      </c>
      <c r="H8743" s="31"/>
    </row>
    <row r="8744" spans="2:8">
      <c r="B8744" s="27"/>
      <c r="C8744" s="27"/>
      <c r="D8744" s="27"/>
      <c r="E8744" s="27"/>
      <c r="F8744" s="26"/>
      <c r="G8744" s="28" t="str">
        <f t="shared" si="15"/>
        <v/>
      </c>
      <c r="H8744" s="31"/>
    </row>
    <row r="8745" spans="2:8">
      <c r="B8745" s="27"/>
      <c r="C8745" s="27"/>
      <c r="D8745" s="27"/>
      <c r="E8745" s="27"/>
      <c r="F8745" s="26"/>
      <c r="G8745" s="28" t="str">
        <f t="shared" si="15"/>
        <v/>
      </c>
      <c r="H8745" s="31"/>
    </row>
    <row r="8746" spans="2:8">
      <c r="B8746" s="27"/>
      <c r="C8746" s="27"/>
      <c r="D8746" s="27"/>
      <c r="E8746" s="27"/>
      <c r="F8746" s="26"/>
      <c r="G8746" s="28" t="str">
        <f t="shared" si="15"/>
        <v/>
      </c>
      <c r="H8746" s="31"/>
    </row>
    <row r="8747" spans="2:8">
      <c r="B8747" s="27"/>
      <c r="C8747" s="27"/>
      <c r="D8747" s="27"/>
      <c r="E8747" s="27"/>
      <c r="F8747" s="26"/>
      <c r="G8747" s="28" t="str">
        <f t="shared" si="15"/>
        <v/>
      </c>
      <c r="H8747" s="31"/>
    </row>
    <row r="8748" spans="2:8">
      <c r="B8748" s="27"/>
      <c r="C8748" s="27"/>
      <c r="D8748" s="27"/>
      <c r="E8748" s="27"/>
      <c r="F8748" s="26"/>
      <c r="G8748" s="28" t="str">
        <f t="shared" si="15"/>
        <v/>
      </c>
      <c r="H8748" s="31"/>
    </row>
    <row r="8749" spans="2:8">
      <c r="B8749" s="27"/>
      <c r="C8749" s="27"/>
      <c r="D8749" s="27"/>
      <c r="E8749" s="27"/>
      <c r="F8749" s="26"/>
      <c r="G8749" s="28" t="str">
        <f t="shared" si="15"/>
        <v/>
      </c>
      <c r="H8749" s="31"/>
    </row>
    <row r="8750" spans="2:8">
      <c r="B8750" s="27"/>
      <c r="C8750" s="27"/>
      <c r="D8750" s="27"/>
      <c r="E8750" s="27"/>
      <c r="F8750" s="26"/>
      <c r="G8750" s="28" t="str">
        <f t="shared" si="15"/>
        <v/>
      </c>
      <c r="H8750" s="31"/>
    </row>
    <row r="8751" spans="2:8">
      <c r="B8751" s="27"/>
      <c r="C8751" s="27"/>
      <c r="D8751" s="27"/>
      <c r="E8751" s="27"/>
      <c r="F8751" s="26"/>
      <c r="G8751" s="28" t="str">
        <f t="shared" si="15"/>
        <v/>
      </c>
      <c r="H8751" s="31"/>
    </row>
    <row r="8752" spans="2:8">
      <c r="B8752" s="27"/>
      <c r="C8752" s="27"/>
      <c r="D8752" s="27"/>
      <c r="E8752" s="27"/>
      <c r="F8752" s="26"/>
      <c r="G8752" s="28" t="str">
        <f t="shared" si="15"/>
        <v/>
      </c>
      <c r="H8752" s="31"/>
    </row>
    <row r="8753" spans="2:8">
      <c r="B8753" s="27"/>
      <c r="C8753" s="27"/>
      <c r="D8753" s="27"/>
      <c r="E8753" s="27"/>
      <c r="F8753" s="26"/>
      <c r="G8753" s="28" t="str">
        <f t="shared" si="15"/>
        <v/>
      </c>
      <c r="H8753" s="31"/>
    </row>
    <row r="8754" spans="2:8">
      <c r="B8754" s="27"/>
      <c r="C8754" s="27"/>
      <c r="D8754" s="27"/>
      <c r="E8754" s="27"/>
      <c r="F8754" s="26"/>
      <c r="G8754" s="28" t="str">
        <f t="shared" si="15"/>
        <v/>
      </c>
      <c r="H8754" s="31"/>
    </row>
    <row r="8755" spans="2:8">
      <c r="B8755" s="27"/>
      <c r="C8755" s="27"/>
      <c r="D8755" s="27"/>
      <c r="E8755" s="27"/>
      <c r="F8755" s="26"/>
      <c r="G8755" s="28" t="str">
        <f t="shared" si="15"/>
        <v/>
      </c>
      <c r="H8755" s="31"/>
    </row>
    <row r="8756" spans="2:8">
      <c r="B8756" s="27"/>
      <c r="C8756" s="27"/>
      <c r="D8756" s="27"/>
      <c r="E8756" s="27"/>
      <c r="F8756" s="26"/>
      <c r="G8756" s="28" t="str">
        <f t="shared" si="15"/>
        <v/>
      </c>
      <c r="H8756" s="31"/>
    </row>
    <row r="8757" spans="2:8">
      <c r="B8757" s="27"/>
      <c r="C8757" s="27"/>
      <c r="D8757" s="27"/>
      <c r="E8757" s="27"/>
      <c r="F8757" s="26"/>
      <c r="G8757" s="28" t="str">
        <f t="shared" si="15"/>
        <v/>
      </c>
      <c r="H8757" s="31"/>
    </row>
    <row r="8758" spans="2:8">
      <c r="B8758" s="27"/>
      <c r="C8758" s="27"/>
      <c r="D8758" s="27"/>
      <c r="E8758" s="27"/>
      <c r="F8758" s="26"/>
      <c r="G8758" s="28" t="str">
        <f t="shared" si="15"/>
        <v/>
      </c>
      <c r="H8758" s="31"/>
    </row>
    <row r="8759" spans="2:8">
      <c r="B8759" s="27"/>
      <c r="C8759" s="27"/>
      <c r="D8759" s="27"/>
      <c r="E8759" s="27"/>
      <c r="F8759" s="26"/>
      <c r="G8759" s="28" t="str">
        <f t="shared" si="15"/>
        <v/>
      </c>
      <c r="H8759" s="31"/>
    </row>
    <row r="8760" spans="2:8">
      <c r="B8760" s="27"/>
      <c r="C8760" s="27"/>
      <c r="D8760" s="27"/>
      <c r="E8760" s="27"/>
      <c r="F8760" s="26"/>
      <c r="G8760" s="28" t="str">
        <f t="shared" si="15"/>
        <v/>
      </c>
      <c r="H8760" s="31"/>
    </row>
    <row r="8761" spans="2:8">
      <c r="B8761" s="27"/>
      <c r="C8761" s="27"/>
      <c r="D8761" s="27"/>
      <c r="E8761" s="27"/>
      <c r="F8761" s="26"/>
      <c r="G8761" s="28" t="str">
        <f t="shared" si="15"/>
        <v/>
      </c>
      <c r="H8761" s="31"/>
    </row>
    <row r="8762" spans="2:8">
      <c r="B8762" s="27"/>
      <c r="C8762" s="27"/>
      <c r="D8762" s="27"/>
      <c r="E8762" s="27"/>
      <c r="F8762" s="26"/>
      <c r="G8762" s="28" t="str">
        <f t="shared" si="15"/>
        <v/>
      </c>
      <c r="H8762" s="31"/>
    </row>
    <row r="8763" spans="2:8">
      <c r="B8763" s="27"/>
      <c r="C8763" s="27"/>
      <c r="D8763" s="27"/>
      <c r="E8763" s="27"/>
      <c r="F8763" s="26"/>
      <c r="G8763" s="28" t="str">
        <f t="shared" si="15"/>
        <v/>
      </c>
      <c r="H8763" s="31"/>
    </row>
    <row r="8764" spans="2:8">
      <c r="B8764" s="27"/>
      <c r="C8764" s="27"/>
      <c r="D8764" s="27"/>
      <c r="E8764" s="27"/>
      <c r="F8764" s="26"/>
      <c r="G8764" s="28" t="str">
        <f t="shared" si="15"/>
        <v/>
      </c>
      <c r="H8764" s="31"/>
    </row>
    <row r="8765" spans="2:8">
      <c r="B8765" s="27"/>
      <c r="C8765" s="27"/>
      <c r="D8765" s="27"/>
      <c r="E8765" s="27"/>
      <c r="F8765" s="26"/>
      <c r="G8765" s="28" t="str">
        <f t="shared" si="15"/>
        <v/>
      </c>
      <c r="H8765" s="31"/>
    </row>
    <row r="8766" spans="2:8">
      <c r="B8766" s="27"/>
      <c r="C8766" s="27"/>
      <c r="D8766" s="27"/>
      <c r="E8766" s="27"/>
      <c r="F8766" s="26"/>
      <c r="G8766" s="28" t="str">
        <f t="shared" si="15"/>
        <v/>
      </c>
      <c r="H8766" s="31"/>
    </row>
    <row r="8767" spans="2:8">
      <c r="B8767" s="27"/>
      <c r="C8767" s="27"/>
      <c r="D8767" s="27"/>
      <c r="E8767" s="27"/>
      <c r="F8767" s="26"/>
      <c r="G8767" s="28" t="str">
        <f t="shared" si="15"/>
        <v/>
      </c>
      <c r="H8767" s="31"/>
    </row>
    <row r="8768" spans="2:8">
      <c r="B8768" s="27"/>
      <c r="C8768" s="27"/>
      <c r="D8768" s="27"/>
      <c r="E8768" s="27"/>
      <c r="F8768" s="26"/>
      <c r="G8768" s="28" t="str">
        <f t="shared" si="15"/>
        <v/>
      </c>
      <c r="H8768" s="31"/>
    </row>
    <row r="8769" spans="2:8">
      <c r="B8769" s="27"/>
      <c r="C8769" s="27"/>
      <c r="D8769" s="27"/>
      <c r="E8769" s="27"/>
      <c r="F8769" s="26"/>
      <c r="G8769" s="28" t="str">
        <f t="shared" si="15"/>
        <v/>
      </c>
      <c r="H8769" s="31"/>
    </row>
    <row r="8770" spans="2:8">
      <c r="B8770" s="27"/>
      <c r="C8770" s="27"/>
      <c r="D8770" s="27"/>
      <c r="E8770" s="27"/>
      <c r="F8770" s="26"/>
      <c r="G8770" s="28" t="str">
        <f t="shared" si="15"/>
        <v/>
      </c>
      <c r="H8770" s="31"/>
    </row>
    <row r="8771" spans="2:8">
      <c r="B8771" s="27"/>
      <c r="C8771" s="27"/>
      <c r="D8771" s="27"/>
      <c r="E8771" s="27"/>
      <c r="F8771" s="26"/>
      <c r="G8771" s="28" t="str">
        <f t="shared" si="15"/>
        <v/>
      </c>
      <c r="H8771" s="31"/>
    </row>
    <row r="8772" spans="2:8">
      <c r="B8772" s="27"/>
      <c r="C8772" s="27"/>
      <c r="D8772" s="27"/>
      <c r="E8772" s="27"/>
      <c r="F8772" s="26"/>
      <c r="G8772" s="28" t="str">
        <f t="shared" si="15"/>
        <v/>
      </c>
      <c r="H8772" s="31"/>
    </row>
    <row r="8773" spans="2:8">
      <c r="B8773" s="27"/>
      <c r="C8773" s="27"/>
      <c r="D8773" s="27"/>
      <c r="E8773" s="27"/>
      <c r="F8773" s="26"/>
      <c r="G8773" s="28" t="str">
        <f t="shared" si="15"/>
        <v/>
      </c>
      <c r="H8773" s="31"/>
    </row>
    <row r="8774" spans="2:8">
      <c r="B8774" s="27"/>
      <c r="C8774" s="27"/>
      <c r="D8774" s="27"/>
      <c r="E8774" s="27"/>
      <c r="F8774" s="26"/>
      <c r="G8774" s="28" t="str">
        <f t="shared" si="15"/>
        <v/>
      </c>
      <c r="H8774" s="31"/>
    </row>
    <row r="8775" spans="2:8">
      <c r="B8775" s="27"/>
      <c r="C8775" s="27"/>
      <c r="D8775" s="27"/>
      <c r="E8775" s="27"/>
      <c r="F8775" s="26"/>
      <c r="G8775" s="28" t="str">
        <f t="shared" si="15"/>
        <v/>
      </c>
      <c r="H8775" s="31"/>
    </row>
    <row r="8776" spans="2:8">
      <c r="B8776" s="27"/>
      <c r="C8776" s="27"/>
      <c r="D8776" s="27"/>
      <c r="E8776" s="27"/>
      <c r="F8776" s="26"/>
      <c r="G8776" s="28" t="str">
        <f t="shared" si="15"/>
        <v/>
      </c>
      <c r="H8776" s="31"/>
    </row>
    <row r="8777" spans="2:8">
      <c r="B8777" s="27"/>
      <c r="C8777" s="27"/>
      <c r="D8777" s="27"/>
      <c r="E8777" s="27"/>
      <c r="F8777" s="26"/>
      <c r="G8777" s="28" t="str">
        <f t="shared" si="15"/>
        <v/>
      </c>
      <c r="H8777" s="31"/>
    </row>
    <row r="8778" spans="2:8">
      <c r="B8778" s="27"/>
      <c r="C8778" s="27"/>
      <c r="D8778" s="27"/>
      <c r="E8778" s="27"/>
      <c r="F8778" s="26"/>
      <c r="G8778" s="28" t="str">
        <f t="shared" si="15"/>
        <v/>
      </c>
      <c r="H8778" s="31"/>
    </row>
    <row r="8779" spans="2:8">
      <c r="B8779" s="27"/>
      <c r="C8779" s="27"/>
      <c r="D8779" s="27"/>
      <c r="E8779" s="27"/>
      <c r="F8779" s="26"/>
      <c r="G8779" s="28" t="str">
        <f t="shared" si="15"/>
        <v/>
      </c>
      <c r="H8779" s="31"/>
    </row>
    <row r="8780" spans="2:8">
      <c r="B8780" s="27"/>
      <c r="C8780" s="27"/>
      <c r="D8780" s="27"/>
      <c r="E8780" s="27"/>
      <c r="F8780" s="26"/>
      <c r="G8780" s="28" t="str">
        <f t="shared" si="15"/>
        <v/>
      </c>
      <c r="H8780" s="31"/>
    </row>
    <row r="8781" spans="2:8">
      <c r="B8781" s="27"/>
      <c r="C8781" s="27"/>
      <c r="D8781" s="27"/>
      <c r="E8781" s="27"/>
      <c r="F8781" s="26"/>
      <c r="G8781" s="28" t="str">
        <f t="shared" si="15"/>
        <v/>
      </c>
      <c r="H8781" s="31"/>
    </row>
    <row r="8782" spans="2:8">
      <c r="B8782" s="27"/>
      <c r="C8782" s="27"/>
      <c r="D8782" s="27"/>
      <c r="E8782" s="27"/>
      <c r="F8782" s="26"/>
      <c r="G8782" s="28" t="str">
        <f t="shared" si="15"/>
        <v/>
      </c>
      <c r="H8782" s="31"/>
    </row>
    <row r="8783" spans="2:8">
      <c r="B8783" s="27"/>
      <c r="C8783" s="27"/>
      <c r="D8783" s="27"/>
      <c r="E8783" s="27"/>
      <c r="F8783" s="26"/>
      <c r="G8783" s="28" t="str">
        <f t="shared" si="15"/>
        <v/>
      </c>
      <c r="H8783" s="31"/>
    </row>
    <row r="8784" spans="2:8">
      <c r="B8784" s="27"/>
      <c r="C8784" s="27"/>
      <c r="D8784" s="27"/>
      <c r="E8784" s="27"/>
      <c r="F8784" s="26"/>
      <c r="G8784" s="28" t="str">
        <f t="shared" si="15"/>
        <v/>
      </c>
      <c r="H8784" s="31"/>
    </row>
    <row r="8785" spans="2:8">
      <c r="B8785" s="27"/>
      <c r="C8785" s="27"/>
      <c r="D8785" s="27"/>
      <c r="E8785" s="27"/>
      <c r="F8785" s="26"/>
      <c r="G8785" s="28" t="str">
        <f t="shared" si="15"/>
        <v/>
      </c>
      <c r="H8785" s="31"/>
    </row>
    <row r="8786" spans="2:8">
      <c r="B8786" s="27"/>
      <c r="C8786" s="27"/>
      <c r="D8786" s="27"/>
      <c r="E8786" s="27"/>
      <c r="F8786" s="26"/>
      <c r="G8786" s="28" t="str">
        <f t="shared" si="15"/>
        <v/>
      </c>
      <c r="H8786" s="31"/>
    </row>
    <row r="8787" spans="2:8">
      <c r="B8787" s="27"/>
      <c r="C8787" s="27"/>
      <c r="D8787" s="27"/>
      <c r="E8787" s="27"/>
      <c r="F8787" s="26"/>
      <c r="G8787" s="28" t="str">
        <f t="shared" si="15"/>
        <v/>
      </c>
      <c r="H8787" s="31"/>
    </row>
    <row r="8788" spans="2:8">
      <c r="B8788" s="27"/>
      <c r="C8788" s="27"/>
      <c r="D8788" s="27"/>
      <c r="E8788" s="27"/>
      <c r="F8788" s="26"/>
      <c r="G8788" s="28" t="str">
        <f t="shared" si="15"/>
        <v/>
      </c>
      <c r="H8788" s="31"/>
    </row>
    <row r="8789" spans="2:8">
      <c r="B8789" s="27"/>
      <c r="C8789" s="27"/>
      <c r="D8789" s="27"/>
      <c r="E8789" s="27"/>
      <c r="F8789" s="26"/>
      <c r="G8789" s="28" t="str">
        <f t="shared" si="15"/>
        <v/>
      </c>
      <c r="H8789" s="31"/>
    </row>
    <row r="8790" spans="2:8">
      <c r="B8790" s="27"/>
      <c r="C8790" s="27"/>
      <c r="D8790" s="27"/>
      <c r="E8790" s="27"/>
      <c r="F8790" s="26"/>
      <c r="G8790" s="28" t="str">
        <f t="shared" si="15"/>
        <v/>
      </c>
      <c r="H8790" s="31"/>
    </row>
    <row r="8791" spans="2:8">
      <c r="B8791" s="27"/>
      <c r="C8791" s="27"/>
      <c r="D8791" s="27"/>
      <c r="E8791" s="27"/>
      <c r="F8791" s="26"/>
      <c r="G8791" s="28" t="str">
        <f t="shared" si="15"/>
        <v/>
      </c>
      <c r="H8791" s="31"/>
    </row>
    <row r="8792" spans="2:8">
      <c r="B8792" s="27"/>
      <c r="C8792" s="27"/>
      <c r="D8792" s="27"/>
      <c r="E8792" s="27"/>
      <c r="F8792" s="26"/>
      <c r="G8792" s="28" t="str">
        <f t="shared" si="15"/>
        <v/>
      </c>
      <c r="H8792" s="31"/>
    </row>
    <row r="8793" spans="2:8">
      <c r="B8793" s="27"/>
      <c r="C8793" s="27"/>
      <c r="D8793" s="27"/>
      <c r="E8793" s="27"/>
      <c r="F8793" s="26"/>
      <c r="G8793" s="28" t="str">
        <f t="shared" si="15"/>
        <v/>
      </c>
      <c r="H8793" s="31"/>
    </row>
    <row r="8794" spans="2:8">
      <c r="B8794" s="27"/>
      <c r="C8794" s="27"/>
      <c r="D8794" s="27"/>
      <c r="E8794" s="27"/>
      <c r="F8794" s="26"/>
      <c r="G8794" s="28" t="str">
        <f t="shared" si="15"/>
        <v/>
      </c>
      <c r="H8794" s="31"/>
    </row>
    <row r="8795" spans="2:8">
      <c r="B8795" s="27"/>
      <c r="C8795" s="27"/>
      <c r="D8795" s="27"/>
      <c r="E8795" s="27"/>
      <c r="F8795" s="26"/>
      <c r="G8795" s="28" t="str">
        <f t="shared" si="15"/>
        <v/>
      </c>
      <c r="H8795" s="31"/>
    </row>
    <row r="8796" spans="2:8">
      <c r="B8796" s="27"/>
      <c r="C8796" s="27"/>
      <c r="D8796" s="27"/>
      <c r="E8796" s="27"/>
      <c r="F8796" s="26"/>
      <c r="G8796" s="28" t="str">
        <f t="shared" si="15"/>
        <v/>
      </c>
      <c r="H8796" s="31"/>
    </row>
    <row r="8797" spans="2:8">
      <c r="B8797" s="27"/>
      <c r="C8797" s="27"/>
      <c r="D8797" s="27"/>
      <c r="E8797" s="27"/>
      <c r="F8797" s="26"/>
      <c r="G8797" s="28" t="str">
        <f t="shared" si="15"/>
        <v/>
      </c>
      <c r="H8797" s="31"/>
    </row>
    <row r="8798" spans="2:8">
      <c r="B8798" s="27"/>
      <c r="C8798" s="27"/>
      <c r="D8798" s="27"/>
      <c r="E8798" s="27"/>
      <c r="F8798" s="26"/>
      <c r="G8798" s="28" t="str">
        <f t="shared" si="15"/>
        <v/>
      </c>
      <c r="H8798" s="31"/>
    </row>
    <row r="8799" spans="2:8">
      <c r="B8799" s="27"/>
      <c r="C8799" s="27"/>
      <c r="D8799" s="27"/>
      <c r="E8799" s="27"/>
      <c r="F8799" s="26"/>
      <c r="G8799" s="28" t="str">
        <f t="shared" si="15"/>
        <v/>
      </c>
      <c r="H8799" s="31"/>
    </row>
    <row r="8800" spans="2:8">
      <c r="B8800" s="27"/>
      <c r="C8800" s="27"/>
      <c r="D8800" s="27"/>
      <c r="E8800" s="27"/>
      <c r="F8800" s="26"/>
      <c r="G8800" s="28" t="str">
        <f t="shared" si="15"/>
        <v/>
      </c>
      <c r="H8800" s="31"/>
    </row>
    <row r="8801" spans="2:8">
      <c r="B8801" s="27"/>
      <c r="C8801" s="27"/>
      <c r="D8801" s="27"/>
      <c r="E8801" s="27"/>
      <c r="F8801" s="26"/>
      <c r="G8801" s="28" t="str">
        <f t="shared" si="15"/>
        <v/>
      </c>
      <c r="H8801" s="31"/>
    </row>
    <row r="8802" spans="2:8">
      <c r="B8802" s="27"/>
      <c r="C8802" s="27"/>
      <c r="D8802" s="27"/>
      <c r="E8802" s="27"/>
      <c r="F8802" s="26"/>
      <c r="G8802" s="28" t="str">
        <f t="shared" si="15"/>
        <v/>
      </c>
      <c r="H8802" s="31"/>
    </row>
    <row r="8803" spans="2:8">
      <c r="B8803" s="27"/>
      <c r="C8803" s="27"/>
      <c r="D8803" s="27"/>
      <c r="E8803" s="27"/>
      <c r="F8803" s="26"/>
      <c r="G8803" s="28" t="str">
        <f t="shared" si="15"/>
        <v/>
      </c>
      <c r="H8803" s="31"/>
    </row>
    <row r="8804" spans="2:8">
      <c r="B8804" s="27"/>
      <c r="C8804" s="27"/>
      <c r="D8804" s="27"/>
      <c r="E8804" s="27"/>
      <c r="F8804" s="26"/>
      <c r="G8804" s="28" t="str">
        <f t="shared" si="15"/>
        <v/>
      </c>
      <c r="H8804" s="31"/>
    </row>
    <row r="8805" spans="2:8">
      <c r="B8805" s="27"/>
      <c r="C8805" s="27"/>
      <c r="D8805" s="27"/>
      <c r="E8805" s="27"/>
      <c r="F8805" s="26"/>
      <c r="G8805" s="28" t="str">
        <f t="shared" si="15"/>
        <v/>
      </c>
      <c r="H8805" s="31"/>
    </row>
    <row r="8806" spans="2:8">
      <c r="B8806" s="27"/>
      <c r="C8806" s="27"/>
      <c r="D8806" s="27"/>
      <c r="E8806" s="27"/>
      <c r="F8806" s="26"/>
      <c r="G8806" s="28" t="str">
        <f t="shared" si="15"/>
        <v/>
      </c>
      <c r="H8806" s="31"/>
    </row>
    <row r="8807" spans="2:8">
      <c r="B8807" s="27"/>
      <c r="C8807" s="27"/>
      <c r="D8807" s="27"/>
      <c r="E8807" s="27"/>
      <c r="F8807" s="26"/>
      <c r="G8807" s="28" t="str">
        <f t="shared" ref="G8807:G8870" si="16">IF(F8807="","",IF(F8807="EI",4,IF(F8807="EO",5.2,IF(F8807="EQ",3.9,IF(F8807="ILF",7.5,IF(F8807="EIF",5.4))))))</f>
        <v/>
      </c>
      <c r="H8807" s="31"/>
    </row>
    <row r="8808" spans="2:8">
      <c r="B8808" s="27"/>
      <c r="C8808" s="27"/>
      <c r="D8808" s="27"/>
      <c r="E8808" s="27"/>
      <c r="F8808" s="26"/>
      <c r="G8808" s="28" t="str">
        <f t="shared" si="16"/>
        <v/>
      </c>
      <c r="H8808" s="31"/>
    </row>
    <row r="8809" spans="2:8">
      <c r="B8809" s="27"/>
      <c r="C8809" s="27"/>
      <c r="D8809" s="27"/>
      <c r="E8809" s="27"/>
      <c r="F8809" s="26"/>
      <c r="G8809" s="28" t="str">
        <f t="shared" si="16"/>
        <v/>
      </c>
      <c r="H8809" s="31"/>
    </row>
    <row r="8810" spans="2:8">
      <c r="B8810" s="27"/>
      <c r="C8810" s="27"/>
      <c r="D8810" s="27"/>
      <c r="E8810" s="27"/>
      <c r="F8810" s="26"/>
      <c r="G8810" s="28" t="str">
        <f t="shared" si="16"/>
        <v/>
      </c>
      <c r="H8810" s="31"/>
    </row>
    <row r="8811" spans="2:8">
      <c r="B8811" s="27"/>
      <c r="C8811" s="27"/>
      <c r="D8811" s="27"/>
      <c r="E8811" s="27"/>
      <c r="F8811" s="26"/>
      <c r="G8811" s="28" t="str">
        <f t="shared" si="16"/>
        <v/>
      </c>
      <c r="H8811" s="31"/>
    </row>
    <row r="8812" spans="2:8">
      <c r="B8812" s="27"/>
      <c r="C8812" s="27"/>
      <c r="D8812" s="27"/>
      <c r="E8812" s="27"/>
      <c r="F8812" s="26"/>
      <c r="G8812" s="28" t="str">
        <f t="shared" si="16"/>
        <v/>
      </c>
      <c r="H8812" s="31"/>
    </row>
    <row r="8813" spans="2:8">
      <c r="B8813" s="27"/>
      <c r="C8813" s="27"/>
      <c r="D8813" s="27"/>
      <c r="E8813" s="27"/>
      <c r="F8813" s="26"/>
      <c r="G8813" s="28" t="str">
        <f t="shared" si="16"/>
        <v/>
      </c>
      <c r="H8813" s="31"/>
    </row>
    <row r="8814" spans="2:8">
      <c r="B8814" s="27"/>
      <c r="C8814" s="27"/>
      <c r="D8814" s="27"/>
      <c r="E8814" s="27"/>
      <c r="F8814" s="26"/>
      <c r="G8814" s="28" t="str">
        <f t="shared" si="16"/>
        <v/>
      </c>
      <c r="H8814" s="31"/>
    </row>
    <row r="8815" spans="2:8">
      <c r="B8815" s="27"/>
      <c r="C8815" s="27"/>
      <c r="D8815" s="27"/>
      <c r="E8815" s="27"/>
      <c r="F8815" s="26"/>
      <c r="G8815" s="28" t="str">
        <f t="shared" si="16"/>
        <v/>
      </c>
      <c r="H8815" s="31"/>
    </row>
    <row r="8816" spans="2:8">
      <c r="B8816" s="27"/>
      <c r="C8816" s="27"/>
      <c r="D8816" s="27"/>
      <c r="E8816" s="27"/>
      <c r="F8816" s="26"/>
      <c r="G8816" s="28" t="str">
        <f t="shared" si="16"/>
        <v/>
      </c>
      <c r="H8816" s="31"/>
    </row>
    <row r="8817" spans="2:8">
      <c r="B8817" s="27"/>
      <c r="C8817" s="27"/>
      <c r="D8817" s="27"/>
      <c r="E8817" s="27"/>
      <c r="F8817" s="26"/>
      <c r="G8817" s="28" t="str">
        <f t="shared" si="16"/>
        <v/>
      </c>
      <c r="H8817" s="31"/>
    </row>
    <row r="8818" spans="2:8">
      <c r="B8818" s="27"/>
      <c r="C8818" s="27"/>
      <c r="D8818" s="27"/>
      <c r="E8818" s="27"/>
      <c r="F8818" s="26"/>
      <c r="G8818" s="28" t="str">
        <f t="shared" si="16"/>
        <v/>
      </c>
      <c r="H8818" s="31"/>
    </row>
    <row r="8819" spans="2:8">
      <c r="B8819" s="27"/>
      <c r="C8819" s="27"/>
      <c r="D8819" s="27"/>
      <c r="E8819" s="27"/>
      <c r="F8819" s="26"/>
      <c r="G8819" s="28" t="str">
        <f t="shared" si="16"/>
        <v/>
      </c>
      <c r="H8819" s="31"/>
    </row>
    <row r="8820" spans="2:8">
      <c r="B8820" s="27"/>
      <c r="C8820" s="27"/>
      <c r="D8820" s="27"/>
      <c r="E8820" s="27"/>
      <c r="F8820" s="26"/>
      <c r="G8820" s="28" t="str">
        <f t="shared" si="16"/>
        <v/>
      </c>
      <c r="H8820" s="31"/>
    </row>
    <row r="8821" spans="2:8">
      <c r="B8821" s="27"/>
      <c r="C8821" s="27"/>
      <c r="D8821" s="27"/>
      <c r="E8821" s="27"/>
      <c r="F8821" s="26"/>
      <c r="G8821" s="28" t="str">
        <f t="shared" si="16"/>
        <v/>
      </c>
      <c r="H8821" s="31"/>
    </row>
    <row r="8822" spans="2:8">
      <c r="B8822" s="27"/>
      <c r="C8822" s="27"/>
      <c r="D8822" s="27"/>
      <c r="E8822" s="27"/>
      <c r="F8822" s="26"/>
      <c r="G8822" s="28" t="str">
        <f t="shared" si="16"/>
        <v/>
      </c>
      <c r="H8822" s="31"/>
    </row>
    <row r="8823" spans="2:8">
      <c r="B8823" s="27"/>
      <c r="C8823" s="27"/>
      <c r="D8823" s="27"/>
      <c r="E8823" s="27"/>
      <c r="F8823" s="26"/>
      <c r="G8823" s="28" t="str">
        <f t="shared" si="16"/>
        <v/>
      </c>
      <c r="H8823" s="31"/>
    </row>
    <row r="8824" spans="2:8">
      <c r="B8824" s="27"/>
      <c r="C8824" s="27"/>
      <c r="D8824" s="27"/>
      <c r="E8824" s="27"/>
      <c r="F8824" s="26"/>
      <c r="G8824" s="28" t="str">
        <f t="shared" si="16"/>
        <v/>
      </c>
      <c r="H8824" s="31"/>
    </row>
    <row r="8825" spans="2:8">
      <c r="B8825" s="27"/>
      <c r="C8825" s="27"/>
      <c r="D8825" s="27"/>
      <c r="E8825" s="27"/>
      <c r="F8825" s="26"/>
      <c r="G8825" s="28" t="str">
        <f t="shared" si="16"/>
        <v/>
      </c>
      <c r="H8825" s="31"/>
    </row>
    <row r="8826" spans="2:8">
      <c r="B8826" s="27"/>
      <c r="C8826" s="27"/>
      <c r="D8826" s="27"/>
      <c r="E8826" s="27"/>
      <c r="F8826" s="26"/>
      <c r="G8826" s="28" t="str">
        <f t="shared" si="16"/>
        <v/>
      </c>
      <c r="H8826" s="31"/>
    </row>
    <row r="8827" spans="2:8">
      <c r="B8827" s="27"/>
      <c r="C8827" s="27"/>
      <c r="D8827" s="27"/>
      <c r="E8827" s="27"/>
      <c r="F8827" s="26"/>
      <c r="G8827" s="28" t="str">
        <f t="shared" si="16"/>
        <v/>
      </c>
      <c r="H8827" s="31"/>
    </row>
    <row r="8828" spans="2:8">
      <c r="B8828" s="27"/>
      <c r="C8828" s="27"/>
      <c r="D8828" s="27"/>
      <c r="E8828" s="27"/>
      <c r="F8828" s="26"/>
      <c r="G8828" s="28" t="str">
        <f t="shared" si="16"/>
        <v/>
      </c>
      <c r="H8828" s="31"/>
    </row>
    <row r="8829" spans="2:8">
      <c r="B8829" s="27"/>
      <c r="C8829" s="27"/>
      <c r="D8829" s="27"/>
      <c r="E8829" s="27"/>
      <c r="F8829" s="26"/>
      <c r="G8829" s="28" t="str">
        <f t="shared" si="16"/>
        <v/>
      </c>
      <c r="H8829" s="31"/>
    </row>
    <row r="8830" spans="2:8">
      <c r="B8830" s="27"/>
      <c r="C8830" s="27"/>
      <c r="D8830" s="27"/>
      <c r="E8830" s="27"/>
      <c r="F8830" s="26"/>
      <c r="G8830" s="28" t="str">
        <f t="shared" si="16"/>
        <v/>
      </c>
      <c r="H8830" s="31"/>
    </row>
    <row r="8831" spans="2:8">
      <c r="B8831" s="27"/>
      <c r="C8831" s="27"/>
      <c r="D8831" s="27"/>
      <c r="E8831" s="27"/>
      <c r="F8831" s="26"/>
      <c r="G8831" s="28" t="str">
        <f t="shared" si="16"/>
        <v/>
      </c>
      <c r="H8831" s="31"/>
    </row>
    <row r="8832" spans="2:8">
      <c r="B8832" s="27"/>
      <c r="C8832" s="27"/>
      <c r="D8832" s="27"/>
      <c r="E8832" s="27"/>
      <c r="F8832" s="26"/>
      <c r="G8832" s="28" t="str">
        <f t="shared" si="16"/>
        <v/>
      </c>
      <c r="H8832" s="31"/>
    </row>
    <row r="8833" spans="2:8">
      <c r="B8833" s="27"/>
      <c r="C8833" s="27"/>
      <c r="D8833" s="27"/>
      <c r="E8833" s="27"/>
      <c r="F8833" s="26"/>
      <c r="G8833" s="28" t="str">
        <f t="shared" si="16"/>
        <v/>
      </c>
      <c r="H8833" s="31"/>
    </row>
    <row r="8834" spans="2:8">
      <c r="B8834" s="27"/>
      <c r="C8834" s="27"/>
      <c r="D8834" s="27"/>
      <c r="E8834" s="27"/>
      <c r="F8834" s="26"/>
      <c r="G8834" s="28" t="str">
        <f t="shared" si="16"/>
        <v/>
      </c>
      <c r="H8834" s="31"/>
    </row>
    <row r="8835" spans="2:8">
      <c r="B8835" s="27"/>
      <c r="C8835" s="27"/>
      <c r="D8835" s="27"/>
      <c r="E8835" s="27"/>
      <c r="F8835" s="26"/>
      <c r="G8835" s="28" t="str">
        <f t="shared" si="16"/>
        <v/>
      </c>
      <c r="H8835" s="31"/>
    </row>
    <row r="8836" spans="2:8">
      <c r="B8836" s="27"/>
      <c r="C8836" s="27"/>
      <c r="D8836" s="27"/>
      <c r="E8836" s="27"/>
      <c r="F8836" s="26"/>
      <c r="G8836" s="28" t="str">
        <f t="shared" si="16"/>
        <v/>
      </c>
      <c r="H8836" s="31"/>
    </row>
    <row r="8837" spans="2:8">
      <c r="B8837" s="27"/>
      <c r="C8837" s="27"/>
      <c r="D8837" s="27"/>
      <c r="E8837" s="27"/>
      <c r="F8837" s="26"/>
      <c r="G8837" s="28" t="str">
        <f t="shared" si="16"/>
        <v/>
      </c>
      <c r="H8837" s="31"/>
    </row>
    <row r="8838" spans="2:8">
      <c r="B8838" s="27"/>
      <c r="C8838" s="27"/>
      <c r="D8838" s="27"/>
      <c r="E8838" s="27"/>
      <c r="F8838" s="26"/>
      <c r="G8838" s="28" t="str">
        <f t="shared" si="16"/>
        <v/>
      </c>
      <c r="H8838" s="31"/>
    </row>
    <row r="8839" spans="2:8">
      <c r="B8839" s="27"/>
      <c r="C8839" s="27"/>
      <c r="D8839" s="27"/>
      <c r="E8839" s="27"/>
      <c r="F8839" s="26"/>
      <c r="G8839" s="28" t="str">
        <f t="shared" si="16"/>
        <v/>
      </c>
      <c r="H8839" s="31"/>
    </row>
    <row r="8840" spans="2:8">
      <c r="B8840" s="27"/>
      <c r="C8840" s="27"/>
      <c r="D8840" s="27"/>
      <c r="E8840" s="27"/>
      <c r="F8840" s="26"/>
      <c r="G8840" s="28" t="str">
        <f t="shared" si="16"/>
        <v/>
      </c>
      <c r="H8840" s="31"/>
    </row>
    <row r="8841" spans="2:8">
      <c r="B8841" s="27"/>
      <c r="C8841" s="27"/>
      <c r="D8841" s="27"/>
      <c r="E8841" s="27"/>
      <c r="F8841" s="26"/>
      <c r="G8841" s="28" t="str">
        <f t="shared" si="16"/>
        <v/>
      </c>
      <c r="H8841" s="31"/>
    </row>
    <row r="8842" spans="2:8">
      <c r="B8842" s="27"/>
      <c r="C8842" s="27"/>
      <c r="D8842" s="27"/>
      <c r="E8842" s="27"/>
      <c r="F8842" s="26"/>
      <c r="G8842" s="28" t="str">
        <f t="shared" si="16"/>
        <v/>
      </c>
      <c r="H8842" s="31"/>
    </row>
    <row r="8843" spans="2:8">
      <c r="B8843" s="27"/>
      <c r="C8843" s="27"/>
      <c r="D8843" s="27"/>
      <c r="E8843" s="27"/>
      <c r="F8843" s="26"/>
      <c r="G8843" s="28" t="str">
        <f t="shared" si="16"/>
        <v/>
      </c>
      <c r="H8843" s="31"/>
    </row>
    <row r="8844" spans="2:8">
      <c r="B8844" s="27"/>
      <c r="C8844" s="27"/>
      <c r="D8844" s="27"/>
      <c r="E8844" s="27"/>
      <c r="F8844" s="26"/>
      <c r="G8844" s="28" t="str">
        <f t="shared" si="16"/>
        <v/>
      </c>
      <c r="H8844" s="31"/>
    </row>
    <row r="8845" spans="2:8">
      <c r="B8845" s="27"/>
      <c r="C8845" s="27"/>
      <c r="D8845" s="27"/>
      <c r="E8845" s="27"/>
      <c r="F8845" s="26"/>
      <c r="G8845" s="28" t="str">
        <f t="shared" si="16"/>
        <v/>
      </c>
      <c r="H8845" s="31"/>
    </row>
    <row r="8846" spans="2:8">
      <c r="B8846" s="27"/>
      <c r="C8846" s="27"/>
      <c r="D8846" s="27"/>
      <c r="E8846" s="27"/>
      <c r="F8846" s="26"/>
      <c r="G8846" s="28" t="str">
        <f t="shared" si="16"/>
        <v/>
      </c>
      <c r="H8846" s="31"/>
    </row>
    <row r="8847" spans="2:8">
      <c r="B8847" s="27"/>
      <c r="C8847" s="27"/>
      <c r="D8847" s="27"/>
      <c r="E8847" s="27"/>
      <c r="F8847" s="26"/>
      <c r="G8847" s="28" t="str">
        <f t="shared" si="16"/>
        <v/>
      </c>
      <c r="H8847" s="31"/>
    </row>
    <row r="8848" spans="2:8">
      <c r="B8848" s="27"/>
      <c r="C8848" s="27"/>
      <c r="D8848" s="27"/>
      <c r="E8848" s="27"/>
      <c r="F8848" s="26"/>
      <c r="G8848" s="28" t="str">
        <f t="shared" si="16"/>
        <v/>
      </c>
      <c r="H8848" s="31"/>
    </row>
    <row r="8849" spans="2:8">
      <c r="B8849" s="27"/>
      <c r="C8849" s="27"/>
      <c r="D8849" s="27"/>
      <c r="E8849" s="27"/>
      <c r="F8849" s="26"/>
      <c r="G8849" s="28" t="str">
        <f t="shared" si="16"/>
        <v/>
      </c>
      <c r="H8849" s="31"/>
    </row>
    <row r="8850" spans="2:8">
      <c r="B8850" s="27"/>
      <c r="C8850" s="27"/>
      <c r="D8850" s="27"/>
      <c r="E8850" s="27"/>
      <c r="F8850" s="26"/>
      <c r="G8850" s="28" t="str">
        <f t="shared" si="16"/>
        <v/>
      </c>
      <c r="H8850" s="31"/>
    </row>
    <row r="8851" spans="2:8">
      <c r="B8851" s="27"/>
      <c r="C8851" s="27"/>
      <c r="D8851" s="27"/>
      <c r="E8851" s="27"/>
      <c r="F8851" s="26"/>
      <c r="G8851" s="28" t="str">
        <f t="shared" si="16"/>
        <v/>
      </c>
      <c r="H8851" s="31"/>
    </row>
    <row r="8852" spans="2:8">
      <c r="B8852" s="27"/>
      <c r="C8852" s="27"/>
      <c r="D8852" s="27"/>
      <c r="E8852" s="27"/>
      <c r="F8852" s="26"/>
      <c r="G8852" s="28" t="str">
        <f t="shared" si="16"/>
        <v/>
      </c>
      <c r="H8852" s="31"/>
    </row>
    <row r="8853" spans="2:8">
      <c r="B8853" s="27"/>
      <c r="C8853" s="27"/>
      <c r="D8853" s="27"/>
      <c r="E8853" s="27"/>
      <c r="F8853" s="26"/>
      <c r="G8853" s="28" t="str">
        <f t="shared" si="16"/>
        <v/>
      </c>
      <c r="H8853" s="31"/>
    </row>
    <row r="8854" spans="2:8">
      <c r="B8854" s="27"/>
      <c r="C8854" s="27"/>
      <c r="D8854" s="27"/>
      <c r="E8854" s="27"/>
      <c r="F8854" s="26"/>
      <c r="G8854" s="28" t="str">
        <f t="shared" si="16"/>
        <v/>
      </c>
      <c r="H8854" s="31"/>
    </row>
    <row r="8855" spans="2:8">
      <c r="B8855" s="27"/>
      <c r="C8855" s="27"/>
      <c r="D8855" s="27"/>
      <c r="E8855" s="27"/>
      <c r="F8855" s="26"/>
      <c r="G8855" s="28" t="str">
        <f t="shared" si="16"/>
        <v/>
      </c>
      <c r="H8855" s="31"/>
    </row>
    <row r="8856" spans="2:8">
      <c r="B8856" s="27"/>
      <c r="C8856" s="27"/>
      <c r="D8856" s="27"/>
      <c r="E8856" s="27"/>
      <c r="F8856" s="26"/>
      <c r="G8856" s="28" t="str">
        <f t="shared" si="16"/>
        <v/>
      </c>
      <c r="H8856" s="31"/>
    </row>
    <row r="8857" spans="2:8">
      <c r="B8857" s="27"/>
      <c r="C8857" s="27"/>
      <c r="D8857" s="27"/>
      <c r="E8857" s="27"/>
      <c r="F8857" s="26"/>
      <c r="G8857" s="28" t="str">
        <f t="shared" si="16"/>
        <v/>
      </c>
      <c r="H8857" s="31"/>
    </row>
    <row r="8858" spans="2:8">
      <c r="B8858" s="27"/>
      <c r="C8858" s="27"/>
      <c r="D8858" s="27"/>
      <c r="E8858" s="27"/>
      <c r="F8858" s="26"/>
      <c r="G8858" s="28" t="str">
        <f t="shared" si="16"/>
        <v/>
      </c>
      <c r="H8858" s="31"/>
    </row>
    <row r="8859" spans="2:8">
      <c r="B8859" s="27"/>
      <c r="C8859" s="27"/>
      <c r="D8859" s="27"/>
      <c r="E8859" s="27"/>
      <c r="F8859" s="26"/>
      <c r="G8859" s="28" t="str">
        <f t="shared" si="16"/>
        <v/>
      </c>
      <c r="H8859" s="31"/>
    </row>
    <row r="8860" spans="2:8">
      <c r="B8860" s="27"/>
      <c r="C8860" s="27"/>
      <c r="D8860" s="27"/>
      <c r="E8860" s="27"/>
      <c r="F8860" s="26"/>
      <c r="G8860" s="28" t="str">
        <f t="shared" si="16"/>
        <v/>
      </c>
      <c r="H8860" s="31"/>
    </row>
    <row r="8861" spans="2:8">
      <c r="B8861" s="27"/>
      <c r="C8861" s="27"/>
      <c r="D8861" s="27"/>
      <c r="E8861" s="27"/>
      <c r="F8861" s="26"/>
      <c r="G8861" s="28" t="str">
        <f t="shared" si="16"/>
        <v/>
      </c>
      <c r="H8861" s="31"/>
    </row>
    <row r="8862" spans="2:8">
      <c r="B8862" s="27"/>
      <c r="C8862" s="27"/>
      <c r="D8862" s="27"/>
      <c r="E8862" s="27"/>
      <c r="F8862" s="26"/>
      <c r="G8862" s="28" t="str">
        <f t="shared" si="16"/>
        <v/>
      </c>
      <c r="H8862" s="31"/>
    </row>
    <row r="8863" spans="2:8">
      <c r="B8863" s="27"/>
      <c r="C8863" s="27"/>
      <c r="D8863" s="27"/>
      <c r="E8863" s="27"/>
      <c r="F8863" s="26"/>
      <c r="G8863" s="28" t="str">
        <f t="shared" si="16"/>
        <v/>
      </c>
      <c r="H8863" s="31"/>
    </row>
    <row r="8864" spans="2:8">
      <c r="B8864" s="27"/>
      <c r="C8864" s="27"/>
      <c r="D8864" s="27"/>
      <c r="E8864" s="27"/>
      <c r="F8864" s="26"/>
      <c r="G8864" s="28" t="str">
        <f t="shared" si="16"/>
        <v/>
      </c>
      <c r="H8864" s="31"/>
    </row>
    <row r="8865" spans="2:8">
      <c r="B8865" s="27"/>
      <c r="C8865" s="27"/>
      <c r="D8865" s="27"/>
      <c r="E8865" s="27"/>
      <c r="F8865" s="26"/>
      <c r="G8865" s="28" t="str">
        <f t="shared" si="16"/>
        <v/>
      </c>
      <c r="H8865" s="31"/>
    </row>
    <row r="8866" spans="2:8">
      <c r="B8866" s="27"/>
      <c r="C8866" s="27"/>
      <c r="D8866" s="27"/>
      <c r="E8866" s="27"/>
      <c r="F8866" s="26"/>
      <c r="G8866" s="28" t="str">
        <f t="shared" si="16"/>
        <v/>
      </c>
      <c r="H8866" s="31"/>
    </row>
    <row r="8867" spans="2:8">
      <c r="B8867" s="27"/>
      <c r="C8867" s="27"/>
      <c r="D8867" s="27"/>
      <c r="E8867" s="27"/>
      <c r="F8867" s="26"/>
      <c r="G8867" s="28" t="str">
        <f t="shared" si="16"/>
        <v/>
      </c>
      <c r="H8867" s="31"/>
    </row>
    <row r="8868" spans="2:8">
      <c r="B8868" s="27"/>
      <c r="C8868" s="27"/>
      <c r="D8868" s="27"/>
      <c r="E8868" s="27"/>
      <c r="F8868" s="26"/>
      <c r="G8868" s="28" t="str">
        <f t="shared" si="16"/>
        <v/>
      </c>
      <c r="H8868" s="31"/>
    </row>
    <row r="8869" spans="2:8">
      <c r="B8869" s="27"/>
      <c r="C8869" s="27"/>
      <c r="D8869" s="27"/>
      <c r="E8869" s="27"/>
      <c r="F8869" s="26"/>
      <c r="G8869" s="28" t="str">
        <f t="shared" si="16"/>
        <v/>
      </c>
      <c r="H8869" s="31"/>
    </row>
    <row r="8870" spans="2:8">
      <c r="B8870" s="27"/>
      <c r="C8870" s="27"/>
      <c r="D8870" s="27"/>
      <c r="E8870" s="27"/>
      <c r="F8870" s="26"/>
      <c r="G8870" s="28" t="str">
        <f t="shared" si="16"/>
        <v/>
      </c>
      <c r="H8870" s="31"/>
    </row>
    <row r="8871" spans="2:8">
      <c r="B8871" s="27"/>
      <c r="C8871" s="27"/>
      <c r="D8871" s="27"/>
      <c r="E8871" s="27"/>
      <c r="F8871" s="26"/>
      <c r="G8871" s="28" t="str">
        <f t="shared" ref="G8871:G8934" si="17">IF(F8871="","",IF(F8871="EI",4,IF(F8871="EO",5.2,IF(F8871="EQ",3.9,IF(F8871="ILF",7.5,IF(F8871="EIF",5.4))))))</f>
        <v/>
      </c>
      <c r="H8871" s="31"/>
    </row>
    <row r="8872" spans="2:8">
      <c r="B8872" s="27"/>
      <c r="C8872" s="27"/>
      <c r="D8872" s="27"/>
      <c r="E8872" s="27"/>
      <c r="F8872" s="26"/>
      <c r="G8872" s="28" t="str">
        <f t="shared" si="17"/>
        <v/>
      </c>
      <c r="H8872" s="31"/>
    </row>
    <row r="8873" spans="2:8">
      <c r="B8873" s="27"/>
      <c r="C8873" s="27"/>
      <c r="D8873" s="27"/>
      <c r="E8873" s="27"/>
      <c r="F8873" s="26"/>
      <c r="G8873" s="28" t="str">
        <f t="shared" si="17"/>
        <v/>
      </c>
      <c r="H8873" s="31"/>
    </row>
    <row r="8874" spans="2:8">
      <c r="B8874" s="27"/>
      <c r="C8874" s="27"/>
      <c r="D8874" s="27"/>
      <c r="E8874" s="27"/>
      <c r="F8874" s="26"/>
      <c r="G8874" s="28" t="str">
        <f t="shared" si="17"/>
        <v/>
      </c>
      <c r="H8874" s="31"/>
    </row>
    <row r="8875" spans="2:8">
      <c r="B8875" s="27"/>
      <c r="C8875" s="27"/>
      <c r="D8875" s="27"/>
      <c r="E8875" s="27"/>
      <c r="F8875" s="26"/>
      <c r="G8875" s="28" t="str">
        <f t="shared" si="17"/>
        <v/>
      </c>
      <c r="H8875" s="31"/>
    </row>
    <row r="8876" spans="2:8">
      <c r="B8876" s="27"/>
      <c r="C8876" s="27"/>
      <c r="D8876" s="27"/>
      <c r="E8876" s="27"/>
      <c r="F8876" s="26"/>
      <c r="G8876" s="28" t="str">
        <f t="shared" si="17"/>
        <v/>
      </c>
      <c r="H8876" s="31"/>
    </row>
    <row r="8877" spans="2:8">
      <c r="B8877" s="27"/>
      <c r="C8877" s="27"/>
      <c r="D8877" s="27"/>
      <c r="E8877" s="27"/>
      <c r="F8877" s="26"/>
      <c r="G8877" s="28" t="str">
        <f t="shared" si="17"/>
        <v/>
      </c>
      <c r="H8877" s="31"/>
    </row>
    <row r="8878" spans="2:8">
      <c r="B8878" s="27"/>
      <c r="C8878" s="27"/>
      <c r="D8878" s="27"/>
      <c r="E8878" s="27"/>
      <c r="F8878" s="26"/>
      <c r="G8878" s="28" t="str">
        <f t="shared" si="17"/>
        <v/>
      </c>
      <c r="H8878" s="31"/>
    </row>
    <row r="8879" spans="2:8">
      <c r="B8879" s="27"/>
      <c r="C8879" s="27"/>
      <c r="D8879" s="27"/>
      <c r="E8879" s="27"/>
      <c r="F8879" s="26"/>
      <c r="G8879" s="28" t="str">
        <f t="shared" si="17"/>
        <v/>
      </c>
      <c r="H8879" s="31"/>
    </row>
    <row r="8880" spans="2:8">
      <c r="B8880" s="27"/>
      <c r="C8880" s="27"/>
      <c r="D8880" s="27"/>
      <c r="E8880" s="27"/>
      <c r="F8880" s="26"/>
      <c r="G8880" s="28" t="str">
        <f t="shared" si="17"/>
        <v/>
      </c>
      <c r="H8880" s="31"/>
    </row>
    <row r="8881" spans="2:8">
      <c r="B8881" s="27"/>
      <c r="C8881" s="27"/>
      <c r="D8881" s="27"/>
      <c r="E8881" s="27"/>
      <c r="F8881" s="26"/>
      <c r="G8881" s="28" t="str">
        <f t="shared" si="17"/>
        <v/>
      </c>
      <c r="H8881" s="31"/>
    </row>
    <row r="8882" spans="2:8">
      <c r="B8882" s="27"/>
      <c r="C8882" s="27"/>
      <c r="D8882" s="27"/>
      <c r="E8882" s="27"/>
      <c r="F8882" s="26"/>
      <c r="G8882" s="28" t="str">
        <f t="shared" si="17"/>
        <v/>
      </c>
      <c r="H8882" s="31"/>
    </row>
    <row r="8883" spans="2:8">
      <c r="B8883" s="27"/>
      <c r="C8883" s="27"/>
      <c r="D8883" s="27"/>
      <c r="E8883" s="27"/>
      <c r="F8883" s="26"/>
      <c r="G8883" s="28" t="str">
        <f t="shared" si="17"/>
        <v/>
      </c>
      <c r="H8883" s="31"/>
    </row>
    <row r="8884" spans="2:8">
      <c r="B8884" s="27"/>
      <c r="C8884" s="27"/>
      <c r="D8884" s="27"/>
      <c r="E8884" s="27"/>
      <c r="F8884" s="26"/>
      <c r="G8884" s="28" t="str">
        <f t="shared" si="17"/>
        <v/>
      </c>
      <c r="H8884" s="31"/>
    </row>
    <row r="8885" spans="2:8">
      <c r="B8885" s="27"/>
      <c r="C8885" s="27"/>
      <c r="D8885" s="27"/>
      <c r="E8885" s="27"/>
      <c r="F8885" s="26"/>
      <c r="G8885" s="28" t="str">
        <f t="shared" si="17"/>
        <v/>
      </c>
      <c r="H8885" s="31"/>
    </row>
    <row r="8886" spans="2:8">
      <c r="B8886" s="27"/>
      <c r="C8886" s="27"/>
      <c r="D8886" s="27"/>
      <c r="E8886" s="27"/>
      <c r="F8886" s="26"/>
      <c r="G8886" s="28" t="str">
        <f t="shared" si="17"/>
        <v/>
      </c>
      <c r="H8886" s="31"/>
    </row>
    <row r="8887" spans="2:8">
      <c r="B8887" s="27"/>
      <c r="C8887" s="27"/>
      <c r="D8887" s="27"/>
      <c r="E8887" s="27"/>
      <c r="F8887" s="26"/>
      <c r="G8887" s="28" t="str">
        <f t="shared" si="17"/>
        <v/>
      </c>
      <c r="H8887" s="31"/>
    </row>
    <row r="8888" spans="2:8">
      <c r="B8888" s="27"/>
      <c r="C8888" s="27"/>
      <c r="D8888" s="27"/>
      <c r="E8888" s="27"/>
      <c r="F8888" s="26"/>
      <c r="G8888" s="28" t="str">
        <f t="shared" si="17"/>
        <v/>
      </c>
      <c r="H8888" s="31"/>
    </row>
    <row r="8889" spans="2:8">
      <c r="B8889" s="27"/>
      <c r="C8889" s="27"/>
      <c r="D8889" s="27"/>
      <c r="E8889" s="27"/>
      <c r="F8889" s="26"/>
      <c r="G8889" s="28" t="str">
        <f t="shared" si="17"/>
        <v/>
      </c>
      <c r="H8889" s="31"/>
    </row>
    <row r="8890" spans="2:8">
      <c r="B8890" s="27"/>
      <c r="C8890" s="27"/>
      <c r="D8890" s="27"/>
      <c r="E8890" s="27"/>
      <c r="F8890" s="26"/>
      <c r="G8890" s="28" t="str">
        <f t="shared" si="17"/>
        <v/>
      </c>
      <c r="H8890" s="31"/>
    </row>
    <row r="8891" spans="2:8">
      <c r="B8891" s="27"/>
      <c r="C8891" s="27"/>
      <c r="D8891" s="27"/>
      <c r="E8891" s="27"/>
      <c r="F8891" s="26"/>
      <c r="G8891" s="28" t="str">
        <f t="shared" si="17"/>
        <v/>
      </c>
      <c r="H8891" s="31"/>
    </row>
    <row r="8892" spans="2:8">
      <c r="B8892" s="27"/>
      <c r="C8892" s="27"/>
      <c r="D8892" s="27"/>
      <c r="E8892" s="27"/>
      <c r="F8892" s="26"/>
      <c r="G8892" s="28" t="str">
        <f t="shared" si="17"/>
        <v/>
      </c>
      <c r="H8892" s="31"/>
    </row>
    <row r="8893" spans="2:8">
      <c r="B8893" s="27"/>
      <c r="C8893" s="27"/>
      <c r="D8893" s="27"/>
      <c r="E8893" s="27"/>
      <c r="F8893" s="26"/>
      <c r="G8893" s="28" t="str">
        <f t="shared" si="17"/>
        <v/>
      </c>
      <c r="H8893" s="31"/>
    </row>
    <row r="8894" spans="2:8">
      <c r="B8894" s="27"/>
      <c r="C8894" s="27"/>
      <c r="D8894" s="27"/>
      <c r="E8894" s="27"/>
      <c r="F8894" s="26"/>
      <c r="G8894" s="28" t="str">
        <f t="shared" si="17"/>
        <v/>
      </c>
      <c r="H8894" s="31"/>
    </row>
    <row r="8895" spans="2:8">
      <c r="B8895" s="27"/>
      <c r="C8895" s="27"/>
      <c r="D8895" s="27"/>
      <c r="E8895" s="27"/>
      <c r="F8895" s="26"/>
      <c r="G8895" s="28" t="str">
        <f t="shared" si="17"/>
        <v/>
      </c>
      <c r="H8895" s="31"/>
    </row>
    <row r="8896" spans="2:8">
      <c r="B8896" s="27"/>
      <c r="C8896" s="27"/>
      <c r="D8896" s="27"/>
      <c r="E8896" s="27"/>
      <c r="F8896" s="26"/>
      <c r="G8896" s="28" t="str">
        <f t="shared" si="17"/>
        <v/>
      </c>
      <c r="H8896" s="31"/>
    </row>
    <row r="8897" spans="2:8">
      <c r="B8897" s="27"/>
      <c r="C8897" s="27"/>
      <c r="D8897" s="27"/>
      <c r="E8897" s="27"/>
      <c r="F8897" s="26"/>
      <c r="G8897" s="28" t="str">
        <f t="shared" si="17"/>
        <v/>
      </c>
      <c r="H8897" s="31"/>
    </row>
    <row r="8898" spans="2:8">
      <c r="B8898" s="27"/>
      <c r="C8898" s="27"/>
      <c r="D8898" s="27"/>
      <c r="E8898" s="27"/>
      <c r="F8898" s="26"/>
      <c r="G8898" s="28" t="str">
        <f t="shared" si="17"/>
        <v/>
      </c>
      <c r="H8898" s="31"/>
    </row>
    <row r="8899" spans="2:8">
      <c r="B8899" s="27"/>
      <c r="C8899" s="27"/>
      <c r="D8899" s="27"/>
      <c r="E8899" s="27"/>
      <c r="F8899" s="26"/>
      <c r="G8899" s="28" t="str">
        <f t="shared" si="17"/>
        <v/>
      </c>
      <c r="H8899" s="31"/>
    </row>
    <row r="8900" spans="2:8">
      <c r="B8900" s="27"/>
      <c r="C8900" s="27"/>
      <c r="D8900" s="27"/>
      <c r="E8900" s="27"/>
      <c r="F8900" s="26"/>
      <c r="G8900" s="28" t="str">
        <f t="shared" si="17"/>
        <v/>
      </c>
      <c r="H8900" s="31"/>
    </row>
    <row r="8901" spans="2:8">
      <c r="B8901" s="27"/>
      <c r="C8901" s="27"/>
      <c r="D8901" s="27"/>
      <c r="E8901" s="27"/>
      <c r="F8901" s="26"/>
      <c r="G8901" s="28" t="str">
        <f t="shared" si="17"/>
        <v/>
      </c>
      <c r="H8901" s="31"/>
    </row>
    <row r="8902" spans="2:8">
      <c r="B8902" s="27"/>
      <c r="C8902" s="27"/>
      <c r="D8902" s="27"/>
      <c r="E8902" s="27"/>
      <c r="F8902" s="26"/>
      <c r="G8902" s="28" t="str">
        <f t="shared" si="17"/>
        <v/>
      </c>
      <c r="H8902" s="31"/>
    </row>
    <row r="8903" spans="2:8">
      <c r="B8903" s="27"/>
      <c r="C8903" s="27"/>
      <c r="D8903" s="27"/>
      <c r="E8903" s="27"/>
      <c r="F8903" s="26"/>
      <c r="G8903" s="28" t="str">
        <f t="shared" si="17"/>
        <v/>
      </c>
      <c r="H8903" s="31"/>
    </row>
    <row r="8904" spans="2:8">
      <c r="B8904" s="27"/>
      <c r="C8904" s="27"/>
      <c r="D8904" s="27"/>
      <c r="E8904" s="27"/>
      <c r="F8904" s="26"/>
      <c r="G8904" s="28" t="str">
        <f t="shared" si="17"/>
        <v/>
      </c>
      <c r="H8904" s="31"/>
    </row>
    <row r="8905" spans="2:8">
      <c r="B8905" s="27"/>
      <c r="C8905" s="27"/>
      <c r="D8905" s="27"/>
      <c r="E8905" s="27"/>
      <c r="F8905" s="26"/>
      <c r="G8905" s="28" t="str">
        <f t="shared" si="17"/>
        <v/>
      </c>
      <c r="H8905" s="31"/>
    </row>
    <row r="8906" spans="2:8">
      <c r="B8906" s="27"/>
      <c r="C8906" s="27"/>
      <c r="D8906" s="27"/>
      <c r="E8906" s="27"/>
      <c r="F8906" s="26"/>
      <c r="G8906" s="28" t="str">
        <f t="shared" si="17"/>
        <v/>
      </c>
      <c r="H8906" s="31"/>
    </row>
    <row r="8907" spans="2:8">
      <c r="B8907" s="27"/>
      <c r="C8907" s="27"/>
      <c r="D8907" s="27"/>
      <c r="E8907" s="27"/>
      <c r="F8907" s="26"/>
      <c r="G8907" s="28" t="str">
        <f t="shared" si="17"/>
        <v/>
      </c>
      <c r="H8907" s="31"/>
    </row>
    <row r="8908" spans="2:8">
      <c r="B8908" s="27"/>
      <c r="C8908" s="27"/>
      <c r="D8908" s="27"/>
      <c r="E8908" s="27"/>
      <c r="F8908" s="26"/>
      <c r="G8908" s="28" t="str">
        <f t="shared" si="17"/>
        <v/>
      </c>
      <c r="H8908" s="31"/>
    </row>
    <row r="8909" spans="2:8">
      <c r="B8909" s="27"/>
      <c r="C8909" s="27"/>
      <c r="D8909" s="27"/>
      <c r="E8909" s="27"/>
      <c r="F8909" s="26"/>
      <c r="G8909" s="28" t="str">
        <f t="shared" si="17"/>
        <v/>
      </c>
      <c r="H8909" s="31"/>
    </row>
    <row r="8910" spans="2:8">
      <c r="B8910" s="27"/>
      <c r="C8910" s="27"/>
      <c r="D8910" s="27"/>
      <c r="E8910" s="27"/>
      <c r="F8910" s="26"/>
      <c r="G8910" s="28" t="str">
        <f t="shared" si="17"/>
        <v/>
      </c>
      <c r="H8910" s="31"/>
    </row>
    <row r="8911" spans="2:8">
      <c r="B8911" s="27"/>
      <c r="C8911" s="27"/>
      <c r="D8911" s="27"/>
      <c r="E8911" s="27"/>
      <c r="F8911" s="26"/>
      <c r="G8911" s="28" t="str">
        <f t="shared" si="17"/>
        <v/>
      </c>
      <c r="H8911" s="31"/>
    </row>
    <row r="8912" spans="2:8">
      <c r="B8912" s="27"/>
      <c r="C8912" s="27"/>
      <c r="D8912" s="27"/>
      <c r="E8912" s="27"/>
      <c r="F8912" s="26"/>
      <c r="G8912" s="28" t="str">
        <f t="shared" si="17"/>
        <v/>
      </c>
      <c r="H8912" s="31"/>
    </row>
    <row r="8913" spans="2:8">
      <c r="B8913" s="27"/>
      <c r="C8913" s="27"/>
      <c r="D8913" s="27"/>
      <c r="E8913" s="27"/>
      <c r="F8913" s="26"/>
      <c r="G8913" s="28" t="str">
        <f t="shared" si="17"/>
        <v/>
      </c>
      <c r="H8913" s="31"/>
    </row>
    <row r="8914" spans="2:8">
      <c r="B8914" s="27"/>
      <c r="C8914" s="27"/>
      <c r="D8914" s="27"/>
      <c r="E8914" s="27"/>
      <c r="F8914" s="26"/>
      <c r="G8914" s="28" t="str">
        <f t="shared" si="17"/>
        <v/>
      </c>
      <c r="H8914" s="31"/>
    </row>
    <row r="8915" spans="2:8">
      <c r="B8915" s="27"/>
      <c r="C8915" s="27"/>
      <c r="D8915" s="27"/>
      <c r="E8915" s="27"/>
      <c r="F8915" s="26"/>
      <c r="G8915" s="28" t="str">
        <f t="shared" si="17"/>
        <v/>
      </c>
      <c r="H8915" s="31"/>
    </row>
    <row r="8916" spans="2:8">
      <c r="B8916" s="27"/>
      <c r="C8916" s="27"/>
      <c r="D8916" s="27"/>
      <c r="E8916" s="27"/>
      <c r="F8916" s="26"/>
      <c r="G8916" s="28" t="str">
        <f t="shared" si="17"/>
        <v/>
      </c>
      <c r="H8916" s="31"/>
    </row>
    <row r="8917" spans="2:8">
      <c r="B8917" s="27"/>
      <c r="C8917" s="27"/>
      <c r="D8917" s="27"/>
      <c r="E8917" s="27"/>
      <c r="F8917" s="26"/>
      <c r="G8917" s="28" t="str">
        <f t="shared" si="17"/>
        <v/>
      </c>
      <c r="H8917" s="31"/>
    </row>
    <row r="8918" spans="2:8">
      <c r="B8918" s="27"/>
      <c r="C8918" s="27"/>
      <c r="D8918" s="27"/>
      <c r="E8918" s="27"/>
      <c r="F8918" s="26"/>
      <c r="G8918" s="28" t="str">
        <f t="shared" si="17"/>
        <v/>
      </c>
      <c r="H8918" s="31"/>
    </row>
    <row r="8919" spans="2:8">
      <c r="B8919" s="27"/>
      <c r="C8919" s="27"/>
      <c r="D8919" s="27"/>
      <c r="E8919" s="27"/>
      <c r="F8919" s="26"/>
      <c r="G8919" s="28" t="str">
        <f t="shared" si="17"/>
        <v/>
      </c>
      <c r="H8919" s="31"/>
    </row>
    <row r="8920" spans="2:8">
      <c r="B8920" s="27"/>
      <c r="C8920" s="27"/>
      <c r="D8920" s="27"/>
      <c r="E8920" s="27"/>
      <c r="F8920" s="26"/>
      <c r="G8920" s="28" t="str">
        <f t="shared" si="17"/>
        <v/>
      </c>
      <c r="H8920" s="31"/>
    </row>
    <row r="8921" spans="2:8">
      <c r="B8921" s="27"/>
      <c r="C8921" s="27"/>
      <c r="D8921" s="27"/>
      <c r="E8921" s="27"/>
      <c r="F8921" s="26"/>
      <c r="G8921" s="28" t="str">
        <f t="shared" si="17"/>
        <v/>
      </c>
      <c r="H8921" s="31"/>
    </row>
    <row r="8922" spans="2:8">
      <c r="B8922" s="27"/>
      <c r="C8922" s="27"/>
      <c r="D8922" s="27"/>
      <c r="E8922" s="27"/>
      <c r="F8922" s="26"/>
      <c r="G8922" s="28" t="str">
        <f t="shared" si="17"/>
        <v/>
      </c>
      <c r="H8922" s="31"/>
    </row>
    <row r="8923" spans="2:8">
      <c r="B8923" s="27"/>
      <c r="C8923" s="27"/>
      <c r="D8923" s="27"/>
      <c r="E8923" s="27"/>
      <c r="F8923" s="26"/>
      <c r="G8923" s="28" t="str">
        <f t="shared" si="17"/>
        <v/>
      </c>
      <c r="H8923" s="31"/>
    </row>
    <row r="8924" spans="2:8">
      <c r="B8924" s="27"/>
      <c r="C8924" s="27"/>
      <c r="D8924" s="27"/>
      <c r="E8924" s="27"/>
      <c r="F8924" s="26"/>
      <c r="G8924" s="28" t="str">
        <f t="shared" si="17"/>
        <v/>
      </c>
      <c r="H8924" s="31"/>
    </row>
    <row r="8925" spans="2:8">
      <c r="B8925" s="27"/>
      <c r="C8925" s="27"/>
      <c r="D8925" s="27"/>
      <c r="E8925" s="27"/>
      <c r="F8925" s="26"/>
      <c r="G8925" s="28" t="str">
        <f t="shared" si="17"/>
        <v/>
      </c>
      <c r="H8925" s="31"/>
    </row>
    <row r="8926" spans="2:8">
      <c r="B8926" s="27"/>
      <c r="C8926" s="27"/>
      <c r="D8926" s="27"/>
      <c r="E8926" s="27"/>
      <c r="F8926" s="26"/>
      <c r="G8926" s="28" t="str">
        <f t="shared" si="17"/>
        <v/>
      </c>
      <c r="H8926" s="31"/>
    </row>
    <row r="8927" spans="2:8">
      <c r="B8927" s="27"/>
      <c r="C8927" s="27"/>
      <c r="D8927" s="27"/>
      <c r="E8927" s="27"/>
      <c r="F8927" s="26"/>
      <c r="G8927" s="28" t="str">
        <f t="shared" si="17"/>
        <v/>
      </c>
      <c r="H8927" s="31"/>
    </row>
    <row r="8928" spans="2:8">
      <c r="B8928" s="27"/>
      <c r="C8928" s="27"/>
      <c r="D8928" s="27"/>
      <c r="E8928" s="27"/>
      <c r="F8928" s="26"/>
      <c r="G8928" s="28" t="str">
        <f t="shared" si="17"/>
        <v/>
      </c>
      <c r="H8928" s="31"/>
    </row>
    <row r="8929" spans="2:8">
      <c r="B8929" s="27"/>
      <c r="C8929" s="27"/>
      <c r="D8929" s="27"/>
      <c r="E8929" s="27"/>
      <c r="F8929" s="26"/>
      <c r="G8929" s="28" t="str">
        <f t="shared" si="17"/>
        <v/>
      </c>
      <c r="H8929" s="31"/>
    </row>
    <row r="8930" spans="2:8">
      <c r="B8930" s="27"/>
      <c r="C8930" s="27"/>
      <c r="D8930" s="27"/>
      <c r="E8930" s="27"/>
      <c r="F8930" s="26"/>
      <c r="G8930" s="28" t="str">
        <f t="shared" si="17"/>
        <v/>
      </c>
      <c r="H8930" s="31"/>
    </row>
    <row r="8931" spans="2:8">
      <c r="B8931" s="27"/>
      <c r="C8931" s="27"/>
      <c r="D8931" s="27"/>
      <c r="E8931" s="27"/>
      <c r="F8931" s="26"/>
      <c r="G8931" s="28" t="str">
        <f t="shared" si="17"/>
        <v/>
      </c>
      <c r="H8931" s="31"/>
    </row>
    <row r="8932" spans="2:8">
      <c r="B8932" s="27"/>
      <c r="C8932" s="27"/>
      <c r="D8932" s="27"/>
      <c r="E8932" s="27"/>
      <c r="F8932" s="26"/>
      <c r="G8932" s="28" t="str">
        <f t="shared" si="17"/>
        <v/>
      </c>
      <c r="H8932" s="31"/>
    </row>
    <row r="8933" spans="2:8">
      <c r="B8933" s="27"/>
      <c r="C8933" s="27"/>
      <c r="D8933" s="27"/>
      <c r="E8933" s="27"/>
      <c r="F8933" s="26"/>
      <c r="G8933" s="28" t="str">
        <f t="shared" si="17"/>
        <v/>
      </c>
      <c r="H8933" s="31"/>
    </row>
    <row r="8934" spans="2:8">
      <c r="B8934" s="27"/>
      <c r="C8934" s="27"/>
      <c r="D8934" s="27"/>
      <c r="E8934" s="27"/>
      <c r="F8934" s="26"/>
      <c r="G8934" s="28" t="str">
        <f t="shared" si="17"/>
        <v/>
      </c>
      <c r="H8934" s="31"/>
    </row>
    <row r="8935" spans="2:8">
      <c r="B8935" s="27"/>
      <c r="C8935" s="27"/>
      <c r="D8935" s="27"/>
      <c r="E8935" s="27"/>
      <c r="F8935" s="26"/>
      <c r="G8935" s="28" t="str">
        <f t="shared" ref="G8935:G8998" si="18">IF(F8935="","",IF(F8935="EI",4,IF(F8935="EO",5.2,IF(F8935="EQ",3.9,IF(F8935="ILF",7.5,IF(F8935="EIF",5.4))))))</f>
        <v/>
      </c>
      <c r="H8935" s="31"/>
    </row>
    <row r="8936" spans="2:8">
      <c r="B8936" s="27"/>
      <c r="C8936" s="27"/>
      <c r="D8936" s="27"/>
      <c r="E8936" s="27"/>
      <c r="F8936" s="26"/>
      <c r="G8936" s="28" t="str">
        <f t="shared" si="18"/>
        <v/>
      </c>
      <c r="H8936" s="31"/>
    </row>
    <row r="8937" spans="2:8">
      <c r="B8937" s="27"/>
      <c r="C8937" s="27"/>
      <c r="D8937" s="27"/>
      <c r="E8937" s="27"/>
      <c r="F8937" s="26"/>
      <c r="G8937" s="28" t="str">
        <f t="shared" si="18"/>
        <v/>
      </c>
      <c r="H8937" s="31"/>
    </row>
    <row r="8938" spans="2:8">
      <c r="B8938" s="27"/>
      <c r="C8938" s="27"/>
      <c r="D8938" s="27"/>
      <c r="E8938" s="27"/>
      <c r="F8938" s="26"/>
      <c r="G8938" s="28" t="str">
        <f t="shared" si="18"/>
        <v/>
      </c>
      <c r="H8938" s="31"/>
    </row>
    <row r="8939" spans="2:8">
      <c r="B8939" s="27"/>
      <c r="C8939" s="27"/>
      <c r="D8939" s="27"/>
      <c r="E8939" s="27"/>
      <c r="F8939" s="26"/>
      <c r="G8939" s="28" t="str">
        <f t="shared" si="18"/>
        <v/>
      </c>
      <c r="H8939" s="31"/>
    </row>
    <row r="8940" spans="2:8">
      <c r="B8940" s="27"/>
      <c r="C8940" s="27"/>
      <c r="D8940" s="27"/>
      <c r="E8940" s="27"/>
      <c r="F8940" s="26"/>
      <c r="G8940" s="28" t="str">
        <f t="shared" si="18"/>
        <v/>
      </c>
      <c r="H8940" s="31"/>
    </row>
    <row r="8941" spans="2:8">
      <c r="B8941" s="27"/>
      <c r="C8941" s="27"/>
      <c r="D8941" s="27"/>
      <c r="E8941" s="27"/>
      <c r="F8941" s="26"/>
      <c r="G8941" s="28" t="str">
        <f t="shared" si="18"/>
        <v/>
      </c>
      <c r="H8941" s="31"/>
    </row>
    <row r="8942" spans="2:8">
      <c r="B8942" s="27"/>
      <c r="C8942" s="27"/>
      <c r="D8942" s="27"/>
      <c r="E8942" s="27"/>
      <c r="F8942" s="26"/>
      <c r="G8942" s="28" t="str">
        <f t="shared" si="18"/>
        <v/>
      </c>
      <c r="H8942" s="31"/>
    </row>
    <row r="8943" spans="2:8">
      <c r="B8943" s="27"/>
      <c r="C8943" s="27"/>
      <c r="D8943" s="27"/>
      <c r="E8943" s="27"/>
      <c r="F8943" s="26"/>
      <c r="G8943" s="28" t="str">
        <f t="shared" si="18"/>
        <v/>
      </c>
      <c r="H8943" s="31"/>
    </row>
    <row r="8944" spans="2:8">
      <c r="B8944" s="27"/>
      <c r="C8944" s="27"/>
      <c r="D8944" s="27"/>
      <c r="E8944" s="27"/>
      <c r="F8944" s="26"/>
      <c r="G8944" s="28" t="str">
        <f t="shared" si="18"/>
        <v/>
      </c>
      <c r="H8944" s="31"/>
    </row>
    <row r="8945" spans="2:8">
      <c r="B8945" s="27"/>
      <c r="C8945" s="27"/>
      <c r="D8945" s="27"/>
      <c r="E8945" s="27"/>
      <c r="F8945" s="26"/>
      <c r="G8945" s="28" t="str">
        <f t="shared" si="18"/>
        <v/>
      </c>
      <c r="H8945" s="31"/>
    </row>
    <row r="8946" spans="2:8">
      <c r="B8946" s="27"/>
      <c r="C8946" s="27"/>
      <c r="D8946" s="27"/>
      <c r="E8946" s="27"/>
      <c r="F8946" s="26"/>
      <c r="G8946" s="28" t="str">
        <f t="shared" si="18"/>
        <v/>
      </c>
      <c r="H8946" s="31"/>
    </row>
    <row r="8947" spans="2:8">
      <c r="B8947" s="27"/>
      <c r="C8947" s="27"/>
      <c r="D8947" s="27"/>
      <c r="E8947" s="27"/>
      <c r="F8947" s="26"/>
      <c r="G8947" s="28" t="str">
        <f t="shared" si="18"/>
        <v/>
      </c>
      <c r="H8947" s="31"/>
    </row>
    <row r="8948" spans="2:8">
      <c r="B8948" s="27"/>
      <c r="C8948" s="27"/>
      <c r="D8948" s="27"/>
      <c r="E8948" s="27"/>
      <c r="F8948" s="26"/>
      <c r="G8948" s="28" t="str">
        <f t="shared" si="18"/>
        <v/>
      </c>
      <c r="H8948" s="31"/>
    </row>
    <row r="8949" spans="2:8">
      <c r="B8949" s="27"/>
      <c r="C8949" s="27"/>
      <c r="D8949" s="27"/>
      <c r="E8949" s="27"/>
      <c r="F8949" s="26"/>
      <c r="G8949" s="28" t="str">
        <f t="shared" si="18"/>
        <v/>
      </c>
      <c r="H8949" s="31"/>
    </row>
    <row r="8950" spans="2:8">
      <c r="B8950" s="27"/>
      <c r="C8950" s="27"/>
      <c r="D8950" s="27"/>
      <c r="E8950" s="27"/>
      <c r="F8950" s="26"/>
      <c r="G8950" s="28" t="str">
        <f t="shared" si="18"/>
        <v/>
      </c>
      <c r="H8950" s="31"/>
    </row>
    <row r="8951" spans="2:8">
      <c r="B8951" s="27"/>
      <c r="C8951" s="27"/>
      <c r="D8951" s="27"/>
      <c r="E8951" s="27"/>
      <c r="F8951" s="26"/>
      <c r="G8951" s="28" t="str">
        <f t="shared" si="18"/>
        <v/>
      </c>
      <c r="H8951" s="31"/>
    </row>
    <row r="8952" spans="2:8">
      <c r="B8952" s="27"/>
      <c r="C8952" s="27"/>
      <c r="D8952" s="27"/>
      <c r="E8952" s="27"/>
      <c r="F8952" s="26"/>
      <c r="G8952" s="28" t="str">
        <f t="shared" si="18"/>
        <v/>
      </c>
      <c r="H8952" s="31"/>
    </row>
    <row r="8953" spans="2:8">
      <c r="B8953" s="27"/>
      <c r="C8953" s="27"/>
      <c r="D8953" s="27"/>
      <c r="E8953" s="27"/>
      <c r="F8953" s="26"/>
      <c r="G8953" s="28" t="str">
        <f t="shared" si="18"/>
        <v/>
      </c>
      <c r="H8953" s="31"/>
    </row>
    <row r="8954" spans="2:8">
      <c r="B8954" s="27"/>
      <c r="C8954" s="27"/>
      <c r="D8954" s="27"/>
      <c r="E8954" s="27"/>
      <c r="F8954" s="26"/>
      <c r="G8954" s="28" t="str">
        <f t="shared" si="18"/>
        <v/>
      </c>
      <c r="H8954" s="31"/>
    </row>
    <row r="8955" spans="2:8">
      <c r="B8955" s="27"/>
      <c r="C8955" s="27"/>
      <c r="D8955" s="27"/>
      <c r="E8955" s="27"/>
      <c r="F8955" s="26"/>
      <c r="G8955" s="28" t="str">
        <f t="shared" si="18"/>
        <v/>
      </c>
      <c r="H8955" s="31"/>
    </row>
    <row r="8956" spans="2:8">
      <c r="B8956" s="27"/>
      <c r="C8956" s="27"/>
      <c r="D8956" s="27"/>
      <c r="E8956" s="27"/>
      <c r="F8956" s="26"/>
      <c r="G8956" s="28" t="str">
        <f t="shared" si="18"/>
        <v/>
      </c>
      <c r="H8956" s="31"/>
    </row>
    <row r="8957" spans="2:8">
      <c r="B8957" s="27"/>
      <c r="C8957" s="27"/>
      <c r="D8957" s="27"/>
      <c r="E8957" s="27"/>
      <c r="F8957" s="26"/>
      <c r="G8957" s="28" t="str">
        <f t="shared" si="18"/>
        <v/>
      </c>
      <c r="H8957" s="31"/>
    </row>
    <row r="8958" spans="2:8">
      <c r="B8958" s="27"/>
      <c r="C8958" s="27"/>
      <c r="D8958" s="27"/>
      <c r="E8958" s="27"/>
      <c r="F8958" s="26"/>
      <c r="G8958" s="28" t="str">
        <f t="shared" si="18"/>
        <v/>
      </c>
      <c r="H8958" s="31"/>
    </row>
    <row r="8959" spans="2:8">
      <c r="B8959" s="27"/>
      <c r="C8959" s="27"/>
      <c r="D8959" s="27"/>
      <c r="E8959" s="27"/>
      <c r="F8959" s="26"/>
      <c r="G8959" s="28" t="str">
        <f t="shared" si="18"/>
        <v/>
      </c>
      <c r="H8959" s="31"/>
    </row>
    <row r="8960" spans="2:8">
      <c r="B8960" s="27"/>
      <c r="C8960" s="27"/>
      <c r="D8960" s="27"/>
      <c r="E8960" s="27"/>
      <c r="F8960" s="26"/>
      <c r="G8960" s="28" t="str">
        <f t="shared" si="18"/>
        <v/>
      </c>
      <c r="H8960" s="31"/>
    </row>
    <row r="8961" spans="2:8">
      <c r="B8961" s="27"/>
      <c r="C8961" s="27"/>
      <c r="D8961" s="27"/>
      <c r="E8961" s="27"/>
      <c r="F8961" s="26"/>
      <c r="G8961" s="28" t="str">
        <f t="shared" si="18"/>
        <v/>
      </c>
      <c r="H8961" s="31"/>
    </row>
    <row r="8962" spans="2:8">
      <c r="B8962" s="27"/>
      <c r="C8962" s="27"/>
      <c r="D8962" s="27"/>
      <c r="E8962" s="27"/>
      <c r="F8962" s="26"/>
      <c r="G8962" s="28" t="str">
        <f t="shared" si="18"/>
        <v/>
      </c>
      <c r="H8962" s="31"/>
    </row>
    <row r="8963" spans="2:8">
      <c r="B8963" s="27"/>
      <c r="C8963" s="27"/>
      <c r="D8963" s="27"/>
      <c r="E8963" s="27"/>
      <c r="F8963" s="26"/>
      <c r="G8963" s="28" t="str">
        <f t="shared" si="18"/>
        <v/>
      </c>
      <c r="H8963" s="31"/>
    </row>
    <row r="8964" spans="2:8">
      <c r="B8964" s="27"/>
      <c r="C8964" s="27"/>
      <c r="D8964" s="27"/>
      <c r="E8964" s="27"/>
      <c r="F8964" s="26"/>
      <c r="G8964" s="28" t="str">
        <f t="shared" si="18"/>
        <v/>
      </c>
      <c r="H8964" s="31"/>
    </row>
    <row r="8965" spans="2:8">
      <c r="B8965" s="27"/>
      <c r="C8965" s="27"/>
      <c r="D8965" s="27"/>
      <c r="E8965" s="27"/>
      <c r="F8965" s="26"/>
      <c r="G8965" s="28" t="str">
        <f t="shared" si="18"/>
        <v/>
      </c>
      <c r="H8965" s="31"/>
    </row>
    <row r="8966" spans="2:8">
      <c r="B8966" s="27"/>
      <c r="C8966" s="27"/>
      <c r="D8966" s="27"/>
      <c r="E8966" s="27"/>
      <c r="F8966" s="26"/>
      <c r="G8966" s="28" t="str">
        <f t="shared" si="18"/>
        <v/>
      </c>
      <c r="H8966" s="31"/>
    </row>
    <row r="8967" spans="2:8">
      <c r="B8967" s="27"/>
      <c r="C8967" s="27"/>
      <c r="D8967" s="27"/>
      <c r="E8967" s="27"/>
      <c r="F8967" s="26"/>
      <c r="G8967" s="28" t="str">
        <f t="shared" si="18"/>
        <v/>
      </c>
      <c r="H8967" s="31"/>
    </row>
    <row r="8968" spans="2:8">
      <c r="B8968" s="27"/>
      <c r="C8968" s="27"/>
      <c r="D8968" s="27"/>
      <c r="E8968" s="27"/>
      <c r="F8968" s="26"/>
      <c r="G8968" s="28" t="str">
        <f t="shared" si="18"/>
        <v/>
      </c>
      <c r="H8968" s="31"/>
    </row>
    <row r="8969" spans="2:8">
      <c r="B8969" s="27"/>
      <c r="C8969" s="27"/>
      <c r="D8969" s="27"/>
      <c r="E8969" s="27"/>
      <c r="F8969" s="26"/>
      <c r="G8969" s="28" t="str">
        <f t="shared" si="18"/>
        <v/>
      </c>
      <c r="H8969" s="31"/>
    </row>
    <row r="8970" spans="2:8">
      <c r="B8970" s="27"/>
      <c r="C8970" s="27"/>
      <c r="D8970" s="27"/>
      <c r="E8970" s="27"/>
      <c r="F8970" s="26"/>
      <c r="G8970" s="28" t="str">
        <f t="shared" si="18"/>
        <v/>
      </c>
      <c r="H8970" s="31"/>
    </row>
    <row r="8971" spans="2:8">
      <c r="B8971" s="27"/>
      <c r="C8971" s="27"/>
      <c r="D8971" s="27"/>
      <c r="E8971" s="27"/>
      <c r="F8971" s="26"/>
      <c r="G8971" s="28" t="str">
        <f t="shared" si="18"/>
        <v/>
      </c>
      <c r="H8971" s="31"/>
    </row>
    <row r="8972" spans="2:8">
      <c r="B8972" s="27"/>
      <c r="C8972" s="27"/>
      <c r="D8972" s="27"/>
      <c r="E8972" s="27"/>
      <c r="F8972" s="26"/>
      <c r="G8972" s="28" t="str">
        <f t="shared" si="18"/>
        <v/>
      </c>
      <c r="H8972" s="31"/>
    </row>
    <row r="8973" spans="2:8">
      <c r="B8973" s="27"/>
      <c r="C8973" s="27"/>
      <c r="D8973" s="27"/>
      <c r="E8973" s="27"/>
      <c r="F8973" s="26"/>
      <c r="G8973" s="28" t="str">
        <f t="shared" si="18"/>
        <v/>
      </c>
      <c r="H8973" s="31"/>
    </row>
    <row r="8974" spans="2:8">
      <c r="B8974" s="27"/>
      <c r="C8974" s="27"/>
      <c r="D8974" s="27"/>
      <c r="E8974" s="27"/>
      <c r="F8974" s="26"/>
      <c r="G8974" s="28" t="str">
        <f t="shared" si="18"/>
        <v/>
      </c>
      <c r="H8974" s="31"/>
    </row>
    <row r="8975" spans="2:8">
      <c r="B8975" s="27"/>
      <c r="C8975" s="27"/>
      <c r="D8975" s="27"/>
      <c r="E8975" s="27"/>
      <c r="F8975" s="26"/>
      <c r="G8975" s="28" t="str">
        <f t="shared" si="18"/>
        <v/>
      </c>
      <c r="H8975" s="31"/>
    </row>
    <row r="8976" spans="2:8">
      <c r="B8976" s="27"/>
      <c r="C8976" s="27"/>
      <c r="D8976" s="27"/>
      <c r="E8976" s="27"/>
      <c r="F8976" s="26"/>
      <c r="G8976" s="28" t="str">
        <f t="shared" si="18"/>
        <v/>
      </c>
      <c r="H8976" s="31"/>
    </row>
    <row r="8977" spans="2:8">
      <c r="B8977" s="27"/>
      <c r="C8977" s="27"/>
      <c r="D8977" s="27"/>
      <c r="E8977" s="27"/>
      <c r="F8977" s="26"/>
      <c r="G8977" s="28" t="str">
        <f t="shared" si="18"/>
        <v/>
      </c>
      <c r="H8977" s="31"/>
    </row>
    <row r="8978" spans="2:8">
      <c r="B8978" s="27"/>
      <c r="C8978" s="27"/>
      <c r="D8978" s="27"/>
      <c r="E8978" s="27"/>
      <c r="F8978" s="26"/>
      <c r="G8978" s="28" t="str">
        <f t="shared" si="18"/>
        <v/>
      </c>
      <c r="H8978" s="31"/>
    </row>
    <row r="8979" spans="2:8">
      <c r="B8979" s="27"/>
      <c r="C8979" s="27"/>
      <c r="D8979" s="27"/>
      <c r="E8979" s="27"/>
      <c r="F8979" s="26"/>
      <c r="G8979" s="28" t="str">
        <f t="shared" si="18"/>
        <v/>
      </c>
      <c r="H8979" s="31"/>
    </row>
    <row r="8980" spans="2:8">
      <c r="B8980" s="27"/>
      <c r="C8980" s="27"/>
      <c r="D8980" s="27"/>
      <c r="E8980" s="27"/>
      <c r="F8980" s="26"/>
      <c r="G8980" s="28" t="str">
        <f t="shared" si="18"/>
        <v/>
      </c>
      <c r="H8980" s="31"/>
    </row>
    <row r="8981" spans="2:8">
      <c r="B8981" s="27"/>
      <c r="C8981" s="27"/>
      <c r="D8981" s="27"/>
      <c r="E8981" s="27"/>
      <c r="F8981" s="26"/>
      <c r="G8981" s="28" t="str">
        <f t="shared" si="18"/>
        <v/>
      </c>
      <c r="H8981" s="31"/>
    </row>
    <row r="8982" spans="2:8">
      <c r="B8982" s="27"/>
      <c r="C8982" s="27"/>
      <c r="D8982" s="27"/>
      <c r="E8982" s="27"/>
      <c r="F8982" s="26"/>
      <c r="G8982" s="28" t="str">
        <f t="shared" si="18"/>
        <v/>
      </c>
      <c r="H8982" s="31"/>
    </row>
    <row r="8983" spans="2:8">
      <c r="B8983" s="27"/>
      <c r="C8983" s="27"/>
      <c r="D8983" s="27"/>
      <c r="E8983" s="27"/>
      <c r="F8983" s="26"/>
      <c r="G8983" s="28" t="str">
        <f t="shared" si="18"/>
        <v/>
      </c>
      <c r="H8983" s="31"/>
    </row>
    <row r="8984" spans="2:8">
      <c r="B8984" s="27"/>
      <c r="C8984" s="27"/>
      <c r="D8984" s="27"/>
      <c r="E8984" s="27"/>
      <c r="F8984" s="26"/>
      <c r="G8984" s="28" t="str">
        <f t="shared" si="18"/>
        <v/>
      </c>
      <c r="H8984" s="31"/>
    </row>
    <row r="8985" spans="2:8">
      <c r="B8985" s="27"/>
      <c r="C8985" s="27"/>
      <c r="D8985" s="27"/>
      <c r="E8985" s="27"/>
      <c r="F8985" s="26"/>
      <c r="G8985" s="28" t="str">
        <f t="shared" si="18"/>
        <v/>
      </c>
      <c r="H8985" s="31"/>
    </row>
    <row r="8986" spans="2:8">
      <c r="B8986" s="27"/>
      <c r="C8986" s="27"/>
      <c r="D8986" s="27"/>
      <c r="E8986" s="27"/>
      <c r="F8986" s="26"/>
      <c r="G8986" s="28" t="str">
        <f t="shared" si="18"/>
        <v/>
      </c>
      <c r="H8986" s="31"/>
    </row>
    <row r="8987" spans="2:8">
      <c r="B8987" s="27"/>
      <c r="C8987" s="27"/>
      <c r="D8987" s="27"/>
      <c r="E8987" s="27"/>
      <c r="F8987" s="26"/>
      <c r="G8987" s="28" t="str">
        <f t="shared" si="18"/>
        <v/>
      </c>
      <c r="H8987" s="31"/>
    </row>
    <row r="8988" spans="2:8">
      <c r="B8988" s="27"/>
      <c r="C8988" s="27"/>
      <c r="D8988" s="27"/>
      <c r="E8988" s="27"/>
      <c r="F8988" s="26"/>
      <c r="G8988" s="28" t="str">
        <f t="shared" si="18"/>
        <v/>
      </c>
      <c r="H8988" s="31"/>
    </row>
    <row r="8989" spans="2:8">
      <c r="B8989" s="27"/>
      <c r="C8989" s="27"/>
      <c r="D8989" s="27"/>
      <c r="E8989" s="27"/>
      <c r="F8989" s="26"/>
      <c r="G8989" s="28" t="str">
        <f t="shared" si="18"/>
        <v/>
      </c>
      <c r="H8989" s="31"/>
    </row>
    <row r="8990" spans="2:8">
      <c r="B8990" s="27"/>
      <c r="C8990" s="27"/>
      <c r="D8990" s="27"/>
      <c r="E8990" s="27"/>
      <c r="F8990" s="26"/>
      <c r="G8990" s="28" t="str">
        <f t="shared" si="18"/>
        <v/>
      </c>
      <c r="H8990" s="31"/>
    </row>
    <row r="8991" spans="2:8">
      <c r="B8991" s="27"/>
      <c r="C8991" s="27"/>
      <c r="D8991" s="27"/>
      <c r="E8991" s="27"/>
      <c r="F8991" s="26"/>
      <c r="G8991" s="28" t="str">
        <f t="shared" si="18"/>
        <v/>
      </c>
      <c r="H8991" s="31"/>
    </row>
    <row r="8992" spans="2:8">
      <c r="B8992" s="27"/>
      <c r="C8992" s="27"/>
      <c r="D8992" s="27"/>
      <c r="E8992" s="27"/>
      <c r="F8992" s="26"/>
      <c r="G8992" s="28" t="str">
        <f t="shared" si="18"/>
        <v/>
      </c>
      <c r="H8992" s="31"/>
    </row>
    <row r="8993" spans="2:8">
      <c r="B8993" s="27"/>
      <c r="C8993" s="27"/>
      <c r="D8993" s="27"/>
      <c r="E8993" s="27"/>
      <c r="F8993" s="26"/>
      <c r="G8993" s="28" t="str">
        <f t="shared" si="18"/>
        <v/>
      </c>
      <c r="H8993" s="31"/>
    </row>
    <row r="8994" spans="2:8">
      <c r="B8994" s="27"/>
      <c r="C8994" s="27"/>
      <c r="D8994" s="27"/>
      <c r="E8994" s="27"/>
      <c r="F8994" s="26"/>
      <c r="G8994" s="28" t="str">
        <f t="shared" si="18"/>
        <v/>
      </c>
      <c r="H8994" s="31"/>
    </row>
    <row r="8995" spans="2:8">
      <c r="B8995" s="27"/>
      <c r="C8995" s="27"/>
      <c r="D8995" s="27"/>
      <c r="E8995" s="27"/>
      <c r="F8995" s="26"/>
      <c r="G8995" s="28" t="str">
        <f t="shared" si="18"/>
        <v/>
      </c>
      <c r="H8995" s="31"/>
    </row>
    <row r="8996" spans="2:8">
      <c r="B8996" s="27"/>
      <c r="C8996" s="27"/>
      <c r="D8996" s="27"/>
      <c r="E8996" s="27"/>
      <c r="F8996" s="26"/>
      <c r="G8996" s="28" t="str">
        <f t="shared" si="18"/>
        <v/>
      </c>
      <c r="H8996" s="31"/>
    </row>
    <row r="8997" spans="2:8">
      <c r="B8997" s="27"/>
      <c r="C8997" s="27"/>
      <c r="D8997" s="27"/>
      <c r="E8997" s="27"/>
      <c r="F8997" s="26"/>
      <c r="G8997" s="28" t="str">
        <f t="shared" si="18"/>
        <v/>
      </c>
      <c r="H8997" s="31"/>
    </row>
    <row r="8998" spans="2:8">
      <c r="B8998" s="27"/>
      <c r="C8998" s="27"/>
      <c r="D8998" s="27"/>
      <c r="E8998" s="27"/>
      <c r="F8998" s="26"/>
      <c r="G8998" s="28" t="str">
        <f t="shared" si="18"/>
        <v/>
      </c>
      <c r="H8998" s="31"/>
    </row>
    <row r="8999" spans="2:8">
      <c r="B8999" s="27"/>
      <c r="C8999" s="27"/>
      <c r="D8999" s="27"/>
      <c r="E8999" s="27"/>
      <c r="F8999" s="26"/>
      <c r="G8999" s="28" t="str">
        <f t="shared" ref="G8999:G9062" si="19">IF(F8999="","",IF(F8999="EI",4,IF(F8999="EO",5.2,IF(F8999="EQ",3.9,IF(F8999="ILF",7.5,IF(F8999="EIF",5.4))))))</f>
        <v/>
      </c>
      <c r="H8999" s="31"/>
    </row>
    <row r="9000" spans="2:8">
      <c r="B9000" s="27"/>
      <c r="C9000" s="27"/>
      <c r="D9000" s="27"/>
      <c r="E9000" s="27"/>
      <c r="F9000" s="26"/>
      <c r="G9000" s="28" t="str">
        <f t="shared" si="19"/>
        <v/>
      </c>
      <c r="H9000" s="31"/>
    </row>
    <row r="9001" spans="2:8">
      <c r="B9001" s="27"/>
      <c r="C9001" s="27"/>
      <c r="D9001" s="27"/>
      <c r="E9001" s="27"/>
      <c r="F9001" s="26"/>
      <c r="G9001" s="28" t="str">
        <f t="shared" si="19"/>
        <v/>
      </c>
      <c r="H9001" s="31"/>
    </row>
    <row r="9002" spans="2:8">
      <c r="B9002" s="27"/>
      <c r="C9002" s="27"/>
      <c r="D9002" s="27"/>
      <c r="E9002" s="27"/>
      <c r="F9002" s="26"/>
      <c r="G9002" s="28" t="str">
        <f t="shared" si="19"/>
        <v/>
      </c>
      <c r="H9002" s="31"/>
    </row>
    <row r="9003" spans="2:8">
      <c r="B9003" s="27"/>
      <c r="C9003" s="27"/>
      <c r="D9003" s="27"/>
      <c r="E9003" s="27"/>
      <c r="F9003" s="26"/>
      <c r="G9003" s="28" t="str">
        <f t="shared" si="19"/>
        <v/>
      </c>
      <c r="H9003" s="31"/>
    </row>
    <row r="9004" spans="2:8">
      <c r="B9004" s="27"/>
      <c r="C9004" s="27"/>
      <c r="D9004" s="27"/>
      <c r="E9004" s="27"/>
      <c r="F9004" s="26"/>
      <c r="G9004" s="28" t="str">
        <f t="shared" si="19"/>
        <v/>
      </c>
      <c r="H9004" s="31"/>
    </row>
    <row r="9005" spans="2:8">
      <c r="B9005" s="27"/>
      <c r="C9005" s="27"/>
      <c r="D9005" s="27"/>
      <c r="E9005" s="27"/>
      <c r="F9005" s="26"/>
      <c r="G9005" s="28" t="str">
        <f t="shared" si="19"/>
        <v/>
      </c>
      <c r="H9005" s="31"/>
    </row>
    <row r="9006" spans="2:8">
      <c r="B9006" s="27"/>
      <c r="C9006" s="27"/>
      <c r="D9006" s="27"/>
      <c r="E9006" s="27"/>
      <c r="F9006" s="26"/>
      <c r="G9006" s="28" t="str">
        <f t="shared" si="19"/>
        <v/>
      </c>
      <c r="H9006" s="31"/>
    </row>
    <row r="9007" spans="2:8">
      <c r="B9007" s="27"/>
      <c r="C9007" s="27"/>
      <c r="D9007" s="27"/>
      <c r="E9007" s="27"/>
      <c r="F9007" s="26"/>
      <c r="G9007" s="28" t="str">
        <f t="shared" si="19"/>
        <v/>
      </c>
      <c r="H9007" s="31"/>
    </row>
    <row r="9008" spans="2:8">
      <c r="B9008" s="27"/>
      <c r="C9008" s="27"/>
      <c r="D9008" s="27"/>
      <c r="E9008" s="27"/>
      <c r="F9008" s="26"/>
      <c r="G9008" s="28" t="str">
        <f t="shared" si="19"/>
        <v/>
      </c>
      <c r="H9008" s="31"/>
    </row>
    <row r="9009" spans="2:8">
      <c r="B9009" s="27"/>
      <c r="C9009" s="27"/>
      <c r="D9009" s="27"/>
      <c r="E9009" s="27"/>
      <c r="F9009" s="26"/>
      <c r="G9009" s="28" t="str">
        <f t="shared" si="19"/>
        <v/>
      </c>
      <c r="H9009" s="31"/>
    </row>
    <row r="9010" spans="2:8">
      <c r="B9010" s="27"/>
      <c r="C9010" s="27"/>
      <c r="D9010" s="27"/>
      <c r="E9010" s="27"/>
      <c r="F9010" s="26"/>
      <c r="G9010" s="28" t="str">
        <f t="shared" si="19"/>
        <v/>
      </c>
      <c r="H9010" s="31"/>
    </row>
    <row r="9011" spans="2:8">
      <c r="B9011" s="27"/>
      <c r="C9011" s="27"/>
      <c r="D9011" s="27"/>
      <c r="E9011" s="27"/>
      <c r="F9011" s="26"/>
      <c r="G9011" s="28" t="str">
        <f t="shared" si="19"/>
        <v/>
      </c>
      <c r="H9011" s="31"/>
    </row>
    <row r="9012" spans="2:8">
      <c r="B9012" s="27"/>
      <c r="C9012" s="27"/>
      <c r="D9012" s="27"/>
      <c r="E9012" s="27"/>
      <c r="F9012" s="26"/>
      <c r="G9012" s="28" t="str">
        <f t="shared" si="19"/>
        <v/>
      </c>
      <c r="H9012" s="31"/>
    </row>
    <row r="9013" spans="2:8">
      <c r="B9013" s="27"/>
      <c r="C9013" s="27"/>
      <c r="D9013" s="27"/>
      <c r="E9013" s="27"/>
      <c r="F9013" s="26"/>
      <c r="G9013" s="28" t="str">
        <f t="shared" si="19"/>
        <v/>
      </c>
      <c r="H9013" s="31"/>
    </row>
    <row r="9014" spans="2:8">
      <c r="B9014" s="27"/>
      <c r="C9014" s="27"/>
      <c r="D9014" s="27"/>
      <c r="E9014" s="27"/>
      <c r="F9014" s="26"/>
      <c r="G9014" s="28" t="str">
        <f t="shared" si="19"/>
        <v/>
      </c>
      <c r="H9014" s="31"/>
    </row>
    <row r="9015" spans="2:8">
      <c r="B9015" s="27"/>
      <c r="C9015" s="27"/>
      <c r="D9015" s="27"/>
      <c r="E9015" s="27"/>
      <c r="F9015" s="26"/>
      <c r="G9015" s="28" t="str">
        <f t="shared" si="19"/>
        <v/>
      </c>
      <c r="H9015" s="31"/>
    </row>
    <row r="9016" spans="2:8">
      <c r="B9016" s="27"/>
      <c r="C9016" s="27"/>
      <c r="D9016" s="27"/>
      <c r="E9016" s="27"/>
      <c r="F9016" s="26"/>
      <c r="G9016" s="28" t="str">
        <f t="shared" si="19"/>
        <v/>
      </c>
      <c r="H9016" s="31"/>
    </row>
    <row r="9017" spans="2:8">
      <c r="B9017" s="27"/>
      <c r="C9017" s="27"/>
      <c r="D9017" s="27"/>
      <c r="E9017" s="27"/>
      <c r="F9017" s="26"/>
      <c r="G9017" s="28" t="str">
        <f t="shared" si="19"/>
        <v/>
      </c>
      <c r="H9017" s="31"/>
    </row>
    <row r="9018" spans="2:8">
      <c r="B9018" s="27"/>
      <c r="C9018" s="27"/>
      <c r="D9018" s="27"/>
      <c r="E9018" s="27"/>
      <c r="F9018" s="26"/>
      <c r="G9018" s="28" t="str">
        <f t="shared" si="19"/>
        <v/>
      </c>
      <c r="H9018" s="31"/>
    </row>
    <row r="9019" spans="2:8">
      <c r="B9019" s="27"/>
      <c r="C9019" s="27"/>
      <c r="D9019" s="27"/>
      <c r="E9019" s="27"/>
      <c r="F9019" s="26"/>
      <c r="G9019" s="28" t="str">
        <f t="shared" si="19"/>
        <v/>
      </c>
      <c r="H9019" s="31"/>
    </row>
    <row r="9020" spans="2:8">
      <c r="B9020" s="27"/>
      <c r="C9020" s="27"/>
      <c r="D9020" s="27"/>
      <c r="E9020" s="27"/>
      <c r="F9020" s="26"/>
      <c r="G9020" s="28" t="str">
        <f t="shared" si="19"/>
        <v/>
      </c>
      <c r="H9020" s="31"/>
    </row>
    <row r="9021" spans="2:8">
      <c r="B9021" s="27"/>
      <c r="C9021" s="27"/>
      <c r="D9021" s="27"/>
      <c r="E9021" s="27"/>
      <c r="F9021" s="26"/>
      <c r="G9021" s="28" t="str">
        <f t="shared" si="19"/>
        <v/>
      </c>
      <c r="H9021" s="31"/>
    </row>
    <row r="9022" spans="2:8">
      <c r="B9022" s="27"/>
      <c r="C9022" s="27"/>
      <c r="D9022" s="27"/>
      <c r="E9022" s="27"/>
      <c r="F9022" s="26"/>
      <c r="G9022" s="28" t="str">
        <f t="shared" si="19"/>
        <v/>
      </c>
      <c r="H9022" s="31"/>
    </row>
    <row r="9023" spans="2:8">
      <c r="B9023" s="27"/>
      <c r="C9023" s="27"/>
      <c r="D9023" s="27"/>
      <c r="E9023" s="27"/>
      <c r="F9023" s="26"/>
      <c r="G9023" s="28" t="str">
        <f t="shared" si="19"/>
        <v/>
      </c>
      <c r="H9023" s="31"/>
    </row>
    <row r="9024" spans="2:8">
      <c r="B9024" s="27"/>
      <c r="C9024" s="27"/>
      <c r="D9024" s="27"/>
      <c r="E9024" s="27"/>
      <c r="F9024" s="26"/>
      <c r="G9024" s="28" t="str">
        <f t="shared" si="19"/>
        <v/>
      </c>
      <c r="H9024" s="31"/>
    </row>
    <row r="9025" spans="2:8">
      <c r="B9025" s="27"/>
      <c r="C9025" s="27"/>
      <c r="D9025" s="27"/>
      <c r="E9025" s="27"/>
      <c r="F9025" s="26"/>
      <c r="G9025" s="28" t="str">
        <f t="shared" si="19"/>
        <v/>
      </c>
      <c r="H9025" s="31"/>
    </row>
    <row r="9026" spans="2:8">
      <c r="B9026" s="27"/>
      <c r="C9026" s="27"/>
      <c r="D9026" s="27"/>
      <c r="E9026" s="27"/>
      <c r="F9026" s="26"/>
      <c r="G9026" s="28" t="str">
        <f t="shared" si="19"/>
        <v/>
      </c>
      <c r="H9026" s="31"/>
    </row>
    <row r="9027" spans="2:8">
      <c r="B9027" s="27"/>
      <c r="C9027" s="27"/>
      <c r="D9027" s="27"/>
      <c r="E9027" s="27"/>
      <c r="F9027" s="26"/>
      <c r="G9027" s="28" t="str">
        <f t="shared" si="19"/>
        <v/>
      </c>
      <c r="H9027" s="31"/>
    </row>
    <row r="9028" spans="2:8">
      <c r="B9028" s="27"/>
      <c r="C9028" s="27"/>
      <c r="D9028" s="27"/>
      <c r="E9028" s="27"/>
      <c r="F9028" s="26"/>
      <c r="G9028" s="28" t="str">
        <f t="shared" si="19"/>
        <v/>
      </c>
      <c r="H9028" s="31"/>
    </row>
    <row r="9029" spans="2:8">
      <c r="B9029" s="27"/>
      <c r="C9029" s="27"/>
      <c r="D9029" s="27"/>
      <c r="E9029" s="27"/>
      <c r="F9029" s="26"/>
      <c r="G9029" s="28" t="str">
        <f t="shared" si="19"/>
        <v/>
      </c>
      <c r="H9029" s="31"/>
    </row>
    <row r="9030" spans="2:8">
      <c r="B9030" s="27"/>
      <c r="C9030" s="27"/>
      <c r="D9030" s="27"/>
      <c r="E9030" s="27"/>
      <c r="F9030" s="26"/>
      <c r="G9030" s="28" t="str">
        <f t="shared" si="19"/>
        <v/>
      </c>
      <c r="H9030" s="31"/>
    </row>
    <row r="9031" spans="2:8">
      <c r="B9031" s="27"/>
      <c r="C9031" s="27"/>
      <c r="D9031" s="27"/>
      <c r="E9031" s="27"/>
      <c r="F9031" s="26"/>
      <c r="G9031" s="28" t="str">
        <f t="shared" si="19"/>
        <v/>
      </c>
      <c r="H9031" s="31"/>
    </row>
    <row r="9032" spans="2:8">
      <c r="B9032" s="27"/>
      <c r="C9032" s="27"/>
      <c r="D9032" s="27"/>
      <c r="E9032" s="27"/>
      <c r="F9032" s="26"/>
      <c r="G9032" s="28" t="str">
        <f t="shared" si="19"/>
        <v/>
      </c>
      <c r="H9032" s="31"/>
    </row>
    <row r="9033" spans="2:8">
      <c r="B9033" s="27"/>
      <c r="C9033" s="27"/>
      <c r="D9033" s="27"/>
      <c r="E9033" s="27"/>
      <c r="F9033" s="26"/>
      <c r="G9033" s="28" t="str">
        <f t="shared" si="19"/>
        <v/>
      </c>
      <c r="H9033" s="31"/>
    </row>
    <row r="9034" spans="2:8">
      <c r="B9034" s="27"/>
      <c r="C9034" s="27"/>
      <c r="D9034" s="27"/>
      <c r="E9034" s="27"/>
      <c r="F9034" s="26"/>
      <c r="G9034" s="28" t="str">
        <f t="shared" si="19"/>
        <v/>
      </c>
      <c r="H9034" s="31"/>
    </row>
    <row r="9035" spans="2:8">
      <c r="B9035" s="27"/>
      <c r="C9035" s="27"/>
      <c r="D9035" s="27"/>
      <c r="E9035" s="27"/>
      <c r="F9035" s="26"/>
      <c r="G9035" s="28" t="str">
        <f t="shared" si="19"/>
        <v/>
      </c>
      <c r="H9035" s="31"/>
    </row>
    <row r="9036" spans="2:8">
      <c r="B9036" s="27"/>
      <c r="C9036" s="27"/>
      <c r="D9036" s="27"/>
      <c r="E9036" s="27"/>
      <c r="F9036" s="26"/>
      <c r="G9036" s="28" t="str">
        <f t="shared" si="19"/>
        <v/>
      </c>
      <c r="H9036" s="31"/>
    </row>
    <row r="9037" spans="2:8">
      <c r="B9037" s="27"/>
      <c r="C9037" s="27"/>
      <c r="D9037" s="27"/>
      <c r="E9037" s="27"/>
      <c r="F9037" s="26"/>
      <c r="G9037" s="28" t="str">
        <f t="shared" si="19"/>
        <v/>
      </c>
      <c r="H9037" s="31"/>
    </row>
    <row r="9038" spans="2:8">
      <c r="B9038" s="27"/>
      <c r="C9038" s="27"/>
      <c r="D9038" s="27"/>
      <c r="E9038" s="27"/>
      <c r="F9038" s="26"/>
      <c r="G9038" s="28" t="str">
        <f t="shared" si="19"/>
        <v/>
      </c>
      <c r="H9038" s="31"/>
    </row>
    <row r="9039" spans="2:8">
      <c r="B9039" s="27"/>
      <c r="C9039" s="27"/>
      <c r="D9039" s="27"/>
      <c r="E9039" s="27"/>
      <c r="F9039" s="26"/>
      <c r="G9039" s="28" t="str">
        <f t="shared" si="19"/>
        <v/>
      </c>
      <c r="H9039" s="31"/>
    </row>
    <row r="9040" spans="2:8">
      <c r="B9040" s="27"/>
      <c r="C9040" s="27"/>
      <c r="D9040" s="27"/>
      <c r="E9040" s="27"/>
      <c r="F9040" s="26"/>
      <c r="G9040" s="28" t="str">
        <f t="shared" si="19"/>
        <v/>
      </c>
      <c r="H9040" s="31"/>
    </row>
    <row r="9041" spans="2:8">
      <c r="B9041" s="27"/>
      <c r="C9041" s="27"/>
      <c r="D9041" s="27"/>
      <c r="E9041" s="27"/>
      <c r="F9041" s="26"/>
      <c r="G9041" s="28" t="str">
        <f t="shared" si="19"/>
        <v/>
      </c>
      <c r="H9041" s="31"/>
    </row>
    <row r="9042" spans="2:8">
      <c r="B9042" s="27"/>
      <c r="C9042" s="27"/>
      <c r="D9042" s="27"/>
      <c r="E9042" s="27"/>
      <c r="F9042" s="26"/>
      <c r="G9042" s="28" t="str">
        <f t="shared" si="19"/>
        <v/>
      </c>
      <c r="H9042" s="31"/>
    </row>
    <row r="9043" spans="2:8">
      <c r="B9043" s="27"/>
      <c r="C9043" s="27"/>
      <c r="D9043" s="27"/>
      <c r="E9043" s="27"/>
      <c r="F9043" s="26"/>
      <c r="G9043" s="28" t="str">
        <f t="shared" si="19"/>
        <v/>
      </c>
      <c r="H9043" s="31"/>
    </row>
    <row r="9044" spans="2:8">
      <c r="B9044" s="27"/>
      <c r="C9044" s="27"/>
      <c r="D9044" s="27"/>
      <c r="E9044" s="27"/>
      <c r="F9044" s="26"/>
      <c r="G9044" s="28" t="str">
        <f t="shared" si="19"/>
        <v/>
      </c>
      <c r="H9044" s="31"/>
    </row>
    <row r="9045" spans="2:8">
      <c r="B9045" s="27"/>
      <c r="C9045" s="27"/>
      <c r="D9045" s="27"/>
      <c r="E9045" s="27"/>
      <c r="F9045" s="26"/>
      <c r="G9045" s="28" t="str">
        <f t="shared" si="19"/>
        <v/>
      </c>
      <c r="H9045" s="31"/>
    </row>
    <row r="9046" spans="2:8">
      <c r="B9046" s="27"/>
      <c r="C9046" s="27"/>
      <c r="D9046" s="27"/>
      <c r="E9046" s="27"/>
      <c r="F9046" s="26"/>
      <c r="G9046" s="28" t="str">
        <f t="shared" si="19"/>
        <v/>
      </c>
      <c r="H9046" s="31"/>
    </row>
    <row r="9047" spans="2:8">
      <c r="B9047" s="27"/>
      <c r="C9047" s="27"/>
      <c r="D9047" s="27"/>
      <c r="E9047" s="27"/>
      <c r="F9047" s="26"/>
      <c r="G9047" s="28" t="str">
        <f t="shared" si="19"/>
        <v/>
      </c>
      <c r="H9047" s="31"/>
    </row>
    <row r="9048" spans="2:8">
      <c r="B9048" s="27"/>
      <c r="C9048" s="27"/>
      <c r="D9048" s="27"/>
      <c r="E9048" s="27"/>
      <c r="F9048" s="26"/>
      <c r="G9048" s="28" t="str">
        <f t="shared" si="19"/>
        <v/>
      </c>
      <c r="H9048" s="31"/>
    </row>
    <row r="9049" spans="2:8">
      <c r="B9049" s="27"/>
      <c r="C9049" s="27"/>
      <c r="D9049" s="27"/>
      <c r="E9049" s="27"/>
      <c r="F9049" s="26"/>
      <c r="G9049" s="28" t="str">
        <f t="shared" si="19"/>
        <v/>
      </c>
      <c r="H9049" s="31"/>
    </row>
    <row r="9050" spans="2:8">
      <c r="B9050" s="27"/>
      <c r="C9050" s="27"/>
      <c r="D9050" s="27"/>
      <c r="E9050" s="27"/>
      <c r="F9050" s="26"/>
      <c r="G9050" s="28" t="str">
        <f t="shared" si="19"/>
        <v/>
      </c>
      <c r="H9050" s="31"/>
    </row>
    <row r="9051" spans="2:8">
      <c r="B9051" s="27"/>
      <c r="C9051" s="27"/>
      <c r="D9051" s="27"/>
      <c r="E9051" s="27"/>
      <c r="F9051" s="26"/>
      <c r="G9051" s="28" t="str">
        <f t="shared" si="19"/>
        <v/>
      </c>
      <c r="H9051" s="31"/>
    </row>
    <row r="9052" spans="2:8">
      <c r="B9052" s="27"/>
      <c r="C9052" s="27"/>
      <c r="D9052" s="27"/>
      <c r="E9052" s="27"/>
      <c r="F9052" s="26"/>
      <c r="G9052" s="28" t="str">
        <f t="shared" si="19"/>
        <v/>
      </c>
      <c r="H9052" s="31"/>
    </row>
    <row r="9053" spans="2:8">
      <c r="B9053" s="27"/>
      <c r="C9053" s="27"/>
      <c r="D9053" s="27"/>
      <c r="E9053" s="27"/>
      <c r="F9053" s="26"/>
      <c r="G9053" s="28" t="str">
        <f t="shared" si="19"/>
        <v/>
      </c>
      <c r="H9053" s="31"/>
    </row>
    <row r="9054" spans="2:8">
      <c r="B9054" s="27"/>
      <c r="C9054" s="27"/>
      <c r="D9054" s="27"/>
      <c r="E9054" s="27"/>
      <c r="F9054" s="26"/>
      <c r="G9054" s="28" t="str">
        <f t="shared" si="19"/>
        <v/>
      </c>
      <c r="H9054" s="31"/>
    </row>
    <row r="9055" spans="2:8">
      <c r="B9055" s="27"/>
      <c r="C9055" s="27"/>
      <c r="D9055" s="27"/>
      <c r="E9055" s="27"/>
      <c r="F9055" s="26"/>
      <c r="G9055" s="28" t="str">
        <f t="shared" si="19"/>
        <v/>
      </c>
      <c r="H9055" s="31"/>
    </row>
    <row r="9056" spans="2:8">
      <c r="B9056" s="27"/>
      <c r="C9056" s="27"/>
      <c r="D9056" s="27"/>
      <c r="E9056" s="27"/>
      <c r="F9056" s="26"/>
      <c r="G9056" s="28" t="str">
        <f t="shared" si="19"/>
        <v/>
      </c>
      <c r="H9056" s="31"/>
    </row>
    <row r="9057" spans="2:8">
      <c r="B9057" s="27"/>
      <c r="C9057" s="27"/>
      <c r="D9057" s="27"/>
      <c r="E9057" s="27"/>
      <c r="F9057" s="26"/>
      <c r="G9057" s="28" t="str">
        <f t="shared" si="19"/>
        <v/>
      </c>
      <c r="H9057" s="31"/>
    </row>
    <row r="9058" spans="2:8">
      <c r="B9058" s="27"/>
      <c r="C9058" s="27"/>
      <c r="D9058" s="27"/>
      <c r="E9058" s="27"/>
      <c r="F9058" s="26"/>
      <c r="G9058" s="28" t="str">
        <f t="shared" si="19"/>
        <v/>
      </c>
      <c r="H9058" s="31"/>
    </row>
    <row r="9059" spans="2:8">
      <c r="B9059" s="27"/>
      <c r="C9059" s="27"/>
      <c r="D9059" s="27"/>
      <c r="E9059" s="27"/>
      <c r="F9059" s="26"/>
      <c r="G9059" s="28" t="str">
        <f t="shared" si="19"/>
        <v/>
      </c>
      <c r="H9059" s="31"/>
    </row>
    <row r="9060" spans="2:8">
      <c r="B9060" s="27"/>
      <c r="C9060" s="27"/>
      <c r="D9060" s="27"/>
      <c r="E9060" s="27"/>
      <c r="F9060" s="26"/>
      <c r="G9060" s="28" t="str">
        <f t="shared" si="19"/>
        <v/>
      </c>
      <c r="H9060" s="31"/>
    </row>
    <row r="9061" spans="2:8">
      <c r="B9061" s="27"/>
      <c r="C9061" s="27"/>
      <c r="D9061" s="27"/>
      <c r="E9061" s="27"/>
      <c r="F9061" s="26"/>
      <c r="G9061" s="28" t="str">
        <f t="shared" si="19"/>
        <v/>
      </c>
      <c r="H9061" s="31"/>
    </row>
    <row r="9062" spans="2:8">
      <c r="B9062" s="27"/>
      <c r="C9062" s="27"/>
      <c r="D9062" s="27"/>
      <c r="E9062" s="27"/>
      <c r="F9062" s="26"/>
      <c r="G9062" s="28" t="str">
        <f t="shared" si="19"/>
        <v/>
      </c>
      <c r="H9062" s="31"/>
    </row>
    <row r="9063" spans="2:8">
      <c r="B9063" s="27"/>
      <c r="C9063" s="27"/>
      <c r="D9063" s="27"/>
      <c r="E9063" s="27"/>
      <c r="F9063" s="26"/>
      <c r="G9063" s="28" t="str">
        <f t="shared" ref="G9063:G9126" si="20">IF(F9063="","",IF(F9063="EI",4,IF(F9063="EO",5.2,IF(F9063="EQ",3.9,IF(F9063="ILF",7.5,IF(F9063="EIF",5.4))))))</f>
        <v/>
      </c>
      <c r="H9063" s="31"/>
    </row>
    <row r="9064" spans="2:8">
      <c r="B9064" s="27"/>
      <c r="C9064" s="27"/>
      <c r="D9064" s="27"/>
      <c r="E9064" s="27"/>
      <c r="F9064" s="26"/>
      <c r="G9064" s="28" t="str">
        <f t="shared" si="20"/>
        <v/>
      </c>
      <c r="H9064" s="31"/>
    </row>
    <row r="9065" spans="2:8">
      <c r="B9065" s="27"/>
      <c r="C9065" s="27"/>
      <c r="D9065" s="27"/>
      <c r="E9065" s="27"/>
      <c r="F9065" s="26"/>
      <c r="G9065" s="28" t="str">
        <f t="shared" si="20"/>
        <v/>
      </c>
      <c r="H9065" s="31"/>
    </row>
    <row r="9066" spans="2:8">
      <c r="B9066" s="27"/>
      <c r="C9066" s="27"/>
      <c r="D9066" s="27"/>
      <c r="E9066" s="27"/>
      <c r="F9066" s="26"/>
      <c r="G9066" s="28" t="str">
        <f t="shared" si="20"/>
        <v/>
      </c>
      <c r="H9066" s="31"/>
    </row>
    <row r="9067" spans="2:8">
      <c r="B9067" s="27"/>
      <c r="C9067" s="27"/>
      <c r="D9067" s="27"/>
      <c r="E9067" s="27"/>
      <c r="F9067" s="26"/>
      <c r="G9067" s="28" t="str">
        <f t="shared" si="20"/>
        <v/>
      </c>
      <c r="H9067" s="31"/>
    </row>
    <row r="9068" spans="2:8">
      <c r="B9068" s="27"/>
      <c r="C9068" s="27"/>
      <c r="D9068" s="27"/>
      <c r="E9068" s="27"/>
      <c r="F9068" s="26"/>
      <c r="G9068" s="28" t="str">
        <f t="shared" si="20"/>
        <v/>
      </c>
      <c r="H9068" s="31"/>
    </row>
    <row r="9069" spans="2:8">
      <c r="B9069" s="27"/>
      <c r="C9069" s="27"/>
      <c r="D9069" s="27"/>
      <c r="E9069" s="27"/>
      <c r="F9069" s="26"/>
      <c r="G9069" s="28" t="str">
        <f t="shared" si="20"/>
        <v/>
      </c>
      <c r="H9069" s="31"/>
    </row>
    <row r="9070" spans="2:8">
      <c r="B9070" s="27"/>
      <c r="C9070" s="27"/>
      <c r="D9070" s="27"/>
      <c r="E9070" s="27"/>
      <c r="F9070" s="26"/>
      <c r="G9070" s="28" t="str">
        <f t="shared" si="20"/>
        <v/>
      </c>
      <c r="H9070" s="31"/>
    </row>
    <row r="9071" spans="2:8">
      <c r="B9071" s="27"/>
      <c r="C9071" s="27"/>
      <c r="D9071" s="27"/>
      <c r="E9071" s="27"/>
      <c r="F9071" s="26"/>
      <c r="G9071" s="28" t="str">
        <f t="shared" si="20"/>
        <v/>
      </c>
      <c r="H9071" s="31"/>
    </row>
    <row r="9072" spans="2:8">
      <c r="B9072" s="27"/>
      <c r="C9072" s="27"/>
      <c r="D9072" s="27"/>
      <c r="E9072" s="27"/>
      <c r="F9072" s="26"/>
      <c r="G9072" s="28" t="str">
        <f t="shared" si="20"/>
        <v/>
      </c>
      <c r="H9072" s="31"/>
    </row>
    <row r="9073" spans="2:8">
      <c r="B9073" s="27"/>
      <c r="C9073" s="27"/>
      <c r="D9073" s="27"/>
      <c r="E9073" s="27"/>
      <c r="F9073" s="26"/>
      <c r="G9073" s="28" t="str">
        <f t="shared" si="20"/>
        <v/>
      </c>
      <c r="H9073" s="31"/>
    </row>
    <row r="9074" spans="2:8">
      <c r="B9074" s="27"/>
      <c r="C9074" s="27"/>
      <c r="D9074" s="27"/>
      <c r="E9074" s="27"/>
      <c r="F9074" s="26"/>
      <c r="G9074" s="28" t="str">
        <f t="shared" si="20"/>
        <v/>
      </c>
      <c r="H9074" s="31"/>
    </row>
    <row r="9075" spans="2:8">
      <c r="B9075" s="27"/>
      <c r="C9075" s="27"/>
      <c r="D9075" s="27"/>
      <c r="E9075" s="27"/>
      <c r="F9075" s="26"/>
      <c r="G9075" s="28" t="str">
        <f t="shared" si="20"/>
        <v/>
      </c>
      <c r="H9075" s="31"/>
    </row>
    <row r="9076" spans="2:8">
      <c r="B9076" s="27"/>
      <c r="C9076" s="27"/>
      <c r="D9076" s="27"/>
      <c r="E9076" s="27"/>
      <c r="F9076" s="26"/>
      <c r="G9076" s="28" t="str">
        <f t="shared" si="20"/>
        <v/>
      </c>
      <c r="H9076" s="31"/>
    </row>
    <row r="9077" spans="2:8">
      <c r="B9077" s="27"/>
      <c r="C9077" s="27"/>
      <c r="D9077" s="27"/>
      <c r="E9077" s="27"/>
      <c r="F9077" s="26"/>
      <c r="G9077" s="28" t="str">
        <f t="shared" si="20"/>
        <v/>
      </c>
      <c r="H9077" s="31"/>
    </row>
    <row r="9078" spans="2:8">
      <c r="B9078" s="27"/>
      <c r="C9078" s="27"/>
      <c r="D9078" s="27"/>
      <c r="E9078" s="27"/>
      <c r="F9078" s="26"/>
      <c r="G9078" s="28" t="str">
        <f t="shared" si="20"/>
        <v/>
      </c>
      <c r="H9078" s="31"/>
    </row>
    <row r="9079" spans="2:8">
      <c r="B9079" s="27"/>
      <c r="C9079" s="27"/>
      <c r="D9079" s="27"/>
      <c r="E9079" s="27"/>
      <c r="F9079" s="26"/>
      <c r="G9079" s="28" t="str">
        <f t="shared" si="20"/>
        <v/>
      </c>
      <c r="H9079" s="31"/>
    </row>
    <row r="9080" spans="2:8">
      <c r="B9080" s="27"/>
      <c r="C9080" s="27"/>
      <c r="D9080" s="27"/>
      <c r="E9080" s="27"/>
      <c r="F9080" s="26"/>
      <c r="G9080" s="28" t="str">
        <f t="shared" si="20"/>
        <v/>
      </c>
      <c r="H9080" s="31"/>
    </row>
    <row r="9081" spans="2:8">
      <c r="B9081" s="27"/>
      <c r="C9081" s="27"/>
      <c r="D9081" s="27"/>
      <c r="E9081" s="27"/>
      <c r="F9081" s="26"/>
      <c r="G9081" s="28" t="str">
        <f t="shared" si="20"/>
        <v/>
      </c>
      <c r="H9081" s="31"/>
    </row>
    <row r="9082" spans="2:8">
      <c r="B9082" s="27"/>
      <c r="C9082" s="27"/>
      <c r="D9082" s="27"/>
      <c r="E9082" s="27"/>
      <c r="F9082" s="26"/>
      <c r="G9082" s="28" t="str">
        <f t="shared" si="20"/>
        <v/>
      </c>
      <c r="H9082" s="31"/>
    </row>
    <row r="9083" spans="2:8">
      <c r="B9083" s="27"/>
      <c r="C9083" s="27"/>
      <c r="D9083" s="27"/>
      <c r="E9083" s="27"/>
      <c r="F9083" s="26"/>
      <c r="G9083" s="28" t="str">
        <f t="shared" si="20"/>
        <v/>
      </c>
      <c r="H9083" s="31"/>
    </row>
    <row r="9084" spans="2:8">
      <c r="B9084" s="27"/>
      <c r="C9084" s="27"/>
      <c r="D9084" s="27"/>
      <c r="E9084" s="27"/>
      <c r="F9084" s="26"/>
      <c r="G9084" s="28" t="str">
        <f t="shared" si="20"/>
        <v/>
      </c>
      <c r="H9084" s="31"/>
    </row>
    <row r="9085" spans="2:8">
      <c r="B9085" s="27"/>
      <c r="C9085" s="27"/>
      <c r="D9085" s="27"/>
      <c r="E9085" s="27"/>
      <c r="F9085" s="26"/>
      <c r="G9085" s="28" t="str">
        <f t="shared" si="20"/>
        <v/>
      </c>
      <c r="H9085" s="31"/>
    </row>
    <row r="9086" spans="2:8">
      <c r="B9086" s="27"/>
      <c r="C9086" s="27"/>
      <c r="D9086" s="27"/>
      <c r="E9086" s="27"/>
      <c r="F9086" s="26"/>
      <c r="G9086" s="28" t="str">
        <f t="shared" si="20"/>
        <v/>
      </c>
      <c r="H9086" s="31"/>
    </row>
    <row r="9087" spans="2:8">
      <c r="B9087" s="27"/>
      <c r="C9087" s="27"/>
      <c r="D9087" s="27"/>
      <c r="E9087" s="27"/>
      <c r="F9087" s="26"/>
      <c r="G9087" s="28" t="str">
        <f t="shared" si="20"/>
        <v/>
      </c>
      <c r="H9087" s="31"/>
    </row>
    <row r="9088" spans="2:8">
      <c r="B9088" s="27"/>
      <c r="C9088" s="27"/>
      <c r="D9088" s="27"/>
      <c r="E9088" s="27"/>
      <c r="F9088" s="26"/>
      <c r="G9088" s="28" t="str">
        <f t="shared" si="20"/>
        <v/>
      </c>
      <c r="H9088" s="31"/>
    </row>
    <row r="9089" spans="2:8">
      <c r="B9089" s="27"/>
      <c r="C9089" s="27"/>
      <c r="D9089" s="27"/>
      <c r="E9089" s="27"/>
      <c r="F9089" s="26"/>
      <c r="G9089" s="28" t="str">
        <f t="shared" si="20"/>
        <v/>
      </c>
      <c r="H9089" s="31"/>
    </row>
    <row r="9090" spans="2:8">
      <c r="B9090" s="27"/>
      <c r="C9090" s="27"/>
      <c r="D9090" s="27"/>
      <c r="E9090" s="27"/>
      <c r="F9090" s="26"/>
      <c r="G9090" s="28" t="str">
        <f t="shared" si="20"/>
        <v/>
      </c>
      <c r="H9090" s="31"/>
    </row>
    <row r="9091" spans="2:8">
      <c r="B9091" s="27"/>
      <c r="C9091" s="27"/>
      <c r="D9091" s="27"/>
      <c r="E9091" s="27"/>
      <c r="F9091" s="26"/>
      <c r="G9091" s="28" t="str">
        <f t="shared" si="20"/>
        <v/>
      </c>
      <c r="H9091" s="31"/>
    </row>
    <row r="9092" spans="2:8">
      <c r="B9092" s="27"/>
      <c r="C9092" s="27"/>
      <c r="D9092" s="27"/>
      <c r="E9092" s="27"/>
      <c r="F9092" s="26"/>
      <c r="G9092" s="28" t="str">
        <f t="shared" si="20"/>
        <v/>
      </c>
      <c r="H9092" s="31"/>
    </row>
    <row r="9093" spans="2:8">
      <c r="B9093" s="27"/>
      <c r="C9093" s="27"/>
      <c r="D9093" s="27"/>
      <c r="E9093" s="27"/>
      <c r="F9093" s="26"/>
      <c r="G9093" s="28" t="str">
        <f t="shared" si="20"/>
        <v/>
      </c>
      <c r="H9093" s="31"/>
    </row>
    <row r="9094" spans="2:8">
      <c r="B9094" s="27"/>
      <c r="C9094" s="27"/>
      <c r="D9094" s="27"/>
      <c r="E9094" s="27"/>
      <c r="F9094" s="26"/>
      <c r="G9094" s="28" t="str">
        <f t="shared" si="20"/>
        <v/>
      </c>
      <c r="H9094" s="31"/>
    </row>
    <row r="9095" spans="2:8">
      <c r="B9095" s="27"/>
      <c r="C9095" s="27"/>
      <c r="D9095" s="27"/>
      <c r="E9095" s="27"/>
      <c r="F9095" s="26"/>
      <c r="G9095" s="28" t="str">
        <f t="shared" si="20"/>
        <v/>
      </c>
      <c r="H9095" s="31"/>
    </row>
    <row r="9096" spans="2:8">
      <c r="B9096" s="27"/>
      <c r="C9096" s="27"/>
      <c r="D9096" s="27"/>
      <c r="E9096" s="27"/>
      <c r="F9096" s="26"/>
      <c r="G9096" s="28" t="str">
        <f t="shared" si="20"/>
        <v/>
      </c>
      <c r="H9096" s="31"/>
    </row>
    <row r="9097" spans="2:8">
      <c r="B9097" s="27"/>
      <c r="C9097" s="27"/>
      <c r="D9097" s="27"/>
      <c r="E9097" s="27"/>
      <c r="F9097" s="26"/>
      <c r="G9097" s="28" t="str">
        <f t="shared" si="20"/>
        <v/>
      </c>
      <c r="H9097" s="31"/>
    </row>
    <row r="9098" spans="2:8">
      <c r="B9098" s="27"/>
      <c r="C9098" s="27"/>
      <c r="D9098" s="27"/>
      <c r="E9098" s="27"/>
      <c r="F9098" s="26"/>
      <c r="G9098" s="28" t="str">
        <f t="shared" si="20"/>
        <v/>
      </c>
      <c r="H9098" s="31"/>
    </row>
    <row r="9099" spans="2:8">
      <c r="B9099" s="27"/>
      <c r="C9099" s="27"/>
      <c r="D9099" s="27"/>
      <c r="E9099" s="27"/>
      <c r="F9099" s="26"/>
      <c r="G9099" s="28" t="str">
        <f t="shared" si="20"/>
        <v/>
      </c>
      <c r="H9099" s="31"/>
    </row>
    <row r="9100" spans="2:8">
      <c r="B9100" s="27"/>
      <c r="C9100" s="27"/>
      <c r="D9100" s="27"/>
      <c r="E9100" s="27"/>
      <c r="F9100" s="26"/>
      <c r="G9100" s="28" t="str">
        <f t="shared" si="20"/>
        <v/>
      </c>
      <c r="H9100" s="31"/>
    </row>
    <row r="9101" spans="2:8">
      <c r="B9101" s="27"/>
      <c r="C9101" s="27"/>
      <c r="D9101" s="27"/>
      <c r="E9101" s="27"/>
      <c r="F9101" s="26"/>
      <c r="G9101" s="28" t="str">
        <f t="shared" si="20"/>
        <v/>
      </c>
      <c r="H9101" s="31"/>
    </row>
    <row r="9102" spans="2:8">
      <c r="B9102" s="27"/>
      <c r="C9102" s="27"/>
      <c r="D9102" s="27"/>
      <c r="E9102" s="27"/>
      <c r="F9102" s="26"/>
      <c r="G9102" s="28" t="str">
        <f t="shared" si="20"/>
        <v/>
      </c>
      <c r="H9102" s="31"/>
    </row>
    <row r="9103" spans="2:8">
      <c r="B9103" s="27"/>
      <c r="C9103" s="27"/>
      <c r="D9103" s="27"/>
      <c r="E9103" s="27"/>
      <c r="F9103" s="26"/>
      <c r="G9103" s="28" t="str">
        <f t="shared" si="20"/>
        <v/>
      </c>
      <c r="H9103" s="31"/>
    </row>
    <row r="9104" spans="2:8">
      <c r="B9104" s="27"/>
      <c r="C9104" s="27"/>
      <c r="D9104" s="27"/>
      <c r="E9104" s="27"/>
      <c r="F9104" s="26"/>
      <c r="G9104" s="28" t="str">
        <f t="shared" si="20"/>
        <v/>
      </c>
      <c r="H9104" s="31"/>
    </row>
    <row r="9105" spans="2:8">
      <c r="B9105" s="27"/>
      <c r="C9105" s="27"/>
      <c r="D9105" s="27"/>
      <c r="E9105" s="27"/>
      <c r="F9105" s="26"/>
      <c r="G9105" s="28" t="str">
        <f t="shared" si="20"/>
        <v/>
      </c>
      <c r="H9105" s="31"/>
    </row>
    <row r="9106" spans="2:8">
      <c r="B9106" s="27"/>
      <c r="C9106" s="27"/>
      <c r="D9106" s="27"/>
      <c r="E9106" s="27"/>
      <c r="F9106" s="26"/>
      <c r="G9106" s="28" t="str">
        <f t="shared" si="20"/>
        <v/>
      </c>
      <c r="H9106" s="31"/>
    </row>
    <row r="9107" spans="2:8">
      <c r="B9107" s="27"/>
      <c r="C9107" s="27"/>
      <c r="D9107" s="27"/>
      <c r="E9107" s="27"/>
      <c r="F9107" s="26"/>
      <c r="G9107" s="28" t="str">
        <f t="shared" si="20"/>
        <v/>
      </c>
      <c r="H9107" s="31"/>
    </row>
    <row r="9108" spans="2:8">
      <c r="B9108" s="27"/>
      <c r="C9108" s="27"/>
      <c r="D9108" s="27"/>
      <c r="E9108" s="27"/>
      <c r="F9108" s="26"/>
      <c r="G9108" s="28" t="str">
        <f t="shared" si="20"/>
        <v/>
      </c>
      <c r="H9108" s="31"/>
    </row>
    <row r="9109" spans="2:8">
      <c r="B9109" s="27"/>
      <c r="C9109" s="27"/>
      <c r="D9109" s="27"/>
      <c r="E9109" s="27"/>
      <c r="F9109" s="26"/>
      <c r="G9109" s="28" t="str">
        <f t="shared" si="20"/>
        <v/>
      </c>
      <c r="H9109" s="31"/>
    </row>
    <row r="9110" spans="2:8">
      <c r="B9110" s="27"/>
      <c r="C9110" s="27"/>
      <c r="D9110" s="27"/>
      <c r="E9110" s="27"/>
      <c r="F9110" s="26"/>
      <c r="G9110" s="28" t="str">
        <f t="shared" si="20"/>
        <v/>
      </c>
      <c r="H9110" s="31"/>
    </row>
    <row r="9111" spans="2:8">
      <c r="B9111" s="27"/>
      <c r="C9111" s="27"/>
      <c r="D9111" s="27"/>
      <c r="E9111" s="27"/>
      <c r="F9111" s="26"/>
      <c r="G9111" s="28" t="str">
        <f t="shared" si="20"/>
        <v/>
      </c>
      <c r="H9111" s="31"/>
    </row>
    <row r="9112" spans="2:8">
      <c r="B9112" s="27"/>
      <c r="C9112" s="27"/>
      <c r="D9112" s="27"/>
      <c r="E9112" s="27"/>
      <c r="F9112" s="26"/>
      <c r="G9112" s="28" t="str">
        <f t="shared" si="20"/>
        <v/>
      </c>
      <c r="H9112" s="31"/>
    </row>
    <row r="9113" spans="2:8">
      <c r="B9113" s="27"/>
      <c r="C9113" s="27"/>
      <c r="D9113" s="27"/>
      <c r="E9113" s="27"/>
      <c r="F9113" s="26"/>
      <c r="G9113" s="28" t="str">
        <f t="shared" si="20"/>
        <v/>
      </c>
      <c r="H9113" s="31"/>
    </row>
    <row r="9114" spans="2:8">
      <c r="B9114" s="27"/>
      <c r="C9114" s="27"/>
      <c r="D9114" s="27"/>
      <c r="E9114" s="27"/>
      <c r="F9114" s="26"/>
      <c r="G9114" s="28" t="str">
        <f t="shared" si="20"/>
        <v/>
      </c>
      <c r="H9114" s="31"/>
    </row>
    <row r="9115" spans="2:8">
      <c r="B9115" s="27"/>
      <c r="C9115" s="27"/>
      <c r="D9115" s="27"/>
      <c r="E9115" s="27"/>
      <c r="F9115" s="26"/>
      <c r="G9115" s="28" t="str">
        <f t="shared" si="20"/>
        <v/>
      </c>
      <c r="H9115" s="31"/>
    </row>
    <row r="9116" spans="2:8">
      <c r="B9116" s="27"/>
      <c r="C9116" s="27"/>
      <c r="D9116" s="27"/>
      <c r="E9116" s="27"/>
      <c r="F9116" s="26"/>
      <c r="G9116" s="28" t="str">
        <f t="shared" si="20"/>
        <v/>
      </c>
      <c r="H9116" s="31"/>
    </row>
    <row r="9117" spans="2:8">
      <c r="B9117" s="27"/>
      <c r="C9117" s="27"/>
      <c r="D9117" s="27"/>
      <c r="E9117" s="27"/>
      <c r="F9117" s="26"/>
      <c r="G9117" s="28" t="str">
        <f t="shared" si="20"/>
        <v/>
      </c>
      <c r="H9117" s="31"/>
    </row>
    <row r="9118" spans="2:8">
      <c r="B9118" s="27"/>
      <c r="C9118" s="27"/>
      <c r="D9118" s="27"/>
      <c r="E9118" s="27"/>
      <c r="F9118" s="26"/>
      <c r="G9118" s="28" t="str">
        <f t="shared" si="20"/>
        <v/>
      </c>
      <c r="H9118" s="31"/>
    </row>
    <row r="9119" spans="2:8">
      <c r="B9119" s="27"/>
      <c r="C9119" s="27"/>
      <c r="D9119" s="27"/>
      <c r="E9119" s="27"/>
      <c r="F9119" s="26"/>
      <c r="G9119" s="28" t="str">
        <f t="shared" si="20"/>
        <v/>
      </c>
      <c r="H9119" s="31"/>
    </row>
    <row r="9120" spans="2:8">
      <c r="B9120" s="27"/>
      <c r="C9120" s="27"/>
      <c r="D9120" s="27"/>
      <c r="E9120" s="27"/>
      <c r="F9120" s="26"/>
      <c r="G9120" s="28" t="str">
        <f t="shared" si="20"/>
        <v/>
      </c>
      <c r="H9120" s="31"/>
    </row>
    <row r="9121" spans="2:8">
      <c r="B9121" s="27"/>
      <c r="C9121" s="27"/>
      <c r="D9121" s="27"/>
      <c r="E9121" s="27"/>
      <c r="F9121" s="26"/>
      <c r="G9121" s="28" t="str">
        <f t="shared" si="20"/>
        <v/>
      </c>
      <c r="H9121" s="31"/>
    </row>
    <row r="9122" spans="2:8">
      <c r="B9122" s="27"/>
      <c r="C9122" s="27"/>
      <c r="D9122" s="27"/>
      <c r="E9122" s="27"/>
      <c r="F9122" s="26"/>
      <c r="G9122" s="28" t="str">
        <f t="shared" si="20"/>
        <v/>
      </c>
      <c r="H9122" s="31"/>
    </row>
    <row r="9123" spans="2:8">
      <c r="B9123" s="27"/>
      <c r="C9123" s="27"/>
      <c r="D9123" s="27"/>
      <c r="E9123" s="27"/>
      <c r="F9123" s="26"/>
      <c r="G9123" s="28" t="str">
        <f t="shared" si="20"/>
        <v/>
      </c>
      <c r="H9123" s="31"/>
    </row>
    <row r="9124" spans="2:8">
      <c r="B9124" s="27"/>
      <c r="C9124" s="27"/>
      <c r="D9124" s="27"/>
      <c r="E9124" s="27"/>
      <c r="F9124" s="26"/>
      <c r="G9124" s="28" t="str">
        <f t="shared" si="20"/>
        <v/>
      </c>
      <c r="H9124" s="31"/>
    </row>
    <row r="9125" spans="2:8">
      <c r="B9125" s="27"/>
      <c r="C9125" s="27"/>
      <c r="D9125" s="27"/>
      <c r="E9125" s="27"/>
      <c r="F9125" s="26"/>
      <c r="G9125" s="28" t="str">
        <f t="shared" si="20"/>
        <v/>
      </c>
      <c r="H9125" s="31"/>
    </row>
    <row r="9126" spans="2:8">
      <c r="B9126" s="27"/>
      <c r="C9126" s="27"/>
      <c r="D9126" s="27"/>
      <c r="E9126" s="27"/>
      <c r="F9126" s="26"/>
      <c r="G9126" s="28" t="str">
        <f t="shared" si="20"/>
        <v/>
      </c>
      <c r="H9126" s="31"/>
    </row>
    <row r="9127" spans="2:8">
      <c r="B9127" s="27"/>
      <c r="C9127" s="27"/>
      <c r="D9127" s="27"/>
      <c r="E9127" s="27"/>
      <c r="F9127" s="26"/>
      <c r="G9127" s="28" t="str">
        <f t="shared" ref="G9127:G9190" si="21">IF(F9127="","",IF(F9127="EI",4,IF(F9127="EO",5.2,IF(F9127="EQ",3.9,IF(F9127="ILF",7.5,IF(F9127="EIF",5.4))))))</f>
        <v/>
      </c>
      <c r="H9127" s="31"/>
    </row>
    <row r="9128" spans="2:8">
      <c r="B9128" s="27"/>
      <c r="C9128" s="27"/>
      <c r="D9128" s="27"/>
      <c r="E9128" s="27"/>
      <c r="F9128" s="26"/>
      <c r="G9128" s="28" t="str">
        <f t="shared" si="21"/>
        <v/>
      </c>
      <c r="H9128" s="31"/>
    </row>
    <row r="9129" spans="2:8">
      <c r="B9129" s="27"/>
      <c r="C9129" s="27"/>
      <c r="D9129" s="27"/>
      <c r="E9129" s="27"/>
      <c r="F9129" s="26"/>
      <c r="G9129" s="28" t="str">
        <f t="shared" si="21"/>
        <v/>
      </c>
      <c r="H9129" s="31"/>
    </row>
    <row r="9130" spans="2:8">
      <c r="B9130" s="27"/>
      <c r="C9130" s="27"/>
      <c r="D9130" s="27"/>
      <c r="E9130" s="27"/>
      <c r="F9130" s="26"/>
      <c r="G9130" s="28" t="str">
        <f t="shared" si="21"/>
        <v/>
      </c>
      <c r="H9130" s="31"/>
    </row>
    <row r="9131" spans="2:8">
      <c r="B9131" s="27"/>
      <c r="C9131" s="27"/>
      <c r="D9131" s="27"/>
      <c r="E9131" s="27"/>
      <c r="F9131" s="26"/>
      <c r="G9131" s="28" t="str">
        <f t="shared" si="21"/>
        <v/>
      </c>
      <c r="H9131" s="31"/>
    </row>
    <row r="9132" spans="2:8">
      <c r="B9132" s="27"/>
      <c r="C9132" s="27"/>
      <c r="D9132" s="27"/>
      <c r="E9132" s="27"/>
      <c r="F9132" s="26"/>
      <c r="G9132" s="28" t="str">
        <f t="shared" si="21"/>
        <v/>
      </c>
      <c r="H9132" s="31"/>
    </row>
    <row r="9133" spans="2:8">
      <c r="B9133" s="27"/>
      <c r="C9133" s="27"/>
      <c r="D9133" s="27"/>
      <c r="E9133" s="27"/>
      <c r="F9133" s="26"/>
      <c r="G9133" s="28" t="str">
        <f t="shared" si="21"/>
        <v/>
      </c>
      <c r="H9133" s="31"/>
    </row>
    <row r="9134" spans="2:8">
      <c r="B9134" s="27"/>
      <c r="C9134" s="27"/>
      <c r="D9134" s="27"/>
      <c r="E9134" s="27"/>
      <c r="F9134" s="26"/>
      <c r="G9134" s="28" t="str">
        <f t="shared" si="21"/>
        <v/>
      </c>
      <c r="H9134" s="31"/>
    </row>
    <row r="9135" spans="2:8">
      <c r="B9135" s="27"/>
      <c r="C9135" s="27"/>
      <c r="D9135" s="27"/>
      <c r="E9135" s="27"/>
      <c r="F9135" s="26"/>
      <c r="G9135" s="28" t="str">
        <f t="shared" si="21"/>
        <v/>
      </c>
      <c r="H9135" s="31"/>
    </row>
    <row r="9136" spans="2:8">
      <c r="B9136" s="27"/>
      <c r="C9136" s="27"/>
      <c r="D9136" s="27"/>
      <c r="E9136" s="27"/>
      <c r="F9136" s="26"/>
      <c r="G9136" s="28" t="str">
        <f t="shared" si="21"/>
        <v/>
      </c>
      <c r="H9136" s="31"/>
    </row>
    <row r="9137" spans="2:8">
      <c r="B9137" s="27"/>
      <c r="C9137" s="27"/>
      <c r="D9137" s="27"/>
      <c r="E9137" s="27"/>
      <c r="F9137" s="26"/>
      <c r="G9137" s="28" t="str">
        <f t="shared" si="21"/>
        <v/>
      </c>
      <c r="H9137" s="31"/>
    </row>
    <row r="9138" spans="2:8">
      <c r="B9138" s="27"/>
      <c r="C9138" s="27"/>
      <c r="D9138" s="27"/>
      <c r="E9138" s="27"/>
      <c r="F9138" s="26"/>
      <c r="G9138" s="28" t="str">
        <f t="shared" si="21"/>
        <v/>
      </c>
      <c r="H9138" s="31"/>
    </row>
    <row r="9139" spans="2:8">
      <c r="B9139" s="27"/>
      <c r="C9139" s="27"/>
      <c r="D9139" s="27"/>
      <c r="E9139" s="27"/>
      <c r="F9139" s="26"/>
      <c r="G9139" s="28" t="str">
        <f t="shared" si="21"/>
        <v/>
      </c>
      <c r="H9139" s="31"/>
    </row>
    <row r="9140" spans="2:8">
      <c r="B9140" s="27"/>
      <c r="C9140" s="27"/>
      <c r="D9140" s="27"/>
      <c r="E9140" s="27"/>
      <c r="F9140" s="26"/>
      <c r="G9140" s="28" t="str">
        <f t="shared" si="21"/>
        <v/>
      </c>
      <c r="H9140" s="31"/>
    </row>
    <row r="9141" spans="2:8">
      <c r="B9141" s="27"/>
      <c r="C9141" s="27"/>
      <c r="D9141" s="27"/>
      <c r="E9141" s="27"/>
      <c r="F9141" s="26"/>
      <c r="G9141" s="28" t="str">
        <f t="shared" si="21"/>
        <v/>
      </c>
      <c r="H9141" s="31"/>
    </row>
    <row r="9142" spans="2:8">
      <c r="B9142" s="27"/>
      <c r="C9142" s="27"/>
      <c r="D9142" s="27"/>
      <c r="E9142" s="27"/>
      <c r="F9142" s="26"/>
      <c r="G9142" s="28" t="str">
        <f t="shared" si="21"/>
        <v/>
      </c>
      <c r="H9142" s="31"/>
    </row>
    <row r="9143" spans="2:8">
      <c r="B9143" s="27"/>
      <c r="C9143" s="27"/>
      <c r="D9143" s="27"/>
      <c r="E9143" s="27"/>
      <c r="F9143" s="26"/>
      <c r="G9143" s="28" t="str">
        <f t="shared" si="21"/>
        <v/>
      </c>
      <c r="H9143" s="31"/>
    </row>
    <row r="9144" spans="2:8">
      <c r="B9144" s="27"/>
      <c r="C9144" s="27"/>
      <c r="D9144" s="27"/>
      <c r="E9144" s="27"/>
      <c r="F9144" s="26"/>
      <c r="G9144" s="28" t="str">
        <f t="shared" si="21"/>
        <v/>
      </c>
      <c r="H9144" s="31"/>
    </row>
    <row r="9145" spans="2:8">
      <c r="B9145" s="27"/>
      <c r="C9145" s="27"/>
      <c r="D9145" s="27"/>
      <c r="E9145" s="27"/>
      <c r="F9145" s="26"/>
      <c r="G9145" s="28" t="str">
        <f t="shared" si="21"/>
        <v/>
      </c>
      <c r="H9145" s="31"/>
    </row>
    <row r="9146" spans="2:8">
      <c r="B9146" s="27"/>
      <c r="C9146" s="27"/>
      <c r="D9146" s="27"/>
      <c r="E9146" s="27"/>
      <c r="F9146" s="26"/>
      <c r="G9146" s="28" t="str">
        <f t="shared" si="21"/>
        <v/>
      </c>
      <c r="H9146" s="31"/>
    </row>
    <row r="9147" spans="2:8">
      <c r="B9147" s="27"/>
      <c r="C9147" s="27"/>
      <c r="D9147" s="27"/>
      <c r="E9147" s="27"/>
      <c r="F9147" s="26"/>
      <c r="G9147" s="28" t="str">
        <f t="shared" si="21"/>
        <v/>
      </c>
      <c r="H9147" s="31"/>
    </row>
    <row r="9148" spans="2:8">
      <c r="B9148" s="27"/>
      <c r="C9148" s="27"/>
      <c r="D9148" s="27"/>
      <c r="E9148" s="27"/>
      <c r="F9148" s="26"/>
      <c r="G9148" s="28" t="str">
        <f t="shared" si="21"/>
        <v/>
      </c>
      <c r="H9148" s="31"/>
    </row>
    <row r="9149" spans="2:8">
      <c r="B9149" s="27"/>
      <c r="C9149" s="27"/>
      <c r="D9149" s="27"/>
      <c r="E9149" s="27"/>
      <c r="F9149" s="26"/>
      <c r="G9149" s="28" t="str">
        <f t="shared" si="21"/>
        <v/>
      </c>
      <c r="H9149" s="31"/>
    </row>
    <row r="9150" spans="2:8">
      <c r="B9150" s="27"/>
      <c r="C9150" s="27"/>
      <c r="D9150" s="27"/>
      <c r="E9150" s="27"/>
      <c r="F9150" s="26"/>
      <c r="G9150" s="28" t="str">
        <f t="shared" si="21"/>
        <v/>
      </c>
      <c r="H9150" s="31"/>
    </row>
    <row r="9151" spans="2:8">
      <c r="B9151" s="27"/>
      <c r="C9151" s="27"/>
      <c r="D9151" s="27"/>
      <c r="E9151" s="27"/>
      <c r="F9151" s="26"/>
      <c r="G9151" s="28" t="str">
        <f t="shared" si="21"/>
        <v/>
      </c>
      <c r="H9151" s="31"/>
    </row>
    <row r="9152" spans="2:8">
      <c r="B9152" s="27"/>
      <c r="C9152" s="27"/>
      <c r="D9152" s="27"/>
      <c r="E9152" s="27"/>
      <c r="F9152" s="26"/>
      <c r="G9152" s="28" t="str">
        <f t="shared" si="21"/>
        <v/>
      </c>
      <c r="H9152" s="31"/>
    </row>
    <row r="9153" spans="2:8">
      <c r="B9153" s="27"/>
      <c r="C9153" s="27"/>
      <c r="D9153" s="27"/>
      <c r="E9153" s="27"/>
      <c r="F9153" s="26"/>
      <c r="G9153" s="28" t="str">
        <f t="shared" si="21"/>
        <v/>
      </c>
      <c r="H9153" s="31"/>
    </row>
    <row r="9154" spans="2:8">
      <c r="B9154" s="27"/>
      <c r="C9154" s="27"/>
      <c r="D9154" s="27"/>
      <c r="E9154" s="27"/>
      <c r="F9154" s="26"/>
      <c r="G9154" s="28" t="str">
        <f t="shared" si="21"/>
        <v/>
      </c>
      <c r="H9154" s="31"/>
    </row>
    <row r="9155" spans="2:8">
      <c r="B9155" s="27"/>
      <c r="C9155" s="27"/>
      <c r="D9155" s="27"/>
      <c r="E9155" s="27"/>
      <c r="F9155" s="26"/>
      <c r="G9155" s="28" t="str">
        <f t="shared" si="21"/>
        <v/>
      </c>
      <c r="H9155" s="31"/>
    </row>
    <row r="9156" spans="2:8">
      <c r="B9156" s="27"/>
      <c r="C9156" s="27"/>
      <c r="D9156" s="27"/>
      <c r="E9156" s="27"/>
      <c r="F9156" s="26"/>
      <c r="G9156" s="28" t="str">
        <f t="shared" si="21"/>
        <v/>
      </c>
      <c r="H9156" s="31"/>
    </row>
    <row r="9157" spans="2:8">
      <c r="B9157" s="27"/>
      <c r="C9157" s="27"/>
      <c r="D9157" s="27"/>
      <c r="E9157" s="27"/>
      <c r="F9157" s="26"/>
      <c r="G9157" s="28" t="str">
        <f t="shared" si="21"/>
        <v/>
      </c>
      <c r="H9157" s="31"/>
    </row>
    <row r="9158" spans="2:8">
      <c r="B9158" s="27"/>
      <c r="C9158" s="27"/>
      <c r="D9158" s="27"/>
      <c r="E9158" s="27"/>
      <c r="F9158" s="26"/>
      <c r="G9158" s="28" t="str">
        <f t="shared" si="21"/>
        <v/>
      </c>
      <c r="H9158" s="31"/>
    </row>
    <row r="9159" spans="2:8">
      <c r="B9159" s="27"/>
      <c r="C9159" s="27"/>
      <c r="D9159" s="27"/>
      <c r="E9159" s="27"/>
      <c r="F9159" s="26"/>
      <c r="G9159" s="28" t="str">
        <f t="shared" si="21"/>
        <v/>
      </c>
      <c r="H9159" s="31"/>
    </row>
    <row r="9160" spans="2:8">
      <c r="B9160" s="27"/>
      <c r="C9160" s="27"/>
      <c r="D9160" s="27"/>
      <c r="E9160" s="27"/>
      <c r="F9160" s="26"/>
      <c r="G9160" s="28" t="str">
        <f t="shared" si="21"/>
        <v/>
      </c>
      <c r="H9160" s="31"/>
    </row>
    <row r="9161" spans="2:8">
      <c r="B9161" s="27"/>
      <c r="C9161" s="27"/>
      <c r="D9161" s="27"/>
      <c r="E9161" s="27"/>
      <c r="F9161" s="26"/>
      <c r="G9161" s="28" t="str">
        <f t="shared" si="21"/>
        <v/>
      </c>
      <c r="H9161" s="31"/>
    </row>
    <row r="9162" spans="2:8">
      <c r="B9162" s="27"/>
      <c r="C9162" s="27"/>
      <c r="D9162" s="27"/>
      <c r="E9162" s="27"/>
      <c r="F9162" s="26"/>
      <c r="G9162" s="28" t="str">
        <f t="shared" si="21"/>
        <v/>
      </c>
      <c r="H9162" s="31"/>
    </row>
    <row r="9163" spans="2:8">
      <c r="B9163" s="27"/>
      <c r="C9163" s="27"/>
      <c r="D9163" s="27"/>
      <c r="E9163" s="27"/>
      <c r="F9163" s="26"/>
      <c r="G9163" s="28" t="str">
        <f t="shared" si="21"/>
        <v/>
      </c>
      <c r="H9163" s="31"/>
    </row>
    <row r="9164" spans="2:8">
      <c r="B9164" s="27"/>
      <c r="C9164" s="27"/>
      <c r="D9164" s="27"/>
      <c r="E9164" s="27"/>
      <c r="F9164" s="26"/>
      <c r="G9164" s="28" t="str">
        <f t="shared" si="21"/>
        <v/>
      </c>
      <c r="H9164" s="31"/>
    </row>
    <row r="9165" spans="2:8">
      <c r="B9165" s="27"/>
      <c r="C9165" s="27"/>
      <c r="D9165" s="27"/>
      <c r="E9165" s="27"/>
      <c r="F9165" s="26"/>
      <c r="G9165" s="28" t="str">
        <f t="shared" si="21"/>
        <v/>
      </c>
      <c r="H9165" s="31"/>
    </row>
    <row r="9166" spans="2:8">
      <c r="B9166" s="27"/>
      <c r="C9166" s="27"/>
      <c r="D9166" s="27"/>
      <c r="E9166" s="27"/>
      <c r="F9166" s="26"/>
      <c r="G9166" s="28" t="str">
        <f t="shared" si="21"/>
        <v/>
      </c>
      <c r="H9166" s="31"/>
    </row>
    <row r="9167" spans="2:8">
      <c r="B9167" s="27"/>
      <c r="C9167" s="27"/>
      <c r="D9167" s="27"/>
      <c r="E9167" s="27"/>
      <c r="F9167" s="26"/>
      <c r="G9167" s="28" t="str">
        <f t="shared" si="21"/>
        <v/>
      </c>
      <c r="H9167" s="31"/>
    </row>
    <row r="9168" spans="2:8">
      <c r="B9168" s="27"/>
      <c r="C9168" s="27"/>
      <c r="D9168" s="27"/>
      <c r="E9168" s="27"/>
      <c r="F9168" s="26"/>
      <c r="G9168" s="28" t="str">
        <f t="shared" si="21"/>
        <v/>
      </c>
      <c r="H9168" s="31"/>
    </row>
    <row r="9169" spans="2:8">
      <c r="B9169" s="27"/>
      <c r="C9169" s="27"/>
      <c r="D9169" s="27"/>
      <c r="E9169" s="27"/>
      <c r="F9169" s="26"/>
      <c r="G9169" s="28" t="str">
        <f t="shared" si="21"/>
        <v/>
      </c>
      <c r="H9169" s="31"/>
    </row>
    <row r="9170" spans="2:8">
      <c r="B9170" s="27"/>
      <c r="C9170" s="27"/>
      <c r="D9170" s="27"/>
      <c r="E9170" s="27"/>
      <c r="F9170" s="26"/>
      <c r="G9170" s="28" t="str">
        <f t="shared" si="21"/>
        <v/>
      </c>
      <c r="H9170" s="31"/>
    </row>
    <row r="9171" spans="2:8">
      <c r="B9171" s="27"/>
      <c r="C9171" s="27"/>
      <c r="D9171" s="27"/>
      <c r="E9171" s="27"/>
      <c r="F9171" s="26"/>
      <c r="G9171" s="28" t="str">
        <f t="shared" si="21"/>
        <v/>
      </c>
      <c r="H9171" s="31"/>
    </row>
    <row r="9172" spans="2:8">
      <c r="B9172" s="27"/>
      <c r="C9172" s="27"/>
      <c r="D9172" s="27"/>
      <c r="E9172" s="27"/>
      <c r="F9172" s="26"/>
      <c r="G9172" s="28" t="str">
        <f t="shared" si="21"/>
        <v/>
      </c>
      <c r="H9172" s="31"/>
    </row>
    <row r="9173" spans="2:8">
      <c r="B9173" s="27"/>
      <c r="C9173" s="27"/>
      <c r="D9173" s="27"/>
      <c r="E9173" s="27"/>
      <c r="F9173" s="26"/>
      <c r="G9173" s="28" t="str">
        <f t="shared" si="21"/>
        <v/>
      </c>
      <c r="H9173" s="31"/>
    </row>
    <row r="9174" spans="2:8">
      <c r="B9174" s="27"/>
      <c r="C9174" s="27"/>
      <c r="D9174" s="27"/>
      <c r="E9174" s="27"/>
      <c r="F9174" s="26"/>
      <c r="G9174" s="28" t="str">
        <f t="shared" si="21"/>
        <v/>
      </c>
      <c r="H9174" s="31"/>
    </row>
    <row r="9175" spans="2:8">
      <c r="B9175" s="27"/>
      <c r="C9175" s="27"/>
      <c r="D9175" s="27"/>
      <c r="E9175" s="27"/>
      <c r="F9175" s="26"/>
      <c r="G9175" s="28" t="str">
        <f t="shared" si="21"/>
        <v/>
      </c>
      <c r="H9175" s="31"/>
    </row>
    <row r="9176" spans="2:8">
      <c r="B9176" s="27"/>
      <c r="C9176" s="27"/>
      <c r="D9176" s="27"/>
      <c r="E9176" s="27"/>
      <c r="F9176" s="26"/>
      <c r="G9176" s="28" t="str">
        <f t="shared" si="21"/>
        <v/>
      </c>
      <c r="H9176" s="31"/>
    </row>
    <row r="9177" spans="2:8">
      <c r="B9177" s="27"/>
      <c r="C9177" s="27"/>
      <c r="D9177" s="27"/>
      <c r="E9177" s="27"/>
      <c r="F9177" s="26"/>
      <c r="G9177" s="28" t="str">
        <f t="shared" si="21"/>
        <v/>
      </c>
      <c r="H9177" s="31"/>
    </row>
    <row r="9178" spans="2:8">
      <c r="B9178" s="27"/>
      <c r="C9178" s="27"/>
      <c r="D9178" s="27"/>
      <c r="E9178" s="27"/>
      <c r="F9178" s="26"/>
      <c r="G9178" s="28" t="str">
        <f t="shared" si="21"/>
        <v/>
      </c>
      <c r="H9178" s="31"/>
    </row>
    <row r="9179" spans="2:8">
      <c r="B9179" s="27"/>
      <c r="C9179" s="27"/>
      <c r="D9179" s="27"/>
      <c r="E9179" s="27"/>
      <c r="F9179" s="26"/>
      <c r="G9179" s="28" t="str">
        <f t="shared" si="21"/>
        <v/>
      </c>
      <c r="H9179" s="31"/>
    </row>
    <row r="9180" spans="2:8">
      <c r="B9180" s="27"/>
      <c r="C9180" s="27"/>
      <c r="D9180" s="27"/>
      <c r="E9180" s="27"/>
      <c r="F9180" s="26"/>
      <c r="G9180" s="28" t="str">
        <f t="shared" si="21"/>
        <v/>
      </c>
      <c r="H9180" s="31"/>
    </row>
    <row r="9181" spans="2:8">
      <c r="B9181" s="27"/>
      <c r="C9181" s="27"/>
      <c r="D9181" s="27"/>
      <c r="E9181" s="27"/>
      <c r="F9181" s="26"/>
      <c r="G9181" s="28" t="str">
        <f t="shared" si="21"/>
        <v/>
      </c>
      <c r="H9181" s="31"/>
    </row>
    <row r="9182" spans="2:8">
      <c r="B9182" s="27"/>
      <c r="C9182" s="27"/>
      <c r="D9182" s="27"/>
      <c r="E9182" s="27"/>
      <c r="F9182" s="26"/>
      <c r="G9182" s="28" t="str">
        <f t="shared" si="21"/>
        <v/>
      </c>
      <c r="H9182" s="31"/>
    </row>
    <row r="9183" spans="2:8">
      <c r="B9183" s="27"/>
      <c r="C9183" s="27"/>
      <c r="D9183" s="27"/>
      <c r="E9183" s="27"/>
      <c r="F9183" s="26"/>
      <c r="G9183" s="28" t="str">
        <f t="shared" si="21"/>
        <v/>
      </c>
      <c r="H9183" s="31"/>
    </row>
    <row r="9184" spans="2:8">
      <c r="B9184" s="27"/>
      <c r="C9184" s="27"/>
      <c r="D9184" s="27"/>
      <c r="E9184" s="27"/>
      <c r="F9184" s="26"/>
      <c r="G9184" s="28" t="str">
        <f t="shared" si="21"/>
        <v/>
      </c>
      <c r="H9184" s="31"/>
    </row>
    <row r="9185" spans="2:8">
      <c r="B9185" s="27"/>
      <c r="C9185" s="27"/>
      <c r="D9185" s="27"/>
      <c r="E9185" s="27"/>
      <c r="F9185" s="26"/>
      <c r="G9185" s="28" t="str">
        <f t="shared" si="21"/>
        <v/>
      </c>
      <c r="H9185" s="31"/>
    </row>
    <row r="9186" spans="2:8">
      <c r="B9186" s="27"/>
      <c r="C9186" s="27"/>
      <c r="D9186" s="27"/>
      <c r="E9186" s="27"/>
      <c r="F9186" s="26"/>
      <c r="G9186" s="28" t="str">
        <f t="shared" si="21"/>
        <v/>
      </c>
      <c r="H9186" s="31"/>
    </row>
    <row r="9187" spans="2:8">
      <c r="B9187" s="27"/>
      <c r="C9187" s="27"/>
      <c r="D9187" s="27"/>
      <c r="E9187" s="27"/>
      <c r="F9187" s="26"/>
      <c r="G9187" s="28" t="str">
        <f t="shared" si="21"/>
        <v/>
      </c>
      <c r="H9187" s="31"/>
    </row>
    <row r="9188" spans="2:8">
      <c r="B9188" s="27"/>
      <c r="C9188" s="27"/>
      <c r="D9188" s="27"/>
      <c r="E9188" s="27"/>
      <c r="F9188" s="26"/>
      <c r="G9188" s="28" t="str">
        <f t="shared" si="21"/>
        <v/>
      </c>
      <c r="H9188" s="31"/>
    </row>
    <row r="9189" spans="2:8">
      <c r="B9189" s="27"/>
      <c r="C9189" s="27"/>
      <c r="D9189" s="27"/>
      <c r="E9189" s="27"/>
      <c r="F9189" s="26"/>
      <c r="G9189" s="28" t="str">
        <f t="shared" si="21"/>
        <v/>
      </c>
      <c r="H9189" s="31"/>
    </row>
    <row r="9190" spans="2:8">
      <c r="B9190" s="27"/>
      <c r="C9190" s="27"/>
      <c r="D9190" s="27"/>
      <c r="E9190" s="27"/>
      <c r="F9190" s="26"/>
      <c r="G9190" s="28" t="str">
        <f t="shared" si="21"/>
        <v/>
      </c>
      <c r="H9190" s="31"/>
    </row>
    <row r="9191" spans="2:8">
      <c r="B9191" s="27"/>
      <c r="C9191" s="27"/>
      <c r="D9191" s="27"/>
      <c r="E9191" s="27"/>
      <c r="F9191" s="26"/>
      <c r="G9191" s="28" t="str">
        <f t="shared" ref="G9191:G9254" si="22">IF(F9191="","",IF(F9191="EI",4,IF(F9191="EO",5.2,IF(F9191="EQ",3.9,IF(F9191="ILF",7.5,IF(F9191="EIF",5.4))))))</f>
        <v/>
      </c>
      <c r="H9191" s="31"/>
    </row>
    <row r="9192" spans="2:8">
      <c r="B9192" s="27"/>
      <c r="C9192" s="27"/>
      <c r="D9192" s="27"/>
      <c r="E9192" s="27"/>
      <c r="F9192" s="26"/>
      <c r="G9192" s="28" t="str">
        <f t="shared" si="22"/>
        <v/>
      </c>
      <c r="H9192" s="31"/>
    </row>
    <row r="9193" spans="2:8">
      <c r="B9193" s="27"/>
      <c r="C9193" s="27"/>
      <c r="D9193" s="27"/>
      <c r="E9193" s="27"/>
      <c r="F9193" s="26"/>
      <c r="G9193" s="28" t="str">
        <f t="shared" si="22"/>
        <v/>
      </c>
      <c r="H9193" s="31"/>
    </row>
    <row r="9194" spans="2:8">
      <c r="B9194" s="27"/>
      <c r="C9194" s="27"/>
      <c r="D9194" s="27"/>
      <c r="E9194" s="27"/>
      <c r="F9194" s="26"/>
      <c r="G9194" s="28" t="str">
        <f t="shared" si="22"/>
        <v/>
      </c>
      <c r="H9194" s="31"/>
    </row>
    <row r="9195" spans="2:8">
      <c r="B9195" s="27"/>
      <c r="C9195" s="27"/>
      <c r="D9195" s="27"/>
      <c r="E9195" s="27"/>
      <c r="F9195" s="26"/>
      <c r="G9195" s="28" t="str">
        <f t="shared" si="22"/>
        <v/>
      </c>
      <c r="H9195" s="31"/>
    </row>
    <row r="9196" spans="2:8">
      <c r="B9196" s="27"/>
      <c r="C9196" s="27"/>
      <c r="D9196" s="27"/>
      <c r="E9196" s="27"/>
      <c r="F9196" s="26"/>
      <c r="G9196" s="28" t="str">
        <f t="shared" si="22"/>
        <v/>
      </c>
      <c r="H9196" s="31"/>
    </row>
    <row r="9197" spans="2:8">
      <c r="B9197" s="27"/>
      <c r="C9197" s="27"/>
      <c r="D9197" s="27"/>
      <c r="E9197" s="27"/>
      <c r="F9197" s="26"/>
      <c r="G9197" s="28" t="str">
        <f t="shared" si="22"/>
        <v/>
      </c>
      <c r="H9197" s="31"/>
    </row>
    <row r="9198" spans="2:8">
      <c r="B9198" s="27"/>
      <c r="C9198" s="27"/>
      <c r="D9198" s="27"/>
      <c r="E9198" s="27"/>
      <c r="F9198" s="26"/>
      <c r="G9198" s="28" t="str">
        <f t="shared" si="22"/>
        <v/>
      </c>
      <c r="H9198" s="31"/>
    </row>
    <row r="9199" spans="2:8">
      <c r="B9199" s="27"/>
      <c r="C9199" s="27"/>
      <c r="D9199" s="27"/>
      <c r="E9199" s="27"/>
      <c r="F9199" s="26"/>
      <c r="G9199" s="28" t="str">
        <f t="shared" si="22"/>
        <v/>
      </c>
      <c r="H9199" s="31"/>
    </row>
    <row r="9200" spans="2:8">
      <c r="B9200" s="27"/>
      <c r="C9200" s="27"/>
      <c r="D9200" s="27"/>
      <c r="E9200" s="27"/>
      <c r="F9200" s="26"/>
      <c r="G9200" s="28" t="str">
        <f t="shared" si="22"/>
        <v/>
      </c>
      <c r="H9200" s="31"/>
    </row>
    <row r="9201" spans="2:8">
      <c r="B9201" s="27"/>
      <c r="C9201" s="27"/>
      <c r="D9201" s="27"/>
      <c r="E9201" s="27"/>
      <c r="F9201" s="26"/>
      <c r="G9201" s="28" t="str">
        <f t="shared" si="22"/>
        <v/>
      </c>
      <c r="H9201" s="31"/>
    </row>
    <row r="9202" spans="2:8">
      <c r="B9202" s="27"/>
      <c r="C9202" s="27"/>
      <c r="D9202" s="27"/>
      <c r="E9202" s="27"/>
      <c r="F9202" s="26"/>
      <c r="G9202" s="28" t="str">
        <f t="shared" si="22"/>
        <v/>
      </c>
      <c r="H9202" s="31"/>
    </row>
    <row r="9203" spans="2:8">
      <c r="B9203" s="27"/>
      <c r="C9203" s="27"/>
      <c r="D9203" s="27"/>
      <c r="E9203" s="27"/>
      <c r="F9203" s="26"/>
      <c r="G9203" s="28" t="str">
        <f t="shared" si="22"/>
        <v/>
      </c>
      <c r="H9203" s="31"/>
    </row>
    <row r="9204" spans="2:8">
      <c r="B9204" s="27"/>
      <c r="C9204" s="27"/>
      <c r="D9204" s="27"/>
      <c r="E9204" s="27"/>
      <c r="F9204" s="26"/>
      <c r="G9204" s="28" t="str">
        <f t="shared" si="22"/>
        <v/>
      </c>
      <c r="H9204" s="31"/>
    </row>
    <row r="9205" spans="2:8">
      <c r="B9205" s="27"/>
      <c r="C9205" s="27"/>
      <c r="D9205" s="27"/>
      <c r="E9205" s="27"/>
      <c r="F9205" s="26"/>
      <c r="G9205" s="28" t="str">
        <f t="shared" si="22"/>
        <v/>
      </c>
      <c r="H9205" s="31"/>
    </row>
    <row r="9206" spans="2:8">
      <c r="B9206" s="27"/>
      <c r="C9206" s="27"/>
      <c r="D9206" s="27"/>
      <c r="E9206" s="27"/>
      <c r="F9206" s="26"/>
      <c r="G9206" s="28" t="str">
        <f t="shared" si="22"/>
        <v/>
      </c>
      <c r="H9206" s="31"/>
    </row>
    <row r="9207" spans="2:8">
      <c r="B9207" s="27"/>
      <c r="C9207" s="27"/>
      <c r="D9207" s="27"/>
      <c r="E9207" s="27"/>
      <c r="F9207" s="26"/>
      <c r="G9207" s="28" t="str">
        <f t="shared" si="22"/>
        <v/>
      </c>
      <c r="H9207" s="31"/>
    </row>
    <row r="9208" spans="2:8">
      <c r="B9208" s="27"/>
      <c r="C9208" s="27"/>
      <c r="D9208" s="27"/>
      <c r="E9208" s="27"/>
      <c r="F9208" s="26"/>
      <c r="G9208" s="28" t="str">
        <f t="shared" si="22"/>
        <v/>
      </c>
      <c r="H9208" s="31"/>
    </row>
    <row r="9209" spans="2:8">
      <c r="B9209" s="27"/>
      <c r="C9209" s="27"/>
      <c r="D9209" s="27"/>
      <c r="E9209" s="27"/>
      <c r="F9209" s="26"/>
      <c r="G9209" s="28" t="str">
        <f t="shared" si="22"/>
        <v/>
      </c>
      <c r="H9209" s="31"/>
    </row>
    <row r="9210" spans="2:8">
      <c r="B9210" s="27"/>
      <c r="C9210" s="27"/>
      <c r="D9210" s="27"/>
      <c r="E9210" s="27"/>
      <c r="F9210" s="26"/>
      <c r="G9210" s="28" t="str">
        <f t="shared" si="22"/>
        <v/>
      </c>
      <c r="H9210" s="31"/>
    </row>
    <row r="9211" spans="2:8">
      <c r="B9211" s="27"/>
      <c r="C9211" s="27"/>
      <c r="D9211" s="27"/>
      <c r="E9211" s="27"/>
      <c r="F9211" s="26"/>
      <c r="G9211" s="28" t="str">
        <f t="shared" si="22"/>
        <v/>
      </c>
      <c r="H9211" s="31"/>
    </row>
    <row r="9212" spans="2:8">
      <c r="B9212" s="27"/>
      <c r="C9212" s="27"/>
      <c r="D9212" s="27"/>
      <c r="E9212" s="27"/>
      <c r="F9212" s="26"/>
      <c r="G9212" s="28" t="str">
        <f t="shared" si="22"/>
        <v/>
      </c>
      <c r="H9212" s="31"/>
    </row>
    <row r="9213" spans="2:8">
      <c r="B9213" s="27"/>
      <c r="C9213" s="27"/>
      <c r="D9213" s="27"/>
      <c r="E9213" s="27"/>
      <c r="F9213" s="26"/>
      <c r="G9213" s="28" t="str">
        <f t="shared" si="22"/>
        <v/>
      </c>
      <c r="H9213" s="31"/>
    </row>
    <row r="9214" spans="2:8">
      <c r="B9214" s="27"/>
      <c r="C9214" s="27"/>
      <c r="D9214" s="27"/>
      <c r="E9214" s="27"/>
      <c r="F9214" s="26"/>
      <c r="G9214" s="28" t="str">
        <f t="shared" si="22"/>
        <v/>
      </c>
      <c r="H9214" s="31"/>
    </row>
    <row r="9215" spans="2:8">
      <c r="B9215" s="27"/>
      <c r="C9215" s="27"/>
      <c r="D9215" s="27"/>
      <c r="E9215" s="27"/>
      <c r="F9215" s="26"/>
      <c r="G9215" s="28" t="str">
        <f t="shared" si="22"/>
        <v/>
      </c>
      <c r="H9215" s="31"/>
    </row>
    <row r="9216" spans="2:8">
      <c r="B9216" s="27"/>
      <c r="C9216" s="27"/>
      <c r="D9216" s="27"/>
      <c r="E9216" s="27"/>
      <c r="F9216" s="26"/>
      <c r="G9216" s="28" t="str">
        <f t="shared" si="22"/>
        <v/>
      </c>
      <c r="H9216" s="31"/>
    </row>
    <row r="9217" spans="2:8">
      <c r="B9217" s="27"/>
      <c r="C9217" s="27"/>
      <c r="D9217" s="27"/>
      <c r="E9217" s="27"/>
      <c r="F9217" s="26"/>
      <c r="G9217" s="28" t="str">
        <f t="shared" si="22"/>
        <v/>
      </c>
      <c r="H9217" s="31"/>
    </row>
    <row r="9218" spans="2:8">
      <c r="B9218" s="27"/>
      <c r="C9218" s="27"/>
      <c r="D9218" s="27"/>
      <c r="E9218" s="27"/>
      <c r="F9218" s="26"/>
      <c r="G9218" s="28" t="str">
        <f t="shared" si="22"/>
        <v/>
      </c>
      <c r="H9218" s="31"/>
    </row>
    <row r="9219" spans="2:8">
      <c r="B9219" s="27"/>
      <c r="C9219" s="27"/>
      <c r="D9219" s="27"/>
      <c r="E9219" s="27"/>
      <c r="F9219" s="26"/>
      <c r="G9219" s="28" t="str">
        <f t="shared" si="22"/>
        <v/>
      </c>
      <c r="H9219" s="31"/>
    </row>
    <row r="9220" spans="2:8">
      <c r="B9220" s="27"/>
      <c r="C9220" s="27"/>
      <c r="D9220" s="27"/>
      <c r="E9220" s="27"/>
      <c r="F9220" s="26"/>
      <c r="G9220" s="28" t="str">
        <f t="shared" si="22"/>
        <v/>
      </c>
      <c r="H9220" s="31"/>
    </row>
    <row r="9221" spans="2:8">
      <c r="B9221" s="27"/>
      <c r="C9221" s="27"/>
      <c r="D9221" s="27"/>
      <c r="E9221" s="27"/>
      <c r="F9221" s="26"/>
      <c r="G9221" s="28" t="str">
        <f t="shared" si="22"/>
        <v/>
      </c>
      <c r="H9221" s="31"/>
    </row>
    <row r="9222" spans="2:8">
      <c r="B9222" s="27"/>
      <c r="C9222" s="27"/>
      <c r="D9222" s="27"/>
      <c r="E9222" s="27"/>
      <c r="F9222" s="26"/>
      <c r="G9222" s="28" t="str">
        <f t="shared" si="22"/>
        <v/>
      </c>
      <c r="H9222" s="31"/>
    </row>
    <row r="9223" spans="2:8">
      <c r="B9223" s="27"/>
      <c r="C9223" s="27"/>
      <c r="D9223" s="27"/>
      <c r="E9223" s="27"/>
      <c r="F9223" s="26"/>
      <c r="G9223" s="28" t="str">
        <f t="shared" si="22"/>
        <v/>
      </c>
      <c r="H9223" s="31"/>
    </row>
    <row r="9224" spans="2:8">
      <c r="B9224" s="27"/>
      <c r="C9224" s="27"/>
      <c r="D9224" s="27"/>
      <c r="E9224" s="27"/>
      <c r="F9224" s="26"/>
      <c r="G9224" s="28" t="str">
        <f t="shared" si="22"/>
        <v/>
      </c>
      <c r="H9224" s="31"/>
    </row>
    <row r="9225" spans="2:8">
      <c r="B9225" s="27"/>
      <c r="C9225" s="27"/>
      <c r="D9225" s="27"/>
      <c r="E9225" s="27"/>
      <c r="F9225" s="26"/>
      <c r="G9225" s="28" t="str">
        <f t="shared" si="22"/>
        <v/>
      </c>
      <c r="H9225" s="31"/>
    </row>
    <row r="9226" spans="2:8">
      <c r="B9226" s="27"/>
      <c r="C9226" s="27"/>
      <c r="D9226" s="27"/>
      <c r="E9226" s="27"/>
      <c r="F9226" s="26"/>
      <c r="G9226" s="28" t="str">
        <f t="shared" si="22"/>
        <v/>
      </c>
      <c r="H9226" s="31"/>
    </row>
    <row r="9227" spans="2:8">
      <c r="B9227" s="27"/>
      <c r="C9227" s="27"/>
      <c r="D9227" s="27"/>
      <c r="E9227" s="27"/>
      <c r="F9227" s="26"/>
      <c r="G9227" s="28" t="str">
        <f t="shared" si="22"/>
        <v/>
      </c>
      <c r="H9227" s="31"/>
    </row>
    <row r="9228" spans="2:8">
      <c r="B9228" s="27"/>
      <c r="C9228" s="27"/>
      <c r="D9228" s="27"/>
      <c r="E9228" s="27"/>
      <c r="F9228" s="26"/>
      <c r="G9228" s="28" t="str">
        <f t="shared" si="22"/>
        <v/>
      </c>
      <c r="H9228" s="31"/>
    </row>
    <row r="9229" spans="2:8">
      <c r="B9229" s="27"/>
      <c r="C9229" s="27"/>
      <c r="D9229" s="27"/>
      <c r="E9229" s="27"/>
      <c r="F9229" s="26"/>
      <c r="G9229" s="28" t="str">
        <f t="shared" si="22"/>
        <v/>
      </c>
      <c r="H9229" s="31"/>
    </row>
    <row r="9230" spans="2:8">
      <c r="B9230" s="27"/>
      <c r="C9230" s="27"/>
      <c r="D9230" s="27"/>
      <c r="E9230" s="27"/>
      <c r="F9230" s="26"/>
      <c r="G9230" s="28" t="str">
        <f t="shared" si="22"/>
        <v/>
      </c>
      <c r="H9230" s="31"/>
    </row>
    <row r="9231" spans="2:8">
      <c r="B9231" s="27"/>
      <c r="C9231" s="27"/>
      <c r="D9231" s="27"/>
      <c r="E9231" s="27"/>
      <c r="F9231" s="26"/>
      <c r="G9231" s="28" t="str">
        <f t="shared" si="22"/>
        <v/>
      </c>
      <c r="H9231" s="31"/>
    </row>
    <row r="9232" spans="2:8">
      <c r="B9232" s="27"/>
      <c r="C9232" s="27"/>
      <c r="D9232" s="27"/>
      <c r="E9232" s="27"/>
      <c r="F9232" s="26"/>
      <c r="G9232" s="28" t="str">
        <f t="shared" si="22"/>
        <v/>
      </c>
      <c r="H9232" s="31"/>
    </row>
    <row r="9233" spans="2:8">
      <c r="B9233" s="27"/>
      <c r="C9233" s="27"/>
      <c r="D9233" s="27"/>
      <c r="E9233" s="27"/>
      <c r="F9233" s="26"/>
      <c r="G9233" s="28" t="str">
        <f t="shared" si="22"/>
        <v/>
      </c>
      <c r="H9233" s="31"/>
    </row>
    <row r="9234" spans="2:8">
      <c r="B9234" s="27"/>
      <c r="C9234" s="27"/>
      <c r="D9234" s="27"/>
      <c r="E9234" s="27"/>
      <c r="F9234" s="26"/>
      <c r="G9234" s="28" t="str">
        <f t="shared" si="22"/>
        <v/>
      </c>
      <c r="H9234" s="31"/>
    </row>
    <row r="9235" spans="2:8">
      <c r="B9235" s="27"/>
      <c r="C9235" s="27"/>
      <c r="D9235" s="27"/>
      <c r="E9235" s="27"/>
      <c r="F9235" s="26"/>
      <c r="G9235" s="28" t="str">
        <f t="shared" si="22"/>
        <v/>
      </c>
      <c r="H9235" s="31"/>
    </row>
    <row r="9236" spans="2:8">
      <c r="B9236" s="27"/>
      <c r="C9236" s="27"/>
      <c r="D9236" s="27"/>
      <c r="E9236" s="27"/>
      <c r="F9236" s="26"/>
      <c r="G9236" s="28" t="str">
        <f t="shared" si="22"/>
        <v/>
      </c>
      <c r="H9236" s="31"/>
    </row>
    <row r="9237" spans="2:8">
      <c r="B9237" s="27"/>
      <c r="C9237" s="27"/>
      <c r="D9237" s="27"/>
      <c r="E9237" s="27"/>
      <c r="F9237" s="26"/>
      <c r="G9237" s="28" t="str">
        <f t="shared" si="22"/>
        <v/>
      </c>
      <c r="H9237" s="31"/>
    </row>
    <row r="9238" spans="2:8">
      <c r="B9238" s="27"/>
      <c r="C9238" s="27"/>
      <c r="D9238" s="27"/>
      <c r="E9238" s="27"/>
      <c r="F9238" s="26"/>
      <c r="G9238" s="28" t="str">
        <f t="shared" si="22"/>
        <v/>
      </c>
      <c r="H9238" s="31"/>
    </row>
    <row r="9239" spans="2:8">
      <c r="B9239" s="27"/>
      <c r="C9239" s="27"/>
      <c r="D9239" s="27"/>
      <c r="E9239" s="27"/>
      <c r="F9239" s="26"/>
      <c r="G9239" s="28" t="str">
        <f t="shared" si="22"/>
        <v/>
      </c>
      <c r="H9239" s="31"/>
    </row>
    <row r="9240" spans="2:8">
      <c r="B9240" s="27"/>
      <c r="C9240" s="27"/>
      <c r="D9240" s="27"/>
      <c r="E9240" s="27"/>
      <c r="F9240" s="26"/>
      <c r="G9240" s="28" t="str">
        <f t="shared" si="22"/>
        <v/>
      </c>
      <c r="H9240" s="31"/>
    </row>
    <row r="9241" spans="2:8">
      <c r="B9241" s="27"/>
      <c r="C9241" s="27"/>
      <c r="D9241" s="27"/>
      <c r="E9241" s="27"/>
      <c r="F9241" s="26"/>
      <c r="G9241" s="28" t="str">
        <f t="shared" si="22"/>
        <v/>
      </c>
      <c r="H9241" s="31"/>
    </row>
    <row r="9242" spans="2:8">
      <c r="B9242" s="27"/>
      <c r="C9242" s="27"/>
      <c r="D9242" s="27"/>
      <c r="E9242" s="27"/>
      <c r="F9242" s="26"/>
      <c r="G9242" s="28" t="str">
        <f t="shared" si="22"/>
        <v/>
      </c>
      <c r="H9242" s="31"/>
    </row>
    <row r="9243" spans="2:8">
      <c r="B9243" s="27"/>
      <c r="C9243" s="27"/>
      <c r="D9243" s="27"/>
      <c r="E9243" s="27"/>
      <c r="F9243" s="26"/>
      <c r="G9243" s="28" t="str">
        <f t="shared" si="22"/>
        <v/>
      </c>
      <c r="H9243" s="31"/>
    </row>
    <row r="9244" spans="2:8">
      <c r="B9244" s="27"/>
      <c r="C9244" s="27"/>
      <c r="D9244" s="27"/>
      <c r="E9244" s="27"/>
      <c r="F9244" s="26"/>
      <c r="G9244" s="28" t="str">
        <f t="shared" si="22"/>
        <v/>
      </c>
      <c r="H9244" s="31"/>
    </row>
    <row r="9245" spans="2:8">
      <c r="B9245" s="27"/>
      <c r="C9245" s="27"/>
      <c r="D9245" s="27"/>
      <c r="E9245" s="27"/>
      <c r="F9245" s="26"/>
      <c r="G9245" s="28" t="str">
        <f t="shared" si="22"/>
        <v/>
      </c>
      <c r="H9245" s="31"/>
    </row>
    <row r="9246" spans="2:8">
      <c r="B9246" s="27"/>
      <c r="C9246" s="27"/>
      <c r="D9246" s="27"/>
      <c r="E9246" s="27"/>
      <c r="F9246" s="26"/>
      <c r="G9246" s="28" t="str">
        <f t="shared" si="22"/>
        <v/>
      </c>
      <c r="H9246" s="31"/>
    </row>
    <row r="9247" spans="2:8">
      <c r="B9247" s="27"/>
      <c r="C9247" s="27"/>
      <c r="D9247" s="27"/>
      <c r="E9247" s="27"/>
      <c r="F9247" s="26"/>
      <c r="G9247" s="28" t="str">
        <f t="shared" si="22"/>
        <v/>
      </c>
      <c r="H9247" s="31"/>
    </row>
    <row r="9248" spans="2:8">
      <c r="B9248" s="27"/>
      <c r="C9248" s="27"/>
      <c r="D9248" s="27"/>
      <c r="E9248" s="27"/>
      <c r="F9248" s="26"/>
      <c r="G9248" s="28" t="str">
        <f t="shared" si="22"/>
        <v/>
      </c>
      <c r="H9248" s="31"/>
    </row>
    <row r="9249" spans="2:8">
      <c r="B9249" s="27"/>
      <c r="C9249" s="27"/>
      <c r="D9249" s="27"/>
      <c r="E9249" s="27"/>
      <c r="F9249" s="26"/>
      <c r="G9249" s="28" t="str">
        <f t="shared" si="22"/>
        <v/>
      </c>
      <c r="H9249" s="31"/>
    </row>
    <row r="9250" spans="2:8">
      <c r="B9250" s="27"/>
      <c r="C9250" s="27"/>
      <c r="D9250" s="27"/>
      <c r="E9250" s="27"/>
      <c r="F9250" s="26"/>
      <c r="G9250" s="28" t="str">
        <f t="shared" si="22"/>
        <v/>
      </c>
      <c r="H9250" s="31"/>
    </row>
    <row r="9251" spans="2:8">
      <c r="B9251" s="27"/>
      <c r="C9251" s="27"/>
      <c r="D9251" s="27"/>
      <c r="E9251" s="27"/>
      <c r="F9251" s="26"/>
      <c r="G9251" s="28" t="str">
        <f t="shared" si="22"/>
        <v/>
      </c>
      <c r="H9251" s="31"/>
    </row>
    <row r="9252" spans="2:8">
      <c r="B9252" s="27"/>
      <c r="C9252" s="27"/>
      <c r="D9252" s="27"/>
      <c r="E9252" s="27"/>
      <c r="F9252" s="26"/>
      <c r="G9252" s="28" t="str">
        <f t="shared" si="22"/>
        <v/>
      </c>
      <c r="H9252" s="31"/>
    </row>
    <row r="9253" spans="2:8">
      <c r="B9253" s="27"/>
      <c r="C9253" s="27"/>
      <c r="D9253" s="27"/>
      <c r="E9253" s="27"/>
      <c r="F9253" s="26"/>
      <c r="G9253" s="28" t="str">
        <f t="shared" si="22"/>
        <v/>
      </c>
      <c r="H9253" s="31"/>
    </row>
    <row r="9254" spans="2:8">
      <c r="B9254" s="27"/>
      <c r="C9254" s="27"/>
      <c r="D9254" s="27"/>
      <c r="E9254" s="27"/>
      <c r="F9254" s="26"/>
      <c r="G9254" s="28" t="str">
        <f t="shared" si="22"/>
        <v/>
      </c>
      <c r="H9254" s="31"/>
    </row>
    <row r="9255" spans="2:8">
      <c r="B9255" s="27"/>
      <c r="C9255" s="27"/>
      <c r="D9255" s="27"/>
      <c r="E9255" s="27"/>
      <c r="F9255" s="26"/>
      <c r="G9255" s="28" t="str">
        <f t="shared" ref="G9255:G9318" si="23">IF(F9255="","",IF(F9255="EI",4,IF(F9255="EO",5.2,IF(F9255="EQ",3.9,IF(F9255="ILF",7.5,IF(F9255="EIF",5.4))))))</f>
        <v/>
      </c>
      <c r="H9255" s="31"/>
    </row>
    <row r="9256" spans="2:8">
      <c r="B9256" s="27"/>
      <c r="C9256" s="27"/>
      <c r="D9256" s="27"/>
      <c r="E9256" s="27"/>
      <c r="F9256" s="26"/>
      <c r="G9256" s="28" t="str">
        <f t="shared" si="23"/>
        <v/>
      </c>
      <c r="H9256" s="31"/>
    </row>
    <row r="9257" spans="2:8">
      <c r="B9257" s="27"/>
      <c r="C9257" s="27"/>
      <c r="D9257" s="27"/>
      <c r="E9257" s="27"/>
      <c r="F9257" s="26"/>
      <c r="G9257" s="28" t="str">
        <f t="shared" si="23"/>
        <v/>
      </c>
      <c r="H9257" s="31"/>
    </row>
    <row r="9258" spans="2:8">
      <c r="B9258" s="27"/>
      <c r="C9258" s="27"/>
      <c r="D9258" s="27"/>
      <c r="E9258" s="27"/>
      <c r="F9258" s="26"/>
      <c r="G9258" s="28" t="str">
        <f t="shared" si="23"/>
        <v/>
      </c>
      <c r="H9258" s="31"/>
    </row>
    <row r="9259" spans="2:8">
      <c r="B9259" s="27"/>
      <c r="C9259" s="27"/>
      <c r="D9259" s="27"/>
      <c r="E9259" s="27"/>
      <c r="F9259" s="26"/>
      <c r="G9259" s="28" t="str">
        <f t="shared" si="23"/>
        <v/>
      </c>
      <c r="H9259" s="31"/>
    </row>
    <row r="9260" spans="2:8">
      <c r="B9260" s="27"/>
      <c r="C9260" s="27"/>
      <c r="D9260" s="27"/>
      <c r="E9260" s="27"/>
      <c r="F9260" s="26"/>
      <c r="G9260" s="28" t="str">
        <f t="shared" si="23"/>
        <v/>
      </c>
      <c r="H9260" s="31"/>
    </row>
    <row r="9261" spans="2:8">
      <c r="B9261" s="27"/>
      <c r="C9261" s="27"/>
      <c r="D9261" s="27"/>
      <c r="E9261" s="27"/>
      <c r="F9261" s="26"/>
      <c r="G9261" s="28" t="str">
        <f t="shared" si="23"/>
        <v/>
      </c>
      <c r="H9261" s="31"/>
    </row>
    <row r="9262" spans="2:8">
      <c r="B9262" s="27"/>
      <c r="C9262" s="27"/>
      <c r="D9262" s="27"/>
      <c r="E9262" s="27"/>
      <c r="F9262" s="26"/>
      <c r="G9262" s="28" t="str">
        <f t="shared" si="23"/>
        <v/>
      </c>
      <c r="H9262" s="31"/>
    </row>
    <row r="9263" spans="2:8">
      <c r="B9263" s="27"/>
      <c r="C9263" s="27"/>
      <c r="D9263" s="27"/>
      <c r="E9263" s="27"/>
      <c r="F9263" s="26"/>
      <c r="G9263" s="28" t="str">
        <f t="shared" si="23"/>
        <v/>
      </c>
      <c r="H9263" s="31"/>
    </row>
    <row r="9264" spans="2:8">
      <c r="B9264" s="27"/>
      <c r="C9264" s="27"/>
      <c r="D9264" s="27"/>
      <c r="E9264" s="27"/>
      <c r="F9264" s="26"/>
      <c r="G9264" s="28" t="str">
        <f t="shared" si="23"/>
        <v/>
      </c>
      <c r="H9264" s="31"/>
    </row>
    <row r="9265" spans="2:8">
      <c r="B9265" s="27"/>
      <c r="C9265" s="27"/>
      <c r="D9265" s="27"/>
      <c r="E9265" s="27"/>
      <c r="F9265" s="26"/>
      <c r="G9265" s="28" t="str">
        <f t="shared" si="23"/>
        <v/>
      </c>
      <c r="H9265" s="31"/>
    </row>
    <row r="9266" spans="2:8">
      <c r="B9266" s="27"/>
      <c r="C9266" s="27"/>
      <c r="D9266" s="27"/>
      <c r="E9266" s="27"/>
      <c r="F9266" s="26"/>
      <c r="G9266" s="28" t="str">
        <f t="shared" si="23"/>
        <v/>
      </c>
      <c r="H9266" s="31"/>
    </row>
    <row r="9267" spans="2:8">
      <c r="B9267" s="27"/>
      <c r="C9267" s="27"/>
      <c r="D9267" s="27"/>
      <c r="E9267" s="27"/>
      <c r="F9267" s="26"/>
      <c r="G9267" s="28" t="str">
        <f t="shared" si="23"/>
        <v/>
      </c>
      <c r="H9267" s="31"/>
    </row>
    <row r="9268" spans="2:8">
      <c r="B9268" s="27"/>
      <c r="C9268" s="27"/>
      <c r="D9268" s="27"/>
      <c r="E9268" s="27"/>
      <c r="F9268" s="26"/>
      <c r="G9268" s="28" t="str">
        <f t="shared" si="23"/>
        <v/>
      </c>
      <c r="H9268" s="31"/>
    </row>
    <row r="9269" spans="2:8">
      <c r="B9269" s="27"/>
      <c r="C9269" s="27"/>
      <c r="D9269" s="27"/>
      <c r="E9269" s="27"/>
      <c r="F9269" s="26"/>
      <c r="G9269" s="28" t="str">
        <f t="shared" si="23"/>
        <v/>
      </c>
      <c r="H9269" s="31"/>
    </row>
    <row r="9270" spans="2:8">
      <c r="B9270" s="27"/>
      <c r="C9270" s="27"/>
      <c r="D9270" s="27"/>
      <c r="E9270" s="27"/>
      <c r="F9270" s="26"/>
      <c r="G9270" s="28" t="str">
        <f t="shared" si="23"/>
        <v/>
      </c>
      <c r="H9270" s="31"/>
    </row>
    <row r="9271" spans="2:8">
      <c r="B9271" s="27"/>
      <c r="C9271" s="27"/>
      <c r="D9271" s="27"/>
      <c r="E9271" s="27"/>
      <c r="F9271" s="26"/>
      <c r="G9271" s="28" t="str">
        <f t="shared" si="23"/>
        <v/>
      </c>
      <c r="H9271" s="31"/>
    </row>
    <row r="9272" spans="2:8">
      <c r="B9272" s="27"/>
      <c r="C9272" s="27"/>
      <c r="D9272" s="27"/>
      <c r="E9272" s="27"/>
      <c r="F9272" s="26"/>
      <c r="G9272" s="28" t="str">
        <f t="shared" si="23"/>
        <v/>
      </c>
      <c r="H9272" s="31"/>
    </row>
    <row r="9273" spans="2:8">
      <c r="B9273" s="27"/>
      <c r="C9273" s="27"/>
      <c r="D9273" s="27"/>
      <c r="E9273" s="27"/>
      <c r="F9273" s="26"/>
      <c r="G9273" s="28" t="str">
        <f t="shared" si="23"/>
        <v/>
      </c>
      <c r="H9273" s="31"/>
    </row>
    <row r="9274" spans="2:8">
      <c r="B9274" s="27"/>
      <c r="C9274" s="27"/>
      <c r="D9274" s="27"/>
      <c r="E9274" s="27"/>
      <c r="F9274" s="26"/>
      <c r="G9274" s="28" t="str">
        <f t="shared" si="23"/>
        <v/>
      </c>
      <c r="H9274" s="31"/>
    </row>
    <row r="9275" spans="2:8">
      <c r="B9275" s="27"/>
      <c r="C9275" s="27"/>
      <c r="D9275" s="27"/>
      <c r="E9275" s="27"/>
      <c r="F9275" s="26"/>
      <c r="G9275" s="28" t="str">
        <f t="shared" si="23"/>
        <v/>
      </c>
      <c r="H9275" s="31"/>
    </row>
    <row r="9276" spans="2:8">
      <c r="B9276" s="27"/>
      <c r="C9276" s="27"/>
      <c r="D9276" s="27"/>
      <c r="E9276" s="27"/>
      <c r="F9276" s="26"/>
      <c r="G9276" s="28" t="str">
        <f t="shared" si="23"/>
        <v/>
      </c>
      <c r="H9276" s="31"/>
    </row>
    <row r="9277" spans="2:8">
      <c r="B9277" s="27"/>
      <c r="C9277" s="27"/>
      <c r="D9277" s="27"/>
      <c r="E9277" s="27"/>
      <c r="F9277" s="26"/>
      <c r="G9277" s="28" t="str">
        <f t="shared" si="23"/>
        <v/>
      </c>
      <c r="H9277" s="31"/>
    </row>
    <row r="9278" spans="2:8">
      <c r="B9278" s="27"/>
      <c r="C9278" s="27"/>
      <c r="D9278" s="27"/>
      <c r="E9278" s="27"/>
      <c r="F9278" s="26"/>
      <c r="G9278" s="28" t="str">
        <f t="shared" si="23"/>
        <v/>
      </c>
      <c r="H9278" s="31"/>
    </row>
    <row r="9279" spans="2:8">
      <c r="B9279" s="27"/>
      <c r="C9279" s="27"/>
      <c r="D9279" s="27"/>
      <c r="E9279" s="27"/>
      <c r="F9279" s="26"/>
      <c r="G9279" s="28" t="str">
        <f t="shared" si="23"/>
        <v/>
      </c>
      <c r="H9279" s="31"/>
    </row>
    <row r="9280" spans="2:8">
      <c r="B9280" s="27"/>
      <c r="C9280" s="27"/>
      <c r="D9280" s="27"/>
      <c r="E9280" s="27"/>
      <c r="F9280" s="26"/>
      <c r="G9280" s="28" t="str">
        <f t="shared" si="23"/>
        <v/>
      </c>
      <c r="H9280" s="31"/>
    </row>
    <row r="9281" spans="2:8">
      <c r="B9281" s="27"/>
      <c r="C9281" s="27"/>
      <c r="D9281" s="27"/>
      <c r="E9281" s="27"/>
      <c r="F9281" s="26"/>
      <c r="G9281" s="28" t="str">
        <f t="shared" si="23"/>
        <v/>
      </c>
      <c r="H9281" s="31"/>
    </row>
    <row r="9282" spans="2:8">
      <c r="B9282" s="27"/>
      <c r="C9282" s="27"/>
      <c r="D9282" s="27"/>
      <c r="E9282" s="27"/>
      <c r="F9282" s="26"/>
      <c r="G9282" s="28" t="str">
        <f t="shared" si="23"/>
        <v/>
      </c>
      <c r="H9282" s="31"/>
    </row>
    <row r="9283" spans="2:8">
      <c r="B9283" s="27"/>
      <c r="C9283" s="27"/>
      <c r="D9283" s="27"/>
      <c r="E9283" s="27"/>
      <c r="F9283" s="26"/>
      <c r="G9283" s="28" t="str">
        <f t="shared" si="23"/>
        <v/>
      </c>
      <c r="H9283" s="31"/>
    </row>
    <row r="9284" spans="2:8">
      <c r="B9284" s="27"/>
      <c r="C9284" s="27"/>
      <c r="D9284" s="27"/>
      <c r="E9284" s="27"/>
      <c r="F9284" s="26"/>
      <c r="G9284" s="28" t="str">
        <f t="shared" si="23"/>
        <v/>
      </c>
      <c r="H9284" s="31"/>
    </row>
    <row r="9285" spans="2:8">
      <c r="B9285" s="27"/>
      <c r="C9285" s="27"/>
      <c r="D9285" s="27"/>
      <c r="E9285" s="27"/>
      <c r="F9285" s="26"/>
      <c r="G9285" s="28" t="str">
        <f t="shared" si="23"/>
        <v/>
      </c>
      <c r="H9285" s="31"/>
    </row>
    <row r="9286" spans="2:8">
      <c r="B9286" s="27"/>
      <c r="C9286" s="27"/>
      <c r="D9286" s="27"/>
      <c r="E9286" s="27"/>
      <c r="F9286" s="26"/>
      <c r="G9286" s="28" t="str">
        <f t="shared" si="23"/>
        <v/>
      </c>
      <c r="H9286" s="31"/>
    </row>
    <row r="9287" spans="2:8">
      <c r="B9287" s="27"/>
      <c r="C9287" s="27"/>
      <c r="D9287" s="27"/>
      <c r="E9287" s="27"/>
      <c r="F9287" s="26"/>
      <c r="G9287" s="28" t="str">
        <f t="shared" si="23"/>
        <v/>
      </c>
      <c r="H9287" s="31"/>
    </row>
    <row r="9288" spans="2:8">
      <c r="B9288" s="27"/>
      <c r="C9288" s="27"/>
      <c r="D9288" s="27"/>
      <c r="E9288" s="27"/>
      <c r="F9288" s="26"/>
      <c r="G9288" s="28" t="str">
        <f t="shared" si="23"/>
        <v/>
      </c>
      <c r="H9288" s="31"/>
    </row>
    <row r="9289" spans="2:8">
      <c r="B9289" s="27"/>
      <c r="C9289" s="27"/>
      <c r="D9289" s="27"/>
      <c r="E9289" s="27"/>
      <c r="F9289" s="26"/>
      <c r="G9289" s="28" t="str">
        <f t="shared" si="23"/>
        <v/>
      </c>
      <c r="H9289" s="31"/>
    </row>
    <row r="9290" spans="2:8">
      <c r="B9290" s="27"/>
      <c r="C9290" s="27"/>
      <c r="D9290" s="27"/>
      <c r="E9290" s="27"/>
      <c r="F9290" s="26"/>
      <c r="G9290" s="28" t="str">
        <f t="shared" si="23"/>
        <v/>
      </c>
      <c r="H9290" s="31"/>
    </row>
    <row r="9291" spans="2:8">
      <c r="B9291" s="27"/>
      <c r="C9291" s="27"/>
      <c r="D9291" s="27"/>
      <c r="E9291" s="27"/>
      <c r="F9291" s="26"/>
      <c r="G9291" s="28" t="str">
        <f t="shared" si="23"/>
        <v/>
      </c>
      <c r="H9291" s="31"/>
    </row>
    <row r="9292" spans="2:8">
      <c r="B9292" s="27"/>
      <c r="C9292" s="27"/>
      <c r="D9292" s="27"/>
      <c r="E9292" s="27"/>
      <c r="F9292" s="26"/>
      <c r="G9292" s="28" t="str">
        <f t="shared" si="23"/>
        <v/>
      </c>
      <c r="H9292" s="31"/>
    </row>
    <row r="9293" spans="2:8">
      <c r="B9293" s="27"/>
      <c r="C9293" s="27"/>
      <c r="D9293" s="27"/>
      <c r="E9293" s="27"/>
      <c r="F9293" s="26"/>
      <c r="G9293" s="28" t="str">
        <f t="shared" si="23"/>
        <v/>
      </c>
      <c r="H9293" s="31"/>
    </row>
    <row r="9294" spans="2:8">
      <c r="B9294" s="27"/>
      <c r="C9294" s="27"/>
      <c r="D9294" s="27"/>
      <c r="E9294" s="27"/>
      <c r="F9294" s="26"/>
      <c r="G9294" s="28" t="str">
        <f t="shared" si="23"/>
        <v/>
      </c>
      <c r="H9294" s="31"/>
    </row>
    <row r="9295" spans="2:8">
      <c r="B9295" s="27"/>
      <c r="C9295" s="27"/>
      <c r="D9295" s="27"/>
      <c r="E9295" s="27"/>
      <c r="F9295" s="26"/>
      <c r="G9295" s="28" t="str">
        <f t="shared" si="23"/>
        <v/>
      </c>
      <c r="H9295" s="31"/>
    </row>
    <row r="9296" spans="2:8">
      <c r="B9296" s="27"/>
      <c r="C9296" s="27"/>
      <c r="D9296" s="27"/>
      <c r="E9296" s="27"/>
      <c r="F9296" s="26"/>
      <c r="G9296" s="28" t="str">
        <f t="shared" si="23"/>
        <v/>
      </c>
      <c r="H9296" s="31"/>
    </row>
    <row r="9297" spans="2:8">
      <c r="B9297" s="27"/>
      <c r="C9297" s="27"/>
      <c r="D9297" s="27"/>
      <c r="E9297" s="27"/>
      <c r="F9297" s="26"/>
      <c r="G9297" s="28" t="str">
        <f t="shared" si="23"/>
        <v/>
      </c>
      <c r="H9297" s="31"/>
    </row>
    <row r="9298" spans="2:8">
      <c r="B9298" s="27"/>
      <c r="C9298" s="27"/>
      <c r="D9298" s="27"/>
      <c r="E9298" s="27"/>
      <c r="F9298" s="26"/>
      <c r="G9298" s="28" t="str">
        <f t="shared" si="23"/>
        <v/>
      </c>
      <c r="H9298" s="31"/>
    </row>
    <row r="9299" spans="2:8">
      <c r="B9299" s="27"/>
      <c r="C9299" s="27"/>
      <c r="D9299" s="27"/>
      <c r="E9299" s="27"/>
      <c r="F9299" s="26"/>
      <c r="G9299" s="28" t="str">
        <f t="shared" si="23"/>
        <v/>
      </c>
      <c r="H9299" s="31"/>
    </row>
    <row r="9300" spans="2:8">
      <c r="B9300" s="27"/>
      <c r="C9300" s="27"/>
      <c r="D9300" s="27"/>
      <c r="E9300" s="27"/>
      <c r="F9300" s="26"/>
      <c r="G9300" s="28" t="str">
        <f t="shared" si="23"/>
        <v/>
      </c>
      <c r="H9300" s="31"/>
    </row>
    <row r="9301" spans="2:8">
      <c r="B9301" s="27"/>
      <c r="C9301" s="27"/>
      <c r="D9301" s="27"/>
      <c r="E9301" s="27"/>
      <c r="F9301" s="26"/>
      <c r="G9301" s="28" t="str">
        <f t="shared" si="23"/>
        <v/>
      </c>
      <c r="H9301" s="31"/>
    </row>
    <row r="9302" spans="2:8">
      <c r="B9302" s="27"/>
      <c r="C9302" s="27"/>
      <c r="D9302" s="27"/>
      <c r="E9302" s="27"/>
      <c r="F9302" s="26"/>
      <c r="G9302" s="28" t="str">
        <f t="shared" si="23"/>
        <v/>
      </c>
      <c r="H9302" s="31"/>
    </row>
    <row r="9303" spans="2:8">
      <c r="B9303" s="27"/>
      <c r="C9303" s="27"/>
      <c r="D9303" s="27"/>
      <c r="E9303" s="27"/>
      <c r="F9303" s="26"/>
      <c r="G9303" s="28" t="str">
        <f t="shared" si="23"/>
        <v/>
      </c>
      <c r="H9303" s="31"/>
    </row>
    <row r="9304" spans="2:8">
      <c r="B9304" s="27"/>
      <c r="C9304" s="27"/>
      <c r="D9304" s="27"/>
      <c r="E9304" s="27"/>
      <c r="F9304" s="26"/>
      <c r="G9304" s="28" t="str">
        <f t="shared" si="23"/>
        <v/>
      </c>
      <c r="H9304" s="31"/>
    </row>
    <row r="9305" spans="2:8">
      <c r="B9305" s="27"/>
      <c r="C9305" s="27"/>
      <c r="D9305" s="27"/>
      <c r="E9305" s="27"/>
      <c r="F9305" s="26"/>
      <c r="G9305" s="28" t="str">
        <f t="shared" si="23"/>
        <v/>
      </c>
      <c r="H9305" s="31"/>
    </row>
    <row r="9306" spans="2:8">
      <c r="B9306" s="27"/>
      <c r="C9306" s="27"/>
      <c r="D9306" s="27"/>
      <c r="E9306" s="27"/>
      <c r="F9306" s="26"/>
      <c r="G9306" s="28" t="str">
        <f t="shared" si="23"/>
        <v/>
      </c>
      <c r="H9306" s="31"/>
    </row>
    <row r="9307" spans="2:8">
      <c r="B9307" s="27"/>
      <c r="C9307" s="27"/>
      <c r="D9307" s="27"/>
      <c r="E9307" s="27"/>
      <c r="F9307" s="26"/>
      <c r="G9307" s="28" t="str">
        <f t="shared" si="23"/>
        <v/>
      </c>
      <c r="H9307" s="31"/>
    </row>
    <row r="9308" spans="2:8">
      <c r="B9308" s="27"/>
      <c r="C9308" s="27"/>
      <c r="D9308" s="27"/>
      <c r="E9308" s="27"/>
      <c r="F9308" s="26"/>
      <c r="G9308" s="28" t="str">
        <f t="shared" si="23"/>
        <v/>
      </c>
      <c r="H9308" s="31"/>
    </row>
    <row r="9309" spans="2:8">
      <c r="B9309" s="27"/>
      <c r="C9309" s="27"/>
      <c r="D9309" s="27"/>
      <c r="E9309" s="27"/>
      <c r="F9309" s="26"/>
      <c r="G9309" s="28" t="str">
        <f t="shared" si="23"/>
        <v/>
      </c>
      <c r="H9309" s="31"/>
    </row>
    <row r="9310" spans="2:8">
      <c r="B9310" s="27"/>
      <c r="C9310" s="27"/>
      <c r="D9310" s="27"/>
      <c r="E9310" s="27"/>
      <c r="F9310" s="26"/>
      <c r="G9310" s="28" t="str">
        <f t="shared" si="23"/>
        <v/>
      </c>
      <c r="H9310" s="31"/>
    </row>
    <row r="9311" spans="2:8">
      <c r="B9311" s="27"/>
      <c r="C9311" s="27"/>
      <c r="D9311" s="27"/>
      <c r="E9311" s="27"/>
      <c r="F9311" s="26"/>
      <c r="G9311" s="28" t="str">
        <f t="shared" si="23"/>
        <v/>
      </c>
      <c r="H9311" s="31"/>
    </row>
    <row r="9312" spans="2:8">
      <c r="B9312" s="27"/>
      <c r="C9312" s="27"/>
      <c r="D9312" s="27"/>
      <c r="E9312" s="27"/>
      <c r="F9312" s="26"/>
      <c r="G9312" s="28" t="str">
        <f t="shared" si="23"/>
        <v/>
      </c>
      <c r="H9312" s="31"/>
    </row>
    <row r="9313" spans="2:8">
      <c r="B9313" s="27"/>
      <c r="C9313" s="27"/>
      <c r="D9313" s="27"/>
      <c r="E9313" s="27"/>
      <c r="F9313" s="26"/>
      <c r="G9313" s="28" t="str">
        <f t="shared" si="23"/>
        <v/>
      </c>
      <c r="H9313" s="31"/>
    </row>
    <row r="9314" spans="2:8">
      <c r="B9314" s="27"/>
      <c r="C9314" s="27"/>
      <c r="D9314" s="27"/>
      <c r="E9314" s="27"/>
      <c r="F9314" s="26"/>
      <c r="G9314" s="28" t="str">
        <f t="shared" si="23"/>
        <v/>
      </c>
      <c r="H9314" s="31"/>
    </row>
    <row r="9315" spans="2:8">
      <c r="B9315" s="27"/>
      <c r="C9315" s="27"/>
      <c r="D9315" s="27"/>
      <c r="E9315" s="27"/>
      <c r="F9315" s="26"/>
      <c r="G9315" s="28" t="str">
        <f t="shared" si="23"/>
        <v/>
      </c>
      <c r="H9315" s="31"/>
    </row>
    <row r="9316" spans="2:8">
      <c r="B9316" s="27"/>
      <c r="C9316" s="27"/>
      <c r="D9316" s="27"/>
      <c r="E9316" s="27"/>
      <c r="F9316" s="26"/>
      <c r="G9316" s="28" t="str">
        <f t="shared" si="23"/>
        <v/>
      </c>
      <c r="H9316" s="31"/>
    </row>
    <row r="9317" spans="2:8">
      <c r="B9317" s="27"/>
      <c r="C9317" s="27"/>
      <c r="D9317" s="27"/>
      <c r="E9317" s="27"/>
      <c r="F9317" s="26"/>
      <c r="G9317" s="28" t="str">
        <f t="shared" si="23"/>
        <v/>
      </c>
      <c r="H9317" s="31"/>
    </row>
    <row r="9318" spans="2:8">
      <c r="B9318" s="27"/>
      <c r="C9318" s="27"/>
      <c r="D9318" s="27"/>
      <c r="E9318" s="27"/>
      <c r="F9318" s="26"/>
      <c r="G9318" s="28" t="str">
        <f t="shared" si="23"/>
        <v/>
      </c>
      <c r="H9318" s="31"/>
    </row>
    <row r="9319" spans="2:8">
      <c r="B9319" s="27"/>
      <c r="C9319" s="27"/>
      <c r="D9319" s="27"/>
      <c r="E9319" s="27"/>
      <c r="F9319" s="26"/>
      <c r="G9319" s="28" t="str">
        <f t="shared" ref="G9319:G9382" si="24">IF(F9319="","",IF(F9319="EI",4,IF(F9319="EO",5.2,IF(F9319="EQ",3.9,IF(F9319="ILF",7.5,IF(F9319="EIF",5.4))))))</f>
        <v/>
      </c>
      <c r="H9319" s="31"/>
    </row>
    <row r="9320" spans="2:8">
      <c r="B9320" s="27"/>
      <c r="C9320" s="27"/>
      <c r="D9320" s="27"/>
      <c r="E9320" s="27"/>
      <c r="F9320" s="26"/>
      <c r="G9320" s="28" t="str">
        <f t="shared" si="24"/>
        <v/>
      </c>
      <c r="H9320" s="31"/>
    </row>
    <row r="9321" spans="2:8">
      <c r="B9321" s="27"/>
      <c r="C9321" s="27"/>
      <c r="D9321" s="27"/>
      <c r="E9321" s="27"/>
      <c r="F9321" s="26"/>
      <c r="G9321" s="28" t="str">
        <f t="shared" si="24"/>
        <v/>
      </c>
      <c r="H9321" s="31"/>
    </row>
    <row r="9322" spans="2:8">
      <c r="B9322" s="27"/>
      <c r="C9322" s="27"/>
      <c r="D9322" s="27"/>
      <c r="E9322" s="27"/>
      <c r="F9322" s="26"/>
      <c r="G9322" s="28" t="str">
        <f t="shared" si="24"/>
        <v/>
      </c>
      <c r="H9322" s="31"/>
    </row>
    <row r="9323" spans="2:8">
      <c r="B9323" s="27"/>
      <c r="C9323" s="27"/>
      <c r="D9323" s="27"/>
      <c r="E9323" s="27"/>
      <c r="F9323" s="26"/>
      <c r="G9323" s="28" t="str">
        <f t="shared" si="24"/>
        <v/>
      </c>
      <c r="H9323" s="31"/>
    </row>
    <row r="9324" spans="2:8">
      <c r="B9324" s="27"/>
      <c r="C9324" s="27"/>
      <c r="D9324" s="27"/>
      <c r="E9324" s="27"/>
      <c r="F9324" s="26"/>
      <c r="G9324" s="28" t="str">
        <f t="shared" si="24"/>
        <v/>
      </c>
      <c r="H9324" s="31"/>
    </row>
    <row r="9325" spans="2:8">
      <c r="B9325" s="27"/>
      <c r="C9325" s="27"/>
      <c r="D9325" s="27"/>
      <c r="E9325" s="27"/>
      <c r="F9325" s="26"/>
      <c r="G9325" s="28" t="str">
        <f t="shared" si="24"/>
        <v/>
      </c>
      <c r="H9325" s="31"/>
    </row>
    <row r="9326" spans="2:8">
      <c r="B9326" s="27"/>
      <c r="C9326" s="27"/>
      <c r="D9326" s="27"/>
      <c r="E9326" s="27"/>
      <c r="F9326" s="26"/>
      <c r="G9326" s="28" t="str">
        <f t="shared" si="24"/>
        <v/>
      </c>
      <c r="H9326" s="31"/>
    </row>
    <row r="9327" spans="2:8">
      <c r="B9327" s="27"/>
      <c r="C9327" s="27"/>
      <c r="D9327" s="27"/>
      <c r="E9327" s="27"/>
      <c r="F9327" s="26"/>
      <c r="G9327" s="28" t="str">
        <f t="shared" si="24"/>
        <v/>
      </c>
      <c r="H9327" s="31"/>
    </row>
    <row r="9328" spans="2:8">
      <c r="B9328" s="27"/>
      <c r="C9328" s="27"/>
      <c r="D9328" s="27"/>
      <c r="E9328" s="27"/>
      <c r="F9328" s="26"/>
      <c r="G9328" s="28" t="str">
        <f t="shared" si="24"/>
        <v/>
      </c>
      <c r="H9328" s="31"/>
    </row>
    <row r="9329" spans="2:8">
      <c r="B9329" s="27"/>
      <c r="C9329" s="27"/>
      <c r="D9329" s="27"/>
      <c r="E9329" s="27"/>
      <c r="F9329" s="26"/>
      <c r="G9329" s="28" t="str">
        <f t="shared" si="24"/>
        <v/>
      </c>
      <c r="H9329" s="31"/>
    </row>
    <row r="9330" spans="2:8">
      <c r="B9330" s="27"/>
      <c r="C9330" s="27"/>
      <c r="D9330" s="27"/>
      <c r="E9330" s="27"/>
      <c r="F9330" s="26"/>
      <c r="G9330" s="28" t="str">
        <f t="shared" si="24"/>
        <v/>
      </c>
      <c r="H9330" s="31"/>
    </row>
    <row r="9331" spans="2:8">
      <c r="B9331" s="27"/>
      <c r="C9331" s="27"/>
      <c r="D9331" s="27"/>
      <c r="E9331" s="27"/>
      <c r="F9331" s="26"/>
      <c r="G9331" s="28" t="str">
        <f t="shared" si="24"/>
        <v/>
      </c>
      <c r="H9331" s="31"/>
    </row>
    <row r="9332" spans="2:8">
      <c r="B9332" s="27"/>
      <c r="C9332" s="27"/>
      <c r="D9332" s="27"/>
      <c r="E9332" s="27"/>
      <c r="F9332" s="26"/>
      <c r="G9332" s="28" t="str">
        <f t="shared" si="24"/>
        <v/>
      </c>
      <c r="H9332" s="31"/>
    </row>
    <row r="9333" spans="2:8">
      <c r="B9333" s="27"/>
      <c r="C9333" s="27"/>
      <c r="D9333" s="27"/>
      <c r="E9333" s="27"/>
      <c r="F9333" s="26"/>
      <c r="G9333" s="28" t="str">
        <f t="shared" si="24"/>
        <v/>
      </c>
      <c r="H9333" s="31"/>
    </row>
    <row r="9334" spans="2:8">
      <c r="B9334" s="27"/>
      <c r="C9334" s="27"/>
      <c r="D9334" s="27"/>
      <c r="E9334" s="27"/>
      <c r="F9334" s="26"/>
      <c r="G9334" s="28" t="str">
        <f t="shared" si="24"/>
        <v/>
      </c>
      <c r="H9334" s="31"/>
    </row>
    <row r="9335" spans="2:8">
      <c r="B9335" s="27"/>
      <c r="C9335" s="27"/>
      <c r="D9335" s="27"/>
      <c r="E9335" s="27"/>
      <c r="F9335" s="26"/>
      <c r="G9335" s="28" t="str">
        <f t="shared" si="24"/>
        <v/>
      </c>
      <c r="H9335" s="31"/>
    </row>
    <row r="9336" spans="2:8">
      <c r="B9336" s="27"/>
      <c r="C9336" s="27"/>
      <c r="D9336" s="27"/>
      <c r="E9336" s="27"/>
      <c r="F9336" s="26"/>
      <c r="G9336" s="28" t="str">
        <f t="shared" si="24"/>
        <v/>
      </c>
      <c r="H9336" s="31"/>
    </row>
    <row r="9337" spans="2:8">
      <c r="B9337" s="27"/>
      <c r="C9337" s="27"/>
      <c r="D9337" s="27"/>
      <c r="E9337" s="27"/>
      <c r="F9337" s="26"/>
      <c r="G9337" s="28" t="str">
        <f t="shared" si="24"/>
        <v/>
      </c>
      <c r="H9337" s="31"/>
    </row>
    <row r="9338" spans="2:8">
      <c r="B9338" s="27"/>
      <c r="C9338" s="27"/>
      <c r="D9338" s="27"/>
      <c r="E9338" s="27"/>
      <c r="F9338" s="26"/>
      <c r="G9338" s="28" t="str">
        <f t="shared" si="24"/>
        <v/>
      </c>
      <c r="H9338" s="31"/>
    </row>
    <row r="9339" spans="2:8">
      <c r="B9339" s="27"/>
      <c r="C9339" s="27"/>
      <c r="D9339" s="27"/>
      <c r="E9339" s="27"/>
      <c r="F9339" s="26"/>
      <c r="G9339" s="28" t="str">
        <f t="shared" si="24"/>
        <v/>
      </c>
      <c r="H9339" s="31"/>
    </row>
    <row r="9340" spans="2:8">
      <c r="B9340" s="27"/>
      <c r="C9340" s="27"/>
      <c r="D9340" s="27"/>
      <c r="E9340" s="27"/>
      <c r="F9340" s="26"/>
      <c r="G9340" s="28" t="str">
        <f t="shared" si="24"/>
        <v/>
      </c>
      <c r="H9340" s="31"/>
    </row>
    <row r="9341" spans="2:8">
      <c r="B9341" s="27"/>
      <c r="C9341" s="27"/>
      <c r="D9341" s="27"/>
      <c r="E9341" s="27"/>
      <c r="F9341" s="26"/>
      <c r="G9341" s="28" t="str">
        <f t="shared" si="24"/>
        <v/>
      </c>
      <c r="H9341" s="31"/>
    </row>
    <row r="9342" spans="2:8">
      <c r="B9342" s="27"/>
      <c r="C9342" s="27"/>
      <c r="D9342" s="27"/>
      <c r="E9342" s="27"/>
      <c r="F9342" s="26"/>
      <c r="G9342" s="28" t="str">
        <f t="shared" si="24"/>
        <v/>
      </c>
      <c r="H9342" s="31"/>
    </row>
    <row r="9343" spans="2:8">
      <c r="B9343" s="27"/>
      <c r="C9343" s="27"/>
      <c r="D9343" s="27"/>
      <c r="E9343" s="27"/>
      <c r="F9343" s="26"/>
      <c r="G9343" s="28" t="str">
        <f t="shared" si="24"/>
        <v/>
      </c>
      <c r="H9343" s="31"/>
    </row>
    <row r="9344" spans="2:8">
      <c r="B9344" s="27"/>
      <c r="C9344" s="27"/>
      <c r="D9344" s="27"/>
      <c r="E9344" s="27"/>
      <c r="F9344" s="26"/>
      <c r="G9344" s="28" t="str">
        <f t="shared" si="24"/>
        <v/>
      </c>
      <c r="H9344" s="31"/>
    </row>
    <row r="9345" spans="2:8">
      <c r="B9345" s="27"/>
      <c r="C9345" s="27"/>
      <c r="D9345" s="27"/>
      <c r="E9345" s="27"/>
      <c r="F9345" s="26"/>
      <c r="G9345" s="28" t="str">
        <f t="shared" si="24"/>
        <v/>
      </c>
      <c r="H9345" s="31"/>
    </row>
    <row r="9346" spans="2:8">
      <c r="B9346" s="27"/>
      <c r="C9346" s="27"/>
      <c r="D9346" s="27"/>
      <c r="E9346" s="27"/>
      <c r="F9346" s="26"/>
      <c r="G9346" s="28" t="str">
        <f t="shared" si="24"/>
        <v/>
      </c>
      <c r="H9346" s="31"/>
    </row>
    <row r="9347" spans="2:8">
      <c r="B9347" s="27"/>
      <c r="C9347" s="27"/>
      <c r="D9347" s="27"/>
      <c r="E9347" s="27"/>
      <c r="F9347" s="26"/>
      <c r="G9347" s="28" t="str">
        <f t="shared" si="24"/>
        <v/>
      </c>
      <c r="H9347" s="31"/>
    </row>
    <row r="9348" spans="2:8">
      <c r="B9348" s="27"/>
      <c r="C9348" s="27"/>
      <c r="D9348" s="27"/>
      <c r="E9348" s="27"/>
      <c r="F9348" s="26"/>
      <c r="G9348" s="28" t="str">
        <f t="shared" si="24"/>
        <v/>
      </c>
      <c r="H9348" s="31"/>
    </row>
    <row r="9349" spans="2:8">
      <c r="B9349" s="27"/>
      <c r="C9349" s="27"/>
      <c r="D9349" s="27"/>
      <c r="E9349" s="27"/>
      <c r="F9349" s="26"/>
      <c r="G9349" s="28" t="str">
        <f t="shared" si="24"/>
        <v/>
      </c>
      <c r="H9349" s="31"/>
    </row>
    <row r="9350" spans="2:8">
      <c r="B9350" s="27"/>
      <c r="C9350" s="27"/>
      <c r="D9350" s="27"/>
      <c r="E9350" s="27"/>
      <c r="F9350" s="26"/>
      <c r="G9350" s="28" t="str">
        <f t="shared" si="24"/>
        <v/>
      </c>
      <c r="H9350" s="31"/>
    </row>
    <row r="9351" spans="2:8">
      <c r="B9351" s="27"/>
      <c r="C9351" s="27"/>
      <c r="D9351" s="27"/>
      <c r="E9351" s="27"/>
      <c r="F9351" s="26"/>
      <c r="G9351" s="28" t="str">
        <f t="shared" si="24"/>
        <v/>
      </c>
      <c r="H9351" s="31"/>
    </row>
    <row r="9352" spans="2:8">
      <c r="B9352" s="27"/>
      <c r="C9352" s="27"/>
      <c r="D9352" s="27"/>
      <c r="E9352" s="27"/>
      <c r="F9352" s="26"/>
      <c r="G9352" s="28" t="str">
        <f t="shared" si="24"/>
        <v/>
      </c>
      <c r="H9352" s="31"/>
    </row>
    <row r="9353" spans="2:8">
      <c r="B9353" s="27"/>
      <c r="C9353" s="27"/>
      <c r="D9353" s="27"/>
      <c r="E9353" s="27"/>
      <c r="F9353" s="26"/>
      <c r="G9353" s="28" t="str">
        <f t="shared" si="24"/>
        <v/>
      </c>
      <c r="H9353" s="31"/>
    </row>
    <row r="9354" spans="2:8">
      <c r="B9354" s="27"/>
      <c r="C9354" s="27"/>
      <c r="D9354" s="27"/>
      <c r="E9354" s="27"/>
      <c r="F9354" s="26"/>
      <c r="G9354" s="28" t="str">
        <f t="shared" si="24"/>
        <v/>
      </c>
      <c r="H9354" s="31"/>
    </row>
    <row r="9355" spans="2:8">
      <c r="B9355" s="27"/>
      <c r="C9355" s="27"/>
      <c r="D9355" s="27"/>
      <c r="E9355" s="27"/>
      <c r="F9355" s="26"/>
      <c r="G9355" s="28" t="str">
        <f t="shared" si="24"/>
        <v/>
      </c>
      <c r="H9355" s="31"/>
    </row>
    <row r="9356" spans="2:8">
      <c r="B9356" s="27"/>
      <c r="C9356" s="27"/>
      <c r="D9356" s="27"/>
      <c r="E9356" s="27"/>
      <c r="F9356" s="26"/>
      <c r="G9356" s="28" t="str">
        <f t="shared" si="24"/>
        <v/>
      </c>
      <c r="H9356" s="31"/>
    </row>
    <row r="9357" spans="2:8">
      <c r="B9357" s="27"/>
      <c r="C9357" s="27"/>
      <c r="D9357" s="27"/>
      <c r="E9357" s="27"/>
      <c r="F9357" s="26"/>
      <c r="G9357" s="28" t="str">
        <f t="shared" si="24"/>
        <v/>
      </c>
      <c r="H9357" s="31"/>
    </row>
    <row r="9358" spans="2:8">
      <c r="B9358" s="27"/>
      <c r="C9358" s="27"/>
      <c r="D9358" s="27"/>
      <c r="E9358" s="27"/>
      <c r="F9358" s="26"/>
      <c r="G9358" s="28" t="str">
        <f t="shared" si="24"/>
        <v/>
      </c>
      <c r="H9358" s="31"/>
    </row>
    <row r="9359" spans="2:8">
      <c r="B9359" s="27"/>
      <c r="C9359" s="27"/>
      <c r="D9359" s="27"/>
      <c r="E9359" s="27"/>
      <c r="F9359" s="26"/>
      <c r="G9359" s="28" t="str">
        <f t="shared" si="24"/>
        <v/>
      </c>
      <c r="H9359" s="31"/>
    </row>
    <row r="9360" spans="2:8">
      <c r="B9360" s="27"/>
      <c r="C9360" s="27"/>
      <c r="D9360" s="27"/>
      <c r="E9360" s="27"/>
      <c r="F9360" s="26"/>
      <c r="G9360" s="28" t="str">
        <f t="shared" si="24"/>
        <v/>
      </c>
      <c r="H9360" s="31"/>
    </row>
    <row r="9361" spans="2:8">
      <c r="B9361" s="27"/>
      <c r="C9361" s="27"/>
      <c r="D9361" s="27"/>
      <c r="E9361" s="27"/>
      <c r="F9361" s="26"/>
      <c r="G9361" s="28" t="str">
        <f t="shared" si="24"/>
        <v/>
      </c>
      <c r="H9361" s="31"/>
    </row>
    <row r="9362" spans="2:8">
      <c r="B9362" s="27"/>
      <c r="C9362" s="27"/>
      <c r="D9362" s="27"/>
      <c r="E9362" s="27"/>
      <c r="F9362" s="26"/>
      <c r="G9362" s="28" t="str">
        <f t="shared" si="24"/>
        <v/>
      </c>
      <c r="H9362" s="31"/>
    </row>
    <row r="9363" spans="2:8">
      <c r="B9363" s="27"/>
      <c r="C9363" s="27"/>
      <c r="D9363" s="27"/>
      <c r="E9363" s="27"/>
      <c r="F9363" s="26"/>
      <c r="G9363" s="28" t="str">
        <f t="shared" si="24"/>
        <v/>
      </c>
      <c r="H9363" s="31"/>
    </row>
    <row r="9364" spans="2:8">
      <c r="B9364" s="27"/>
      <c r="C9364" s="27"/>
      <c r="D9364" s="27"/>
      <c r="E9364" s="27"/>
      <c r="F9364" s="26"/>
      <c r="G9364" s="28" t="str">
        <f t="shared" si="24"/>
        <v/>
      </c>
      <c r="H9364" s="31"/>
    </row>
    <row r="9365" spans="2:8">
      <c r="B9365" s="27"/>
      <c r="C9365" s="27"/>
      <c r="D9365" s="27"/>
      <c r="E9365" s="27"/>
      <c r="F9365" s="26"/>
      <c r="G9365" s="28" t="str">
        <f t="shared" si="24"/>
        <v/>
      </c>
      <c r="H9365" s="31"/>
    </row>
    <row r="9366" spans="2:8">
      <c r="B9366" s="27"/>
      <c r="C9366" s="27"/>
      <c r="D9366" s="27"/>
      <c r="E9366" s="27"/>
      <c r="F9366" s="26"/>
      <c r="G9366" s="28" t="str">
        <f t="shared" si="24"/>
        <v/>
      </c>
      <c r="H9366" s="31"/>
    </row>
    <row r="9367" spans="2:8">
      <c r="B9367" s="27"/>
      <c r="C9367" s="27"/>
      <c r="D9367" s="27"/>
      <c r="E9367" s="27"/>
      <c r="F9367" s="26"/>
      <c r="G9367" s="28" t="str">
        <f t="shared" si="24"/>
        <v/>
      </c>
      <c r="H9367" s="31"/>
    </row>
    <row r="9368" spans="2:8">
      <c r="B9368" s="27"/>
      <c r="C9368" s="27"/>
      <c r="D9368" s="27"/>
      <c r="E9368" s="27"/>
      <c r="F9368" s="26"/>
      <c r="G9368" s="28" t="str">
        <f t="shared" si="24"/>
        <v/>
      </c>
      <c r="H9368" s="31"/>
    </row>
    <row r="9369" spans="2:8">
      <c r="B9369" s="27"/>
      <c r="C9369" s="27"/>
      <c r="D9369" s="27"/>
      <c r="E9369" s="27"/>
      <c r="F9369" s="26"/>
      <c r="G9369" s="28" t="str">
        <f t="shared" si="24"/>
        <v/>
      </c>
      <c r="H9369" s="31"/>
    </row>
    <row r="9370" spans="2:8">
      <c r="B9370" s="27"/>
      <c r="C9370" s="27"/>
      <c r="D9370" s="27"/>
      <c r="E9370" s="27"/>
      <c r="F9370" s="26"/>
      <c r="G9370" s="28" t="str">
        <f t="shared" si="24"/>
        <v/>
      </c>
      <c r="H9370" s="31"/>
    </row>
    <row r="9371" spans="2:8">
      <c r="B9371" s="27"/>
      <c r="C9371" s="27"/>
      <c r="D9371" s="27"/>
      <c r="E9371" s="27"/>
      <c r="F9371" s="26"/>
      <c r="G9371" s="28" t="str">
        <f t="shared" si="24"/>
        <v/>
      </c>
      <c r="H9371" s="31"/>
    </row>
    <row r="9372" spans="2:8">
      <c r="B9372" s="27"/>
      <c r="C9372" s="27"/>
      <c r="D9372" s="27"/>
      <c r="E9372" s="27"/>
      <c r="F9372" s="26"/>
      <c r="G9372" s="28" t="str">
        <f t="shared" si="24"/>
        <v/>
      </c>
      <c r="H9372" s="31"/>
    </row>
    <row r="9373" spans="2:8">
      <c r="B9373" s="27"/>
      <c r="C9373" s="27"/>
      <c r="D9373" s="27"/>
      <c r="E9373" s="27"/>
      <c r="F9373" s="26"/>
      <c r="G9373" s="28" t="str">
        <f t="shared" si="24"/>
        <v/>
      </c>
      <c r="H9373" s="31"/>
    </row>
    <row r="9374" spans="2:8">
      <c r="B9374" s="27"/>
      <c r="C9374" s="27"/>
      <c r="D9374" s="27"/>
      <c r="E9374" s="27"/>
      <c r="F9374" s="26"/>
      <c r="G9374" s="28" t="str">
        <f t="shared" si="24"/>
        <v/>
      </c>
      <c r="H9374" s="31"/>
    </row>
    <row r="9375" spans="2:8">
      <c r="B9375" s="27"/>
      <c r="C9375" s="27"/>
      <c r="D9375" s="27"/>
      <c r="E9375" s="27"/>
      <c r="F9375" s="26"/>
      <c r="G9375" s="28" t="str">
        <f t="shared" si="24"/>
        <v/>
      </c>
      <c r="H9375" s="31"/>
    </row>
    <row r="9376" spans="2:8">
      <c r="B9376" s="27"/>
      <c r="C9376" s="27"/>
      <c r="D9376" s="27"/>
      <c r="E9376" s="27"/>
      <c r="F9376" s="26"/>
      <c r="G9376" s="28" t="str">
        <f t="shared" si="24"/>
        <v/>
      </c>
      <c r="H9376" s="31"/>
    </row>
    <row r="9377" spans="2:8">
      <c r="B9377" s="27"/>
      <c r="C9377" s="27"/>
      <c r="D9377" s="27"/>
      <c r="E9377" s="27"/>
      <c r="F9377" s="26"/>
      <c r="G9377" s="28" t="str">
        <f t="shared" si="24"/>
        <v/>
      </c>
      <c r="H9377" s="31"/>
    </row>
    <row r="9378" spans="2:8">
      <c r="B9378" s="27"/>
      <c r="C9378" s="27"/>
      <c r="D9378" s="27"/>
      <c r="E9378" s="27"/>
      <c r="F9378" s="26"/>
      <c r="G9378" s="28" t="str">
        <f t="shared" si="24"/>
        <v/>
      </c>
      <c r="H9378" s="31"/>
    </row>
    <row r="9379" spans="2:8">
      <c r="B9379" s="27"/>
      <c r="C9379" s="27"/>
      <c r="D9379" s="27"/>
      <c r="E9379" s="27"/>
      <c r="F9379" s="26"/>
      <c r="G9379" s="28" t="str">
        <f t="shared" si="24"/>
        <v/>
      </c>
      <c r="H9379" s="31"/>
    </row>
    <row r="9380" spans="2:8">
      <c r="B9380" s="27"/>
      <c r="C9380" s="27"/>
      <c r="D9380" s="27"/>
      <c r="E9380" s="27"/>
      <c r="F9380" s="26"/>
      <c r="G9380" s="28" t="str">
        <f t="shared" si="24"/>
        <v/>
      </c>
      <c r="H9380" s="31"/>
    </row>
    <row r="9381" spans="2:8">
      <c r="B9381" s="27"/>
      <c r="C9381" s="27"/>
      <c r="D9381" s="27"/>
      <c r="E9381" s="27"/>
      <c r="F9381" s="26"/>
      <c r="G9381" s="28" t="str">
        <f t="shared" si="24"/>
        <v/>
      </c>
      <c r="H9381" s="31"/>
    </row>
    <row r="9382" spans="2:8">
      <c r="B9382" s="27"/>
      <c r="C9382" s="27"/>
      <c r="D9382" s="27"/>
      <c r="E9382" s="27"/>
      <c r="F9382" s="26"/>
      <c r="G9382" s="28" t="str">
        <f t="shared" si="24"/>
        <v/>
      </c>
      <c r="H9382" s="31"/>
    </row>
    <row r="9383" spans="2:8">
      <c r="B9383" s="27"/>
      <c r="C9383" s="27"/>
      <c r="D9383" s="27"/>
      <c r="E9383" s="27"/>
      <c r="F9383" s="26"/>
      <c r="G9383" s="28" t="str">
        <f t="shared" ref="G9383:G9446" si="25">IF(F9383="","",IF(F9383="EI",4,IF(F9383="EO",5.2,IF(F9383="EQ",3.9,IF(F9383="ILF",7.5,IF(F9383="EIF",5.4))))))</f>
        <v/>
      </c>
      <c r="H9383" s="31"/>
    </row>
    <row r="9384" spans="2:8">
      <c r="B9384" s="27"/>
      <c r="C9384" s="27"/>
      <c r="D9384" s="27"/>
      <c r="E9384" s="27"/>
      <c r="F9384" s="26"/>
      <c r="G9384" s="28" t="str">
        <f t="shared" si="25"/>
        <v/>
      </c>
      <c r="H9384" s="31"/>
    </row>
    <row r="9385" spans="2:8">
      <c r="B9385" s="27"/>
      <c r="C9385" s="27"/>
      <c r="D9385" s="27"/>
      <c r="E9385" s="27"/>
      <c r="F9385" s="26"/>
      <c r="G9385" s="28" t="str">
        <f t="shared" si="25"/>
        <v/>
      </c>
      <c r="H9385" s="31"/>
    </row>
    <row r="9386" spans="2:8">
      <c r="B9386" s="27"/>
      <c r="C9386" s="27"/>
      <c r="D9386" s="27"/>
      <c r="E9386" s="27"/>
      <c r="F9386" s="26"/>
      <c r="G9386" s="28" t="str">
        <f t="shared" si="25"/>
        <v/>
      </c>
      <c r="H9386" s="31"/>
    </row>
    <row r="9387" spans="2:8">
      <c r="B9387" s="27"/>
      <c r="C9387" s="27"/>
      <c r="D9387" s="27"/>
      <c r="E9387" s="27"/>
      <c r="F9387" s="26"/>
      <c r="G9387" s="28" t="str">
        <f t="shared" si="25"/>
        <v/>
      </c>
      <c r="H9387" s="31"/>
    </row>
    <row r="9388" spans="2:8">
      <c r="B9388" s="27"/>
      <c r="C9388" s="27"/>
      <c r="D9388" s="27"/>
      <c r="E9388" s="27"/>
      <c r="F9388" s="26"/>
      <c r="G9388" s="28" t="str">
        <f t="shared" si="25"/>
        <v/>
      </c>
      <c r="H9388" s="31"/>
    </row>
    <row r="9389" spans="2:8">
      <c r="B9389" s="27"/>
      <c r="C9389" s="27"/>
      <c r="D9389" s="27"/>
      <c r="E9389" s="27"/>
      <c r="F9389" s="26"/>
      <c r="G9389" s="28" t="str">
        <f t="shared" si="25"/>
        <v/>
      </c>
      <c r="H9389" s="31"/>
    </row>
    <row r="9390" spans="2:8">
      <c r="B9390" s="27"/>
      <c r="C9390" s="27"/>
      <c r="D9390" s="27"/>
      <c r="E9390" s="27"/>
      <c r="F9390" s="26"/>
      <c r="G9390" s="28" t="str">
        <f t="shared" si="25"/>
        <v/>
      </c>
      <c r="H9390" s="31"/>
    </row>
    <row r="9391" spans="2:8">
      <c r="B9391" s="27"/>
      <c r="C9391" s="27"/>
      <c r="D9391" s="27"/>
      <c r="E9391" s="27"/>
      <c r="F9391" s="26"/>
      <c r="G9391" s="28" t="str">
        <f t="shared" si="25"/>
        <v/>
      </c>
      <c r="H9391" s="31"/>
    </row>
    <row r="9392" spans="2:8">
      <c r="B9392" s="27"/>
      <c r="C9392" s="27"/>
      <c r="D9392" s="27"/>
      <c r="E9392" s="27"/>
      <c r="F9392" s="26"/>
      <c r="G9392" s="28" t="str">
        <f t="shared" si="25"/>
        <v/>
      </c>
      <c r="H9392" s="31"/>
    </row>
    <row r="9393" spans="2:8">
      <c r="B9393" s="27"/>
      <c r="C9393" s="27"/>
      <c r="D9393" s="27"/>
      <c r="E9393" s="27"/>
      <c r="F9393" s="26"/>
      <c r="G9393" s="28" t="str">
        <f t="shared" si="25"/>
        <v/>
      </c>
      <c r="H9393" s="31"/>
    </row>
    <row r="9394" spans="2:8">
      <c r="B9394" s="27"/>
      <c r="C9394" s="27"/>
      <c r="D9394" s="27"/>
      <c r="E9394" s="27"/>
      <c r="F9394" s="26"/>
      <c r="G9394" s="28" t="str">
        <f t="shared" si="25"/>
        <v/>
      </c>
      <c r="H9394" s="31"/>
    </row>
    <row r="9395" spans="2:8">
      <c r="B9395" s="27"/>
      <c r="C9395" s="27"/>
      <c r="D9395" s="27"/>
      <c r="E9395" s="27"/>
      <c r="F9395" s="26"/>
      <c r="G9395" s="28" t="str">
        <f t="shared" si="25"/>
        <v/>
      </c>
      <c r="H9395" s="31"/>
    </row>
    <row r="9396" spans="2:8">
      <c r="B9396" s="27"/>
      <c r="C9396" s="27"/>
      <c r="D9396" s="27"/>
      <c r="E9396" s="27"/>
      <c r="F9396" s="26"/>
      <c r="G9396" s="28" t="str">
        <f t="shared" si="25"/>
        <v/>
      </c>
      <c r="H9396" s="31"/>
    </row>
    <row r="9397" spans="2:8">
      <c r="B9397" s="27"/>
      <c r="C9397" s="27"/>
      <c r="D9397" s="27"/>
      <c r="E9397" s="27"/>
      <c r="F9397" s="26"/>
      <c r="G9397" s="28" t="str">
        <f t="shared" si="25"/>
        <v/>
      </c>
      <c r="H9397" s="31"/>
    </row>
    <row r="9398" spans="2:8">
      <c r="B9398" s="27"/>
      <c r="C9398" s="27"/>
      <c r="D9398" s="27"/>
      <c r="E9398" s="27"/>
      <c r="F9398" s="26"/>
      <c r="G9398" s="28" t="str">
        <f t="shared" si="25"/>
        <v/>
      </c>
      <c r="H9398" s="31"/>
    </row>
    <row r="9399" spans="2:8">
      <c r="B9399" s="27"/>
      <c r="C9399" s="27"/>
      <c r="D9399" s="27"/>
      <c r="E9399" s="27"/>
      <c r="F9399" s="26"/>
      <c r="G9399" s="28" t="str">
        <f t="shared" si="25"/>
        <v/>
      </c>
      <c r="H9399" s="31"/>
    </row>
    <row r="9400" spans="2:8">
      <c r="B9400" s="27"/>
      <c r="C9400" s="27"/>
      <c r="D9400" s="27"/>
      <c r="E9400" s="27"/>
      <c r="F9400" s="26"/>
      <c r="G9400" s="28" t="str">
        <f t="shared" si="25"/>
        <v/>
      </c>
      <c r="H9400" s="31"/>
    </row>
    <row r="9401" spans="2:8">
      <c r="B9401" s="27"/>
      <c r="C9401" s="27"/>
      <c r="D9401" s="27"/>
      <c r="E9401" s="27"/>
      <c r="F9401" s="26"/>
      <c r="G9401" s="28" t="str">
        <f t="shared" si="25"/>
        <v/>
      </c>
      <c r="H9401" s="31"/>
    </row>
    <row r="9402" spans="2:8">
      <c r="B9402" s="27"/>
      <c r="C9402" s="27"/>
      <c r="D9402" s="27"/>
      <c r="E9402" s="27"/>
      <c r="F9402" s="26"/>
      <c r="G9402" s="28" t="str">
        <f t="shared" si="25"/>
        <v/>
      </c>
      <c r="H9402" s="31"/>
    </row>
    <row r="9403" spans="2:8">
      <c r="B9403" s="27"/>
      <c r="C9403" s="27"/>
      <c r="D9403" s="27"/>
      <c r="E9403" s="27"/>
      <c r="F9403" s="26"/>
      <c r="G9403" s="28" t="str">
        <f t="shared" si="25"/>
        <v/>
      </c>
      <c r="H9403" s="31"/>
    </row>
    <row r="9404" spans="2:8">
      <c r="B9404" s="27"/>
      <c r="C9404" s="27"/>
      <c r="D9404" s="27"/>
      <c r="E9404" s="27"/>
      <c r="F9404" s="26"/>
      <c r="G9404" s="28" t="str">
        <f t="shared" si="25"/>
        <v/>
      </c>
      <c r="H9404" s="31"/>
    </row>
    <row r="9405" spans="2:8">
      <c r="B9405" s="27"/>
      <c r="C9405" s="27"/>
      <c r="D9405" s="27"/>
      <c r="E9405" s="27"/>
      <c r="F9405" s="26"/>
      <c r="G9405" s="28" t="str">
        <f t="shared" si="25"/>
        <v/>
      </c>
      <c r="H9405" s="31"/>
    </row>
    <row r="9406" spans="2:8">
      <c r="B9406" s="27"/>
      <c r="C9406" s="27"/>
      <c r="D9406" s="27"/>
      <c r="E9406" s="27"/>
      <c r="F9406" s="26"/>
      <c r="G9406" s="28" t="str">
        <f t="shared" si="25"/>
        <v/>
      </c>
      <c r="H9406" s="31"/>
    </row>
    <row r="9407" spans="2:8">
      <c r="B9407" s="27"/>
      <c r="C9407" s="27"/>
      <c r="D9407" s="27"/>
      <c r="E9407" s="27"/>
      <c r="F9407" s="26"/>
      <c r="G9407" s="28" t="str">
        <f t="shared" si="25"/>
        <v/>
      </c>
      <c r="H9407" s="31"/>
    </row>
    <row r="9408" spans="2:8">
      <c r="B9408" s="27"/>
      <c r="C9408" s="27"/>
      <c r="D9408" s="27"/>
      <c r="E9408" s="27"/>
      <c r="F9408" s="26"/>
      <c r="G9408" s="28" t="str">
        <f t="shared" si="25"/>
        <v/>
      </c>
      <c r="H9408" s="31"/>
    </row>
    <row r="9409" spans="2:8">
      <c r="B9409" s="27"/>
      <c r="C9409" s="27"/>
      <c r="D9409" s="27"/>
      <c r="E9409" s="27"/>
      <c r="F9409" s="26"/>
      <c r="G9409" s="28" t="str">
        <f t="shared" si="25"/>
        <v/>
      </c>
      <c r="H9409" s="31"/>
    </row>
    <row r="9410" spans="2:8">
      <c r="B9410" s="27"/>
      <c r="C9410" s="27"/>
      <c r="D9410" s="27"/>
      <c r="E9410" s="27"/>
      <c r="F9410" s="26"/>
      <c r="G9410" s="28" t="str">
        <f t="shared" si="25"/>
        <v/>
      </c>
      <c r="H9410" s="31"/>
    </row>
    <row r="9411" spans="2:8">
      <c r="B9411" s="27"/>
      <c r="C9411" s="27"/>
      <c r="D9411" s="27"/>
      <c r="E9411" s="27"/>
      <c r="F9411" s="26"/>
      <c r="G9411" s="28" t="str">
        <f t="shared" si="25"/>
        <v/>
      </c>
      <c r="H9411" s="31"/>
    </row>
    <row r="9412" spans="2:8">
      <c r="B9412" s="27"/>
      <c r="C9412" s="27"/>
      <c r="D9412" s="27"/>
      <c r="E9412" s="27"/>
      <c r="F9412" s="26"/>
      <c r="G9412" s="28" t="str">
        <f t="shared" si="25"/>
        <v/>
      </c>
      <c r="H9412" s="31"/>
    </row>
    <row r="9413" spans="2:8">
      <c r="B9413" s="27"/>
      <c r="C9413" s="27"/>
      <c r="D9413" s="27"/>
      <c r="E9413" s="27"/>
      <c r="F9413" s="26"/>
      <c r="G9413" s="28" t="str">
        <f t="shared" si="25"/>
        <v/>
      </c>
      <c r="H9413" s="31"/>
    </row>
    <row r="9414" spans="2:8">
      <c r="B9414" s="27"/>
      <c r="C9414" s="27"/>
      <c r="D9414" s="27"/>
      <c r="E9414" s="27"/>
      <c r="F9414" s="26"/>
      <c r="G9414" s="28" t="str">
        <f t="shared" si="25"/>
        <v/>
      </c>
      <c r="H9414" s="31"/>
    </row>
    <row r="9415" spans="2:8">
      <c r="B9415" s="27"/>
      <c r="C9415" s="27"/>
      <c r="D9415" s="27"/>
      <c r="E9415" s="27"/>
      <c r="F9415" s="26"/>
      <c r="G9415" s="28" t="str">
        <f t="shared" si="25"/>
        <v/>
      </c>
      <c r="H9415" s="31"/>
    </row>
    <row r="9416" spans="2:8">
      <c r="B9416" s="27"/>
      <c r="C9416" s="27"/>
      <c r="D9416" s="27"/>
      <c r="E9416" s="27"/>
      <c r="F9416" s="26"/>
      <c r="G9416" s="28" t="str">
        <f t="shared" si="25"/>
        <v/>
      </c>
      <c r="H9416" s="31"/>
    </row>
    <row r="9417" spans="2:8">
      <c r="B9417" s="27"/>
      <c r="C9417" s="27"/>
      <c r="D9417" s="27"/>
      <c r="E9417" s="27"/>
      <c r="F9417" s="26"/>
      <c r="G9417" s="28" t="str">
        <f t="shared" si="25"/>
        <v/>
      </c>
      <c r="H9417" s="31"/>
    </row>
    <row r="9418" spans="2:8">
      <c r="B9418" s="27"/>
      <c r="C9418" s="27"/>
      <c r="D9418" s="27"/>
      <c r="E9418" s="27"/>
      <c r="F9418" s="26"/>
      <c r="G9418" s="28" t="str">
        <f t="shared" si="25"/>
        <v/>
      </c>
      <c r="H9418" s="31"/>
    </row>
    <row r="9419" spans="2:8">
      <c r="B9419" s="27"/>
      <c r="C9419" s="27"/>
      <c r="D9419" s="27"/>
      <c r="E9419" s="27"/>
      <c r="F9419" s="26"/>
      <c r="G9419" s="28" t="str">
        <f t="shared" si="25"/>
        <v/>
      </c>
      <c r="H9419" s="31"/>
    </row>
    <row r="9420" spans="2:8">
      <c r="B9420" s="27"/>
      <c r="C9420" s="27"/>
      <c r="D9420" s="27"/>
      <c r="E9420" s="27"/>
      <c r="F9420" s="26"/>
      <c r="G9420" s="28" t="str">
        <f t="shared" si="25"/>
        <v/>
      </c>
      <c r="H9420" s="31"/>
    </row>
    <row r="9421" spans="2:8">
      <c r="B9421" s="27"/>
      <c r="C9421" s="27"/>
      <c r="D9421" s="27"/>
      <c r="E9421" s="27"/>
      <c r="F9421" s="26"/>
      <c r="G9421" s="28" t="str">
        <f t="shared" si="25"/>
        <v/>
      </c>
      <c r="H9421" s="31"/>
    </row>
    <row r="9422" spans="2:8">
      <c r="B9422" s="27"/>
      <c r="C9422" s="27"/>
      <c r="D9422" s="27"/>
      <c r="E9422" s="27"/>
      <c r="F9422" s="26"/>
      <c r="G9422" s="28" t="str">
        <f t="shared" si="25"/>
        <v/>
      </c>
      <c r="H9422" s="31"/>
    </row>
    <row r="9423" spans="2:8">
      <c r="B9423" s="27"/>
      <c r="C9423" s="27"/>
      <c r="D9423" s="27"/>
      <c r="E9423" s="27"/>
      <c r="F9423" s="26"/>
      <c r="G9423" s="28" t="str">
        <f t="shared" si="25"/>
        <v/>
      </c>
      <c r="H9423" s="31"/>
    </row>
    <row r="9424" spans="2:8">
      <c r="B9424" s="27"/>
      <c r="C9424" s="27"/>
      <c r="D9424" s="27"/>
      <c r="E9424" s="27"/>
      <c r="F9424" s="26"/>
      <c r="G9424" s="28" t="str">
        <f t="shared" si="25"/>
        <v/>
      </c>
      <c r="H9424" s="31"/>
    </row>
    <row r="9425" spans="2:8">
      <c r="B9425" s="27"/>
      <c r="C9425" s="27"/>
      <c r="D9425" s="27"/>
      <c r="E9425" s="27"/>
      <c r="F9425" s="26"/>
      <c r="G9425" s="28" t="str">
        <f t="shared" si="25"/>
        <v/>
      </c>
      <c r="H9425" s="31"/>
    </row>
    <row r="9426" spans="2:8">
      <c r="B9426" s="27"/>
      <c r="C9426" s="27"/>
      <c r="D9426" s="27"/>
      <c r="E9426" s="27"/>
      <c r="F9426" s="26"/>
      <c r="G9426" s="28" t="str">
        <f t="shared" si="25"/>
        <v/>
      </c>
      <c r="H9426" s="31"/>
    </row>
    <row r="9427" spans="2:8">
      <c r="B9427" s="27"/>
      <c r="C9427" s="27"/>
      <c r="D9427" s="27"/>
      <c r="E9427" s="27"/>
      <c r="F9427" s="26"/>
      <c r="G9427" s="28" t="str">
        <f t="shared" si="25"/>
        <v/>
      </c>
      <c r="H9427" s="31"/>
    </row>
    <row r="9428" spans="2:8">
      <c r="B9428" s="27"/>
      <c r="C9428" s="27"/>
      <c r="D9428" s="27"/>
      <c r="E9428" s="27"/>
      <c r="F9428" s="26"/>
      <c r="G9428" s="28" t="str">
        <f t="shared" si="25"/>
        <v/>
      </c>
      <c r="H9428" s="31"/>
    </row>
    <row r="9429" spans="2:8">
      <c r="B9429" s="27"/>
      <c r="C9429" s="27"/>
      <c r="D9429" s="27"/>
      <c r="E9429" s="27"/>
      <c r="F9429" s="26"/>
      <c r="G9429" s="28" t="str">
        <f t="shared" si="25"/>
        <v/>
      </c>
      <c r="H9429" s="31"/>
    </row>
    <row r="9430" spans="2:8">
      <c r="B9430" s="27"/>
      <c r="C9430" s="27"/>
      <c r="D9430" s="27"/>
      <c r="E9430" s="27"/>
      <c r="F9430" s="26"/>
      <c r="G9430" s="28" t="str">
        <f t="shared" si="25"/>
        <v/>
      </c>
      <c r="H9430" s="31"/>
    </row>
    <row r="9431" spans="2:8">
      <c r="B9431" s="27"/>
      <c r="C9431" s="27"/>
      <c r="D9431" s="27"/>
      <c r="E9431" s="27"/>
      <c r="F9431" s="26"/>
      <c r="G9431" s="28" t="str">
        <f t="shared" si="25"/>
        <v/>
      </c>
      <c r="H9431" s="31"/>
    </row>
    <row r="9432" spans="2:8">
      <c r="B9432" s="27"/>
      <c r="C9432" s="27"/>
      <c r="D9432" s="27"/>
      <c r="E9432" s="27"/>
      <c r="F9432" s="26"/>
      <c r="G9432" s="28" t="str">
        <f t="shared" si="25"/>
        <v/>
      </c>
      <c r="H9432" s="31"/>
    </row>
    <row r="9433" spans="2:8">
      <c r="B9433" s="27"/>
      <c r="C9433" s="27"/>
      <c r="D9433" s="27"/>
      <c r="E9433" s="27"/>
      <c r="F9433" s="26"/>
      <c r="G9433" s="28" t="str">
        <f t="shared" si="25"/>
        <v/>
      </c>
      <c r="H9433" s="31"/>
    </row>
    <row r="9434" spans="2:8">
      <c r="B9434" s="27"/>
      <c r="C9434" s="27"/>
      <c r="D9434" s="27"/>
      <c r="E9434" s="27"/>
      <c r="F9434" s="26"/>
      <c r="G9434" s="28" t="str">
        <f t="shared" si="25"/>
        <v/>
      </c>
      <c r="H9434" s="31"/>
    </row>
    <row r="9435" spans="2:8">
      <c r="B9435" s="27"/>
      <c r="C9435" s="27"/>
      <c r="D9435" s="27"/>
      <c r="E9435" s="27"/>
      <c r="F9435" s="26"/>
      <c r="G9435" s="28" t="str">
        <f t="shared" si="25"/>
        <v/>
      </c>
      <c r="H9435" s="31"/>
    </row>
    <row r="9436" spans="2:8">
      <c r="B9436" s="27"/>
      <c r="C9436" s="27"/>
      <c r="D9436" s="27"/>
      <c r="E9436" s="27"/>
      <c r="F9436" s="26"/>
      <c r="G9436" s="28" t="str">
        <f t="shared" si="25"/>
        <v/>
      </c>
      <c r="H9436" s="31"/>
    </row>
    <row r="9437" spans="2:8">
      <c r="B9437" s="27"/>
      <c r="C9437" s="27"/>
      <c r="D9437" s="27"/>
      <c r="E9437" s="27"/>
      <c r="F9437" s="26"/>
      <c r="G9437" s="28" t="str">
        <f t="shared" si="25"/>
        <v/>
      </c>
      <c r="H9437" s="31"/>
    </row>
    <row r="9438" spans="2:8">
      <c r="B9438" s="27"/>
      <c r="C9438" s="27"/>
      <c r="D9438" s="27"/>
      <c r="E9438" s="27"/>
      <c r="F9438" s="26"/>
      <c r="G9438" s="28" t="str">
        <f t="shared" si="25"/>
        <v/>
      </c>
      <c r="H9438" s="31"/>
    </row>
    <row r="9439" spans="2:8">
      <c r="B9439" s="27"/>
      <c r="C9439" s="27"/>
      <c r="D9439" s="27"/>
      <c r="E9439" s="27"/>
      <c r="F9439" s="26"/>
      <c r="G9439" s="28" t="str">
        <f t="shared" si="25"/>
        <v/>
      </c>
      <c r="H9439" s="31"/>
    </row>
    <row r="9440" spans="2:8">
      <c r="B9440" s="27"/>
      <c r="C9440" s="27"/>
      <c r="D9440" s="27"/>
      <c r="E9440" s="27"/>
      <c r="F9440" s="26"/>
      <c r="G9440" s="28" t="str">
        <f t="shared" si="25"/>
        <v/>
      </c>
      <c r="H9440" s="31"/>
    </row>
    <row r="9441" spans="2:8">
      <c r="B9441" s="27"/>
      <c r="C9441" s="27"/>
      <c r="D9441" s="27"/>
      <c r="E9441" s="27"/>
      <c r="F9441" s="26"/>
      <c r="G9441" s="28" t="str">
        <f t="shared" si="25"/>
        <v/>
      </c>
      <c r="H9441" s="31"/>
    </row>
    <row r="9442" spans="2:8">
      <c r="B9442" s="27"/>
      <c r="C9442" s="27"/>
      <c r="D9442" s="27"/>
      <c r="E9442" s="27"/>
      <c r="F9442" s="26"/>
      <c r="G9442" s="28" t="str">
        <f t="shared" si="25"/>
        <v/>
      </c>
      <c r="H9442" s="31"/>
    </row>
    <row r="9443" spans="2:8">
      <c r="B9443" s="27"/>
      <c r="C9443" s="27"/>
      <c r="D9443" s="27"/>
      <c r="E9443" s="27"/>
      <c r="F9443" s="26"/>
      <c r="G9443" s="28" t="str">
        <f t="shared" si="25"/>
        <v/>
      </c>
      <c r="H9443" s="31"/>
    </row>
    <row r="9444" spans="2:8">
      <c r="B9444" s="27"/>
      <c r="C9444" s="27"/>
      <c r="D9444" s="27"/>
      <c r="E9444" s="27"/>
      <c r="F9444" s="26"/>
      <c r="G9444" s="28" t="str">
        <f t="shared" si="25"/>
        <v/>
      </c>
      <c r="H9444" s="31"/>
    </row>
    <row r="9445" spans="2:8">
      <c r="B9445" s="27"/>
      <c r="C9445" s="27"/>
      <c r="D9445" s="27"/>
      <c r="E9445" s="27"/>
      <c r="F9445" s="26"/>
      <c r="G9445" s="28" t="str">
        <f t="shared" si="25"/>
        <v/>
      </c>
      <c r="H9445" s="31"/>
    </row>
    <row r="9446" spans="2:8">
      <c r="B9446" s="27"/>
      <c r="C9446" s="27"/>
      <c r="D9446" s="27"/>
      <c r="E9446" s="27"/>
      <c r="F9446" s="26"/>
      <c r="G9446" s="28" t="str">
        <f t="shared" si="25"/>
        <v/>
      </c>
      <c r="H9446" s="31"/>
    </row>
    <row r="9447" spans="2:8">
      <c r="B9447" s="27"/>
      <c r="C9447" s="27"/>
      <c r="D9447" s="27"/>
      <c r="E9447" s="27"/>
      <c r="F9447" s="26"/>
      <c r="G9447" s="28" t="str">
        <f t="shared" ref="G9447:G9510" si="26">IF(F9447="","",IF(F9447="EI",4,IF(F9447="EO",5.2,IF(F9447="EQ",3.9,IF(F9447="ILF",7.5,IF(F9447="EIF",5.4))))))</f>
        <v/>
      </c>
      <c r="H9447" s="31"/>
    </row>
    <row r="9448" spans="2:8">
      <c r="B9448" s="27"/>
      <c r="C9448" s="27"/>
      <c r="D9448" s="27"/>
      <c r="E9448" s="27"/>
      <c r="F9448" s="26"/>
      <c r="G9448" s="28" t="str">
        <f t="shared" si="26"/>
        <v/>
      </c>
      <c r="H9448" s="31"/>
    </row>
    <row r="9449" spans="2:8">
      <c r="B9449" s="27"/>
      <c r="C9449" s="27"/>
      <c r="D9449" s="27"/>
      <c r="E9449" s="27"/>
      <c r="F9449" s="26"/>
      <c r="G9449" s="28" t="str">
        <f t="shared" si="26"/>
        <v/>
      </c>
      <c r="H9449" s="31"/>
    </row>
    <row r="9450" spans="2:8">
      <c r="B9450" s="27"/>
      <c r="C9450" s="27"/>
      <c r="D9450" s="27"/>
      <c r="E9450" s="27"/>
      <c r="F9450" s="26"/>
      <c r="G9450" s="28" t="str">
        <f t="shared" si="26"/>
        <v/>
      </c>
      <c r="H9450" s="31"/>
    </row>
    <row r="9451" spans="2:8">
      <c r="B9451" s="27"/>
      <c r="C9451" s="27"/>
      <c r="D9451" s="27"/>
      <c r="E9451" s="27"/>
      <c r="F9451" s="26"/>
      <c r="G9451" s="28" t="str">
        <f t="shared" si="26"/>
        <v/>
      </c>
      <c r="H9451" s="31"/>
    </row>
    <row r="9452" spans="2:8">
      <c r="B9452" s="27"/>
      <c r="C9452" s="27"/>
      <c r="D9452" s="27"/>
      <c r="E9452" s="27"/>
      <c r="F9452" s="26"/>
      <c r="G9452" s="28" t="str">
        <f t="shared" si="26"/>
        <v/>
      </c>
      <c r="H9452" s="31"/>
    </row>
    <row r="9453" spans="2:8">
      <c r="B9453" s="27"/>
      <c r="C9453" s="27"/>
      <c r="D9453" s="27"/>
      <c r="E9453" s="27"/>
      <c r="F9453" s="26"/>
      <c r="G9453" s="28" t="str">
        <f t="shared" si="26"/>
        <v/>
      </c>
      <c r="H9453" s="31"/>
    </row>
    <row r="9454" spans="2:8">
      <c r="B9454" s="27"/>
      <c r="C9454" s="27"/>
      <c r="D9454" s="27"/>
      <c r="E9454" s="27"/>
      <c r="F9454" s="26"/>
      <c r="G9454" s="28" t="str">
        <f t="shared" si="26"/>
        <v/>
      </c>
      <c r="H9454" s="31"/>
    </row>
    <row r="9455" spans="2:8">
      <c r="B9455" s="27"/>
      <c r="C9455" s="27"/>
      <c r="D9455" s="27"/>
      <c r="E9455" s="27"/>
      <c r="F9455" s="26"/>
      <c r="G9455" s="28" t="str">
        <f t="shared" si="26"/>
        <v/>
      </c>
      <c r="H9455" s="31"/>
    </row>
    <row r="9456" spans="2:8">
      <c r="B9456" s="27"/>
      <c r="C9456" s="27"/>
      <c r="D9456" s="27"/>
      <c r="E9456" s="27"/>
      <c r="F9456" s="26"/>
      <c r="G9456" s="28" t="str">
        <f t="shared" si="26"/>
        <v/>
      </c>
      <c r="H9456" s="31"/>
    </row>
    <row r="9457" spans="2:8">
      <c r="B9457" s="27"/>
      <c r="C9457" s="27"/>
      <c r="D9457" s="27"/>
      <c r="E9457" s="27"/>
      <c r="F9457" s="26"/>
      <c r="G9457" s="28" t="str">
        <f t="shared" si="26"/>
        <v/>
      </c>
      <c r="H9457" s="31"/>
    </row>
    <row r="9458" spans="2:8">
      <c r="B9458" s="27"/>
      <c r="C9458" s="27"/>
      <c r="D9458" s="27"/>
      <c r="E9458" s="27"/>
      <c r="F9458" s="26"/>
      <c r="G9458" s="28" t="str">
        <f t="shared" si="26"/>
        <v/>
      </c>
      <c r="H9458" s="31"/>
    </row>
    <row r="9459" spans="2:8">
      <c r="B9459" s="27"/>
      <c r="C9459" s="27"/>
      <c r="D9459" s="27"/>
      <c r="E9459" s="27"/>
      <c r="F9459" s="26"/>
      <c r="G9459" s="28" t="str">
        <f t="shared" si="26"/>
        <v/>
      </c>
      <c r="H9459" s="31"/>
    </row>
    <row r="9460" spans="2:8">
      <c r="B9460" s="27"/>
      <c r="C9460" s="27"/>
      <c r="D9460" s="27"/>
      <c r="E9460" s="27"/>
      <c r="F9460" s="26"/>
      <c r="G9460" s="28" t="str">
        <f t="shared" si="26"/>
        <v/>
      </c>
      <c r="H9460" s="31"/>
    </row>
    <row r="9461" spans="2:8">
      <c r="B9461" s="27"/>
      <c r="C9461" s="27"/>
      <c r="D9461" s="27"/>
      <c r="E9461" s="27"/>
      <c r="F9461" s="26"/>
      <c r="G9461" s="28" t="str">
        <f t="shared" si="26"/>
        <v/>
      </c>
      <c r="H9461" s="31"/>
    </row>
    <row r="9462" spans="2:8">
      <c r="B9462" s="27"/>
      <c r="C9462" s="27"/>
      <c r="D9462" s="27"/>
      <c r="E9462" s="27"/>
      <c r="F9462" s="26"/>
      <c r="G9462" s="28" t="str">
        <f t="shared" si="26"/>
        <v/>
      </c>
      <c r="H9462" s="31"/>
    </row>
    <row r="9463" spans="2:8">
      <c r="B9463" s="27"/>
      <c r="C9463" s="27"/>
      <c r="D9463" s="27"/>
      <c r="E9463" s="27"/>
      <c r="F9463" s="26"/>
      <c r="G9463" s="28" t="str">
        <f t="shared" si="26"/>
        <v/>
      </c>
      <c r="H9463" s="31"/>
    </row>
    <row r="9464" spans="2:8">
      <c r="B9464" s="27"/>
      <c r="C9464" s="27"/>
      <c r="D9464" s="27"/>
      <c r="E9464" s="27"/>
      <c r="F9464" s="26"/>
      <c r="G9464" s="28" t="str">
        <f t="shared" si="26"/>
        <v/>
      </c>
      <c r="H9464" s="31"/>
    </row>
    <row r="9465" spans="2:8">
      <c r="B9465" s="27"/>
      <c r="C9465" s="27"/>
      <c r="D9465" s="27"/>
      <c r="E9465" s="27"/>
      <c r="F9465" s="26"/>
      <c r="G9465" s="28" t="str">
        <f t="shared" si="26"/>
        <v/>
      </c>
      <c r="H9465" s="31"/>
    </row>
    <row r="9466" spans="2:8">
      <c r="B9466" s="27"/>
      <c r="C9466" s="27"/>
      <c r="D9466" s="27"/>
      <c r="E9466" s="27"/>
      <c r="F9466" s="26"/>
      <c r="G9466" s="28" t="str">
        <f t="shared" si="26"/>
        <v/>
      </c>
      <c r="H9466" s="31"/>
    </row>
    <row r="9467" spans="2:8">
      <c r="B9467" s="27"/>
      <c r="C9467" s="27"/>
      <c r="D9467" s="27"/>
      <c r="E9467" s="27"/>
      <c r="F9467" s="26"/>
      <c r="G9467" s="28" t="str">
        <f t="shared" si="26"/>
        <v/>
      </c>
      <c r="H9467" s="31"/>
    </row>
    <row r="9468" spans="2:8">
      <c r="B9468" s="27"/>
      <c r="C9468" s="27"/>
      <c r="D9468" s="27"/>
      <c r="E9468" s="27"/>
      <c r="F9468" s="26"/>
      <c r="G9468" s="28" t="str">
        <f t="shared" si="26"/>
        <v/>
      </c>
      <c r="H9468" s="31"/>
    </row>
    <row r="9469" spans="2:8">
      <c r="B9469" s="27"/>
      <c r="C9469" s="27"/>
      <c r="D9469" s="27"/>
      <c r="E9469" s="27"/>
      <c r="F9469" s="26"/>
      <c r="G9469" s="28" t="str">
        <f t="shared" si="26"/>
        <v/>
      </c>
      <c r="H9469" s="31"/>
    </row>
    <row r="9470" spans="2:8">
      <c r="B9470" s="27"/>
      <c r="C9470" s="27"/>
      <c r="D9470" s="27"/>
      <c r="E9470" s="27"/>
      <c r="F9470" s="26"/>
      <c r="G9470" s="28" t="str">
        <f t="shared" si="26"/>
        <v/>
      </c>
      <c r="H9470" s="31"/>
    </row>
    <row r="9471" spans="2:8">
      <c r="B9471" s="27"/>
      <c r="C9471" s="27"/>
      <c r="D9471" s="27"/>
      <c r="E9471" s="27"/>
      <c r="F9471" s="26"/>
      <c r="G9471" s="28" t="str">
        <f t="shared" si="26"/>
        <v/>
      </c>
      <c r="H9471" s="31"/>
    </row>
    <row r="9472" spans="2:8">
      <c r="B9472" s="27"/>
      <c r="C9472" s="27"/>
      <c r="D9472" s="27"/>
      <c r="E9472" s="27"/>
      <c r="F9472" s="26"/>
      <c r="G9472" s="28" t="str">
        <f t="shared" si="26"/>
        <v/>
      </c>
      <c r="H9472" s="31"/>
    </row>
    <row r="9473" spans="2:8">
      <c r="B9473" s="27"/>
      <c r="C9473" s="27"/>
      <c r="D9473" s="27"/>
      <c r="E9473" s="27"/>
      <c r="F9473" s="26"/>
      <c r="G9473" s="28" t="str">
        <f t="shared" si="26"/>
        <v/>
      </c>
      <c r="H9473" s="31"/>
    </row>
    <row r="9474" spans="2:8">
      <c r="B9474" s="27"/>
      <c r="C9474" s="27"/>
      <c r="D9474" s="27"/>
      <c r="E9474" s="27"/>
      <c r="F9474" s="26"/>
      <c r="G9474" s="28" t="str">
        <f t="shared" si="26"/>
        <v/>
      </c>
      <c r="H9474" s="31"/>
    </row>
    <row r="9475" spans="2:8">
      <c r="B9475" s="27"/>
      <c r="C9475" s="27"/>
      <c r="D9475" s="27"/>
      <c r="E9475" s="27"/>
      <c r="F9475" s="26"/>
      <c r="G9475" s="28" t="str">
        <f t="shared" si="26"/>
        <v/>
      </c>
      <c r="H9475" s="31"/>
    </row>
    <row r="9476" spans="2:8">
      <c r="B9476" s="27"/>
      <c r="C9476" s="27"/>
      <c r="D9476" s="27"/>
      <c r="E9476" s="27"/>
      <c r="F9476" s="26"/>
      <c r="G9476" s="28" t="str">
        <f t="shared" si="26"/>
        <v/>
      </c>
      <c r="H9476" s="31"/>
    </row>
    <row r="9477" spans="2:8">
      <c r="B9477" s="27"/>
      <c r="C9477" s="27"/>
      <c r="D9477" s="27"/>
      <c r="E9477" s="27"/>
      <c r="F9477" s="26"/>
      <c r="G9477" s="28" t="str">
        <f t="shared" si="26"/>
        <v/>
      </c>
      <c r="H9477" s="31"/>
    </row>
    <row r="9478" spans="2:8">
      <c r="B9478" s="27"/>
      <c r="C9478" s="27"/>
      <c r="D9478" s="27"/>
      <c r="E9478" s="27"/>
      <c r="F9478" s="26"/>
      <c r="G9478" s="28" t="str">
        <f t="shared" si="26"/>
        <v/>
      </c>
      <c r="H9478" s="31"/>
    </row>
    <row r="9479" spans="2:8">
      <c r="B9479" s="27"/>
      <c r="C9479" s="27"/>
      <c r="D9479" s="27"/>
      <c r="E9479" s="27"/>
      <c r="F9479" s="26"/>
      <c r="G9479" s="28" t="str">
        <f t="shared" si="26"/>
        <v/>
      </c>
      <c r="H9479" s="31"/>
    </row>
    <row r="9480" spans="2:8">
      <c r="B9480" s="27"/>
      <c r="C9480" s="27"/>
      <c r="D9480" s="27"/>
      <c r="E9480" s="27"/>
      <c r="F9480" s="26"/>
      <c r="G9480" s="28" t="str">
        <f t="shared" si="26"/>
        <v/>
      </c>
      <c r="H9480" s="31"/>
    </row>
    <row r="9481" spans="2:8">
      <c r="B9481" s="27"/>
      <c r="C9481" s="27"/>
      <c r="D9481" s="27"/>
      <c r="E9481" s="27"/>
      <c r="F9481" s="26"/>
      <c r="G9481" s="28" t="str">
        <f t="shared" si="26"/>
        <v/>
      </c>
      <c r="H9481" s="31"/>
    </row>
    <row r="9482" spans="2:8">
      <c r="B9482" s="27"/>
      <c r="C9482" s="27"/>
      <c r="D9482" s="27"/>
      <c r="E9482" s="27"/>
      <c r="F9482" s="26"/>
      <c r="G9482" s="28" t="str">
        <f t="shared" si="26"/>
        <v/>
      </c>
      <c r="H9482" s="31"/>
    </row>
    <row r="9483" spans="2:8">
      <c r="B9483" s="27"/>
      <c r="C9483" s="27"/>
      <c r="D9483" s="27"/>
      <c r="E9483" s="27"/>
      <c r="F9483" s="26"/>
      <c r="G9483" s="28" t="str">
        <f t="shared" si="26"/>
        <v/>
      </c>
      <c r="H9483" s="31"/>
    </row>
    <row r="9484" spans="2:8">
      <c r="B9484" s="27"/>
      <c r="C9484" s="27"/>
      <c r="D9484" s="27"/>
      <c r="E9484" s="27"/>
      <c r="F9484" s="26"/>
      <c r="G9484" s="28" t="str">
        <f t="shared" si="26"/>
        <v/>
      </c>
      <c r="H9484" s="31"/>
    </row>
    <row r="9485" spans="2:8">
      <c r="B9485" s="27"/>
      <c r="C9485" s="27"/>
      <c r="D9485" s="27"/>
      <c r="E9485" s="27"/>
      <c r="F9485" s="26"/>
      <c r="G9485" s="28" t="str">
        <f t="shared" si="26"/>
        <v/>
      </c>
      <c r="H9485" s="31"/>
    </row>
    <row r="9486" spans="2:8">
      <c r="B9486" s="27"/>
      <c r="C9486" s="27"/>
      <c r="D9486" s="27"/>
      <c r="E9486" s="27"/>
      <c r="F9486" s="26"/>
      <c r="G9486" s="28" t="str">
        <f t="shared" si="26"/>
        <v/>
      </c>
      <c r="H9486" s="31"/>
    </row>
    <row r="9487" spans="2:8">
      <c r="B9487" s="27"/>
      <c r="C9487" s="27"/>
      <c r="D9487" s="27"/>
      <c r="E9487" s="27"/>
      <c r="F9487" s="26"/>
      <c r="G9487" s="28" t="str">
        <f t="shared" si="26"/>
        <v/>
      </c>
      <c r="H9487" s="31"/>
    </row>
    <row r="9488" spans="2:8">
      <c r="B9488" s="27"/>
      <c r="C9488" s="27"/>
      <c r="D9488" s="27"/>
      <c r="E9488" s="27"/>
      <c r="F9488" s="26"/>
      <c r="G9488" s="28" t="str">
        <f t="shared" si="26"/>
        <v/>
      </c>
      <c r="H9488" s="31"/>
    </row>
    <row r="9489" spans="2:8">
      <c r="B9489" s="27"/>
      <c r="C9489" s="27"/>
      <c r="D9489" s="27"/>
      <c r="E9489" s="27"/>
      <c r="F9489" s="26"/>
      <c r="G9489" s="28" t="str">
        <f t="shared" si="26"/>
        <v/>
      </c>
      <c r="H9489" s="31"/>
    </row>
    <row r="9490" spans="2:8">
      <c r="B9490" s="27"/>
      <c r="C9490" s="27"/>
      <c r="D9490" s="27"/>
      <c r="E9490" s="27"/>
      <c r="F9490" s="26"/>
      <c r="G9490" s="28" t="str">
        <f t="shared" si="26"/>
        <v/>
      </c>
      <c r="H9490" s="31"/>
    </row>
    <row r="9491" spans="2:8">
      <c r="B9491" s="27"/>
      <c r="C9491" s="27"/>
      <c r="D9491" s="27"/>
      <c r="E9491" s="27"/>
      <c r="F9491" s="26"/>
      <c r="G9491" s="28" t="str">
        <f t="shared" si="26"/>
        <v/>
      </c>
      <c r="H9491" s="31"/>
    </row>
    <row r="9492" spans="2:8">
      <c r="B9492" s="27"/>
      <c r="C9492" s="27"/>
      <c r="D9492" s="27"/>
      <c r="E9492" s="27"/>
      <c r="F9492" s="26"/>
      <c r="G9492" s="28" t="str">
        <f t="shared" si="26"/>
        <v/>
      </c>
      <c r="H9492" s="31"/>
    </row>
    <row r="9493" spans="2:8">
      <c r="B9493" s="27"/>
      <c r="C9493" s="27"/>
      <c r="D9493" s="27"/>
      <c r="E9493" s="27"/>
      <c r="F9493" s="26"/>
      <c r="G9493" s="28" t="str">
        <f t="shared" si="26"/>
        <v/>
      </c>
      <c r="H9493" s="31"/>
    </row>
    <row r="9494" spans="2:8">
      <c r="B9494" s="27"/>
      <c r="C9494" s="27"/>
      <c r="D9494" s="27"/>
      <c r="E9494" s="27"/>
      <c r="F9494" s="26"/>
      <c r="G9494" s="28" t="str">
        <f t="shared" si="26"/>
        <v/>
      </c>
      <c r="H9494" s="31"/>
    </row>
    <row r="9495" spans="2:8">
      <c r="B9495" s="27"/>
      <c r="C9495" s="27"/>
      <c r="D9495" s="27"/>
      <c r="E9495" s="27"/>
      <c r="F9495" s="26"/>
      <c r="G9495" s="28" t="str">
        <f t="shared" si="26"/>
        <v/>
      </c>
      <c r="H9495" s="31"/>
    </row>
    <row r="9496" spans="2:8">
      <c r="B9496" s="27"/>
      <c r="C9496" s="27"/>
      <c r="D9496" s="27"/>
      <c r="E9496" s="27"/>
      <c r="F9496" s="26"/>
      <c r="G9496" s="28" t="str">
        <f t="shared" si="26"/>
        <v/>
      </c>
      <c r="H9496" s="31"/>
    </row>
    <row r="9497" spans="2:8">
      <c r="B9497" s="27"/>
      <c r="C9497" s="27"/>
      <c r="D9497" s="27"/>
      <c r="E9497" s="27"/>
      <c r="F9497" s="26"/>
      <c r="G9497" s="28" t="str">
        <f t="shared" si="26"/>
        <v/>
      </c>
      <c r="H9497" s="31"/>
    </row>
    <row r="9498" spans="2:8">
      <c r="B9498" s="27"/>
      <c r="C9498" s="27"/>
      <c r="D9498" s="27"/>
      <c r="E9498" s="27"/>
      <c r="F9498" s="26"/>
      <c r="G9498" s="28" t="str">
        <f t="shared" si="26"/>
        <v/>
      </c>
      <c r="H9498" s="31"/>
    </row>
    <row r="9499" spans="2:8">
      <c r="B9499" s="27"/>
      <c r="C9499" s="27"/>
      <c r="D9499" s="27"/>
      <c r="E9499" s="27"/>
      <c r="F9499" s="26"/>
      <c r="G9499" s="28" t="str">
        <f t="shared" si="26"/>
        <v/>
      </c>
      <c r="H9499" s="31"/>
    </row>
    <row r="9500" spans="2:8">
      <c r="B9500" s="27"/>
      <c r="C9500" s="27"/>
      <c r="D9500" s="27"/>
      <c r="E9500" s="27"/>
      <c r="F9500" s="26"/>
      <c r="G9500" s="28" t="str">
        <f t="shared" si="26"/>
        <v/>
      </c>
      <c r="H9500" s="31"/>
    </row>
    <row r="9501" spans="2:8">
      <c r="B9501" s="27"/>
      <c r="C9501" s="27"/>
      <c r="D9501" s="27"/>
      <c r="E9501" s="27"/>
      <c r="F9501" s="26"/>
      <c r="G9501" s="28" t="str">
        <f t="shared" si="26"/>
        <v/>
      </c>
      <c r="H9501" s="31"/>
    </row>
    <row r="9502" spans="2:8">
      <c r="B9502" s="27"/>
      <c r="C9502" s="27"/>
      <c r="D9502" s="27"/>
      <c r="E9502" s="27"/>
      <c r="F9502" s="26"/>
      <c r="G9502" s="28" t="str">
        <f t="shared" si="26"/>
        <v/>
      </c>
      <c r="H9502" s="31"/>
    </row>
    <row r="9503" spans="2:8">
      <c r="B9503" s="27"/>
      <c r="C9503" s="27"/>
      <c r="D9503" s="27"/>
      <c r="E9503" s="27"/>
      <c r="F9503" s="26"/>
      <c r="G9503" s="28" t="str">
        <f t="shared" si="26"/>
        <v/>
      </c>
      <c r="H9503" s="31"/>
    </row>
    <row r="9504" spans="2:8">
      <c r="B9504" s="27"/>
      <c r="C9504" s="27"/>
      <c r="D9504" s="27"/>
      <c r="E9504" s="27"/>
      <c r="F9504" s="26"/>
      <c r="G9504" s="28" t="str">
        <f t="shared" si="26"/>
        <v/>
      </c>
      <c r="H9504" s="31"/>
    </row>
    <row r="9505" spans="2:8">
      <c r="B9505" s="27"/>
      <c r="C9505" s="27"/>
      <c r="D9505" s="27"/>
      <c r="E9505" s="27"/>
      <c r="F9505" s="26"/>
      <c r="G9505" s="28" t="str">
        <f t="shared" si="26"/>
        <v/>
      </c>
      <c r="H9505" s="31"/>
    </row>
    <row r="9506" spans="2:8">
      <c r="B9506" s="27"/>
      <c r="C9506" s="27"/>
      <c r="D9506" s="27"/>
      <c r="E9506" s="27"/>
      <c r="F9506" s="26"/>
      <c r="G9506" s="28" t="str">
        <f t="shared" si="26"/>
        <v/>
      </c>
      <c r="H9506" s="31"/>
    </row>
    <row r="9507" spans="2:8">
      <c r="B9507" s="27"/>
      <c r="C9507" s="27"/>
      <c r="D9507" s="27"/>
      <c r="E9507" s="27"/>
      <c r="F9507" s="26"/>
      <c r="G9507" s="28" t="str">
        <f t="shared" si="26"/>
        <v/>
      </c>
      <c r="H9507" s="31"/>
    </row>
    <row r="9508" spans="2:8">
      <c r="B9508" s="27"/>
      <c r="C9508" s="27"/>
      <c r="D9508" s="27"/>
      <c r="E9508" s="27"/>
      <c r="F9508" s="26"/>
      <c r="G9508" s="28" t="str">
        <f t="shared" si="26"/>
        <v/>
      </c>
      <c r="H9508" s="31"/>
    </row>
    <row r="9509" spans="2:8">
      <c r="B9509" s="27"/>
      <c r="C9509" s="27"/>
      <c r="D9509" s="27"/>
      <c r="E9509" s="27"/>
      <c r="F9509" s="26"/>
      <c r="G9509" s="28" t="str">
        <f t="shared" si="26"/>
        <v/>
      </c>
      <c r="H9509" s="31"/>
    </row>
    <row r="9510" spans="2:8">
      <c r="B9510" s="27"/>
      <c r="C9510" s="27"/>
      <c r="D9510" s="27"/>
      <c r="E9510" s="27"/>
      <c r="F9510" s="26"/>
      <c r="G9510" s="28" t="str">
        <f t="shared" si="26"/>
        <v/>
      </c>
      <c r="H9510" s="31"/>
    </row>
    <row r="9511" spans="2:8">
      <c r="B9511" s="27"/>
      <c r="C9511" s="27"/>
      <c r="D9511" s="27"/>
      <c r="E9511" s="27"/>
      <c r="F9511" s="26"/>
      <c r="G9511" s="28" t="str">
        <f t="shared" ref="G9511:G9574" si="27">IF(F9511="","",IF(F9511="EI",4,IF(F9511="EO",5.2,IF(F9511="EQ",3.9,IF(F9511="ILF",7.5,IF(F9511="EIF",5.4))))))</f>
        <v/>
      </c>
      <c r="H9511" s="31"/>
    </row>
    <row r="9512" spans="2:8">
      <c r="B9512" s="27"/>
      <c r="C9512" s="27"/>
      <c r="D9512" s="27"/>
      <c r="E9512" s="27"/>
      <c r="F9512" s="26"/>
      <c r="G9512" s="28" t="str">
        <f t="shared" si="27"/>
        <v/>
      </c>
      <c r="H9512" s="31"/>
    </row>
    <row r="9513" spans="2:8">
      <c r="B9513" s="27"/>
      <c r="C9513" s="27"/>
      <c r="D9513" s="27"/>
      <c r="E9513" s="27"/>
      <c r="F9513" s="26"/>
      <c r="G9513" s="28" t="str">
        <f t="shared" si="27"/>
        <v/>
      </c>
      <c r="H9513" s="31"/>
    </row>
    <row r="9514" spans="2:8">
      <c r="B9514" s="27"/>
      <c r="C9514" s="27"/>
      <c r="D9514" s="27"/>
      <c r="E9514" s="27"/>
      <c r="F9514" s="26"/>
      <c r="G9514" s="28" t="str">
        <f t="shared" si="27"/>
        <v/>
      </c>
      <c r="H9514" s="31"/>
    </row>
    <row r="9515" spans="2:8">
      <c r="B9515" s="27"/>
      <c r="C9515" s="27"/>
      <c r="D9515" s="27"/>
      <c r="E9515" s="27"/>
      <c r="F9515" s="26"/>
      <c r="G9515" s="28" t="str">
        <f t="shared" si="27"/>
        <v/>
      </c>
      <c r="H9515" s="31"/>
    </row>
    <row r="9516" spans="2:8">
      <c r="B9516" s="27"/>
      <c r="C9516" s="27"/>
      <c r="D9516" s="27"/>
      <c r="E9516" s="27"/>
      <c r="F9516" s="26"/>
      <c r="G9516" s="28" t="str">
        <f t="shared" si="27"/>
        <v/>
      </c>
      <c r="H9516" s="31"/>
    </row>
    <row r="9517" spans="2:8">
      <c r="B9517" s="27"/>
      <c r="C9517" s="27"/>
      <c r="D9517" s="27"/>
      <c r="E9517" s="27"/>
      <c r="F9517" s="26"/>
      <c r="G9517" s="28" t="str">
        <f t="shared" si="27"/>
        <v/>
      </c>
      <c r="H9517" s="31"/>
    </row>
    <row r="9518" spans="2:8">
      <c r="B9518" s="27"/>
      <c r="C9518" s="27"/>
      <c r="D9518" s="27"/>
      <c r="E9518" s="27"/>
      <c r="F9518" s="26"/>
      <c r="G9518" s="28" t="str">
        <f t="shared" si="27"/>
        <v/>
      </c>
      <c r="H9518" s="31"/>
    </row>
    <row r="9519" spans="2:8">
      <c r="B9519" s="27"/>
      <c r="C9519" s="27"/>
      <c r="D9519" s="27"/>
      <c r="E9519" s="27"/>
      <c r="F9519" s="26"/>
      <c r="G9519" s="28" t="str">
        <f t="shared" si="27"/>
        <v/>
      </c>
      <c r="H9519" s="31"/>
    </row>
    <row r="9520" spans="2:8">
      <c r="B9520" s="27"/>
      <c r="C9520" s="27"/>
      <c r="D9520" s="27"/>
      <c r="E9520" s="27"/>
      <c r="F9520" s="26"/>
      <c r="G9520" s="28" t="str">
        <f t="shared" si="27"/>
        <v/>
      </c>
      <c r="H9520" s="31"/>
    </row>
    <row r="9521" spans="2:8">
      <c r="B9521" s="27"/>
      <c r="C9521" s="27"/>
      <c r="D9521" s="27"/>
      <c r="E9521" s="27"/>
      <c r="F9521" s="26"/>
      <c r="G9521" s="28" t="str">
        <f t="shared" si="27"/>
        <v/>
      </c>
      <c r="H9521" s="31"/>
    </row>
    <row r="9522" spans="2:8">
      <c r="B9522" s="27"/>
      <c r="C9522" s="27"/>
      <c r="D9522" s="27"/>
      <c r="E9522" s="27"/>
      <c r="F9522" s="26"/>
      <c r="G9522" s="28" t="str">
        <f t="shared" si="27"/>
        <v/>
      </c>
      <c r="H9522" s="31"/>
    </row>
    <row r="9523" spans="2:8">
      <c r="B9523" s="27"/>
      <c r="C9523" s="27"/>
      <c r="D9523" s="27"/>
      <c r="E9523" s="27"/>
      <c r="F9523" s="26"/>
      <c r="G9523" s="28" t="str">
        <f t="shared" si="27"/>
        <v/>
      </c>
      <c r="H9523" s="31"/>
    </row>
    <row r="9524" spans="2:8">
      <c r="B9524" s="27"/>
      <c r="C9524" s="27"/>
      <c r="D9524" s="27"/>
      <c r="E9524" s="27"/>
      <c r="F9524" s="26"/>
      <c r="G9524" s="28" t="str">
        <f t="shared" si="27"/>
        <v/>
      </c>
      <c r="H9524" s="31"/>
    </row>
    <row r="9525" spans="2:8">
      <c r="B9525" s="27"/>
      <c r="C9525" s="27"/>
      <c r="D9525" s="27"/>
      <c r="E9525" s="27"/>
      <c r="F9525" s="26"/>
      <c r="G9525" s="28" t="str">
        <f t="shared" si="27"/>
        <v/>
      </c>
      <c r="H9525" s="31"/>
    </row>
    <row r="9526" spans="2:8">
      <c r="B9526" s="27"/>
      <c r="C9526" s="27"/>
      <c r="D9526" s="27"/>
      <c r="E9526" s="27"/>
      <c r="F9526" s="26"/>
      <c r="G9526" s="28" t="str">
        <f t="shared" si="27"/>
        <v/>
      </c>
      <c r="H9526" s="31"/>
    </row>
    <row r="9527" spans="2:8">
      <c r="B9527" s="27"/>
      <c r="C9527" s="27"/>
      <c r="D9527" s="27"/>
      <c r="E9527" s="27"/>
      <c r="F9527" s="26"/>
      <c r="G9527" s="28" t="str">
        <f t="shared" si="27"/>
        <v/>
      </c>
      <c r="H9527" s="31"/>
    </row>
    <row r="9528" spans="2:8">
      <c r="B9528" s="27"/>
      <c r="C9528" s="27"/>
      <c r="D9528" s="27"/>
      <c r="E9528" s="27"/>
      <c r="F9528" s="26"/>
      <c r="G9528" s="28" t="str">
        <f t="shared" si="27"/>
        <v/>
      </c>
      <c r="H9528" s="31"/>
    </row>
    <row r="9529" spans="2:8">
      <c r="B9529" s="27"/>
      <c r="C9529" s="27"/>
      <c r="D9529" s="27"/>
      <c r="E9529" s="27"/>
      <c r="F9529" s="26"/>
      <c r="G9529" s="28" t="str">
        <f t="shared" si="27"/>
        <v/>
      </c>
      <c r="H9529" s="31"/>
    </row>
    <row r="9530" spans="2:8">
      <c r="B9530" s="27"/>
      <c r="C9530" s="27"/>
      <c r="D9530" s="27"/>
      <c r="E9530" s="27"/>
      <c r="F9530" s="26"/>
      <c r="G9530" s="28" t="str">
        <f t="shared" si="27"/>
        <v/>
      </c>
      <c r="H9530" s="31"/>
    </row>
    <row r="9531" spans="2:8">
      <c r="B9531" s="27"/>
      <c r="C9531" s="27"/>
      <c r="D9531" s="27"/>
      <c r="E9531" s="27"/>
      <c r="F9531" s="26"/>
      <c r="G9531" s="28" t="str">
        <f t="shared" si="27"/>
        <v/>
      </c>
      <c r="H9531" s="31"/>
    </row>
    <row r="9532" spans="2:8">
      <c r="B9532" s="27"/>
      <c r="C9532" s="27"/>
      <c r="D9532" s="27"/>
      <c r="E9532" s="27"/>
      <c r="F9532" s="26"/>
      <c r="G9532" s="28" t="str">
        <f t="shared" si="27"/>
        <v/>
      </c>
      <c r="H9532" s="31"/>
    </row>
    <row r="9533" spans="2:8">
      <c r="B9533" s="27"/>
      <c r="C9533" s="27"/>
      <c r="D9533" s="27"/>
      <c r="E9533" s="27"/>
      <c r="F9533" s="26"/>
      <c r="G9533" s="28" t="str">
        <f t="shared" si="27"/>
        <v/>
      </c>
      <c r="H9533" s="31"/>
    </row>
    <row r="9534" spans="2:8">
      <c r="B9534" s="27"/>
      <c r="C9534" s="27"/>
      <c r="D9534" s="27"/>
      <c r="E9534" s="27"/>
      <c r="F9534" s="26"/>
      <c r="G9534" s="28" t="str">
        <f t="shared" si="27"/>
        <v/>
      </c>
      <c r="H9534" s="31"/>
    </row>
    <row r="9535" spans="2:8">
      <c r="B9535" s="27"/>
      <c r="C9535" s="27"/>
      <c r="D9535" s="27"/>
      <c r="E9535" s="27"/>
      <c r="F9535" s="26"/>
      <c r="G9535" s="28" t="str">
        <f t="shared" si="27"/>
        <v/>
      </c>
      <c r="H9535" s="31"/>
    </row>
    <row r="9536" spans="2:8">
      <c r="B9536" s="27"/>
      <c r="C9536" s="27"/>
      <c r="D9536" s="27"/>
      <c r="E9536" s="27"/>
      <c r="F9536" s="26"/>
      <c r="G9536" s="28" t="str">
        <f t="shared" si="27"/>
        <v/>
      </c>
      <c r="H9536" s="31"/>
    </row>
    <row r="9537" spans="2:8">
      <c r="B9537" s="27"/>
      <c r="C9537" s="27"/>
      <c r="D9537" s="27"/>
      <c r="E9537" s="27"/>
      <c r="F9537" s="26"/>
      <c r="G9537" s="28" t="str">
        <f t="shared" si="27"/>
        <v/>
      </c>
      <c r="H9537" s="31"/>
    </row>
    <row r="9538" spans="2:8">
      <c r="B9538" s="27"/>
      <c r="C9538" s="27"/>
      <c r="D9538" s="27"/>
      <c r="E9538" s="27"/>
      <c r="F9538" s="26"/>
      <c r="G9538" s="28" t="str">
        <f t="shared" si="27"/>
        <v/>
      </c>
      <c r="H9538" s="31"/>
    </row>
    <row r="9539" spans="2:8">
      <c r="B9539" s="27"/>
      <c r="C9539" s="27"/>
      <c r="D9539" s="27"/>
      <c r="E9539" s="27"/>
      <c r="F9539" s="26"/>
      <c r="G9539" s="28" t="str">
        <f t="shared" si="27"/>
        <v/>
      </c>
      <c r="H9539" s="31"/>
    </row>
    <row r="9540" spans="2:8">
      <c r="B9540" s="27"/>
      <c r="C9540" s="27"/>
      <c r="D9540" s="27"/>
      <c r="E9540" s="27"/>
      <c r="F9540" s="26"/>
      <c r="G9540" s="28" t="str">
        <f t="shared" si="27"/>
        <v/>
      </c>
      <c r="H9540" s="31"/>
    </row>
    <row r="9541" spans="2:8">
      <c r="B9541" s="27"/>
      <c r="C9541" s="27"/>
      <c r="D9541" s="27"/>
      <c r="E9541" s="27"/>
      <c r="F9541" s="26"/>
      <c r="G9541" s="28" t="str">
        <f t="shared" si="27"/>
        <v/>
      </c>
      <c r="H9541" s="31"/>
    </row>
    <row r="9542" spans="2:8">
      <c r="B9542" s="27"/>
      <c r="C9542" s="27"/>
      <c r="D9542" s="27"/>
      <c r="E9542" s="27"/>
      <c r="F9542" s="26"/>
      <c r="G9542" s="28" t="str">
        <f t="shared" si="27"/>
        <v/>
      </c>
      <c r="H9542" s="31"/>
    </row>
    <row r="9543" spans="2:8">
      <c r="B9543" s="27"/>
      <c r="C9543" s="27"/>
      <c r="D9543" s="27"/>
      <c r="E9543" s="27"/>
      <c r="F9543" s="26"/>
      <c r="G9543" s="28" t="str">
        <f t="shared" si="27"/>
        <v/>
      </c>
      <c r="H9543" s="31"/>
    </row>
    <row r="9544" spans="2:8">
      <c r="B9544" s="27"/>
      <c r="C9544" s="27"/>
      <c r="D9544" s="27"/>
      <c r="E9544" s="27"/>
      <c r="F9544" s="26"/>
      <c r="G9544" s="28" t="str">
        <f t="shared" si="27"/>
        <v/>
      </c>
      <c r="H9544" s="31"/>
    </row>
    <row r="9545" spans="2:8">
      <c r="B9545" s="27"/>
      <c r="C9545" s="27"/>
      <c r="D9545" s="27"/>
      <c r="E9545" s="27"/>
      <c r="F9545" s="26"/>
      <c r="G9545" s="28" t="str">
        <f t="shared" si="27"/>
        <v/>
      </c>
      <c r="H9545" s="31"/>
    </row>
    <row r="9546" spans="2:8">
      <c r="B9546" s="27"/>
      <c r="C9546" s="27"/>
      <c r="D9546" s="27"/>
      <c r="E9546" s="27"/>
      <c r="F9546" s="26"/>
      <c r="G9546" s="28" t="str">
        <f t="shared" si="27"/>
        <v/>
      </c>
      <c r="H9546" s="31"/>
    </row>
    <row r="9547" spans="2:8">
      <c r="B9547" s="27"/>
      <c r="C9547" s="27"/>
      <c r="D9547" s="27"/>
      <c r="E9547" s="27"/>
      <c r="F9547" s="26"/>
      <c r="G9547" s="28" t="str">
        <f t="shared" si="27"/>
        <v/>
      </c>
      <c r="H9547" s="31"/>
    </row>
    <row r="9548" spans="2:8">
      <c r="B9548" s="27"/>
      <c r="C9548" s="27"/>
      <c r="D9548" s="27"/>
      <c r="E9548" s="27"/>
      <c r="F9548" s="26"/>
      <c r="G9548" s="28" t="str">
        <f t="shared" si="27"/>
        <v/>
      </c>
      <c r="H9548" s="31"/>
    </row>
    <row r="9549" spans="2:8">
      <c r="B9549" s="27"/>
      <c r="C9549" s="27"/>
      <c r="D9549" s="27"/>
      <c r="E9549" s="27"/>
      <c r="F9549" s="26"/>
      <c r="G9549" s="28" t="str">
        <f t="shared" si="27"/>
        <v/>
      </c>
      <c r="H9549" s="31"/>
    </row>
    <row r="9550" spans="2:8">
      <c r="B9550" s="27"/>
      <c r="C9550" s="27"/>
      <c r="D9550" s="27"/>
      <c r="E9550" s="27"/>
      <c r="F9550" s="26"/>
      <c r="G9550" s="28" t="str">
        <f t="shared" si="27"/>
        <v/>
      </c>
      <c r="H9550" s="31"/>
    </row>
    <row r="9551" spans="2:8">
      <c r="B9551" s="27"/>
      <c r="C9551" s="27"/>
      <c r="D9551" s="27"/>
      <c r="E9551" s="27"/>
      <c r="F9551" s="26"/>
      <c r="G9551" s="28" t="str">
        <f t="shared" si="27"/>
        <v/>
      </c>
      <c r="H9551" s="31"/>
    </row>
    <row r="9552" spans="2:8">
      <c r="B9552" s="27"/>
      <c r="C9552" s="27"/>
      <c r="D9552" s="27"/>
      <c r="E9552" s="27"/>
      <c r="F9552" s="26"/>
      <c r="G9552" s="28" t="str">
        <f t="shared" si="27"/>
        <v/>
      </c>
      <c r="H9552" s="31"/>
    </row>
    <row r="9553" spans="2:8">
      <c r="B9553" s="27"/>
      <c r="C9553" s="27"/>
      <c r="D9553" s="27"/>
      <c r="E9553" s="27"/>
      <c r="F9553" s="26"/>
      <c r="G9553" s="28" t="str">
        <f t="shared" si="27"/>
        <v/>
      </c>
      <c r="H9553" s="31"/>
    </row>
    <row r="9554" spans="2:8">
      <c r="B9554" s="27"/>
      <c r="C9554" s="27"/>
      <c r="D9554" s="27"/>
      <c r="E9554" s="27"/>
      <c r="F9554" s="26"/>
      <c r="G9554" s="28" t="str">
        <f t="shared" si="27"/>
        <v/>
      </c>
      <c r="H9554" s="31"/>
    </row>
    <row r="9555" spans="2:8">
      <c r="B9555" s="27"/>
      <c r="C9555" s="27"/>
      <c r="D9555" s="27"/>
      <c r="E9555" s="27"/>
      <c r="F9555" s="26"/>
      <c r="G9555" s="28" t="str">
        <f t="shared" si="27"/>
        <v/>
      </c>
      <c r="H9555" s="31"/>
    </row>
    <row r="9556" spans="2:8">
      <c r="B9556" s="27"/>
      <c r="C9556" s="27"/>
      <c r="D9556" s="27"/>
      <c r="E9556" s="27"/>
      <c r="F9556" s="26"/>
      <c r="G9556" s="28" t="str">
        <f t="shared" si="27"/>
        <v/>
      </c>
      <c r="H9556" s="31"/>
    </row>
    <row r="9557" spans="2:8">
      <c r="B9557" s="27"/>
      <c r="C9557" s="27"/>
      <c r="D9557" s="27"/>
      <c r="E9557" s="27"/>
      <c r="F9557" s="26"/>
      <c r="G9557" s="28" t="str">
        <f t="shared" si="27"/>
        <v/>
      </c>
      <c r="H9557" s="31"/>
    </row>
    <row r="9558" spans="2:8">
      <c r="B9558" s="27"/>
      <c r="C9558" s="27"/>
      <c r="D9558" s="27"/>
      <c r="E9558" s="27"/>
      <c r="F9558" s="26"/>
      <c r="G9558" s="28" t="str">
        <f t="shared" si="27"/>
        <v/>
      </c>
      <c r="H9558" s="31"/>
    </row>
    <row r="9559" spans="2:8">
      <c r="B9559" s="27"/>
      <c r="C9559" s="27"/>
      <c r="D9559" s="27"/>
      <c r="E9559" s="27"/>
      <c r="F9559" s="26"/>
      <c r="G9559" s="28" t="str">
        <f t="shared" si="27"/>
        <v/>
      </c>
      <c r="H9559" s="31"/>
    </row>
    <row r="9560" spans="2:8">
      <c r="B9560" s="27"/>
      <c r="C9560" s="27"/>
      <c r="D9560" s="27"/>
      <c r="E9560" s="27"/>
      <c r="F9560" s="26"/>
      <c r="G9560" s="28" t="str">
        <f t="shared" si="27"/>
        <v/>
      </c>
      <c r="H9560" s="31"/>
    </row>
    <row r="9561" spans="2:8">
      <c r="B9561" s="27"/>
      <c r="C9561" s="27"/>
      <c r="D9561" s="27"/>
      <c r="E9561" s="27"/>
      <c r="F9561" s="26"/>
      <c r="G9561" s="28" t="str">
        <f t="shared" si="27"/>
        <v/>
      </c>
      <c r="H9561" s="31"/>
    </row>
    <row r="9562" spans="2:8">
      <c r="B9562" s="27"/>
      <c r="C9562" s="27"/>
      <c r="D9562" s="27"/>
      <c r="E9562" s="27"/>
      <c r="F9562" s="26"/>
      <c r="G9562" s="28" t="str">
        <f t="shared" si="27"/>
        <v/>
      </c>
      <c r="H9562" s="31"/>
    </row>
    <row r="9563" spans="2:8">
      <c r="B9563" s="27"/>
      <c r="C9563" s="27"/>
      <c r="D9563" s="27"/>
      <c r="E9563" s="27"/>
      <c r="F9563" s="26"/>
      <c r="G9563" s="28" t="str">
        <f t="shared" si="27"/>
        <v/>
      </c>
      <c r="H9563" s="31"/>
    </row>
    <row r="9564" spans="2:8">
      <c r="B9564" s="27"/>
      <c r="C9564" s="27"/>
      <c r="D9564" s="27"/>
      <c r="E9564" s="27"/>
      <c r="F9564" s="26"/>
      <c r="G9564" s="28" t="str">
        <f t="shared" si="27"/>
        <v/>
      </c>
      <c r="H9564" s="31"/>
    </row>
    <row r="9565" spans="2:8">
      <c r="B9565" s="27"/>
      <c r="C9565" s="27"/>
      <c r="D9565" s="27"/>
      <c r="E9565" s="27"/>
      <c r="F9565" s="26"/>
      <c r="G9565" s="28" t="str">
        <f t="shared" si="27"/>
        <v/>
      </c>
      <c r="H9565" s="31"/>
    </row>
    <row r="9566" spans="2:8">
      <c r="B9566" s="27"/>
      <c r="C9566" s="27"/>
      <c r="D9566" s="27"/>
      <c r="E9566" s="27"/>
      <c r="F9566" s="26"/>
      <c r="G9566" s="28" t="str">
        <f t="shared" si="27"/>
        <v/>
      </c>
      <c r="H9566" s="31"/>
    </row>
    <row r="9567" spans="2:8">
      <c r="B9567" s="27"/>
      <c r="C9567" s="27"/>
      <c r="D9567" s="27"/>
      <c r="E9567" s="27"/>
      <c r="F9567" s="26"/>
      <c r="G9567" s="28" t="str">
        <f t="shared" si="27"/>
        <v/>
      </c>
      <c r="H9567" s="31"/>
    </row>
    <row r="9568" spans="2:8">
      <c r="B9568" s="27"/>
      <c r="C9568" s="27"/>
      <c r="D9568" s="27"/>
      <c r="E9568" s="27"/>
      <c r="F9568" s="26"/>
      <c r="G9568" s="28" t="str">
        <f t="shared" si="27"/>
        <v/>
      </c>
      <c r="H9568" s="31"/>
    </row>
    <row r="9569" spans="2:8">
      <c r="B9569" s="27"/>
      <c r="C9569" s="27"/>
      <c r="D9569" s="27"/>
      <c r="E9569" s="27"/>
      <c r="F9569" s="26"/>
      <c r="G9569" s="28" t="str">
        <f t="shared" si="27"/>
        <v/>
      </c>
      <c r="H9569" s="31"/>
    </row>
    <row r="9570" spans="2:8">
      <c r="B9570" s="27"/>
      <c r="C9570" s="27"/>
      <c r="D9570" s="27"/>
      <c r="E9570" s="27"/>
      <c r="F9570" s="26"/>
      <c r="G9570" s="28" t="str">
        <f t="shared" si="27"/>
        <v/>
      </c>
      <c r="H9570" s="31"/>
    </row>
    <row r="9571" spans="2:8">
      <c r="B9571" s="27"/>
      <c r="C9571" s="27"/>
      <c r="D9571" s="27"/>
      <c r="E9571" s="27"/>
      <c r="F9571" s="26"/>
      <c r="G9571" s="28" t="str">
        <f t="shared" si="27"/>
        <v/>
      </c>
      <c r="H9571" s="31"/>
    </row>
    <row r="9572" spans="2:8">
      <c r="B9572" s="27"/>
      <c r="C9572" s="27"/>
      <c r="D9572" s="27"/>
      <c r="E9572" s="27"/>
      <c r="F9572" s="26"/>
      <c r="G9572" s="28" t="str">
        <f t="shared" si="27"/>
        <v/>
      </c>
      <c r="H9572" s="31"/>
    </row>
    <row r="9573" spans="2:8">
      <c r="B9573" s="27"/>
      <c r="C9573" s="27"/>
      <c r="D9573" s="27"/>
      <c r="E9573" s="27"/>
      <c r="F9573" s="26"/>
      <c r="G9573" s="28" t="str">
        <f t="shared" si="27"/>
        <v/>
      </c>
      <c r="H9573" s="31"/>
    </row>
    <row r="9574" spans="2:8">
      <c r="B9574" s="27"/>
      <c r="C9574" s="27"/>
      <c r="D9574" s="27"/>
      <c r="E9574" s="27"/>
      <c r="F9574" s="26"/>
      <c r="G9574" s="28" t="str">
        <f t="shared" si="27"/>
        <v/>
      </c>
      <c r="H9574" s="31"/>
    </row>
    <row r="9575" spans="2:8">
      <c r="B9575" s="27"/>
      <c r="C9575" s="27"/>
      <c r="D9575" s="27"/>
      <c r="E9575" s="27"/>
      <c r="F9575" s="26"/>
      <c r="G9575" s="28" t="str">
        <f t="shared" ref="G9575:G9638" si="28">IF(F9575="","",IF(F9575="EI",4,IF(F9575="EO",5.2,IF(F9575="EQ",3.9,IF(F9575="ILF",7.5,IF(F9575="EIF",5.4))))))</f>
        <v/>
      </c>
      <c r="H9575" s="31"/>
    </row>
    <row r="9576" spans="2:8">
      <c r="B9576" s="27"/>
      <c r="C9576" s="27"/>
      <c r="D9576" s="27"/>
      <c r="E9576" s="27"/>
      <c r="F9576" s="26"/>
      <c r="G9576" s="28" t="str">
        <f t="shared" si="28"/>
        <v/>
      </c>
      <c r="H9576" s="31"/>
    </row>
    <row r="9577" spans="2:8">
      <c r="B9577" s="27"/>
      <c r="C9577" s="27"/>
      <c r="D9577" s="27"/>
      <c r="E9577" s="27"/>
      <c r="F9577" s="26"/>
      <c r="G9577" s="28" t="str">
        <f t="shared" si="28"/>
        <v/>
      </c>
      <c r="H9577" s="31"/>
    </row>
    <row r="9578" spans="2:8">
      <c r="B9578" s="27"/>
      <c r="C9578" s="27"/>
      <c r="D9578" s="27"/>
      <c r="E9578" s="27"/>
      <c r="F9578" s="26"/>
      <c r="G9578" s="28" t="str">
        <f t="shared" si="28"/>
        <v/>
      </c>
      <c r="H9578" s="31"/>
    </row>
    <row r="9579" spans="2:8">
      <c r="B9579" s="27"/>
      <c r="C9579" s="27"/>
      <c r="D9579" s="27"/>
      <c r="E9579" s="27"/>
      <c r="F9579" s="26"/>
      <c r="G9579" s="28" t="str">
        <f t="shared" si="28"/>
        <v/>
      </c>
      <c r="H9579" s="31"/>
    </row>
    <row r="9580" spans="2:8">
      <c r="B9580" s="27"/>
      <c r="C9580" s="27"/>
      <c r="D9580" s="27"/>
      <c r="E9580" s="27"/>
      <c r="F9580" s="26"/>
      <c r="G9580" s="28" t="str">
        <f t="shared" si="28"/>
        <v/>
      </c>
      <c r="H9580" s="31"/>
    </row>
    <row r="9581" spans="2:8">
      <c r="B9581" s="27"/>
      <c r="C9581" s="27"/>
      <c r="D9581" s="27"/>
      <c r="E9581" s="27"/>
      <c r="F9581" s="26"/>
      <c r="G9581" s="28" t="str">
        <f t="shared" si="28"/>
        <v/>
      </c>
      <c r="H9581" s="31"/>
    </row>
    <row r="9582" spans="2:8">
      <c r="B9582" s="27"/>
      <c r="C9582" s="27"/>
      <c r="D9582" s="27"/>
      <c r="E9582" s="27"/>
      <c r="F9582" s="26"/>
      <c r="G9582" s="28" t="str">
        <f t="shared" si="28"/>
        <v/>
      </c>
      <c r="H9582" s="31"/>
    </row>
    <row r="9583" spans="2:8">
      <c r="B9583" s="27"/>
      <c r="C9583" s="27"/>
      <c r="D9583" s="27"/>
      <c r="E9583" s="27"/>
      <c r="F9583" s="26"/>
      <c r="G9583" s="28" t="str">
        <f t="shared" si="28"/>
        <v/>
      </c>
      <c r="H9583" s="31"/>
    </row>
    <row r="9584" spans="2:8">
      <c r="B9584" s="27"/>
      <c r="C9584" s="27"/>
      <c r="D9584" s="27"/>
      <c r="E9584" s="27"/>
      <c r="F9584" s="26"/>
      <c r="G9584" s="28" t="str">
        <f t="shared" si="28"/>
        <v/>
      </c>
      <c r="H9584" s="31"/>
    </row>
    <row r="9585" spans="2:8">
      <c r="B9585" s="27"/>
      <c r="C9585" s="27"/>
      <c r="D9585" s="27"/>
      <c r="E9585" s="27"/>
      <c r="F9585" s="26"/>
      <c r="G9585" s="28" t="str">
        <f t="shared" si="28"/>
        <v/>
      </c>
      <c r="H9585" s="31"/>
    </row>
    <row r="9586" spans="2:8">
      <c r="B9586" s="27"/>
      <c r="C9586" s="27"/>
      <c r="D9586" s="27"/>
      <c r="E9586" s="27"/>
      <c r="F9586" s="26"/>
      <c r="G9586" s="28" t="str">
        <f t="shared" si="28"/>
        <v/>
      </c>
      <c r="H9586" s="31"/>
    </row>
    <row r="9587" spans="2:8">
      <c r="B9587" s="27"/>
      <c r="C9587" s="27"/>
      <c r="D9587" s="27"/>
      <c r="E9587" s="27"/>
      <c r="F9587" s="26"/>
      <c r="G9587" s="28" t="str">
        <f t="shared" si="28"/>
        <v/>
      </c>
      <c r="H9587" s="31"/>
    </row>
    <row r="9588" spans="2:8">
      <c r="B9588" s="27"/>
      <c r="C9588" s="27"/>
      <c r="D9588" s="27"/>
      <c r="E9588" s="27"/>
      <c r="F9588" s="26"/>
      <c r="G9588" s="28" t="str">
        <f t="shared" si="28"/>
        <v/>
      </c>
      <c r="H9588" s="31"/>
    </row>
    <row r="9589" spans="2:8">
      <c r="B9589" s="27"/>
      <c r="C9589" s="27"/>
      <c r="D9589" s="27"/>
      <c r="E9589" s="27"/>
      <c r="F9589" s="26"/>
      <c r="G9589" s="28" t="str">
        <f t="shared" si="28"/>
        <v/>
      </c>
      <c r="H9589" s="31"/>
    </row>
    <row r="9590" spans="2:8">
      <c r="B9590" s="27"/>
      <c r="C9590" s="27"/>
      <c r="D9590" s="27"/>
      <c r="E9590" s="27"/>
      <c r="F9590" s="26"/>
      <c r="G9590" s="28" t="str">
        <f t="shared" si="28"/>
        <v/>
      </c>
      <c r="H9590" s="31"/>
    </row>
    <row r="9591" spans="2:8">
      <c r="B9591" s="27"/>
      <c r="C9591" s="27"/>
      <c r="D9591" s="27"/>
      <c r="E9591" s="27"/>
      <c r="F9591" s="26"/>
      <c r="G9591" s="28" t="str">
        <f t="shared" si="28"/>
        <v/>
      </c>
      <c r="H9591" s="31"/>
    </row>
    <row r="9592" spans="2:8">
      <c r="B9592" s="27"/>
      <c r="C9592" s="27"/>
      <c r="D9592" s="27"/>
      <c r="E9592" s="27"/>
      <c r="F9592" s="26"/>
      <c r="G9592" s="28" t="str">
        <f t="shared" si="28"/>
        <v/>
      </c>
      <c r="H9592" s="31"/>
    </row>
    <row r="9593" spans="2:8">
      <c r="B9593" s="27"/>
      <c r="C9593" s="27"/>
      <c r="D9593" s="27"/>
      <c r="E9593" s="27"/>
      <c r="F9593" s="26"/>
      <c r="G9593" s="28" t="str">
        <f t="shared" si="28"/>
        <v/>
      </c>
      <c r="H9593" s="31"/>
    </row>
    <row r="9594" spans="2:8">
      <c r="B9594" s="27"/>
      <c r="C9594" s="27"/>
      <c r="D9594" s="27"/>
      <c r="E9594" s="27"/>
      <c r="F9594" s="26"/>
      <c r="G9594" s="28" t="str">
        <f t="shared" si="28"/>
        <v/>
      </c>
      <c r="H9594" s="31"/>
    </row>
    <row r="9595" spans="2:8">
      <c r="B9595" s="27"/>
      <c r="C9595" s="27"/>
      <c r="D9595" s="27"/>
      <c r="E9595" s="27"/>
      <c r="F9595" s="26"/>
      <c r="G9595" s="28" t="str">
        <f t="shared" si="28"/>
        <v/>
      </c>
      <c r="H9595" s="31"/>
    </row>
    <row r="9596" spans="2:8">
      <c r="B9596" s="27"/>
      <c r="C9596" s="27"/>
      <c r="D9596" s="27"/>
      <c r="E9596" s="27"/>
      <c r="F9596" s="26"/>
      <c r="G9596" s="28" t="str">
        <f t="shared" si="28"/>
        <v/>
      </c>
      <c r="H9596" s="31"/>
    </row>
    <row r="9597" spans="2:8">
      <c r="B9597" s="27"/>
      <c r="C9597" s="27"/>
      <c r="D9597" s="27"/>
      <c r="E9597" s="27"/>
      <c r="F9597" s="26"/>
      <c r="G9597" s="28" t="str">
        <f t="shared" si="28"/>
        <v/>
      </c>
      <c r="H9597" s="31"/>
    </row>
    <row r="9598" spans="2:8">
      <c r="B9598" s="27"/>
      <c r="C9598" s="27"/>
      <c r="D9598" s="27"/>
      <c r="E9598" s="27"/>
      <c r="F9598" s="26"/>
      <c r="G9598" s="28" t="str">
        <f t="shared" si="28"/>
        <v/>
      </c>
      <c r="H9598" s="31"/>
    </row>
    <row r="9599" spans="2:8">
      <c r="B9599" s="27"/>
      <c r="C9599" s="27"/>
      <c r="D9599" s="27"/>
      <c r="E9599" s="27"/>
      <c r="F9599" s="26"/>
      <c r="G9599" s="28" t="str">
        <f t="shared" si="28"/>
        <v/>
      </c>
      <c r="H9599" s="31"/>
    </row>
    <row r="9600" spans="2:8">
      <c r="B9600" s="27"/>
      <c r="C9600" s="27"/>
      <c r="D9600" s="27"/>
      <c r="E9600" s="27"/>
      <c r="F9600" s="26"/>
      <c r="G9600" s="28" t="str">
        <f t="shared" si="28"/>
        <v/>
      </c>
      <c r="H9600" s="31"/>
    </row>
    <row r="9601" spans="2:8">
      <c r="B9601" s="27"/>
      <c r="C9601" s="27"/>
      <c r="D9601" s="27"/>
      <c r="E9601" s="27"/>
      <c r="F9601" s="26"/>
      <c r="G9601" s="28" t="str">
        <f t="shared" si="28"/>
        <v/>
      </c>
      <c r="H9601" s="31"/>
    </row>
    <row r="9602" spans="2:8">
      <c r="B9602" s="27"/>
      <c r="C9602" s="27"/>
      <c r="D9602" s="27"/>
      <c r="E9602" s="27"/>
      <c r="F9602" s="26"/>
      <c r="G9602" s="28" t="str">
        <f t="shared" si="28"/>
        <v/>
      </c>
      <c r="H9602" s="31"/>
    </row>
    <row r="9603" spans="2:8">
      <c r="B9603" s="27"/>
      <c r="C9603" s="27"/>
      <c r="D9603" s="27"/>
      <c r="E9603" s="27"/>
      <c r="F9603" s="26"/>
      <c r="G9603" s="28" t="str">
        <f t="shared" si="28"/>
        <v/>
      </c>
      <c r="H9603" s="31"/>
    </row>
    <row r="9604" spans="2:8">
      <c r="B9604" s="27"/>
      <c r="C9604" s="27"/>
      <c r="D9604" s="27"/>
      <c r="E9604" s="27"/>
      <c r="F9604" s="26"/>
      <c r="G9604" s="28" t="str">
        <f t="shared" si="28"/>
        <v/>
      </c>
      <c r="H9604" s="31"/>
    </row>
    <row r="9605" spans="2:8">
      <c r="B9605" s="27"/>
      <c r="C9605" s="27"/>
      <c r="D9605" s="27"/>
      <c r="E9605" s="27"/>
      <c r="F9605" s="26"/>
      <c r="G9605" s="28" t="str">
        <f t="shared" si="28"/>
        <v/>
      </c>
      <c r="H9605" s="31"/>
    </row>
    <row r="9606" spans="2:8">
      <c r="B9606" s="27"/>
      <c r="C9606" s="27"/>
      <c r="D9606" s="27"/>
      <c r="E9606" s="27"/>
      <c r="F9606" s="26"/>
      <c r="G9606" s="28" t="str">
        <f t="shared" si="28"/>
        <v/>
      </c>
      <c r="H9606" s="31"/>
    </row>
    <row r="9607" spans="2:8">
      <c r="B9607" s="27"/>
      <c r="C9607" s="27"/>
      <c r="D9607" s="27"/>
      <c r="E9607" s="27"/>
      <c r="F9607" s="26"/>
      <c r="G9607" s="28" t="str">
        <f t="shared" si="28"/>
        <v/>
      </c>
      <c r="H9607" s="31"/>
    </row>
    <row r="9608" spans="2:8">
      <c r="B9608" s="27"/>
      <c r="C9608" s="27"/>
      <c r="D9608" s="27"/>
      <c r="E9608" s="27"/>
      <c r="F9608" s="26"/>
      <c r="G9608" s="28" t="str">
        <f t="shared" si="28"/>
        <v/>
      </c>
      <c r="H9608" s="31"/>
    </row>
    <row r="9609" spans="2:8">
      <c r="B9609" s="27"/>
      <c r="C9609" s="27"/>
      <c r="D9609" s="27"/>
      <c r="E9609" s="27"/>
      <c r="F9609" s="26"/>
      <c r="G9609" s="28" t="str">
        <f t="shared" si="28"/>
        <v/>
      </c>
      <c r="H9609" s="31"/>
    </row>
    <row r="9610" spans="2:8">
      <c r="B9610" s="27"/>
      <c r="C9610" s="27"/>
      <c r="D9610" s="27"/>
      <c r="E9610" s="27"/>
      <c r="F9610" s="26"/>
      <c r="G9610" s="28" t="str">
        <f t="shared" si="28"/>
        <v/>
      </c>
      <c r="H9610" s="31"/>
    </row>
    <row r="9611" spans="2:8">
      <c r="B9611" s="27"/>
      <c r="C9611" s="27"/>
      <c r="D9611" s="27"/>
      <c r="E9611" s="27"/>
      <c r="F9611" s="26"/>
      <c r="G9611" s="28" t="str">
        <f t="shared" si="28"/>
        <v/>
      </c>
      <c r="H9611" s="31"/>
    </row>
    <row r="9612" spans="2:8">
      <c r="B9612" s="27"/>
      <c r="C9612" s="27"/>
      <c r="D9612" s="27"/>
      <c r="E9612" s="27"/>
      <c r="F9612" s="26"/>
      <c r="G9612" s="28" t="str">
        <f t="shared" si="28"/>
        <v/>
      </c>
      <c r="H9612" s="31"/>
    </row>
    <row r="9613" spans="2:8">
      <c r="B9613" s="27"/>
      <c r="C9613" s="27"/>
      <c r="D9613" s="27"/>
      <c r="E9613" s="27"/>
      <c r="F9613" s="26"/>
      <c r="G9613" s="28" t="str">
        <f t="shared" si="28"/>
        <v/>
      </c>
      <c r="H9613" s="31"/>
    </row>
    <row r="9614" spans="2:8">
      <c r="B9614" s="27"/>
      <c r="C9614" s="27"/>
      <c r="D9614" s="27"/>
      <c r="E9614" s="27"/>
      <c r="F9614" s="26"/>
      <c r="G9614" s="28" t="str">
        <f t="shared" si="28"/>
        <v/>
      </c>
      <c r="H9614" s="31"/>
    </row>
    <row r="9615" spans="2:8">
      <c r="B9615" s="27"/>
      <c r="C9615" s="27"/>
      <c r="D9615" s="27"/>
      <c r="E9615" s="27"/>
      <c r="F9615" s="26"/>
      <c r="G9615" s="28" t="str">
        <f t="shared" si="28"/>
        <v/>
      </c>
      <c r="H9615" s="31"/>
    </row>
    <row r="9616" spans="2:8">
      <c r="B9616" s="27"/>
      <c r="C9616" s="27"/>
      <c r="D9616" s="27"/>
      <c r="E9616" s="27"/>
      <c r="F9616" s="26"/>
      <c r="G9616" s="28" t="str">
        <f t="shared" si="28"/>
        <v/>
      </c>
      <c r="H9616" s="31"/>
    </row>
    <row r="9617" spans="2:8">
      <c r="B9617" s="27"/>
      <c r="C9617" s="27"/>
      <c r="D9617" s="27"/>
      <c r="E9617" s="27"/>
      <c r="F9617" s="26"/>
      <c r="G9617" s="28" t="str">
        <f t="shared" si="28"/>
        <v/>
      </c>
      <c r="H9617" s="31"/>
    </row>
    <row r="9618" spans="2:8">
      <c r="B9618" s="27"/>
      <c r="C9618" s="27"/>
      <c r="D9618" s="27"/>
      <c r="E9618" s="27"/>
      <c r="F9618" s="26"/>
      <c r="G9618" s="28" t="str">
        <f t="shared" si="28"/>
        <v/>
      </c>
      <c r="H9618" s="31"/>
    </row>
    <row r="9619" spans="2:8">
      <c r="B9619" s="27"/>
      <c r="C9619" s="27"/>
      <c r="D9619" s="27"/>
      <c r="E9619" s="27"/>
      <c r="F9619" s="26"/>
      <c r="G9619" s="28" t="str">
        <f t="shared" si="28"/>
        <v/>
      </c>
      <c r="H9619" s="31"/>
    </row>
    <row r="9620" spans="2:8">
      <c r="B9620" s="27"/>
      <c r="C9620" s="27"/>
      <c r="D9620" s="27"/>
      <c r="E9620" s="27"/>
      <c r="F9620" s="26"/>
      <c r="G9620" s="28" t="str">
        <f t="shared" si="28"/>
        <v/>
      </c>
      <c r="H9620" s="31"/>
    </row>
    <row r="9621" spans="2:8">
      <c r="B9621" s="27"/>
      <c r="C9621" s="27"/>
      <c r="D9621" s="27"/>
      <c r="E9621" s="27"/>
      <c r="F9621" s="26"/>
      <c r="G9621" s="28" t="str">
        <f t="shared" si="28"/>
        <v/>
      </c>
      <c r="H9621" s="31"/>
    </row>
    <row r="9622" spans="2:8">
      <c r="B9622" s="27"/>
      <c r="C9622" s="27"/>
      <c r="D9622" s="27"/>
      <c r="E9622" s="27"/>
      <c r="F9622" s="26"/>
      <c r="G9622" s="28" t="str">
        <f t="shared" si="28"/>
        <v/>
      </c>
      <c r="H9622" s="31"/>
    </row>
    <row r="9623" spans="2:8">
      <c r="B9623" s="27"/>
      <c r="C9623" s="27"/>
      <c r="D9623" s="27"/>
      <c r="E9623" s="27"/>
      <c r="F9623" s="26"/>
      <c r="G9623" s="28" t="str">
        <f t="shared" si="28"/>
        <v/>
      </c>
      <c r="H9623" s="31"/>
    </row>
    <row r="9624" spans="2:8">
      <c r="B9624" s="27"/>
      <c r="C9624" s="27"/>
      <c r="D9624" s="27"/>
      <c r="E9624" s="27"/>
      <c r="F9624" s="26"/>
      <c r="G9624" s="28" t="str">
        <f t="shared" si="28"/>
        <v/>
      </c>
      <c r="H9624" s="31"/>
    </row>
    <row r="9625" spans="2:8">
      <c r="B9625" s="27"/>
      <c r="C9625" s="27"/>
      <c r="D9625" s="27"/>
      <c r="E9625" s="27"/>
      <c r="F9625" s="26"/>
      <c r="G9625" s="28" t="str">
        <f t="shared" si="28"/>
        <v/>
      </c>
      <c r="H9625" s="31"/>
    </row>
    <row r="9626" spans="2:8">
      <c r="B9626" s="27"/>
      <c r="C9626" s="27"/>
      <c r="D9626" s="27"/>
      <c r="E9626" s="27"/>
      <c r="F9626" s="26"/>
      <c r="G9626" s="28" t="str">
        <f t="shared" si="28"/>
        <v/>
      </c>
      <c r="H9626" s="31"/>
    </row>
    <row r="9627" spans="2:8">
      <c r="B9627" s="27"/>
      <c r="C9627" s="27"/>
      <c r="D9627" s="27"/>
      <c r="E9627" s="27"/>
      <c r="F9627" s="26"/>
      <c r="G9627" s="28" t="str">
        <f t="shared" si="28"/>
        <v/>
      </c>
      <c r="H9627" s="31"/>
    </row>
    <row r="9628" spans="2:8">
      <c r="B9628" s="27"/>
      <c r="C9628" s="27"/>
      <c r="D9628" s="27"/>
      <c r="E9628" s="27"/>
      <c r="F9628" s="26"/>
      <c r="G9628" s="28" t="str">
        <f t="shared" si="28"/>
        <v/>
      </c>
      <c r="H9628" s="31"/>
    </row>
    <row r="9629" spans="2:8">
      <c r="B9629" s="27"/>
      <c r="C9629" s="27"/>
      <c r="D9629" s="27"/>
      <c r="E9629" s="27"/>
      <c r="F9629" s="26"/>
      <c r="G9629" s="28" t="str">
        <f t="shared" si="28"/>
        <v/>
      </c>
      <c r="H9629" s="31"/>
    </row>
    <row r="9630" spans="2:8">
      <c r="B9630" s="27"/>
      <c r="C9630" s="27"/>
      <c r="D9630" s="27"/>
      <c r="E9630" s="27"/>
      <c r="F9630" s="26"/>
      <c r="G9630" s="28" t="str">
        <f t="shared" si="28"/>
        <v/>
      </c>
      <c r="H9630" s="31"/>
    </row>
    <row r="9631" spans="2:8">
      <c r="B9631" s="27"/>
      <c r="C9631" s="27"/>
      <c r="D9631" s="27"/>
      <c r="E9631" s="27"/>
      <c r="F9631" s="26"/>
      <c r="G9631" s="28" t="str">
        <f t="shared" si="28"/>
        <v/>
      </c>
      <c r="H9631" s="31"/>
    </row>
    <row r="9632" spans="2:8">
      <c r="B9632" s="27"/>
      <c r="C9632" s="27"/>
      <c r="D9632" s="27"/>
      <c r="E9632" s="27"/>
      <c r="F9632" s="26"/>
      <c r="G9632" s="28" t="str">
        <f t="shared" si="28"/>
        <v/>
      </c>
      <c r="H9632" s="31"/>
    </row>
    <row r="9633" spans="2:8">
      <c r="B9633" s="27"/>
      <c r="C9633" s="27"/>
      <c r="D9633" s="27"/>
      <c r="E9633" s="27"/>
      <c r="F9633" s="26"/>
      <c r="G9633" s="28" t="str">
        <f t="shared" si="28"/>
        <v/>
      </c>
      <c r="H9633" s="31"/>
    </row>
    <row r="9634" spans="2:8">
      <c r="B9634" s="27"/>
      <c r="C9634" s="27"/>
      <c r="D9634" s="27"/>
      <c r="E9634" s="27"/>
      <c r="F9634" s="26"/>
      <c r="G9634" s="28" t="str">
        <f t="shared" si="28"/>
        <v/>
      </c>
      <c r="H9634" s="31"/>
    </row>
    <row r="9635" spans="2:8">
      <c r="B9635" s="27"/>
      <c r="C9635" s="27"/>
      <c r="D9635" s="27"/>
      <c r="E9635" s="27"/>
      <c r="F9635" s="26"/>
      <c r="G9635" s="28" t="str">
        <f t="shared" si="28"/>
        <v/>
      </c>
      <c r="H9635" s="31"/>
    </row>
    <row r="9636" spans="2:8">
      <c r="B9636" s="27"/>
      <c r="C9636" s="27"/>
      <c r="D9636" s="27"/>
      <c r="E9636" s="27"/>
      <c r="F9636" s="26"/>
      <c r="G9636" s="28" t="str">
        <f t="shared" si="28"/>
        <v/>
      </c>
      <c r="H9636" s="31"/>
    </row>
    <row r="9637" spans="2:8">
      <c r="B9637" s="27"/>
      <c r="C9637" s="27"/>
      <c r="D9637" s="27"/>
      <c r="E9637" s="27"/>
      <c r="F9637" s="26"/>
      <c r="G9637" s="28" t="str">
        <f t="shared" si="28"/>
        <v/>
      </c>
      <c r="H9637" s="31"/>
    </row>
    <row r="9638" spans="2:8">
      <c r="B9638" s="27"/>
      <c r="C9638" s="27"/>
      <c r="D9638" s="27"/>
      <c r="E9638" s="27"/>
      <c r="F9638" s="26"/>
      <c r="G9638" s="28" t="str">
        <f t="shared" si="28"/>
        <v/>
      </c>
      <c r="H9638" s="31"/>
    </row>
    <row r="9639" spans="2:8">
      <c r="B9639" s="27"/>
      <c r="C9639" s="27"/>
      <c r="D9639" s="27"/>
      <c r="E9639" s="27"/>
      <c r="F9639" s="26"/>
      <c r="G9639" s="28" t="str">
        <f t="shared" ref="G9639:G9702" si="29">IF(F9639="","",IF(F9639="EI",4,IF(F9639="EO",5.2,IF(F9639="EQ",3.9,IF(F9639="ILF",7.5,IF(F9639="EIF",5.4))))))</f>
        <v/>
      </c>
      <c r="H9639" s="31"/>
    </row>
    <row r="9640" spans="2:8">
      <c r="B9640" s="27"/>
      <c r="C9640" s="27"/>
      <c r="D9640" s="27"/>
      <c r="E9640" s="27"/>
      <c r="F9640" s="26"/>
      <c r="G9640" s="28" t="str">
        <f t="shared" si="29"/>
        <v/>
      </c>
      <c r="H9640" s="31"/>
    </row>
    <row r="9641" spans="2:8">
      <c r="B9641" s="27"/>
      <c r="C9641" s="27"/>
      <c r="D9641" s="27"/>
      <c r="E9641" s="27"/>
      <c r="F9641" s="26"/>
      <c r="G9641" s="28" t="str">
        <f t="shared" si="29"/>
        <v/>
      </c>
      <c r="H9641" s="31"/>
    </row>
    <row r="9642" spans="2:8">
      <c r="B9642" s="27"/>
      <c r="C9642" s="27"/>
      <c r="D9642" s="27"/>
      <c r="E9642" s="27"/>
      <c r="F9642" s="26"/>
      <c r="G9642" s="28" t="str">
        <f t="shared" si="29"/>
        <v/>
      </c>
      <c r="H9642" s="31"/>
    </row>
    <row r="9643" spans="2:8">
      <c r="B9643" s="27"/>
      <c r="C9643" s="27"/>
      <c r="D9643" s="27"/>
      <c r="E9643" s="27"/>
      <c r="F9643" s="26"/>
      <c r="G9643" s="28" t="str">
        <f t="shared" si="29"/>
        <v/>
      </c>
      <c r="H9643" s="31"/>
    </row>
    <row r="9644" spans="2:8">
      <c r="B9644" s="27"/>
      <c r="C9644" s="27"/>
      <c r="D9644" s="27"/>
      <c r="E9644" s="27"/>
      <c r="F9644" s="26"/>
      <c r="G9644" s="28" t="str">
        <f t="shared" si="29"/>
        <v/>
      </c>
      <c r="H9644" s="31"/>
    </row>
    <row r="9645" spans="2:8">
      <c r="B9645" s="27"/>
      <c r="C9645" s="27"/>
      <c r="D9645" s="27"/>
      <c r="E9645" s="27"/>
      <c r="F9645" s="26"/>
      <c r="G9645" s="28" t="str">
        <f t="shared" si="29"/>
        <v/>
      </c>
      <c r="H9645" s="31"/>
    </row>
    <row r="9646" spans="2:8">
      <c r="B9646" s="27"/>
      <c r="C9646" s="27"/>
      <c r="D9646" s="27"/>
      <c r="E9646" s="27"/>
      <c r="F9646" s="26"/>
      <c r="G9646" s="28" t="str">
        <f t="shared" si="29"/>
        <v/>
      </c>
      <c r="H9646" s="31"/>
    </row>
    <row r="9647" spans="2:8">
      <c r="B9647" s="27"/>
      <c r="C9647" s="27"/>
      <c r="D9647" s="27"/>
      <c r="E9647" s="27"/>
      <c r="F9647" s="26"/>
      <c r="G9647" s="28" t="str">
        <f t="shared" si="29"/>
        <v/>
      </c>
      <c r="H9647" s="31"/>
    </row>
    <row r="9648" spans="2:8">
      <c r="B9648" s="27"/>
      <c r="C9648" s="27"/>
      <c r="D9648" s="27"/>
      <c r="E9648" s="27"/>
      <c r="F9648" s="26"/>
      <c r="G9648" s="28" t="str">
        <f t="shared" si="29"/>
        <v/>
      </c>
      <c r="H9648" s="31"/>
    </row>
    <row r="9649" spans="2:8">
      <c r="B9649" s="27"/>
      <c r="C9649" s="27"/>
      <c r="D9649" s="27"/>
      <c r="E9649" s="27"/>
      <c r="F9649" s="26"/>
      <c r="G9649" s="28" t="str">
        <f t="shared" si="29"/>
        <v/>
      </c>
      <c r="H9649" s="31"/>
    </row>
    <row r="9650" spans="2:8">
      <c r="B9650" s="27"/>
      <c r="C9650" s="27"/>
      <c r="D9650" s="27"/>
      <c r="E9650" s="27"/>
      <c r="F9650" s="26"/>
      <c r="G9650" s="28" t="str">
        <f t="shared" si="29"/>
        <v/>
      </c>
      <c r="H9650" s="31"/>
    </row>
    <row r="9651" spans="2:8">
      <c r="B9651" s="27"/>
      <c r="C9651" s="27"/>
      <c r="D9651" s="27"/>
      <c r="E9651" s="27"/>
      <c r="F9651" s="26"/>
      <c r="G9651" s="28" t="str">
        <f t="shared" si="29"/>
        <v/>
      </c>
      <c r="H9651" s="31"/>
    </row>
    <row r="9652" spans="2:8">
      <c r="B9652" s="27"/>
      <c r="C9652" s="27"/>
      <c r="D9652" s="27"/>
      <c r="E9652" s="27"/>
      <c r="F9652" s="26"/>
      <c r="G9652" s="28" t="str">
        <f t="shared" si="29"/>
        <v/>
      </c>
      <c r="H9652" s="31"/>
    </row>
    <row r="9653" spans="2:8">
      <c r="B9653" s="27"/>
      <c r="C9653" s="27"/>
      <c r="D9653" s="27"/>
      <c r="E9653" s="27"/>
      <c r="F9653" s="26"/>
      <c r="G9653" s="28" t="str">
        <f t="shared" si="29"/>
        <v/>
      </c>
      <c r="H9653" s="31"/>
    </row>
    <row r="9654" spans="2:8">
      <c r="B9654" s="27"/>
      <c r="C9654" s="27"/>
      <c r="D9654" s="27"/>
      <c r="E9654" s="27"/>
      <c r="F9654" s="26"/>
      <c r="G9654" s="28" t="str">
        <f t="shared" si="29"/>
        <v/>
      </c>
      <c r="H9654" s="31"/>
    </row>
    <row r="9655" spans="2:8">
      <c r="B9655" s="27"/>
      <c r="C9655" s="27"/>
      <c r="D9655" s="27"/>
      <c r="E9655" s="27"/>
      <c r="F9655" s="26"/>
      <c r="G9655" s="28" t="str">
        <f t="shared" si="29"/>
        <v/>
      </c>
      <c r="H9655" s="31"/>
    </row>
    <row r="9656" spans="2:8">
      <c r="B9656" s="27"/>
      <c r="C9656" s="27"/>
      <c r="D9656" s="27"/>
      <c r="E9656" s="27"/>
      <c r="F9656" s="26"/>
      <c r="G9656" s="28" t="str">
        <f t="shared" si="29"/>
        <v/>
      </c>
      <c r="H9656" s="31"/>
    </row>
    <row r="9657" spans="2:8">
      <c r="B9657" s="27"/>
      <c r="C9657" s="27"/>
      <c r="D9657" s="27"/>
      <c r="E9657" s="27"/>
      <c r="F9657" s="26"/>
      <c r="G9657" s="28" t="str">
        <f t="shared" si="29"/>
        <v/>
      </c>
      <c r="H9657" s="31"/>
    </row>
    <row r="9658" spans="2:8">
      <c r="B9658" s="27"/>
      <c r="C9658" s="27"/>
      <c r="D9658" s="27"/>
      <c r="E9658" s="27"/>
      <c r="F9658" s="26"/>
      <c r="G9658" s="28" t="str">
        <f t="shared" si="29"/>
        <v/>
      </c>
      <c r="H9658" s="31"/>
    </row>
    <row r="9659" spans="2:8">
      <c r="B9659" s="27"/>
      <c r="C9659" s="27"/>
      <c r="D9659" s="27"/>
      <c r="E9659" s="27"/>
      <c r="F9659" s="26"/>
      <c r="G9659" s="28" t="str">
        <f t="shared" si="29"/>
        <v/>
      </c>
      <c r="H9659" s="31"/>
    </row>
    <row r="9660" spans="2:8">
      <c r="B9660" s="27"/>
      <c r="C9660" s="27"/>
      <c r="D9660" s="27"/>
      <c r="E9660" s="27"/>
      <c r="F9660" s="26"/>
      <c r="G9660" s="28" t="str">
        <f t="shared" si="29"/>
        <v/>
      </c>
      <c r="H9660" s="31"/>
    </row>
    <row r="9661" spans="2:8">
      <c r="B9661" s="27"/>
      <c r="C9661" s="27"/>
      <c r="D9661" s="27"/>
      <c r="E9661" s="27"/>
      <c r="F9661" s="26"/>
      <c r="G9661" s="28" t="str">
        <f t="shared" si="29"/>
        <v/>
      </c>
      <c r="H9661" s="31"/>
    </row>
    <row r="9662" spans="2:8">
      <c r="B9662" s="27"/>
      <c r="C9662" s="27"/>
      <c r="D9662" s="27"/>
      <c r="E9662" s="27"/>
      <c r="F9662" s="26"/>
      <c r="G9662" s="28" t="str">
        <f t="shared" si="29"/>
        <v/>
      </c>
      <c r="H9662" s="31"/>
    </row>
    <row r="9663" spans="2:8">
      <c r="B9663" s="27"/>
      <c r="C9663" s="27"/>
      <c r="D9663" s="27"/>
      <c r="E9663" s="27"/>
      <c r="F9663" s="26"/>
      <c r="G9663" s="28" t="str">
        <f t="shared" si="29"/>
        <v/>
      </c>
      <c r="H9663" s="31"/>
    </row>
    <row r="9664" spans="2:8">
      <c r="B9664" s="27"/>
      <c r="C9664" s="27"/>
      <c r="D9664" s="27"/>
      <c r="E9664" s="27"/>
      <c r="F9664" s="26"/>
      <c r="G9664" s="28" t="str">
        <f t="shared" si="29"/>
        <v/>
      </c>
      <c r="H9664" s="31"/>
    </row>
    <row r="9665" spans="2:8">
      <c r="B9665" s="27"/>
      <c r="C9665" s="27"/>
      <c r="D9665" s="27"/>
      <c r="E9665" s="27"/>
      <c r="F9665" s="26"/>
      <c r="G9665" s="28" t="str">
        <f t="shared" si="29"/>
        <v/>
      </c>
      <c r="H9665" s="31"/>
    </row>
    <row r="9666" spans="2:8">
      <c r="B9666" s="27"/>
      <c r="C9666" s="27"/>
      <c r="D9666" s="27"/>
      <c r="E9666" s="27"/>
      <c r="F9666" s="26"/>
      <c r="G9666" s="28" t="str">
        <f t="shared" si="29"/>
        <v/>
      </c>
      <c r="H9666" s="31"/>
    </row>
    <row r="9667" spans="2:8">
      <c r="B9667" s="27"/>
      <c r="C9667" s="27"/>
      <c r="D9667" s="27"/>
      <c r="E9667" s="27"/>
      <c r="F9667" s="26"/>
      <c r="G9667" s="28" t="str">
        <f t="shared" si="29"/>
        <v/>
      </c>
      <c r="H9667" s="31"/>
    </row>
    <row r="9668" spans="2:8">
      <c r="B9668" s="27"/>
      <c r="C9668" s="27"/>
      <c r="D9668" s="27"/>
      <c r="E9668" s="27"/>
      <c r="F9668" s="26"/>
      <c r="G9668" s="28" t="str">
        <f t="shared" si="29"/>
        <v/>
      </c>
      <c r="H9668" s="31"/>
    </row>
    <row r="9669" spans="2:8">
      <c r="B9669" s="27"/>
      <c r="C9669" s="27"/>
      <c r="D9669" s="27"/>
      <c r="E9669" s="27"/>
      <c r="F9669" s="26"/>
      <c r="G9669" s="28" t="str">
        <f t="shared" si="29"/>
        <v/>
      </c>
      <c r="H9669" s="31"/>
    </row>
    <row r="9670" spans="2:8">
      <c r="B9670" s="27"/>
      <c r="C9670" s="27"/>
      <c r="D9670" s="27"/>
      <c r="E9670" s="27"/>
      <c r="F9670" s="26"/>
      <c r="G9670" s="28" t="str">
        <f t="shared" si="29"/>
        <v/>
      </c>
      <c r="H9670" s="31"/>
    </row>
    <row r="9671" spans="2:8">
      <c r="B9671" s="27"/>
      <c r="C9671" s="27"/>
      <c r="D9671" s="27"/>
      <c r="E9671" s="27"/>
      <c r="F9671" s="26"/>
      <c r="G9671" s="28" t="str">
        <f t="shared" si="29"/>
        <v/>
      </c>
      <c r="H9671" s="31"/>
    </row>
    <row r="9672" spans="2:8">
      <c r="B9672" s="27"/>
      <c r="C9672" s="27"/>
      <c r="D9672" s="27"/>
      <c r="E9672" s="27"/>
      <c r="F9672" s="26"/>
      <c r="G9672" s="28" t="str">
        <f t="shared" si="29"/>
        <v/>
      </c>
      <c r="H9672" s="31"/>
    </row>
    <row r="9673" spans="2:8">
      <c r="B9673" s="27"/>
      <c r="C9673" s="27"/>
      <c r="D9673" s="27"/>
      <c r="E9673" s="27"/>
      <c r="F9673" s="26"/>
      <c r="G9673" s="28" t="str">
        <f t="shared" si="29"/>
        <v/>
      </c>
      <c r="H9673" s="31"/>
    </row>
    <row r="9674" spans="2:8">
      <c r="B9674" s="27"/>
      <c r="C9674" s="27"/>
      <c r="D9674" s="27"/>
      <c r="E9674" s="27"/>
      <c r="F9674" s="26"/>
      <c r="G9674" s="28" t="str">
        <f t="shared" si="29"/>
        <v/>
      </c>
      <c r="H9674" s="31"/>
    </row>
    <row r="9675" spans="2:8">
      <c r="B9675" s="27"/>
      <c r="C9675" s="27"/>
      <c r="D9675" s="27"/>
      <c r="E9675" s="27"/>
      <c r="F9675" s="26"/>
      <c r="G9675" s="28" t="str">
        <f t="shared" si="29"/>
        <v/>
      </c>
      <c r="H9675" s="31"/>
    </row>
    <row r="9676" spans="2:8">
      <c r="B9676" s="27"/>
      <c r="C9676" s="27"/>
      <c r="D9676" s="27"/>
      <c r="E9676" s="27"/>
      <c r="F9676" s="26"/>
      <c r="G9676" s="28" t="str">
        <f t="shared" si="29"/>
        <v/>
      </c>
      <c r="H9676" s="31"/>
    </row>
    <row r="9677" spans="2:8">
      <c r="B9677" s="27"/>
      <c r="C9677" s="27"/>
      <c r="D9677" s="27"/>
      <c r="E9677" s="27"/>
      <c r="F9677" s="26"/>
      <c r="G9677" s="28" t="str">
        <f t="shared" si="29"/>
        <v/>
      </c>
      <c r="H9677" s="31"/>
    </row>
    <row r="9678" spans="2:8">
      <c r="B9678" s="27"/>
      <c r="C9678" s="27"/>
      <c r="D9678" s="27"/>
      <c r="E9678" s="27"/>
      <c r="F9678" s="26"/>
      <c r="G9678" s="28" t="str">
        <f t="shared" si="29"/>
        <v/>
      </c>
      <c r="H9678" s="31"/>
    </row>
    <row r="9679" spans="2:8">
      <c r="B9679" s="27"/>
      <c r="C9679" s="27"/>
      <c r="D9679" s="27"/>
      <c r="E9679" s="27"/>
      <c r="F9679" s="26"/>
      <c r="G9679" s="28" t="str">
        <f t="shared" si="29"/>
        <v/>
      </c>
      <c r="H9679" s="31"/>
    </row>
    <row r="9680" spans="2:8">
      <c r="B9680" s="27"/>
      <c r="C9680" s="27"/>
      <c r="D9680" s="27"/>
      <c r="E9680" s="27"/>
      <c r="F9680" s="26"/>
      <c r="G9680" s="28" t="str">
        <f t="shared" si="29"/>
        <v/>
      </c>
      <c r="H9680" s="31"/>
    </row>
    <row r="9681" spans="2:8">
      <c r="B9681" s="27"/>
      <c r="C9681" s="27"/>
      <c r="D9681" s="27"/>
      <c r="E9681" s="27"/>
      <c r="F9681" s="26"/>
      <c r="G9681" s="28" t="str">
        <f t="shared" si="29"/>
        <v/>
      </c>
      <c r="H9681" s="31"/>
    </row>
    <row r="9682" spans="2:8">
      <c r="B9682" s="27"/>
      <c r="C9682" s="27"/>
      <c r="D9682" s="27"/>
      <c r="E9682" s="27"/>
      <c r="F9682" s="26"/>
      <c r="G9682" s="28" t="str">
        <f t="shared" si="29"/>
        <v/>
      </c>
      <c r="H9682" s="31"/>
    </row>
    <row r="9683" spans="2:8">
      <c r="B9683" s="27"/>
      <c r="C9683" s="27"/>
      <c r="D9683" s="27"/>
      <c r="E9683" s="27"/>
      <c r="F9683" s="26"/>
      <c r="G9683" s="28" t="str">
        <f t="shared" si="29"/>
        <v/>
      </c>
      <c r="H9683" s="31"/>
    </row>
    <row r="9684" spans="2:8">
      <c r="B9684" s="27"/>
      <c r="C9684" s="27"/>
      <c r="D9684" s="27"/>
      <c r="E9684" s="27"/>
      <c r="F9684" s="26"/>
      <c r="G9684" s="28" t="str">
        <f t="shared" si="29"/>
        <v/>
      </c>
      <c r="H9684" s="31"/>
    </row>
    <row r="9685" spans="2:8">
      <c r="B9685" s="27"/>
      <c r="C9685" s="27"/>
      <c r="D9685" s="27"/>
      <c r="E9685" s="27"/>
      <c r="F9685" s="26"/>
      <c r="G9685" s="28" t="str">
        <f t="shared" si="29"/>
        <v/>
      </c>
      <c r="H9685" s="31"/>
    </row>
    <row r="9686" spans="2:8">
      <c r="B9686" s="27"/>
      <c r="C9686" s="27"/>
      <c r="D9686" s="27"/>
      <c r="E9686" s="27"/>
      <c r="F9686" s="26"/>
      <c r="G9686" s="28" t="str">
        <f t="shared" si="29"/>
        <v/>
      </c>
      <c r="H9686" s="31"/>
    </row>
    <row r="9687" spans="2:8">
      <c r="B9687" s="27"/>
      <c r="C9687" s="27"/>
      <c r="D9687" s="27"/>
      <c r="E9687" s="27"/>
      <c r="F9687" s="26"/>
      <c r="G9687" s="28" t="str">
        <f t="shared" si="29"/>
        <v/>
      </c>
      <c r="H9687" s="31"/>
    </row>
    <row r="9688" spans="2:8">
      <c r="B9688" s="27"/>
      <c r="C9688" s="27"/>
      <c r="D9688" s="27"/>
      <c r="E9688" s="27"/>
      <c r="F9688" s="26"/>
      <c r="G9688" s="28" t="str">
        <f t="shared" si="29"/>
        <v/>
      </c>
      <c r="H9688" s="31"/>
    </row>
    <row r="9689" spans="2:8">
      <c r="B9689" s="27"/>
      <c r="C9689" s="27"/>
      <c r="D9689" s="27"/>
      <c r="E9689" s="27"/>
      <c r="F9689" s="26"/>
      <c r="G9689" s="28" t="str">
        <f t="shared" si="29"/>
        <v/>
      </c>
      <c r="H9689" s="31"/>
    </row>
    <row r="9690" spans="2:8">
      <c r="B9690" s="27"/>
      <c r="C9690" s="27"/>
      <c r="D9690" s="27"/>
      <c r="E9690" s="27"/>
      <c r="F9690" s="26"/>
      <c r="G9690" s="28" t="str">
        <f t="shared" si="29"/>
        <v/>
      </c>
      <c r="H9690" s="31"/>
    </row>
    <row r="9691" spans="2:8">
      <c r="B9691" s="27"/>
      <c r="C9691" s="27"/>
      <c r="D9691" s="27"/>
      <c r="E9691" s="27"/>
      <c r="F9691" s="26"/>
      <c r="G9691" s="28" t="str">
        <f t="shared" si="29"/>
        <v/>
      </c>
      <c r="H9691" s="31"/>
    </row>
    <row r="9692" spans="2:8">
      <c r="B9692" s="27"/>
      <c r="C9692" s="27"/>
      <c r="D9692" s="27"/>
      <c r="E9692" s="27"/>
      <c r="F9692" s="26"/>
      <c r="G9692" s="28" t="str">
        <f t="shared" si="29"/>
        <v/>
      </c>
      <c r="H9692" s="31"/>
    </row>
    <row r="9693" spans="2:8">
      <c r="B9693" s="27"/>
      <c r="C9693" s="27"/>
      <c r="D9693" s="27"/>
      <c r="E9693" s="27"/>
      <c r="F9693" s="26"/>
      <c r="G9693" s="28" t="str">
        <f t="shared" si="29"/>
        <v/>
      </c>
      <c r="H9693" s="31"/>
    </row>
    <row r="9694" spans="2:8">
      <c r="B9694" s="27"/>
      <c r="C9694" s="27"/>
      <c r="D9694" s="27"/>
      <c r="E9694" s="27"/>
      <c r="F9694" s="26"/>
      <c r="G9694" s="28" t="str">
        <f t="shared" si="29"/>
        <v/>
      </c>
      <c r="H9694" s="31"/>
    </row>
    <row r="9695" spans="2:8">
      <c r="B9695" s="27"/>
      <c r="C9695" s="27"/>
      <c r="D9695" s="27"/>
      <c r="E9695" s="27"/>
      <c r="F9695" s="26"/>
      <c r="G9695" s="28" t="str">
        <f t="shared" si="29"/>
        <v/>
      </c>
      <c r="H9695" s="31"/>
    </row>
    <row r="9696" spans="2:8">
      <c r="B9696" s="27"/>
      <c r="C9696" s="27"/>
      <c r="D9696" s="27"/>
      <c r="E9696" s="27"/>
      <c r="F9696" s="26"/>
      <c r="G9696" s="28" t="str">
        <f t="shared" si="29"/>
        <v/>
      </c>
      <c r="H9696" s="31"/>
    </row>
    <row r="9697" spans="2:8">
      <c r="B9697" s="27"/>
      <c r="C9697" s="27"/>
      <c r="D9697" s="27"/>
      <c r="E9697" s="27"/>
      <c r="F9697" s="26"/>
      <c r="G9697" s="28" t="str">
        <f t="shared" si="29"/>
        <v/>
      </c>
      <c r="H9697" s="31"/>
    </row>
    <row r="9698" spans="2:8">
      <c r="B9698" s="27"/>
      <c r="C9698" s="27"/>
      <c r="D9698" s="27"/>
      <c r="E9698" s="27"/>
      <c r="F9698" s="26"/>
      <c r="G9698" s="28" t="str">
        <f t="shared" si="29"/>
        <v/>
      </c>
      <c r="H9698" s="31"/>
    </row>
    <row r="9699" spans="2:8">
      <c r="B9699" s="27"/>
      <c r="C9699" s="27"/>
      <c r="D9699" s="27"/>
      <c r="E9699" s="27"/>
      <c r="F9699" s="26"/>
      <c r="G9699" s="28" t="str">
        <f t="shared" si="29"/>
        <v/>
      </c>
      <c r="H9699" s="31"/>
    </row>
    <row r="9700" spans="2:8">
      <c r="B9700" s="27"/>
      <c r="C9700" s="27"/>
      <c r="D9700" s="27"/>
      <c r="E9700" s="27"/>
      <c r="F9700" s="26"/>
      <c r="G9700" s="28" t="str">
        <f t="shared" si="29"/>
        <v/>
      </c>
      <c r="H9700" s="31"/>
    </row>
    <row r="9701" spans="2:8">
      <c r="B9701" s="27"/>
      <c r="C9701" s="27"/>
      <c r="D9701" s="27"/>
      <c r="E9701" s="27"/>
      <c r="F9701" s="26"/>
      <c r="G9701" s="28" t="str">
        <f t="shared" si="29"/>
        <v/>
      </c>
      <c r="H9701" s="31"/>
    </row>
    <row r="9702" spans="2:8">
      <c r="B9702" s="27"/>
      <c r="C9702" s="27"/>
      <c r="D9702" s="27"/>
      <c r="E9702" s="27"/>
      <c r="F9702" s="26"/>
      <c r="G9702" s="28" t="str">
        <f t="shared" si="29"/>
        <v/>
      </c>
      <c r="H9702" s="31"/>
    </row>
    <row r="9703" spans="2:8">
      <c r="B9703" s="27"/>
      <c r="C9703" s="27"/>
      <c r="D9703" s="27"/>
      <c r="E9703" s="27"/>
      <c r="F9703" s="26"/>
      <c r="G9703" s="28" t="str">
        <f t="shared" ref="G9703:G9766" si="30">IF(F9703="","",IF(F9703="EI",4,IF(F9703="EO",5.2,IF(F9703="EQ",3.9,IF(F9703="ILF",7.5,IF(F9703="EIF",5.4))))))</f>
        <v/>
      </c>
      <c r="H9703" s="31"/>
    </row>
    <row r="9704" spans="2:8">
      <c r="B9704" s="27"/>
      <c r="C9704" s="27"/>
      <c r="D9704" s="27"/>
      <c r="E9704" s="27"/>
      <c r="F9704" s="26"/>
      <c r="G9704" s="28" t="str">
        <f t="shared" si="30"/>
        <v/>
      </c>
      <c r="H9704" s="31"/>
    </row>
    <row r="9705" spans="2:8">
      <c r="B9705" s="27"/>
      <c r="C9705" s="27"/>
      <c r="D9705" s="27"/>
      <c r="E9705" s="27"/>
      <c r="F9705" s="26"/>
      <c r="G9705" s="28" t="str">
        <f t="shared" si="30"/>
        <v/>
      </c>
      <c r="H9705" s="31"/>
    </row>
    <row r="9706" spans="2:8">
      <c r="B9706" s="27"/>
      <c r="C9706" s="27"/>
      <c r="D9706" s="27"/>
      <c r="E9706" s="27"/>
      <c r="F9706" s="26"/>
      <c r="G9706" s="28" t="str">
        <f t="shared" si="30"/>
        <v/>
      </c>
      <c r="H9706" s="31"/>
    </row>
    <row r="9707" spans="2:8">
      <c r="B9707" s="27"/>
      <c r="C9707" s="27"/>
      <c r="D9707" s="27"/>
      <c r="E9707" s="27"/>
      <c r="F9707" s="26"/>
      <c r="G9707" s="28" t="str">
        <f t="shared" si="30"/>
        <v/>
      </c>
      <c r="H9707" s="31"/>
    </row>
    <row r="9708" spans="2:8">
      <c r="B9708" s="27"/>
      <c r="C9708" s="27"/>
      <c r="D9708" s="27"/>
      <c r="E9708" s="27"/>
      <c r="F9708" s="26"/>
      <c r="G9708" s="28" t="str">
        <f t="shared" si="30"/>
        <v/>
      </c>
      <c r="H9708" s="31"/>
    </row>
    <row r="9709" spans="2:8">
      <c r="B9709" s="27"/>
      <c r="C9709" s="27"/>
      <c r="D9709" s="27"/>
      <c r="E9709" s="27"/>
      <c r="F9709" s="26"/>
      <c r="G9709" s="28" t="str">
        <f t="shared" si="30"/>
        <v/>
      </c>
      <c r="H9709" s="31"/>
    </row>
    <row r="9710" spans="2:8">
      <c r="B9710" s="27"/>
      <c r="C9710" s="27"/>
      <c r="D9710" s="27"/>
      <c r="E9710" s="27"/>
      <c r="F9710" s="26"/>
      <c r="G9710" s="28" t="str">
        <f t="shared" si="30"/>
        <v/>
      </c>
      <c r="H9710" s="31"/>
    </row>
    <row r="9711" spans="2:8">
      <c r="B9711" s="27"/>
      <c r="C9711" s="27"/>
      <c r="D9711" s="27"/>
      <c r="E9711" s="27"/>
      <c r="F9711" s="26"/>
      <c r="G9711" s="28" t="str">
        <f t="shared" si="30"/>
        <v/>
      </c>
      <c r="H9711" s="31"/>
    </row>
    <row r="9712" spans="2:8">
      <c r="B9712" s="27"/>
      <c r="C9712" s="27"/>
      <c r="D9712" s="27"/>
      <c r="E9712" s="27"/>
      <c r="F9712" s="26"/>
      <c r="G9712" s="28" t="str">
        <f t="shared" si="30"/>
        <v/>
      </c>
      <c r="H9712" s="31"/>
    </row>
    <row r="9713" spans="2:8">
      <c r="B9713" s="27"/>
      <c r="C9713" s="27"/>
      <c r="D9713" s="27"/>
      <c r="E9713" s="27"/>
      <c r="F9713" s="26"/>
      <c r="G9713" s="28" t="str">
        <f t="shared" si="30"/>
        <v/>
      </c>
      <c r="H9713" s="31"/>
    </row>
    <row r="9714" spans="2:8">
      <c r="B9714" s="27"/>
      <c r="C9714" s="27"/>
      <c r="D9714" s="27"/>
      <c r="E9714" s="27"/>
      <c r="F9714" s="26"/>
      <c r="G9714" s="28" t="str">
        <f t="shared" si="30"/>
        <v/>
      </c>
      <c r="H9714" s="31"/>
    </row>
    <row r="9715" spans="2:8">
      <c r="B9715" s="27"/>
      <c r="C9715" s="27"/>
      <c r="D9715" s="27"/>
      <c r="E9715" s="27"/>
      <c r="F9715" s="26"/>
      <c r="G9715" s="28" t="str">
        <f t="shared" si="30"/>
        <v/>
      </c>
      <c r="H9715" s="31"/>
    </row>
    <row r="9716" spans="2:8">
      <c r="B9716" s="27"/>
      <c r="C9716" s="27"/>
      <c r="D9716" s="27"/>
      <c r="E9716" s="27"/>
      <c r="F9716" s="26"/>
      <c r="G9716" s="28" t="str">
        <f t="shared" si="30"/>
        <v/>
      </c>
      <c r="H9716" s="31"/>
    </row>
    <row r="9717" spans="2:8">
      <c r="B9717" s="27"/>
      <c r="C9717" s="27"/>
      <c r="D9717" s="27"/>
      <c r="E9717" s="27"/>
      <c r="F9717" s="26"/>
      <c r="G9717" s="28" t="str">
        <f t="shared" si="30"/>
        <v/>
      </c>
      <c r="H9717" s="31"/>
    </row>
    <row r="9718" spans="2:8">
      <c r="B9718" s="27"/>
      <c r="C9718" s="27"/>
      <c r="D9718" s="27"/>
      <c r="E9718" s="27"/>
      <c r="F9718" s="26"/>
      <c r="G9718" s="28" t="str">
        <f t="shared" si="30"/>
        <v/>
      </c>
      <c r="H9718" s="31"/>
    </row>
    <row r="9719" spans="2:8">
      <c r="B9719" s="27"/>
      <c r="C9719" s="27"/>
      <c r="D9719" s="27"/>
      <c r="E9719" s="27"/>
      <c r="F9719" s="26"/>
      <c r="G9719" s="28" t="str">
        <f t="shared" si="30"/>
        <v/>
      </c>
      <c r="H9719" s="31"/>
    </row>
    <row r="9720" spans="2:8">
      <c r="B9720" s="27"/>
      <c r="C9720" s="27"/>
      <c r="D9720" s="27"/>
      <c r="E9720" s="27"/>
      <c r="F9720" s="26"/>
      <c r="G9720" s="28" t="str">
        <f t="shared" si="30"/>
        <v/>
      </c>
      <c r="H9720" s="31"/>
    </row>
    <row r="9721" spans="2:8">
      <c r="B9721" s="27"/>
      <c r="C9721" s="27"/>
      <c r="D9721" s="27"/>
      <c r="E9721" s="27"/>
      <c r="F9721" s="26"/>
      <c r="G9721" s="28" t="str">
        <f t="shared" si="30"/>
        <v/>
      </c>
      <c r="H9721" s="31"/>
    </row>
    <row r="9722" spans="2:8">
      <c r="B9722" s="27"/>
      <c r="C9722" s="27"/>
      <c r="D9722" s="27"/>
      <c r="E9722" s="27"/>
      <c r="F9722" s="26"/>
      <c r="G9722" s="28" t="str">
        <f t="shared" si="30"/>
        <v/>
      </c>
      <c r="H9722" s="31"/>
    </row>
    <row r="9723" spans="2:8">
      <c r="B9723" s="27"/>
      <c r="C9723" s="27"/>
      <c r="D9723" s="27"/>
      <c r="E9723" s="27"/>
      <c r="F9723" s="26"/>
      <c r="G9723" s="28" t="str">
        <f t="shared" si="30"/>
        <v/>
      </c>
      <c r="H9723" s="31"/>
    </row>
    <row r="9724" spans="2:8">
      <c r="B9724" s="27"/>
      <c r="C9724" s="27"/>
      <c r="D9724" s="27"/>
      <c r="E9724" s="27"/>
      <c r="F9724" s="26"/>
      <c r="G9724" s="28" t="str">
        <f t="shared" si="30"/>
        <v/>
      </c>
      <c r="H9724" s="31"/>
    </row>
    <row r="9725" spans="2:8">
      <c r="B9725" s="27"/>
      <c r="C9725" s="27"/>
      <c r="D9725" s="27"/>
      <c r="E9725" s="27"/>
      <c r="F9725" s="26"/>
      <c r="G9725" s="28" t="str">
        <f t="shared" si="30"/>
        <v/>
      </c>
      <c r="H9725" s="31"/>
    </row>
    <row r="9726" spans="2:8">
      <c r="B9726" s="27"/>
      <c r="C9726" s="27"/>
      <c r="D9726" s="27"/>
      <c r="E9726" s="27"/>
      <c r="F9726" s="26"/>
      <c r="G9726" s="28" t="str">
        <f t="shared" si="30"/>
        <v/>
      </c>
      <c r="H9726" s="31"/>
    </row>
    <row r="9727" spans="2:8">
      <c r="B9727" s="27"/>
      <c r="C9727" s="27"/>
      <c r="D9727" s="27"/>
      <c r="E9727" s="27"/>
      <c r="F9727" s="26"/>
      <c r="G9727" s="28" t="str">
        <f t="shared" si="30"/>
        <v/>
      </c>
      <c r="H9727" s="31"/>
    </row>
    <row r="9728" spans="2:8">
      <c r="B9728" s="27"/>
      <c r="C9728" s="27"/>
      <c r="D9728" s="27"/>
      <c r="E9728" s="27"/>
      <c r="F9728" s="26"/>
      <c r="G9728" s="28" t="str">
        <f t="shared" si="30"/>
        <v/>
      </c>
      <c r="H9728" s="31"/>
    </row>
    <row r="9729" spans="2:8">
      <c r="B9729" s="27"/>
      <c r="C9729" s="27"/>
      <c r="D9729" s="27"/>
      <c r="E9729" s="27"/>
      <c r="F9729" s="26"/>
      <c r="G9729" s="28" t="str">
        <f t="shared" si="30"/>
        <v/>
      </c>
      <c r="H9729" s="31"/>
    </row>
    <row r="9730" spans="2:8">
      <c r="B9730" s="27"/>
      <c r="C9730" s="27"/>
      <c r="D9730" s="27"/>
      <c r="E9730" s="27"/>
      <c r="F9730" s="26"/>
      <c r="G9730" s="28" t="str">
        <f t="shared" si="30"/>
        <v/>
      </c>
      <c r="H9730" s="31"/>
    </row>
    <row r="9731" spans="2:8">
      <c r="B9731" s="27"/>
      <c r="C9731" s="27"/>
      <c r="D9731" s="27"/>
      <c r="E9731" s="27"/>
      <c r="F9731" s="26"/>
      <c r="G9731" s="28" t="str">
        <f t="shared" si="30"/>
        <v/>
      </c>
      <c r="H9731" s="31"/>
    </row>
    <row r="9732" spans="2:8">
      <c r="B9732" s="27"/>
      <c r="C9732" s="27"/>
      <c r="D9732" s="27"/>
      <c r="E9732" s="27"/>
      <c r="F9732" s="26"/>
      <c r="G9732" s="28" t="str">
        <f t="shared" si="30"/>
        <v/>
      </c>
      <c r="H9732" s="31"/>
    </row>
    <row r="9733" spans="2:8">
      <c r="B9733" s="27"/>
      <c r="C9733" s="27"/>
      <c r="D9733" s="27"/>
      <c r="E9733" s="27"/>
      <c r="F9733" s="26"/>
      <c r="G9733" s="28" t="str">
        <f t="shared" si="30"/>
        <v/>
      </c>
      <c r="H9733" s="31"/>
    </row>
    <row r="9734" spans="2:8">
      <c r="B9734" s="27"/>
      <c r="C9734" s="27"/>
      <c r="D9734" s="27"/>
      <c r="E9734" s="27"/>
      <c r="F9734" s="26"/>
      <c r="G9734" s="28" t="str">
        <f t="shared" si="30"/>
        <v/>
      </c>
      <c r="H9734" s="31"/>
    </row>
    <row r="9735" spans="2:8">
      <c r="B9735" s="27"/>
      <c r="C9735" s="27"/>
      <c r="D9735" s="27"/>
      <c r="E9735" s="27"/>
      <c r="F9735" s="26"/>
      <c r="G9735" s="28" t="str">
        <f t="shared" si="30"/>
        <v/>
      </c>
      <c r="H9735" s="31"/>
    </row>
    <row r="9736" spans="2:8">
      <c r="B9736" s="27"/>
      <c r="C9736" s="27"/>
      <c r="D9736" s="27"/>
      <c r="E9736" s="27"/>
      <c r="F9736" s="26"/>
      <c r="G9736" s="28" t="str">
        <f t="shared" si="30"/>
        <v/>
      </c>
      <c r="H9736" s="31"/>
    </row>
    <row r="9737" spans="2:8">
      <c r="B9737" s="27"/>
      <c r="C9737" s="27"/>
      <c r="D9737" s="27"/>
      <c r="E9737" s="27"/>
      <c r="F9737" s="26"/>
      <c r="G9737" s="28" t="str">
        <f t="shared" si="30"/>
        <v/>
      </c>
      <c r="H9737" s="31"/>
    </row>
    <row r="9738" spans="2:8">
      <c r="B9738" s="27"/>
      <c r="C9738" s="27"/>
      <c r="D9738" s="27"/>
      <c r="E9738" s="27"/>
      <c r="F9738" s="26"/>
      <c r="G9738" s="28" t="str">
        <f t="shared" si="30"/>
        <v/>
      </c>
      <c r="H9738" s="31"/>
    </row>
    <row r="9739" spans="2:8">
      <c r="B9739" s="27"/>
      <c r="C9739" s="27"/>
      <c r="D9739" s="27"/>
      <c r="E9739" s="27"/>
      <c r="F9739" s="26"/>
      <c r="G9739" s="28" t="str">
        <f t="shared" si="30"/>
        <v/>
      </c>
      <c r="H9739" s="31"/>
    </row>
    <row r="9740" spans="2:8">
      <c r="B9740" s="27"/>
      <c r="C9740" s="27"/>
      <c r="D9740" s="27"/>
      <c r="E9740" s="27"/>
      <c r="F9740" s="26"/>
      <c r="G9740" s="28" t="str">
        <f t="shared" si="30"/>
        <v/>
      </c>
      <c r="H9740" s="31"/>
    </row>
    <row r="9741" spans="2:8">
      <c r="B9741" s="27"/>
      <c r="C9741" s="27"/>
      <c r="D9741" s="27"/>
      <c r="E9741" s="27"/>
      <c r="F9741" s="26"/>
      <c r="G9741" s="28" t="str">
        <f t="shared" si="30"/>
        <v/>
      </c>
      <c r="H9741" s="31"/>
    </row>
    <row r="9742" spans="2:8">
      <c r="B9742" s="27"/>
      <c r="C9742" s="27"/>
      <c r="D9742" s="27"/>
      <c r="E9742" s="27"/>
      <c r="F9742" s="26"/>
      <c r="G9742" s="28" t="str">
        <f t="shared" si="30"/>
        <v/>
      </c>
      <c r="H9742" s="31"/>
    </row>
    <row r="9743" spans="2:8">
      <c r="B9743" s="27"/>
      <c r="C9743" s="27"/>
      <c r="D9743" s="27"/>
      <c r="E9743" s="27"/>
      <c r="F9743" s="26"/>
      <c r="G9743" s="28" t="str">
        <f t="shared" si="30"/>
        <v/>
      </c>
      <c r="H9743" s="31"/>
    </row>
    <row r="9744" spans="2:8">
      <c r="B9744" s="27"/>
      <c r="C9744" s="27"/>
      <c r="D9744" s="27"/>
      <c r="E9744" s="27"/>
      <c r="F9744" s="26"/>
      <c r="G9744" s="28" t="str">
        <f t="shared" si="30"/>
        <v/>
      </c>
      <c r="H9744" s="31"/>
    </row>
    <row r="9745" spans="2:8">
      <c r="B9745" s="27"/>
      <c r="C9745" s="27"/>
      <c r="D9745" s="27"/>
      <c r="E9745" s="27"/>
      <c r="F9745" s="26"/>
      <c r="G9745" s="28" t="str">
        <f t="shared" si="30"/>
        <v/>
      </c>
      <c r="H9745" s="31"/>
    </row>
    <row r="9746" spans="2:8">
      <c r="B9746" s="27"/>
      <c r="C9746" s="27"/>
      <c r="D9746" s="27"/>
      <c r="E9746" s="27"/>
      <c r="F9746" s="26"/>
      <c r="G9746" s="28" t="str">
        <f t="shared" si="30"/>
        <v/>
      </c>
      <c r="H9746" s="31"/>
    </row>
    <row r="9747" spans="2:8">
      <c r="B9747" s="27"/>
      <c r="C9747" s="27"/>
      <c r="D9747" s="27"/>
      <c r="E9747" s="27"/>
      <c r="F9747" s="26"/>
      <c r="G9747" s="28" t="str">
        <f t="shared" si="30"/>
        <v/>
      </c>
      <c r="H9747" s="31"/>
    </row>
    <row r="9748" spans="2:8">
      <c r="B9748" s="27"/>
      <c r="C9748" s="27"/>
      <c r="D9748" s="27"/>
      <c r="E9748" s="27"/>
      <c r="F9748" s="26"/>
      <c r="G9748" s="28" t="str">
        <f t="shared" si="30"/>
        <v/>
      </c>
      <c r="H9748" s="31"/>
    </row>
    <row r="9749" spans="2:8">
      <c r="B9749" s="27"/>
      <c r="C9749" s="27"/>
      <c r="D9749" s="27"/>
      <c r="E9749" s="27"/>
      <c r="F9749" s="26"/>
      <c r="G9749" s="28" t="str">
        <f t="shared" si="30"/>
        <v/>
      </c>
      <c r="H9749" s="31"/>
    </row>
    <row r="9750" spans="2:8">
      <c r="B9750" s="27"/>
      <c r="C9750" s="27"/>
      <c r="D9750" s="27"/>
      <c r="E9750" s="27"/>
      <c r="F9750" s="26"/>
      <c r="G9750" s="28" t="str">
        <f t="shared" si="30"/>
        <v/>
      </c>
      <c r="H9750" s="31"/>
    </row>
    <row r="9751" spans="2:8">
      <c r="B9751" s="27"/>
      <c r="C9751" s="27"/>
      <c r="D9751" s="27"/>
      <c r="E9751" s="27"/>
      <c r="F9751" s="26"/>
      <c r="G9751" s="28" t="str">
        <f t="shared" si="30"/>
        <v/>
      </c>
      <c r="H9751" s="31"/>
    </row>
    <row r="9752" spans="2:8">
      <c r="B9752" s="27"/>
      <c r="C9752" s="27"/>
      <c r="D9752" s="27"/>
      <c r="E9752" s="27"/>
      <c r="F9752" s="26"/>
      <c r="G9752" s="28" t="str">
        <f t="shared" si="30"/>
        <v/>
      </c>
      <c r="H9752" s="31"/>
    </row>
    <row r="9753" spans="2:8">
      <c r="B9753" s="27"/>
      <c r="C9753" s="27"/>
      <c r="D9753" s="27"/>
      <c r="E9753" s="27"/>
      <c r="F9753" s="26"/>
      <c r="G9753" s="28" t="str">
        <f t="shared" si="30"/>
        <v/>
      </c>
      <c r="H9753" s="31"/>
    </row>
    <row r="9754" spans="2:8">
      <c r="B9754" s="27"/>
      <c r="C9754" s="27"/>
      <c r="D9754" s="27"/>
      <c r="E9754" s="27"/>
      <c r="F9754" s="26"/>
      <c r="G9754" s="28" t="str">
        <f t="shared" si="30"/>
        <v/>
      </c>
      <c r="H9754" s="31"/>
    </row>
    <row r="9755" spans="2:8">
      <c r="B9755" s="27"/>
      <c r="C9755" s="27"/>
      <c r="D9755" s="27"/>
      <c r="E9755" s="27"/>
      <c r="F9755" s="26"/>
      <c r="G9755" s="28" t="str">
        <f t="shared" si="30"/>
        <v/>
      </c>
      <c r="H9755" s="31"/>
    </row>
    <row r="9756" spans="2:8">
      <c r="B9756" s="27"/>
      <c r="C9756" s="27"/>
      <c r="D9756" s="27"/>
      <c r="E9756" s="27"/>
      <c r="F9756" s="26"/>
      <c r="G9756" s="28" t="str">
        <f t="shared" si="30"/>
        <v/>
      </c>
      <c r="H9756" s="31"/>
    </row>
    <row r="9757" spans="2:8">
      <c r="B9757" s="27"/>
      <c r="C9757" s="27"/>
      <c r="D9757" s="27"/>
      <c r="E9757" s="27"/>
      <c r="F9757" s="26"/>
      <c r="G9757" s="28" t="str">
        <f t="shared" si="30"/>
        <v/>
      </c>
      <c r="H9757" s="31"/>
    </row>
    <row r="9758" spans="2:8">
      <c r="B9758" s="27"/>
      <c r="C9758" s="27"/>
      <c r="D9758" s="27"/>
      <c r="E9758" s="27"/>
      <c r="F9758" s="26"/>
      <c r="G9758" s="28" t="str">
        <f t="shared" si="30"/>
        <v/>
      </c>
      <c r="H9758" s="31"/>
    </row>
    <row r="9759" spans="2:8">
      <c r="B9759" s="27"/>
      <c r="C9759" s="27"/>
      <c r="D9759" s="27"/>
      <c r="E9759" s="27"/>
      <c r="F9759" s="26"/>
      <c r="G9759" s="28" t="str">
        <f t="shared" si="30"/>
        <v/>
      </c>
      <c r="H9759" s="31"/>
    </row>
    <row r="9760" spans="2:8">
      <c r="B9760" s="27"/>
      <c r="C9760" s="27"/>
      <c r="D9760" s="27"/>
      <c r="E9760" s="27"/>
      <c r="F9760" s="26"/>
      <c r="G9760" s="28" t="str">
        <f t="shared" si="30"/>
        <v/>
      </c>
      <c r="H9760" s="31"/>
    </row>
    <row r="9761" spans="2:8">
      <c r="B9761" s="27"/>
      <c r="C9761" s="27"/>
      <c r="D9761" s="27"/>
      <c r="E9761" s="27"/>
      <c r="F9761" s="26"/>
      <c r="G9761" s="28" t="str">
        <f t="shared" si="30"/>
        <v/>
      </c>
      <c r="H9761" s="31"/>
    </row>
    <row r="9762" spans="2:8">
      <c r="B9762" s="27"/>
      <c r="C9762" s="27"/>
      <c r="D9762" s="27"/>
      <c r="E9762" s="27"/>
      <c r="F9762" s="26"/>
      <c r="G9762" s="28" t="str">
        <f t="shared" si="30"/>
        <v/>
      </c>
      <c r="H9762" s="31"/>
    </row>
    <row r="9763" spans="2:8">
      <c r="B9763" s="27"/>
      <c r="C9763" s="27"/>
      <c r="D9763" s="27"/>
      <c r="E9763" s="27"/>
      <c r="F9763" s="26"/>
      <c r="G9763" s="28" t="str">
        <f t="shared" si="30"/>
        <v/>
      </c>
      <c r="H9763" s="31"/>
    </row>
    <row r="9764" spans="2:8">
      <c r="B9764" s="27"/>
      <c r="C9764" s="27"/>
      <c r="D9764" s="27"/>
      <c r="E9764" s="27"/>
      <c r="F9764" s="26"/>
      <c r="G9764" s="28" t="str">
        <f t="shared" si="30"/>
        <v/>
      </c>
      <c r="H9764" s="31"/>
    </row>
    <row r="9765" spans="2:8">
      <c r="B9765" s="27"/>
      <c r="C9765" s="27"/>
      <c r="D9765" s="27"/>
      <c r="E9765" s="27"/>
      <c r="F9765" s="26"/>
      <c r="G9765" s="28" t="str">
        <f t="shared" si="30"/>
        <v/>
      </c>
      <c r="H9765" s="31"/>
    </row>
    <row r="9766" spans="2:8">
      <c r="B9766" s="27"/>
      <c r="C9766" s="27"/>
      <c r="D9766" s="27"/>
      <c r="E9766" s="27"/>
      <c r="F9766" s="26"/>
      <c r="G9766" s="28" t="str">
        <f t="shared" si="30"/>
        <v/>
      </c>
      <c r="H9766" s="31"/>
    </row>
    <row r="9767" spans="2:8">
      <c r="B9767" s="27"/>
      <c r="C9767" s="27"/>
      <c r="D9767" s="27"/>
      <c r="E9767" s="27"/>
      <c r="F9767" s="26"/>
      <c r="G9767" s="28" t="str">
        <f t="shared" ref="G9767:G9830" si="31">IF(F9767="","",IF(F9767="EI",4,IF(F9767="EO",5.2,IF(F9767="EQ",3.9,IF(F9767="ILF",7.5,IF(F9767="EIF",5.4))))))</f>
        <v/>
      </c>
      <c r="H9767" s="31"/>
    </row>
    <row r="9768" spans="2:8">
      <c r="B9768" s="27"/>
      <c r="C9768" s="27"/>
      <c r="D9768" s="27"/>
      <c r="E9768" s="27"/>
      <c r="F9768" s="26"/>
      <c r="G9768" s="28" t="str">
        <f t="shared" si="31"/>
        <v/>
      </c>
      <c r="H9768" s="31"/>
    </row>
    <row r="9769" spans="2:8">
      <c r="B9769" s="27"/>
      <c r="C9769" s="27"/>
      <c r="D9769" s="27"/>
      <c r="E9769" s="27"/>
      <c r="F9769" s="26"/>
      <c r="G9769" s="28" t="str">
        <f t="shared" si="31"/>
        <v/>
      </c>
      <c r="H9769" s="31"/>
    </row>
    <row r="9770" spans="2:8">
      <c r="B9770" s="27"/>
      <c r="C9770" s="27"/>
      <c r="D9770" s="27"/>
      <c r="E9770" s="27"/>
      <c r="F9770" s="26"/>
      <c r="G9770" s="28" t="str">
        <f t="shared" si="31"/>
        <v/>
      </c>
      <c r="H9770" s="31"/>
    </row>
    <row r="9771" spans="2:8">
      <c r="B9771" s="27"/>
      <c r="C9771" s="27"/>
      <c r="D9771" s="27"/>
      <c r="E9771" s="27"/>
      <c r="F9771" s="26"/>
      <c r="G9771" s="28" t="str">
        <f t="shared" si="31"/>
        <v/>
      </c>
      <c r="H9771" s="31"/>
    </row>
    <row r="9772" spans="2:8">
      <c r="B9772" s="27"/>
      <c r="C9772" s="27"/>
      <c r="D9772" s="27"/>
      <c r="E9772" s="27"/>
      <c r="F9772" s="26"/>
      <c r="G9772" s="28" t="str">
        <f t="shared" si="31"/>
        <v/>
      </c>
      <c r="H9772" s="31"/>
    </row>
    <row r="9773" spans="2:8">
      <c r="B9773" s="27"/>
      <c r="C9773" s="27"/>
      <c r="D9773" s="27"/>
      <c r="E9773" s="27"/>
      <c r="F9773" s="26"/>
      <c r="G9773" s="28" t="str">
        <f t="shared" si="31"/>
        <v/>
      </c>
      <c r="H9773" s="31"/>
    </row>
    <row r="9774" spans="2:8">
      <c r="B9774" s="27"/>
      <c r="C9774" s="27"/>
      <c r="D9774" s="27"/>
      <c r="E9774" s="27"/>
      <c r="F9774" s="26"/>
      <c r="G9774" s="28" t="str">
        <f t="shared" si="31"/>
        <v/>
      </c>
      <c r="H9774" s="31"/>
    </row>
    <row r="9775" spans="2:8">
      <c r="B9775" s="27"/>
      <c r="C9775" s="27"/>
      <c r="D9775" s="27"/>
      <c r="E9775" s="27"/>
      <c r="F9775" s="26"/>
      <c r="G9775" s="28" t="str">
        <f t="shared" si="31"/>
        <v/>
      </c>
      <c r="H9775" s="31"/>
    </row>
    <row r="9776" spans="2:8">
      <c r="B9776" s="27"/>
      <c r="C9776" s="27"/>
      <c r="D9776" s="27"/>
      <c r="E9776" s="27"/>
      <c r="F9776" s="26"/>
      <c r="G9776" s="28" t="str">
        <f t="shared" si="31"/>
        <v/>
      </c>
      <c r="H9776" s="31"/>
    </row>
    <row r="9777" spans="2:8">
      <c r="B9777" s="27"/>
      <c r="C9777" s="27"/>
      <c r="D9777" s="27"/>
      <c r="E9777" s="27"/>
      <c r="F9777" s="26"/>
      <c r="G9777" s="28" t="str">
        <f t="shared" si="31"/>
        <v/>
      </c>
      <c r="H9777" s="31"/>
    </row>
    <row r="9778" spans="2:8">
      <c r="B9778" s="27"/>
      <c r="C9778" s="27"/>
      <c r="D9778" s="27"/>
      <c r="E9778" s="27"/>
      <c r="F9778" s="26"/>
      <c r="G9778" s="28" t="str">
        <f t="shared" si="31"/>
        <v/>
      </c>
      <c r="H9778" s="31"/>
    </row>
    <row r="9779" spans="2:8">
      <c r="B9779" s="27"/>
      <c r="C9779" s="27"/>
      <c r="D9779" s="27"/>
      <c r="E9779" s="27"/>
      <c r="F9779" s="26"/>
      <c r="G9779" s="28" t="str">
        <f t="shared" si="31"/>
        <v/>
      </c>
      <c r="H9779" s="31"/>
    </row>
    <row r="9780" spans="2:8">
      <c r="B9780" s="27"/>
      <c r="C9780" s="27"/>
      <c r="D9780" s="27"/>
      <c r="E9780" s="27"/>
      <c r="F9780" s="26"/>
      <c r="G9780" s="28" t="str">
        <f t="shared" si="31"/>
        <v/>
      </c>
      <c r="H9780" s="31"/>
    </row>
    <row r="9781" spans="2:8">
      <c r="B9781" s="27"/>
      <c r="C9781" s="27"/>
      <c r="D9781" s="27"/>
      <c r="E9781" s="27"/>
      <c r="F9781" s="26"/>
      <c r="G9781" s="28" t="str">
        <f t="shared" si="31"/>
        <v/>
      </c>
      <c r="H9781" s="31"/>
    </row>
    <row r="9782" spans="2:8">
      <c r="B9782" s="27"/>
      <c r="C9782" s="27"/>
      <c r="D9782" s="27"/>
      <c r="E9782" s="27"/>
      <c r="F9782" s="26"/>
      <c r="G9782" s="28" t="str">
        <f t="shared" si="31"/>
        <v/>
      </c>
      <c r="H9782" s="31"/>
    </row>
    <row r="9783" spans="2:8">
      <c r="B9783" s="27"/>
      <c r="C9783" s="27"/>
      <c r="D9783" s="27"/>
      <c r="E9783" s="27"/>
      <c r="F9783" s="26"/>
      <c r="G9783" s="28" t="str">
        <f t="shared" si="31"/>
        <v/>
      </c>
      <c r="H9783" s="31"/>
    </row>
    <row r="9784" spans="2:8">
      <c r="B9784" s="27"/>
      <c r="C9784" s="27"/>
      <c r="D9784" s="27"/>
      <c r="E9784" s="27"/>
      <c r="F9784" s="26"/>
      <c r="G9784" s="28" t="str">
        <f t="shared" si="31"/>
        <v/>
      </c>
      <c r="H9784" s="31"/>
    </row>
    <row r="9785" spans="2:8">
      <c r="B9785" s="27"/>
      <c r="C9785" s="27"/>
      <c r="D9785" s="27"/>
      <c r="E9785" s="27"/>
      <c r="F9785" s="26"/>
      <c r="G9785" s="28" t="str">
        <f t="shared" si="31"/>
        <v/>
      </c>
      <c r="H9785" s="31"/>
    </row>
    <row r="9786" spans="2:8">
      <c r="B9786" s="27"/>
      <c r="C9786" s="27"/>
      <c r="D9786" s="27"/>
      <c r="E9786" s="27"/>
      <c r="F9786" s="26"/>
      <c r="G9786" s="28" t="str">
        <f t="shared" si="31"/>
        <v/>
      </c>
      <c r="H9786" s="31"/>
    </row>
    <row r="9787" spans="2:8">
      <c r="B9787" s="27"/>
      <c r="C9787" s="27"/>
      <c r="D9787" s="27"/>
      <c r="E9787" s="27"/>
      <c r="F9787" s="26"/>
      <c r="G9787" s="28" t="str">
        <f t="shared" si="31"/>
        <v/>
      </c>
      <c r="H9787" s="31"/>
    </row>
    <row r="9788" spans="2:8">
      <c r="B9788" s="27"/>
      <c r="C9788" s="27"/>
      <c r="D9788" s="27"/>
      <c r="E9788" s="27"/>
      <c r="F9788" s="26"/>
      <c r="G9788" s="28" t="str">
        <f t="shared" si="31"/>
        <v/>
      </c>
      <c r="H9788" s="31"/>
    </row>
    <row r="9789" spans="2:8">
      <c r="B9789" s="27"/>
      <c r="C9789" s="27"/>
      <c r="D9789" s="27"/>
      <c r="E9789" s="27"/>
      <c r="F9789" s="26"/>
      <c r="G9789" s="28" t="str">
        <f t="shared" si="31"/>
        <v/>
      </c>
      <c r="H9789" s="31"/>
    </row>
    <row r="9790" spans="2:8">
      <c r="B9790" s="27"/>
      <c r="C9790" s="27"/>
      <c r="D9790" s="27"/>
      <c r="E9790" s="27"/>
      <c r="F9790" s="26"/>
      <c r="G9790" s="28" t="str">
        <f t="shared" si="31"/>
        <v/>
      </c>
      <c r="H9790" s="31"/>
    </row>
    <row r="9791" spans="2:8">
      <c r="B9791" s="27"/>
      <c r="C9791" s="27"/>
      <c r="D9791" s="27"/>
      <c r="E9791" s="27"/>
      <c r="F9791" s="26"/>
      <c r="G9791" s="28" t="str">
        <f t="shared" si="31"/>
        <v/>
      </c>
      <c r="H9791" s="31"/>
    </row>
    <row r="9792" spans="2:8">
      <c r="B9792" s="27"/>
      <c r="C9792" s="27"/>
      <c r="D9792" s="27"/>
      <c r="E9792" s="27"/>
      <c r="F9792" s="26"/>
      <c r="G9792" s="28" t="str">
        <f t="shared" si="31"/>
        <v/>
      </c>
      <c r="H9792" s="31"/>
    </row>
    <row r="9793" spans="2:8">
      <c r="B9793" s="27"/>
      <c r="C9793" s="27"/>
      <c r="D9793" s="27"/>
      <c r="E9793" s="27"/>
      <c r="F9793" s="26"/>
      <c r="G9793" s="28" t="str">
        <f t="shared" si="31"/>
        <v/>
      </c>
      <c r="H9793" s="31"/>
    </row>
    <row r="9794" spans="2:8">
      <c r="B9794" s="27"/>
      <c r="C9794" s="27"/>
      <c r="D9794" s="27"/>
      <c r="E9794" s="27"/>
      <c r="F9794" s="26"/>
      <c r="G9794" s="28" t="str">
        <f t="shared" si="31"/>
        <v/>
      </c>
      <c r="H9794" s="31"/>
    </row>
    <row r="9795" spans="2:8">
      <c r="B9795" s="27"/>
      <c r="C9795" s="27"/>
      <c r="D9795" s="27"/>
      <c r="E9795" s="27"/>
      <c r="F9795" s="26"/>
      <c r="G9795" s="28" t="str">
        <f t="shared" si="31"/>
        <v/>
      </c>
      <c r="H9795" s="31"/>
    </row>
    <row r="9796" spans="2:8">
      <c r="B9796" s="27"/>
      <c r="C9796" s="27"/>
      <c r="D9796" s="27"/>
      <c r="E9796" s="27"/>
      <c r="F9796" s="26"/>
      <c r="G9796" s="28" t="str">
        <f t="shared" si="31"/>
        <v/>
      </c>
      <c r="H9796" s="31"/>
    </row>
    <row r="9797" spans="2:8">
      <c r="B9797" s="27"/>
      <c r="C9797" s="27"/>
      <c r="D9797" s="27"/>
      <c r="E9797" s="27"/>
      <c r="F9797" s="26"/>
      <c r="G9797" s="28" t="str">
        <f t="shared" si="31"/>
        <v/>
      </c>
      <c r="H9797" s="31"/>
    </row>
    <row r="9798" spans="2:8">
      <c r="B9798" s="27"/>
      <c r="C9798" s="27"/>
      <c r="D9798" s="27"/>
      <c r="E9798" s="27"/>
      <c r="F9798" s="26"/>
      <c r="G9798" s="28" t="str">
        <f t="shared" si="31"/>
        <v/>
      </c>
      <c r="H9798" s="31"/>
    </row>
    <row r="9799" spans="2:8">
      <c r="B9799" s="27"/>
      <c r="C9799" s="27"/>
      <c r="D9799" s="27"/>
      <c r="E9799" s="27"/>
      <c r="F9799" s="26"/>
      <c r="G9799" s="28" t="str">
        <f t="shared" si="31"/>
        <v/>
      </c>
      <c r="H9799" s="31"/>
    </row>
    <row r="9800" spans="2:8">
      <c r="B9800" s="27"/>
      <c r="C9800" s="27"/>
      <c r="D9800" s="27"/>
      <c r="E9800" s="27"/>
      <c r="F9800" s="26"/>
      <c r="G9800" s="28" t="str">
        <f t="shared" si="31"/>
        <v/>
      </c>
      <c r="H9800" s="31"/>
    </row>
    <row r="9801" spans="2:8">
      <c r="B9801" s="27"/>
      <c r="C9801" s="27"/>
      <c r="D9801" s="27"/>
      <c r="E9801" s="27"/>
      <c r="F9801" s="26"/>
      <c r="G9801" s="28" t="str">
        <f t="shared" si="31"/>
        <v/>
      </c>
      <c r="H9801" s="31"/>
    </row>
    <row r="9802" spans="2:8">
      <c r="B9802" s="27"/>
      <c r="C9802" s="27"/>
      <c r="D9802" s="27"/>
      <c r="E9802" s="27"/>
      <c r="F9802" s="26"/>
      <c r="G9802" s="28" t="str">
        <f t="shared" si="31"/>
        <v/>
      </c>
      <c r="H9802" s="31"/>
    </row>
    <row r="9803" spans="2:8">
      <c r="B9803" s="27"/>
      <c r="C9803" s="27"/>
      <c r="D9803" s="27"/>
      <c r="E9803" s="27"/>
      <c r="F9803" s="26"/>
      <c r="G9803" s="28" t="str">
        <f t="shared" si="31"/>
        <v/>
      </c>
      <c r="H9803" s="31"/>
    </row>
    <row r="9804" spans="2:8">
      <c r="B9804" s="27"/>
      <c r="C9804" s="27"/>
      <c r="D9804" s="27"/>
      <c r="E9804" s="27"/>
      <c r="F9804" s="26"/>
      <c r="G9804" s="28" t="str">
        <f t="shared" si="31"/>
        <v/>
      </c>
      <c r="H9804" s="31"/>
    </row>
    <row r="9805" spans="2:8">
      <c r="B9805" s="27"/>
      <c r="C9805" s="27"/>
      <c r="D9805" s="27"/>
      <c r="E9805" s="27"/>
      <c r="F9805" s="26"/>
      <c r="G9805" s="28" t="str">
        <f t="shared" si="31"/>
        <v/>
      </c>
      <c r="H9805" s="31"/>
    </row>
    <row r="9806" spans="2:8">
      <c r="B9806" s="27"/>
      <c r="C9806" s="27"/>
      <c r="D9806" s="27"/>
      <c r="E9806" s="27"/>
      <c r="F9806" s="26"/>
      <c r="G9806" s="28" t="str">
        <f t="shared" si="31"/>
        <v/>
      </c>
      <c r="H9806" s="31"/>
    </row>
    <row r="9807" spans="2:8">
      <c r="B9807" s="27"/>
      <c r="C9807" s="27"/>
      <c r="D9807" s="27"/>
      <c r="E9807" s="27"/>
      <c r="F9807" s="26"/>
      <c r="G9807" s="28" t="str">
        <f t="shared" si="31"/>
        <v/>
      </c>
      <c r="H9807" s="31"/>
    </row>
    <row r="9808" spans="2:8">
      <c r="B9808" s="27"/>
      <c r="C9808" s="27"/>
      <c r="D9808" s="27"/>
      <c r="E9808" s="27"/>
      <c r="F9808" s="26"/>
      <c r="G9808" s="28" t="str">
        <f t="shared" si="31"/>
        <v/>
      </c>
      <c r="H9808" s="31"/>
    </row>
    <row r="9809" spans="2:8">
      <c r="B9809" s="27"/>
      <c r="C9809" s="27"/>
      <c r="D9809" s="27"/>
      <c r="E9809" s="27"/>
      <c r="F9809" s="26"/>
      <c r="G9809" s="28" t="str">
        <f t="shared" si="31"/>
        <v/>
      </c>
      <c r="H9809" s="31"/>
    </row>
    <row r="9810" spans="2:8">
      <c r="B9810" s="27"/>
      <c r="C9810" s="27"/>
      <c r="D9810" s="27"/>
      <c r="E9810" s="27"/>
      <c r="F9810" s="26"/>
      <c r="G9810" s="28" t="str">
        <f t="shared" si="31"/>
        <v/>
      </c>
      <c r="H9810" s="31"/>
    </row>
    <row r="9811" spans="2:8">
      <c r="B9811" s="27"/>
      <c r="C9811" s="27"/>
      <c r="D9811" s="27"/>
      <c r="E9811" s="27"/>
      <c r="F9811" s="26"/>
      <c r="G9811" s="28" t="str">
        <f t="shared" si="31"/>
        <v/>
      </c>
      <c r="H9811" s="31"/>
    </row>
    <row r="9812" spans="2:8">
      <c r="B9812" s="27"/>
      <c r="C9812" s="27"/>
      <c r="D9812" s="27"/>
      <c r="E9812" s="27"/>
      <c r="F9812" s="26"/>
      <c r="G9812" s="28" t="str">
        <f t="shared" si="31"/>
        <v/>
      </c>
      <c r="H9812" s="31"/>
    </row>
    <row r="9813" spans="2:8">
      <c r="B9813" s="27"/>
      <c r="C9813" s="27"/>
      <c r="D9813" s="27"/>
      <c r="E9813" s="27"/>
      <c r="F9813" s="26"/>
      <c r="G9813" s="28" t="str">
        <f t="shared" si="31"/>
        <v/>
      </c>
      <c r="H9813" s="31"/>
    </row>
    <row r="9814" spans="2:8">
      <c r="B9814" s="27"/>
      <c r="C9814" s="27"/>
      <c r="D9814" s="27"/>
      <c r="E9814" s="27"/>
      <c r="F9814" s="26"/>
      <c r="G9814" s="28" t="str">
        <f t="shared" si="31"/>
        <v/>
      </c>
      <c r="H9814" s="31"/>
    </row>
    <row r="9815" spans="2:8">
      <c r="B9815" s="27"/>
      <c r="C9815" s="27"/>
      <c r="D9815" s="27"/>
      <c r="E9815" s="27"/>
      <c r="F9815" s="26"/>
      <c r="G9815" s="28" t="str">
        <f t="shared" si="31"/>
        <v/>
      </c>
      <c r="H9815" s="31"/>
    </row>
    <row r="9816" spans="2:8">
      <c r="B9816" s="27"/>
      <c r="C9816" s="27"/>
      <c r="D9816" s="27"/>
      <c r="E9816" s="27"/>
      <c r="F9816" s="26"/>
      <c r="G9816" s="28" t="str">
        <f t="shared" si="31"/>
        <v/>
      </c>
      <c r="H9816" s="31"/>
    </row>
    <row r="9817" spans="2:8">
      <c r="B9817" s="27"/>
      <c r="C9817" s="27"/>
      <c r="D9817" s="27"/>
      <c r="E9817" s="27"/>
      <c r="F9817" s="26"/>
      <c r="G9817" s="28" t="str">
        <f t="shared" si="31"/>
        <v/>
      </c>
      <c r="H9817" s="31"/>
    </row>
    <row r="9818" spans="2:8">
      <c r="B9818" s="27"/>
      <c r="C9818" s="27"/>
      <c r="D9818" s="27"/>
      <c r="E9818" s="27"/>
      <c r="F9818" s="26"/>
      <c r="G9818" s="28" t="str">
        <f t="shared" si="31"/>
        <v/>
      </c>
      <c r="H9818" s="31"/>
    </row>
    <row r="9819" spans="2:8">
      <c r="B9819" s="27"/>
      <c r="C9819" s="27"/>
      <c r="D9819" s="27"/>
      <c r="E9819" s="27"/>
      <c r="F9819" s="26"/>
      <c r="G9819" s="28" t="str">
        <f t="shared" si="31"/>
        <v/>
      </c>
      <c r="H9819" s="31"/>
    </row>
    <row r="9820" spans="2:8">
      <c r="B9820" s="27"/>
      <c r="C9820" s="27"/>
      <c r="D9820" s="27"/>
      <c r="E9820" s="27"/>
      <c r="F9820" s="26"/>
      <c r="G9820" s="28" t="str">
        <f t="shared" si="31"/>
        <v/>
      </c>
      <c r="H9820" s="31"/>
    </row>
    <row r="9821" spans="2:8">
      <c r="B9821" s="27"/>
      <c r="C9821" s="27"/>
      <c r="D9821" s="27"/>
      <c r="E9821" s="27"/>
      <c r="F9821" s="26"/>
      <c r="G9821" s="28" t="str">
        <f t="shared" si="31"/>
        <v/>
      </c>
      <c r="H9821" s="31"/>
    </row>
    <row r="9822" spans="2:8">
      <c r="B9822" s="27"/>
      <c r="C9822" s="27"/>
      <c r="D9822" s="27"/>
      <c r="E9822" s="27"/>
      <c r="F9822" s="26"/>
      <c r="G9822" s="28" t="str">
        <f t="shared" si="31"/>
        <v/>
      </c>
      <c r="H9822" s="31"/>
    </row>
    <row r="9823" spans="2:8">
      <c r="B9823" s="27"/>
      <c r="C9823" s="27"/>
      <c r="D9823" s="27"/>
      <c r="E9823" s="27"/>
      <c r="F9823" s="26"/>
      <c r="G9823" s="28" t="str">
        <f t="shared" si="31"/>
        <v/>
      </c>
      <c r="H9823" s="31"/>
    </row>
    <row r="9824" spans="2:8">
      <c r="B9824" s="27"/>
      <c r="C9824" s="27"/>
      <c r="D9824" s="27"/>
      <c r="E9824" s="27"/>
      <c r="F9824" s="26"/>
      <c r="G9824" s="28" t="str">
        <f t="shared" si="31"/>
        <v/>
      </c>
      <c r="H9824" s="31"/>
    </row>
    <row r="9825" spans="2:8">
      <c r="B9825" s="27"/>
      <c r="C9825" s="27"/>
      <c r="D9825" s="27"/>
      <c r="E9825" s="27"/>
      <c r="F9825" s="26"/>
      <c r="G9825" s="28" t="str">
        <f t="shared" si="31"/>
        <v/>
      </c>
      <c r="H9825" s="31"/>
    </row>
    <row r="9826" spans="2:8">
      <c r="B9826" s="27"/>
      <c r="C9826" s="27"/>
      <c r="D9826" s="27"/>
      <c r="E9826" s="27"/>
      <c r="F9826" s="26"/>
      <c r="G9826" s="28" t="str">
        <f t="shared" si="31"/>
        <v/>
      </c>
      <c r="H9826" s="31"/>
    </row>
    <row r="9827" spans="2:8">
      <c r="B9827" s="27"/>
      <c r="C9827" s="27"/>
      <c r="D9827" s="27"/>
      <c r="E9827" s="27"/>
      <c r="F9827" s="26"/>
      <c r="G9827" s="28" t="str">
        <f t="shared" si="31"/>
        <v/>
      </c>
      <c r="H9827" s="31"/>
    </row>
    <row r="9828" spans="2:8">
      <c r="B9828" s="27"/>
      <c r="C9828" s="27"/>
      <c r="D9828" s="27"/>
      <c r="E9828" s="27"/>
      <c r="F9828" s="26"/>
      <c r="G9828" s="28" t="str">
        <f t="shared" si="31"/>
        <v/>
      </c>
      <c r="H9828" s="31"/>
    </row>
    <row r="9829" spans="2:8">
      <c r="B9829" s="27"/>
      <c r="C9829" s="27"/>
      <c r="D9829" s="27"/>
      <c r="E9829" s="27"/>
      <c r="F9829" s="26"/>
      <c r="G9829" s="28" t="str">
        <f t="shared" si="31"/>
        <v/>
      </c>
      <c r="H9829" s="31"/>
    </row>
    <row r="9830" spans="2:8">
      <c r="B9830" s="27"/>
      <c r="C9830" s="27"/>
      <c r="D9830" s="27"/>
      <c r="E9830" s="27"/>
      <c r="F9830" s="26"/>
      <c r="G9830" s="28" t="str">
        <f t="shared" si="31"/>
        <v/>
      </c>
      <c r="H9830" s="31"/>
    </row>
    <row r="9831" spans="2:8">
      <c r="B9831" s="27"/>
      <c r="C9831" s="27"/>
      <c r="D9831" s="27"/>
      <c r="E9831" s="27"/>
      <c r="F9831" s="26"/>
      <c r="G9831" s="28" t="str">
        <f t="shared" ref="G9831:G9894" si="32">IF(F9831="","",IF(F9831="EI",4,IF(F9831="EO",5.2,IF(F9831="EQ",3.9,IF(F9831="ILF",7.5,IF(F9831="EIF",5.4))))))</f>
        <v/>
      </c>
      <c r="H9831" s="31"/>
    </row>
    <row r="9832" spans="2:8">
      <c r="B9832" s="27"/>
      <c r="C9832" s="27"/>
      <c r="D9832" s="27"/>
      <c r="E9832" s="27"/>
      <c r="F9832" s="26"/>
      <c r="G9832" s="28" t="str">
        <f t="shared" si="32"/>
        <v/>
      </c>
      <c r="H9832" s="31"/>
    </row>
    <row r="9833" spans="2:8">
      <c r="B9833" s="27"/>
      <c r="C9833" s="27"/>
      <c r="D9833" s="27"/>
      <c r="E9833" s="27"/>
      <c r="F9833" s="26"/>
      <c r="G9833" s="28" t="str">
        <f t="shared" si="32"/>
        <v/>
      </c>
      <c r="H9833" s="31"/>
    </row>
    <row r="9834" spans="2:8">
      <c r="B9834" s="27"/>
      <c r="C9834" s="27"/>
      <c r="D9834" s="27"/>
      <c r="E9834" s="27"/>
      <c r="F9834" s="26"/>
      <c r="G9834" s="28" t="str">
        <f t="shared" si="32"/>
        <v/>
      </c>
      <c r="H9834" s="31"/>
    </row>
    <row r="9835" spans="2:8">
      <c r="B9835" s="27"/>
      <c r="C9835" s="27"/>
      <c r="D9835" s="27"/>
      <c r="E9835" s="27"/>
      <c r="F9835" s="26"/>
      <c r="G9835" s="28" t="str">
        <f t="shared" si="32"/>
        <v/>
      </c>
      <c r="H9835" s="31"/>
    </row>
    <row r="9836" spans="2:8">
      <c r="B9836" s="27"/>
      <c r="C9836" s="27"/>
      <c r="D9836" s="27"/>
      <c r="E9836" s="27"/>
      <c r="F9836" s="26"/>
      <c r="G9836" s="28" t="str">
        <f t="shared" si="32"/>
        <v/>
      </c>
      <c r="H9836" s="31"/>
    </row>
    <row r="9837" spans="2:8">
      <c r="B9837" s="27"/>
      <c r="C9837" s="27"/>
      <c r="D9837" s="27"/>
      <c r="E9837" s="27"/>
      <c r="F9837" s="26"/>
      <c r="G9837" s="28" t="str">
        <f t="shared" si="32"/>
        <v/>
      </c>
      <c r="H9837" s="31"/>
    </row>
    <row r="9838" spans="2:8">
      <c r="B9838" s="27"/>
      <c r="C9838" s="27"/>
      <c r="D9838" s="27"/>
      <c r="E9838" s="27"/>
      <c r="F9838" s="26"/>
      <c r="G9838" s="28" t="str">
        <f t="shared" si="32"/>
        <v/>
      </c>
      <c r="H9838" s="31"/>
    </row>
    <row r="9839" spans="2:8">
      <c r="B9839" s="27"/>
      <c r="C9839" s="27"/>
      <c r="D9839" s="27"/>
      <c r="E9839" s="27"/>
      <c r="F9839" s="26"/>
      <c r="G9839" s="28" t="str">
        <f t="shared" si="32"/>
        <v/>
      </c>
      <c r="H9839" s="31"/>
    </row>
    <row r="9840" spans="2:8">
      <c r="B9840" s="27"/>
      <c r="C9840" s="27"/>
      <c r="D9840" s="27"/>
      <c r="E9840" s="27"/>
      <c r="F9840" s="26"/>
      <c r="G9840" s="28" t="str">
        <f t="shared" si="32"/>
        <v/>
      </c>
      <c r="H9840" s="31"/>
    </row>
    <row r="9841" spans="2:8">
      <c r="B9841" s="27"/>
      <c r="C9841" s="27"/>
      <c r="D9841" s="27"/>
      <c r="E9841" s="27"/>
      <c r="F9841" s="26"/>
      <c r="G9841" s="28" t="str">
        <f t="shared" si="32"/>
        <v/>
      </c>
      <c r="H9841" s="31"/>
    </row>
    <row r="9842" spans="2:8">
      <c r="B9842" s="27"/>
      <c r="C9842" s="27"/>
      <c r="D9842" s="27"/>
      <c r="E9842" s="27"/>
      <c r="F9842" s="26"/>
      <c r="G9842" s="28" t="str">
        <f t="shared" si="32"/>
        <v/>
      </c>
      <c r="H9842" s="31"/>
    </row>
    <row r="9843" spans="2:8">
      <c r="B9843" s="27"/>
      <c r="C9843" s="27"/>
      <c r="D9843" s="27"/>
      <c r="E9843" s="27"/>
      <c r="F9843" s="26"/>
      <c r="G9843" s="28" t="str">
        <f t="shared" si="32"/>
        <v/>
      </c>
      <c r="H9843" s="31"/>
    </row>
    <row r="9844" spans="2:8">
      <c r="B9844" s="27"/>
      <c r="C9844" s="27"/>
      <c r="D9844" s="27"/>
      <c r="E9844" s="27"/>
      <c r="F9844" s="26"/>
      <c r="G9844" s="28" t="str">
        <f t="shared" si="32"/>
        <v/>
      </c>
      <c r="H9844" s="31"/>
    </row>
    <row r="9845" spans="2:8">
      <c r="B9845" s="27"/>
      <c r="C9845" s="27"/>
      <c r="D9845" s="27"/>
      <c r="E9845" s="27"/>
      <c r="F9845" s="26"/>
      <c r="G9845" s="28" t="str">
        <f t="shared" si="32"/>
        <v/>
      </c>
      <c r="H9845" s="31"/>
    </row>
    <row r="9846" spans="2:8">
      <c r="B9846" s="27"/>
      <c r="C9846" s="27"/>
      <c r="D9846" s="27"/>
      <c r="E9846" s="27"/>
      <c r="F9846" s="26"/>
      <c r="G9846" s="28" t="str">
        <f t="shared" si="32"/>
        <v/>
      </c>
      <c r="H9846" s="31"/>
    </row>
    <row r="9847" spans="2:8">
      <c r="B9847" s="27"/>
      <c r="C9847" s="27"/>
      <c r="D9847" s="27"/>
      <c r="E9847" s="27"/>
      <c r="F9847" s="26"/>
      <c r="G9847" s="28" t="str">
        <f t="shared" si="32"/>
        <v/>
      </c>
      <c r="H9847" s="31"/>
    </row>
    <row r="9848" spans="2:8">
      <c r="B9848" s="27"/>
      <c r="C9848" s="27"/>
      <c r="D9848" s="27"/>
      <c r="E9848" s="27"/>
      <c r="F9848" s="26"/>
      <c r="G9848" s="28" t="str">
        <f t="shared" si="32"/>
        <v/>
      </c>
      <c r="H9848" s="31"/>
    </row>
    <row r="9849" spans="2:8">
      <c r="B9849" s="27"/>
      <c r="C9849" s="27"/>
      <c r="D9849" s="27"/>
      <c r="E9849" s="27"/>
      <c r="F9849" s="26"/>
      <c r="G9849" s="28" t="str">
        <f t="shared" si="32"/>
        <v/>
      </c>
      <c r="H9849" s="31"/>
    </row>
    <row r="9850" spans="2:8">
      <c r="B9850" s="27"/>
      <c r="C9850" s="27"/>
      <c r="D9850" s="27"/>
      <c r="E9850" s="27"/>
      <c r="F9850" s="26"/>
      <c r="G9850" s="28" t="str">
        <f t="shared" si="32"/>
        <v/>
      </c>
      <c r="H9850" s="31"/>
    </row>
    <row r="9851" spans="2:8">
      <c r="B9851" s="27"/>
      <c r="C9851" s="27"/>
      <c r="D9851" s="27"/>
      <c r="E9851" s="27"/>
      <c r="F9851" s="26"/>
      <c r="G9851" s="28" t="str">
        <f t="shared" si="32"/>
        <v/>
      </c>
      <c r="H9851" s="31"/>
    </row>
    <row r="9852" spans="2:8">
      <c r="B9852" s="27"/>
      <c r="C9852" s="27"/>
      <c r="D9852" s="27"/>
      <c r="E9852" s="27"/>
      <c r="F9852" s="26"/>
      <c r="G9852" s="28" t="str">
        <f t="shared" si="32"/>
        <v/>
      </c>
      <c r="H9852" s="31"/>
    </row>
    <row r="9853" spans="2:8">
      <c r="B9853" s="27"/>
      <c r="C9853" s="27"/>
      <c r="D9853" s="27"/>
      <c r="E9853" s="27"/>
      <c r="F9853" s="26"/>
      <c r="G9853" s="28" t="str">
        <f t="shared" si="32"/>
        <v/>
      </c>
      <c r="H9853" s="31"/>
    </row>
    <row r="9854" spans="2:8">
      <c r="B9854" s="27"/>
      <c r="C9854" s="27"/>
      <c r="D9854" s="27"/>
      <c r="E9854" s="27"/>
      <c r="F9854" s="26"/>
      <c r="G9854" s="28" t="str">
        <f t="shared" si="32"/>
        <v/>
      </c>
      <c r="H9854" s="31"/>
    </row>
    <row r="9855" spans="2:8">
      <c r="B9855" s="27"/>
      <c r="C9855" s="27"/>
      <c r="D9855" s="27"/>
      <c r="E9855" s="27"/>
      <c r="F9855" s="26"/>
      <c r="G9855" s="28" t="str">
        <f t="shared" si="32"/>
        <v/>
      </c>
      <c r="H9855" s="31"/>
    </row>
    <row r="9856" spans="2:8">
      <c r="B9856" s="27"/>
      <c r="C9856" s="27"/>
      <c r="D9856" s="27"/>
      <c r="E9856" s="27"/>
      <c r="F9856" s="26"/>
      <c r="G9856" s="28" t="str">
        <f t="shared" si="32"/>
        <v/>
      </c>
      <c r="H9856" s="31"/>
    </row>
    <row r="9857" spans="2:8">
      <c r="B9857" s="27"/>
      <c r="C9857" s="27"/>
      <c r="D9857" s="27"/>
      <c r="E9857" s="27"/>
      <c r="F9857" s="26"/>
      <c r="G9857" s="28" t="str">
        <f t="shared" si="32"/>
        <v/>
      </c>
      <c r="H9857" s="31"/>
    </row>
    <row r="9858" spans="2:8">
      <c r="B9858" s="27"/>
      <c r="C9858" s="27"/>
      <c r="D9858" s="27"/>
      <c r="E9858" s="27"/>
      <c r="F9858" s="26"/>
      <c r="G9858" s="28" t="str">
        <f t="shared" si="32"/>
        <v/>
      </c>
      <c r="H9858" s="31"/>
    </row>
    <row r="9859" spans="2:8">
      <c r="B9859" s="27"/>
      <c r="C9859" s="27"/>
      <c r="D9859" s="27"/>
      <c r="E9859" s="27"/>
      <c r="F9859" s="26"/>
      <c r="G9859" s="28" t="str">
        <f t="shared" si="32"/>
        <v/>
      </c>
      <c r="H9859" s="31"/>
    </row>
    <row r="9860" spans="2:8">
      <c r="B9860" s="27"/>
      <c r="C9860" s="27"/>
      <c r="D9860" s="27"/>
      <c r="E9860" s="27"/>
      <c r="F9860" s="26"/>
      <c r="G9860" s="28" t="str">
        <f t="shared" si="32"/>
        <v/>
      </c>
      <c r="H9860" s="31"/>
    </row>
    <row r="9861" spans="2:8">
      <c r="B9861" s="27"/>
      <c r="C9861" s="27"/>
      <c r="D9861" s="27"/>
      <c r="E9861" s="27"/>
      <c r="F9861" s="26"/>
      <c r="G9861" s="28" t="str">
        <f t="shared" si="32"/>
        <v/>
      </c>
      <c r="H9861" s="31"/>
    </row>
    <row r="9862" spans="2:8">
      <c r="B9862" s="27"/>
      <c r="C9862" s="27"/>
      <c r="D9862" s="27"/>
      <c r="E9862" s="27"/>
      <c r="F9862" s="26"/>
      <c r="G9862" s="28" t="str">
        <f t="shared" si="32"/>
        <v/>
      </c>
      <c r="H9862" s="31"/>
    </row>
    <row r="9863" spans="2:8">
      <c r="B9863" s="27"/>
      <c r="C9863" s="27"/>
      <c r="D9863" s="27"/>
      <c r="E9863" s="27"/>
      <c r="F9863" s="26"/>
      <c r="G9863" s="28" t="str">
        <f t="shared" si="32"/>
        <v/>
      </c>
      <c r="H9863" s="31"/>
    </row>
    <row r="9864" spans="2:8">
      <c r="B9864" s="27"/>
      <c r="C9864" s="27"/>
      <c r="D9864" s="27"/>
      <c r="E9864" s="27"/>
      <c r="F9864" s="26"/>
      <c r="G9864" s="28" t="str">
        <f t="shared" si="32"/>
        <v/>
      </c>
      <c r="H9864" s="31"/>
    </row>
    <row r="9865" spans="2:8">
      <c r="B9865" s="27"/>
      <c r="C9865" s="27"/>
      <c r="D9865" s="27"/>
      <c r="E9865" s="27"/>
      <c r="F9865" s="26"/>
      <c r="G9865" s="28" t="str">
        <f t="shared" si="32"/>
        <v/>
      </c>
      <c r="H9865" s="31"/>
    </row>
    <row r="9866" spans="2:8">
      <c r="B9866" s="27"/>
      <c r="C9866" s="27"/>
      <c r="D9866" s="27"/>
      <c r="E9866" s="27"/>
      <c r="F9866" s="26"/>
      <c r="G9866" s="28" t="str">
        <f t="shared" si="32"/>
        <v/>
      </c>
      <c r="H9866" s="31"/>
    </row>
    <row r="9867" spans="2:8">
      <c r="B9867" s="27"/>
      <c r="C9867" s="27"/>
      <c r="D9867" s="27"/>
      <c r="E9867" s="27"/>
      <c r="F9867" s="26"/>
      <c r="G9867" s="28" t="str">
        <f t="shared" si="32"/>
        <v/>
      </c>
      <c r="H9867" s="31"/>
    </row>
    <row r="9868" spans="2:8">
      <c r="B9868" s="27"/>
      <c r="C9868" s="27"/>
      <c r="D9868" s="27"/>
      <c r="E9868" s="27"/>
      <c r="F9868" s="26"/>
      <c r="G9868" s="28" t="str">
        <f t="shared" si="32"/>
        <v/>
      </c>
      <c r="H9868" s="31"/>
    </row>
    <row r="9869" spans="2:8">
      <c r="B9869" s="27"/>
      <c r="C9869" s="27"/>
      <c r="D9869" s="27"/>
      <c r="E9869" s="27"/>
      <c r="F9869" s="26"/>
      <c r="G9869" s="28" t="str">
        <f t="shared" si="32"/>
        <v/>
      </c>
      <c r="H9869" s="31"/>
    </row>
    <row r="9870" spans="2:8">
      <c r="B9870" s="27"/>
      <c r="C9870" s="27"/>
      <c r="D9870" s="27"/>
      <c r="E9870" s="27"/>
      <c r="F9870" s="26"/>
      <c r="G9870" s="28" t="str">
        <f t="shared" si="32"/>
        <v/>
      </c>
      <c r="H9870" s="31"/>
    </row>
    <row r="9871" spans="2:8">
      <c r="B9871" s="27"/>
      <c r="C9871" s="27"/>
      <c r="D9871" s="27"/>
      <c r="E9871" s="27"/>
      <c r="F9871" s="26"/>
      <c r="G9871" s="28" t="str">
        <f t="shared" si="32"/>
        <v/>
      </c>
      <c r="H9871" s="31"/>
    </row>
    <row r="9872" spans="2:8">
      <c r="B9872" s="27"/>
      <c r="C9872" s="27"/>
      <c r="D9872" s="27"/>
      <c r="E9872" s="27"/>
      <c r="F9872" s="26"/>
      <c r="G9872" s="28" t="str">
        <f t="shared" si="32"/>
        <v/>
      </c>
      <c r="H9872" s="31"/>
    </row>
    <row r="9873" spans="2:8">
      <c r="B9873" s="27"/>
      <c r="C9873" s="27"/>
      <c r="D9873" s="27"/>
      <c r="E9873" s="27"/>
      <c r="F9873" s="26"/>
      <c r="G9873" s="28" t="str">
        <f t="shared" si="32"/>
        <v/>
      </c>
      <c r="H9873" s="31"/>
    </row>
    <row r="9874" spans="2:8">
      <c r="B9874" s="27"/>
      <c r="C9874" s="27"/>
      <c r="D9874" s="27"/>
      <c r="E9874" s="27"/>
      <c r="F9874" s="26"/>
      <c r="G9874" s="28" t="str">
        <f t="shared" si="32"/>
        <v/>
      </c>
      <c r="H9874" s="31"/>
    </row>
    <row r="9875" spans="2:8">
      <c r="B9875" s="27"/>
      <c r="C9875" s="27"/>
      <c r="D9875" s="27"/>
      <c r="E9875" s="27"/>
      <c r="F9875" s="26"/>
      <c r="G9875" s="28" t="str">
        <f t="shared" si="32"/>
        <v/>
      </c>
      <c r="H9875" s="31"/>
    </row>
    <row r="9876" spans="2:8">
      <c r="B9876" s="27"/>
      <c r="C9876" s="27"/>
      <c r="D9876" s="27"/>
      <c r="E9876" s="27"/>
      <c r="F9876" s="26"/>
      <c r="G9876" s="28" t="str">
        <f t="shared" si="32"/>
        <v/>
      </c>
      <c r="H9876" s="31"/>
    </row>
    <row r="9877" spans="2:8">
      <c r="B9877" s="27"/>
      <c r="C9877" s="27"/>
      <c r="D9877" s="27"/>
      <c r="E9877" s="27"/>
      <c r="F9877" s="26"/>
      <c r="G9877" s="28" t="str">
        <f t="shared" si="32"/>
        <v/>
      </c>
      <c r="H9877" s="31"/>
    </row>
    <row r="9878" spans="2:8">
      <c r="B9878" s="27"/>
      <c r="C9878" s="27"/>
      <c r="D9878" s="27"/>
      <c r="E9878" s="27"/>
      <c r="F9878" s="26"/>
      <c r="G9878" s="28" t="str">
        <f t="shared" si="32"/>
        <v/>
      </c>
      <c r="H9878" s="31"/>
    </row>
    <row r="9879" spans="2:8">
      <c r="B9879" s="27"/>
      <c r="C9879" s="27"/>
      <c r="D9879" s="27"/>
      <c r="E9879" s="27"/>
      <c r="F9879" s="26"/>
      <c r="G9879" s="28" t="str">
        <f t="shared" si="32"/>
        <v/>
      </c>
      <c r="H9879" s="31"/>
    </row>
    <row r="9880" spans="2:8">
      <c r="B9880" s="27"/>
      <c r="C9880" s="27"/>
      <c r="D9880" s="27"/>
      <c r="E9880" s="27"/>
      <c r="F9880" s="26"/>
      <c r="G9880" s="28" t="str">
        <f t="shared" si="32"/>
        <v/>
      </c>
      <c r="H9880" s="31"/>
    </row>
    <row r="9881" spans="2:8">
      <c r="B9881" s="27"/>
      <c r="C9881" s="27"/>
      <c r="D9881" s="27"/>
      <c r="E9881" s="27"/>
      <c r="F9881" s="26"/>
      <c r="G9881" s="28" t="str">
        <f t="shared" si="32"/>
        <v/>
      </c>
      <c r="H9881" s="31"/>
    </row>
    <row r="9882" spans="2:8">
      <c r="B9882" s="27"/>
      <c r="C9882" s="27"/>
      <c r="D9882" s="27"/>
      <c r="E9882" s="27"/>
      <c r="F9882" s="26"/>
      <c r="G9882" s="28" t="str">
        <f t="shared" si="32"/>
        <v/>
      </c>
      <c r="H9882" s="31"/>
    </row>
    <row r="9883" spans="2:8">
      <c r="B9883" s="27"/>
      <c r="C9883" s="27"/>
      <c r="D9883" s="27"/>
      <c r="E9883" s="27"/>
      <c r="F9883" s="26"/>
      <c r="G9883" s="28" t="str">
        <f t="shared" si="32"/>
        <v/>
      </c>
      <c r="H9883" s="31"/>
    </row>
    <row r="9884" spans="2:8">
      <c r="B9884" s="27"/>
      <c r="C9884" s="27"/>
      <c r="D9884" s="27"/>
      <c r="E9884" s="27"/>
      <c r="F9884" s="26"/>
      <c r="G9884" s="28" t="str">
        <f t="shared" si="32"/>
        <v/>
      </c>
      <c r="H9884" s="31"/>
    </row>
    <row r="9885" spans="2:8">
      <c r="B9885" s="27"/>
      <c r="C9885" s="27"/>
      <c r="D9885" s="27"/>
      <c r="E9885" s="27"/>
      <c r="F9885" s="26"/>
      <c r="G9885" s="28" t="str">
        <f t="shared" si="32"/>
        <v/>
      </c>
      <c r="H9885" s="31"/>
    </row>
    <row r="9886" spans="2:8">
      <c r="B9886" s="27"/>
      <c r="C9886" s="27"/>
      <c r="D9886" s="27"/>
      <c r="E9886" s="27"/>
      <c r="F9886" s="26"/>
      <c r="G9886" s="28" t="str">
        <f t="shared" si="32"/>
        <v/>
      </c>
      <c r="H9886" s="31"/>
    </row>
    <row r="9887" spans="2:8">
      <c r="B9887" s="27"/>
      <c r="C9887" s="27"/>
      <c r="D9887" s="27"/>
      <c r="E9887" s="27"/>
      <c r="F9887" s="26"/>
      <c r="G9887" s="28" t="str">
        <f t="shared" si="32"/>
        <v/>
      </c>
      <c r="H9887" s="31"/>
    </row>
    <row r="9888" spans="2:8">
      <c r="B9888" s="27"/>
      <c r="C9888" s="27"/>
      <c r="D9888" s="27"/>
      <c r="E9888" s="27"/>
      <c r="F9888" s="26"/>
      <c r="G9888" s="28" t="str">
        <f t="shared" si="32"/>
        <v/>
      </c>
      <c r="H9888" s="31"/>
    </row>
    <row r="9889" spans="2:8">
      <c r="B9889" s="27"/>
      <c r="C9889" s="27"/>
      <c r="D9889" s="27"/>
      <c r="E9889" s="27"/>
      <c r="F9889" s="26"/>
      <c r="G9889" s="28" t="str">
        <f t="shared" si="32"/>
        <v/>
      </c>
      <c r="H9889" s="31"/>
    </row>
    <row r="9890" spans="2:8">
      <c r="B9890" s="27"/>
      <c r="C9890" s="27"/>
      <c r="D9890" s="27"/>
      <c r="E9890" s="27"/>
      <c r="F9890" s="26"/>
      <c r="G9890" s="28" t="str">
        <f t="shared" si="32"/>
        <v/>
      </c>
      <c r="H9890" s="31"/>
    </row>
    <row r="9891" spans="2:8">
      <c r="B9891" s="27"/>
      <c r="C9891" s="27"/>
      <c r="D9891" s="27"/>
      <c r="E9891" s="27"/>
      <c r="F9891" s="26"/>
      <c r="G9891" s="28" t="str">
        <f t="shared" si="32"/>
        <v/>
      </c>
      <c r="H9891" s="31"/>
    </row>
    <row r="9892" spans="2:8">
      <c r="B9892" s="27"/>
      <c r="C9892" s="27"/>
      <c r="D9892" s="27"/>
      <c r="E9892" s="27"/>
      <c r="F9892" s="26"/>
      <c r="G9892" s="28" t="str">
        <f t="shared" si="32"/>
        <v/>
      </c>
      <c r="H9892" s="31"/>
    </row>
    <row r="9893" spans="2:8">
      <c r="B9893" s="27"/>
      <c r="C9893" s="27"/>
      <c r="D9893" s="27"/>
      <c r="E9893" s="27"/>
      <c r="F9893" s="26"/>
      <c r="G9893" s="28" t="str">
        <f t="shared" si="32"/>
        <v/>
      </c>
      <c r="H9893" s="31"/>
    </row>
    <row r="9894" spans="2:8">
      <c r="B9894" s="27"/>
      <c r="C9894" s="27"/>
      <c r="D9894" s="27"/>
      <c r="E9894" s="27"/>
      <c r="F9894" s="26"/>
      <c r="G9894" s="28" t="str">
        <f t="shared" si="32"/>
        <v/>
      </c>
      <c r="H9894" s="31"/>
    </row>
    <row r="9895" spans="2:8">
      <c r="B9895" s="27"/>
      <c r="C9895" s="27"/>
      <c r="D9895" s="27"/>
      <c r="E9895" s="27"/>
      <c r="F9895" s="26"/>
      <c r="G9895" s="28" t="str">
        <f t="shared" ref="G9895:G9958" si="33">IF(F9895="","",IF(F9895="EI",4,IF(F9895="EO",5.2,IF(F9895="EQ",3.9,IF(F9895="ILF",7.5,IF(F9895="EIF",5.4))))))</f>
        <v/>
      </c>
      <c r="H9895" s="31"/>
    </row>
    <row r="9896" spans="2:8">
      <c r="B9896" s="27"/>
      <c r="C9896" s="27"/>
      <c r="D9896" s="27"/>
      <c r="E9896" s="27"/>
      <c r="F9896" s="26"/>
      <c r="G9896" s="28" t="str">
        <f t="shared" si="33"/>
        <v/>
      </c>
      <c r="H9896" s="31"/>
    </row>
    <row r="9897" spans="2:8">
      <c r="B9897" s="27"/>
      <c r="C9897" s="27"/>
      <c r="D9897" s="27"/>
      <c r="E9897" s="27"/>
      <c r="F9897" s="26"/>
      <c r="G9897" s="28" t="str">
        <f t="shared" si="33"/>
        <v/>
      </c>
      <c r="H9897" s="31"/>
    </row>
    <row r="9898" spans="2:8">
      <c r="B9898" s="27"/>
      <c r="C9898" s="27"/>
      <c r="D9898" s="27"/>
      <c r="E9898" s="27"/>
      <c r="F9898" s="26"/>
      <c r="G9898" s="28" t="str">
        <f t="shared" si="33"/>
        <v/>
      </c>
      <c r="H9898" s="31"/>
    </row>
    <row r="9899" spans="2:8">
      <c r="B9899" s="27"/>
      <c r="C9899" s="27"/>
      <c r="D9899" s="27"/>
      <c r="E9899" s="27"/>
      <c r="F9899" s="26"/>
      <c r="G9899" s="28" t="str">
        <f t="shared" si="33"/>
        <v/>
      </c>
      <c r="H9899" s="31"/>
    </row>
    <row r="9900" spans="2:8">
      <c r="B9900" s="27"/>
      <c r="C9900" s="27"/>
      <c r="D9900" s="27"/>
      <c r="E9900" s="27"/>
      <c r="F9900" s="26"/>
      <c r="G9900" s="28" t="str">
        <f t="shared" si="33"/>
        <v/>
      </c>
      <c r="H9900" s="31"/>
    </row>
    <row r="9901" spans="2:8">
      <c r="B9901" s="27"/>
      <c r="C9901" s="27"/>
      <c r="D9901" s="27"/>
      <c r="E9901" s="27"/>
      <c r="F9901" s="26"/>
      <c r="G9901" s="28" t="str">
        <f t="shared" si="33"/>
        <v/>
      </c>
      <c r="H9901" s="31"/>
    </row>
    <row r="9902" spans="2:8">
      <c r="B9902" s="27"/>
      <c r="C9902" s="27"/>
      <c r="D9902" s="27"/>
      <c r="E9902" s="27"/>
      <c r="F9902" s="26"/>
      <c r="G9902" s="28" t="str">
        <f t="shared" si="33"/>
        <v/>
      </c>
      <c r="H9902" s="31"/>
    </row>
    <row r="9903" spans="2:8">
      <c r="B9903" s="27"/>
      <c r="C9903" s="27"/>
      <c r="D9903" s="27"/>
      <c r="E9903" s="27"/>
      <c r="F9903" s="26"/>
      <c r="G9903" s="28" t="str">
        <f t="shared" si="33"/>
        <v/>
      </c>
      <c r="H9903" s="31"/>
    </row>
    <row r="9904" spans="2:8">
      <c r="B9904" s="27"/>
      <c r="C9904" s="27"/>
      <c r="D9904" s="27"/>
      <c r="E9904" s="27"/>
      <c r="F9904" s="26"/>
      <c r="G9904" s="28" t="str">
        <f t="shared" si="33"/>
        <v/>
      </c>
      <c r="H9904" s="31"/>
    </row>
    <row r="9905" spans="2:8">
      <c r="B9905" s="27"/>
      <c r="C9905" s="27"/>
      <c r="D9905" s="27"/>
      <c r="E9905" s="27"/>
      <c r="F9905" s="26"/>
      <c r="G9905" s="28" t="str">
        <f t="shared" si="33"/>
        <v/>
      </c>
      <c r="H9905" s="31"/>
    </row>
    <row r="9906" spans="2:8">
      <c r="B9906" s="27"/>
      <c r="C9906" s="27"/>
      <c r="D9906" s="27"/>
      <c r="E9906" s="27"/>
      <c r="F9906" s="26"/>
      <c r="G9906" s="28" t="str">
        <f t="shared" si="33"/>
        <v/>
      </c>
      <c r="H9906" s="31"/>
    </row>
    <row r="9907" spans="2:8">
      <c r="B9907" s="27"/>
      <c r="C9907" s="27"/>
      <c r="D9907" s="27"/>
      <c r="E9907" s="27"/>
      <c r="F9907" s="26"/>
      <c r="G9907" s="28" t="str">
        <f t="shared" si="33"/>
        <v/>
      </c>
      <c r="H9907" s="31"/>
    </row>
    <row r="9908" spans="2:8">
      <c r="B9908" s="27"/>
      <c r="C9908" s="27"/>
      <c r="D9908" s="27"/>
      <c r="E9908" s="27"/>
      <c r="F9908" s="26"/>
      <c r="G9908" s="28" t="str">
        <f t="shared" si="33"/>
        <v/>
      </c>
      <c r="H9908" s="31"/>
    </row>
    <row r="9909" spans="2:8">
      <c r="B9909" s="27"/>
      <c r="C9909" s="27"/>
      <c r="D9909" s="27"/>
      <c r="E9909" s="27"/>
      <c r="F9909" s="26"/>
      <c r="G9909" s="28" t="str">
        <f t="shared" si="33"/>
        <v/>
      </c>
      <c r="H9909" s="31"/>
    </row>
    <row r="9910" spans="2:8">
      <c r="B9910" s="27"/>
      <c r="C9910" s="27"/>
      <c r="D9910" s="27"/>
      <c r="E9910" s="27"/>
      <c r="F9910" s="26"/>
      <c r="G9910" s="28" t="str">
        <f t="shared" si="33"/>
        <v/>
      </c>
      <c r="H9910" s="31"/>
    </row>
    <row r="9911" spans="2:8">
      <c r="B9911" s="27"/>
      <c r="C9911" s="27"/>
      <c r="D9911" s="27"/>
      <c r="E9911" s="27"/>
      <c r="F9911" s="26"/>
      <c r="G9911" s="28" t="str">
        <f t="shared" si="33"/>
        <v/>
      </c>
      <c r="H9911" s="31"/>
    </row>
    <row r="9912" spans="2:8">
      <c r="B9912" s="27"/>
      <c r="C9912" s="27"/>
      <c r="D9912" s="27"/>
      <c r="E9912" s="27"/>
      <c r="F9912" s="26"/>
      <c r="G9912" s="28" t="str">
        <f t="shared" si="33"/>
        <v/>
      </c>
      <c r="H9912" s="31"/>
    </row>
    <row r="9913" spans="2:8">
      <c r="B9913" s="27"/>
      <c r="C9913" s="27"/>
      <c r="D9913" s="27"/>
      <c r="E9913" s="27"/>
      <c r="F9913" s="26"/>
      <c r="G9913" s="28" t="str">
        <f t="shared" si="33"/>
        <v/>
      </c>
      <c r="H9913" s="31"/>
    </row>
    <row r="9914" spans="2:8">
      <c r="B9914" s="27"/>
      <c r="C9914" s="27"/>
      <c r="D9914" s="27"/>
      <c r="E9914" s="27"/>
      <c r="F9914" s="26"/>
      <c r="G9914" s="28" t="str">
        <f t="shared" si="33"/>
        <v/>
      </c>
      <c r="H9914" s="31"/>
    </row>
    <row r="9915" spans="2:8">
      <c r="B9915" s="27"/>
      <c r="C9915" s="27"/>
      <c r="D9915" s="27"/>
      <c r="E9915" s="27"/>
      <c r="F9915" s="26"/>
      <c r="G9915" s="28" t="str">
        <f t="shared" si="33"/>
        <v/>
      </c>
      <c r="H9915" s="31"/>
    </row>
    <row r="9916" spans="2:8">
      <c r="B9916" s="27"/>
      <c r="C9916" s="27"/>
      <c r="D9916" s="27"/>
      <c r="E9916" s="27"/>
      <c r="F9916" s="26"/>
      <c r="G9916" s="28" t="str">
        <f t="shared" si="33"/>
        <v/>
      </c>
      <c r="H9916" s="31"/>
    </row>
    <row r="9917" spans="2:8">
      <c r="B9917" s="27"/>
      <c r="C9917" s="27"/>
      <c r="D9917" s="27"/>
      <c r="E9917" s="27"/>
      <c r="F9917" s="26"/>
      <c r="G9917" s="28" t="str">
        <f t="shared" si="33"/>
        <v/>
      </c>
      <c r="H9917" s="31"/>
    </row>
    <row r="9918" spans="2:8">
      <c r="B9918" s="27"/>
      <c r="C9918" s="27"/>
      <c r="D9918" s="27"/>
      <c r="E9918" s="27"/>
      <c r="F9918" s="26"/>
      <c r="G9918" s="28" t="str">
        <f t="shared" si="33"/>
        <v/>
      </c>
      <c r="H9918" s="31"/>
    </row>
    <row r="9919" spans="2:8">
      <c r="B9919" s="27"/>
      <c r="C9919" s="27"/>
      <c r="D9919" s="27"/>
      <c r="E9919" s="27"/>
      <c r="F9919" s="26"/>
      <c r="G9919" s="28" t="str">
        <f t="shared" si="33"/>
        <v/>
      </c>
      <c r="H9919" s="31"/>
    </row>
    <row r="9920" spans="2:8">
      <c r="B9920" s="27"/>
      <c r="C9920" s="27"/>
      <c r="D9920" s="27"/>
      <c r="E9920" s="27"/>
      <c r="F9920" s="26"/>
      <c r="G9920" s="28" t="str">
        <f t="shared" si="33"/>
        <v/>
      </c>
      <c r="H9920" s="31"/>
    </row>
    <row r="9921" spans="2:8">
      <c r="B9921" s="27"/>
      <c r="C9921" s="27"/>
      <c r="D9921" s="27"/>
      <c r="E9921" s="27"/>
      <c r="F9921" s="26"/>
      <c r="G9921" s="28" t="str">
        <f t="shared" si="33"/>
        <v/>
      </c>
      <c r="H9921" s="31"/>
    </row>
    <row r="9922" spans="2:8">
      <c r="B9922" s="27"/>
      <c r="C9922" s="27"/>
      <c r="D9922" s="27"/>
      <c r="E9922" s="27"/>
      <c r="F9922" s="26"/>
      <c r="G9922" s="28" t="str">
        <f t="shared" si="33"/>
        <v/>
      </c>
      <c r="H9922" s="31"/>
    </row>
    <row r="9923" spans="2:8">
      <c r="B9923" s="27"/>
      <c r="C9923" s="27"/>
      <c r="D9923" s="27"/>
      <c r="E9923" s="27"/>
      <c r="F9923" s="26"/>
      <c r="G9923" s="28" t="str">
        <f t="shared" si="33"/>
        <v/>
      </c>
      <c r="H9923" s="31"/>
    </row>
    <row r="9924" spans="2:8">
      <c r="B9924" s="27"/>
      <c r="C9924" s="27"/>
      <c r="D9924" s="27"/>
      <c r="E9924" s="27"/>
      <c r="F9924" s="26"/>
      <c r="G9924" s="28" t="str">
        <f t="shared" si="33"/>
        <v/>
      </c>
      <c r="H9924" s="31"/>
    </row>
    <row r="9925" spans="2:8">
      <c r="B9925" s="27"/>
      <c r="C9925" s="27"/>
      <c r="D9925" s="27"/>
      <c r="E9925" s="27"/>
      <c r="F9925" s="26"/>
      <c r="G9925" s="28" t="str">
        <f t="shared" si="33"/>
        <v/>
      </c>
      <c r="H9925" s="31"/>
    </row>
    <row r="9926" spans="2:8">
      <c r="B9926" s="27"/>
      <c r="C9926" s="27"/>
      <c r="D9926" s="27"/>
      <c r="E9926" s="27"/>
      <c r="F9926" s="26"/>
      <c r="G9926" s="28" t="str">
        <f t="shared" si="33"/>
        <v/>
      </c>
      <c r="H9926" s="31"/>
    </row>
    <row r="9927" spans="2:8">
      <c r="B9927" s="27"/>
      <c r="C9927" s="27"/>
      <c r="D9927" s="27"/>
      <c r="E9927" s="27"/>
      <c r="F9927" s="26"/>
      <c r="G9927" s="28" t="str">
        <f t="shared" si="33"/>
        <v/>
      </c>
      <c r="H9927" s="31"/>
    </row>
    <row r="9928" spans="2:8">
      <c r="B9928" s="27"/>
      <c r="C9928" s="27"/>
      <c r="D9928" s="27"/>
      <c r="E9928" s="27"/>
      <c r="F9928" s="26"/>
      <c r="G9928" s="28" t="str">
        <f t="shared" si="33"/>
        <v/>
      </c>
      <c r="H9928" s="31"/>
    </row>
    <row r="9929" spans="2:8">
      <c r="B9929" s="27"/>
      <c r="C9929" s="27"/>
      <c r="D9929" s="27"/>
      <c r="E9929" s="27"/>
      <c r="F9929" s="26"/>
      <c r="G9929" s="28" t="str">
        <f t="shared" si="33"/>
        <v/>
      </c>
      <c r="H9929" s="31"/>
    </row>
    <row r="9930" spans="2:8">
      <c r="B9930" s="27"/>
      <c r="C9930" s="27"/>
      <c r="D9930" s="27"/>
      <c r="E9930" s="27"/>
      <c r="F9930" s="26"/>
      <c r="G9930" s="28" t="str">
        <f t="shared" si="33"/>
        <v/>
      </c>
      <c r="H9930" s="31"/>
    </row>
    <row r="9931" spans="2:8">
      <c r="B9931" s="27"/>
      <c r="C9931" s="27"/>
      <c r="D9931" s="27"/>
      <c r="E9931" s="27"/>
      <c r="F9931" s="26"/>
      <c r="G9931" s="28" t="str">
        <f t="shared" si="33"/>
        <v/>
      </c>
      <c r="H9931" s="31"/>
    </row>
    <row r="9932" spans="2:8">
      <c r="B9932" s="27"/>
      <c r="C9932" s="27"/>
      <c r="D9932" s="27"/>
      <c r="E9932" s="27"/>
      <c r="F9932" s="26"/>
      <c r="G9932" s="28" t="str">
        <f t="shared" si="33"/>
        <v/>
      </c>
      <c r="H9932" s="31"/>
    </row>
    <row r="9933" spans="2:8">
      <c r="B9933" s="27"/>
      <c r="C9933" s="27"/>
      <c r="D9933" s="27"/>
      <c r="E9933" s="27"/>
      <c r="F9933" s="26"/>
      <c r="G9933" s="28" t="str">
        <f t="shared" si="33"/>
        <v/>
      </c>
      <c r="H9933" s="31"/>
    </row>
    <row r="9934" spans="2:8">
      <c r="B9934" s="27"/>
      <c r="C9934" s="27"/>
      <c r="D9934" s="27"/>
      <c r="E9934" s="27"/>
      <c r="F9934" s="26"/>
      <c r="G9934" s="28" t="str">
        <f t="shared" si="33"/>
        <v/>
      </c>
      <c r="H9934" s="31"/>
    </row>
    <row r="9935" spans="2:8">
      <c r="B9935" s="27"/>
      <c r="C9935" s="27"/>
      <c r="D9935" s="27"/>
      <c r="E9935" s="27"/>
      <c r="F9935" s="26"/>
      <c r="G9935" s="28" t="str">
        <f t="shared" si="33"/>
        <v/>
      </c>
      <c r="H9935" s="31"/>
    </row>
    <row r="9936" spans="2:8">
      <c r="B9936" s="27"/>
      <c r="C9936" s="27"/>
      <c r="D9936" s="27"/>
      <c r="E9936" s="27"/>
      <c r="F9936" s="26"/>
      <c r="G9936" s="28" t="str">
        <f t="shared" si="33"/>
        <v/>
      </c>
      <c r="H9936" s="31"/>
    </row>
    <row r="9937" spans="2:8">
      <c r="B9937" s="27"/>
      <c r="C9937" s="27"/>
      <c r="D9937" s="27"/>
      <c r="E9937" s="27"/>
      <c r="F9937" s="26"/>
      <c r="G9937" s="28" t="str">
        <f t="shared" si="33"/>
        <v/>
      </c>
      <c r="H9937" s="31"/>
    </row>
    <row r="9938" spans="2:8">
      <c r="B9938" s="27"/>
      <c r="C9938" s="27"/>
      <c r="D9938" s="27"/>
      <c r="E9938" s="27"/>
      <c r="F9938" s="26"/>
      <c r="G9938" s="28" t="str">
        <f t="shared" si="33"/>
        <v/>
      </c>
      <c r="H9938" s="31"/>
    </row>
    <row r="9939" spans="2:8">
      <c r="B9939" s="27"/>
      <c r="C9939" s="27"/>
      <c r="D9939" s="27"/>
      <c r="E9939" s="27"/>
      <c r="F9939" s="26"/>
      <c r="G9939" s="28" t="str">
        <f t="shared" si="33"/>
        <v/>
      </c>
      <c r="H9939" s="31"/>
    </row>
    <row r="9940" spans="2:8">
      <c r="B9940" s="27"/>
      <c r="C9940" s="27"/>
      <c r="D9940" s="27"/>
      <c r="E9940" s="27"/>
      <c r="F9940" s="26"/>
      <c r="G9940" s="28" t="str">
        <f t="shared" si="33"/>
        <v/>
      </c>
      <c r="H9940" s="31"/>
    </row>
    <row r="9941" spans="2:8">
      <c r="B9941" s="27"/>
      <c r="C9941" s="27"/>
      <c r="D9941" s="27"/>
      <c r="E9941" s="27"/>
      <c r="F9941" s="26"/>
      <c r="G9941" s="28" t="str">
        <f t="shared" si="33"/>
        <v/>
      </c>
      <c r="H9941" s="31"/>
    </row>
    <row r="9942" spans="2:8">
      <c r="B9942" s="27"/>
      <c r="C9942" s="27"/>
      <c r="D9942" s="27"/>
      <c r="E9942" s="27"/>
      <c r="F9942" s="26"/>
      <c r="G9942" s="28" t="str">
        <f t="shared" si="33"/>
        <v/>
      </c>
      <c r="H9942" s="31"/>
    </row>
    <row r="9943" spans="2:8">
      <c r="B9943" s="27"/>
      <c r="C9943" s="27"/>
      <c r="D9943" s="27"/>
      <c r="E9943" s="27"/>
      <c r="F9943" s="26"/>
      <c r="G9943" s="28" t="str">
        <f t="shared" si="33"/>
        <v/>
      </c>
      <c r="H9943" s="31"/>
    </row>
    <row r="9944" spans="2:8">
      <c r="B9944" s="27"/>
      <c r="C9944" s="27"/>
      <c r="D9944" s="27"/>
      <c r="E9944" s="27"/>
      <c r="F9944" s="26"/>
      <c r="G9944" s="28" t="str">
        <f t="shared" si="33"/>
        <v/>
      </c>
      <c r="H9944" s="31"/>
    </row>
    <row r="9945" spans="2:8">
      <c r="B9945" s="27"/>
      <c r="C9945" s="27"/>
      <c r="D9945" s="27"/>
      <c r="E9945" s="27"/>
      <c r="F9945" s="26"/>
      <c r="G9945" s="28" t="str">
        <f t="shared" si="33"/>
        <v/>
      </c>
      <c r="H9945" s="31"/>
    </row>
    <row r="9946" spans="2:8">
      <c r="B9946" s="27"/>
      <c r="C9946" s="27"/>
      <c r="D9946" s="27"/>
      <c r="E9946" s="27"/>
      <c r="F9946" s="26"/>
      <c r="G9946" s="28" t="str">
        <f t="shared" si="33"/>
        <v/>
      </c>
      <c r="H9946" s="31"/>
    </row>
    <row r="9947" spans="2:8">
      <c r="B9947" s="27"/>
      <c r="C9947" s="27"/>
      <c r="D9947" s="27"/>
      <c r="E9947" s="27"/>
      <c r="F9947" s="26"/>
      <c r="G9947" s="28" t="str">
        <f t="shared" si="33"/>
        <v/>
      </c>
      <c r="H9947" s="31"/>
    </row>
    <row r="9948" spans="2:8">
      <c r="B9948" s="27"/>
      <c r="C9948" s="27"/>
      <c r="D9948" s="27"/>
      <c r="E9948" s="27"/>
      <c r="F9948" s="26"/>
      <c r="G9948" s="28" t="str">
        <f t="shared" si="33"/>
        <v/>
      </c>
      <c r="H9948" s="31"/>
    </row>
    <row r="9949" spans="2:8">
      <c r="B9949" s="27"/>
      <c r="C9949" s="27"/>
      <c r="D9949" s="27"/>
      <c r="E9949" s="27"/>
      <c r="F9949" s="26"/>
      <c r="G9949" s="28" t="str">
        <f t="shared" si="33"/>
        <v/>
      </c>
      <c r="H9949" s="31"/>
    </row>
    <row r="9950" spans="2:8">
      <c r="B9950" s="27"/>
      <c r="C9950" s="27"/>
      <c r="D9950" s="27"/>
      <c r="E9950" s="27"/>
      <c r="F9950" s="26"/>
      <c r="G9950" s="28" t="str">
        <f t="shared" si="33"/>
        <v/>
      </c>
      <c r="H9950" s="31"/>
    </row>
    <row r="9951" spans="2:8">
      <c r="B9951" s="27"/>
      <c r="C9951" s="27"/>
      <c r="D9951" s="27"/>
      <c r="E9951" s="27"/>
      <c r="F9951" s="26"/>
      <c r="G9951" s="28" t="str">
        <f t="shared" si="33"/>
        <v/>
      </c>
      <c r="H9951" s="31"/>
    </row>
    <row r="9952" spans="2:8">
      <c r="B9952" s="27"/>
      <c r="C9952" s="27"/>
      <c r="D9952" s="27"/>
      <c r="E9952" s="27"/>
      <c r="F9952" s="26"/>
      <c r="G9952" s="28" t="str">
        <f t="shared" si="33"/>
        <v/>
      </c>
      <c r="H9952" s="31"/>
    </row>
    <row r="9953" spans="2:8">
      <c r="B9953" s="27"/>
      <c r="C9953" s="27"/>
      <c r="D9953" s="27"/>
      <c r="E9953" s="27"/>
      <c r="F9953" s="26"/>
      <c r="G9953" s="28" t="str">
        <f t="shared" si="33"/>
        <v/>
      </c>
      <c r="H9953" s="31"/>
    </row>
    <row r="9954" spans="2:8">
      <c r="B9954" s="27"/>
      <c r="C9954" s="27"/>
      <c r="D9954" s="27"/>
      <c r="E9954" s="27"/>
      <c r="F9954" s="26"/>
      <c r="G9954" s="28" t="str">
        <f t="shared" si="33"/>
        <v/>
      </c>
      <c r="H9954" s="31"/>
    </row>
    <row r="9955" spans="2:8">
      <c r="B9955" s="27"/>
      <c r="C9955" s="27"/>
      <c r="D9955" s="27"/>
      <c r="E9955" s="27"/>
      <c r="F9955" s="26"/>
      <c r="G9955" s="28" t="str">
        <f t="shared" si="33"/>
        <v/>
      </c>
      <c r="H9955" s="31"/>
    </row>
    <row r="9956" spans="2:8">
      <c r="B9956" s="27"/>
      <c r="C9956" s="27"/>
      <c r="D9956" s="27"/>
      <c r="E9956" s="27"/>
      <c r="F9956" s="26"/>
      <c r="G9956" s="28" t="str">
        <f t="shared" si="33"/>
        <v/>
      </c>
      <c r="H9956" s="31"/>
    </row>
    <row r="9957" spans="2:8">
      <c r="B9957" s="27"/>
      <c r="C9957" s="27"/>
      <c r="D9957" s="27"/>
      <c r="E9957" s="27"/>
      <c r="F9957" s="26"/>
      <c r="G9957" s="28" t="str">
        <f t="shared" si="33"/>
        <v/>
      </c>
      <c r="H9957" s="31"/>
    </row>
    <row r="9958" spans="2:8">
      <c r="B9958" s="27"/>
      <c r="C9958" s="27"/>
      <c r="D9958" s="27"/>
      <c r="E9958" s="27"/>
      <c r="F9958" s="26"/>
      <c r="G9958" s="28" t="str">
        <f t="shared" si="33"/>
        <v/>
      </c>
      <c r="H9958" s="31"/>
    </row>
    <row r="9959" spans="2:8">
      <c r="B9959" s="27"/>
      <c r="C9959" s="27"/>
      <c r="D9959" s="27"/>
      <c r="E9959" s="27"/>
      <c r="F9959" s="26"/>
      <c r="G9959" s="28" t="str">
        <f t="shared" ref="G9959:G10022" si="34">IF(F9959="","",IF(F9959="EI",4,IF(F9959="EO",5.2,IF(F9959="EQ",3.9,IF(F9959="ILF",7.5,IF(F9959="EIF",5.4))))))</f>
        <v/>
      </c>
      <c r="H9959" s="31"/>
    </row>
    <row r="9960" spans="2:8">
      <c r="B9960" s="27"/>
      <c r="C9960" s="27"/>
      <c r="D9960" s="27"/>
      <c r="E9960" s="27"/>
      <c r="F9960" s="26"/>
      <c r="G9960" s="28" t="str">
        <f t="shared" si="34"/>
        <v/>
      </c>
      <c r="H9960" s="31"/>
    </row>
    <row r="9961" spans="2:8">
      <c r="B9961" s="27"/>
      <c r="C9961" s="27"/>
      <c r="D9961" s="27"/>
      <c r="E9961" s="27"/>
      <c r="F9961" s="26"/>
      <c r="G9961" s="28" t="str">
        <f t="shared" si="34"/>
        <v/>
      </c>
      <c r="H9961" s="31"/>
    </row>
    <row r="9962" spans="2:8">
      <c r="B9962" s="27"/>
      <c r="C9962" s="27"/>
      <c r="D9962" s="27"/>
      <c r="E9962" s="27"/>
      <c r="F9962" s="26"/>
      <c r="G9962" s="28" t="str">
        <f t="shared" si="34"/>
        <v/>
      </c>
      <c r="H9962" s="31"/>
    </row>
    <row r="9963" spans="2:8">
      <c r="B9963" s="27"/>
      <c r="C9963" s="27"/>
      <c r="D9963" s="27"/>
      <c r="E9963" s="27"/>
      <c r="F9963" s="26"/>
      <c r="G9963" s="28" t="str">
        <f t="shared" si="34"/>
        <v/>
      </c>
      <c r="H9963" s="31"/>
    </row>
    <row r="9964" spans="2:8">
      <c r="B9964" s="27"/>
      <c r="C9964" s="27"/>
      <c r="D9964" s="27"/>
      <c r="E9964" s="27"/>
      <c r="F9964" s="26"/>
      <c r="G9964" s="28" t="str">
        <f t="shared" si="34"/>
        <v/>
      </c>
      <c r="H9964" s="31"/>
    </row>
    <row r="9965" spans="2:8">
      <c r="B9965" s="27"/>
      <c r="C9965" s="27"/>
      <c r="D9965" s="27"/>
      <c r="E9965" s="27"/>
      <c r="F9965" s="26"/>
      <c r="G9965" s="28" t="str">
        <f t="shared" si="34"/>
        <v/>
      </c>
      <c r="H9965" s="31"/>
    </row>
    <row r="9966" spans="2:8">
      <c r="B9966" s="27"/>
      <c r="C9966" s="27"/>
      <c r="D9966" s="27"/>
      <c r="E9966" s="27"/>
      <c r="F9966" s="26"/>
      <c r="G9966" s="28" t="str">
        <f t="shared" si="34"/>
        <v/>
      </c>
      <c r="H9966" s="31"/>
    </row>
    <row r="9967" spans="2:8">
      <c r="B9967" s="27"/>
      <c r="C9967" s="27"/>
      <c r="D9967" s="27"/>
      <c r="E9967" s="27"/>
      <c r="F9967" s="26"/>
      <c r="G9967" s="28" t="str">
        <f t="shared" si="34"/>
        <v/>
      </c>
      <c r="H9967" s="31"/>
    </row>
    <row r="9968" spans="2:8">
      <c r="B9968" s="27"/>
      <c r="C9968" s="27"/>
      <c r="D9968" s="27"/>
      <c r="E9968" s="27"/>
      <c r="F9968" s="26"/>
      <c r="G9968" s="28" t="str">
        <f t="shared" si="34"/>
        <v/>
      </c>
      <c r="H9968" s="31"/>
    </row>
    <row r="9969" spans="2:8">
      <c r="B9969" s="27"/>
      <c r="C9969" s="27"/>
      <c r="D9969" s="27"/>
      <c r="E9969" s="27"/>
      <c r="F9969" s="26"/>
      <c r="G9969" s="28" t="str">
        <f t="shared" si="34"/>
        <v/>
      </c>
      <c r="H9969" s="31"/>
    </row>
    <row r="9970" spans="2:8">
      <c r="B9970" s="27"/>
      <c r="C9970" s="27"/>
      <c r="D9970" s="27"/>
      <c r="E9970" s="27"/>
      <c r="F9970" s="26"/>
      <c r="G9970" s="28" t="str">
        <f t="shared" si="34"/>
        <v/>
      </c>
      <c r="H9970" s="31"/>
    </row>
    <row r="9971" spans="2:8">
      <c r="B9971" s="27"/>
      <c r="C9971" s="27"/>
      <c r="D9971" s="27"/>
      <c r="E9971" s="27"/>
      <c r="F9971" s="26"/>
      <c r="G9971" s="28" t="str">
        <f t="shared" si="34"/>
        <v/>
      </c>
      <c r="H9971" s="31"/>
    </row>
    <row r="9972" spans="2:8">
      <c r="B9972" s="27"/>
      <c r="C9972" s="27"/>
      <c r="D9972" s="27"/>
      <c r="E9972" s="27"/>
      <c r="F9972" s="26"/>
      <c r="G9972" s="28" t="str">
        <f t="shared" si="34"/>
        <v/>
      </c>
      <c r="H9972" s="31"/>
    </row>
    <row r="9973" spans="2:8">
      <c r="B9973" s="27"/>
      <c r="C9973" s="27"/>
      <c r="D9973" s="27"/>
      <c r="E9973" s="27"/>
      <c r="F9973" s="26"/>
      <c r="G9973" s="28" t="str">
        <f t="shared" si="34"/>
        <v/>
      </c>
      <c r="H9973" s="31"/>
    </row>
    <row r="9974" spans="2:8">
      <c r="B9974" s="27"/>
      <c r="C9974" s="27"/>
      <c r="D9974" s="27"/>
      <c r="E9974" s="27"/>
      <c r="F9974" s="26"/>
      <c r="G9974" s="28" t="str">
        <f t="shared" si="34"/>
        <v/>
      </c>
      <c r="H9974" s="31"/>
    </row>
    <row r="9975" spans="2:8">
      <c r="B9975" s="27"/>
      <c r="C9975" s="27"/>
      <c r="D9975" s="27"/>
      <c r="E9975" s="27"/>
      <c r="F9975" s="26"/>
      <c r="G9975" s="28" t="str">
        <f t="shared" si="34"/>
        <v/>
      </c>
      <c r="H9975" s="31"/>
    </row>
    <row r="9976" spans="2:8">
      <c r="B9976" s="27"/>
      <c r="C9976" s="27"/>
      <c r="D9976" s="27"/>
      <c r="E9976" s="27"/>
      <c r="F9976" s="26"/>
      <c r="G9976" s="28" t="str">
        <f t="shared" si="34"/>
        <v/>
      </c>
      <c r="H9976" s="31"/>
    </row>
    <row r="9977" spans="2:8">
      <c r="B9977" s="27"/>
      <c r="C9977" s="27"/>
      <c r="D9977" s="27"/>
      <c r="E9977" s="27"/>
      <c r="F9977" s="26"/>
      <c r="G9977" s="28" t="str">
        <f t="shared" si="34"/>
        <v/>
      </c>
      <c r="H9977" s="31"/>
    </row>
    <row r="9978" spans="2:8">
      <c r="B9978" s="27"/>
      <c r="C9978" s="27"/>
      <c r="D9978" s="27"/>
      <c r="E9978" s="27"/>
      <c r="F9978" s="26"/>
      <c r="G9978" s="28" t="str">
        <f t="shared" si="34"/>
        <v/>
      </c>
      <c r="H9978" s="31"/>
    </row>
    <row r="9979" spans="2:8">
      <c r="B9979" s="27"/>
      <c r="C9979" s="27"/>
      <c r="D9979" s="27"/>
      <c r="E9979" s="27"/>
      <c r="F9979" s="26"/>
      <c r="G9979" s="28" t="str">
        <f t="shared" si="34"/>
        <v/>
      </c>
      <c r="H9979" s="31"/>
    </row>
    <row r="9980" spans="2:8">
      <c r="B9980" s="27"/>
      <c r="C9980" s="27"/>
      <c r="D9980" s="27"/>
      <c r="E9980" s="27"/>
      <c r="F9980" s="26"/>
      <c r="G9980" s="28" t="str">
        <f t="shared" si="34"/>
        <v/>
      </c>
      <c r="H9980" s="31"/>
    </row>
    <row r="9981" spans="2:8">
      <c r="B9981" s="27"/>
      <c r="C9981" s="27"/>
      <c r="D9981" s="27"/>
      <c r="E9981" s="27"/>
      <c r="F9981" s="26"/>
      <c r="G9981" s="28" t="str">
        <f t="shared" si="34"/>
        <v/>
      </c>
      <c r="H9981" s="31"/>
    </row>
    <row r="9982" spans="2:8">
      <c r="B9982" s="27"/>
      <c r="C9982" s="27"/>
      <c r="D9982" s="27"/>
      <c r="E9982" s="27"/>
      <c r="F9982" s="26"/>
      <c r="G9982" s="28" t="str">
        <f t="shared" si="34"/>
        <v/>
      </c>
      <c r="H9982" s="31"/>
    </row>
    <row r="9983" spans="2:8">
      <c r="B9983" s="27"/>
      <c r="C9983" s="27"/>
      <c r="D9983" s="27"/>
      <c r="E9983" s="27"/>
      <c r="F9983" s="26"/>
      <c r="G9983" s="28" t="str">
        <f t="shared" si="34"/>
        <v/>
      </c>
      <c r="H9983" s="31"/>
    </row>
    <row r="9984" spans="2:8">
      <c r="B9984" s="27"/>
      <c r="C9984" s="27"/>
      <c r="D9984" s="27"/>
      <c r="E9984" s="27"/>
      <c r="F9984" s="26"/>
      <c r="G9984" s="28" t="str">
        <f t="shared" si="34"/>
        <v/>
      </c>
      <c r="H9984" s="31"/>
    </row>
    <row r="9985" spans="2:8">
      <c r="B9985" s="27"/>
      <c r="C9985" s="27"/>
      <c r="D9985" s="27"/>
      <c r="E9985" s="27"/>
      <c r="F9985" s="26"/>
      <c r="G9985" s="28" t="str">
        <f t="shared" si="34"/>
        <v/>
      </c>
      <c r="H9985" s="31"/>
    </row>
    <row r="9986" spans="2:8">
      <c r="B9986" s="27"/>
      <c r="C9986" s="27"/>
      <c r="D9986" s="27"/>
      <c r="E9986" s="27"/>
      <c r="F9986" s="26"/>
      <c r="G9986" s="28" t="str">
        <f t="shared" si="34"/>
        <v/>
      </c>
      <c r="H9986" s="31"/>
    </row>
    <row r="9987" spans="2:8">
      <c r="B9987" s="27"/>
      <c r="C9987" s="27"/>
      <c r="D9987" s="27"/>
      <c r="E9987" s="27"/>
      <c r="F9987" s="26"/>
      <c r="G9987" s="28" t="str">
        <f t="shared" si="34"/>
        <v/>
      </c>
      <c r="H9987" s="31"/>
    </row>
    <row r="9988" spans="2:8">
      <c r="B9988" s="27"/>
      <c r="C9988" s="27"/>
      <c r="D9988" s="27"/>
      <c r="E9988" s="27"/>
      <c r="F9988" s="26"/>
      <c r="G9988" s="28" t="str">
        <f t="shared" si="34"/>
        <v/>
      </c>
      <c r="H9988" s="31"/>
    </row>
    <row r="9989" spans="2:8">
      <c r="B9989" s="27"/>
      <c r="C9989" s="27"/>
      <c r="D9989" s="27"/>
      <c r="E9989" s="27"/>
      <c r="F9989" s="26"/>
      <c r="G9989" s="28" t="str">
        <f t="shared" si="34"/>
        <v/>
      </c>
      <c r="H9989" s="31"/>
    </row>
    <row r="9990" spans="2:8">
      <c r="B9990" s="27"/>
      <c r="C9990" s="27"/>
      <c r="D9990" s="27"/>
      <c r="E9990" s="27"/>
      <c r="F9990" s="26"/>
      <c r="G9990" s="28" t="str">
        <f t="shared" si="34"/>
        <v/>
      </c>
      <c r="H9990" s="31"/>
    </row>
    <row r="9991" spans="2:8">
      <c r="B9991" s="27"/>
      <c r="C9991" s="27"/>
      <c r="D9991" s="27"/>
      <c r="E9991" s="27"/>
      <c r="F9991" s="26"/>
      <c r="G9991" s="28" t="str">
        <f t="shared" si="34"/>
        <v/>
      </c>
      <c r="H9991" s="31"/>
    </row>
    <row r="9992" spans="2:8">
      <c r="B9992" s="27"/>
      <c r="C9992" s="27"/>
      <c r="D9992" s="27"/>
      <c r="E9992" s="27"/>
      <c r="F9992" s="26"/>
      <c r="G9992" s="28" t="str">
        <f t="shared" si="34"/>
        <v/>
      </c>
      <c r="H9992" s="31"/>
    </row>
    <row r="9993" spans="2:8">
      <c r="B9993" s="27"/>
      <c r="C9993" s="27"/>
      <c r="D9993" s="27"/>
      <c r="E9993" s="27"/>
      <c r="F9993" s="26"/>
      <c r="G9993" s="28" t="str">
        <f t="shared" si="34"/>
        <v/>
      </c>
      <c r="H9993" s="31"/>
    </row>
    <row r="9994" spans="2:8">
      <c r="B9994" s="27"/>
      <c r="C9994" s="27"/>
      <c r="D9994" s="27"/>
      <c r="E9994" s="27"/>
      <c r="F9994" s="26"/>
      <c r="G9994" s="28" t="str">
        <f t="shared" si="34"/>
        <v/>
      </c>
      <c r="H9994" s="31"/>
    </row>
    <row r="9995" spans="2:8">
      <c r="B9995" s="27"/>
      <c r="C9995" s="27"/>
      <c r="D9995" s="27"/>
      <c r="E9995" s="27"/>
      <c r="F9995" s="26"/>
      <c r="G9995" s="28" t="str">
        <f t="shared" si="34"/>
        <v/>
      </c>
      <c r="H9995" s="31"/>
    </row>
    <row r="9996" spans="2:8">
      <c r="B9996" s="27"/>
      <c r="C9996" s="27"/>
      <c r="D9996" s="27"/>
      <c r="E9996" s="27"/>
      <c r="F9996" s="26"/>
      <c r="G9996" s="28" t="str">
        <f t="shared" si="34"/>
        <v/>
      </c>
      <c r="H9996" s="31"/>
    </row>
    <row r="9997" spans="2:8">
      <c r="B9997" s="27"/>
      <c r="C9997" s="27"/>
      <c r="D9997" s="27"/>
      <c r="E9997" s="27"/>
      <c r="F9997" s="26"/>
      <c r="G9997" s="28" t="str">
        <f t="shared" si="34"/>
        <v/>
      </c>
      <c r="H9997" s="31"/>
    </row>
    <row r="9998" spans="2:8">
      <c r="B9998" s="27"/>
      <c r="C9998" s="27"/>
      <c r="D9998" s="27"/>
      <c r="E9998" s="27"/>
      <c r="F9998" s="26"/>
      <c r="G9998" s="28" t="str">
        <f t="shared" si="34"/>
        <v/>
      </c>
      <c r="H9998" s="31"/>
    </row>
    <row r="9999" spans="2:8">
      <c r="B9999" s="27"/>
      <c r="C9999" s="27"/>
      <c r="D9999" s="27"/>
      <c r="E9999" s="27"/>
      <c r="F9999" s="26"/>
      <c r="G9999" s="28" t="str">
        <f t="shared" si="34"/>
        <v/>
      </c>
      <c r="H9999" s="31"/>
    </row>
    <row r="10000" spans="2:8">
      <c r="B10000" s="27"/>
      <c r="C10000" s="27"/>
      <c r="D10000" s="27"/>
      <c r="E10000" s="27"/>
      <c r="F10000" s="26"/>
      <c r="G10000" s="28" t="str">
        <f t="shared" si="34"/>
        <v/>
      </c>
      <c r="H10000" s="31"/>
    </row>
    <row r="10001" spans="2:8">
      <c r="B10001" s="27"/>
      <c r="C10001" s="27"/>
      <c r="D10001" s="27"/>
      <c r="E10001" s="27"/>
      <c r="F10001" s="26"/>
      <c r="G10001" s="28" t="str">
        <f t="shared" si="34"/>
        <v/>
      </c>
      <c r="H10001" s="31"/>
    </row>
    <row r="10002" spans="2:8">
      <c r="B10002" s="27"/>
      <c r="C10002" s="27"/>
      <c r="D10002" s="27"/>
      <c r="E10002" s="27"/>
      <c r="F10002" s="26"/>
      <c r="G10002" s="28" t="str">
        <f t="shared" si="34"/>
        <v/>
      </c>
      <c r="H10002" s="31"/>
    </row>
    <row r="10003" spans="2:8">
      <c r="B10003" s="27"/>
      <c r="C10003" s="27"/>
      <c r="D10003" s="27"/>
      <c r="E10003" s="27"/>
      <c r="F10003" s="26"/>
      <c r="G10003" s="28" t="str">
        <f t="shared" si="34"/>
        <v/>
      </c>
      <c r="H10003" s="31"/>
    </row>
    <row r="10004" spans="2:8">
      <c r="B10004" s="27"/>
      <c r="C10004" s="27"/>
      <c r="D10004" s="27"/>
      <c r="E10004" s="27"/>
      <c r="F10004" s="26"/>
      <c r="G10004" s="28" t="str">
        <f t="shared" si="34"/>
        <v/>
      </c>
      <c r="H10004" s="31"/>
    </row>
    <row r="10005" spans="2:8">
      <c r="B10005" s="27"/>
      <c r="C10005" s="27"/>
      <c r="D10005" s="27"/>
      <c r="E10005" s="27"/>
      <c r="F10005" s="26"/>
      <c r="G10005" s="28" t="str">
        <f t="shared" si="34"/>
        <v/>
      </c>
      <c r="H10005" s="31"/>
    </row>
    <row r="10006" spans="2:8">
      <c r="B10006" s="27"/>
      <c r="C10006" s="27"/>
      <c r="D10006" s="27"/>
      <c r="E10006" s="27"/>
      <c r="F10006" s="26"/>
      <c r="G10006" s="28" t="str">
        <f t="shared" si="34"/>
        <v/>
      </c>
      <c r="H10006" s="31"/>
    </row>
    <row r="10007" spans="2:8">
      <c r="B10007" s="27"/>
      <c r="C10007" s="27"/>
      <c r="D10007" s="27"/>
      <c r="E10007" s="27"/>
      <c r="F10007" s="26"/>
      <c r="G10007" s="28" t="str">
        <f t="shared" si="34"/>
        <v/>
      </c>
      <c r="H10007" s="31"/>
    </row>
    <row r="10008" spans="2:8">
      <c r="B10008" s="27"/>
      <c r="C10008" s="27"/>
      <c r="D10008" s="27"/>
      <c r="E10008" s="27"/>
      <c r="F10008" s="26"/>
      <c r="G10008" s="28" t="str">
        <f t="shared" si="34"/>
        <v/>
      </c>
      <c r="H10008" s="31"/>
    </row>
    <row r="10009" spans="2:8">
      <c r="B10009" s="27"/>
      <c r="C10009" s="27"/>
      <c r="D10009" s="27"/>
      <c r="E10009" s="27"/>
      <c r="F10009" s="26"/>
      <c r="G10009" s="28" t="str">
        <f t="shared" si="34"/>
        <v/>
      </c>
      <c r="H10009" s="31"/>
    </row>
    <row r="10010" spans="2:8">
      <c r="B10010" s="27"/>
      <c r="C10010" s="27"/>
      <c r="D10010" s="27"/>
      <c r="E10010" s="27"/>
      <c r="F10010" s="26"/>
      <c r="G10010" s="28" t="str">
        <f t="shared" si="34"/>
        <v/>
      </c>
      <c r="H10010" s="31"/>
    </row>
    <row r="10011" spans="2:8">
      <c r="B10011" s="27"/>
      <c r="C10011" s="27"/>
      <c r="D10011" s="27"/>
      <c r="E10011" s="27"/>
      <c r="F10011" s="26"/>
      <c r="G10011" s="28" t="str">
        <f t="shared" si="34"/>
        <v/>
      </c>
      <c r="H10011" s="31"/>
    </row>
    <row r="10012" spans="2:8">
      <c r="B10012" s="27"/>
      <c r="C10012" s="27"/>
      <c r="D10012" s="27"/>
      <c r="E10012" s="27"/>
      <c r="F10012" s="26"/>
      <c r="G10012" s="28" t="str">
        <f t="shared" si="34"/>
        <v/>
      </c>
      <c r="H10012" s="31"/>
    </row>
    <row r="10013" spans="2:8">
      <c r="B10013" s="27"/>
      <c r="C10013" s="27"/>
      <c r="D10013" s="27"/>
      <c r="E10013" s="27"/>
      <c r="F10013" s="26"/>
      <c r="G10013" s="28" t="str">
        <f t="shared" si="34"/>
        <v/>
      </c>
      <c r="H10013" s="31"/>
    </row>
    <row r="10014" spans="2:8">
      <c r="B10014" s="27"/>
      <c r="C10014" s="27"/>
      <c r="D10014" s="27"/>
      <c r="E10014" s="27"/>
      <c r="F10014" s="26"/>
      <c r="G10014" s="28" t="str">
        <f t="shared" si="34"/>
        <v/>
      </c>
      <c r="H10014" s="31"/>
    </row>
    <row r="10015" spans="2:8">
      <c r="B10015" s="27"/>
      <c r="C10015" s="27"/>
      <c r="D10015" s="27"/>
      <c r="E10015" s="27"/>
      <c r="F10015" s="26"/>
      <c r="G10015" s="28" t="str">
        <f t="shared" si="34"/>
        <v/>
      </c>
      <c r="H10015" s="31"/>
    </row>
    <row r="10016" spans="2:8">
      <c r="B10016" s="27"/>
      <c r="C10016" s="27"/>
      <c r="D10016" s="27"/>
      <c r="E10016" s="27"/>
      <c r="F10016" s="26"/>
      <c r="G10016" s="28" t="str">
        <f t="shared" si="34"/>
        <v/>
      </c>
      <c r="H10016" s="31"/>
    </row>
    <row r="10017" spans="2:8">
      <c r="B10017" s="27"/>
      <c r="C10017" s="27"/>
      <c r="D10017" s="27"/>
      <c r="E10017" s="27"/>
      <c r="F10017" s="26"/>
      <c r="G10017" s="28" t="str">
        <f t="shared" si="34"/>
        <v/>
      </c>
      <c r="H10017" s="31"/>
    </row>
    <row r="10018" spans="2:8">
      <c r="B10018" s="27"/>
      <c r="C10018" s="27"/>
      <c r="D10018" s="27"/>
      <c r="E10018" s="27"/>
      <c r="F10018" s="26"/>
      <c r="G10018" s="28" t="str">
        <f t="shared" si="34"/>
        <v/>
      </c>
      <c r="H10018" s="31"/>
    </row>
    <row r="10019" spans="2:8">
      <c r="B10019" s="27"/>
      <c r="C10019" s="27"/>
      <c r="D10019" s="27"/>
      <c r="E10019" s="27"/>
      <c r="F10019" s="26"/>
      <c r="G10019" s="28" t="str">
        <f t="shared" si="34"/>
        <v/>
      </c>
      <c r="H10019" s="31"/>
    </row>
    <row r="10020" spans="2:8">
      <c r="B10020" s="27"/>
      <c r="C10020" s="27"/>
      <c r="D10020" s="27"/>
      <c r="E10020" s="27"/>
      <c r="F10020" s="26"/>
      <c r="G10020" s="28" t="str">
        <f t="shared" si="34"/>
        <v/>
      </c>
      <c r="H10020" s="31"/>
    </row>
    <row r="10021" spans="2:8">
      <c r="B10021" s="27"/>
      <c r="C10021" s="27"/>
      <c r="D10021" s="27"/>
      <c r="E10021" s="27"/>
      <c r="F10021" s="26"/>
      <c r="G10021" s="28" t="str">
        <f t="shared" si="34"/>
        <v/>
      </c>
      <c r="H10021" s="31"/>
    </row>
    <row r="10022" spans="2:8">
      <c r="B10022" s="27"/>
      <c r="C10022" s="27"/>
      <c r="D10022" s="27"/>
      <c r="E10022" s="27"/>
      <c r="F10022" s="26"/>
      <c r="G10022" s="28" t="str">
        <f t="shared" si="34"/>
        <v/>
      </c>
      <c r="H10022" s="31"/>
    </row>
    <row r="10023" spans="2:8">
      <c r="B10023" s="27"/>
      <c r="C10023" s="27"/>
      <c r="D10023" s="27"/>
      <c r="E10023" s="27"/>
      <c r="F10023" s="26"/>
      <c r="G10023" s="28" t="str">
        <f t="shared" ref="G10023:G10086" si="35">IF(F10023="","",IF(F10023="EI",4,IF(F10023="EO",5.2,IF(F10023="EQ",3.9,IF(F10023="ILF",7.5,IF(F10023="EIF",5.4))))))</f>
        <v/>
      </c>
      <c r="H10023" s="31"/>
    </row>
    <row r="10024" spans="2:8">
      <c r="B10024" s="27"/>
      <c r="C10024" s="27"/>
      <c r="D10024" s="27"/>
      <c r="E10024" s="27"/>
      <c r="F10024" s="26"/>
      <c r="G10024" s="28" t="str">
        <f t="shared" si="35"/>
        <v/>
      </c>
      <c r="H10024" s="31"/>
    </row>
    <row r="10025" spans="2:8">
      <c r="B10025" s="27"/>
      <c r="C10025" s="27"/>
      <c r="D10025" s="27"/>
      <c r="E10025" s="27"/>
      <c r="F10025" s="26"/>
      <c r="G10025" s="28" t="str">
        <f t="shared" si="35"/>
        <v/>
      </c>
      <c r="H10025" s="31"/>
    </row>
    <row r="10026" spans="2:8">
      <c r="B10026" s="27"/>
      <c r="C10026" s="27"/>
      <c r="D10026" s="27"/>
      <c r="E10026" s="27"/>
      <c r="F10026" s="26"/>
      <c r="G10026" s="28" t="str">
        <f t="shared" si="35"/>
        <v/>
      </c>
      <c r="H10026" s="31"/>
    </row>
    <row r="10027" spans="2:8">
      <c r="B10027" s="27"/>
      <c r="C10027" s="27"/>
      <c r="D10027" s="27"/>
      <c r="E10027" s="27"/>
      <c r="F10027" s="26"/>
      <c r="G10027" s="28" t="str">
        <f t="shared" si="35"/>
        <v/>
      </c>
      <c r="H10027" s="31"/>
    </row>
    <row r="10028" spans="2:8">
      <c r="B10028" s="27"/>
      <c r="C10028" s="27"/>
      <c r="D10028" s="27"/>
      <c r="E10028" s="27"/>
      <c r="F10028" s="26"/>
      <c r="G10028" s="28" t="str">
        <f t="shared" si="35"/>
        <v/>
      </c>
      <c r="H10028" s="31"/>
    </row>
    <row r="10029" spans="2:8">
      <c r="B10029" s="27"/>
      <c r="C10029" s="27"/>
      <c r="D10029" s="27"/>
      <c r="E10029" s="27"/>
      <c r="F10029" s="26"/>
      <c r="G10029" s="28" t="str">
        <f t="shared" si="35"/>
        <v/>
      </c>
      <c r="H10029" s="31"/>
    </row>
    <row r="10030" spans="2:8">
      <c r="B10030" s="27"/>
      <c r="C10030" s="27"/>
      <c r="D10030" s="27"/>
      <c r="E10030" s="27"/>
      <c r="F10030" s="26"/>
      <c r="G10030" s="28" t="str">
        <f t="shared" si="35"/>
        <v/>
      </c>
      <c r="H10030" s="31"/>
    </row>
    <row r="10031" spans="2:8">
      <c r="B10031" s="27"/>
      <c r="C10031" s="27"/>
      <c r="D10031" s="27"/>
      <c r="E10031" s="27"/>
      <c r="F10031" s="26"/>
      <c r="G10031" s="28" t="str">
        <f t="shared" si="35"/>
        <v/>
      </c>
      <c r="H10031" s="31"/>
    </row>
    <row r="10032" spans="2:8">
      <c r="B10032" s="27"/>
      <c r="C10032" s="27"/>
      <c r="D10032" s="27"/>
      <c r="E10032" s="27"/>
      <c r="F10032" s="26"/>
      <c r="G10032" s="28" t="str">
        <f t="shared" si="35"/>
        <v/>
      </c>
      <c r="H10032" s="31"/>
    </row>
    <row r="10033" spans="2:8">
      <c r="B10033" s="27"/>
      <c r="C10033" s="27"/>
      <c r="D10033" s="27"/>
      <c r="E10033" s="27"/>
      <c r="F10033" s="26"/>
      <c r="G10033" s="28" t="str">
        <f t="shared" si="35"/>
        <v/>
      </c>
      <c r="H10033" s="31"/>
    </row>
    <row r="10034" spans="2:8">
      <c r="B10034" s="27"/>
      <c r="C10034" s="27"/>
      <c r="D10034" s="27"/>
      <c r="E10034" s="27"/>
      <c r="F10034" s="26"/>
      <c r="G10034" s="28" t="str">
        <f t="shared" si="35"/>
        <v/>
      </c>
      <c r="H10034" s="31"/>
    </row>
    <row r="10035" spans="2:8">
      <c r="B10035" s="27"/>
      <c r="C10035" s="27"/>
      <c r="D10035" s="27"/>
      <c r="E10035" s="27"/>
      <c r="F10035" s="26"/>
      <c r="G10035" s="28" t="str">
        <f t="shared" si="35"/>
        <v/>
      </c>
      <c r="H10035" s="31"/>
    </row>
    <row r="10036" spans="2:8">
      <c r="B10036" s="27"/>
      <c r="C10036" s="27"/>
      <c r="D10036" s="27"/>
      <c r="E10036" s="27"/>
      <c r="F10036" s="26"/>
      <c r="G10036" s="28" t="str">
        <f t="shared" si="35"/>
        <v/>
      </c>
      <c r="H10036" s="31"/>
    </row>
    <row r="10037" spans="2:8">
      <c r="B10037" s="27"/>
      <c r="C10037" s="27"/>
      <c r="D10037" s="27"/>
      <c r="E10037" s="27"/>
      <c r="F10037" s="26"/>
      <c r="G10037" s="28" t="str">
        <f t="shared" si="35"/>
        <v/>
      </c>
      <c r="H10037" s="31"/>
    </row>
    <row r="10038" spans="2:8">
      <c r="B10038" s="27"/>
      <c r="C10038" s="27"/>
      <c r="D10038" s="27"/>
      <c r="E10038" s="27"/>
      <c r="F10038" s="26"/>
      <c r="G10038" s="28" t="str">
        <f t="shared" si="35"/>
        <v/>
      </c>
      <c r="H10038" s="31"/>
    </row>
    <row r="10039" spans="2:8">
      <c r="B10039" s="27"/>
      <c r="C10039" s="27"/>
      <c r="D10039" s="27"/>
      <c r="E10039" s="27"/>
      <c r="F10039" s="26"/>
      <c r="G10039" s="28" t="str">
        <f t="shared" si="35"/>
        <v/>
      </c>
      <c r="H10039" s="31"/>
    </row>
    <row r="10040" spans="2:8">
      <c r="B10040" s="27"/>
      <c r="C10040" s="27"/>
      <c r="D10040" s="27"/>
      <c r="E10040" s="27"/>
      <c r="F10040" s="26"/>
      <c r="G10040" s="28" t="str">
        <f t="shared" si="35"/>
        <v/>
      </c>
      <c r="H10040" s="31"/>
    </row>
    <row r="10041" spans="2:8">
      <c r="B10041" s="27"/>
      <c r="C10041" s="27"/>
      <c r="D10041" s="27"/>
      <c r="E10041" s="27"/>
      <c r="F10041" s="26"/>
      <c r="G10041" s="28" t="str">
        <f t="shared" si="35"/>
        <v/>
      </c>
      <c r="H10041" s="31"/>
    </row>
    <row r="10042" spans="2:8">
      <c r="B10042" s="27"/>
      <c r="C10042" s="27"/>
      <c r="D10042" s="27"/>
      <c r="E10042" s="27"/>
      <c r="F10042" s="26"/>
      <c r="G10042" s="28" t="str">
        <f t="shared" si="35"/>
        <v/>
      </c>
      <c r="H10042" s="31"/>
    </row>
    <row r="10043" spans="2:8">
      <c r="B10043" s="27"/>
      <c r="C10043" s="27"/>
      <c r="D10043" s="27"/>
      <c r="E10043" s="27"/>
      <c r="F10043" s="26"/>
      <c r="G10043" s="28" t="str">
        <f t="shared" si="35"/>
        <v/>
      </c>
      <c r="H10043" s="31"/>
    </row>
    <row r="10044" spans="2:8">
      <c r="B10044" s="27"/>
      <c r="C10044" s="27"/>
      <c r="D10044" s="27"/>
      <c r="E10044" s="27"/>
      <c r="F10044" s="26"/>
      <c r="G10044" s="28" t="str">
        <f t="shared" si="35"/>
        <v/>
      </c>
      <c r="H10044" s="31"/>
    </row>
    <row r="10045" spans="2:8">
      <c r="B10045" s="27"/>
      <c r="C10045" s="27"/>
      <c r="D10045" s="27"/>
      <c r="E10045" s="27"/>
      <c r="F10045" s="26"/>
      <c r="G10045" s="28" t="str">
        <f t="shared" si="35"/>
        <v/>
      </c>
      <c r="H10045" s="31"/>
    </row>
    <row r="10046" spans="2:8">
      <c r="B10046" s="27"/>
      <c r="C10046" s="27"/>
      <c r="D10046" s="27"/>
      <c r="E10046" s="27"/>
      <c r="F10046" s="26"/>
      <c r="G10046" s="28" t="str">
        <f t="shared" si="35"/>
        <v/>
      </c>
      <c r="H10046" s="31"/>
    </row>
    <row r="10047" spans="2:8">
      <c r="B10047" s="27"/>
      <c r="C10047" s="27"/>
      <c r="D10047" s="27"/>
      <c r="E10047" s="27"/>
      <c r="F10047" s="26"/>
      <c r="G10047" s="28" t="str">
        <f t="shared" si="35"/>
        <v/>
      </c>
      <c r="H10047" s="31"/>
    </row>
    <row r="10048" spans="2:8">
      <c r="B10048" s="27"/>
      <c r="C10048" s="27"/>
      <c r="D10048" s="27"/>
      <c r="E10048" s="27"/>
      <c r="F10048" s="26"/>
      <c r="G10048" s="28" t="str">
        <f t="shared" si="35"/>
        <v/>
      </c>
      <c r="H10048" s="31"/>
    </row>
    <row r="10049" spans="2:8">
      <c r="B10049" s="27"/>
      <c r="C10049" s="27"/>
      <c r="D10049" s="27"/>
      <c r="E10049" s="27"/>
      <c r="F10049" s="26"/>
      <c r="G10049" s="28" t="str">
        <f t="shared" si="35"/>
        <v/>
      </c>
      <c r="H10049" s="31"/>
    </row>
    <row r="10050" spans="2:8">
      <c r="B10050" s="27"/>
      <c r="C10050" s="27"/>
      <c r="D10050" s="27"/>
      <c r="E10050" s="27"/>
      <c r="F10050" s="26"/>
      <c r="G10050" s="28" t="str">
        <f t="shared" si="35"/>
        <v/>
      </c>
      <c r="H10050" s="31"/>
    </row>
    <row r="10051" spans="2:8">
      <c r="B10051" s="27"/>
      <c r="C10051" s="27"/>
      <c r="D10051" s="27"/>
      <c r="E10051" s="27"/>
      <c r="F10051" s="26"/>
      <c r="G10051" s="28" t="str">
        <f t="shared" si="35"/>
        <v/>
      </c>
      <c r="H10051" s="31"/>
    </row>
    <row r="10052" spans="2:8">
      <c r="B10052" s="27"/>
      <c r="C10052" s="27"/>
      <c r="D10052" s="27"/>
      <c r="E10052" s="27"/>
      <c r="F10052" s="26"/>
      <c r="G10052" s="28" t="str">
        <f t="shared" si="35"/>
        <v/>
      </c>
      <c r="H10052" s="31"/>
    </row>
    <row r="10053" spans="2:8">
      <c r="B10053" s="27"/>
      <c r="C10053" s="27"/>
      <c r="D10053" s="27"/>
      <c r="E10053" s="27"/>
      <c r="F10053" s="26"/>
      <c r="G10053" s="28" t="str">
        <f t="shared" si="35"/>
        <v/>
      </c>
      <c r="H10053" s="31"/>
    </row>
    <row r="10054" spans="2:8">
      <c r="B10054" s="27"/>
      <c r="C10054" s="27"/>
      <c r="D10054" s="27"/>
      <c r="E10054" s="27"/>
      <c r="F10054" s="26"/>
      <c r="G10054" s="28" t="str">
        <f t="shared" si="35"/>
        <v/>
      </c>
      <c r="H10054" s="31"/>
    </row>
    <row r="10055" spans="2:8">
      <c r="B10055" s="27"/>
      <c r="C10055" s="27"/>
      <c r="D10055" s="27"/>
      <c r="E10055" s="27"/>
      <c r="F10055" s="26"/>
      <c r="G10055" s="28" t="str">
        <f t="shared" si="35"/>
        <v/>
      </c>
      <c r="H10055" s="31"/>
    </row>
    <row r="10056" spans="2:8">
      <c r="B10056" s="27"/>
      <c r="C10056" s="27"/>
      <c r="D10056" s="27"/>
      <c r="E10056" s="27"/>
      <c r="F10056" s="26"/>
      <c r="G10056" s="28" t="str">
        <f t="shared" si="35"/>
        <v/>
      </c>
      <c r="H10056" s="31"/>
    </row>
    <row r="10057" spans="2:8">
      <c r="B10057" s="27"/>
      <c r="C10057" s="27"/>
      <c r="D10057" s="27"/>
      <c r="E10057" s="27"/>
      <c r="F10057" s="26"/>
      <c r="G10057" s="28" t="str">
        <f t="shared" si="35"/>
        <v/>
      </c>
      <c r="H10057" s="31"/>
    </row>
    <row r="10058" spans="2:8">
      <c r="B10058" s="27"/>
      <c r="C10058" s="27"/>
      <c r="D10058" s="27"/>
      <c r="E10058" s="27"/>
      <c r="F10058" s="26"/>
      <c r="G10058" s="28" t="str">
        <f t="shared" si="35"/>
        <v/>
      </c>
      <c r="H10058" s="31"/>
    </row>
    <row r="10059" spans="2:8">
      <c r="B10059" s="27"/>
      <c r="C10059" s="27"/>
      <c r="D10059" s="27"/>
      <c r="E10059" s="27"/>
      <c r="F10059" s="26"/>
      <c r="G10059" s="28" t="str">
        <f t="shared" si="35"/>
        <v/>
      </c>
      <c r="H10059" s="31"/>
    </row>
    <row r="10060" spans="2:8">
      <c r="B10060" s="27"/>
      <c r="C10060" s="27"/>
      <c r="D10060" s="27"/>
      <c r="E10060" s="27"/>
      <c r="F10060" s="26"/>
      <c r="G10060" s="28" t="str">
        <f t="shared" si="35"/>
        <v/>
      </c>
      <c r="H10060" s="31"/>
    </row>
    <row r="10061" spans="2:8">
      <c r="B10061" s="27"/>
      <c r="C10061" s="27"/>
      <c r="D10061" s="27"/>
      <c r="E10061" s="27"/>
      <c r="F10061" s="26"/>
      <c r="G10061" s="28" t="str">
        <f t="shared" si="35"/>
        <v/>
      </c>
      <c r="H10061" s="31"/>
    </row>
    <row r="10062" spans="2:8">
      <c r="B10062" s="27"/>
      <c r="C10062" s="27"/>
      <c r="D10062" s="27"/>
      <c r="E10062" s="27"/>
      <c r="F10062" s="26"/>
      <c r="G10062" s="28" t="str">
        <f t="shared" si="35"/>
        <v/>
      </c>
      <c r="H10062" s="31"/>
    </row>
    <row r="10063" spans="2:8">
      <c r="B10063" s="27"/>
      <c r="C10063" s="27"/>
      <c r="D10063" s="27"/>
      <c r="E10063" s="27"/>
      <c r="F10063" s="26"/>
      <c r="G10063" s="28" t="str">
        <f t="shared" si="35"/>
        <v/>
      </c>
      <c r="H10063" s="31"/>
    </row>
    <row r="10064" spans="2:8">
      <c r="B10064" s="27"/>
      <c r="C10064" s="27"/>
      <c r="D10064" s="27"/>
      <c r="E10064" s="27"/>
      <c r="F10064" s="26"/>
      <c r="G10064" s="28" t="str">
        <f t="shared" si="35"/>
        <v/>
      </c>
      <c r="H10064" s="31"/>
    </row>
    <row r="10065" spans="2:8">
      <c r="B10065" s="27"/>
      <c r="C10065" s="27"/>
      <c r="D10065" s="27"/>
      <c r="E10065" s="27"/>
      <c r="F10065" s="26"/>
      <c r="G10065" s="28" t="str">
        <f t="shared" si="35"/>
        <v/>
      </c>
      <c r="H10065" s="31"/>
    </row>
    <row r="10066" spans="2:8">
      <c r="B10066" s="27"/>
      <c r="C10066" s="27"/>
      <c r="D10066" s="27"/>
      <c r="E10066" s="27"/>
      <c r="F10066" s="26"/>
      <c r="G10066" s="28" t="str">
        <f t="shared" si="35"/>
        <v/>
      </c>
      <c r="H10066" s="31"/>
    </row>
    <row r="10067" spans="2:8">
      <c r="B10067" s="27"/>
      <c r="C10067" s="27"/>
      <c r="D10067" s="27"/>
      <c r="E10067" s="27"/>
      <c r="F10067" s="26"/>
      <c r="G10067" s="28" t="str">
        <f t="shared" si="35"/>
        <v/>
      </c>
      <c r="H10067" s="31"/>
    </row>
    <row r="10068" spans="2:8">
      <c r="B10068" s="27"/>
      <c r="C10068" s="27"/>
      <c r="D10068" s="27"/>
      <c r="E10068" s="27"/>
      <c r="F10068" s="26"/>
      <c r="G10068" s="28" t="str">
        <f t="shared" si="35"/>
        <v/>
      </c>
      <c r="H10068" s="31"/>
    </row>
    <row r="10069" spans="2:8">
      <c r="B10069" s="27"/>
      <c r="C10069" s="27"/>
      <c r="D10069" s="27"/>
      <c r="E10069" s="27"/>
      <c r="F10069" s="26"/>
      <c r="G10069" s="28" t="str">
        <f t="shared" si="35"/>
        <v/>
      </c>
      <c r="H10069" s="31"/>
    </row>
    <row r="10070" spans="2:8">
      <c r="B10070" s="27"/>
      <c r="C10070" s="27"/>
      <c r="D10070" s="27"/>
      <c r="E10070" s="27"/>
      <c r="F10070" s="26"/>
      <c r="G10070" s="28" t="str">
        <f t="shared" si="35"/>
        <v/>
      </c>
      <c r="H10070" s="31"/>
    </row>
    <row r="10071" spans="2:8">
      <c r="B10071" s="27"/>
      <c r="C10071" s="27"/>
      <c r="D10071" s="27"/>
      <c r="E10071" s="27"/>
      <c r="F10071" s="26"/>
      <c r="G10071" s="28" t="str">
        <f t="shared" si="35"/>
        <v/>
      </c>
      <c r="H10071" s="31"/>
    </row>
    <row r="10072" spans="2:8">
      <c r="B10072" s="27"/>
      <c r="C10072" s="27"/>
      <c r="D10072" s="27"/>
      <c r="E10072" s="27"/>
      <c r="F10072" s="26"/>
      <c r="G10072" s="28" t="str">
        <f t="shared" si="35"/>
        <v/>
      </c>
      <c r="H10072" s="31"/>
    </row>
    <row r="10073" spans="2:8">
      <c r="B10073" s="27"/>
      <c r="C10073" s="27"/>
      <c r="D10073" s="27"/>
      <c r="E10073" s="27"/>
      <c r="F10073" s="26"/>
      <c r="G10073" s="28" t="str">
        <f t="shared" si="35"/>
        <v/>
      </c>
      <c r="H10073" s="31"/>
    </row>
    <row r="10074" spans="2:8">
      <c r="B10074" s="27"/>
      <c r="C10074" s="27"/>
      <c r="D10074" s="27"/>
      <c r="E10074" s="27"/>
      <c r="F10074" s="26"/>
      <c r="G10074" s="28" t="str">
        <f t="shared" si="35"/>
        <v/>
      </c>
      <c r="H10074" s="31"/>
    </row>
    <row r="10075" spans="2:8">
      <c r="B10075" s="27"/>
      <c r="C10075" s="27"/>
      <c r="D10075" s="27"/>
      <c r="E10075" s="27"/>
      <c r="F10075" s="26"/>
      <c r="G10075" s="28" t="str">
        <f t="shared" si="35"/>
        <v/>
      </c>
      <c r="H10075" s="31"/>
    </row>
    <row r="10076" spans="2:8">
      <c r="B10076" s="27"/>
      <c r="C10076" s="27"/>
      <c r="D10076" s="27"/>
      <c r="E10076" s="27"/>
      <c r="F10076" s="26"/>
      <c r="G10076" s="28" t="str">
        <f t="shared" si="35"/>
        <v/>
      </c>
      <c r="H10076" s="31"/>
    </row>
    <row r="10077" spans="2:8">
      <c r="B10077" s="27"/>
      <c r="C10077" s="27"/>
      <c r="D10077" s="27"/>
      <c r="E10077" s="27"/>
      <c r="F10077" s="26"/>
      <c r="G10077" s="28" t="str">
        <f t="shared" si="35"/>
        <v/>
      </c>
      <c r="H10077" s="31"/>
    </row>
    <row r="10078" spans="2:8">
      <c r="B10078" s="27"/>
      <c r="C10078" s="27"/>
      <c r="D10078" s="27"/>
      <c r="E10078" s="27"/>
      <c r="F10078" s="26"/>
      <c r="G10078" s="28" t="str">
        <f t="shared" si="35"/>
        <v/>
      </c>
      <c r="H10078" s="31"/>
    </row>
    <row r="10079" spans="2:8">
      <c r="B10079" s="27"/>
      <c r="C10079" s="27"/>
      <c r="D10079" s="27"/>
      <c r="E10079" s="27"/>
      <c r="F10079" s="26"/>
      <c r="G10079" s="28" t="str">
        <f t="shared" si="35"/>
        <v/>
      </c>
      <c r="H10079" s="31"/>
    </row>
    <row r="10080" spans="2:8">
      <c r="B10080" s="27"/>
      <c r="C10080" s="27"/>
      <c r="D10080" s="27"/>
      <c r="E10080" s="27"/>
      <c r="F10080" s="26"/>
      <c r="G10080" s="28" t="str">
        <f t="shared" si="35"/>
        <v/>
      </c>
      <c r="H10080" s="31"/>
    </row>
    <row r="10081" spans="2:8">
      <c r="B10081" s="27"/>
      <c r="C10081" s="27"/>
      <c r="D10081" s="27"/>
      <c r="E10081" s="27"/>
      <c r="F10081" s="26"/>
      <c r="G10081" s="28" t="str">
        <f t="shared" si="35"/>
        <v/>
      </c>
      <c r="H10081" s="31"/>
    </row>
    <row r="10082" spans="2:8">
      <c r="B10082" s="27"/>
      <c r="C10082" s="27"/>
      <c r="D10082" s="27"/>
      <c r="E10082" s="27"/>
      <c r="F10082" s="26"/>
      <c r="G10082" s="28" t="str">
        <f t="shared" si="35"/>
        <v/>
      </c>
      <c r="H10082" s="31"/>
    </row>
    <row r="10083" spans="2:8">
      <c r="B10083" s="27"/>
      <c r="C10083" s="27"/>
      <c r="D10083" s="27"/>
      <c r="E10083" s="27"/>
      <c r="F10083" s="26"/>
      <c r="G10083" s="28" t="str">
        <f t="shared" si="35"/>
        <v/>
      </c>
      <c r="H10083" s="31"/>
    </row>
    <row r="10084" spans="2:8">
      <c r="B10084" s="27"/>
      <c r="C10084" s="27"/>
      <c r="D10084" s="27"/>
      <c r="E10084" s="27"/>
      <c r="F10084" s="26"/>
      <c r="G10084" s="28" t="str">
        <f t="shared" si="35"/>
        <v/>
      </c>
      <c r="H10084" s="31"/>
    </row>
    <row r="10085" spans="2:8">
      <c r="B10085" s="27"/>
      <c r="C10085" s="27"/>
      <c r="D10085" s="27"/>
      <c r="E10085" s="27"/>
      <c r="F10085" s="26"/>
      <c r="G10085" s="28" t="str">
        <f t="shared" si="35"/>
        <v/>
      </c>
      <c r="H10085" s="31"/>
    </row>
    <row r="10086" spans="2:8">
      <c r="B10086" s="27"/>
      <c r="C10086" s="27"/>
      <c r="D10086" s="27"/>
      <c r="E10086" s="27"/>
      <c r="F10086" s="26"/>
      <c r="G10086" s="28" t="str">
        <f t="shared" si="35"/>
        <v/>
      </c>
      <c r="H10086" s="31"/>
    </row>
    <row r="10087" spans="2:8">
      <c r="B10087" s="27"/>
      <c r="C10087" s="27"/>
      <c r="D10087" s="27"/>
      <c r="E10087" s="27"/>
      <c r="F10087" s="26"/>
      <c r="G10087" s="28" t="str">
        <f t="shared" ref="G10087:G10150" si="36">IF(F10087="","",IF(F10087="EI",4,IF(F10087="EO",5.2,IF(F10087="EQ",3.9,IF(F10087="ILF",7.5,IF(F10087="EIF",5.4))))))</f>
        <v/>
      </c>
      <c r="H10087" s="31"/>
    </row>
    <row r="10088" spans="2:8">
      <c r="B10088" s="27"/>
      <c r="C10088" s="27"/>
      <c r="D10088" s="27"/>
      <c r="E10088" s="27"/>
      <c r="F10088" s="26"/>
      <c r="G10088" s="28" t="str">
        <f t="shared" si="36"/>
        <v/>
      </c>
      <c r="H10088" s="31"/>
    </row>
    <row r="10089" spans="2:8">
      <c r="B10089" s="27"/>
      <c r="C10089" s="27"/>
      <c r="D10089" s="27"/>
      <c r="E10089" s="27"/>
      <c r="F10089" s="26"/>
      <c r="G10089" s="28" t="str">
        <f t="shared" si="36"/>
        <v/>
      </c>
      <c r="H10089" s="31"/>
    </row>
    <row r="10090" spans="2:8">
      <c r="B10090" s="27"/>
      <c r="C10090" s="27"/>
      <c r="D10090" s="27"/>
      <c r="E10090" s="27"/>
      <c r="F10090" s="26"/>
      <c r="G10090" s="28" t="str">
        <f t="shared" si="36"/>
        <v/>
      </c>
      <c r="H10090" s="31"/>
    </row>
    <row r="10091" spans="2:8">
      <c r="B10091" s="27"/>
      <c r="C10091" s="27"/>
      <c r="D10091" s="27"/>
      <c r="E10091" s="27"/>
      <c r="F10091" s="26"/>
      <c r="G10091" s="28" t="str">
        <f t="shared" si="36"/>
        <v/>
      </c>
      <c r="H10091" s="31"/>
    </row>
    <row r="10092" spans="2:8">
      <c r="B10092" s="27"/>
      <c r="C10092" s="27"/>
      <c r="D10092" s="27"/>
      <c r="E10092" s="27"/>
      <c r="F10092" s="26"/>
      <c r="G10092" s="28" t="str">
        <f t="shared" si="36"/>
        <v/>
      </c>
      <c r="H10092" s="31"/>
    </row>
    <row r="10093" spans="2:8">
      <c r="B10093" s="27"/>
      <c r="C10093" s="27"/>
      <c r="D10093" s="27"/>
      <c r="E10093" s="27"/>
      <c r="F10093" s="26"/>
      <c r="G10093" s="28" t="str">
        <f t="shared" si="36"/>
        <v/>
      </c>
      <c r="H10093" s="31"/>
    </row>
    <row r="10094" spans="2:8">
      <c r="B10094" s="27"/>
      <c r="C10094" s="27"/>
      <c r="D10094" s="27"/>
      <c r="E10094" s="27"/>
      <c r="F10094" s="26"/>
      <c r="G10094" s="28" t="str">
        <f t="shared" si="36"/>
        <v/>
      </c>
      <c r="H10094" s="31"/>
    </row>
    <row r="10095" spans="2:8">
      <c r="B10095" s="27"/>
      <c r="C10095" s="27"/>
      <c r="D10095" s="27"/>
      <c r="E10095" s="27"/>
      <c r="F10095" s="26"/>
      <c r="G10095" s="28" t="str">
        <f t="shared" si="36"/>
        <v/>
      </c>
      <c r="H10095" s="31"/>
    </row>
    <row r="10096" spans="2:8">
      <c r="B10096" s="27"/>
      <c r="C10096" s="27"/>
      <c r="D10096" s="27"/>
      <c r="E10096" s="27"/>
      <c r="F10096" s="26"/>
      <c r="G10096" s="28" t="str">
        <f t="shared" si="36"/>
        <v/>
      </c>
      <c r="H10096" s="31"/>
    </row>
    <row r="10097" spans="2:8">
      <c r="B10097" s="27"/>
      <c r="C10097" s="27"/>
      <c r="D10097" s="27"/>
      <c r="E10097" s="27"/>
      <c r="F10097" s="26"/>
      <c r="G10097" s="28" t="str">
        <f t="shared" si="36"/>
        <v/>
      </c>
      <c r="H10097" s="31"/>
    </row>
    <row r="10098" spans="2:8">
      <c r="B10098" s="27"/>
      <c r="C10098" s="27"/>
      <c r="D10098" s="27"/>
      <c r="E10098" s="27"/>
      <c r="F10098" s="26"/>
      <c r="G10098" s="28" t="str">
        <f t="shared" si="36"/>
        <v/>
      </c>
      <c r="H10098" s="31"/>
    </row>
    <row r="10099" spans="2:8">
      <c r="B10099" s="27"/>
      <c r="C10099" s="27"/>
      <c r="D10099" s="27"/>
      <c r="E10099" s="27"/>
      <c r="F10099" s="26"/>
      <c r="G10099" s="28" t="str">
        <f t="shared" si="36"/>
        <v/>
      </c>
      <c r="H10099" s="31"/>
    </row>
    <row r="10100" spans="2:8">
      <c r="B10100" s="27"/>
      <c r="C10100" s="27"/>
      <c r="D10100" s="27"/>
      <c r="E10100" s="27"/>
      <c r="F10100" s="26"/>
      <c r="G10100" s="28" t="str">
        <f t="shared" si="36"/>
        <v/>
      </c>
      <c r="H10100" s="31"/>
    </row>
    <row r="10101" spans="2:8">
      <c r="B10101" s="27"/>
      <c r="C10101" s="27"/>
      <c r="D10101" s="27"/>
      <c r="E10101" s="27"/>
      <c r="F10101" s="26"/>
      <c r="G10101" s="28" t="str">
        <f t="shared" si="36"/>
        <v/>
      </c>
      <c r="H10101" s="31"/>
    </row>
    <row r="10102" spans="2:8">
      <c r="B10102" s="27"/>
      <c r="C10102" s="27"/>
      <c r="D10102" s="27"/>
      <c r="E10102" s="27"/>
      <c r="F10102" s="26"/>
      <c r="G10102" s="28" t="str">
        <f t="shared" si="36"/>
        <v/>
      </c>
      <c r="H10102" s="31"/>
    </row>
    <row r="10103" spans="2:8">
      <c r="B10103" s="27"/>
      <c r="C10103" s="27"/>
      <c r="D10103" s="27"/>
      <c r="E10103" s="27"/>
      <c r="F10103" s="26"/>
      <c r="G10103" s="28" t="str">
        <f t="shared" si="36"/>
        <v/>
      </c>
      <c r="H10103" s="31"/>
    </row>
    <row r="10104" spans="2:8">
      <c r="B10104" s="27"/>
      <c r="C10104" s="27"/>
      <c r="D10104" s="27"/>
      <c r="E10104" s="27"/>
      <c r="F10104" s="26"/>
      <c r="G10104" s="28" t="str">
        <f t="shared" si="36"/>
        <v/>
      </c>
      <c r="H10104" s="31"/>
    </row>
    <row r="10105" spans="2:8">
      <c r="B10105" s="27"/>
      <c r="C10105" s="27"/>
      <c r="D10105" s="27"/>
      <c r="E10105" s="27"/>
      <c r="F10105" s="26"/>
      <c r="G10105" s="28" t="str">
        <f t="shared" si="36"/>
        <v/>
      </c>
      <c r="H10105" s="31"/>
    </row>
    <row r="10106" spans="2:8">
      <c r="B10106" s="27"/>
      <c r="C10106" s="27"/>
      <c r="D10106" s="27"/>
      <c r="E10106" s="27"/>
      <c r="F10106" s="26"/>
      <c r="G10106" s="28" t="str">
        <f t="shared" si="36"/>
        <v/>
      </c>
      <c r="H10106" s="31"/>
    </row>
    <row r="10107" spans="2:8">
      <c r="B10107" s="27"/>
      <c r="C10107" s="27"/>
      <c r="D10107" s="27"/>
      <c r="E10107" s="27"/>
      <c r="F10107" s="26"/>
      <c r="G10107" s="28" t="str">
        <f t="shared" si="36"/>
        <v/>
      </c>
      <c r="H10107" s="31"/>
    </row>
    <row r="10108" spans="2:8">
      <c r="B10108" s="27"/>
      <c r="C10108" s="27"/>
      <c r="D10108" s="27"/>
      <c r="E10108" s="27"/>
      <c r="F10108" s="26"/>
      <c r="G10108" s="28" t="str">
        <f t="shared" si="36"/>
        <v/>
      </c>
      <c r="H10108" s="31"/>
    </row>
    <row r="10109" spans="2:8">
      <c r="B10109" s="27"/>
      <c r="C10109" s="27"/>
      <c r="D10109" s="27"/>
      <c r="E10109" s="27"/>
      <c r="F10109" s="26"/>
      <c r="G10109" s="28" t="str">
        <f t="shared" si="36"/>
        <v/>
      </c>
      <c r="H10109" s="31"/>
    </row>
    <row r="10110" spans="2:8">
      <c r="B10110" s="27"/>
      <c r="C10110" s="27"/>
      <c r="D10110" s="27"/>
      <c r="E10110" s="27"/>
      <c r="F10110" s="26"/>
      <c r="G10110" s="28" t="str">
        <f t="shared" si="36"/>
        <v/>
      </c>
      <c r="H10110" s="31"/>
    </row>
    <row r="10111" spans="2:8">
      <c r="B10111" s="27"/>
      <c r="C10111" s="27"/>
      <c r="D10111" s="27"/>
      <c r="E10111" s="27"/>
      <c r="F10111" s="26"/>
      <c r="G10111" s="28" t="str">
        <f t="shared" si="36"/>
        <v/>
      </c>
      <c r="H10111" s="31"/>
    </row>
    <row r="10112" spans="2:8">
      <c r="B10112" s="27"/>
      <c r="C10112" s="27"/>
      <c r="D10112" s="27"/>
      <c r="E10112" s="27"/>
      <c r="F10112" s="26"/>
      <c r="G10112" s="28" t="str">
        <f t="shared" si="36"/>
        <v/>
      </c>
      <c r="H10112" s="31"/>
    </row>
    <row r="10113" spans="2:8">
      <c r="B10113" s="27"/>
      <c r="C10113" s="27"/>
      <c r="D10113" s="27"/>
      <c r="E10113" s="27"/>
      <c r="F10113" s="26"/>
      <c r="G10113" s="28" t="str">
        <f t="shared" si="36"/>
        <v/>
      </c>
      <c r="H10113" s="31"/>
    </row>
    <row r="10114" spans="2:8">
      <c r="B10114" s="27"/>
      <c r="C10114" s="27"/>
      <c r="D10114" s="27"/>
      <c r="E10114" s="27"/>
      <c r="F10114" s="26"/>
      <c r="G10114" s="28" t="str">
        <f t="shared" si="36"/>
        <v/>
      </c>
      <c r="H10114" s="31"/>
    </row>
    <row r="10115" spans="2:8">
      <c r="B10115" s="27"/>
      <c r="C10115" s="27"/>
      <c r="D10115" s="27"/>
      <c r="E10115" s="27"/>
      <c r="F10115" s="26"/>
      <c r="G10115" s="28" t="str">
        <f t="shared" si="36"/>
        <v/>
      </c>
      <c r="H10115" s="31"/>
    </row>
    <row r="10116" spans="2:8">
      <c r="B10116" s="27"/>
      <c r="C10116" s="27"/>
      <c r="D10116" s="27"/>
      <c r="E10116" s="27"/>
      <c r="F10116" s="26"/>
      <c r="G10116" s="28" t="str">
        <f t="shared" si="36"/>
        <v/>
      </c>
      <c r="H10116" s="31"/>
    </row>
    <row r="10117" spans="2:8">
      <c r="B10117" s="27"/>
      <c r="C10117" s="27"/>
      <c r="D10117" s="27"/>
      <c r="E10117" s="27"/>
      <c r="F10117" s="26"/>
      <c r="G10117" s="28" t="str">
        <f t="shared" si="36"/>
        <v/>
      </c>
      <c r="H10117" s="31"/>
    </row>
    <row r="10118" spans="2:8">
      <c r="B10118" s="27"/>
      <c r="C10118" s="27"/>
      <c r="D10118" s="27"/>
      <c r="E10118" s="27"/>
      <c r="F10118" s="26"/>
      <c r="G10118" s="28" t="str">
        <f t="shared" si="36"/>
        <v/>
      </c>
      <c r="H10118" s="31"/>
    </row>
    <row r="10119" spans="2:8">
      <c r="B10119" s="27"/>
      <c r="C10119" s="27"/>
      <c r="D10119" s="27"/>
      <c r="E10119" s="27"/>
      <c r="F10119" s="26"/>
      <c r="G10119" s="28" t="str">
        <f t="shared" si="36"/>
        <v/>
      </c>
      <c r="H10119" s="31"/>
    </row>
    <row r="10120" spans="2:8">
      <c r="B10120" s="27"/>
      <c r="C10120" s="27"/>
      <c r="D10120" s="27"/>
      <c r="E10120" s="27"/>
      <c r="F10120" s="26"/>
      <c r="G10120" s="28" t="str">
        <f t="shared" si="36"/>
        <v/>
      </c>
      <c r="H10120" s="31"/>
    </row>
    <row r="10121" spans="2:8">
      <c r="B10121" s="27"/>
      <c r="C10121" s="27"/>
      <c r="D10121" s="27"/>
      <c r="E10121" s="27"/>
      <c r="F10121" s="26"/>
      <c r="G10121" s="28" t="str">
        <f t="shared" si="36"/>
        <v/>
      </c>
      <c r="H10121" s="31"/>
    </row>
    <row r="10122" spans="2:8">
      <c r="B10122" s="27"/>
      <c r="C10122" s="27"/>
      <c r="D10122" s="27"/>
      <c r="E10122" s="27"/>
      <c r="F10122" s="26"/>
      <c r="G10122" s="28" t="str">
        <f t="shared" si="36"/>
        <v/>
      </c>
      <c r="H10122" s="31"/>
    </row>
    <row r="10123" spans="2:8">
      <c r="B10123" s="27"/>
      <c r="C10123" s="27"/>
      <c r="D10123" s="27"/>
      <c r="E10123" s="27"/>
      <c r="F10123" s="26"/>
      <c r="G10123" s="28" t="str">
        <f t="shared" si="36"/>
        <v/>
      </c>
      <c r="H10123" s="31"/>
    </row>
    <row r="10124" spans="2:8">
      <c r="B10124" s="27"/>
      <c r="C10124" s="27"/>
      <c r="D10124" s="27"/>
      <c r="E10124" s="27"/>
      <c r="F10124" s="26"/>
      <c r="G10124" s="28" t="str">
        <f t="shared" si="36"/>
        <v/>
      </c>
      <c r="H10124" s="31"/>
    </row>
    <row r="10125" spans="2:8">
      <c r="B10125" s="27"/>
      <c r="C10125" s="27"/>
      <c r="D10125" s="27"/>
      <c r="E10125" s="27"/>
      <c r="F10125" s="26"/>
      <c r="G10125" s="28" t="str">
        <f t="shared" si="36"/>
        <v/>
      </c>
      <c r="H10125" s="31"/>
    </row>
    <row r="10126" spans="2:8">
      <c r="B10126" s="27"/>
      <c r="C10126" s="27"/>
      <c r="D10126" s="27"/>
      <c r="E10126" s="27"/>
      <c r="F10126" s="26"/>
      <c r="G10126" s="28" t="str">
        <f t="shared" si="36"/>
        <v/>
      </c>
      <c r="H10126" s="31"/>
    </row>
    <row r="10127" spans="2:8">
      <c r="B10127" s="27"/>
      <c r="C10127" s="27"/>
      <c r="D10127" s="27"/>
      <c r="E10127" s="27"/>
      <c r="F10127" s="26"/>
      <c r="G10127" s="28" t="str">
        <f t="shared" si="36"/>
        <v/>
      </c>
      <c r="H10127" s="31"/>
    </row>
    <row r="10128" spans="2:8">
      <c r="B10128" s="27"/>
      <c r="C10128" s="27"/>
      <c r="D10128" s="27"/>
      <c r="E10128" s="27"/>
      <c r="F10128" s="26"/>
      <c r="G10128" s="28" t="str">
        <f t="shared" si="36"/>
        <v/>
      </c>
      <c r="H10128" s="31"/>
    </row>
    <row r="10129" spans="2:8">
      <c r="B10129" s="27"/>
      <c r="C10129" s="27"/>
      <c r="D10129" s="27"/>
      <c r="E10129" s="27"/>
      <c r="F10129" s="26"/>
      <c r="G10129" s="28" t="str">
        <f t="shared" si="36"/>
        <v/>
      </c>
      <c r="H10129" s="31"/>
    </row>
    <row r="10130" spans="2:8">
      <c r="B10130" s="27"/>
      <c r="C10130" s="27"/>
      <c r="D10130" s="27"/>
      <c r="E10130" s="27"/>
      <c r="F10130" s="26"/>
      <c r="G10130" s="28" t="str">
        <f t="shared" si="36"/>
        <v/>
      </c>
      <c r="H10130" s="31"/>
    </row>
    <row r="10131" spans="2:8">
      <c r="B10131" s="27"/>
      <c r="C10131" s="27"/>
      <c r="D10131" s="27"/>
      <c r="E10131" s="27"/>
      <c r="F10131" s="26"/>
      <c r="G10131" s="28" t="str">
        <f t="shared" si="36"/>
        <v/>
      </c>
      <c r="H10131" s="31"/>
    </row>
    <row r="10132" spans="2:8">
      <c r="B10132" s="27"/>
      <c r="C10132" s="27"/>
      <c r="D10132" s="27"/>
      <c r="E10132" s="27"/>
      <c r="F10132" s="26"/>
      <c r="G10132" s="28" t="str">
        <f t="shared" si="36"/>
        <v/>
      </c>
      <c r="H10132" s="31"/>
    </row>
    <row r="10133" spans="2:8">
      <c r="B10133" s="27"/>
      <c r="C10133" s="27"/>
      <c r="D10133" s="27"/>
      <c r="E10133" s="27"/>
      <c r="F10133" s="26"/>
      <c r="G10133" s="28" t="str">
        <f t="shared" si="36"/>
        <v/>
      </c>
      <c r="H10133" s="31"/>
    </row>
    <row r="10134" spans="2:8">
      <c r="B10134" s="27"/>
      <c r="C10134" s="27"/>
      <c r="D10134" s="27"/>
      <c r="E10134" s="27"/>
      <c r="F10134" s="26"/>
      <c r="G10134" s="28" t="str">
        <f t="shared" si="36"/>
        <v/>
      </c>
      <c r="H10134" s="31"/>
    </row>
    <row r="10135" spans="2:8">
      <c r="B10135" s="27"/>
      <c r="C10135" s="27"/>
      <c r="D10135" s="27"/>
      <c r="E10135" s="27"/>
      <c r="F10135" s="26"/>
      <c r="G10135" s="28" t="str">
        <f t="shared" si="36"/>
        <v/>
      </c>
      <c r="H10135" s="31"/>
    </row>
    <row r="10136" spans="2:8">
      <c r="B10136" s="27"/>
      <c r="C10136" s="27"/>
      <c r="D10136" s="27"/>
      <c r="E10136" s="27"/>
      <c r="F10136" s="26"/>
      <c r="G10136" s="28" t="str">
        <f t="shared" si="36"/>
        <v/>
      </c>
      <c r="H10136" s="31"/>
    </row>
    <row r="10137" spans="2:8">
      <c r="B10137" s="27"/>
      <c r="C10137" s="27"/>
      <c r="D10137" s="27"/>
      <c r="E10137" s="27"/>
      <c r="F10137" s="26"/>
      <c r="G10137" s="28" t="str">
        <f t="shared" si="36"/>
        <v/>
      </c>
      <c r="H10137" s="31"/>
    </row>
    <row r="10138" spans="2:8">
      <c r="B10138" s="27"/>
      <c r="C10138" s="27"/>
      <c r="D10138" s="27"/>
      <c r="E10138" s="27"/>
      <c r="F10138" s="26"/>
      <c r="G10138" s="28" t="str">
        <f t="shared" si="36"/>
        <v/>
      </c>
      <c r="H10138" s="31"/>
    </row>
    <row r="10139" spans="2:8">
      <c r="B10139" s="27"/>
      <c r="C10139" s="27"/>
      <c r="D10139" s="27"/>
      <c r="E10139" s="27"/>
      <c r="F10139" s="26"/>
      <c r="G10139" s="28" t="str">
        <f t="shared" si="36"/>
        <v/>
      </c>
      <c r="H10139" s="31"/>
    </row>
    <row r="10140" spans="2:8">
      <c r="B10140" s="27"/>
      <c r="C10140" s="27"/>
      <c r="D10140" s="27"/>
      <c r="E10140" s="27"/>
      <c r="F10140" s="26"/>
      <c r="G10140" s="28" t="str">
        <f t="shared" si="36"/>
        <v/>
      </c>
      <c r="H10140" s="31"/>
    </row>
    <row r="10141" spans="2:8">
      <c r="B10141" s="27"/>
      <c r="C10141" s="27"/>
      <c r="D10141" s="27"/>
      <c r="E10141" s="27"/>
      <c r="F10141" s="26"/>
      <c r="G10141" s="28" t="str">
        <f t="shared" si="36"/>
        <v/>
      </c>
      <c r="H10141" s="31"/>
    </row>
    <row r="10142" spans="2:8">
      <c r="B10142" s="27"/>
      <c r="C10142" s="27"/>
      <c r="D10142" s="27"/>
      <c r="E10142" s="27"/>
      <c r="F10142" s="26"/>
      <c r="G10142" s="28" t="str">
        <f t="shared" si="36"/>
        <v/>
      </c>
      <c r="H10142" s="31"/>
    </row>
    <row r="10143" spans="2:8">
      <c r="B10143" s="27"/>
      <c r="C10143" s="27"/>
      <c r="D10143" s="27"/>
      <c r="E10143" s="27"/>
      <c r="F10143" s="26"/>
      <c r="G10143" s="28" t="str">
        <f t="shared" si="36"/>
        <v/>
      </c>
      <c r="H10143" s="31"/>
    </row>
    <row r="10144" spans="2:8">
      <c r="B10144" s="27"/>
      <c r="C10144" s="27"/>
      <c r="D10144" s="27"/>
      <c r="E10144" s="27"/>
      <c r="F10144" s="26"/>
      <c r="G10144" s="28" t="str">
        <f t="shared" si="36"/>
        <v/>
      </c>
      <c r="H10144" s="31"/>
    </row>
    <row r="10145" spans="2:8">
      <c r="B10145" s="27"/>
      <c r="C10145" s="27"/>
      <c r="D10145" s="27"/>
      <c r="E10145" s="27"/>
      <c r="F10145" s="26"/>
      <c r="G10145" s="28" t="str">
        <f t="shared" si="36"/>
        <v/>
      </c>
      <c r="H10145" s="31"/>
    </row>
    <row r="10146" spans="2:8">
      <c r="B10146" s="27"/>
      <c r="C10146" s="27"/>
      <c r="D10146" s="27"/>
      <c r="E10146" s="27"/>
      <c r="F10146" s="26"/>
      <c r="G10146" s="28" t="str">
        <f t="shared" si="36"/>
        <v/>
      </c>
      <c r="H10146" s="31"/>
    </row>
    <row r="10147" spans="2:8">
      <c r="B10147" s="27"/>
      <c r="C10147" s="27"/>
      <c r="D10147" s="27"/>
      <c r="E10147" s="27"/>
      <c r="F10147" s="26"/>
      <c r="G10147" s="28" t="str">
        <f t="shared" si="36"/>
        <v/>
      </c>
      <c r="H10147" s="31"/>
    </row>
    <row r="10148" spans="2:8">
      <c r="B10148" s="27"/>
      <c r="C10148" s="27"/>
      <c r="D10148" s="27"/>
      <c r="E10148" s="27"/>
      <c r="F10148" s="26"/>
      <c r="G10148" s="28" t="str">
        <f t="shared" si="36"/>
        <v/>
      </c>
      <c r="H10148" s="31"/>
    </row>
    <row r="10149" spans="2:8">
      <c r="B10149" s="27"/>
      <c r="C10149" s="27"/>
      <c r="D10149" s="27"/>
      <c r="E10149" s="27"/>
      <c r="F10149" s="26"/>
      <c r="G10149" s="28" t="str">
        <f t="shared" si="36"/>
        <v/>
      </c>
      <c r="H10149" s="31"/>
    </row>
    <row r="10150" spans="2:8">
      <c r="B10150" s="27"/>
      <c r="C10150" s="27"/>
      <c r="D10150" s="27"/>
      <c r="E10150" s="27"/>
      <c r="F10150" s="26"/>
      <c r="G10150" s="28" t="str">
        <f t="shared" si="36"/>
        <v/>
      </c>
      <c r="H10150" s="31"/>
    </row>
    <row r="10151" spans="2:8">
      <c r="B10151" s="27"/>
      <c r="C10151" s="27"/>
      <c r="D10151" s="27"/>
      <c r="E10151" s="27"/>
      <c r="F10151" s="26"/>
      <c r="G10151" s="28" t="str">
        <f t="shared" ref="G10151:G10214" si="37">IF(F10151="","",IF(F10151="EI",4,IF(F10151="EO",5.2,IF(F10151="EQ",3.9,IF(F10151="ILF",7.5,IF(F10151="EIF",5.4))))))</f>
        <v/>
      </c>
      <c r="H10151" s="31"/>
    </row>
    <row r="10152" spans="2:8">
      <c r="B10152" s="27"/>
      <c r="C10152" s="27"/>
      <c r="D10152" s="27"/>
      <c r="E10152" s="27"/>
      <c r="F10152" s="26"/>
      <c r="G10152" s="28" t="str">
        <f t="shared" si="37"/>
        <v/>
      </c>
      <c r="H10152" s="31"/>
    </row>
    <row r="10153" spans="2:8">
      <c r="B10153" s="27"/>
      <c r="C10153" s="27"/>
      <c r="D10153" s="27"/>
      <c r="E10153" s="27"/>
      <c r="F10153" s="26"/>
      <c r="G10153" s="28" t="str">
        <f t="shared" si="37"/>
        <v/>
      </c>
      <c r="H10153" s="31"/>
    </row>
    <row r="10154" spans="2:8">
      <c r="B10154" s="27"/>
      <c r="C10154" s="27"/>
      <c r="D10154" s="27"/>
      <c r="E10154" s="27"/>
      <c r="F10154" s="26"/>
      <c r="G10154" s="28" t="str">
        <f t="shared" si="37"/>
        <v/>
      </c>
      <c r="H10154" s="31"/>
    </row>
    <row r="10155" spans="2:8">
      <c r="B10155" s="27"/>
      <c r="C10155" s="27"/>
      <c r="D10155" s="27"/>
      <c r="E10155" s="27"/>
      <c r="F10155" s="26"/>
      <c r="G10155" s="28" t="str">
        <f t="shared" si="37"/>
        <v/>
      </c>
      <c r="H10155" s="31"/>
    </row>
    <row r="10156" spans="2:8">
      <c r="B10156" s="27"/>
      <c r="C10156" s="27"/>
      <c r="D10156" s="27"/>
      <c r="E10156" s="27"/>
      <c r="F10156" s="26"/>
      <c r="G10156" s="28" t="str">
        <f t="shared" si="37"/>
        <v/>
      </c>
      <c r="H10156" s="31"/>
    </row>
    <row r="10157" spans="2:8">
      <c r="B10157" s="27"/>
      <c r="C10157" s="27"/>
      <c r="D10157" s="27"/>
      <c r="E10157" s="27"/>
      <c r="F10157" s="26"/>
      <c r="G10157" s="28" t="str">
        <f t="shared" si="37"/>
        <v/>
      </c>
      <c r="H10157" s="31"/>
    </row>
    <row r="10158" spans="2:8">
      <c r="B10158" s="27"/>
      <c r="C10158" s="27"/>
      <c r="D10158" s="27"/>
      <c r="E10158" s="27"/>
      <c r="F10158" s="26"/>
      <c r="G10158" s="28" t="str">
        <f t="shared" si="37"/>
        <v/>
      </c>
      <c r="H10158" s="31"/>
    </row>
    <row r="10159" spans="2:8">
      <c r="B10159" s="27"/>
      <c r="C10159" s="27"/>
      <c r="D10159" s="27"/>
      <c r="E10159" s="27"/>
      <c r="F10159" s="26"/>
      <c r="G10159" s="28" t="str">
        <f t="shared" si="37"/>
        <v/>
      </c>
      <c r="H10159" s="31"/>
    </row>
    <row r="10160" spans="2:8">
      <c r="B10160" s="27"/>
      <c r="C10160" s="27"/>
      <c r="D10160" s="27"/>
      <c r="E10160" s="27"/>
      <c r="F10160" s="26"/>
      <c r="G10160" s="28" t="str">
        <f t="shared" si="37"/>
        <v/>
      </c>
      <c r="H10160" s="31"/>
    </row>
    <row r="10161" spans="2:8">
      <c r="B10161" s="27"/>
      <c r="C10161" s="27"/>
      <c r="D10161" s="27"/>
      <c r="E10161" s="27"/>
      <c r="F10161" s="26"/>
      <c r="G10161" s="28" t="str">
        <f t="shared" si="37"/>
        <v/>
      </c>
      <c r="H10161" s="31"/>
    </row>
    <row r="10162" spans="2:8">
      <c r="B10162" s="27"/>
      <c r="C10162" s="27"/>
      <c r="D10162" s="27"/>
      <c r="E10162" s="27"/>
      <c r="F10162" s="26"/>
      <c r="G10162" s="28" t="str">
        <f t="shared" si="37"/>
        <v/>
      </c>
      <c r="H10162" s="31"/>
    </row>
    <row r="10163" spans="2:8">
      <c r="B10163" s="27"/>
      <c r="C10163" s="27"/>
      <c r="D10163" s="27"/>
      <c r="E10163" s="27"/>
      <c r="F10163" s="26"/>
      <c r="G10163" s="28" t="str">
        <f t="shared" si="37"/>
        <v/>
      </c>
      <c r="H10163" s="31"/>
    </row>
    <row r="10164" spans="2:8">
      <c r="B10164" s="27"/>
      <c r="C10164" s="27"/>
      <c r="D10164" s="27"/>
      <c r="E10164" s="27"/>
      <c r="F10164" s="26"/>
      <c r="G10164" s="28" t="str">
        <f t="shared" si="37"/>
        <v/>
      </c>
      <c r="H10164" s="31"/>
    </row>
    <row r="10165" spans="2:8">
      <c r="B10165" s="27"/>
      <c r="C10165" s="27"/>
      <c r="D10165" s="27"/>
      <c r="E10165" s="27"/>
      <c r="F10165" s="26"/>
      <c r="G10165" s="28" t="str">
        <f t="shared" si="37"/>
        <v/>
      </c>
      <c r="H10165" s="31"/>
    </row>
    <row r="10166" spans="2:8">
      <c r="B10166" s="27"/>
      <c r="C10166" s="27"/>
      <c r="D10166" s="27"/>
      <c r="E10166" s="27"/>
      <c r="F10166" s="26"/>
      <c r="G10166" s="28" t="str">
        <f t="shared" si="37"/>
        <v/>
      </c>
      <c r="H10166" s="31"/>
    </row>
    <row r="10167" spans="2:8">
      <c r="B10167" s="27"/>
      <c r="C10167" s="27"/>
      <c r="D10167" s="27"/>
      <c r="E10167" s="27"/>
      <c r="F10167" s="26"/>
      <c r="G10167" s="28" t="str">
        <f t="shared" si="37"/>
        <v/>
      </c>
      <c r="H10167" s="31"/>
    </row>
    <row r="10168" spans="2:8">
      <c r="B10168" s="27"/>
      <c r="C10168" s="27"/>
      <c r="D10168" s="27"/>
      <c r="E10168" s="27"/>
      <c r="F10168" s="26"/>
      <c r="G10168" s="28" t="str">
        <f t="shared" si="37"/>
        <v/>
      </c>
      <c r="H10168" s="31"/>
    </row>
    <row r="10169" spans="2:8">
      <c r="B10169" s="27"/>
      <c r="C10169" s="27"/>
      <c r="D10169" s="27"/>
      <c r="E10169" s="27"/>
      <c r="F10169" s="26"/>
      <c r="G10169" s="28" t="str">
        <f t="shared" si="37"/>
        <v/>
      </c>
      <c r="H10169" s="31"/>
    </row>
    <row r="10170" spans="2:8">
      <c r="B10170" s="27"/>
      <c r="C10170" s="27"/>
      <c r="D10170" s="27"/>
      <c r="E10170" s="27"/>
      <c r="F10170" s="26"/>
      <c r="G10170" s="28" t="str">
        <f t="shared" si="37"/>
        <v/>
      </c>
      <c r="H10170" s="31"/>
    </row>
    <row r="10171" spans="2:8">
      <c r="B10171" s="27"/>
      <c r="C10171" s="27"/>
      <c r="D10171" s="27"/>
      <c r="E10171" s="27"/>
      <c r="F10171" s="26"/>
      <c r="G10171" s="28" t="str">
        <f t="shared" si="37"/>
        <v/>
      </c>
      <c r="H10171" s="31"/>
    </row>
    <row r="10172" spans="2:8">
      <c r="B10172" s="27"/>
      <c r="C10172" s="27"/>
      <c r="D10172" s="27"/>
      <c r="E10172" s="27"/>
      <c r="F10172" s="26"/>
      <c r="G10172" s="28" t="str">
        <f t="shared" si="37"/>
        <v/>
      </c>
      <c r="H10172" s="31"/>
    </row>
    <row r="10173" spans="2:8">
      <c r="B10173" s="27"/>
      <c r="C10173" s="27"/>
      <c r="D10173" s="27"/>
      <c r="E10173" s="27"/>
      <c r="F10173" s="26"/>
      <c r="G10173" s="28" t="str">
        <f t="shared" si="37"/>
        <v/>
      </c>
      <c r="H10173" s="31"/>
    </row>
    <row r="10174" spans="2:8">
      <c r="B10174" s="27"/>
      <c r="C10174" s="27"/>
      <c r="D10174" s="27"/>
      <c r="E10174" s="27"/>
      <c r="F10174" s="26"/>
      <c r="G10174" s="28" t="str">
        <f t="shared" si="37"/>
        <v/>
      </c>
      <c r="H10174" s="31"/>
    </row>
    <row r="10175" spans="2:8">
      <c r="B10175" s="27"/>
      <c r="C10175" s="27"/>
      <c r="D10175" s="27"/>
      <c r="E10175" s="27"/>
      <c r="F10175" s="26"/>
      <c r="G10175" s="28" t="str">
        <f t="shared" si="37"/>
        <v/>
      </c>
      <c r="H10175" s="31"/>
    </row>
    <row r="10176" spans="2:8">
      <c r="B10176" s="27"/>
      <c r="C10176" s="27"/>
      <c r="D10176" s="27"/>
      <c r="E10176" s="27"/>
      <c r="F10176" s="26"/>
      <c r="G10176" s="28" t="str">
        <f t="shared" si="37"/>
        <v/>
      </c>
      <c r="H10176" s="31"/>
    </row>
    <row r="10177" spans="2:8">
      <c r="B10177" s="27"/>
      <c r="C10177" s="27"/>
      <c r="D10177" s="27"/>
      <c r="E10177" s="27"/>
      <c r="F10177" s="26"/>
      <c r="G10177" s="28" t="str">
        <f t="shared" si="37"/>
        <v/>
      </c>
      <c r="H10177" s="31"/>
    </row>
    <row r="10178" spans="2:8">
      <c r="B10178" s="27"/>
      <c r="C10178" s="27"/>
      <c r="D10178" s="27"/>
      <c r="E10178" s="27"/>
      <c r="F10178" s="26"/>
      <c r="G10178" s="28" t="str">
        <f t="shared" si="37"/>
        <v/>
      </c>
      <c r="H10178" s="31"/>
    </row>
    <row r="10179" spans="2:8">
      <c r="B10179" s="27"/>
      <c r="C10179" s="27"/>
      <c r="D10179" s="27"/>
      <c r="E10179" s="27"/>
      <c r="F10179" s="26"/>
      <c r="G10179" s="28" t="str">
        <f t="shared" si="37"/>
        <v/>
      </c>
      <c r="H10179" s="31"/>
    </row>
    <row r="10180" spans="2:8">
      <c r="B10180" s="27"/>
      <c r="C10180" s="27"/>
      <c r="D10180" s="27"/>
      <c r="E10180" s="27"/>
      <c r="F10180" s="26"/>
      <c r="G10180" s="28" t="str">
        <f t="shared" si="37"/>
        <v/>
      </c>
      <c r="H10180" s="31"/>
    </row>
    <row r="10181" spans="2:8">
      <c r="B10181" s="27"/>
      <c r="C10181" s="27"/>
      <c r="D10181" s="27"/>
      <c r="E10181" s="27"/>
      <c r="F10181" s="26"/>
      <c r="G10181" s="28" t="str">
        <f t="shared" si="37"/>
        <v/>
      </c>
      <c r="H10181" s="31"/>
    </row>
    <row r="10182" spans="2:8">
      <c r="B10182" s="27"/>
      <c r="C10182" s="27"/>
      <c r="D10182" s="27"/>
      <c r="E10182" s="27"/>
      <c r="F10182" s="26"/>
      <c r="G10182" s="28" t="str">
        <f t="shared" si="37"/>
        <v/>
      </c>
      <c r="H10182" s="31"/>
    </row>
    <row r="10183" spans="2:8">
      <c r="B10183" s="27"/>
      <c r="C10183" s="27"/>
      <c r="D10183" s="27"/>
      <c r="E10183" s="27"/>
      <c r="F10183" s="26"/>
      <c r="G10183" s="28" t="str">
        <f t="shared" si="37"/>
        <v/>
      </c>
      <c r="H10183" s="31"/>
    </row>
    <row r="10184" spans="2:8">
      <c r="B10184" s="27"/>
      <c r="C10184" s="27"/>
      <c r="D10184" s="27"/>
      <c r="E10184" s="27"/>
      <c r="F10184" s="26"/>
      <c r="G10184" s="28" t="str">
        <f t="shared" si="37"/>
        <v/>
      </c>
      <c r="H10184" s="31"/>
    </row>
    <row r="10185" spans="2:8">
      <c r="B10185" s="27"/>
      <c r="C10185" s="27"/>
      <c r="D10185" s="27"/>
      <c r="E10185" s="27"/>
      <c r="F10185" s="26"/>
      <c r="G10185" s="28" t="str">
        <f t="shared" si="37"/>
        <v/>
      </c>
      <c r="H10185" s="31"/>
    </row>
    <row r="10186" spans="2:8">
      <c r="B10186" s="27"/>
      <c r="C10186" s="27"/>
      <c r="D10186" s="27"/>
      <c r="E10186" s="27"/>
      <c r="F10186" s="26"/>
      <c r="G10186" s="28" t="str">
        <f t="shared" si="37"/>
        <v/>
      </c>
      <c r="H10186" s="31"/>
    </row>
    <row r="10187" spans="2:8">
      <c r="B10187" s="27"/>
      <c r="C10187" s="27"/>
      <c r="D10187" s="27"/>
      <c r="E10187" s="27"/>
      <c r="F10187" s="26"/>
      <c r="G10187" s="28" t="str">
        <f t="shared" si="37"/>
        <v/>
      </c>
      <c r="H10187" s="31"/>
    </row>
    <row r="10188" spans="2:8">
      <c r="B10188" s="27"/>
      <c r="C10188" s="27"/>
      <c r="D10188" s="27"/>
      <c r="E10188" s="27"/>
      <c r="F10188" s="26"/>
      <c r="G10188" s="28" t="str">
        <f t="shared" si="37"/>
        <v/>
      </c>
      <c r="H10188" s="31"/>
    </row>
    <row r="10189" spans="2:8">
      <c r="B10189" s="27"/>
      <c r="C10189" s="27"/>
      <c r="D10189" s="27"/>
      <c r="E10189" s="27"/>
      <c r="F10189" s="26"/>
      <c r="G10189" s="28" t="str">
        <f t="shared" si="37"/>
        <v/>
      </c>
      <c r="H10189" s="31"/>
    </row>
    <row r="10190" spans="2:8">
      <c r="B10190" s="27"/>
      <c r="C10190" s="27"/>
      <c r="D10190" s="27"/>
      <c r="E10190" s="27"/>
      <c r="F10190" s="26"/>
      <c r="G10190" s="28" t="str">
        <f t="shared" si="37"/>
        <v/>
      </c>
      <c r="H10190" s="31"/>
    </row>
    <row r="10191" spans="2:8">
      <c r="B10191" s="27"/>
      <c r="C10191" s="27"/>
      <c r="D10191" s="27"/>
      <c r="E10191" s="27"/>
      <c r="F10191" s="26"/>
      <c r="G10191" s="28" t="str">
        <f t="shared" si="37"/>
        <v/>
      </c>
      <c r="H10191" s="31"/>
    </row>
    <row r="10192" spans="2:8">
      <c r="B10192" s="27"/>
      <c r="C10192" s="27"/>
      <c r="D10192" s="27"/>
      <c r="E10192" s="27"/>
      <c r="F10192" s="26"/>
      <c r="G10192" s="28" t="str">
        <f t="shared" si="37"/>
        <v/>
      </c>
      <c r="H10192" s="31"/>
    </row>
    <row r="10193" spans="2:8">
      <c r="B10193" s="27"/>
      <c r="C10193" s="27"/>
      <c r="D10193" s="27"/>
      <c r="E10193" s="27"/>
      <c r="F10193" s="26"/>
      <c r="G10193" s="28" t="str">
        <f t="shared" si="37"/>
        <v/>
      </c>
      <c r="H10193" s="31"/>
    </row>
    <row r="10194" spans="2:8">
      <c r="B10194" s="27"/>
      <c r="C10194" s="27"/>
      <c r="D10194" s="27"/>
      <c r="E10194" s="27"/>
      <c r="F10194" s="26"/>
      <c r="G10194" s="28" t="str">
        <f t="shared" si="37"/>
        <v/>
      </c>
      <c r="H10194" s="31"/>
    </row>
    <row r="10195" spans="2:8">
      <c r="B10195" s="27"/>
      <c r="C10195" s="27"/>
      <c r="D10195" s="27"/>
      <c r="E10195" s="27"/>
      <c r="F10195" s="26"/>
      <c r="G10195" s="28" t="str">
        <f t="shared" si="37"/>
        <v/>
      </c>
      <c r="H10195" s="31"/>
    </row>
    <row r="10196" spans="2:8">
      <c r="B10196" s="27"/>
      <c r="C10196" s="27"/>
      <c r="D10196" s="27"/>
      <c r="E10196" s="27"/>
      <c r="F10196" s="26"/>
      <c r="G10196" s="28" t="str">
        <f t="shared" si="37"/>
        <v/>
      </c>
      <c r="H10196" s="31"/>
    </row>
    <row r="10197" spans="2:8">
      <c r="B10197" s="27"/>
      <c r="C10197" s="27"/>
      <c r="D10197" s="27"/>
      <c r="E10197" s="27"/>
      <c r="F10197" s="26"/>
      <c r="G10197" s="28" t="str">
        <f t="shared" si="37"/>
        <v/>
      </c>
      <c r="H10197" s="31"/>
    </row>
    <row r="10198" spans="2:8">
      <c r="B10198" s="27"/>
      <c r="C10198" s="27"/>
      <c r="D10198" s="27"/>
      <c r="E10198" s="27"/>
      <c r="F10198" s="26"/>
      <c r="G10198" s="28" t="str">
        <f t="shared" si="37"/>
        <v/>
      </c>
      <c r="H10198" s="31"/>
    </row>
    <row r="10199" spans="2:8">
      <c r="B10199" s="27"/>
      <c r="C10199" s="27"/>
      <c r="D10199" s="27"/>
      <c r="E10199" s="27"/>
      <c r="F10199" s="26"/>
      <c r="G10199" s="28" t="str">
        <f t="shared" si="37"/>
        <v/>
      </c>
      <c r="H10199" s="31"/>
    </row>
    <row r="10200" spans="2:8">
      <c r="B10200" s="27"/>
      <c r="C10200" s="27"/>
      <c r="D10200" s="27"/>
      <c r="E10200" s="27"/>
      <c r="F10200" s="26"/>
      <c r="G10200" s="28" t="str">
        <f t="shared" si="37"/>
        <v/>
      </c>
      <c r="H10200" s="31"/>
    </row>
    <row r="10201" spans="2:8">
      <c r="B10201" s="27"/>
      <c r="C10201" s="27"/>
      <c r="D10201" s="27"/>
      <c r="E10201" s="27"/>
      <c r="F10201" s="26"/>
      <c r="G10201" s="28" t="str">
        <f t="shared" si="37"/>
        <v/>
      </c>
      <c r="H10201" s="31"/>
    </row>
    <row r="10202" spans="2:8">
      <c r="B10202" s="27"/>
      <c r="C10202" s="27"/>
      <c r="D10202" s="27"/>
      <c r="E10202" s="27"/>
      <c r="F10202" s="26"/>
      <c r="G10202" s="28" t="str">
        <f t="shared" si="37"/>
        <v/>
      </c>
      <c r="H10202" s="31"/>
    </row>
    <row r="10203" spans="2:8">
      <c r="B10203" s="27"/>
      <c r="C10203" s="27"/>
      <c r="D10203" s="27"/>
      <c r="E10203" s="27"/>
      <c r="F10203" s="26"/>
      <c r="G10203" s="28" t="str">
        <f t="shared" si="37"/>
        <v/>
      </c>
      <c r="H10203" s="31"/>
    </row>
    <row r="10204" spans="2:8">
      <c r="B10204" s="27"/>
      <c r="C10204" s="27"/>
      <c r="D10204" s="27"/>
      <c r="E10204" s="27"/>
      <c r="F10204" s="26"/>
      <c r="G10204" s="28" t="str">
        <f t="shared" si="37"/>
        <v/>
      </c>
      <c r="H10204" s="31"/>
    </row>
    <row r="10205" spans="2:8">
      <c r="B10205" s="27"/>
      <c r="C10205" s="27"/>
      <c r="D10205" s="27"/>
      <c r="E10205" s="27"/>
      <c r="F10205" s="26"/>
      <c r="G10205" s="28" t="str">
        <f t="shared" si="37"/>
        <v/>
      </c>
      <c r="H10205" s="31"/>
    </row>
    <row r="10206" spans="2:8">
      <c r="B10206" s="27"/>
      <c r="C10206" s="27"/>
      <c r="D10206" s="27"/>
      <c r="E10206" s="27"/>
      <c r="F10206" s="26"/>
      <c r="G10206" s="28" t="str">
        <f t="shared" si="37"/>
        <v/>
      </c>
      <c r="H10206" s="31"/>
    </row>
    <row r="10207" spans="2:8">
      <c r="B10207" s="27"/>
      <c r="C10207" s="27"/>
      <c r="D10207" s="27"/>
      <c r="E10207" s="27"/>
      <c r="F10207" s="26"/>
      <c r="G10207" s="28" t="str">
        <f t="shared" si="37"/>
        <v/>
      </c>
      <c r="H10207" s="31"/>
    </row>
    <row r="10208" spans="2:8">
      <c r="B10208" s="27"/>
      <c r="C10208" s="27"/>
      <c r="D10208" s="27"/>
      <c r="E10208" s="27"/>
      <c r="F10208" s="26"/>
      <c r="G10208" s="28" t="str">
        <f t="shared" si="37"/>
        <v/>
      </c>
      <c r="H10208" s="31"/>
    </row>
    <row r="10209" spans="2:8">
      <c r="B10209" s="27"/>
      <c r="C10209" s="27"/>
      <c r="D10209" s="27"/>
      <c r="E10209" s="27"/>
      <c r="F10209" s="26"/>
      <c r="G10209" s="28" t="str">
        <f t="shared" si="37"/>
        <v/>
      </c>
      <c r="H10209" s="31"/>
    </row>
    <row r="10210" spans="2:8">
      <c r="B10210" s="27"/>
      <c r="C10210" s="27"/>
      <c r="D10210" s="27"/>
      <c r="E10210" s="27"/>
      <c r="F10210" s="26"/>
      <c r="G10210" s="28" t="str">
        <f t="shared" si="37"/>
        <v/>
      </c>
      <c r="H10210" s="31"/>
    </row>
    <row r="10211" spans="2:8">
      <c r="B10211" s="27"/>
      <c r="C10211" s="27"/>
      <c r="D10211" s="27"/>
      <c r="E10211" s="27"/>
      <c r="F10211" s="26"/>
      <c r="G10211" s="28" t="str">
        <f t="shared" si="37"/>
        <v/>
      </c>
      <c r="H10211" s="31"/>
    </row>
    <row r="10212" spans="2:8">
      <c r="B10212" s="27"/>
      <c r="C10212" s="27"/>
      <c r="D10212" s="27"/>
      <c r="E10212" s="27"/>
      <c r="F10212" s="26"/>
      <c r="G10212" s="28" t="str">
        <f t="shared" si="37"/>
        <v/>
      </c>
      <c r="H10212" s="31"/>
    </row>
    <row r="10213" spans="2:8">
      <c r="B10213" s="27"/>
      <c r="C10213" s="27"/>
      <c r="D10213" s="27"/>
      <c r="E10213" s="27"/>
      <c r="F10213" s="26"/>
      <c r="G10213" s="28" t="str">
        <f t="shared" si="37"/>
        <v/>
      </c>
      <c r="H10213" s="31"/>
    </row>
    <row r="10214" spans="2:8">
      <c r="B10214" s="27"/>
      <c r="C10214" s="27"/>
      <c r="D10214" s="27"/>
      <c r="E10214" s="27"/>
      <c r="F10214" s="26"/>
      <c r="G10214" s="28" t="str">
        <f t="shared" si="37"/>
        <v/>
      </c>
      <c r="H10214" s="31"/>
    </row>
    <row r="10215" spans="2:8">
      <c r="B10215" s="27"/>
      <c r="C10215" s="27"/>
      <c r="D10215" s="27"/>
      <c r="E10215" s="27"/>
      <c r="F10215" s="26"/>
      <c r="G10215" s="28" t="str">
        <f t="shared" ref="G10215:G10278" si="38">IF(F10215="","",IF(F10215="EI",4,IF(F10215="EO",5.2,IF(F10215="EQ",3.9,IF(F10215="ILF",7.5,IF(F10215="EIF",5.4))))))</f>
        <v/>
      </c>
      <c r="H10215" s="31"/>
    </row>
    <row r="10216" spans="2:8">
      <c r="B10216" s="27"/>
      <c r="C10216" s="27"/>
      <c r="D10216" s="27"/>
      <c r="E10216" s="27"/>
      <c r="F10216" s="26"/>
      <c r="G10216" s="28" t="str">
        <f t="shared" si="38"/>
        <v/>
      </c>
      <c r="H10216" s="31"/>
    </row>
    <row r="10217" spans="2:8">
      <c r="B10217" s="27"/>
      <c r="C10217" s="27"/>
      <c r="D10217" s="27"/>
      <c r="E10217" s="27"/>
      <c r="F10217" s="26"/>
      <c r="G10217" s="28" t="str">
        <f t="shared" si="38"/>
        <v/>
      </c>
      <c r="H10217" s="31"/>
    </row>
    <row r="10218" spans="2:8">
      <c r="B10218" s="27"/>
      <c r="C10218" s="27"/>
      <c r="D10218" s="27"/>
      <c r="E10218" s="27"/>
      <c r="F10218" s="26"/>
      <c r="G10218" s="28" t="str">
        <f t="shared" si="38"/>
        <v/>
      </c>
      <c r="H10218" s="31"/>
    </row>
    <row r="10219" spans="2:8">
      <c r="B10219" s="27"/>
      <c r="C10219" s="27"/>
      <c r="D10219" s="27"/>
      <c r="E10219" s="27"/>
      <c r="F10219" s="26"/>
      <c r="G10219" s="28" t="str">
        <f t="shared" si="38"/>
        <v/>
      </c>
      <c r="H10219" s="31"/>
    </row>
    <row r="10220" spans="2:8">
      <c r="B10220" s="27"/>
      <c r="C10220" s="27"/>
      <c r="D10220" s="27"/>
      <c r="E10220" s="27"/>
      <c r="F10220" s="26"/>
      <c r="G10220" s="28" t="str">
        <f t="shared" si="38"/>
        <v/>
      </c>
      <c r="H10220" s="31"/>
    </row>
    <row r="10221" spans="2:8">
      <c r="B10221" s="27"/>
      <c r="C10221" s="27"/>
      <c r="D10221" s="27"/>
      <c r="E10221" s="27"/>
      <c r="F10221" s="26"/>
      <c r="G10221" s="28" t="str">
        <f t="shared" si="38"/>
        <v/>
      </c>
      <c r="H10221" s="31"/>
    </row>
    <row r="10222" spans="2:8">
      <c r="B10222" s="27"/>
      <c r="C10222" s="27"/>
      <c r="D10222" s="27"/>
      <c r="E10222" s="27"/>
      <c r="F10222" s="26"/>
      <c r="G10222" s="28" t="str">
        <f t="shared" si="38"/>
        <v/>
      </c>
      <c r="H10222" s="31"/>
    </row>
    <row r="10223" spans="2:8">
      <c r="B10223" s="27"/>
      <c r="C10223" s="27"/>
      <c r="D10223" s="27"/>
      <c r="E10223" s="27"/>
      <c r="F10223" s="26"/>
      <c r="G10223" s="28" t="str">
        <f t="shared" si="38"/>
        <v/>
      </c>
      <c r="H10223" s="31"/>
    </row>
    <row r="10224" spans="2:8">
      <c r="B10224" s="27"/>
      <c r="C10224" s="27"/>
      <c r="D10224" s="27"/>
      <c r="E10224" s="27"/>
      <c r="F10224" s="26"/>
      <c r="G10224" s="28" t="str">
        <f t="shared" si="38"/>
        <v/>
      </c>
      <c r="H10224" s="31"/>
    </row>
    <row r="10225" spans="2:8">
      <c r="B10225" s="27"/>
      <c r="C10225" s="27"/>
      <c r="D10225" s="27"/>
      <c r="E10225" s="27"/>
      <c r="F10225" s="26"/>
      <c r="G10225" s="28" t="str">
        <f t="shared" si="38"/>
        <v/>
      </c>
      <c r="H10225" s="31"/>
    </row>
    <row r="10226" spans="2:8">
      <c r="B10226" s="27"/>
      <c r="C10226" s="27"/>
      <c r="D10226" s="27"/>
      <c r="E10226" s="27"/>
      <c r="F10226" s="26"/>
      <c r="G10226" s="28" t="str">
        <f t="shared" si="38"/>
        <v/>
      </c>
      <c r="H10226" s="31"/>
    </row>
    <row r="10227" spans="2:8">
      <c r="B10227" s="27"/>
      <c r="C10227" s="27"/>
      <c r="D10227" s="27"/>
      <c r="E10227" s="27"/>
      <c r="F10227" s="26"/>
      <c r="G10227" s="28" t="str">
        <f t="shared" si="38"/>
        <v/>
      </c>
      <c r="H10227" s="31"/>
    </row>
    <row r="10228" spans="2:8">
      <c r="B10228" s="27"/>
      <c r="C10228" s="27"/>
      <c r="D10228" s="27"/>
      <c r="E10228" s="27"/>
      <c r="F10228" s="26"/>
      <c r="G10228" s="28" t="str">
        <f t="shared" si="38"/>
        <v/>
      </c>
      <c r="H10228" s="31"/>
    </row>
    <row r="10229" spans="2:8">
      <c r="B10229" s="27"/>
      <c r="C10229" s="27"/>
      <c r="D10229" s="27"/>
      <c r="E10229" s="27"/>
      <c r="F10229" s="26"/>
      <c r="G10229" s="28" t="str">
        <f t="shared" si="38"/>
        <v/>
      </c>
      <c r="H10229" s="31"/>
    </row>
    <row r="10230" spans="2:8">
      <c r="B10230" s="27"/>
      <c r="C10230" s="27"/>
      <c r="D10230" s="27"/>
      <c r="E10230" s="27"/>
      <c r="F10230" s="26"/>
      <c r="G10230" s="28" t="str">
        <f t="shared" si="38"/>
        <v/>
      </c>
      <c r="H10230" s="31"/>
    </row>
    <row r="10231" spans="2:8">
      <c r="B10231" s="27"/>
      <c r="C10231" s="27"/>
      <c r="D10231" s="27"/>
      <c r="E10231" s="27"/>
      <c r="F10231" s="26"/>
      <c r="G10231" s="28" t="str">
        <f t="shared" si="38"/>
        <v/>
      </c>
      <c r="H10231" s="31"/>
    </row>
    <row r="10232" spans="2:8">
      <c r="B10232" s="27"/>
      <c r="C10232" s="27"/>
      <c r="D10232" s="27"/>
      <c r="E10232" s="27"/>
      <c r="F10232" s="26"/>
      <c r="G10232" s="28" t="str">
        <f t="shared" si="38"/>
        <v/>
      </c>
      <c r="H10232" s="31"/>
    </row>
    <row r="10233" spans="2:8">
      <c r="B10233" s="27"/>
      <c r="C10233" s="27"/>
      <c r="D10233" s="27"/>
      <c r="E10233" s="27"/>
      <c r="F10233" s="26"/>
      <c r="G10233" s="28" t="str">
        <f t="shared" si="38"/>
        <v/>
      </c>
      <c r="H10233" s="31"/>
    </row>
    <row r="10234" spans="2:8">
      <c r="B10234" s="27"/>
      <c r="C10234" s="27"/>
      <c r="D10234" s="27"/>
      <c r="E10234" s="27"/>
      <c r="F10234" s="26"/>
      <c r="G10234" s="28" t="str">
        <f t="shared" si="38"/>
        <v/>
      </c>
      <c r="H10234" s="31"/>
    </row>
    <row r="10235" spans="2:8">
      <c r="B10235" s="27"/>
      <c r="C10235" s="27"/>
      <c r="D10235" s="27"/>
      <c r="E10235" s="27"/>
      <c r="F10235" s="26"/>
      <c r="G10235" s="28" t="str">
        <f t="shared" si="38"/>
        <v/>
      </c>
      <c r="H10235" s="31"/>
    </row>
    <row r="10236" spans="2:8">
      <c r="B10236" s="27"/>
      <c r="C10236" s="27"/>
      <c r="D10236" s="27"/>
      <c r="E10236" s="27"/>
      <c r="F10236" s="26"/>
      <c r="G10236" s="28" t="str">
        <f t="shared" si="38"/>
        <v/>
      </c>
      <c r="H10236" s="31"/>
    </row>
    <row r="10237" spans="2:8">
      <c r="B10237" s="27"/>
      <c r="C10237" s="27"/>
      <c r="D10237" s="27"/>
      <c r="E10237" s="27"/>
      <c r="F10237" s="26"/>
      <c r="G10237" s="28" t="str">
        <f t="shared" si="38"/>
        <v/>
      </c>
      <c r="H10237" s="31"/>
    </row>
    <row r="10238" spans="2:8">
      <c r="B10238" s="27"/>
      <c r="C10238" s="27"/>
      <c r="D10238" s="27"/>
      <c r="E10238" s="27"/>
      <c r="F10238" s="26"/>
      <c r="G10238" s="28" t="str">
        <f t="shared" si="38"/>
        <v/>
      </c>
      <c r="H10238" s="31"/>
    </row>
    <row r="10239" spans="2:8">
      <c r="B10239" s="27"/>
      <c r="C10239" s="27"/>
      <c r="D10239" s="27"/>
      <c r="E10239" s="27"/>
      <c r="F10239" s="26"/>
      <c r="G10239" s="28" t="str">
        <f t="shared" si="38"/>
        <v/>
      </c>
      <c r="H10239" s="31"/>
    </row>
    <row r="10240" spans="2:8">
      <c r="B10240" s="27"/>
      <c r="C10240" s="27"/>
      <c r="D10240" s="27"/>
      <c r="E10240" s="27"/>
      <c r="F10240" s="26"/>
      <c r="G10240" s="28" t="str">
        <f t="shared" si="38"/>
        <v/>
      </c>
      <c r="H10240" s="31"/>
    </row>
    <row r="10241" spans="2:8">
      <c r="B10241" s="27"/>
      <c r="C10241" s="27"/>
      <c r="D10241" s="27"/>
      <c r="E10241" s="27"/>
      <c r="F10241" s="26"/>
      <c r="G10241" s="28" t="str">
        <f t="shared" si="38"/>
        <v/>
      </c>
      <c r="H10241" s="31"/>
    </row>
    <row r="10242" spans="2:8">
      <c r="B10242" s="27"/>
      <c r="C10242" s="27"/>
      <c r="D10242" s="27"/>
      <c r="E10242" s="27"/>
      <c r="F10242" s="26"/>
      <c r="G10242" s="28" t="str">
        <f t="shared" si="38"/>
        <v/>
      </c>
      <c r="H10242" s="31"/>
    </row>
    <row r="10243" spans="2:8">
      <c r="B10243" s="27"/>
      <c r="C10243" s="27"/>
      <c r="D10243" s="27"/>
      <c r="E10243" s="27"/>
      <c r="F10243" s="26"/>
      <c r="G10243" s="28" t="str">
        <f t="shared" si="38"/>
        <v/>
      </c>
      <c r="H10243" s="31"/>
    </row>
    <row r="10244" spans="2:8">
      <c r="B10244" s="27"/>
      <c r="C10244" s="27"/>
      <c r="D10244" s="27"/>
      <c r="E10244" s="27"/>
      <c r="F10244" s="26"/>
      <c r="G10244" s="28" t="str">
        <f t="shared" si="38"/>
        <v/>
      </c>
      <c r="H10244" s="31"/>
    </row>
    <row r="10245" spans="2:8">
      <c r="B10245" s="27"/>
      <c r="C10245" s="27"/>
      <c r="D10245" s="27"/>
      <c r="E10245" s="27"/>
      <c r="F10245" s="26"/>
      <c r="G10245" s="28" t="str">
        <f t="shared" si="38"/>
        <v/>
      </c>
      <c r="H10245" s="31"/>
    </row>
    <row r="10246" spans="2:8">
      <c r="B10246" s="27"/>
      <c r="C10246" s="27"/>
      <c r="D10246" s="27"/>
      <c r="E10246" s="27"/>
      <c r="F10246" s="26"/>
      <c r="G10246" s="28" t="str">
        <f t="shared" si="38"/>
        <v/>
      </c>
      <c r="H10246" s="31"/>
    </row>
    <row r="10247" spans="2:8">
      <c r="B10247" s="27"/>
      <c r="C10247" s="27"/>
      <c r="D10247" s="27"/>
      <c r="E10247" s="27"/>
      <c r="F10247" s="26"/>
      <c r="G10247" s="28" t="str">
        <f t="shared" si="38"/>
        <v/>
      </c>
      <c r="H10247" s="31"/>
    </row>
    <row r="10248" spans="2:8">
      <c r="B10248" s="27"/>
      <c r="C10248" s="27"/>
      <c r="D10248" s="27"/>
      <c r="E10248" s="27"/>
      <c r="F10248" s="26"/>
      <c r="G10248" s="28" t="str">
        <f t="shared" si="38"/>
        <v/>
      </c>
      <c r="H10248" s="31"/>
    </row>
    <row r="10249" spans="2:8">
      <c r="B10249" s="27"/>
      <c r="C10249" s="27"/>
      <c r="D10249" s="27"/>
      <c r="E10249" s="27"/>
      <c r="F10249" s="26"/>
      <c r="G10249" s="28" t="str">
        <f t="shared" si="38"/>
        <v/>
      </c>
      <c r="H10249" s="31"/>
    </row>
    <row r="10250" spans="2:8">
      <c r="B10250" s="27"/>
      <c r="C10250" s="27"/>
      <c r="D10250" s="27"/>
      <c r="E10250" s="27"/>
      <c r="F10250" s="26"/>
      <c r="G10250" s="28" t="str">
        <f t="shared" si="38"/>
        <v/>
      </c>
      <c r="H10250" s="31"/>
    </row>
    <row r="10251" spans="2:8">
      <c r="B10251" s="27"/>
      <c r="C10251" s="27"/>
      <c r="D10251" s="27"/>
      <c r="E10251" s="27"/>
      <c r="F10251" s="26"/>
      <c r="G10251" s="28" t="str">
        <f t="shared" si="38"/>
        <v/>
      </c>
      <c r="H10251" s="31"/>
    </row>
    <row r="10252" spans="2:8">
      <c r="B10252" s="27"/>
      <c r="C10252" s="27"/>
      <c r="D10252" s="27"/>
      <c r="E10252" s="27"/>
      <c r="F10252" s="26"/>
      <c r="G10252" s="28" t="str">
        <f t="shared" si="38"/>
        <v/>
      </c>
      <c r="H10252" s="31"/>
    </row>
    <row r="10253" spans="2:8">
      <c r="B10253" s="27"/>
      <c r="C10253" s="27"/>
      <c r="D10253" s="27"/>
      <c r="E10253" s="27"/>
      <c r="F10253" s="26"/>
      <c r="G10253" s="28" t="str">
        <f t="shared" si="38"/>
        <v/>
      </c>
      <c r="H10253" s="31"/>
    </row>
    <row r="10254" spans="2:8">
      <c r="B10254" s="27"/>
      <c r="C10254" s="27"/>
      <c r="D10254" s="27"/>
      <c r="E10254" s="27"/>
      <c r="F10254" s="26"/>
      <c r="G10254" s="28" t="str">
        <f t="shared" si="38"/>
        <v/>
      </c>
      <c r="H10254" s="31"/>
    </row>
    <row r="10255" spans="2:8">
      <c r="B10255" s="27"/>
      <c r="C10255" s="27"/>
      <c r="D10255" s="27"/>
      <c r="E10255" s="27"/>
      <c r="F10255" s="26"/>
      <c r="G10255" s="28" t="str">
        <f t="shared" si="38"/>
        <v/>
      </c>
      <c r="H10255" s="31"/>
    </row>
    <row r="10256" spans="2:8">
      <c r="B10256" s="27"/>
      <c r="C10256" s="27"/>
      <c r="D10256" s="27"/>
      <c r="E10256" s="27"/>
      <c r="F10256" s="26"/>
      <c r="G10256" s="28" t="str">
        <f t="shared" si="38"/>
        <v/>
      </c>
      <c r="H10256" s="31"/>
    </row>
    <row r="10257" spans="2:8">
      <c r="B10257" s="27"/>
      <c r="C10257" s="27"/>
      <c r="D10257" s="27"/>
      <c r="E10257" s="27"/>
      <c r="F10257" s="26"/>
      <c r="G10257" s="28" t="str">
        <f t="shared" si="38"/>
        <v/>
      </c>
      <c r="H10257" s="31"/>
    </row>
    <row r="10258" spans="2:8">
      <c r="B10258" s="27"/>
      <c r="C10258" s="27"/>
      <c r="D10258" s="27"/>
      <c r="E10258" s="27"/>
      <c r="F10258" s="26"/>
      <c r="G10258" s="28" t="str">
        <f t="shared" si="38"/>
        <v/>
      </c>
      <c r="H10258" s="31"/>
    </row>
    <row r="10259" spans="2:8">
      <c r="B10259" s="27"/>
      <c r="C10259" s="27"/>
      <c r="D10259" s="27"/>
      <c r="E10259" s="27"/>
      <c r="F10259" s="26"/>
      <c r="G10259" s="28" t="str">
        <f t="shared" si="38"/>
        <v/>
      </c>
      <c r="H10259" s="31"/>
    </row>
    <row r="10260" spans="2:8">
      <c r="B10260" s="27"/>
      <c r="C10260" s="27"/>
      <c r="D10260" s="27"/>
      <c r="E10260" s="27"/>
      <c r="F10260" s="26"/>
      <c r="G10260" s="28" t="str">
        <f t="shared" si="38"/>
        <v/>
      </c>
      <c r="H10260" s="31"/>
    </row>
    <row r="10261" spans="2:8">
      <c r="B10261" s="27"/>
      <c r="C10261" s="27"/>
      <c r="D10261" s="27"/>
      <c r="E10261" s="27"/>
      <c r="F10261" s="26"/>
      <c r="G10261" s="28" t="str">
        <f t="shared" si="38"/>
        <v/>
      </c>
      <c r="H10261" s="31"/>
    </row>
    <row r="10262" spans="2:8">
      <c r="B10262" s="27"/>
      <c r="C10262" s="27"/>
      <c r="D10262" s="27"/>
      <c r="E10262" s="27"/>
      <c r="F10262" s="26"/>
      <c r="G10262" s="28" t="str">
        <f t="shared" si="38"/>
        <v/>
      </c>
      <c r="H10262" s="31"/>
    </row>
    <row r="10263" spans="2:8">
      <c r="B10263" s="27"/>
      <c r="C10263" s="27"/>
      <c r="D10263" s="27"/>
      <c r="E10263" s="27"/>
      <c r="F10263" s="26"/>
      <c r="G10263" s="28" t="str">
        <f t="shared" si="38"/>
        <v/>
      </c>
      <c r="H10263" s="31"/>
    </row>
    <row r="10264" spans="2:8">
      <c r="B10264" s="27"/>
      <c r="C10264" s="27"/>
      <c r="D10264" s="27"/>
      <c r="E10264" s="27"/>
      <c r="F10264" s="26"/>
      <c r="G10264" s="28" t="str">
        <f t="shared" si="38"/>
        <v/>
      </c>
      <c r="H10264" s="31"/>
    </row>
    <row r="10265" spans="2:8">
      <c r="B10265" s="27"/>
      <c r="C10265" s="27"/>
      <c r="D10265" s="27"/>
      <c r="E10265" s="27"/>
      <c r="F10265" s="26"/>
      <c r="G10265" s="28" t="str">
        <f t="shared" si="38"/>
        <v/>
      </c>
      <c r="H10265" s="31"/>
    </row>
    <row r="10266" spans="2:8">
      <c r="B10266" s="27"/>
      <c r="C10266" s="27"/>
      <c r="D10266" s="27"/>
      <c r="E10266" s="27"/>
      <c r="F10266" s="26"/>
      <c r="G10266" s="28" t="str">
        <f t="shared" si="38"/>
        <v/>
      </c>
      <c r="H10266" s="31"/>
    </row>
    <row r="10267" spans="2:8">
      <c r="B10267" s="27"/>
      <c r="C10267" s="27"/>
      <c r="D10267" s="27"/>
      <c r="E10267" s="27"/>
      <c r="F10267" s="26"/>
      <c r="G10267" s="28" t="str">
        <f t="shared" si="38"/>
        <v/>
      </c>
      <c r="H10267" s="31"/>
    </row>
    <row r="10268" spans="2:8">
      <c r="B10268" s="27"/>
      <c r="C10268" s="27"/>
      <c r="D10268" s="27"/>
      <c r="E10268" s="27"/>
      <c r="F10268" s="26"/>
      <c r="G10268" s="28" t="str">
        <f t="shared" si="38"/>
        <v/>
      </c>
      <c r="H10268" s="31"/>
    </row>
    <row r="10269" spans="2:8">
      <c r="B10269" s="27"/>
      <c r="C10269" s="27"/>
      <c r="D10269" s="27"/>
      <c r="E10269" s="27"/>
      <c r="F10269" s="26"/>
      <c r="G10269" s="28" t="str">
        <f t="shared" si="38"/>
        <v/>
      </c>
      <c r="H10269" s="31"/>
    </row>
    <row r="10270" spans="2:8">
      <c r="B10270" s="27"/>
      <c r="C10270" s="27"/>
      <c r="D10270" s="27"/>
      <c r="E10270" s="27"/>
      <c r="F10270" s="26"/>
      <c r="G10270" s="28" t="str">
        <f t="shared" si="38"/>
        <v/>
      </c>
      <c r="H10270" s="31"/>
    </row>
    <row r="10271" spans="2:8">
      <c r="B10271" s="27"/>
      <c r="C10271" s="27"/>
      <c r="D10271" s="27"/>
      <c r="E10271" s="27"/>
      <c r="F10271" s="26"/>
      <c r="G10271" s="28" t="str">
        <f t="shared" si="38"/>
        <v/>
      </c>
      <c r="H10271" s="31"/>
    </row>
    <row r="10272" spans="2:8">
      <c r="B10272" s="27"/>
      <c r="C10272" s="27"/>
      <c r="D10272" s="27"/>
      <c r="E10272" s="27"/>
      <c r="F10272" s="26"/>
      <c r="G10272" s="28" t="str">
        <f t="shared" si="38"/>
        <v/>
      </c>
      <c r="H10272" s="31"/>
    </row>
    <row r="10273" spans="2:8">
      <c r="B10273" s="27"/>
      <c r="C10273" s="27"/>
      <c r="D10273" s="27"/>
      <c r="E10273" s="27"/>
      <c r="F10273" s="26"/>
      <c r="G10273" s="28" t="str">
        <f t="shared" si="38"/>
        <v/>
      </c>
      <c r="H10273" s="31"/>
    </row>
    <row r="10274" spans="2:8">
      <c r="B10274" s="27"/>
      <c r="C10274" s="27"/>
      <c r="D10274" s="27"/>
      <c r="E10274" s="27"/>
      <c r="F10274" s="26"/>
      <c r="G10274" s="28" t="str">
        <f t="shared" si="38"/>
        <v/>
      </c>
      <c r="H10274" s="31"/>
    </row>
    <row r="10275" spans="2:8">
      <c r="B10275" s="27"/>
      <c r="C10275" s="27"/>
      <c r="D10275" s="27"/>
      <c r="E10275" s="27"/>
      <c r="F10275" s="26"/>
      <c r="G10275" s="28" t="str">
        <f t="shared" si="38"/>
        <v/>
      </c>
      <c r="H10275" s="31"/>
    </row>
    <row r="10276" spans="2:8">
      <c r="B10276" s="27"/>
      <c r="C10276" s="27"/>
      <c r="D10276" s="27"/>
      <c r="E10276" s="27"/>
      <c r="F10276" s="26"/>
      <c r="G10276" s="28" t="str">
        <f t="shared" si="38"/>
        <v/>
      </c>
      <c r="H10276" s="31"/>
    </row>
    <row r="10277" spans="2:8">
      <c r="B10277" s="27"/>
      <c r="C10277" s="27"/>
      <c r="D10277" s="27"/>
      <c r="E10277" s="27"/>
      <c r="F10277" s="26"/>
      <c r="G10277" s="28" t="str">
        <f t="shared" si="38"/>
        <v/>
      </c>
      <c r="H10277" s="31"/>
    </row>
    <row r="10278" spans="2:8">
      <c r="B10278" s="27"/>
      <c r="C10278" s="27"/>
      <c r="D10278" s="27"/>
      <c r="E10278" s="27"/>
      <c r="F10278" s="26"/>
      <c r="G10278" s="28" t="str">
        <f t="shared" si="38"/>
        <v/>
      </c>
      <c r="H10278" s="31"/>
    </row>
    <row r="10279" spans="2:8">
      <c r="B10279" s="27"/>
      <c r="C10279" s="27"/>
      <c r="D10279" s="27"/>
      <c r="E10279" s="27"/>
      <c r="F10279" s="26"/>
      <c r="G10279" s="28" t="str">
        <f t="shared" ref="G10279:G10342" si="39">IF(F10279="","",IF(F10279="EI",4,IF(F10279="EO",5.2,IF(F10279="EQ",3.9,IF(F10279="ILF",7.5,IF(F10279="EIF",5.4))))))</f>
        <v/>
      </c>
      <c r="H10279" s="31"/>
    </row>
    <row r="10280" spans="2:8">
      <c r="B10280" s="27"/>
      <c r="C10280" s="27"/>
      <c r="D10280" s="27"/>
      <c r="E10280" s="27"/>
      <c r="F10280" s="26"/>
      <c r="G10280" s="28" t="str">
        <f t="shared" si="39"/>
        <v/>
      </c>
      <c r="H10280" s="31"/>
    </row>
    <row r="10281" spans="2:8">
      <c r="B10281" s="27"/>
      <c r="C10281" s="27"/>
      <c r="D10281" s="27"/>
      <c r="E10281" s="27"/>
      <c r="F10281" s="26"/>
      <c r="G10281" s="28" t="str">
        <f t="shared" si="39"/>
        <v/>
      </c>
      <c r="H10281" s="31"/>
    </row>
    <row r="10282" spans="2:8">
      <c r="B10282" s="27"/>
      <c r="C10282" s="27"/>
      <c r="D10282" s="27"/>
      <c r="E10282" s="27"/>
      <c r="F10282" s="26"/>
      <c r="G10282" s="28" t="str">
        <f t="shared" si="39"/>
        <v/>
      </c>
      <c r="H10282" s="31"/>
    </row>
    <row r="10283" spans="2:8">
      <c r="B10283" s="27"/>
      <c r="C10283" s="27"/>
      <c r="D10283" s="27"/>
      <c r="E10283" s="27"/>
      <c r="F10283" s="26"/>
      <c r="G10283" s="28" t="str">
        <f t="shared" si="39"/>
        <v/>
      </c>
      <c r="H10283" s="31"/>
    </row>
    <row r="10284" spans="2:8">
      <c r="B10284" s="27"/>
      <c r="C10284" s="27"/>
      <c r="D10284" s="27"/>
      <c r="E10284" s="27"/>
      <c r="F10284" s="26"/>
      <c r="G10284" s="28" t="str">
        <f t="shared" si="39"/>
        <v/>
      </c>
      <c r="H10284" s="31"/>
    </row>
    <row r="10285" spans="2:8">
      <c r="B10285" s="27"/>
      <c r="C10285" s="27"/>
      <c r="D10285" s="27"/>
      <c r="E10285" s="27"/>
      <c r="F10285" s="26"/>
      <c r="G10285" s="28" t="str">
        <f t="shared" si="39"/>
        <v/>
      </c>
      <c r="H10285" s="31"/>
    </row>
    <row r="10286" spans="2:8">
      <c r="B10286" s="27"/>
      <c r="C10286" s="27"/>
      <c r="D10286" s="27"/>
      <c r="E10286" s="27"/>
      <c r="F10286" s="26"/>
      <c r="G10286" s="28" t="str">
        <f t="shared" si="39"/>
        <v/>
      </c>
      <c r="H10286" s="31"/>
    </row>
    <row r="10287" spans="2:8">
      <c r="B10287" s="27"/>
      <c r="C10287" s="27"/>
      <c r="D10287" s="27"/>
      <c r="E10287" s="27"/>
      <c r="F10287" s="26"/>
      <c r="G10287" s="28" t="str">
        <f t="shared" si="39"/>
        <v/>
      </c>
      <c r="H10287" s="31"/>
    </row>
    <row r="10288" spans="2:8">
      <c r="B10288" s="27"/>
      <c r="C10288" s="27"/>
      <c r="D10288" s="27"/>
      <c r="E10288" s="27"/>
      <c r="F10288" s="26"/>
      <c r="G10288" s="28" t="str">
        <f t="shared" si="39"/>
        <v/>
      </c>
      <c r="H10288" s="31"/>
    </row>
    <row r="10289" spans="2:8">
      <c r="B10289" s="27"/>
      <c r="C10289" s="27"/>
      <c r="D10289" s="27"/>
      <c r="E10289" s="27"/>
      <c r="F10289" s="26"/>
      <c r="G10289" s="28" t="str">
        <f t="shared" si="39"/>
        <v/>
      </c>
      <c r="H10289" s="31"/>
    </row>
    <row r="10290" spans="2:8">
      <c r="B10290" s="27"/>
      <c r="C10290" s="27"/>
      <c r="D10290" s="27"/>
      <c r="E10290" s="27"/>
      <c r="F10290" s="26"/>
      <c r="G10290" s="28" t="str">
        <f t="shared" si="39"/>
        <v/>
      </c>
      <c r="H10290" s="31"/>
    </row>
    <row r="10291" spans="2:8">
      <c r="B10291" s="27"/>
      <c r="C10291" s="27"/>
      <c r="D10291" s="27"/>
      <c r="E10291" s="27"/>
      <c r="F10291" s="26"/>
      <c r="G10291" s="28" t="str">
        <f t="shared" si="39"/>
        <v/>
      </c>
      <c r="H10291" s="31"/>
    </row>
    <row r="10292" spans="2:8">
      <c r="B10292" s="27"/>
      <c r="C10292" s="27"/>
      <c r="D10292" s="27"/>
      <c r="E10292" s="27"/>
      <c r="F10292" s="26"/>
      <c r="G10292" s="28" t="str">
        <f t="shared" si="39"/>
        <v/>
      </c>
      <c r="H10292" s="31"/>
    </row>
    <row r="10293" spans="2:8">
      <c r="B10293" s="27"/>
      <c r="C10293" s="27"/>
      <c r="D10293" s="27"/>
      <c r="E10293" s="27"/>
      <c r="F10293" s="26"/>
      <c r="G10293" s="28" t="str">
        <f t="shared" si="39"/>
        <v/>
      </c>
      <c r="H10293" s="31"/>
    </row>
    <row r="10294" spans="2:8">
      <c r="B10294" s="27"/>
      <c r="C10294" s="27"/>
      <c r="D10294" s="27"/>
      <c r="E10294" s="27"/>
      <c r="F10294" s="26"/>
      <c r="G10294" s="28" t="str">
        <f t="shared" si="39"/>
        <v/>
      </c>
      <c r="H10294" s="31"/>
    </row>
    <row r="10295" spans="2:8">
      <c r="B10295" s="27"/>
      <c r="C10295" s="27"/>
      <c r="D10295" s="27"/>
      <c r="E10295" s="27"/>
      <c r="F10295" s="26"/>
      <c r="G10295" s="28" t="str">
        <f t="shared" si="39"/>
        <v/>
      </c>
      <c r="H10295" s="31"/>
    </row>
    <row r="10296" spans="2:8">
      <c r="B10296" s="27"/>
      <c r="C10296" s="27"/>
      <c r="D10296" s="27"/>
      <c r="E10296" s="27"/>
      <c r="F10296" s="26"/>
      <c r="G10296" s="28" t="str">
        <f t="shared" si="39"/>
        <v/>
      </c>
      <c r="H10296" s="31"/>
    </row>
    <row r="10297" spans="2:8">
      <c r="B10297" s="27"/>
      <c r="C10297" s="27"/>
      <c r="D10297" s="27"/>
      <c r="E10297" s="27"/>
      <c r="F10297" s="26"/>
      <c r="G10297" s="28" t="str">
        <f t="shared" si="39"/>
        <v/>
      </c>
      <c r="H10297" s="31"/>
    </row>
    <row r="10298" spans="2:8">
      <c r="B10298" s="27"/>
      <c r="C10298" s="27"/>
      <c r="D10298" s="27"/>
      <c r="E10298" s="27"/>
      <c r="F10298" s="26"/>
      <c r="G10298" s="28" t="str">
        <f t="shared" si="39"/>
        <v/>
      </c>
      <c r="H10298" s="31"/>
    </row>
    <row r="10299" spans="2:8">
      <c r="B10299" s="27"/>
      <c r="C10299" s="27"/>
      <c r="D10299" s="27"/>
      <c r="E10299" s="27"/>
      <c r="F10299" s="26"/>
      <c r="G10299" s="28" t="str">
        <f t="shared" si="39"/>
        <v/>
      </c>
      <c r="H10299" s="31"/>
    </row>
    <row r="10300" spans="2:8">
      <c r="B10300" s="27"/>
      <c r="C10300" s="27"/>
      <c r="D10300" s="27"/>
      <c r="E10300" s="27"/>
      <c r="F10300" s="26"/>
      <c r="G10300" s="28" t="str">
        <f t="shared" si="39"/>
        <v/>
      </c>
      <c r="H10300" s="31"/>
    </row>
    <row r="10301" spans="2:8">
      <c r="B10301" s="27"/>
      <c r="C10301" s="27"/>
      <c r="D10301" s="27"/>
      <c r="E10301" s="27"/>
      <c r="F10301" s="26"/>
      <c r="G10301" s="28" t="str">
        <f t="shared" si="39"/>
        <v/>
      </c>
      <c r="H10301" s="31"/>
    </row>
    <row r="10302" spans="2:8">
      <c r="B10302" s="27"/>
      <c r="C10302" s="27"/>
      <c r="D10302" s="27"/>
      <c r="E10302" s="27"/>
      <c r="F10302" s="26"/>
      <c r="G10302" s="28" t="str">
        <f t="shared" si="39"/>
        <v/>
      </c>
      <c r="H10302" s="31"/>
    </row>
    <row r="10303" spans="2:8">
      <c r="B10303" s="27"/>
      <c r="C10303" s="27"/>
      <c r="D10303" s="27"/>
      <c r="E10303" s="27"/>
      <c r="F10303" s="26"/>
      <c r="G10303" s="28" t="str">
        <f t="shared" si="39"/>
        <v/>
      </c>
      <c r="H10303" s="31"/>
    </row>
    <row r="10304" spans="2:8">
      <c r="B10304" s="27"/>
      <c r="C10304" s="27"/>
      <c r="D10304" s="27"/>
      <c r="E10304" s="27"/>
      <c r="F10304" s="26"/>
      <c r="G10304" s="28" t="str">
        <f t="shared" si="39"/>
        <v/>
      </c>
      <c r="H10304" s="31"/>
    </row>
    <row r="10305" spans="2:8">
      <c r="B10305" s="27"/>
      <c r="C10305" s="27"/>
      <c r="D10305" s="27"/>
      <c r="E10305" s="27"/>
      <c r="F10305" s="26"/>
      <c r="G10305" s="28" t="str">
        <f t="shared" si="39"/>
        <v/>
      </c>
      <c r="H10305" s="31"/>
    </row>
    <row r="10306" spans="2:8">
      <c r="B10306" s="27"/>
      <c r="C10306" s="27"/>
      <c r="D10306" s="27"/>
      <c r="E10306" s="27"/>
      <c r="F10306" s="26"/>
      <c r="G10306" s="28" t="str">
        <f t="shared" si="39"/>
        <v/>
      </c>
      <c r="H10306" s="31"/>
    </row>
    <row r="10307" spans="2:8">
      <c r="B10307" s="27"/>
      <c r="C10307" s="27"/>
      <c r="D10307" s="27"/>
      <c r="E10307" s="27"/>
      <c r="F10307" s="26"/>
      <c r="G10307" s="28" t="str">
        <f t="shared" si="39"/>
        <v/>
      </c>
      <c r="H10307" s="31"/>
    </row>
    <row r="10308" spans="2:8">
      <c r="B10308" s="27"/>
      <c r="C10308" s="27"/>
      <c r="D10308" s="27"/>
      <c r="E10308" s="27"/>
      <c r="F10308" s="26"/>
      <c r="G10308" s="28" t="str">
        <f t="shared" si="39"/>
        <v/>
      </c>
      <c r="H10308" s="31"/>
    </row>
    <row r="10309" spans="2:8">
      <c r="B10309" s="27"/>
      <c r="C10309" s="27"/>
      <c r="D10309" s="27"/>
      <c r="E10309" s="27"/>
      <c r="F10309" s="26"/>
      <c r="G10309" s="28" t="str">
        <f t="shared" si="39"/>
        <v/>
      </c>
      <c r="H10309" s="31"/>
    </row>
    <row r="10310" spans="2:8">
      <c r="B10310" s="27"/>
      <c r="C10310" s="27"/>
      <c r="D10310" s="27"/>
      <c r="E10310" s="27"/>
      <c r="F10310" s="26"/>
      <c r="G10310" s="28" t="str">
        <f t="shared" si="39"/>
        <v/>
      </c>
      <c r="H10310" s="31"/>
    </row>
    <row r="10311" spans="2:8">
      <c r="B10311" s="27"/>
      <c r="C10311" s="27"/>
      <c r="D10311" s="27"/>
      <c r="E10311" s="27"/>
      <c r="F10311" s="26"/>
      <c r="G10311" s="28" t="str">
        <f t="shared" si="39"/>
        <v/>
      </c>
      <c r="H10311" s="31"/>
    </row>
    <row r="10312" spans="2:8">
      <c r="B10312" s="27"/>
      <c r="C10312" s="27"/>
      <c r="D10312" s="27"/>
      <c r="E10312" s="27"/>
      <c r="F10312" s="26"/>
      <c r="G10312" s="28" t="str">
        <f t="shared" si="39"/>
        <v/>
      </c>
      <c r="H10312" s="31"/>
    </row>
    <row r="10313" spans="2:8">
      <c r="B10313" s="27"/>
      <c r="C10313" s="27"/>
      <c r="D10313" s="27"/>
      <c r="E10313" s="27"/>
      <c r="F10313" s="26"/>
      <c r="G10313" s="28" t="str">
        <f t="shared" si="39"/>
        <v/>
      </c>
      <c r="H10313" s="31"/>
    </row>
    <row r="10314" spans="2:8">
      <c r="B10314" s="27"/>
      <c r="C10314" s="27"/>
      <c r="D10314" s="27"/>
      <c r="E10314" s="27"/>
      <c r="F10314" s="26"/>
      <c r="G10314" s="28" t="str">
        <f t="shared" si="39"/>
        <v/>
      </c>
      <c r="H10314" s="31"/>
    </row>
    <row r="10315" spans="2:8">
      <c r="B10315" s="27"/>
      <c r="C10315" s="27"/>
      <c r="D10315" s="27"/>
      <c r="E10315" s="27"/>
      <c r="F10315" s="26"/>
      <c r="G10315" s="28" t="str">
        <f t="shared" si="39"/>
        <v/>
      </c>
      <c r="H10315" s="31"/>
    </row>
    <row r="10316" spans="2:8">
      <c r="B10316" s="27"/>
      <c r="C10316" s="27"/>
      <c r="D10316" s="27"/>
      <c r="E10316" s="27"/>
      <c r="F10316" s="26"/>
      <c r="G10316" s="28" t="str">
        <f t="shared" si="39"/>
        <v/>
      </c>
      <c r="H10316" s="31"/>
    </row>
    <row r="10317" spans="2:8">
      <c r="B10317" s="27"/>
      <c r="C10317" s="27"/>
      <c r="D10317" s="27"/>
      <c r="E10317" s="27"/>
      <c r="F10317" s="26"/>
      <c r="G10317" s="28" t="str">
        <f t="shared" si="39"/>
        <v/>
      </c>
      <c r="H10317" s="31"/>
    </row>
    <row r="10318" spans="2:8">
      <c r="B10318" s="27"/>
      <c r="C10318" s="27"/>
      <c r="D10318" s="27"/>
      <c r="E10318" s="27"/>
      <c r="F10318" s="26"/>
      <c r="G10318" s="28" t="str">
        <f t="shared" si="39"/>
        <v/>
      </c>
      <c r="H10318" s="31"/>
    </row>
    <row r="10319" spans="2:8">
      <c r="B10319" s="27"/>
      <c r="C10319" s="27"/>
      <c r="D10319" s="27"/>
      <c r="E10319" s="27"/>
      <c r="F10319" s="26"/>
      <c r="G10319" s="28" t="str">
        <f t="shared" si="39"/>
        <v/>
      </c>
      <c r="H10319" s="31"/>
    </row>
    <row r="10320" spans="2:8">
      <c r="B10320" s="27"/>
      <c r="C10320" s="27"/>
      <c r="D10320" s="27"/>
      <c r="E10320" s="27"/>
      <c r="F10320" s="26"/>
      <c r="G10320" s="28" t="str">
        <f t="shared" si="39"/>
        <v/>
      </c>
      <c r="H10320" s="31"/>
    </row>
    <row r="10321" spans="2:8">
      <c r="B10321" s="27"/>
      <c r="C10321" s="27"/>
      <c r="D10321" s="27"/>
      <c r="E10321" s="27"/>
      <c r="F10321" s="26"/>
      <c r="G10321" s="28" t="str">
        <f t="shared" si="39"/>
        <v/>
      </c>
      <c r="H10321" s="31"/>
    </row>
    <row r="10322" spans="2:8">
      <c r="B10322" s="27"/>
      <c r="C10322" s="27"/>
      <c r="D10322" s="27"/>
      <c r="E10322" s="27"/>
      <c r="F10322" s="26"/>
      <c r="G10322" s="28" t="str">
        <f t="shared" si="39"/>
        <v/>
      </c>
      <c r="H10322" s="31"/>
    </row>
    <row r="10323" spans="2:8">
      <c r="B10323" s="27"/>
      <c r="C10323" s="27"/>
      <c r="D10323" s="27"/>
      <c r="E10323" s="27"/>
      <c r="F10323" s="26"/>
      <c r="G10323" s="28" t="str">
        <f t="shared" si="39"/>
        <v/>
      </c>
      <c r="H10323" s="31"/>
    </row>
    <row r="10324" spans="2:8">
      <c r="B10324" s="27"/>
      <c r="C10324" s="27"/>
      <c r="D10324" s="27"/>
      <c r="E10324" s="27"/>
      <c r="F10324" s="26"/>
      <c r="G10324" s="28" t="str">
        <f t="shared" si="39"/>
        <v/>
      </c>
      <c r="H10324" s="31"/>
    </row>
    <row r="10325" spans="2:8">
      <c r="B10325" s="27"/>
      <c r="C10325" s="27"/>
      <c r="D10325" s="27"/>
      <c r="E10325" s="27"/>
      <c r="F10325" s="26"/>
      <c r="G10325" s="28" t="str">
        <f t="shared" si="39"/>
        <v/>
      </c>
      <c r="H10325" s="31"/>
    </row>
    <row r="10326" spans="2:8">
      <c r="B10326" s="27"/>
      <c r="C10326" s="27"/>
      <c r="D10326" s="27"/>
      <c r="E10326" s="27"/>
      <c r="F10326" s="26"/>
      <c r="G10326" s="28" t="str">
        <f t="shared" si="39"/>
        <v/>
      </c>
      <c r="H10326" s="31"/>
    </row>
    <row r="10327" spans="2:8">
      <c r="B10327" s="27"/>
      <c r="C10327" s="27"/>
      <c r="D10327" s="27"/>
      <c r="E10327" s="27"/>
      <c r="F10327" s="26"/>
      <c r="G10327" s="28" t="str">
        <f t="shared" si="39"/>
        <v/>
      </c>
      <c r="H10327" s="31"/>
    </row>
    <row r="10328" spans="2:8">
      <c r="B10328" s="27"/>
      <c r="C10328" s="27"/>
      <c r="D10328" s="27"/>
      <c r="E10328" s="27"/>
      <c r="F10328" s="26"/>
      <c r="G10328" s="28" t="str">
        <f t="shared" si="39"/>
        <v/>
      </c>
      <c r="H10328" s="31"/>
    </row>
    <row r="10329" spans="2:8">
      <c r="B10329" s="27"/>
      <c r="C10329" s="27"/>
      <c r="D10329" s="27"/>
      <c r="E10329" s="27"/>
      <c r="F10329" s="26"/>
      <c r="G10329" s="28" t="str">
        <f t="shared" si="39"/>
        <v/>
      </c>
      <c r="H10329" s="31"/>
    </row>
    <row r="10330" spans="2:8">
      <c r="B10330" s="27"/>
      <c r="C10330" s="27"/>
      <c r="D10330" s="27"/>
      <c r="E10330" s="27"/>
      <c r="F10330" s="26"/>
      <c r="G10330" s="28" t="str">
        <f t="shared" si="39"/>
        <v/>
      </c>
      <c r="H10330" s="31"/>
    </row>
    <row r="10331" spans="2:8">
      <c r="B10331" s="27"/>
      <c r="C10331" s="27"/>
      <c r="D10331" s="27"/>
      <c r="E10331" s="27"/>
      <c r="F10331" s="26"/>
      <c r="G10331" s="28" t="str">
        <f t="shared" si="39"/>
        <v/>
      </c>
      <c r="H10331" s="31"/>
    </row>
    <row r="10332" spans="2:8">
      <c r="B10332" s="27"/>
      <c r="C10332" s="27"/>
      <c r="D10332" s="27"/>
      <c r="E10332" s="27"/>
      <c r="F10332" s="26"/>
      <c r="G10332" s="28" t="str">
        <f t="shared" si="39"/>
        <v/>
      </c>
      <c r="H10332" s="31"/>
    </row>
    <row r="10333" spans="2:8">
      <c r="B10333" s="27"/>
      <c r="C10333" s="27"/>
      <c r="D10333" s="27"/>
      <c r="E10333" s="27"/>
      <c r="F10333" s="26"/>
      <c r="G10333" s="28" t="str">
        <f t="shared" si="39"/>
        <v/>
      </c>
      <c r="H10333" s="31"/>
    </row>
    <row r="10334" spans="2:8">
      <c r="B10334" s="27"/>
      <c r="C10334" s="27"/>
      <c r="D10334" s="27"/>
      <c r="E10334" s="27"/>
      <c r="F10334" s="26"/>
      <c r="G10334" s="28" t="str">
        <f t="shared" si="39"/>
        <v/>
      </c>
      <c r="H10334" s="31"/>
    </row>
    <row r="10335" spans="2:8">
      <c r="B10335" s="27"/>
      <c r="C10335" s="27"/>
      <c r="D10335" s="27"/>
      <c r="E10335" s="27"/>
      <c r="F10335" s="26"/>
      <c r="G10335" s="28" t="str">
        <f t="shared" si="39"/>
        <v/>
      </c>
      <c r="H10335" s="31"/>
    </row>
    <row r="10336" spans="2:8">
      <c r="B10336" s="27"/>
      <c r="C10336" s="27"/>
      <c r="D10336" s="27"/>
      <c r="E10336" s="27"/>
      <c r="F10336" s="26"/>
      <c r="G10336" s="28" t="str">
        <f t="shared" si="39"/>
        <v/>
      </c>
      <c r="H10336" s="31"/>
    </row>
    <row r="10337" spans="2:8">
      <c r="B10337" s="27"/>
      <c r="C10337" s="27"/>
      <c r="D10337" s="27"/>
      <c r="E10337" s="27"/>
      <c r="F10337" s="26"/>
      <c r="G10337" s="28" t="str">
        <f t="shared" si="39"/>
        <v/>
      </c>
      <c r="H10337" s="31"/>
    </row>
    <row r="10338" spans="2:8">
      <c r="B10338" s="27"/>
      <c r="C10338" s="27"/>
      <c r="D10338" s="27"/>
      <c r="E10338" s="27"/>
      <c r="F10338" s="26"/>
      <c r="G10338" s="28" t="str">
        <f t="shared" si="39"/>
        <v/>
      </c>
      <c r="H10338" s="31"/>
    </row>
    <row r="10339" spans="2:8">
      <c r="B10339" s="27"/>
      <c r="C10339" s="27"/>
      <c r="D10339" s="27"/>
      <c r="E10339" s="27"/>
      <c r="F10339" s="26"/>
      <c r="G10339" s="28" t="str">
        <f t="shared" si="39"/>
        <v/>
      </c>
      <c r="H10339" s="31"/>
    </row>
    <row r="10340" spans="2:8">
      <c r="B10340" s="27"/>
      <c r="C10340" s="27"/>
      <c r="D10340" s="27"/>
      <c r="E10340" s="27"/>
      <c r="F10340" s="26"/>
      <c r="G10340" s="28" t="str">
        <f t="shared" si="39"/>
        <v/>
      </c>
      <c r="H10340" s="31"/>
    </row>
    <row r="10341" spans="2:8">
      <c r="B10341" s="27"/>
      <c r="C10341" s="27"/>
      <c r="D10341" s="27"/>
      <c r="E10341" s="27"/>
      <c r="F10341" s="26"/>
      <c r="G10341" s="28" t="str">
        <f t="shared" si="39"/>
        <v/>
      </c>
      <c r="H10341" s="31"/>
    </row>
    <row r="10342" spans="2:8">
      <c r="B10342" s="27"/>
      <c r="C10342" s="27"/>
      <c r="D10342" s="27"/>
      <c r="E10342" s="27"/>
      <c r="F10342" s="26"/>
      <c r="G10342" s="28" t="str">
        <f t="shared" si="39"/>
        <v/>
      </c>
      <c r="H10342" s="31"/>
    </row>
    <row r="10343" spans="2:8">
      <c r="B10343" s="27"/>
      <c r="C10343" s="27"/>
      <c r="D10343" s="27"/>
      <c r="E10343" s="27"/>
      <c r="F10343" s="26"/>
      <c r="G10343" s="28" t="str">
        <f t="shared" ref="G10343:G10406" si="40">IF(F10343="","",IF(F10343="EI",4,IF(F10343="EO",5.2,IF(F10343="EQ",3.9,IF(F10343="ILF",7.5,IF(F10343="EIF",5.4))))))</f>
        <v/>
      </c>
      <c r="H10343" s="31"/>
    </row>
    <row r="10344" spans="2:8">
      <c r="B10344" s="27"/>
      <c r="C10344" s="27"/>
      <c r="D10344" s="27"/>
      <c r="E10344" s="27"/>
      <c r="F10344" s="26"/>
      <c r="G10344" s="28" t="str">
        <f t="shared" si="40"/>
        <v/>
      </c>
      <c r="H10344" s="31"/>
    </row>
    <row r="10345" spans="2:8">
      <c r="B10345" s="27"/>
      <c r="C10345" s="27"/>
      <c r="D10345" s="27"/>
      <c r="E10345" s="27"/>
      <c r="F10345" s="26"/>
      <c r="G10345" s="28" t="str">
        <f t="shared" si="40"/>
        <v/>
      </c>
      <c r="H10345" s="31"/>
    </row>
    <row r="10346" spans="2:8">
      <c r="B10346" s="27"/>
      <c r="C10346" s="27"/>
      <c r="D10346" s="27"/>
      <c r="E10346" s="27"/>
      <c r="F10346" s="26"/>
      <c r="G10346" s="28" t="str">
        <f t="shared" si="40"/>
        <v/>
      </c>
      <c r="H10346" s="31"/>
    </row>
    <row r="10347" spans="2:8">
      <c r="B10347" s="27"/>
      <c r="C10347" s="27"/>
      <c r="D10347" s="27"/>
      <c r="E10347" s="27"/>
      <c r="F10347" s="26"/>
      <c r="G10347" s="28" t="str">
        <f t="shared" si="40"/>
        <v/>
      </c>
      <c r="H10347" s="31"/>
    </row>
    <row r="10348" spans="2:8">
      <c r="B10348" s="27"/>
      <c r="C10348" s="27"/>
      <c r="D10348" s="27"/>
      <c r="E10348" s="27"/>
      <c r="F10348" s="26"/>
      <c r="G10348" s="28" t="str">
        <f t="shared" si="40"/>
        <v/>
      </c>
      <c r="H10348" s="31"/>
    </row>
    <row r="10349" spans="2:8">
      <c r="B10349" s="27"/>
      <c r="C10349" s="27"/>
      <c r="D10349" s="27"/>
      <c r="E10349" s="27"/>
      <c r="F10349" s="26"/>
      <c r="G10349" s="28" t="str">
        <f t="shared" si="40"/>
        <v/>
      </c>
      <c r="H10349" s="31"/>
    </row>
    <row r="10350" spans="2:8">
      <c r="B10350" s="27"/>
      <c r="C10350" s="27"/>
      <c r="D10350" s="27"/>
      <c r="E10350" s="27"/>
      <c r="F10350" s="26"/>
      <c r="G10350" s="28" t="str">
        <f t="shared" si="40"/>
        <v/>
      </c>
      <c r="H10350" s="31"/>
    </row>
    <row r="10351" spans="2:8">
      <c r="B10351" s="27"/>
      <c r="C10351" s="27"/>
      <c r="D10351" s="27"/>
      <c r="E10351" s="27"/>
      <c r="F10351" s="26"/>
      <c r="G10351" s="28" t="str">
        <f t="shared" si="40"/>
        <v/>
      </c>
      <c r="H10351" s="31"/>
    </row>
    <row r="10352" spans="2:8">
      <c r="B10352" s="27"/>
      <c r="C10352" s="27"/>
      <c r="D10352" s="27"/>
      <c r="E10352" s="27"/>
      <c r="F10352" s="26"/>
      <c r="G10352" s="28" t="str">
        <f t="shared" si="40"/>
        <v/>
      </c>
      <c r="H10352" s="31"/>
    </row>
    <row r="10353" spans="2:8">
      <c r="B10353" s="27"/>
      <c r="C10353" s="27"/>
      <c r="D10353" s="27"/>
      <c r="E10353" s="27"/>
      <c r="F10353" s="26"/>
      <c r="G10353" s="28" t="str">
        <f t="shared" si="40"/>
        <v/>
      </c>
      <c r="H10353" s="31"/>
    </row>
    <row r="10354" spans="2:8">
      <c r="B10354" s="27"/>
      <c r="C10354" s="27"/>
      <c r="D10354" s="27"/>
      <c r="E10354" s="27"/>
      <c r="F10354" s="26"/>
      <c r="G10354" s="28" t="str">
        <f t="shared" si="40"/>
        <v/>
      </c>
      <c r="H10354" s="31"/>
    </row>
    <row r="10355" spans="2:8">
      <c r="B10355" s="27"/>
      <c r="C10355" s="27"/>
      <c r="D10355" s="27"/>
      <c r="E10355" s="27"/>
      <c r="F10355" s="26"/>
      <c r="G10355" s="28" t="str">
        <f t="shared" si="40"/>
        <v/>
      </c>
      <c r="H10355" s="31"/>
    </row>
    <row r="10356" spans="2:8">
      <c r="B10356" s="27"/>
      <c r="C10356" s="27"/>
      <c r="D10356" s="27"/>
      <c r="E10356" s="27"/>
      <c r="F10356" s="26"/>
      <c r="G10356" s="28" t="str">
        <f t="shared" si="40"/>
        <v/>
      </c>
      <c r="H10356" s="31"/>
    </row>
    <row r="10357" spans="2:8">
      <c r="B10357" s="27"/>
      <c r="C10357" s="27"/>
      <c r="D10357" s="27"/>
      <c r="E10357" s="27"/>
      <c r="F10357" s="26"/>
      <c r="G10357" s="28" t="str">
        <f t="shared" si="40"/>
        <v/>
      </c>
      <c r="H10357" s="31"/>
    </row>
    <row r="10358" spans="2:8">
      <c r="B10358" s="27"/>
      <c r="C10358" s="27"/>
      <c r="D10358" s="27"/>
      <c r="E10358" s="27"/>
      <c r="F10358" s="26"/>
      <c r="G10358" s="28" t="str">
        <f t="shared" si="40"/>
        <v/>
      </c>
      <c r="H10358" s="31"/>
    </row>
    <row r="10359" spans="2:8">
      <c r="B10359" s="27"/>
      <c r="C10359" s="27"/>
      <c r="D10359" s="27"/>
      <c r="E10359" s="27"/>
      <c r="F10359" s="26"/>
      <c r="G10359" s="28" t="str">
        <f t="shared" si="40"/>
        <v/>
      </c>
      <c r="H10359" s="31"/>
    </row>
    <row r="10360" spans="2:8">
      <c r="B10360" s="27"/>
      <c r="C10360" s="27"/>
      <c r="D10360" s="27"/>
      <c r="E10360" s="27"/>
      <c r="F10360" s="26"/>
      <c r="G10360" s="28" t="str">
        <f t="shared" si="40"/>
        <v/>
      </c>
      <c r="H10360" s="31"/>
    </row>
    <row r="10361" spans="2:8">
      <c r="B10361" s="27"/>
      <c r="C10361" s="27"/>
      <c r="D10361" s="27"/>
      <c r="E10361" s="27"/>
      <c r="F10361" s="26"/>
      <c r="G10361" s="28" t="str">
        <f t="shared" si="40"/>
        <v/>
      </c>
      <c r="H10361" s="31"/>
    </row>
    <row r="10362" spans="2:8">
      <c r="B10362" s="27"/>
      <c r="C10362" s="27"/>
      <c r="D10362" s="27"/>
      <c r="E10362" s="27"/>
      <c r="F10362" s="26"/>
      <c r="G10362" s="28" t="str">
        <f t="shared" si="40"/>
        <v/>
      </c>
      <c r="H10362" s="31"/>
    </row>
    <row r="10363" spans="2:8">
      <c r="B10363" s="27"/>
      <c r="C10363" s="27"/>
      <c r="D10363" s="27"/>
      <c r="E10363" s="27"/>
      <c r="F10363" s="26"/>
      <c r="G10363" s="28" t="str">
        <f t="shared" si="40"/>
        <v/>
      </c>
      <c r="H10363" s="31"/>
    </row>
    <row r="10364" spans="2:8">
      <c r="B10364" s="27"/>
      <c r="C10364" s="27"/>
      <c r="D10364" s="27"/>
      <c r="E10364" s="27"/>
      <c r="F10364" s="26"/>
      <c r="G10364" s="28" t="str">
        <f t="shared" si="40"/>
        <v/>
      </c>
      <c r="H10364" s="31"/>
    </row>
    <row r="10365" spans="2:8">
      <c r="B10365" s="27"/>
      <c r="C10365" s="27"/>
      <c r="D10365" s="27"/>
      <c r="E10365" s="27"/>
      <c r="F10365" s="26"/>
      <c r="G10365" s="28" t="str">
        <f t="shared" si="40"/>
        <v/>
      </c>
      <c r="H10365" s="31"/>
    </row>
    <row r="10366" spans="2:8">
      <c r="B10366" s="27"/>
      <c r="C10366" s="27"/>
      <c r="D10366" s="27"/>
      <c r="E10366" s="27"/>
      <c r="F10366" s="26"/>
      <c r="G10366" s="28" t="str">
        <f t="shared" si="40"/>
        <v/>
      </c>
      <c r="H10366" s="31"/>
    </row>
    <row r="10367" spans="2:8">
      <c r="B10367" s="27"/>
      <c r="C10367" s="27"/>
      <c r="D10367" s="27"/>
      <c r="E10367" s="27"/>
      <c r="F10367" s="26"/>
      <c r="G10367" s="28" t="str">
        <f t="shared" si="40"/>
        <v/>
      </c>
      <c r="H10367" s="31"/>
    </row>
    <row r="10368" spans="2:8">
      <c r="B10368" s="27"/>
      <c r="C10368" s="27"/>
      <c r="D10368" s="27"/>
      <c r="E10368" s="27"/>
      <c r="F10368" s="26"/>
      <c r="G10368" s="28" t="str">
        <f t="shared" si="40"/>
        <v/>
      </c>
      <c r="H10368" s="31"/>
    </row>
    <row r="10369" spans="2:8">
      <c r="B10369" s="27"/>
      <c r="C10369" s="27"/>
      <c r="D10369" s="27"/>
      <c r="E10369" s="27"/>
      <c r="F10369" s="26"/>
      <c r="G10369" s="28" t="str">
        <f t="shared" si="40"/>
        <v/>
      </c>
      <c r="H10369" s="31"/>
    </row>
    <row r="10370" spans="2:8">
      <c r="B10370" s="27"/>
      <c r="C10370" s="27"/>
      <c r="D10370" s="27"/>
      <c r="E10370" s="27"/>
      <c r="F10370" s="26"/>
      <c r="G10370" s="28" t="str">
        <f t="shared" si="40"/>
        <v/>
      </c>
      <c r="H10370" s="31"/>
    </row>
    <row r="10371" spans="2:8">
      <c r="B10371" s="27"/>
      <c r="C10371" s="27"/>
      <c r="D10371" s="27"/>
      <c r="E10371" s="27"/>
      <c r="F10371" s="26"/>
      <c r="G10371" s="28" t="str">
        <f t="shared" si="40"/>
        <v/>
      </c>
      <c r="H10371" s="31"/>
    </row>
    <row r="10372" spans="2:8">
      <c r="B10372" s="27"/>
      <c r="C10372" s="27"/>
      <c r="D10372" s="27"/>
      <c r="E10372" s="27"/>
      <c r="F10372" s="26"/>
      <c r="G10372" s="28" t="str">
        <f t="shared" si="40"/>
        <v/>
      </c>
      <c r="H10372" s="31"/>
    </row>
    <row r="10373" spans="2:8">
      <c r="B10373" s="27"/>
      <c r="C10373" s="27"/>
      <c r="D10373" s="27"/>
      <c r="E10373" s="27"/>
      <c r="F10373" s="26"/>
      <c r="G10373" s="28" t="str">
        <f t="shared" si="40"/>
        <v/>
      </c>
      <c r="H10373" s="31"/>
    </row>
    <row r="10374" spans="2:8">
      <c r="B10374" s="27"/>
      <c r="C10374" s="27"/>
      <c r="D10374" s="27"/>
      <c r="E10374" s="27"/>
      <c r="F10374" s="26"/>
      <c r="G10374" s="28" t="str">
        <f t="shared" si="40"/>
        <v/>
      </c>
      <c r="H10374" s="31"/>
    </row>
    <row r="10375" spans="2:8">
      <c r="B10375" s="27"/>
      <c r="C10375" s="27"/>
      <c r="D10375" s="27"/>
      <c r="E10375" s="27"/>
      <c r="F10375" s="26"/>
      <c r="G10375" s="28" t="str">
        <f t="shared" si="40"/>
        <v/>
      </c>
      <c r="H10375" s="31"/>
    </row>
    <row r="10376" spans="2:8">
      <c r="B10376" s="27"/>
      <c r="C10376" s="27"/>
      <c r="D10376" s="27"/>
      <c r="E10376" s="27"/>
      <c r="F10376" s="26"/>
      <c r="G10376" s="28" t="str">
        <f t="shared" si="40"/>
        <v/>
      </c>
      <c r="H10376" s="31"/>
    </row>
    <row r="10377" spans="2:8">
      <c r="B10377" s="27"/>
      <c r="C10377" s="27"/>
      <c r="D10377" s="27"/>
      <c r="E10377" s="27"/>
      <c r="F10377" s="26"/>
      <c r="G10377" s="28" t="str">
        <f t="shared" si="40"/>
        <v/>
      </c>
      <c r="H10377" s="31"/>
    </row>
    <row r="10378" spans="2:8">
      <c r="B10378" s="27"/>
      <c r="C10378" s="27"/>
      <c r="D10378" s="27"/>
      <c r="E10378" s="27"/>
      <c r="F10378" s="26"/>
      <c r="G10378" s="28" t="str">
        <f t="shared" si="40"/>
        <v/>
      </c>
      <c r="H10378" s="31"/>
    </row>
    <row r="10379" spans="2:8">
      <c r="B10379" s="27"/>
      <c r="C10379" s="27"/>
      <c r="D10379" s="27"/>
      <c r="E10379" s="27"/>
      <c r="F10379" s="26"/>
      <c r="G10379" s="28" t="str">
        <f t="shared" si="40"/>
        <v/>
      </c>
      <c r="H10379" s="31"/>
    </row>
    <row r="10380" spans="2:8">
      <c r="B10380" s="27"/>
      <c r="C10380" s="27"/>
      <c r="D10380" s="27"/>
      <c r="E10380" s="27"/>
      <c r="F10380" s="26"/>
      <c r="G10380" s="28" t="str">
        <f t="shared" si="40"/>
        <v/>
      </c>
      <c r="H10380" s="31"/>
    </row>
    <row r="10381" spans="2:8">
      <c r="B10381" s="27"/>
      <c r="C10381" s="27"/>
      <c r="D10381" s="27"/>
      <c r="E10381" s="27"/>
      <c r="F10381" s="26"/>
      <c r="G10381" s="28" t="str">
        <f t="shared" si="40"/>
        <v/>
      </c>
      <c r="H10381" s="31"/>
    </row>
    <row r="10382" spans="2:8">
      <c r="B10382" s="27"/>
      <c r="C10382" s="27"/>
      <c r="D10382" s="27"/>
      <c r="E10382" s="27"/>
      <c r="F10382" s="26"/>
      <c r="G10382" s="28" t="str">
        <f t="shared" si="40"/>
        <v/>
      </c>
      <c r="H10382" s="31"/>
    </row>
    <row r="10383" spans="2:8">
      <c r="B10383" s="27"/>
      <c r="C10383" s="27"/>
      <c r="D10383" s="27"/>
      <c r="E10383" s="27"/>
      <c r="F10383" s="26"/>
      <c r="G10383" s="28" t="str">
        <f t="shared" si="40"/>
        <v/>
      </c>
      <c r="H10383" s="31"/>
    </row>
    <row r="10384" spans="2:8">
      <c r="B10384" s="27"/>
      <c r="C10384" s="27"/>
      <c r="D10384" s="27"/>
      <c r="E10384" s="27"/>
      <c r="F10384" s="26"/>
      <c r="G10384" s="28" t="str">
        <f t="shared" si="40"/>
        <v/>
      </c>
      <c r="H10384" s="31"/>
    </row>
    <row r="10385" spans="2:8">
      <c r="B10385" s="27"/>
      <c r="C10385" s="27"/>
      <c r="D10385" s="27"/>
      <c r="E10385" s="27"/>
      <c r="F10385" s="26"/>
      <c r="G10385" s="28" t="str">
        <f t="shared" si="40"/>
        <v/>
      </c>
      <c r="H10385" s="31"/>
    </row>
    <row r="10386" spans="2:8">
      <c r="B10386" s="27"/>
      <c r="C10386" s="27"/>
      <c r="D10386" s="27"/>
      <c r="E10386" s="27"/>
      <c r="F10386" s="26"/>
      <c r="G10386" s="28" t="str">
        <f t="shared" si="40"/>
        <v/>
      </c>
      <c r="H10386" s="31"/>
    </row>
    <row r="10387" spans="2:8">
      <c r="B10387" s="27"/>
      <c r="C10387" s="27"/>
      <c r="D10387" s="27"/>
      <c r="E10387" s="27"/>
      <c r="F10387" s="26"/>
      <c r="G10387" s="28" t="str">
        <f t="shared" si="40"/>
        <v/>
      </c>
      <c r="H10387" s="31"/>
    </row>
    <row r="10388" spans="2:8">
      <c r="B10388" s="27"/>
      <c r="C10388" s="27"/>
      <c r="D10388" s="27"/>
      <c r="E10388" s="27"/>
      <c r="F10388" s="26"/>
      <c r="G10388" s="28" t="str">
        <f t="shared" si="40"/>
        <v/>
      </c>
      <c r="H10388" s="31"/>
    </row>
    <row r="10389" spans="2:8">
      <c r="B10389" s="27"/>
      <c r="C10389" s="27"/>
      <c r="D10389" s="27"/>
      <c r="E10389" s="27"/>
      <c r="F10389" s="26"/>
      <c r="G10389" s="28" t="str">
        <f t="shared" si="40"/>
        <v/>
      </c>
      <c r="H10389" s="31"/>
    </row>
    <row r="10390" spans="2:8">
      <c r="B10390" s="27"/>
      <c r="C10390" s="27"/>
      <c r="D10390" s="27"/>
      <c r="E10390" s="27"/>
      <c r="F10390" s="26"/>
      <c r="G10390" s="28" t="str">
        <f t="shared" si="40"/>
        <v/>
      </c>
      <c r="H10390" s="31"/>
    </row>
    <row r="10391" spans="2:8">
      <c r="B10391" s="27"/>
      <c r="C10391" s="27"/>
      <c r="D10391" s="27"/>
      <c r="E10391" s="27"/>
      <c r="F10391" s="26"/>
      <c r="G10391" s="28" t="str">
        <f t="shared" si="40"/>
        <v/>
      </c>
      <c r="H10391" s="31"/>
    </row>
    <row r="10392" spans="2:8">
      <c r="B10392" s="27"/>
      <c r="C10392" s="27"/>
      <c r="D10392" s="27"/>
      <c r="E10392" s="27"/>
      <c r="F10392" s="26"/>
      <c r="G10392" s="28" t="str">
        <f t="shared" si="40"/>
        <v/>
      </c>
      <c r="H10392" s="31"/>
    </row>
    <row r="10393" spans="2:8">
      <c r="B10393" s="27"/>
      <c r="C10393" s="27"/>
      <c r="D10393" s="27"/>
      <c r="E10393" s="27"/>
      <c r="F10393" s="26"/>
      <c r="G10393" s="28" t="str">
        <f t="shared" si="40"/>
        <v/>
      </c>
      <c r="H10393" s="31"/>
    </row>
    <row r="10394" spans="2:8">
      <c r="B10394" s="27"/>
      <c r="C10394" s="27"/>
      <c r="D10394" s="27"/>
      <c r="E10394" s="27"/>
      <c r="F10394" s="26"/>
      <c r="G10394" s="28" t="str">
        <f t="shared" si="40"/>
        <v/>
      </c>
      <c r="H10394" s="31"/>
    </row>
    <row r="10395" spans="2:8">
      <c r="B10395" s="27"/>
      <c r="C10395" s="27"/>
      <c r="D10395" s="27"/>
      <c r="E10395" s="27"/>
      <c r="F10395" s="26"/>
      <c r="G10395" s="28" t="str">
        <f t="shared" si="40"/>
        <v/>
      </c>
      <c r="H10395" s="31"/>
    </row>
    <row r="10396" spans="2:8">
      <c r="B10396" s="27"/>
      <c r="C10396" s="27"/>
      <c r="D10396" s="27"/>
      <c r="E10396" s="27"/>
      <c r="F10396" s="26"/>
      <c r="G10396" s="28" t="str">
        <f t="shared" si="40"/>
        <v/>
      </c>
      <c r="H10396" s="31"/>
    </row>
    <row r="10397" spans="2:8">
      <c r="B10397" s="27"/>
      <c r="C10397" s="27"/>
      <c r="D10397" s="27"/>
      <c r="E10397" s="27"/>
      <c r="F10397" s="26"/>
      <c r="G10397" s="28" t="str">
        <f t="shared" si="40"/>
        <v/>
      </c>
      <c r="H10397" s="31"/>
    </row>
    <row r="10398" spans="2:8">
      <c r="B10398" s="27"/>
      <c r="C10398" s="27"/>
      <c r="D10398" s="27"/>
      <c r="E10398" s="27"/>
      <c r="F10398" s="26"/>
      <c r="G10398" s="28" t="str">
        <f t="shared" si="40"/>
        <v/>
      </c>
      <c r="H10398" s="31"/>
    </row>
    <row r="10399" spans="2:8">
      <c r="B10399" s="27"/>
      <c r="C10399" s="27"/>
      <c r="D10399" s="27"/>
      <c r="E10399" s="27"/>
      <c r="F10399" s="26"/>
      <c r="G10399" s="28" t="str">
        <f t="shared" si="40"/>
        <v/>
      </c>
      <c r="H10399" s="31"/>
    </row>
    <row r="10400" spans="2:8">
      <c r="B10400" s="27"/>
      <c r="C10400" s="27"/>
      <c r="D10400" s="27"/>
      <c r="E10400" s="27"/>
      <c r="F10400" s="26"/>
      <c r="G10400" s="28" t="str">
        <f t="shared" si="40"/>
        <v/>
      </c>
      <c r="H10400" s="31"/>
    </row>
    <row r="10401" spans="2:8">
      <c r="B10401" s="27"/>
      <c r="C10401" s="27"/>
      <c r="D10401" s="27"/>
      <c r="E10401" s="27"/>
      <c r="F10401" s="26"/>
      <c r="G10401" s="28" t="str">
        <f t="shared" si="40"/>
        <v/>
      </c>
      <c r="H10401" s="31"/>
    </row>
    <row r="10402" spans="2:8">
      <c r="B10402" s="27"/>
      <c r="C10402" s="27"/>
      <c r="D10402" s="27"/>
      <c r="E10402" s="27"/>
      <c r="F10402" s="26"/>
      <c r="G10402" s="28" t="str">
        <f t="shared" si="40"/>
        <v/>
      </c>
      <c r="H10402" s="31"/>
    </row>
    <row r="10403" spans="2:8">
      <c r="B10403" s="27"/>
      <c r="C10403" s="27"/>
      <c r="D10403" s="27"/>
      <c r="E10403" s="27"/>
      <c r="F10403" s="26"/>
      <c r="G10403" s="28" t="str">
        <f t="shared" si="40"/>
        <v/>
      </c>
      <c r="H10403" s="31"/>
    </row>
    <row r="10404" spans="2:8">
      <c r="B10404" s="27"/>
      <c r="C10404" s="27"/>
      <c r="D10404" s="27"/>
      <c r="E10404" s="27"/>
      <c r="F10404" s="26"/>
      <c r="G10404" s="28" t="str">
        <f t="shared" si="40"/>
        <v/>
      </c>
      <c r="H10404" s="31"/>
    </row>
    <row r="10405" spans="2:8">
      <c r="B10405" s="27"/>
      <c r="C10405" s="27"/>
      <c r="D10405" s="27"/>
      <c r="E10405" s="27"/>
      <c r="F10405" s="26"/>
      <c r="G10405" s="28" t="str">
        <f t="shared" si="40"/>
        <v/>
      </c>
      <c r="H10405" s="31"/>
    </row>
    <row r="10406" spans="2:8">
      <c r="B10406" s="27"/>
      <c r="C10406" s="27"/>
      <c r="D10406" s="27"/>
      <c r="E10406" s="27"/>
      <c r="F10406" s="26"/>
      <c r="G10406" s="28" t="str">
        <f t="shared" si="40"/>
        <v/>
      </c>
      <c r="H10406" s="31"/>
    </row>
    <row r="10407" spans="2:8">
      <c r="B10407" s="27"/>
      <c r="C10407" s="27"/>
      <c r="D10407" s="27"/>
      <c r="E10407" s="27"/>
      <c r="F10407" s="26"/>
      <c r="G10407" s="28" t="str">
        <f t="shared" ref="G10407:G10470" si="41">IF(F10407="","",IF(F10407="EI",4,IF(F10407="EO",5.2,IF(F10407="EQ",3.9,IF(F10407="ILF",7.5,IF(F10407="EIF",5.4))))))</f>
        <v/>
      </c>
      <c r="H10407" s="31"/>
    </row>
    <row r="10408" spans="2:8">
      <c r="B10408" s="27"/>
      <c r="C10408" s="27"/>
      <c r="D10408" s="27"/>
      <c r="E10408" s="27"/>
      <c r="F10408" s="26"/>
      <c r="G10408" s="28" t="str">
        <f t="shared" si="41"/>
        <v/>
      </c>
      <c r="H10408" s="31"/>
    </row>
    <row r="10409" spans="2:8">
      <c r="B10409" s="27"/>
      <c r="C10409" s="27"/>
      <c r="D10409" s="27"/>
      <c r="E10409" s="27"/>
      <c r="F10409" s="26"/>
      <c r="G10409" s="28" t="str">
        <f t="shared" si="41"/>
        <v/>
      </c>
      <c r="H10409" s="31"/>
    </row>
    <row r="10410" spans="2:8">
      <c r="B10410" s="27"/>
      <c r="C10410" s="27"/>
      <c r="D10410" s="27"/>
      <c r="E10410" s="27"/>
      <c r="F10410" s="26"/>
      <c r="G10410" s="28" t="str">
        <f t="shared" si="41"/>
        <v/>
      </c>
      <c r="H10410" s="31"/>
    </row>
    <row r="10411" spans="2:8">
      <c r="B10411" s="27"/>
      <c r="C10411" s="27"/>
      <c r="D10411" s="27"/>
      <c r="E10411" s="27"/>
      <c r="F10411" s="26"/>
      <c r="G10411" s="28" t="str">
        <f t="shared" si="41"/>
        <v/>
      </c>
      <c r="H10411" s="31"/>
    </row>
    <row r="10412" spans="2:8">
      <c r="B10412" s="27"/>
      <c r="C10412" s="27"/>
      <c r="D10412" s="27"/>
      <c r="E10412" s="27"/>
      <c r="F10412" s="26"/>
      <c r="G10412" s="28" t="str">
        <f t="shared" si="41"/>
        <v/>
      </c>
      <c r="H10412" s="31"/>
    </row>
    <row r="10413" spans="2:8">
      <c r="B10413" s="27"/>
      <c r="C10413" s="27"/>
      <c r="D10413" s="27"/>
      <c r="E10413" s="27"/>
      <c r="F10413" s="26"/>
      <c r="G10413" s="28" t="str">
        <f t="shared" si="41"/>
        <v/>
      </c>
      <c r="H10413" s="31"/>
    </row>
    <row r="10414" spans="2:8">
      <c r="B10414" s="27"/>
      <c r="C10414" s="27"/>
      <c r="D10414" s="27"/>
      <c r="E10414" s="27"/>
      <c r="F10414" s="26"/>
      <c r="G10414" s="28" t="str">
        <f t="shared" si="41"/>
        <v/>
      </c>
      <c r="H10414" s="31"/>
    </row>
    <row r="10415" spans="2:8">
      <c r="B10415" s="27"/>
      <c r="C10415" s="27"/>
      <c r="D10415" s="27"/>
      <c r="E10415" s="27"/>
      <c r="F10415" s="26"/>
      <c r="G10415" s="28" t="str">
        <f t="shared" si="41"/>
        <v/>
      </c>
      <c r="H10415" s="31"/>
    </row>
    <row r="10416" spans="2:8">
      <c r="B10416" s="27"/>
      <c r="C10416" s="27"/>
      <c r="D10416" s="27"/>
      <c r="E10416" s="27"/>
      <c r="F10416" s="26"/>
      <c r="G10416" s="28" t="str">
        <f t="shared" si="41"/>
        <v/>
      </c>
      <c r="H10416" s="31"/>
    </row>
    <row r="10417" spans="2:8">
      <c r="B10417" s="27"/>
      <c r="C10417" s="27"/>
      <c r="D10417" s="27"/>
      <c r="E10417" s="27"/>
      <c r="F10417" s="26"/>
      <c r="G10417" s="28" t="str">
        <f t="shared" si="41"/>
        <v/>
      </c>
      <c r="H10417" s="31"/>
    </row>
    <row r="10418" spans="2:8">
      <c r="B10418" s="27"/>
      <c r="C10418" s="27"/>
      <c r="D10418" s="27"/>
      <c r="E10418" s="27"/>
      <c r="F10418" s="26"/>
      <c r="G10418" s="28" t="str">
        <f t="shared" si="41"/>
        <v/>
      </c>
      <c r="H10418" s="31"/>
    </row>
    <row r="10419" spans="2:8">
      <c r="B10419" s="27"/>
      <c r="C10419" s="27"/>
      <c r="D10419" s="27"/>
      <c r="E10419" s="27"/>
      <c r="F10419" s="26"/>
      <c r="G10419" s="28" t="str">
        <f t="shared" si="41"/>
        <v/>
      </c>
      <c r="H10419" s="31"/>
    </row>
    <row r="10420" spans="2:8">
      <c r="B10420" s="27"/>
      <c r="C10420" s="27"/>
      <c r="D10420" s="27"/>
      <c r="E10420" s="27"/>
      <c r="F10420" s="26"/>
      <c r="G10420" s="28" t="str">
        <f t="shared" si="41"/>
        <v/>
      </c>
      <c r="H10420" s="31"/>
    </row>
    <row r="10421" spans="2:8">
      <c r="B10421" s="27"/>
      <c r="C10421" s="27"/>
      <c r="D10421" s="27"/>
      <c r="E10421" s="27"/>
      <c r="F10421" s="26"/>
      <c r="G10421" s="28" t="str">
        <f t="shared" si="41"/>
        <v/>
      </c>
      <c r="H10421" s="31"/>
    </row>
    <row r="10422" spans="2:8">
      <c r="B10422" s="27"/>
      <c r="C10422" s="27"/>
      <c r="D10422" s="27"/>
      <c r="E10422" s="27"/>
      <c r="F10422" s="26"/>
      <c r="G10422" s="28" t="str">
        <f t="shared" si="41"/>
        <v/>
      </c>
      <c r="H10422" s="31"/>
    </row>
    <row r="10423" spans="2:8">
      <c r="B10423" s="27"/>
      <c r="C10423" s="27"/>
      <c r="D10423" s="27"/>
      <c r="E10423" s="27"/>
      <c r="F10423" s="26"/>
      <c r="G10423" s="28" t="str">
        <f t="shared" si="41"/>
        <v/>
      </c>
      <c r="H10423" s="31"/>
    </row>
    <row r="10424" spans="2:8">
      <c r="B10424" s="27"/>
      <c r="C10424" s="27"/>
      <c r="D10424" s="27"/>
      <c r="E10424" s="27"/>
      <c r="F10424" s="26"/>
      <c r="G10424" s="28" t="str">
        <f t="shared" si="41"/>
        <v/>
      </c>
      <c r="H10424" s="31"/>
    </row>
    <row r="10425" spans="2:8">
      <c r="B10425" s="27"/>
      <c r="C10425" s="27"/>
      <c r="D10425" s="27"/>
      <c r="E10425" s="27"/>
      <c r="F10425" s="26"/>
      <c r="G10425" s="28" t="str">
        <f t="shared" si="41"/>
        <v/>
      </c>
      <c r="H10425" s="31"/>
    </row>
    <row r="10426" spans="2:8">
      <c r="B10426" s="27"/>
      <c r="C10426" s="27"/>
      <c r="D10426" s="27"/>
      <c r="E10426" s="27"/>
      <c r="F10426" s="26"/>
      <c r="G10426" s="28" t="str">
        <f t="shared" si="41"/>
        <v/>
      </c>
      <c r="H10426" s="31"/>
    </row>
    <row r="10427" spans="2:8">
      <c r="B10427" s="27"/>
      <c r="C10427" s="27"/>
      <c r="D10427" s="27"/>
      <c r="E10427" s="27"/>
      <c r="F10427" s="26"/>
      <c r="G10427" s="28" t="str">
        <f t="shared" si="41"/>
        <v/>
      </c>
      <c r="H10427" s="31"/>
    </row>
    <row r="10428" spans="2:8">
      <c r="B10428" s="27"/>
      <c r="C10428" s="27"/>
      <c r="D10428" s="27"/>
      <c r="E10428" s="27"/>
      <c r="F10428" s="26"/>
      <c r="G10428" s="28" t="str">
        <f t="shared" si="41"/>
        <v/>
      </c>
      <c r="H10428" s="31"/>
    </row>
    <row r="10429" spans="2:8">
      <c r="B10429" s="27"/>
      <c r="C10429" s="27"/>
      <c r="D10429" s="27"/>
      <c r="E10429" s="27"/>
      <c r="F10429" s="26"/>
      <c r="G10429" s="28" t="str">
        <f t="shared" si="41"/>
        <v/>
      </c>
      <c r="H10429" s="31"/>
    </row>
    <row r="10430" spans="2:8">
      <c r="B10430" s="27"/>
      <c r="C10430" s="27"/>
      <c r="D10430" s="27"/>
      <c r="E10430" s="27"/>
      <c r="F10430" s="26"/>
      <c r="G10430" s="28" t="str">
        <f t="shared" si="41"/>
        <v/>
      </c>
      <c r="H10430" s="31"/>
    </row>
    <row r="10431" spans="2:8">
      <c r="B10431" s="27"/>
      <c r="C10431" s="27"/>
      <c r="D10431" s="27"/>
      <c r="E10431" s="27"/>
      <c r="F10431" s="26"/>
      <c r="G10431" s="28" t="str">
        <f t="shared" si="41"/>
        <v/>
      </c>
      <c r="H10431" s="31"/>
    </row>
    <row r="10432" spans="2:8">
      <c r="B10432" s="27"/>
      <c r="C10432" s="27"/>
      <c r="D10432" s="27"/>
      <c r="E10432" s="27"/>
      <c r="F10432" s="26"/>
      <c r="G10432" s="28" t="str">
        <f t="shared" si="41"/>
        <v/>
      </c>
      <c r="H10432" s="31"/>
    </row>
    <row r="10433" spans="2:8">
      <c r="B10433" s="27"/>
      <c r="C10433" s="27"/>
      <c r="D10433" s="27"/>
      <c r="E10433" s="27"/>
      <c r="F10433" s="26"/>
      <c r="G10433" s="28" t="str">
        <f t="shared" si="41"/>
        <v/>
      </c>
      <c r="H10433" s="31"/>
    </row>
    <row r="10434" spans="2:8">
      <c r="B10434" s="27"/>
      <c r="C10434" s="27"/>
      <c r="D10434" s="27"/>
      <c r="E10434" s="27"/>
      <c r="F10434" s="26"/>
      <c r="G10434" s="28" t="str">
        <f t="shared" si="41"/>
        <v/>
      </c>
      <c r="H10434" s="31"/>
    </row>
    <row r="10435" spans="2:8">
      <c r="B10435" s="27"/>
      <c r="C10435" s="27"/>
      <c r="D10435" s="27"/>
      <c r="E10435" s="27"/>
      <c r="F10435" s="26"/>
      <c r="G10435" s="28" t="str">
        <f t="shared" si="41"/>
        <v/>
      </c>
      <c r="H10435" s="31"/>
    </row>
    <row r="10436" spans="2:8">
      <c r="B10436" s="27"/>
      <c r="C10436" s="27"/>
      <c r="D10436" s="27"/>
      <c r="E10436" s="27"/>
      <c r="F10436" s="26"/>
      <c r="G10436" s="28" t="str">
        <f t="shared" si="41"/>
        <v/>
      </c>
      <c r="H10436" s="31"/>
    </row>
    <row r="10437" spans="2:8">
      <c r="B10437" s="27"/>
      <c r="C10437" s="27"/>
      <c r="D10437" s="27"/>
      <c r="E10437" s="27"/>
      <c r="F10437" s="26"/>
      <c r="G10437" s="28" t="str">
        <f t="shared" si="41"/>
        <v/>
      </c>
      <c r="H10437" s="31"/>
    </row>
    <row r="10438" spans="2:8">
      <c r="B10438" s="27"/>
      <c r="C10438" s="27"/>
      <c r="D10438" s="27"/>
      <c r="E10438" s="27"/>
      <c r="F10438" s="26"/>
      <c r="G10438" s="28" t="str">
        <f t="shared" si="41"/>
        <v/>
      </c>
      <c r="H10438" s="31"/>
    </row>
    <row r="10439" spans="2:8">
      <c r="B10439" s="27"/>
      <c r="C10439" s="27"/>
      <c r="D10439" s="27"/>
      <c r="E10439" s="27"/>
      <c r="F10439" s="26"/>
      <c r="G10439" s="28" t="str">
        <f t="shared" si="41"/>
        <v/>
      </c>
      <c r="H10439" s="31"/>
    </row>
    <row r="10440" spans="2:8">
      <c r="B10440" s="27"/>
      <c r="C10440" s="27"/>
      <c r="D10440" s="27"/>
      <c r="E10440" s="27"/>
      <c r="F10440" s="26"/>
      <c r="G10440" s="28" t="str">
        <f t="shared" si="41"/>
        <v/>
      </c>
      <c r="H10440" s="31"/>
    </row>
    <row r="10441" spans="2:8">
      <c r="B10441" s="27"/>
      <c r="C10441" s="27"/>
      <c r="D10441" s="27"/>
      <c r="E10441" s="27"/>
      <c r="F10441" s="26"/>
      <c r="G10441" s="28" t="str">
        <f t="shared" si="41"/>
        <v/>
      </c>
      <c r="H10441" s="31"/>
    </row>
    <row r="10442" spans="2:8">
      <c r="B10442" s="27"/>
      <c r="C10442" s="27"/>
      <c r="D10442" s="27"/>
      <c r="E10442" s="27"/>
      <c r="F10442" s="26"/>
      <c r="G10442" s="28" t="str">
        <f t="shared" si="41"/>
        <v/>
      </c>
      <c r="H10442" s="31"/>
    </row>
    <row r="10443" spans="2:8">
      <c r="B10443" s="27"/>
      <c r="C10443" s="27"/>
      <c r="D10443" s="27"/>
      <c r="E10443" s="27"/>
      <c r="F10443" s="26"/>
      <c r="G10443" s="28" t="str">
        <f t="shared" si="41"/>
        <v/>
      </c>
      <c r="H10443" s="31"/>
    </row>
    <row r="10444" spans="2:8">
      <c r="B10444" s="27"/>
      <c r="C10444" s="27"/>
      <c r="D10444" s="27"/>
      <c r="E10444" s="27"/>
      <c r="F10444" s="26"/>
      <c r="G10444" s="28" t="str">
        <f t="shared" si="41"/>
        <v/>
      </c>
      <c r="H10444" s="31"/>
    </row>
    <row r="10445" spans="2:8">
      <c r="B10445" s="27"/>
      <c r="C10445" s="27"/>
      <c r="D10445" s="27"/>
      <c r="E10445" s="27"/>
      <c r="F10445" s="26"/>
      <c r="G10445" s="28" t="str">
        <f t="shared" si="41"/>
        <v/>
      </c>
      <c r="H10445" s="31"/>
    </row>
    <row r="10446" spans="2:8">
      <c r="B10446" s="27"/>
      <c r="C10446" s="27"/>
      <c r="D10446" s="27"/>
      <c r="E10446" s="27"/>
      <c r="F10446" s="26"/>
      <c r="G10446" s="28" t="str">
        <f t="shared" si="41"/>
        <v/>
      </c>
      <c r="H10446" s="31"/>
    </row>
    <row r="10447" spans="2:8">
      <c r="B10447" s="27"/>
      <c r="C10447" s="27"/>
      <c r="D10447" s="27"/>
      <c r="E10447" s="27"/>
      <c r="F10447" s="26"/>
      <c r="G10447" s="28" t="str">
        <f t="shared" si="41"/>
        <v/>
      </c>
      <c r="H10447" s="31"/>
    </row>
    <row r="10448" spans="2:8">
      <c r="B10448" s="27"/>
      <c r="C10448" s="27"/>
      <c r="D10448" s="27"/>
      <c r="E10448" s="27"/>
      <c r="F10448" s="26"/>
      <c r="G10448" s="28" t="str">
        <f t="shared" si="41"/>
        <v/>
      </c>
      <c r="H10448" s="31"/>
    </row>
    <row r="10449" spans="2:8">
      <c r="B10449" s="27"/>
      <c r="C10449" s="27"/>
      <c r="D10449" s="27"/>
      <c r="E10449" s="27"/>
      <c r="F10449" s="26"/>
      <c r="G10449" s="28" t="str">
        <f t="shared" si="41"/>
        <v/>
      </c>
      <c r="H10449" s="31"/>
    </row>
    <row r="10450" spans="2:8">
      <c r="B10450" s="27"/>
      <c r="C10450" s="27"/>
      <c r="D10450" s="27"/>
      <c r="E10450" s="27"/>
      <c r="F10450" s="26"/>
      <c r="G10450" s="28" t="str">
        <f t="shared" si="41"/>
        <v/>
      </c>
      <c r="H10450" s="31"/>
    </row>
    <row r="10451" spans="2:8">
      <c r="B10451" s="27"/>
      <c r="C10451" s="27"/>
      <c r="D10451" s="27"/>
      <c r="E10451" s="27"/>
      <c r="F10451" s="26"/>
      <c r="G10451" s="28" t="str">
        <f t="shared" si="41"/>
        <v/>
      </c>
      <c r="H10451" s="31"/>
    </row>
    <row r="10452" spans="2:8">
      <c r="B10452" s="27"/>
      <c r="C10452" s="27"/>
      <c r="D10452" s="27"/>
      <c r="E10452" s="27"/>
      <c r="F10452" s="26"/>
      <c r="G10452" s="28" t="str">
        <f t="shared" si="41"/>
        <v/>
      </c>
      <c r="H10452" s="31"/>
    </row>
    <row r="10453" spans="2:8">
      <c r="B10453" s="27"/>
      <c r="C10453" s="27"/>
      <c r="D10453" s="27"/>
      <c r="E10453" s="27"/>
      <c r="F10453" s="26"/>
      <c r="G10453" s="28" t="str">
        <f t="shared" si="41"/>
        <v/>
      </c>
      <c r="H10453" s="31"/>
    </row>
    <row r="10454" spans="2:8">
      <c r="B10454" s="27"/>
      <c r="C10454" s="27"/>
      <c r="D10454" s="27"/>
      <c r="E10454" s="27"/>
      <c r="F10454" s="26"/>
      <c r="G10454" s="28" t="str">
        <f t="shared" si="41"/>
        <v/>
      </c>
      <c r="H10454" s="31"/>
    </row>
    <row r="10455" spans="2:8">
      <c r="B10455" s="27"/>
      <c r="C10455" s="27"/>
      <c r="D10455" s="27"/>
      <c r="E10455" s="27"/>
      <c r="F10455" s="26"/>
      <c r="G10455" s="28" t="str">
        <f t="shared" si="41"/>
        <v/>
      </c>
      <c r="H10455" s="31"/>
    </row>
    <row r="10456" spans="2:8">
      <c r="B10456" s="27"/>
      <c r="C10456" s="27"/>
      <c r="D10456" s="27"/>
      <c r="E10456" s="27"/>
      <c r="F10456" s="26"/>
      <c r="G10456" s="28" t="str">
        <f t="shared" si="41"/>
        <v/>
      </c>
      <c r="H10456" s="31"/>
    </row>
    <row r="10457" spans="2:8">
      <c r="B10457" s="27"/>
      <c r="C10457" s="27"/>
      <c r="D10457" s="27"/>
      <c r="E10457" s="27"/>
      <c r="F10457" s="26"/>
      <c r="G10457" s="28" t="str">
        <f t="shared" si="41"/>
        <v/>
      </c>
      <c r="H10457" s="31"/>
    </row>
    <row r="10458" spans="2:8">
      <c r="B10458" s="27"/>
      <c r="C10458" s="27"/>
      <c r="D10458" s="27"/>
      <c r="E10458" s="27"/>
      <c r="F10458" s="26"/>
      <c r="G10458" s="28" t="str">
        <f t="shared" si="41"/>
        <v/>
      </c>
      <c r="H10458" s="31"/>
    </row>
    <row r="10459" spans="2:8">
      <c r="B10459" s="27"/>
      <c r="C10459" s="27"/>
      <c r="D10459" s="27"/>
      <c r="E10459" s="27"/>
      <c r="F10459" s="26"/>
      <c r="G10459" s="28" t="str">
        <f t="shared" si="41"/>
        <v/>
      </c>
      <c r="H10459" s="31"/>
    </row>
    <row r="10460" spans="2:8">
      <c r="B10460" s="27"/>
      <c r="C10460" s="27"/>
      <c r="D10460" s="27"/>
      <c r="E10460" s="27"/>
      <c r="F10460" s="26"/>
      <c r="G10460" s="28" t="str">
        <f t="shared" si="41"/>
        <v/>
      </c>
      <c r="H10460" s="31"/>
    </row>
    <row r="10461" spans="2:8">
      <c r="B10461" s="27"/>
      <c r="C10461" s="27"/>
      <c r="D10461" s="27"/>
      <c r="E10461" s="27"/>
      <c r="F10461" s="26"/>
      <c r="G10461" s="28" t="str">
        <f t="shared" si="41"/>
        <v/>
      </c>
      <c r="H10461" s="31"/>
    </row>
    <row r="10462" spans="2:8">
      <c r="B10462" s="27"/>
      <c r="C10462" s="27"/>
      <c r="D10462" s="27"/>
      <c r="E10462" s="27"/>
      <c r="F10462" s="26"/>
      <c r="G10462" s="28" t="str">
        <f t="shared" si="41"/>
        <v/>
      </c>
      <c r="H10462" s="31"/>
    </row>
    <row r="10463" spans="2:8">
      <c r="B10463" s="27"/>
      <c r="C10463" s="27"/>
      <c r="D10463" s="27"/>
      <c r="E10463" s="27"/>
      <c r="F10463" s="26"/>
      <c r="G10463" s="28" t="str">
        <f t="shared" si="41"/>
        <v/>
      </c>
      <c r="H10463" s="31"/>
    </row>
    <row r="10464" spans="2:8">
      <c r="B10464" s="27"/>
      <c r="C10464" s="27"/>
      <c r="D10464" s="27"/>
      <c r="E10464" s="27"/>
      <c r="F10464" s="26"/>
      <c r="G10464" s="28" t="str">
        <f t="shared" si="41"/>
        <v/>
      </c>
      <c r="H10464" s="31"/>
    </row>
    <row r="10465" spans="2:8">
      <c r="B10465" s="27"/>
      <c r="C10465" s="27"/>
      <c r="D10465" s="27"/>
      <c r="E10465" s="27"/>
      <c r="F10465" s="26"/>
      <c r="G10465" s="28" t="str">
        <f t="shared" si="41"/>
        <v/>
      </c>
      <c r="H10465" s="31"/>
    </row>
    <row r="10466" spans="2:8">
      <c r="B10466" s="27"/>
      <c r="C10466" s="27"/>
      <c r="D10466" s="27"/>
      <c r="E10466" s="27"/>
      <c r="F10466" s="26"/>
      <c r="G10466" s="28" t="str">
        <f t="shared" si="41"/>
        <v/>
      </c>
      <c r="H10466" s="31"/>
    </row>
    <row r="10467" spans="2:8">
      <c r="B10467" s="27"/>
      <c r="C10467" s="27"/>
      <c r="D10467" s="27"/>
      <c r="E10467" s="27"/>
      <c r="F10467" s="26"/>
      <c r="G10467" s="28" t="str">
        <f t="shared" si="41"/>
        <v/>
      </c>
      <c r="H10467" s="31"/>
    </row>
    <row r="10468" spans="2:8">
      <c r="B10468" s="27"/>
      <c r="C10468" s="27"/>
      <c r="D10468" s="27"/>
      <c r="E10468" s="27"/>
      <c r="F10468" s="26"/>
      <c r="G10468" s="28" t="str">
        <f t="shared" si="41"/>
        <v/>
      </c>
      <c r="H10468" s="31"/>
    </row>
    <row r="10469" spans="2:8">
      <c r="B10469" s="27"/>
      <c r="C10469" s="27"/>
      <c r="D10469" s="27"/>
      <c r="E10469" s="27"/>
      <c r="F10469" s="26"/>
      <c r="G10469" s="28" t="str">
        <f t="shared" si="41"/>
        <v/>
      </c>
      <c r="H10469" s="31"/>
    </row>
    <row r="10470" spans="2:8">
      <c r="B10470" s="27"/>
      <c r="C10470" s="27"/>
      <c r="D10470" s="27"/>
      <c r="E10470" s="27"/>
      <c r="F10470" s="26"/>
      <c r="G10470" s="28" t="str">
        <f t="shared" si="41"/>
        <v/>
      </c>
      <c r="H10470" s="31"/>
    </row>
    <row r="10471" spans="2:8">
      <c r="B10471" s="27"/>
      <c r="C10471" s="27"/>
      <c r="D10471" s="27"/>
      <c r="E10471" s="27"/>
      <c r="F10471" s="26"/>
      <c r="G10471" s="28" t="str">
        <f t="shared" ref="G10471:G10534" si="42">IF(F10471="","",IF(F10471="EI",4,IF(F10471="EO",5.2,IF(F10471="EQ",3.9,IF(F10471="ILF",7.5,IF(F10471="EIF",5.4))))))</f>
        <v/>
      </c>
      <c r="H10471" s="31"/>
    </row>
    <row r="10472" spans="2:8">
      <c r="B10472" s="27"/>
      <c r="C10472" s="27"/>
      <c r="D10472" s="27"/>
      <c r="E10472" s="27"/>
      <c r="F10472" s="26"/>
      <c r="G10472" s="28" t="str">
        <f t="shared" si="42"/>
        <v/>
      </c>
      <c r="H10472" s="31"/>
    </row>
    <row r="10473" spans="2:8">
      <c r="B10473" s="27"/>
      <c r="C10473" s="27"/>
      <c r="D10473" s="27"/>
      <c r="E10473" s="27"/>
      <c r="F10473" s="26"/>
      <c r="G10473" s="28" t="str">
        <f t="shared" si="42"/>
        <v/>
      </c>
      <c r="H10473" s="31"/>
    </row>
    <row r="10474" spans="2:8">
      <c r="B10474" s="27"/>
      <c r="C10474" s="27"/>
      <c r="D10474" s="27"/>
      <c r="E10474" s="27"/>
      <c r="F10474" s="26"/>
      <c r="G10474" s="28" t="str">
        <f t="shared" si="42"/>
        <v/>
      </c>
      <c r="H10474" s="31"/>
    </row>
    <row r="10475" spans="2:8">
      <c r="B10475" s="27"/>
      <c r="C10475" s="27"/>
      <c r="D10475" s="27"/>
      <c r="E10475" s="27"/>
      <c r="F10475" s="26"/>
      <c r="G10475" s="28" t="str">
        <f t="shared" si="42"/>
        <v/>
      </c>
      <c r="H10475" s="31"/>
    </row>
    <row r="10476" spans="2:8">
      <c r="B10476" s="27"/>
      <c r="C10476" s="27"/>
      <c r="D10476" s="27"/>
      <c r="E10476" s="27"/>
      <c r="F10476" s="26"/>
      <c r="G10476" s="28" t="str">
        <f t="shared" si="42"/>
        <v/>
      </c>
      <c r="H10476" s="31"/>
    </row>
    <row r="10477" spans="2:8">
      <c r="B10477" s="27"/>
      <c r="C10477" s="27"/>
      <c r="D10477" s="27"/>
      <c r="E10477" s="27"/>
      <c r="F10477" s="26"/>
      <c r="G10477" s="28" t="str">
        <f t="shared" si="42"/>
        <v/>
      </c>
      <c r="H10477" s="31"/>
    </row>
    <row r="10478" spans="2:8">
      <c r="B10478" s="27"/>
      <c r="C10478" s="27"/>
      <c r="D10478" s="27"/>
      <c r="E10478" s="27"/>
      <c r="F10478" s="26"/>
      <c r="G10478" s="28" t="str">
        <f t="shared" si="42"/>
        <v/>
      </c>
      <c r="H10478" s="31"/>
    </row>
    <row r="10479" spans="2:8">
      <c r="B10479" s="27"/>
      <c r="C10479" s="27"/>
      <c r="D10479" s="27"/>
      <c r="E10479" s="27"/>
      <c r="F10479" s="26"/>
      <c r="G10479" s="28" t="str">
        <f t="shared" si="42"/>
        <v/>
      </c>
      <c r="H10479" s="31"/>
    </row>
    <row r="10480" spans="2:8">
      <c r="B10480" s="27"/>
      <c r="C10480" s="27"/>
      <c r="D10480" s="27"/>
      <c r="E10480" s="27"/>
      <c r="F10480" s="26"/>
      <c r="G10480" s="28" t="str">
        <f t="shared" si="42"/>
        <v/>
      </c>
      <c r="H10480" s="31"/>
    </row>
    <row r="10481" spans="2:8">
      <c r="B10481" s="27"/>
      <c r="C10481" s="27"/>
      <c r="D10481" s="27"/>
      <c r="E10481" s="27"/>
      <c r="F10481" s="26"/>
      <c r="G10481" s="28" t="str">
        <f t="shared" si="42"/>
        <v/>
      </c>
      <c r="H10481" s="31"/>
    </row>
    <row r="10482" spans="2:8">
      <c r="B10482" s="27"/>
      <c r="C10482" s="27"/>
      <c r="D10482" s="27"/>
      <c r="E10482" s="27"/>
      <c r="F10482" s="26"/>
      <c r="G10482" s="28" t="str">
        <f t="shared" si="42"/>
        <v/>
      </c>
      <c r="H10482" s="31"/>
    </row>
    <row r="10483" spans="2:8">
      <c r="B10483" s="27"/>
      <c r="C10483" s="27"/>
      <c r="D10483" s="27"/>
      <c r="E10483" s="27"/>
      <c r="F10483" s="26"/>
      <c r="G10483" s="28" t="str">
        <f t="shared" si="42"/>
        <v/>
      </c>
      <c r="H10483" s="31"/>
    </row>
    <row r="10484" spans="2:8">
      <c r="B10484" s="27"/>
      <c r="C10484" s="27"/>
      <c r="D10484" s="27"/>
      <c r="E10484" s="27"/>
      <c r="F10484" s="26"/>
      <c r="G10484" s="28" t="str">
        <f t="shared" si="42"/>
        <v/>
      </c>
      <c r="H10484" s="31"/>
    </row>
    <row r="10485" spans="2:8">
      <c r="B10485" s="27"/>
      <c r="C10485" s="27"/>
      <c r="D10485" s="27"/>
      <c r="E10485" s="27"/>
      <c r="F10485" s="26"/>
      <c r="G10485" s="28" t="str">
        <f t="shared" si="42"/>
        <v/>
      </c>
      <c r="H10485" s="31"/>
    </row>
    <row r="10486" spans="2:8">
      <c r="B10486" s="27"/>
      <c r="C10486" s="27"/>
      <c r="D10486" s="27"/>
      <c r="E10486" s="27"/>
      <c r="F10486" s="26"/>
      <c r="G10486" s="28" t="str">
        <f t="shared" si="42"/>
        <v/>
      </c>
      <c r="H10486" s="31"/>
    </row>
    <row r="10487" spans="2:8">
      <c r="B10487" s="27"/>
      <c r="C10487" s="27"/>
      <c r="D10487" s="27"/>
      <c r="E10487" s="27"/>
      <c r="F10487" s="26"/>
      <c r="G10487" s="28" t="str">
        <f t="shared" si="42"/>
        <v/>
      </c>
      <c r="H10487" s="31"/>
    </row>
    <row r="10488" spans="2:8">
      <c r="B10488" s="27"/>
      <c r="C10488" s="27"/>
      <c r="D10488" s="27"/>
      <c r="E10488" s="27"/>
      <c r="F10488" s="26"/>
      <c r="G10488" s="28" t="str">
        <f t="shared" si="42"/>
        <v/>
      </c>
      <c r="H10488" s="31"/>
    </row>
    <row r="10489" spans="2:8">
      <c r="B10489" s="27"/>
      <c r="C10489" s="27"/>
      <c r="D10489" s="27"/>
      <c r="E10489" s="27"/>
      <c r="F10489" s="26"/>
      <c r="G10489" s="28" t="str">
        <f t="shared" si="42"/>
        <v/>
      </c>
      <c r="H10489" s="31"/>
    </row>
    <row r="10490" spans="2:8">
      <c r="B10490" s="27"/>
      <c r="C10490" s="27"/>
      <c r="D10490" s="27"/>
      <c r="E10490" s="27"/>
      <c r="F10490" s="26"/>
      <c r="G10490" s="28" t="str">
        <f t="shared" si="42"/>
        <v/>
      </c>
      <c r="H10490" s="31"/>
    </row>
    <row r="10491" spans="2:8">
      <c r="B10491" s="27"/>
      <c r="C10491" s="27"/>
      <c r="D10491" s="27"/>
      <c r="E10491" s="27"/>
      <c r="F10491" s="26"/>
      <c r="G10491" s="28" t="str">
        <f t="shared" si="42"/>
        <v/>
      </c>
      <c r="H10491" s="31"/>
    </row>
    <row r="10492" spans="2:8">
      <c r="B10492" s="27"/>
      <c r="C10492" s="27"/>
      <c r="D10492" s="27"/>
      <c r="E10492" s="27"/>
      <c r="F10492" s="26"/>
      <c r="G10492" s="28" t="str">
        <f t="shared" si="42"/>
        <v/>
      </c>
      <c r="H10492" s="31"/>
    </row>
    <row r="10493" spans="2:8">
      <c r="B10493" s="27"/>
      <c r="C10493" s="27"/>
      <c r="D10493" s="27"/>
      <c r="E10493" s="27"/>
      <c r="F10493" s="26"/>
      <c r="G10493" s="28" t="str">
        <f t="shared" si="42"/>
        <v/>
      </c>
      <c r="H10493" s="31"/>
    </row>
    <row r="10494" spans="2:8">
      <c r="B10494" s="27"/>
      <c r="C10494" s="27"/>
      <c r="D10494" s="27"/>
      <c r="E10494" s="27"/>
      <c r="F10494" s="26"/>
      <c r="G10494" s="28" t="str">
        <f t="shared" si="42"/>
        <v/>
      </c>
      <c r="H10494" s="31"/>
    </row>
    <row r="10495" spans="2:8">
      <c r="B10495" s="27"/>
      <c r="C10495" s="27"/>
      <c r="D10495" s="27"/>
      <c r="E10495" s="27"/>
      <c r="F10495" s="26"/>
      <c r="G10495" s="28" t="str">
        <f t="shared" si="42"/>
        <v/>
      </c>
      <c r="H10495" s="31"/>
    </row>
    <row r="10496" spans="2:8">
      <c r="B10496" s="27"/>
      <c r="C10496" s="27"/>
      <c r="D10496" s="27"/>
      <c r="E10496" s="27"/>
      <c r="F10496" s="26"/>
      <c r="G10496" s="28" t="str">
        <f t="shared" si="42"/>
        <v/>
      </c>
      <c r="H10496" s="31"/>
    </row>
    <row r="10497" spans="2:8">
      <c r="B10497" s="27"/>
      <c r="C10497" s="27"/>
      <c r="D10497" s="27"/>
      <c r="E10497" s="27"/>
      <c r="F10497" s="26"/>
      <c r="G10497" s="28" t="str">
        <f t="shared" si="42"/>
        <v/>
      </c>
      <c r="H10497" s="31"/>
    </row>
    <row r="10498" spans="2:8">
      <c r="B10498" s="27"/>
      <c r="C10498" s="27"/>
      <c r="D10498" s="27"/>
      <c r="E10498" s="27"/>
      <c r="F10498" s="26"/>
      <c r="G10498" s="28" t="str">
        <f t="shared" si="42"/>
        <v/>
      </c>
      <c r="H10498" s="31"/>
    </row>
    <row r="10499" spans="2:8">
      <c r="B10499" s="27"/>
      <c r="C10499" s="27"/>
      <c r="D10499" s="27"/>
      <c r="E10499" s="27"/>
      <c r="F10499" s="26"/>
      <c r="G10499" s="28" t="str">
        <f t="shared" si="42"/>
        <v/>
      </c>
      <c r="H10499" s="31"/>
    </row>
    <row r="10500" spans="2:8">
      <c r="B10500" s="27"/>
      <c r="C10500" s="27"/>
      <c r="D10500" s="27"/>
      <c r="E10500" s="27"/>
      <c r="F10500" s="26"/>
      <c r="G10500" s="28" t="str">
        <f t="shared" si="42"/>
        <v/>
      </c>
      <c r="H10500" s="31"/>
    </row>
    <row r="10501" spans="2:8">
      <c r="B10501" s="27"/>
      <c r="C10501" s="27"/>
      <c r="D10501" s="27"/>
      <c r="E10501" s="27"/>
      <c r="F10501" s="26"/>
      <c r="G10501" s="28" t="str">
        <f t="shared" si="42"/>
        <v/>
      </c>
      <c r="H10501" s="31"/>
    </row>
    <row r="10502" spans="2:8">
      <c r="B10502" s="27"/>
      <c r="C10502" s="27"/>
      <c r="D10502" s="27"/>
      <c r="E10502" s="27"/>
      <c r="F10502" s="26"/>
      <c r="G10502" s="28" t="str">
        <f t="shared" si="42"/>
        <v/>
      </c>
      <c r="H10502" s="31"/>
    </row>
    <row r="10503" spans="2:8">
      <c r="B10503" s="27"/>
      <c r="C10503" s="27"/>
      <c r="D10503" s="27"/>
      <c r="E10503" s="27"/>
      <c r="F10503" s="26"/>
      <c r="G10503" s="28" t="str">
        <f t="shared" si="42"/>
        <v/>
      </c>
      <c r="H10503" s="31"/>
    </row>
    <row r="10504" spans="2:8">
      <c r="B10504" s="27"/>
      <c r="C10504" s="27"/>
      <c r="D10504" s="27"/>
      <c r="E10504" s="27"/>
      <c r="F10504" s="26"/>
      <c r="G10504" s="28" t="str">
        <f t="shared" si="42"/>
        <v/>
      </c>
      <c r="H10504" s="31"/>
    </row>
    <row r="10505" spans="2:8">
      <c r="B10505" s="27"/>
      <c r="C10505" s="27"/>
      <c r="D10505" s="27"/>
      <c r="E10505" s="27"/>
      <c r="F10505" s="26"/>
      <c r="G10505" s="28" t="str">
        <f t="shared" si="42"/>
        <v/>
      </c>
      <c r="H10505" s="31"/>
    </row>
    <row r="10506" spans="2:8">
      <c r="B10506" s="27"/>
      <c r="C10506" s="27"/>
      <c r="D10506" s="27"/>
      <c r="E10506" s="27"/>
      <c r="F10506" s="26"/>
      <c r="G10506" s="28" t="str">
        <f t="shared" si="42"/>
        <v/>
      </c>
      <c r="H10506" s="31"/>
    </row>
    <row r="10507" spans="2:8">
      <c r="B10507" s="27"/>
      <c r="C10507" s="27"/>
      <c r="D10507" s="27"/>
      <c r="E10507" s="27"/>
      <c r="F10507" s="26"/>
      <c r="G10507" s="28" t="str">
        <f t="shared" si="42"/>
        <v/>
      </c>
      <c r="H10507" s="31"/>
    </row>
    <row r="10508" spans="2:8">
      <c r="B10508" s="27"/>
      <c r="C10508" s="27"/>
      <c r="D10508" s="27"/>
      <c r="E10508" s="27"/>
      <c r="F10508" s="26"/>
      <c r="G10508" s="28" t="str">
        <f t="shared" si="42"/>
        <v/>
      </c>
      <c r="H10508" s="31"/>
    </row>
    <row r="10509" spans="2:8">
      <c r="B10509" s="27"/>
      <c r="C10509" s="27"/>
      <c r="D10509" s="27"/>
      <c r="E10509" s="27"/>
      <c r="F10509" s="26"/>
      <c r="G10509" s="28" t="str">
        <f t="shared" si="42"/>
        <v/>
      </c>
      <c r="H10509" s="31"/>
    </row>
    <row r="10510" spans="2:8">
      <c r="B10510" s="27"/>
      <c r="C10510" s="27"/>
      <c r="D10510" s="27"/>
      <c r="E10510" s="27"/>
      <c r="F10510" s="26"/>
      <c r="G10510" s="28" t="str">
        <f t="shared" si="42"/>
        <v/>
      </c>
      <c r="H10510" s="31"/>
    </row>
    <row r="10511" spans="2:8">
      <c r="B10511" s="27"/>
      <c r="C10511" s="27"/>
      <c r="D10511" s="27"/>
      <c r="E10511" s="27"/>
      <c r="F10511" s="26"/>
      <c r="G10511" s="28" t="str">
        <f t="shared" si="42"/>
        <v/>
      </c>
      <c r="H10511" s="31"/>
    </row>
    <row r="10512" spans="2:8">
      <c r="B10512" s="27"/>
      <c r="C10512" s="27"/>
      <c r="D10512" s="27"/>
      <c r="E10512" s="27"/>
      <c r="F10512" s="26"/>
      <c r="G10512" s="28" t="str">
        <f t="shared" si="42"/>
        <v/>
      </c>
      <c r="H10512" s="31"/>
    </row>
    <row r="10513" spans="2:8">
      <c r="B10513" s="27"/>
      <c r="C10513" s="27"/>
      <c r="D10513" s="27"/>
      <c r="E10513" s="27"/>
      <c r="F10513" s="26"/>
      <c r="G10513" s="28" t="str">
        <f t="shared" si="42"/>
        <v/>
      </c>
      <c r="H10513" s="31"/>
    </row>
    <row r="10514" spans="2:8">
      <c r="B10514" s="27"/>
      <c r="C10514" s="27"/>
      <c r="D10514" s="27"/>
      <c r="E10514" s="27"/>
      <c r="F10514" s="26"/>
      <c r="G10514" s="28" t="str">
        <f t="shared" si="42"/>
        <v/>
      </c>
      <c r="H10514" s="31"/>
    </row>
    <row r="10515" spans="2:8">
      <c r="B10515" s="27"/>
      <c r="C10515" s="27"/>
      <c r="D10515" s="27"/>
      <c r="E10515" s="27"/>
      <c r="F10515" s="26"/>
      <c r="G10515" s="28" t="str">
        <f t="shared" si="42"/>
        <v/>
      </c>
      <c r="H10515" s="31"/>
    </row>
    <row r="10516" spans="2:8">
      <c r="B10516" s="27"/>
      <c r="C10516" s="27"/>
      <c r="D10516" s="27"/>
      <c r="E10516" s="27"/>
      <c r="F10516" s="26"/>
      <c r="G10516" s="28" t="str">
        <f t="shared" si="42"/>
        <v/>
      </c>
      <c r="H10516" s="31"/>
    </row>
    <row r="10517" spans="2:8">
      <c r="B10517" s="27"/>
      <c r="C10517" s="27"/>
      <c r="D10517" s="27"/>
      <c r="E10517" s="27"/>
      <c r="F10517" s="26"/>
      <c r="G10517" s="28" t="str">
        <f t="shared" si="42"/>
        <v/>
      </c>
      <c r="H10517" s="31"/>
    </row>
    <row r="10518" spans="2:8">
      <c r="B10518" s="27"/>
      <c r="C10518" s="27"/>
      <c r="D10518" s="27"/>
      <c r="E10518" s="27"/>
      <c r="F10518" s="26"/>
      <c r="G10518" s="28" t="str">
        <f t="shared" si="42"/>
        <v/>
      </c>
      <c r="H10518" s="31"/>
    </row>
    <row r="10519" spans="2:8">
      <c r="B10519" s="27"/>
      <c r="C10519" s="27"/>
      <c r="D10519" s="27"/>
      <c r="E10519" s="27"/>
      <c r="F10519" s="26"/>
      <c r="G10519" s="28" t="str">
        <f t="shared" si="42"/>
        <v/>
      </c>
      <c r="H10519" s="31"/>
    </row>
    <row r="10520" spans="2:8">
      <c r="B10520" s="27"/>
      <c r="C10520" s="27"/>
      <c r="D10520" s="27"/>
      <c r="E10520" s="27"/>
      <c r="F10520" s="26"/>
      <c r="G10520" s="28" t="str">
        <f t="shared" si="42"/>
        <v/>
      </c>
      <c r="H10520" s="31"/>
    </row>
    <row r="10521" spans="2:8">
      <c r="B10521" s="27"/>
      <c r="C10521" s="27"/>
      <c r="D10521" s="27"/>
      <c r="E10521" s="27"/>
      <c r="F10521" s="26"/>
      <c r="G10521" s="28" t="str">
        <f t="shared" si="42"/>
        <v/>
      </c>
      <c r="H10521" s="31"/>
    </row>
    <row r="10522" spans="2:8">
      <c r="B10522" s="27"/>
      <c r="C10522" s="27"/>
      <c r="D10522" s="27"/>
      <c r="E10522" s="27"/>
      <c r="F10522" s="26"/>
      <c r="G10522" s="28" t="str">
        <f t="shared" si="42"/>
        <v/>
      </c>
      <c r="H10522" s="31"/>
    </row>
    <row r="10523" spans="2:8">
      <c r="B10523" s="27"/>
      <c r="C10523" s="27"/>
      <c r="D10523" s="27"/>
      <c r="E10523" s="27"/>
      <c r="F10523" s="26"/>
      <c r="G10523" s="28" t="str">
        <f t="shared" si="42"/>
        <v/>
      </c>
      <c r="H10523" s="31"/>
    </row>
    <row r="10524" spans="2:8">
      <c r="B10524" s="27"/>
      <c r="C10524" s="27"/>
      <c r="D10524" s="27"/>
      <c r="E10524" s="27"/>
      <c r="F10524" s="26"/>
      <c r="G10524" s="28" t="str">
        <f t="shared" si="42"/>
        <v/>
      </c>
      <c r="H10524" s="31"/>
    </row>
    <row r="10525" spans="2:8">
      <c r="B10525" s="27"/>
      <c r="C10525" s="27"/>
      <c r="D10525" s="27"/>
      <c r="E10525" s="27"/>
      <c r="F10525" s="26"/>
      <c r="G10525" s="28" t="str">
        <f t="shared" si="42"/>
        <v/>
      </c>
      <c r="H10525" s="31"/>
    </row>
    <row r="10526" spans="2:8">
      <c r="B10526" s="27"/>
      <c r="C10526" s="27"/>
      <c r="D10526" s="27"/>
      <c r="E10526" s="27"/>
      <c r="F10526" s="26"/>
      <c r="G10526" s="28" t="str">
        <f t="shared" si="42"/>
        <v/>
      </c>
      <c r="H10526" s="31"/>
    </row>
    <row r="10527" spans="2:8">
      <c r="B10527" s="27"/>
      <c r="C10527" s="27"/>
      <c r="D10527" s="27"/>
      <c r="E10527" s="27"/>
      <c r="F10527" s="26"/>
      <c r="G10527" s="28" t="str">
        <f t="shared" si="42"/>
        <v/>
      </c>
      <c r="H10527" s="31"/>
    </row>
    <row r="10528" spans="2:8">
      <c r="B10528" s="27"/>
      <c r="C10528" s="27"/>
      <c r="D10528" s="27"/>
      <c r="E10528" s="27"/>
      <c r="F10528" s="26"/>
      <c r="G10528" s="28" t="str">
        <f t="shared" si="42"/>
        <v/>
      </c>
      <c r="H10528" s="31"/>
    </row>
    <row r="10529" spans="2:8">
      <c r="B10529" s="27"/>
      <c r="C10529" s="27"/>
      <c r="D10529" s="27"/>
      <c r="E10529" s="27"/>
      <c r="F10529" s="26"/>
      <c r="G10529" s="28" t="str">
        <f t="shared" si="42"/>
        <v/>
      </c>
      <c r="H10529" s="31"/>
    </row>
    <row r="10530" spans="2:8">
      <c r="B10530" s="27"/>
      <c r="C10530" s="27"/>
      <c r="D10530" s="27"/>
      <c r="E10530" s="27"/>
      <c r="F10530" s="26"/>
      <c r="G10530" s="28" t="str">
        <f t="shared" si="42"/>
        <v/>
      </c>
      <c r="H10530" s="31"/>
    </row>
    <row r="10531" spans="2:8">
      <c r="B10531" s="27"/>
      <c r="C10531" s="27"/>
      <c r="D10531" s="27"/>
      <c r="E10531" s="27"/>
      <c r="F10531" s="26"/>
      <c r="G10531" s="28" t="str">
        <f t="shared" si="42"/>
        <v/>
      </c>
      <c r="H10531" s="31"/>
    </row>
    <row r="10532" spans="2:8">
      <c r="B10532" s="27"/>
      <c r="C10532" s="27"/>
      <c r="D10532" s="27"/>
      <c r="E10532" s="27"/>
      <c r="F10532" s="26"/>
      <c r="G10532" s="28" t="str">
        <f t="shared" si="42"/>
        <v/>
      </c>
      <c r="H10532" s="31"/>
    </row>
    <row r="10533" spans="2:8">
      <c r="B10533" s="27"/>
      <c r="C10533" s="27"/>
      <c r="D10533" s="27"/>
      <c r="E10533" s="27"/>
      <c r="F10533" s="26"/>
      <c r="G10533" s="28" t="str">
        <f t="shared" si="42"/>
        <v/>
      </c>
      <c r="H10533" s="31"/>
    </row>
    <row r="10534" spans="2:8">
      <c r="B10534" s="27"/>
      <c r="C10534" s="27"/>
      <c r="D10534" s="27"/>
      <c r="E10534" s="27"/>
      <c r="F10534" s="26"/>
      <c r="G10534" s="28" t="str">
        <f t="shared" si="42"/>
        <v/>
      </c>
      <c r="H10534" s="31"/>
    </row>
    <row r="10535" spans="2:8">
      <c r="B10535" s="27"/>
      <c r="C10535" s="27"/>
      <c r="D10535" s="27"/>
      <c r="E10535" s="27"/>
      <c r="F10535" s="26"/>
      <c r="G10535" s="28" t="str">
        <f t="shared" ref="G10535:G10581" si="43">IF(F10535="","",IF(F10535="EI",4,IF(F10535="EO",5.2,IF(F10535="EQ",3.9,IF(F10535="ILF",7.5,IF(F10535="EIF",5.4))))))</f>
        <v/>
      </c>
      <c r="H10535" s="31"/>
    </row>
    <row r="10536" spans="2:8">
      <c r="B10536" s="27"/>
      <c r="C10536" s="27"/>
      <c r="D10536" s="27"/>
      <c r="E10536" s="27"/>
      <c r="F10536" s="26"/>
      <c r="G10536" s="28" t="str">
        <f t="shared" si="43"/>
        <v/>
      </c>
      <c r="H10536" s="31"/>
    </row>
    <row r="10537" spans="2:8">
      <c r="B10537" s="27"/>
      <c r="C10537" s="27"/>
      <c r="D10537" s="27"/>
      <c r="E10537" s="27"/>
      <c r="F10537" s="26"/>
      <c r="G10537" s="28" t="str">
        <f t="shared" si="43"/>
        <v/>
      </c>
      <c r="H10537" s="31"/>
    </row>
    <row r="10538" spans="2:8">
      <c r="B10538" s="27"/>
      <c r="C10538" s="27"/>
      <c r="D10538" s="27"/>
      <c r="E10538" s="27"/>
      <c r="F10538" s="26"/>
      <c r="G10538" s="28" t="str">
        <f t="shared" si="43"/>
        <v/>
      </c>
      <c r="H10538" s="31"/>
    </row>
    <row r="10539" spans="2:8">
      <c r="B10539" s="27"/>
      <c r="C10539" s="27"/>
      <c r="D10539" s="27"/>
      <c r="E10539" s="27"/>
      <c r="F10539" s="26"/>
      <c r="G10539" s="28" t="str">
        <f t="shared" si="43"/>
        <v/>
      </c>
      <c r="H10539" s="31"/>
    </row>
    <row r="10540" spans="2:8">
      <c r="B10540" s="27"/>
      <c r="C10540" s="27"/>
      <c r="D10540" s="27"/>
      <c r="E10540" s="27"/>
      <c r="F10540" s="26"/>
      <c r="G10540" s="28" t="str">
        <f t="shared" si="43"/>
        <v/>
      </c>
      <c r="H10540" s="31"/>
    </row>
    <row r="10541" spans="2:8">
      <c r="B10541" s="27"/>
      <c r="C10541" s="27"/>
      <c r="D10541" s="27"/>
      <c r="E10541" s="27"/>
      <c r="F10541" s="26"/>
      <c r="G10541" s="28" t="str">
        <f t="shared" si="43"/>
        <v/>
      </c>
      <c r="H10541" s="31"/>
    </row>
    <row r="10542" spans="2:8">
      <c r="B10542" s="27"/>
      <c r="C10542" s="27"/>
      <c r="D10542" s="27"/>
      <c r="E10542" s="27"/>
      <c r="F10542" s="26"/>
      <c r="G10542" s="28" t="str">
        <f t="shared" si="43"/>
        <v/>
      </c>
      <c r="H10542" s="31"/>
    </row>
    <row r="10543" spans="2:8">
      <c r="B10543" s="27"/>
      <c r="C10543" s="27"/>
      <c r="D10543" s="27"/>
      <c r="E10543" s="27"/>
      <c r="F10543" s="26"/>
      <c r="G10543" s="28" t="str">
        <f t="shared" si="43"/>
        <v/>
      </c>
      <c r="H10543" s="31"/>
    </row>
    <row r="10544" spans="2:8">
      <c r="B10544" s="27"/>
      <c r="C10544" s="27"/>
      <c r="D10544" s="27"/>
      <c r="E10544" s="27"/>
      <c r="F10544" s="26"/>
      <c r="G10544" s="28" t="str">
        <f t="shared" si="43"/>
        <v/>
      </c>
      <c r="H10544" s="31"/>
    </row>
    <row r="10545" spans="2:8">
      <c r="B10545" s="27"/>
      <c r="C10545" s="27"/>
      <c r="D10545" s="27"/>
      <c r="E10545" s="27"/>
      <c r="F10545" s="26"/>
      <c r="G10545" s="28" t="str">
        <f t="shared" si="43"/>
        <v/>
      </c>
      <c r="H10545" s="31"/>
    </row>
    <row r="10546" spans="2:8">
      <c r="B10546" s="27"/>
      <c r="C10546" s="27"/>
      <c r="D10546" s="27"/>
      <c r="E10546" s="27"/>
      <c r="F10546" s="26"/>
      <c r="G10546" s="28" t="str">
        <f t="shared" si="43"/>
        <v/>
      </c>
      <c r="H10546" s="31"/>
    </row>
    <row r="10547" spans="2:8">
      <c r="B10547" s="27"/>
      <c r="C10547" s="27"/>
      <c r="D10547" s="27"/>
      <c r="E10547" s="27"/>
      <c r="F10547" s="26"/>
      <c r="G10547" s="28" t="str">
        <f t="shared" si="43"/>
        <v/>
      </c>
      <c r="H10547" s="31"/>
    </row>
    <row r="10548" spans="2:8">
      <c r="B10548" s="27"/>
      <c r="C10548" s="27"/>
      <c r="D10548" s="27"/>
      <c r="E10548" s="27"/>
      <c r="F10548" s="26"/>
      <c r="G10548" s="28" t="str">
        <f t="shared" si="43"/>
        <v/>
      </c>
      <c r="H10548" s="31"/>
    </row>
    <row r="10549" spans="2:8">
      <c r="B10549" s="27"/>
      <c r="C10549" s="27"/>
      <c r="D10549" s="27"/>
      <c r="E10549" s="27"/>
      <c r="F10549" s="26"/>
      <c r="G10549" s="28" t="str">
        <f t="shared" si="43"/>
        <v/>
      </c>
      <c r="H10549" s="31"/>
    </row>
    <row r="10550" spans="2:8">
      <c r="B10550" s="27"/>
      <c r="C10550" s="27"/>
      <c r="D10550" s="27"/>
      <c r="E10550" s="27"/>
      <c r="F10550" s="26"/>
      <c r="G10550" s="28" t="str">
        <f t="shared" si="43"/>
        <v/>
      </c>
      <c r="H10550" s="31"/>
    </row>
    <row r="10551" spans="2:8">
      <c r="B10551" s="27"/>
      <c r="C10551" s="27"/>
      <c r="D10551" s="27"/>
      <c r="E10551" s="27"/>
      <c r="F10551" s="26"/>
      <c r="G10551" s="28" t="str">
        <f t="shared" si="43"/>
        <v/>
      </c>
      <c r="H10551" s="31"/>
    </row>
    <row r="10552" spans="2:8">
      <c r="B10552" s="27"/>
      <c r="C10552" s="27"/>
      <c r="D10552" s="27"/>
      <c r="E10552" s="27"/>
      <c r="F10552" s="26"/>
      <c r="G10552" s="28" t="str">
        <f t="shared" si="43"/>
        <v/>
      </c>
      <c r="H10552" s="31"/>
    </row>
    <row r="10553" spans="2:8">
      <c r="B10553" s="27"/>
      <c r="C10553" s="27"/>
      <c r="D10553" s="27"/>
      <c r="E10553" s="27"/>
      <c r="F10553" s="26"/>
      <c r="G10553" s="28" t="str">
        <f t="shared" si="43"/>
        <v/>
      </c>
      <c r="H10553" s="31"/>
    </row>
    <row r="10554" spans="2:8">
      <c r="B10554" s="27"/>
      <c r="C10554" s="27"/>
      <c r="D10554" s="27"/>
      <c r="E10554" s="27"/>
      <c r="F10554" s="26"/>
      <c r="G10554" s="28" t="str">
        <f t="shared" si="43"/>
        <v/>
      </c>
      <c r="H10554" s="31"/>
    </row>
    <row r="10555" spans="2:8">
      <c r="B10555" s="27"/>
      <c r="C10555" s="27"/>
      <c r="D10555" s="27"/>
      <c r="E10555" s="27"/>
      <c r="F10555" s="26"/>
      <c r="G10555" s="28" t="str">
        <f t="shared" si="43"/>
        <v/>
      </c>
      <c r="H10555" s="31"/>
    </row>
    <row r="10556" spans="2:8">
      <c r="B10556" s="27"/>
      <c r="C10556" s="27"/>
      <c r="D10556" s="27"/>
      <c r="E10556" s="27"/>
      <c r="F10556" s="26"/>
      <c r="G10556" s="28" t="str">
        <f t="shared" si="43"/>
        <v/>
      </c>
      <c r="H10556" s="31"/>
    </row>
    <row r="10557" spans="2:8">
      <c r="B10557" s="27"/>
      <c r="C10557" s="27"/>
      <c r="D10557" s="27"/>
      <c r="E10557" s="27"/>
      <c r="F10557" s="26"/>
      <c r="G10557" s="28" t="str">
        <f t="shared" si="43"/>
        <v/>
      </c>
      <c r="H10557" s="31"/>
    </row>
    <row r="10558" spans="2:8">
      <c r="B10558" s="27"/>
      <c r="C10558" s="27"/>
      <c r="D10558" s="27"/>
      <c r="E10558" s="27"/>
      <c r="F10558" s="26"/>
      <c r="G10558" s="28" t="str">
        <f t="shared" si="43"/>
        <v/>
      </c>
      <c r="H10558" s="31"/>
    </row>
    <row r="10559" spans="2:8">
      <c r="B10559" s="27"/>
      <c r="C10559" s="27"/>
      <c r="D10559" s="27"/>
      <c r="E10559" s="27"/>
      <c r="F10559" s="26"/>
      <c r="G10559" s="28" t="str">
        <f t="shared" si="43"/>
        <v/>
      </c>
      <c r="H10559" s="31"/>
    </row>
    <row r="10560" spans="2:8">
      <c r="B10560" s="27"/>
      <c r="C10560" s="27"/>
      <c r="D10560" s="27"/>
      <c r="E10560" s="27"/>
      <c r="F10560" s="26"/>
      <c r="G10560" s="28" t="str">
        <f t="shared" si="43"/>
        <v/>
      </c>
      <c r="H10560" s="31"/>
    </row>
    <row r="10561" spans="2:8">
      <c r="B10561" s="27"/>
      <c r="C10561" s="27"/>
      <c r="D10561" s="27"/>
      <c r="E10561" s="27"/>
      <c r="F10561" s="26"/>
      <c r="G10561" s="28" t="str">
        <f t="shared" si="43"/>
        <v/>
      </c>
      <c r="H10561" s="31"/>
    </row>
    <row r="10562" spans="2:8">
      <c r="B10562" s="27"/>
      <c r="C10562" s="27"/>
      <c r="D10562" s="27"/>
      <c r="E10562" s="27"/>
      <c r="F10562" s="26"/>
      <c r="G10562" s="28" t="str">
        <f t="shared" si="43"/>
        <v/>
      </c>
      <c r="H10562" s="31"/>
    </row>
    <row r="10563" spans="2:8">
      <c r="B10563" s="27"/>
      <c r="C10563" s="27"/>
      <c r="D10563" s="27"/>
      <c r="E10563" s="27"/>
      <c r="F10563" s="26"/>
      <c r="G10563" s="28" t="str">
        <f t="shared" si="43"/>
        <v/>
      </c>
      <c r="H10563" s="31"/>
    </row>
    <row r="10564" spans="2:8">
      <c r="B10564" s="27"/>
      <c r="C10564" s="27"/>
      <c r="D10564" s="27"/>
      <c r="E10564" s="27"/>
      <c r="F10564" s="26"/>
      <c r="G10564" s="28" t="str">
        <f t="shared" si="43"/>
        <v/>
      </c>
      <c r="H10564" s="31"/>
    </row>
    <row r="10565" spans="2:8">
      <c r="B10565" s="27"/>
      <c r="C10565" s="27"/>
      <c r="D10565" s="27"/>
      <c r="E10565" s="27"/>
      <c r="F10565" s="26"/>
      <c r="G10565" s="28" t="str">
        <f t="shared" si="43"/>
        <v/>
      </c>
      <c r="H10565" s="31"/>
    </row>
    <row r="10566" spans="2:8">
      <c r="B10566" s="27"/>
      <c r="C10566" s="27"/>
      <c r="D10566" s="27"/>
      <c r="E10566" s="27"/>
      <c r="F10566" s="26"/>
      <c r="G10566" s="28" t="str">
        <f t="shared" si="43"/>
        <v/>
      </c>
      <c r="H10566" s="31"/>
    </row>
    <row r="10567" spans="2:8">
      <c r="B10567" s="27"/>
      <c r="C10567" s="27"/>
      <c r="D10567" s="27"/>
      <c r="E10567" s="27"/>
      <c r="F10567" s="26"/>
      <c r="G10567" s="28" t="str">
        <f t="shared" si="43"/>
        <v/>
      </c>
      <c r="H10567" s="31"/>
    </row>
    <row r="10568" spans="2:8">
      <c r="B10568" s="27"/>
      <c r="C10568" s="27"/>
      <c r="D10568" s="27"/>
      <c r="E10568" s="27"/>
      <c r="F10568" s="26"/>
      <c r="G10568" s="28" t="str">
        <f t="shared" si="43"/>
        <v/>
      </c>
      <c r="H10568" s="31"/>
    </row>
    <row r="10569" spans="2:8">
      <c r="B10569" s="27"/>
      <c r="C10569" s="27"/>
      <c r="D10569" s="27"/>
      <c r="E10569" s="27"/>
      <c r="F10569" s="26"/>
      <c r="G10569" s="28" t="str">
        <f t="shared" si="43"/>
        <v/>
      </c>
      <c r="H10569" s="31"/>
    </row>
    <row r="10570" spans="2:8">
      <c r="B10570" s="27"/>
      <c r="C10570" s="27"/>
      <c r="D10570" s="27"/>
      <c r="E10570" s="27"/>
      <c r="F10570" s="26"/>
      <c r="G10570" s="28" t="str">
        <f t="shared" si="43"/>
        <v/>
      </c>
      <c r="H10570" s="31"/>
    </row>
    <row r="10571" spans="2:8">
      <c r="B10571" s="27"/>
      <c r="C10571" s="27"/>
      <c r="D10571" s="27"/>
      <c r="E10571" s="27"/>
      <c r="F10571" s="26"/>
      <c r="G10571" s="28" t="str">
        <f t="shared" si="43"/>
        <v/>
      </c>
      <c r="H10571" s="31"/>
    </row>
    <row r="10572" spans="2:8">
      <c r="B10572" s="27"/>
      <c r="C10572" s="27"/>
      <c r="D10572" s="27"/>
      <c r="E10572" s="27"/>
      <c r="F10572" s="26"/>
      <c r="G10572" s="28" t="str">
        <f t="shared" si="43"/>
        <v/>
      </c>
      <c r="H10572" s="31"/>
    </row>
    <row r="10573" spans="2:8">
      <c r="B10573" s="27"/>
      <c r="C10573" s="27"/>
      <c r="D10573" s="27"/>
      <c r="E10573" s="27"/>
      <c r="F10573" s="26"/>
      <c r="G10573" s="28" t="str">
        <f t="shared" si="43"/>
        <v/>
      </c>
      <c r="H10573" s="31"/>
    </row>
    <row r="10574" spans="2:8">
      <c r="B10574" s="27"/>
      <c r="C10574" s="27"/>
      <c r="D10574" s="27"/>
      <c r="E10574" s="27"/>
      <c r="F10574" s="26"/>
      <c r="G10574" s="28" t="str">
        <f t="shared" si="43"/>
        <v/>
      </c>
      <c r="H10574" s="31"/>
    </row>
    <row r="10575" spans="2:8">
      <c r="B10575" s="27"/>
      <c r="C10575" s="27"/>
      <c r="D10575" s="27"/>
      <c r="E10575" s="27"/>
      <c r="F10575" s="26"/>
      <c r="G10575" s="28" t="str">
        <f t="shared" si="43"/>
        <v/>
      </c>
      <c r="H10575" s="31"/>
    </row>
    <row r="10576" spans="2:8">
      <c r="B10576" s="27"/>
      <c r="C10576" s="27"/>
      <c r="D10576" s="27"/>
      <c r="E10576" s="27"/>
      <c r="F10576" s="26"/>
      <c r="G10576" s="28" t="str">
        <f t="shared" si="43"/>
        <v/>
      </c>
      <c r="H10576" s="31"/>
    </row>
    <row r="10577" spans="2:8">
      <c r="B10577" s="27"/>
      <c r="C10577" s="27"/>
      <c r="D10577" s="27"/>
      <c r="E10577" s="27"/>
      <c r="F10577" s="26"/>
      <c r="G10577" s="28" t="str">
        <f t="shared" si="43"/>
        <v/>
      </c>
      <c r="H10577" s="31"/>
    </row>
    <row r="10578" spans="2:8">
      <c r="B10578" s="27"/>
      <c r="C10578" s="27"/>
      <c r="D10578" s="27"/>
      <c r="E10578" s="27"/>
      <c r="F10578" s="26"/>
      <c r="G10578" s="28" t="str">
        <f t="shared" si="43"/>
        <v/>
      </c>
      <c r="H10578" s="31"/>
    </row>
    <row r="10579" spans="2:8">
      <c r="B10579" s="27"/>
      <c r="C10579" s="27"/>
      <c r="D10579" s="27"/>
      <c r="E10579" s="27"/>
      <c r="F10579" s="26"/>
      <c r="G10579" s="28" t="str">
        <f t="shared" si="43"/>
        <v/>
      </c>
      <c r="H10579" s="31"/>
    </row>
    <row r="10580" spans="2:8">
      <c r="B10580" s="27"/>
      <c r="C10580" s="27"/>
      <c r="D10580" s="27"/>
      <c r="E10580" s="27"/>
      <c r="F10580" s="26"/>
      <c r="G10580" s="28" t="str">
        <f t="shared" si="43"/>
        <v/>
      </c>
      <c r="H10580" s="31"/>
    </row>
    <row r="10581" spans="2:8">
      <c r="B10581" s="27"/>
      <c r="C10581" s="27"/>
      <c r="D10581" s="27"/>
      <c r="E10581" s="27"/>
      <c r="F10581" s="26"/>
      <c r="G10581" s="28" t="str">
        <f t="shared" si="43"/>
        <v/>
      </c>
      <c r="H10581" s="31"/>
    </row>
    <row r="10613" spans="2:8">
      <c r="B10613" s="24"/>
      <c r="C10613" s="24"/>
      <c r="D10613" s="24"/>
      <c r="E10613" s="24"/>
      <c r="F10613" s="29"/>
      <c r="G10613" s="24"/>
      <c r="H10613" s="24"/>
    </row>
    <row r="10614" spans="2:8">
      <c r="B10614" s="24"/>
      <c r="C10614" s="24"/>
      <c r="D10614" s="24"/>
      <c r="E10614" s="24"/>
      <c r="F10614" s="29"/>
      <c r="G10614" s="24"/>
      <c r="H10614" s="24"/>
    </row>
    <row r="10615" spans="2:8">
      <c r="B10615" s="24"/>
      <c r="C10615" s="24"/>
      <c r="D10615" s="24"/>
      <c r="E10615" s="24"/>
      <c r="F10615" s="29"/>
      <c r="G10615" s="24"/>
      <c r="H10615" s="24"/>
    </row>
    <row r="10616" spans="2:8">
      <c r="B10616" s="24"/>
      <c r="C10616" s="24"/>
      <c r="D10616" s="24"/>
      <c r="E10616" s="24"/>
      <c r="F10616" s="29"/>
      <c r="G10616" s="24"/>
      <c r="H10616" s="24"/>
    </row>
    <row r="10617" spans="2:8">
      <c r="B10617" s="24"/>
      <c r="C10617" s="24"/>
      <c r="D10617" s="24"/>
      <c r="E10617" s="24"/>
      <c r="F10617" s="29"/>
      <c r="G10617" s="24"/>
      <c r="H10617" s="24"/>
    </row>
    <row r="10618" spans="2:8">
      <c r="B10618" s="24"/>
      <c r="C10618" s="24"/>
      <c r="D10618" s="24"/>
      <c r="E10618" s="24"/>
      <c r="F10618" s="29"/>
      <c r="G10618" s="24"/>
      <c r="H10618" s="24"/>
    </row>
    <row r="10619" spans="2:8">
      <c r="B10619" s="24"/>
      <c r="C10619" s="24"/>
      <c r="D10619" s="24"/>
      <c r="E10619" s="24"/>
      <c r="F10619" s="29"/>
      <c r="G10619" s="24"/>
      <c r="H10619" s="24"/>
    </row>
    <row r="10620" spans="2:8">
      <c r="B10620" s="24"/>
      <c r="C10620" s="24"/>
      <c r="D10620" s="24"/>
      <c r="E10620" s="24"/>
      <c r="F10620" s="29"/>
      <c r="G10620" s="24"/>
      <c r="H10620" s="24"/>
    </row>
    <row r="10621" spans="2:8">
      <c r="B10621" s="24"/>
      <c r="C10621" s="24"/>
      <c r="D10621" s="24"/>
      <c r="E10621" s="24"/>
      <c r="F10621" s="29"/>
      <c r="G10621" s="24"/>
      <c r="H10621" s="24"/>
    </row>
    <row r="10622" spans="2:8">
      <c r="B10622" s="24"/>
      <c r="C10622" s="24"/>
      <c r="D10622" s="24"/>
      <c r="E10622" s="24"/>
      <c r="F10622" s="29"/>
      <c r="G10622" s="24"/>
      <c r="H10622" s="24"/>
    </row>
    <row r="10623" spans="2:8">
      <c r="B10623" s="24"/>
      <c r="C10623" s="24"/>
      <c r="D10623" s="24"/>
      <c r="E10623" s="24"/>
      <c r="F10623" s="29"/>
      <c r="G10623" s="24"/>
      <c r="H10623" s="24"/>
    </row>
    <row r="10624" spans="2:8">
      <c r="B10624" s="24"/>
      <c r="C10624" s="24"/>
      <c r="D10624" s="24"/>
      <c r="E10624" s="24"/>
      <c r="F10624" s="29"/>
      <c r="G10624" s="24"/>
      <c r="H10624" s="24"/>
    </row>
    <row r="10625" spans="2:8">
      <c r="B10625" s="24"/>
      <c r="C10625" s="24"/>
      <c r="D10625" s="24"/>
      <c r="E10625" s="24"/>
      <c r="F10625" s="29"/>
      <c r="G10625" s="24"/>
      <c r="H10625" s="24"/>
    </row>
    <row r="10626" spans="2:8">
      <c r="B10626" s="24"/>
      <c r="C10626" s="24"/>
      <c r="D10626" s="24"/>
      <c r="E10626" s="24"/>
      <c r="F10626" s="29"/>
      <c r="G10626" s="24"/>
      <c r="H10626" s="24"/>
    </row>
    <row r="10627" spans="2:8">
      <c r="B10627" s="24"/>
      <c r="C10627" s="24"/>
      <c r="D10627" s="24"/>
      <c r="E10627" s="24"/>
      <c r="F10627" s="29"/>
      <c r="G10627" s="24"/>
      <c r="H10627" s="24"/>
    </row>
    <row r="10628" spans="2:8">
      <c r="B10628" s="24"/>
      <c r="C10628" s="24"/>
      <c r="D10628" s="24"/>
      <c r="E10628" s="24"/>
      <c r="F10628" s="29"/>
      <c r="G10628" s="24"/>
      <c r="H10628" s="24"/>
    </row>
    <row r="10629" spans="2:8">
      <c r="B10629" s="24"/>
      <c r="C10629" s="24"/>
      <c r="D10629" s="24"/>
      <c r="E10629" s="24"/>
      <c r="F10629" s="29"/>
      <c r="G10629" s="24"/>
      <c r="H10629" s="24"/>
    </row>
    <row r="10630" spans="2:8">
      <c r="B10630" s="24"/>
      <c r="C10630" s="24"/>
      <c r="D10630" s="24"/>
      <c r="E10630" s="24"/>
      <c r="F10630" s="29"/>
      <c r="G10630" s="24"/>
      <c r="H10630" s="24"/>
    </row>
    <row r="10631" spans="2:8">
      <c r="B10631" s="24"/>
      <c r="C10631" s="24"/>
      <c r="D10631" s="24"/>
      <c r="E10631" s="24"/>
      <c r="F10631" s="29"/>
      <c r="G10631" s="24"/>
      <c r="H10631" s="24"/>
    </row>
    <row r="10632" spans="2:8">
      <c r="B10632" s="24"/>
      <c r="C10632" s="24"/>
      <c r="D10632" s="24"/>
      <c r="E10632" s="24"/>
      <c r="F10632" s="29"/>
      <c r="G10632" s="24"/>
      <c r="H10632" s="24"/>
    </row>
    <row r="10633" spans="2:8">
      <c r="B10633" s="24"/>
      <c r="C10633" s="24"/>
      <c r="D10633" s="24"/>
      <c r="E10633" s="24"/>
      <c r="F10633" s="29"/>
      <c r="G10633" s="24"/>
      <c r="H10633" s="24"/>
    </row>
    <row r="10634" spans="2:8">
      <c r="B10634" s="24"/>
      <c r="C10634" s="24"/>
      <c r="D10634" s="24"/>
      <c r="E10634" s="24"/>
      <c r="F10634" s="29"/>
      <c r="G10634" s="24"/>
      <c r="H10634" s="24"/>
    </row>
    <row r="10635" spans="2:8">
      <c r="B10635" s="24"/>
      <c r="C10635" s="24"/>
      <c r="D10635" s="24"/>
      <c r="E10635" s="24"/>
      <c r="F10635" s="29"/>
      <c r="G10635" s="24"/>
      <c r="H10635" s="24"/>
    </row>
    <row r="10636" spans="2:8">
      <c r="B10636" s="24"/>
      <c r="C10636" s="24"/>
      <c r="D10636" s="24"/>
      <c r="E10636" s="24"/>
      <c r="F10636" s="29"/>
      <c r="G10636" s="24"/>
      <c r="H10636" s="24"/>
    </row>
    <row r="10637" spans="2:8">
      <c r="B10637" s="24"/>
      <c r="C10637" s="24"/>
      <c r="D10637" s="24"/>
      <c r="E10637" s="24"/>
      <c r="F10637" s="29"/>
      <c r="G10637" s="24"/>
      <c r="H10637" s="24"/>
    </row>
    <row r="10638" spans="2:8">
      <c r="B10638" s="24"/>
      <c r="C10638" s="24"/>
      <c r="D10638" s="24"/>
      <c r="E10638" s="24"/>
      <c r="F10638" s="29"/>
      <c r="G10638" s="24"/>
      <c r="H10638" s="24"/>
    </row>
    <row r="10639" spans="2:8">
      <c r="B10639" s="24"/>
      <c r="C10639" s="24"/>
      <c r="D10639" s="24"/>
      <c r="E10639" s="24"/>
      <c r="F10639" s="29"/>
      <c r="G10639" s="24"/>
      <c r="H10639" s="24"/>
    </row>
    <row r="10640" spans="2:8">
      <c r="B10640" s="24"/>
      <c r="C10640" s="24"/>
      <c r="D10640" s="24"/>
      <c r="E10640" s="24"/>
      <c r="F10640" s="29"/>
      <c r="G10640" s="24"/>
      <c r="H10640" s="24"/>
    </row>
    <row r="10641" spans="2:8">
      <c r="B10641" s="24"/>
      <c r="C10641" s="24"/>
      <c r="D10641" s="24"/>
      <c r="E10641" s="24"/>
      <c r="F10641" s="29"/>
      <c r="G10641" s="24"/>
      <c r="H10641" s="24"/>
    </row>
    <row r="10642" spans="2:8">
      <c r="B10642" s="24"/>
      <c r="C10642" s="24"/>
      <c r="D10642" s="24"/>
      <c r="E10642" s="24"/>
      <c r="F10642" s="29"/>
      <c r="G10642" s="24"/>
      <c r="H10642" s="24"/>
    </row>
    <row r="10643" spans="2:8">
      <c r="B10643" s="24"/>
      <c r="C10643" s="24"/>
      <c r="D10643" s="24"/>
      <c r="E10643" s="24"/>
      <c r="F10643" s="29"/>
      <c r="G10643" s="24"/>
      <c r="H10643" s="24"/>
    </row>
    <row r="10644" spans="2:8">
      <c r="B10644" s="24"/>
      <c r="C10644" s="24"/>
      <c r="D10644" s="24"/>
      <c r="E10644" s="24"/>
      <c r="F10644" s="29"/>
      <c r="G10644" s="24"/>
      <c r="H10644" s="24"/>
    </row>
    <row r="10645" spans="2:8">
      <c r="B10645" s="24"/>
      <c r="C10645" s="24"/>
      <c r="D10645" s="24"/>
      <c r="E10645" s="24"/>
      <c r="F10645" s="29"/>
      <c r="G10645" s="24"/>
      <c r="H10645" s="24"/>
    </row>
    <row r="10646" spans="2:8">
      <c r="B10646" s="24"/>
      <c r="C10646" s="24"/>
      <c r="D10646" s="24"/>
      <c r="E10646" s="24"/>
      <c r="F10646" s="29"/>
      <c r="G10646" s="24"/>
      <c r="H10646" s="24"/>
    </row>
    <row r="10647" spans="2:8">
      <c r="B10647" s="24"/>
      <c r="C10647" s="24"/>
      <c r="D10647" s="24"/>
      <c r="E10647" s="24"/>
      <c r="F10647" s="29"/>
      <c r="G10647" s="24"/>
      <c r="H10647" s="24"/>
    </row>
    <row r="10648" spans="2:8">
      <c r="B10648" s="24"/>
      <c r="C10648" s="24"/>
      <c r="D10648" s="24"/>
      <c r="E10648" s="24"/>
      <c r="F10648" s="29"/>
      <c r="G10648" s="24"/>
      <c r="H10648" s="24"/>
    </row>
    <row r="10649" spans="2:8">
      <c r="B10649" s="24"/>
      <c r="C10649" s="24"/>
      <c r="D10649" s="24"/>
      <c r="E10649" s="24"/>
      <c r="F10649" s="29"/>
      <c r="G10649" s="24"/>
      <c r="H10649" s="24"/>
    </row>
    <row r="10650" spans="2:8">
      <c r="B10650" s="24"/>
      <c r="C10650" s="24"/>
      <c r="D10650" s="24"/>
      <c r="E10650" s="24"/>
      <c r="F10650" s="29"/>
      <c r="G10650" s="24"/>
      <c r="H10650" s="24"/>
    </row>
    <row r="10651" spans="2:8">
      <c r="B10651" s="24"/>
      <c r="C10651" s="24"/>
      <c r="D10651" s="24"/>
      <c r="E10651" s="24"/>
      <c r="F10651" s="29"/>
      <c r="G10651" s="24"/>
      <c r="H10651" s="24"/>
    </row>
    <row r="10652" spans="2:8">
      <c r="B10652" s="24"/>
      <c r="C10652" s="24"/>
      <c r="D10652" s="24"/>
      <c r="E10652" s="24"/>
      <c r="F10652" s="29"/>
      <c r="G10652" s="24"/>
      <c r="H10652" s="24"/>
    </row>
    <row r="10653" spans="2:8">
      <c r="B10653" s="24"/>
      <c r="C10653" s="24"/>
      <c r="D10653" s="24"/>
      <c r="E10653" s="24"/>
      <c r="F10653" s="29"/>
      <c r="G10653" s="24"/>
      <c r="H10653" s="24"/>
    </row>
    <row r="10654" spans="2:8">
      <c r="B10654" s="24"/>
      <c r="C10654" s="24"/>
      <c r="D10654" s="24"/>
      <c r="E10654" s="24"/>
      <c r="F10654" s="29"/>
      <c r="G10654" s="24"/>
      <c r="H10654" s="24"/>
    </row>
    <row r="10655" spans="2:8">
      <c r="B10655" s="24"/>
      <c r="C10655" s="24"/>
      <c r="D10655" s="24"/>
      <c r="E10655" s="24"/>
      <c r="F10655" s="29"/>
      <c r="G10655" s="24"/>
      <c r="H10655" s="24"/>
    </row>
    <row r="10656" spans="2:8">
      <c r="B10656" s="24"/>
      <c r="C10656" s="24"/>
      <c r="D10656" s="24"/>
      <c r="E10656" s="24"/>
      <c r="F10656" s="29"/>
      <c r="G10656" s="24"/>
      <c r="H10656" s="24"/>
    </row>
    <row r="10657" spans="2:8">
      <c r="B10657" s="24"/>
      <c r="C10657" s="24"/>
      <c r="D10657" s="24"/>
      <c r="E10657" s="24"/>
      <c r="F10657" s="29"/>
      <c r="G10657" s="24"/>
      <c r="H10657" s="24"/>
    </row>
    <row r="10658" spans="2:8">
      <c r="B10658" s="24"/>
      <c r="C10658" s="24"/>
      <c r="D10658" s="24"/>
      <c r="E10658" s="24"/>
      <c r="F10658" s="29"/>
      <c r="G10658" s="24"/>
      <c r="H10658" s="24"/>
    </row>
    <row r="10659" spans="2:8">
      <c r="B10659" s="24"/>
      <c r="C10659" s="24"/>
      <c r="D10659" s="24"/>
      <c r="E10659" s="24"/>
      <c r="F10659" s="29"/>
      <c r="G10659" s="24"/>
      <c r="H10659" s="24"/>
    </row>
    <row r="10660" spans="2:8">
      <c r="B10660" s="24"/>
      <c r="C10660" s="24"/>
      <c r="D10660" s="24"/>
      <c r="E10660" s="24"/>
      <c r="F10660" s="29"/>
      <c r="G10660" s="24"/>
      <c r="H10660" s="24"/>
    </row>
    <row r="10661" spans="2:8">
      <c r="B10661" s="24"/>
      <c r="C10661" s="24"/>
      <c r="D10661" s="24"/>
      <c r="E10661" s="24"/>
      <c r="F10661" s="29"/>
      <c r="G10661" s="24"/>
      <c r="H10661" s="24"/>
    </row>
    <row r="10662" spans="2:8">
      <c r="B10662" s="24"/>
      <c r="C10662" s="24"/>
      <c r="D10662" s="24"/>
      <c r="E10662" s="24"/>
      <c r="F10662" s="29"/>
      <c r="G10662" s="24"/>
      <c r="H10662" s="24"/>
    </row>
    <row r="10663" spans="2:8">
      <c r="B10663" s="24"/>
      <c r="C10663" s="24"/>
      <c r="D10663" s="24"/>
      <c r="E10663" s="24"/>
      <c r="F10663" s="29"/>
      <c r="G10663" s="24"/>
      <c r="H10663" s="24"/>
    </row>
    <row r="10664" spans="2:8">
      <c r="B10664" s="24"/>
      <c r="C10664" s="24"/>
      <c r="D10664" s="24"/>
      <c r="E10664" s="24"/>
      <c r="F10664" s="29"/>
      <c r="G10664" s="24"/>
      <c r="H10664" s="24"/>
    </row>
    <row r="10665" spans="2:8">
      <c r="B10665" s="24"/>
      <c r="C10665" s="24"/>
      <c r="D10665" s="24"/>
      <c r="E10665" s="24"/>
      <c r="F10665" s="29"/>
      <c r="G10665" s="24"/>
      <c r="H10665" s="24"/>
    </row>
    <row r="10666" spans="2:8">
      <c r="B10666" s="24"/>
      <c r="C10666" s="24"/>
      <c r="D10666" s="24"/>
      <c r="E10666" s="24"/>
      <c r="F10666" s="29"/>
      <c r="G10666" s="24"/>
      <c r="H10666" s="24"/>
    </row>
    <row r="10667" spans="2:8">
      <c r="B10667" s="24"/>
      <c r="C10667" s="24"/>
      <c r="D10667" s="24"/>
      <c r="E10667" s="24"/>
      <c r="F10667" s="29"/>
      <c r="G10667" s="24"/>
      <c r="H10667" s="24"/>
    </row>
    <row r="10668" spans="2:8">
      <c r="B10668" s="24"/>
      <c r="C10668" s="24"/>
      <c r="D10668" s="24"/>
      <c r="E10668" s="24"/>
      <c r="F10668" s="29"/>
      <c r="G10668" s="24"/>
      <c r="H10668" s="24"/>
    </row>
    <row r="10669" spans="2:8">
      <c r="B10669" s="24"/>
      <c r="C10669" s="24"/>
      <c r="D10669" s="24"/>
      <c r="E10669" s="24"/>
      <c r="F10669" s="29"/>
      <c r="G10669" s="24"/>
      <c r="H10669" s="24"/>
    </row>
    <row r="10670" spans="2:8">
      <c r="B10670" s="24"/>
      <c r="C10670" s="24"/>
      <c r="D10670" s="24"/>
      <c r="E10670" s="24"/>
      <c r="F10670" s="29"/>
      <c r="G10670" s="24"/>
      <c r="H10670" s="24"/>
    </row>
    <row r="10671" spans="2:8">
      <c r="B10671" s="24"/>
      <c r="C10671" s="24"/>
      <c r="D10671" s="24"/>
      <c r="E10671" s="24"/>
      <c r="F10671" s="29"/>
      <c r="G10671" s="24"/>
      <c r="H10671" s="24"/>
    </row>
    <row r="10672" spans="2:8">
      <c r="B10672" s="24"/>
      <c r="C10672" s="24"/>
      <c r="D10672" s="24"/>
      <c r="E10672" s="24"/>
      <c r="F10672" s="29"/>
      <c r="G10672" s="24"/>
      <c r="H10672" s="24"/>
    </row>
    <row r="10673" spans="2:8">
      <c r="B10673" s="24"/>
      <c r="C10673" s="24"/>
      <c r="D10673" s="24"/>
      <c r="E10673" s="24"/>
      <c r="F10673" s="29"/>
      <c r="G10673" s="24"/>
      <c r="H10673" s="24"/>
    </row>
    <row r="10674" spans="2:8">
      <c r="B10674" s="24"/>
      <c r="C10674" s="24"/>
      <c r="D10674" s="24"/>
      <c r="E10674" s="24"/>
      <c r="F10674" s="29"/>
      <c r="G10674" s="24"/>
      <c r="H10674" s="24"/>
    </row>
    <row r="10675" spans="2:8">
      <c r="B10675" s="24"/>
      <c r="C10675" s="24"/>
      <c r="D10675" s="24"/>
      <c r="E10675" s="24"/>
      <c r="F10675" s="29"/>
      <c r="G10675" s="24"/>
      <c r="H10675" s="24"/>
    </row>
    <row r="10676" spans="2:8">
      <c r="B10676" s="24"/>
      <c r="C10676" s="24"/>
      <c r="D10676" s="24"/>
      <c r="E10676" s="24"/>
      <c r="F10676" s="29"/>
      <c r="G10676" s="24"/>
      <c r="H10676" s="24"/>
    </row>
    <row r="10677" spans="2:8">
      <c r="B10677" s="24"/>
      <c r="C10677" s="24"/>
      <c r="D10677" s="24"/>
      <c r="E10677" s="24"/>
      <c r="F10677" s="29"/>
      <c r="G10677" s="24"/>
      <c r="H10677" s="24"/>
    </row>
    <row r="10678" spans="2:8">
      <c r="B10678" s="24"/>
      <c r="C10678" s="24"/>
      <c r="D10678" s="24"/>
      <c r="E10678" s="24"/>
      <c r="F10678" s="29"/>
      <c r="G10678" s="24"/>
      <c r="H10678" s="24"/>
    </row>
    <row r="10679" spans="2:8">
      <c r="B10679" s="24"/>
      <c r="C10679" s="24"/>
      <c r="D10679" s="24"/>
      <c r="E10679" s="24"/>
      <c r="F10679" s="29"/>
      <c r="G10679" s="24"/>
      <c r="H10679" s="24"/>
    </row>
    <row r="10680" spans="2:8">
      <c r="B10680" s="24"/>
      <c r="C10680" s="24"/>
      <c r="D10680" s="24"/>
      <c r="E10680" s="24"/>
      <c r="F10680" s="29"/>
      <c r="G10680" s="24"/>
      <c r="H10680" s="24"/>
    </row>
    <row r="10681" spans="2:8">
      <c r="B10681" s="24"/>
      <c r="C10681" s="24"/>
      <c r="D10681" s="24"/>
      <c r="E10681" s="24"/>
      <c r="F10681" s="29"/>
      <c r="G10681" s="24"/>
      <c r="H10681" s="24"/>
    </row>
    <row r="10682" spans="2:8">
      <c r="B10682" s="24"/>
      <c r="C10682" s="24"/>
      <c r="D10682" s="24"/>
      <c r="E10682" s="24"/>
      <c r="F10682" s="29"/>
      <c r="G10682" s="24"/>
      <c r="H10682" s="24"/>
    </row>
    <row r="10683" spans="2:8">
      <c r="B10683" s="24"/>
      <c r="C10683" s="24"/>
      <c r="D10683" s="24"/>
      <c r="E10683" s="24"/>
      <c r="F10683" s="29"/>
      <c r="G10683" s="24"/>
      <c r="H10683" s="24"/>
    </row>
    <row r="10684" spans="2:8">
      <c r="B10684" s="24"/>
      <c r="C10684" s="24"/>
      <c r="D10684" s="24"/>
      <c r="E10684" s="24"/>
      <c r="F10684" s="29"/>
      <c r="G10684" s="24"/>
      <c r="H10684" s="24"/>
    </row>
    <row r="10685" spans="2:8">
      <c r="B10685" s="24"/>
      <c r="C10685" s="24"/>
      <c r="D10685" s="24"/>
      <c r="E10685" s="24"/>
      <c r="F10685" s="29"/>
      <c r="G10685" s="24"/>
      <c r="H10685" s="24"/>
    </row>
    <row r="10686" spans="2:8">
      <c r="B10686" s="24"/>
      <c r="C10686" s="24"/>
      <c r="D10686" s="24"/>
      <c r="E10686" s="24"/>
      <c r="F10686" s="29"/>
      <c r="G10686" s="24"/>
      <c r="H10686" s="24"/>
    </row>
    <row r="10687" spans="2:8">
      <c r="B10687" s="24"/>
      <c r="C10687" s="24"/>
      <c r="D10687" s="24"/>
      <c r="E10687" s="24"/>
      <c r="F10687" s="29"/>
      <c r="G10687" s="24"/>
      <c r="H10687" s="24"/>
    </row>
    <row r="10688" spans="2:8">
      <c r="B10688" s="24"/>
      <c r="C10688" s="24"/>
      <c r="D10688" s="24"/>
      <c r="E10688" s="24"/>
      <c r="F10688" s="29"/>
      <c r="G10688" s="24"/>
      <c r="H10688" s="24"/>
    </row>
    <row r="10689" spans="2:8">
      <c r="B10689" s="24"/>
      <c r="C10689" s="24"/>
      <c r="D10689" s="24"/>
      <c r="E10689" s="24"/>
      <c r="F10689" s="29"/>
      <c r="G10689" s="24"/>
      <c r="H10689" s="24"/>
    </row>
    <row r="10690" spans="2:8">
      <c r="B10690" s="24"/>
      <c r="C10690" s="24"/>
      <c r="D10690" s="24"/>
      <c r="E10690" s="24"/>
      <c r="F10690" s="29"/>
      <c r="G10690" s="24"/>
      <c r="H10690" s="24"/>
    </row>
    <row r="10691" spans="2:8">
      <c r="B10691" s="24"/>
      <c r="C10691" s="24"/>
      <c r="D10691" s="24"/>
      <c r="E10691" s="24"/>
      <c r="F10691" s="29"/>
      <c r="G10691" s="24"/>
      <c r="H10691" s="24"/>
    </row>
    <row r="10692" spans="2:8">
      <c r="B10692" s="24"/>
      <c r="C10692" s="24"/>
      <c r="D10692" s="24"/>
      <c r="E10692" s="24"/>
      <c r="F10692" s="29"/>
      <c r="G10692" s="24"/>
      <c r="H10692" s="24"/>
    </row>
    <row r="10693" spans="2:8">
      <c r="B10693" s="24"/>
      <c r="C10693" s="24"/>
      <c r="D10693" s="24"/>
      <c r="E10693" s="24"/>
      <c r="F10693" s="29"/>
      <c r="G10693" s="24"/>
      <c r="H10693" s="24"/>
    </row>
    <row r="10694" spans="2:8">
      <c r="B10694" s="24"/>
      <c r="C10694" s="24"/>
      <c r="D10694" s="24"/>
      <c r="E10694" s="24"/>
      <c r="F10694" s="29"/>
      <c r="G10694" s="24"/>
      <c r="H10694" s="24"/>
    </row>
    <row r="10695" spans="2:8">
      <c r="B10695" s="24"/>
      <c r="C10695" s="24"/>
      <c r="D10695" s="24"/>
      <c r="E10695" s="24"/>
      <c r="F10695" s="29"/>
      <c r="G10695" s="24"/>
      <c r="H10695" s="24"/>
    </row>
    <row r="10696" spans="2:8">
      <c r="B10696" s="24"/>
      <c r="C10696" s="24"/>
      <c r="D10696" s="24"/>
      <c r="E10696" s="24"/>
      <c r="F10696" s="29"/>
      <c r="G10696" s="24"/>
      <c r="H10696" s="24"/>
    </row>
    <row r="10697" spans="2:8">
      <c r="B10697" s="24"/>
      <c r="C10697" s="24"/>
      <c r="D10697" s="24"/>
      <c r="E10697" s="24"/>
      <c r="F10697" s="29"/>
      <c r="G10697" s="24"/>
      <c r="H10697" s="24"/>
    </row>
    <row r="10698" spans="2:8">
      <c r="B10698" s="24"/>
      <c r="C10698" s="24"/>
      <c r="D10698" s="24"/>
      <c r="E10698" s="24"/>
      <c r="F10698" s="29"/>
      <c r="G10698" s="24"/>
      <c r="H10698" s="24"/>
    </row>
    <row r="10699" spans="2:8">
      <c r="B10699" s="24"/>
      <c r="C10699" s="24"/>
      <c r="D10699" s="24"/>
      <c r="E10699" s="24"/>
      <c r="F10699" s="29"/>
      <c r="G10699" s="24"/>
      <c r="H10699" s="24"/>
    </row>
    <row r="10700" spans="2:8">
      <c r="B10700" s="24"/>
      <c r="C10700" s="24"/>
      <c r="D10700" s="24"/>
      <c r="E10700" s="24"/>
      <c r="F10700" s="29"/>
      <c r="G10700" s="24"/>
      <c r="H10700" s="24"/>
    </row>
    <row r="10701" spans="2:8">
      <c r="B10701" s="24"/>
      <c r="C10701" s="24"/>
      <c r="D10701" s="24"/>
      <c r="E10701" s="24"/>
      <c r="F10701" s="29"/>
      <c r="G10701" s="24"/>
      <c r="H10701" s="24"/>
    </row>
    <row r="10702" spans="2:8">
      <c r="B10702" s="24"/>
      <c r="C10702" s="24"/>
      <c r="D10702" s="24"/>
      <c r="E10702" s="24"/>
      <c r="F10702" s="29"/>
      <c r="G10702" s="24"/>
      <c r="H10702" s="24"/>
    </row>
    <row r="10703" spans="2:8">
      <c r="B10703" s="24"/>
      <c r="C10703" s="24"/>
      <c r="D10703" s="24"/>
      <c r="E10703" s="24"/>
      <c r="F10703" s="29"/>
      <c r="G10703" s="24"/>
      <c r="H10703" s="24"/>
    </row>
    <row r="10704" spans="2:8">
      <c r="B10704" s="24"/>
      <c r="C10704" s="24"/>
      <c r="D10704" s="24"/>
      <c r="E10704" s="24"/>
      <c r="F10704" s="29"/>
      <c r="G10704" s="24"/>
      <c r="H10704" s="24"/>
    </row>
    <row r="10705" spans="2:8">
      <c r="B10705" s="24"/>
      <c r="C10705" s="24"/>
      <c r="D10705" s="24"/>
      <c r="E10705" s="24"/>
      <c r="F10705" s="29"/>
      <c r="G10705" s="24"/>
      <c r="H10705" s="24"/>
    </row>
    <row r="10706" spans="2:8">
      <c r="B10706" s="24"/>
      <c r="C10706" s="24"/>
      <c r="D10706" s="24"/>
      <c r="E10706" s="24"/>
      <c r="F10706" s="29"/>
      <c r="G10706" s="24"/>
      <c r="H10706" s="24"/>
    </row>
    <row r="10707" spans="2:8">
      <c r="B10707" s="24"/>
      <c r="C10707" s="24"/>
      <c r="D10707" s="24"/>
      <c r="E10707" s="24"/>
      <c r="F10707" s="29"/>
      <c r="G10707" s="24"/>
      <c r="H10707" s="24"/>
    </row>
    <row r="10708" spans="2:8">
      <c r="B10708" s="24"/>
      <c r="C10708" s="24"/>
      <c r="D10708" s="24"/>
      <c r="E10708" s="24"/>
      <c r="F10708" s="29"/>
      <c r="G10708" s="24"/>
      <c r="H10708" s="24"/>
    </row>
    <row r="10709" spans="2:8">
      <c r="B10709" s="24"/>
      <c r="C10709" s="24"/>
      <c r="D10709" s="24"/>
      <c r="E10709" s="24"/>
      <c r="F10709" s="29"/>
      <c r="G10709" s="24"/>
      <c r="H10709" s="24"/>
    </row>
    <row r="10710" spans="2:8">
      <c r="B10710" s="24"/>
      <c r="C10710" s="24"/>
      <c r="D10710" s="24"/>
      <c r="E10710" s="24"/>
      <c r="F10710" s="29"/>
      <c r="G10710" s="24"/>
      <c r="H10710" s="24"/>
    </row>
    <row r="10711" spans="2:8">
      <c r="B10711" s="24"/>
      <c r="C10711" s="24"/>
      <c r="D10711" s="24"/>
      <c r="E10711" s="24"/>
      <c r="F10711" s="29"/>
      <c r="G10711" s="24"/>
      <c r="H10711" s="24"/>
    </row>
    <row r="10712" spans="2:8">
      <c r="B10712" s="24"/>
      <c r="C10712" s="24"/>
      <c r="D10712" s="24"/>
      <c r="E10712" s="24"/>
      <c r="F10712" s="29"/>
      <c r="G10712" s="24"/>
      <c r="H10712" s="24"/>
    </row>
    <row r="10713" spans="2:8">
      <c r="B10713" s="24"/>
      <c r="C10713" s="24"/>
      <c r="D10713" s="24"/>
      <c r="E10713" s="24"/>
      <c r="F10713" s="29"/>
      <c r="G10713" s="24"/>
      <c r="H10713" s="24"/>
    </row>
    <row r="10714" spans="2:8">
      <c r="B10714" s="24"/>
      <c r="C10714" s="24"/>
      <c r="D10714" s="24"/>
      <c r="E10714" s="24"/>
      <c r="F10714" s="29"/>
      <c r="G10714" s="24"/>
      <c r="H10714" s="24"/>
    </row>
    <row r="10715" spans="2:8">
      <c r="B10715" s="24"/>
      <c r="C10715" s="24"/>
      <c r="D10715" s="24"/>
      <c r="E10715" s="24"/>
      <c r="F10715" s="29"/>
      <c r="G10715" s="24"/>
      <c r="H10715" s="24"/>
    </row>
    <row r="10716" spans="2:8">
      <c r="B10716" s="24"/>
      <c r="C10716" s="24"/>
      <c r="D10716" s="24"/>
      <c r="E10716" s="24"/>
      <c r="F10716" s="29"/>
      <c r="G10716" s="24"/>
      <c r="H10716" s="24"/>
    </row>
    <row r="10717" spans="2:8">
      <c r="B10717" s="24"/>
      <c r="C10717" s="24"/>
      <c r="D10717" s="24"/>
      <c r="E10717" s="24"/>
      <c r="F10717" s="29"/>
      <c r="G10717" s="24"/>
      <c r="H10717" s="24"/>
    </row>
    <row r="10718" spans="2:8">
      <c r="B10718" s="24"/>
      <c r="C10718" s="24"/>
      <c r="D10718" s="24"/>
      <c r="E10718" s="24"/>
      <c r="F10718" s="29"/>
      <c r="G10718" s="24"/>
      <c r="H10718" s="24"/>
    </row>
    <row r="10719" spans="2:8">
      <c r="B10719" s="24"/>
      <c r="C10719" s="24"/>
      <c r="D10719" s="24"/>
      <c r="E10719" s="24"/>
      <c r="F10719" s="29"/>
      <c r="G10719" s="24"/>
      <c r="H10719" s="24"/>
    </row>
    <row r="10720" spans="2:8">
      <c r="B10720" s="24"/>
      <c r="C10720" s="24"/>
      <c r="D10720" s="24"/>
      <c r="E10720" s="24"/>
      <c r="F10720" s="29"/>
      <c r="G10720" s="24"/>
      <c r="H10720" s="24"/>
    </row>
    <row r="10721" spans="2:8">
      <c r="B10721" s="24"/>
      <c r="C10721" s="24"/>
      <c r="D10721" s="24"/>
      <c r="E10721" s="24"/>
      <c r="F10721" s="29"/>
      <c r="G10721" s="24"/>
      <c r="H10721" s="24"/>
    </row>
    <row r="10722" spans="2:8">
      <c r="B10722" s="24"/>
      <c r="C10722" s="24"/>
      <c r="D10722" s="24"/>
      <c r="E10722" s="24"/>
      <c r="F10722" s="29"/>
      <c r="G10722" s="24"/>
      <c r="H10722" s="24"/>
    </row>
    <row r="10723" spans="2:8">
      <c r="B10723" s="24"/>
      <c r="C10723" s="24"/>
      <c r="D10723" s="24"/>
      <c r="E10723" s="24"/>
      <c r="F10723" s="29"/>
      <c r="G10723" s="24"/>
      <c r="H10723" s="24"/>
    </row>
    <row r="10724" spans="2:8">
      <c r="B10724" s="24"/>
      <c r="C10724" s="24"/>
      <c r="D10724" s="24"/>
      <c r="E10724" s="24"/>
      <c r="F10724" s="29"/>
      <c r="G10724" s="24"/>
      <c r="H10724" s="24"/>
    </row>
    <row r="10725" spans="2:8">
      <c r="B10725" s="24"/>
      <c r="C10725" s="24"/>
      <c r="D10725" s="24"/>
      <c r="E10725" s="24"/>
      <c r="F10725" s="29"/>
      <c r="G10725" s="24"/>
      <c r="H10725" s="24"/>
    </row>
    <row r="10726" spans="2:8">
      <c r="B10726" s="24"/>
      <c r="C10726" s="24"/>
      <c r="D10726" s="24"/>
      <c r="E10726" s="24"/>
      <c r="F10726" s="29"/>
      <c r="G10726" s="24"/>
      <c r="H10726" s="24"/>
    </row>
    <row r="10727" spans="2:8">
      <c r="B10727" s="24"/>
      <c r="C10727" s="24"/>
      <c r="D10727" s="24"/>
      <c r="E10727" s="24"/>
      <c r="F10727" s="29"/>
      <c r="G10727" s="24"/>
      <c r="H10727" s="24"/>
    </row>
    <row r="10728" spans="2:8">
      <c r="B10728" s="24"/>
      <c r="C10728" s="24"/>
      <c r="D10728" s="24"/>
      <c r="E10728" s="24"/>
      <c r="F10728" s="29"/>
      <c r="G10728" s="24"/>
      <c r="H10728" s="24"/>
    </row>
    <row r="10729" spans="2:8">
      <c r="B10729" s="24"/>
      <c r="C10729" s="24"/>
      <c r="D10729" s="24"/>
      <c r="E10729" s="24"/>
      <c r="F10729" s="29"/>
      <c r="G10729" s="24"/>
      <c r="H10729" s="24"/>
    </row>
    <row r="10730" spans="2:8">
      <c r="B10730" s="24"/>
      <c r="C10730" s="24"/>
      <c r="D10730" s="24"/>
      <c r="E10730" s="24"/>
      <c r="F10730" s="29"/>
      <c r="G10730" s="24"/>
      <c r="H10730" s="24"/>
    </row>
    <row r="10731" spans="2:8">
      <c r="B10731" s="24"/>
      <c r="C10731" s="24"/>
      <c r="D10731" s="24"/>
      <c r="E10731" s="24"/>
      <c r="F10731" s="29"/>
      <c r="G10731" s="24"/>
      <c r="H10731" s="24"/>
    </row>
    <row r="10732" spans="2:8">
      <c r="B10732" s="24"/>
      <c r="C10732" s="24"/>
      <c r="D10732" s="24"/>
      <c r="E10732" s="24"/>
      <c r="F10732" s="29"/>
      <c r="G10732" s="24"/>
      <c r="H10732" s="24"/>
    </row>
    <row r="10733" spans="2:8">
      <c r="B10733" s="24"/>
      <c r="C10733" s="24"/>
      <c r="D10733" s="24"/>
      <c r="E10733" s="24"/>
      <c r="F10733" s="29"/>
      <c r="G10733" s="24"/>
      <c r="H10733" s="24"/>
    </row>
    <row r="10734" spans="2:8">
      <c r="B10734" s="24"/>
      <c r="C10734" s="24"/>
      <c r="D10734" s="24"/>
      <c r="E10734" s="24"/>
      <c r="F10734" s="29"/>
      <c r="G10734" s="24"/>
      <c r="H10734" s="24"/>
    </row>
    <row r="10735" spans="2:8">
      <c r="B10735" s="24"/>
      <c r="C10735" s="24"/>
      <c r="D10735" s="24"/>
      <c r="E10735" s="24"/>
      <c r="F10735" s="29"/>
      <c r="G10735" s="24"/>
      <c r="H10735" s="24"/>
    </row>
    <row r="10736" spans="2:8">
      <c r="B10736" s="24"/>
      <c r="C10736" s="24"/>
      <c r="D10736" s="24"/>
      <c r="E10736" s="24"/>
      <c r="F10736" s="29"/>
      <c r="G10736" s="24"/>
      <c r="H10736" s="24"/>
    </row>
    <row r="10737" spans="2:8">
      <c r="B10737" s="24"/>
      <c r="C10737" s="24"/>
      <c r="D10737" s="24"/>
      <c r="E10737" s="24"/>
      <c r="F10737" s="29"/>
      <c r="G10737" s="24"/>
      <c r="H10737" s="24"/>
    </row>
    <row r="10738" spans="2:8">
      <c r="B10738" s="24"/>
      <c r="C10738" s="24"/>
      <c r="D10738" s="24"/>
      <c r="E10738" s="24"/>
      <c r="F10738" s="29"/>
      <c r="G10738" s="24"/>
      <c r="H10738" s="24"/>
    </row>
    <row r="10739" spans="2:8">
      <c r="B10739" s="24"/>
      <c r="C10739" s="24"/>
      <c r="D10739" s="24"/>
      <c r="E10739" s="24"/>
      <c r="F10739" s="29"/>
      <c r="G10739" s="24"/>
      <c r="H10739" s="24"/>
    </row>
    <row r="10740" spans="2:8">
      <c r="B10740" s="24"/>
      <c r="C10740" s="24"/>
      <c r="D10740" s="24"/>
      <c r="E10740" s="24"/>
      <c r="F10740" s="29"/>
      <c r="G10740" s="24"/>
      <c r="H10740" s="24"/>
    </row>
    <row r="10741" spans="2:8">
      <c r="B10741" s="24"/>
      <c r="C10741" s="24"/>
      <c r="D10741" s="24"/>
      <c r="E10741" s="24"/>
      <c r="F10741" s="29"/>
      <c r="G10741" s="24"/>
      <c r="H10741" s="24"/>
    </row>
    <row r="10742" spans="2:8">
      <c r="B10742" s="24"/>
      <c r="C10742" s="24"/>
      <c r="D10742" s="24"/>
      <c r="E10742" s="24"/>
      <c r="F10742" s="29"/>
      <c r="G10742" s="24"/>
      <c r="H10742" s="24"/>
    </row>
    <row r="10743" spans="2:8">
      <c r="B10743" s="24"/>
      <c r="C10743" s="24"/>
      <c r="D10743" s="24"/>
      <c r="E10743" s="24"/>
      <c r="F10743" s="29"/>
      <c r="G10743" s="24"/>
      <c r="H10743" s="24"/>
    </row>
    <row r="10744" spans="2:8">
      <c r="B10744" s="24"/>
      <c r="C10744" s="24"/>
      <c r="D10744" s="24"/>
      <c r="E10744" s="24"/>
      <c r="F10744" s="29"/>
      <c r="G10744" s="24"/>
      <c r="H10744" s="24"/>
    </row>
    <row r="10745" spans="2:8">
      <c r="B10745" s="24"/>
      <c r="C10745" s="24"/>
      <c r="D10745" s="24"/>
      <c r="E10745" s="24"/>
      <c r="F10745" s="29"/>
      <c r="G10745" s="24"/>
      <c r="H10745" s="24"/>
    </row>
    <row r="10746" spans="2:8">
      <c r="B10746" s="24"/>
      <c r="C10746" s="24"/>
      <c r="D10746" s="24"/>
      <c r="E10746" s="24"/>
      <c r="F10746" s="29"/>
      <c r="G10746" s="24"/>
      <c r="H10746" s="24"/>
    </row>
    <row r="10747" spans="2:8">
      <c r="B10747" s="24"/>
      <c r="C10747" s="24"/>
      <c r="D10747" s="24"/>
      <c r="E10747" s="24"/>
      <c r="F10747" s="29"/>
      <c r="G10747" s="24"/>
      <c r="H10747" s="24"/>
    </row>
    <row r="10748" spans="2:8">
      <c r="B10748" s="24"/>
      <c r="C10748" s="24"/>
      <c r="D10748" s="24"/>
      <c r="E10748" s="24"/>
      <c r="F10748" s="29"/>
      <c r="G10748" s="24"/>
      <c r="H10748" s="24"/>
    </row>
    <row r="10749" spans="2:8">
      <c r="B10749" s="24"/>
      <c r="C10749" s="24"/>
      <c r="D10749" s="24"/>
      <c r="E10749" s="24"/>
      <c r="F10749" s="29"/>
      <c r="G10749" s="24"/>
      <c r="H10749" s="24"/>
    </row>
    <row r="10750" spans="2:8">
      <c r="B10750" s="24"/>
      <c r="C10750" s="24"/>
      <c r="D10750" s="24"/>
      <c r="E10750" s="24"/>
      <c r="F10750" s="29"/>
      <c r="G10750" s="24"/>
      <c r="H10750" s="24"/>
    </row>
    <row r="10751" spans="2:8">
      <c r="B10751" s="24"/>
      <c r="C10751" s="24"/>
      <c r="D10751" s="24"/>
      <c r="E10751" s="24"/>
      <c r="F10751" s="29"/>
      <c r="G10751" s="24"/>
      <c r="H10751" s="24"/>
    </row>
    <row r="10752" spans="2:8">
      <c r="B10752" s="24"/>
      <c r="C10752" s="24"/>
      <c r="D10752" s="24"/>
      <c r="E10752" s="24"/>
      <c r="F10752" s="29"/>
      <c r="G10752" s="24"/>
      <c r="H10752" s="24"/>
    </row>
    <row r="10753" spans="2:8">
      <c r="B10753" s="24"/>
      <c r="C10753" s="24"/>
      <c r="D10753" s="24"/>
      <c r="E10753" s="24"/>
      <c r="F10753" s="29"/>
      <c r="G10753" s="24"/>
      <c r="H10753" s="24"/>
    </row>
    <row r="10754" spans="2:8">
      <c r="B10754" s="24"/>
      <c r="C10754" s="24"/>
      <c r="D10754" s="24"/>
      <c r="E10754" s="24"/>
      <c r="F10754" s="29"/>
      <c r="G10754" s="24"/>
      <c r="H10754" s="24"/>
    </row>
    <row r="10755" spans="2:8">
      <c r="B10755" s="24"/>
      <c r="C10755" s="24"/>
      <c r="D10755" s="24"/>
      <c r="E10755" s="24"/>
      <c r="F10755" s="29"/>
      <c r="G10755" s="24"/>
      <c r="H10755" s="24"/>
    </row>
    <row r="10756" spans="2:8">
      <c r="B10756" s="24"/>
      <c r="C10756" s="24"/>
      <c r="D10756" s="24"/>
      <c r="E10756" s="24"/>
      <c r="F10756" s="29"/>
      <c r="G10756" s="24"/>
      <c r="H10756" s="24"/>
    </row>
    <row r="10757" spans="2:8">
      <c r="B10757" s="24"/>
      <c r="C10757" s="24"/>
      <c r="D10757" s="24"/>
      <c r="E10757" s="24"/>
      <c r="F10757" s="29"/>
      <c r="G10757" s="24"/>
      <c r="H10757" s="24"/>
    </row>
    <row r="10758" spans="2:8">
      <c r="B10758" s="24"/>
      <c r="C10758" s="24"/>
      <c r="D10758" s="24"/>
      <c r="E10758" s="24"/>
      <c r="F10758" s="29"/>
      <c r="G10758" s="24"/>
      <c r="H10758" s="24"/>
    </row>
    <row r="10759" spans="2:8">
      <c r="B10759" s="24"/>
      <c r="C10759" s="24"/>
      <c r="D10759" s="24"/>
      <c r="E10759" s="24"/>
      <c r="F10759" s="29"/>
      <c r="G10759" s="24"/>
      <c r="H10759" s="24"/>
    </row>
    <row r="10760" spans="2:8">
      <c r="B10760" s="24"/>
      <c r="C10760" s="24"/>
      <c r="D10760" s="24"/>
      <c r="E10760" s="24"/>
      <c r="F10760" s="29"/>
      <c r="G10760" s="24"/>
      <c r="H10760" s="24"/>
    </row>
    <row r="10761" spans="2:8">
      <c r="B10761" s="24"/>
      <c r="C10761" s="24"/>
      <c r="D10761" s="24"/>
      <c r="E10761" s="24"/>
      <c r="F10761" s="29"/>
      <c r="G10761" s="24"/>
      <c r="H10761" s="24"/>
    </row>
    <row r="10762" spans="2:8">
      <c r="B10762" s="24"/>
      <c r="C10762" s="24"/>
      <c r="D10762" s="24"/>
      <c r="E10762" s="24"/>
      <c r="F10762" s="29"/>
      <c r="G10762" s="24"/>
      <c r="H10762" s="24"/>
    </row>
    <row r="10763" spans="2:8">
      <c r="B10763" s="24"/>
      <c r="C10763" s="24"/>
      <c r="D10763" s="24"/>
      <c r="E10763" s="24"/>
      <c r="F10763" s="29"/>
      <c r="G10763" s="24"/>
      <c r="H10763" s="24"/>
    </row>
    <row r="10764" spans="2:8">
      <c r="B10764" s="24"/>
      <c r="C10764" s="24"/>
      <c r="D10764" s="24"/>
      <c r="E10764" s="24"/>
      <c r="F10764" s="29"/>
      <c r="G10764" s="24"/>
      <c r="H10764" s="24"/>
    </row>
    <row r="10765" spans="2:8">
      <c r="B10765" s="24"/>
      <c r="C10765" s="24"/>
      <c r="D10765" s="24"/>
      <c r="E10765" s="24"/>
      <c r="F10765" s="29"/>
      <c r="G10765" s="24"/>
      <c r="H10765" s="24"/>
    </row>
    <row r="10766" spans="2:8">
      <c r="B10766" s="24"/>
      <c r="C10766" s="24"/>
      <c r="D10766" s="24"/>
      <c r="E10766" s="24"/>
      <c r="F10766" s="29"/>
      <c r="G10766" s="24"/>
      <c r="H10766" s="24"/>
    </row>
    <row r="10767" spans="2:8">
      <c r="B10767" s="24"/>
      <c r="C10767" s="24"/>
      <c r="D10767" s="24"/>
      <c r="E10767" s="24"/>
      <c r="F10767" s="29"/>
      <c r="G10767" s="24"/>
      <c r="H10767" s="24"/>
    </row>
    <row r="10768" spans="2:8">
      <c r="B10768" s="24"/>
      <c r="C10768" s="24"/>
      <c r="D10768" s="24"/>
      <c r="E10768" s="24"/>
      <c r="F10768" s="29"/>
      <c r="G10768" s="24"/>
      <c r="H10768" s="24"/>
    </row>
    <row r="10769" spans="2:8">
      <c r="B10769" s="24"/>
      <c r="C10769" s="24"/>
      <c r="D10769" s="24"/>
      <c r="E10769" s="24"/>
      <c r="F10769" s="29"/>
      <c r="G10769" s="24"/>
      <c r="H10769" s="24"/>
    </row>
    <row r="10770" spans="2:8">
      <c r="B10770" s="24"/>
      <c r="C10770" s="24"/>
      <c r="D10770" s="24"/>
      <c r="E10770" s="24"/>
      <c r="F10770" s="29"/>
      <c r="G10770" s="24"/>
      <c r="H10770" s="24"/>
    </row>
    <row r="10771" spans="2:8">
      <c r="B10771" s="24"/>
      <c r="C10771" s="24"/>
      <c r="D10771" s="24"/>
      <c r="E10771" s="24"/>
      <c r="F10771" s="29"/>
      <c r="G10771" s="24"/>
      <c r="H10771" s="24"/>
    </row>
    <row r="10772" spans="2:8">
      <c r="B10772" s="24"/>
      <c r="C10772" s="24"/>
      <c r="D10772" s="24"/>
      <c r="E10772" s="24"/>
      <c r="F10772" s="29"/>
      <c r="G10772" s="24"/>
      <c r="H10772" s="24"/>
    </row>
    <row r="10773" spans="2:8">
      <c r="B10773" s="24"/>
      <c r="C10773" s="24"/>
      <c r="D10773" s="24"/>
      <c r="E10773" s="24"/>
      <c r="F10773" s="29"/>
      <c r="G10773" s="24"/>
      <c r="H10773" s="24"/>
    </row>
    <row r="10774" spans="2:8">
      <c r="B10774" s="24"/>
      <c r="C10774" s="24"/>
      <c r="D10774" s="24"/>
      <c r="E10774" s="24"/>
      <c r="F10774" s="29"/>
      <c r="G10774" s="24"/>
      <c r="H10774" s="24"/>
    </row>
    <row r="10775" spans="2:8">
      <c r="B10775" s="24"/>
      <c r="C10775" s="24"/>
      <c r="D10775" s="24"/>
      <c r="E10775" s="24"/>
      <c r="F10775" s="29"/>
      <c r="G10775" s="24"/>
      <c r="H10775" s="24"/>
    </row>
    <row r="10776" spans="2:8">
      <c r="B10776" s="24"/>
      <c r="C10776" s="24"/>
      <c r="D10776" s="24"/>
      <c r="E10776" s="24"/>
      <c r="F10776" s="29"/>
      <c r="G10776" s="24"/>
      <c r="H10776" s="24"/>
    </row>
    <row r="10777" spans="2:8">
      <c r="B10777" s="24"/>
      <c r="C10777" s="24"/>
      <c r="D10777" s="24"/>
      <c r="E10777" s="24"/>
      <c r="F10777" s="29"/>
      <c r="G10777" s="24"/>
      <c r="H10777" s="24"/>
    </row>
    <row r="10778" spans="2:8">
      <c r="B10778" s="24"/>
      <c r="C10778" s="24"/>
      <c r="D10778" s="24"/>
      <c r="E10778" s="24"/>
      <c r="F10778" s="29"/>
      <c r="G10778" s="24"/>
      <c r="H10778" s="24"/>
    </row>
    <row r="10779" spans="2:8">
      <c r="B10779" s="24"/>
      <c r="C10779" s="24"/>
      <c r="D10779" s="24"/>
      <c r="E10779" s="24"/>
      <c r="F10779" s="29"/>
      <c r="G10779" s="24"/>
      <c r="H10779" s="24"/>
    </row>
    <row r="10780" spans="2:8">
      <c r="B10780" s="24"/>
      <c r="C10780" s="24"/>
      <c r="D10780" s="24"/>
      <c r="E10780" s="24"/>
      <c r="F10780" s="29"/>
      <c r="G10780" s="24"/>
      <c r="H10780" s="24"/>
    </row>
    <row r="10781" spans="2:8">
      <c r="B10781" s="24"/>
      <c r="C10781" s="24"/>
      <c r="D10781" s="24"/>
      <c r="E10781" s="24"/>
      <c r="F10781" s="29"/>
      <c r="G10781" s="24"/>
      <c r="H10781" s="24"/>
    </row>
    <row r="10782" spans="2:8">
      <c r="B10782" s="24"/>
      <c r="C10782" s="24"/>
      <c r="D10782" s="24"/>
      <c r="E10782" s="24"/>
      <c r="F10782" s="29"/>
      <c r="G10782" s="24"/>
      <c r="H10782" s="24"/>
    </row>
    <row r="10783" spans="2:8">
      <c r="B10783" s="24"/>
      <c r="C10783" s="24"/>
      <c r="D10783" s="24"/>
      <c r="E10783" s="24"/>
      <c r="F10783" s="29"/>
      <c r="G10783" s="24"/>
      <c r="H10783" s="24"/>
    </row>
    <row r="10784" spans="2:8">
      <c r="B10784" s="24"/>
      <c r="C10784" s="24"/>
      <c r="D10784" s="24"/>
      <c r="E10784" s="24"/>
      <c r="F10784" s="29"/>
      <c r="G10784" s="24"/>
      <c r="H10784" s="24"/>
    </row>
    <row r="10785" spans="2:8">
      <c r="B10785" s="24"/>
      <c r="C10785" s="24"/>
      <c r="D10785" s="24"/>
      <c r="E10785" s="24"/>
      <c r="F10785" s="29"/>
      <c r="G10785" s="24"/>
      <c r="H10785" s="24"/>
    </row>
    <row r="10786" spans="2:8">
      <c r="B10786" s="24"/>
      <c r="C10786" s="24"/>
      <c r="D10786" s="24"/>
      <c r="E10786" s="24"/>
      <c r="F10786" s="29"/>
      <c r="G10786" s="24"/>
      <c r="H10786" s="24"/>
    </row>
    <row r="10787" spans="2:8">
      <c r="B10787" s="24"/>
      <c r="C10787" s="24"/>
      <c r="D10787" s="24"/>
      <c r="E10787" s="24"/>
      <c r="F10787" s="29"/>
      <c r="G10787" s="24"/>
      <c r="H10787" s="24"/>
    </row>
    <row r="10788" spans="2:8">
      <c r="B10788" s="24"/>
      <c r="C10788" s="24"/>
      <c r="D10788" s="24"/>
      <c r="E10788" s="24"/>
      <c r="F10788" s="29"/>
      <c r="G10788" s="24"/>
      <c r="H10788" s="24"/>
    </row>
    <row r="10789" spans="2:8">
      <c r="B10789" s="24"/>
      <c r="C10789" s="24"/>
      <c r="D10789" s="24"/>
      <c r="E10789" s="24"/>
      <c r="F10789" s="29"/>
      <c r="G10789" s="24"/>
      <c r="H10789" s="24"/>
    </row>
    <row r="10790" spans="2:8">
      <c r="B10790" s="24"/>
      <c r="C10790" s="24"/>
      <c r="D10790" s="24"/>
      <c r="E10790" s="24"/>
      <c r="F10790" s="29"/>
      <c r="G10790" s="24"/>
      <c r="H10790" s="24"/>
    </row>
    <row r="10791" spans="2:8">
      <c r="B10791" s="24"/>
      <c r="C10791" s="24"/>
      <c r="D10791" s="24"/>
      <c r="E10791" s="24"/>
      <c r="F10791" s="29"/>
      <c r="G10791" s="24"/>
      <c r="H10791" s="24"/>
    </row>
    <row r="10792" spans="2:8">
      <c r="B10792" s="24"/>
      <c r="C10792" s="24"/>
      <c r="D10792" s="24"/>
      <c r="E10792" s="24"/>
      <c r="F10792" s="29"/>
      <c r="G10792" s="24"/>
      <c r="H10792" s="24"/>
    </row>
    <row r="10793" spans="2:8">
      <c r="B10793" s="24"/>
      <c r="C10793" s="24"/>
      <c r="D10793" s="24"/>
      <c r="E10793" s="24"/>
      <c r="F10793" s="29"/>
      <c r="G10793" s="24"/>
      <c r="H10793" s="24"/>
    </row>
    <row r="10794" spans="2:8">
      <c r="B10794" s="24"/>
      <c r="C10794" s="24"/>
      <c r="D10794" s="24"/>
      <c r="E10794" s="24"/>
      <c r="F10794" s="29"/>
      <c r="G10794" s="24"/>
      <c r="H10794" s="24"/>
    </row>
    <row r="10795" spans="2:8">
      <c r="B10795" s="24"/>
      <c r="C10795" s="24"/>
      <c r="D10795" s="24"/>
      <c r="E10795" s="24"/>
      <c r="F10795" s="29"/>
      <c r="G10795" s="24"/>
      <c r="H10795" s="24"/>
    </row>
    <row r="10796" spans="2:8">
      <c r="B10796" s="24"/>
      <c r="C10796" s="24"/>
      <c r="D10796" s="24"/>
      <c r="E10796" s="24"/>
      <c r="F10796" s="29"/>
      <c r="G10796" s="24"/>
      <c r="H10796" s="24"/>
    </row>
    <row r="10797" spans="2:8">
      <c r="B10797" s="24"/>
      <c r="C10797" s="24"/>
      <c r="D10797" s="24"/>
      <c r="E10797" s="24"/>
      <c r="F10797" s="29"/>
      <c r="G10797" s="24"/>
      <c r="H10797" s="24"/>
    </row>
    <row r="10798" spans="2:8">
      <c r="B10798" s="24"/>
      <c r="C10798" s="24"/>
      <c r="D10798" s="24"/>
      <c r="E10798" s="24"/>
      <c r="F10798" s="29"/>
      <c r="G10798" s="24"/>
      <c r="H10798" s="24"/>
    </row>
    <row r="10799" spans="2:8">
      <c r="B10799" s="24"/>
      <c r="C10799" s="24"/>
      <c r="D10799" s="24"/>
      <c r="E10799" s="24"/>
      <c r="F10799" s="29"/>
      <c r="G10799" s="24"/>
      <c r="H10799" s="24"/>
    </row>
    <row r="10800" spans="2:8">
      <c r="B10800" s="24"/>
      <c r="C10800" s="24"/>
      <c r="D10800" s="24"/>
      <c r="E10800" s="24"/>
      <c r="F10800" s="29"/>
      <c r="G10800" s="24"/>
      <c r="H10800" s="24"/>
    </row>
    <row r="10801" spans="2:8">
      <c r="B10801" s="24"/>
      <c r="C10801" s="24"/>
      <c r="D10801" s="24"/>
      <c r="E10801" s="24"/>
      <c r="F10801" s="29"/>
      <c r="G10801" s="24"/>
      <c r="H10801" s="24"/>
    </row>
    <row r="10802" spans="2:8">
      <c r="B10802" s="24"/>
      <c r="C10802" s="24"/>
      <c r="D10802" s="24"/>
      <c r="E10802" s="24"/>
      <c r="F10802" s="29"/>
      <c r="G10802" s="24"/>
      <c r="H10802" s="24"/>
    </row>
    <row r="10803" spans="2:8">
      <c r="B10803" s="24"/>
      <c r="C10803" s="24"/>
      <c r="D10803" s="24"/>
      <c r="E10803" s="24"/>
      <c r="F10803" s="29"/>
      <c r="G10803" s="24"/>
      <c r="H10803" s="24"/>
    </row>
    <row r="10804" spans="2:8">
      <c r="B10804" s="24"/>
      <c r="C10804" s="24"/>
      <c r="D10804" s="24"/>
      <c r="E10804" s="24"/>
      <c r="F10804" s="29"/>
      <c r="G10804" s="24"/>
      <c r="H10804" s="24"/>
    </row>
    <row r="10805" spans="2:8">
      <c r="B10805" s="24"/>
      <c r="C10805" s="24"/>
      <c r="D10805" s="24"/>
      <c r="E10805" s="24"/>
      <c r="F10805" s="29"/>
      <c r="G10805" s="24"/>
      <c r="H10805" s="24"/>
    </row>
    <row r="10806" spans="2:8">
      <c r="B10806" s="24"/>
      <c r="C10806" s="24"/>
      <c r="D10806" s="24"/>
      <c r="E10806" s="24"/>
      <c r="F10806" s="29"/>
      <c r="G10806" s="24"/>
      <c r="H10806" s="24"/>
    </row>
    <row r="10807" spans="2:8">
      <c r="B10807" s="24"/>
      <c r="C10807" s="24"/>
      <c r="D10807" s="24"/>
      <c r="E10807" s="24"/>
      <c r="F10807" s="29"/>
      <c r="G10807" s="24"/>
      <c r="H10807" s="24"/>
    </row>
    <row r="10808" spans="2:8">
      <c r="B10808" s="24"/>
      <c r="C10808" s="24"/>
      <c r="D10808" s="24"/>
      <c r="E10808" s="24"/>
      <c r="F10808" s="29"/>
      <c r="G10808" s="24"/>
      <c r="H10808" s="24"/>
    </row>
    <row r="10809" spans="2:8">
      <c r="B10809" s="24"/>
      <c r="C10809" s="24"/>
      <c r="D10809" s="24"/>
      <c r="E10809" s="24"/>
      <c r="F10809" s="29"/>
      <c r="G10809" s="24"/>
      <c r="H10809" s="24"/>
    </row>
    <row r="10810" spans="2:8">
      <c r="B10810" s="24"/>
      <c r="C10810" s="24"/>
      <c r="D10810" s="24"/>
      <c r="E10810" s="24"/>
      <c r="F10810" s="29"/>
      <c r="G10810" s="24"/>
      <c r="H10810" s="24"/>
    </row>
    <row r="10811" spans="2:8">
      <c r="B10811" s="24"/>
      <c r="C10811" s="24"/>
      <c r="D10811" s="24"/>
      <c r="E10811" s="24"/>
      <c r="F10811" s="29"/>
      <c r="G10811" s="24"/>
      <c r="H10811" s="24"/>
    </row>
    <row r="10812" spans="2:8">
      <c r="B10812" s="24"/>
      <c r="C10812" s="24"/>
      <c r="D10812" s="24"/>
      <c r="E10812" s="24"/>
      <c r="F10812" s="29"/>
      <c r="G10812" s="24"/>
      <c r="H10812" s="24"/>
    </row>
    <row r="10813" spans="2:8">
      <c r="B10813" s="24"/>
      <c r="C10813" s="24"/>
      <c r="D10813" s="24"/>
      <c r="E10813" s="24"/>
      <c r="F10813" s="29"/>
      <c r="G10813" s="24"/>
      <c r="H10813" s="24"/>
    </row>
    <row r="10814" spans="2:8">
      <c r="B10814" s="24"/>
      <c r="C10814" s="24"/>
      <c r="D10814" s="24"/>
      <c r="E10814" s="24"/>
      <c r="F10814" s="29"/>
      <c r="G10814" s="24"/>
      <c r="H10814" s="24"/>
    </row>
    <row r="10815" spans="2:8">
      <c r="B10815" s="24"/>
      <c r="C10815" s="24"/>
      <c r="D10815" s="24"/>
      <c r="E10815" s="24"/>
      <c r="F10815" s="29"/>
      <c r="G10815" s="24"/>
      <c r="H10815" s="24"/>
    </row>
    <row r="10816" spans="2:8">
      <c r="B10816" s="24"/>
      <c r="C10816" s="24"/>
      <c r="D10816" s="24"/>
      <c r="E10816" s="24"/>
      <c r="F10816" s="29"/>
      <c r="G10816" s="24"/>
      <c r="H10816" s="24"/>
    </row>
    <row r="10817" spans="2:8">
      <c r="B10817" s="24"/>
      <c r="C10817" s="24"/>
      <c r="D10817" s="24"/>
      <c r="E10817" s="24"/>
      <c r="F10817" s="29"/>
      <c r="G10817" s="24"/>
      <c r="H10817" s="24"/>
    </row>
    <row r="10818" spans="2:8">
      <c r="B10818" s="24"/>
      <c r="C10818" s="24"/>
      <c r="D10818" s="24"/>
      <c r="E10818" s="24"/>
      <c r="F10818" s="29"/>
      <c r="G10818" s="24"/>
      <c r="H10818" s="24"/>
    </row>
    <row r="10819" spans="2:8">
      <c r="B10819" s="24"/>
      <c r="C10819" s="24"/>
      <c r="D10819" s="24"/>
      <c r="E10819" s="24"/>
      <c r="F10819" s="29"/>
      <c r="G10819" s="24"/>
      <c r="H10819" s="24"/>
    </row>
    <row r="10820" spans="2:8">
      <c r="B10820" s="24"/>
      <c r="C10820" s="24"/>
      <c r="D10820" s="24"/>
      <c r="E10820" s="24"/>
      <c r="F10820" s="29"/>
      <c r="G10820" s="24"/>
      <c r="H10820" s="24"/>
    </row>
    <row r="10821" spans="2:8">
      <c r="B10821" s="24"/>
      <c r="C10821" s="24"/>
      <c r="D10821" s="24"/>
      <c r="E10821" s="24"/>
      <c r="F10821" s="29"/>
      <c r="G10821" s="24"/>
      <c r="H10821" s="24"/>
    </row>
    <row r="10822" spans="2:8">
      <c r="B10822" s="24"/>
      <c r="C10822" s="24"/>
      <c r="D10822" s="24"/>
      <c r="E10822" s="24"/>
      <c r="F10822" s="29"/>
      <c r="G10822" s="24"/>
      <c r="H10822" s="24"/>
    </row>
    <row r="10823" spans="2:8">
      <c r="B10823" s="24"/>
      <c r="C10823" s="24"/>
      <c r="D10823" s="24"/>
      <c r="E10823" s="24"/>
      <c r="F10823" s="29"/>
      <c r="G10823" s="24"/>
      <c r="H10823" s="24"/>
    </row>
    <row r="10824" spans="2:8">
      <c r="B10824" s="24"/>
      <c r="C10824" s="24"/>
      <c r="D10824" s="24"/>
      <c r="E10824" s="24"/>
      <c r="F10824" s="29"/>
      <c r="G10824" s="24"/>
      <c r="H10824" s="24"/>
    </row>
    <row r="10825" spans="2:8">
      <c r="B10825" s="24"/>
      <c r="C10825" s="24"/>
      <c r="D10825" s="24"/>
      <c r="E10825" s="24"/>
      <c r="F10825" s="29"/>
      <c r="G10825" s="24"/>
      <c r="H10825" s="24"/>
    </row>
    <row r="10826" spans="2:8">
      <c r="B10826" s="24"/>
      <c r="C10826" s="24"/>
      <c r="D10826" s="24"/>
      <c r="E10826" s="24"/>
      <c r="F10826" s="29"/>
      <c r="G10826" s="24"/>
      <c r="H10826" s="24"/>
    </row>
    <row r="10827" spans="2:8">
      <c r="B10827" s="24"/>
      <c r="C10827" s="24"/>
      <c r="D10827" s="24"/>
      <c r="E10827" s="24"/>
      <c r="F10827" s="29"/>
      <c r="G10827" s="24"/>
      <c r="H10827" s="24"/>
    </row>
    <row r="10828" spans="2:8">
      <c r="B10828" s="24"/>
      <c r="C10828" s="24"/>
      <c r="D10828" s="24"/>
      <c r="E10828" s="24"/>
      <c r="F10828" s="29"/>
      <c r="G10828" s="24"/>
      <c r="H10828" s="24"/>
    </row>
    <row r="10829" spans="2:8">
      <c r="B10829" s="24"/>
      <c r="C10829" s="24"/>
      <c r="D10829" s="24"/>
      <c r="E10829" s="24"/>
      <c r="F10829" s="29"/>
      <c r="G10829" s="24"/>
      <c r="H10829" s="24"/>
    </row>
    <row r="10830" spans="2:8">
      <c r="B10830" s="24"/>
      <c r="C10830" s="24"/>
      <c r="D10830" s="24"/>
      <c r="E10830" s="24"/>
      <c r="F10830" s="29"/>
      <c r="G10830" s="24"/>
      <c r="H10830" s="24"/>
    </row>
    <row r="10831" spans="2:8">
      <c r="B10831" s="24"/>
      <c r="C10831" s="24"/>
      <c r="D10831" s="24"/>
      <c r="E10831" s="24"/>
      <c r="F10831" s="29"/>
      <c r="G10831" s="24"/>
      <c r="H10831" s="24"/>
    </row>
    <row r="10832" spans="2:8">
      <c r="B10832" s="24"/>
      <c r="C10832" s="24"/>
      <c r="D10832" s="24"/>
      <c r="E10832" s="24"/>
      <c r="F10832" s="29"/>
      <c r="G10832" s="24"/>
      <c r="H10832" s="24"/>
    </row>
    <row r="10833" spans="2:8">
      <c r="B10833" s="24"/>
      <c r="C10833" s="24"/>
      <c r="D10833" s="24"/>
      <c r="E10833" s="24"/>
      <c r="F10833" s="29"/>
      <c r="G10833" s="24"/>
      <c r="H10833" s="24"/>
    </row>
    <row r="10834" spans="2:8">
      <c r="B10834" s="24"/>
      <c r="C10834" s="24"/>
      <c r="D10834" s="24"/>
      <c r="E10834" s="24"/>
      <c r="F10834" s="29"/>
      <c r="G10834" s="24"/>
      <c r="H10834" s="24"/>
    </row>
    <row r="10835" spans="2:8">
      <c r="B10835" s="24"/>
      <c r="C10835" s="24"/>
      <c r="D10835" s="24"/>
      <c r="E10835" s="24"/>
      <c r="F10835" s="29"/>
      <c r="G10835" s="24"/>
      <c r="H10835" s="24"/>
    </row>
    <row r="10836" spans="2:8">
      <c r="B10836" s="24"/>
      <c r="C10836" s="24"/>
      <c r="D10836" s="24"/>
      <c r="E10836" s="24"/>
      <c r="F10836" s="29"/>
      <c r="G10836" s="24"/>
      <c r="H10836" s="24"/>
    </row>
    <row r="10837" spans="2:8">
      <c r="B10837" s="24"/>
      <c r="C10837" s="24"/>
      <c r="D10837" s="24"/>
      <c r="E10837" s="24"/>
      <c r="F10837" s="29"/>
      <c r="G10837" s="24"/>
      <c r="H10837" s="24"/>
    </row>
    <row r="10838" spans="2:8">
      <c r="B10838" s="24"/>
      <c r="C10838" s="24"/>
      <c r="D10838" s="24"/>
      <c r="E10838" s="24"/>
      <c r="F10838" s="29"/>
      <c r="G10838" s="24"/>
      <c r="H10838" s="24"/>
    </row>
    <row r="10839" spans="2:8">
      <c r="B10839" s="24"/>
      <c r="C10839" s="24"/>
      <c r="D10839" s="24"/>
      <c r="E10839" s="24"/>
      <c r="F10839" s="29"/>
      <c r="G10839" s="24"/>
      <c r="H10839" s="24"/>
    </row>
    <row r="10840" spans="2:8">
      <c r="B10840" s="24"/>
      <c r="C10840" s="24"/>
      <c r="D10840" s="24"/>
      <c r="E10840" s="24"/>
      <c r="F10840" s="29"/>
      <c r="G10840" s="24"/>
      <c r="H10840" s="24"/>
    </row>
    <row r="10841" spans="2:8">
      <c r="B10841" s="24"/>
      <c r="C10841" s="24"/>
      <c r="D10841" s="24"/>
      <c r="E10841" s="24"/>
      <c r="F10841" s="29"/>
      <c r="G10841" s="24"/>
      <c r="H10841" s="24"/>
    </row>
    <row r="10842" spans="2:8">
      <c r="B10842" s="24"/>
      <c r="C10842" s="24"/>
      <c r="D10842" s="24"/>
      <c r="E10842" s="24"/>
      <c r="F10842" s="29"/>
      <c r="G10842" s="24"/>
      <c r="H10842" s="24"/>
    </row>
    <row r="10843" spans="2:8">
      <c r="B10843" s="24"/>
      <c r="C10843" s="24"/>
      <c r="D10843" s="24"/>
      <c r="E10843" s="24"/>
      <c r="F10843" s="29"/>
      <c r="G10843" s="24"/>
      <c r="H10843" s="24"/>
    </row>
    <row r="10844" spans="2:8">
      <c r="B10844" s="24"/>
      <c r="C10844" s="24"/>
      <c r="D10844" s="24"/>
      <c r="E10844" s="24"/>
      <c r="F10844" s="29"/>
      <c r="G10844" s="24"/>
      <c r="H10844" s="24"/>
    </row>
    <row r="10845" spans="2:8">
      <c r="B10845" s="24"/>
      <c r="C10845" s="24"/>
      <c r="D10845" s="24"/>
      <c r="E10845" s="24"/>
      <c r="F10845" s="29"/>
      <c r="G10845" s="24"/>
      <c r="H10845" s="24"/>
    </row>
    <row r="10846" spans="2:8">
      <c r="B10846" s="24"/>
      <c r="C10846" s="24"/>
      <c r="D10846" s="24"/>
      <c r="E10846" s="24"/>
      <c r="F10846" s="29"/>
      <c r="G10846" s="24"/>
      <c r="H10846" s="24"/>
    </row>
    <row r="10847" spans="2:8">
      <c r="B10847" s="24"/>
      <c r="C10847" s="24"/>
      <c r="D10847" s="24"/>
      <c r="E10847" s="24"/>
      <c r="F10847" s="29"/>
      <c r="G10847" s="24"/>
      <c r="H10847" s="24"/>
    </row>
    <row r="10848" spans="2:8">
      <c r="B10848" s="24"/>
      <c r="C10848" s="24"/>
      <c r="D10848" s="24"/>
      <c r="E10848" s="24"/>
      <c r="F10848" s="29"/>
      <c r="G10848" s="24"/>
      <c r="H10848" s="24"/>
    </row>
    <row r="10849" spans="2:8">
      <c r="B10849" s="24"/>
      <c r="C10849" s="24"/>
      <c r="D10849" s="24"/>
      <c r="E10849" s="24"/>
      <c r="F10849" s="29"/>
      <c r="G10849" s="24"/>
      <c r="H10849" s="24"/>
    </row>
    <row r="10850" spans="2:8">
      <c r="B10850" s="24"/>
      <c r="C10850" s="24"/>
      <c r="D10850" s="24"/>
      <c r="E10850" s="24"/>
      <c r="F10850" s="29"/>
      <c r="G10850" s="24"/>
      <c r="H10850" s="24"/>
    </row>
    <row r="10851" spans="2:8">
      <c r="B10851" s="24"/>
      <c r="C10851" s="24"/>
      <c r="D10851" s="24"/>
      <c r="E10851" s="24"/>
      <c r="F10851" s="29"/>
      <c r="G10851" s="24"/>
      <c r="H10851" s="24"/>
    </row>
    <row r="10852" spans="2:8">
      <c r="B10852" s="24"/>
      <c r="C10852" s="24"/>
      <c r="D10852" s="24"/>
      <c r="E10852" s="24"/>
      <c r="F10852" s="29"/>
      <c r="G10852" s="24"/>
      <c r="H10852" s="24"/>
    </row>
    <row r="10853" spans="2:8">
      <c r="B10853" s="24"/>
      <c r="C10853" s="24"/>
      <c r="D10853" s="24"/>
      <c r="E10853" s="24"/>
      <c r="F10853" s="29"/>
      <c r="G10853" s="24"/>
      <c r="H10853" s="24"/>
    </row>
    <row r="10854" spans="2:8">
      <c r="B10854" s="24"/>
      <c r="C10854" s="24"/>
      <c r="D10854" s="24"/>
      <c r="E10854" s="24"/>
      <c r="F10854" s="29"/>
      <c r="G10854" s="24"/>
      <c r="H10854" s="24"/>
    </row>
    <row r="10855" spans="2:8">
      <c r="B10855" s="24"/>
      <c r="C10855" s="24"/>
      <c r="D10855" s="24"/>
      <c r="E10855" s="24"/>
      <c r="F10855" s="29"/>
      <c r="G10855" s="24"/>
      <c r="H10855" s="24"/>
    </row>
    <row r="10856" spans="2:8">
      <c r="B10856" s="24"/>
      <c r="C10856" s="24"/>
      <c r="D10856" s="24"/>
      <c r="E10856" s="24"/>
      <c r="F10856" s="29"/>
      <c r="G10856" s="24"/>
      <c r="H10856" s="24"/>
    </row>
    <row r="10857" spans="2:8">
      <c r="B10857" s="24"/>
      <c r="C10857" s="24"/>
      <c r="D10857" s="24"/>
      <c r="E10857" s="24"/>
      <c r="F10857" s="29"/>
      <c r="G10857" s="24"/>
      <c r="H10857" s="24"/>
    </row>
    <row r="10858" spans="2:8">
      <c r="B10858" s="24"/>
      <c r="C10858" s="24"/>
      <c r="D10858" s="24"/>
      <c r="E10858" s="24"/>
      <c r="F10858" s="29"/>
      <c r="G10858" s="24"/>
      <c r="H10858" s="24"/>
    </row>
    <row r="10859" spans="2:8">
      <c r="B10859" s="24"/>
      <c r="C10859" s="24"/>
      <c r="D10859" s="24"/>
      <c r="E10859" s="24"/>
      <c r="F10859" s="29"/>
      <c r="G10859" s="24"/>
      <c r="H10859" s="24"/>
    </row>
    <row r="10860" spans="2:8">
      <c r="B10860" s="24"/>
      <c r="C10860" s="24"/>
      <c r="D10860" s="24"/>
      <c r="E10860" s="24"/>
      <c r="F10860" s="29"/>
      <c r="G10860" s="24"/>
      <c r="H10860" s="24"/>
    </row>
    <row r="10861" spans="2:8">
      <c r="B10861" s="24"/>
      <c r="C10861" s="24"/>
      <c r="D10861" s="24"/>
      <c r="E10861" s="24"/>
      <c r="F10861" s="29"/>
      <c r="G10861" s="24"/>
      <c r="H10861" s="24"/>
    </row>
    <row r="10862" spans="2:8">
      <c r="B10862" s="24"/>
      <c r="C10862" s="24"/>
      <c r="D10862" s="24"/>
      <c r="E10862" s="24"/>
      <c r="F10862" s="29"/>
      <c r="G10862" s="24"/>
      <c r="H10862" s="24"/>
    </row>
    <row r="10863" spans="2:8">
      <c r="B10863" s="24"/>
      <c r="C10863" s="24"/>
      <c r="D10863" s="24"/>
      <c r="E10863" s="24"/>
      <c r="F10863" s="29"/>
      <c r="G10863" s="24"/>
      <c r="H10863" s="24"/>
    </row>
    <row r="10864" spans="2:8">
      <c r="B10864" s="24"/>
      <c r="C10864" s="24"/>
      <c r="D10864" s="24"/>
      <c r="E10864" s="24"/>
      <c r="F10864" s="29"/>
      <c r="G10864" s="24"/>
      <c r="H10864" s="24"/>
    </row>
    <row r="10865" spans="2:8">
      <c r="B10865" s="24"/>
      <c r="C10865" s="24"/>
      <c r="D10865" s="24"/>
      <c r="E10865" s="24"/>
      <c r="F10865" s="29"/>
      <c r="G10865" s="24"/>
      <c r="H10865" s="24"/>
    </row>
    <row r="10866" spans="2:8">
      <c r="B10866" s="24"/>
      <c r="C10866" s="24"/>
      <c r="D10866" s="24"/>
      <c r="E10866" s="24"/>
      <c r="F10866" s="29"/>
      <c r="G10866" s="24"/>
      <c r="H10866" s="24"/>
    </row>
    <row r="10867" spans="2:8">
      <c r="B10867" s="24"/>
      <c r="C10867" s="24"/>
      <c r="D10867" s="24"/>
      <c r="E10867" s="24"/>
      <c r="F10867" s="29"/>
      <c r="G10867" s="24"/>
      <c r="H10867" s="24"/>
    </row>
    <row r="10868" spans="2:8">
      <c r="B10868" s="24"/>
      <c r="C10868" s="24"/>
      <c r="D10868" s="24"/>
      <c r="E10868" s="24"/>
      <c r="F10868" s="29"/>
      <c r="G10868" s="24"/>
      <c r="H10868" s="24"/>
    </row>
    <row r="10869" spans="2:8">
      <c r="B10869" s="24"/>
      <c r="C10869" s="24"/>
      <c r="D10869" s="24"/>
      <c r="E10869" s="24"/>
      <c r="F10869" s="29"/>
      <c r="G10869" s="24"/>
      <c r="H10869" s="24"/>
    </row>
    <row r="10870" spans="2:8">
      <c r="B10870" s="24"/>
      <c r="C10870" s="24"/>
      <c r="D10870" s="24"/>
      <c r="E10870" s="24"/>
      <c r="F10870" s="29"/>
      <c r="G10870" s="24"/>
      <c r="H10870" s="24"/>
    </row>
    <row r="10871" spans="2:8">
      <c r="B10871" s="24"/>
      <c r="C10871" s="24"/>
      <c r="D10871" s="24"/>
      <c r="E10871" s="24"/>
      <c r="F10871" s="29"/>
      <c r="G10871" s="24"/>
      <c r="H10871" s="24"/>
    </row>
    <row r="10872" spans="2:8">
      <c r="B10872" s="24"/>
      <c r="C10872" s="24"/>
      <c r="D10872" s="24"/>
      <c r="E10872" s="24"/>
      <c r="F10872" s="29"/>
      <c r="G10872" s="24"/>
      <c r="H10872" s="24"/>
    </row>
    <row r="10873" spans="2:8">
      <c r="B10873" s="24"/>
      <c r="C10873" s="24"/>
      <c r="D10873" s="24"/>
      <c r="E10873" s="24"/>
      <c r="F10873" s="29"/>
      <c r="G10873" s="24"/>
      <c r="H10873" s="24"/>
    </row>
    <row r="10874" spans="2:8">
      <c r="B10874" s="24"/>
      <c r="C10874" s="24"/>
      <c r="D10874" s="24"/>
      <c r="E10874" s="24"/>
      <c r="F10874" s="29"/>
      <c r="G10874" s="24"/>
      <c r="H10874" s="24"/>
    </row>
    <row r="10875" spans="2:8">
      <c r="B10875" s="24"/>
      <c r="C10875" s="24"/>
      <c r="D10875" s="24"/>
      <c r="E10875" s="24"/>
      <c r="F10875" s="29"/>
      <c r="G10875" s="24"/>
      <c r="H10875" s="24"/>
    </row>
    <row r="10876" spans="2:8">
      <c r="B10876" s="24"/>
      <c r="C10876" s="24"/>
      <c r="D10876" s="24"/>
      <c r="E10876" s="24"/>
      <c r="F10876" s="29"/>
      <c r="G10876" s="24"/>
      <c r="H10876" s="24"/>
    </row>
    <row r="10877" spans="2:8">
      <c r="B10877" s="24"/>
      <c r="C10877" s="24"/>
      <c r="D10877" s="24"/>
      <c r="E10877" s="24"/>
      <c r="F10877" s="29"/>
      <c r="G10877" s="24"/>
      <c r="H10877" s="24"/>
    </row>
    <row r="10878" spans="2:8">
      <c r="B10878" s="24"/>
      <c r="C10878" s="24"/>
      <c r="D10878" s="24"/>
      <c r="E10878" s="24"/>
      <c r="F10878" s="29"/>
      <c r="G10878" s="24"/>
      <c r="H10878" s="24"/>
    </row>
    <row r="10879" spans="2:8">
      <c r="B10879" s="24"/>
      <c r="C10879" s="24"/>
      <c r="D10879" s="24"/>
      <c r="E10879" s="24"/>
      <c r="F10879" s="29"/>
      <c r="G10879" s="24"/>
      <c r="H10879" s="24"/>
    </row>
    <row r="10880" spans="2:8">
      <c r="B10880" s="24"/>
      <c r="C10880" s="24"/>
      <c r="D10880" s="24"/>
      <c r="E10880" s="24"/>
      <c r="F10880" s="29"/>
      <c r="G10880" s="24"/>
      <c r="H10880" s="24"/>
    </row>
    <row r="10881" spans="2:8">
      <c r="B10881" s="24"/>
      <c r="C10881" s="24"/>
      <c r="D10881" s="24"/>
      <c r="E10881" s="24"/>
      <c r="F10881" s="29"/>
      <c r="G10881" s="24"/>
      <c r="H10881" s="24"/>
    </row>
    <row r="10882" spans="2:8">
      <c r="B10882" s="24"/>
      <c r="C10882" s="24"/>
      <c r="D10882" s="24"/>
      <c r="E10882" s="24"/>
      <c r="F10882" s="29"/>
      <c r="G10882" s="24"/>
      <c r="H10882" s="24"/>
    </row>
    <row r="10883" spans="2:8">
      <c r="B10883" s="24"/>
      <c r="C10883" s="24"/>
      <c r="D10883" s="24"/>
      <c r="E10883" s="24"/>
      <c r="F10883" s="29"/>
      <c r="G10883" s="24"/>
      <c r="H10883" s="24"/>
    </row>
    <row r="10884" spans="2:8">
      <c r="B10884" s="24"/>
      <c r="C10884" s="24"/>
      <c r="D10884" s="24"/>
      <c r="E10884" s="24"/>
      <c r="F10884" s="29"/>
      <c r="G10884" s="24"/>
      <c r="H10884" s="24"/>
    </row>
    <row r="10885" spans="2:8">
      <c r="B10885" s="24"/>
      <c r="C10885" s="24"/>
      <c r="D10885" s="24"/>
      <c r="E10885" s="24"/>
      <c r="F10885" s="29"/>
      <c r="G10885" s="24"/>
      <c r="H10885" s="24"/>
    </row>
    <row r="10886" spans="2:8">
      <c r="B10886" s="24"/>
      <c r="C10886" s="24"/>
      <c r="D10886" s="24"/>
      <c r="E10886" s="24"/>
      <c r="F10886" s="29"/>
      <c r="G10886" s="24"/>
      <c r="H10886" s="24"/>
    </row>
    <row r="10887" spans="2:8">
      <c r="B10887" s="24"/>
      <c r="C10887" s="24"/>
      <c r="D10887" s="24"/>
      <c r="E10887" s="24"/>
      <c r="F10887" s="29"/>
      <c r="G10887" s="24"/>
      <c r="H10887" s="24"/>
    </row>
    <row r="10888" spans="2:8">
      <c r="B10888" s="24"/>
      <c r="C10888" s="24"/>
      <c r="D10888" s="24"/>
      <c r="E10888" s="24"/>
      <c r="F10888" s="29"/>
      <c r="G10888" s="24"/>
      <c r="H10888" s="24"/>
    </row>
    <row r="10889" spans="2:8">
      <c r="B10889" s="24"/>
      <c r="C10889" s="24"/>
      <c r="D10889" s="24"/>
      <c r="E10889" s="24"/>
      <c r="F10889" s="29"/>
      <c r="G10889" s="24"/>
      <c r="H10889" s="24"/>
    </row>
    <row r="10890" spans="2:8">
      <c r="B10890" s="24"/>
      <c r="C10890" s="24"/>
      <c r="D10890" s="24"/>
      <c r="E10890" s="24"/>
      <c r="F10890" s="29"/>
      <c r="G10890" s="24"/>
      <c r="H10890" s="24"/>
    </row>
    <row r="10891" spans="2:8">
      <c r="B10891" s="24"/>
      <c r="C10891" s="24"/>
      <c r="D10891" s="24"/>
      <c r="E10891" s="24"/>
      <c r="F10891" s="29"/>
      <c r="G10891" s="24"/>
      <c r="H10891" s="24"/>
    </row>
    <row r="10892" spans="2:8">
      <c r="B10892" s="24"/>
      <c r="C10892" s="24"/>
      <c r="D10892" s="24"/>
      <c r="E10892" s="24"/>
      <c r="F10892" s="29"/>
      <c r="G10892" s="24"/>
      <c r="H10892" s="24"/>
    </row>
    <row r="10893" spans="2:8">
      <c r="B10893" s="24"/>
      <c r="C10893" s="24"/>
      <c r="D10893" s="24"/>
      <c r="E10893" s="24"/>
      <c r="F10893" s="29"/>
      <c r="G10893" s="24"/>
      <c r="H10893" s="24"/>
    </row>
    <row r="10894" spans="2:8">
      <c r="B10894" s="24"/>
      <c r="C10894" s="24"/>
      <c r="D10894" s="24"/>
      <c r="E10894" s="24"/>
      <c r="F10894" s="29"/>
      <c r="G10894" s="24"/>
      <c r="H10894" s="24"/>
    </row>
    <row r="10895" spans="2:8">
      <c r="B10895" s="24"/>
      <c r="C10895" s="24"/>
      <c r="D10895" s="24"/>
      <c r="E10895" s="24"/>
      <c r="F10895" s="29"/>
      <c r="G10895" s="24"/>
      <c r="H10895" s="24"/>
    </row>
    <row r="10896" spans="2:8">
      <c r="B10896" s="24"/>
      <c r="C10896" s="24"/>
      <c r="D10896" s="24"/>
      <c r="E10896" s="24"/>
      <c r="F10896" s="29"/>
      <c r="G10896" s="24"/>
      <c r="H10896" s="24"/>
    </row>
    <row r="10897" spans="2:8">
      <c r="B10897" s="24"/>
      <c r="C10897" s="24"/>
      <c r="D10897" s="24"/>
      <c r="E10897" s="24"/>
      <c r="F10897" s="29"/>
      <c r="G10897" s="24"/>
      <c r="H10897" s="24"/>
    </row>
    <row r="10898" spans="2:8">
      <c r="B10898" s="24"/>
      <c r="C10898" s="24"/>
      <c r="D10898" s="24"/>
      <c r="E10898" s="24"/>
      <c r="F10898" s="29"/>
      <c r="G10898" s="24"/>
      <c r="H10898" s="24"/>
    </row>
    <row r="10899" spans="2:8">
      <c r="B10899" s="24"/>
      <c r="C10899" s="24"/>
      <c r="D10899" s="24"/>
      <c r="E10899" s="24"/>
      <c r="F10899" s="29"/>
      <c r="G10899" s="24"/>
      <c r="H10899" s="24"/>
    </row>
    <row r="10900" spans="2:8">
      <c r="B10900" s="24"/>
      <c r="C10900" s="24"/>
      <c r="D10900" s="24"/>
      <c r="E10900" s="24"/>
      <c r="F10900" s="29"/>
      <c r="G10900" s="24"/>
      <c r="H10900" s="24"/>
    </row>
    <row r="10901" spans="2:8">
      <c r="B10901" s="24"/>
      <c r="C10901" s="24"/>
      <c r="D10901" s="24"/>
      <c r="E10901" s="24"/>
      <c r="F10901" s="29"/>
      <c r="G10901" s="24"/>
      <c r="H10901" s="24"/>
    </row>
    <row r="10902" spans="2:8">
      <c r="B10902" s="24"/>
      <c r="C10902" s="24"/>
      <c r="D10902" s="24"/>
      <c r="E10902" s="24"/>
      <c r="F10902" s="29"/>
      <c r="G10902" s="24"/>
      <c r="H10902" s="24"/>
    </row>
    <row r="10903" spans="2:8">
      <c r="B10903" s="24"/>
      <c r="C10903" s="24"/>
      <c r="D10903" s="24"/>
      <c r="E10903" s="24"/>
      <c r="F10903" s="29"/>
      <c r="G10903" s="24"/>
      <c r="H10903" s="24"/>
    </row>
    <row r="10904" spans="2:8">
      <c r="B10904" s="24"/>
      <c r="C10904" s="24"/>
      <c r="D10904" s="24"/>
      <c r="E10904" s="24"/>
      <c r="F10904" s="29"/>
      <c r="G10904" s="24"/>
      <c r="H10904" s="24"/>
    </row>
    <row r="10905" spans="2:8">
      <c r="B10905" s="24"/>
      <c r="C10905" s="24"/>
      <c r="D10905" s="24"/>
      <c r="E10905" s="24"/>
      <c r="F10905" s="29"/>
      <c r="G10905" s="24"/>
      <c r="H10905" s="24"/>
    </row>
    <row r="10906" spans="2:8">
      <c r="B10906" s="24"/>
      <c r="C10906" s="24"/>
      <c r="D10906" s="24"/>
      <c r="E10906" s="24"/>
      <c r="F10906" s="29"/>
      <c r="G10906" s="24"/>
      <c r="H10906" s="24"/>
    </row>
    <row r="10907" spans="2:8">
      <c r="B10907" s="24"/>
      <c r="C10907" s="24"/>
      <c r="D10907" s="24"/>
      <c r="E10907" s="24"/>
      <c r="F10907" s="29"/>
      <c r="G10907" s="24"/>
      <c r="H10907" s="24"/>
    </row>
    <row r="10908" spans="2:8">
      <c r="B10908" s="24"/>
      <c r="C10908" s="24"/>
      <c r="D10908" s="24"/>
      <c r="E10908" s="24"/>
      <c r="F10908" s="29"/>
      <c r="G10908" s="24"/>
      <c r="H10908" s="24"/>
    </row>
    <row r="10909" spans="2:8">
      <c r="B10909" s="24"/>
      <c r="C10909" s="24"/>
      <c r="D10909" s="24"/>
      <c r="E10909" s="24"/>
      <c r="F10909" s="29"/>
      <c r="G10909" s="24"/>
      <c r="H10909" s="24"/>
    </row>
    <row r="10910" spans="2:8">
      <c r="B10910" s="24"/>
      <c r="C10910" s="24"/>
      <c r="D10910" s="24"/>
      <c r="E10910" s="24"/>
      <c r="F10910" s="29"/>
      <c r="G10910" s="24"/>
      <c r="H10910" s="24"/>
    </row>
    <row r="10911" spans="2:8">
      <c r="B10911" s="24"/>
      <c r="C10911" s="24"/>
      <c r="D10911" s="24"/>
      <c r="E10911" s="24"/>
      <c r="F10911" s="29"/>
      <c r="G10911" s="24"/>
      <c r="H10911" s="24"/>
    </row>
    <row r="10912" spans="2:8">
      <c r="B10912" s="24"/>
      <c r="C10912" s="24"/>
      <c r="D10912" s="24"/>
      <c r="E10912" s="24"/>
      <c r="F10912" s="29"/>
      <c r="G10912" s="24"/>
      <c r="H10912" s="24"/>
    </row>
    <row r="10913" spans="2:8">
      <c r="B10913" s="24"/>
      <c r="C10913" s="24"/>
      <c r="D10913" s="24"/>
      <c r="E10913" s="24"/>
      <c r="F10913" s="29"/>
      <c r="G10913" s="24"/>
      <c r="H10913" s="24"/>
    </row>
    <row r="10914" spans="2:8">
      <c r="B10914" s="24"/>
      <c r="C10914" s="24"/>
      <c r="D10914" s="24"/>
      <c r="E10914" s="24"/>
      <c r="F10914" s="29"/>
      <c r="G10914" s="24"/>
      <c r="H10914" s="24"/>
    </row>
    <row r="10915" spans="2:8">
      <c r="B10915" s="24"/>
      <c r="C10915" s="24"/>
      <c r="D10915" s="24"/>
      <c r="E10915" s="24"/>
      <c r="F10915" s="29"/>
      <c r="G10915" s="24"/>
      <c r="H10915" s="24"/>
    </row>
    <row r="10916" spans="2:8">
      <c r="B10916" s="24"/>
      <c r="C10916" s="24"/>
      <c r="D10916" s="24"/>
      <c r="E10916" s="24"/>
      <c r="F10916" s="29"/>
      <c r="G10916" s="24"/>
      <c r="H10916" s="24"/>
    </row>
    <row r="10917" spans="2:8">
      <c r="B10917" s="24"/>
      <c r="C10917" s="24"/>
      <c r="D10917" s="24"/>
      <c r="E10917" s="24"/>
      <c r="F10917" s="29"/>
      <c r="G10917" s="24"/>
      <c r="H10917" s="24"/>
    </row>
    <row r="10918" spans="2:8">
      <c r="B10918" s="24"/>
      <c r="C10918" s="24"/>
      <c r="D10918" s="24"/>
      <c r="E10918" s="24"/>
      <c r="F10918" s="29"/>
      <c r="G10918" s="24"/>
      <c r="H10918" s="24"/>
    </row>
    <row r="10919" spans="2:8">
      <c r="B10919" s="24"/>
      <c r="C10919" s="24"/>
      <c r="D10919" s="24"/>
      <c r="E10919" s="24"/>
      <c r="F10919" s="29"/>
      <c r="G10919" s="24"/>
      <c r="H10919" s="24"/>
    </row>
    <row r="10920" spans="2:8">
      <c r="B10920" s="24"/>
      <c r="C10920" s="24"/>
      <c r="D10920" s="24"/>
      <c r="E10920" s="24"/>
      <c r="F10920" s="29"/>
      <c r="G10920" s="24"/>
      <c r="H10920" s="24"/>
    </row>
    <row r="10921" spans="2:8">
      <c r="B10921" s="24"/>
      <c r="C10921" s="24"/>
      <c r="D10921" s="24"/>
      <c r="E10921" s="24"/>
      <c r="F10921" s="29"/>
      <c r="G10921" s="24"/>
      <c r="H10921" s="24"/>
    </row>
    <row r="10922" spans="2:8">
      <c r="B10922" s="24"/>
      <c r="C10922" s="24"/>
      <c r="D10922" s="24"/>
      <c r="E10922" s="24"/>
      <c r="F10922" s="29"/>
      <c r="G10922" s="24"/>
      <c r="H10922" s="24"/>
    </row>
    <row r="10923" spans="2:8">
      <c r="B10923" s="24"/>
      <c r="C10923" s="24"/>
      <c r="D10923" s="24"/>
      <c r="E10923" s="24"/>
      <c r="F10923" s="29"/>
      <c r="G10923" s="24"/>
      <c r="H10923" s="24"/>
    </row>
    <row r="10924" spans="2:8">
      <c r="B10924" s="24"/>
      <c r="C10924" s="24"/>
      <c r="D10924" s="24"/>
      <c r="E10924" s="24"/>
      <c r="F10924" s="29"/>
      <c r="G10924" s="24"/>
      <c r="H10924" s="24"/>
    </row>
    <row r="10925" spans="2:8">
      <c r="B10925" s="24"/>
      <c r="C10925" s="24"/>
      <c r="D10925" s="24"/>
      <c r="E10925" s="24"/>
      <c r="F10925" s="29"/>
      <c r="G10925" s="24"/>
      <c r="H10925" s="24"/>
    </row>
    <row r="10926" spans="2:8">
      <c r="B10926" s="24"/>
      <c r="C10926" s="24"/>
      <c r="D10926" s="24"/>
      <c r="E10926" s="24"/>
      <c r="F10926" s="29"/>
      <c r="G10926" s="24"/>
      <c r="H10926" s="24"/>
    </row>
    <row r="10927" spans="2:8">
      <c r="B10927" s="24"/>
      <c r="C10927" s="24"/>
      <c r="D10927" s="24"/>
      <c r="E10927" s="24"/>
      <c r="F10927" s="29"/>
      <c r="G10927" s="24"/>
      <c r="H10927" s="24"/>
    </row>
    <row r="10928" spans="2:8">
      <c r="B10928" s="24"/>
      <c r="C10928" s="24"/>
      <c r="D10928" s="24"/>
      <c r="E10928" s="24"/>
      <c r="F10928" s="29"/>
      <c r="G10928" s="24"/>
      <c r="H10928" s="24"/>
    </row>
    <row r="10929" spans="2:8">
      <c r="B10929" s="24"/>
      <c r="C10929" s="24"/>
      <c r="D10929" s="24"/>
      <c r="E10929" s="24"/>
      <c r="F10929" s="29"/>
      <c r="G10929" s="24"/>
      <c r="H10929" s="24"/>
    </row>
    <row r="10930" spans="2:8">
      <c r="B10930" s="24"/>
      <c r="C10930" s="24"/>
      <c r="D10930" s="24"/>
      <c r="E10930" s="24"/>
      <c r="F10930" s="29"/>
      <c r="G10930" s="24"/>
      <c r="H10930" s="24"/>
    </row>
    <row r="10931" spans="2:8">
      <c r="B10931" s="24"/>
      <c r="C10931" s="24"/>
      <c r="D10931" s="24"/>
      <c r="E10931" s="24"/>
      <c r="F10931" s="29"/>
      <c r="G10931" s="24"/>
      <c r="H10931" s="24"/>
    </row>
    <row r="10932" spans="2:8">
      <c r="B10932" s="24"/>
      <c r="C10932" s="24"/>
      <c r="D10932" s="24"/>
      <c r="E10932" s="24"/>
      <c r="F10932" s="29"/>
      <c r="G10932" s="24"/>
      <c r="H10932" s="24"/>
    </row>
    <row r="10933" spans="2:8">
      <c r="B10933" s="24"/>
      <c r="C10933" s="24"/>
      <c r="D10933" s="24"/>
      <c r="E10933" s="24"/>
      <c r="F10933" s="29"/>
      <c r="G10933" s="24"/>
      <c r="H10933" s="24"/>
    </row>
    <row r="10934" spans="2:8">
      <c r="B10934" s="24"/>
      <c r="C10934" s="24"/>
      <c r="D10934" s="24"/>
      <c r="E10934" s="24"/>
      <c r="F10934" s="29"/>
      <c r="G10934" s="24"/>
      <c r="H10934" s="24"/>
    </row>
    <row r="10935" spans="2:8">
      <c r="B10935" s="24"/>
      <c r="C10935" s="24"/>
      <c r="D10935" s="24"/>
      <c r="E10935" s="24"/>
      <c r="F10935" s="29"/>
      <c r="G10935" s="24"/>
      <c r="H10935" s="24"/>
    </row>
    <row r="10936" spans="2:8">
      <c r="B10936" s="24"/>
      <c r="C10936" s="24"/>
      <c r="D10936" s="24"/>
      <c r="E10936" s="24"/>
      <c r="F10936" s="29"/>
      <c r="G10936" s="24"/>
      <c r="H10936" s="24"/>
    </row>
    <row r="10937" spans="2:8">
      <c r="B10937" s="24"/>
      <c r="C10937" s="24"/>
      <c r="D10937" s="24"/>
      <c r="E10937" s="24"/>
      <c r="F10937" s="29"/>
      <c r="G10937" s="24"/>
      <c r="H10937" s="24"/>
    </row>
    <row r="10938" spans="2:8">
      <c r="B10938" s="24"/>
      <c r="C10938" s="24"/>
      <c r="D10938" s="24"/>
      <c r="E10938" s="24"/>
      <c r="F10938" s="29"/>
      <c r="G10938" s="24"/>
      <c r="H10938" s="24"/>
    </row>
    <row r="10939" spans="2:8">
      <c r="B10939" s="24"/>
      <c r="C10939" s="24"/>
      <c r="D10939" s="24"/>
      <c r="E10939" s="24"/>
      <c r="F10939" s="29"/>
      <c r="G10939" s="24"/>
      <c r="H10939" s="24"/>
    </row>
    <row r="10940" spans="2:8">
      <c r="B10940" s="24"/>
      <c r="C10940" s="24"/>
      <c r="D10940" s="24"/>
      <c r="E10940" s="24"/>
      <c r="F10940" s="29"/>
      <c r="G10940" s="24"/>
      <c r="H10940" s="24"/>
    </row>
    <row r="10941" spans="2:8">
      <c r="B10941" s="24"/>
      <c r="C10941" s="24"/>
      <c r="D10941" s="24"/>
      <c r="E10941" s="24"/>
      <c r="F10941" s="29"/>
      <c r="G10941" s="24"/>
      <c r="H10941" s="24"/>
    </row>
    <row r="10942" spans="2:8">
      <c r="B10942" s="24"/>
      <c r="C10942" s="24"/>
      <c r="D10942" s="24"/>
      <c r="E10942" s="24"/>
      <c r="F10942" s="29"/>
      <c r="G10942" s="24"/>
      <c r="H10942" s="24"/>
    </row>
    <row r="10943" spans="2:8">
      <c r="B10943" s="24"/>
      <c r="C10943" s="24"/>
      <c r="D10943" s="24"/>
      <c r="E10943" s="24"/>
      <c r="F10943" s="29"/>
      <c r="G10943" s="24"/>
      <c r="H10943" s="24"/>
    </row>
    <row r="10944" spans="2:8">
      <c r="B10944" s="24"/>
      <c r="C10944" s="24"/>
      <c r="D10944" s="24"/>
      <c r="E10944" s="24"/>
      <c r="F10944" s="29"/>
      <c r="G10944" s="24"/>
      <c r="H10944" s="24"/>
    </row>
    <row r="10945" spans="2:8">
      <c r="B10945" s="24"/>
      <c r="C10945" s="24"/>
      <c r="D10945" s="24"/>
      <c r="E10945" s="24"/>
      <c r="F10945" s="29"/>
      <c r="G10945" s="24"/>
      <c r="H10945" s="24"/>
    </row>
    <row r="10946" spans="2:8">
      <c r="B10946" s="24"/>
      <c r="C10946" s="24"/>
      <c r="D10946" s="24"/>
      <c r="E10946" s="24"/>
      <c r="F10946" s="29"/>
      <c r="G10946" s="24"/>
      <c r="H10946" s="24"/>
    </row>
    <row r="10947" spans="2:8">
      <c r="B10947" s="24"/>
      <c r="C10947" s="24"/>
      <c r="D10947" s="24"/>
      <c r="E10947" s="24"/>
      <c r="F10947" s="29"/>
      <c r="G10947" s="24"/>
      <c r="H10947" s="24"/>
    </row>
    <row r="10948" spans="2:8">
      <c r="B10948" s="24"/>
      <c r="C10948" s="24"/>
      <c r="D10948" s="24"/>
      <c r="E10948" s="24"/>
      <c r="F10948" s="29"/>
      <c r="G10948" s="24"/>
      <c r="H10948" s="24"/>
    </row>
    <row r="10949" spans="2:8">
      <c r="B10949" s="24"/>
      <c r="C10949" s="24"/>
      <c r="D10949" s="24"/>
      <c r="E10949" s="24"/>
      <c r="F10949" s="29"/>
      <c r="G10949" s="24"/>
      <c r="H10949" s="24"/>
    </row>
    <row r="10950" spans="2:8">
      <c r="B10950" s="24"/>
      <c r="C10950" s="24"/>
      <c r="D10950" s="24"/>
      <c r="E10950" s="24"/>
      <c r="F10950" s="29"/>
      <c r="G10950" s="24"/>
      <c r="H10950" s="24"/>
    </row>
    <row r="10951" spans="2:8">
      <c r="B10951" s="24"/>
      <c r="C10951" s="24"/>
      <c r="D10951" s="24"/>
      <c r="E10951" s="24"/>
      <c r="F10951" s="29"/>
      <c r="G10951" s="24"/>
      <c r="H10951" s="24"/>
    </row>
    <row r="10952" spans="2:8">
      <c r="B10952" s="24"/>
      <c r="C10952" s="24"/>
      <c r="D10952" s="24"/>
      <c r="E10952" s="24"/>
      <c r="F10952" s="29"/>
      <c r="G10952" s="24"/>
      <c r="H10952" s="24"/>
    </row>
    <row r="10953" spans="2:8">
      <c r="B10953" s="24"/>
      <c r="C10953" s="24"/>
      <c r="D10953" s="24"/>
      <c r="E10953" s="24"/>
      <c r="F10953" s="29"/>
      <c r="G10953" s="24"/>
      <c r="H10953" s="24"/>
    </row>
    <row r="10954" spans="2:8">
      <c r="B10954" s="24"/>
      <c r="C10954" s="24"/>
      <c r="D10954" s="24"/>
      <c r="E10954" s="24"/>
      <c r="F10954" s="29"/>
      <c r="G10954" s="24"/>
      <c r="H10954" s="24"/>
    </row>
    <row r="10955" spans="2:8">
      <c r="B10955" s="24"/>
      <c r="C10955" s="24"/>
      <c r="D10955" s="24"/>
      <c r="E10955" s="24"/>
      <c r="F10955" s="29"/>
      <c r="G10955" s="24"/>
      <c r="H10955" s="24"/>
    </row>
    <row r="10956" spans="2:8">
      <c r="B10956" s="24"/>
      <c r="C10956" s="24"/>
      <c r="D10956" s="24"/>
      <c r="E10956" s="24"/>
      <c r="F10956" s="29"/>
      <c r="G10956" s="24"/>
      <c r="H10956" s="24"/>
    </row>
    <row r="10957" spans="2:8">
      <c r="B10957" s="24"/>
      <c r="C10957" s="24"/>
      <c r="D10957" s="24"/>
      <c r="E10957" s="24"/>
      <c r="F10957" s="29"/>
      <c r="G10957" s="24"/>
      <c r="H10957" s="24"/>
    </row>
    <row r="10958" spans="2:8">
      <c r="B10958" s="24"/>
      <c r="C10958" s="24"/>
      <c r="D10958" s="24"/>
      <c r="E10958" s="24"/>
      <c r="F10958" s="29"/>
      <c r="G10958" s="24"/>
      <c r="H10958" s="24"/>
    </row>
    <row r="10959" spans="2:8">
      <c r="B10959" s="24"/>
      <c r="C10959" s="24"/>
      <c r="D10959" s="24"/>
      <c r="E10959" s="24"/>
      <c r="F10959" s="29"/>
      <c r="G10959" s="24"/>
      <c r="H10959" s="24"/>
    </row>
    <row r="10960" spans="2:8">
      <c r="B10960" s="24"/>
      <c r="C10960" s="24"/>
      <c r="D10960" s="24"/>
      <c r="E10960" s="24"/>
      <c r="F10960" s="29"/>
      <c r="G10960" s="24"/>
      <c r="H10960" s="24"/>
    </row>
    <row r="10961" spans="2:8">
      <c r="B10961" s="24"/>
      <c r="C10961" s="24"/>
      <c r="D10961" s="24"/>
      <c r="E10961" s="24"/>
      <c r="F10961" s="29"/>
      <c r="G10961" s="24"/>
      <c r="H10961" s="24"/>
    </row>
    <row r="10962" spans="2:8">
      <c r="B10962" s="24"/>
      <c r="C10962" s="24"/>
      <c r="D10962" s="24"/>
      <c r="E10962" s="24"/>
      <c r="F10962" s="29"/>
      <c r="G10962" s="24"/>
      <c r="H10962" s="24"/>
    </row>
    <row r="10963" spans="2:8">
      <c r="B10963" s="24"/>
      <c r="C10963" s="24"/>
      <c r="D10963" s="24"/>
      <c r="E10963" s="24"/>
      <c r="F10963" s="29"/>
      <c r="G10963" s="24"/>
      <c r="H10963" s="24"/>
    </row>
    <row r="10964" spans="2:8">
      <c r="B10964" s="24"/>
      <c r="C10964" s="24"/>
      <c r="D10964" s="24"/>
      <c r="E10964" s="24"/>
      <c r="F10964" s="29"/>
      <c r="G10964" s="24"/>
      <c r="H10964" s="24"/>
    </row>
    <row r="10965" spans="2:8">
      <c r="B10965" s="24"/>
      <c r="C10965" s="24"/>
      <c r="D10965" s="24"/>
      <c r="E10965" s="24"/>
      <c r="F10965" s="29"/>
      <c r="G10965" s="24"/>
      <c r="H10965" s="24"/>
    </row>
    <row r="10966" spans="2:8">
      <c r="B10966" s="24"/>
      <c r="C10966" s="24"/>
      <c r="D10966" s="24"/>
      <c r="E10966" s="24"/>
      <c r="F10966" s="29"/>
      <c r="G10966" s="24"/>
      <c r="H10966" s="24"/>
    </row>
    <row r="10967" spans="2:8">
      <c r="B10967" s="24"/>
      <c r="C10967" s="24"/>
      <c r="D10967" s="24"/>
      <c r="E10967" s="24"/>
      <c r="F10967" s="29"/>
      <c r="G10967" s="24"/>
      <c r="H10967" s="24"/>
    </row>
    <row r="10968" spans="2:8">
      <c r="B10968" s="24"/>
      <c r="C10968" s="24"/>
      <c r="D10968" s="24"/>
      <c r="E10968" s="24"/>
      <c r="F10968" s="29"/>
      <c r="G10968" s="24"/>
      <c r="H10968" s="24"/>
    </row>
    <row r="10969" spans="2:8">
      <c r="B10969" s="24"/>
      <c r="C10969" s="24"/>
      <c r="D10969" s="24"/>
      <c r="E10969" s="24"/>
      <c r="F10969" s="29"/>
      <c r="G10969" s="24"/>
      <c r="H10969" s="24"/>
    </row>
    <row r="10970" spans="2:8">
      <c r="B10970" s="24"/>
      <c r="C10970" s="24"/>
      <c r="D10970" s="24"/>
      <c r="E10970" s="24"/>
      <c r="F10970" s="29"/>
      <c r="G10970" s="24"/>
      <c r="H10970" s="24"/>
    </row>
    <row r="10971" spans="2:8">
      <c r="B10971" s="24"/>
      <c r="C10971" s="24"/>
      <c r="D10971" s="24"/>
      <c r="E10971" s="24"/>
      <c r="F10971" s="29"/>
      <c r="G10971" s="24"/>
      <c r="H10971" s="24"/>
    </row>
    <row r="10972" spans="2:8">
      <c r="B10972" s="24"/>
      <c r="C10972" s="24"/>
      <c r="D10972" s="24"/>
      <c r="E10972" s="24"/>
      <c r="F10972" s="29"/>
      <c r="G10972" s="24"/>
      <c r="H10972" s="24"/>
    </row>
    <row r="10973" spans="2:8">
      <c r="B10973" s="24"/>
      <c r="C10973" s="24"/>
      <c r="D10973" s="24"/>
      <c r="E10973" s="24"/>
      <c r="F10973" s="29"/>
      <c r="G10973" s="24"/>
      <c r="H10973" s="24"/>
    </row>
    <row r="10974" spans="2:8">
      <c r="B10974" s="24"/>
      <c r="C10974" s="24"/>
      <c r="D10974" s="24"/>
      <c r="E10974" s="24"/>
      <c r="F10974" s="29"/>
      <c r="G10974" s="24"/>
      <c r="H10974" s="24"/>
    </row>
    <row r="10975" spans="2:8">
      <c r="B10975" s="24"/>
      <c r="C10975" s="24"/>
      <c r="D10975" s="24"/>
      <c r="E10975" s="24"/>
      <c r="F10975" s="29"/>
      <c r="G10975" s="24"/>
      <c r="H10975" s="24"/>
    </row>
    <row r="10976" spans="2:8">
      <c r="B10976" s="24"/>
      <c r="C10976" s="24"/>
      <c r="D10976" s="24"/>
      <c r="E10976" s="24"/>
      <c r="F10976" s="29"/>
      <c r="G10976" s="24"/>
      <c r="H10976" s="24"/>
    </row>
    <row r="10977" spans="2:8">
      <c r="B10977" s="24"/>
      <c r="C10977" s="24"/>
      <c r="D10977" s="24"/>
      <c r="E10977" s="24"/>
      <c r="F10977" s="29"/>
      <c r="G10977" s="24"/>
      <c r="H10977" s="24"/>
    </row>
    <row r="10978" spans="2:8">
      <c r="B10978" s="24"/>
      <c r="C10978" s="24"/>
      <c r="D10978" s="24"/>
      <c r="E10978" s="24"/>
      <c r="F10978" s="29"/>
      <c r="G10978" s="24"/>
      <c r="H10978" s="24"/>
    </row>
    <row r="10979" spans="2:8">
      <c r="B10979" s="24"/>
      <c r="C10979" s="24"/>
      <c r="D10979" s="24"/>
      <c r="E10979" s="24"/>
      <c r="F10979" s="29"/>
      <c r="G10979" s="24"/>
      <c r="H10979" s="24"/>
    </row>
    <row r="10980" spans="2:8">
      <c r="B10980" s="24"/>
      <c r="C10980" s="24"/>
      <c r="D10980" s="24"/>
      <c r="E10980" s="24"/>
      <c r="F10980" s="29"/>
      <c r="G10980" s="24"/>
      <c r="H10980" s="24"/>
    </row>
    <row r="10981" spans="2:8">
      <c r="B10981" s="24"/>
      <c r="C10981" s="24"/>
      <c r="D10981" s="24"/>
      <c r="E10981" s="24"/>
      <c r="F10981" s="29"/>
      <c r="G10981" s="24"/>
      <c r="H10981" s="24"/>
    </row>
    <row r="10982" spans="2:8">
      <c r="B10982" s="24"/>
      <c r="C10982" s="24"/>
      <c r="D10982" s="24"/>
      <c r="E10982" s="24"/>
      <c r="F10982" s="29"/>
      <c r="G10982" s="24"/>
      <c r="H10982" s="24"/>
    </row>
    <row r="10983" spans="2:8">
      <c r="B10983" s="24"/>
      <c r="C10983" s="24"/>
      <c r="D10983" s="24"/>
      <c r="E10983" s="24"/>
      <c r="F10983" s="29"/>
      <c r="G10983" s="24"/>
      <c r="H10983" s="24"/>
    </row>
    <row r="10984" spans="2:8">
      <c r="B10984" s="24"/>
      <c r="C10984" s="24"/>
      <c r="D10984" s="24"/>
      <c r="E10984" s="24"/>
      <c r="F10984" s="29"/>
      <c r="G10984" s="24"/>
      <c r="H10984" s="24"/>
    </row>
    <row r="10985" spans="2:8">
      <c r="B10985" s="24"/>
      <c r="C10985" s="24"/>
      <c r="D10985" s="24"/>
      <c r="E10985" s="24"/>
      <c r="F10985" s="29"/>
      <c r="G10985" s="24"/>
      <c r="H10985" s="24"/>
    </row>
    <row r="10986" spans="2:8">
      <c r="B10986" s="24"/>
      <c r="C10986" s="24"/>
      <c r="D10986" s="24"/>
      <c r="E10986" s="24"/>
      <c r="F10986" s="29"/>
      <c r="G10986" s="24"/>
      <c r="H10986" s="24"/>
    </row>
    <row r="10987" spans="2:8">
      <c r="B10987" s="24"/>
      <c r="C10987" s="24"/>
      <c r="D10987" s="24"/>
      <c r="E10987" s="24"/>
      <c r="F10987" s="29"/>
      <c r="G10987" s="24"/>
      <c r="H10987" s="24"/>
    </row>
    <row r="10988" spans="2:8">
      <c r="B10988" s="24"/>
      <c r="C10988" s="24"/>
      <c r="D10988" s="24"/>
      <c r="E10988" s="24"/>
      <c r="F10988" s="29"/>
      <c r="G10988" s="24"/>
      <c r="H10988" s="24"/>
    </row>
    <row r="10989" spans="2:8">
      <c r="B10989" s="24"/>
      <c r="C10989" s="24"/>
      <c r="D10989" s="24"/>
      <c r="E10989" s="24"/>
      <c r="F10989" s="29"/>
      <c r="G10989" s="24"/>
      <c r="H10989" s="24"/>
    </row>
    <row r="10990" spans="2:8">
      <c r="B10990" s="24"/>
      <c r="C10990" s="24"/>
      <c r="D10990" s="24"/>
      <c r="E10990" s="24"/>
      <c r="F10990" s="29"/>
      <c r="G10990" s="24"/>
      <c r="H10990" s="24"/>
    </row>
    <row r="10991" spans="2:8">
      <c r="B10991" s="24"/>
      <c r="C10991" s="24"/>
      <c r="D10991" s="24"/>
      <c r="E10991" s="24"/>
      <c r="F10991" s="29"/>
      <c r="G10991" s="24"/>
      <c r="H10991" s="24"/>
    </row>
    <row r="10992" spans="2:8">
      <c r="B10992" s="24"/>
      <c r="C10992" s="24"/>
      <c r="D10992" s="24"/>
      <c r="E10992" s="24"/>
      <c r="F10992" s="29"/>
      <c r="G10992" s="24"/>
      <c r="H10992" s="24"/>
    </row>
    <row r="10993" spans="2:8">
      <c r="B10993" s="24"/>
      <c r="C10993" s="24"/>
      <c r="D10993" s="24"/>
      <c r="E10993" s="24"/>
      <c r="F10993" s="29"/>
      <c r="G10993" s="24"/>
      <c r="H10993" s="24"/>
    </row>
    <row r="10994" spans="2:8">
      <c r="B10994" s="24"/>
      <c r="C10994" s="24"/>
      <c r="D10994" s="24"/>
      <c r="E10994" s="24"/>
      <c r="F10994" s="29"/>
      <c r="G10994" s="24"/>
      <c r="H10994" s="24"/>
    </row>
    <row r="10995" spans="2:8">
      <c r="B10995" s="24"/>
      <c r="C10995" s="24"/>
      <c r="D10995" s="24"/>
      <c r="E10995" s="24"/>
      <c r="F10995" s="29"/>
      <c r="G10995" s="24"/>
      <c r="H10995" s="24"/>
    </row>
    <row r="10996" spans="2:8">
      <c r="B10996" s="24"/>
      <c r="C10996" s="24"/>
      <c r="D10996" s="24"/>
      <c r="E10996" s="24"/>
      <c r="F10996" s="29"/>
      <c r="G10996" s="24"/>
      <c r="H10996" s="24"/>
    </row>
    <row r="10997" spans="2:8">
      <c r="B10997" s="24"/>
      <c r="C10997" s="24"/>
      <c r="D10997" s="24"/>
      <c r="E10997" s="24"/>
      <c r="F10997" s="29"/>
      <c r="G10997" s="24"/>
      <c r="H10997" s="24"/>
    </row>
    <row r="10998" spans="2:8">
      <c r="B10998" s="24"/>
      <c r="C10998" s="24"/>
      <c r="D10998" s="24"/>
      <c r="E10998" s="24"/>
      <c r="F10998" s="29"/>
      <c r="G10998" s="24"/>
      <c r="H10998" s="24"/>
    </row>
    <row r="10999" spans="2:8">
      <c r="B10999" s="24"/>
      <c r="C10999" s="24"/>
      <c r="D10999" s="24"/>
      <c r="E10999" s="24"/>
      <c r="F10999" s="29"/>
      <c r="G10999" s="24"/>
      <c r="H10999" s="24"/>
    </row>
    <row r="11000" spans="2:8">
      <c r="B11000" s="24"/>
      <c r="C11000" s="24"/>
      <c r="D11000" s="24"/>
      <c r="E11000" s="24"/>
      <c r="F11000" s="29"/>
      <c r="G11000" s="24"/>
      <c r="H11000" s="24"/>
    </row>
    <row r="11001" spans="2:8">
      <c r="B11001" s="24"/>
      <c r="C11001" s="24"/>
      <c r="D11001" s="24"/>
      <c r="E11001" s="24"/>
      <c r="F11001" s="29"/>
      <c r="G11001" s="24"/>
      <c r="H11001" s="24"/>
    </row>
    <row r="11002" spans="2:8">
      <c r="B11002" s="24"/>
      <c r="C11002" s="24"/>
      <c r="D11002" s="24"/>
      <c r="E11002" s="24"/>
      <c r="F11002" s="29"/>
      <c r="G11002" s="24"/>
      <c r="H11002" s="24"/>
    </row>
    <row r="11003" spans="2:8">
      <c r="B11003" s="24"/>
      <c r="C11003" s="24"/>
      <c r="D11003" s="24"/>
      <c r="E11003" s="24"/>
      <c r="F11003" s="29"/>
      <c r="G11003" s="24"/>
      <c r="H11003" s="24"/>
    </row>
    <row r="11004" spans="2:8">
      <c r="B11004" s="24"/>
      <c r="C11004" s="24"/>
      <c r="D11004" s="24"/>
      <c r="E11004" s="24"/>
      <c r="F11004" s="29"/>
      <c r="G11004" s="24"/>
      <c r="H11004" s="24"/>
    </row>
    <row r="11005" spans="2:8">
      <c r="B11005" s="24"/>
      <c r="C11005" s="24"/>
      <c r="D11005" s="24"/>
      <c r="E11005" s="24"/>
      <c r="F11005" s="29"/>
      <c r="G11005" s="24"/>
      <c r="H11005" s="24"/>
    </row>
    <row r="11006" spans="2:8">
      <c r="B11006" s="24"/>
      <c r="C11006" s="24"/>
      <c r="D11006" s="24"/>
      <c r="E11006" s="24"/>
      <c r="F11006" s="29"/>
      <c r="G11006" s="24"/>
      <c r="H11006" s="24"/>
    </row>
    <row r="11007" spans="2:8">
      <c r="B11007" s="24"/>
      <c r="C11007" s="24"/>
      <c r="D11007" s="24"/>
      <c r="E11007" s="24"/>
      <c r="F11007" s="29"/>
      <c r="G11007" s="24"/>
      <c r="H11007" s="24"/>
    </row>
    <row r="11008" spans="2:8">
      <c r="B11008" s="24"/>
      <c r="C11008" s="24"/>
      <c r="D11008" s="24"/>
      <c r="E11008" s="24"/>
      <c r="F11008" s="29"/>
      <c r="G11008" s="24"/>
      <c r="H11008" s="24"/>
    </row>
    <row r="11009" spans="2:8">
      <c r="B11009" s="24"/>
      <c r="C11009" s="24"/>
      <c r="D11009" s="24"/>
      <c r="E11009" s="24"/>
      <c r="F11009" s="29"/>
      <c r="G11009" s="24"/>
      <c r="H11009" s="24"/>
    </row>
    <row r="11010" spans="2:8">
      <c r="B11010" s="24"/>
      <c r="C11010" s="24"/>
      <c r="D11010" s="24"/>
      <c r="E11010" s="24"/>
      <c r="F11010" s="29"/>
      <c r="G11010" s="24"/>
      <c r="H11010" s="24"/>
    </row>
    <row r="11011" spans="2:8">
      <c r="B11011" s="24"/>
      <c r="C11011" s="24"/>
      <c r="D11011" s="24"/>
      <c r="E11011" s="24"/>
      <c r="F11011" s="29"/>
      <c r="G11011" s="24"/>
      <c r="H11011" s="24"/>
    </row>
    <row r="11012" spans="2:8">
      <c r="B11012" s="24"/>
      <c r="C11012" s="24"/>
      <c r="D11012" s="24"/>
      <c r="E11012" s="24"/>
      <c r="F11012" s="29"/>
      <c r="G11012" s="24"/>
      <c r="H11012" s="24"/>
    </row>
    <row r="11013" spans="2:8">
      <c r="B11013" s="24"/>
      <c r="C11013" s="24"/>
      <c r="D11013" s="24"/>
      <c r="E11013" s="24"/>
      <c r="F11013" s="29"/>
      <c r="G11013" s="24"/>
      <c r="H11013" s="24"/>
    </row>
    <row r="11014" spans="2:8">
      <c r="B11014" s="24"/>
      <c r="C11014" s="24"/>
      <c r="D11014" s="24"/>
      <c r="E11014" s="24"/>
      <c r="F11014" s="29"/>
      <c r="G11014" s="24"/>
      <c r="H11014" s="24"/>
    </row>
    <row r="11015" spans="2:8">
      <c r="B11015" s="24"/>
      <c r="C11015" s="24"/>
      <c r="D11015" s="24"/>
      <c r="E11015" s="24"/>
      <c r="F11015" s="29"/>
      <c r="G11015" s="24"/>
      <c r="H11015" s="24"/>
    </row>
    <row r="11016" spans="2:8">
      <c r="B11016" s="24"/>
      <c r="C11016" s="24"/>
      <c r="D11016" s="24"/>
      <c r="E11016" s="24"/>
      <c r="F11016" s="29"/>
      <c r="G11016" s="24"/>
      <c r="H11016" s="24"/>
    </row>
    <row r="11017" spans="2:8">
      <c r="B11017" s="24"/>
      <c r="C11017" s="24"/>
      <c r="D11017" s="24"/>
      <c r="E11017" s="24"/>
      <c r="F11017" s="29"/>
      <c r="G11017" s="24"/>
      <c r="H11017" s="24"/>
    </row>
    <row r="11018" spans="2:8">
      <c r="B11018" s="24"/>
      <c r="C11018" s="24"/>
      <c r="D11018" s="24"/>
      <c r="E11018" s="24"/>
      <c r="F11018" s="29"/>
      <c r="G11018" s="24"/>
      <c r="H11018" s="24"/>
    </row>
    <row r="11019" spans="2:8">
      <c r="B11019" s="24"/>
      <c r="C11019" s="24"/>
      <c r="D11019" s="24"/>
      <c r="E11019" s="24"/>
      <c r="F11019" s="29"/>
      <c r="G11019" s="24"/>
      <c r="H11019" s="24"/>
    </row>
    <row r="11020" spans="2:8">
      <c r="B11020" s="24"/>
      <c r="C11020" s="24"/>
      <c r="D11020" s="24"/>
      <c r="E11020" s="24"/>
      <c r="F11020" s="29"/>
      <c r="G11020" s="24"/>
      <c r="H11020" s="24"/>
    </row>
    <row r="11021" spans="2:8">
      <c r="B11021" s="24"/>
      <c r="C11021" s="24"/>
      <c r="D11021" s="24"/>
      <c r="E11021" s="24"/>
      <c r="F11021" s="29"/>
      <c r="G11021" s="24"/>
      <c r="H11021" s="24"/>
    </row>
    <row r="11022" spans="2:8">
      <c r="B11022" s="24"/>
      <c r="C11022" s="24"/>
      <c r="D11022" s="24"/>
      <c r="E11022" s="24"/>
      <c r="F11022" s="29"/>
      <c r="G11022" s="24"/>
      <c r="H11022" s="24"/>
    </row>
    <row r="11023" spans="2:8">
      <c r="B11023" s="24"/>
      <c r="C11023" s="24"/>
      <c r="D11023" s="24"/>
      <c r="E11023" s="24"/>
      <c r="F11023" s="29"/>
      <c r="G11023" s="24"/>
      <c r="H11023" s="24"/>
    </row>
    <row r="11024" spans="2:8">
      <c r="B11024" s="24"/>
      <c r="C11024" s="24"/>
      <c r="D11024" s="24"/>
      <c r="E11024" s="24"/>
      <c r="F11024" s="29"/>
      <c r="G11024" s="24"/>
      <c r="H11024" s="24"/>
    </row>
    <row r="11025" spans="2:8">
      <c r="B11025" s="24"/>
      <c r="C11025" s="24"/>
      <c r="D11025" s="24"/>
      <c r="E11025" s="24"/>
      <c r="F11025" s="29"/>
      <c r="G11025" s="24"/>
      <c r="H11025" s="24"/>
    </row>
    <row r="11026" spans="2:8">
      <c r="B11026" s="24"/>
      <c r="C11026" s="24"/>
      <c r="D11026" s="24"/>
      <c r="E11026" s="24"/>
      <c r="F11026" s="29"/>
      <c r="G11026" s="24"/>
      <c r="H11026" s="24"/>
    </row>
    <row r="11027" spans="2:8">
      <c r="B11027" s="24"/>
      <c r="C11027" s="24"/>
      <c r="D11027" s="24"/>
      <c r="E11027" s="24"/>
      <c r="F11027" s="29"/>
      <c r="G11027" s="24"/>
      <c r="H11027" s="24"/>
    </row>
    <row r="11028" spans="2:8">
      <c r="B11028" s="24"/>
      <c r="C11028" s="24"/>
      <c r="D11028" s="24"/>
      <c r="E11028" s="24"/>
      <c r="F11028" s="29"/>
      <c r="G11028" s="24"/>
      <c r="H11028" s="24"/>
    </row>
    <row r="11029" spans="2:8">
      <c r="B11029" s="24"/>
      <c r="C11029" s="24"/>
      <c r="D11029" s="24"/>
      <c r="E11029" s="24"/>
      <c r="F11029" s="29"/>
      <c r="G11029" s="24"/>
      <c r="H11029" s="24"/>
    </row>
    <row r="11030" spans="2:8">
      <c r="B11030" s="24"/>
      <c r="C11030" s="24"/>
      <c r="D11030" s="24"/>
      <c r="E11030" s="24"/>
      <c r="F11030" s="29"/>
      <c r="G11030" s="24"/>
      <c r="H11030" s="24"/>
    </row>
    <row r="11031" spans="2:8">
      <c r="B11031" s="24"/>
      <c r="C11031" s="24"/>
      <c r="D11031" s="24"/>
      <c r="E11031" s="24"/>
      <c r="F11031" s="29"/>
      <c r="G11031" s="24"/>
      <c r="H11031" s="24"/>
    </row>
    <row r="11032" spans="2:8">
      <c r="B11032" s="24"/>
      <c r="C11032" s="24"/>
      <c r="D11032" s="24"/>
      <c r="E11032" s="24"/>
      <c r="F11032" s="29"/>
      <c r="G11032" s="24"/>
      <c r="H11032" s="24"/>
    </row>
    <row r="11033" spans="2:8">
      <c r="B11033" s="24"/>
      <c r="C11033" s="24"/>
      <c r="D11033" s="24"/>
      <c r="E11033" s="24"/>
      <c r="F11033" s="29"/>
      <c r="G11033" s="24"/>
      <c r="H11033" s="24"/>
    </row>
    <row r="11034" spans="2:8">
      <c r="B11034" s="24"/>
      <c r="C11034" s="24"/>
      <c r="D11034" s="24"/>
      <c r="E11034" s="24"/>
      <c r="F11034" s="29"/>
      <c r="G11034" s="24"/>
      <c r="H11034" s="24"/>
    </row>
    <row r="11035" spans="2:8">
      <c r="B11035" s="24"/>
      <c r="C11035" s="24"/>
      <c r="D11035" s="24"/>
      <c r="E11035" s="24"/>
      <c r="F11035" s="29"/>
      <c r="G11035" s="24"/>
      <c r="H11035" s="24"/>
    </row>
    <row r="11036" spans="2:8">
      <c r="B11036" s="24"/>
      <c r="C11036" s="24"/>
      <c r="D11036" s="24"/>
      <c r="E11036" s="24"/>
      <c r="F11036" s="29"/>
      <c r="G11036" s="24"/>
      <c r="H11036" s="24"/>
    </row>
    <row r="11037" spans="2:8">
      <c r="B11037" s="24"/>
      <c r="C11037" s="24"/>
      <c r="D11037" s="24"/>
      <c r="E11037" s="24"/>
      <c r="F11037" s="29"/>
      <c r="G11037" s="24"/>
      <c r="H11037" s="24"/>
    </row>
    <row r="11038" spans="2:8">
      <c r="B11038" s="24"/>
      <c r="C11038" s="24"/>
      <c r="D11038" s="24"/>
      <c r="E11038" s="24"/>
      <c r="F11038" s="29"/>
      <c r="G11038" s="24"/>
      <c r="H11038" s="24"/>
    </row>
    <row r="11039" spans="2:8">
      <c r="B11039" s="24"/>
      <c r="C11039" s="24"/>
      <c r="D11039" s="24"/>
      <c r="E11039" s="24"/>
      <c r="F11039" s="29"/>
      <c r="G11039" s="24"/>
      <c r="H11039" s="24"/>
    </row>
    <row r="11040" spans="2:8">
      <c r="B11040" s="24"/>
      <c r="C11040" s="24"/>
      <c r="D11040" s="24"/>
      <c r="E11040" s="24"/>
      <c r="F11040" s="29"/>
      <c r="G11040" s="24"/>
      <c r="H11040" s="24"/>
    </row>
    <row r="11041" spans="2:8">
      <c r="B11041" s="24"/>
      <c r="C11041" s="24"/>
      <c r="D11041" s="24"/>
      <c r="E11041" s="24"/>
      <c r="F11041" s="29"/>
      <c r="G11041" s="24"/>
      <c r="H11041" s="24"/>
    </row>
    <row r="11042" spans="2:8">
      <c r="B11042" s="24"/>
      <c r="C11042" s="24"/>
      <c r="D11042" s="24"/>
      <c r="E11042" s="24"/>
      <c r="F11042" s="29"/>
      <c r="G11042" s="24"/>
      <c r="H11042" s="24"/>
    </row>
    <row r="11043" spans="2:8">
      <c r="B11043" s="24"/>
      <c r="C11043" s="24"/>
      <c r="D11043" s="24"/>
      <c r="E11043" s="24"/>
      <c r="F11043" s="29"/>
      <c r="G11043" s="24"/>
      <c r="H11043" s="24"/>
    </row>
    <row r="11044" spans="2:8">
      <c r="B11044" s="24"/>
      <c r="C11044" s="24"/>
      <c r="D11044" s="24"/>
      <c r="E11044" s="24"/>
      <c r="F11044" s="29"/>
      <c r="G11044" s="24"/>
      <c r="H11044" s="24"/>
    </row>
    <row r="11045" spans="2:8">
      <c r="B11045" s="24"/>
      <c r="C11045" s="24"/>
      <c r="D11045" s="24"/>
      <c r="E11045" s="24"/>
      <c r="F11045" s="29"/>
      <c r="G11045" s="24"/>
      <c r="H11045" s="24"/>
    </row>
    <row r="11046" spans="2:8">
      <c r="B11046" s="24"/>
      <c r="C11046" s="24"/>
      <c r="D11046" s="24"/>
      <c r="E11046" s="24"/>
      <c r="F11046" s="29"/>
      <c r="G11046" s="24"/>
      <c r="H11046" s="24"/>
    </row>
    <row r="11047" spans="2:8">
      <c r="B11047" s="24"/>
      <c r="C11047" s="24"/>
      <c r="D11047" s="24"/>
      <c r="E11047" s="24"/>
      <c r="F11047" s="29"/>
      <c r="G11047" s="24"/>
      <c r="H11047" s="24"/>
    </row>
    <row r="11048" spans="2:8">
      <c r="B11048" s="24"/>
      <c r="C11048" s="24"/>
      <c r="D11048" s="24"/>
      <c r="E11048" s="24"/>
      <c r="F11048" s="29"/>
      <c r="G11048" s="24"/>
      <c r="H11048" s="24"/>
    </row>
    <row r="11049" spans="2:8">
      <c r="B11049" s="24"/>
      <c r="C11049" s="24"/>
      <c r="D11049" s="24"/>
      <c r="E11049" s="24"/>
      <c r="F11049" s="29"/>
      <c r="G11049" s="24"/>
      <c r="H11049" s="24"/>
    </row>
    <row r="11050" spans="2:8">
      <c r="B11050" s="24"/>
      <c r="C11050" s="24"/>
      <c r="D11050" s="24"/>
      <c r="E11050" s="24"/>
      <c r="F11050" s="29"/>
      <c r="G11050" s="24"/>
      <c r="H11050" s="24"/>
    </row>
    <row r="11051" spans="2:8">
      <c r="B11051" s="24"/>
      <c r="C11051" s="24"/>
      <c r="D11051" s="24"/>
      <c r="E11051" s="24"/>
      <c r="F11051" s="29"/>
      <c r="G11051" s="24"/>
      <c r="H11051" s="24"/>
    </row>
    <row r="11052" spans="2:8">
      <c r="B11052" s="24"/>
      <c r="C11052" s="24"/>
      <c r="D11052" s="24"/>
      <c r="E11052" s="24"/>
      <c r="F11052" s="29"/>
      <c r="G11052" s="24"/>
      <c r="H11052" s="24"/>
    </row>
    <row r="11053" spans="2:8">
      <c r="B11053" s="24"/>
      <c r="C11053" s="24"/>
      <c r="D11053" s="24"/>
      <c r="E11053" s="24"/>
      <c r="F11053" s="29"/>
      <c r="G11053" s="24"/>
      <c r="H11053" s="24"/>
    </row>
    <row r="11054" spans="2:8">
      <c r="B11054" s="24"/>
      <c r="C11054" s="24"/>
      <c r="D11054" s="24"/>
      <c r="E11054" s="24"/>
      <c r="F11054" s="29"/>
      <c r="G11054" s="24"/>
      <c r="H11054" s="24"/>
    </row>
    <row r="11055" spans="2:8">
      <c r="B11055" s="24"/>
      <c r="C11055" s="24"/>
      <c r="D11055" s="24"/>
      <c r="E11055" s="24"/>
      <c r="F11055" s="29"/>
      <c r="G11055" s="24"/>
      <c r="H11055" s="24"/>
    </row>
    <row r="11056" spans="2:8">
      <c r="B11056" s="24"/>
      <c r="C11056" s="24"/>
      <c r="D11056" s="24"/>
      <c r="E11056" s="24"/>
      <c r="F11056" s="29"/>
      <c r="G11056" s="24"/>
      <c r="H11056" s="24"/>
    </row>
    <row r="11057" spans="2:8">
      <c r="B11057" s="24"/>
      <c r="C11057" s="24"/>
      <c r="D11057" s="24"/>
      <c r="E11057" s="24"/>
      <c r="F11057" s="29"/>
      <c r="G11057" s="24"/>
      <c r="H11057" s="24"/>
    </row>
    <row r="11058" spans="2:8">
      <c r="B11058" s="24"/>
      <c r="C11058" s="24"/>
      <c r="D11058" s="24"/>
      <c r="E11058" s="24"/>
      <c r="F11058" s="29"/>
      <c r="G11058" s="24"/>
      <c r="H11058" s="24"/>
    </row>
    <row r="11059" spans="2:8">
      <c r="B11059" s="24"/>
      <c r="C11059" s="24"/>
      <c r="D11059" s="24"/>
      <c r="E11059" s="24"/>
      <c r="F11059" s="29"/>
      <c r="G11059" s="24"/>
      <c r="H11059" s="24"/>
    </row>
    <row r="11060" spans="2:8">
      <c r="B11060" s="24"/>
      <c r="C11060" s="24"/>
      <c r="D11060" s="24"/>
      <c r="E11060" s="24"/>
      <c r="F11060" s="29"/>
      <c r="G11060" s="24"/>
      <c r="H11060" s="24"/>
    </row>
    <row r="11061" spans="2:8">
      <c r="B11061" s="24"/>
      <c r="C11061" s="24"/>
      <c r="D11061" s="24"/>
      <c r="E11061" s="24"/>
      <c r="F11061" s="29"/>
      <c r="G11061" s="24"/>
      <c r="H11061" s="24"/>
    </row>
    <row r="11062" spans="2:8">
      <c r="B11062" s="24"/>
      <c r="C11062" s="24"/>
      <c r="D11062" s="24"/>
      <c r="E11062" s="24"/>
      <c r="F11062" s="29"/>
      <c r="G11062" s="24"/>
      <c r="H11062" s="24"/>
    </row>
    <row r="11063" spans="2:8">
      <c r="B11063" s="24"/>
      <c r="C11063" s="24"/>
      <c r="D11063" s="24"/>
      <c r="E11063" s="24"/>
      <c r="F11063" s="29"/>
      <c r="G11063" s="24"/>
      <c r="H11063" s="24"/>
    </row>
    <row r="11064" spans="2:8">
      <c r="B11064" s="24"/>
      <c r="C11064" s="24"/>
      <c r="D11064" s="24"/>
      <c r="E11064" s="24"/>
      <c r="F11064" s="29"/>
      <c r="G11064" s="24"/>
      <c r="H11064" s="24"/>
    </row>
    <row r="11065" spans="2:8">
      <c r="B11065" s="24"/>
      <c r="C11065" s="24"/>
      <c r="D11065" s="24"/>
      <c r="E11065" s="24"/>
      <c r="F11065" s="29"/>
      <c r="G11065" s="24"/>
      <c r="H11065" s="24"/>
    </row>
    <row r="11066" spans="2:8">
      <c r="B11066" s="24"/>
      <c r="C11066" s="24"/>
      <c r="D11066" s="24"/>
      <c r="E11066" s="24"/>
      <c r="F11066" s="29"/>
      <c r="G11066" s="24"/>
      <c r="H11066" s="24"/>
    </row>
    <row r="11067" spans="2:8">
      <c r="B11067" s="24"/>
      <c r="C11067" s="24"/>
      <c r="D11067" s="24"/>
      <c r="E11067" s="24"/>
      <c r="F11067" s="29"/>
      <c r="G11067" s="24"/>
      <c r="H11067" s="24"/>
    </row>
    <row r="11068" spans="2:8">
      <c r="B11068" s="24"/>
      <c r="C11068" s="24"/>
      <c r="D11068" s="24"/>
      <c r="E11068" s="24"/>
      <c r="F11068" s="29"/>
      <c r="G11068" s="24"/>
      <c r="H11068" s="24"/>
    </row>
    <row r="11069" spans="2:8">
      <c r="B11069" s="24"/>
      <c r="C11069" s="24"/>
      <c r="D11069" s="24"/>
      <c r="E11069" s="24"/>
      <c r="F11069" s="29"/>
      <c r="G11069" s="24"/>
      <c r="H11069" s="24"/>
    </row>
    <row r="11070" spans="2:8">
      <c r="B11070" s="24"/>
      <c r="C11070" s="24"/>
      <c r="D11070" s="24"/>
      <c r="E11070" s="24"/>
      <c r="F11070" s="29"/>
      <c r="G11070" s="24"/>
      <c r="H11070" s="24"/>
    </row>
    <row r="11071" spans="2:8">
      <c r="B11071" s="24"/>
      <c r="C11071" s="24"/>
      <c r="D11071" s="24"/>
      <c r="E11071" s="24"/>
      <c r="F11071" s="29"/>
      <c r="G11071" s="24"/>
      <c r="H11071" s="24"/>
    </row>
    <row r="11072" spans="2:8">
      <c r="B11072" s="24"/>
      <c r="C11072" s="24"/>
      <c r="D11072" s="24"/>
      <c r="E11072" s="24"/>
      <c r="F11072" s="29"/>
      <c r="G11072" s="24"/>
      <c r="H11072" s="24"/>
    </row>
    <row r="11073" spans="2:8">
      <c r="B11073" s="24"/>
      <c r="C11073" s="24"/>
      <c r="D11073" s="24"/>
      <c r="E11073" s="24"/>
      <c r="F11073" s="29"/>
      <c r="G11073" s="24"/>
      <c r="H11073" s="24"/>
    </row>
    <row r="11074" spans="2:8">
      <c r="B11074" s="24"/>
      <c r="C11074" s="24"/>
      <c r="D11074" s="24"/>
      <c r="E11074" s="24"/>
      <c r="F11074" s="29"/>
      <c r="G11074" s="24"/>
      <c r="H11074" s="24"/>
    </row>
    <row r="11075" spans="2:8">
      <c r="B11075" s="24"/>
      <c r="C11075" s="24"/>
      <c r="D11075" s="24"/>
      <c r="E11075" s="24"/>
      <c r="F11075" s="29"/>
      <c r="G11075" s="24"/>
      <c r="H11075" s="24"/>
    </row>
    <row r="11076" spans="2:8">
      <c r="B11076" s="24"/>
      <c r="C11076" s="24"/>
      <c r="D11076" s="24"/>
      <c r="E11076" s="24"/>
      <c r="F11076" s="29"/>
      <c r="G11076" s="24"/>
      <c r="H11076" s="24"/>
    </row>
    <row r="11077" spans="2:8">
      <c r="B11077" s="24"/>
      <c r="C11077" s="24"/>
      <c r="D11077" s="24"/>
      <c r="E11077" s="24"/>
      <c r="F11077" s="29"/>
      <c r="G11077" s="24"/>
      <c r="H11077" s="24"/>
    </row>
    <row r="11078" spans="2:8">
      <c r="B11078" s="24"/>
      <c r="C11078" s="24"/>
      <c r="D11078" s="24"/>
      <c r="E11078" s="24"/>
      <c r="F11078" s="29"/>
      <c r="G11078" s="24"/>
      <c r="H11078" s="24"/>
    </row>
    <row r="11079" spans="2:8">
      <c r="B11079" s="24"/>
      <c r="C11079" s="24"/>
      <c r="D11079" s="24"/>
      <c r="E11079" s="24"/>
      <c r="F11079" s="29"/>
      <c r="G11079" s="24"/>
      <c r="H11079" s="24"/>
    </row>
    <row r="11080" spans="2:8">
      <c r="B11080" s="24"/>
      <c r="C11080" s="24"/>
      <c r="D11080" s="24"/>
      <c r="E11080" s="24"/>
      <c r="F11080" s="29"/>
      <c r="G11080" s="24"/>
      <c r="H11080" s="24"/>
    </row>
    <row r="11081" spans="2:8">
      <c r="B11081" s="24"/>
      <c r="C11081" s="24"/>
      <c r="D11081" s="24"/>
      <c r="E11081" s="24"/>
      <c r="F11081" s="29"/>
      <c r="G11081" s="24"/>
      <c r="H11081" s="24"/>
    </row>
    <row r="11082" spans="2:8">
      <c r="B11082" s="24"/>
      <c r="C11082" s="24"/>
      <c r="D11082" s="24"/>
      <c r="E11082" s="24"/>
      <c r="F11082" s="29"/>
      <c r="G11082" s="24"/>
      <c r="H11082" s="24"/>
    </row>
    <row r="11083" spans="2:8">
      <c r="B11083" s="24"/>
      <c r="C11083" s="24"/>
      <c r="D11083" s="24"/>
      <c r="E11083" s="24"/>
      <c r="F11083" s="29"/>
      <c r="G11083" s="24"/>
      <c r="H11083" s="24"/>
    </row>
    <row r="11084" spans="2:8">
      <c r="B11084" s="24"/>
      <c r="C11084" s="24"/>
      <c r="D11084" s="24"/>
      <c r="E11084" s="24"/>
      <c r="F11084" s="29"/>
      <c r="G11084" s="24"/>
      <c r="H11084" s="24"/>
    </row>
    <row r="11085" spans="2:8">
      <c r="B11085" s="24"/>
      <c r="C11085" s="24"/>
      <c r="D11085" s="24"/>
      <c r="E11085" s="24"/>
      <c r="F11085" s="29"/>
      <c r="G11085" s="24"/>
      <c r="H11085" s="24"/>
    </row>
    <row r="11086" spans="2:8">
      <c r="B11086" s="24"/>
      <c r="C11086" s="24"/>
      <c r="D11086" s="24"/>
      <c r="E11086" s="24"/>
      <c r="F11086" s="29"/>
      <c r="G11086" s="24"/>
      <c r="H11086" s="24"/>
    </row>
    <row r="11087" spans="2:8">
      <c r="B11087" s="24"/>
      <c r="C11087" s="24"/>
      <c r="D11087" s="24"/>
      <c r="E11087" s="24"/>
      <c r="F11087" s="29"/>
      <c r="G11087" s="24"/>
      <c r="H11087" s="24"/>
    </row>
    <row r="11088" spans="2:8">
      <c r="B11088" s="24"/>
      <c r="C11088" s="24"/>
      <c r="D11088" s="24"/>
      <c r="E11088" s="24"/>
      <c r="F11088" s="29"/>
      <c r="G11088" s="24"/>
      <c r="H11088" s="24"/>
    </row>
    <row r="11089" spans="2:8">
      <c r="B11089" s="24"/>
      <c r="C11089" s="24"/>
      <c r="D11089" s="24"/>
      <c r="E11089" s="24"/>
      <c r="F11089" s="29"/>
      <c r="G11089" s="24"/>
      <c r="H11089" s="24"/>
    </row>
    <row r="11090" spans="2:8">
      <c r="B11090" s="24"/>
      <c r="C11090" s="24"/>
      <c r="D11090" s="24"/>
      <c r="E11090" s="24"/>
      <c r="F11090" s="29"/>
      <c r="G11090" s="24"/>
      <c r="H11090" s="24"/>
    </row>
    <row r="11091" spans="2:8">
      <c r="B11091" s="24"/>
      <c r="C11091" s="24"/>
      <c r="D11091" s="24"/>
      <c r="E11091" s="24"/>
      <c r="F11091" s="29"/>
      <c r="G11091" s="24"/>
      <c r="H11091" s="24"/>
    </row>
    <row r="11092" spans="2:8">
      <c r="B11092" s="24"/>
      <c r="C11092" s="24"/>
      <c r="D11092" s="24"/>
      <c r="E11092" s="24"/>
      <c r="F11092" s="29"/>
      <c r="G11092" s="24"/>
      <c r="H11092" s="24"/>
    </row>
    <row r="11093" spans="2:8">
      <c r="B11093" s="24"/>
      <c r="C11093" s="24"/>
      <c r="D11093" s="24"/>
      <c r="E11093" s="24"/>
      <c r="F11093" s="29"/>
      <c r="G11093" s="24"/>
      <c r="H11093" s="24"/>
    </row>
    <row r="11094" spans="2:8">
      <c r="B11094" s="24"/>
      <c r="C11094" s="24"/>
      <c r="D11094" s="24"/>
      <c r="E11094" s="24"/>
      <c r="F11094" s="29"/>
      <c r="G11094" s="24"/>
      <c r="H11094" s="24"/>
    </row>
    <row r="11095" spans="2:8">
      <c r="B11095" s="24"/>
      <c r="C11095" s="24"/>
      <c r="D11095" s="24"/>
      <c r="E11095" s="24"/>
      <c r="F11095" s="29"/>
      <c r="G11095" s="24"/>
      <c r="H11095" s="24"/>
    </row>
    <row r="11096" spans="2:8">
      <c r="B11096" s="24"/>
      <c r="C11096" s="24"/>
      <c r="D11096" s="24"/>
      <c r="E11096" s="24"/>
      <c r="F11096" s="29"/>
      <c r="G11096" s="24"/>
      <c r="H11096" s="24"/>
    </row>
    <row r="11097" spans="2:8">
      <c r="B11097" s="24"/>
      <c r="C11097" s="24"/>
      <c r="D11097" s="24"/>
      <c r="E11097" s="24"/>
      <c r="F11097" s="29"/>
      <c r="G11097" s="24"/>
      <c r="H11097" s="24"/>
    </row>
    <row r="11098" spans="2:8">
      <c r="B11098" s="24"/>
      <c r="C11098" s="24"/>
      <c r="D11098" s="24"/>
      <c r="E11098" s="24"/>
      <c r="F11098" s="29"/>
      <c r="G11098" s="24"/>
      <c r="H11098" s="24"/>
    </row>
    <row r="11099" spans="2:8">
      <c r="B11099" s="24"/>
      <c r="C11099" s="24"/>
      <c r="D11099" s="24"/>
      <c r="E11099" s="24"/>
      <c r="F11099" s="29"/>
      <c r="G11099" s="24"/>
      <c r="H11099" s="24"/>
    </row>
    <row r="11100" spans="2:8">
      <c r="B11100" s="24"/>
      <c r="C11100" s="24"/>
      <c r="D11100" s="24"/>
      <c r="E11100" s="24"/>
      <c r="F11100" s="29"/>
      <c r="G11100" s="24"/>
      <c r="H11100" s="24"/>
    </row>
    <row r="11101" spans="2:8">
      <c r="B11101" s="24"/>
      <c r="C11101" s="24"/>
      <c r="D11101" s="24"/>
      <c r="E11101" s="24"/>
      <c r="F11101" s="29"/>
      <c r="G11101" s="24"/>
      <c r="H11101" s="24"/>
    </row>
    <row r="11102" spans="2:8">
      <c r="B11102" s="24"/>
      <c r="C11102" s="24"/>
      <c r="D11102" s="24"/>
      <c r="E11102" s="24"/>
      <c r="F11102" s="29"/>
      <c r="G11102" s="24"/>
      <c r="H11102" s="24"/>
    </row>
    <row r="11103" spans="2:8">
      <c r="B11103" s="24"/>
      <c r="C11103" s="24"/>
      <c r="D11103" s="24"/>
      <c r="E11103" s="24"/>
      <c r="F11103" s="29"/>
      <c r="G11103" s="24"/>
      <c r="H11103" s="24"/>
    </row>
    <row r="11104" spans="2:8">
      <c r="B11104" s="24"/>
      <c r="C11104" s="24"/>
      <c r="D11104" s="24"/>
      <c r="E11104" s="24"/>
      <c r="F11104" s="29"/>
      <c r="G11104" s="24"/>
      <c r="H11104" s="24"/>
    </row>
    <row r="11105" spans="2:8">
      <c r="B11105" s="24"/>
      <c r="C11105" s="24"/>
      <c r="D11105" s="24"/>
      <c r="E11105" s="24"/>
      <c r="F11105" s="29"/>
      <c r="G11105" s="24"/>
      <c r="H11105" s="24"/>
    </row>
    <row r="11106" spans="2:8">
      <c r="B11106" s="24"/>
      <c r="C11106" s="24"/>
      <c r="D11106" s="24"/>
      <c r="E11106" s="24"/>
      <c r="F11106" s="29"/>
      <c r="G11106" s="24"/>
      <c r="H11106" s="24"/>
    </row>
    <row r="11107" spans="2:8">
      <c r="B11107" s="24"/>
      <c r="C11107" s="24"/>
      <c r="D11107" s="24"/>
      <c r="E11107" s="24"/>
      <c r="F11107" s="29"/>
      <c r="G11107" s="24"/>
      <c r="H11107" s="24"/>
    </row>
    <row r="11108" spans="2:8">
      <c r="B11108" s="24"/>
      <c r="C11108" s="24"/>
      <c r="D11108" s="24"/>
      <c r="E11108" s="24"/>
      <c r="F11108" s="29"/>
      <c r="G11108" s="24"/>
      <c r="H11108" s="24"/>
    </row>
    <row r="11109" spans="2:8">
      <c r="B11109" s="24"/>
      <c r="C11109" s="24"/>
      <c r="D11109" s="24"/>
      <c r="E11109" s="24"/>
      <c r="F11109" s="29"/>
      <c r="G11109" s="24"/>
      <c r="H11109" s="24"/>
    </row>
    <row r="11110" spans="2:8">
      <c r="B11110" s="24"/>
      <c r="C11110" s="24"/>
      <c r="D11110" s="24"/>
      <c r="E11110" s="24"/>
      <c r="F11110" s="29"/>
      <c r="G11110" s="24"/>
      <c r="H11110" s="24"/>
    </row>
    <row r="11111" spans="2:8">
      <c r="B11111" s="24"/>
      <c r="C11111" s="24"/>
      <c r="D11111" s="24"/>
      <c r="E11111" s="24"/>
      <c r="F11111" s="29"/>
      <c r="G11111" s="24"/>
      <c r="H11111" s="24"/>
    </row>
    <row r="11112" spans="2:8">
      <c r="B11112" s="24"/>
      <c r="C11112" s="24"/>
      <c r="D11112" s="24"/>
      <c r="E11112" s="24"/>
      <c r="F11112" s="29"/>
      <c r="G11112" s="24"/>
      <c r="H11112" s="24"/>
    </row>
    <row r="11113" spans="2:8">
      <c r="B11113" s="24"/>
      <c r="C11113" s="24"/>
      <c r="D11113" s="24"/>
      <c r="E11113" s="24"/>
      <c r="F11113" s="29"/>
      <c r="G11113" s="24"/>
      <c r="H11113" s="24"/>
    </row>
    <row r="11114" spans="2:8">
      <c r="B11114" s="24"/>
      <c r="C11114" s="24"/>
      <c r="D11114" s="24"/>
      <c r="E11114" s="24"/>
      <c r="F11114" s="29"/>
      <c r="G11114" s="24"/>
      <c r="H11114" s="24"/>
    </row>
    <row r="11115" spans="2:8">
      <c r="B11115" s="24"/>
      <c r="C11115" s="24"/>
      <c r="D11115" s="24"/>
      <c r="E11115" s="24"/>
      <c r="F11115" s="29"/>
      <c r="G11115" s="24"/>
      <c r="H11115" s="24"/>
    </row>
    <row r="11116" spans="2:8">
      <c r="B11116" s="24"/>
      <c r="C11116" s="24"/>
      <c r="D11116" s="24"/>
      <c r="E11116" s="24"/>
      <c r="F11116" s="29"/>
      <c r="G11116" s="24"/>
      <c r="H11116" s="24"/>
    </row>
    <row r="11117" spans="2:8">
      <c r="B11117" s="24"/>
      <c r="C11117" s="24"/>
      <c r="D11117" s="24"/>
      <c r="E11117" s="24"/>
      <c r="F11117" s="29"/>
      <c r="G11117" s="24"/>
      <c r="H11117" s="24"/>
    </row>
    <row r="11118" spans="2:8">
      <c r="B11118" s="24"/>
      <c r="C11118" s="24"/>
      <c r="D11118" s="24"/>
      <c r="E11118" s="24"/>
      <c r="F11118" s="29"/>
      <c r="G11118" s="24"/>
      <c r="H11118" s="24"/>
    </row>
    <row r="11119" spans="2:8">
      <c r="B11119" s="24"/>
      <c r="C11119" s="24"/>
      <c r="D11119" s="24"/>
      <c r="E11119" s="24"/>
      <c r="F11119" s="29"/>
      <c r="G11119" s="24"/>
      <c r="H11119" s="24"/>
    </row>
    <row r="11120" spans="2:8">
      <c r="B11120" s="24"/>
      <c r="C11120" s="24"/>
      <c r="D11120" s="24"/>
      <c r="E11120" s="24"/>
      <c r="F11120" s="29"/>
      <c r="G11120" s="24"/>
      <c r="H11120" s="24"/>
    </row>
    <row r="11121" spans="2:8">
      <c r="B11121" s="24"/>
      <c r="C11121" s="24"/>
      <c r="D11121" s="24"/>
      <c r="E11121" s="24"/>
      <c r="F11121" s="29"/>
      <c r="G11121" s="24"/>
      <c r="H11121" s="24"/>
    </row>
    <row r="11122" spans="2:8">
      <c r="B11122" s="24"/>
      <c r="C11122" s="24"/>
      <c r="D11122" s="24"/>
      <c r="E11122" s="24"/>
      <c r="F11122" s="29"/>
      <c r="G11122" s="24"/>
      <c r="H11122" s="24"/>
    </row>
    <row r="11123" spans="2:8">
      <c r="B11123" s="24"/>
      <c r="C11123" s="24"/>
      <c r="D11123" s="24"/>
      <c r="E11123" s="24"/>
      <c r="F11123" s="29"/>
      <c r="G11123" s="24"/>
      <c r="H11123" s="24"/>
    </row>
    <row r="11124" spans="2:8">
      <c r="B11124" s="24"/>
      <c r="C11124" s="24"/>
      <c r="D11124" s="24"/>
      <c r="E11124" s="24"/>
      <c r="F11124" s="29"/>
      <c r="G11124" s="24"/>
      <c r="H11124" s="24"/>
    </row>
    <row r="11125" spans="2:8">
      <c r="B11125" s="24"/>
      <c r="C11125" s="24"/>
      <c r="D11125" s="24"/>
      <c r="E11125" s="24"/>
      <c r="F11125" s="29"/>
      <c r="G11125" s="24"/>
      <c r="H11125" s="24"/>
    </row>
    <row r="11126" spans="2:8">
      <c r="B11126" s="24"/>
      <c r="C11126" s="24"/>
      <c r="D11126" s="24"/>
      <c r="E11126" s="24"/>
      <c r="F11126" s="29"/>
      <c r="G11126" s="24"/>
      <c r="H11126" s="24"/>
    </row>
    <row r="11127" spans="2:8">
      <c r="B11127" s="24"/>
      <c r="C11127" s="24"/>
      <c r="D11127" s="24"/>
      <c r="E11127" s="24"/>
      <c r="F11127" s="29"/>
      <c r="G11127" s="24"/>
      <c r="H11127" s="24"/>
    </row>
    <row r="11128" spans="2:8">
      <c r="B11128" s="24"/>
      <c r="C11128" s="24"/>
      <c r="D11128" s="24"/>
      <c r="E11128" s="24"/>
      <c r="F11128" s="29"/>
      <c r="G11128" s="24"/>
      <c r="H11128" s="24"/>
    </row>
    <row r="11129" spans="2:8">
      <c r="B11129" s="24"/>
      <c r="C11129" s="24"/>
      <c r="D11129" s="24"/>
      <c r="E11129" s="24"/>
      <c r="F11129" s="29"/>
      <c r="G11129" s="24"/>
      <c r="H11129" s="24"/>
    </row>
    <row r="11130" spans="2:8">
      <c r="B11130" s="24"/>
      <c r="C11130" s="24"/>
      <c r="D11130" s="24"/>
      <c r="E11130" s="24"/>
      <c r="F11130" s="29"/>
      <c r="G11130" s="24"/>
      <c r="H11130" s="24"/>
    </row>
    <row r="11131" spans="2:8">
      <c r="B11131" s="24"/>
      <c r="C11131" s="24"/>
      <c r="D11131" s="24"/>
      <c r="E11131" s="24"/>
      <c r="F11131" s="29"/>
      <c r="G11131" s="24"/>
      <c r="H11131" s="24"/>
    </row>
    <row r="11132" spans="2:8">
      <c r="B11132" s="24"/>
      <c r="C11132" s="24"/>
      <c r="D11132" s="24"/>
      <c r="E11132" s="24"/>
      <c r="F11132" s="29"/>
      <c r="G11132" s="24"/>
      <c r="H11132" s="24"/>
    </row>
    <row r="11133" spans="2:8">
      <c r="B11133" s="24"/>
      <c r="C11133" s="24"/>
      <c r="D11133" s="24"/>
      <c r="E11133" s="24"/>
      <c r="F11133" s="29"/>
      <c r="G11133" s="24"/>
      <c r="H11133" s="24"/>
    </row>
    <row r="11134" spans="2:8">
      <c r="B11134" s="24"/>
      <c r="C11134" s="24"/>
      <c r="D11134" s="24"/>
      <c r="E11134" s="24"/>
      <c r="F11134" s="29"/>
      <c r="G11134" s="24"/>
      <c r="H11134" s="24"/>
    </row>
    <row r="11135" spans="2:8">
      <c r="B11135" s="24"/>
      <c r="C11135" s="24"/>
      <c r="D11135" s="24"/>
      <c r="E11135" s="24"/>
      <c r="F11135" s="29"/>
      <c r="G11135" s="24"/>
      <c r="H11135" s="24"/>
    </row>
    <row r="11136" spans="2:8">
      <c r="B11136" s="24"/>
      <c r="C11136" s="24"/>
      <c r="D11136" s="24"/>
      <c r="E11136" s="24"/>
      <c r="F11136" s="29"/>
      <c r="G11136" s="24"/>
      <c r="H11136" s="24"/>
    </row>
    <row r="11137" spans="2:8">
      <c r="B11137" s="24"/>
      <c r="C11137" s="24"/>
      <c r="D11137" s="24"/>
      <c r="E11137" s="24"/>
      <c r="F11137" s="29"/>
      <c r="G11137" s="24"/>
      <c r="H11137" s="24"/>
    </row>
    <row r="11138" spans="2:8">
      <c r="B11138" s="24"/>
      <c r="C11138" s="24"/>
      <c r="D11138" s="24"/>
      <c r="E11138" s="24"/>
      <c r="F11138" s="29"/>
      <c r="G11138" s="24"/>
      <c r="H11138" s="24"/>
    </row>
    <row r="11139" spans="2:8">
      <c r="B11139" s="24"/>
      <c r="C11139" s="24"/>
      <c r="D11139" s="24"/>
      <c r="E11139" s="24"/>
      <c r="F11139" s="29"/>
      <c r="G11139" s="24"/>
      <c r="H11139" s="24"/>
    </row>
    <row r="11140" spans="2:8">
      <c r="B11140" s="24"/>
      <c r="C11140" s="24"/>
      <c r="D11140" s="24"/>
      <c r="E11140" s="24"/>
      <c r="F11140" s="29"/>
      <c r="G11140" s="24"/>
      <c r="H11140" s="24"/>
    </row>
    <row r="11141" spans="2:8">
      <c r="B11141" s="24"/>
      <c r="C11141" s="24"/>
      <c r="D11141" s="24"/>
      <c r="E11141" s="24"/>
      <c r="F11141" s="29"/>
      <c r="G11141" s="24"/>
      <c r="H11141" s="24"/>
    </row>
    <row r="11142" spans="2:8">
      <c r="B11142" s="24"/>
      <c r="C11142" s="24"/>
      <c r="D11142" s="24"/>
      <c r="E11142" s="24"/>
      <c r="F11142" s="29"/>
      <c r="G11142" s="24"/>
      <c r="H11142" s="24"/>
    </row>
    <row r="11143" spans="2:8">
      <c r="B11143" s="24"/>
      <c r="C11143" s="24"/>
      <c r="D11143" s="24"/>
      <c r="E11143" s="24"/>
      <c r="F11143" s="29"/>
      <c r="G11143" s="24"/>
      <c r="H11143" s="24"/>
    </row>
    <row r="11144" spans="2:8">
      <c r="B11144" s="24"/>
      <c r="C11144" s="24"/>
      <c r="D11144" s="24"/>
      <c r="E11144" s="24"/>
      <c r="F11144" s="29"/>
      <c r="G11144" s="24"/>
      <c r="H11144" s="24"/>
    </row>
    <row r="11145" spans="2:8">
      <c r="B11145" s="24"/>
      <c r="C11145" s="24"/>
      <c r="D11145" s="24"/>
      <c r="E11145" s="24"/>
      <c r="F11145" s="29"/>
      <c r="G11145" s="24"/>
      <c r="H11145" s="24"/>
    </row>
    <row r="11146" spans="2:8">
      <c r="B11146" s="24"/>
      <c r="C11146" s="24"/>
      <c r="D11146" s="24"/>
      <c r="E11146" s="24"/>
      <c r="F11146" s="29"/>
      <c r="G11146" s="24"/>
      <c r="H11146" s="24"/>
    </row>
    <row r="11147" spans="2:8">
      <c r="B11147" s="24"/>
      <c r="C11147" s="24"/>
      <c r="D11147" s="24"/>
      <c r="E11147" s="24"/>
      <c r="F11147" s="29"/>
      <c r="G11147" s="24"/>
      <c r="H11147" s="24"/>
    </row>
    <row r="11148" spans="2:8">
      <c r="B11148" s="24"/>
      <c r="C11148" s="24"/>
      <c r="D11148" s="24"/>
      <c r="E11148" s="24"/>
      <c r="F11148" s="29"/>
      <c r="G11148" s="24"/>
      <c r="H11148" s="24"/>
    </row>
    <row r="11149" spans="2:8">
      <c r="B11149" s="24"/>
      <c r="C11149" s="24"/>
      <c r="D11149" s="24"/>
      <c r="E11149" s="24"/>
      <c r="F11149" s="29"/>
      <c r="G11149" s="24"/>
      <c r="H11149" s="24"/>
    </row>
    <row r="11150" spans="2:8">
      <c r="B11150" s="24"/>
      <c r="C11150" s="24"/>
      <c r="D11150" s="24"/>
      <c r="E11150" s="24"/>
      <c r="F11150" s="29"/>
      <c r="G11150" s="24"/>
      <c r="H11150" s="24"/>
    </row>
    <row r="11151" spans="2:8">
      <c r="B11151" s="24"/>
      <c r="C11151" s="24"/>
      <c r="D11151" s="24"/>
      <c r="E11151" s="24"/>
      <c r="F11151" s="29"/>
      <c r="G11151" s="24"/>
      <c r="H11151" s="24"/>
    </row>
    <row r="11152" spans="2:8">
      <c r="B11152" s="24"/>
      <c r="C11152" s="24"/>
      <c r="D11152" s="24"/>
      <c r="E11152" s="24"/>
      <c r="F11152" s="29"/>
      <c r="G11152" s="24"/>
      <c r="H11152" s="24"/>
    </row>
    <row r="11153" spans="2:8">
      <c r="B11153" s="24"/>
      <c r="C11153" s="24"/>
      <c r="D11153" s="24"/>
      <c r="E11153" s="24"/>
      <c r="F11153" s="29"/>
      <c r="G11153" s="24"/>
      <c r="H11153" s="24"/>
    </row>
    <row r="11154" spans="2:8">
      <c r="B11154" s="24"/>
      <c r="C11154" s="24"/>
      <c r="D11154" s="24"/>
      <c r="E11154" s="24"/>
      <c r="F11154" s="29"/>
      <c r="G11154" s="24"/>
      <c r="H11154" s="24"/>
    </row>
    <row r="11155" spans="2:8">
      <c r="B11155" s="24"/>
      <c r="C11155" s="24"/>
      <c r="D11155" s="24"/>
      <c r="E11155" s="24"/>
      <c r="F11155" s="29"/>
      <c r="G11155" s="24"/>
      <c r="H11155" s="24"/>
    </row>
    <row r="11156" spans="2:8">
      <c r="B11156" s="24"/>
      <c r="C11156" s="24"/>
      <c r="D11156" s="24"/>
      <c r="E11156" s="24"/>
      <c r="F11156" s="29"/>
      <c r="G11156" s="24"/>
      <c r="H11156" s="24"/>
    </row>
    <row r="11157" spans="2:8">
      <c r="B11157" s="24"/>
      <c r="C11157" s="24"/>
      <c r="D11157" s="24"/>
      <c r="E11157" s="24"/>
      <c r="F11157" s="29"/>
      <c r="G11157" s="24"/>
      <c r="H11157" s="24"/>
    </row>
    <row r="11158" spans="2:8">
      <c r="B11158" s="24"/>
      <c r="C11158" s="24"/>
      <c r="D11158" s="24"/>
      <c r="E11158" s="24"/>
      <c r="F11158" s="29"/>
      <c r="G11158" s="24"/>
      <c r="H11158" s="24"/>
    </row>
    <row r="11159" spans="2:8">
      <c r="B11159" s="24"/>
      <c r="C11159" s="24"/>
      <c r="D11159" s="24"/>
      <c r="E11159" s="24"/>
      <c r="F11159" s="29"/>
      <c r="G11159" s="24"/>
      <c r="H11159" s="24"/>
    </row>
    <row r="11160" spans="2:8">
      <c r="B11160" s="24"/>
      <c r="C11160" s="24"/>
      <c r="D11160" s="24"/>
      <c r="E11160" s="24"/>
      <c r="F11160" s="29"/>
      <c r="G11160" s="24"/>
      <c r="H11160" s="24"/>
    </row>
    <row r="11161" spans="2:8">
      <c r="B11161" s="24"/>
      <c r="C11161" s="24"/>
      <c r="D11161" s="24"/>
      <c r="E11161" s="24"/>
      <c r="F11161" s="29"/>
      <c r="G11161" s="24"/>
      <c r="H11161" s="24"/>
    </row>
    <row r="11162" spans="2:8">
      <c r="B11162" s="24"/>
      <c r="C11162" s="24"/>
      <c r="D11162" s="24"/>
      <c r="E11162" s="24"/>
      <c r="F11162" s="29"/>
      <c r="G11162" s="24"/>
      <c r="H11162" s="24"/>
    </row>
    <row r="11163" spans="2:8">
      <c r="B11163" s="24"/>
      <c r="C11163" s="24"/>
      <c r="D11163" s="24"/>
      <c r="E11163" s="24"/>
      <c r="F11163" s="29"/>
      <c r="G11163" s="24"/>
      <c r="H11163" s="24"/>
    </row>
    <row r="11164" spans="2:8">
      <c r="B11164" s="24"/>
      <c r="C11164" s="24"/>
      <c r="D11164" s="24"/>
      <c r="E11164" s="24"/>
      <c r="F11164" s="29"/>
      <c r="G11164" s="24"/>
      <c r="H11164" s="24"/>
    </row>
    <row r="11165" spans="2:8">
      <c r="B11165" s="24"/>
      <c r="C11165" s="24"/>
      <c r="D11165" s="24"/>
      <c r="E11165" s="24"/>
      <c r="F11165" s="29"/>
      <c r="G11165" s="24"/>
      <c r="H11165" s="24"/>
    </row>
    <row r="11166" spans="2:8">
      <c r="B11166" s="24"/>
      <c r="C11166" s="24"/>
      <c r="D11166" s="24"/>
      <c r="E11166" s="24"/>
      <c r="F11166" s="29"/>
      <c r="G11166" s="24"/>
      <c r="H11166" s="24"/>
    </row>
    <row r="11167" spans="2:8">
      <c r="B11167" s="24"/>
      <c r="C11167" s="24"/>
      <c r="D11167" s="24"/>
      <c r="E11167" s="24"/>
      <c r="F11167" s="29"/>
      <c r="G11167" s="24"/>
      <c r="H11167" s="24"/>
    </row>
    <row r="11168" spans="2:8">
      <c r="B11168" s="24"/>
      <c r="C11168" s="24"/>
      <c r="D11168" s="24"/>
      <c r="E11168" s="24"/>
      <c r="F11168" s="29"/>
      <c r="G11168" s="24"/>
      <c r="H11168" s="24"/>
    </row>
    <row r="11169" spans="2:8">
      <c r="B11169" s="24"/>
      <c r="C11169" s="24"/>
      <c r="D11169" s="24"/>
      <c r="E11169" s="24"/>
      <c r="F11169" s="29"/>
      <c r="G11169" s="24"/>
      <c r="H11169" s="24"/>
    </row>
    <row r="11170" spans="2:8">
      <c r="B11170" s="24"/>
      <c r="C11170" s="24"/>
      <c r="D11170" s="24"/>
      <c r="E11170" s="24"/>
      <c r="F11170" s="29"/>
      <c r="G11170" s="24"/>
      <c r="H11170" s="24"/>
    </row>
    <row r="11171" spans="2:8">
      <c r="B11171" s="24"/>
      <c r="C11171" s="24"/>
      <c r="D11171" s="24"/>
      <c r="E11171" s="24"/>
      <c r="F11171" s="29"/>
      <c r="G11171" s="24"/>
      <c r="H11171" s="24"/>
    </row>
    <row r="11172" spans="2:8">
      <c r="B11172" s="24"/>
      <c r="C11172" s="24"/>
      <c r="D11172" s="24"/>
      <c r="E11172" s="24"/>
      <c r="F11172" s="29"/>
      <c r="G11172" s="24"/>
      <c r="H11172" s="24"/>
    </row>
    <row r="11173" spans="2:8">
      <c r="B11173" s="24"/>
      <c r="C11173" s="24"/>
      <c r="D11173" s="24"/>
      <c r="E11173" s="24"/>
      <c r="F11173" s="29"/>
      <c r="G11173" s="24"/>
      <c r="H11173" s="24"/>
    </row>
    <row r="11174" spans="2:8">
      <c r="B11174" s="24"/>
      <c r="C11174" s="24"/>
      <c r="D11174" s="24"/>
      <c r="E11174" s="24"/>
      <c r="F11174" s="29"/>
      <c r="G11174" s="24"/>
      <c r="H11174" s="24"/>
    </row>
    <row r="11175" spans="2:8">
      <c r="B11175" s="24"/>
      <c r="C11175" s="24"/>
      <c r="D11175" s="24"/>
      <c r="E11175" s="24"/>
      <c r="F11175" s="29"/>
      <c r="G11175" s="24"/>
      <c r="H11175" s="24"/>
    </row>
    <row r="11176" spans="2:8">
      <c r="B11176" s="24"/>
      <c r="C11176" s="24"/>
      <c r="D11176" s="24"/>
      <c r="E11176" s="24"/>
      <c r="F11176" s="29"/>
      <c r="G11176" s="24"/>
      <c r="H11176" s="24"/>
    </row>
    <row r="11177" spans="2:8">
      <c r="B11177" s="24"/>
      <c r="C11177" s="24"/>
      <c r="D11177" s="24"/>
      <c r="E11177" s="24"/>
      <c r="F11177" s="29"/>
      <c r="G11177" s="24"/>
      <c r="H11177" s="24"/>
    </row>
    <row r="11178" spans="2:8">
      <c r="B11178" s="24"/>
      <c r="C11178" s="24"/>
      <c r="D11178" s="24"/>
      <c r="E11178" s="24"/>
      <c r="F11178" s="29"/>
      <c r="G11178" s="24"/>
      <c r="H11178" s="24"/>
    </row>
    <row r="11179" spans="2:8">
      <c r="B11179" s="24"/>
      <c r="C11179" s="24"/>
      <c r="D11179" s="24"/>
      <c r="E11179" s="24"/>
      <c r="F11179" s="29"/>
      <c r="G11179" s="24"/>
      <c r="H11179" s="24"/>
    </row>
    <row r="11180" spans="2:8">
      <c r="B11180" s="24"/>
      <c r="C11180" s="24"/>
      <c r="D11180" s="24"/>
      <c r="E11180" s="24"/>
      <c r="F11180" s="29"/>
      <c r="G11180" s="24"/>
      <c r="H11180" s="24"/>
    </row>
    <row r="11181" spans="2:8">
      <c r="B11181" s="24"/>
      <c r="C11181" s="24"/>
      <c r="D11181" s="24"/>
      <c r="E11181" s="24"/>
      <c r="F11181" s="29"/>
      <c r="G11181" s="24"/>
      <c r="H11181" s="24"/>
    </row>
    <row r="11182" spans="2:8">
      <c r="B11182" s="24"/>
      <c r="C11182" s="24"/>
      <c r="D11182" s="24"/>
      <c r="E11182" s="24"/>
      <c r="F11182" s="29"/>
      <c r="G11182" s="24"/>
      <c r="H11182" s="24"/>
    </row>
    <row r="11183" spans="2:8">
      <c r="B11183" s="24"/>
      <c r="C11183" s="24"/>
      <c r="D11183" s="24"/>
      <c r="E11183" s="24"/>
      <c r="F11183" s="29"/>
      <c r="G11183" s="24"/>
      <c r="H11183" s="24"/>
    </row>
    <row r="11184" spans="2:8">
      <c r="B11184" s="24"/>
      <c r="C11184" s="24"/>
      <c r="D11184" s="24"/>
      <c r="E11184" s="24"/>
      <c r="F11184" s="29"/>
      <c r="G11184" s="24"/>
      <c r="H11184" s="24"/>
    </row>
    <row r="11185" spans="2:8">
      <c r="B11185" s="24"/>
      <c r="C11185" s="24"/>
      <c r="D11185" s="24"/>
      <c r="E11185" s="24"/>
      <c r="F11185" s="29"/>
      <c r="G11185" s="24"/>
      <c r="H11185" s="24"/>
    </row>
    <row r="11186" spans="2:8">
      <c r="B11186" s="24"/>
      <c r="C11186" s="24"/>
      <c r="D11186" s="24"/>
      <c r="E11186" s="24"/>
      <c r="F11186" s="29"/>
      <c r="G11186" s="24"/>
      <c r="H11186" s="24"/>
    </row>
    <row r="11187" spans="2:8">
      <c r="B11187" s="24"/>
      <c r="C11187" s="24"/>
      <c r="D11187" s="24"/>
      <c r="E11187" s="24"/>
      <c r="F11187" s="29"/>
      <c r="G11187" s="24"/>
      <c r="H11187" s="24"/>
    </row>
    <row r="11188" spans="2:8">
      <c r="B11188" s="24"/>
      <c r="C11188" s="24"/>
      <c r="D11188" s="24"/>
      <c r="E11188" s="24"/>
      <c r="F11188" s="29"/>
      <c r="G11188" s="24"/>
      <c r="H11188" s="24"/>
    </row>
    <row r="11189" spans="2:8">
      <c r="B11189" s="24"/>
      <c r="C11189" s="24"/>
      <c r="D11189" s="24"/>
      <c r="E11189" s="24"/>
      <c r="F11189" s="29"/>
      <c r="G11189" s="24"/>
      <c r="H11189" s="24"/>
    </row>
    <row r="11190" spans="2:8">
      <c r="B11190" s="24"/>
      <c r="C11190" s="24"/>
      <c r="D11190" s="24"/>
      <c r="E11190" s="24"/>
      <c r="F11190" s="29"/>
      <c r="G11190" s="24"/>
      <c r="H11190" s="24"/>
    </row>
    <row r="11191" spans="2:8">
      <c r="B11191" s="24"/>
      <c r="C11191" s="24"/>
      <c r="D11191" s="24"/>
      <c r="E11191" s="24"/>
      <c r="F11191" s="29"/>
      <c r="G11191" s="24"/>
      <c r="H11191" s="24"/>
    </row>
    <row r="11192" spans="2:8">
      <c r="B11192" s="24"/>
      <c r="C11192" s="24"/>
      <c r="D11192" s="24"/>
      <c r="E11192" s="24"/>
      <c r="F11192" s="29"/>
      <c r="G11192" s="24"/>
      <c r="H11192" s="24"/>
    </row>
    <row r="11193" spans="2:8">
      <c r="B11193" s="24"/>
      <c r="C11193" s="24"/>
      <c r="D11193" s="24"/>
      <c r="E11193" s="24"/>
      <c r="F11193" s="29"/>
      <c r="G11193" s="24"/>
      <c r="H11193" s="24"/>
    </row>
    <row r="11194" spans="2:8">
      <c r="B11194" s="24"/>
      <c r="C11194" s="24"/>
      <c r="D11194" s="24"/>
      <c r="E11194" s="24"/>
      <c r="F11194" s="29"/>
      <c r="G11194" s="24"/>
      <c r="H11194" s="24"/>
    </row>
    <row r="11195" spans="2:8">
      <c r="B11195" s="24"/>
      <c r="C11195" s="24"/>
      <c r="D11195" s="24"/>
      <c r="E11195" s="24"/>
      <c r="F11195" s="29"/>
      <c r="G11195" s="24"/>
      <c r="H11195" s="24"/>
    </row>
    <row r="11196" spans="2:8">
      <c r="B11196" s="24"/>
      <c r="C11196" s="24"/>
      <c r="D11196" s="24"/>
      <c r="E11196" s="24"/>
      <c r="F11196" s="29"/>
      <c r="G11196" s="24"/>
      <c r="H11196" s="24"/>
    </row>
    <row r="11197" spans="2:8">
      <c r="B11197" s="24"/>
      <c r="C11197" s="24"/>
      <c r="D11197" s="24"/>
      <c r="E11197" s="24"/>
      <c r="F11197" s="29"/>
      <c r="G11197" s="24"/>
      <c r="H11197" s="24"/>
    </row>
    <row r="11198" spans="2:8">
      <c r="B11198" s="24"/>
      <c r="C11198" s="24"/>
      <c r="D11198" s="24"/>
      <c r="E11198" s="24"/>
      <c r="F11198" s="29"/>
      <c r="G11198" s="24"/>
      <c r="H11198" s="24"/>
    </row>
    <row r="11199" spans="2:8">
      <c r="B11199" s="24"/>
      <c r="C11199" s="24"/>
      <c r="D11199" s="24"/>
      <c r="E11199" s="24"/>
      <c r="F11199" s="29"/>
      <c r="G11199" s="24"/>
      <c r="H11199" s="24"/>
    </row>
    <row r="11200" spans="2:8">
      <c r="B11200" s="24"/>
      <c r="C11200" s="24"/>
      <c r="D11200" s="24"/>
      <c r="E11200" s="24"/>
      <c r="F11200" s="29"/>
      <c r="G11200" s="24"/>
      <c r="H11200" s="24"/>
    </row>
    <row r="11201" spans="2:8">
      <c r="B11201" s="24"/>
      <c r="C11201" s="24"/>
      <c r="D11201" s="24"/>
      <c r="E11201" s="24"/>
      <c r="F11201" s="29"/>
      <c r="G11201" s="24"/>
      <c r="H11201" s="24"/>
    </row>
    <row r="11202" spans="2:8">
      <c r="B11202" s="24"/>
      <c r="C11202" s="24"/>
      <c r="D11202" s="24"/>
      <c r="E11202" s="24"/>
      <c r="F11202" s="29"/>
      <c r="G11202" s="24"/>
      <c r="H11202" s="24"/>
    </row>
    <row r="11203" spans="2:8">
      <c r="B11203" s="24"/>
      <c r="C11203" s="24"/>
      <c r="D11203" s="24"/>
      <c r="E11203" s="24"/>
      <c r="F11203" s="29"/>
      <c r="G11203" s="24"/>
      <c r="H11203" s="24"/>
    </row>
    <row r="11204" spans="2:8">
      <c r="B11204" s="24"/>
      <c r="C11204" s="24"/>
      <c r="D11204" s="24"/>
      <c r="E11204" s="24"/>
      <c r="F11204" s="29"/>
      <c r="G11204" s="24"/>
      <c r="H11204" s="24"/>
    </row>
    <row r="11205" spans="2:8">
      <c r="B11205" s="24"/>
      <c r="C11205" s="24"/>
      <c r="D11205" s="24"/>
      <c r="E11205" s="24"/>
      <c r="F11205" s="29"/>
      <c r="G11205" s="24"/>
      <c r="H11205" s="24"/>
    </row>
    <row r="11206" spans="2:8">
      <c r="B11206" s="24"/>
      <c r="C11206" s="24"/>
      <c r="D11206" s="24"/>
      <c r="E11206" s="24"/>
      <c r="F11206" s="29"/>
      <c r="G11206" s="24"/>
      <c r="H11206" s="24"/>
    </row>
    <row r="11207" spans="2:8">
      <c r="B11207" s="24"/>
      <c r="C11207" s="24"/>
      <c r="D11207" s="24"/>
      <c r="E11207" s="24"/>
      <c r="F11207" s="29"/>
      <c r="G11207" s="24"/>
      <c r="H11207" s="24"/>
    </row>
    <row r="11208" spans="2:8">
      <c r="B11208" s="24"/>
      <c r="C11208" s="24"/>
      <c r="D11208" s="24"/>
      <c r="E11208" s="24"/>
      <c r="F11208" s="29"/>
      <c r="G11208" s="24"/>
      <c r="H11208" s="24"/>
    </row>
    <row r="11209" spans="2:8">
      <c r="B11209" s="24"/>
      <c r="C11209" s="24"/>
      <c r="D11209" s="24"/>
      <c r="E11209" s="24"/>
      <c r="F11209" s="29"/>
      <c r="G11209" s="24"/>
      <c r="H11209" s="24"/>
    </row>
    <row r="11210" spans="2:8">
      <c r="B11210" s="24"/>
      <c r="C11210" s="24"/>
      <c r="D11210" s="24"/>
      <c r="E11210" s="24"/>
      <c r="F11210" s="29"/>
      <c r="G11210" s="24"/>
      <c r="H11210" s="24"/>
    </row>
    <row r="11211" spans="2:8">
      <c r="B11211" s="24"/>
      <c r="C11211" s="24"/>
      <c r="D11211" s="24"/>
      <c r="E11211" s="24"/>
      <c r="F11211" s="29"/>
      <c r="G11211" s="24"/>
      <c r="H11211" s="24"/>
    </row>
    <row r="11212" spans="2:8">
      <c r="B11212" s="24"/>
      <c r="C11212" s="24"/>
      <c r="D11212" s="24"/>
      <c r="E11212" s="24"/>
      <c r="F11212" s="29"/>
      <c r="G11212" s="24"/>
      <c r="H11212" s="24"/>
    </row>
    <row r="11213" spans="2:8">
      <c r="B11213" s="24"/>
      <c r="C11213" s="24"/>
      <c r="D11213" s="24"/>
      <c r="E11213" s="24"/>
      <c r="F11213" s="29"/>
      <c r="G11213" s="24"/>
      <c r="H11213" s="24"/>
    </row>
    <row r="11214" spans="2:8">
      <c r="B11214" s="24"/>
      <c r="C11214" s="24"/>
      <c r="D11214" s="24"/>
      <c r="E11214" s="24"/>
      <c r="F11214" s="29"/>
      <c r="G11214" s="24"/>
      <c r="H11214" s="24"/>
    </row>
    <row r="11215" spans="2:8">
      <c r="B11215" s="24"/>
      <c r="C11215" s="24"/>
      <c r="D11215" s="24"/>
      <c r="E11215" s="24"/>
      <c r="F11215" s="29"/>
      <c r="G11215" s="24"/>
      <c r="H11215" s="24"/>
    </row>
    <row r="11216" spans="2:8">
      <c r="B11216" s="24"/>
      <c r="C11216" s="24"/>
      <c r="D11216" s="24"/>
      <c r="E11216" s="24"/>
      <c r="F11216" s="29"/>
      <c r="G11216" s="24"/>
      <c r="H11216" s="24"/>
    </row>
    <row r="11217" spans="2:8">
      <c r="B11217" s="24"/>
      <c r="C11217" s="24"/>
      <c r="D11217" s="24"/>
      <c r="E11217" s="24"/>
      <c r="F11217" s="29"/>
      <c r="G11217" s="24"/>
      <c r="H11217" s="24"/>
    </row>
    <row r="11218" spans="2:8">
      <c r="B11218" s="24"/>
      <c r="C11218" s="24"/>
      <c r="D11218" s="24"/>
      <c r="E11218" s="24"/>
      <c r="F11218" s="29"/>
      <c r="G11218" s="24"/>
      <c r="H11218" s="24"/>
    </row>
    <row r="11219" spans="2:8">
      <c r="B11219" s="24"/>
      <c r="C11219" s="24"/>
      <c r="D11219" s="24"/>
      <c r="E11219" s="24"/>
      <c r="F11219" s="29"/>
      <c r="G11219" s="24"/>
      <c r="H11219" s="24"/>
    </row>
    <row r="11220" spans="2:8">
      <c r="B11220" s="24"/>
      <c r="C11220" s="24"/>
      <c r="D11220" s="24"/>
      <c r="E11220" s="24"/>
      <c r="F11220" s="29"/>
      <c r="G11220" s="24"/>
      <c r="H11220" s="24"/>
    </row>
    <row r="11221" spans="2:8">
      <c r="B11221" s="24"/>
      <c r="C11221" s="24"/>
      <c r="D11221" s="24"/>
      <c r="E11221" s="24"/>
      <c r="F11221" s="29"/>
      <c r="G11221" s="24"/>
      <c r="H11221" s="24"/>
    </row>
    <row r="11222" spans="2:8">
      <c r="B11222" s="24"/>
      <c r="C11222" s="24"/>
      <c r="D11222" s="24"/>
      <c r="E11222" s="24"/>
      <c r="F11222" s="29"/>
      <c r="G11222" s="24"/>
      <c r="H11222" s="24"/>
    </row>
    <row r="11223" spans="2:8">
      <c r="B11223" s="24"/>
      <c r="C11223" s="24"/>
      <c r="D11223" s="24"/>
      <c r="E11223" s="24"/>
      <c r="F11223" s="29"/>
      <c r="G11223" s="24"/>
      <c r="H11223" s="24"/>
    </row>
    <row r="11224" spans="2:8">
      <c r="B11224" s="24"/>
      <c r="C11224" s="24"/>
      <c r="D11224" s="24"/>
      <c r="E11224" s="24"/>
      <c r="F11224" s="29"/>
      <c r="G11224" s="24"/>
      <c r="H11224" s="24"/>
    </row>
    <row r="11225" spans="2:8">
      <c r="B11225" s="24"/>
      <c r="C11225" s="24"/>
      <c r="D11225" s="24"/>
      <c r="E11225" s="24"/>
      <c r="F11225" s="29"/>
      <c r="G11225" s="24"/>
      <c r="H11225" s="24"/>
    </row>
    <row r="11226" spans="2:8">
      <c r="B11226" s="24"/>
      <c r="C11226" s="24"/>
      <c r="D11226" s="24"/>
      <c r="E11226" s="24"/>
      <c r="F11226" s="29"/>
      <c r="G11226" s="24"/>
      <c r="H11226" s="24"/>
    </row>
    <row r="11227" spans="2:8">
      <c r="B11227" s="24"/>
      <c r="C11227" s="24"/>
      <c r="D11227" s="24"/>
      <c r="E11227" s="24"/>
      <c r="F11227" s="29"/>
      <c r="G11227" s="24"/>
      <c r="H11227" s="24"/>
    </row>
    <row r="11228" spans="2:8">
      <c r="B11228" s="24"/>
      <c r="C11228" s="24"/>
      <c r="D11228" s="24"/>
      <c r="E11228" s="24"/>
      <c r="F11228" s="29"/>
      <c r="G11228" s="24"/>
      <c r="H11228" s="24"/>
    </row>
    <row r="11229" spans="2:8">
      <c r="B11229" s="24"/>
      <c r="C11229" s="24"/>
      <c r="D11229" s="24"/>
      <c r="E11229" s="24"/>
      <c r="F11229" s="29"/>
      <c r="G11229" s="24"/>
      <c r="H11229" s="24"/>
    </row>
    <row r="11230" spans="2:8">
      <c r="B11230" s="24"/>
      <c r="C11230" s="24"/>
      <c r="D11230" s="24"/>
      <c r="E11230" s="24"/>
      <c r="F11230" s="29"/>
      <c r="G11230" s="24"/>
      <c r="H11230" s="24"/>
    </row>
    <row r="11231" spans="2:8">
      <c r="B11231" s="24"/>
      <c r="C11231" s="24"/>
      <c r="D11231" s="24"/>
      <c r="E11231" s="24"/>
      <c r="F11231" s="29"/>
      <c r="G11231" s="24"/>
      <c r="H11231" s="24"/>
    </row>
    <row r="11232" spans="2:8">
      <c r="B11232" s="24"/>
      <c r="C11232" s="24"/>
      <c r="D11232" s="24"/>
      <c r="E11232" s="24"/>
      <c r="F11232" s="29"/>
      <c r="G11232" s="24"/>
      <c r="H11232" s="24"/>
    </row>
    <row r="11233" spans="2:8">
      <c r="B11233" s="24"/>
      <c r="C11233" s="24"/>
      <c r="D11233" s="24"/>
      <c r="E11233" s="24"/>
      <c r="F11233" s="29"/>
      <c r="G11233" s="24"/>
      <c r="H11233" s="24"/>
    </row>
    <row r="11234" spans="2:8">
      <c r="B11234" s="24"/>
      <c r="C11234" s="24"/>
      <c r="D11234" s="24"/>
      <c r="E11234" s="24"/>
      <c r="F11234" s="29"/>
      <c r="G11234" s="24"/>
      <c r="H11234" s="24"/>
    </row>
    <row r="11235" spans="2:8">
      <c r="B11235" s="24"/>
      <c r="C11235" s="24"/>
      <c r="D11235" s="24"/>
      <c r="E11235" s="24"/>
      <c r="F11235" s="29"/>
      <c r="G11235" s="24"/>
      <c r="H11235" s="24"/>
    </row>
    <row r="11236" spans="2:8">
      <c r="B11236" s="24"/>
      <c r="C11236" s="24"/>
      <c r="D11236" s="24"/>
      <c r="E11236" s="24"/>
      <c r="F11236" s="29"/>
      <c r="G11236" s="24"/>
      <c r="H11236" s="24"/>
    </row>
    <row r="11237" spans="2:8">
      <c r="B11237" s="24"/>
      <c r="C11237" s="24"/>
      <c r="D11237" s="24"/>
      <c r="E11237" s="24"/>
      <c r="F11237" s="29"/>
      <c r="G11237" s="24"/>
      <c r="H11237" s="24"/>
    </row>
    <row r="11238" spans="2:8">
      <c r="B11238" s="24"/>
      <c r="C11238" s="24"/>
      <c r="D11238" s="24"/>
      <c r="E11238" s="24"/>
      <c r="F11238" s="29"/>
      <c r="G11238" s="24"/>
      <c r="H11238" s="24"/>
    </row>
    <row r="11239" spans="2:8">
      <c r="B11239" s="24"/>
      <c r="C11239" s="24"/>
      <c r="D11239" s="24"/>
      <c r="E11239" s="24"/>
      <c r="F11239" s="29"/>
      <c r="G11239" s="24"/>
      <c r="H11239" s="24"/>
    </row>
    <row r="11240" spans="2:8">
      <c r="B11240" s="24"/>
      <c r="C11240" s="24"/>
      <c r="D11240" s="24"/>
      <c r="E11240" s="24"/>
      <c r="F11240" s="29"/>
      <c r="G11240" s="24"/>
      <c r="H11240" s="24"/>
    </row>
    <row r="11241" spans="2:8">
      <c r="B11241" s="24"/>
      <c r="C11241" s="24"/>
      <c r="D11241" s="24"/>
      <c r="E11241" s="24"/>
      <c r="F11241" s="29"/>
      <c r="G11241" s="24"/>
      <c r="H11241" s="24"/>
    </row>
    <row r="11242" spans="2:8">
      <c r="B11242" s="24"/>
      <c r="C11242" s="24"/>
      <c r="D11242" s="24"/>
      <c r="E11242" s="24"/>
      <c r="F11242" s="29"/>
      <c r="G11242" s="24"/>
      <c r="H11242" s="24"/>
    </row>
    <row r="11243" spans="2:8">
      <c r="B11243" s="24"/>
      <c r="C11243" s="24"/>
      <c r="D11243" s="24"/>
      <c r="E11243" s="24"/>
      <c r="F11243" s="29"/>
      <c r="G11243" s="24"/>
      <c r="H11243" s="24"/>
    </row>
    <row r="11244" spans="2:8">
      <c r="B11244" s="24"/>
      <c r="C11244" s="24"/>
      <c r="D11244" s="24"/>
      <c r="E11244" s="24"/>
      <c r="F11244" s="29"/>
      <c r="G11244" s="24"/>
      <c r="H11244" s="24"/>
    </row>
    <row r="11245" spans="2:8">
      <c r="B11245" s="24"/>
      <c r="C11245" s="24"/>
      <c r="D11245" s="24"/>
      <c r="E11245" s="24"/>
      <c r="F11245" s="29"/>
      <c r="G11245" s="24"/>
      <c r="H11245" s="24"/>
    </row>
    <row r="11246" spans="2:8">
      <c r="B11246" s="24"/>
      <c r="C11246" s="24"/>
      <c r="D11246" s="24"/>
      <c r="E11246" s="24"/>
      <c r="F11246" s="29"/>
      <c r="G11246" s="24"/>
      <c r="H11246" s="24"/>
    </row>
    <row r="11247" spans="2:8">
      <c r="B11247" s="24"/>
      <c r="C11247" s="24"/>
      <c r="D11247" s="24"/>
      <c r="E11247" s="24"/>
      <c r="F11247" s="29"/>
      <c r="G11247" s="24"/>
      <c r="H11247" s="24"/>
    </row>
    <row r="11248" spans="2:8">
      <c r="B11248" s="24"/>
      <c r="C11248" s="24"/>
      <c r="D11248" s="24"/>
      <c r="E11248" s="24"/>
      <c r="F11248" s="29"/>
      <c r="G11248" s="24"/>
      <c r="H11248" s="24"/>
    </row>
    <row r="11249" spans="2:8">
      <c r="B11249" s="24"/>
      <c r="C11249" s="24"/>
      <c r="D11249" s="24"/>
      <c r="E11249" s="24"/>
      <c r="F11249" s="29"/>
      <c r="G11249" s="24"/>
      <c r="H11249" s="24"/>
    </row>
    <row r="11250" spans="2:8">
      <c r="B11250" s="24"/>
      <c r="C11250" s="24"/>
      <c r="D11250" s="24"/>
      <c r="E11250" s="24"/>
      <c r="F11250" s="29"/>
      <c r="G11250" s="24"/>
      <c r="H11250" s="24"/>
    </row>
    <row r="11251" spans="2:8">
      <c r="B11251" s="24"/>
      <c r="C11251" s="24"/>
      <c r="D11251" s="24"/>
      <c r="E11251" s="24"/>
      <c r="F11251" s="29"/>
      <c r="G11251" s="24"/>
      <c r="H11251" s="24"/>
    </row>
    <row r="11252" spans="2:8">
      <c r="B11252" s="24"/>
      <c r="C11252" s="24"/>
      <c r="D11252" s="24"/>
      <c r="E11252" s="24"/>
      <c r="F11252" s="29"/>
      <c r="G11252" s="24"/>
      <c r="H11252" s="24"/>
    </row>
    <row r="11253" spans="2:8">
      <c r="B11253" s="24"/>
      <c r="C11253" s="24"/>
      <c r="D11253" s="24"/>
      <c r="E11253" s="24"/>
      <c r="F11253" s="29"/>
      <c r="G11253" s="24"/>
      <c r="H11253" s="24"/>
    </row>
    <row r="11254" spans="2:8">
      <c r="B11254" s="24"/>
      <c r="C11254" s="24"/>
      <c r="D11254" s="24"/>
      <c r="E11254" s="24"/>
      <c r="F11254" s="29"/>
      <c r="G11254" s="24"/>
      <c r="H11254" s="24"/>
    </row>
    <row r="11255" spans="2:8">
      <c r="B11255" s="24"/>
      <c r="C11255" s="24"/>
      <c r="D11255" s="24"/>
      <c r="E11255" s="24"/>
      <c r="F11255" s="29"/>
      <c r="G11255" s="24"/>
      <c r="H11255" s="24"/>
    </row>
    <row r="11256" spans="2:8">
      <c r="B11256" s="24"/>
      <c r="C11256" s="24"/>
      <c r="D11256" s="24"/>
      <c r="E11256" s="24"/>
      <c r="F11256" s="29"/>
      <c r="G11256" s="24"/>
      <c r="H11256" s="24"/>
    </row>
    <row r="11257" spans="2:8">
      <c r="B11257" s="24"/>
      <c r="C11257" s="24"/>
      <c r="D11257" s="24"/>
      <c r="E11257" s="24"/>
      <c r="F11257" s="29"/>
      <c r="G11257" s="24"/>
      <c r="H11257" s="24"/>
    </row>
    <row r="11258" spans="2:8">
      <c r="B11258" s="24"/>
      <c r="C11258" s="24"/>
      <c r="D11258" s="24"/>
      <c r="E11258" s="24"/>
      <c r="F11258" s="29"/>
      <c r="G11258" s="24"/>
      <c r="H11258" s="24"/>
    </row>
    <row r="11259" spans="2:8">
      <c r="B11259" s="24"/>
      <c r="C11259" s="24"/>
      <c r="D11259" s="24"/>
      <c r="E11259" s="24"/>
      <c r="F11259" s="29"/>
      <c r="G11259" s="24"/>
      <c r="H11259" s="24"/>
    </row>
    <row r="11260" spans="2:8">
      <c r="B11260" s="24"/>
      <c r="C11260" s="24"/>
      <c r="D11260" s="24"/>
      <c r="E11260" s="24"/>
      <c r="F11260" s="29"/>
      <c r="G11260" s="24"/>
      <c r="H11260" s="24"/>
    </row>
    <row r="11261" spans="2:8">
      <c r="B11261" s="24"/>
      <c r="C11261" s="24"/>
      <c r="D11261" s="24"/>
      <c r="E11261" s="24"/>
      <c r="F11261" s="29"/>
      <c r="G11261" s="24"/>
      <c r="H11261" s="24"/>
    </row>
    <row r="11262" spans="2:8">
      <c r="B11262" s="24"/>
      <c r="C11262" s="24"/>
      <c r="D11262" s="24"/>
      <c r="E11262" s="24"/>
      <c r="F11262" s="29"/>
      <c r="G11262" s="24"/>
      <c r="H11262" s="24"/>
    </row>
    <row r="11263" spans="2:8">
      <c r="B11263" s="24"/>
      <c r="C11263" s="24"/>
      <c r="D11263" s="24"/>
      <c r="E11263" s="24"/>
      <c r="F11263" s="29"/>
      <c r="G11263" s="24"/>
      <c r="H11263" s="24"/>
    </row>
    <row r="11264" spans="2:8">
      <c r="B11264" s="24"/>
      <c r="C11264" s="24"/>
      <c r="D11264" s="24"/>
      <c r="E11264" s="24"/>
      <c r="F11264" s="29"/>
      <c r="G11264" s="24"/>
      <c r="H11264" s="24"/>
    </row>
    <row r="11265" spans="2:8">
      <c r="B11265" s="24"/>
      <c r="C11265" s="24"/>
      <c r="D11265" s="24"/>
      <c r="E11265" s="24"/>
      <c r="F11265" s="29"/>
      <c r="G11265" s="24"/>
      <c r="H11265" s="24"/>
    </row>
    <row r="11266" spans="2:8">
      <c r="B11266" s="24"/>
      <c r="C11266" s="24"/>
      <c r="D11266" s="24"/>
      <c r="E11266" s="24"/>
      <c r="F11266" s="29"/>
      <c r="G11266" s="24"/>
      <c r="H11266" s="24"/>
    </row>
    <row r="11267" spans="2:8">
      <c r="B11267" s="24"/>
      <c r="C11267" s="24"/>
      <c r="D11267" s="24"/>
      <c r="E11267" s="24"/>
      <c r="F11267" s="29"/>
      <c r="G11267" s="24"/>
      <c r="H11267" s="24"/>
    </row>
    <row r="11268" spans="2:8">
      <c r="B11268" s="24"/>
      <c r="C11268" s="24"/>
      <c r="D11268" s="24"/>
      <c r="E11268" s="24"/>
      <c r="F11268" s="29"/>
      <c r="G11268" s="24"/>
      <c r="H11268" s="24"/>
    </row>
    <row r="11269" spans="2:8">
      <c r="B11269" s="24"/>
      <c r="C11269" s="24"/>
      <c r="D11269" s="24"/>
      <c r="E11269" s="24"/>
      <c r="F11269" s="29"/>
      <c r="G11269" s="24"/>
      <c r="H11269" s="24"/>
    </row>
    <row r="11270" spans="2:8">
      <c r="B11270" s="24"/>
      <c r="C11270" s="24"/>
      <c r="D11270" s="24"/>
      <c r="E11270" s="24"/>
      <c r="F11270" s="29"/>
      <c r="G11270" s="24"/>
      <c r="H11270" s="24"/>
    </row>
    <row r="11271" spans="2:8">
      <c r="B11271" s="24"/>
      <c r="C11271" s="24"/>
      <c r="D11271" s="24"/>
      <c r="E11271" s="24"/>
      <c r="F11271" s="29"/>
      <c r="G11271" s="24"/>
      <c r="H11271" s="24"/>
    </row>
    <row r="11272" spans="2:8">
      <c r="B11272" s="24"/>
      <c r="C11272" s="24"/>
      <c r="D11272" s="24"/>
      <c r="E11272" s="24"/>
      <c r="F11272" s="29"/>
      <c r="G11272" s="24"/>
      <c r="H11272" s="24"/>
    </row>
    <row r="11273" spans="2:8">
      <c r="B11273" s="24"/>
      <c r="C11273" s="24"/>
      <c r="D11273" s="24"/>
      <c r="E11273" s="24"/>
      <c r="F11273" s="29"/>
      <c r="G11273" s="24"/>
      <c r="H11273" s="24"/>
    </row>
    <row r="11274" spans="2:8">
      <c r="B11274" s="24"/>
      <c r="C11274" s="24"/>
      <c r="D11274" s="24"/>
      <c r="E11274" s="24"/>
      <c r="F11274" s="29"/>
      <c r="G11274" s="24"/>
      <c r="H11274" s="24"/>
    </row>
    <row r="11275" spans="2:8">
      <c r="B11275" s="24"/>
      <c r="C11275" s="24"/>
      <c r="D11275" s="24"/>
      <c r="E11275" s="24"/>
      <c r="F11275" s="29"/>
      <c r="G11275" s="24"/>
      <c r="H11275" s="24"/>
    </row>
    <row r="11276" spans="2:8">
      <c r="B11276" s="24"/>
      <c r="C11276" s="24"/>
      <c r="D11276" s="24"/>
      <c r="E11276" s="24"/>
      <c r="F11276" s="29"/>
      <c r="G11276" s="24"/>
      <c r="H11276" s="24"/>
    </row>
    <row r="11277" spans="2:8">
      <c r="B11277" s="24"/>
      <c r="C11277" s="24"/>
      <c r="D11277" s="24"/>
      <c r="E11277" s="24"/>
      <c r="F11277" s="29"/>
      <c r="G11277" s="24"/>
      <c r="H11277" s="24"/>
    </row>
    <row r="11278" spans="2:8">
      <c r="B11278" s="24"/>
      <c r="C11278" s="24"/>
      <c r="D11278" s="24"/>
      <c r="E11278" s="24"/>
      <c r="F11278" s="29"/>
      <c r="G11278" s="24"/>
      <c r="H11278" s="24"/>
    </row>
    <row r="11279" spans="2:8">
      <c r="B11279" s="24"/>
      <c r="C11279" s="24"/>
      <c r="D11279" s="24"/>
      <c r="E11279" s="24"/>
      <c r="F11279" s="29"/>
      <c r="G11279" s="24"/>
      <c r="H11279" s="24"/>
    </row>
    <row r="11280" spans="2:8">
      <c r="B11280" s="24"/>
      <c r="C11280" s="24"/>
      <c r="D11280" s="24"/>
      <c r="E11280" s="24"/>
      <c r="F11280" s="29"/>
      <c r="G11280" s="24"/>
      <c r="H11280" s="24"/>
    </row>
    <row r="11281" spans="2:8">
      <c r="B11281" s="24"/>
      <c r="C11281" s="24"/>
      <c r="D11281" s="24"/>
      <c r="E11281" s="24"/>
      <c r="F11281" s="29"/>
      <c r="G11281" s="24"/>
      <c r="H11281" s="24"/>
    </row>
    <row r="11282" spans="2:8">
      <c r="B11282" s="24"/>
      <c r="C11282" s="24"/>
      <c r="D11282" s="24"/>
      <c r="E11282" s="24"/>
      <c r="F11282" s="29"/>
      <c r="G11282" s="24"/>
      <c r="H11282" s="24"/>
    </row>
    <row r="11283" spans="2:8">
      <c r="B11283" s="24"/>
      <c r="C11283" s="24"/>
      <c r="D11283" s="24"/>
      <c r="E11283" s="24"/>
      <c r="F11283" s="29"/>
      <c r="G11283" s="24"/>
      <c r="H11283" s="24"/>
    </row>
    <row r="11284" spans="2:8">
      <c r="B11284" s="24"/>
      <c r="C11284" s="24"/>
      <c r="D11284" s="24"/>
      <c r="E11284" s="24"/>
      <c r="F11284" s="29"/>
      <c r="G11284" s="24"/>
      <c r="H11284" s="24"/>
    </row>
    <row r="11285" spans="2:8">
      <c r="B11285" s="24"/>
      <c r="C11285" s="24"/>
      <c r="D11285" s="24"/>
      <c r="E11285" s="24"/>
      <c r="F11285" s="29"/>
      <c r="G11285" s="24"/>
      <c r="H11285" s="24"/>
    </row>
    <row r="11286" spans="2:8">
      <c r="B11286" s="24"/>
      <c r="C11286" s="24"/>
      <c r="D11286" s="24"/>
      <c r="E11286" s="24"/>
      <c r="F11286" s="29"/>
      <c r="G11286" s="24"/>
      <c r="H11286" s="24"/>
    </row>
    <row r="11287" spans="2:8">
      <c r="B11287" s="24"/>
      <c r="C11287" s="24"/>
      <c r="D11287" s="24"/>
      <c r="E11287" s="24"/>
      <c r="F11287" s="29"/>
      <c r="G11287" s="24"/>
      <c r="H11287" s="24"/>
    </row>
    <row r="11288" spans="2:8">
      <c r="B11288" s="24"/>
      <c r="C11288" s="24"/>
      <c r="D11288" s="24"/>
      <c r="E11288" s="24"/>
      <c r="F11288" s="29"/>
      <c r="G11288" s="24"/>
      <c r="H11288" s="24"/>
    </row>
    <row r="11289" spans="2:8">
      <c r="B11289" s="24"/>
      <c r="C11289" s="24"/>
      <c r="D11289" s="24"/>
      <c r="E11289" s="24"/>
      <c r="F11289" s="29"/>
      <c r="G11289" s="24"/>
      <c r="H11289" s="24"/>
    </row>
    <row r="11290" spans="2:8">
      <c r="B11290" s="24"/>
      <c r="C11290" s="24"/>
      <c r="D11290" s="24"/>
      <c r="E11290" s="24"/>
      <c r="F11290" s="29"/>
      <c r="G11290" s="24"/>
      <c r="H11290" s="24"/>
    </row>
    <row r="11291" spans="2:8">
      <c r="B11291" s="24"/>
      <c r="C11291" s="24"/>
      <c r="D11291" s="24"/>
      <c r="E11291" s="24"/>
      <c r="F11291" s="29"/>
      <c r="G11291" s="24"/>
      <c r="H11291" s="24"/>
    </row>
    <row r="11292" spans="2:8">
      <c r="B11292" s="24"/>
      <c r="C11292" s="24"/>
      <c r="D11292" s="24"/>
      <c r="E11292" s="24"/>
      <c r="F11292" s="29"/>
      <c r="G11292" s="24"/>
      <c r="H11292" s="24"/>
    </row>
    <row r="11293" spans="2:8">
      <c r="B11293" s="24"/>
      <c r="C11293" s="24"/>
      <c r="D11293" s="24"/>
      <c r="E11293" s="24"/>
      <c r="F11293" s="29"/>
      <c r="G11293" s="24"/>
      <c r="H11293" s="24"/>
    </row>
    <row r="11294" spans="2:8">
      <c r="B11294" s="24"/>
      <c r="C11294" s="24"/>
      <c r="D11294" s="24"/>
      <c r="E11294" s="24"/>
      <c r="F11294" s="29"/>
      <c r="G11294" s="24"/>
      <c r="H11294" s="24"/>
    </row>
    <row r="11295" spans="2:8">
      <c r="B11295" s="24"/>
      <c r="C11295" s="24"/>
      <c r="D11295" s="24"/>
      <c r="E11295" s="24"/>
      <c r="F11295" s="29"/>
      <c r="G11295" s="24"/>
      <c r="H11295" s="24"/>
    </row>
    <row r="11296" spans="2:8">
      <c r="B11296" s="24"/>
      <c r="C11296" s="24"/>
      <c r="D11296" s="24"/>
      <c r="E11296" s="24"/>
      <c r="F11296" s="29"/>
      <c r="G11296" s="24"/>
      <c r="H11296" s="24"/>
    </row>
    <row r="11297" spans="2:8">
      <c r="B11297" s="24"/>
      <c r="C11297" s="24"/>
      <c r="D11297" s="24"/>
      <c r="E11297" s="24"/>
      <c r="F11297" s="29"/>
      <c r="G11297" s="24"/>
      <c r="H11297" s="24"/>
    </row>
    <row r="11298" spans="2:8">
      <c r="B11298" s="24"/>
      <c r="C11298" s="24"/>
      <c r="D11298" s="24"/>
      <c r="E11298" s="24"/>
      <c r="F11298" s="29"/>
      <c r="G11298" s="24"/>
      <c r="H11298" s="24"/>
    </row>
    <row r="11299" spans="2:8">
      <c r="B11299" s="24"/>
      <c r="C11299" s="24"/>
      <c r="D11299" s="24"/>
      <c r="E11299" s="24"/>
      <c r="F11299" s="29"/>
      <c r="G11299" s="24"/>
      <c r="H11299" s="24"/>
    </row>
    <row r="11300" spans="2:8">
      <c r="B11300" s="24"/>
      <c r="C11300" s="24"/>
      <c r="D11300" s="24"/>
      <c r="E11300" s="24"/>
      <c r="F11300" s="29"/>
      <c r="G11300" s="24"/>
      <c r="H11300" s="24"/>
    </row>
    <row r="11301" spans="2:8">
      <c r="B11301" s="24"/>
      <c r="C11301" s="24"/>
      <c r="D11301" s="24"/>
      <c r="E11301" s="24"/>
      <c r="F11301" s="29"/>
      <c r="G11301" s="24"/>
      <c r="H11301" s="24"/>
    </row>
    <row r="11302" spans="2:8">
      <c r="B11302" s="24"/>
      <c r="C11302" s="24"/>
      <c r="D11302" s="24"/>
      <c r="E11302" s="24"/>
      <c r="F11302" s="29"/>
      <c r="G11302" s="24"/>
      <c r="H11302" s="24"/>
    </row>
    <row r="11303" spans="2:8">
      <c r="B11303" s="24"/>
      <c r="C11303" s="24"/>
      <c r="D11303" s="24"/>
      <c r="E11303" s="24"/>
      <c r="F11303" s="29"/>
      <c r="G11303" s="24"/>
      <c r="H11303" s="24"/>
    </row>
    <row r="11304" spans="2:8">
      <c r="B11304" s="24"/>
      <c r="C11304" s="24"/>
      <c r="D11304" s="24"/>
      <c r="E11304" s="24"/>
      <c r="F11304" s="29"/>
      <c r="G11304" s="24"/>
      <c r="H11304" s="24"/>
    </row>
    <row r="11305" spans="2:8">
      <c r="B11305" s="24"/>
      <c r="C11305" s="24"/>
      <c r="D11305" s="24"/>
      <c r="E11305" s="24"/>
      <c r="F11305" s="29"/>
      <c r="G11305" s="24"/>
      <c r="H11305" s="24"/>
    </row>
    <row r="11306" spans="2:8">
      <c r="B11306" s="24"/>
      <c r="C11306" s="24"/>
      <c r="D11306" s="24"/>
      <c r="E11306" s="24"/>
      <c r="F11306" s="29"/>
      <c r="G11306" s="24"/>
      <c r="H11306" s="24"/>
    </row>
    <row r="11307" spans="2:8">
      <c r="B11307" s="24"/>
      <c r="C11307" s="24"/>
      <c r="D11307" s="24"/>
      <c r="E11307" s="24"/>
      <c r="F11307" s="29"/>
      <c r="G11307" s="24"/>
      <c r="H11307" s="24"/>
    </row>
    <row r="11308" spans="2:8">
      <c r="B11308" s="24"/>
      <c r="C11308" s="24"/>
      <c r="D11308" s="24"/>
      <c r="E11308" s="24"/>
      <c r="F11308" s="29"/>
      <c r="G11308" s="24"/>
      <c r="H11308" s="24"/>
    </row>
    <row r="11309" spans="2:8">
      <c r="B11309" s="24"/>
      <c r="C11309" s="24"/>
      <c r="D11309" s="24"/>
      <c r="E11309" s="24"/>
      <c r="F11309" s="29"/>
      <c r="G11309" s="24"/>
      <c r="H11309" s="24"/>
    </row>
    <row r="11310" spans="2:8">
      <c r="B11310" s="24"/>
      <c r="C11310" s="24"/>
      <c r="D11310" s="24"/>
      <c r="E11310" s="24"/>
      <c r="F11310" s="29"/>
      <c r="G11310" s="24"/>
      <c r="H11310" s="24"/>
    </row>
    <row r="11311" spans="2:8">
      <c r="B11311" s="24"/>
      <c r="C11311" s="24"/>
      <c r="D11311" s="24"/>
      <c r="E11311" s="24"/>
      <c r="F11311" s="29"/>
      <c r="G11311" s="24"/>
      <c r="H11311" s="24"/>
    </row>
    <row r="11312" spans="2:8">
      <c r="B11312" s="24"/>
      <c r="C11312" s="24"/>
      <c r="D11312" s="24"/>
      <c r="E11312" s="24"/>
      <c r="F11312" s="29"/>
      <c r="G11312" s="24"/>
      <c r="H11312" s="24"/>
    </row>
    <row r="11313" spans="2:8">
      <c r="B11313" s="24"/>
      <c r="C11313" s="24"/>
      <c r="D11313" s="24"/>
      <c r="E11313" s="24"/>
      <c r="F11313" s="29"/>
      <c r="G11313" s="24"/>
      <c r="H11313" s="24"/>
    </row>
    <row r="11314" spans="2:8">
      <c r="B11314" s="24"/>
      <c r="C11314" s="24"/>
      <c r="D11314" s="24"/>
      <c r="E11314" s="24"/>
      <c r="F11314" s="29"/>
      <c r="G11314" s="24"/>
      <c r="H11314" s="24"/>
    </row>
    <row r="11315" spans="2:8">
      <c r="B11315" s="24"/>
      <c r="C11315" s="24"/>
      <c r="D11315" s="24"/>
      <c r="E11315" s="24"/>
      <c r="F11315" s="29"/>
      <c r="G11315" s="24"/>
      <c r="H11315" s="24"/>
    </row>
    <row r="11316" spans="2:8">
      <c r="B11316" s="24"/>
      <c r="C11316" s="24"/>
      <c r="D11316" s="24"/>
      <c r="E11316" s="24"/>
      <c r="F11316" s="29"/>
      <c r="G11316" s="24"/>
      <c r="H11316" s="24"/>
    </row>
    <row r="11317" spans="2:8">
      <c r="B11317" s="24"/>
      <c r="C11317" s="24"/>
      <c r="D11317" s="24"/>
      <c r="E11317" s="24"/>
      <c r="F11317" s="29"/>
      <c r="G11317" s="24"/>
      <c r="H11317" s="24"/>
    </row>
    <row r="11318" spans="2:8">
      <c r="B11318" s="24"/>
      <c r="C11318" s="24"/>
      <c r="D11318" s="24"/>
      <c r="E11318" s="24"/>
      <c r="F11318" s="29"/>
      <c r="G11318" s="24"/>
      <c r="H11318" s="24"/>
    </row>
    <row r="11319" spans="2:8">
      <c r="B11319" s="24"/>
      <c r="C11319" s="24"/>
      <c r="D11319" s="24"/>
      <c r="E11319" s="24"/>
      <c r="F11319" s="29"/>
      <c r="G11319" s="24"/>
      <c r="H11319" s="24"/>
    </row>
    <row r="11320" spans="2:8">
      <c r="B11320" s="24"/>
      <c r="C11320" s="24"/>
      <c r="D11320" s="24"/>
      <c r="E11320" s="24"/>
      <c r="F11320" s="29"/>
      <c r="G11320" s="24"/>
      <c r="H11320" s="24"/>
    </row>
    <row r="11321" spans="2:8">
      <c r="B11321" s="24"/>
      <c r="C11321" s="24"/>
      <c r="D11321" s="24"/>
      <c r="E11321" s="24"/>
      <c r="F11321" s="29"/>
      <c r="G11321" s="24"/>
      <c r="H11321" s="24"/>
    </row>
    <row r="11322" spans="2:8">
      <c r="B11322" s="24"/>
      <c r="C11322" s="24"/>
      <c r="D11322" s="24"/>
      <c r="E11322" s="24"/>
      <c r="F11322" s="29"/>
      <c r="G11322" s="24"/>
      <c r="H11322" s="24"/>
    </row>
    <row r="11323" spans="2:8">
      <c r="B11323" s="24"/>
      <c r="C11323" s="24"/>
      <c r="D11323" s="24"/>
      <c r="E11323" s="24"/>
      <c r="F11323" s="29"/>
      <c r="G11323" s="24"/>
      <c r="H11323" s="24"/>
    </row>
    <row r="11324" spans="2:8">
      <c r="B11324" s="24"/>
      <c r="C11324" s="24"/>
      <c r="D11324" s="24"/>
      <c r="E11324" s="24"/>
      <c r="F11324" s="29"/>
      <c r="G11324" s="24"/>
      <c r="H11324" s="24"/>
    </row>
    <row r="11325" spans="2:8">
      <c r="B11325" s="24"/>
      <c r="C11325" s="24"/>
      <c r="D11325" s="24"/>
      <c r="E11325" s="24"/>
      <c r="F11325" s="29"/>
      <c r="G11325" s="24"/>
      <c r="H11325" s="24"/>
    </row>
    <row r="11326" spans="2:8">
      <c r="B11326" s="24"/>
      <c r="C11326" s="24"/>
      <c r="D11326" s="24"/>
      <c r="E11326" s="24"/>
      <c r="F11326" s="29"/>
      <c r="G11326" s="24"/>
      <c r="H11326" s="24"/>
    </row>
    <row r="11327" spans="2:8">
      <c r="B11327" s="24"/>
      <c r="C11327" s="24"/>
      <c r="D11327" s="24"/>
      <c r="E11327" s="24"/>
      <c r="F11327" s="29"/>
      <c r="G11327" s="24"/>
      <c r="H11327" s="24"/>
    </row>
    <row r="11328" spans="2:8">
      <c r="B11328" s="24"/>
      <c r="C11328" s="24"/>
      <c r="D11328" s="24"/>
      <c r="E11328" s="24"/>
      <c r="F11328" s="29"/>
      <c r="G11328" s="24"/>
      <c r="H11328" s="24"/>
    </row>
    <row r="11329" spans="2:8">
      <c r="B11329" s="24"/>
      <c r="C11329" s="24"/>
      <c r="D11329" s="24"/>
      <c r="E11329" s="24"/>
      <c r="F11329" s="29"/>
      <c r="G11329" s="24"/>
      <c r="H11329" s="24"/>
    </row>
    <row r="11330" spans="2:8">
      <c r="B11330" s="24"/>
      <c r="C11330" s="24"/>
      <c r="D11330" s="24"/>
      <c r="E11330" s="24"/>
      <c r="F11330" s="29"/>
      <c r="G11330" s="24"/>
      <c r="H11330" s="24"/>
    </row>
    <row r="11331" spans="2:8">
      <c r="B11331" s="24"/>
      <c r="C11331" s="24"/>
      <c r="D11331" s="24"/>
      <c r="E11331" s="24"/>
      <c r="F11331" s="29"/>
      <c r="G11331" s="24"/>
      <c r="H11331" s="24"/>
    </row>
    <row r="11332" spans="2:8">
      <c r="B11332" s="24"/>
      <c r="C11332" s="24"/>
      <c r="D11332" s="24"/>
      <c r="E11332" s="24"/>
      <c r="F11332" s="29"/>
      <c r="G11332" s="24"/>
      <c r="H11332" s="24"/>
    </row>
    <row r="11333" spans="2:8">
      <c r="B11333" s="24"/>
      <c r="C11333" s="24"/>
      <c r="D11333" s="24"/>
      <c r="E11333" s="24"/>
      <c r="F11333" s="29"/>
      <c r="G11333" s="24"/>
      <c r="H11333" s="24"/>
    </row>
    <row r="11334" spans="2:8">
      <c r="B11334" s="24"/>
      <c r="C11334" s="24"/>
      <c r="D11334" s="24"/>
      <c r="E11334" s="24"/>
      <c r="F11334" s="29"/>
      <c r="G11334" s="24"/>
      <c r="H11334" s="24"/>
    </row>
    <row r="11335" spans="2:8">
      <c r="B11335" s="24"/>
      <c r="C11335" s="24"/>
      <c r="D11335" s="24"/>
      <c r="E11335" s="24"/>
      <c r="F11335" s="29"/>
      <c r="G11335" s="24"/>
      <c r="H11335" s="24"/>
    </row>
    <row r="11336" spans="2:8">
      <c r="B11336" s="24"/>
      <c r="C11336" s="24"/>
      <c r="D11336" s="24"/>
      <c r="E11336" s="24"/>
      <c r="F11336" s="29"/>
      <c r="G11336" s="24"/>
      <c r="H11336" s="24"/>
    </row>
    <row r="11337" spans="2:8">
      <c r="B11337" s="24"/>
      <c r="C11337" s="24"/>
      <c r="D11337" s="24"/>
      <c r="E11337" s="24"/>
      <c r="F11337" s="29"/>
      <c r="G11337" s="24"/>
      <c r="H11337" s="24"/>
    </row>
    <row r="11338" spans="2:8">
      <c r="B11338" s="24"/>
      <c r="C11338" s="24"/>
      <c r="D11338" s="24"/>
      <c r="E11338" s="24"/>
      <c r="F11338" s="29"/>
      <c r="G11338" s="24"/>
      <c r="H11338" s="24"/>
    </row>
    <row r="11339" spans="2:8">
      <c r="B11339" s="24"/>
      <c r="C11339" s="24"/>
      <c r="D11339" s="24"/>
      <c r="E11339" s="24"/>
      <c r="F11339" s="29"/>
      <c r="G11339" s="24"/>
      <c r="H11339" s="24"/>
    </row>
    <row r="11340" spans="2:8">
      <c r="B11340" s="24"/>
      <c r="C11340" s="24"/>
      <c r="D11340" s="24"/>
      <c r="E11340" s="24"/>
      <c r="F11340" s="29"/>
      <c r="G11340" s="24"/>
      <c r="H11340" s="24"/>
    </row>
    <row r="11341" spans="2:8">
      <c r="B11341" s="24"/>
      <c r="C11341" s="24"/>
      <c r="D11341" s="24"/>
      <c r="E11341" s="24"/>
      <c r="F11341" s="29"/>
      <c r="G11341" s="24"/>
      <c r="H11341" s="24"/>
    </row>
    <row r="11342" spans="2:8">
      <c r="B11342" s="24"/>
      <c r="C11342" s="24"/>
      <c r="D11342" s="24"/>
      <c r="E11342" s="24"/>
      <c r="F11342" s="29"/>
      <c r="G11342" s="24"/>
      <c r="H11342" s="24"/>
    </row>
    <row r="11343" spans="2:8">
      <c r="B11343" s="24"/>
      <c r="C11343" s="24"/>
      <c r="D11343" s="24"/>
      <c r="E11343" s="24"/>
      <c r="F11343" s="29"/>
      <c r="G11343" s="24"/>
      <c r="H11343" s="24"/>
    </row>
    <row r="11344" spans="2:8">
      <c r="B11344" s="24"/>
      <c r="C11344" s="24"/>
      <c r="D11344" s="24"/>
      <c r="E11344" s="24"/>
      <c r="F11344" s="29"/>
      <c r="G11344" s="24"/>
      <c r="H11344" s="24"/>
    </row>
    <row r="11345" spans="2:8">
      <c r="B11345" s="24"/>
      <c r="C11345" s="24"/>
      <c r="D11345" s="24"/>
      <c r="E11345" s="24"/>
      <c r="F11345" s="29"/>
      <c r="G11345" s="24"/>
      <c r="H11345" s="24"/>
    </row>
    <row r="11346" spans="2:8">
      <c r="B11346" s="24"/>
      <c r="C11346" s="24"/>
      <c r="D11346" s="24"/>
      <c r="E11346" s="24"/>
      <c r="F11346" s="29"/>
      <c r="G11346" s="24"/>
      <c r="H11346" s="24"/>
    </row>
    <row r="11347" spans="2:8">
      <c r="B11347" s="24"/>
      <c r="C11347" s="24"/>
      <c r="D11347" s="24"/>
      <c r="E11347" s="24"/>
      <c r="F11347" s="29"/>
      <c r="G11347" s="24"/>
      <c r="H11347" s="24"/>
    </row>
    <row r="11348" spans="2:8">
      <c r="B11348" s="24"/>
      <c r="C11348" s="24"/>
      <c r="D11348" s="24"/>
      <c r="E11348" s="24"/>
      <c r="F11348" s="29"/>
      <c r="G11348" s="24"/>
      <c r="H11348" s="24"/>
    </row>
    <row r="11349" spans="2:8">
      <c r="B11349" s="24"/>
      <c r="C11349" s="24"/>
      <c r="D11349" s="24"/>
      <c r="E11349" s="24"/>
      <c r="F11349" s="29"/>
      <c r="G11349" s="24"/>
      <c r="H11349" s="24"/>
    </row>
    <row r="11350" spans="2:8">
      <c r="B11350" s="24"/>
      <c r="C11350" s="24"/>
      <c r="D11350" s="24"/>
      <c r="E11350" s="24"/>
      <c r="F11350" s="29"/>
      <c r="G11350" s="24"/>
      <c r="H11350" s="24"/>
    </row>
    <row r="11351" spans="2:8">
      <c r="B11351" s="24"/>
      <c r="C11351" s="24"/>
      <c r="D11351" s="24"/>
      <c r="E11351" s="24"/>
      <c r="F11351" s="29"/>
      <c r="G11351" s="24"/>
      <c r="H11351" s="24"/>
    </row>
    <row r="11352" spans="2:8">
      <c r="B11352" s="24"/>
      <c r="C11352" s="24"/>
      <c r="D11352" s="24"/>
      <c r="E11352" s="24"/>
      <c r="F11352" s="29"/>
      <c r="G11352" s="24"/>
      <c r="H11352" s="24"/>
    </row>
    <row r="11353" spans="2:8">
      <c r="B11353" s="24"/>
      <c r="C11353" s="24"/>
      <c r="D11353" s="24"/>
      <c r="E11353" s="24"/>
      <c r="F11353" s="29"/>
      <c r="G11353" s="24"/>
      <c r="H11353" s="24"/>
    </row>
    <row r="11354" spans="2:8">
      <c r="B11354" s="24"/>
      <c r="C11354" s="24"/>
      <c r="D11354" s="24"/>
      <c r="E11354" s="24"/>
      <c r="F11354" s="29"/>
      <c r="G11354" s="24"/>
      <c r="H11354" s="24"/>
    </row>
    <row r="11355" spans="2:8">
      <c r="B11355" s="24"/>
      <c r="C11355" s="24"/>
      <c r="D11355" s="24"/>
      <c r="E11355" s="24"/>
      <c r="F11355" s="29"/>
      <c r="G11355" s="24"/>
      <c r="H11355" s="24"/>
    </row>
    <row r="11356" spans="2:8">
      <c r="B11356" s="24"/>
      <c r="C11356" s="24"/>
      <c r="D11356" s="24"/>
      <c r="E11356" s="24"/>
      <c r="F11356" s="29"/>
      <c r="G11356" s="24"/>
      <c r="H11356" s="24"/>
    </row>
    <row r="11357" spans="2:8">
      <c r="B11357" s="24"/>
      <c r="C11357" s="24"/>
      <c r="D11357" s="24"/>
      <c r="E11357" s="24"/>
      <c r="F11357" s="29"/>
      <c r="G11357" s="24"/>
      <c r="H11357" s="24"/>
    </row>
    <row r="11358" spans="2:8">
      <c r="B11358" s="24"/>
      <c r="C11358" s="24"/>
      <c r="D11358" s="24"/>
      <c r="E11358" s="24"/>
      <c r="F11358" s="29"/>
      <c r="G11358" s="24"/>
      <c r="H11358" s="24"/>
    </row>
    <row r="11359" spans="2:8">
      <c r="B11359" s="24"/>
      <c r="C11359" s="24"/>
      <c r="D11359" s="24"/>
      <c r="E11359" s="24"/>
      <c r="F11359" s="29"/>
      <c r="G11359" s="24"/>
      <c r="H11359" s="24"/>
    </row>
    <row r="11360" spans="2:8">
      <c r="B11360" s="24"/>
      <c r="C11360" s="24"/>
      <c r="D11360" s="24"/>
      <c r="E11360" s="24"/>
      <c r="F11360" s="29"/>
      <c r="G11360" s="24"/>
      <c r="H11360" s="24"/>
    </row>
    <row r="11361" spans="2:8">
      <c r="B11361" s="24"/>
      <c r="C11361" s="24"/>
      <c r="D11361" s="24"/>
      <c r="E11361" s="24"/>
      <c r="F11361" s="29"/>
      <c r="G11361" s="24"/>
      <c r="H11361" s="24"/>
    </row>
    <row r="11362" spans="2:8">
      <c r="B11362" s="24"/>
      <c r="C11362" s="24"/>
      <c r="D11362" s="24"/>
      <c r="E11362" s="24"/>
      <c r="F11362" s="29"/>
      <c r="G11362" s="24"/>
      <c r="H11362" s="24"/>
    </row>
    <row r="11363" spans="2:8">
      <c r="B11363" s="24"/>
      <c r="C11363" s="24"/>
      <c r="D11363" s="24"/>
      <c r="E11363" s="24"/>
      <c r="F11363" s="29"/>
      <c r="G11363" s="24"/>
      <c r="H11363" s="24"/>
    </row>
    <row r="11364" spans="2:8">
      <c r="B11364" s="24"/>
      <c r="C11364" s="24"/>
      <c r="D11364" s="24"/>
      <c r="E11364" s="24"/>
      <c r="F11364" s="29"/>
      <c r="G11364" s="24"/>
      <c r="H11364" s="24"/>
    </row>
    <row r="11365" spans="2:8">
      <c r="B11365" s="24"/>
      <c r="C11365" s="24"/>
      <c r="D11365" s="24"/>
      <c r="E11365" s="24"/>
      <c r="F11365" s="29"/>
      <c r="G11365" s="24"/>
      <c r="H11365" s="24"/>
    </row>
    <row r="11366" spans="2:8">
      <c r="B11366" s="24"/>
      <c r="C11366" s="24"/>
      <c r="D11366" s="24"/>
      <c r="E11366" s="24"/>
      <c r="F11366" s="29"/>
      <c r="G11366" s="24"/>
      <c r="H11366" s="24"/>
    </row>
    <row r="11367" spans="2:8">
      <c r="B11367" s="24"/>
      <c r="C11367" s="24"/>
      <c r="D11367" s="24"/>
      <c r="E11367" s="24"/>
      <c r="F11367" s="29"/>
      <c r="G11367" s="24"/>
      <c r="H11367" s="24"/>
    </row>
    <row r="11368" spans="2:8">
      <c r="B11368" s="24"/>
      <c r="C11368" s="24"/>
      <c r="D11368" s="24"/>
      <c r="E11368" s="24"/>
      <c r="F11368" s="29"/>
      <c r="G11368" s="24"/>
      <c r="H11368" s="24"/>
    </row>
    <row r="11369" spans="2:8">
      <c r="B11369" s="24"/>
      <c r="C11369" s="24"/>
      <c r="D11369" s="24"/>
      <c r="E11369" s="24"/>
      <c r="F11369" s="29"/>
      <c r="G11369" s="24"/>
      <c r="H11369" s="24"/>
    </row>
    <row r="11370" spans="2:8">
      <c r="B11370" s="24"/>
      <c r="C11370" s="24"/>
      <c r="D11370" s="24"/>
      <c r="E11370" s="24"/>
      <c r="F11370" s="29"/>
      <c r="G11370" s="24"/>
      <c r="H11370" s="24"/>
    </row>
    <row r="11371" spans="2:8">
      <c r="B11371" s="24"/>
      <c r="C11371" s="24"/>
      <c r="D11371" s="24"/>
      <c r="E11371" s="24"/>
      <c r="F11371" s="29"/>
      <c r="G11371" s="24"/>
      <c r="H11371" s="24"/>
    </row>
    <row r="11372" spans="2:8">
      <c r="B11372" s="24"/>
      <c r="C11372" s="24"/>
      <c r="D11372" s="24"/>
      <c r="E11372" s="24"/>
      <c r="F11372" s="29"/>
      <c r="G11372" s="24"/>
      <c r="H11372" s="24"/>
    </row>
    <row r="11373" spans="2:8">
      <c r="B11373" s="24"/>
      <c r="C11373" s="24"/>
      <c r="D11373" s="24"/>
      <c r="E11373" s="24"/>
      <c r="F11373" s="29"/>
      <c r="G11373" s="24"/>
      <c r="H11373" s="24"/>
    </row>
    <row r="11374" spans="2:8">
      <c r="B11374" s="24"/>
      <c r="C11374" s="24"/>
      <c r="D11374" s="24"/>
      <c r="E11374" s="24"/>
      <c r="F11374" s="29"/>
      <c r="G11374" s="24"/>
      <c r="H11374" s="24"/>
    </row>
    <row r="11375" spans="2:8">
      <c r="B11375" s="24"/>
      <c r="C11375" s="24"/>
      <c r="D11375" s="24"/>
      <c r="E11375" s="24"/>
      <c r="F11375" s="29"/>
      <c r="G11375" s="24"/>
      <c r="H11375" s="24"/>
    </row>
    <row r="11376" spans="2:8">
      <c r="B11376" s="24"/>
      <c r="C11376" s="24"/>
      <c r="D11376" s="24"/>
      <c r="E11376" s="24"/>
      <c r="F11376" s="29"/>
      <c r="G11376" s="24"/>
      <c r="H11376" s="24"/>
    </row>
    <row r="11377" spans="2:8">
      <c r="B11377" s="24"/>
      <c r="C11377" s="24"/>
      <c r="D11377" s="24"/>
      <c r="E11377" s="24"/>
      <c r="F11377" s="29"/>
      <c r="G11377" s="24"/>
      <c r="H11377" s="24"/>
    </row>
    <row r="11378" spans="2:8">
      <c r="B11378" s="24"/>
      <c r="C11378" s="24"/>
      <c r="D11378" s="24"/>
      <c r="E11378" s="24"/>
      <c r="F11378" s="29"/>
      <c r="G11378" s="24"/>
      <c r="H11378" s="24"/>
    </row>
    <row r="11379" spans="2:8">
      <c r="B11379" s="24"/>
      <c r="C11379" s="24"/>
      <c r="D11379" s="24"/>
      <c r="E11379" s="24"/>
      <c r="F11379" s="29"/>
      <c r="G11379" s="24"/>
      <c r="H11379" s="24"/>
    </row>
    <row r="11380" spans="2:8">
      <c r="B11380" s="24"/>
      <c r="C11380" s="24"/>
      <c r="D11380" s="24"/>
      <c r="E11380" s="24"/>
      <c r="F11380" s="29"/>
      <c r="G11380" s="24"/>
      <c r="H11380" s="24"/>
    </row>
    <row r="11381" spans="2:8">
      <c r="B11381" s="24"/>
      <c r="C11381" s="24"/>
      <c r="D11381" s="24"/>
      <c r="E11381" s="24"/>
      <c r="F11381" s="29"/>
      <c r="G11381" s="24"/>
      <c r="H11381" s="24"/>
    </row>
    <row r="11382" spans="2:8">
      <c r="B11382" s="24"/>
      <c r="C11382" s="24"/>
      <c r="D11382" s="24"/>
      <c r="E11382" s="24"/>
      <c r="F11382" s="29"/>
      <c r="G11382" s="24"/>
      <c r="H11382" s="24"/>
    </row>
    <row r="11383" spans="2:8">
      <c r="B11383" s="24"/>
      <c r="C11383" s="24"/>
      <c r="D11383" s="24"/>
      <c r="E11383" s="24"/>
      <c r="F11383" s="29"/>
      <c r="G11383" s="24"/>
      <c r="H11383" s="24"/>
    </row>
    <row r="11384" spans="2:8">
      <c r="B11384" s="24"/>
      <c r="C11384" s="24"/>
      <c r="D11384" s="24"/>
      <c r="E11384" s="24"/>
      <c r="F11384" s="29"/>
      <c r="G11384" s="24"/>
      <c r="H11384" s="24"/>
    </row>
    <row r="11385" spans="2:8">
      <c r="B11385" s="24"/>
      <c r="C11385" s="24"/>
      <c r="D11385" s="24"/>
      <c r="E11385" s="24"/>
      <c r="F11385" s="29"/>
      <c r="G11385" s="24"/>
      <c r="H11385" s="24"/>
    </row>
    <row r="11386" spans="2:8">
      <c r="B11386" s="24"/>
      <c r="C11386" s="24"/>
      <c r="D11386" s="24"/>
      <c r="E11386" s="24"/>
      <c r="F11386" s="29"/>
      <c r="G11386" s="24"/>
      <c r="H11386" s="24"/>
    </row>
    <row r="11387" spans="2:8">
      <c r="B11387" s="24"/>
      <c r="C11387" s="24"/>
      <c r="D11387" s="24"/>
      <c r="E11387" s="24"/>
      <c r="F11387" s="29"/>
      <c r="G11387" s="24"/>
      <c r="H11387" s="24"/>
    </row>
    <row r="11388" spans="2:8">
      <c r="B11388" s="24"/>
      <c r="C11388" s="24"/>
      <c r="D11388" s="24"/>
      <c r="E11388" s="24"/>
      <c r="F11388" s="29"/>
      <c r="G11388" s="24"/>
      <c r="H11388" s="24"/>
    </row>
    <row r="11389" spans="2:8">
      <c r="B11389" s="24"/>
      <c r="C11389" s="24"/>
      <c r="D11389" s="24"/>
      <c r="E11389" s="24"/>
      <c r="F11389" s="29"/>
      <c r="G11389" s="24"/>
      <c r="H11389" s="24"/>
    </row>
    <row r="11390" spans="2:8">
      <c r="B11390" s="24"/>
      <c r="C11390" s="24"/>
      <c r="D11390" s="24"/>
      <c r="E11390" s="24"/>
      <c r="F11390" s="29"/>
      <c r="G11390" s="24"/>
      <c r="H11390" s="24"/>
    </row>
    <row r="11391" spans="2:8">
      <c r="B11391" s="24"/>
      <c r="C11391" s="24"/>
      <c r="D11391" s="24"/>
      <c r="E11391" s="24"/>
      <c r="F11391" s="29"/>
      <c r="G11391" s="24"/>
      <c r="H11391" s="24"/>
    </row>
    <row r="11392" spans="2:8">
      <c r="B11392" s="24"/>
      <c r="C11392" s="24"/>
      <c r="D11392" s="24"/>
      <c r="E11392" s="24"/>
      <c r="F11392" s="29"/>
      <c r="G11392" s="24"/>
      <c r="H11392" s="24"/>
    </row>
    <row r="11393" spans="2:8">
      <c r="B11393" s="24"/>
      <c r="C11393" s="24"/>
      <c r="D11393" s="24"/>
      <c r="E11393" s="24"/>
      <c r="F11393" s="29"/>
      <c r="G11393" s="24"/>
      <c r="H11393" s="24"/>
    </row>
    <row r="11394" spans="2:8">
      <c r="B11394" s="24"/>
      <c r="C11394" s="24"/>
      <c r="D11394" s="24"/>
      <c r="E11394" s="24"/>
      <c r="F11394" s="29"/>
      <c r="G11394" s="24"/>
      <c r="H11394" s="24"/>
    </row>
    <row r="11395" spans="2:8">
      <c r="B11395" s="24"/>
      <c r="C11395" s="24"/>
      <c r="D11395" s="24"/>
      <c r="E11395" s="24"/>
      <c r="F11395" s="29"/>
      <c r="G11395" s="24"/>
      <c r="H11395" s="24"/>
    </row>
    <row r="11396" spans="2:8">
      <c r="B11396" s="24"/>
      <c r="C11396" s="24"/>
      <c r="D11396" s="24"/>
      <c r="E11396" s="24"/>
      <c r="F11396" s="29"/>
      <c r="G11396" s="24"/>
      <c r="H11396" s="24"/>
    </row>
    <row r="11397" spans="2:8">
      <c r="B11397" s="24"/>
      <c r="C11397" s="24"/>
      <c r="D11397" s="24"/>
      <c r="E11397" s="24"/>
      <c r="F11397" s="29"/>
      <c r="G11397" s="24"/>
      <c r="H11397" s="24"/>
    </row>
    <row r="11398" spans="2:8">
      <c r="B11398" s="24"/>
      <c r="C11398" s="24"/>
      <c r="D11398" s="24"/>
      <c r="E11398" s="24"/>
      <c r="F11398" s="29"/>
      <c r="G11398" s="24"/>
      <c r="H11398" s="24"/>
    </row>
    <row r="11399" spans="2:8">
      <c r="B11399" s="24"/>
      <c r="C11399" s="24"/>
      <c r="D11399" s="24"/>
      <c r="E11399" s="24"/>
      <c r="F11399" s="29"/>
      <c r="G11399" s="24"/>
      <c r="H11399" s="24"/>
    </row>
    <row r="11400" spans="2:8">
      <c r="B11400" s="24"/>
      <c r="C11400" s="24"/>
      <c r="D11400" s="24"/>
      <c r="E11400" s="24"/>
      <c r="F11400" s="29"/>
      <c r="G11400" s="24"/>
      <c r="H11400" s="24"/>
    </row>
    <row r="11401" spans="2:8">
      <c r="B11401" s="24"/>
      <c r="C11401" s="24"/>
      <c r="D11401" s="24"/>
      <c r="E11401" s="24"/>
      <c r="F11401" s="29"/>
      <c r="G11401" s="24"/>
      <c r="H11401" s="24"/>
    </row>
    <row r="11402" spans="2:8">
      <c r="B11402" s="24"/>
      <c r="C11402" s="24"/>
      <c r="D11402" s="24"/>
      <c r="E11402" s="24"/>
      <c r="F11402" s="29"/>
      <c r="G11402" s="24"/>
      <c r="H11402" s="24"/>
    </row>
    <row r="11403" spans="2:8">
      <c r="B11403" s="24"/>
      <c r="C11403" s="24"/>
      <c r="D11403" s="24"/>
      <c r="E11403" s="24"/>
      <c r="F11403" s="29"/>
      <c r="G11403" s="24"/>
      <c r="H11403" s="24"/>
    </row>
    <row r="11404" spans="2:8">
      <c r="B11404" s="24"/>
      <c r="C11404" s="24"/>
      <c r="D11404" s="24"/>
      <c r="E11404" s="24"/>
      <c r="F11404" s="29"/>
      <c r="G11404" s="24"/>
      <c r="H11404" s="24"/>
    </row>
    <row r="11405" spans="2:8">
      <c r="B11405" s="24"/>
      <c r="C11405" s="24"/>
      <c r="D11405" s="24"/>
      <c r="E11405" s="24"/>
      <c r="F11405" s="29"/>
      <c r="G11405" s="24"/>
      <c r="H11405" s="24"/>
    </row>
    <row r="11406" spans="2:8">
      <c r="B11406" s="24"/>
      <c r="C11406" s="24"/>
      <c r="D11406" s="24"/>
      <c r="E11406" s="24"/>
      <c r="F11406" s="29"/>
      <c r="G11406" s="24"/>
      <c r="H11406" s="24"/>
    </row>
    <row r="11407" spans="2:8">
      <c r="B11407" s="24"/>
      <c r="C11407" s="24"/>
      <c r="D11407" s="24"/>
      <c r="E11407" s="24"/>
      <c r="F11407" s="29"/>
      <c r="G11407" s="24"/>
      <c r="H11407" s="24"/>
    </row>
    <row r="11408" spans="2:8">
      <c r="B11408" s="24"/>
      <c r="C11408" s="24"/>
      <c r="D11408" s="24"/>
      <c r="E11408" s="24"/>
      <c r="F11408" s="29"/>
      <c r="G11408" s="24"/>
      <c r="H11408" s="24"/>
    </row>
    <row r="11409" spans="2:8">
      <c r="B11409" s="24"/>
      <c r="C11409" s="24"/>
      <c r="D11409" s="24"/>
      <c r="E11409" s="24"/>
      <c r="F11409" s="29"/>
      <c r="G11409" s="24"/>
      <c r="H11409" s="24"/>
    </row>
    <row r="11410" spans="2:8">
      <c r="B11410" s="24"/>
      <c r="C11410" s="24"/>
      <c r="D11410" s="24"/>
      <c r="E11410" s="24"/>
      <c r="F11410" s="29"/>
      <c r="G11410" s="24"/>
      <c r="H11410" s="24"/>
    </row>
    <row r="11411" spans="2:8">
      <c r="B11411" s="24"/>
      <c r="C11411" s="24"/>
      <c r="D11411" s="24"/>
      <c r="E11411" s="24"/>
      <c r="F11411" s="29"/>
      <c r="G11411" s="24"/>
      <c r="H11411" s="24"/>
    </row>
    <row r="11412" spans="2:8">
      <c r="B11412" s="24"/>
      <c r="C11412" s="24"/>
      <c r="D11412" s="24"/>
      <c r="E11412" s="24"/>
      <c r="F11412" s="29"/>
      <c r="G11412" s="24"/>
      <c r="H11412" s="24"/>
    </row>
    <row r="11413" spans="2:8">
      <c r="B11413" s="24"/>
      <c r="C11413" s="24"/>
      <c r="D11413" s="24"/>
      <c r="E11413" s="24"/>
      <c r="F11413" s="29"/>
      <c r="G11413" s="24"/>
      <c r="H11413" s="24"/>
    </row>
    <row r="11414" spans="2:8">
      <c r="B11414" s="24"/>
      <c r="C11414" s="24"/>
      <c r="D11414" s="24"/>
      <c r="E11414" s="24"/>
      <c r="F11414" s="29"/>
      <c r="G11414" s="24"/>
      <c r="H11414" s="24"/>
    </row>
    <row r="11415" spans="2:8">
      <c r="B11415" s="24"/>
      <c r="C11415" s="24"/>
      <c r="D11415" s="24"/>
      <c r="E11415" s="24"/>
      <c r="F11415" s="29"/>
      <c r="G11415" s="24"/>
      <c r="H11415" s="24"/>
    </row>
    <row r="11416" spans="2:8">
      <c r="B11416" s="24"/>
      <c r="C11416" s="24"/>
      <c r="D11416" s="24"/>
      <c r="E11416" s="24"/>
      <c r="F11416" s="29"/>
      <c r="G11416" s="24"/>
      <c r="H11416" s="24"/>
    </row>
    <row r="11417" spans="2:8">
      <c r="B11417" s="24"/>
      <c r="C11417" s="24"/>
      <c r="D11417" s="24"/>
      <c r="E11417" s="24"/>
      <c r="F11417" s="29"/>
      <c r="G11417" s="24"/>
      <c r="H11417" s="24"/>
    </row>
    <row r="11418" spans="2:8">
      <c r="B11418" s="24"/>
      <c r="C11418" s="24"/>
      <c r="D11418" s="24"/>
      <c r="E11418" s="24"/>
      <c r="F11418" s="29"/>
      <c r="G11418" s="24"/>
      <c r="H11418" s="24"/>
    </row>
    <row r="11419" spans="2:8">
      <c r="B11419" s="24"/>
      <c r="C11419" s="24"/>
      <c r="D11419" s="24"/>
      <c r="E11419" s="24"/>
      <c r="F11419" s="29"/>
      <c r="G11419" s="24"/>
      <c r="H11419" s="24"/>
    </row>
    <row r="11420" spans="2:8">
      <c r="B11420" s="24"/>
      <c r="C11420" s="24"/>
      <c r="D11420" s="24"/>
      <c r="E11420" s="24"/>
      <c r="F11420" s="29"/>
      <c r="G11420" s="24"/>
      <c r="H11420" s="24"/>
    </row>
    <row r="11421" spans="2:8">
      <c r="B11421" s="24"/>
      <c r="C11421" s="24"/>
      <c r="D11421" s="24"/>
      <c r="E11421" s="24"/>
      <c r="F11421" s="29"/>
      <c r="G11421" s="24"/>
      <c r="H11421" s="24"/>
    </row>
    <row r="11422" spans="2:8">
      <c r="B11422" s="24"/>
      <c r="C11422" s="24"/>
      <c r="D11422" s="24"/>
      <c r="E11422" s="24"/>
      <c r="F11422" s="29"/>
      <c r="G11422" s="24"/>
      <c r="H11422" s="24"/>
    </row>
    <row r="11423" spans="2:8">
      <c r="B11423" s="24"/>
      <c r="C11423" s="24"/>
      <c r="D11423" s="24"/>
      <c r="E11423" s="24"/>
      <c r="F11423" s="29"/>
      <c r="G11423" s="24"/>
      <c r="H11423" s="24"/>
    </row>
    <row r="11424" spans="2:8">
      <c r="B11424" s="24"/>
      <c r="C11424" s="24"/>
      <c r="D11424" s="24"/>
      <c r="E11424" s="24"/>
      <c r="F11424" s="29"/>
      <c r="G11424" s="24"/>
      <c r="H11424" s="24"/>
    </row>
    <row r="11425" spans="2:8">
      <c r="B11425" s="24"/>
      <c r="C11425" s="24"/>
      <c r="D11425" s="24"/>
      <c r="E11425" s="24"/>
      <c r="F11425" s="29"/>
      <c r="G11425" s="24"/>
      <c r="H11425" s="24"/>
    </row>
    <row r="11426" spans="2:8">
      <c r="B11426" s="24"/>
      <c r="C11426" s="24"/>
      <c r="D11426" s="24"/>
      <c r="E11426" s="24"/>
      <c r="F11426" s="29"/>
      <c r="G11426" s="24"/>
      <c r="H11426" s="24"/>
    </row>
    <row r="11427" spans="2:8">
      <c r="B11427" s="24"/>
      <c r="C11427" s="24"/>
      <c r="D11427" s="24"/>
      <c r="E11427" s="24"/>
      <c r="F11427" s="29"/>
      <c r="G11427" s="24"/>
      <c r="H11427" s="24"/>
    </row>
    <row r="11428" spans="2:8">
      <c r="B11428" s="24"/>
      <c r="C11428" s="24"/>
      <c r="D11428" s="24"/>
      <c r="E11428" s="24"/>
      <c r="F11428" s="29"/>
      <c r="G11428" s="24"/>
      <c r="H11428" s="24"/>
    </row>
    <row r="11429" spans="2:8">
      <c r="B11429" s="24"/>
      <c r="C11429" s="24"/>
      <c r="D11429" s="24"/>
      <c r="E11429" s="24"/>
      <c r="F11429" s="29"/>
      <c r="G11429" s="24"/>
      <c r="H11429" s="24"/>
    </row>
    <row r="11430" spans="2:8">
      <c r="B11430" s="24"/>
      <c r="C11430" s="24"/>
      <c r="D11430" s="24"/>
      <c r="E11430" s="24"/>
      <c r="F11430" s="29"/>
      <c r="G11430" s="24"/>
      <c r="H11430" s="24"/>
    </row>
    <row r="11431" spans="2:8">
      <c r="B11431" s="24"/>
      <c r="C11431" s="24"/>
      <c r="D11431" s="24"/>
      <c r="E11431" s="24"/>
      <c r="F11431" s="29"/>
      <c r="G11431" s="24"/>
      <c r="H11431" s="24"/>
    </row>
    <row r="11432" spans="2:8">
      <c r="B11432" s="24"/>
      <c r="C11432" s="24"/>
      <c r="D11432" s="24"/>
      <c r="E11432" s="24"/>
      <c r="F11432" s="29"/>
      <c r="G11432" s="24"/>
      <c r="H11432" s="24"/>
    </row>
    <row r="11433" spans="2:8">
      <c r="B11433" s="24"/>
      <c r="C11433" s="24"/>
      <c r="D11433" s="24"/>
      <c r="E11433" s="24"/>
      <c r="F11433" s="29"/>
      <c r="G11433" s="24"/>
      <c r="H11433" s="24"/>
    </row>
    <row r="11434" spans="2:8">
      <c r="B11434" s="24"/>
      <c r="C11434" s="24"/>
      <c r="D11434" s="24"/>
      <c r="E11434" s="24"/>
      <c r="F11434" s="29"/>
      <c r="G11434" s="24"/>
      <c r="H11434" s="24"/>
    </row>
    <row r="11435" spans="2:8">
      <c r="B11435" s="24"/>
      <c r="C11435" s="24"/>
      <c r="D11435" s="24"/>
      <c r="E11435" s="24"/>
      <c r="F11435" s="29"/>
      <c r="G11435" s="24"/>
      <c r="H11435" s="24"/>
    </row>
    <row r="11436" spans="2:8">
      <c r="B11436" s="24"/>
      <c r="C11436" s="24"/>
      <c r="D11436" s="24"/>
      <c r="E11436" s="24"/>
      <c r="F11436" s="29"/>
      <c r="G11436" s="24"/>
      <c r="H11436" s="24"/>
    </row>
    <row r="11437" spans="2:8">
      <c r="B11437" s="24"/>
      <c r="C11437" s="24"/>
      <c r="D11437" s="24"/>
      <c r="E11437" s="24"/>
      <c r="F11437" s="29"/>
      <c r="G11437" s="24"/>
      <c r="H11437" s="24"/>
    </row>
    <row r="11438" spans="2:8">
      <c r="B11438" s="24"/>
      <c r="C11438" s="24"/>
      <c r="D11438" s="24"/>
      <c r="E11438" s="24"/>
      <c r="F11438" s="29"/>
      <c r="G11438" s="24"/>
      <c r="H11438" s="24"/>
    </row>
    <row r="11439" spans="2:8">
      <c r="B11439" s="24"/>
      <c r="C11439" s="24"/>
      <c r="D11439" s="24"/>
      <c r="E11439" s="24"/>
      <c r="F11439" s="29"/>
      <c r="G11439" s="24"/>
      <c r="H11439" s="24"/>
    </row>
    <row r="11440" spans="2:8">
      <c r="B11440" s="24"/>
      <c r="C11440" s="24"/>
      <c r="D11440" s="24"/>
      <c r="E11440" s="24"/>
      <c r="F11440" s="29"/>
      <c r="G11440" s="24"/>
      <c r="H11440" s="24"/>
    </row>
    <row r="11441" spans="2:8">
      <c r="B11441" s="24"/>
      <c r="C11441" s="24"/>
      <c r="D11441" s="24"/>
      <c r="E11441" s="24"/>
      <c r="F11441" s="29"/>
      <c r="G11441" s="24"/>
      <c r="H11441" s="24"/>
    </row>
    <row r="11442" spans="2:8">
      <c r="B11442" s="24"/>
      <c r="C11442" s="24"/>
      <c r="D11442" s="24"/>
      <c r="E11442" s="24"/>
      <c r="F11442" s="29"/>
      <c r="G11442" s="24"/>
      <c r="H11442" s="24"/>
    </row>
    <row r="11443" spans="2:8">
      <c r="B11443" s="24"/>
      <c r="C11443" s="24"/>
      <c r="D11443" s="24"/>
      <c r="E11443" s="24"/>
      <c r="F11443" s="29"/>
      <c r="G11443" s="24"/>
      <c r="H11443" s="24"/>
    </row>
    <row r="11444" spans="2:8">
      <c r="B11444" s="24"/>
      <c r="C11444" s="24"/>
      <c r="D11444" s="24"/>
      <c r="E11444" s="24"/>
      <c r="F11444" s="29"/>
      <c r="G11444" s="24"/>
      <c r="H11444" s="24"/>
    </row>
    <row r="11445" spans="2:8">
      <c r="B11445" s="24"/>
      <c r="C11445" s="24"/>
      <c r="D11445" s="24"/>
      <c r="E11445" s="24"/>
      <c r="F11445" s="29"/>
      <c r="G11445" s="24"/>
      <c r="H11445" s="24"/>
    </row>
    <row r="11446" spans="2:8">
      <c r="B11446" s="24"/>
      <c r="C11446" s="24"/>
      <c r="D11446" s="24"/>
      <c r="E11446" s="24"/>
      <c r="F11446" s="29"/>
      <c r="G11446" s="24"/>
      <c r="H11446" s="24"/>
    </row>
    <row r="11447" spans="2:8">
      <c r="B11447" s="24"/>
      <c r="C11447" s="24"/>
      <c r="D11447" s="24"/>
      <c r="E11447" s="24"/>
      <c r="F11447" s="29"/>
      <c r="G11447" s="24"/>
      <c r="H11447" s="24"/>
    </row>
    <row r="11448" spans="2:8">
      <c r="B11448" s="24"/>
      <c r="C11448" s="24"/>
      <c r="D11448" s="24"/>
      <c r="E11448" s="24"/>
      <c r="F11448" s="29"/>
      <c r="G11448" s="24"/>
      <c r="H11448" s="24"/>
    </row>
    <row r="11449" spans="2:8">
      <c r="B11449" s="24"/>
      <c r="C11449" s="24"/>
      <c r="D11449" s="24"/>
      <c r="E11449" s="24"/>
      <c r="F11449" s="29"/>
      <c r="G11449" s="24"/>
      <c r="H11449" s="24"/>
    </row>
    <row r="11450" spans="2:8">
      <c r="B11450" s="24"/>
      <c r="C11450" s="24"/>
      <c r="D11450" s="24"/>
      <c r="E11450" s="24"/>
      <c r="F11450" s="29"/>
      <c r="G11450" s="24"/>
      <c r="H11450" s="24"/>
    </row>
    <row r="11451" spans="2:8">
      <c r="B11451" s="24"/>
      <c r="C11451" s="24"/>
      <c r="D11451" s="24"/>
      <c r="E11451" s="24"/>
      <c r="F11451" s="29"/>
      <c r="G11451" s="24"/>
      <c r="H11451" s="24"/>
    </row>
    <row r="11452" spans="2:8">
      <c r="B11452" s="24"/>
      <c r="C11452" s="24"/>
      <c r="D11452" s="24"/>
      <c r="E11452" s="24"/>
      <c r="F11452" s="29"/>
      <c r="G11452" s="24"/>
      <c r="H11452" s="24"/>
    </row>
    <row r="11453" spans="2:8">
      <c r="B11453" s="24"/>
      <c r="C11453" s="24"/>
      <c r="D11453" s="24"/>
      <c r="E11453" s="24"/>
      <c r="F11453" s="29"/>
      <c r="G11453" s="24"/>
      <c r="H11453" s="24"/>
    </row>
    <row r="11454" spans="2:8">
      <c r="B11454" s="24"/>
      <c r="C11454" s="24"/>
      <c r="D11454" s="24"/>
      <c r="E11454" s="24"/>
      <c r="F11454" s="29"/>
      <c r="G11454" s="24"/>
      <c r="H11454" s="24"/>
    </row>
    <row r="11455" spans="2:8">
      <c r="B11455" s="24"/>
      <c r="C11455" s="24"/>
      <c r="D11455" s="24"/>
      <c r="E11455" s="24"/>
      <c r="F11455" s="29"/>
      <c r="G11455" s="24"/>
      <c r="H11455" s="24"/>
    </row>
    <row r="11456" spans="2:8">
      <c r="B11456" s="24"/>
      <c r="C11456" s="24"/>
      <c r="D11456" s="24"/>
      <c r="E11456" s="24"/>
      <c r="F11456" s="29"/>
      <c r="G11456" s="24"/>
      <c r="H11456" s="24"/>
    </row>
    <row r="11457" spans="2:8">
      <c r="B11457" s="24"/>
      <c r="C11457" s="24"/>
      <c r="D11457" s="24"/>
      <c r="E11457" s="24"/>
      <c r="F11457" s="29"/>
      <c r="G11457" s="24"/>
      <c r="H11457" s="24"/>
    </row>
    <row r="11458" spans="2:8">
      <c r="B11458" s="24"/>
      <c r="C11458" s="24"/>
      <c r="D11458" s="24"/>
      <c r="E11458" s="24"/>
      <c r="F11458" s="29"/>
      <c r="G11458" s="24"/>
      <c r="H11458" s="24"/>
    </row>
    <row r="11459" spans="2:8">
      <c r="B11459" s="24"/>
      <c r="C11459" s="24"/>
      <c r="D11459" s="24"/>
      <c r="E11459" s="24"/>
      <c r="F11459" s="29"/>
      <c r="G11459" s="24"/>
      <c r="H11459" s="24"/>
    </row>
    <row r="11460" spans="2:8">
      <c r="B11460" s="24"/>
      <c r="C11460" s="24"/>
      <c r="D11460" s="24"/>
      <c r="E11460" s="24"/>
      <c r="F11460" s="29"/>
      <c r="G11460" s="24"/>
      <c r="H11460" s="24"/>
    </row>
    <row r="11461" spans="2:8">
      <c r="B11461" s="24"/>
      <c r="C11461" s="24"/>
      <c r="D11461" s="24"/>
      <c r="E11461" s="24"/>
      <c r="F11461" s="29"/>
      <c r="G11461" s="24"/>
      <c r="H11461" s="24"/>
    </row>
    <row r="11462" spans="2:8">
      <c r="B11462" s="24"/>
      <c r="C11462" s="24"/>
      <c r="D11462" s="24"/>
      <c r="E11462" s="24"/>
      <c r="F11462" s="29"/>
      <c r="G11462" s="24"/>
      <c r="H11462" s="24"/>
    </row>
    <row r="11463" spans="2:8">
      <c r="B11463" s="24"/>
      <c r="C11463" s="24"/>
      <c r="D11463" s="24"/>
      <c r="E11463" s="24"/>
      <c r="F11463" s="29"/>
      <c r="G11463" s="24"/>
      <c r="H11463" s="24"/>
    </row>
    <row r="11464" spans="2:8">
      <c r="B11464" s="24"/>
      <c r="C11464" s="24"/>
      <c r="D11464" s="24"/>
      <c r="E11464" s="24"/>
      <c r="F11464" s="29"/>
      <c r="G11464" s="24"/>
      <c r="H11464" s="24"/>
    </row>
    <row r="11465" spans="2:8">
      <c r="B11465" s="24"/>
      <c r="C11465" s="24"/>
      <c r="D11465" s="24"/>
      <c r="E11465" s="24"/>
      <c r="F11465" s="29"/>
      <c r="G11465" s="24"/>
      <c r="H11465" s="24"/>
    </row>
    <row r="11466" spans="2:8">
      <c r="B11466" s="24"/>
      <c r="C11466" s="24"/>
      <c r="D11466" s="24"/>
      <c r="E11466" s="24"/>
      <c r="F11466" s="29"/>
      <c r="G11466" s="24"/>
      <c r="H11466" s="24"/>
    </row>
    <row r="11467" spans="2:8">
      <c r="B11467" s="24"/>
      <c r="C11467" s="24"/>
      <c r="D11467" s="24"/>
      <c r="E11467" s="24"/>
      <c r="F11467" s="29"/>
      <c r="G11467" s="24"/>
      <c r="H11467" s="24"/>
    </row>
    <row r="11468" spans="2:8">
      <c r="B11468" s="24"/>
      <c r="C11468" s="24"/>
      <c r="D11468" s="24"/>
      <c r="E11468" s="24"/>
      <c r="F11468" s="29"/>
      <c r="G11468" s="24"/>
      <c r="H11468" s="24"/>
    </row>
    <row r="11469" spans="2:8">
      <c r="B11469" s="24"/>
      <c r="C11469" s="24"/>
      <c r="D11469" s="24"/>
      <c r="E11469" s="24"/>
      <c r="F11469" s="29"/>
      <c r="G11469" s="24"/>
      <c r="H11469" s="24"/>
    </row>
    <row r="11470" spans="2:8">
      <c r="B11470" s="24"/>
      <c r="C11470" s="24"/>
      <c r="D11470" s="24"/>
      <c r="E11470" s="24"/>
      <c r="F11470" s="29"/>
      <c r="G11470" s="24"/>
      <c r="H11470" s="24"/>
    </row>
    <row r="11471" spans="2:8">
      <c r="B11471" s="24"/>
      <c r="C11471" s="24"/>
      <c r="D11471" s="24"/>
      <c r="E11471" s="24"/>
      <c r="F11471" s="29"/>
      <c r="G11471" s="24"/>
      <c r="H11471" s="24"/>
    </row>
    <row r="11472" spans="2:8">
      <c r="B11472" s="24"/>
      <c r="C11472" s="24"/>
      <c r="D11472" s="24"/>
      <c r="E11472" s="24"/>
      <c r="F11472" s="29"/>
      <c r="G11472" s="24"/>
      <c r="H11472" s="24"/>
    </row>
    <row r="11473" spans="2:8">
      <c r="B11473" s="24"/>
      <c r="C11473" s="24"/>
      <c r="D11473" s="24"/>
      <c r="E11473" s="24"/>
      <c r="F11473" s="29"/>
      <c r="G11473" s="24"/>
      <c r="H11473" s="24"/>
    </row>
    <row r="11474" spans="2:8">
      <c r="B11474" s="24"/>
      <c r="C11474" s="24"/>
      <c r="D11474" s="24"/>
      <c r="E11474" s="24"/>
      <c r="F11474" s="29"/>
      <c r="G11474" s="24"/>
      <c r="H11474" s="24"/>
    </row>
    <row r="11475" spans="2:8">
      <c r="B11475" s="24"/>
      <c r="C11475" s="24"/>
      <c r="D11475" s="24"/>
      <c r="E11475" s="24"/>
      <c r="F11475" s="29"/>
      <c r="G11475" s="24"/>
      <c r="H11475" s="24"/>
    </row>
    <row r="11476" spans="2:8">
      <c r="B11476" s="24"/>
      <c r="C11476" s="24"/>
      <c r="D11476" s="24"/>
      <c r="E11476" s="24"/>
      <c r="F11476" s="29"/>
      <c r="G11476" s="24"/>
      <c r="H11476" s="24"/>
    </row>
    <row r="11477" spans="2:8">
      <c r="B11477" s="24"/>
      <c r="C11477" s="24"/>
      <c r="D11477" s="24"/>
      <c r="E11477" s="24"/>
      <c r="F11477" s="29"/>
      <c r="G11477" s="24"/>
      <c r="H11477" s="24"/>
    </row>
    <row r="11478" spans="2:8">
      <c r="B11478" s="24"/>
      <c r="C11478" s="24"/>
      <c r="D11478" s="24"/>
      <c r="E11478" s="24"/>
      <c r="F11478" s="29"/>
      <c r="G11478" s="24"/>
      <c r="H11478" s="24"/>
    </row>
    <row r="11479" spans="2:8">
      <c r="B11479" s="24"/>
      <c r="C11479" s="24"/>
      <c r="D11479" s="24"/>
      <c r="E11479" s="24"/>
      <c r="F11479" s="29"/>
      <c r="G11479" s="24"/>
      <c r="H11479" s="24"/>
    </row>
    <row r="11480" spans="2:8">
      <c r="B11480" s="24"/>
      <c r="C11480" s="24"/>
      <c r="D11480" s="24"/>
      <c r="E11480" s="24"/>
      <c r="F11480" s="29"/>
      <c r="G11480" s="24"/>
      <c r="H11480" s="24"/>
    </row>
    <row r="11481" spans="2:8">
      <c r="B11481" s="24"/>
      <c r="C11481" s="24"/>
      <c r="D11481" s="24"/>
      <c r="E11481" s="24"/>
      <c r="F11481" s="29"/>
      <c r="G11481" s="24"/>
      <c r="H11481" s="24"/>
    </row>
    <row r="11482" spans="2:8">
      <c r="B11482" s="24"/>
      <c r="C11482" s="24"/>
      <c r="D11482" s="24"/>
      <c r="E11482" s="24"/>
      <c r="F11482" s="29"/>
      <c r="G11482" s="24"/>
      <c r="H11482" s="24"/>
    </row>
    <row r="11483" spans="2:8">
      <c r="B11483" s="24"/>
      <c r="C11483" s="24"/>
      <c r="D11483" s="24"/>
      <c r="E11483" s="24"/>
      <c r="F11483" s="29"/>
      <c r="G11483" s="24"/>
      <c r="H11483" s="24"/>
    </row>
    <row r="11484" spans="2:8">
      <c r="B11484" s="24"/>
      <c r="C11484" s="24"/>
      <c r="D11484" s="24"/>
      <c r="E11484" s="24"/>
      <c r="F11484" s="29"/>
      <c r="G11484" s="24"/>
      <c r="H11484" s="24"/>
    </row>
    <row r="11485" spans="2:8">
      <c r="B11485" s="24"/>
      <c r="C11485" s="24"/>
      <c r="D11485" s="24"/>
      <c r="E11485" s="24"/>
      <c r="F11485" s="29"/>
      <c r="G11485" s="24"/>
      <c r="H11485" s="24"/>
    </row>
    <row r="11486" spans="2:8">
      <c r="B11486" s="24"/>
      <c r="C11486" s="24"/>
      <c r="D11486" s="24"/>
      <c r="E11486" s="24"/>
      <c r="F11486" s="29"/>
      <c r="G11486" s="24"/>
      <c r="H11486" s="24"/>
    </row>
    <row r="11487" spans="2:8">
      <c r="B11487" s="24"/>
      <c r="C11487" s="24"/>
      <c r="D11487" s="24"/>
      <c r="E11487" s="24"/>
      <c r="F11487" s="29"/>
      <c r="G11487" s="24"/>
      <c r="H11487" s="24"/>
    </row>
    <row r="11488" spans="2:8">
      <c r="B11488" s="24"/>
      <c r="C11488" s="24"/>
      <c r="D11488" s="24"/>
      <c r="E11488" s="24"/>
      <c r="F11488" s="29"/>
      <c r="G11488" s="24"/>
      <c r="H11488" s="24"/>
    </row>
    <row r="11489" spans="2:8">
      <c r="B11489" s="24"/>
      <c r="C11489" s="24"/>
      <c r="D11489" s="24"/>
      <c r="E11489" s="24"/>
      <c r="F11489" s="29"/>
      <c r="G11489" s="24"/>
      <c r="H11489" s="24"/>
    </row>
    <row r="11490" spans="2:8">
      <c r="B11490" s="24"/>
      <c r="C11490" s="24"/>
      <c r="D11490" s="24"/>
      <c r="E11490" s="24"/>
      <c r="F11490" s="29"/>
      <c r="G11490" s="24"/>
      <c r="H11490" s="24"/>
    </row>
    <row r="11491" spans="2:8">
      <c r="B11491" s="24"/>
      <c r="C11491" s="24"/>
      <c r="D11491" s="24"/>
      <c r="E11491" s="24"/>
      <c r="F11491" s="29"/>
      <c r="G11491" s="24"/>
      <c r="H11491" s="24"/>
    </row>
    <row r="11492" spans="2:8">
      <c r="B11492" s="24"/>
      <c r="C11492" s="24"/>
      <c r="D11492" s="24"/>
      <c r="E11492" s="24"/>
      <c r="F11492" s="29"/>
      <c r="G11492" s="24"/>
      <c r="H11492" s="24"/>
    </row>
    <row r="11493" spans="2:8">
      <c r="B11493" s="24"/>
      <c r="C11493" s="24"/>
      <c r="D11493" s="24"/>
      <c r="E11493" s="24"/>
      <c r="F11493" s="29"/>
      <c r="G11493" s="24"/>
      <c r="H11493" s="24"/>
    </row>
    <row r="11494" spans="2:8">
      <c r="B11494" s="24"/>
      <c r="C11494" s="24"/>
      <c r="D11494" s="24"/>
      <c r="E11494" s="24"/>
      <c r="F11494" s="29"/>
      <c r="G11494" s="24"/>
      <c r="H11494" s="24"/>
    </row>
    <row r="11495" spans="2:8">
      <c r="B11495" s="24"/>
      <c r="C11495" s="24"/>
      <c r="D11495" s="24"/>
      <c r="E11495" s="24"/>
      <c r="F11495" s="29"/>
      <c r="G11495" s="24"/>
      <c r="H11495" s="24"/>
    </row>
    <row r="11496" spans="2:8">
      <c r="B11496" s="24"/>
      <c r="C11496" s="24"/>
      <c r="D11496" s="24"/>
      <c r="E11496" s="24"/>
      <c r="F11496" s="29"/>
      <c r="G11496" s="24"/>
      <c r="H11496" s="24"/>
    </row>
    <row r="11497" spans="2:8">
      <c r="B11497" s="24"/>
      <c r="C11497" s="24"/>
      <c r="D11497" s="24"/>
      <c r="E11497" s="24"/>
      <c r="F11497" s="29"/>
      <c r="G11497" s="24"/>
      <c r="H11497" s="24"/>
    </row>
    <row r="11498" spans="2:8">
      <c r="B11498" s="24"/>
      <c r="C11498" s="24"/>
      <c r="D11498" s="24"/>
      <c r="E11498" s="24"/>
      <c r="F11498" s="29"/>
      <c r="G11498" s="24"/>
      <c r="H11498" s="24"/>
    </row>
    <row r="11499" spans="2:8">
      <c r="B11499" s="24"/>
      <c r="C11499" s="24"/>
      <c r="D11499" s="24"/>
      <c r="E11499" s="24"/>
      <c r="F11499" s="29"/>
      <c r="G11499" s="24"/>
      <c r="H11499" s="24"/>
    </row>
    <row r="11500" spans="2:8">
      <c r="B11500" s="24"/>
      <c r="C11500" s="24"/>
      <c r="D11500" s="24"/>
      <c r="E11500" s="24"/>
      <c r="F11500" s="29"/>
      <c r="G11500" s="24"/>
      <c r="H11500" s="24"/>
    </row>
    <row r="11501" spans="2:8">
      <c r="B11501" s="24"/>
      <c r="C11501" s="24"/>
      <c r="D11501" s="24"/>
      <c r="E11501" s="24"/>
      <c r="F11501" s="29"/>
      <c r="G11501" s="24"/>
      <c r="H11501" s="24"/>
    </row>
    <row r="11502" spans="2:8">
      <c r="B11502" s="24"/>
      <c r="C11502" s="24"/>
      <c r="D11502" s="24"/>
      <c r="E11502" s="24"/>
      <c r="F11502" s="29"/>
      <c r="G11502" s="24"/>
      <c r="H11502" s="24"/>
    </row>
    <row r="11503" spans="2:8">
      <c r="B11503" s="24"/>
      <c r="C11503" s="24"/>
      <c r="D11503" s="24"/>
      <c r="E11503" s="24"/>
      <c r="F11503" s="29"/>
      <c r="G11503" s="24"/>
      <c r="H11503" s="24"/>
    </row>
    <row r="11504" spans="2:8">
      <c r="B11504" s="24"/>
      <c r="C11504" s="24"/>
      <c r="D11504" s="24"/>
      <c r="E11504" s="24"/>
      <c r="F11504" s="29"/>
      <c r="G11504" s="24"/>
      <c r="H11504" s="24"/>
    </row>
    <row r="11505" spans="2:8">
      <c r="B11505" s="24"/>
      <c r="C11505" s="24"/>
      <c r="D11505" s="24"/>
      <c r="E11505" s="24"/>
      <c r="F11505" s="29"/>
      <c r="G11505" s="24"/>
      <c r="H11505" s="24"/>
    </row>
    <row r="11506" spans="2:8">
      <c r="B11506" s="24"/>
      <c r="C11506" s="24"/>
      <c r="D11506" s="24"/>
      <c r="E11506" s="24"/>
      <c r="F11506" s="29"/>
      <c r="G11506" s="24"/>
      <c r="H11506" s="24"/>
    </row>
    <row r="11507" spans="2:8">
      <c r="B11507" s="24"/>
      <c r="C11507" s="24"/>
      <c r="D11507" s="24"/>
      <c r="E11507" s="24"/>
      <c r="F11507" s="29"/>
      <c r="G11507" s="24"/>
      <c r="H11507" s="24"/>
    </row>
    <row r="11508" spans="2:8">
      <c r="B11508" s="24"/>
      <c r="C11508" s="24"/>
      <c r="D11508" s="24"/>
      <c r="E11508" s="24"/>
      <c r="F11508" s="29"/>
      <c r="G11508" s="24"/>
      <c r="H11508" s="24"/>
    </row>
    <row r="11509" spans="2:8">
      <c r="B11509" s="24"/>
      <c r="C11509" s="24"/>
      <c r="D11509" s="24"/>
      <c r="E11509" s="24"/>
      <c r="F11509" s="29"/>
      <c r="G11509" s="24"/>
      <c r="H11509" s="24"/>
    </row>
    <row r="11510" spans="2:8">
      <c r="B11510" s="24"/>
      <c r="C11510" s="24"/>
      <c r="D11510" s="24"/>
      <c r="E11510" s="24"/>
      <c r="F11510" s="29"/>
      <c r="G11510" s="24"/>
      <c r="H11510" s="24"/>
    </row>
    <row r="11511" spans="2:8">
      <c r="B11511" s="24"/>
      <c r="C11511" s="24"/>
      <c r="D11511" s="24"/>
      <c r="E11511" s="24"/>
      <c r="F11511" s="29"/>
      <c r="G11511" s="24"/>
      <c r="H11511" s="24"/>
    </row>
    <row r="11512" spans="2:8">
      <c r="B11512" s="24"/>
      <c r="C11512" s="24"/>
      <c r="D11512" s="24"/>
      <c r="E11512" s="24"/>
      <c r="F11512" s="29"/>
      <c r="G11512" s="24"/>
      <c r="H11512" s="24"/>
    </row>
    <row r="11513" spans="2:8">
      <c r="B11513" s="24"/>
      <c r="C11513" s="24"/>
      <c r="D11513" s="24"/>
      <c r="E11513" s="24"/>
      <c r="F11513" s="29"/>
      <c r="G11513" s="24"/>
      <c r="H11513" s="24"/>
    </row>
    <row r="11514" spans="2:8">
      <c r="B11514" s="24"/>
      <c r="C11514" s="24"/>
      <c r="D11514" s="24"/>
      <c r="E11514" s="24"/>
      <c r="F11514" s="29"/>
      <c r="G11514" s="24"/>
      <c r="H11514" s="24"/>
    </row>
    <row r="11515" spans="2:8">
      <c r="B11515" s="24"/>
      <c r="C11515" s="24"/>
      <c r="D11515" s="24"/>
      <c r="E11515" s="24"/>
      <c r="F11515" s="29"/>
      <c r="G11515" s="24"/>
      <c r="H11515" s="24"/>
    </row>
    <row r="11516" spans="2:8">
      <c r="B11516" s="24"/>
      <c r="C11516" s="24"/>
      <c r="D11516" s="24"/>
      <c r="E11516" s="24"/>
      <c r="F11516" s="29"/>
      <c r="G11516" s="24"/>
      <c r="H11516" s="24"/>
    </row>
    <row r="11517" spans="2:8">
      <c r="B11517" s="24"/>
      <c r="C11517" s="24"/>
      <c r="D11517" s="24"/>
      <c r="E11517" s="24"/>
      <c r="F11517" s="29"/>
      <c r="G11517" s="24"/>
      <c r="H11517" s="24"/>
    </row>
    <row r="11518" spans="2:8">
      <c r="B11518" s="24"/>
      <c r="C11518" s="24"/>
      <c r="D11518" s="24"/>
      <c r="E11518" s="24"/>
      <c r="F11518" s="29"/>
      <c r="G11518" s="24"/>
      <c r="H11518" s="24"/>
    </row>
    <row r="11519" spans="2:8">
      <c r="B11519" s="24"/>
      <c r="C11519" s="24"/>
      <c r="D11519" s="24"/>
      <c r="E11519" s="24"/>
      <c r="F11519" s="29"/>
      <c r="G11519" s="24"/>
      <c r="H11519" s="24"/>
    </row>
    <row r="11520" spans="2:8">
      <c r="B11520" s="24"/>
      <c r="C11520" s="24"/>
      <c r="D11520" s="24"/>
      <c r="E11520" s="24"/>
      <c r="F11520" s="29"/>
      <c r="G11520" s="24"/>
      <c r="H11520" s="24"/>
    </row>
    <row r="11521" spans="2:8">
      <c r="B11521" s="24"/>
      <c r="C11521" s="24"/>
      <c r="D11521" s="24"/>
      <c r="E11521" s="24"/>
      <c r="F11521" s="29"/>
      <c r="G11521" s="24"/>
      <c r="H11521" s="24"/>
    </row>
    <row r="11522" spans="2:8">
      <c r="B11522" s="24"/>
      <c r="C11522" s="24"/>
      <c r="D11522" s="24"/>
      <c r="E11522" s="24"/>
      <c r="F11522" s="29"/>
      <c r="G11522" s="24"/>
      <c r="H11522" s="24"/>
    </row>
    <row r="11523" spans="2:8">
      <c r="B11523" s="24"/>
      <c r="C11523" s="24"/>
      <c r="D11523" s="24"/>
      <c r="E11523" s="24"/>
      <c r="F11523" s="29"/>
      <c r="G11523" s="24"/>
      <c r="H11523" s="24"/>
    </row>
    <row r="11524" spans="2:8">
      <c r="B11524" s="24"/>
      <c r="C11524" s="24"/>
      <c r="D11524" s="24"/>
      <c r="E11524" s="24"/>
      <c r="F11524" s="29"/>
      <c r="G11524" s="24"/>
      <c r="H11524" s="24"/>
    </row>
    <row r="11525" spans="2:8">
      <c r="B11525" s="24"/>
      <c r="C11525" s="24"/>
      <c r="D11525" s="24"/>
      <c r="E11525" s="24"/>
      <c r="F11525" s="29"/>
      <c r="G11525" s="24"/>
      <c r="H11525" s="24"/>
    </row>
    <row r="11526" spans="2:8">
      <c r="B11526" s="24"/>
      <c r="C11526" s="24"/>
      <c r="D11526" s="24"/>
      <c r="E11526" s="24"/>
      <c r="F11526" s="29"/>
      <c r="G11526" s="24"/>
      <c r="H11526" s="24"/>
    </row>
    <row r="11527" spans="2:8">
      <c r="B11527" s="24"/>
      <c r="C11527" s="24"/>
      <c r="D11527" s="24"/>
      <c r="E11527" s="24"/>
      <c r="F11527" s="29"/>
      <c r="G11527" s="24"/>
      <c r="H11527" s="24"/>
    </row>
    <row r="11528" spans="2:8">
      <c r="B11528" s="24"/>
      <c r="C11528" s="24"/>
      <c r="D11528" s="24"/>
      <c r="E11528" s="24"/>
      <c r="F11528" s="29"/>
      <c r="G11528" s="24"/>
      <c r="H11528" s="24"/>
    </row>
    <row r="11529" spans="2:8">
      <c r="B11529" s="24"/>
      <c r="C11529" s="24"/>
      <c r="D11529" s="24"/>
      <c r="E11529" s="24"/>
      <c r="F11529" s="29"/>
      <c r="G11529" s="24"/>
      <c r="H11529" s="24"/>
    </row>
    <row r="11530" spans="2:8">
      <c r="B11530" s="24"/>
      <c r="C11530" s="24"/>
      <c r="D11530" s="24"/>
      <c r="E11530" s="24"/>
      <c r="F11530" s="29"/>
      <c r="G11530" s="24"/>
      <c r="H11530" s="24"/>
    </row>
    <row r="11531" spans="2:8">
      <c r="B11531" s="24"/>
      <c r="C11531" s="24"/>
      <c r="D11531" s="24"/>
      <c r="E11531" s="24"/>
      <c r="F11531" s="29"/>
      <c r="G11531" s="24"/>
      <c r="H11531" s="24"/>
    </row>
    <row r="11532" spans="2:8">
      <c r="B11532" s="24"/>
      <c r="C11532" s="24"/>
      <c r="D11532" s="24"/>
      <c r="E11532" s="24"/>
      <c r="F11532" s="29"/>
      <c r="G11532" s="24"/>
      <c r="H11532" s="24"/>
    </row>
    <row r="11533" spans="2:8">
      <c r="B11533" s="24"/>
      <c r="C11533" s="24"/>
      <c r="D11533" s="24"/>
      <c r="E11533" s="24"/>
      <c r="F11533" s="29"/>
      <c r="G11533" s="24"/>
      <c r="H11533" s="24"/>
    </row>
    <row r="11534" spans="2:8">
      <c r="B11534" s="24"/>
      <c r="C11534" s="24"/>
      <c r="D11534" s="24"/>
      <c r="E11534" s="24"/>
      <c r="F11534" s="29"/>
      <c r="G11534" s="24"/>
      <c r="H11534" s="24"/>
    </row>
    <row r="11535" spans="2:8">
      <c r="B11535" s="24"/>
      <c r="C11535" s="24"/>
      <c r="D11535" s="24"/>
      <c r="E11535" s="24"/>
      <c r="F11535" s="29"/>
      <c r="G11535" s="24"/>
      <c r="H11535" s="24"/>
    </row>
    <row r="11536" spans="2:8">
      <c r="B11536" s="24"/>
      <c r="C11536" s="24"/>
      <c r="D11536" s="24"/>
      <c r="E11536" s="24"/>
      <c r="F11536" s="29"/>
      <c r="G11536" s="24"/>
      <c r="H11536" s="24"/>
    </row>
    <row r="11537" spans="2:8">
      <c r="B11537" s="24"/>
      <c r="C11537" s="24"/>
      <c r="D11537" s="24"/>
      <c r="E11537" s="24"/>
      <c r="F11537" s="29"/>
      <c r="G11537" s="24"/>
      <c r="H11537" s="24"/>
    </row>
    <row r="11538" spans="2:8">
      <c r="B11538" s="24"/>
      <c r="C11538" s="24"/>
      <c r="D11538" s="24"/>
      <c r="E11538" s="24"/>
      <c r="F11538" s="29"/>
      <c r="G11538" s="24"/>
      <c r="H11538" s="24"/>
    </row>
    <row r="11539" spans="2:8">
      <c r="B11539" s="24"/>
      <c r="C11539" s="24"/>
      <c r="D11539" s="24"/>
      <c r="E11539" s="24"/>
      <c r="F11539" s="29"/>
      <c r="G11539" s="24"/>
      <c r="H11539" s="24"/>
    </row>
    <row r="11540" spans="2:8">
      <c r="B11540" s="24"/>
      <c r="C11540" s="24"/>
      <c r="D11540" s="24"/>
      <c r="E11540" s="24"/>
      <c r="F11540" s="29"/>
      <c r="G11540" s="24"/>
      <c r="H11540" s="24"/>
    </row>
    <row r="11541" spans="2:8">
      <c r="B11541" s="24"/>
      <c r="C11541" s="24"/>
      <c r="D11541" s="24"/>
      <c r="E11541" s="24"/>
      <c r="F11541" s="29"/>
      <c r="G11541" s="24"/>
      <c r="H11541" s="24"/>
    </row>
    <row r="11542" spans="2:8">
      <c r="B11542" s="24"/>
      <c r="C11542" s="24"/>
      <c r="D11542" s="24"/>
      <c r="E11542" s="24"/>
      <c r="F11542" s="29"/>
      <c r="G11542" s="24"/>
      <c r="H11542" s="24"/>
    </row>
    <row r="11543" spans="2:8">
      <c r="B11543" s="24"/>
      <c r="C11543" s="24"/>
      <c r="D11543" s="24"/>
      <c r="E11543" s="24"/>
      <c r="F11543" s="29"/>
      <c r="G11543" s="24"/>
      <c r="H11543" s="24"/>
    </row>
    <row r="11544" spans="2:8">
      <c r="B11544" s="24"/>
      <c r="C11544" s="24"/>
      <c r="D11544" s="24"/>
      <c r="E11544" s="24"/>
      <c r="F11544" s="29"/>
      <c r="G11544" s="24"/>
      <c r="H11544" s="24"/>
    </row>
    <row r="11545" spans="2:8">
      <c r="B11545" s="24"/>
      <c r="C11545" s="24"/>
      <c r="D11545" s="24"/>
      <c r="E11545" s="24"/>
      <c r="F11545" s="29"/>
      <c r="G11545" s="24"/>
      <c r="H11545" s="24"/>
    </row>
    <row r="11546" spans="2:8">
      <c r="B11546" s="24"/>
      <c r="C11546" s="24"/>
      <c r="D11546" s="24"/>
      <c r="E11546" s="24"/>
      <c r="F11546" s="29"/>
      <c r="G11546" s="24"/>
      <c r="H11546" s="24"/>
    </row>
    <row r="11547" spans="2:8">
      <c r="B11547" s="24"/>
      <c r="C11547" s="24"/>
      <c r="D11547" s="24"/>
      <c r="E11547" s="24"/>
      <c r="F11547" s="29"/>
      <c r="G11547" s="24"/>
      <c r="H11547" s="24"/>
    </row>
    <row r="11548" spans="2:8">
      <c r="B11548" s="24"/>
      <c r="C11548" s="24"/>
      <c r="D11548" s="24"/>
      <c r="E11548" s="24"/>
      <c r="F11548" s="29"/>
      <c r="G11548" s="24"/>
      <c r="H11548" s="24"/>
    </row>
    <row r="11549" spans="2:8">
      <c r="B11549" s="24"/>
      <c r="C11549" s="24"/>
      <c r="D11549" s="24"/>
      <c r="E11549" s="24"/>
      <c r="F11549" s="29"/>
      <c r="G11549" s="24"/>
      <c r="H11549" s="24"/>
    </row>
    <row r="11550" spans="2:8">
      <c r="B11550" s="24"/>
      <c r="C11550" s="24"/>
      <c r="D11550" s="24"/>
      <c r="E11550" s="24"/>
      <c r="F11550" s="29"/>
      <c r="G11550" s="24"/>
      <c r="H11550" s="24"/>
    </row>
    <row r="11551" spans="2:8">
      <c r="B11551" s="24"/>
      <c r="C11551" s="24"/>
      <c r="D11551" s="24"/>
      <c r="E11551" s="24"/>
      <c r="F11551" s="29"/>
      <c r="G11551" s="24"/>
      <c r="H11551" s="24"/>
    </row>
    <row r="11552" spans="2:8">
      <c r="B11552" s="24"/>
      <c r="C11552" s="24"/>
      <c r="D11552" s="24"/>
      <c r="E11552" s="24"/>
      <c r="F11552" s="29"/>
      <c r="G11552" s="24"/>
      <c r="H11552" s="24"/>
    </row>
    <row r="11553" spans="2:8">
      <c r="B11553" s="24"/>
      <c r="C11553" s="24"/>
      <c r="D11553" s="24"/>
      <c r="E11553" s="24"/>
      <c r="F11553" s="29"/>
      <c r="G11553" s="24"/>
      <c r="H11553" s="24"/>
    </row>
    <row r="11554" spans="2:8">
      <c r="B11554" s="24"/>
      <c r="C11554" s="24"/>
      <c r="D11554" s="24"/>
      <c r="E11554" s="24"/>
      <c r="F11554" s="29"/>
      <c r="G11554" s="24"/>
      <c r="H11554" s="24"/>
    </row>
    <row r="11555" spans="2:8">
      <c r="B11555" s="24"/>
      <c r="C11555" s="24"/>
      <c r="D11555" s="24"/>
      <c r="E11555" s="24"/>
      <c r="F11555" s="29"/>
      <c r="G11555" s="24"/>
      <c r="H11555" s="24"/>
    </row>
    <row r="11556" spans="2:8">
      <c r="B11556" s="24"/>
      <c r="C11556" s="24"/>
      <c r="D11556" s="24"/>
      <c r="E11556" s="24"/>
      <c r="F11556" s="29"/>
      <c r="G11556" s="24"/>
      <c r="H11556" s="24"/>
    </row>
    <row r="11557" spans="2:8">
      <c r="B11557" s="24"/>
      <c r="C11557" s="24"/>
      <c r="D11557" s="24"/>
      <c r="E11557" s="24"/>
      <c r="F11557" s="29"/>
      <c r="G11557" s="24"/>
      <c r="H11557" s="24"/>
    </row>
    <row r="11558" spans="2:8">
      <c r="B11558" s="24"/>
      <c r="C11558" s="24"/>
      <c r="D11558" s="24"/>
      <c r="E11558" s="24"/>
      <c r="F11558" s="29"/>
      <c r="G11558" s="24"/>
      <c r="H11558" s="24"/>
    </row>
    <row r="11559" spans="2:8">
      <c r="B11559" s="24"/>
      <c r="C11559" s="24"/>
      <c r="D11559" s="24"/>
      <c r="E11559" s="24"/>
      <c r="F11559" s="29"/>
      <c r="G11559" s="24"/>
      <c r="H11559" s="24"/>
    </row>
    <row r="11560" spans="2:8">
      <c r="B11560" s="24"/>
      <c r="C11560" s="24"/>
      <c r="D11560" s="24"/>
      <c r="E11560" s="24"/>
      <c r="F11560" s="29"/>
      <c r="G11560" s="24"/>
      <c r="H11560" s="24"/>
    </row>
    <row r="11561" spans="2:8">
      <c r="B11561" s="24"/>
      <c r="C11561" s="24"/>
      <c r="D11561" s="24"/>
      <c r="E11561" s="24"/>
      <c r="F11561" s="29"/>
      <c r="G11561" s="24"/>
      <c r="H11561" s="24"/>
    </row>
    <row r="11562" spans="2:8">
      <c r="B11562" s="24"/>
      <c r="C11562" s="24"/>
      <c r="D11562" s="24"/>
      <c r="E11562" s="24"/>
      <c r="F11562" s="29"/>
      <c r="G11562" s="24"/>
      <c r="H11562" s="24"/>
    </row>
    <row r="11563" spans="2:8">
      <c r="B11563" s="24"/>
      <c r="C11563" s="24"/>
      <c r="D11563" s="24"/>
      <c r="E11563" s="24"/>
      <c r="F11563" s="29"/>
      <c r="G11563" s="24"/>
      <c r="H11563" s="24"/>
    </row>
    <row r="11564" spans="2:8">
      <c r="B11564" s="24"/>
      <c r="C11564" s="24"/>
      <c r="D11564" s="24"/>
      <c r="E11564" s="24"/>
      <c r="F11564" s="29"/>
      <c r="G11564" s="24"/>
      <c r="H11564" s="24"/>
    </row>
    <row r="11565" spans="2:8">
      <c r="B11565" s="24"/>
      <c r="C11565" s="24"/>
      <c r="D11565" s="24"/>
      <c r="E11565" s="24"/>
      <c r="F11565" s="29"/>
      <c r="G11565" s="24"/>
      <c r="H11565" s="24"/>
    </row>
    <row r="11566" spans="2:8">
      <c r="B11566" s="24"/>
      <c r="C11566" s="24"/>
      <c r="D11566" s="24"/>
      <c r="E11566" s="24"/>
      <c r="F11566" s="29"/>
      <c r="G11566" s="24"/>
      <c r="H11566" s="24"/>
    </row>
    <row r="11567" spans="2:8">
      <c r="B11567" s="24"/>
      <c r="C11567" s="24"/>
      <c r="D11567" s="24"/>
      <c r="E11567" s="24"/>
      <c r="F11567" s="29"/>
      <c r="G11567" s="24"/>
      <c r="H11567" s="24"/>
    </row>
    <row r="11568" spans="2:8">
      <c r="B11568" s="24"/>
      <c r="C11568" s="24"/>
      <c r="D11568" s="24"/>
      <c r="E11568" s="24"/>
      <c r="F11568" s="29"/>
      <c r="G11568" s="24"/>
      <c r="H11568" s="24"/>
    </row>
    <row r="11569" spans="2:8">
      <c r="B11569" s="24"/>
      <c r="C11569" s="24"/>
      <c r="D11569" s="24"/>
      <c r="E11569" s="24"/>
      <c r="F11569" s="29"/>
      <c r="G11569" s="24"/>
      <c r="H11569" s="24"/>
    </row>
    <row r="11570" spans="2:8">
      <c r="B11570" s="24"/>
      <c r="C11570" s="24"/>
      <c r="D11570" s="24"/>
      <c r="E11570" s="24"/>
      <c r="F11570" s="29"/>
      <c r="G11570" s="24"/>
      <c r="H11570" s="24"/>
    </row>
    <row r="11571" spans="2:8">
      <c r="B11571" s="24"/>
      <c r="C11571" s="24"/>
      <c r="D11571" s="24"/>
      <c r="E11571" s="24"/>
      <c r="F11571" s="29"/>
      <c r="G11571" s="24"/>
      <c r="H11571" s="24"/>
    </row>
    <row r="11572" spans="2:8">
      <c r="B11572" s="24"/>
      <c r="C11572" s="24"/>
      <c r="D11572" s="24"/>
      <c r="E11572" s="24"/>
      <c r="F11572" s="29"/>
      <c r="G11572" s="24"/>
      <c r="H11572" s="24"/>
    </row>
    <row r="11573" spans="2:8">
      <c r="B11573" s="24"/>
      <c r="C11573" s="24"/>
      <c r="D11573" s="24"/>
      <c r="E11573" s="24"/>
      <c r="F11573" s="29"/>
      <c r="G11573" s="24"/>
      <c r="H11573" s="24"/>
    </row>
    <row r="11574" spans="2:8">
      <c r="B11574" s="24"/>
      <c r="C11574" s="24"/>
      <c r="D11574" s="24"/>
      <c r="E11574" s="24"/>
      <c r="F11574" s="29"/>
      <c r="G11574" s="24"/>
      <c r="H11574" s="24"/>
    </row>
    <row r="11575" spans="2:8">
      <c r="B11575" s="24"/>
      <c r="C11575" s="24"/>
      <c r="D11575" s="24"/>
      <c r="E11575" s="24"/>
      <c r="F11575" s="29"/>
      <c r="G11575" s="24"/>
      <c r="H11575" s="24"/>
    </row>
    <row r="11576" spans="2:8">
      <c r="B11576" s="24"/>
      <c r="C11576" s="24"/>
      <c r="D11576" s="24"/>
      <c r="E11576" s="24"/>
      <c r="F11576" s="29"/>
      <c r="G11576" s="24"/>
      <c r="H11576" s="24"/>
    </row>
    <row r="11577" spans="2:8">
      <c r="B11577" s="24"/>
      <c r="C11577" s="24"/>
      <c r="D11577" s="24"/>
      <c r="E11577" s="24"/>
      <c r="F11577" s="29"/>
      <c r="G11577" s="24"/>
      <c r="H11577" s="24"/>
    </row>
    <row r="11578" spans="2:8">
      <c r="B11578" s="24"/>
      <c r="C11578" s="24"/>
      <c r="D11578" s="24"/>
      <c r="E11578" s="24"/>
      <c r="F11578" s="29"/>
      <c r="G11578" s="24"/>
      <c r="H11578" s="24"/>
    </row>
    <row r="11579" spans="2:8">
      <c r="B11579" s="24"/>
      <c r="C11579" s="24"/>
      <c r="D11579" s="24"/>
      <c r="E11579" s="24"/>
      <c r="F11579" s="29"/>
      <c r="G11579" s="24"/>
      <c r="H11579" s="24"/>
    </row>
    <row r="11580" spans="2:8">
      <c r="B11580" s="24"/>
      <c r="C11580" s="24"/>
      <c r="D11580" s="24"/>
      <c r="E11580" s="24"/>
      <c r="F11580" s="29"/>
      <c r="G11580" s="24"/>
      <c r="H11580" s="24"/>
    </row>
    <row r="11581" spans="2:8">
      <c r="B11581" s="24"/>
      <c r="C11581" s="24"/>
      <c r="D11581" s="24"/>
      <c r="E11581" s="24"/>
      <c r="F11581" s="29"/>
      <c r="G11581" s="24"/>
      <c r="H11581" s="24"/>
    </row>
    <row r="11582" spans="2:8">
      <c r="B11582" s="24"/>
      <c r="C11582" s="24"/>
      <c r="D11582" s="24"/>
      <c r="E11582" s="24"/>
      <c r="F11582" s="29"/>
      <c r="G11582" s="24"/>
      <c r="H11582" s="24"/>
    </row>
    <row r="11583" spans="2:8">
      <c r="B11583" s="24"/>
      <c r="C11583" s="24"/>
      <c r="D11583" s="24"/>
      <c r="E11583" s="24"/>
      <c r="F11583" s="29"/>
      <c r="G11583" s="24"/>
      <c r="H11583" s="24"/>
    </row>
    <row r="11584" spans="2:8">
      <c r="B11584" s="24"/>
      <c r="C11584" s="24"/>
      <c r="D11584" s="24"/>
      <c r="E11584" s="24"/>
      <c r="F11584" s="29"/>
      <c r="G11584" s="24"/>
      <c r="H11584" s="24"/>
    </row>
    <row r="11585" spans="2:8">
      <c r="B11585" s="24"/>
      <c r="C11585" s="24"/>
      <c r="D11585" s="24"/>
      <c r="E11585" s="24"/>
      <c r="F11585" s="29"/>
      <c r="G11585" s="24"/>
      <c r="H11585" s="24"/>
    </row>
    <row r="11586" spans="2:8">
      <c r="B11586" s="24"/>
      <c r="C11586" s="24"/>
      <c r="D11586" s="24"/>
      <c r="E11586" s="24"/>
      <c r="F11586" s="29"/>
      <c r="G11586" s="24"/>
      <c r="H11586" s="24"/>
    </row>
    <row r="11587" spans="2:8">
      <c r="B11587" s="24"/>
      <c r="C11587" s="24"/>
      <c r="D11587" s="24"/>
      <c r="E11587" s="24"/>
      <c r="F11587" s="29"/>
      <c r="G11587" s="24"/>
      <c r="H11587" s="24"/>
    </row>
    <row r="11588" spans="2:8">
      <c r="B11588" s="24"/>
      <c r="C11588" s="24"/>
      <c r="D11588" s="24"/>
      <c r="E11588" s="24"/>
      <c r="F11588" s="29"/>
      <c r="G11588" s="24"/>
      <c r="H11588" s="24"/>
    </row>
    <row r="11589" spans="2:8">
      <c r="B11589" s="24"/>
      <c r="C11589" s="24"/>
      <c r="D11589" s="24"/>
      <c r="E11589" s="24"/>
      <c r="F11589" s="29"/>
      <c r="G11589" s="24"/>
      <c r="H11589" s="24"/>
    </row>
    <row r="11590" spans="2:8">
      <c r="B11590" s="24"/>
      <c r="C11590" s="24"/>
      <c r="D11590" s="24"/>
      <c r="E11590" s="24"/>
      <c r="F11590" s="29"/>
      <c r="G11590" s="24"/>
      <c r="H11590" s="24"/>
    </row>
    <row r="11591" spans="2:8">
      <c r="B11591" s="24"/>
      <c r="C11591" s="24"/>
      <c r="D11591" s="24"/>
      <c r="E11591" s="24"/>
      <c r="F11591" s="29"/>
      <c r="G11591" s="24"/>
      <c r="H11591" s="24"/>
    </row>
    <row r="11592" spans="2:8">
      <c r="B11592" s="24"/>
      <c r="C11592" s="24"/>
      <c r="D11592" s="24"/>
      <c r="E11592" s="24"/>
      <c r="F11592" s="29"/>
      <c r="G11592" s="24"/>
      <c r="H11592" s="24"/>
    </row>
    <row r="11593" spans="2:8">
      <c r="B11593" s="24"/>
      <c r="C11593" s="24"/>
      <c r="D11593" s="24"/>
      <c r="E11593" s="24"/>
      <c r="F11593" s="29"/>
      <c r="G11593" s="24"/>
      <c r="H11593" s="24"/>
    </row>
    <row r="11594" spans="2:8">
      <c r="B11594" s="24"/>
      <c r="C11594" s="24"/>
      <c r="D11594" s="24"/>
      <c r="E11594" s="24"/>
      <c r="F11594" s="29"/>
      <c r="G11594" s="24"/>
      <c r="H11594" s="24"/>
    </row>
    <row r="11595" spans="2:8">
      <c r="B11595" s="24"/>
      <c r="C11595" s="24"/>
      <c r="D11595" s="24"/>
      <c r="E11595" s="24"/>
      <c r="F11595" s="29"/>
      <c r="G11595" s="24"/>
      <c r="H11595" s="24"/>
    </row>
    <row r="11596" spans="2:8">
      <c r="B11596" s="24"/>
      <c r="C11596" s="24"/>
      <c r="D11596" s="24"/>
      <c r="E11596" s="24"/>
      <c r="F11596" s="29"/>
      <c r="G11596" s="24"/>
      <c r="H11596" s="24"/>
    </row>
    <row r="11597" spans="2:8">
      <c r="B11597" s="24"/>
      <c r="C11597" s="24"/>
      <c r="D11597" s="24"/>
      <c r="E11597" s="24"/>
      <c r="F11597" s="29"/>
      <c r="G11597" s="24"/>
      <c r="H11597" s="24"/>
    </row>
    <row r="11598" spans="2:8">
      <c r="B11598" s="24"/>
      <c r="C11598" s="24"/>
      <c r="D11598" s="24"/>
      <c r="E11598" s="24"/>
      <c r="F11598" s="29"/>
      <c r="G11598" s="24"/>
      <c r="H11598" s="24"/>
    </row>
    <row r="11599" spans="2:8">
      <c r="B11599" s="24"/>
      <c r="C11599" s="24"/>
      <c r="D11599" s="24"/>
      <c r="E11599" s="24"/>
      <c r="F11599" s="29"/>
      <c r="G11599" s="24"/>
      <c r="H11599" s="24"/>
    </row>
    <row r="11600" spans="2:8">
      <c r="B11600" s="24"/>
      <c r="C11600" s="24"/>
      <c r="D11600" s="24"/>
      <c r="E11600" s="24"/>
      <c r="F11600" s="29"/>
      <c r="G11600" s="24"/>
      <c r="H11600" s="24"/>
    </row>
    <row r="11601" spans="2:8">
      <c r="B11601" s="24"/>
      <c r="C11601" s="24"/>
      <c r="D11601" s="24"/>
      <c r="E11601" s="24"/>
      <c r="F11601" s="29"/>
      <c r="G11601" s="24"/>
      <c r="H11601" s="24"/>
    </row>
    <row r="11602" spans="2:8">
      <c r="B11602" s="24"/>
      <c r="C11602" s="24"/>
      <c r="D11602" s="24"/>
      <c r="E11602" s="24"/>
      <c r="F11602" s="29"/>
      <c r="G11602" s="24"/>
      <c r="H11602" s="24"/>
    </row>
    <row r="11603" spans="2:8">
      <c r="B11603" s="24"/>
      <c r="C11603" s="24"/>
      <c r="D11603" s="24"/>
      <c r="E11603" s="24"/>
      <c r="F11603" s="29"/>
      <c r="G11603" s="24"/>
      <c r="H11603" s="24"/>
    </row>
    <row r="11604" spans="2:8">
      <c r="B11604" s="24"/>
      <c r="C11604" s="24"/>
      <c r="D11604" s="24"/>
      <c r="E11604" s="24"/>
      <c r="F11604" s="29"/>
      <c r="G11604" s="24"/>
      <c r="H11604" s="24"/>
    </row>
    <row r="11605" spans="2:8">
      <c r="B11605" s="24"/>
      <c r="C11605" s="24"/>
      <c r="D11605" s="24"/>
      <c r="E11605" s="24"/>
      <c r="F11605" s="29"/>
      <c r="G11605" s="24"/>
      <c r="H11605" s="24"/>
    </row>
    <row r="11606" spans="2:8">
      <c r="B11606" s="24"/>
      <c r="C11606" s="24"/>
      <c r="D11606" s="24"/>
      <c r="E11606" s="24"/>
      <c r="F11606" s="29"/>
      <c r="G11606" s="24"/>
      <c r="H11606" s="24"/>
    </row>
    <row r="11607" spans="2:8">
      <c r="B11607" s="24"/>
      <c r="C11607" s="24"/>
      <c r="D11607" s="24"/>
      <c r="E11607" s="24"/>
      <c r="F11607" s="29"/>
      <c r="G11607" s="24"/>
      <c r="H11607" s="24"/>
    </row>
    <row r="11608" spans="2:8">
      <c r="B11608" s="24"/>
      <c r="C11608" s="24"/>
      <c r="D11608" s="24"/>
      <c r="E11608" s="24"/>
      <c r="F11608" s="29"/>
      <c r="G11608" s="24"/>
      <c r="H11608" s="24"/>
    </row>
    <row r="11609" spans="2:8">
      <c r="B11609" s="24"/>
      <c r="C11609" s="24"/>
      <c r="D11609" s="24"/>
      <c r="E11609" s="24"/>
      <c r="F11609" s="29"/>
      <c r="G11609" s="24"/>
      <c r="H11609" s="24"/>
    </row>
    <row r="11610" spans="2:8">
      <c r="B11610" s="24"/>
      <c r="C11610" s="24"/>
      <c r="D11610" s="24"/>
      <c r="E11610" s="24"/>
      <c r="F11610" s="29"/>
      <c r="G11610" s="24"/>
      <c r="H11610" s="24"/>
    </row>
    <row r="11611" spans="2:8">
      <c r="B11611" s="24"/>
      <c r="C11611" s="24"/>
      <c r="D11611" s="24"/>
      <c r="E11611" s="24"/>
      <c r="F11611" s="29"/>
      <c r="G11611" s="24"/>
      <c r="H11611" s="24"/>
    </row>
    <row r="11612" spans="2:8">
      <c r="B11612" s="24"/>
      <c r="C11612" s="24"/>
      <c r="D11612" s="24"/>
      <c r="E11612" s="24"/>
      <c r="F11612" s="29"/>
      <c r="G11612" s="24"/>
      <c r="H11612" s="24"/>
    </row>
    <row r="11613" spans="2:8">
      <c r="B11613" s="24"/>
      <c r="C11613" s="24"/>
      <c r="D11613" s="24"/>
      <c r="E11613" s="24"/>
      <c r="F11613" s="29"/>
      <c r="G11613" s="24"/>
      <c r="H11613" s="24"/>
    </row>
    <row r="11614" spans="2:8">
      <c r="B11614" s="24"/>
      <c r="C11614" s="24"/>
      <c r="D11614" s="24"/>
      <c r="E11614" s="24"/>
      <c r="F11614" s="29"/>
      <c r="G11614" s="24"/>
      <c r="H11614" s="24"/>
    </row>
    <row r="11615" spans="2:8">
      <c r="B11615" s="24"/>
      <c r="C11615" s="24"/>
      <c r="D11615" s="24"/>
      <c r="E11615" s="24"/>
      <c r="F11615" s="29"/>
      <c r="G11615" s="24"/>
      <c r="H11615" s="24"/>
    </row>
    <row r="11616" spans="2:8">
      <c r="B11616" s="24"/>
      <c r="C11616" s="24"/>
      <c r="D11616" s="24"/>
      <c r="E11616" s="24"/>
      <c r="F11616" s="29"/>
      <c r="G11616" s="24"/>
      <c r="H11616" s="24"/>
    </row>
    <row r="11617" spans="2:8">
      <c r="B11617" s="24"/>
      <c r="C11617" s="24"/>
      <c r="D11617" s="24"/>
      <c r="E11617" s="24"/>
      <c r="F11617" s="29"/>
      <c r="G11617" s="24"/>
      <c r="H11617" s="24"/>
    </row>
    <row r="11618" spans="2:8">
      <c r="B11618" s="24"/>
      <c r="C11618" s="24"/>
      <c r="D11618" s="24"/>
      <c r="E11618" s="24"/>
      <c r="F11618" s="29"/>
      <c r="G11618" s="24"/>
      <c r="H11618" s="24"/>
    </row>
    <row r="11619" spans="2:8">
      <c r="B11619" s="24"/>
      <c r="C11619" s="24"/>
      <c r="D11619" s="24"/>
      <c r="E11619" s="24"/>
      <c r="F11619" s="29"/>
      <c r="G11619" s="24"/>
      <c r="H11619" s="24"/>
    </row>
    <row r="11620" spans="2:8">
      <c r="B11620" s="24"/>
      <c r="C11620" s="24"/>
      <c r="D11620" s="24"/>
      <c r="E11620" s="24"/>
      <c r="F11620" s="29"/>
      <c r="G11620" s="24"/>
      <c r="H11620" s="24"/>
    </row>
    <row r="11621" spans="2:8">
      <c r="B11621" s="24"/>
      <c r="C11621" s="24"/>
      <c r="D11621" s="24"/>
      <c r="E11621" s="24"/>
      <c r="F11621" s="29"/>
      <c r="G11621" s="24"/>
      <c r="H11621" s="24"/>
    </row>
    <row r="11622" spans="2:8">
      <c r="B11622" s="24"/>
      <c r="C11622" s="24"/>
      <c r="D11622" s="24"/>
      <c r="E11622" s="24"/>
      <c r="F11622" s="29"/>
      <c r="G11622" s="24"/>
      <c r="H11622" s="24"/>
    </row>
    <row r="11623" spans="2:8">
      <c r="B11623" s="24"/>
      <c r="C11623" s="24"/>
      <c r="D11623" s="24"/>
      <c r="E11623" s="24"/>
      <c r="F11623" s="29"/>
      <c r="G11623" s="24"/>
      <c r="H11623" s="24"/>
    </row>
    <row r="11624" spans="2:8">
      <c r="B11624" s="24"/>
      <c r="C11624" s="24"/>
      <c r="D11624" s="24"/>
      <c r="E11624" s="24"/>
      <c r="F11624" s="29"/>
      <c r="G11624" s="24"/>
      <c r="H11624" s="24"/>
    </row>
    <row r="11625" spans="2:8">
      <c r="B11625" s="24"/>
      <c r="C11625" s="24"/>
      <c r="D11625" s="24"/>
      <c r="E11625" s="24"/>
      <c r="F11625" s="29"/>
      <c r="G11625" s="24"/>
      <c r="H11625" s="24"/>
    </row>
    <row r="11626" spans="2:8">
      <c r="B11626" s="24"/>
      <c r="C11626" s="24"/>
      <c r="D11626" s="24"/>
      <c r="E11626" s="24"/>
      <c r="F11626" s="29"/>
      <c r="G11626" s="24"/>
      <c r="H11626" s="24"/>
    </row>
    <row r="11627" spans="2:8">
      <c r="B11627" s="24"/>
      <c r="C11627" s="24"/>
      <c r="D11627" s="24"/>
      <c r="E11627" s="24"/>
      <c r="F11627" s="29"/>
      <c r="G11627" s="24"/>
      <c r="H11627" s="24"/>
    </row>
    <row r="11628" spans="2:8">
      <c r="B11628" s="24"/>
      <c r="C11628" s="24"/>
      <c r="D11628" s="24"/>
      <c r="E11628" s="24"/>
      <c r="F11628" s="29"/>
      <c r="G11628" s="24"/>
      <c r="H11628" s="24"/>
    </row>
    <row r="11629" spans="2:8">
      <c r="B11629" s="24"/>
      <c r="C11629" s="24"/>
      <c r="D11629" s="24"/>
      <c r="E11629" s="24"/>
      <c r="F11629" s="29"/>
      <c r="G11629" s="24"/>
      <c r="H11629" s="24"/>
    </row>
    <row r="11630" spans="2:8">
      <c r="B11630" s="24"/>
      <c r="C11630" s="24"/>
      <c r="D11630" s="24"/>
      <c r="E11630" s="24"/>
      <c r="F11630" s="29"/>
      <c r="G11630" s="24"/>
      <c r="H11630" s="24"/>
    </row>
    <row r="11631" spans="2:8">
      <c r="B11631" s="24"/>
      <c r="C11631" s="24"/>
      <c r="D11631" s="24"/>
      <c r="E11631" s="24"/>
      <c r="F11631" s="29"/>
      <c r="G11631" s="24"/>
      <c r="H11631" s="24"/>
    </row>
    <row r="11632" spans="2:8">
      <c r="B11632" s="24"/>
      <c r="C11632" s="24"/>
      <c r="D11632" s="24"/>
      <c r="E11632" s="24"/>
      <c r="F11632" s="29"/>
      <c r="G11632" s="24"/>
      <c r="H11632" s="24"/>
    </row>
    <row r="11633" spans="2:8">
      <c r="B11633" s="24"/>
      <c r="C11633" s="24"/>
      <c r="D11633" s="24"/>
      <c r="E11633" s="24"/>
      <c r="F11633" s="29"/>
      <c r="G11633" s="24"/>
      <c r="H11633" s="24"/>
    </row>
    <row r="11634" spans="2:8">
      <c r="B11634" s="24"/>
      <c r="C11634" s="24"/>
      <c r="D11634" s="24"/>
      <c r="E11634" s="24"/>
      <c r="F11634" s="29"/>
      <c r="G11634" s="24"/>
      <c r="H11634" s="24"/>
    </row>
    <row r="11635" spans="2:8">
      <c r="B11635" s="24"/>
      <c r="C11635" s="24"/>
      <c r="D11635" s="24"/>
      <c r="E11635" s="24"/>
      <c r="F11635" s="29"/>
      <c r="G11635" s="24"/>
      <c r="H11635" s="24"/>
    </row>
    <row r="11636" spans="2:8">
      <c r="B11636" s="24"/>
      <c r="C11636" s="24"/>
      <c r="D11636" s="24"/>
      <c r="E11636" s="24"/>
      <c r="F11636" s="29"/>
      <c r="G11636" s="24"/>
      <c r="H11636" s="24"/>
    </row>
    <row r="11637" spans="2:8">
      <c r="B11637" s="24"/>
      <c r="C11637" s="24"/>
      <c r="D11637" s="24"/>
      <c r="E11637" s="24"/>
      <c r="F11637" s="29"/>
      <c r="G11637" s="24"/>
      <c r="H11637" s="24"/>
    </row>
    <row r="11638" spans="2:8">
      <c r="B11638" s="24"/>
      <c r="C11638" s="24"/>
      <c r="D11638" s="24"/>
      <c r="E11638" s="24"/>
      <c r="F11638" s="29"/>
      <c r="G11638" s="24"/>
      <c r="H11638" s="24"/>
    </row>
    <row r="11639" spans="2:8">
      <c r="B11639" s="24"/>
      <c r="C11639" s="24"/>
      <c r="D11639" s="24"/>
      <c r="E11639" s="24"/>
      <c r="F11639" s="29"/>
      <c r="G11639" s="24"/>
      <c r="H11639" s="24"/>
    </row>
    <row r="11640" spans="2:8">
      <c r="B11640" s="24"/>
      <c r="C11640" s="24"/>
      <c r="D11640" s="24"/>
      <c r="E11640" s="24"/>
      <c r="F11640" s="29"/>
      <c r="G11640" s="24"/>
      <c r="H11640" s="24"/>
    </row>
    <row r="11641" spans="2:8">
      <c r="B11641" s="24"/>
      <c r="C11641" s="24"/>
      <c r="D11641" s="24"/>
      <c r="E11641" s="24"/>
      <c r="F11641" s="29"/>
      <c r="G11641" s="24"/>
      <c r="H11641" s="24"/>
    </row>
    <row r="11642" spans="2:8">
      <c r="B11642" s="24"/>
      <c r="C11642" s="24"/>
      <c r="D11642" s="24"/>
      <c r="E11642" s="24"/>
      <c r="F11642" s="29"/>
      <c r="G11642" s="24"/>
      <c r="H11642" s="24"/>
    </row>
    <row r="11643" spans="2:8">
      <c r="B11643" s="24"/>
      <c r="C11643" s="24"/>
      <c r="D11643" s="24"/>
      <c r="E11643" s="24"/>
      <c r="F11643" s="29"/>
      <c r="G11643" s="24"/>
      <c r="H11643" s="24"/>
    </row>
    <row r="11644" spans="2:8">
      <c r="B11644" s="24"/>
      <c r="C11644" s="24"/>
      <c r="D11644" s="24"/>
      <c r="E11644" s="24"/>
      <c r="F11644" s="29"/>
      <c r="G11644" s="24"/>
      <c r="H11644" s="24"/>
    </row>
    <row r="11645" spans="2:8">
      <c r="B11645" s="24"/>
      <c r="C11645" s="24"/>
      <c r="D11645" s="24"/>
      <c r="E11645" s="24"/>
      <c r="F11645" s="29"/>
      <c r="G11645" s="24"/>
      <c r="H11645" s="24"/>
    </row>
    <row r="11646" spans="2:8">
      <c r="B11646" s="24"/>
      <c r="C11646" s="24"/>
      <c r="D11646" s="24"/>
      <c r="E11646" s="24"/>
      <c r="F11646" s="29"/>
      <c r="G11646" s="24"/>
      <c r="H11646" s="24"/>
    </row>
    <row r="11647" spans="2:8">
      <c r="B11647" s="24"/>
      <c r="C11647" s="24"/>
      <c r="D11647" s="24"/>
      <c r="E11647" s="24"/>
      <c r="F11647" s="29"/>
      <c r="G11647" s="24"/>
      <c r="H11647" s="24"/>
    </row>
    <row r="11648" spans="2:8">
      <c r="B11648" s="24"/>
      <c r="C11648" s="24"/>
      <c r="D11648" s="24"/>
      <c r="E11648" s="24"/>
      <c r="F11648" s="29"/>
      <c r="G11648" s="24"/>
      <c r="H11648" s="24"/>
    </row>
    <row r="11649" spans="2:8">
      <c r="B11649" s="24"/>
      <c r="C11649" s="24"/>
      <c r="D11649" s="24"/>
      <c r="E11649" s="24"/>
      <c r="F11649" s="29"/>
      <c r="G11649" s="24"/>
      <c r="H11649" s="24"/>
    </row>
    <row r="11650" spans="2:8">
      <c r="B11650" s="24"/>
      <c r="C11650" s="24"/>
      <c r="D11650" s="24"/>
      <c r="E11650" s="24"/>
      <c r="F11650" s="29"/>
      <c r="G11650" s="24"/>
      <c r="H11650" s="24"/>
    </row>
    <row r="11651" spans="2:8">
      <c r="B11651" s="24"/>
      <c r="C11651" s="24"/>
      <c r="D11651" s="24"/>
      <c r="E11651" s="24"/>
      <c r="F11651" s="29"/>
      <c r="G11651" s="24"/>
      <c r="H11651" s="24"/>
    </row>
    <row r="11652" spans="2:8">
      <c r="B11652" s="24"/>
      <c r="C11652" s="24"/>
      <c r="D11652" s="24"/>
      <c r="E11652" s="24"/>
      <c r="F11652" s="29"/>
      <c r="G11652" s="24"/>
      <c r="H11652" s="24"/>
    </row>
    <row r="11653" spans="2:8">
      <c r="B11653" s="24"/>
      <c r="C11653" s="24"/>
      <c r="D11653" s="24"/>
      <c r="E11653" s="24"/>
      <c r="F11653" s="29"/>
      <c r="G11653" s="24"/>
      <c r="H11653" s="24"/>
    </row>
    <row r="11654" spans="2:8">
      <c r="B11654" s="24"/>
      <c r="C11654" s="24"/>
      <c r="D11654" s="24"/>
      <c r="E11654" s="24"/>
      <c r="F11654" s="29"/>
      <c r="G11654" s="24"/>
      <c r="H11654" s="24"/>
    </row>
    <row r="11655" spans="2:8">
      <c r="B11655" s="24"/>
      <c r="C11655" s="24"/>
      <c r="D11655" s="24"/>
      <c r="E11655" s="24"/>
      <c r="F11655" s="29"/>
      <c r="G11655" s="24"/>
      <c r="H11655" s="24"/>
    </row>
    <row r="11656" spans="2:8">
      <c r="B11656" s="24"/>
      <c r="C11656" s="24"/>
      <c r="D11656" s="24"/>
      <c r="E11656" s="24"/>
      <c r="F11656" s="29"/>
      <c r="G11656" s="24"/>
      <c r="H11656" s="24"/>
    </row>
    <row r="11657" spans="2:8">
      <c r="B11657" s="24"/>
      <c r="C11657" s="24"/>
      <c r="D11657" s="24"/>
      <c r="E11657" s="24"/>
      <c r="F11657" s="29"/>
      <c r="G11657" s="24"/>
      <c r="H11657" s="24"/>
    </row>
    <row r="11658" spans="2:8">
      <c r="B11658" s="24"/>
      <c r="C11658" s="24"/>
      <c r="D11658" s="24"/>
      <c r="E11658" s="24"/>
      <c r="F11658" s="29"/>
      <c r="G11658" s="24"/>
      <c r="H11658" s="24"/>
    </row>
    <row r="11659" spans="2:8">
      <c r="B11659" s="24"/>
      <c r="C11659" s="24"/>
      <c r="D11659" s="24"/>
      <c r="E11659" s="24"/>
      <c r="F11659" s="29"/>
      <c r="G11659" s="24"/>
      <c r="H11659" s="24"/>
    </row>
    <row r="11660" spans="2:8">
      <c r="B11660" s="24"/>
      <c r="C11660" s="24"/>
      <c r="D11660" s="24"/>
      <c r="E11660" s="24"/>
      <c r="F11660" s="29"/>
      <c r="G11660" s="24"/>
      <c r="H11660" s="24"/>
    </row>
    <row r="11661" spans="2:8">
      <c r="B11661" s="24"/>
      <c r="C11661" s="24"/>
      <c r="D11661" s="24"/>
      <c r="E11661" s="24"/>
      <c r="F11661" s="29"/>
      <c r="G11661" s="24"/>
      <c r="H11661" s="24"/>
    </row>
    <row r="11662" spans="2:8">
      <c r="B11662" s="24"/>
      <c r="C11662" s="24"/>
      <c r="D11662" s="24"/>
      <c r="E11662" s="24"/>
      <c r="F11662" s="29"/>
      <c r="G11662" s="24"/>
      <c r="H11662" s="24"/>
    </row>
    <row r="11663" spans="2:8">
      <c r="B11663" s="24"/>
      <c r="C11663" s="24"/>
      <c r="D11663" s="24"/>
      <c r="E11663" s="24"/>
      <c r="F11663" s="29"/>
      <c r="G11663" s="24"/>
      <c r="H11663" s="24"/>
    </row>
    <row r="11664" spans="2:8">
      <c r="B11664" s="24"/>
      <c r="C11664" s="24"/>
      <c r="D11664" s="24"/>
      <c r="E11664" s="24"/>
      <c r="F11664" s="29"/>
      <c r="G11664" s="24"/>
      <c r="H11664" s="24"/>
    </row>
    <row r="11665" spans="2:8">
      <c r="B11665" s="24"/>
      <c r="C11665" s="24"/>
      <c r="D11665" s="24"/>
      <c r="E11665" s="24"/>
      <c r="F11665" s="29"/>
      <c r="G11665" s="24"/>
      <c r="H11665" s="24"/>
    </row>
    <row r="11666" spans="2:8">
      <c r="B11666" s="24"/>
      <c r="C11666" s="24"/>
      <c r="D11666" s="24"/>
      <c r="E11666" s="24"/>
      <c r="F11666" s="29"/>
      <c r="G11666" s="24"/>
      <c r="H11666" s="24"/>
    </row>
    <row r="11667" spans="2:8">
      <c r="B11667" s="24"/>
      <c r="C11667" s="24"/>
      <c r="D11667" s="24"/>
      <c r="E11667" s="24"/>
      <c r="F11667" s="29"/>
      <c r="G11667" s="24"/>
      <c r="H11667" s="24"/>
    </row>
    <row r="11668" spans="2:8">
      <c r="B11668" s="24"/>
      <c r="C11668" s="24"/>
      <c r="D11668" s="24"/>
      <c r="E11668" s="24"/>
      <c r="F11668" s="29"/>
      <c r="G11668" s="24"/>
      <c r="H11668" s="24"/>
    </row>
    <row r="11669" spans="2:8">
      <c r="B11669" s="24"/>
      <c r="C11669" s="24"/>
      <c r="D11669" s="24"/>
      <c r="E11669" s="24"/>
      <c r="F11669" s="29"/>
      <c r="G11669" s="24"/>
      <c r="H11669" s="24"/>
    </row>
    <row r="11670" spans="2:8">
      <c r="B11670" s="24"/>
      <c r="C11670" s="24"/>
      <c r="D11670" s="24"/>
      <c r="E11670" s="24"/>
      <c r="F11670" s="29"/>
      <c r="G11670" s="24"/>
      <c r="H11670" s="24"/>
    </row>
    <row r="11671" spans="2:8">
      <c r="B11671" s="24"/>
      <c r="C11671" s="24"/>
      <c r="D11671" s="24"/>
      <c r="E11671" s="24"/>
      <c r="F11671" s="29"/>
      <c r="G11671" s="24"/>
      <c r="H11671" s="24"/>
    </row>
    <row r="11672" spans="2:8">
      <c r="B11672" s="24"/>
      <c r="C11672" s="24"/>
      <c r="D11672" s="24"/>
      <c r="E11672" s="24"/>
      <c r="F11672" s="29"/>
      <c r="G11672" s="24"/>
      <c r="H11672" s="24"/>
    </row>
    <row r="11673" spans="2:8">
      <c r="B11673" s="24"/>
      <c r="C11673" s="24"/>
      <c r="D11673" s="24"/>
      <c r="E11673" s="24"/>
      <c r="F11673" s="29"/>
      <c r="G11673" s="24"/>
      <c r="H11673" s="24"/>
    </row>
    <row r="11674" spans="2:8">
      <c r="B11674" s="24"/>
      <c r="C11674" s="24"/>
      <c r="D11674" s="24"/>
      <c r="E11674" s="24"/>
      <c r="F11674" s="29"/>
      <c r="G11674" s="24"/>
      <c r="H11674" s="24"/>
    </row>
    <row r="11675" spans="2:8">
      <c r="B11675" s="24"/>
      <c r="C11675" s="24"/>
      <c r="D11675" s="24"/>
      <c r="E11675" s="24"/>
      <c r="F11675" s="29"/>
      <c r="G11675" s="24"/>
      <c r="H11675" s="24"/>
    </row>
    <row r="11676" spans="2:8">
      <c r="B11676" s="24"/>
      <c r="C11676" s="24"/>
      <c r="D11676" s="24"/>
      <c r="E11676" s="24"/>
      <c r="F11676" s="29"/>
      <c r="G11676" s="24"/>
      <c r="H11676" s="24"/>
    </row>
    <row r="11677" spans="2:8">
      <c r="B11677" s="24"/>
      <c r="C11677" s="24"/>
      <c r="D11677" s="24"/>
      <c r="E11677" s="24"/>
      <c r="F11677" s="29"/>
      <c r="G11677" s="24"/>
      <c r="H11677" s="24"/>
    </row>
    <row r="11678" spans="2:8">
      <c r="B11678" s="24"/>
      <c r="C11678" s="24"/>
      <c r="D11678" s="24"/>
      <c r="E11678" s="24"/>
      <c r="F11678" s="29"/>
      <c r="G11678" s="24"/>
      <c r="H11678" s="24"/>
    </row>
    <row r="11679" spans="2:8">
      <c r="B11679" s="24"/>
      <c r="C11679" s="24"/>
      <c r="D11679" s="24"/>
      <c r="E11679" s="24"/>
      <c r="F11679" s="29"/>
      <c r="G11679" s="24"/>
      <c r="H11679" s="24"/>
    </row>
    <row r="11680" spans="2:8">
      <c r="B11680" s="24"/>
      <c r="C11680" s="24"/>
      <c r="D11680" s="24"/>
      <c r="E11680" s="24"/>
      <c r="F11680" s="29"/>
      <c r="G11680" s="24"/>
      <c r="H11680" s="24"/>
    </row>
    <row r="11681" spans="2:8">
      <c r="B11681" s="24"/>
      <c r="C11681" s="24"/>
      <c r="D11681" s="24"/>
      <c r="E11681" s="24"/>
      <c r="F11681" s="29"/>
      <c r="G11681" s="24"/>
      <c r="H11681" s="24"/>
    </row>
    <row r="11682" spans="2:8">
      <c r="B11682" s="24"/>
      <c r="C11682" s="24"/>
      <c r="D11682" s="24"/>
      <c r="E11682" s="24"/>
      <c r="F11682" s="29"/>
      <c r="G11682" s="24"/>
      <c r="H11682" s="24"/>
    </row>
    <row r="11683" spans="2:8">
      <c r="B11683" s="24"/>
      <c r="C11683" s="24"/>
      <c r="D11683" s="24"/>
      <c r="E11683" s="24"/>
      <c r="F11683" s="29"/>
      <c r="G11683" s="24"/>
      <c r="H11683" s="24"/>
    </row>
    <row r="11684" spans="2:8">
      <c r="B11684" s="24"/>
      <c r="C11684" s="24"/>
      <c r="D11684" s="24"/>
      <c r="E11684" s="24"/>
      <c r="F11684" s="29"/>
      <c r="G11684" s="24"/>
      <c r="H11684" s="24"/>
    </row>
    <row r="11685" spans="2:8">
      <c r="B11685" s="24"/>
      <c r="C11685" s="24"/>
      <c r="D11685" s="24"/>
      <c r="E11685" s="24"/>
      <c r="F11685" s="29"/>
      <c r="G11685" s="24"/>
      <c r="H11685" s="24"/>
    </row>
    <row r="11686" spans="2:8">
      <c r="B11686" s="24"/>
      <c r="C11686" s="24"/>
      <c r="D11686" s="24"/>
      <c r="E11686" s="24"/>
      <c r="F11686" s="29"/>
      <c r="G11686" s="24"/>
      <c r="H11686" s="24"/>
    </row>
    <row r="11687" spans="2:8">
      <c r="B11687" s="24"/>
      <c r="C11687" s="24"/>
      <c r="D11687" s="24"/>
      <c r="E11687" s="24"/>
      <c r="F11687" s="29"/>
      <c r="G11687" s="24"/>
      <c r="H11687" s="24"/>
    </row>
    <row r="11688" spans="2:8">
      <c r="B11688" s="24"/>
      <c r="C11688" s="24"/>
      <c r="D11688" s="24"/>
      <c r="E11688" s="24"/>
      <c r="F11688" s="29"/>
      <c r="G11688" s="24"/>
      <c r="H11688" s="24"/>
    </row>
    <row r="11689" spans="2:8">
      <c r="B11689" s="24"/>
      <c r="C11689" s="24"/>
      <c r="D11689" s="24"/>
      <c r="E11689" s="24"/>
      <c r="F11689" s="29"/>
      <c r="G11689" s="24"/>
      <c r="H11689" s="24"/>
    </row>
    <row r="11690" spans="2:8">
      <c r="B11690" s="24"/>
      <c r="C11690" s="24"/>
      <c r="D11690" s="24"/>
      <c r="E11690" s="24"/>
      <c r="F11690" s="29"/>
      <c r="G11690" s="24"/>
      <c r="H11690" s="24"/>
    </row>
    <row r="11691" spans="2:8">
      <c r="B11691" s="24"/>
      <c r="C11691" s="24"/>
      <c r="D11691" s="24"/>
      <c r="E11691" s="24"/>
      <c r="F11691" s="29"/>
      <c r="G11691" s="24"/>
      <c r="H11691" s="24"/>
    </row>
    <row r="11692" spans="2:8">
      <c r="B11692" s="24"/>
      <c r="C11692" s="24"/>
      <c r="D11692" s="24"/>
      <c r="E11692" s="24"/>
      <c r="F11692" s="29"/>
      <c r="G11692" s="24"/>
      <c r="H11692" s="24"/>
    </row>
    <row r="11693" spans="2:8">
      <c r="B11693" s="24"/>
      <c r="C11693" s="24"/>
      <c r="D11693" s="24"/>
      <c r="E11693" s="24"/>
      <c r="F11693" s="29"/>
      <c r="G11693" s="24"/>
      <c r="H11693" s="24"/>
    </row>
    <row r="11694" spans="2:8">
      <c r="B11694" s="24"/>
      <c r="C11694" s="24"/>
      <c r="D11694" s="24"/>
      <c r="E11694" s="24"/>
      <c r="F11694" s="29"/>
      <c r="G11694" s="24"/>
      <c r="H11694" s="24"/>
    </row>
    <row r="11695" spans="2:8">
      <c r="B11695" s="24"/>
      <c r="C11695" s="24"/>
      <c r="D11695" s="24"/>
      <c r="E11695" s="24"/>
      <c r="F11695" s="29"/>
      <c r="G11695" s="24"/>
      <c r="H11695" s="24"/>
    </row>
    <row r="11696" spans="2:8">
      <c r="B11696" s="24"/>
      <c r="C11696" s="24"/>
      <c r="D11696" s="24"/>
      <c r="E11696" s="24"/>
      <c r="F11696" s="29"/>
      <c r="G11696" s="24"/>
      <c r="H11696" s="24"/>
    </row>
    <row r="11697" spans="2:8">
      <c r="B11697" s="24"/>
      <c r="C11697" s="24"/>
      <c r="D11697" s="24"/>
      <c r="E11697" s="24"/>
      <c r="F11697" s="29"/>
      <c r="G11697" s="24"/>
      <c r="H11697" s="24"/>
    </row>
    <row r="11698" spans="2:8">
      <c r="B11698" s="24"/>
      <c r="C11698" s="24"/>
      <c r="D11698" s="24"/>
      <c r="E11698" s="24"/>
      <c r="F11698" s="29"/>
      <c r="G11698" s="24"/>
      <c r="H11698" s="24"/>
    </row>
    <row r="11699" spans="2:8">
      <c r="B11699" s="24"/>
      <c r="C11699" s="24"/>
      <c r="D11699" s="24"/>
      <c r="E11699" s="24"/>
      <c r="F11699" s="29"/>
      <c r="G11699" s="24"/>
      <c r="H11699" s="24"/>
    </row>
    <row r="11700" spans="2:8">
      <c r="B11700" s="24"/>
      <c r="C11700" s="24"/>
      <c r="D11700" s="24"/>
      <c r="E11700" s="24"/>
      <c r="F11700" s="29"/>
      <c r="G11700" s="24"/>
      <c r="H11700" s="24"/>
    </row>
    <row r="11701" spans="2:8">
      <c r="B11701" s="24"/>
      <c r="C11701" s="24"/>
      <c r="D11701" s="24"/>
      <c r="E11701" s="24"/>
      <c r="F11701" s="29"/>
      <c r="G11701" s="24"/>
      <c r="H11701" s="24"/>
    </row>
    <row r="11702" spans="2:8">
      <c r="B11702" s="24"/>
      <c r="C11702" s="24"/>
      <c r="D11702" s="24"/>
      <c r="E11702" s="24"/>
      <c r="F11702" s="29"/>
      <c r="G11702" s="24"/>
      <c r="H11702" s="24"/>
    </row>
    <row r="11703" spans="2:8">
      <c r="B11703" s="24"/>
      <c r="C11703" s="24"/>
      <c r="D11703" s="24"/>
      <c r="E11703" s="24"/>
      <c r="F11703" s="29"/>
      <c r="G11703" s="24"/>
      <c r="H11703" s="24"/>
    </row>
    <row r="11704" spans="2:8">
      <c r="B11704" s="24"/>
      <c r="C11704" s="24"/>
      <c r="D11704" s="24"/>
      <c r="E11704" s="24"/>
      <c r="F11704" s="29"/>
      <c r="G11704" s="24"/>
      <c r="H11704" s="24"/>
    </row>
    <row r="11705" spans="2:8">
      <c r="B11705" s="24"/>
      <c r="C11705" s="24"/>
      <c r="D11705" s="24"/>
      <c r="E11705" s="24"/>
      <c r="F11705" s="29"/>
      <c r="G11705" s="24"/>
      <c r="H11705" s="24"/>
    </row>
    <row r="11706" spans="2:8">
      <c r="B11706" s="24"/>
      <c r="C11706" s="24"/>
      <c r="D11706" s="24"/>
      <c r="E11706" s="24"/>
      <c r="F11706" s="29"/>
      <c r="G11706" s="24"/>
      <c r="H11706" s="24"/>
    </row>
    <row r="11707" spans="2:8">
      <c r="B11707" s="24"/>
      <c r="C11707" s="24"/>
      <c r="D11707" s="24"/>
      <c r="E11707" s="24"/>
      <c r="F11707" s="29"/>
      <c r="G11707" s="24"/>
      <c r="H11707" s="24"/>
    </row>
    <row r="11708" spans="2:8">
      <c r="B11708" s="24"/>
      <c r="C11708" s="24"/>
      <c r="D11708" s="24"/>
      <c r="E11708" s="24"/>
      <c r="F11708" s="29"/>
      <c r="G11708" s="24"/>
      <c r="H11708" s="24"/>
    </row>
    <row r="11709" spans="2:8">
      <c r="B11709" s="24"/>
      <c r="C11709" s="24"/>
      <c r="D11709" s="24"/>
      <c r="E11709" s="24"/>
      <c r="F11709" s="29"/>
      <c r="G11709" s="24"/>
      <c r="H11709" s="24"/>
    </row>
    <row r="11710" spans="2:8">
      <c r="B11710" s="24"/>
      <c r="C11710" s="24"/>
      <c r="D11710" s="24"/>
      <c r="E11710" s="24"/>
      <c r="F11710" s="29"/>
      <c r="G11710" s="24"/>
      <c r="H11710" s="24"/>
    </row>
    <row r="11711" spans="2:8">
      <c r="B11711" s="24"/>
      <c r="C11711" s="24"/>
      <c r="D11711" s="24"/>
      <c r="E11711" s="24"/>
      <c r="F11711" s="29"/>
      <c r="G11711" s="24"/>
      <c r="H11711" s="24"/>
    </row>
    <row r="11712" spans="2:8">
      <c r="B11712" s="24"/>
      <c r="C11712" s="24"/>
      <c r="D11712" s="24"/>
      <c r="E11712" s="24"/>
      <c r="F11712" s="29"/>
      <c r="G11712" s="24"/>
      <c r="H11712" s="24"/>
    </row>
    <row r="11713" spans="2:8">
      <c r="B11713" s="24"/>
      <c r="C11713" s="24"/>
      <c r="D11713" s="24"/>
      <c r="E11713" s="24"/>
      <c r="F11713" s="29"/>
      <c r="G11713" s="24"/>
      <c r="H11713" s="24"/>
    </row>
    <row r="11714" spans="2:8">
      <c r="B11714" s="24"/>
      <c r="C11714" s="24"/>
      <c r="D11714" s="24"/>
      <c r="E11714" s="24"/>
      <c r="F11714" s="29"/>
      <c r="G11714" s="24"/>
      <c r="H11714" s="24"/>
    </row>
    <row r="11715" spans="2:8">
      <c r="B11715" s="24"/>
      <c r="C11715" s="24"/>
      <c r="D11715" s="24"/>
      <c r="E11715" s="24"/>
      <c r="F11715" s="29"/>
      <c r="G11715" s="24"/>
      <c r="H11715" s="24"/>
    </row>
    <row r="11716" spans="2:8">
      <c r="B11716" s="24"/>
      <c r="C11716" s="24"/>
      <c r="D11716" s="24"/>
      <c r="E11716" s="24"/>
      <c r="F11716" s="29"/>
      <c r="G11716" s="24"/>
      <c r="H11716" s="24"/>
    </row>
    <row r="11717" spans="2:8">
      <c r="B11717" s="24"/>
      <c r="C11717" s="24"/>
      <c r="D11717" s="24"/>
      <c r="E11717" s="24"/>
      <c r="F11717" s="29"/>
      <c r="G11717" s="24"/>
      <c r="H11717" s="24"/>
    </row>
    <row r="11718" spans="2:8">
      <c r="B11718" s="24"/>
      <c r="C11718" s="24"/>
      <c r="D11718" s="24"/>
      <c r="E11718" s="24"/>
      <c r="F11718" s="29"/>
      <c r="G11718" s="24"/>
      <c r="H11718" s="24"/>
    </row>
    <row r="11719" spans="2:8">
      <c r="B11719" s="24"/>
      <c r="C11719" s="24"/>
      <c r="D11719" s="24"/>
      <c r="E11719" s="24"/>
      <c r="F11719" s="29"/>
      <c r="G11719" s="24"/>
      <c r="H11719" s="24"/>
    </row>
    <row r="11720" spans="2:8">
      <c r="B11720" s="24"/>
      <c r="C11720" s="24"/>
      <c r="D11720" s="24"/>
      <c r="E11720" s="24"/>
      <c r="F11720" s="29"/>
      <c r="G11720" s="24"/>
      <c r="H11720" s="24"/>
    </row>
    <row r="11721" spans="2:8">
      <c r="B11721" s="24"/>
      <c r="C11721" s="24"/>
      <c r="D11721" s="24"/>
      <c r="E11721" s="24"/>
      <c r="F11721" s="29"/>
      <c r="G11721" s="24"/>
      <c r="H11721" s="24"/>
    </row>
    <row r="11722" spans="2:8">
      <c r="B11722" s="24"/>
      <c r="C11722" s="24"/>
      <c r="D11722" s="24"/>
      <c r="E11722" s="24"/>
      <c r="F11722" s="29"/>
      <c r="G11722" s="24"/>
      <c r="H11722" s="24"/>
    </row>
    <row r="11723" spans="2:8">
      <c r="B11723" s="24"/>
      <c r="C11723" s="24"/>
      <c r="D11723" s="24"/>
      <c r="E11723" s="24"/>
      <c r="F11723" s="29"/>
      <c r="G11723" s="24"/>
      <c r="H11723" s="24"/>
    </row>
    <row r="11724" spans="2:8">
      <c r="B11724" s="24"/>
      <c r="C11724" s="24"/>
      <c r="D11724" s="24"/>
      <c r="E11724" s="24"/>
      <c r="F11724" s="29"/>
      <c r="G11724" s="24"/>
      <c r="H11724" s="24"/>
    </row>
    <row r="11725" spans="2:8">
      <c r="B11725" s="24"/>
      <c r="C11725" s="24"/>
      <c r="D11725" s="24"/>
      <c r="E11725" s="24"/>
      <c r="F11725" s="29"/>
      <c r="G11725" s="24"/>
      <c r="H11725" s="24"/>
    </row>
    <row r="11726" spans="2:8">
      <c r="B11726" s="24"/>
      <c r="C11726" s="24"/>
      <c r="D11726" s="24"/>
      <c r="E11726" s="24"/>
      <c r="F11726" s="29"/>
      <c r="G11726" s="24"/>
      <c r="H11726" s="24"/>
    </row>
    <row r="11727" spans="2:8">
      <c r="B11727" s="24"/>
      <c r="C11727" s="24"/>
      <c r="D11727" s="24"/>
      <c r="E11727" s="24"/>
      <c r="F11727" s="29"/>
      <c r="G11727" s="24"/>
      <c r="H11727" s="24"/>
    </row>
    <row r="11728" spans="2:8">
      <c r="B11728" s="24"/>
      <c r="C11728" s="24"/>
      <c r="D11728" s="24"/>
      <c r="E11728" s="24"/>
      <c r="F11728" s="29"/>
      <c r="G11728" s="24"/>
      <c r="H11728" s="24"/>
    </row>
    <row r="11729" spans="2:8">
      <c r="B11729" s="24"/>
      <c r="C11729" s="24"/>
      <c r="D11729" s="24"/>
      <c r="E11729" s="24"/>
      <c r="F11729" s="29"/>
      <c r="G11729" s="24"/>
      <c r="H11729" s="24"/>
    </row>
    <row r="11730" spans="2:8">
      <c r="B11730" s="24"/>
      <c r="C11730" s="24"/>
      <c r="D11730" s="24"/>
      <c r="E11730" s="24"/>
      <c r="F11730" s="29"/>
      <c r="G11730" s="24"/>
      <c r="H11730" s="24"/>
    </row>
    <row r="11731" spans="2:8">
      <c r="B11731" s="24"/>
      <c r="C11731" s="24"/>
      <c r="D11731" s="24"/>
      <c r="E11731" s="24"/>
      <c r="F11731" s="29"/>
      <c r="G11731" s="24"/>
      <c r="H11731" s="24"/>
    </row>
    <row r="11732" spans="2:8">
      <c r="B11732" s="24"/>
      <c r="C11732" s="24"/>
      <c r="D11732" s="24"/>
      <c r="E11732" s="24"/>
      <c r="F11732" s="29"/>
      <c r="G11732" s="24"/>
      <c r="H11732" s="24"/>
    </row>
    <row r="11733" spans="2:8">
      <c r="B11733" s="24"/>
      <c r="C11733" s="24"/>
      <c r="D11733" s="24"/>
      <c r="E11733" s="24"/>
      <c r="F11733" s="29"/>
      <c r="G11733" s="24"/>
      <c r="H11733" s="24"/>
    </row>
    <row r="11734" spans="2:8">
      <c r="B11734" s="24"/>
      <c r="C11734" s="24"/>
      <c r="D11734" s="24"/>
      <c r="E11734" s="24"/>
      <c r="F11734" s="29"/>
      <c r="G11734" s="24"/>
      <c r="H11734" s="24"/>
    </row>
    <row r="11735" spans="2:8">
      <c r="B11735" s="24"/>
      <c r="C11735" s="24"/>
      <c r="D11735" s="24"/>
      <c r="E11735" s="24"/>
      <c r="F11735" s="29"/>
      <c r="G11735" s="24"/>
      <c r="H11735" s="24"/>
    </row>
    <row r="11736" spans="2:8">
      <c r="B11736" s="24"/>
      <c r="C11736" s="24"/>
      <c r="D11736" s="24"/>
      <c r="E11736" s="24"/>
      <c r="F11736" s="29"/>
      <c r="G11736" s="24"/>
      <c r="H11736" s="24"/>
    </row>
    <row r="11737" spans="2:8">
      <c r="B11737" s="24"/>
      <c r="C11737" s="24"/>
      <c r="D11737" s="24"/>
      <c r="E11737" s="24"/>
      <c r="F11737" s="29"/>
      <c r="G11737" s="24"/>
      <c r="H11737" s="24"/>
    </row>
    <row r="11738" spans="2:8">
      <c r="B11738" s="24"/>
      <c r="C11738" s="24"/>
      <c r="D11738" s="24"/>
      <c r="E11738" s="24"/>
      <c r="F11738" s="29"/>
      <c r="G11738" s="24"/>
      <c r="H11738" s="24"/>
    </row>
    <row r="11739" spans="2:8">
      <c r="B11739" s="24"/>
      <c r="C11739" s="24"/>
      <c r="D11739" s="24"/>
      <c r="E11739" s="24"/>
      <c r="F11739" s="29"/>
      <c r="G11739" s="24"/>
      <c r="H11739" s="24"/>
    </row>
    <row r="11740" spans="2:8">
      <c r="B11740" s="24"/>
      <c r="C11740" s="24"/>
      <c r="D11740" s="24"/>
      <c r="E11740" s="24"/>
      <c r="F11740" s="29"/>
      <c r="G11740" s="24"/>
      <c r="H11740" s="24"/>
    </row>
    <row r="11741" spans="2:8">
      <c r="B11741" s="24"/>
      <c r="C11741" s="24"/>
      <c r="D11741" s="24"/>
      <c r="E11741" s="24"/>
      <c r="F11741" s="29"/>
      <c r="G11741" s="24"/>
      <c r="H11741" s="24"/>
    </row>
    <row r="11742" spans="2:8">
      <c r="B11742" s="24"/>
      <c r="C11742" s="24"/>
      <c r="D11742" s="24"/>
      <c r="E11742" s="24"/>
      <c r="F11742" s="29"/>
      <c r="G11742" s="24"/>
      <c r="H11742" s="24"/>
    </row>
    <row r="11743" spans="2:8">
      <c r="B11743" s="24"/>
      <c r="C11743" s="24"/>
      <c r="D11743" s="24"/>
      <c r="E11743" s="24"/>
      <c r="F11743" s="29"/>
      <c r="G11743" s="24"/>
      <c r="H11743" s="24"/>
    </row>
    <row r="11744" spans="2:8">
      <c r="B11744" s="24"/>
      <c r="C11744" s="24"/>
      <c r="D11744" s="24"/>
      <c r="E11744" s="24"/>
      <c r="F11744" s="29"/>
      <c r="G11744" s="24"/>
      <c r="H11744" s="24"/>
    </row>
    <row r="11745" spans="2:8">
      <c r="B11745" s="24"/>
      <c r="C11745" s="24"/>
      <c r="D11745" s="24"/>
      <c r="E11745" s="24"/>
      <c r="F11745" s="29"/>
      <c r="G11745" s="24"/>
      <c r="H11745" s="24"/>
    </row>
    <row r="11746" spans="2:8">
      <c r="B11746" s="24"/>
      <c r="C11746" s="24"/>
      <c r="D11746" s="24"/>
      <c r="E11746" s="24"/>
      <c r="F11746" s="29"/>
      <c r="G11746" s="24"/>
      <c r="H11746" s="24"/>
    </row>
    <row r="11747" spans="2:8">
      <c r="B11747" s="24"/>
      <c r="C11747" s="24"/>
      <c r="D11747" s="24"/>
      <c r="E11747" s="24"/>
      <c r="F11747" s="29"/>
      <c r="G11747" s="24"/>
      <c r="H11747" s="24"/>
    </row>
    <row r="11748" spans="2:8">
      <c r="B11748" s="24"/>
      <c r="C11748" s="24"/>
      <c r="D11748" s="24"/>
      <c r="E11748" s="24"/>
      <c r="F11748" s="29"/>
      <c r="G11748" s="24"/>
      <c r="H11748" s="24"/>
    </row>
    <row r="11749" spans="2:8">
      <c r="B11749" s="24"/>
      <c r="C11749" s="24"/>
      <c r="D11749" s="24"/>
      <c r="E11749" s="24"/>
      <c r="F11749" s="29"/>
      <c r="G11749" s="24"/>
      <c r="H11749" s="24"/>
    </row>
    <row r="11750" spans="2:8">
      <c r="B11750" s="24"/>
      <c r="C11750" s="24"/>
      <c r="D11750" s="24"/>
      <c r="E11750" s="24"/>
      <c r="F11750" s="29"/>
      <c r="G11750" s="24"/>
      <c r="H11750" s="24"/>
    </row>
    <row r="11751" spans="2:8">
      <c r="B11751" s="24"/>
      <c r="C11751" s="24"/>
      <c r="D11751" s="24"/>
      <c r="E11751" s="24"/>
      <c r="F11751" s="29"/>
      <c r="G11751" s="24"/>
      <c r="H11751" s="24"/>
    </row>
    <row r="11752" spans="2:8">
      <c r="B11752" s="24"/>
      <c r="C11752" s="24"/>
      <c r="D11752" s="24"/>
      <c r="E11752" s="24"/>
      <c r="F11752" s="29"/>
      <c r="G11752" s="24"/>
      <c r="H11752" s="24"/>
    </row>
    <row r="11753" spans="2:8">
      <c r="B11753" s="24"/>
      <c r="C11753" s="24"/>
      <c r="D11753" s="24"/>
      <c r="E11753" s="24"/>
      <c r="F11753" s="29"/>
      <c r="G11753" s="24"/>
      <c r="H11753" s="24"/>
    </row>
    <row r="11754" spans="2:8">
      <c r="B11754" s="24"/>
      <c r="C11754" s="24"/>
      <c r="D11754" s="24"/>
      <c r="E11754" s="24"/>
      <c r="F11754" s="29"/>
      <c r="G11754" s="24"/>
      <c r="H11754" s="24"/>
    </row>
    <row r="11755" spans="2:8">
      <c r="B11755" s="24"/>
      <c r="C11755" s="24"/>
      <c r="D11755" s="24"/>
      <c r="E11755" s="24"/>
      <c r="F11755" s="29"/>
      <c r="G11755" s="24"/>
      <c r="H11755" s="24"/>
    </row>
    <row r="11756" spans="2:8">
      <c r="B11756" s="24"/>
      <c r="C11756" s="24"/>
      <c r="D11756" s="24"/>
      <c r="E11756" s="24"/>
      <c r="F11756" s="29"/>
      <c r="G11756" s="24"/>
      <c r="H11756" s="24"/>
    </row>
    <row r="11757" spans="2:8">
      <c r="B11757" s="24"/>
      <c r="C11757" s="24"/>
      <c r="D11757" s="24"/>
      <c r="E11757" s="24"/>
      <c r="F11757" s="29"/>
      <c r="G11757" s="24"/>
      <c r="H11757" s="24"/>
    </row>
    <row r="11758" spans="2:8">
      <c r="B11758" s="24"/>
      <c r="C11758" s="24"/>
      <c r="D11758" s="24"/>
      <c r="E11758" s="24"/>
      <c r="F11758" s="29"/>
      <c r="G11758" s="24"/>
      <c r="H11758" s="24"/>
    </row>
    <row r="11759" spans="2:8">
      <c r="B11759" s="24"/>
      <c r="C11759" s="24"/>
      <c r="D11759" s="24"/>
      <c r="E11759" s="24"/>
      <c r="F11759" s="29"/>
      <c r="G11759" s="24"/>
      <c r="H11759" s="24"/>
    </row>
    <row r="11760" spans="2:8">
      <c r="B11760" s="24"/>
      <c r="C11760" s="24"/>
      <c r="D11760" s="24"/>
      <c r="E11760" s="24"/>
      <c r="F11760" s="29"/>
      <c r="G11760" s="24"/>
      <c r="H11760" s="24"/>
    </row>
    <row r="11761" spans="2:8">
      <c r="B11761" s="24"/>
      <c r="C11761" s="24"/>
      <c r="D11761" s="24"/>
      <c r="E11761" s="24"/>
      <c r="F11761" s="29"/>
      <c r="G11761" s="24"/>
      <c r="H11761" s="24"/>
    </row>
    <row r="11762" spans="2:8">
      <c r="B11762" s="24"/>
      <c r="C11762" s="24"/>
      <c r="D11762" s="24"/>
      <c r="E11762" s="24"/>
      <c r="F11762" s="29"/>
      <c r="G11762" s="24"/>
      <c r="H11762" s="24"/>
    </row>
    <row r="11763" spans="2:8">
      <c r="B11763" s="24"/>
      <c r="C11763" s="24"/>
      <c r="D11763" s="24"/>
      <c r="E11763" s="24"/>
      <c r="F11763" s="29"/>
      <c r="G11763" s="24"/>
      <c r="H11763" s="24"/>
    </row>
    <row r="11764" spans="2:8">
      <c r="B11764" s="24"/>
      <c r="C11764" s="24"/>
      <c r="D11764" s="24"/>
      <c r="E11764" s="24"/>
      <c r="F11764" s="29"/>
      <c r="G11764" s="24"/>
      <c r="H11764" s="24"/>
    </row>
    <row r="11765" spans="2:8">
      <c r="B11765" s="24"/>
      <c r="C11765" s="24"/>
      <c r="D11765" s="24"/>
      <c r="E11765" s="24"/>
      <c r="F11765" s="29"/>
      <c r="G11765" s="24"/>
      <c r="H11765" s="24"/>
    </row>
    <row r="11766" spans="2:8">
      <c r="B11766" s="24"/>
      <c r="C11766" s="24"/>
      <c r="D11766" s="24"/>
      <c r="E11766" s="24"/>
      <c r="F11766" s="29"/>
      <c r="G11766" s="24"/>
      <c r="H11766" s="24"/>
    </row>
    <row r="11767" spans="2:8">
      <c r="B11767" s="24"/>
      <c r="C11767" s="24"/>
      <c r="D11767" s="24"/>
      <c r="E11767" s="24"/>
      <c r="F11767" s="29"/>
      <c r="G11767" s="24"/>
      <c r="H11767" s="24"/>
    </row>
    <row r="11768" spans="2:8">
      <c r="B11768" s="24"/>
      <c r="C11768" s="24"/>
      <c r="D11768" s="24"/>
      <c r="E11768" s="24"/>
      <c r="F11768" s="29"/>
      <c r="G11768" s="24"/>
      <c r="H11768" s="24"/>
    </row>
    <row r="11769" spans="2:8">
      <c r="B11769" s="24"/>
      <c r="C11769" s="24"/>
      <c r="D11769" s="24"/>
      <c r="E11769" s="24"/>
      <c r="F11769" s="29"/>
      <c r="G11769" s="24"/>
      <c r="H11769" s="24"/>
    </row>
    <row r="11770" spans="2:8">
      <c r="B11770" s="24"/>
      <c r="C11770" s="24"/>
      <c r="D11770" s="24"/>
      <c r="E11770" s="24"/>
      <c r="F11770" s="29"/>
      <c r="G11770" s="24"/>
      <c r="H11770" s="24"/>
    </row>
    <row r="11771" spans="2:8">
      <c r="B11771" s="24"/>
      <c r="C11771" s="24"/>
      <c r="D11771" s="24"/>
      <c r="E11771" s="24"/>
      <c r="F11771" s="29"/>
      <c r="G11771" s="24"/>
      <c r="H11771" s="24"/>
    </row>
    <row r="11772" spans="2:8">
      <c r="B11772" s="24"/>
      <c r="C11772" s="24"/>
      <c r="D11772" s="24"/>
      <c r="E11772" s="24"/>
      <c r="F11772" s="29"/>
      <c r="G11772" s="24"/>
      <c r="H11772" s="24"/>
    </row>
    <row r="11773" spans="2:8">
      <c r="B11773" s="24"/>
      <c r="C11773" s="24"/>
      <c r="D11773" s="24"/>
      <c r="E11773" s="24"/>
      <c r="F11773" s="29"/>
      <c r="G11773" s="24"/>
      <c r="H11773" s="24"/>
    </row>
    <row r="11774" spans="2:8">
      <c r="B11774" s="24"/>
      <c r="C11774" s="24"/>
      <c r="D11774" s="24"/>
      <c r="E11774" s="24"/>
      <c r="F11774" s="29"/>
      <c r="G11774" s="24"/>
      <c r="H11774" s="24"/>
    </row>
    <row r="11775" spans="2:8">
      <c r="B11775" s="24"/>
      <c r="C11775" s="24"/>
      <c r="D11775" s="24"/>
      <c r="E11775" s="24"/>
      <c r="F11775" s="29"/>
      <c r="G11775" s="24"/>
      <c r="H11775" s="24"/>
    </row>
    <row r="11776" spans="2:8">
      <c r="B11776" s="24"/>
      <c r="C11776" s="24"/>
      <c r="D11776" s="24"/>
      <c r="E11776" s="24"/>
      <c r="F11776" s="29"/>
      <c r="G11776" s="24"/>
      <c r="H11776" s="24"/>
    </row>
    <row r="11777" spans="2:8">
      <c r="B11777" s="24"/>
      <c r="C11777" s="24"/>
      <c r="D11777" s="24"/>
      <c r="E11777" s="24"/>
      <c r="F11777" s="29"/>
      <c r="G11777" s="24"/>
      <c r="H11777" s="24"/>
    </row>
    <row r="11778" spans="2:8">
      <c r="B11778" s="24"/>
      <c r="C11778" s="24"/>
      <c r="D11778" s="24"/>
      <c r="E11778" s="24"/>
      <c r="F11778" s="29"/>
      <c r="G11778" s="24"/>
      <c r="H11778" s="24"/>
    </row>
    <row r="11779" spans="2:8">
      <c r="B11779" s="24"/>
      <c r="C11779" s="24"/>
      <c r="D11779" s="24"/>
      <c r="E11779" s="24"/>
      <c r="F11779" s="29"/>
      <c r="G11779" s="24"/>
      <c r="H11779" s="24"/>
    </row>
    <row r="11780" spans="2:8">
      <c r="B11780" s="24"/>
      <c r="C11780" s="24"/>
      <c r="D11780" s="24"/>
      <c r="E11780" s="24"/>
      <c r="F11780" s="29"/>
      <c r="G11780" s="24"/>
      <c r="H11780" s="24"/>
    </row>
    <row r="11781" spans="2:8">
      <c r="B11781" s="24"/>
      <c r="C11781" s="24"/>
      <c r="D11781" s="24"/>
      <c r="E11781" s="24"/>
      <c r="F11781" s="29"/>
      <c r="G11781" s="24"/>
      <c r="H11781" s="24"/>
    </row>
    <row r="11782" spans="2:8">
      <c r="B11782" s="24"/>
      <c r="C11782" s="24"/>
      <c r="D11782" s="24"/>
      <c r="E11782" s="24"/>
      <c r="F11782" s="29"/>
      <c r="G11782" s="24"/>
      <c r="H11782" s="24"/>
    </row>
    <row r="11783" spans="2:8">
      <c r="B11783" s="24"/>
      <c r="C11783" s="24"/>
      <c r="D11783" s="24"/>
      <c r="E11783" s="24"/>
      <c r="F11783" s="29"/>
      <c r="G11783" s="24"/>
      <c r="H11783" s="24"/>
    </row>
    <row r="11784" spans="2:8">
      <c r="B11784" s="24"/>
      <c r="C11784" s="24"/>
      <c r="D11784" s="24"/>
      <c r="E11784" s="24"/>
      <c r="F11784" s="29"/>
      <c r="G11784" s="24"/>
      <c r="H11784" s="24"/>
    </row>
    <row r="11785" spans="2:8">
      <c r="B11785" s="24"/>
      <c r="C11785" s="24"/>
      <c r="D11785" s="24"/>
      <c r="E11785" s="24"/>
      <c r="F11785" s="29"/>
      <c r="G11785" s="24"/>
      <c r="H11785" s="24"/>
    </row>
    <row r="11786" spans="2:8">
      <c r="B11786" s="24"/>
      <c r="C11786" s="24"/>
      <c r="D11786" s="24"/>
      <c r="E11786" s="24"/>
      <c r="F11786" s="29"/>
      <c r="G11786" s="24"/>
      <c r="H11786" s="24"/>
    </row>
    <row r="11787" spans="2:8">
      <c r="B11787" s="24"/>
      <c r="C11787" s="24"/>
      <c r="D11787" s="24"/>
      <c r="E11787" s="24"/>
      <c r="F11787" s="29"/>
      <c r="G11787" s="24"/>
      <c r="H11787" s="24"/>
    </row>
    <row r="11788" spans="2:8">
      <c r="B11788" s="24"/>
      <c r="C11788" s="24"/>
      <c r="D11788" s="24"/>
      <c r="E11788" s="24"/>
      <c r="F11788" s="29"/>
      <c r="G11788" s="24"/>
      <c r="H11788" s="24"/>
    </row>
    <row r="11789" spans="2:8">
      <c r="B11789" s="24"/>
      <c r="C11789" s="24"/>
      <c r="D11789" s="24"/>
      <c r="E11789" s="24"/>
      <c r="F11789" s="29"/>
      <c r="G11789" s="24"/>
      <c r="H11789" s="24"/>
    </row>
    <row r="11790" spans="2:8">
      <c r="B11790" s="24"/>
      <c r="C11790" s="24"/>
      <c r="D11790" s="24"/>
      <c r="E11790" s="24"/>
      <c r="F11790" s="29"/>
      <c r="G11790" s="24"/>
      <c r="H11790" s="24"/>
    </row>
    <row r="11791" spans="2:8">
      <c r="B11791" s="24"/>
      <c r="C11791" s="24"/>
      <c r="D11791" s="24"/>
      <c r="E11791" s="24"/>
      <c r="F11791" s="29"/>
      <c r="G11791" s="24"/>
      <c r="H11791" s="24"/>
    </row>
    <row r="11792" spans="2:8">
      <c r="B11792" s="24"/>
      <c r="C11792" s="24"/>
      <c r="D11792" s="24"/>
      <c r="E11792" s="24"/>
      <c r="F11792" s="29"/>
      <c r="G11792" s="24"/>
      <c r="H11792" s="24"/>
    </row>
    <row r="11793" spans="2:8">
      <c r="B11793" s="24"/>
      <c r="C11793" s="24"/>
      <c r="D11793" s="24"/>
      <c r="E11793" s="24"/>
      <c r="F11793" s="29"/>
      <c r="G11793" s="24"/>
      <c r="H11793" s="24"/>
    </row>
    <row r="11794" spans="2:8">
      <c r="B11794" s="24"/>
      <c r="C11794" s="24"/>
      <c r="D11794" s="24"/>
      <c r="E11794" s="24"/>
      <c r="F11794" s="29"/>
      <c r="G11794" s="24"/>
      <c r="H11794" s="24"/>
    </row>
    <row r="11795" spans="2:8">
      <c r="B11795" s="24"/>
      <c r="C11795" s="24"/>
      <c r="D11795" s="24"/>
      <c r="E11795" s="24"/>
      <c r="F11795" s="29"/>
      <c r="G11795" s="24"/>
      <c r="H11795" s="24"/>
    </row>
    <row r="11796" spans="2:8">
      <c r="B11796" s="24"/>
      <c r="C11796" s="24"/>
      <c r="D11796" s="24"/>
      <c r="E11796" s="24"/>
      <c r="F11796" s="29"/>
      <c r="G11796" s="24"/>
      <c r="H11796" s="24"/>
    </row>
    <row r="11797" spans="2:8">
      <c r="B11797" s="24"/>
      <c r="C11797" s="24"/>
      <c r="D11797" s="24"/>
      <c r="E11797" s="24"/>
      <c r="F11797" s="29"/>
      <c r="G11797" s="24"/>
      <c r="H11797" s="24"/>
    </row>
    <row r="11798" spans="2:8">
      <c r="B11798" s="24"/>
      <c r="C11798" s="24"/>
      <c r="D11798" s="24"/>
      <c r="E11798" s="24"/>
      <c r="F11798" s="29"/>
      <c r="G11798" s="24"/>
      <c r="H11798" s="24"/>
    </row>
    <row r="11799" spans="2:8">
      <c r="B11799" s="24"/>
      <c r="C11799" s="24"/>
      <c r="D11799" s="24"/>
      <c r="E11799" s="24"/>
      <c r="F11799" s="29"/>
      <c r="G11799" s="24"/>
      <c r="H11799" s="24"/>
    </row>
    <row r="11800" spans="2:8">
      <c r="B11800" s="24"/>
      <c r="C11800" s="24"/>
      <c r="D11800" s="24"/>
      <c r="E11800" s="24"/>
      <c r="F11800" s="29"/>
      <c r="G11800" s="24"/>
      <c r="H11800" s="24"/>
    </row>
    <row r="11801" spans="2:8">
      <c r="B11801" s="24"/>
      <c r="C11801" s="24"/>
      <c r="D11801" s="24"/>
      <c r="E11801" s="24"/>
      <c r="F11801" s="29"/>
      <c r="G11801" s="24"/>
      <c r="H11801" s="24"/>
    </row>
    <row r="11802" spans="2:8">
      <c r="B11802" s="24"/>
      <c r="C11802" s="24"/>
      <c r="D11802" s="24"/>
      <c r="E11802" s="24"/>
      <c r="F11802" s="29"/>
      <c r="G11802" s="24"/>
      <c r="H11802" s="24"/>
    </row>
    <row r="11803" spans="2:8">
      <c r="B11803" s="24"/>
      <c r="C11803" s="24"/>
      <c r="D11803" s="24"/>
      <c r="E11803" s="24"/>
      <c r="F11803" s="29"/>
      <c r="G11803" s="24"/>
      <c r="H11803" s="24"/>
    </row>
    <row r="11804" spans="2:8">
      <c r="B11804" s="24"/>
      <c r="C11804" s="24"/>
      <c r="D11804" s="24"/>
      <c r="E11804" s="24"/>
      <c r="F11804" s="29"/>
      <c r="G11804" s="24"/>
      <c r="H11804" s="24"/>
    </row>
    <row r="11805" spans="2:8">
      <c r="B11805" s="24"/>
      <c r="C11805" s="24"/>
      <c r="D11805" s="24"/>
      <c r="E11805" s="24"/>
      <c r="F11805" s="29"/>
      <c r="G11805" s="24"/>
      <c r="H11805" s="24"/>
    </row>
    <row r="11806" spans="2:8">
      <c r="B11806" s="24"/>
      <c r="C11806" s="24"/>
      <c r="D11806" s="24"/>
      <c r="E11806" s="24"/>
      <c r="F11806" s="29"/>
      <c r="G11806" s="24"/>
      <c r="H11806" s="24"/>
    </row>
    <row r="11807" spans="2:8">
      <c r="B11807" s="24"/>
      <c r="C11807" s="24"/>
      <c r="D11807" s="24"/>
      <c r="E11807" s="24"/>
      <c r="F11807" s="29"/>
      <c r="G11807" s="24"/>
      <c r="H11807" s="24"/>
    </row>
    <row r="11808" spans="2:8">
      <c r="B11808" s="24"/>
      <c r="C11808" s="24"/>
      <c r="D11808" s="24"/>
      <c r="E11808" s="24"/>
      <c r="F11808" s="29"/>
      <c r="G11808" s="24"/>
      <c r="H11808" s="24"/>
    </row>
    <row r="11809" spans="2:8">
      <c r="B11809" s="24"/>
      <c r="C11809" s="24"/>
      <c r="D11809" s="24"/>
      <c r="E11809" s="24"/>
      <c r="F11809" s="29"/>
      <c r="G11809" s="24"/>
      <c r="H11809" s="24"/>
    </row>
    <row r="11810" spans="2:8">
      <c r="B11810" s="24"/>
      <c r="C11810" s="24"/>
      <c r="D11810" s="24"/>
      <c r="E11810" s="24"/>
      <c r="F11810" s="29"/>
      <c r="G11810" s="24"/>
      <c r="H11810" s="24"/>
    </row>
    <row r="11811" spans="2:8">
      <c r="B11811" s="24"/>
      <c r="C11811" s="24"/>
      <c r="D11811" s="24"/>
      <c r="E11811" s="24"/>
      <c r="F11811" s="29"/>
      <c r="G11811" s="24"/>
      <c r="H11811" s="24"/>
    </row>
    <row r="11812" spans="2:8">
      <c r="B11812" s="24"/>
      <c r="C11812" s="24"/>
      <c r="D11812" s="24"/>
      <c r="E11812" s="24"/>
      <c r="F11812" s="29"/>
      <c r="G11812" s="24"/>
      <c r="H11812" s="24"/>
    </row>
    <row r="11813" spans="2:8">
      <c r="B11813" s="24"/>
      <c r="C11813" s="24"/>
      <c r="D11813" s="24"/>
      <c r="E11813" s="24"/>
      <c r="F11813" s="29"/>
      <c r="G11813" s="24"/>
      <c r="H11813" s="24"/>
    </row>
    <row r="11814" spans="2:8">
      <c r="B11814" s="24"/>
      <c r="C11814" s="24"/>
      <c r="D11814" s="24"/>
      <c r="E11814" s="24"/>
      <c r="F11814" s="29"/>
      <c r="G11814" s="24"/>
      <c r="H11814" s="24"/>
    </row>
    <row r="11815" spans="2:8">
      <c r="B11815" s="24"/>
      <c r="C11815" s="24"/>
      <c r="D11815" s="24"/>
      <c r="E11815" s="24"/>
      <c r="F11815" s="29"/>
      <c r="G11815" s="24"/>
      <c r="H11815" s="24"/>
    </row>
    <row r="11816" spans="2:8">
      <c r="B11816" s="24"/>
      <c r="C11816" s="24"/>
      <c r="D11816" s="24"/>
      <c r="E11816" s="24"/>
      <c r="F11816" s="29"/>
      <c r="G11816" s="24"/>
      <c r="H11816" s="24"/>
    </row>
    <row r="11817" spans="2:8">
      <c r="B11817" s="24"/>
      <c r="C11817" s="24"/>
      <c r="D11817" s="24"/>
      <c r="E11817" s="24"/>
      <c r="F11817" s="29"/>
      <c r="G11817" s="24"/>
      <c r="H11817" s="24"/>
    </row>
    <row r="11818" spans="2:8">
      <c r="B11818" s="24"/>
      <c r="C11818" s="24"/>
      <c r="D11818" s="24"/>
      <c r="E11818" s="24"/>
      <c r="F11818" s="29"/>
      <c r="G11818" s="24"/>
      <c r="H11818" s="24"/>
    </row>
    <row r="11819" spans="2:8">
      <c r="B11819" s="24"/>
      <c r="C11819" s="24"/>
      <c r="D11819" s="24"/>
      <c r="E11819" s="24"/>
      <c r="F11819" s="29"/>
      <c r="G11819" s="24"/>
      <c r="H11819" s="24"/>
    </row>
    <row r="11820" spans="2:8">
      <c r="B11820" s="24"/>
      <c r="C11820" s="24"/>
      <c r="D11820" s="24"/>
      <c r="E11820" s="24"/>
      <c r="F11820" s="29"/>
      <c r="G11820" s="24"/>
      <c r="H11820" s="24"/>
    </row>
    <row r="11821" spans="2:8">
      <c r="B11821" s="24"/>
      <c r="C11821" s="24"/>
      <c r="D11821" s="24"/>
      <c r="E11821" s="24"/>
      <c r="F11821" s="29"/>
      <c r="G11821" s="24"/>
      <c r="H11821" s="24"/>
    </row>
    <row r="11822" spans="2:8">
      <c r="B11822" s="24"/>
      <c r="C11822" s="24"/>
      <c r="D11822" s="24"/>
      <c r="E11822" s="24"/>
      <c r="F11822" s="29"/>
      <c r="G11822" s="24"/>
      <c r="H11822" s="24"/>
    </row>
    <row r="11823" spans="2:8">
      <c r="B11823" s="24"/>
      <c r="C11823" s="24"/>
      <c r="D11823" s="24"/>
      <c r="E11823" s="24"/>
      <c r="F11823" s="29"/>
      <c r="G11823" s="24"/>
      <c r="H11823" s="24"/>
    </row>
    <row r="11824" spans="2:8">
      <c r="B11824" s="24"/>
      <c r="C11824" s="24"/>
      <c r="D11824" s="24"/>
      <c r="E11824" s="24"/>
      <c r="F11824" s="29"/>
      <c r="G11824" s="24"/>
      <c r="H11824" s="24"/>
    </row>
    <row r="11825" spans="2:8">
      <c r="B11825" s="24"/>
      <c r="C11825" s="24"/>
      <c r="D11825" s="24"/>
      <c r="E11825" s="24"/>
      <c r="F11825" s="29"/>
      <c r="G11825" s="24"/>
      <c r="H11825" s="24"/>
    </row>
    <row r="11826" spans="2:8">
      <c r="B11826" s="24"/>
      <c r="C11826" s="24"/>
      <c r="D11826" s="24"/>
      <c r="E11826" s="24"/>
      <c r="F11826" s="29"/>
      <c r="G11826" s="24"/>
      <c r="H11826" s="24"/>
    </row>
    <row r="11827" spans="2:8">
      <c r="B11827" s="24"/>
      <c r="C11827" s="24"/>
      <c r="D11827" s="24"/>
      <c r="E11827" s="24"/>
      <c r="F11827" s="29"/>
      <c r="G11827" s="24"/>
      <c r="H11827" s="24"/>
    </row>
    <row r="11828" spans="2:8">
      <c r="B11828" s="24"/>
      <c r="C11828" s="24"/>
      <c r="D11828" s="24"/>
      <c r="E11828" s="24"/>
      <c r="F11828" s="29"/>
      <c r="G11828" s="24"/>
      <c r="H11828" s="24"/>
    </row>
    <row r="11829" spans="2:8">
      <c r="B11829" s="24"/>
      <c r="C11829" s="24"/>
      <c r="D11829" s="24"/>
      <c r="E11829" s="24"/>
      <c r="F11829" s="29"/>
      <c r="G11829" s="24"/>
      <c r="H11829" s="24"/>
    </row>
    <row r="11830" spans="2:8">
      <c r="B11830" s="24"/>
      <c r="C11830" s="24"/>
      <c r="D11830" s="24"/>
      <c r="E11830" s="24"/>
      <c r="F11830" s="29"/>
      <c r="G11830" s="24"/>
      <c r="H11830" s="24"/>
    </row>
    <row r="11831" spans="2:8">
      <c r="B11831" s="24"/>
      <c r="C11831" s="24"/>
      <c r="D11831" s="24"/>
      <c r="E11831" s="24"/>
      <c r="F11831" s="29"/>
      <c r="G11831" s="24"/>
      <c r="H11831" s="24"/>
    </row>
    <row r="11832" spans="2:8">
      <c r="B11832" s="24"/>
      <c r="C11832" s="24"/>
      <c r="D11832" s="24"/>
      <c r="E11832" s="24"/>
      <c r="F11832" s="29"/>
      <c r="G11832" s="24"/>
      <c r="H11832" s="24"/>
    </row>
    <row r="11833" spans="2:8">
      <c r="B11833" s="24"/>
      <c r="C11833" s="24"/>
      <c r="D11833" s="24"/>
      <c r="E11833" s="24"/>
      <c r="F11833" s="29"/>
      <c r="G11833" s="24"/>
      <c r="H11833" s="24"/>
    </row>
    <row r="11834" spans="2:8">
      <c r="B11834" s="24"/>
      <c r="C11834" s="24"/>
      <c r="D11834" s="24"/>
      <c r="E11834" s="24"/>
      <c r="F11834" s="29"/>
      <c r="G11834" s="24"/>
      <c r="H11834" s="24"/>
    </row>
    <row r="11835" spans="2:8">
      <c r="B11835" s="24"/>
      <c r="C11835" s="24"/>
      <c r="D11835" s="24"/>
      <c r="E11835" s="24"/>
      <c r="F11835" s="29"/>
      <c r="G11835" s="24"/>
      <c r="H11835" s="24"/>
    </row>
    <row r="11836" spans="2:8">
      <c r="B11836" s="24"/>
      <c r="C11836" s="24"/>
      <c r="D11836" s="24"/>
      <c r="E11836" s="24"/>
      <c r="F11836" s="29"/>
      <c r="G11836" s="24"/>
      <c r="H11836" s="24"/>
    </row>
    <row r="11837" spans="2:8">
      <c r="B11837" s="24"/>
      <c r="C11837" s="24"/>
      <c r="D11837" s="24"/>
      <c r="E11837" s="24"/>
      <c r="F11837" s="29"/>
      <c r="G11837" s="24"/>
      <c r="H11837" s="24"/>
    </row>
    <row r="11838" spans="2:8">
      <c r="B11838" s="24"/>
      <c r="C11838" s="24"/>
      <c r="D11838" s="24"/>
      <c r="E11838" s="24"/>
      <c r="F11838" s="29"/>
      <c r="G11838" s="24"/>
      <c r="H11838" s="24"/>
    </row>
    <row r="11839" spans="2:8">
      <c r="B11839" s="24"/>
      <c r="C11839" s="24"/>
      <c r="D11839" s="24"/>
      <c r="E11839" s="24"/>
      <c r="F11839" s="29"/>
      <c r="G11839" s="24"/>
      <c r="H11839" s="24"/>
    </row>
    <row r="11840" spans="2:8">
      <c r="B11840" s="24"/>
      <c r="C11840" s="24"/>
      <c r="D11840" s="24"/>
      <c r="E11840" s="24"/>
      <c r="F11840" s="29"/>
      <c r="G11840" s="24"/>
      <c r="H11840" s="24"/>
    </row>
    <row r="11841" spans="2:8">
      <c r="B11841" s="24"/>
      <c r="C11841" s="24"/>
      <c r="D11841" s="24"/>
      <c r="E11841" s="24"/>
      <c r="F11841" s="29"/>
      <c r="G11841" s="24"/>
      <c r="H11841" s="24"/>
    </row>
    <row r="11842" spans="2:8">
      <c r="B11842" s="24"/>
      <c r="C11842" s="24"/>
      <c r="D11842" s="24"/>
      <c r="E11842" s="24"/>
      <c r="F11842" s="29"/>
      <c r="G11842" s="24"/>
      <c r="H11842" s="24"/>
    </row>
    <row r="11843" spans="2:8">
      <c r="B11843" s="24"/>
      <c r="C11843" s="24"/>
      <c r="D11843" s="24"/>
      <c r="E11843" s="24"/>
      <c r="F11843" s="29"/>
      <c r="G11843" s="24"/>
      <c r="H11843" s="24"/>
    </row>
    <row r="11844" spans="2:8">
      <c r="B11844" s="24"/>
      <c r="C11844" s="24"/>
      <c r="D11844" s="24"/>
      <c r="E11844" s="24"/>
      <c r="F11844" s="29"/>
      <c r="G11844" s="24"/>
      <c r="H11844" s="24"/>
    </row>
    <row r="11845" spans="2:8">
      <c r="B11845" s="24"/>
      <c r="C11845" s="24"/>
      <c r="D11845" s="24"/>
      <c r="E11845" s="24"/>
      <c r="F11845" s="29"/>
      <c r="G11845" s="24"/>
      <c r="H11845" s="24"/>
    </row>
    <row r="11846" spans="2:8">
      <c r="B11846" s="24"/>
      <c r="C11846" s="24"/>
      <c r="D11846" s="24"/>
      <c r="E11846" s="24"/>
      <c r="F11846" s="29"/>
      <c r="G11846" s="24"/>
      <c r="H11846" s="24"/>
    </row>
    <row r="11847" spans="2:8">
      <c r="B11847" s="24"/>
      <c r="C11847" s="24"/>
      <c r="D11847" s="24"/>
      <c r="E11847" s="24"/>
      <c r="F11847" s="29"/>
      <c r="G11847" s="24"/>
      <c r="H11847" s="24"/>
    </row>
    <row r="11848" spans="2:8">
      <c r="B11848" s="24"/>
      <c r="C11848" s="24"/>
      <c r="D11848" s="24"/>
      <c r="E11848" s="24"/>
      <c r="F11848" s="29"/>
      <c r="G11848" s="24"/>
      <c r="H11848" s="24"/>
    </row>
    <row r="11849" spans="2:8">
      <c r="B11849" s="24"/>
      <c r="C11849" s="24"/>
      <c r="D11849" s="24"/>
      <c r="E11849" s="24"/>
      <c r="F11849" s="29"/>
      <c r="G11849" s="24"/>
      <c r="H11849" s="24"/>
    </row>
    <row r="11850" spans="2:8">
      <c r="B11850" s="24"/>
      <c r="C11850" s="24"/>
      <c r="D11850" s="24"/>
      <c r="E11850" s="24"/>
      <c r="F11850" s="29"/>
      <c r="G11850" s="24"/>
      <c r="H11850" s="24"/>
    </row>
    <row r="11851" spans="2:8">
      <c r="B11851" s="24"/>
      <c r="C11851" s="24"/>
      <c r="D11851" s="24"/>
      <c r="E11851" s="24"/>
      <c r="F11851" s="29"/>
      <c r="G11851" s="24"/>
      <c r="H11851" s="24"/>
    </row>
    <row r="11852" spans="2:8">
      <c r="B11852" s="24"/>
      <c r="C11852" s="24"/>
      <c r="D11852" s="24"/>
      <c r="E11852" s="24"/>
      <c r="F11852" s="29"/>
      <c r="G11852" s="24"/>
      <c r="H11852" s="24"/>
    </row>
    <row r="11853" spans="2:8">
      <c r="B11853" s="24"/>
      <c r="C11853" s="24"/>
      <c r="D11853" s="24"/>
      <c r="E11853" s="24"/>
      <c r="F11853" s="29"/>
      <c r="G11853" s="24"/>
      <c r="H11853" s="24"/>
    </row>
    <row r="11854" spans="2:8">
      <c r="B11854" s="24"/>
      <c r="C11854" s="24"/>
      <c r="D11854" s="24"/>
      <c r="E11854" s="24"/>
      <c r="F11854" s="29"/>
      <c r="G11854" s="24"/>
      <c r="H11854" s="24"/>
    </row>
    <row r="11855" spans="2:8">
      <c r="B11855" s="24"/>
      <c r="C11855" s="24"/>
      <c r="D11855" s="24"/>
      <c r="E11855" s="24"/>
      <c r="F11855" s="29"/>
      <c r="G11855" s="24"/>
      <c r="H11855" s="24"/>
    </row>
    <row r="11856" spans="2:8">
      <c r="B11856" s="24"/>
      <c r="C11856" s="24"/>
      <c r="D11856" s="24"/>
      <c r="E11856" s="24"/>
      <c r="F11856" s="29"/>
      <c r="G11856" s="24"/>
      <c r="H11856" s="24"/>
    </row>
    <row r="11857" spans="2:8">
      <c r="B11857" s="24"/>
      <c r="C11857" s="24"/>
      <c r="D11857" s="24"/>
      <c r="E11857" s="24"/>
      <c r="F11857" s="29"/>
      <c r="G11857" s="24"/>
      <c r="H11857" s="24"/>
    </row>
    <row r="11858" spans="2:8">
      <c r="B11858" s="24"/>
      <c r="C11858" s="24"/>
      <c r="D11858" s="24"/>
      <c r="E11858" s="24"/>
      <c r="F11858" s="29"/>
      <c r="G11858" s="24"/>
      <c r="H11858" s="24"/>
    </row>
    <row r="11859" spans="2:8">
      <c r="B11859" s="24"/>
      <c r="C11859" s="24"/>
      <c r="D11859" s="24"/>
      <c r="E11859" s="24"/>
      <c r="F11859" s="29"/>
      <c r="G11859" s="24"/>
      <c r="H11859" s="24"/>
    </row>
    <row r="11860" spans="2:8">
      <c r="B11860" s="24"/>
      <c r="C11860" s="24"/>
      <c r="D11860" s="24"/>
      <c r="E11860" s="24"/>
      <c r="F11860" s="29"/>
      <c r="G11860" s="24"/>
      <c r="H11860" s="24"/>
    </row>
    <row r="11861" spans="2:8">
      <c r="B11861" s="24"/>
      <c r="C11861" s="24"/>
      <c r="D11861" s="24"/>
      <c r="E11861" s="24"/>
      <c r="F11861" s="29"/>
      <c r="G11861" s="24"/>
      <c r="H11861" s="24"/>
    </row>
    <row r="11862" spans="2:8">
      <c r="B11862" s="24"/>
      <c r="C11862" s="24"/>
      <c r="D11862" s="24"/>
      <c r="E11862" s="24"/>
      <c r="F11862" s="29"/>
      <c r="G11862" s="24"/>
      <c r="H11862" s="24"/>
    </row>
    <row r="11863" spans="2:8">
      <c r="B11863" s="24"/>
      <c r="C11863" s="24"/>
      <c r="D11863" s="24"/>
      <c r="E11863" s="24"/>
      <c r="F11863" s="29"/>
      <c r="G11863" s="24"/>
      <c r="H11863" s="24"/>
    </row>
    <row r="11864" spans="2:8">
      <c r="B11864" s="24"/>
      <c r="C11864" s="24"/>
      <c r="D11864" s="24"/>
      <c r="E11864" s="24"/>
      <c r="F11864" s="29"/>
      <c r="G11864" s="24"/>
      <c r="H11864" s="24"/>
    </row>
    <row r="11865" spans="2:8">
      <c r="B11865" s="24"/>
      <c r="C11865" s="24"/>
      <c r="D11865" s="24"/>
      <c r="E11865" s="24"/>
      <c r="F11865" s="29"/>
      <c r="G11865" s="24"/>
      <c r="H11865" s="24"/>
    </row>
    <row r="11866" spans="2:8">
      <c r="B11866" s="24"/>
      <c r="C11866" s="24"/>
      <c r="D11866" s="24"/>
      <c r="E11866" s="24"/>
      <c r="F11866" s="29"/>
      <c r="G11866" s="24"/>
      <c r="H11866" s="24"/>
    </row>
    <row r="11867" spans="2:8">
      <c r="B11867" s="24"/>
      <c r="C11867" s="24"/>
      <c r="D11867" s="24"/>
      <c r="E11867" s="24"/>
      <c r="F11867" s="29"/>
      <c r="G11867" s="24"/>
      <c r="H11867" s="24"/>
    </row>
    <row r="11868" spans="2:8">
      <c r="B11868" s="24"/>
      <c r="C11868" s="24"/>
      <c r="D11868" s="24"/>
      <c r="E11868" s="24"/>
      <c r="F11868" s="29"/>
      <c r="G11868" s="24"/>
      <c r="H11868" s="24"/>
    </row>
    <row r="11869" spans="2:8">
      <c r="B11869" s="24"/>
      <c r="C11869" s="24"/>
      <c r="D11869" s="24"/>
      <c r="E11869" s="24"/>
      <c r="F11869" s="29"/>
      <c r="G11869" s="24"/>
      <c r="H11869" s="24"/>
    </row>
    <row r="11870" spans="2:8">
      <c r="B11870" s="24"/>
      <c r="C11870" s="24"/>
      <c r="D11870" s="24"/>
      <c r="E11870" s="24"/>
      <c r="F11870" s="29"/>
      <c r="G11870" s="24"/>
      <c r="H11870" s="24"/>
    </row>
    <row r="11871" spans="2:8">
      <c r="B11871" s="24"/>
      <c r="C11871" s="24"/>
      <c r="D11871" s="24"/>
      <c r="E11871" s="24"/>
      <c r="F11871" s="29"/>
      <c r="G11871" s="24"/>
      <c r="H11871" s="24"/>
    </row>
    <row r="11872" spans="2:8">
      <c r="B11872" s="24"/>
      <c r="C11872" s="24"/>
      <c r="D11872" s="24"/>
      <c r="E11872" s="24"/>
      <c r="F11872" s="29"/>
      <c r="G11872" s="24"/>
      <c r="H11872" s="24"/>
    </row>
    <row r="11873" spans="2:8">
      <c r="B11873" s="24"/>
      <c r="C11873" s="24"/>
      <c r="D11873" s="24"/>
      <c r="E11873" s="24"/>
      <c r="F11873" s="29"/>
      <c r="G11873" s="24"/>
      <c r="H11873" s="24"/>
    </row>
    <row r="11874" spans="2:8">
      <c r="B11874" s="24"/>
      <c r="C11874" s="24"/>
      <c r="D11874" s="24"/>
      <c r="E11874" s="24"/>
      <c r="F11874" s="29"/>
      <c r="G11874" s="24"/>
      <c r="H11874" s="24"/>
    </row>
    <row r="11875" spans="2:8">
      <c r="B11875" s="24"/>
      <c r="C11875" s="24"/>
      <c r="D11875" s="24"/>
      <c r="E11875" s="24"/>
      <c r="F11875" s="29"/>
      <c r="G11875" s="24"/>
      <c r="H11875" s="24"/>
    </row>
    <row r="11876" spans="2:8">
      <c r="B11876" s="24"/>
      <c r="C11876" s="24"/>
      <c r="D11876" s="24"/>
      <c r="E11876" s="24"/>
      <c r="F11876" s="29"/>
      <c r="G11876" s="24"/>
      <c r="H11876" s="24"/>
    </row>
    <row r="11877" spans="2:8">
      <c r="B11877" s="24"/>
      <c r="C11877" s="24"/>
      <c r="D11877" s="24"/>
      <c r="E11877" s="24"/>
      <c r="F11877" s="29"/>
      <c r="G11877" s="24"/>
      <c r="H11877" s="24"/>
    </row>
    <row r="11878" spans="2:8">
      <c r="B11878" s="24"/>
      <c r="C11878" s="24"/>
      <c r="D11878" s="24"/>
      <c r="E11878" s="24"/>
      <c r="F11878" s="29"/>
      <c r="G11878" s="24"/>
      <c r="H11878" s="24"/>
    </row>
    <row r="11879" spans="2:8">
      <c r="B11879" s="24"/>
      <c r="C11879" s="24"/>
      <c r="D11879" s="24"/>
      <c r="E11879" s="24"/>
      <c r="F11879" s="29"/>
      <c r="G11879" s="24"/>
      <c r="H11879" s="24"/>
    </row>
    <row r="11880" spans="2:8">
      <c r="B11880" s="24"/>
      <c r="C11880" s="24"/>
      <c r="D11880" s="24"/>
      <c r="E11880" s="24"/>
      <c r="F11880" s="29"/>
      <c r="G11880" s="24"/>
      <c r="H11880" s="24"/>
    </row>
    <row r="11881" spans="2:8">
      <c r="B11881" s="24"/>
      <c r="C11881" s="24"/>
      <c r="D11881" s="24"/>
      <c r="E11881" s="24"/>
      <c r="F11881" s="29"/>
      <c r="G11881" s="24"/>
      <c r="H11881" s="24"/>
    </row>
    <row r="11882" spans="2:8">
      <c r="B11882" s="24"/>
      <c r="C11882" s="24"/>
      <c r="D11882" s="24"/>
      <c r="E11882" s="24"/>
      <c r="F11882" s="29"/>
      <c r="G11882" s="24"/>
      <c r="H11882" s="24"/>
    </row>
    <row r="11883" spans="2:8">
      <c r="B11883" s="24"/>
      <c r="C11883" s="24"/>
      <c r="D11883" s="24"/>
      <c r="E11883" s="24"/>
      <c r="F11883" s="29"/>
      <c r="G11883" s="24"/>
      <c r="H11883" s="24"/>
    </row>
    <row r="11884" spans="2:8">
      <c r="B11884" s="24"/>
      <c r="C11884" s="24"/>
      <c r="D11884" s="24"/>
      <c r="E11884" s="24"/>
      <c r="F11884" s="29"/>
      <c r="G11884" s="24"/>
      <c r="H11884" s="24"/>
    </row>
    <row r="11885" spans="2:8">
      <c r="B11885" s="24"/>
      <c r="C11885" s="24"/>
      <c r="D11885" s="24"/>
      <c r="E11885" s="24"/>
      <c r="F11885" s="29"/>
      <c r="G11885" s="24"/>
      <c r="H11885" s="24"/>
    </row>
    <row r="11886" spans="2:8">
      <c r="B11886" s="24"/>
      <c r="C11886" s="24"/>
      <c r="D11886" s="24"/>
      <c r="E11886" s="24"/>
      <c r="F11886" s="29"/>
      <c r="G11886" s="24"/>
      <c r="H11886" s="24"/>
    </row>
    <row r="11887" spans="2:8">
      <c r="B11887" s="24"/>
      <c r="C11887" s="24"/>
      <c r="D11887" s="24"/>
      <c r="E11887" s="24"/>
      <c r="F11887" s="29"/>
      <c r="G11887" s="24"/>
      <c r="H11887" s="24"/>
    </row>
    <row r="11888" spans="2:8">
      <c r="B11888" s="24"/>
      <c r="C11888" s="24"/>
      <c r="D11888" s="24"/>
      <c r="E11888" s="24"/>
      <c r="F11888" s="29"/>
      <c r="G11888" s="24"/>
      <c r="H11888" s="24"/>
    </row>
    <row r="11889" spans="2:8">
      <c r="B11889" s="24"/>
      <c r="C11889" s="24"/>
      <c r="D11889" s="24"/>
      <c r="E11889" s="24"/>
      <c r="F11889" s="29"/>
      <c r="G11889" s="24"/>
      <c r="H11889" s="24"/>
    </row>
    <row r="11890" spans="2:8">
      <c r="B11890" s="24"/>
      <c r="C11890" s="24"/>
      <c r="D11890" s="24"/>
      <c r="E11890" s="24"/>
      <c r="F11890" s="29"/>
      <c r="G11890" s="24"/>
      <c r="H11890" s="24"/>
    </row>
    <row r="11891" spans="2:8">
      <c r="B11891" s="24"/>
      <c r="C11891" s="24"/>
      <c r="D11891" s="24"/>
      <c r="E11891" s="24"/>
      <c r="F11891" s="29"/>
      <c r="G11891" s="24"/>
      <c r="H11891" s="24"/>
    </row>
    <row r="11892" spans="2:8">
      <c r="B11892" s="24"/>
      <c r="C11892" s="24"/>
      <c r="D11892" s="24"/>
      <c r="E11892" s="24"/>
      <c r="F11892" s="29"/>
      <c r="G11892" s="24"/>
      <c r="H11892" s="24"/>
    </row>
    <row r="11893" spans="2:8">
      <c r="B11893" s="24"/>
      <c r="C11893" s="24"/>
      <c r="D11893" s="24"/>
      <c r="E11893" s="24"/>
      <c r="F11893" s="29"/>
      <c r="G11893" s="24"/>
      <c r="H11893" s="24"/>
    </row>
    <row r="11894" spans="2:8">
      <c r="B11894" s="24"/>
      <c r="C11894" s="24"/>
      <c r="D11894" s="24"/>
      <c r="E11894" s="24"/>
      <c r="F11894" s="29"/>
      <c r="G11894" s="24"/>
      <c r="H11894" s="24"/>
    </row>
    <row r="11895" spans="2:8">
      <c r="B11895" s="24"/>
      <c r="C11895" s="24"/>
      <c r="D11895" s="24"/>
      <c r="E11895" s="24"/>
      <c r="F11895" s="29"/>
      <c r="G11895" s="24"/>
      <c r="H11895" s="24"/>
    </row>
    <row r="11896" spans="2:8">
      <c r="B11896" s="24"/>
      <c r="C11896" s="24"/>
      <c r="D11896" s="24"/>
      <c r="E11896" s="24"/>
      <c r="F11896" s="29"/>
      <c r="G11896" s="24"/>
      <c r="H11896" s="24"/>
    </row>
    <row r="11897" spans="2:8">
      <c r="B11897" s="24"/>
      <c r="C11897" s="24"/>
      <c r="D11897" s="24"/>
      <c r="E11897" s="24"/>
      <c r="F11897" s="29"/>
      <c r="G11897" s="24"/>
      <c r="H11897" s="24"/>
    </row>
    <row r="11898" spans="2:8">
      <c r="B11898" s="24"/>
      <c r="C11898" s="24"/>
      <c r="D11898" s="24"/>
      <c r="E11898" s="24"/>
      <c r="F11898" s="29"/>
      <c r="G11898" s="24"/>
      <c r="H11898" s="24"/>
    </row>
    <row r="11899" spans="2:8">
      <c r="B11899" s="24"/>
      <c r="C11899" s="24"/>
      <c r="D11899" s="24"/>
      <c r="E11899" s="24"/>
      <c r="F11899" s="29"/>
      <c r="G11899" s="24"/>
      <c r="H11899" s="24"/>
    </row>
    <row r="11900" spans="2:8">
      <c r="B11900" s="24"/>
      <c r="C11900" s="24"/>
      <c r="D11900" s="24"/>
      <c r="E11900" s="24"/>
      <c r="F11900" s="29"/>
      <c r="G11900" s="24"/>
      <c r="H11900" s="24"/>
    </row>
    <row r="11901" spans="2:8">
      <c r="B11901" s="24"/>
      <c r="C11901" s="24"/>
      <c r="D11901" s="24"/>
      <c r="E11901" s="24"/>
      <c r="F11901" s="29"/>
      <c r="G11901" s="24"/>
      <c r="H11901" s="24"/>
    </row>
    <row r="11902" spans="2:8">
      <c r="B11902" s="24"/>
      <c r="C11902" s="24"/>
      <c r="D11902" s="24"/>
      <c r="E11902" s="24"/>
      <c r="F11902" s="29"/>
      <c r="G11902" s="24"/>
      <c r="H11902" s="24"/>
    </row>
    <row r="11903" spans="2:8">
      <c r="B11903" s="24"/>
      <c r="C11903" s="24"/>
      <c r="D11903" s="24"/>
      <c r="E11903" s="24"/>
      <c r="F11903" s="29"/>
      <c r="G11903" s="24"/>
      <c r="H11903" s="24"/>
    </row>
    <row r="11904" spans="2:8">
      <c r="B11904" s="24"/>
      <c r="C11904" s="24"/>
      <c r="D11904" s="24"/>
      <c r="E11904" s="24"/>
      <c r="F11904" s="29"/>
      <c r="G11904" s="24"/>
      <c r="H11904" s="24"/>
    </row>
    <row r="11905" spans="2:8">
      <c r="B11905" s="24"/>
      <c r="C11905" s="24"/>
      <c r="D11905" s="24"/>
      <c r="E11905" s="24"/>
      <c r="F11905" s="29"/>
      <c r="G11905" s="24"/>
      <c r="H11905" s="24"/>
    </row>
    <row r="11906" spans="2:8">
      <c r="B11906" s="24"/>
      <c r="C11906" s="24"/>
      <c r="D11906" s="24"/>
      <c r="E11906" s="24"/>
      <c r="F11906" s="29"/>
      <c r="G11906" s="24"/>
      <c r="H11906" s="24"/>
    </row>
    <row r="11907" spans="2:8">
      <c r="B11907" s="24"/>
      <c r="C11907" s="24"/>
      <c r="D11907" s="24"/>
      <c r="E11907" s="24"/>
      <c r="F11907" s="29"/>
      <c r="G11907" s="24"/>
      <c r="H11907" s="24"/>
    </row>
    <row r="11908" spans="2:8">
      <c r="B11908" s="24"/>
      <c r="C11908" s="24"/>
      <c r="D11908" s="24"/>
      <c r="E11908" s="24"/>
      <c r="F11908" s="29"/>
      <c r="G11908" s="24"/>
      <c r="H11908" s="24"/>
    </row>
    <row r="11909" spans="2:8">
      <c r="B11909" s="24"/>
      <c r="C11909" s="24"/>
      <c r="D11909" s="24"/>
      <c r="E11909" s="24"/>
      <c r="F11909" s="29"/>
      <c r="G11909" s="24"/>
      <c r="H11909" s="24"/>
    </row>
    <row r="11910" spans="2:8">
      <c r="B11910" s="24"/>
      <c r="C11910" s="24"/>
      <c r="D11910" s="24"/>
      <c r="E11910" s="24"/>
      <c r="F11910" s="29"/>
      <c r="G11910" s="24"/>
      <c r="H11910" s="24"/>
    </row>
    <row r="11911" spans="2:8">
      <c r="B11911" s="24"/>
      <c r="C11911" s="24"/>
      <c r="D11911" s="24"/>
      <c r="E11911" s="24"/>
      <c r="F11911" s="29"/>
      <c r="G11911" s="24"/>
      <c r="H11911" s="24"/>
    </row>
    <row r="11912" spans="2:8">
      <c r="B11912" s="24"/>
      <c r="C11912" s="24"/>
      <c r="D11912" s="24"/>
      <c r="E11912" s="24"/>
      <c r="F11912" s="29"/>
      <c r="G11912" s="24"/>
      <c r="H11912" s="24"/>
    </row>
    <row r="11913" spans="2:8">
      <c r="B11913" s="24"/>
      <c r="C11913" s="24"/>
      <c r="D11913" s="24"/>
      <c r="E11913" s="24"/>
      <c r="F11913" s="29"/>
      <c r="G11913" s="24"/>
      <c r="H11913" s="24"/>
    </row>
    <row r="11914" spans="2:8">
      <c r="B11914" s="24"/>
      <c r="C11914" s="24"/>
      <c r="D11914" s="24"/>
      <c r="E11914" s="24"/>
      <c r="F11914" s="29"/>
      <c r="G11914" s="24"/>
      <c r="H11914" s="24"/>
    </row>
    <row r="11915" spans="2:8">
      <c r="B11915" s="24"/>
      <c r="C11915" s="24"/>
      <c r="D11915" s="24"/>
      <c r="E11915" s="24"/>
      <c r="F11915" s="29"/>
      <c r="G11915" s="24"/>
      <c r="H11915" s="24"/>
    </row>
    <row r="11916" spans="2:8">
      <c r="B11916" s="24"/>
      <c r="C11916" s="24"/>
      <c r="D11916" s="24"/>
      <c r="E11916" s="24"/>
      <c r="F11916" s="29"/>
      <c r="G11916" s="24"/>
      <c r="H11916" s="24"/>
    </row>
    <row r="11917" spans="2:8">
      <c r="B11917" s="24"/>
      <c r="C11917" s="24"/>
      <c r="D11917" s="24"/>
      <c r="E11917" s="24"/>
      <c r="F11917" s="29"/>
      <c r="G11917" s="24"/>
      <c r="H11917" s="24"/>
    </row>
    <row r="11918" spans="2:8">
      <c r="B11918" s="24"/>
      <c r="C11918" s="24"/>
      <c r="D11918" s="24"/>
      <c r="E11918" s="24"/>
      <c r="F11918" s="29"/>
      <c r="G11918" s="24"/>
      <c r="H11918" s="24"/>
    </row>
    <row r="11919" spans="2:8">
      <c r="B11919" s="24"/>
      <c r="C11919" s="24"/>
      <c r="D11919" s="24"/>
      <c r="E11919" s="24"/>
      <c r="F11919" s="29"/>
      <c r="G11919" s="24"/>
      <c r="H11919" s="24"/>
    </row>
    <row r="11920" spans="2:8">
      <c r="B11920" s="24"/>
      <c r="C11920" s="24"/>
      <c r="D11920" s="24"/>
      <c r="E11920" s="24"/>
      <c r="F11920" s="29"/>
      <c r="G11920" s="24"/>
      <c r="H11920" s="24"/>
    </row>
    <row r="11921" spans="2:8">
      <c r="B11921" s="24"/>
      <c r="C11921" s="24"/>
      <c r="D11921" s="24"/>
      <c r="E11921" s="24"/>
      <c r="F11921" s="29"/>
      <c r="G11921" s="24"/>
      <c r="H11921" s="24"/>
    </row>
    <row r="11922" spans="2:8">
      <c r="B11922" s="24"/>
      <c r="C11922" s="24"/>
      <c r="D11922" s="24"/>
      <c r="E11922" s="24"/>
      <c r="F11922" s="29"/>
      <c r="G11922" s="24"/>
      <c r="H11922" s="24"/>
    </row>
    <row r="11923" spans="2:8">
      <c r="B11923" s="24"/>
      <c r="C11923" s="24"/>
      <c r="D11923" s="24"/>
      <c r="E11923" s="24"/>
      <c r="F11923" s="29"/>
      <c r="G11923" s="24"/>
      <c r="H11923" s="24"/>
    </row>
    <row r="11924" spans="2:8">
      <c r="B11924" s="24"/>
      <c r="C11924" s="24"/>
      <c r="D11924" s="24"/>
      <c r="E11924" s="24"/>
      <c r="F11924" s="29"/>
      <c r="G11924" s="24"/>
      <c r="H11924" s="24"/>
    </row>
    <row r="11925" spans="2:8">
      <c r="B11925" s="24"/>
      <c r="C11925" s="24"/>
      <c r="D11925" s="24"/>
      <c r="E11925" s="24"/>
      <c r="F11925" s="29"/>
      <c r="G11925" s="24"/>
      <c r="H11925" s="24"/>
    </row>
    <row r="11926" spans="2:8">
      <c r="B11926" s="24"/>
      <c r="C11926" s="24"/>
      <c r="D11926" s="24"/>
      <c r="E11926" s="24"/>
      <c r="F11926" s="29"/>
      <c r="G11926" s="24"/>
      <c r="H11926" s="24"/>
    </row>
    <row r="11927" spans="2:8">
      <c r="B11927" s="24"/>
      <c r="C11927" s="24"/>
      <c r="D11927" s="24"/>
      <c r="E11927" s="24"/>
      <c r="F11927" s="29"/>
      <c r="G11927" s="24"/>
      <c r="H11927" s="24"/>
    </row>
    <row r="11928" spans="2:8">
      <c r="B11928" s="24"/>
      <c r="C11928" s="24"/>
      <c r="D11928" s="24"/>
      <c r="E11928" s="24"/>
      <c r="F11928" s="29"/>
      <c r="G11928" s="24"/>
      <c r="H11928" s="24"/>
    </row>
    <row r="11929" spans="2:8">
      <c r="B11929" s="24"/>
      <c r="C11929" s="24"/>
      <c r="D11929" s="24"/>
      <c r="E11929" s="24"/>
      <c r="F11929" s="29"/>
      <c r="G11929" s="24"/>
      <c r="H11929" s="24"/>
    </row>
    <row r="11930" spans="2:8">
      <c r="B11930" s="24"/>
      <c r="C11930" s="24"/>
      <c r="D11930" s="24"/>
      <c r="E11930" s="24"/>
      <c r="F11930" s="29"/>
      <c r="G11930" s="24"/>
      <c r="H11930" s="24"/>
    </row>
    <row r="11931" spans="2:8">
      <c r="B11931" s="24"/>
      <c r="C11931" s="24"/>
      <c r="D11931" s="24"/>
      <c r="E11931" s="24"/>
      <c r="F11931" s="29"/>
      <c r="G11931" s="24"/>
      <c r="H11931" s="24"/>
    </row>
    <row r="11932" spans="2:8">
      <c r="B11932" s="24"/>
      <c r="C11932" s="24"/>
      <c r="D11932" s="24"/>
      <c r="E11932" s="24"/>
      <c r="F11932" s="29"/>
      <c r="G11932" s="24"/>
      <c r="H11932" s="24"/>
    </row>
    <row r="11933" spans="2:8">
      <c r="B11933" s="24"/>
      <c r="C11933" s="24"/>
      <c r="D11933" s="24"/>
      <c r="E11933" s="24"/>
      <c r="F11933" s="29"/>
      <c r="G11933" s="24"/>
      <c r="H11933" s="24"/>
    </row>
    <row r="11934" spans="2:8">
      <c r="B11934" s="24"/>
      <c r="C11934" s="24"/>
      <c r="D11934" s="24"/>
      <c r="E11934" s="24"/>
      <c r="F11934" s="29"/>
      <c r="G11934" s="24"/>
      <c r="H11934" s="24"/>
    </row>
    <row r="11935" spans="2:8">
      <c r="B11935" s="24"/>
      <c r="C11935" s="24"/>
      <c r="D11935" s="24"/>
      <c r="E11935" s="24"/>
      <c r="F11935" s="29"/>
      <c r="G11935" s="24"/>
      <c r="H11935" s="24"/>
    </row>
    <row r="11936" spans="2:8">
      <c r="B11936" s="24"/>
      <c r="C11936" s="24"/>
      <c r="D11936" s="24"/>
      <c r="E11936" s="24"/>
      <c r="F11936" s="29"/>
      <c r="G11936" s="24"/>
      <c r="H11936" s="24"/>
    </row>
    <row r="11937" spans="2:8">
      <c r="B11937" s="24"/>
      <c r="C11937" s="24"/>
      <c r="D11937" s="24"/>
      <c r="E11937" s="24"/>
      <c r="F11937" s="29"/>
      <c r="G11937" s="24"/>
      <c r="H11937" s="24"/>
    </row>
    <row r="11938" spans="2:8">
      <c r="B11938" s="24"/>
      <c r="C11938" s="24"/>
      <c r="D11938" s="24"/>
      <c r="E11938" s="24"/>
      <c r="F11938" s="29"/>
      <c r="G11938" s="24"/>
      <c r="H11938" s="24"/>
    </row>
    <row r="11939" spans="2:8">
      <c r="B11939" s="24"/>
      <c r="C11939" s="24"/>
      <c r="D11939" s="24"/>
      <c r="E11939" s="24"/>
      <c r="F11939" s="29"/>
      <c r="G11939" s="24"/>
      <c r="H11939" s="24"/>
    </row>
    <row r="11940" spans="2:8">
      <c r="B11940" s="24"/>
      <c r="C11940" s="24"/>
      <c r="D11940" s="24"/>
      <c r="E11940" s="24"/>
      <c r="F11940" s="29"/>
      <c r="G11940" s="24"/>
      <c r="H11940" s="24"/>
    </row>
    <row r="11941" spans="2:8">
      <c r="B11941" s="24"/>
      <c r="C11941" s="24"/>
      <c r="D11941" s="24"/>
      <c r="E11941" s="24"/>
      <c r="F11941" s="29"/>
      <c r="G11941" s="24"/>
      <c r="H11941" s="24"/>
    </row>
    <row r="11942" spans="2:8">
      <c r="B11942" s="24"/>
      <c r="C11942" s="24"/>
      <c r="D11942" s="24"/>
      <c r="E11942" s="24"/>
      <c r="F11942" s="29"/>
      <c r="G11942" s="24"/>
      <c r="H11942" s="24"/>
    </row>
    <row r="11943" spans="2:8">
      <c r="B11943" s="24"/>
      <c r="C11943" s="24"/>
      <c r="D11943" s="24"/>
      <c r="E11943" s="24"/>
      <c r="F11943" s="29"/>
      <c r="G11943" s="24"/>
      <c r="H11943" s="24"/>
    </row>
    <row r="11944" spans="2:8">
      <c r="B11944" s="24"/>
      <c r="C11944" s="24"/>
      <c r="D11944" s="24"/>
      <c r="E11944" s="24"/>
      <c r="F11944" s="29"/>
      <c r="G11944" s="24"/>
      <c r="H11944" s="24"/>
    </row>
    <row r="11945" spans="2:8">
      <c r="B11945" s="24"/>
      <c r="C11945" s="24"/>
      <c r="D11945" s="24"/>
      <c r="E11945" s="24"/>
      <c r="F11945" s="29"/>
      <c r="G11945" s="24"/>
      <c r="H11945" s="24"/>
    </row>
    <row r="11946" spans="2:8">
      <c r="B11946" s="24"/>
      <c r="C11946" s="24"/>
      <c r="D11946" s="24"/>
      <c r="E11946" s="24"/>
      <c r="F11946" s="29"/>
      <c r="G11946" s="24"/>
      <c r="H11946" s="24"/>
    </row>
    <row r="11947" spans="2:8">
      <c r="B11947" s="24"/>
      <c r="C11947" s="24"/>
      <c r="D11947" s="24"/>
      <c r="E11947" s="24"/>
      <c r="F11947" s="29"/>
      <c r="G11947" s="24"/>
      <c r="H11947" s="24"/>
    </row>
    <row r="11948" spans="2:8">
      <c r="B11948" s="24"/>
      <c r="C11948" s="24"/>
      <c r="D11948" s="24"/>
      <c r="E11948" s="24"/>
      <c r="F11948" s="29"/>
      <c r="G11948" s="24"/>
      <c r="H11948" s="24"/>
    </row>
    <row r="11949" spans="2:8">
      <c r="B11949" s="24"/>
      <c r="C11949" s="24"/>
      <c r="D11949" s="24"/>
      <c r="E11949" s="24"/>
      <c r="F11949" s="29"/>
      <c r="G11949" s="24"/>
      <c r="H11949" s="24"/>
    </row>
    <row r="11950" spans="2:8">
      <c r="B11950" s="24"/>
      <c r="C11950" s="24"/>
      <c r="D11950" s="24"/>
      <c r="E11950" s="24"/>
      <c r="F11950" s="29"/>
      <c r="G11950" s="24"/>
      <c r="H11950" s="24"/>
    </row>
    <row r="11951" spans="2:8">
      <c r="B11951" s="24"/>
      <c r="C11951" s="24"/>
      <c r="D11951" s="24"/>
      <c r="E11951" s="24"/>
      <c r="F11951" s="29"/>
      <c r="G11951" s="24"/>
      <c r="H11951" s="24"/>
    </row>
    <row r="11952" spans="2:8">
      <c r="B11952" s="24"/>
      <c r="C11952" s="24"/>
      <c r="D11952" s="24"/>
      <c r="E11952" s="24"/>
      <c r="F11952" s="29"/>
      <c r="G11952" s="24"/>
      <c r="H11952" s="24"/>
    </row>
    <row r="11953" spans="2:8">
      <c r="B11953" s="24"/>
      <c r="C11953" s="24"/>
      <c r="D11953" s="24"/>
      <c r="E11953" s="24"/>
      <c r="F11953" s="29"/>
      <c r="G11953" s="24"/>
      <c r="H11953" s="24"/>
    </row>
    <row r="11954" spans="2:8">
      <c r="B11954" s="24"/>
      <c r="C11954" s="24"/>
      <c r="D11954" s="24"/>
      <c r="E11954" s="24"/>
      <c r="F11954" s="29"/>
      <c r="G11954" s="24"/>
      <c r="H11954" s="24"/>
    </row>
    <row r="11955" spans="2:8">
      <c r="B11955" s="24"/>
      <c r="C11955" s="24"/>
      <c r="D11955" s="24"/>
      <c r="E11955" s="24"/>
      <c r="F11955" s="29"/>
      <c r="G11955" s="24"/>
      <c r="H11955" s="24"/>
    </row>
    <row r="11956" spans="2:8">
      <c r="B11956" s="24"/>
      <c r="C11956" s="24"/>
      <c r="D11956" s="24"/>
      <c r="E11956" s="24"/>
      <c r="F11956" s="29"/>
      <c r="G11956" s="24"/>
      <c r="H11956" s="24"/>
    </row>
    <row r="11957" spans="2:8">
      <c r="B11957" s="24"/>
      <c r="C11957" s="24"/>
      <c r="D11957" s="24"/>
      <c r="E11957" s="24"/>
      <c r="F11957" s="29"/>
      <c r="G11957" s="24"/>
      <c r="H11957" s="24"/>
    </row>
    <row r="11958" spans="2:8">
      <c r="B11958" s="24"/>
      <c r="C11958" s="24"/>
      <c r="D11958" s="24"/>
      <c r="E11958" s="24"/>
      <c r="F11958" s="29"/>
      <c r="G11958" s="24"/>
      <c r="H11958" s="24"/>
    </row>
    <row r="11959" spans="2:8">
      <c r="B11959" s="24"/>
      <c r="C11959" s="24"/>
      <c r="D11959" s="24"/>
      <c r="E11959" s="24"/>
      <c r="F11959" s="29"/>
      <c r="G11959" s="24"/>
      <c r="H11959" s="24"/>
    </row>
    <row r="11960" spans="2:8">
      <c r="B11960" s="24"/>
      <c r="C11960" s="24"/>
      <c r="D11960" s="24"/>
      <c r="E11960" s="24"/>
      <c r="F11960" s="29"/>
      <c r="G11960" s="24"/>
      <c r="H11960" s="24"/>
    </row>
    <row r="11961" spans="2:8">
      <c r="B11961" s="24"/>
      <c r="C11961" s="24"/>
      <c r="D11961" s="24"/>
      <c r="E11961" s="24"/>
      <c r="F11961" s="29"/>
      <c r="G11961" s="24"/>
      <c r="H11961" s="24"/>
    </row>
    <row r="11962" spans="2:8">
      <c r="B11962" s="24"/>
      <c r="C11962" s="24"/>
      <c r="D11962" s="24"/>
      <c r="E11962" s="24"/>
      <c r="F11962" s="29"/>
      <c r="G11962" s="24"/>
      <c r="H11962" s="24"/>
    </row>
    <row r="11963" spans="2:8">
      <c r="B11963" s="24"/>
      <c r="C11963" s="24"/>
      <c r="D11963" s="24"/>
      <c r="E11963" s="24"/>
      <c r="F11963" s="29"/>
      <c r="G11963" s="24"/>
      <c r="H11963" s="24"/>
    </row>
    <row r="11964" spans="2:8">
      <c r="B11964" s="24"/>
      <c r="C11964" s="24"/>
      <c r="D11964" s="24"/>
      <c r="E11964" s="24"/>
      <c r="F11964" s="29"/>
      <c r="G11964" s="24"/>
      <c r="H11964" s="24"/>
    </row>
    <row r="11965" spans="2:8">
      <c r="B11965" s="24"/>
      <c r="C11965" s="24"/>
      <c r="D11965" s="24"/>
      <c r="E11965" s="24"/>
      <c r="F11965" s="29"/>
      <c r="G11965" s="24"/>
      <c r="H11965" s="24"/>
    </row>
    <row r="11966" spans="2:8">
      <c r="B11966" s="24"/>
      <c r="C11966" s="24"/>
      <c r="D11966" s="24"/>
      <c r="E11966" s="24"/>
      <c r="F11966" s="29"/>
      <c r="G11966" s="24"/>
      <c r="H11966" s="24"/>
    </row>
    <row r="11967" spans="2:8">
      <c r="B11967" s="24"/>
      <c r="C11967" s="24"/>
      <c r="D11967" s="24"/>
      <c r="E11967" s="24"/>
      <c r="F11967" s="29"/>
      <c r="G11967" s="24"/>
      <c r="H11967" s="24"/>
    </row>
    <row r="11968" spans="2:8">
      <c r="B11968" s="24"/>
      <c r="C11968" s="24"/>
      <c r="D11968" s="24"/>
      <c r="E11968" s="24"/>
      <c r="F11968" s="29"/>
      <c r="G11968" s="24"/>
      <c r="H11968" s="24"/>
    </row>
    <row r="11969" spans="2:8">
      <c r="B11969" s="24"/>
      <c r="C11969" s="24"/>
      <c r="D11969" s="24"/>
      <c r="E11969" s="24"/>
      <c r="F11969" s="29"/>
      <c r="G11969" s="24"/>
      <c r="H11969" s="24"/>
    </row>
    <row r="11970" spans="2:8">
      <c r="B11970" s="24"/>
      <c r="C11970" s="24"/>
      <c r="D11970" s="24"/>
      <c r="E11970" s="24"/>
      <c r="F11970" s="29"/>
      <c r="G11970" s="24"/>
      <c r="H11970" s="24"/>
    </row>
    <row r="11971" spans="2:8">
      <c r="B11971" s="24"/>
      <c r="C11971" s="24"/>
      <c r="D11971" s="24"/>
      <c r="E11971" s="24"/>
      <c r="F11971" s="29"/>
      <c r="G11971" s="24"/>
      <c r="H11971" s="24"/>
    </row>
    <row r="11972" spans="2:8">
      <c r="B11972" s="24"/>
      <c r="C11972" s="24"/>
      <c r="D11972" s="24"/>
      <c r="E11972" s="24"/>
      <c r="F11972" s="29"/>
      <c r="G11972" s="24"/>
      <c r="H11972" s="24"/>
    </row>
    <row r="11973" spans="2:8">
      <c r="B11973" s="24"/>
      <c r="C11973" s="24"/>
      <c r="D11973" s="24"/>
      <c r="E11973" s="24"/>
      <c r="F11973" s="29"/>
      <c r="G11973" s="24"/>
      <c r="H11973" s="24"/>
    </row>
    <row r="11974" spans="2:8">
      <c r="B11974" s="24"/>
      <c r="C11974" s="24"/>
      <c r="D11974" s="24"/>
      <c r="E11974" s="24"/>
      <c r="F11974" s="29"/>
      <c r="G11974" s="24"/>
      <c r="H11974" s="24"/>
    </row>
    <row r="11975" spans="2:8">
      <c r="B11975" s="24"/>
      <c r="C11975" s="24"/>
      <c r="D11975" s="24"/>
      <c r="E11975" s="24"/>
      <c r="F11975" s="29"/>
      <c r="G11975" s="24"/>
      <c r="H11975" s="24"/>
    </row>
    <row r="11976" spans="2:8">
      <c r="B11976" s="24"/>
      <c r="C11976" s="24"/>
      <c r="D11976" s="24"/>
      <c r="E11976" s="24"/>
      <c r="F11976" s="29"/>
      <c r="G11976" s="24"/>
      <c r="H11976" s="24"/>
    </row>
    <row r="11977" spans="2:8">
      <c r="B11977" s="24"/>
      <c r="C11977" s="24"/>
      <c r="D11977" s="24"/>
      <c r="E11977" s="24"/>
      <c r="F11977" s="29"/>
      <c r="G11977" s="24"/>
      <c r="H11977" s="24"/>
    </row>
    <row r="11978" spans="2:8">
      <c r="B11978" s="24"/>
      <c r="C11978" s="24"/>
      <c r="D11978" s="24"/>
      <c r="E11978" s="24"/>
      <c r="F11978" s="29"/>
      <c r="G11978" s="24"/>
      <c r="H11978" s="24"/>
    </row>
    <row r="11979" spans="2:8">
      <c r="B11979" s="24"/>
      <c r="C11979" s="24"/>
      <c r="D11979" s="24"/>
      <c r="E11979" s="24"/>
      <c r="F11979" s="29"/>
      <c r="G11979" s="24"/>
      <c r="H11979" s="24"/>
    </row>
    <row r="11980" spans="2:8">
      <c r="B11980" s="24"/>
      <c r="C11980" s="24"/>
      <c r="D11980" s="24"/>
      <c r="E11980" s="24"/>
      <c r="F11980" s="29"/>
      <c r="G11980" s="24"/>
      <c r="H11980" s="24"/>
    </row>
    <row r="11981" spans="2:8">
      <c r="B11981" s="24"/>
      <c r="C11981" s="24"/>
      <c r="D11981" s="24"/>
      <c r="E11981" s="24"/>
      <c r="F11981" s="29"/>
      <c r="G11981" s="24"/>
      <c r="H11981" s="24"/>
    </row>
    <row r="11982" spans="2:8">
      <c r="B11982" s="24"/>
      <c r="C11982" s="24"/>
      <c r="D11982" s="24"/>
      <c r="E11982" s="24"/>
      <c r="F11982" s="29"/>
      <c r="G11982" s="24"/>
      <c r="H11982" s="24"/>
    </row>
    <row r="11983" spans="2:8">
      <c r="B11983" s="24"/>
      <c r="C11983" s="24"/>
      <c r="D11983" s="24"/>
      <c r="E11983" s="24"/>
      <c r="F11983" s="29"/>
      <c r="G11983" s="24"/>
      <c r="H11983" s="24"/>
    </row>
    <row r="11984" spans="2:8">
      <c r="B11984" s="24"/>
      <c r="C11984" s="24"/>
      <c r="D11984" s="24"/>
      <c r="E11984" s="24"/>
      <c r="F11984" s="29"/>
      <c r="G11984" s="24"/>
      <c r="H11984" s="24"/>
    </row>
    <row r="11985" spans="2:8">
      <c r="B11985" s="24"/>
      <c r="C11985" s="24"/>
      <c r="D11985" s="24"/>
      <c r="E11985" s="24"/>
      <c r="F11985" s="29"/>
      <c r="G11985" s="24"/>
      <c r="H11985" s="24"/>
    </row>
    <row r="11986" spans="2:8">
      <c r="B11986" s="24"/>
      <c r="C11986" s="24"/>
      <c r="D11986" s="24"/>
      <c r="E11986" s="24"/>
      <c r="F11986" s="29"/>
      <c r="G11986" s="24"/>
      <c r="H11986" s="24"/>
    </row>
    <row r="11987" spans="2:8">
      <c r="B11987" s="24"/>
      <c r="C11987" s="24"/>
      <c r="D11987" s="24"/>
      <c r="E11987" s="24"/>
      <c r="F11987" s="29"/>
      <c r="G11987" s="24"/>
      <c r="H11987" s="24"/>
    </row>
    <row r="11988" spans="2:8">
      <c r="B11988" s="24"/>
      <c r="C11988" s="24"/>
      <c r="D11988" s="24"/>
      <c r="E11988" s="24"/>
      <c r="F11988" s="29"/>
      <c r="G11988" s="24"/>
      <c r="H11988" s="24"/>
    </row>
    <row r="11989" spans="2:8">
      <c r="B11989" s="24"/>
      <c r="C11989" s="24"/>
      <c r="D11989" s="24"/>
      <c r="E11989" s="24"/>
      <c r="F11989" s="29"/>
      <c r="G11989" s="24"/>
      <c r="H11989" s="24"/>
    </row>
    <row r="11990" spans="2:8">
      <c r="B11990" s="24"/>
      <c r="C11990" s="24"/>
      <c r="D11990" s="24"/>
      <c r="E11990" s="24"/>
      <c r="F11990" s="29"/>
      <c r="G11990" s="24"/>
      <c r="H11990" s="24"/>
    </row>
    <row r="11991" spans="2:8">
      <c r="B11991" s="24"/>
      <c r="C11991" s="24"/>
      <c r="D11991" s="24"/>
      <c r="E11991" s="24"/>
      <c r="F11991" s="29"/>
      <c r="G11991" s="24"/>
      <c r="H11991" s="24"/>
    </row>
    <row r="11992" spans="2:8">
      <c r="B11992" s="24"/>
      <c r="C11992" s="24"/>
      <c r="D11992" s="24"/>
      <c r="E11992" s="24"/>
      <c r="F11992" s="29"/>
      <c r="G11992" s="24"/>
      <c r="H11992" s="24"/>
    </row>
    <row r="11993" spans="2:8">
      <c r="B11993" s="24"/>
      <c r="C11993" s="24"/>
      <c r="D11993" s="24"/>
      <c r="E11993" s="24"/>
      <c r="F11993" s="29"/>
      <c r="G11993" s="24"/>
      <c r="H11993" s="24"/>
    </row>
    <row r="11994" spans="2:8">
      <c r="B11994" s="24"/>
      <c r="C11994" s="24"/>
      <c r="D11994" s="24"/>
      <c r="E11994" s="24"/>
      <c r="F11994" s="29"/>
      <c r="G11994" s="24"/>
      <c r="H11994" s="24"/>
    </row>
    <row r="11995" spans="2:8">
      <c r="B11995" s="24"/>
      <c r="C11995" s="24"/>
      <c r="D11995" s="24"/>
      <c r="E11995" s="24"/>
      <c r="F11995" s="29"/>
      <c r="G11995" s="24"/>
      <c r="H11995" s="24"/>
    </row>
    <row r="11996" spans="2:8">
      <c r="B11996" s="24"/>
      <c r="C11996" s="24"/>
      <c r="D11996" s="24"/>
      <c r="E11996" s="24"/>
      <c r="F11996" s="29"/>
      <c r="G11996" s="24"/>
      <c r="H11996" s="24"/>
    </row>
    <row r="11997" spans="2:8">
      <c r="B11997" s="24"/>
      <c r="C11997" s="24"/>
      <c r="D11997" s="24"/>
      <c r="E11997" s="24"/>
      <c r="F11997" s="29"/>
      <c r="G11997" s="24"/>
      <c r="H11997" s="24"/>
    </row>
    <row r="11998" spans="2:8">
      <c r="B11998" s="24"/>
      <c r="C11998" s="24"/>
      <c r="D11998" s="24"/>
      <c r="E11998" s="24"/>
      <c r="F11998" s="29"/>
      <c r="G11998" s="24"/>
      <c r="H11998" s="24"/>
    </row>
    <row r="11999" spans="2:8">
      <c r="B11999" s="24"/>
      <c r="C11999" s="24"/>
      <c r="D11999" s="24"/>
      <c r="E11999" s="24"/>
      <c r="F11999" s="29"/>
      <c r="G11999" s="24"/>
      <c r="H11999" s="24"/>
    </row>
    <row r="12000" spans="2:8">
      <c r="B12000" s="24"/>
      <c r="C12000" s="24"/>
      <c r="D12000" s="24"/>
      <c r="E12000" s="24"/>
      <c r="F12000" s="29"/>
      <c r="G12000" s="24"/>
      <c r="H12000" s="24"/>
    </row>
    <row r="12001" spans="2:8">
      <c r="B12001" s="24"/>
      <c r="C12001" s="24"/>
      <c r="D12001" s="24"/>
      <c r="E12001" s="24"/>
      <c r="F12001" s="29"/>
      <c r="G12001" s="24"/>
      <c r="H12001" s="24"/>
    </row>
    <row r="12002" spans="2:8">
      <c r="B12002" s="24"/>
      <c r="C12002" s="24"/>
      <c r="D12002" s="24"/>
      <c r="E12002" s="24"/>
      <c r="F12002" s="29"/>
      <c r="G12002" s="24"/>
      <c r="H12002" s="24"/>
    </row>
    <row r="12003" spans="2:8">
      <c r="B12003" s="24"/>
      <c r="C12003" s="24"/>
      <c r="D12003" s="24"/>
      <c r="E12003" s="24"/>
      <c r="F12003" s="29"/>
      <c r="G12003" s="24"/>
      <c r="H12003" s="24"/>
    </row>
    <row r="12004" spans="2:8">
      <c r="B12004" s="24"/>
      <c r="C12004" s="24"/>
      <c r="D12004" s="24"/>
      <c r="E12004" s="24"/>
      <c r="F12004" s="29"/>
      <c r="G12004" s="24"/>
      <c r="H12004" s="24"/>
    </row>
    <row r="12005" spans="2:8">
      <c r="B12005" s="24"/>
      <c r="C12005" s="24"/>
      <c r="D12005" s="24"/>
      <c r="E12005" s="24"/>
      <c r="F12005" s="29"/>
      <c r="G12005" s="24"/>
      <c r="H12005" s="24"/>
    </row>
    <row r="12006" spans="2:8">
      <c r="B12006" s="24"/>
      <c r="C12006" s="24"/>
      <c r="D12006" s="24"/>
      <c r="E12006" s="24"/>
      <c r="F12006" s="29"/>
      <c r="G12006" s="24"/>
      <c r="H12006" s="24"/>
    </row>
    <row r="12007" spans="2:8">
      <c r="B12007" s="24"/>
      <c r="C12007" s="24"/>
      <c r="D12007" s="24"/>
      <c r="E12007" s="24"/>
      <c r="F12007" s="29"/>
      <c r="G12007" s="24"/>
      <c r="H12007" s="24"/>
    </row>
    <row r="12008" spans="2:8">
      <c r="B12008" s="24"/>
      <c r="C12008" s="24"/>
      <c r="D12008" s="24"/>
      <c r="E12008" s="24"/>
      <c r="F12008" s="29"/>
      <c r="G12008" s="24"/>
      <c r="H12008" s="24"/>
    </row>
    <row r="12009" spans="2:8">
      <c r="B12009" s="24"/>
      <c r="C12009" s="24"/>
      <c r="D12009" s="24"/>
      <c r="E12009" s="24"/>
      <c r="F12009" s="29"/>
      <c r="G12009" s="24"/>
      <c r="H12009" s="24"/>
    </row>
    <row r="12010" spans="2:8">
      <c r="B12010" s="24"/>
      <c r="C12010" s="24"/>
      <c r="D12010" s="24"/>
      <c r="E12010" s="24"/>
      <c r="F12010" s="29"/>
      <c r="G12010" s="24"/>
      <c r="H12010" s="24"/>
    </row>
    <row r="12011" spans="2:8">
      <c r="B12011" s="24"/>
      <c r="C12011" s="24"/>
      <c r="D12011" s="24"/>
      <c r="E12011" s="24"/>
      <c r="F12011" s="29"/>
      <c r="G12011" s="24"/>
      <c r="H12011" s="24"/>
    </row>
    <row r="12012" spans="2:8">
      <c r="B12012" s="24"/>
      <c r="C12012" s="24"/>
      <c r="D12012" s="24"/>
      <c r="E12012" s="24"/>
      <c r="F12012" s="29"/>
      <c r="G12012" s="24"/>
      <c r="H12012" s="24"/>
    </row>
    <row r="12013" spans="2:8">
      <c r="B12013" s="24"/>
      <c r="C12013" s="24"/>
      <c r="D12013" s="24"/>
      <c r="E12013" s="24"/>
      <c r="F12013" s="29"/>
      <c r="G12013" s="24"/>
      <c r="H12013" s="24"/>
    </row>
    <row r="12014" spans="2:8">
      <c r="B12014" s="24"/>
      <c r="C12014" s="24"/>
      <c r="D12014" s="24"/>
      <c r="E12014" s="24"/>
      <c r="F12014" s="29"/>
      <c r="G12014" s="24"/>
      <c r="H12014" s="24"/>
    </row>
    <row r="12015" spans="2:8">
      <c r="B12015" s="24"/>
      <c r="C12015" s="24"/>
      <c r="D12015" s="24"/>
      <c r="E12015" s="24"/>
      <c r="F12015" s="29"/>
      <c r="G12015" s="24"/>
      <c r="H12015" s="24"/>
    </row>
    <row r="12016" spans="2:8">
      <c r="B12016" s="24"/>
      <c r="C12016" s="24"/>
      <c r="D12016" s="24"/>
      <c r="E12016" s="24"/>
      <c r="F12016" s="29"/>
      <c r="G12016" s="24"/>
      <c r="H12016" s="24"/>
    </row>
    <row r="12017" spans="2:8">
      <c r="B12017" s="24"/>
      <c r="C12017" s="24"/>
      <c r="D12017" s="24"/>
      <c r="E12017" s="24"/>
      <c r="F12017" s="29"/>
      <c r="G12017" s="24"/>
      <c r="H12017" s="24"/>
    </row>
    <row r="12018" spans="2:8">
      <c r="B12018" s="24"/>
      <c r="C12018" s="24"/>
      <c r="D12018" s="24"/>
      <c r="E12018" s="24"/>
      <c r="F12018" s="29"/>
      <c r="G12018" s="24"/>
      <c r="H12018" s="24"/>
    </row>
    <row r="12019" spans="2:8">
      <c r="B12019" s="24"/>
      <c r="C12019" s="24"/>
      <c r="D12019" s="24"/>
      <c r="E12019" s="24"/>
      <c r="F12019" s="29"/>
      <c r="G12019" s="24"/>
      <c r="H12019" s="24"/>
    </row>
    <row r="12020" spans="2:8">
      <c r="B12020" s="24"/>
      <c r="C12020" s="24"/>
      <c r="D12020" s="24"/>
      <c r="E12020" s="24"/>
      <c r="F12020" s="29"/>
      <c r="G12020" s="24"/>
      <c r="H12020" s="24"/>
    </row>
    <row r="12021" spans="2:8">
      <c r="B12021" s="24"/>
      <c r="C12021" s="24"/>
      <c r="D12021" s="24"/>
      <c r="E12021" s="24"/>
      <c r="F12021" s="29"/>
      <c r="G12021" s="24"/>
      <c r="H12021" s="24"/>
    </row>
    <row r="12022" spans="2:8">
      <c r="B12022" s="24"/>
      <c r="C12022" s="24"/>
      <c r="D12022" s="24"/>
      <c r="E12022" s="24"/>
      <c r="F12022" s="29"/>
      <c r="G12022" s="24"/>
      <c r="H12022" s="24"/>
    </row>
    <row r="12023" spans="2:8">
      <c r="B12023" s="24"/>
      <c r="C12023" s="24"/>
      <c r="D12023" s="24"/>
      <c r="E12023" s="24"/>
      <c r="F12023" s="29"/>
      <c r="G12023" s="24"/>
      <c r="H12023" s="24"/>
    </row>
    <row r="12024" spans="2:8">
      <c r="B12024" s="24"/>
      <c r="C12024" s="24"/>
      <c r="D12024" s="24"/>
      <c r="E12024" s="24"/>
      <c r="F12024" s="29"/>
      <c r="G12024" s="24"/>
      <c r="H12024" s="24"/>
    </row>
    <row r="12025" spans="2:8">
      <c r="B12025" s="24"/>
      <c r="C12025" s="24"/>
      <c r="D12025" s="24"/>
      <c r="E12025" s="24"/>
      <c r="F12025" s="29"/>
      <c r="G12025" s="24"/>
      <c r="H12025" s="24"/>
    </row>
    <row r="12026" spans="2:8">
      <c r="B12026" s="24"/>
      <c r="C12026" s="24"/>
      <c r="D12026" s="24"/>
      <c r="E12026" s="24"/>
      <c r="F12026" s="29"/>
      <c r="G12026" s="24"/>
      <c r="H12026" s="24"/>
    </row>
    <row r="12027" spans="2:8">
      <c r="B12027" s="24"/>
      <c r="C12027" s="24"/>
      <c r="D12027" s="24"/>
      <c r="E12027" s="24"/>
      <c r="F12027" s="29"/>
      <c r="G12027" s="24"/>
      <c r="H12027" s="24"/>
    </row>
    <row r="12028" spans="2:8">
      <c r="B12028" s="24"/>
      <c r="C12028" s="24"/>
      <c r="D12028" s="24"/>
      <c r="E12028" s="24"/>
      <c r="F12028" s="29"/>
      <c r="G12028" s="24"/>
      <c r="H12028" s="24"/>
    </row>
    <row r="12029" spans="2:8">
      <c r="B12029" s="24"/>
      <c r="C12029" s="24"/>
      <c r="D12029" s="24"/>
      <c r="E12029" s="24"/>
      <c r="F12029" s="29"/>
      <c r="G12029" s="24"/>
      <c r="H12029" s="24"/>
    </row>
    <row r="12030" spans="2:8">
      <c r="B12030" s="24"/>
      <c r="C12030" s="24"/>
      <c r="D12030" s="24"/>
      <c r="E12030" s="24"/>
      <c r="F12030" s="29"/>
      <c r="G12030" s="24"/>
      <c r="H12030" s="24"/>
    </row>
    <row r="12031" spans="2:8">
      <c r="B12031" s="24"/>
      <c r="C12031" s="24"/>
      <c r="D12031" s="24"/>
      <c r="E12031" s="24"/>
      <c r="F12031" s="29"/>
      <c r="G12031" s="24"/>
      <c r="H12031" s="24"/>
    </row>
    <row r="12032" spans="2:8">
      <c r="B12032" s="24"/>
      <c r="C12032" s="24"/>
      <c r="D12032" s="24"/>
      <c r="E12032" s="24"/>
      <c r="F12032" s="29"/>
      <c r="G12032" s="24"/>
      <c r="H12032" s="24"/>
    </row>
    <row r="12033" spans="2:8">
      <c r="B12033" s="24"/>
      <c r="C12033" s="24"/>
      <c r="D12033" s="24"/>
      <c r="E12033" s="24"/>
      <c r="F12033" s="29"/>
      <c r="G12033" s="24"/>
      <c r="H12033" s="24"/>
    </row>
    <row r="12034" spans="2:8">
      <c r="B12034" s="24"/>
      <c r="C12034" s="24"/>
      <c r="D12034" s="24"/>
      <c r="E12034" s="24"/>
      <c r="F12034" s="29"/>
      <c r="G12034" s="24"/>
      <c r="H12034" s="24"/>
    </row>
    <row r="12035" spans="2:8">
      <c r="B12035" s="24"/>
      <c r="C12035" s="24"/>
      <c r="D12035" s="24"/>
      <c r="E12035" s="24"/>
      <c r="F12035" s="29"/>
      <c r="G12035" s="24"/>
      <c r="H12035" s="24"/>
    </row>
    <row r="12036" spans="2:8">
      <c r="B12036" s="24"/>
      <c r="C12036" s="24"/>
      <c r="D12036" s="24"/>
      <c r="E12036" s="24"/>
      <c r="F12036" s="29"/>
      <c r="G12036" s="24"/>
      <c r="H12036" s="24"/>
    </row>
    <row r="12037" spans="2:8">
      <c r="B12037" s="24"/>
      <c r="C12037" s="24"/>
      <c r="D12037" s="24"/>
      <c r="E12037" s="24"/>
      <c r="F12037" s="29"/>
      <c r="G12037" s="24"/>
      <c r="H12037" s="24"/>
    </row>
    <row r="12038" spans="2:8">
      <c r="B12038" s="24"/>
      <c r="C12038" s="24"/>
      <c r="D12038" s="24"/>
      <c r="E12038" s="24"/>
      <c r="F12038" s="29"/>
      <c r="G12038" s="24"/>
      <c r="H12038" s="24"/>
    </row>
    <row r="12039" spans="2:8">
      <c r="B12039" s="24"/>
      <c r="C12039" s="24"/>
      <c r="D12039" s="24"/>
      <c r="E12039" s="24"/>
      <c r="F12039" s="29"/>
      <c r="G12039" s="24"/>
      <c r="H12039" s="24"/>
    </row>
    <row r="12040" spans="2:8">
      <c r="B12040" s="24"/>
      <c r="C12040" s="24"/>
      <c r="D12040" s="24"/>
      <c r="E12040" s="24"/>
      <c r="F12040" s="29"/>
      <c r="G12040" s="24"/>
      <c r="H12040" s="24"/>
    </row>
    <row r="12041" spans="2:8">
      <c r="B12041" s="24"/>
      <c r="C12041" s="24"/>
      <c r="D12041" s="24"/>
      <c r="E12041" s="24"/>
      <c r="F12041" s="29"/>
      <c r="G12041" s="24"/>
      <c r="H12041" s="24"/>
    </row>
    <row r="12042" spans="2:8">
      <c r="B12042" s="24"/>
      <c r="C12042" s="24"/>
      <c r="D12042" s="24"/>
      <c r="E12042" s="24"/>
      <c r="F12042" s="29"/>
      <c r="G12042" s="24"/>
      <c r="H12042" s="24"/>
    </row>
    <row r="12043" spans="2:8">
      <c r="B12043" s="24"/>
      <c r="C12043" s="24"/>
      <c r="D12043" s="24"/>
      <c r="E12043" s="24"/>
      <c r="F12043" s="29"/>
      <c r="G12043" s="24"/>
      <c r="H12043" s="24"/>
    </row>
    <row r="12044" spans="2:8">
      <c r="B12044" s="24"/>
      <c r="C12044" s="24"/>
      <c r="D12044" s="24"/>
      <c r="E12044" s="24"/>
      <c r="F12044" s="29"/>
      <c r="G12044" s="24"/>
      <c r="H12044" s="24"/>
    </row>
    <row r="12045" spans="2:8">
      <c r="B12045" s="24"/>
      <c r="C12045" s="24"/>
      <c r="D12045" s="24"/>
      <c r="E12045" s="24"/>
      <c r="F12045" s="29"/>
      <c r="G12045" s="24"/>
      <c r="H12045" s="24"/>
    </row>
    <row r="12046" spans="2:8">
      <c r="B12046" s="24"/>
      <c r="C12046" s="24"/>
      <c r="D12046" s="24"/>
      <c r="E12046" s="24"/>
      <c r="F12046" s="29"/>
      <c r="G12046" s="24"/>
      <c r="H12046" s="24"/>
    </row>
    <row r="12047" spans="2:8">
      <c r="B12047" s="24"/>
      <c r="C12047" s="24"/>
      <c r="D12047" s="24"/>
      <c r="E12047" s="24"/>
      <c r="F12047" s="29"/>
      <c r="G12047" s="24"/>
      <c r="H12047" s="24"/>
    </row>
    <row r="12048" spans="2:8">
      <c r="B12048" s="24"/>
      <c r="C12048" s="24"/>
      <c r="D12048" s="24"/>
      <c r="E12048" s="24"/>
      <c r="F12048" s="29"/>
      <c r="G12048" s="24"/>
      <c r="H12048" s="24"/>
    </row>
    <row r="12049" spans="2:8">
      <c r="B12049" s="24"/>
      <c r="C12049" s="24"/>
      <c r="D12049" s="24"/>
      <c r="E12049" s="24"/>
      <c r="F12049" s="29"/>
      <c r="G12049" s="24"/>
      <c r="H12049" s="24"/>
    </row>
    <row r="12050" spans="2:8">
      <c r="B12050" s="24"/>
      <c r="C12050" s="24"/>
      <c r="D12050" s="24"/>
      <c r="E12050" s="24"/>
      <c r="F12050" s="29"/>
      <c r="G12050" s="24"/>
      <c r="H12050" s="24"/>
    </row>
    <row r="12051" spans="2:8">
      <c r="B12051" s="24"/>
      <c r="C12051" s="24"/>
      <c r="D12051" s="24"/>
      <c r="E12051" s="24"/>
      <c r="F12051" s="29"/>
      <c r="G12051" s="24"/>
      <c r="H12051" s="24"/>
    </row>
    <row r="12052" spans="2:8">
      <c r="B12052" s="24"/>
      <c r="C12052" s="24"/>
      <c r="D12052" s="24"/>
      <c r="E12052" s="24"/>
      <c r="F12052" s="29"/>
      <c r="G12052" s="24"/>
      <c r="H12052" s="24"/>
    </row>
    <row r="12053" spans="2:8">
      <c r="B12053" s="24"/>
      <c r="C12053" s="24"/>
      <c r="D12053" s="24"/>
      <c r="E12053" s="24"/>
      <c r="F12053" s="29"/>
      <c r="G12053" s="24"/>
      <c r="H12053" s="24"/>
    </row>
    <row r="12054" spans="2:8">
      <c r="B12054" s="24"/>
      <c r="C12054" s="24"/>
      <c r="D12054" s="24"/>
      <c r="E12054" s="24"/>
      <c r="F12054" s="29"/>
      <c r="G12054" s="24"/>
      <c r="H12054" s="24"/>
    </row>
    <row r="12055" spans="2:8">
      <c r="B12055" s="24"/>
      <c r="C12055" s="24"/>
      <c r="D12055" s="24"/>
      <c r="E12055" s="24"/>
      <c r="F12055" s="29"/>
      <c r="G12055" s="24"/>
      <c r="H12055" s="24"/>
    </row>
    <row r="12056" spans="2:8">
      <c r="B12056" s="24"/>
      <c r="C12056" s="24"/>
      <c r="D12056" s="24"/>
      <c r="E12056" s="24"/>
      <c r="F12056" s="29"/>
      <c r="G12056" s="24"/>
      <c r="H12056" s="24"/>
    </row>
    <row r="12057" spans="2:8">
      <c r="B12057" s="24"/>
      <c r="C12057" s="24"/>
      <c r="D12057" s="24"/>
      <c r="E12057" s="24"/>
      <c r="F12057" s="29"/>
      <c r="G12057" s="24"/>
      <c r="H12057" s="24"/>
    </row>
    <row r="12058" spans="2:8">
      <c r="B12058" s="24"/>
      <c r="C12058" s="24"/>
      <c r="D12058" s="24"/>
      <c r="E12058" s="24"/>
      <c r="F12058" s="29"/>
      <c r="G12058" s="24"/>
      <c r="H12058" s="24"/>
    </row>
    <row r="12059" spans="2:8">
      <c r="B12059" s="24"/>
      <c r="C12059" s="24"/>
      <c r="D12059" s="24"/>
      <c r="E12059" s="24"/>
      <c r="F12059" s="29"/>
      <c r="G12059" s="24"/>
      <c r="H12059" s="24"/>
    </row>
    <row r="12060" spans="2:8">
      <c r="B12060" s="24"/>
      <c r="C12060" s="24"/>
      <c r="D12060" s="24"/>
      <c r="E12060" s="24"/>
      <c r="F12060" s="29"/>
      <c r="G12060" s="24"/>
      <c r="H12060" s="24"/>
    </row>
    <row r="12061" spans="2:8">
      <c r="B12061" s="24"/>
      <c r="C12061" s="24"/>
      <c r="D12061" s="24"/>
      <c r="E12061" s="24"/>
      <c r="F12061" s="29"/>
      <c r="G12061" s="24"/>
      <c r="H12061" s="24"/>
    </row>
    <row r="12062" spans="2:8">
      <c r="B12062" s="24"/>
      <c r="C12062" s="24"/>
      <c r="D12062" s="24"/>
      <c r="E12062" s="24"/>
      <c r="F12062" s="29"/>
      <c r="G12062" s="24"/>
      <c r="H12062" s="24"/>
    </row>
    <row r="12063" spans="2:8">
      <c r="B12063" s="24"/>
      <c r="C12063" s="24"/>
      <c r="D12063" s="24"/>
      <c r="E12063" s="24"/>
      <c r="F12063" s="29"/>
      <c r="G12063" s="24"/>
      <c r="H12063" s="24"/>
    </row>
    <row r="12064" spans="2:8">
      <c r="B12064" s="24"/>
      <c r="C12064" s="24"/>
      <c r="D12064" s="24"/>
      <c r="E12064" s="24"/>
      <c r="F12064" s="29"/>
      <c r="G12064" s="24"/>
      <c r="H12064" s="24"/>
    </row>
    <row r="12065" spans="2:8">
      <c r="B12065" s="24"/>
      <c r="C12065" s="24"/>
      <c r="D12065" s="24"/>
      <c r="E12065" s="24"/>
      <c r="F12065" s="29"/>
      <c r="G12065" s="24"/>
      <c r="H12065" s="24"/>
    </row>
    <row r="12066" spans="2:8">
      <c r="B12066" s="24"/>
      <c r="C12066" s="24"/>
      <c r="D12066" s="24"/>
      <c r="E12066" s="24"/>
      <c r="F12066" s="29"/>
      <c r="G12066" s="24"/>
      <c r="H12066" s="24"/>
    </row>
    <row r="12067" spans="2:8">
      <c r="B12067" s="24"/>
      <c r="C12067" s="24"/>
      <c r="D12067" s="24"/>
      <c r="E12067" s="24"/>
      <c r="F12067" s="29"/>
      <c r="G12067" s="24"/>
      <c r="H12067" s="24"/>
    </row>
    <row r="12068" spans="2:8">
      <c r="B12068" s="24"/>
      <c r="C12068" s="24"/>
      <c r="D12068" s="24"/>
      <c r="E12068" s="24"/>
      <c r="F12068" s="29"/>
      <c r="G12068" s="24"/>
      <c r="H12068" s="24"/>
    </row>
    <row r="12069" spans="2:8">
      <c r="B12069" s="24"/>
      <c r="C12069" s="24"/>
      <c r="D12069" s="24"/>
      <c r="E12069" s="24"/>
      <c r="F12069" s="29"/>
      <c r="G12069" s="24"/>
      <c r="H12069" s="24"/>
    </row>
    <row r="12070" spans="2:8">
      <c r="B12070" s="24"/>
      <c r="C12070" s="24"/>
      <c r="D12070" s="24"/>
      <c r="E12070" s="24"/>
      <c r="F12070" s="29"/>
      <c r="G12070" s="24"/>
      <c r="H12070" s="24"/>
    </row>
    <row r="12071" spans="2:8">
      <c r="B12071" s="24"/>
      <c r="C12071" s="24"/>
      <c r="D12071" s="24"/>
      <c r="E12071" s="24"/>
      <c r="F12071" s="29"/>
      <c r="G12071" s="24"/>
      <c r="H12071" s="24"/>
    </row>
    <row r="12072" spans="2:8">
      <c r="B12072" s="24"/>
      <c r="C12072" s="24"/>
      <c r="D12072" s="24"/>
      <c r="E12072" s="24"/>
      <c r="F12072" s="29"/>
      <c r="G12072" s="24"/>
      <c r="H12072" s="24"/>
    </row>
    <row r="12073" spans="2:8">
      <c r="B12073" s="24"/>
      <c r="C12073" s="24"/>
      <c r="D12073" s="24"/>
      <c r="E12073" s="24"/>
      <c r="F12073" s="29"/>
      <c r="G12073" s="24"/>
      <c r="H12073" s="24"/>
    </row>
    <row r="12074" spans="2:8">
      <c r="B12074" s="24"/>
      <c r="C12074" s="24"/>
      <c r="D12074" s="24"/>
      <c r="E12074" s="24"/>
      <c r="F12074" s="29"/>
      <c r="G12074" s="24"/>
      <c r="H12074" s="24"/>
    </row>
    <row r="12075" spans="2:8">
      <c r="B12075" s="24"/>
      <c r="C12075" s="24"/>
      <c r="D12075" s="24"/>
      <c r="E12075" s="24"/>
      <c r="F12075" s="29"/>
      <c r="G12075" s="24"/>
      <c r="H12075" s="24"/>
    </row>
    <row r="12076" spans="2:8">
      <c r="B12076" s="24"/>
      <c r="C12076" s="24"/>
      <c r="D12076" s="24"/>
      <c r="E12076" s="24"/>
      <c r="F12076" s="29"/>
      <c r="G12076" s="24"/>
      <c r="H12076" s="24"/>
    </row>
    <row r="12077" spans="2:8">
      <c r="B12077" s="24"/>
      <c r="C12077" s="24"/>
      <c r="D12077" s="24"/>
      <c r="E12077" s="24"/>
      <c r="F12077" s="29"/>
      <c r="G12077" s="24"/>
      <c r="H12077" s="24"/>
    </row>
    <row r="12078" spans="2:8">
      <c r="B12078" s="24"/>
      <c r="C12078" s="24"/>
      <c r="D12078" s="24"/>
      <c r="E12078" s="24"/>
      <c r="F12078" s="29"/>
      <c r="G12078" s="24"/>
      <c r="H12078" s="24"/>
    </row>
    <row r="12079" spans="2:8">
      <c r="B12079" s="24"/>
      <c r="C12079" s="24"/>
      <c r="D12079" s="24"/>
      <c r="E12079" s="24"/>
      <c r="F12079" s="29"/>
      <c r="G12079" s="24"/>
      <c r="H12079" s="24"/>
    </row>
    <row r="12080" spans="2:8">
      <c r="B12080" s="24"/>
      <c r="C12080" s="24"/>
      <c r="D12080" s="24"/>
      <c r="E12080" s="24"/>
      <c r="F12080" s="29"/>
      <c r="G12080" s="24"/>
      <c r="H12080" s="24"/>
    </row>
    <row r="12081" spans="2:8">
      <c r="B12081" s="24"/>
      <c r="C12081" s="24"/>
      <c r="D12081" s="24"/>
      <c r="E12081" s="24"/>
      <c r="F12081" s="29"/>
      <c r="G12081" s="24"/>
      <c r="H12081" s="24"/>
    </row>
    <row r="12082" spans="2:8">
      <c r="B12082" s="24"/>
      <c r="C12082" s="24"/>
      <c r="D12082" s="24"/>
      <c r="E12082" s="24"/>
      <c r="F12082" s="29"/>
      <c r="G12082" s="24"/>
      <c r="H12082" s="24"/>
    </row>
    <row r="12083" spans="2:8">
      <c r="B12083" s="24"/>
      <c r="C12083" s="24"/>
      <c r="D12083" s="24"/>
      <c r="E12083" s="24"/>
      <c r="F12083" s="29"/>
      <c r="G12083" s="24"/>
      <c r="H12083" s="24"/>
    </row>
    <row r="12084" spans="2:8">
      <c r="B12084" s="24"/>
      <c r="C12084" s="24"/>
      <c r="D12084" s="24"/>
      <c r="E12084" s="24"/>
      <c r="F12084" s="29"/>
      <c r="G12084" s="24"/>
      <c r="H12084" s="24"/>
    </row>
    <row r="12085" spans="2:8">
      <c r="B12085" s="24"/>
      <c r="C12085" s="24"/>
      <c r="D12085" s="24"/>
      <c r="E12085" s="24"/>
      <c r="F12085" s="29"/>
      <c r="G12085" s="24"/>
      <c r="H12085" s="24"/>
    </row>
    <row r="12086" spans="2:8">
      <c r="B12086" s="24"/>
      <c r="C12086" s="24"/>
      <c r="D12086" s="24"/>
      <c r="E12086" s="24"/>
      <c r="F12086" s="29"/>
      <c r="G12086" s="24"/>
      <c r="H12086" s="24"/>
    </row>
    <row r="12087" spans="2:8">
      <c r="B12087" s="24"/>
      <c r="C12087" s="24"/>
      <c r="D12087" s="24"/>
      <c r="E12087" s="24"/>
      <c r="F12087" s="29"/>
      <c r="G12087" s="24"/>
      <c r="H12087" s="24"/>
    </row>
    <row r="12088" spans="2:8">
      <c r="B12088" s="24"/>
      <c r="C12088" s="24"/>
      <c r="D12088" s="24"/>
      <c r="E12088" s="24"/>
      <c r="F12088" s="29"/>
      <c r="G12088" s="24"/>
      <c r="H12088" s="24"/>
    </row>
    <row r="12089" spans="2:8">
      <c r="B12089" s="24"/>
      <c r="C12089" s="24"/>
      <c r="D12089" s="24"/>
      <c r="E12089" s="24"/>
      <c r="F12089" s="29"/>
      <c r="G12089" s="24"/>
      <c r="H12089" s="24"/>
    </row>
    <row r="12090" spans="2:8">
      <c r="B12090" s="24"/>
      <c r="C12090" s="24"/>
      <c r="D12090" s="24"/>
      <c r="E12090" s="24"/>
      <c r="F12090" s="29"/>
      <c r="G12090" s="24"/>
      <c r="H12090" s="24"/>
    </row>
    <row r="12091" spans="2:8">
      <c r="B12091" s="24"/>
      <c r="C12091" s="24"/>
      <c r="D12091" s="24"/>
      <c r="E12091" s="24"/>
      <c r="F12091" s="29"/>
      <c r="G12091" s="24"/>
      <c r="H12091" s="24"/>
    </row>
    <row r="12092" spans="2:8">
      <c r="B12092" s="24"/>
      <c r="C12092" s="24"/>
      <c r="D12092" s="24"/>
      <c r="E12092" s="24"/>
      <c r="F12092" s="29"/>
      <c r="G12092" s="24"/>
      <c r="H12092" s="24"/>
    </row>
    <row r="12093" spans="2:8">
      <c r="B12093" s="24"/>
      <c r="C12093" s="24"/>
      <c r="D12093" s="24"/>
      <c r="E12093" s="24"/>
      <c r="F12093" s="29"/>
      <c r="G12093" s="24"/>
      <c r="H12093" s="24"/>
    </row>
    <row r="12094" spans="2:8">
      <c r="B12094" s="24"/>
      <c r="C12094" s="24"/>
      <c r="D12094" s="24"/>
      <c r="E12094" s="24"/>
      <c r="F12094" s="29"/>
      <c r="G12094" s="24"/>
      <c r="H12094" s="24"/>
    </row>
    <row r="12095" spans="2:8">
      <c r="B12095" s="24"/>
      <c r="C12095" s="24"/>
      <c r="D12095" s="24"/>
      <c r="E12095" s="24"/>
      <c r="F12095" s="29"/>
      <c r="G12095" s="24"/>
      <c r="H12095" s="24"/>
    </row>
    <row r="12096" spans="2:8">
      <c r="B12096" s="24"/>
      <c r="C12096" s="24"/>
      <c r="D12096" s="24"/>
      <c r="E12096" s="24"/>
      <c r="F12096" s="29"/>
      <c r="G12096" s="24"/>
      <c r="H12096" s="24"/>
    </row>
    <row r="12097" spans="2:8">
      <c r="B12097" s="24"/>
      <c r="C12097" s="24"/>
      <c r="D12097" s="24"/>
      <c r="E12097" s="24"/>
      <c r="F12097" s="29"/>
      <c r="G12097" s="24"/>
      <c r="H12097" s="24"/>
    </row>
    <row r="12098" spans="2:8">
      <c r="B12098" s="24"/>
      <c r="C12098" s="24"/>
      <c r="D12098" s="24"/>
      <c r="E12098" s="24"/>
      <c r="F12098" s="29"/>
      <c r="G12098" s="24"/>
      <c r="H12098" s="24"/>
    </row>
    <row r="12099" spans="2:8">
      <c r="B12099" s="24"/>
      <c r="C12099" s="24"/>
      <c r="D12099" s="24"/>
      <c r="E12099" s="24"/>
      <c r="F12099" s="29"/>
      <c r="G12099" s="24"/>
      <c r="H12099" s="24"/>
    </row>
    <row r="12100" spans="2:8">
      <c r="B12100" s="24"/>
      <c r="C12100" s="24"/>
      <c r="D12100" s="24"/>
      <c r="E12100" s="24"/>
      <c r="F12100" s="29"/>
      <c r="G12100" s="24"/>
      <c r="H12100" s="24"/>
    </row>
    <row r="12101" spans="2:8">
      <c r="B12101" s="24"/>
      <c r="C12101" s="24"/>
      <c r="D12101" s="24"/>
      <c r="E12101" s="24"/>
      <c r="F12101" s="29"/>
      <c r="G12101" s="24"/>
      <c r="H12101" s="24"/>
    </row>
    <row r="12102" spans="2:8">
      <c r="B12102" s="24"/>
      <c r="C12102" s="24"/>
      <c r="D12102" s="24"/>
      <c r="E12102" s="24"/>
      <c r="F12102" s="29"/>
      <c r="G12102" s="24"/>
      <c r="H12102" s="24"/>
    </row>
    <row r="12103" spans="2:8">
      <c r="B12103" s="24"/>
      <c r="C12103" s="24"/>
      <c r="D12103" s="24"/>
      <c r="E12103" s="24"/>
      <c r="F12103" s="29"/>
      <c r="G12103" s="24"/>
      <c r="H12103" s="24"/>
    </row>
    <row r="12104" spans="2:8">
      <c r="B12104" s="24"/>
      <c r="C12104" s="24"/>
      <c r="D12104" s="24"/>
      <c r="E12104" s="24"/>
      <c r="F12104" s="29"/>
      <c r="G12104" s="24"/>
      <c r="H12104" s="24"/>
    </row>
    <row r="12105" spans="2:8">
      <c r="B12105" s="24"/>
      <c r="C12105" s="24"/>
      <c r="D12105" s="24"/>
      <c r="E12105" s="24"/>
      <c r="F12105" s="29"/>
      <c r="G12105" s="24"/>
      <c r="H12105" s="24"/>
    </row>
    <row r="12106" spans="2:8">
      <c r="B12106" s="24"/>
      <c r="C12106" s="24"/>
      <c r="D12106" s="24"/>
      <c r="E12106" s="24"/>
      <c r="F12106" s="29"/>
      <c r="G12106" s="24"/>
      <c r="H12106" s="24"/>
    </row>
    <row r="12107" spans="2:8">
      <c r="B12107" s="24"/>
      <c r="C12107" s="24"/>
      <c r="D12107" s="24"/>
      <c r="E12107" s="24"/>
      <c r="F12107" s="29"/>
      <c r="G12107" s="24"/>
      <c r="H12107" s="24"/>
    </row>
    <row r="12108" spans="2:8">
      <c r="B12108" s="24"/>
      <c r="C12108" s="24"/>
      <c r="D12108" s="24"/>
      <c r="E12108" s="24"/>
      <c r="F12108" s="29"/>
      <c r="G12108" s="24"/>
      <c r="H12108" s="24"/>
    </row>
    <row r="12109" spans="2:8">
      <c r="B12109" s="24"/>
      <c r="C12109" s="24"/>
      <c r="D12109" s="24"/>
      <c r="E12109" s="24"/>
      <c r="F12109" s="29"/>
      <c r="G12109" s="24"/>
      <c r="H12109" s="24"/>
    </row>
    <row r="12110" spans="2:8">
      <c r="B12110" s="24"/>
      <c r="C12110" s="24"/>
      <c r="D12110" s="24"/>
      <c r="E12110" s="24"/>
      <c r="F12110" s="29"/>
      <c r="G12110" s="24"/>
      <c r="H12110" s="24"/>
    </row>
    <row r="12111" spans="2:8">
      <c r="B12111" s="24"/>
      <c r="C12111" s="24"/>
      <c r="D12111" s="24"/>
      <c r="E12111" s="24"/>
      <c r="F12111" s="29"/>
      <c r="G12111" s="24"/>
      <c r="H12111" s="24"/>
    </row>
    <row r="12112" spans="2:8">
      <c r="B12112" s="24"/>
      <c r="C12112" s="24"/>
      <c r="D12112" s="24"/>
      <c r="E12112" s="24"/>
      <c r="F12112" s="29"/>
      <c r="G12112" s="24"/>
      <c r="H12112" s="24"/>
    </row>
    <row r="12113" spans="2:8">
      <c r="B12113" s="24"/>
      <c r="C12113" s="24"/>
      <c r="D12113" s="24"/>
      <c r="E12113" s="24"/>
      <c r="F12113" s="29"/>
      <c r="G12113" s="24"/>
      <c r="H12113" s="24"/>
    </row>
    <row r="12114" spans="2:8">
      <c r="B12114" s="24"/>
      <c r="C12114" s="24"/>
      <c r="D12114" s="24"/>
      <c r="E12114" s="24"/>
      <c r="F12114" s="29"/>
      <c r="G12114" s="24"/>
      <c r="H12114" s="24"/>
    </row>
    <row r="12115" spans="2:8">
      <c r="B12115" s="24"/>
      <c r="C12115" s="24"/>
      <c r="D12115" s="24"/>
      <c r="E12115" s="24"/>
      <c r="F12115" s="29"/>
      <c r="G12115" s="24"/>
      <c r="H12115" s="24"/>
    </row>
    <row r="12116" spans="2:8">
      <c r="B12116" s="24"/>
      <c r="C12116" s="24"/>
      <c r="D12116" s="24"/>
      <c r="E12116" s="24"/>
      <c r="F12116" s="29"/>
      <c r="G12116" s="24"/>
      <c r="H12116" s="24"/>
    </row>
    <row r="12117" spans="2:8">
      <c r="B12117" s="24"/>
      <c r="C12117" s="24"/>
      <c r="D12117" s="24"/>
      <c r="E12117" s="24"/>
      <c r="F12117" s="29"/>
      <c r="G12117" s="24"/>
      <c r="H12117" s="24"/>
    </row>
    <row r="12118" spans="2:8">
      <c r="B12118" s="24"/>
      <c r="C12118" s="24"/>
      <c r="D12118" s="24"/>
      <c r="E12118" s="24"/>
      <c r="F12118" s="29"/>
      <c r="G12118" s="24"/>
      <c r="H12118" s="24"/>
    </row>
    <row r="12119" spans="2:8">
      <c r="B12119" s="24"/>
      <c r="C12119" s="24"/>
      <c r="D12119" s="24"/>
      <c r="E12119" s="24"/>
      <c r="F12119" s="29"/>
      <c r="G12119" s="24"/>
      <c r="H12119" s="24"/>
    </row>
    <row r="12120" spans="2:8">
      <c r="B12120" s="24"/>
      <c r="C12120" s="24"/>
      <c r="D12120" s="24"/>
      <c r="E12120" s="24"/>
      <c r="F12120" s="29"/>
      <c r="G12120" s="24"/>
      <c r="H12120" s="24"/>
    </row>
    <row r="12121" spans="2:8">
      <c r="B12121" s="24"/>
      <c r="C12121" s="24"/>
      <c r="D12121" s="24"/>
      <c r="E12121" s="24"/>
      <c r="F12121" s="29"/>
      <c r="G12121" s="24"/>
      <c r="H12121" s="24"/>
    </row>
    <row r="12122" spans="2:8">
      <c r="B12122" s="24"/>
      <c r="C12122" s="24"/>
      <c r="D12122" s="24"/>
      <c r="E12122" s="24"/>
      <c r="F12122" s="29"/>
      <c r="G12122" s="24"/>
      <c r="H12122" s="24"/>
    </row>
    <row r="12123" spans="2:8">
      <c r="B12123" s="24"/>
      <c r="C12123" s="24"/>
      <c r="D12123" s="24"/>
      <c r="E12123" s="24"/>
      <c r="F12123" s="29"/>
      <c r="G12123" s="24"/>
      <c r="H12123" s="24"/>
    </row>
    <row r="12124" spans="2:8">
      <c r="B12124" s="24"/>
      <c r="C12124" s="24"/>
      <c r="D12124" s="24"/>
      <c r="E12124" s="24"/>
      <c r="F12124" s="29"/>
      <c r="G12124" s="24"/>
      <c r="H12124" s="24"/>
    </row>
    <row r="12125" spans="2:8">
      <c r="B12125" s="24"/>
      <c r="C12125" s="24"/>
      <c r="D12125" s="24"/>
      <c r="E12125" s="24"/>
      <c r="F12125" s="29"/>
      <c r="G12125" s="24"/>
      <c r="H12125" s="24"/>
    </row>
    <row r="12126" spans="2:8">
      <c r="B12126" s="24"/>
      <c r="C12126" s="24"/>
      <c r="D12126" s="24"/>
      <c r="E12126" s="24"/>
      <c r="F12126" s="29"/>
      <c r="G12126" s="24"/>
      <c r="H12126" s="24"/>
    </row>
    <row r="12127" spans="2:8">
      <c r="B12127" s="24"/>
      <c r="C12127" s="24"/>
      <c r="D12127" s="24"/>
      <c r="E12127" s="24"/>
      <c r="F12127" s="29"/>
      <c r="G12127" s="24"/>
      <c r="H12127" s="24"/>
    </row>
    <row r="12128" spans="2:8">
      <c r="B12128" s="24"/>
      <c r="C12128" s="24"/>
      <c r="D12128" s="24"/>
      <c r="E12128" s="24"/>
      <c r="F12128" s="29"/>
      <c r="G12128" s="24"/>
      <c r="H12128" s="24"/>
    </row>
    <row r="12129" spans="2:8">
      <c r="B12129" s="24"/>
      <c r="C12129" s="24"/>
      <c r="D12129" s="24"/>
      <c r="E12129" s="24"/>
      <c r="F12129" s="29"/>
      <c r="G12129" s="24"/>
      <c r="H12129" s="24"/>
    </row>
    <row r="12130" spans="2:8">
      <c r="B12130" s="24"/>
      <c r="C12130" s="24"/>
      <c r="D12130" s="24"/>
      <c r="E12130" s="24"/>
      <c r="F12130" s="29"/>
      <c r="G12130" s="24"/>
      <c r="H12130" s="24"/>
    </row>
    <row r="12131" spans="2:8">
      <c r="B12131" s="24"/>
      <c r="C12131" s="24"/>
      <c r="D12131" s="24"/>
      <c r="E12131" s="24"/>
      <c r="F12131" s="29"/>
      <c r="G12131" s="24"/>
      <c r="H12131" s="24"/>
    </row>
    <row r="12132" spans="2:8">
      <c r="B12132" s="24"/>
      <c r="C12132" s="24"/>
      <c r="D12132" s="24"/>
      <c r="E12132" s="24"/>
      <c r="F12132" s="29"/>
      <c r="G12132" s="24"/>
      <c r="H12132" s="24"/>
    </row>
    <row r="12133" spans="2:8">
      <c r="B12133" s="24"/>
      <c r="C12133" s="24"/>
      <c r="D12133" s="24"/>
      <c r="E12133" s="24"/>
      <c r="F12133" s="29"/>
      <c r="G12133" s="24"/>
      <c r="H12133" s="24"/>
    </row>
    <row r="12134" spans="2:8">
      <c r="B12134" s="24"/>
      <c r="C12134" s="24"/>
      <c r="D12134" s="24"/>
      <c r="E12134" s="24"/>
      <c r="F12134" s="29"/>
      <c r="G12134" s="24"/>
      <c r="H12134" s="24"/>
    </row>
    <row r="12135" spans="2:8">
      <c r="B12135" s="24"/>
      <c r="C12135" s="24"/>
      <c r="D12135" s="24"/>
      <c r="E12135" s="24"/>
      <c r="F12135" s="29"/>
      <c r="G12135" s="24"/>
      <c r="H12135" s="24"/>
    </row>
    <row r="12136" spans="2:8">
      <c r="B12136" s="24"/>
      <c r="C12136" s="24"/>
      <c r="D12136" s="24"/>
      <c r="E12136" s="24"/>
      <c r="F12136" s="29"/>
      <c r="G12136" s="24"/>
      <c r="H12136" s="24"/>
    </row>
    <row r="12137" spans="2:8">
      <c r="B12137" s="24"/>
      <c r="C12137" s="24"/>
      <c r="D12137" s="24"/>
      <c r="E12137" s="24"/>
      <c r="F12137" s="29"/>
      <c r="G12137" s="24"/>
      <c r="H12137" s="24"/>
    </row>
    <row r="12138" spans="2:8">
      <c r="B12138" s="24"/>
      <c r="C12138" s="24"/>
      <c r="D12138" s="24"/>
      <c r="E12138" s="24"/>
      <c r="F12138" s="29"/>
      <c r="G12138" s="24"/>
      <c r="H12138" s="24"/>
    </row>
    <row r="12139" spans="2:8">
      <c r="B12139" s="24"/>
      <c r="C12139" s="24"/>
      <c r="D12139" s="24"/>
      <c r="E12139" s="24"/>
      <c r="F12139" s="29"/>
      <c r="G12139" s="24"/>
      <c r="H12139" s="24"/>
    </row>
    <row r="12140" spans="2:8">
      <c r="B12140" s="24"/>
      <c r="C12140" s="24"/>
      <c r="D12140" s="24"/>
      <c r="E12140" s="24"/>
      <c r="F12140" s="29"/>
      <c r="G12140" s="24"/>
      <c r="H12140" s="24"/>
    </row>
    <row r="12141" spans="2:8">
      <c r="B12141" s="24"/>
      <c r="C12141" s="24"/>
      <c r="D12141" s="24"/>
      <c r="E12141" s="24"/>
      <c r="F12141" s="29"/>
      <c r="G12141" s="24"/>
      <c r="H12141" s="24"/>
    </row>
    <row r="12142" spans="2:8">
      <c r="B12142" s="24"/>
      <c r="C12142" s="24"/>
      <c r="D12142" s="24"/>
      <c r="E12142" s="24"/>
      <c r="F12142" s="29"/>
      <c r="G12142" s="24"/>
      <c r="H12142" s="24"/>
    </row>
    <row r="12143" spans="2:8">
      <c r="B12143" s="24"/>
      <c r="C12143" s="24"/>
      <c r="D12143" s="24"/>
      <c r="E12143" s="24"/>
      <c r="F12143" s="29"/>
      <c r="G12143" s="24"/>
      <c r="H12143" s="24"/>
    </row>
    <row r="12144" spans="2:8">
      <c r="B12144" s="24"/>
      <c r="C12144" s="24"/>
      <c r="D12144" s="24"/>
      <c r="E12144" s="24"/>
      <c r="F12144" s="29"/>
      <c r="G12144" s="24"/>
      <c r="H12144" s="24"/>
    </row>
    <row r="12145" spans="2:8">
      <c r="B12145" s="24"/>
      <c r="C12145" s="24"/>
      <c r="D12145" s="24"/>
      <c r="E12145" s="24"/>
      <c r="F12145" s="29"/>
      <c r="G12145" s="24"/>
      <c r="H12145" s="24"/>
    </row>
    <row r="12146" spans="2:8">
      <c r="B12146" s="24"/>
      <c r="C12146" s="24"/>
      <c r="D12146" s="24"/>
      <c r="E12146" s="24"/>
      <c r="F12146" s="29"/>
      <c r="G12146" s="24"/>
      <c r="H12146" s="24"/>
    </row>
    <row r="12147" spans="2:8">
      <c r="B12147" s="24"/>
      <c r="C12147" s="24"/>
      <c r="D12147" s="24"/>
      <c r="E12147" s="24"/>
      <c r="F12147" s="29"/>
      <c r="G12147" s="24"/>
      <c r="H12147" s="24"/>
    </row>
    <row r="12148" spans="2:8">
      <c r="B12148" s="24"/>
      <c r="C12148" s="24"/>
      <c r="D12148" s="24"/>
      <c r="E12148" s="24"/>
      <c r="F12148" s="29"/>
      <c r="G12148" s="24"/>
      <c r="H12148" s="24"/>
    </row>
    <row r="12149" spans="2:8">
      <c r="B12149" s="24"/>
      <c r="C12149" s="24"/>
      <c r="D12149" s="24"/>
      <c r="E12149" s="24"/>
      <c r="F12149" s="29"/>
      <c r="G12149" s="24"/>
      <c r="H12149" s="24"/>
    </row>
    <row r="12150" spans="2:8">
      <c r="B12150" s="24"/>
      <c r="C12150" s="24"/>
      <c r="D12150" s="24"/>
      <c r="E12150" s="24"/>
      <c r="F12150" s="29"/>
      <c r="G12150" s="24"/>
      <c r="H12150" s="24"/>
    </row>
    <row r="12151" spans="2:8">
      <c r="B12151" s="24"/>
      <c r="C12151" s="24"/>
      <c r="D12151" s="24"/>
      <c r="E12151" s="24"/>
      <c r="F12151" s="29"/>
      <c r="G12151" s="24"/>
      <c r="H12151" s="24"/>
    </row>
    <row r="12152" spans="2:8">
      <c r="B12152" s="24"/>
      <c r="C12152" s="24"/>
      <c r="D12152" s="24"/>
      <c r="E12152" s="24"/>
      <c r="F12152" s="29"/>
      <c r="G12152" s="24"/>
      <c r="H12152" s="24"/>
    </row>
    <row r="12153" spans="2:8">
      <c r="B12153" s="24"/>
      <c r="C12153" s="24"/>
      <c r="D12153" s="24"/>
      <c r="E12153" s="24"/>
      <c r="F12153" s="29"/>
      <c r="G12153" s="24"/>
      <c r="H12153" s="24"/>
    </row>
    <row r="12154" spans="2:8">
      <c r="B12154" s="24"/>
      <c r="C12154" s="24"/>
      <c r="D12154" s="24"/>
      <c r="E12154" s="24"/>
      <c r="F12154" s="29"/>
      <c r="G12154" s="24"/>
      <c r="H12154" s="24"/>
    </row>
    <row r="12155" spans="2:8">
      <c r="B12155" s="24"/>
      <c r="C12155" s="24"/>
      <c r="D12155" s="24"/>
      <c r="E12155" s="24"/>
      <c r="F12155" s="29"/>
      <c r="G12155" s="24"/>
      <c r="H12155" s="24"/>
    </row>
    <row r="12156" spans="2:8">
      <c r="B12156" s="24"/>
      <c r="C12156" s="24"/>
      <c r="D12156" s="24"/>
      <c r="E12156" s="24"/>
      <c r="F12156" s="29"/>
      <c r="G12156" s="24"/>
      <c r="H12156" s="24"/>
    </row>
    <row r="12157" spans="2:8">
      <c r="B12157" s="24"/>
      <c r="C12157" s="24"/>
      <c r="D12157" s="24"/>
      <c r="E12157" s="24"/>
      <c r="F12157" s="29"/>
      <c r="G12157" s="24"/>
      <c r="H12157" s="24"/>
    </row>
    <row r="12158" spans="2:8">
      <c r="B12158" s="24"/>
      <c r="C12158" s="24"/>
      <c r="D12158" s="24"/>
      <c r="E12158" s="24"/>
      <c r="F12158" s="29"/>
      <c r="G12158" s="24"/>
      <c r="H12158" s="24"/>
    </row>
    <row r="12159" spans="2:8">
      <c r="B12159" s="24"/>
      <c r="C12159" s="24"/>
      <c r="D12159" s="24"/>
      <c r="E12159" s="24"/>
      <c r="F12159" s="29"/>
      <c r="G12159" s="24"/>
      <c r="H12159" s="24"/>
    </row>
    <row r="12160" spans="2:8">
      <c r="B12160" s="24"/>
      <c r="C12160" s="24"/>
      <c r="D12160" s="24"/>
      <c r="E12160" s="24"/>
      <c r="F12160" s="29"/>
      <c r="G12160" s="24"/>
      <c r="H12160" s="24"/>
    </row>
    <row r="12161" spans="2:8">
      <c r="B12161" s="24"/>
      <c r="C12161" s="24"/>
      <c r="D12161" s="24"/>
      <c r="E12161" s="24"/>
      <c r="F12161" s="29"/>
      <c r="G12161" s="24"/>
      <c r="H12161" s="24"/>
    </row>
    <row r="12162" spans="2:8">
      <c r="B12162" s="24"/>
      <c r="C12162" s="24"/>
      <c r="D12162" s="24"/>
      <c r="E12162" s="24"/>
      <c r="F12162" s="29"/>
      <c r="G12162" s="24"/>
      <c r="H12162" s="24"/>
    </row>
    <row r="12163" spans="2:8">
      <c r="B12163" s="24"/>
      <c r="C12163" s="24"/>
      <c r="D12163" s="24"/>
      <c r="E12163" s="24"/>
      <c r="F12163" s="29"/>
      <c r="G12163" s="24"/>
      <c r="H12163" s="24"/>
    </row>
    <row r="12164" spans="2:8">
      <c r="B12164" s="24"/>
      <c r="C12164" s="24"/>
      <c r="D12164" s="24"/>
      <c r="E12164" s="24"/>
      <c r="F12164" s="29"/>
      <c r="G12164" s="24"/>
      <c r="H12164" s="24"/>
    </row>
    <row r="12165" spans="2:8">
      <c r="B12165" s="24"/>
      <c r="C12165" s="24"/>
      <c r="D12165" s="24"/>
      <c r="E12165" s="24"/>
      <c r="F12165" s="29"/>
      <c r="G12165" s="24"/>
      <c r="H12165" s="24"/>
    </row>
    <row r="12166" spans="2:8">
      <c r="B12166" s="24"/>
      <c r="C12166" s="24"/>
      <c r="D12166" s="24"/>
      <c r="E12166" s="24"/>
      <c r="F12166" s="29"/>
      <c r="G12166" s="24"/>
      <c r="H12166" s="24"/>
    </row>
    <row r="12167" spans="2:8">
      <c r="B12167" s="24"/>
      <c r="C12167" s="24"/>
      <c r="D12167" s="24"/>
      <c r="E12167" s="24"/>
      <c r="F12167" s="29"/>
      <c r="G12167" s="24"/>
      <c r="H12167" s="24"/>
    </row>
    <row r="12168" spans="2:8">
      <c r="B12168" s="24"/>
      <c r="C12168" s="24"/>
      <c r="D12168" s="24"/>
      <c r="E12168" s="24"/>
      <c r="F12168" s="29"/>
      <c r="G12168" s="24"/>
      <c r="H12168" s="24"/>
    </row>
    <row r="12169" spans="2:8">
      <c r="B12169" s="24"/>
      <c r="C12169" s="24"/>
      <c r="D12169" s="24"/>
      <c r="E12169" s="24"/>
      <c r="F12169" s="29"/>
      <c r="G12169" s="24"/>
      <c r="H12169" s="24"/>
    </row>
    <row r="12170" spans="2:8">
      <c r="B12170" s="24"/>
      <c r="C12170" s="24"/>
      <c r="D12170" s="24"/>
      <c r="E12170" s="24"/>
      <c r="F12170" s="29"/>
      <c r="G12170" s="24"/>
      <c r="H12170" s="24"/>
    </row>
    <row r="12171" spans="2:8">
      <c r="B12171" s="24"/>
      <c r="C12171" s="24"/>
      <c r="D12171" s="24"/>
      <c r="E12171" s="24"/>
      <c r="F12171" s="29"/>
      <c r="G12171" s="24"/>
      <c r="H12171" s="24"/>
    </row>
    <row r="12172" spans="2:8">
      <c r="B12172" s="24"/>
      <c r="C12172" s="24"/>
      <c r="D12172" s="24"/>
      <c r="E12172" s="24"/>
      <c r="F12172" s="29"/>
      <c r="G12172" s="24"/>
      <c r="H12172" s="24"/>
    </row>
    <row r="12173" spans="2:8">
      <c r="B12173" s="24"/>
      <c r="C12173" s="24"/>
      <c r="D12173" s="24"/>
      <c r="E12173" s="24"/>
      <c r="F12173" s="29"/>
      <c r="G12173" s="24"/>
      <c r="H12173" s="24"/>
    </row>
    <row r="12174" spans="2:8">
      <c r="B12174" s="24"/>
      <c r="C12174" s="24"/>
      <c r="D12174" s="24"/>
      <c r="E12174" s="24"/>
      <c r="F12174" s="29"/>
      <c r="G12174" s="24"/>
      <c r="H12174" s="24"/>
    </row>
    <row r="12175" spans="2:8">
      <c r="B12175" s="24"/>
      <c r="C12175" s="24"/>
      <c r="D12175" s="24"/>
      <c r="E12175" s="24"/>
      <c r="F12175" s="29"/>
      <c r="G12175" s="24"/>
      <c r="H12175" s="24"/>
    </row>
    <row r="12176" spans="2:8">
      <c r="B12176" s="24"/>
      <c r="C12176" s="24"/>
      <c r="D12176" s="24"/>
      <c r="E12176" s="24"/>
      <c r="F12176" s="29"/>
      <c r="G12176" s="24"/>
      <c r="H12176" s="24"/>
    </row>
    <row r="12177" spans="2:8">
      <c r="B12177" s="24"/>
      <c r="C12177" s="24"/>
      <c r="D12177" s="24"/>
      <c r="E12177" s="24"/>
      <c r="F12177" s="29"/>
      <c r="G12177" s="24"/>
      <c r="H12177" s="24"/>
    </row>
    <row r="12178" spans="2:8">
      <c r="B12178" s="24"/>
      <c r="C12178" s="24"/>
      <c r="D12178" s="24"/>
      <c r="E12178" s="24"/>
      <c r="F12178" s="29"/>
      <c r="G12178" s="24"/>
      <c r="H12178" s="24"/>
    </row>
    <row r="12179" spans="2:8">
      <c r="B12179" s="24"/>
      <c r="C12179" s="24"/>
      <c r="D12179" s="24"/>
      <c r="E12179" s="24"/>
      <c r="F12179" s="29"/>
      <c r="G12179" s="24"/>
      <c r="H12179" s="24"/>
    </row>
    <row r="12180" spans="2:8">
      <c r="B12180" s="24"/>
      <c r="C12180" s="24"/>
      <c r="D12180" s="24"/>
      <c r="E12180" s="24"/>
      <c r="F12180" s="29"/>
      <c r="G12180" s="24"/>
      <c r="H12180" s="24"/>
    </row>
    <row r="12181" spans="2:8">
      <c r="B12181" s="24"/>
      <c r="C12181" s="24"/>
      <c r="D12181" s="24"/>
      <c r="E12181" s="24"/>
      <c r="F12181" s="29"/>
      <c r="G12181" s="24"/>
      <c r="H12181" s="24"/>
    </row>
    <row r="12182" spans="2:8">
      <c r="B12182" s="24"/>
      <c r="C12182" s="24"/>
      <c r="D12182" s="24"/>
      <c r="E12182" s="24"/>
      <c r="F12182" s="29"/>
      <c r="G12182" s="24"/>
      <c r="H12182" s="24"/>
    </row>
    <row r="12183" spans="2:8">
      <c r="B12183" s="24"/>
      <c r="C12183" s="24"/>
      <c r="D12183" s="24"/>
      <c r="E12183" s="24"/>
      <c r="F12183" s="29"/>
      <c r="G12183" s="24"/>
      <c r="H12183" s="24"/>
    </row>
    <row r="12184" spans="2:8">
      <c r="B12184" s="24"/>
      <c r="C12184" s="24"/>
      <c r="D12184" s="24"/>
      <c r="E12184" s="24"/>
      <c r="F12184" s="29"/>
      <c r="G12184" s="24"/>
      <c r="H12184" s="24"/>
    </row>
    <row r="12185" spans="2:8">
      <c r="B12185" s="24"/>
      <c r="C12185" s="24"/>
      <c r="D12185" s="24"/>
      <c r="E12185" s="24"/>
      <c r="F12185" s="29"/>
      <c r="G12185" s="24"/>
      <c r="H12185" s="24"/>
    </row>
    <row r="12186" spans="2:8">
      <c r="B12186" s="24"/>
      <c r="C12186" s="24"/>
      <c r="D12186" s="24"/>
      <c r="E12186" s="24"/>
      <c r="F12186" s="29"/>
      <c r="G12186" s="24"/>
      <c r="H12186" s="24"/>
    </row>
    <row r="12187" spans="2:8">
      <c r="B12187" s="24"/>
      <c r="C12187" s="24"/>
      <c r="D12187" s="24"/>
      <c r="E12187" s="24"/>
      <c r="F12187" s="29"/>
      <c r="G12187" s="24"/>
      <c r="H12187" s="24"/>
    </row>
    <row r="12188" spans="2:8">
      <c r="B12188" s="24"/>
      <c r="C12188" s="24"/>
      <c r="D12188" s="24"/>
      <c r="E12188" s="24"/>
      <c r="F12188" s="29"/>
      <c r="G12188" s="24"/>
      <c r="H12188" s="24"/>
    </row>
    <row r="12189" spans="2:8">
      <c r="B12189" s="24"/>
      <c r="C12189" s="24"/>
      <c r="D12189" s="24"/>
      <c r="E12189" s="24"/>
      <c r="F12189" s="29"/>
      <c r="G12189" s="24"/>
      <c r="H12189" s="24"/>
    </row>
    <row r="12190" spans="2:8">
      <c r="B12190" s="24"/>
      <c r="C12190" s="24"/>
      <c r="D12190" s="24"/>
      <c r="E12190" s="24"/>
      <c r="F12190" s="29"/>
      <c r="G12190" s="24"/>
      <c r="H12190" s="24"/>
    </row>
    <row r="12191" spans="2:8">
      <c r="B12191" s="24"/>
      <c r="C12191" s="24"/>
      <c r="D12191" s="24"/>
      <c r="E12191" s="24"/>
      <c r="F12191" s="29"/>
      <c r="G12191" s="24"/>
      <c r="H12191" s="24"/>
    </row>
    <row r="12192" spans="2:8">
      <c r="B12192" s="24"/>
      <c r="C12192" s="24"/>
      <c r="D12192" s="24"/>
      <c r="E12192" s="24"/>
      <c r="F12192" s="29"/>
      <c r="G12192" s="24"/>
      <c r="H12192" s="24"/>
    </row>
    <row r="12193" spans="2:8">
      <c r="B12193" s="24"/>
      <c r="C12193" s="24"/>
      <c r="D12193" s="24"/>
      <c r="E12193" s="24"/>
      <c r="F12193" s="29"/>
      <c r="G12193" s="24"/>
      <c r="H12193" s="24"/>
    </row>
    <row r="12194" spans="2:8">
      <c r="B12194" s="24"/>
      <c r="C12194" s="24"/>
      <c r="D12194" s="24"/>
      <c r="E12194" s="24"/>
      <c r="F12194" s="29"/>
      <c r="G12194" s="24"/>
      <c r="H12194" s="24"/>
    </row>
    <row r="12195" spans="2:8">
      <c r="B12195" s="24"/>
      <c r="C12195" s="24"/>
      <c r="D12195" s="24"/>
      <c r="E12195" s="24"/>
      <c r="F12195" s="29"/>
      <c r="G12195" s="24"/>
      <c r="H12195" s="24"/>
    </row>
    <row r="12196" spans="2:8">
      <c r="B12196" s="24"/>
      <c r="C12196" s="24"/>
      <c r="D12196" s="24"/>
      <c r="E12196" s="24"/>
      <c r="F12196" s="29"/>
      <c r="G12196" s="24"/>
      <c r="H12196" s="24"/>
    </row>
    <row r="12197" spans="2:8">
      <c r="B12197" s="24"/>
      <c r="C12197" s="24"/>
      <c r="D12197" s="24"/>
      <c r="E12197" s="24"/>
      <c r="F12197" s="29"/>
      <c r="G12197" s="24"/>
      <c r="H12197" s="24"/>
    </row>
    <row r="12198" spans="2:8">
      <c r="B12198" s="24"/>
      <c r="C12198" s="24"/>
      <c r="D12198" s="24"/>
      <c r="E12198" s="24"/>
      <c r="F12198" s="29"/>
      <c r="G12198" s="24"/>
      <c r="H12198" s="24"/>
    </row>
    <row r="12199" spans="2:8">
      <c r="B12199" s="24"/>
      <c r="C12199" s="24"/>
      <c r="D12199" s="24"/>
      <c r="E12199" s="24"/>
      <c r="F12199" s="29"/>
      <c r="G12199" s="24"/>
      <c r="H12199" s="24"/>
    </row>
    <row r="12200" spans="2:8">
      <c r="B12200" s="24"/>
      <c r="C12200" s="24"/>
      <c r="D12200" s="24"/>
      <c r="E12200" s="24"/>
      <c r="F12200" s="29"/>
      <c r="G12200" s="24"/>
      <c r="H12200" s="24"/>
    </row>
    <row r="12201" spans="2:8">
      <c r="B12201" s="24"/>
      <c r="C12201" s="24"/>
      <c r="D12201" s="24"/>
      <c r="E12201" s="24"/>
      <c r="F12201" s="29"/>
      <c r="G12201" s="24"/>
      <c r="H12201" s="24"/>
    </row>
    <row r="12202" spans="2:8">
      <c r="B12202" s="24"/>
      <c r="C12202" s="24"/>
      <c r="D12202" s="24"/>
      <c r="E12202" s="24"/>
      <c r="F12202" s="29"/>
      <c r="G12202" s="24"/>
      <c r="H12202" s="24"/>
    </row>
    <row r="12203" spans="2:8">
      <c r="B12203" s="24"/>
      <c r="C12203" s="24"/>
      <c r="D12203" s="24"/>
      <c r="E12203" s="24"/>
      <c r="F12203" s="29"/>
      <c r="G12203" s="24"/>
      <c r="H12203" s="24"/>
    </row>
    <row r="12204" spans="2:8">
      <c r="B12204" s="24"/>
      <c r="C12204" s="24"/>
      <c r="D12204" s="24"/>
      <c r="E12204" s="24"/>
      <c r="F12204" s="29"/>
      <c r="G12204" s="24"/>
      <c r="H12204" s="24"/>
    </row>
    <row r="12205" spans="2:8">
      <c r="B12205" s="24"/>
      <c r="C12205" s="24"/>
      <c r="D12205" s="24"/>
      <c r="E12205" s="24"/>
      <c r="F12205" s="29"/>
      <c r="G12205" s="24"/>
      <c r="H12205" s="24"/>
    </row>
    <row r="12206" spans="2:8">
      <c r="B12206" s="24"/>
      <c r="C12206" s="24"/>
      <c r="D12206" s="24"/>
      <c r="E12206" s="24"/>
      <c r="F12206" s="29"/>
      <c r="G12206" s="24"/>
      <c r="H12206" s="24"/>
    </row>
    <row r="12207" spans="2:8">
      <c r="B12207" s="24"/>
      <c r="C12207" s="24"/>
      <c r="D12207" s="24"/>
      <c r="E12207" s="24"/>
      <c r="F12207" s="29"/>
      <c r="G12207" s="24"/>
      <c r="H12207" s="24"/>
    </row>
    <row r="12208" spans="2:8">
      <c r="B12208" s="24"/>
      <c r="C12208" s="24"/>
      <c r="D12208" s="24"/>
      <c r="E12208" s="24"/>
      <c r="F12208" s="29"/>
      <c r="G12208" s="24"/>
      <c r="H12208" s="24"/>
    </row>
    <row r="12209" spans="2:8">
      <c r="B12209" s="24"/>
      <c r="C12209" s="24"/>
      <c r="D12209" s="24"/>
      <c r="E12209" s="24"/>
      <c r="F12209" s="29"/>
      <c r="G12209" s="24"/>
      <c r="H12209" s="24"/>
    </row>
    <row r="12210" spans="2:8">
      <c r="B12210" s="24"/>
      <c r="C12210" s="24"/>
      <c r="D12210" s="24"/>
      <c r="E12210" s="24"/>
      <c r="F12210" s="29"/>
      <c r="G12210" s="24"/>
      <c r="H12210" s="24"/>
    </row>
    <row r="12211" spans="2:8">
      <c r="B12211" s="24"/>
      <c r="C12211" s="24"/>
      <c r="D12211" s="24"/>
      <c r="E12211" s="24"/>
      <c r="F12211" s="29"/>
      <c r="G12211" s="24"/>
      <c r="H12211" s="24"/>
    </row>
    <row r="12212" spans="2:8">
      <c r="B12212" s="24"/>
      <c r="C12212" s="24"/>
      <c r="D12212" s="24"/>
      <c r="E12212" s="24"/>
      <c r="F12212" s="29"/>
      <c r="G12212" s="24"/>
      <c r="H12212" s="24"/>
    </row>
    <row r="12213" spans="2:8">
      <c r="B12213" s="24"/>
      <c r="C12213" s="24"/>
      <c r="D12213" s="24"/>
      <c r="E12213" s="24"/>
      <c r="F12213" s="29"/>
      <c r="G12213" s="24"/>
      <c r="H12213" s="24"/>
    </row>
    <row r="12214" spans="2:8">
      <c r="B12214" s="24"/>
      <c r="C12214" s="24"/>
      <c r="D12214" s="24"/>
      <c r="E12214" s="24"/>
      <c r="F12214" s="29"/>
      <c r="G12214" s="24"/>
      <c r="H12214" s="24"/>
    </row>
    <row r="12215" spans="2:8">
      <c r="B12215" s="24"/>
      <c r="C12215" s="24"/>
      <c r="D12215" s="24"/>
      <c r="E12215" s="24"/>
      <c r="F12215" s="29"/>
      <c r="G12215" s="24"/>
      <c r="H12215" s="24"/>
    </row>
    <row r="12216" spans="2:8">
      <c r="B12216" s="24"/>
      <c r="C12216" s="24"/>
      <c r="D12216" s="24"/>
      <c r="E12216" s="24"/>
      <c r="F12216" s="29"/>
      <c r="G12216" s="24"/>
      <c r="H12216" s="24"/>
    </row>
    <row r="12217" spans="2:8">
      <c r="B12217" s="24"/>
      <c r="C12217" s="24"/>
      <c r="D12217" s="24"/>
      <c r="E12217" s="24"/>
      <c r="F12217" s="29"/>
      <c r="G12217" s="24"/>
      <c r="H12217" s="24"/>
    </row>
    <row r="12218" spans="2:8">
      <c r="B12218" s="24"/>
      <c r="C12218" s="24"/>
      <c r="D12218" s="24"/>
      <c r="E12218" s="24"/>
      <c r="F12218" s="29"/>
      <c r="G12218" s="24"/>
      <c r="H12218" s="24"/>
    </row>
    <row r="12219" spans="2:8">
      <c r="B12219" s="24"/>
      <c r="C12219" s="24"/>
      <c r="D12219" s="24"/>
      <c r="E12219" s="24"/>
      <c r="F12219" s="29"/>
      <c r="G12219" s="24"/>
      <c r="H12219" s="24"/>
    </row>
    <row r="12220" spans="2:8">
      <c r="B12220" s="24"/>
      <c r="C12220" s="24"/>
      <c r="D12220" s="24"/>
      <c r="E12220" s="24"/>
      <c r="F12220" s="29"/>
      <c r="G12220" s="24"/>
      <c r="H12220" s="24"/>
    </row>
    <row r="12221" spans="2:8">
      <c r="B12221" s="24"/>
      <c r="C12221" s="24"/>
      <c r="D12221" s="24"/>
      <c r="E12221" s="24"/>
      <c r="F12221" s="29"/>
      <c r="G12221" s="24"/>
      <c r="H12221" s="24"/>
    </row>
    <row r="12222" spans="2:8">
      <c r="B12222" s="24"/>
      <c r="C12222" s="24"/>
      <c r="D12222" s="24"/>
      <c r="E12222" s="24"/>
      <c r="F12222" s="29"/>
      <c r="G12222" s="24"/>
      <c r="H12222" s="24"/>
    </row>
    <row r="12223" spans="2:8">
      <c r="B12223" s="24"/>
      <c r="C12223" s="24"/>
      <c r="D12223" s="24"/>
      <c r="E12223" s="24"/>
      <c r="F12223" s="29"/>
      <c r="G12223" s="24"/>
      <c r="H12223" s="24"/>
    </row>
    <row r="12224" spans="2:8">
      <c r="B12224" s="24"/>
      <c r="C12224" s="24"/>
      <c r="D12224" s="24"/>
      <c r="E12224" s="24"/>
      <c r="F12224" s="29"/>
      <c r="G12224" s="24"/>
      <c r="H12224" s="24"/>
    </row>
    <row r="12225" spans="2:8">
      <c r="B12225" s="24"/>
      <c r="C12225" s="24"/>
      <c r="D12225" s="24"/>
      <c r="E12225" s="24"/>
      <c r="F12225" s="29"/>
      <c r="G12225" s="24"/>
      <c r="H12225" s="24"/>
    </row>
    <row r="12226" spans="2:8">
      <c r="B12226" s="24"/>
      <c r="C12226" s="24"/>
      <c r="D12226" s="24"/>
      <c r="E12226" s="24"/>
      <c r="F12226" s="29"/>
      <c r="G12226" s="24"/>
      <c r="H12226" s="24"/>
    </row>
    <row r="12227" spans="2:8">
      <c r="B12227" s="24"/>
      <c r="C12227" s="24"/>
      <c r="D12227" s="24"/>
      <c r="E12227" s="24"/>
      <c r="F12227" s="29"/>
      <c r="G12227" s="24"/>
      <c r="H12227" s="24"/>
    </row>
    <row r="12228" spans="2:8">
      <c r="B12228" s="24"/>
      <c r="C12228" s="24"/>
      <c r="D12228" s="24"/>
      <c r="E12228" s="24"/>
      <c r="F12228" s="29"/>
      <c r="G12228" s="24"/>
      <c r="H12228" s="24"/>
    </row>
    <row r="12229" spans="2:8">
      <c r="B12229" s="24"/>
      <c r="C12229" s="24"/>
      <c r="D12229" s="24"/>
      <c r="E12229" s="24"/>
      <c r="F12229" s="29"/>
      <c r="G12229" s="24"/>
      <c r="H12229" s="24"/>
    </row>
    <row r="12230" spans="2:8">
      <c r="B12230" s="24"/>
      <c r="C12230" s="24"/>
      <c r="D12230" s="24"/>
      <c r="E12230" s="24"/>
      <c r="F12230" s="29"/>
      <c r="G12230" s="24"/>
      <c r="H12230" s="24"/>
    </row>
    <row r="12231" spans="2:8">
      <c r="B12231" s="24"/>
      <c r="C12231" s="24"/>
      <c r="D12231" s="24"/>
      <c r="E12231" s="24"/>
      <c r="F12231" s="29"/>
      <c r="G12231" s="24"/>
      <c r="H12231" s="24"/>
    </row>
    <row r="12232" spans="2:8">
      <c r="B12232" s="24"/>
      <c r="C12232" s="24"/>
      <c r="D12232" s="24"/>
      <c r="E12232" s="24"/>
      <c r="F12232" s="29"/>
      <c r="G12232" s="24"/>
      <c r="H12232" s="24"/>
    </row>
    <row r="12233" spans="2:8">
      <c r="B12233" s="24"/>
      <c r="C12233" s="24"/>
      <c r="D12233" s="24"/>
      <c r="E12233" s="24"/>
      <c r="F12233" s="29"/>
      <c r="G12233" s="24"/>
      <c r="H12233" s="24"/>
    </row>
    <row r="12234" spans="2:8">
      <c r="B12234" s="24"/>
      <c r="C12234" s="24"/>
      <c r="D12234" s="24"/>
      <c r="E12234" s="24"/>
      <c r="F12234" s="29"/>
      <c r="G12234" s="24"/>
      <c r="H12234" s="24"/>
    </row>
    <row r="12235" spans="2:8">
      <c r="B12235" s="24"/>
      <c r="C12235" s="24"/>
      <c r="D12235" s="24"/>
      <c r="E12235" s="24"/>
      <c r="F12235" s="29"/>
      <c r="G12235" s="24"/>
      <c r="H12235" s="24"/>
    </row>
    <row r="12236" spans="2:8">
      <c r="B12236" s="24"/>
      <c r="C12236" s="24"/>
      <c r="D12236" s="24"/>
      <c r="E12236" s="24"/>
      <c r="F12236" s="29"/>
      <c r="G12236" s="24"/>
      <c r="H12236" s="24"/>
    </row>
    <row r="12237" spans="2:8">
      <c r="B12237" s="24"/>
      <c r="C12237" s="24"/>
      <c r="D12237" s="24"/>
      <c r="E12237" s="24"/>
      <c r="F12237" s="29"/>
      <c r="G12237" s="24"/>
      <c r="H12237" s="24"/>
    </row>
    <row r="12238" spans="2:8">
      <c r="B12238" s="24"/>
      <c r="C12238" s="24"/>
      <c r="D12238" s="24"/>
      <c r="E12238" s="24"/>
      <c r="F12238" s="29"/>
      <c r="G12238" s="24"/>
      <c r="H12238" s="24"/>
    </row>
    <row r="12239" spans="2:8">
      <c r="B12239" s="24"/>
      <c r="C12239" s="24"/>
      <c r="D12239" s="24"/>
      <c r="E12239" s="24"/>
      <c r="F12239" s="29"/>
      <c r="G12239" s="24"/>
      <c r="H12239" s="24"/>
    </row>
    <row r="12240" spans="2:8">
      <c r="B12240" s="24"/>
      <c r="C12240" s="24"/>
      <c r="D12240" s="24"/>
      <c r="E12240" s="24"/>
      <c r="F12240" s="29"/>
      <c r="G12240" s="24"/>
      <c r="H12240" s="24"/>
    </row>
    <row r="12241" spans="2:8">
      <c r="B12241" s="24"/>
      <c r="C12241" s="24"/>
      <c r="D12241" s="24"/>
      <c r="E12241" s="24"/>
      <c r="F12241" s="29"/>
      <c r="G12241" s="24"/>
      <c r="H12241" s="24"/>
    </row>
    <row r="12242" spans="2:8">
      <c r="B12242" s="24"/>
      <c r="C12242" s="24"/>
      <c r="D12242" s="24"/>
      <c r="E12242" s="24"/>
      <c r="F12242" s="29"/>
      <c r="G12242" s="24"/>
      <c r="H12242" s="24"/>
    </row>
    <row r="12243" spans="2:8">
      <c r="B12243" s="24"/>
      <c r="C12243" s="24"/>
      <c r="D12243" s="24"/>
      <c r="E12243" s="24"/>
      <c r="F12243" s="29"/>
      <c r="G12243" s="24"/>
      <c r="H12243" s="24"/>
    </row>
    <row r="12244" spans="2:8">
      <c r="B12244" s="24"/>
      <c r="C12244" s="24"/>
      <c r="D12244" s="24"/>
      <c r="E12244" s="24"/>
      <c r="F12244" s="29"/>
      <c r="G12244" s="24"/>
      <c r="H12244" s="24"/>
    </row>
    <row r="12245" spans="2:8">
      <c r="B12245" s="24"/>
      <c r="C12245" s="24"/>
      <c r="D12245" s="24"/>
      <c r="E12245" s="24"/>
      <c r="F12245" s="29"/>
      <c r="G12245" s="24"/>
      <c r="H12245" s="24"/>
    </row>
    <row r="12246" spans="2:8">
      <c r="B12246" s="24"/>
      <c r="C12246" s="24"/>
      <c r="D12246" s="24"/>
      <c r="E12246" s="24"/>
      <c r="F12246" s="29"/>
      <c r="G12246" s="24"/>
      <c r="H12246" s="24"/>
    </row>
    <row r="12247" spans="2:8">
      <c r="B12247" s="24"/>
      <c r="C12247" s="24"/>
      <c r="D12247" s="24"/>
      <c r="E12247" s="24"/>
      <c r="F12247" s="29"/>
      <c r="G12247" s="24"/>
      <c r="H12247" s="24"/>
    </row>
    <row r="12248" spans="2:8">
      <c r="B12248" s="24"/>
      <c r="C12248" s="24"/>
      <c r="D12248" s="24"/>
      <c r="E12248" s="24"/>
      <c r="F12248" s="29"/>
      <c r="G12248" s="24"/>
      <c r="H12248" s="24"/>
    </row>
    <row r="12249" spans="2:8">
      <c r="B12249" s="24"/>
      <c r="C12249" s="24"/>
      <c r="D12249" s="24"/>
      <c r="E12249" s="24"/>
      <c r="F12249" s="29"/>
      <c r="G12249" s="24"/>
      <c r="H12249" s="24"/>
    </row>
    <row r="12250" spans="2:8">
      <c r="B12250" s="24"/>
      <c r="C12250" s="24"/>
      <c r="D12250" s="24"/>
      <c r="E12250" s="24"/>
      <c r="F12250" s="29"/>
      <c r="G12250" s="24"/>
      <c r="H12250" s="24"/>
    </row>
    <row r="12251" spans="2:8">
      <c r="B12251" s="24"/>
      <c r="C12251" s="24"/>
      <c r="D12251" s="24"/>
      <c r="E12251" s="24"/>
      <c r="F12251" s="29"/>
      <c r="G12251" s="24"/>
      <c r="H12251" s="24"/>
    </row>
    <row r="12252" spans="2:8">
      <c r="B12252" s="24"/>
      <c r="C12252" s="24"/>
      <c r="D12252" s="24"/>
      <c r="E12252" s="24"/>
      <c r="F12252" s="29"/>
      <c r="G12252" s="24"/>
      <c r="H12252" s="24"/>
    </row>
    <row r="12253" spans="2:8">
      <c r="B12253" s="24"/>
      <c r="C12253" s="24"/>
      <c r="D12253" s="24"/>
      <c r="E12253" s="24"/>
      <c r="F12253" s="29"/>
      <c r="G12253" s="24"/>
      <c r="H12253" s="24"/>
    </row>
    <row r="12254" spans="2:8">
      <c r="B12254" s="24"/>
      <c r="C12254" s="24"/>
      <c r="D12254" s="24"/>
      <c r="E12254" s="24"/>
      <c r="F12254" s="29"/>
      <c r="G12254" s="24"/>
      <c r="H12254" s="24"/>
    </row>
    <row r="12255" spans="2:8">
      <c r="B12255" s="24"/>
      <c r="C12255" s="24"/>
      <c r="D12255" s="24"/>
      <c r="E12255" s="24"/>
      <c r="F12255" s="29"/>
      <c r="G12255" s="24"/>
      <c r="H12255" s="24"/>
    </row>
    <row r="12256" spans="2:8">
      <c r="B12256" s="24"/>
      <c r="C12256" s="24"/>
      <c r="D12256" s="24"/>
      <c r="E12256" s="24"/>
      <c r="F12256" s="29"/>
      <c r="G12256" s="24"/>
      <c r="H12256" s="24"/>
    </row>
    <row r="12257" spans="2:8">
      <c r="B12257" s="24"/>
      <c r="C12257" s="24"/>
      <c r="D12257" s="24"/>
      <c r="E12257" s="24"/>
      <c r="F12257" s="29"/>
      <c r="G12257" s="24"/>
      <c r="H12257" s="24"/>
    </row>
    <row r="12258" spans="2:8">
      <c r="B12258" s="24"/>
      <c r="C12258" s="24"/>
      <c r="D12258" s="24"/>
      <c r="E12258" s="24"/>
      <c r="F12258" s="29"/>
      <c r="G12258" s="24"/>
      <c r="H12258" s="24"/>
    </row>
    <row r="12259" spans="2:8">
      <c r="B12259" s="24"/>
      <c r="C12259" s="24"/>
      <c r="D12259" s="24"/>
      <c r="E12259" s="24"/>
      <c r="F12259" s="29"/>
      <c r="G12259" s="24"/>
      <c r="H12259" s="24"/>
    </row>
    <row r="12260" spans="2:8">
      <c r="B12260" s="24"/>
      <c r="C12260" s="24"/>
      <c r="D12260" s="24"/>
      <c r="E12260" s="24"/>
      <c r="F12260" s="29"/>
      <c r="G12260" s="24"/>
      <c r="H12260" s="24"/>
    </row>
    <row r="12261" spans="2:8">
      <c r="B12261" s="24"/>
      <c r="C12261" s="24"/>
      <c r="D12261" s="24"/>
      <c r="E12261" s="24"/>
      <c r="F12261" s="29"/>
      <c r="G12261" s="24"/>
      <c r="H12261" s="24"/>
    </row>
    <row r="12262" spans="2:8">
      <c r="B12262" s="24"/>
      <c r="C12262" s="24"/>
      <c r="D12262" s="24"/>
      <c r="E12262" s="24"/>
      <c r="F12262" s="29"/>
      <c r="G12262" s="24"/>
      <c r="H12262" s="24"/>
    </row>
    <row r="12263" spans="2:8">
      <c r="B12263" s="24"/>
      <c r="C12263" s="24"/>
      <c r="D12263" s="24"/>
      <c r="E12263" s="24"/>
      <c r="F12263" s="29"/>
      <c r="G12263" s="24"/>
      <c r="H12263" s="24"/>
    </row>
    <row r="12264" spans="2:8">
      <c r="B12264" s="24"/>
      <c r="C12264" s="24"/>
      <c r="D12264" s="24"/>
      <c r="E12264" s="24"/>
      <c r="F12264" s="29"/>
      <c r="G12264" s="24"/>
      <c r="H12264" s="24"/>
    </row>
    <row r="12265" spans="2:8">
      <c r="B12265" s="24"/>
      <c r="C12265" s="24"/>
      <c r="D12265" s="24"/>
      <c r="E12265" s="24"/>
      <c r="F12265" s="29"/>
      <c r="G12265" s="24"/>
      <c r="H12265" s="24"/>
    </row>
    <row r="12266" spans="2:8">
      <c r="B12266" s="24"/>
      <c r="C12266" s="24"/>
      <c r="D12266" s="24"/>
      <c r="E12266" s="24"/>
      <c r="F12266" s="29"/>
      <c r="G12266" s="24"/>
      <c r="H12266" s="24"/>
    </row>
    <row r="12267" spans="2:8">
      <c r="B12267" s="24"/>
      <c r="C12267" s="24"/>
      <c r="D12267" s="24"/>
      <c r="E12267" s="24"/>
      <c r="F12267" s="29"/>
      <c r="G12267" s="24"/>
      <c r="H12267" s="24"/>
    </row>
    <row r="12268" spans="2:8">
      <c r="B12268" s="24"/>
      <c r="C12268" s="24"/>
      <c r="D12268" s="24"/>
      <c r="E12268" s="24"/>
      <c r="F12268" s="29"/>
      <c r="G12268" s="24"/>
      <c r="H12268" s="24"/>
    </row>
    <row r="12269" spans="2:8">
      <c r="B12269" s="24"/>
      <c r="C12269" s="24"/>
      <c r="D12269" s="24"/>
      <c r="E12269" s="24"/>
      <c r="F12269" s="29"/>
      <c r="G12269" s="24"/>
      <c r="H12269" s="24"/>
    </row>
    <row r="12270" spans="2:8">
      <c r="B12270" s="24"/>
      <c r="C12270" s="24"/>
      <c r="D12270" s="24"/>
      <c r="E12270" s="24"/>
      <c r="F12270" s="29"/>
      <c r="G12270" s="24"/>
      <c r="H12270" s="24"/>
    </row>
    <row r="12271" spans="2:8">
      <c r="B12271" s="24"/>
      <c r="C12271" s="24"/>
      <c r="D12271" s="24"/>
      <c r="E12271" s="24"/>
      <c r="F12271" s="29"/>
      <c r="G12271" s="24"/>
      <c r="H12271" s="24"/>
    </row>
    <row r="12272" spans="2:8">
      <c r="B12272" s="24"/>
      <c r="C12272" s="24"/>
      <c r="D12272" s="24"/>
      <c r="E12272" s="24"/>
      <c r="F12272" s="29"/>
      <c r="G12272" s="24"/>
      <c r="H12272" s="24"/>
    </row>
    <row r="12273" spans="2:8">
      <c r="B12273" s="24"/>
      <c r="C12273" s="24"/>
      <c r="D12273" s="24"/>
      <c r="E12273" s="24"/>
      <c r="F12273" s="29"/>
      <c r="G12273" s="24"/>
      <c r="H12273" s="24"/>
    </row>
    <row r="12274" spans="2:8">
      <c r="B12274" s="24"/>
      <c r="C12274" s="24"/>
      <c r="D12274" s="24"/>
      <c r="E12274" s="24"/>
      <c r="F12274" s="29"/>
      <c r="G12274" s="24"/>
      <c r="H12274" s="24"/>
    </row>
    <row r="12275" spans="2:8">
      <c r="B12275" s="24"/>
      <c r="C12275" s="24"/>
      <c r="D12275" s="24"/>
      <c r="E12275" s="24"/>
      <c r="F12275" s="29"/>
      <c r="G12275" s="24"/>
      <c r="H12275" s="24"/>
    </row>
    <row r="12276" spans="2:8">
      <c r="B12276" s="24"/>
      <c r="C12276" s="24"/>
      <c r="D12276" s="24"/>
      <c r="E12276" s="24"/>
      <c r="F12276" s="29"/>
      <c r="G12276" s="24"/>
      <c r="H12276" s="24"/>
    </row>
    <row r="12277" spans="2:8">
      <c r="B12277" s="24"/>
      <c r="C12277" s="24"/>
      <c r="D12277" s="24"/>
      <c r="E12277" s="24"/>
      <c r="F12277" s="29"/>
      <c r="G12277" s="24"/>
      <c r="H12277" s="24"/>
    </row>
    <row r="12278" spans="2:8">
      <c r="B12278" s="24"/>
      <c r="C12278" s="24"/>
      <c r="D12278" s="24"/>
      <c r="E12278" s="24"/>
      <c r="F12278" s="29"/>
      <c r="G12278" s="24"/>
      <c r="H12278" s="24"/>
    </row>
    <row r="12279" spans="2:8">
      <c r="B12279" s="24"/>
      <c r="C12279" s="24"/>
      <c r="D12279" s="24"/>
      <c r="E12279" s="24"/>
      <c r="F12279" s="29"/>
      <c r="G12279" s="24"/>
      <c r="H12279" s="24"/>
    </row>
    <row r="12280" spans="2:8">
      <c r="B12280" s="24"/>
      <c r="C12280" s="24"/>
      <c r="D12280" s="24"/>
      <c r="E12280" s="24"/>
      <c r="F12280" s="29"/>
      <c r="G12280" s="24"/>
      <c r="H12280" s="24"/>
    </row>
    <row r="12281" spans="2:8">
      <c r="B12281" s="24"/>
      <c r="C12281" s="24"/>
      <c r="D12281" s="24"/>
      <c r="E12281" s="24"/>
      <c r="F12281" s="29"/>
      <c r="G12281" s="24"/>
      <c r="H12281" s="24"/>
    </row>
    <row r="12282" spans="2:8">
      <c r="B12282" s="24"/>
      <c r="C12282" s="24"/>
      <c r="D12282" s="24"/>
      <c r="E12282" s="24"/>
      <c r="F12282" s="29"/>
      <c r="G12282" s="24"/>
      <c r="H12282" s="24"/>
    </row>
    <row r="12283" spans="2:8">
      <c r="B12283" s="24"/>
      <c r="C12283" s="24"/>
      <c r="D12283" s="24"/>
      <c r="E12283" s="24"/>
      <c r="F12283" s="29"/>
      <c r="G12283" s="24"/>
      <c r="H12283" s="24"/>
    </row>
    <row r="12284" spans="2:8">
      <c r="B12284" s="24"/>
      <c r="C12284" s="24"/>
      <c r="D12284" s="24"/>
      <c r="E12284" s="24"/>
      <c r="F12284" s="29"/>
      <c r="G12284" s="24"/>
      <c r="H12284" s="24"/>
    </row>
    <row r="12285" spans="2:8">
      <c r="B12285" s="24"/>
      <c r="C12285" s="24"/>
      <c r="D12285" s="24"/>
      <c r="E12285" s="24"/>
      <c r="F12285" s="29"/>
      <c r="G12285" s="24"/>
      <c r="H12285" s="24"/>
    </row>
    <row r="12286" spans="2:8">
      <c r="B12286" s="24"/>
      <c r="C12286" s="24"/>
      <c r="D12286" s="24"/>
      <c r="E12286" s="24"/>
      <c r="F12286" s="29"/>
      <c r="G12286" s="24"/>
      <c r="H12286" s="24"/>
    </row>
    <row r="12287" spans="2:8">
      <c r="B12287" s="24"/>
      <c r="C12287" s="24"/>
      <c r="D12287" s="24"/>
      <c r="E12287" s="24"/>
      <c r="F12287" s="29"/>
      <c r="G12287" s="24"/>
      <c r="H12287" s="24"/>
    </row>
    <row r="12288" spans="2:8">
      <c r="B12288" s="24"/>
      <c r="C12288" s="24"/>
      <c r="D12288" s="24"/>
      <c r="E12288" s="24"/>
      <c r="F12288" s="29"/>
      <c r="G12288" s="24"/>
      <c r="H12288" s="24"/>
    </row>
    <row r="12289" spans="2:8">
      <c r="B12289" s="24"/>
      <c r="C12289" s="24"/>
      <c r="D12289" s="24"/>
      <c r="E12289" s="24"/>
      <c r="F12289" s="29"/>
      <c r="G12289" s="24"/>
      <c r="H12289" s="24"/>
    </row>
    <row r="12290" spans="2:8">
      <c r="B12290" s="24"/>
      <c r="C12290" s="24"/>
      <c r="D12290" s="24"/>
      <c r="E12290" s="24"/>
      <c r="F12290" s="29"/>
      <c r="G12290" s="24"/>
      <c r="H12290" s="24"/>
    </row>
    <row r="12291" spans="2:8">
      <c r="B12291" s="24"/>
      <c r="C12291" s="24"/>
      <c r="D12291" s="24"/>
      <c r="E12291" s="24"/>
      <c r="F12291" s="29"/>
      <c r="G12291" s="24"/>
      <c r="H12291" s="24"/>
    </row>
    <row r="12292" spans="2:8">
      <c r="B12292" s="24"/>
      <c r="C12292" s="24"/>
      <c r="D12292" s="24"/>
      <c r="E12292" s="24"/>
      <c r="F12292" s="29"/>
      <c r="G12292" s="24"/>
      <c r="H12292" s="24"/>
    </row>
    <row r="12293" spans="2:8">
      <c r="B12293" s="24"/>
      <c r="C12293" s="24"/>
      <c r="D12293" s="24"/>
      <c r="E12293" s="24"/>
      <c r="F12293" s="29"/>
      <c r="G12293" s="24"/>
      <c r="H12293" s="24"/>
    </row>
    <row r="12294" spans="2:8">
      <c r="B12294" s="24"/>
      <c r="C12294" s="24"/>
      <c r="D12294" s="24"/>
      <c r="E12294" s="24"/>
      <c r="F12294" s="29"/>
      <c r="G12294" s="24"/>
      <c r="H12294" s="24"/>
    </row>
    <row r="12295" spans="2:8">
      <c r="B12295" s="24"/>
      <c r="C12295" s="24"/>
      <c r="D12295" s="24"/>
      <c r="E12295" s="24"/>
      <c r="F12295" s="29"/>
      <c r="G12295" s="24"/>
      <c r="H12295" s="24"/>
    </row>
    <row r="12296" spans="2:8">
      <c r="B12296" s="24"/>
      <c r="C12296" s="24"/>
      <c r="D12296" s="24"/>
      <c r="E12296" s="24"/>
      <c r="F12296" s="29"/>
      <c r="G12296" s="24"/>
      <c r="H12296" s="24"/>
    </row>
    <row r="12297" spans="2:8">
      <c r="B12297" s="24"/>
      <c r="C12297" s="24"/>
      <c r="D12297" s="24"/>
      <c r="E12297" s="24"/>
      <c r="F12297" s="29"/>
      <c r="G12297" s="24"/>
      <c r="H12297" s="24"/>
    </row>
    <row r="12298" spans="2:8">
      <c r="B12298" s="24"/>
      <c r="C12298" s="24"/>
      <c r="D12298" s="24"/>
      <c r="E12298" s="24"/>
      <c r="F12298" s="29"/>
      <c r="G12298" s="24"/>
      <c r="H12298" s="24"/>
    </row>
    <row r="12299" spans="2:8">
      <c r="B12299" s="24"/>
      <c r="C12299" s="24"/>
      <c r="D12299" s="24"/>
      <c r="E12299" s="24"/>
      <c r="F12299" s="29"/>
      <c r="G12299" s="24"/>
      <c r="H12299" s="24"/>
    </row>
    <row r="12300" spans="2:8">
      <c r="B12300" s="24"/>
      <c r="C12300" s="24"/>
      <c r="D12300" s="24"/>
      <c r="E12300" s="24"/>
      <c r="F12300" s="29"/>
      <c r="G12300" s="24"/>
      <c r="H12300" s="24"/>
    </row>
    <row r="12301" spans="2:8">
      <c r="B12301" s="24"/>
      <c r="C12301" s="24"/>
      <c r="D12301" s="24"/>
      <c r="E12301" s="24"/>
      <c r="F12301" s="29"/>
      <c r="G12301" s="24"/>
      <c r="H12301" s="24"/>
    </row>
    <row r="12302" spans="2:8">
      <c r="B12302" s="24"/>
      <c r="C12302" s="24"/>
      <c r="D12302" s="24"/>
      <c r="E12302" s="24"/>
      <c r="F12302" s="29"/>
      <c r="G12302" s="24"/>
      <c r="H12302" s="24"/>
    </row>
    <row r="12303" spans="2:8">
      <c r="B12303" s="24"/>
      <c r="C12303" s="24"/>
      <c r="D12303" s="24"/>
      <c r="E12303" s="24"/>
      <c r="F12303" s="29"/>
      <c r="G12303" s="24"/>
      <c r="H12303" s="24"/>
    </row>
    <row r="12304" spans="2:8">
      <c r="B12304" s="24"/>
      <c r="C12304" s="24"/>
      <c r="D12304" s="24"/>
      <c r="E12304" s="24"/>
      <c r="F12304" s="29"/>
      <c r="G12304" s="24"/>
      <c r="H12304" s="24"/>
    </row>
    <row r="12305" spans="2:8">
      <c r="B12305" s="24"/>
      <c r="C12305" s="24"/>
      <c r="D12305" s="24"/>
      <c r="E12305" s="24"/>
      <c r="F12305" s="29"/>
      <c r="G12305" s="24"/>
      <c r="H12305" s="24"/>
    </row>
    <row r="12306" spans="2:8">
      <c r="B12306" s="24"/>
      <c r="C12306" s="24"/>
      <c r="D12306" s="24"/>
      <c r="E12306" s="24"/>
      <c r="F12306" s="29"/>
      <c r="G12306" s="24"/>
      <c r="H12306" s="24"/>
    </row>
    <row r="12307" spans="2:8">
      <c r="B12307" s="24"/>
      <c r="C12307" s="24"/>
      <c r="D12307" s="24"/>
      <c r="E12307" s="24"/>
      <c r="F12307" s="29"/>
      <c r="G12307" s="24"/>
      <c r="H12307" s="24"/>
    </row>
    <row r="12308" spans="2:8">
      <c r="B12308" s="24"/>
      <c r="C12308" s="24"/>
      <c r="D12308" s="24"/>
      <c r="E12308" s="24"/>
      <c r="F12308" s="29"/>
      <c r="G12308" s="24"/>
      <c r="H12308" s="24"/>
    </row>
    <row r="12309" spans="2:8">
      <c r="B12309" s="24"/>
      <c r="C12309" s="24"/>
      <c r="D12309" s="24"/>
      <c r="E12309" s="24"/>
      <c r="F12309" s="29"/>
      <c r="G12309" s="24"/>
      <c r="H12309" s="24"/>
    </row>
    <row r="12310" spans="2:8">
      <c r="B12310" s="24"/>
      <c r="C12310" s="24"/>
      <c r="D12310" s="24"/>
      <c r="E12310" s="24"/>
      <c r="F12310" s="29"/>
      <c r="G12310" s="24"/>
      <c r="H12310" s="24"/>
    </row>
    <row r="12311" spans="2:8">
      <c r="B12311" s="24"/>
      <c r="C12311" s="24"/>
      <c r="D12311" s="24"/>
      <c r="E12311" s="24"/>
      <c r="F12311" s="29"/>
      <c r="G12311" s="24"/>
      <c r="H12311" s="24"/>
    </row>
    <row r="12312" spans="2:8">
      <c r="B12312" s="24"/>
      <c r="C12312" s="24"/>
      <c r="D12312" s="24"/>
      <c r="E12312" s="24"/>
      <c r="F12312" s="29"/>
      <c r="G12312" s="24"/>
      <c r="H12312" s="24"/>
    </row>
    <row r="12313" spans="2:8">
      <c r="B12313" s="24"/>
      <c r="C12313" s="24"/>
      <c r="D12313" s="24"/>
      <c r="E12313" s="24"/>
      <c r="F12313" s="29"/>
      <c r="G12313" s="24"/>
      <c r="H12313" s="24"/>
    </row>
    <row r="12314" spans="2:8">
      <c r="B12314" s="24"/>
      <c r="C12314" s="24"/>
      <c r="D12314" s="24"/>
      <c r="E12314" s="24"/>
      <c r="F12314" s="29"/>
      <c r="G12314" s="24"/>
      <c r="H12314" s="24"/>
    </row>
    <row r="12315" spans="2:8">
      <c r="B12315" s="24"/>
      <c r="C12315" s="24"/>
      <c r="D12315" s="24"/>
      <c r="E12315" s="24"/>
      <c r="F12315" s="29"/>
      <c r="G12315" s="24"/>
      <c r="H12315" s="24"/>
    </row>
    <row r="12316" spans="2:8">
      <c r="B12316" s="24"/>
      <c r="C12316" s="24"/>
      <c r="D12316" s="24"/>
      <c r="E12316" s="24"/>
      <c r="F12316" s="29"/>
      <c r="G12316" s="24"/>
      <c r="H12316" s="24"/>
    </row>
    <row r="12317" spans="2:8">
      <c r="B12317" s="24"/>
      <c r="C12317" s="24"/>
      <c r="D12317" s="24"/>
      <c r="E12317" s="24"/>
      <c r="F12317" s="29"/>
      <c r="G12317" s="24"/>
      <c r="H12317" s="24"/>
    </row>
    <row r="12318" spans="2:8">
      <c r="B12318" s="24"/>
      <c r="C12318" s="24"/>
      <c r="D12318" s="24"/>
      <c r="E12318" s="24"/>
      <c r="F12318" s="29"/>
      <c r="G12318" s="24"/>
      <c r="H12318" s="24"/>
    </row>
    <row r="12319" spans="2:8">
      <c r="B12319" s="24"/>
      <c r="C12319" s="24"/>
      <c r="D12319" s="24"/>
      <c r="E12319" s="24"/>
      <c r="F12319" s="29"/>
      <c r="G12319" s="24"/>
      <c r="H12319" s="24"/>
    </row>
    <row r="12320" spans="2:8">
      <c r="B12320" s="24"/>
      <c r="C12320" s="24"/>
      <c r="D12320" s="24"/>
      <c r="E12320" s="24"/>
      <c r="F12320" s="29"/>
      <c r="G12320" s="24"/>
      <c r="H12320" s="24"/>
    </row>
    <row r="12321" spans="2:8">
      <c r="B12321" s="24"/>
      <c r="C12321" s="24"/>
      <c r="D12321" s="24"/>
      <c r="E12321" s="24"/>
      <c r="F12321" s="29"/>
      <c r="G12321" s="24"/>
      <c r="H12321" s="24"/>
    </row>
    <row r="12322" spans="2:8">
      <c r="B12322" s="24"/>
      <c r="C12322" s="24"/>
      <c r="D12322" s="24"/>
      <c r="E12322" s="24"/>
      <c r="F12322" s="29"/>
      <c r="G12322" s="24"/>
      <c r="H12322" s="24"/>
    </row>
    <row r="12323" spans="2:8">
      <c r="B12323" s="24"/>
      <c r="C12323" s="24"/>
      <c r="D12323" s="24"/>
      <c r="E12323" s="24"/>
      <c r="F12323" s="29"/>
      <c r="G12323" s="24"/>
      <c r="H12323" s="24"/>
    </row>
    <row r="12324" spans="2:8">
      <c r="B12324" s="24"/>
      <c r="C12324" s="24"/>
      <c r="D12324" s="24"/>
      <c r="E12324" s="24"/>
      <c r="F12324" s="29"/>
      <c r="G12324" s="24"/>
      <c r="H12324" s="24"/>
    </row>
    <row r="12325" spans="2:8">
      <c r="B12325" s="24"/>
      <c r="C12325" s="24"/>
      <c r="D12325" s="24"/>
      <c r="E12325" s="24"/>
      <c r="F12325" s="29"/>
      <c r="G12325" s="24"/>
      <c r="H12325" s="24"/>
    </row>
    <row r="12326" spans="2:8">
      <c r="B12326" s="24"/>
      <c r="C12326" s="24"/>
      <c r="D12326" s="24"/>
      <c r="E12326" s="24"/>
      <c r="F12326" s="29"/>
      <c r="G12326" s="24"/>
      <c r="H12326" s="24"/>
    </row>
    <row r="12327" spans="2:8">
      <c r="B12327" s="24"/>
      <c r="C12327" s="24"/>
      <c r="D12327" s="24"/>
      <c r="E12327" s="24"/>
      <c r="F12327" s="29"/>
      <c r="G12327" s="24"/>
      <c r="H12327" s="24"/>
    </row>
    <row r="12328" spans="2:8">
      <c r="B12328" s="24"/>
      <c r="C12328" s="24"/>
      <c r="D12328" s="24"/>
      <c r="E12328" s="24"/>
      <c r="F12328" s="29"/>
      <c r="G12328" s="24"/>
      <c r="H12328" s="24"/>
    </row>
    <row r="12329" spans="2:8">
      <c r="B12329" s="24"/>
      <c r="C12329" s="24"/>
      <c r="D12329" s="24"/>
      <c r="E12329" s="24"/>
      <c r="F12329" s="29"/>
      <c r="G12329" s="24"/>
      <c r="H12329" s="24"/>
    </row>
    <row r="12330" spans="2:8">
      <c r="B12330" s="24"/>
      <c r="C12330" s="24"/>
      <c r="D12330" s="24"/>
      <c r="E12330" s="24"/>
      <c r="F12330" s="29"/>
      <c r="G12330" s="24"/>
      <c r="H12330" s="24"/>
    </row>
    <row r="12331" spans="2:8">
      <c r="B12331" s="24"/>
      <c r="C12331" s="24"/>
      <c r="D12331" s="24"/>
      <c r="E12331" s="24"/>
      <c r="F12331" s="29"/>
      <c r="G12331" s="24"/>
      <c r="H12331" s="24"/>
    </row>
    <row r="12332" spans="2:8">
      <c r="B12332" s="24"/>
      <c r="C12332" s="24"/>
      <c r="D12332" s="24"/>
      <c r="E12332" s="24"/>
      <c r="F12332" s="29"/>
      <c r="G12332" s="24"/>
      <c r="H12332" s="24"/>
    </row>
    <row r="12333" spans="2:8">
      <c r="B12333" s="24"/>
      <c r="C12333" s="24"/>
      <c r="D12333" s="24"/>
      <c r="E12333" s="24"/>
      <c r="F12333" s="29"/>
      <c r="G12333" s="24"/>
      <c r="H12333" s="24"/>
    </row>
    <row r="12334" spans="2:8">
      <c r="B12334" s="24"/>
      <c r="C12334" s="24"/>
      <c r="D12334" s="24"/>
      <c r="E12334" s="24"/>
      <c r="F12334" s="29"/>
      <c r="G12334" s="24"/>
      <c r="H12334" s="24"/>
    </row>
    <row r="12335" spans="2:8">
      <c r="B12335" s="24"/>
      <c r="C12335" s="24"/>
      <c r="D12335" s="24"/>
      <c r="E12335" s="24"/>
      <c r="F12335" s="29"/>
      <c r="G12335" s="24"/>
      <c r="H12335" s="24"/>
    </row>
    <row r="12336" spans="2:8">
      <c r="B12336" s="24"/>
      <c r="C12336" s="24"/>
      <c r="D12336" s="24"/>
      <c r="E12336" s="24"/>
      <c r="F12336" s="29"/>
      <c r="G12336" s="24"/>
      <c r="H12336" s="24"/>
    </row>
    <row r="12337" spans="2:8">
      <c r="B12337" s="24"/>
      <c r="C12337" s="24"/>
      <c r="D12337" s="24"/>
      <c r="E12337" s="24"/>
      <c r="F12337" s="29"/>
      <c r="G12337" s="24"/>
      <c r="H12337" s="24"/>
    </row>
    <row r="12338" spans="2:8">
      <c r="B12338" s="24"/>
      <c r="C12338" s="24"/>
      <c r="D12338" s="24"/>
      <c r="E12338" s="24"/>
      <c r="F12338" s="29"/>
      <c r="G12338" s="24"/>
      <c r="H12338" s="24"/>
    </row>
    <row r="12339" spans="2:8">
      <c r="B12339" s="24"/>
      <c r="C12339" s="24"/>
      <c r="D12339" s="24"/>
      <c r="E12339" s="24"/>
      <c r="F12339" s="29"/>
      <c r="G12339" s="24"/>
      <c r="H12339" s="24"/>
    </row>
    <row r="12340" spans="2:8">
      <c r="B12340" s="24"/>
      <c r="C12340" s="24"/>
      <c r="D12340" s="24"/>
      <c r="E12340" s="24"/>
      <c r="F12340" s="29"/>
      <c r="G12340" s="24"/>
      <c r="H12340" s="24"/>
    </row>
    <row r="12341" spans="2:8">
      <c r="B12341" s="24"/>
      <c r="C12341" s="24"/>
      <c r="D12341" s="24"/>
      <c r="E12341" s="24"/>
      <c r="F12341" s="29"/>
      <c r="G12341" s="24"/>
      <c r="H12341" s="24"/>
    </row>
    <row r="12342" spans="2:8">
      <c r="B12342" s="24"/>
      <c r="C12342" s="24"/>
      <c r="D12342" s="24"/>
      <c r="E12342" s="24"/>
      <c r="F12342" s="29"/>
      <c r="G12342" s="24"/>
      <c r="H12342" s="24"/>
    </row>
    <row r="12343" spans="2:8">
      <c r="B12343" s="24"/>
      <c r="C12343" s="24"/>
      <c r="D12343" s="24"/>
      <c r="E12343" s="24"/>
      <c r="F12343" s="29"/>
      <c r="G12343" s="24"/>
      <c r="H12343" s="24"/>
    </row>
    <row r="12344" spans="2:8">
      <c r="B12344" s="24"/>
      <c r="C12344" s="24"/>
      <c r="D12344" s="24"/>
      <c r="E12344" s="24"/>
      <c r="F12344" s="29"/>
      <c r="G12344" s="24"/>
      <c r="H12344" s="24"/>
    </row>
    <row r="12345" spans="2:8">
      <c r="B12345" s="24"/>
      <c r="C12345" s="24"/>
      <c r="D12345" s="24"/>
      <c r="E12345" s="24"/>
      <c r="F12345" s="29"/>
      <c r="G12345" s="24"/>
      <c r="H12345" s="24"/>
    </row>
    <row r="12346" spans="2:8">
      <c r="B12346" s="24"/>
      <c r="C12346" s="24"/>
      <c r="D12346" s="24"/>
      <c r="E12346" s="24"/>
      <c r="F12346" s="29"/>
      <c r="G12346" s="24"/>
      <c r="H12346" s="24"/>
    </row>
    <row r="12347" spans="2:8">
      <c r="B12347" s="24"/>
      <c r="C12347" s="24"/>
      <c r="D12347" s="24"/>
      <c r="E12347" s="24"/>
      <c r="F12347" s="29"/>
      <c r="G12347" s="24"/>
      <c r="H12347" s="24"/>
    </row>
    <row r="12348" spans="2:8">
      <c r="B12348" s="24"/>
      <c r="C12348" s="24"/>
      <c r="D12348" s="24"/>
      <c r="E12348" s="24"/>
      <c r="F12348" s="29"/>
      <c r="G12348" s="24"/>
      <c r="H12348" s="24"/>
    </row>
    <row r="12349" spans="2:8">
      <c r="B12349" s="24"/>
      <c r="C12349" s="24"/>
      <c r="D12349" s="24"/>
      <c r="E12349" s="24"/>
      <c r="F12349" s="29"/>
      <c r="G12349" s="24"/>
      <c r="H12349" s="24"/>
    </row>
    <row r="12350" spans="2:8">
      <c r="B12350" s="24"/>
      <c r="C12350" s="24"/>
      <c r="D12350" s="24"/>
      <c r="E12350" s="24"/>
      <c r="F12350" s="29"/>
      <c r="G12350" s="24"/>
      <c r="H12350" s="24"/>
    </row>
    <row r="12351" spans="2:8">
      <c r="B12351" s="24"/>
      <c r="C12351" s="24"/>
      <c r="D12351" s="24"/>
      <c r="E12351" s="24"/>
      <c r="F12351" s="29"/>
      <c r="G12351" s="24"/>
      <c r="H12351" s="24"/>
    </row>
    <row r="12352" spans="2:8">
      <c r="B12352" s="24"/>
      <c r="C12352" s="24"/>
      <c r="D12352" s="24"/>
      <c r="E12352" s="24"/>
      <c r="F12352" s="29"/>
      <c r="G12352" s="24"/>
      <c r="H12352" s="24"/>
    </row>
    <row r="12353" spans="2:8">
      <c r="B12353" s="24"/>
      <c r="C12353" s="24"/>
      <c r="D12353" s="24"/>
      <c r="E12353" s="24"/>
      <c r="F12353" s="29"/>
      <c r="G12353" s="24"/>
      <c r="H12353" s="24"/>
    </row>
    <row r="12354" spans="2:8">
      <c r="B12354" s="24"/>
      <c r="C12354" s="24"/>
      <c r="D12354" s="24"/>
      <c r="E12354" s="24"/>
      <c r="F12354" s="29"/>
      <c r="G12354" s="24"/>
      <c r="H12354" s="24"/>
    </row>
    <row r="12355" spans="2:8">
      <c r="B12355" s="24"/>
      <c r="C12355" s="24"/>
      <c r="D12355" s="24"/>
      <c r="E12355" s="24"/>
      <c r="F12355" s="29"/>
      <c r="G12355" s="24"/>
      <c r="H12355" s="24"/>
    </row>
    <row r="12356" spans="2:8">
      <c r="B12356" s="24"/>
      <c r="C12356" s="24"/>
      <c r="D12356" s="24"/>
      <c r="E12356" s="24"/>
      <c r="F12356" s="29"/>
      <c r="G12356" s="24"/>
      <c r="H12356" s="24"/>
    </row>
    <row r="12357" spans="2:8">
      <c r="B12357" s="24"/>
      <c r="C12357" s="24"/>
      <c r="D12357" s="24"/>
      <c r="E12357" s="24"/>
      <c r="F12357" s="29"/>
      <c r="G12357" s="24"/>
      <c r="H12357" s="24"/>
    </row>
    <row r="12358" spans="2:8">
      <c r="B12358" s="24"/>
      <c r="C12358" s="24"/>
      <c r="D12358" s="24"/>
      <c r="E12358" s="24"/>
      <c r="F12358" s="29"/>
      <c r="G12358" s="24"/>
      <c r="H12358" s="24"/>
    </row>
    <row r="12359" spans="2:8">
      <c r="B12359" s="24"/>
      <c r="C12359" s="24"/>
      <c r="D12359" s="24"/>
      <c r="E12359" s="24"/>
      <c r="F12359" s="29"/>
      <c r="G12359" s="24"/>
      <c r="H12359" s="24"/>
    </row>
    <row r="12360" spans="2:8">
      <c r="B12360" s="24"/>
      <c r="C12360" s="24"/>
      <c r="D12360" s="24"/>
      <c r="E12360" s="24"/>
      <c r="F12360" s="29"/>
      <c r="G12360" s="24"/>
      <c r="H12360" s="24"/>
    </row>
    <row r="12361" spans="2:8">
      <c r="B12361" s="24"/>
      <c r="C12361" s="24"/>
      <c r="D12361" s="24"/>
      <c r="E12361" s="24"/>
      <c r="F12361" s="29"/>
      <c r="G12361" s="24"/>
      <c r="H12361" s="24"/>
    </row>
    <row r="12362" spans="2:8">
      <c r="B12362" s="24"/>
      <c r="C12362" s="24"/>
      <c r="D12362" s="24"/>
      <c r="E12362" s="24"/>
      <c r="F12362" s="29"/>
      <c r="G12362" s="24"/>
      <c r="H12362" s="24"/>
    </row>
    <row r="12363" spans="2:8">
      <c r="B12363" s="24"/>
      <c r="C12363" s="24"/>
      <c r="D12363" s="24"/>
      <c r="E12363" s="24"/>
      <c r="F12363" s="29"/>
      <c r="G12363" s="24"/>
      <c r="H12363" s="24"/>
    </row>
    <row r="12364" spans="2:8">
      <c r="B12364" s="24"/>
      <c r="C12364" s="24"/>
      <c r="D12364" s="24"/>
      <c r="E12364" s="24"/>
      <c r="F12364" s="29"/>
      <c r="G12364" s="24"/>
      <c r="H12364" s="24"/>
    </row>
    <row r="12365" spans="2:8">
      <c r="B12365" s="24"/>
      <c r="C12365" s="24"/>
      <c r="D12365" s="24"/>
      <c r="E12365" s="24"/>
      <c r="F12365" s="29"/>
      <c r="G12365" s="24"/>
      <c r="H12365" s="24"/>
    </row>
    <row r="12366" spans="2:8">
      <c r="B12366" s="24"/>
      <c r="C12366" s="24"/>
      <c r="D12366" s="24"/>
      <c r="E12366" s="24"/>
      <c r="F12366" s="29"/>
      <c r="G12366" s="24"/>
      <c r="H12366" s="24"/>
    </row>
    <row r="12367" spans="2:8">
      <c r="B12367" s="24"/>
      <c r="C12367" s="24"/>
      <c r="D12367" s="24"/>
      <c r="E12367" s="24"/>
      <c r="F12367" s="29"/>
      <c r="G12367" s="24"/>
      <c r="H12367" s="24"/>
    </row>
    <row r="12368" spans="2:8">
      <c r="B12368" s="24"/>
      <c r="C12368" s="24"/>
      <c r="D12368" s="24"/>
      <c r="E12368" s="24"/>
      <c r="F12368" s="29"/>
      <c r="G12368" s="24"/>
      <c r="H12368" s="24"/>
    </row>
    <row r="12369" spans="2:8">
      <c r="B12369" s="24"/>
      <c r="C12369" s="24"/>
      <c r="D12369" s="24"/>
      <c r="E12369" s="24"/>
      <c r="F12369" s="29"/>
      <c r="G12369" s="24"/>
      <c r="H12369" s="24"/>
    </row>
    <row r="12370" spans="2:8">
      <c r="B12370" s="24"/>
      <c r="C12370" s="24"/>
      <c r="D12370" s="24"/>
      <c r="E12370" s="24"/>
      <c r="F12370" s="29"/>
      <c r="G12370" s="24"/>
      <c r="H12370" s="24"/>
    </row>
    <row r="12371" spans="2:8">
      <c r="B12371" s="24"/>
      <c r="C12371" s="24"/>
      <c r="D12371" s="24"/>
      <c r="E12371" s="24"/>
      <c r="F12371" s="29"/>
      <c r="G12371" s="24"/>
      <c r="H12371" s="24"/>
    </row>
    <row r="12372" spans="2:8">
      <c r="B12372" s="24"/>
      <c r="C12372" s="24"/>
      <c r="D12372" s="24"/>
      <c r="E12372" s="24"/>
      <c r="F12372" s="29"/>
      <c r="G12372" s="24"/>
      <c r="H12372" s="24"/>
    </row>
    <row r="12373" spans="2:8">
      <c r="B12373" s="24"/>
      <c r="C12373" s="24"/>
      <c r="D12373" s="24"/>
      <c r="E12373" s="24"/>
      <c r="F12373" s="29"/>
      <c r="G12373" s="24"/>
      <c r="H12373" s="24"/>
    </row>
    <row r="12374" spans="2:8">
      <c r="B12374" s="24"/>
      <c r="C12374" s="24"/>
      <c r="D12374" s="24"/>
      <c r="E12374" s="24"/>
      <c r="F12374" s="29"/>
      <c r="G12374" s="24"/>
      <c r="H12374" s="24"/>
    </row>
    <row r="12375" spans="2:8">
      <c r="B12375" s="24"/>
      <c r="C12375" s="24"/>
      <c r="D12375" s="24"/>
      <c r="E12375" s="24"/>
      <c r="F12375" s="29"/>
      <c r="G12375" s="24"/>
      <c r="H12375" s="24"/>
    </row>
    <row r="12376" spans="2:8">
      <c r="B12376" s="24"/>
      <c r="C12376" s="24"/>
      <c r="D12376" s="24"/>
      <c r="E12376" s="24"/>
      <c r="F12376" s="29"/>
      <c r="G12376" s="24"/>
      <c r="H12376" s="24"/>
    </row>
    <row r="12377" spans="2:8">
      <c r="B12377" s="24"/>
      <c r="C12377" s="24"/>
      <c r="D12377" s="24"/>
      <c r="E12377" s="24"/>
      <c r="F12377" s="29"/>
      <c r="G12377" s="24"/>
      <c r="H12377" s="24"/>
    </row>
    <row r="12378" spans="2:8">
      <c r="B12378" s="24"/>
      <c r="C12378" s="24"/>
      <c r="D12378" s="24"/>
      <c r="E12378" s="24"/>
      <c r="F12378" s="29"/>
      <c r="G12378" s="24"/>
      <c r="H12378" s="24"/>
    </row>
    <row r="12379" spans="2:8">
      <c r="B12379" s="24"/>
      <c r="C12379" s="24"/>
      <c r="D12379" s="24"/>
      <c r="E12379" s="24"/>
      <c r="F12379" s="29"/>
      <c r="G12379" s="24"/>
      <c r="H12379" s="24"/>
    </row>
    <row r="12380" spans="2:8">
      <c r="B12380" s="24"/>
      <c r="C12380" s="24"/>
      <c r="D12380" s="24"/>
      <c r="E12380" s="24"/>
      <c r="F12380" s="29"/>
      <c r="G12380" s="24"/>
      <c r="H12380" s="24"/>
    </row>
    <row r="12381" spans="2:8">
      <c r="B12381" s="24"/>
      <c r="C12381" s="24"/>
      <c r="D12381" s="24"/>
      <c r="E12381" s="24"/>
      <c r="F12381" s="29"/>
      <c r="G12381" s="24"/>
      <c r="H12381" s="24"/>
    </row>
    <row r="12382" spans="2:8">
      <c r="B12382" s="24"/>
      <c r="C12382" s="24"/>
      <c r="D12382" s="24"/>
      <c r="E12382" s="24"/>
      <c r="F12382" s="29"/>
      <c r="G12382" s="24"/>
      <c r="H12382" s="24"/>
    </row>
    <row r="12383" spans="2:8">
      <c r="B12383" s="24"/>
      <c r="C12383" s="24"/>
      <c r="D12383" s="24"/>
      <c r="E12383" s="24"/>
      <c r="F12383" s="29"/>
      <c r="G12383" s="24"/>
      <c r="H12383" s="24"/>
    </row>
    <row r="12384" spans="2:8">
      <c r="B12384" s="24"/>
      <c r="C12384" s="24"/>
      <c r="D12384" s="24"/>
      <c r="E12384" s="24"/>
      <c r="F12384" s="29"/>
      <c r="G12384" s="24"/>
      <c r="H12384" s="24"/>
    </row>
    <row r="12385" spans="2:8">
      <c r="B12385" s="24"/>
      <c r="C12385" s="24"/>
      <c r="D12385" s="24"/>
      <c r="E12385" s="24"/>
      <c r="F12385" s="29"/>
      <c r="G12385" s="24"/>
      <c r="H12385" s="24"/>
    </row>
    <row r="12386" spans="2:8">
      <c r="B12386" s="24"/>
      <c r="C12386" s="24"/>
      <c r="D12386" s="24"/>
      <c r="E12386" s="24"/>
      <c r="F12386" s="29"/>
      <c r="G12386" s="24"/>
      <c r="H12386" s="24"/>
    </row>
    <row r="12387" spans="2:8">
      <c r="B12387" s="24"/>
      <c r="C12387" s="24"/>
      <c r="D12387" s="24"/>
      <c r="E12387" s="24"/>
      <c r="F12387" s="29"/>
      <c r="G12387" s="24"/>
      <c r="H12387" s="24"/>
    </row>
    <row r="12388" spans="2:8">
      <c r="B12388" s="24"/>
      <c r="C12388" s="24"/>
      <c r="D12388" s="24"/>
      <c r="E12388" s="24"/>
      <c r="F12388" s="29"/>
      <c r="G12388" s="24"/>
      <c r="H12388" s="24"/>
    </row>
    <row r="12389" spans="2:8">
      <c r="B12389" s="24"/>
      <c r="C12389" s="24"/>
      <c r="D12389" s="24"/>
      <c r="E12389" s="24"/>
      <c r="F12389" s="29"/>
      <c r="G12389" s="24"/>
      <c r="H12389" s="24"/>
    </row>
    <row r="12390" spans="2:8">
      <c r="B12390" s="24"/>
      <c r="C12390" s="24"/>
      <c r="D12390" s="24"/>
      <c r="E12390" s="24"/>
      <c r="F12390" s="29"/>
      <c r="G12390" s="24"/>
      <c r="H12390" s="24"/>
    </row>
    <row r="12391" spans="2:8">
      <c r="B12391" s="24"/>
      <c r="C12391" s="24"/>
      <c r="D12391" s="24"/>
      <c r="E12391" s="24"/>
      <c r="F12391" s="29"/>
      <c r="G12391" s="24"/>
      <c r="H12391" s="24"/>
    </row>
    <row r="12392" spans="2:8">
      <c r="B12392" s="24"/>
      <c r="C12392" s="24"/>
      <c r="D12392" s="24"/>
      <c r="E12392" s="24"/>
      <c r="F12392" s="29"/>
      <c r="G12392" s="24"/>
      <c r="H12392" s="24"/>
    </row>
    <row r="12393" spans="2:8">
      <c r="B12393" s="24"/>
      <c r="C12393" s="24"/>
      <c r="D12393" s="24"/>
      <c r="E12393" s="24"/>
      <c r="F12393" s="29"/>
      <c r="G12393" s="24"/>
      <c r="H12393" s="24"/>
    </row>
    <row r="12394" spans="2:8">
      <c r="B12394" s="24"/>
      <c r="C12394" s="24"/>
      <c r="D12394" s="24"/>
      <c r="E12394" s="24"/>
      <c r="F12394" s="29"/>
      <c r="G12394" s="24"/>
      <c r="H12394" s="24"/>
    </row>
    <row r="12395" spans="2:8">
      <c r="B12395" s="24"/>
      <c r="C12395" s="24"/>
      <c r="D12395" s="24"/>
      <c r="E12395" s="24"/>
      <c r="F12395" s="29"/>
      <c r="G12395" s="24"/>
      <c r="H12395" s="24"/>
    </row>
    <row r="12396" spans="2:8">
      <c r="B12396" s="24"/>
      <c r="C12396" s="24"/>
      <c r="D12396" s="24"/>
      <c r="E12396" s="24"/>
      <c r="F12396" s="29"/>
      <c r="G12396" s="24"/>
      <c r="H12396" s="24"/>
    </row>
    <row r="12397" spans="2:8">
      <c r="B12397" s="24"/>
      <c r="C12397" s="24"/>
      <c r="D12397" s="24"/>
      <c r="E12397" s="24"/>
      <c r="F12397" s="29"/>
      <c r="G12397" s="24"/>
      <c r="H12397" s="24"/>
    </row>
    <row r="12398" spans="2:8">
      <c r="B12398" s="24"/>
      <c r="C12398" s="24"/>
      <c r="D12398" s="24"/>
      <c r="E12398" s="24"/>
      <c r="F12398" s="29"/>
      <c r="G12398" s="24"/>
      <c r="H12398" s="24"/>
    </row>
    <row r="12399" spans="2:8">
      <c r="B12399" s="24"/>
      <c r="C12399" s="24"/>
      <c r="D12399" s="24"/>
      <c r="E12399" s="24"/>
      <c r="F12399" s="29"/>
      <c r="G12399" s="24"/>
      <c r="H12399" s="24"/>
    </row>
    <row r="12400" spans="2:8">
      <c r="B12400" s="24"/>
      <c r="C12400" s="24"/>
      <c r="D12400" s="24"/>
      <c r="E12400" s="24"/>
      <c r="F12400" s="29"/>
      <c r="G12400" s="24"/>
      <c r="H12400" s="24"/>
    </row>
    <row r="12401" spans="2:8">
      <c r="B12401" s="24"/>
      <c r="C12401" s="24"/>
      <c r="D12401" s="24"/>
      <c r="E12401" s="24"/>
      <c r="F12401" s="29"/>
      <c r="G12401" s="24"/>
      <c r="H12401" s="24"/>
    </row>
    <row r="12402" spans="2:8">
      <c r="B12402" s="24"/>
      <c r="C12402" s="24"/>
      <c r="D12402" s="24"/>
      <c r="E12402" s="24"/>
      <c r="F12402" s="29"/>
      <c r="G12402" s="24"/>
      <c r="H12402" s="24"/>
    </row>
    <row r="12403" spans="2:8">
      <c r="B12403" s="24"/>
      <c r="C12403" s="24"/>
      <c r="D12403" s="24"/>
      <c r="E12403" s="24"/>
      <c r="F12403" s="29"/>
      <c r="G12403" s="24"/>
      <c r="H12403" s="24"/>
    </row>
    <row r="12404" spans="2:8">
      <c r="B12404" s="24"/>
      <c r="C12404" s="24"/>
      <c r="D12404" s="24"/>
      <c r="E12404" s="24"/>
      <c r="F12404" s="29"/>
      <c r="G12404" s="24"/>
      <c r="H12404" s="24"/>
    </row>
    <row r="12405" spans="2:8">
      <c r="B12405" s="24"/>
      <c r="C12405" s="24"/>
      <c r="D12405" s="24"/>
      <c r="E12405" s="24"/>
      <c r="F12405" s="29"/>
      <c r="G12405" s="24"/>
      <c r="H12405" s="24"/>
    </row>
    <row r="12406" spans="2:8">
      <c r="B12406" s="24"/>
      <c r="C12406" s="24"/>
      <c r="D12406" s="24"/>
      <c r="E12406" s="24"/>
      <c r="F12406" s="29"/>
      <c r="G12406" s="24"/>
      <c r="H12406" s="24"/>
    </row>
    <row r="12407" spans="2:8">
      <c r="B12407" s="24"/>
      <c r="C12407" s="24"/>
      <c r="D12407" s="24"/>
      <c r="E12407" s="24"/>
      <c r="F12407" s="29"/>
      <c r="G12407" s="24"/>
      <c r="H12407" s="24"/>
    </row>
    <row r="12408" spans="2:8">
      <c r="B12408" s="24"/>
      <c r="C12408" s="24"/>
      <c r="D12408" s="24"/>
      <c r="E12408" s="24"/>
      <c r="F12408" s="29"/>
      <c r="G12408" s="24"/>
      <c r="H12408" s="24"/>
    </row>
    <row r="12409" spans="2:8">
      <c r="B12409" s="24"/>
      <c r="C12409" s="24"/>
      <c r="D12409" s="24"/>
      <c r="E12409" s="24"/>
      <c r="F12409" s="29"/>
      <c r="G12409" s="24"/>
      <c r="H12409" s="24"/>
    </row>
    <row r="12410" spans="2:8">
      <c r="B12410" s="24"/>
      <c r="C12410" s="24"/>
      <c r="D12410" s="24"/>
      <c r="E12410" s="24"/>
      <c r="F12410" s="29"/>
      <c r="G12410" s="24"/>
      <c r="H12410" s="24"/>
    </row>
    <row r="12411" spans="2:8">
      <c r="B12411" s="24"/>
      <c r="C12411" s="24"/>
      <c r="D12411" s="24"/>
      <c r="E12411" s="24"/>
      <c r="F12411" s="29"/>
      <c r="G12411" s="24"/>
      <c r="H12411" s="24"/>
    </row>
    <row r="12412" spans="2:8">
      <c r="B12412" s="24"/>
      <c r="C12412" s="24"/>
      <c r="D12412" s="24"/>
      <c r="E12412" s="24"/>
      <c r="F12412" s="29"/>
      <c r="G12412" s="24"/>
      <c r="H12412" s="24"/>
    </row>
    <row r="12413" spans="2:8">
      <c r="B12413" s="24"/>
      <c r="C12413" s="24"/>
      <c r="D12413" s="24"/>
      <c r="E12413" s="24"/>
      <c r="F12413" s="29"/>
      <c r="G12413" s="24"/>
      <c r="H12413" s="24"/>
    </row>
    <row r="12414" spans="2:8">
      <c r="B12414" s="24"/>
      <c r="C12414" s="24"/>
      <c r="D12414" s="24"/>
      <c r="E12414" s="24"/>
      <c r="F12414" s="29"/>
      <c r="G12414" s="24"/>
      <c r="H12414" s="24"/>
    </row>
    <row r="12415" spans="2:8">
      <c r="B12415" s="24"/>
      <c r="C12415" s="24"/>
      <c r="D12415" s="24"/>
      <c r="E12415" s="24"/>
      <c r="F12415" s="29"/>
      <c r="G12415" s="24"/>
      <c r="H12415" s="24"/>
    </row>
    <row r="12416" spans="2:8">
      <c r="B12416" s="24"/>
      <c r="C12416" s="24"/>
      <c r="D12416" s="24"/>
      <c r="E12416" s="24"/>
      <c r="F12416" s="29"/>
      <c r="G12416" s="24"/>
      <c r="H12416" s="24"/>
    </row>
    <row r="12417" spans="2:8">
      <c r="B12417" s="24"/>
      <c r="C12417" s="24"/>
      <c r="D12417" s="24"/>
      <c r="E12417" s="24"/>
      <c r="F12417" s="29"/>
      <c r="G12417" s="24"/>
      <c r="H12417" s="24"/>
    </row>
    <row r="12418" spans="2:8">
      <c r="B12418" s="24"/>
      <c r="C12418" s="24"/>
      <c r="D12418" s="24"/>
      <c r="E12418" s="24"/>
      <c r="F12418" s="29"/>
      <c r="G12418" s="24"/>
      <c r="H12418" s="24"/>
    </row>
    <row r="12419" spans="2:8">
      <c r="B12419" s="24"/>
      <c r="C12419" s="24"/>
      <c r="D12419" s="24"/>
      <c r="E12419" s="24"/>
      <c r="F12419" s="29"/>
      <c r="G12419" s="24"/>
      <c r="H12419" s="24"/>
    </row>
    <row r="12420" spans="2:8">
      <c r="B12420" s="24"/>
      <c r="C12420" s="24"/>
      <c r="D12420" s="24"/>
      <c r="E12420" s="24"/>
      <c r="F12420" s="29"/>
      <c r="G12420" s="24"/>
      <c r="H12420" s="24"/>
    </row>
    <row r="12421" spans="2:8">
      <c r="B12421" s="24"/>
      <c r="C12421" s="24"/>
      <c r="D12421" s="24"/>
      <c r="E12421" s="24"/>
      <c r="F12421" s="29"/>
      <c r="G12421" s="24"/>
      <c r="H12421" s="24"/>
    </row>
    <row r="12422" spans="2:8">
      <c r="B12422" s="24"/>
      <c r="C12422" s="24"/>
      <c r="D12422" s="24"/>
      <c r="E12422" s="24"/>
      <c r="F12422" s="29"/>
      <c r="G12422" s="24"/>
      <c r="H12422" s="24"/>
    </row>
    <row r="12423" spans="2:8">
      <c r="B12423" s="24"/>
      <c r="C12423" s="24"/>
      <c r="D12423" s="24"/>
      <c r="E12423" s="24"/>
      <c r="F12423" s="29"/>
      <c r="G12423" s="24"/>
      <c r="H12423" s="24"/>
    </row>
    <row r="12424" spans="2:8">
      <c r="B12424" s="24"/>
      <c r="C12424" s="24"/>
      <c r="D12424" s="24"/>
      <c r="E12424" s="24"/>
      <c r="F12424" s="29"/>
      <c r="G12424" s="24"/>
      <c r="H12424" s="24"/>
    </row>
    <row r="12425" spans="2:8">
      <c r="B12425" s="24"/>
      <c r="C12425" s="24"/>
      <c r="D12425" s="24"/>
      <c r="E12425" s="24"/>
      <c r="F12425" s="29"/>
      <c r="G12425" s="24"/>
      <c r="H12425" s="24"/>
    </row>
    <row r="12426" spans="2:8">
      <c r="B12426" s="24"/>
      <c r="C12426" s="24"/>
      <c r="D12426" s="24"/>
      <c r="E12426" s="24"/>
      <c r="F12426" s="29"/>
      <c r="G12426" s="24"/>
      <c r="H12426" s="24"/>
    </row>
    <row r="12427" spans="2:8">
      <c r="B12427" s="24"/>
      <c r="C12427" s="24"/>
      <c r="D12427" s="24"/>
      <c r="E12427" s="24"/>
      <c r="F12427" s="29"/>
      <c r="G12427" s="24"/>
      <c r="H12427" s="24"/>
    </row>
    <row r="12428" spans="2:8">
      <c r="B12428" s="24"/>
      <c r="C12428" s="24"/>
      <c r="D12428" s="24"/>
      <c r="E12428" s="24"/>
      <c r="F12428" s="29"/>
      <c r="G12428" s="24"/>
      <c r="H12428" s="24"/>
    </row>
    <row r="12429" spans="2:8">
      <c r="B12429" s="24"/>
      <c r="C12429" s="24"/>
      <c r="D12429" s="24"/>
      <c r="E12429" s="24"/>
      <c r="F12429" s="29"/>
      <c r="G12429" s="24"/>
      <c r="H12429" s="24"/>
    </row>
    <row r="12430" spans="2:8">
      <c r="B12430" s="24"/>
      <c r="C12430" s="24"/>
      <c r="D12430" s="24"/>
      <c r="E12430" s="24"/>
      <c r="F12430" s="29"/>
      <c r="G12430" s="24"/>
      <c r="H12430" s="24"/>
    </row>
    <row r="12431" spans="2:8">
      <c r="B12431" s="24"/>
      <c r="C12431" s="24"/>
      <c r="D12431" s="24"/>
      <c r="E12431" s="24"/>
      <c r="F12431" s="29"/>
      <c r="G12431" s="24"/>
      <c r="H12431" s="24"/>
    </row>
    <row r="12432" spans="2:8">
      <c r="B12432" s="24"/>
      <c r="C12432" s="24"/>
      <c r="D12432" s="24"/>
      <c r="E12432" s="24"/>
      <c r="F12432" s="29"/>
      <c r="G12432" s="24"/>
      <c r="H12432" s="24"/>
    </row>
    <row r="12433" spans="2:8">
      <c r="B12433" s="24"/>
      <c r="C12433" s="24"/>
      <c r="D12433" s="24"/>
      <c r="E12433" s="24"/>
      <c r="F12433" s="29"/>
      <c r="G12433" s="24"/>
      <c r="H12433" s="24"/>
    </row>
    <row r="12434" spans="2:8">
      <c r="B12434" s="24"/>
      <c r="C12434" s="24"/>
      <c r="D12434" s="24"/>
      <c r="E12434" s="24"/>
      <c r="F12434" s="29"/>
      <c r="G12434" s="24"/>
      <c r="H12434" s="24"/>
    </row>
    <row r="12435" spans="2:8">
      <c r="B12435" s="24"/>
      <c r="C12435" s="24"/>
      <c r="D12435" s="24"/>
      <c r="E12435" s="24"/>
      <c r="F12435" s="29"/>
      <c r="G12435" s="24"/>
      <c r="H12435" s="24"/>
    </row>
    <row r="12436" spans="2:8">
      <c r="B12436" s="24"/>
      <c r="C12436" s="24"/>
      <c r="D12436" s="24"/>
      <c r="E12436" s="24"/>
      <c r="F12436" s="29"/>
      <c r="G12436" s="24"/>
      <c r="H12436" s="24"/>
    </row>
    <row r="12437" spans="2:8">
      <c r="B12437" s="24"/>
      <c r="C12437" s="24"/>
      <c r="D12437" s="24"/>
      <c r="E12437" s="24"/>
      <c r="F12437" s="29"/>
      <c r="G12437" s="24"/>
      <c r="H12437" s="24"/>
    </row>
    <row r="12438" spans="2:8">
      <c r="B12438" s="24"/>
      <c r="C12438" s="24"/>
      <c r="D12438" s="24"/>
      <c r="E12438" s="24"/>
      <c r="F12438" s="29"/>
      <c r="G12438" s="24"/>
      <c r="H12438" s="24"/>
    </row>
    <row r="12439" spans="2:8">
      <c r="B12439" s="24"/>
      <c r="C12439" s="24"/>
      <c r="D12439" s="24"/>
      <c r="E12439" s="24"/>
      <c r="F12439" s="29"/>
      <c r="G12439" s="24"/>
      <c r="H12439" s="24"/>
    </row>
    <row r="12440" spans="2:8">
      <c r="B12440" s="24"/>
      <c r="C12440" s="24"/>
      <c r="D12440" s="24"/>
      <c r="E12440" s="24"/>
      <c r="F12440" s="29"/>
      <c r="G12440" s="24"/>
      <c r="H12440" s="24"/>
    </row>
    <row r="12441" spans="2:8">
      <c r="B12441" s="24"/>
      <c r="C12441" s="24"/>
      <c r="D12441" s="24"/>
      <c r="E12441" s="24"/>
      <c r="F12441" s="29"/>
      <c r="G12441" s="24"/>
      <c r="H12441" s="24"/>
    </row>
    <row r="12442" spans="2:8">
      <c r="B12442" s="24"/>
      <c r="C12442" s="24"/>
      <c r="D12442" s="24"/>
      <c r="E12442" s="24"/>
      <c r="F12442" s="29"/>
      <c r="G12442" s="24"/>
      <c r="H12442" s="24"/>
    </row>
    <row r="12443" spans="2:8">
      <c r="B12443" s="24"/>
      <c r="C12443" s="24"/>
      <c r="D12443" s="24"/>
      <c r="E12443" s="24"/>
      <c r="F12443" s="29"/>
      <c r="G12443" s="24"/>
      <c r="H12443" s="24"/>
    </row>
    <row r="12444" spans="2:8">
      <c r="B12444" s="24"/>
      <c r="C12444" s="24"/>
      <c r="D12444" s="24"/>
      <c r="E12444" s="24"/>
      <c r="F12444" s="29"/>
      <c r="G12444" s="24"/>
      <c r="H12444" s="24"/>
    </row>
    <row r="12445" spans="2:8">
      <c r="B12445" s="24"/>
      <c r="C12445" s="24"/>
      <c r="D12445" s="24"/>
      <c r="E12445" s="24"/>
      <c r="F12445" s="29"/>
      <c r="G12445" s="24"/>
      <c r="H12445" s="24"/>
    </row>
    <row r="12446" spans="2:8">
      <c r="B12446" s="24"/>
      <c r="C12446" s="24"/>
      <c r="D12446" s="24"/>
      <c r="E12446" s="24"/>
      <c r="F12446" s="29"/>
      <c r="G12446" s="24"/>
      <c r="H12446" s="24"/>
    </row>
    <row r="12447" spans="2:8">
      <c r="B12447" s="24"/>
      <c r="C12447" s="24"/>
      <c r="D12447" s="24"/>
      <c r="E12447" s="24"/>
      <c r="F12447" s="29"/>
      <c r="G12447" s="24"/>
      <c r="H12447" s="24"/>
    </row>
    <row r="12448" spans="2:8">
      <c r="B12448" s="24"/>
      <c r="C12448" s="24"/>
      <c r="D12448" s="24"/>
      <c r="E12448" s="24"/>
      <c r="F12448" s="29"/>
      <c r="G12448" s="24"/>
      <c r="H12448" s="24"/>
    </row>
    <row r="12449" spans="2:8">
      <c r="B12449" s="24"/>
      <c r="C12449" s="24"/>
      <c r="D12449" s="24"/>
      <c r="E12449" s="24"/>
      <c r="F12449" s="29"/>
      <c r="G12449" s="24"/>
      <c r="H12449" s="24"/>
    </row>
    <row r="12450" spans="2:8">
      <c r="B12450" s="24"/>
      <c r="C12450" s="24"/>
      <c r="D12450" s="24"/>
      <c r="E12450" s="24"/>
      <c r="F12450" s="29"/>
      <c r="G12450" s="24"/>
      <c r="H12450" s="24"/>
    </row>
    <row r="12451" spans="2:8">
      <c r="B12451" s="24"/>
      <c r="C12451" s="24"/>
      <c r="D12451" s="24"/>
      <c r="E12451" s="24"/>
      <c r="F12451" s="29"/>
      <c r="G12451" s="24"/>
      <c r="H12451" s="24"/>
    </row>
    <row r="12452" spans="2:8">
      <c r="B12452" s="24"/>
      <c r="C12452" s="24"/>
      <c r="D12452" s="24"/>
      <c r="E12452" s="24"/>
      <c r="F12452" s="29"/>
      <c r="G12452" s="24"/>
      <c r="H12452" s="24"/>
    </row>
    <row r="12453" spans="2:8">
      <c r="B12453" s="24"/>
      <c r="C12453" s="24"/>
      <c r="D12453" s="24"/>
      <c r="E12453" s="24"/>
      <c r="F12453" s="29"/>
      <c r="G12453" s="24"/>
      <c r="H12453" s="24"/>
    </row>
    <row r="12454" spans="2:8">
      <c r="B12454" s="24"/>
      <c r="C12454" s="24"/>
      <c r="D12454" s="24"/>
      <c r="E12454" s="24"/>
      <c r="F12454" s="29"/>
      <c r="G12454" s="24"/>
      <c r="H12454" s="24"/>
    </row>
    <row r="12455" spans="2:8">
      <c r="B12455" s="24"/>
      <c r="C12455" s="24"/>
      <c r="D12455" s="24"/>
      <c r="E12455" s="24"/>
      <c r="F12455" s="29"/>
      <c r="G12455" s="24"/>
      <c r="H12455" s="24"/>
    </row>
    <row r="12456" spans="2:8">
      <c r="B12456" s="24"/>
      <c r="C12456" s="24"/>
      <c r="D12456" s="24"/>
      <c r="E12456" s="24"/>
      <c r="F12456" s="29"/>
      <c r="G12456" s="24"/>
      <c r="H12456" s="24"/>
    </row>
    <row r="12457" spans="2:8">
      <c r="B12457" s="24"/>
      <c r="C12457" s="24"/>
      <c r="D12457" s="24"/>
      <c r="E12457" s="24"/>
      <c r="F12457" s="29"/>
      <c r="G12457" s="24"/>
      <c r="H12457" s="24"/>
    </row>
    <row r="12458" spans="2:8">
      <c r="B12458" s="24"/>
      <c r="C12458" s="24"/>
      <c r="D12458" s="24"/>
      <c r="E12458" s="24"/>
      <c r="F12458" s="29"/>
      <c r="G12458" s="24"/>
      <c r="H12458" s="24"/>
    </row>
    <row r="12459" spans="2:8">
      <c r="B12459" s="24"/>
      <c r="C12459" s="24"/>
      <c r="D12459" s="24"/>
      <c r="E12459" s="24"/>
      <c r="F12459" s="29"/>
      <c r="G12459" s="24"/>
      <c r="H12459" s="24"/>
    </row>
    <row r="12460" spans="2:8">
      <c r="B12460" s="24"/>
      <c r="C12460" s="24"/>
      <c r="D12460" s="24"/>
      <c r="E12460" s="24"/>
      <c r="F12460" s="29"/>
      <c r="G12460" s="24"/>
      <c r="H12460" s="24"/>
    </row>
    <row r="12461" spans="2:8">
      <c r="B12461" s="24"/>
      <c r="C12461" s="24"/>
      <c r="D12461" s="24"/>
      <c r="E12461" s="24"/>
      <c r="F12461" s="29"/>
      <c r="G12461" s="24"/>
      <c r="H12461" s="24"/>
    </row>
    <row r="12462" spans="2:8">
      <c r="B12462" s="24"/>
      <c r="C12462" s="24"/>
      <c r="D12462" s="24"/>
      <c r="E12462" s="24"/>
      <c r="F12462" s="29"/>
      <c r="G12462" s="24"/>
      <c r="H12462" s="24"/>
    </row>
    <row r="12463" spans="2:8">
      <c r="B12463" s="24"/>
      <c r="C12463" s="24"/>
      <c r="D12463" s="24"/>
      <c r="E12463" s="24"/>
      <c r="F12463" s="29"/>
      <c r="G12463" s="24"/>
      <c r="H12463" s="24"/>
    </row>
    <row r="12464" spans="2:8">
      <c r="B12464" s="24"/>
      <c r="C12464" s="24"/>
      <c r="D12464" s="24"/>
      <c r="E12464" s="24"/>
      <c r="F12464" s="29"/>
      <c r="G12464" s="24"/>
      <c r="H12464" s="24"/>
    </row>
    <row r="12465" spans="2:8">
      <c r="B12465" s="24"/>
      <c r="C12465" s="24"/>
      <c r="D12465" s="24"/>
      <c r="E12465" s="24"/>
      <c r="F12465" s="29"/>
      <c r="G12465" s="24"/>
      <c r="H12465" s="24"/>
    </row>
    <row r="12466" spans="2:8">
      <c r="B12466" s="24"/>
      <c r="C12466" s="24"/>
      <c r="D12466" s="24"/>
      <c r="E12466" s="24"/>
      <c r="F12466" s="29"/>
      <c r="G12466" s="24"/>
      <c r="H12466" s="24"/>
    </row>
    <row r="12467" spans="2:8">
      <c r="B12467" s="24"/>
      <c r="C12467" s="24"/>
      <c r="D12467" s="24"/>
      <c r="E12467" s="24"/>
      <c r="F12467" s="29"/>
      <c r="G12467" s="24"/>
      <c r="H12467" s="24"/>
    </row>
    <row r="12468" spans="2:8">
      <c r="B12468" s="24"/>
      <c r="C12468" s="24"/>
      <c r="D12468" s="24"/>
      <c r="E12468" s="24"/>
      <c r="F12468" s="29"/>
      <c r="G12468" s="24"/>
      <c r="H12468" s="24"/>
    </row>
    <row r="12469" spans="2:8">
      <c r="B12469" s="24"/>
      <c r="C12469" s="24"/>
      <c r="D12469" s="24"/>
      <c r="E12469" s="24"/>
      <c r="F12469" s="29"/>
      <c r="G12469" s="24"/>
      <c r="H12469" s="24"/>
    </row>
    <row r="12470" spans="2:8">
      <c r="B12470" s="24"/>
      <c r="C12470" s="24"/>
      <c r="D12470" s="24"/>
      <c r="E12470" s="24"/>
      <c r="F12470" s="29"/>
      <c r="G12470" s="24"/>
      <c r="H12470" s="24"/>
    </row>
    <row r="12471" spans="2:8">
      <c r="B12471" s="24"/>
      <c r="C12471" s="24"/>
      <c r="D12471" s="24"/>
      <c r="E12471" s="24"/>
      <c r="F12471" s="29"/>
      <c r="G12471" s="24"/>
      <c r="H12471" s="24"/>
    </row>
    <row r="12472" spans="2:8">
      <c r="B12472" s="24"/>
      <c r="C12472" s="24"/>
      <c r="D12472" s="24"/>
      <c r="E12472" s="24"/>
      <c r="F12472" s="29"/>
      <c r="G12472" s="24"/>
      <c r="H12472" s="24"/>
    </row>
    <row r="12473" spans="2:8">
      <c r="B12473" s="24"/>
      <c r="C12473" s="24"/>
      <c r="D12473" s="24"/>
      <c r="E12473" s="24"/>
      <c r="F12473" s="29"/>
      <c r="G12473" s="24"/>
      <c r="H12473" s="24"/>
    </row>
    <row r="12474" spans="2:8">
      <c r="B12474" s="24"/>
      <c r="C12474" s="24"/>
      <c r="D12474" s="24"/>
      <c r="E12474" s="24"/>
      <c r="F12474" s="29"/>
      <c r="G12474" s="24"/>
      <c r="H12474" s="24"/>
    </row>
    <row r="12475" spans="2:8">
      <c r="B12475" s="24"/>
      <c r="C12475" s="24"/>
      <c r="D12475" s="24"/>
      <c r="E12475" s="24"/>
      <c r="F12475" s="29"/>
      <c r="G12475" s="24"/>
      <c r="H12475" s="24"/>
    </row>
    <row r="12476" spans="2:8">
      <c r="B12476" s="24"/>
      <c r="C12476" s="24"/>
      <c r="D12476" s="24"/>
      <c r="E12476" s="24"/>
      <c r="F12476" s="29"/>
      <c r="G12476" s="24"/>
      <c r="H12476" s="24"/>
    </row>
    <row r="12477" spans="2:8">
      <c r="B12477" s="24"/>
      <c r="C12477" s="24"/>
      <c r="D12477" s="24"/>
      <c r="E12477" s="24"/>
      <c r="F12477" s="29"/>
      <c r="G12477" s="24"/>
      <c r="H12477" s="24"/>
    </row>
    <row r="12478" spans="2:8">
      <c r="B12478" s="24"/>
      <c r="C12478" s="24"/>
      <c r="D12478" s="24"/>
      <c r="E12478" s="24"/>
      <c r="F12478" s="29"/>
      <c r="G12478" s="24"/>
      <c r="H12478" s="24"/>
    </row>
    <row r="12479" spans="2:8">
      <c r="B12479" s="24"/>
      <c r="C12479" s="24"/>
      <c r="D12479" s="24"/>
      <c r="E12479" s="24"/>
      <c r="F12479" s="29"/>
      <c r="G12479" s="24"/>
      <c r="H12479" s="24"/>
    </row>
    <row r="12480" spans="2:8">
      <c r="B12480" s="24"/>
      <c r="C12480" s="24"/>
      <c r="D12480" s="24"/>
      <c r="E12480" s="24"/>
      <c r="F12480" s="29"/>
      <c r="G12480" s="24"/>
      <c r="H12480" s="24"/>
    </row>
    <row r="12481" spans="2:8">
      <c r="B12481" s="24"/>
      <c r="C12481" s="24"/>
      <c r="D12481" s="24"/>
      <c r="E12481" s="24"/>
      <c r="F12481" s="29"/>
      <c r="G12481" s="24"/>
      <c r="H12481" s="24"/>
    </row>
    <row r="12482" spans="2:8">
      <c r="B12482" s="24"/>
      <c r="C12482" s="24"/>
      <c r="D12482" s="24"/>
      <c r="E12482" s="24"/>
      <c r="F12482" s="29"/>
      <c r="G12482" s="24"/>
      <c r="H12482" s="24"/>
    </row>
    <row r="12483" spans="2:8">
      <c r="B12483" s="24"/>
      <c r="C12483" s="24"/>
      <c r="D12483" s="24"/>
      <c r="E12483" s="24"/>
      <c r="F12483" s="29"/>
      <c r="G12483" s="24"/>
      <c r="H12483" s="24"/>
    </row>
    <row r="12484" spans="2:8">
      <c r="B12484" s="24"/>
      <c r="C12484" s="24"/>
      <c r="D12484" s="24"/>
      <c r="E12484" s="24"/>
      <c r="F12484" s="29"/>
      <c r="G12484" s="24"/>
      <c r="H12484" s="24"/>
    </row>
    <row r="12485" spans="2:8">
      <c r="B12485" s="24"/>
      <c r="C12485" s="24"/>
      <c r="D12485" s="24"/>
      <c r="E12485" s="24"/>
      <c r="F12485" s="29"/>
      <c r="G12485" s="24"/>
      <c r="H12485" s="24"/>
    </row>
    <row r="12486" spans="2:8">
      <c r="B12486" s="24"/>
      <c r="C12486" s="24"/>
      <c r="D12486" s="24"/>
      <c r="E12486" s="24"/>
      <c r="F12486" s="29"/>
      <c r="G12486" s="24"/>
      <c r="H12486" s="24"/>
    </row>
    <row r="12487" spans="2:8">
      <c r="B12487" s="24"/>
      <c r="C12487" s="24"/>
      <c r="D12487" s="24"/>
      <c r="E12487" s="24"/>
      <c r="F12487" s="29"/>
      <c r="G12487" s="24"/>
      <c r="H12487" s="24"/>
    </row>
    <row r="12488" spans="2:8">
      <c r="B12488" s="24"/>
      <c r="C12488" s="24"/>
      <c r="D12488" s="24"/>
      <c r="E12488" s="24"/>
      <c r="F12488" s="29"/>
      <c r="G12488" s="24"/>
      <c r="H12488" s="24"/>
    </row>
    <row r="12489" spans="2:8">
      <c r="B12489" s="24"/>
      <c r="C12489" s="24"/>
      <c r="D12489" s="24"/>
      <c r="E12489" s="24"/>
      <c r="F12489" s="29"/>
      <c r="G12489" s="24"/>
      <c r="H12489" s="24"/>
    </row>
    <row r="12490" spans="2:8">
      <c r="B12490" s="24"/>
      <c r="C12490" s="24"/>
      <c r="D12490" s="24"/>
      <c r="E12490" s="24"/>
      <c r="F12490" s="29"/>
      <c r="G12490" s="24"/>
      <c r="H12490" s="24"/>
    </row>
    <row r="12491" spans="2:8">
      <c r="B12491" s="24"/>
      <c r="C12491" s="24"/>
      <c r="D12491" s="24"/>
      <c r="E12491" s="24"/>
      <c r="F12491" s="29"/>
      <c r="G12491" s="24"/>
      <c r="H12491" s="24"/>
    </row>
    <row r="12492" spans="2:8">
      <c r="B12492" s="24"/>
      <c r="C12492" s="24"/>
      <c r="D12492" s="24"/>
      <c r="E12492" s="24"/>
      <c r="F12492" s="29"/>
      <c r="G12492" s="24"/>
      <c r="H12492" s="24"/>
    </row>
    <row r="12493" spans="2:8">
      <c r="B12493" s="24"/>
      <c r="C12493" s="24"/>
      <c r="D12493" s="24"/>
      <c r="E12493" s="24"/>
      <c r="F12493" s="29"/>
      <c r="G12493" s="24"/>
      <c r="H12493" s="24"/>
    </row>
    <row r="12494" spans="2:8">
      <c r="B12494" s="24"/>
      <c r="C12494" s="24"/>
      <c r="D12494" s="24"/>
      <c r="E12494" s="24"/>
      <c r="F12494" s="29"/>
      <c r="G12494" s="24"/>
      <c r="H12494" s="24"/>
    </row>
    <row r="12495" spans="2:8">
      <c r="B12495" s="24"/>
      <c r="C12495" s="24"/>
      <c r="D12495" s="24"/>
      <c r="E12495" s="24"/>
      <c r="F12495" s="29"/>
      <c r="G12495" s="24"/>
      <c r="H12495" s="24"/>
    </row>
    <row r="12496" spans="2:8">
      <c r="B12496" s="24"/>
      <c r="C12496" s="24"/>
      <c r="D12496" s="24"/>
      <c r="E12496" s="24"/>
      <c r="F12496" s="29"/>
      <c r="G12496" s="24"/>
      <c r="H12496" s="24"/>
    </row>
    <row r="12497" spans="2:8">
      <c r="B12497" s="24"/>
      <c r="C12497" s="24"/>
      <c r="D12497" s="24"/>
      <c r="E12497" s="24"/>
      <c r="F12497" s="29"/>
      <c r="G12497" s="24"/>
      <c r="H12497" s="24"/>
    </row>
    <row r="12498" spans="2:8">
      <c r="B12498" s="24"/>
      <c r="C12498" s="24"/>
      <c r="D12498" s="24"/>
      <c r="E12498" s="24"/>
      <c r="F12498" s="29"/>
      <c r="G12498" s="24"/>
      <c r="H12498" s="24"/>
    </row>
    <row r="12499" spans="2:8">
      <c r="B12499" s="24"/>
      <c r="C12499" s="24"/>
      <c r="D12499" s="24"/>
      <c r="E12499" s="24"/>
      <c r="F12499" s="29"/>
      <c r="G12499" s="24"/>
      <c r="H12499" s="24"/>
    </row>
    <row r="12500" spans="2:8">
      <c r="B12500" s="24"/>
      <c r="C12500" s="24"/>
      <c r="D12500" s="24"/>
      <c r="E12500" s="24"/>
      <c r="F12500" s="29"/>
      <c r="G12500" s="24"/>
      <c r="H12500" s="24"/>
    </row>
    <row r="12501" spans="2:8">
      <c r="B12501" s="24"/>
      <c r="C12501" s="24"/>
      <c r="D12501" s="24"/>
      <c r="E12501" s="24"/>
      <c r="F12501" s="29"/>
      <c r="G12501" s="24"/>
      <c r="H12501" s="24"/>
    </row>
    <row r="12502" spans="2:8">
      <c r="B12502" s="24"/>
      <c r="C12502" s="24"/>
      <c r="D12502" s="24"/>
      <c r="E12502" s="24"/>
      <c r="F12502" s="29"/>
      <c r="G12502" s="24"/>
      <c r="H12502" s="24"/>
    </row>
    <row r="12503" spans="2:8">
      <c r="B12503" s="24"/>
      <c r="C12503" s="24"/>
      <c r="D12503" s="24"/>
      <c r="E12503" s="24"/>
      <c r="F12503" s="29"/>
      <c r="G12503" s="24"/>
      <c r="H12503" s="24"/>
    </row>
    <row r="12504" spans="2:8">
      <c r="B12504" s="24"/>
      <c r="C12504" s="24"/>
      <c r="D12504" s="24"/>
      <c r="E12504" s="24"/>
      <c r="F12504" s="29"/>
      <c r="G12504" s="24"/>
      <c r="H12504" s="24"/>
    </row>
    <row r="12505" spans="2:8">
      <c r="B12505" s="24"/>
      <c r="C12505" s="24"/>
      <c r="D12505" s="24"/>
      <c r="E12505" s="24"/>
      <c r="F12505" s="29"/>
      <c r="G12505" s="24"/>
      <c r="H12505" s="24"/>
    </row>
    <row r="12506" spans="2:8">
      <c r="B12506" s="24"/>
      <c r="C12506" s="24"/>
      <c r="D12506" s="24"/>
      <c r="E12506" s="24"/>
      <c r="F12506" s="29"/>
      <c r="G12506" s="24"/>
      <c r="H12506" s="24"/>
    </row>
    <row r="12507" spans="2:8">
      <c r="B12507" s="24"/>
      <c r="C12507" s="24"/>
      <c r="D12507" s="24"/>
      <c r="E12507" s="24"/>
      <c r="F12507" s="29"/>
      <c r="G12507" s="24"/>
      <c r="H12507" s="24"/>
    </row>
    <row r="12508" spans="2:8">
      <c r="B12508" s="24"/>
      <c r="C12508" s="24"/>
      <c r="D12508" s="24"/>
      <c r="E12508" s="24"/>
      <c r="F12508" s="29"/>
      <c r="G12508" s="24"/>
      <c r="H12508" s="24"/>
    </row>
    <row r="12509" spans="2:8">
      <c r="B12509" s="24"/>
      <c r="C12509" s="24"/>
      <c r="D12509" s="24"/>
      <c r="E12509" s="24"/>
      <c r="F12509" s="29"/>
      <c r="G12509" s="24"/>
      <c r="H12509" s="24"/>
    </row>
    <row r="12510" spans="2:8">
      <c r="B12510" s="24"/>
      <c r="C12510" s="24"/>
      <c r="D12510" s="24"/>
      <c r="E12510" s="24"/>
      <c r="F12510" s="29"/>
      <c r="G12510" s="24"/>
      <c r="H12510" s="24"/>
    </row>
    <row r="12511" spans="2:8">
      <c r="B12511" s="24"/>
      <c r="C12511" s="24"/>
      <c r="D12511" s="24"/>
      <c r="E12511" s="24"/>
      <c r="F12511" s="29"/>
      <c r="G12511" s="24"/>
      <c r="H12511" s="24"/>
    </row>
    <row r="12512" spans="2:8">
      <c r="B12512" s="24"/>
      <c r="C12512" s="24"/>
      <c r="D12512" s="24"/>
      <c r="E12512" s="24"/>
      <c r="F12512" s="29"/>
      <c r="G12512" s="24"/>
      <c r="H12512" s="24"/>
    </row>
    <row r="12513" spans="2:8">
      <c r="B12513" s="24"/>
      <c r="C12513" s="24"/>
      <c r="D12513" s="24"/>
      <c r="E12513" s="24"/>
      <c r="F12513" s="29"/>
      <c r="G12513" s="24"/>
      <c r="H12513" s="24"/>
    </row>
    <row r="12514" spans="2:8">
      <c r="B12514" s="24"/>
      <c r="C12514" s="24"/>
      <c r="D12514" s="24"/>
      <c r="E12514" s="24"/>
      <c r="F12514" s="29"/>
      <c r="G12514" s="24"/>
      <c r="H12514" s="24"/>
    </row>
    <row r="12515" spans="2:8">
      <c r="B12515" s="24"/>
      <c r="C12515" s="24"/>
      <c r="D12515" s="24"/>
      <c r="E12515" s="24"/>
      <c r="F12515" s="29"/>
      <c r="G12515" s="24"/>
      <c r="H12515" s="24"/>
    </row>
    <row r="12516" spans="2:8">
      <c r="B12516" s="24"/>
      <c r="C12516" s="24"/>
      <c r="D12516" s="24"/>
      <c r="E12516" s="24"/>
      <c r="F12516" s="29"/>
      <c r="G12516" s="24"/>
      <c r="H12516" s="24"/>
    </row>
    <row r="12517" spans="2:8">
      <c r="B12517" s="24"/>
      <c r="C12517" s="24"/>
      <c r="D12517" s="24"/>
      <c r="E12517" s="24"/>
      <c r="F12517" s="29"/>
      <c r="G12517" s="24"/>
      <c r="H12517" s="24"/>
    </row>
    <row r="12518" spans="2:8">
      <c r="B12518" s="24"/>
      <c r="C12518" s="24"/>
      <c r="D12518" s="24"/>
      <c r="E12518" s="24"/>
      <c r="F12518" s="29"/>
      <c r="G12518" s="24"/>
      <c r="H12518" s="24"/>
    </row>
    <row r="12519" spans="2:8">
      <c r="B12519" s="24"/>
      <c r="C12519" s="24"/>
      <c r="D12519" s="24"/>
      <c r="E12519" s="24"/>
      <c r="F12519" s="29"/>
      <c r="G12519" s="24"/>
      <c r="H12519" s="24"/>
    </row>
    <row r="12520" spans="2:8">
      <c r="B12520" s="24"/>
      <c r="C12520" s="24"/>
      <c r="D12520" s="24"/>
      <c r="E12520" s="24"/>
      <c r="F12520" s="29"/>
      <c r="G12520" s="24"/>
      <c r="H12520" s="24"/>
    </row>
    <row r="12521" spans="2:8">
      <c r="B12521" s="24"/>
      <c r="C12521" s="24"/>
      <c r="D12521" s="24"/>
      <c r="E12521" s="24"/>
      <c r="F12521" s="29"/>
      <c r="G12521" s="24"/>
      <c r="H12521" s="24"/>
    </row>
    <row r="12522" spans="2:8">
      <c r="B12522" s="24"/>
      <c r="C12522" s="24"/>
      <c r="D12522" s="24"/>
      <c r="E12522" s="24"/>
      <c r="F12522" s="29"/>
      <c r="G12522" s="24"/>
      <c r="H12522" s="24"/>
    </row>
    <row r="12523" spans="2:8">
      <c r="B12523" s="24"/>
      <c r="C12523" s="24"/>
      <c r="D12523" s="24"/>
      <c r="E12523" s="24"/>
      <c r="F12523" s="29"/>
      <c r="G12523" s="24"/>
      <c r="H12523" s="24"/>
    </row>
    <row r="12524" spans="2:8">
      <c r="B12524" s="24"/>
      <c r="C12524" s="24"/>
      <c r="D12524" s="24"/>
      <c r="E12524" s="24"/>
      <c r="F12524" s="29"/>
      <c r="G12524" s="24"/>
      <c r="H12524" s="24"/>
    </row>
    <row r="12525" spans="2:8">
      <c r="B12525" s="24"/>
      <c r="C12525" s="24"/>
      <c r="D12525" s="24"/>
      <c r="E12525" s="24"/>
      <c r="F12525" s="29"/>
      <c r="G12525" s="24"/>
      <c r="H12525" s="24"/>
    </row>
    <row r="12526" spans="2:8">
      <c r="B12526" s="24"/>
      <c r="C12526" s="24"/>
      <c r="D12526" s="24"/>
      <c r="E12526" s="24"/>
      <c r="F12526" s="29"/>
      <c r="G12526" s="24"/>
      <c r="H12526" s="24"/>
    </row>
    <row r="12527" spans="2:8">
      <c r="B12527" s="24"/>
      <c r="C12527" s="24"/>
      <c r="D12527" s="24"/>
      <c r="E12527" s="24"/>
      <c r="F12527" s="29"/>
      <c r="G12527" s="24"/>
      <c r="H12527" s="24"/>
    </row>
    <row r="12528" spans="2:8">
      <c r="B12528" s="24"/>
      <c r="C12528" s="24"/>
      <c r="D12528" s="24"/>
      <c r="E12528" s="24"/>
      <c r="F12528" s="29"/>
      <c r="G12528" s="24"/>
      <c r="H12528" s="24"/>
    </row>
    <row r="12529" spans="2:8">
      <c r="B12529" s="24"/>
      <c r="C12529" s="24"/>
      <c r="D12529" s="24"/>
      <c r="E12529" s="24"/>
      <c r="F12529" s="29"/>
      <c r="G12529" s="24"/>
      <c r="H12529" s="24"/>
    </row>
    <row r="12530" spans="2:8">
      <c r="B12530" s="24"/>
      <c r="C12530" s="24"/>
      <c r="D12530" s="24"/>
      <c r="E12530" s="24"/>
      <c r="F12530" s="29"/>
      <c r="G12530" s="24"/>
      <c r="H12530" s="24"/>
    </row>
    <row r="12531" spans="2:8">
      <c r="B12531" s="24"/>
      <c r="C12531" s="24"/>
      <c r="D12531" s="24"/>
      <c r="E12531" s="24"/>
      <c r="F12531" s="29"/>
      <c r="G12531" s="24"/>
      <c r="H12531" s="24"/>
    </row>
    <row r="12532" spans="2:8">
      <c r="B12532" s="24"/>
      <c r="C12532" s="24"/>
      <c r="D12532" s="24"/>
      <c r="E12532" s="24"/>
      <c r="F12532" s="29"/>
      <c r="G12532" s="24"/>
      <c r="H12532" s="24"/>
    </row>
    <row r="12533" spans="2:8">
      <c r="B12533" s="24"/>
      <c r="C12533" s="24"/>
      <c r="D12533" s="24"/>
      <c r="E12533" s="24"/>
      <c r="F12533" s="29"/>
      <c r="G12533" s="24"/>
      <c r="H12533" s="24"/>
    </row>
    <row r="12534" spans="2:8">
      <c r="B12534" s="24"/>
      <c r="C12534" s="24"/>
      <c r="D12534" s="24"/>
      <c r="E12534" s="24"/>
      <c r="F12534" s="29"/>
      <c r="G12534" s="24"/>
      <c r="H12534" s="24"/>
    </row>
    <row r="12535" spans="2:8">
      <c r="B12535" s="24"/>
      <c r="C12535" s="24"/>
      <c r="D12535" s="24"/>
      <c r="E12535" s="24"/>
      <c r="F12535" s="29"/>
      <c r="G12535" s="24"/>
      <c r="H12535" s="24"/>
    </row>
    <row r="12536" spans="2:8">
      <c r="B12536" s="24"/>
      <c r="C12536" s="24"/>
      <c r="D12536" s="24"/>
      <c r="E12536" s="24"/>
      <c r="F12536" s="29"/>
      <c r="G12536" s="24"/>
      <c r="H12536" s="24"/>
    </row>
    <row r="12537" spans="2:8">
      <c r="B12537" s="24"/>
      <c r="C12537" s="24"/>
      <c r="D12537" s="24"/>
      <c r="E12537" s="24"/>
      <c r="F12537" s="29"/>
      <c r="G12537" s="24"/>
      <c r="H12537" s="24"/>
    </row>
    <row r="12538" spans="2:8">
      <c r="B12538" s="24"/>
      <c r="C12538" s="24"/>
      <c r="D12538" s="24"/>
      <c r="E12538" s="24"/>
      <c r="F12538" s="29"/>
      <c r="G12538" s="24"/>
      <c r="H12538" s="24"/>
    </row>
    <row r="12539" spans="2:8">
      <c r="B12539" s="24"/>
      <c r="C12539" s="24"/>
      <c r="D12539" s="24"/>
      <c r="E12539" s="24"/>
      <c r="F12539" s="29"/>
      <c r="G12539" s="24"/>
      <c r="H12539" s="24"/>
    </row>
    <row r="12540" spans="2:8">
      <c r="B12540" s="24"/>
      <c r="C12540" s="24"/>
      <c r="D12540" s="24"/>
      <c r="E12540" s="24"/>
      <c r="F12540" s="29"/>
      <c r="G12540" s="24"/>
      <c r="H12540" s="24"/>
    </row>
    <row r="12541" spans="2:8">
      <c r="B12541" s="24"/>
      <c r="C12541" s="24"/>
      <c r="D12541" s="24"/>
      <c r="E12541" s="24"/>
      <c r="F12541" s="29"/>
      <c r="G12541" s="24"/>
      <c r="H12541" s="24"/>
    </row>
    <row r="12542" spans="2:8">
      <c r="B12542" s="24"/>
      <c r="C12542" s="24"/>
      <c r="D12542" s="24"/>
      <c r="E12542" s="24"/>
      <c r="F12542" s="29"/>
      <c r="G12542" s="24"/>
      <c r="H12542" s="24"/>
    </row>
    <row r="12543" spans="2:8">
      <c r="B12543" s="24"/>
      <c r="C12543" s="24"/>
      <c r="D12543" s="24"/>
      <c r="E12543" s="24"/>
      <c r="F12543" s="29"/>
      <c r="G12543" s="24"/>
      <c r="H12543" s="24"/>
    </row>
    <row r="12544" spans="2:8">
      <c r="B12544" s="24"/>
      <c r="C12544" s="24"/>
      <c r="D12544" s="24"/>
      <c r="E12544" s="24"/>
      <c r="F12544" s="29"/>
      <c r="G12544" s="24"/>
      <c r="H12544" s="24"/>
    </row>
    <row r="12545" spans="2:8">
      <c r="B12545" s="24"/>
      <c r="C12545" s="24"/>
      <c r="D12545" s="24"/>
      <c r="E12545" s="24"/>
      <c r="F12545" s="29"/>
      <c r="G12545" s="24"/>
      <c r="H12545" s="24"/>
    </row>
    <row r="12546" spans="2:8">
      <c r="B12546" s="24"/>
      <c r="C12546" s="24"/>
      <c r="D12546" s="24"/>
      <c r="E12546" s="24"/>
      <c r="F12546" s="29"/>
      <c r="G12546" s="24"/>
      <c r="H12546" s="24"/>
    </row>
    <row r="12547" spans="2:8">
      <c r="B12547" s="24"/>
      <c r="C12547" s="24"/>
      <c r="D12547" s="24"/>
      <c r="E12547" s="24"/>
      <c r="F12547" s="29"/>
      <c r="G12547" s="24"/>
      <c r="H12547" s="24"/>
    </row>
    <row r="12548" spans="2:8">
      <c r="B12548" s="24"/>
      <c r="C12548" s="24"/>
      <c r="D12548" s="24"/>
      <c r="E12548" s="24"/>
      <c r="F12548" s="29"/>
      <c r="G12548" s="24"/>
      <c r="H12548" s="24"/>
    </row>
    <row r="12549" spans="2:8">
      <c r="B12549" s="24"/>
      <c r="C12549" s="24"/>
      <c r="D12549" s="24"/>
      <c r="E12549" s="24"/>
      <c r="F12549" s="29"/>
      <c r="G12549" s="24"/>
      <c r="H12549" s="24"/>
    </row>
    <row r="12550" spans="2:8">
      <c r="B12550" s="24"/>
      <c r="C12550" s="24"/>
      <c r="D12550" s="24"/>
      <c r="E12550" s="24"/>
      <c r="F12550" s="29"/>
      <c r="G12550" s="24"/>
      <c r="H12550" s="24"/>
    </row>
    <row r="12551" spans="2:8">
      <c r="B12551" s="24"/>
      <c r="C12551" s="24"/>
      <c r="D12551" s="24"/>
      <c r="E12551" s="24"/>
      <c r="F12551" s="29"/>
      <c r="G12551" s="24"/>
      <c r="H12551" s="24"/>
    </row>
    <row r="12552" spans="2:8">
      <c r="B12552" s="24"/>
      <c r="C12552" s="24"/>
      <c r="D12552" s="24"/>
      <c r="E12552" s="24"/>
      <c r="F12552" s="29"/>
      <c r="G12552" s="24"/>
      <c r="H12552" s="24"/>
    </row>
    <row r="12553" spans="2:8">
      <c r="B12553" s="24"/>
      <c r="C12553" s="24"/>
      <c r="D12553" s="24"/>
      <c r="E12553" s="24"/>
      <c r="F12553" s="29"/>
      <c r="G12553" s="24"/>
      <c r="H12553" s="24"/>
    </row>
    <row r="12554" spans="2:8">
      <c r="B12554" s="24"/>
      <c r="C12554" s="24"/>
      <c r="D12554" s="24"/>
      <c r="E12554" s="24"/>
      <c r="F12554" s="29"/>
      <c r="G12554" s="24"/>
      <c r="H12554" s="24"/>
    </row>
    <row r="12555" spans="2:8">
      <c r="B12555" s="24"/>
      <c r="C12555" s="24"/>
      <c r="D12555" s="24"/>
      <c r="E12555" s="24"/>
      <c r="F12555" s="29"/>
      <c r="G12555" s="24"/>
      <c r="H12555" s="24"/>
    </row>
    <row r="12556" spans="2:8">
      <c r="B12556" s="24"/>
      <c r="C12556" s="24"/>
      <c r="D12556" s="24"/>
      <c r="E12556" s="24"/>
      <c r="F12556" s="29"/>
      <c r="G12556" s="24"/>
      <c r="H12556" s="24"/>
    </row>
    <row r="12557" spans="2:8">
      <c r="B12557" s="24"/>
      <c r="C12557" s="24"/>
      <c r="D12557" s="24"/>
      <c r="E12557" s="24"/>
      <c r="F12557" s="29"/>
      <c r="G12557" s="24"/>
      <c r="H12557" s="24"/>
    </row>
    <row r="12558" spans="2:8">
      <c r="B12558" s="24"/>
      <c r="C12558" s="24"/>
      <c r="D12558" s="24"/>
      <c r="E12558" s="24"/>
      <c r="F12558" s="29"/>
      <c r="G12558" s="24"/>
      <c r="H12558" s="24"/>
    </row>
    <row r="12559" spans="2:8">
      <c r="B12559" s="24"/>
      <c r="C12559" s="24"/>
      <c r="D12559" s="24"/>
      <c r="E12559" s="24"/>
      <c r="F12559" s="29"/>
      <c r="G12559" s="24"/>
      <c r="H12559" s="24"/>
    </row>
    <row r="12560" spans="2:8">
      <c r="B12560" s="24"/>
      <c r="C12560" s="24"/>
      <c r="D12560" s="24"/>
      <c r="E12560" s="24"/>
      <c r="F12560" s="29"/>
      <c r="G12560" s="24"/>
      <c r="H12560" s="24"/>
    </row>
    <row r="12561" spans="2:8">
      <c r="B12561" s="24"/>
      <c r="C12561" s="24"/>
      <c r="D12561" s="24"/>
      <c r="E12561" s="24"/>
      <c r="F12561" s="29"/>
      <c r="G12561" s="24"/>
      <c r="H12561" s="24"/>
    </row>
    <row r="12562" spans="2:8">
      <c r="B12562" s="24"/>
      <c r="C12562" s="24"/>
      <c r="D12562" s="24"/>
      <c r="E12562" s="24"/>
      <c r="F12562" s="29"/>
      <c r="G12562" s="24"/>
      <c r="H12562" s="24"/>
    </row>
    <row r="12563" spans="2:8">
      <c r="B12563" s="24"/>
      <c r="C12563" s="24"/>
      <c r="D12563" s="24"/>
      <c r="E12563" s="24"/>
      <c r="F12563" s="29"/>
      <c r="G12563" s="24"/>
      <c r="H12563" s="24"/>
    </row>
    <row r="12564" spans="2:8">
      <c r="B12564" s="24"/>
      <c r="C12564" s="24"/>
      <c r="D12564" s="24"/>
      <c r="E12564" s="24"/>
      <c r="F12564" s="29"/>
      <c r="G12564" s="24"/>
      <c r="H12564" s="24"/>
    </row>
    <row r="12565" spans="2:8">
      <c r="B12565" s="24"/>
      <c r="C12565" s="24"/>
      <c r="D12565" s="24"/>
      <c r="E12565" s="24"/>
      <c r="F12565" s="29"/>
      <c r="G12565" s="24"/>
      <c r="H12565" s="24"/>
    </row>
    <row r="12566" spans="2:8">
      <c r="B12566" s="24"/>
      <c r="C12566" s="24"/>
      <c r="D12566" s="24"/>
      <c r="E12566" s="24"/>
      <c r="F12566" s="29"/>
      <c r="G12566" s="24"/>
      <c r="H12566" s="24"/>
    </row>
    <row r="12567" spans="2:8">
      <c r="B12567" s="24"/>
      <c r="C12567" s="24"/>
      <c r="D12567" s="24"/>
      <c r="E12567" s="24"/>
      <c r="F12567" s="29"/>
      <c r="G12567" s="24"/>
      <c r="H12567" s="24"/>
    </row>
    <row r="12568" spans="2:8">
      <c r="B12568" s="24"/>
      <c r="C12568" s="24"/>
      <c r="D12568" s="24"/>
      <c r="E12568" s="24"/>
      <c r="F12568" s="29"/>
      <c r="G12568" s="24"/>
      <c r="H12568" s="24"/>
    </row>
    <row r="12569" spans="2:8">
      <c r="B12569" s="24"/>
      <c r="C12569" s="24"/>
      <c r="D12569" s="24"/>
      <c r="E12569" s="24"/>
      <c r="F12569" s="29"/>
      <c r="G12569" s="24"/>
      <c r="H12569" s="24"/>
    </row>
    <row r="12570" spans="2:8">
      <c r="B12570" s="24"/>
      <c r="C12570" s="24"/>
      <c r="D12570" s="24"/>
      <c r="E12570" s="24"/>
      <c r="F12570" s="29"/>
      <c r="G12570" s="24"/>
      <c r="H12570" s="24"/>
    </row>
    <row r="12571" spans="2:8">
      <c r="B12571" s="24"/>
      <c r="C12571" s="24"/>
      <c r="D12571" s="24"/>
      <c r="E12571" s="24"/>
      <c r="F12571" s="29"/>
      <c r="G12571" s="24"/>
      <c r="H12571" s="24"/>
    </row>
    <row r="12572" spans="2:8">
      <c r="B12572" s="24"/>
      <c r="C12572" s="24"/>
      <c r="D12572" s="24"/>
      <c r="E12572" s="24"/>
      <c r="F12572" s="29"/>
      <c r="G12572" s="24"/>
      <c r="H12572" s="24"/>
    </row>
    <row r="12573" spans="2:8">
      <c r="B12573" s="24"/>
      <c r="C12573" s="24"/>
      <c r="D12573" s="24"/>
      <c r="E12573" s="24"/>
      <c r="F12573" s="29"/>
      <c r="G12573" s="24"/>
      <c r="H12573" s="24"/>
    </row>
    <row r="12574" spans="2:8">
      <c r="B12574" s="24"/>
      <c r="C12574" s="24"/>
      <c r="D12574" s="24"/>
      <c r="E12574" s="24"/>
      <c r="F12574" s="29"/>
      <c r="G12574" s="24"/>
      <c r="H12574" s="24"/>
    </row>
    <row r="12575" spans="2:8">
      <c r="B12575" s="24"/>
      <c r="C12575" s="24"/>
      <c r="D12575" s="24"/>
      <c r="E12575" s="24"/>
      <c r="F12575" s="29"/>
      <c r="G12575" s="24"/>
      <c r="H12575" s="24"/>
    </row>
    <row r="12576" spans="2:8">
      <c r="B12576" s="24"/>
      <c r="C12576" s="24"/>
      <c r="D12576" s="24"/>
      <c r="E12576" s="24"/>
      <c r="F12576" s="29"/>
      <c r="G12576" s="24"/>
      <c r="H12576" s="24"/>
    </row>
    <row r="12577" spans="2:8">
      <c r="B12577" s="24"/>
      <c r="C12577" s="24"/>
      <c r="D12577" s="24"/>
      <c r="E12577" s="24"/>
      <c r="F12577" s="29"/>
      <c r="G12577" s="24"/>
      <c r="H12577" s="24"/>
    </row>
    <row r="12578" spans="2:8">
      <c r="B12578" s="24"/>
      <c r="C12578" s="24"/>
      <c r="D12578" s="24"/>
      <c r="E12578" s="24"/>
      <c r="F12578" s="29"/>
      <c r="G12578" s="24"/>
      <c r="H12578" s="24"/>
    </row>
    <row r="12579" spans="2:8">
      <c r="B12579" s="24"/>
      <c r="C12579" s="24"/>
      <c r="D12579" s="24"/>
      <c r="E12579" s="24"/>
      <c r="F12579" s="29"/>
      <c r="G12579" s="24"/>
      <c r="H12579" s="24"/>
    </row>
    <row r="12580" spans="2:8">
      <c r="B12580" s="24"/>
      <c r="C12580" s="24"/>
      <c r="D12580" s="24"/>
      <c r="E12580" s="24"/>
      <c r="F12580" s="29"/>
      <c r="G12580" s="24"/>
      <c r="H12580" s="24"/>
    </row>
    <row r="12581" spans="2:8">
      <c r="B12581" s="24"/>
      <c r="C12581" s="24"/>
      <c r="D12581" s="24"/>
      <c r="E12581" s="24"/>
      <c r="F12581" s="29"/>
      <c r="G12581" s="24"/>
      <c r="H12581" s="24"/>
    </row>
    <row r="12582" spans="2:8">
      <c r="B12582" s="24"/>
      <c r="C12582" s="24"/>
      <c r="D12582" s="24"/>
      <c r="E12582" s="24"/>
      <c r="F12582" s="29"/>
      <c r="G12582" s="24"/>
      <c r="H12582" s="24"/>
    </row>
    <row r="12583" spans="2:8">
      <c r="B12583" s="24"/>
      <c r="C12583" s="24"/>
      <c r="D12583" s="24"/>
      <c r="E12583" s="24"/>
      <c r="F12583" s="29"/>
      <c r="G12583" s="24"/>
      <c r="H12583" s="24"/>
    </row>
    <row r="12584" spans="2:8">
      <c r="B12584" s="24"/>
      <c r="C12584" s="24"/>
      <c r="D12584" s="24"/>
      <c r="E12584" s="24"/>
      <c r="F12584" s="29"/>
      <c r="G12584" s="24"/>
      <c r="H12584" s="24"/>
    </row>
    <row r="12585" spans="2:8">
      <c r="B12585" s="24"/>
      <c r="C12585" s="24"/>
      <c r="D12585" s="24"/>
      <c r="E12585" s="24"/>
      <c r="F12585" s="29"/>
      <c r="G12585" s="24"/>
      <c r="H12585" s="24"/>
    </row>
    <row r="12586" spans="2:8">
      <c r="B12586" s="24"/>
      <c r="C12586" s="24"/>
      <c r="D12586" s="24"/>
      <c r="E12586" s="24"/>
      <c r="F12586" s="29"/>
      <c r="G12586" s="24"/>
      <c r="H12586" s="24"/>
    </row>
    <row r="12587" spans="2:8">
      <c r="B12587" s="24"/>
      <c r="C12587" s="24"/>
      <c r="D12587" s="24"/>
      <c r="E12587" s="24"/>
      <c r="F12587" s="29"/>
      <c r="G12587" s="24"/>
      <c r="H12587" s="24"/>
    </row>
    <row r="12588" spans="2:8">
      <c r="B12588" s="24"/>
      <c r="C12588" s="24"/>
      <c r="D12588" s="24"/>
      <c r="E12588" s="24"/>
      <c r="F12588" s="29"/>
      <c r="G12588" s="24"/>
      <c r="H12588" s="24"/>
    </row>
    <row r="12589" spans="2:8">
      <c r="B12589" s="24"/>
      <c r="C12589" s="24"/>
      <c r="D12589" s="24"/>
      <c r="E12589" s="24"/>
      <c r="F12589" s="29"/>
      <c r="G12589" s="24"/>
      <c r="H12589" s="24"/>
    </row>
    <row r="12590" spans="2:8">
      <c r="B12590" s="24"/>
      <c r="C12590" s="24"/>
      <c r="D12590" s="24"/>
      <c r="E12590" s="24"/>
      <c r="F12590" s="29"/>
      <c r="G12590" s="24"/>
      <c r="H12590" s="24"/>
    </row>
    <row r="12591" spans="2:8">
      <c r="B12591" s="24"/>
      <c r="C12591" s="24"/>
      <c r="D12591" s="24"/>
      <c r="E12591" s="24"/>
      <c r="F12591" s="29"/>
      <c r="G12591" s="24"/>
      <c r="H12591" s="24"/>
    </row>
    <row r="12592" spans="2:8">
      <c r="B12592" s="24"/>
      <c r="C12592" s="24"/>
      <c r="D12592" s="24"/>
      <c r="E12592" s="24"/>
      <c r="F12592" s="29"/>
      <c r="G12592" s="24"/>
      <c r="H12592" s="24"/>
    </row>
    <row r="12593" spans="2:8">
      <c r="B12593" s="24"/>
      <c r="C12593" s="24"/>
      <c r="D12593" s="24"/>
      <c r="E12593" s="24"/>
      <c r="F12593" s="29"/>
      <c r="G12593" s="24"/>
      <c r="H12593" s="24"/>
    </row>
    <row r="12594" spans="2:8">
      <c r="B12594" s="24"/>
      <c r="C12594" s="24"/>
      <c r="D12594" s="24"/>
      <c r="E12594" s="24"/>
      <c r="F12594" s="29"/>
      <c r="G12594" s="24"/>
      <c r="H12594" s="24"/>
    </row>
    <row r="12595" spans="2:8">
      <c r="B12595" s="24"/>
      <c r="C12595" s="24"/>
      <c r="D12595" s="24"/>
      <c r="E12595" s="24"/>
      <c r="F12595" s="29"/>
      <c r="G12595" s="24"/>
      <c r="H12595" s="24"/>
    </row>
    <row r="12596" spans="2:8">
      <c r="B12596" s="24"/>
      <c r="C12596" s="24"/>
      <c r="D12596" s="24"/>
      <c r="E12596" s="24"/>
      <c r="F12596" s="29"/>
      <c r="G12596" s="24"/>
      <c r="H12596" s="24"/>
    </row>
    <row r="12597" spans="2:8">
      <c r="B12597" s="24"/>
      <c r="C12597" s="24"/>
      <c r="D12597" s="24"/>
      <c r="E12597" s="24"/>
      <c r="F12597" s="29"/>
      <c r="G12597" s="24"/>
      <c r="H12597" s="24"/>
    </row>
    <row r="12598" spans="2:8">
      <c r="B12598" s="24"/>
      <c r="C12598" s="24"/>
      <c r="D12598" s="24"/>
      <c r="E12598" s="24"/>
      <c r="F12598" s="29"/>
      <c r="G12598" s="24"/>
      <c r="H12598" s="24"/>
    </row>
    <row r="12599" spans="2:8">
      <c r="B12599" s="24"/>
      <c r="C12599" s="24"/>
      <c r="D12599" s="24"/>
      <c r="E12599" s="24"/>
      <c r="F12599" s="29"/>
      <c r="G12599" s="24"/>
      <c r="H12599" s="24"/>
    </row>
    <row r="12600" spans="2:8">
      <c r="B12600" s="24"/>
      <c r="C12600" s="24"/>
      <c r="D12600" s="24"/>
      <c r="E12600" s="24"/>
      <c r="F12600" s="29"/>
      <c r="G12600" s="24"/>
      <c r="H12600" s="24"/>
    </row>
    <row r="12601" spans="2:8">
      <c r="B12601" s="24"/>
      <c r="C12601" s="24"/>
      <c r="D12601" s="24"/>
      <c r="E12601" s="24"/>
      <c r="F12601" s="29"/>
      <c r="G12601" s="24"/>
      <c r="H12601" s="24"/>
    </row>
    <row r="12602" spans="2:8">
      <c r="B12602" s="24"/>
      <c r="C12602" s="24"/>
      <c r="D12602" s="24"/>
      <c r="E12602" s="24"/>
      <c r="F12602" s="29"/>
      <c r="G12602" s="24"/>
      <c r="H12602" s="24"/>
    </row>
    <row r="12603" spans="2:8">
      <c r="B12603" s="24"/>
      <c r="C12603" s="24"/>
      <c r="D12603" s="24"/>
      <c r="E12603" s="24"/>
      <c r="F12603" s="29"/>
      <c r="G12603" s="24"/>
      <c r="H12603" s="24"/>
    </row>
    <row r="12604" spans="2:8">
      <c r="B12604" s="24"/>
      <c r="C12604" s="24"/>
      <c r="D12604" s="24"/>
      <c r="E12604" s="24"/>
      <c r="F12604" s="29"/>
      <c r="G12604" s="24"/>
      <c r="H12604" s="24"/>
    </row>
    <row r="12605" spans="2:8">
      <c r="B12605" s="24"/>
      <c r="C12605" s="24"/>
      <c r="D12605" s="24"/>
      <c r="E12605" s="24"/>
      <c r="F12605" s="29"/>
      <c r="G12605" s="24"/>
      <c r="H12605" s="24"/>
    </row>
    <row r="12606" spans="2:8">
      <c r="B12606" s="24"/>
      <c r="C12606" s="24"/>
      <c r="D12606" s="24"/>
      <c r="E12606" s="24"/>
      <c r="F12606" s="29"/>
      <c r="G12606" s="24"/>
      <c r="H12606" s="24"/>
    </row>
    <row r="12607" spans="2:8">
      <c r="B12607" s="24"/>
      <c r="C12607" s="24"/>
      <c r="D12607" s="24"/>
      <c r="E12607" s="24"/>
      <c r="F12607" s="29"/>
      <c r="G12607" s="24"/>
      <c r="H12607" s="24"/>
    </row>
    <row r="12608" spans="2:8">
      <c r="B12608" s="24"/>
      <c r="C12608" s="24"/>
      <c r="D12608" s="24"/>
      <c r="E12608" s="24"/>
      <c r="F12608" s="29"/>
      <c r="G12608" s="24"/>
      <c r="H12608" s="24"/>
    </row>
    <row r="12609" spans="2:8">
      <c r="B12609" s="24"/>
      <c r="C12609" s="24"/>
      <c r="D12609" s="24"/>
      <c r="E12609" s="24"/>
      <c r="F12609" s="29"/>
      <c r="G12609" s="24"/>
      <c r="H12609" s="24"/>
    </row>
    <row r="12610" spans="2:8">
      <c r="B12610" s="24"/>
      <c r="C12610" s="24"/>
      <c r="D12610" s="24"/>
      <c r="E12610" s="24"/>
      <c r="F12610" s="29"/>
      <c r="G12610" s="24"/>
      <c r="H12610" s="24"/>
    </row>
    <row r="12611" spans="2:8">
      <c r="B12611" s="24"/>
      <c r="C12611" s="24"/>
      <c r="D12611" s="24"/>
      <c r="E12611" s="24"/>
      <c r="F12611" s="29"/>
      <c r="G12611" s="24"/>
      <c r="H12611" s="24"/>
    </row>
    <row r="12612" spans="2:8">
      <c r="B12612" s="24"/>
      <c r="C12612" s="24"/>
      <c r="D12612" s="24"/>
      <c r="E12612" s="24"/>
      <c r="F12612" s="29"/>
      <c r="G12612" s="24"/>
      <c r="H12612" s="24"/>
    </row>
    <row r="12613" spans="2:8">
      <c r="B12613" s="24"/>
      <c r="C12613" s="24"/>
      <c r="D12613" s="24"/>
      <c r="E12613" s="24"/>
      <c r="F12613" s="29"/>
      <c r="G12613" s="24"/>
      <c r="H12613" s="24"/>
    </row>
    <row r="12614" spans="2:8">
      <c r="B12614" s="24"/>
      <c r="C12614" s="24"/>
      <c r="D12614" s="24"/>
      <c r="E12614" s="24"/>
      <c r="F12614" s="29"/>
      <c r="G12614" s="24"/>
      <c r="H12614" s="24"/>
    </row>
    <row r="12615" spans="2:8">
      <c r="B12615" s="24"/>
      <c r="C12615" s="24"/>
      <c r="D12615" s="24"/>
      <c r="E12615" s="24"/>
      <c r="F12615" s="29"/>
      <c r="G12615" s="24"/>
      <c r="H12615" s="24"/>
    </row>
    <row r="12616" spans="2:8">
      <c r="B12616" s="24"/>
      <c r="C12616" s="24"/>
      <c r="D12616" s="24"/>
      <c r="E12616" s="24"/>
      <c r="F12616" s="29"/>
      <c r="G12616" s="24"/>
      <c r="H12616" s="24"/>
    </row>
    <row r="12617" spans="2:8">
      <c r="B12617" s="24"/>
      <c r="C12617" s="24"/>
      <c r="D12617" s="24"/>
      <c r="E12617" s="24"/>
      <c r="F12617" s="29"/>
      <c r="G12617" s="24"/>
      <c r="H12617" s="24"/>
    </row>
    <row r="12618" spans="2:8">
      <c r="B12618" s="24"/>
      <c r="C12618" s="24"/>
      <c r="D12618" s="24"/>
      <c r="E12618" s="24"/>
      <c r="F12618" s="29"/>
      <c r="G12618" s="24"/>
      <c r="H12618" s="24"/>
    </row>
    <row r="12619" spans="2:8">
      <c r="B12619" s="24"/>
      <c r="C12619" s="24"/>
      <c r="D12619" s="24"/>
      <c r="E12619" s="24"/>
      <c r="F12619" s="29"/>
      <c r="G12619" s="24"/>
      <c r="H12619" s="24"/>
    </row>
    <row r="12620" spans="2:8">
      <c r="B12620" s="24"/>
      <c r="C12620" s="24"/>
      <c r="D12620" s="24"/>
      <c r="E12620" s="24"/>
      <c r="F12620" s="29"/>
      <c r="G12620" s="24"/>
      <c r="H12620" s="24"/>
    </row>
    <row r="12621" spans="2:8">
      <c r="B12621" s="24"/>
      <c r="C12621" s="24"/>
      <c r="D12621" s="24"/>
      <c r="E12621" s="24"/>
      <c r="F12621" s="29"/>
      <c r="G12621" s="24"/>
      <c r="H12621" s="24"/>
    </row>
    <row r="12622" spans="2:8">
      <c r="B12622" s="24"/>
      <c r="C12622" s="24"/>
      <c r="D12622" s="24"/>
      <c r="E12622" s="24"/>
      <c r="F12622" s="29"/>
      <c r="G12622" s="24"/>
      <c r="H12622" s="24"/>
    </row>
    <row r="12623" spans="2:8">
      <c r="B12623" s="24"/>
      <c r="C12623" s="24"/>
      <c r="D12623" s="24"/>
      <c r="E12623" s="24"/>
      <c r="F12623" s="29"/>
      <c r="G12623" s="24"/>
      <c r="H12623" s="24"/>
    </row>
    <row r="12624" spans="2:8">
      <c r="B12624" s="24"/>
      <c r="C12624" s="24"/>
      <c r="D12624" s="24"/>
      <c r="E12624" s="24"/>
      <c r="F12624" s="29"/>
      <c r="G12624" s="24"/>
      <c r="H12624" s="24"/>
    </row>
    <row r="12625" spans="2:8">
      <c r="B12625" s="24"/>
      <c r="C12625" s="24"/>
      <c r="D12625" s="24"/>
      <c r="E12625" s="24"/>
      <c r="F12625" s="29"/>
      <c r="G12625" s="24"/>
      <c r="H12625" s="24"/>
    </row>
    <row r="12626" spans="2:8">
      <c r="B12626" s="24"/>
      <c r="C12626" s="24"/>
      <c r="D12626" s="24"/>
      <c r="E12626" s="24"/>
      <c r="F12626" s="29"/>
      <c r="G12626" s="24"/>
      <c r="H12626" s="24"/>
    </row>
    <row r="12627" spans="2:8">
      <c r="B12627" s="24"/>
      <c r="C12627" s="24"/>
      <c r="D12627" s="24"/>
      <c r="E12627" s="24"/>
      <c r="F12627" s="29"/>
      <c r="G12627" s="24"/>
      <c r="H12627" s="24"/>
    </row>
    <row r="12628" spans="2:8">
      <c r="B12628" s="24"/>
      <c r="C12628" s="24"/>
      <c r="D12628" s="24"/>
      <c r="E12628" s="24"/>
      <c r="F12628" s="29"/>
      <c r="G12628" s="24"/>
      <c r="H12628" s="24"/>
    </row>
    <row r="12629" spans="2:8">
      <c r="B12629" s="24"/>
      <c r="C12629" s="24"/>
      <c r="D12629" s="24"/>
      <c r="E12629" s="24"/>
      <c r="F12629" s="29"/>
      <c r="G12629" s="24"/>
      <c r="H12629" s="24"/>
    </row>
    <row r="12630" spans="2:8">
      <c r="B12630" s="24"/>
      <c r="C12630" s="24"/>
      <c r="D12630" s="24"/>
      <c r="E12630" s="24"/>
      <c r="F12630" s="29"/>
      <c r="G12630" s="24"/>
      <c r="H12630" s="24"/>
    </row>
    <row r="12631" spans="2:8">
      <c r="B12631" s="24"/>
      <c r="C12631" s="24"/>
      <c r="D12631" s="24"/>
      <c r="E12631" s="24"/>
      <c r="F12631" s="29"/>
      <c r="G12631" s="24"/>
      <c r="H12631" s="24"/>
    </row>
    <row r="12632" spans="2:8">
      <c r="B12632" s="24"/>
      <c r="C12632" s="24"/>
      <c r="D12632" s="24"/>
      <c r="E12632" s="24"/>
      <c r="F12632" s="29"/>
      <c r="G12632" s="24"/>
      <c r="H12632" s="24"/>
    </row>
    <row r="12633" spans="2:8">
      <c r="B12633" s="24"/>
      <c r="C12633" s="24"/>
      <c r="D12633" s="24"/>
      <c r="E12633" s="24"/>
      <c r="F12633" s="29"/>
      <c r="G12633" s="24"/>
      <c r="H12633" s="24"/>
    </row>
    <row r="12634" spans="2:8">
      <c r="B12634" s="24"/>
      <c r="C12634" s="24"/>
      <c r="D12634" s="24"/>
      <c r="E12634" s="24"/>
      <c r="F12634" s="29"/>
      <c r="G12634" s="24"/>
      <c r="H12634" s="24"/>
    </row>
    <row r="12635" spans="2:8">
      <c r="B12635" s="24"/>
      <c r="C12635" s="24"/>
      <c r="D12635" s="24"/>
      <c r="E12635" s="24"/>
      <c r="F12635" s="29"/>
      <c r="G12635" s="24"/>
      <c r="H12635" s="24"/>
    </row>
    <row r="12636" spans="2:8">
      <c r="B12636" s="24"/>
      <c r="C12636" s="24"/>
      <c r="D12636" s="24"/>
      <c r="E12636" s="24"/>
      <c r="F12636" s="29"/>
      <c r="G12636" s="24"/>
      <c r="H12636" s="24"/>
    </row>
    <row r="12637" spans="2:8">
      <c r="B12637" s="24"/>
      <c r="C12637" s="24"/>
      <c r="D12637" s="24"/>
      <c r="E12637" s="24"/>
      <c r="F12637" s="29"/>
      <c r="G12637" s="24"/>
      <c r="H12637" s="24"/>
    </row>
    <row r="12638" spans="2:8">
      <c r="B12638" s="24"/>
      <c r="C12638" s="24"/>
      <c r="D12638" s="24"/>
      <c r="E12638" s="24"/>
      <c r="F12638" s="29"/>
      <c r="G12638" s="24"/>
      <c r="H12638" s="24"/>
    </row>
    <row r="12639" spans="2:8">
      <c r="B12639" s="24"/>
      <c r="C12639" s="24"/>
      <c r="D12639" s="24"/>
      <c r="E12639" s="24"/>
      <c r="F12639" s="29"/>
      <c r="G12639" s="24"/>
      <c r="H12639" s="24"/>
    </row>
    <row r="12640" spans="2:8">
      <c r="B12640" s="24"/>
      <c r="C12640" s="24"/>
      <c r="D12640" s="24"/>
      <c r="E12640" s="24"/>
      <c r="F12640" s="29"/>
      <c r="G12640" s="24"/>
      <c r="H12640" s="24"/>
    </row>
    <row r="12641" spans="2:8">
      <c r="B12641" s="24"/>
      <c r="C12641" s="24"/>
      <c r="D12641" s="24"/>
      <c r="E12641" s="24"/>
      <c r="F12641" s="29"/>
      <c r="G12641" s="24"/>
      <c r="H12641" s="24"/>
    </row>
    <row r="12642" spans="2:8">
      <c r="B12642" s="24"/>
      <c r="C12642" s="24"/>
      <c r="D12642" s="24"/>
      <c r="E12642" s="24"/>
      <c r="F12642" s="29"/>
      <c r="G12642" s="24"/>
      <c r="H12642" s="24"/>
    </row>
    <row r="12643" spans="2:8">
      <c r="B12643" s="24"/>
      <c r="C12643" s="24"/>
      <c r="D12643" s="24"/>
      <c r="E12643" s="24"/>
      <c r="F12643" s="29"/>
      <c r="G12643" s="24"/>
      <c r="H12643" s="24"/>
    </row>
    <row r="12644" spans="2:8">
      <c r="B12644" s="24"/>
      <c r="C12644" s="24"/>
      <c r="D12644" s="24"/>
      <c r="E12644" s="24"/>
      <c r="F12644" s="29"/>
      <c r="G12644" s="24"/>
      <c r="H12644" s="24"/>
    </row>
    <row r="12645" spans="2:8">
      <c r="B12645" s="24"/>
      <c r="C12645" s="24"/>
      <c r="D12645" s="24"/>
      <c r="E12645" s="24"/>
      <c r="F12645" s="29"/>
      <c r="G12645" s="24"/>
      <c r="H12645" s="24"/>
    </row>
    <row r="12646" spans="2:8">
      <c r="B12646" s="24"/>
      <c r="C12646" s="24"/>
      <c r="D12646" s="24"/>
      <c r="E12646" s="24"/>
      <c r="F12646" s="29"/>
      <c r="G12646" s="24"/>
      <c r="H12646" s="24"/>
    </row>
    <row r="12647" spans="2:8">
      <c r="B12647" s="24"/>
      <c r="C12647" s="24"/>
      <c r="D12647" s="24"/>
      <c r="E12647" s="24"/>
      <c r="F12647" s="29"/>
      <c r="G12647" s="24"/>
      <c r="H12647" s="24"/>
    </row>
    <row r="12648" spans="2:8">
      <c r="B12648" s="24"/>
      <c r="C12648" s="24"/>
      <c r="D12648" s="24"/>
      <c r="E12648" s="24"/>
      <c r="F12648" s="29"/>
      <c r="G12648" s="24"/>
      <c r="H12648" s="24"/>
    </row>
    <row r="12649" spans="2:8">
      <c r="B12649" s="24"/>
      <c r="C12649" s="24"/>
      <c r="D12649" s="24"/>
      <c r="E12649" s="24"/>
      <c r="F12649" s="29"/>
      <c r="G12649" s="24"/>
      <c r="H12649" s="24"/>
    </row>
    <row r="12650" spans="2:8">
      <c r="B12650" s="24"/>
      <c r="C12650" s="24"/>
      <c r="D12650" s="24"/>
      <c r="E12650" s="24"/>
      <c r="F12650" s="29"/>
      <c r="G12650" s="24"/>
      <c r="H12650" s="24"/>
    </row>
    <row r="12651" spans="2:8">
      <c r="B12651" s="24"/>
      <c r="C12651" s="24"/>
      <c r="D12651" s="24"/>
      <c r="E12651" s="24"/>
      <c r="F12651" s="29"/>
      <c r="G12651" s="24"/>
      <c r="H12651" s="24"/>
    </row>
    <row r="12652" spans="2:8">
      <c r="B12652" s="24"/>
      <c r="C12652" s="24"/>
      <c r="D12652" s="24"/>
      <c r="E12652" s="24"/>
      <c r="F12652" s="29"/>
      <c r="G12652" s="24"/>
      <c r="H12652" s="24"/>
    </row>
    <row r="12653" spans="2:8">
      <c r="B12653" s="24"/>
      <c r="C12653" s="24"/>
      <c r="D12653" s="24"/>
      <c r="E12653" s="24"/>
      <c r="F12653" s="29"/>
      <c r="G12653" s="24"/>
      <c r="H12653" s="24"/>
    </row>
    <row r="12654" spans="2:8">
      <c r="B12654" s="24"/>
      <c r="C12654" s="24"/>
      <c r="D12654" s="24"/>
      <c r="E12654" s="24"/>
      <c r="F12654" s="29"/>
      <c r="G12654" s="24"/>
      <c r="H12654" s="24"/>
    </row>
    <row r="12655" spans="2:8">
      <c r="B12655" s="24"/>
      <c r="C12655" s="24"/>
      <c r="D12655" s="24"/>
      <c r="E12655" s="24"/>
      <c r="F12655" s="29"/>
      <c r="G12655" s="24"/>
      <c r="H12655" s="24"/>
    </row>
    <row r="12656" spans="2:8">
      <c r="B12656" s="24"/>
      <c r="C12656" s="24"/>
      <c r="D12656" s="24"/>
      <c r="E12656" s="24"/>
      <c r="F12656" s="29"/>
      <c r="G12656" s="24"/>
      <c r="H12656" s="24"/>
    </row>
    <row r="12657" spans="2:8">
      <c r="B12657" s="24"/>
      <c r="C12657" s="24"/>
      <c r="D12657" s="24"/>
      <c r="E12657" s="24"/>
      <c r="F12657" s="29"/>
      <c r="G12657" s="24"/>
      <c r="H12657" s="24"/>
    </row>
    <row r="12658" spans="2:8">
      <c r="B12658" s="24"/>
      <c r="C12658" s="24"/>
      <c r="D12658" s="24"/>
      <c r="E12658" s="24"/>
      <c r="F12658" s="29"/>
      <c r="G12658" s="24"/>
      <c r="H12658" s="24"/>
    </row>
    <row r="12659" spans="2:8">
      <c r="B12659" s="24"/>
      <c r="C12659" s="24"/>
      <c r="D12659" s="24"/>
      <c r="E12659" s="24"/>
      <c r="F12659" s="29"/>
      <c r="G12659" s="24"/>
      <c r="H12659" s="24"/>
    </row>
    <row r="12660" spans="2:8">
      <c r="B12660" s="24"/>
      <c r="C12660" s="24"/>
      <c r="D12660" s="24"/>
      <c r="E12660" s="24"/>
      <c r="F12660" s="29"/>
      <c r="G12660" s="24"/>
      <c r="H12660" s="24"/>
    </row>
    <row r="12661" spans="2:8">
      <c r="B12661" s="24"/>
      <c r="C12661" s="24"/>
      <c r="D12661" s="24"/>
      <c r="E12661" s="24"/>
      <c r="F12661" s="29"/>
      <c r="G12661" s="24"/>
      <c r="H12661" s="24"/>
    </row>
    <row r="12662" spans="2:8">
      <c r="B12662" s="24"/>
      <c r="C12662" s="24"/>
      <c r="D12662" s="24"/>
      <c r="E12662" s="24"/>
      <c r="F12662" s="29"/>
      <c r="G12662" s="24"/>
      <c r="H12662" s="24"/>
    </row>
    <row r="12663" spans="2:8">
      <c r="B12663" s="24"/>
      <c r="C12663" s="24"/>
      <c r="D12663" s="24"/>
      <c r="E12663" s="24"/>
      <c r="F12663" s="29"/>
      <c r="G12663" s="24"/>
      <c r="H12663" s="24"/>
    </row>
    <row r="12664" spans="2:8">
      <c r="B12664" s="24"/>
      <c r="C12664" s="24"/>
      <c r="D12664" s="24"/>
      <c r="E12664" s="24"/>
      <c r="F12664" s="29"/>
      <c r="G12664" s="24"/>
      <c r="H12664" s="24"/>
    </row>
    <row r="12665" spans="2:8">
      <c r="B12665" s="24"/>
      <c r="C12665" s="24"/>
      <c r="D12665" s="24"/>
      <c r="E12665" s="24"/>
      <c r="F12665" s="29"/>
      <c r="G12665" s="24"/>
      <c r="H12665" s="24"/>
    </row>
    <row r="12666" spans="2:8">
      <c r="B12666" s="24"/>
      <c r="C12666" s="24"/>
      <c r="D12666" s="24"/>
      <c r="E12666" s="24"/>
      <c r="F12666" s="29"/>
      <c r="G12666" s="24"/>
      <c r="H12666" s="24"/>
    </row>
    <row r="12667" spans="2:8">
      <c r="B12667" s="24"/>
      <c r="C12667" s="24"/>
      <c r="D12667" s="24"/>
      <c r="E12667" s="24"/>
      <c r="F12667" s="29"/>
      <c r="G12667" s="24"/>
      <c r="H12667" s="24"/>
    </row>
    <row r="12668" spans="2:8">
      <c r="B12668" s="24"/>
      <c r="C12668" s="24"/>
      <c r="D12668" s="24"/>
      <c r="E12668" s="24"/>
      <c r="F12668" s="29"/>
      <c r="G12668" s="24"/>
      <c r="H12668" s="24"/>
    </row>
    <row r="12669" spans="2:8">
      <c r="B12669" s="24"/>
      <c r="C12669" s="24"/>
      <c r="D12669" s="24"/>
      <c r="E12669" s="24"/>
      <c r="F12669" s="29"/>
      <c r="G12669" s="24"/>
      <c r="H12669" s="24"/>
    </row>
    <row r="12670" spans="2:8">
      <c r="B12670" s="24"/>
      <c r="C12670" s="24"/>
      <c r="D12670" s="24"/>
      <c r="E12670" s="24"/>
      <c r="F12670" s="29"/>
      <c r="G12670" s="24"/>
      <c r="H12670" s="24"/>
    </row>
    <row r="12671" spans="2:8">
      <c r="B12671" s="24"/>
      <c r="C12671" s="24"/>
      <c r="D12671" s="24"/>
      <c r="E12671" s="24"/>
      <c r="F12671" s="29"/>
      <c r="G12671" s="24"/>
      <c r="H12671" s="24"/>
    </row>
    <row r="12672" spans="2:8">
      <c r="B12672" s="24"/>
      <c r="C12672" s="24"/>
      <c r="D12672" s="24"/>
      <c r="E12672" s="24"/>
      <c r="F12672" s="29"/>
      <c r="G12672" s="24"/>
      <c r="H12672" s="24"/>
    </row>
    <row r="12673" spans="2:8">
      <c r="B12673" s="24"/>
      <c r="C12673" s="24"/>
      <c r="D12673" s="24"/>
      <c r="E12673" s="24"/>
      <c r="F12673" s="29"/>
      <c r="G12673" s="24"/>
      <c r="H12673" s="24"/>
    </row>
    <row r="12674" spans="2:8">
      <c r="B12674" s="24"/>
      <c r="C12674" s="24"/>
      <c r="D12674" s="24"/>
      <c r="E12674" s="24"/>
      <c r="F12674" s="29"/>
      <c r="G12674" s="24"/>
      <c r="H12674" s="24"/>
    </row>
    <row r="12675" spans="2:8">
      <c r="B12675" s="24"/>
      <c r="C12675" s="24"/>
      <c r="D12675" s="24"/>
      <c r="E12675" s="24"/>
      <c r="F12675" s="29"/>
      <c r="G12675" s="24"/>
      <c r="H12675" s="24"/>
    </row>
    <row r="12676" spans="2:8">
      <c r="B12676" s="24"/>
      <c r="C12676" s="24"/>
      <c r="D12676" s="24"/>
      <c r="E12676" s="24"/>
      <c r="F12676" s="29"/>
      <c r="G12676" s="24"/>
      <c r="H12676" s="24"/>
    </row>
    <row r="12677" spans="2:8">
      <c r="B12677" s="24"/>
      <c r="C12677" s="24"/>
      <c r="D12677" s="24"/>
      <c r="E12677" s="24"/>
      <c r="F12677" s="29"/>
      <c r="G12677" s="24"/>
      <c r="H12677" s="24"/>
    </row>
    <row r="12678" spans="2:8">
      <c r="B12678" s="24"/>
      <c r="C12678" s="24"/>
      <c r="D12678" s="24"/>
      <c r="E12678" s="24"/>
      <c r="F12678" s="29"/>
      <c r="G12678" s="24"/>
      <c r="H12678" s="24"/>
    </row>
    <row r="12679" spans="2:8">
      <c r="B12679" s="24"/>
      <c r="C12679" s="24"/>
      <c r="D12679" s="24"/>
      <c r="E12679" s="24"/>
      <c r="F12679" s="29"/>
      <c r="G12679" s="24"/>
      <c r="H12679" s="24"/>
    </row>
    <row r="12680" spans="2:8">
      <c r="B12680" s="24"/>
      <c r="C12680" s="24"/>
      <c r="D12680" s="24"/>
      <c r="E12680" s="24"/>
      <c r="F12680" s="29"/>
      <c r="G12680" s="24"/>
      <c r="H12680" s="24"/>
    </row>
    <row r="12681" spans="2:8">
      <c r="B12681" s="24"/>
      <c r="C12681" s="24"/>
      <c r="D12681" s="24"/>
      <c r="E12681" s="24"/>
      <c r="F12681" s="29"/>
      <c r="G12681" s="24"/>
      <c r="H12681" s="24"/>
    </row>
    <row r="12682" spans="2:8">
      <c r="B12682" s="24"/>
      <c r="C12682" s="24"/>
      <c r="D12682" s="24"/>
      <c r="E12682" s="24"/>
      <c r="F12682" s="29"/>
      <c r="G12682" s="24"/>
      <c r="H12682" s="24"/>
    </row>
    <row r="12683" spans="2:8">
      <c r="B12683" s="24"/>
      <c r="C12683" s="24"/>
      <c r="D12683" s="24"/>
      <c r="E12683" s="24"/>
      <c r="F12683" s="29"/>
      <c r="G12683" s="24"/>
      <c r="H12683" s="24"/>
    </row>
    <row r="12684" spans="2:8">
      <c r="B12684" s="24"/>
      <c r="C12684" s="24"/>
      <c r="D12684" s="24"/>
      <c r="E12684" s="24"/>
      <c r="F12684" s="29"/>
      <c r="G12684" s="24"/>
      <c r="H12684" s="24"/>
    </row>
    <row r="12685" spans="2:8">
      <c r="B12685" s="24"/>
      <c r="C12685" s="24"/>
      <c r="D12685" s="24"/>
      <c r="E12685" s="24"/>
      <c r="F12685" s="29"/>
      <c r="G12685" s="24"/>
      <c r="H12685" s="24"/>
    </row>
    <row r="12686" spans="2:8">
      <c r="B12686" s="24"/>
      <c r="C12686" s="24"/>
      <c r="D12686" s="24"/>
      <c r="E12686" s="24"/>
      <c r="F12686" s="29"/>
      <c r="G12686" s="24"/>
      <c r="H12686" s="24"/>
    </row>
    <row r="12687" spans="2:8">
      <c r="B12687" s="24"/>
      <c r="C12687" s="24"/>
      <c r="D12687" s="24"/>
      <c r="E12687" s="24"/>
      <c r="F12687" s="29"/>
      <c r="G12687" s="24"/>
      <c r="H12687" s="24"/>
    </row>
    <row r="12688" spans="2:8">
      <c r="B12688" s="24"/>
      <c r="C12688" s="24"/>
      <c r="D12688" s="24"/>
      <c r="E12688" s="24"/>
      <c r="F12688" s="29"/>
      <c r="G12688" s="24"/>
      <c r="H12688" s="24"/>
    </row>
    <row r="12689" spans="2:8">
      <c r="B12689" s="24"/>
      <c r="C12689" s="24"/>
      <c r="D12689" s="24"/>
      <c r="E12689" s="24"/>
      <c r="F12689" s="29"/>
      <c r="G12689" s="24"/>
      <c r="H12689" s="24"/>
    </row>
    <row r="12690" spans="2:8">
      <c r="B12690" s="24"/>
      <c r="C12690" s="24"/>
      <c r="D12690" s="24"/>
      <c r="E12690" s="24"/>
      <c r="F12690" s="29"/>
      <c r="G12690" s="24"/>
      <c r="H12690" s="24"/>
    </row>
    <row r="12691" spans="2:8">
      <c r="B12691" s="24"/>
      <c r="C12691" s="24"/>
      <c r="D12691" s="24"/>
      <c r="E12691" s="24"/>
      <c r="F12691" s="29"/>
      <c r="G12691" s="24"/>
      <c r="H12691" s="24"/>
    </row>
    <row r="12692" spans="2:8">
      <c r="B12692" s="24"/>
      <c r="C12692" s="24"/>
      <c r="D12692" s="24"/>
      <c r="E12692" s="24"/>
      <c r="F12692" s="29"/>
      <c r="G12692" s="24"/>
      <c r="H12692" s="24"/>
    </row>
    <row r="12693" spans="2:8">
      <c r="B12693" s="24"/>
      <c r="C12693" s="24"/>
      <c r="D12693" s="24"/>
      <c r="E12693" s="24"/>
      <c r="F12693" s="29"/>
      <c r="G12693" s="24"/>
      <c r="H12693" s="24"/>
    </row>
    <row r="12694" spans="2:8">
      <c r="B12694" s="24"/>
      <c r="C12694" s="24"/>
      <c r="D12694" s="24"/>
      <c r="E12694" s="24"/>
      <c r="F12694" s="29"/>
      <c r="G12694" s="24"/>
      <c r="H12694" s="24"/>
    </row>
    <row r="12695" spans="2:8">
      <c r="B12695" s="24"/>
      <c r="C12695" s="24"/>
      <c r="D12695" s="24"/>
      <c r="E12695" s="24"/>
      <c r="F12695" s="29"/>
      <c r="G12695" s="24"/>
      <c r="H12695" s="24"/>
    </row>
    <row r="12696" spans="2:8">
      <c r="B12696" s="24"/>
      <c r="C12696" s="24"/>
      <c r="D12696" s="24"/>
      <c r="E12696" s="24"/>
      <c r="F12696" s="29"/>
      <c r="G12696" s="24"/>
      <c r="H12696" s="24"/>
    </row>
    <row r="12697" spans="2:8">
      <c r="B12697" s="24"/>
      <c r="C12697" s="24"/>
      <c r="D12697" s="24"/>
      <c r="E12697" s="24"/>
      <c r="F12697" s="29"/>
      <c r="G12697" s="24"/>
      <c r="H12697" s="24"/>
    </row>
    <row r="12698" spans="2:8">
      <c r="B12698" s="24"/>
      <c r="C12698" s="24"/>
      <c r="D12698" s="24"/>
      <c r="E12698" s="24"/>
      <c r="F12698" s="29"/>
      <c r="G12698" s="24"/>
      <c r="H12698" s="24"/>
    </row>
    <row r="12699" spans="2:8">
      <c r="B12699" s="24"/>
      <c r="C12699" s="24"/>
      <c r="D12699" s="24"/>
      <c r="E12699" s="24"/>
      <c r="F12699" s="29"/>
      <c r="G12699" s="24"/>
      <c r="H12699" s="24"/>
    </row>
    <row r="12700" spans="2:8">
      <c r="B12700" s="24"/>
      <c r="C12700" s="24"/>
      <c r="D12700" s="24"/>
      <c r="E12700" s="24"/>
      <c r="F12700" s="29"/>
      <c r="G12700" s="24"/>
      <c r="H12700" s="24"/>
    </row>
    <row r="12701" spans="2:8">
      <c r="B12701" s="24"/>
      <c r="C12701" s="24"/>
      <c r="D12701" s="24"/>
      <c r="E12701" s="24"/>
      <c r="F12701" s="29"/>
      <c r="G12701" s="24"/>
      <c r="H12701" s="24"/>
    </row>
    <row r="12702" spans="2:8">
      <c r="B12702" s="24"/>
      <c r="C12702" s="24"/>
      <c r="D12702" s="24"/>
      <c r="E12702" s="24"/>
      <c r="F12702" s="29"/>
      <c r="G12702" s="24"/>
      <c r="H12702" s="24"/>
    </row>
    <row r="12703" spans="2:8">
      <c r="B12703" s="24"/>
      <c r="C12703" s="24"/>
      <c r="D12703" s="24"/>
      <c r="E12703" s="24"/>
      <c r="F12703" s="29"/>
      <c r="G12703" s="24"/>
      <c r="H12703" s="24"/>
    </row>
    <row r="12704" spans="2:8">
      <c r="B12704" s="24"/>
      <c r="C12704" s="24"/>
      <c r="D12704" s="24"/>
      <c r="E12704" s="24"/>
      <c r="F12704" s="29"/>
      <c r="G12704" s="24"/>
      <c r="H12704" s="24"/>
    </row>
    <row r="12705" spans="2:8">
      <c r="B12705" s="24"/>
      <c r="C12705" s="24"/>
      <c r="D12705" s="24"/>
      <c r="E12705" s="24"/>
      <c r="F12705" s="29"/>
      <c r="G12705" s="24"/>
      <c r="H12705" s="24"/>
    </row>
    <row r="12706" spans="2:8">
      <c r="B12706" s="24"/>
      <c r="C12706" s="24"/>
      <c r="D12706" s="24"/>
      <c r="E12706" s="24"/>
      <c r="F12706" s="29"/>
      <c r="G12706" s="24"/>
      <c r="H12706" s="24"/>
    </row>
    <row r="12707" spans="2:8">
      <c r="B12707" s="24"/>
      <c r="C12707" s="24"/>
      <c r="D12707" s="24"/>
      <c r="E12707" s="24"/>
      <c r="F12707" s="29"/>
      <c r="G12707" s="24"/>
      <c r="H12707" s="24"/>
    </row>
    <row r="12708" spans="2:8">
      <c r="B12708" s="24"/>
      <c r="C12708" s="24"/>
      <c r="D12708" s="24"/>
      <c r="E12708" s="24"/>
      <c r="F12708" s="29"/>
      <c r="G12708" s="24"/>
      <c r="H12708" s="24"/>
    </row>
    <row r="12709" spans="2:8">
      <c r="B12709" s="24"/>
      <c r="C12709" s="24"/>
      <c r="D12709" s="24"/>
      <c r="E12709" s="24"/>
      <c r="F12709" s="29"/>
      <c r="G12709" s="24"/>
      <c r="H12709" s="24"/>
    </row>
    <row r="12710" spans="2:8">
      <c r="B12710" s="24"/>
      <c r="C12710" s="24"/>
      <c r="D12710" s="24"/>
      <c r="E12710" s="24"/>
      <c r="F12710" s="29"/>
      <c r="G12710" s="24"/>
      <c r="H12710" s="24"/>
    </row>
    <row r="12711" spans="2:8">
      <c r="B12711" s="24"/>
      <c r="C12711" s="24"/>
      <c r="D12711" s="24"/>
      <c r="E12711" s="24"/>
      <c r="F12711" s="29"/>
      <c r="G12711" s="24"/>
      <c r="H12711" s="24"/>
    </row>
    <row r="12712" spans="2:8">
      <c r="B12712" s="24"/>
      <c r="C12712" s="24"/>
      <c r="D12712" s="24"/>
      <c r="E12712" s="24"/>
      <c r="F12712" s="29"/>
      <c r="G12712" s="24"/>
      <c r="H12712" s="24"/>
    </row>
    <row r="12713" spans="2:8">
      <c r="B12713" s="24"/>
      <c r="C12713" s="24"/>
      <c r="D12713" s="24"/>
      <c r="E12713" s="24"/>
      <c r="F12713" s="29"/>
      <c r="G12713" s="24"/>
      <c r="H12713" s="24"/>
    </row>
    <row r="12714" spans="2:8">
      <c r="B12714" s="24"/>
      <c r="C12714" s="24"/>
      <c r="D12714" s="24"/>
      <c r="E12714" s="24"/>
      <c r="F12714" s="29"/>
      <c r="G12714" s="24"/>
      <c r="H12714" s="24"/>
    </row>
    <row r="12715" spans="2:8">
      <c r="B12715" s="24"/>
      <c r="C12715" s="24"/>
      <c r="D12715" s="24"/>
      <c r="E12715" s="24"/>
      <c r="F12715" s="29"/>
      <c r="G12715" s="24"/>
      <c r="H12715" s="24"/>
    </row>
    <row r="12716" spans="2:8">
      <c r="B12716" s="24"/>
      <c r="C12716" s="24"/>
      <c r="D12716" s="24"/>
      <c r="E12716" s="24"/>
      <c r="F12716" s="29"/>
      <c r="G12716" s="24"/>
      <c r="H12716" s="24"/>
    </row>
    <row r="12717" spans="2:8">
      <c r="B12717" s="24"/>
      <c r="C12717" s="24"/>
      <c r="D12717" s="24"/>
      <c r="E12717" s="24"/>
      <c r="F12717" s="29"/>
      <c r="G12717" s="24"/>
      <c r="H12717" s="24"/>
    </row>
    <row r="12718" spans="2:8">
      <c r="B12718" s="24"/>
      <c r="C12718" s="24"/>
      <c r="D12718" s="24"/>
      <c r="E12718" s="24"/>
      <c r="F12718" s="29"/>
      <c r="G12718" s="24"/>
      <c r="H12718" s="24"/>
    </row>
    <row r="12719" spans="2:8">
      <c r="B12719" s="24"/>
      <c r="C12719" s="24"/>
      <c r="D12719" s="24"/>
      <c r="E12719" s="24"/>
      <c r="F12719" s="29"/>
      <c r="G12719" s="24"/>
      <c r="H12719" s="24"/>
    </row>
    <row r="12720" spans="2:8">
      <c r="B12720" s="24"/>
      <c r="C12720" s="24"/>
      <c r="D12720" s="24"/>
      <c r="E12720" s="24"/>
      <c r="F12720" s="29"/>
      <c r="G12720" s="24"/>
      <c r="H12720" s="24"/>
    </row>
    <row r="12721" spans="2:8">
      <c r="B12721" s="24"/>
      <c r="C12721" s="24"/>
      <c r="D12721" s="24"/>
      <c r="E12721" s="24"/>
      <c r="F12721" s="29"/>
      <c r="G12721" s="24"/>
      <c r="H12721" s="24"/>
    </row>
    <row r="12722" spans="2:8">
      <c r="B12722" s="24"/>
      <c r="C12722" s="24"/>
      <c r="D12722" s="24"/>
      <c r="E12722" s="24"/>
      <c r="F12722" s="29"/>
      <c r="G12722" s="24"/>
      <c r="H12722" s="24"/>
    </row>
    <row r="12723" spans="2:8">
      <c r="B12723" s="24"/>
      <c r="C12723" s="24"/>
      <c r="D12723" s="24"/>
      <c r="E12723" s="24"/>
      <c r="F12723" s="29"/>
      <c r="G12723" s="24"/>
      <c r="H12723" s="24"/>
    </row>
    <row r="12724" spans="2:8">
      <c r="B12724" s="24"/>
      <c r="C12724" s="24"/>
      <c r="D12724" s="24"/>
      <c r="E12724" s="24"/>
      <c r="F12724" s="29"/>
      <c r="G12724" s="24"/>
      <c r="H12724" s="24"/>
    </row>
    <row r="12725" spans="2:8">
      <c r="B12725" s="24"/>
      <c r="C12725" s="24"/>
      <c r="D12725" s="24"/>
      <c r="E12725" s="24"/>
      <c r="F12725" s="29"/>
      <c r="G12725" s="24"/>
      <c r="H12725" s="24"/>
    </row>
    <row r="12726" spans="2:8">
      <c r="B12726" s="24"/>
      <c r="C12726" s="24"/>
      <c r="D12726" s="24"/>
      <c r="E12726" s="24"/>
      <c r="F12726" s="29"/>
      <c r="G12726" s="24"/>
      <c r="H12726" s="24"/>
    </row>
    <row r="12727" spans="2:8">
      <c r="B12727" s="24"/>
      <c r="C12727" s="24"/>
      <c r="D12727" s="24"/>
      <c r="E12727" s="24"/>
      <c r="F12727" s="29"/>
      <c r="G12727" s="24"/>
      <c r="H12727" s="24"/>
    </row>
    <row r="12728" spans="2:8">
      <c r="B12728" s="24"/>
      <c r="C12728" s="24"/>
      <c r="D12728" s="24"/>
      <c r="E12728" s="24"/>
      <c r="F12728" s="29"/>
      <c r="G12728" s="24"/>
      <c r="H12728" s="24"/>
    </row>
    <row r="12729" spans="2:8">
      <c r="B12729" s="24"/>
      <c r="C12729" s="24"/>
      <c r="D12729" s="24"/>
      <c r="E12729" s="24"/>
      <c r="F12729" s="29"/>
      <c r="G12729" s="24"/>
      <c r="H12729" s="24"/>
    </row>
    <row r="12730" spans="2:8">
      <c r="B12730" s="24"/>
      <c r="C12730" s="24"/>
      <c r="D12730" s="24"/>
      <c r="E12730" s="24"/>
      <c r="F12730" s="29"/>
      <c r="G12730" s="24"/>
      <c r="H12730" s="24"/>
    </row>
    <row r="12731" spans="2:8">
      <c r="B12731" s="24"/>
      <c r="C12731" s="24"/>
      <c r="D12731" s="24"/>
      <c r="E12731" s="24"/>
      <c r="F12731" s="29"/>
      <c r="G12731" s="24"/>
      <c r="H12731" s="24"/>
    </row>
    <row r="12732" spans="2:8">
      <c r="B12732" s="24"/>
      <c r="C12732" s="24"/>
      <c r="D12732" s="24"/>
      <c r="E12732" s="24"/>
      <c r="F12732" s="29"/>
      <c r="G12732" s="24"/>
      <c r="H12732" s="24"/>
    </row>
    <row r="12733" spans="2:8">
      <c r="B12733" s="24"/>
      <c r="C12733" s="24"/>
      <c r="D12733" s="24"/>
      <c r="E12733" s="24"/>
      <c r="F12733" s="29"/>
      <c r="G12733" s="24"/>
      <c r="H12733" s="24"/>
    </row>
    <row r="12734" spans="2:8">
      <c r="B12734" s="24"/>
      <c r="C12734" s="24"/>
      <c r="D12734" s="24"/>
      <c r="E12734" s="24"/>
      <c r="F12734" s="29"/>
      <c r="G12734" s="24"/>
      <c r="H12734" s="24"/>
    </row>
    <row r="12735" spans="2:8">
      <c r="B12735" s="24"/>
      <c r="C12735" s="24"/>
      <c r="D12735" s="24"/>
      <c r="E12735" s="24"/>
      <c r="F12735" s="29"/>
      <c r="G12735" s="24"/>
      <c r="H12735" s="24"/>
    </row>
    <row r="12736" spans="2:8">
      <c r="B12736" s="24"/>
      <c r="C12736" s="24"/>
      <c r="D12736" s="24"/>
      <c r="E12736" s="24"/>
      <c r="F12736" s="29"/>
      <c r="G12736" s="24"/>
      <c r="H12736" s="24"/>
    </row>
    <row r="12737" spans="2:8">
      <c r="B12737" s="24"/>
      <c r="C12737" s="24"/>
      <c r="D12737" s="24"/>
      <c r="E12737" s="24"/>
      <c r="F12737" s="29"/>
      <c r="G12737" s="24"/>
      <c r="H12737" s="24"/>
    </row>
    <row r="12738" spans="2:8">
      <c r="B12738" s="24"/>
      <c r="C12738" s="24"/>
      <c r="D12738" s="24"/>
      <c r="E12738" s="24"/>
      <c r="F12738" s="29"/>
      <c r="G12738" s="24"/>
      <c r="H12738" s="24"/>
    </row>
    <row r="12739" spans="2:8">
      <c r="B12739" s="24"/>
      <c r="C12739" s="24"/>
      <c r="D12739" s="24"/>
      <c r="E12739" s="24"/>
      <c r="F12739" s="29"/>
      <c r="G12739" s="24"/>
      <c r="H12739" s="24"/>
    </row>
    <row r="12740" spans="2:8">
      <c r="B12740" s="24"/>
      <c r="C12740" s="24"/>
      <c r="D12740" s="24"/>
      <c r="E12740" s="24"/>
      <c r="F12740" s="29"/>
      <c r="G12740" s="24"/>
      <c r="H12740" s="24"/>
    </row>
    <row r="12741" spans="2:8">
      <c r="B12741" s="24"/>
      <c r="C12741" s="24"/>
      <c r="D12741" s="24"/>
      <c r="E12741" s="24"/>
      <c r="F12741" s="29"/>
      <c r="G12741" s="24"/>
      <c r="H12741" s="24"/>
    </row>
    <row r="12742" spans="2:8">
      <c r="B12742" s="24"/>
      <c r="C12742" s="24"/>
      <c r="D12742" s="24"/>
      <c r="E12742" s="24"/>
      <c r="F12742" s="29"/>
      <c r="G12742" s="24"/>
      <c r="H12742" s="24"/>
    </row>
    <row r="12743" spans="2:8">
      <c r="B12743" s="24"/>
      <c r="C12743" s="24"/>
      <c r="D12743" s="24"/>
      <c r="E12743" s="24"/>
      <c r="F12743" s="29"/>
      <c r="G12743" s="24"/>
      <c r="H12743" s="24"/>
    </row>
    <row r="12744" spans="2:8">
      <c r="B12744" s="24"/>
      <c r="C12744" s="24"/>
      <c r="D12744" s="24"/>
      <c r="E12744" s="24"/>
      <c r="F12744" s="29"/>
      <c r="G12744" s="24"/>
      <c r="H12744" s="24"/>
    </row>
    <row r="12745" spans="2:8">
      <c r="B12745" s="24"/>
      <c r="C12745" s="24"/>
      <c r="D12745" s="24"/>
      <c r="E12745" s="24"/>
      <c r="F12745" s="29"/>
      <c r="G12745" s="24"/>
      <c r="H12745" s="24"/>
    </row>
    <row r="12746" spans="2:8">
      <c r="B12746" s="24"/>
      <c r="C12746" s="24"/>
      <c r="D12746" s="24"/>
      <c r="E12746" s="24"/>
      <c r="F12746" s="29"/>
      <c r="G12746" s="24"/>
      <c r="H12746" s="24"/>
    </row>
    <row r="12747" spans="2:8">
      <c r="B12747" s="24"/>
      <c r="C12747" s="24"/>
      <c r="D12747" s="24"/>
      <c r="E12747" s="24"/>
      <c r="F12747" s="29"/>
      <c r="G12747" s="24"/>
      <c r="H12747" s="24"/>
    </row>
    <row r="12748" spans="2:8">
      <c r="B12748" s="24"/>
      <c r="C12748" s="24"/>
      <c r="D12748" s="24"/>
      <c r="E12748" s="24"/>
      <c r="F12748" s="29"/>
      <c r="G12748" s="24"/>
      <c r="H12748" s="24"/>
    </row>
    <row r="12749" spans="2:8">
      <c r="B12749" s="24"/>
      <c r="C12749" s="24"/>
      <c r="D12749" s="24"/>
      <c r="E12749" s="24"/>
      <c r="F12749" s="29"/>
      <c r="G12749" s="24"/>
      <c r="H12749" s="24"/>
    </row>
    <row r="12750" spans="2:8">
      <c r="B12750" s="24"/>
      <c r="C12750" s="24"/>
      <c r="D12750" s="24"/>
      <c r="E12750" s="24"/>
      <c r="F12750" s="29"/>
      <c r="G12750" s="24"/>
      <c r="H12750" s="24"/>
    </row>
    <row r="12751" spans="2:8">
      <c r="B12751" s="24"/>
      <c r="C12751" s="24"/>
      <c r="D12751" s="24"/>
      <c r="E12751" s="24"/>
      <c r="F12751" s="29"/>
      <c r="G12751" s="24"/>
      <c r="H12751" s="24"/>
    </row>
    <row r="12752" spans="2:8">
      <c r="B12752" s="24"/>
      <c r="C12752" s="24"/>
      <c r="D12752" s="24"/>
      <c r="E12752" s="24"/>
      <c r="F12752" s="29"/>
      <c r="G12752" s="24"/>
      <c r="H12752" s="24"/>
    </row>
    <row r="12753" spans="2:8">
      <c r="B12753" s="24"/>
      <c r="C12753" s="24"/>
      <c r="D12753" s="24"/>
      <c r="E12753" s="24"/>
      <c r="F12753" s="29"/>
      <c r="G12753" s="24"/>
      <c r="H12753" s="24"/>
    </row>
    <row r="12754" spans="2:8">
      <c r="B12754" s="24"/>
      <c r="C12754" s="24"/>
      <c r="D12754" s="24"/>
      <c r="E12754" s="24"/>
      <c r="F12754" s="29"/>
      <c r="G12754" s="24"/>
      <c r="H12754" s="24"/>
    </row>
    <row r="12755" spans="2:8">
      <c r="B12755" s="24"/>
      <c r="C12755" s="24"/>
      <c r="D12755" s="24"/>
      <c r="E12755" s="24"/>
      <c r="F12755" s="29"/>
      <c r="G12755" s="24"/>
      <c r="H12755" s="24"/>
    </row>
    <row r="12756" spans="2:8">
      <c r="B12756" s="24"/>
      <c r="C12756" s="24"/>
      <c r="D12756" s="24"/>
      <c r="E12756" s="24"/>
      <c r="F12756" s="29"/>
      <c r="G12756" s="24"/>
      <c r="H12756" s="24"/>
    </row>
    <row r="12757" spans="2:8">
      <c r="B12757" s="24"/>
      <c r="C12757" s="24"/>
      <c r="D12757" s="24"/>
      <c r="E12757" s="24"/>
      <c r="F12757" s="29"/>
      <c r="G12757" s="24"/>
      <c r="H12757" s="24"/>
    </row>
    <row r="12758" spans="2:8">
      <c r="B12758" s="24"/>
      <c r="C12758" s="24"/>
      <c r="D12758" s="24"/>
      <c r="E12758" s="24"/>
      <c r="F12758" s="29"/>
      <c r="G12758" s="24"/>
      <c r="H12758" s="24"/>
    </row>
    <row r="12759" spans="2:8">
      <c r="B12759" s="24"/>
      <c r="C12759" s="24"/>
      <c r="D12759" s="24"/>
      <c r="E12759" s="24"/>
      <c r="F12759" s="29"/>
      <c r="G12759" s="24"/>
      <c r="H12759" s="24"/>
    </row>
    <row r="12760" spans="2:8">
      <c r="B12760" s="24"/>
      <c r="C12760" s="24"/>
      <c r="D12760" s="24"/>
      <c r="E12760" s="24"/>
      <c r="F12760" s="29"/>
      <c r="G12760" s="24"/>
      <c r="H12760" s="24"/>
    </row>
    <row r="12761" spans="2:8">
      <c r="B12761" s="24"/>
      <c r="C12761" s="24"/>
      <c r="D12761" s="24"/>
      <c r="E12761" s="24"/>
      <c r="F12761" s="29"/>
      <c r="G12761" s="24"/>
      <c r="H12761" s="24"/>
    </row>
    <row r="12762" spans="2:8">
      <c r="B12762" s="24"/>
      <c r="C12762" s="24"/>
      <c r="D12762" s="24"/>
      <c r="E12762" s="24"/>
      <c r="F12762" s="29"/>
      <c r="G12762" s="24"/>
      <c r="H12762" s="24"/>
    </row>
    <row r="12763" spans="2:8">
      <c r="B12763" s="24"/>
      <c r="C12763" s="24"/>
      <c r="D12763" s="24"/>
      <c r="E12763" s="24"/>
      <c r="F12763" s="29"/>
      <c r="G12763" s="24"/>
      <c r="H12763" s="24"/>
    </row>
    <row r="12764" spans="2:8">
      <c r="B12764" s="24"/>
      <c r="C12764" s="24"/>
      <c r="D12764" s="24"/>
      <c r="E12764" s="24"/>
      <c r="F12764" s="29"/>
      <c r="G12764" s="24"/>
      <c r="H12764" s="24"/>
    </row>
    <row r="12765" spans="2:8">
      <c r="B12765" s="24"/>
      <c r="C12765" s="24"/>
      <c r="D12765" s="24"/>
      <c r="E12765" s="24"/>
      <c r="F12765" s="29"/>
      <c r="G12765" s="24"/>
      <c r="H12765" s="24"/>
    </row>
    <row r="12766" spans="2:8">
      <c r="B12766" s="24"/>
      <c r="C12766" s="24"/>
      <c r="D12766" s="24"/>
      <c r="E12766" s="24"/>
      <c r="F12766" s="29"/>
      <c r="G12766" s="24"/>
      <c r="H12766" s="24"/>
    </row>
    <row r="12767" spans="2:8">
      <c r="B12767" s="24"/>
      <c r="C12767" s="24"/>
      <c r="D12767" s="24"/>
      <c r="E12767" s="24"/>
      <c r="F12767" s="29"/>
      <c r="G12767" s="24"/>
      <c r="H12767" s="24"/>
    </row>
    <row r="12768" spans="2:8">
      <c r="B12768" s="24"/>
      <c r="C12768" s="24"/>
      <c r="D12768" s="24"/>
      <c r="E12768" s="24"/>
      <c r="F12768" s="29"/>
      <c r="G12768" s="24"/>
      <c r="H12768" s="24"/>
    </row>
    <row r="12769" spans="2:8">
      <c r="B12769" s="24"/>
      <c r="C12769" s="24"/>
      <c r="D12769" s="24"/>
      <c r="E12769" s="24"/>
      <c r="F12769" s="29"/>
      <c r="G12769" s="24"/>
      <c r="H12769" s="24"/>
    </row>
    <row r="12770" spans="2:8">
      <c r="B12770" s="24"/>
      <c r="C12770" s="24"/>
      <c r="D12770" s="24"/>
      <c r="E12770" s="24"/>
      <c r="F12770" s="29"/>
      <c r="G12770" s="24"/>
      <c r="H12770" s="24"/>
    </row>
    <row r="12771" spans="2:8">
      <c r="B12771" s="24"/>
      <c r="C12771" s="24"/>
      <c r="D12771" s="24"/>
      <c r="E12771" s="24"/>
      <c r="F12771" s="29"/>
      <c r="G12771" s="24"/>
      <c r="H12771" s="24"/>
    </row>
    <row r="12772" spans="2:8">
      <c r="B12772" s="24"/>
      <c r="C12772" s="24"/>
      <c r="D12772" s="24"/>
      <c r="E12772" s="24"/>
      <c r="F12772" s="29"/>
      <c r="G12772" s="24"/>
      <c r="H12772" s="24"/>
    </row>
    <row r="12773" spans="2:8">
      <c r="B12773" s="24"/>
      <c r="C12773" s="24"/>
      <c r="D12773" s="24"/>
      <c r="E12773" s="24"/>
      <c r="F12773" s="29"/>
      <c r="G12773" s="24"/>
      <c r="H12773" s="24"/>
    </row>
    <row r="12774" spans="2:8">
      <c r="B12774" s="24"/>
      <c r="C12774" s="24"/>
      <c r="D12774" s="24"/>
      <c r="E12774" s="24"/>
      <c r="F12774" s="29"/>
      <c r="G12774" s="24"/>
      <c r="H12774" s="24"/>
    </row>
    <row r="12775" spans="2:8">
      <c r="B12775" s="24"/>
      <c r="C12775" s="24"/>
      <c r="D12775" s="24"/>
      <c r="E12775" s="24"/>
      <c r="F12775" s="29"/>
      <c r="G12775" s="24"/>
      <c r="H12775" s="24"/>
    </row>
    <row r="12776" spans="2:8">
      <c r="B12776" s="24"/>
      <c r="C12776" s="24"/>
      <c r="D12776" s="24"/>
      <c r="E12776" s="24"/>
      <c r="F12776" s="29"/>
      <c r="G12776" s="24"/>
      <c r="H12776" s="24"/>
    </row>
    <row r="12777" spans="2:8">
      <c r="B12777" s="24"/>
      <c r="C12777" s="24"/>
      <c r="D12777" s="24"/>
      <c r="E12777" s="24"/>
      <c r="F12777" s="29"/>
      <c r="G12777" s="24"/>
      <c r="H12777" s="24"/>
    </row>
    <row r="12778" spans="2:8">
      <c r="B12778" s="24"/>
      <c r="C12778" s="24"/>
      <c r="D12778" s="24"/>
      <c r="E12778" s="24"/>
      <c r="F12778" s="29"/>
      <c r="G12778" s="24"/>
      <c r="H12778" s="24"/>
    </row>
    <row r="12779" spans="2:8">
      <c r="B12779" s="24"/>
      <c r="C12779" s="24"/>
      <c r="D12779" s="24"/>
      <c r="E12779" s="24"/>
      <c r="F12779" s="29"/>
      <c r="G12779" s="24"/>
      <c r="H12779" s="24"/>
    </row>
    <row r="12780" spans="2:8">
      <c r="B12780" s="24"/>
      <c r="C12780" s="24"/>
      <c r="D12780" s="24"/>
      <c r="E12780" s="24"/>
      <c r="F12780" s="29"/>
      <c r="G12780" s="24"/>
      <c r="H12780" s="24"/>
    </row>
    <row r="12781" spans="2:8">
      <c r="B12781" s="24"/>
      <c r="C12781" s="24"/>
      <c r="D12781" s="24"/>
      <c r="E12781" s="24"/>
      <c r="F12781" s="29"/>
      <c r="G12781" s="24"/>
      <c r="H12781" s="24"/>
    </row>
    <row r="12782" spans="2:8">
      <c r="B12782" s="24"/>
      <c r="C12782" s="24"/>
      <c r="D12782" s="24"/>
      <c r="E12782" s="24"/>
      <c r="F12782" s="29"/>
      <c r="G12782" s="24"/>
      <c r="H12782" s="24"/>
    </row>
    <row r="12783" spans="2:8">
      <c r="B12783" s="24"/>
      <c r="C12783" s="24"/>
      <c r="D12783" s="24"/>
      <c r="E12783" s="24"/>
      <c r="F12783" s="29"/>
      <c r="G12783" s="24"/>
      <c r="H12783" s="24"/>
    </row>
    <row r="12784" spans="2:8">
      <c r="B12784" s="24"/>
      <c r="C12784" s="24"/>
      <c r="D12784" s="24"/>
      <c r="E12784" s="24"/>
      <c r="F12784" s="29"/>
      <c r="G12784" s="24"/>
      <c r="H12784" s="24"/>
    </row>
    <row r="12785" spans="2:8">
      <c r="B12785" s="24"/>
      <c r="C12785" s="24"/>
      <c r="D12785" s="24"/>
      <c r="E12785" s="24"/>
      <c r="F12785" s="29"/>
      <c r="G12785" s="24"/>
      <c r="H12785" s="24"/>
    </row>
    <row r="12786" spans="2:8">
      <c r="B12786" s="24"/>
      <c r="C12786" s="24"/>
      <c r="D12786" s="24"/>
      <c r="E12786" s="24"/>
      <c r="F12786" s="29"/>
      <c r="G12786" s="24"/>
      <c r="H12786" s="24"/>
    </row>
    <row r="12787" spans="2:8">
      <c r="B12787" s="24"/>
      <c r="C12787" s="24"/>
      <c r="D12787" s="24"/>
      <c r="E12787" s="24"/>
      <c r="F12787" s="29"/>
      <c r="G12787" s="24"/>
      <c r="H12787" s="24"/>
    </row>
    <row r="12788" spans="2:8">
      <c r="B12788" s="24"/>
      <c r="C12788" s="24"/>
      <c r="D12788" s="24"/>
      <c r="E12788" s="24"/>
      <c r="F12788" s="29"/>
      <c r="G12788" s="24"/>
      <c r="H12788" s="24"/>
    </row>
    <row r="12789" spans="2:8">
      <c r="B12789" s="24"/>
      <c r="C12789" s="24"/>
      <c r="D12789" s="24"/>
      <c r="E12789" s="24"/>
      <c r="F12789" s="29"/>
      <c r="G12789" s="24"/>
      <c r="H12789" s="24"/>
    </row>
    <row r="12790" spans="2:8">
      <c r="B12790" s="24"/>
      <c r="C12790" s="24"/>
      <c r="D12790" s="24"/>
      <c r="E12790" s="24"/>
      <c r="F12790" s="29"/>
      <c r="G12790" s="24"/>
      <c r="H12790" s="24"/>
    </row>
    <row r="12791" spans="2:8">
      <c r="B12791" s="24"/>
      <c r="C12791" s="24"/>
      <c r="D12791" s="24"/>
      <c r="E12791" s="24"/>
      <c r="F12791" s="29"/>
      <c r="G12791" s="24"/>
      <c r="H12791" s="24"/>
    </row>
    <row r="12792" spans="2:8">
      <c r="B12792" s="24"/>
      <c r="C12792" s="24"/>
      <c r="D12792" s="24"/>
      <c r="E12792" s="24"/>
      <c r="F12792" s="29"/>
      <c r="G12792" s="24"/>
      <c r="H12792" s="24"/>
    </row>
    <row r="12793" spans="2:8">
      <c r="B12793" s="24"/>
      <c r="C12793" s="24"/>
      <c r="D12793" s="24"/>
      <c r="E12793" s="24"/>
      <c r="F12793" s="29"/>
      <c r="G12793" s="24"/>
      <c r="H12793" s="24"/>
    </row>
    <row r="12794" spans="2:8">
      <c r="B12794" s="24"/>
      <c r="C12794" s="24"/>
      <c r="D12794" s="24"/>
      <c r="E12794" s="24"/>
      <c r="F12794" s="29"/>
      <c r="G12794" s="24"/>
      <c r="H12794" s="24"/>
    </row>
    <row r="12795" spans="2:8">
      <c r="B12795" s="24"/>
      <c r="C12795" s="24"/>
      <c r="D12795" s="24"/>
      <c r="E12795" s="24"/>
      <c r="F12795" s="29"/>
      <c r="G12795" s="24"/>
      <c r="H12795" s="24"/>
    </row>
    <row r="12796" spans="2:8">
      <c r="B12796" s="24"/>
      <c r="C12796" s="24"/>
      <c r="D12796" s="24"/>
      <c r="E12796" s="24"/>
      <c r="F12796" s="29"/>
      <c r="G12796" s="24"/>
      <c r="H12796" s="24"/>
    </row>
    <row r="12797" spans="2:8">
      <c r="B12797" s="24"/>
      <c r="C12797" s="24"/>
      <c r="D12797" s="24"/>
      <c r="E12797" s="24"/>
      <c r="F12797" s="29"/>
      <c r="G12797" s="24"/>
      <c r="H12797" s="24"/>
    </row>
    <row r="12798" spans="2:8">
      <c r="B12798" s="24"/>
      <c r="C12798" s="24"/>
      <c r="D12798" s="24"/>
      <c r="E12798" s="24"/>
      <c r="F12798" s="29"/>
      <c r="G12798" s="24"/>
      <c r="H12798" s="24"/>
    </row>
    <row r="12799" spans="2:8">
      <c r="B12799" s="24"/>
      <c r="C12799" s="24"/>
      <c r="D12799" s="24"/>
      <c r="E12799" s="24"/>
      <c r="F12799" s="29"/>
      <c r="G12799" s="24"/>
      <c r="H12799" s="24"/>
    </row>
    <row r="12800" spans="2:8">
      <c r="B12800" s="24"/>
      <c r="C12800" s="24"/>
      <c r="D12800" s="24"/>
      <c r="E12800" s="24"/>
      <c r="F12800" s="29"/>
      <c r="G12800" s="24"/>
      <c r="H12800" s="24"/>
    </row>
    <row r="12801" spans="2:8">
      <c r="B12801" s="24"/>
      <c r="C12801" s="24"/>
      <c r="D12801" s="24"/>
      <c r="E12801" s="24"/>
      <c r="F12801" s="29"/>
      <c r="G12801" s="24"/>
      <c r="H12801" s="24"/>
    </row>
    <row r="12802" spans="2:8">
      <c r="B12802" s="24"/>
      <c r="C12802" s="24"/>
      <c r="D12802" s="24"/>
      <c r="E12802" s="24"/>
      <c r="F12802" s="29"/>
      <c r="G12802" s="24"/>
      <c r="H12802" s="24"/>
    </row>
    <row r="12803" spans="2:8">
      <c r="B12803" s="24"/>
      <c r="C12803" s="24"/>
      <c r="D12803" s="24"/>
      <c r="E12803" s="24"/>
      <c r="F12803" s="29"/>
      <c r="G12803" s="24"/>
      <c r="H12803" s="24"/>
    </row>
    <row r="12804" spans="2:8">
      <c r="B12804" s="24"/>
      <c r="C12804" s="24"/>
      <c r="D12804" s="24"/>
      <c r="E12804" s="24"/>
      <c r="F12804" s="29"/>
      <c r="G12804" s="24"/>
      <c r="H12804" s="24"/>
    </row>
    <row r="12805" spans="2:8">
      <c r="B12805" s="24"/>
      <c r="C12805" s="24"/>
      <c r="D12805" s="24"/>
      <c r="E12805" s="24"/>
      <c r="F12805" s="29"/>
      <c r="G12805" s="24"/>
      <c r="H12805" s="24"/>
    </row>
    <row r="12806" spans="2:8">
      <c r="B12806" s="24"/>
      <c r="C12806" s="24"/>
      <c r="D12806" s="24"/>
      <c r="E12806" s="24"/>
      <c r="F12806" s="29"/>
      <c r="G12806" s="24"/>
      <c r="H12806" s="24"/>
    </row>
    <row r="12807" spans="2:8">
      <c r="B12807" s="24"/>
      <c r="C12807" s="24"/>
      <c r="D12807" s="24"/>
      <c r="E12807" s="24"/>
      <c r="F12807" s="29"/>
      <c r="G12807" s="24"/>
      <c r="H12807" s="24"/>
    </row>
    <row r="12808" spans="2:8">
      <c r="B12808" s="24"/>
      <c r="C12808" s="24"/>
      <c r="D12808" s="24"/>
      <c r="E12808" s="24"/>
      <c r="F12808" s="29"/>
      <c r="G12808" s="24"/>
      <c r="H12808" s="24"/>
    </row>
    <row r="12809" spans="2:8">
      <c r="B12809" s="24"/>
      <c r="C12809" s="24"/>
      <c r="D12809" s="24"/>
      <c r="E12809" s="24"/>
      <c r="F12809" s="29"/>
      <c r="G12809" s="24"/>
      <c r="H12809" s="24"/>
    </row>
    <row r="12810" spans="2:8">
      <c r="B12810" s="24"/>
      <c r="C12810" s="24"/>
      <c r="D12810" s="24"/>
      <c r="E12810" s="24"/>
      <c r="F12810" s="29"/>
      <c r="G12810" s="24"/>
      <c r="H12810" s="24"/>
    </row>
    <row r="12811" spans="2:8">
      <c r="B12811" s="24"/>
      <c r="C12811" s="24"/>
      <c r="D12811" s="24"/>
      <c r="E12811" s="24"/>
      <c r="F12811" s="29"/>
      <c r="G12811" s="24"/>
      <c r="H12811" s="24"/>
    </row>
    <row r="12812" spans="2:8">
      <c r="B12812" s="24"/>
      <c r="C12812" s="24"/>
      <c r="D12812" s="24"/>
      <c r="E12812" s="24"/>
      <c r="F12812" s="29"/>
      <c r="G12812" s="24"/>
      <c r="H12812" s="24"/>
    </row>
    <row r="12813" spans="2:8">
      <c r="B12813" s="24"/>
      <c r="C12813" s="24"/>
      <c r="D12813" s="24"/>
      <c r="E12813" s="24"/>
      <c r="F12813" s="29"/>
      <c r="G12813" s="24"/>
      <c r="H12813" s="24"/>
    </row>
    <row r="12814" spans="2:8">
      <c r="B12814" s="24"/>
      <c r="C12814" s="24"/>
      <c r="D12814" s="24"/>
      <c r="E12814" s="24"/>
      <c r="F12814" s="29"/>
      <c r="G12814" s="24"/>
      <c r="H12814" s="24"/>
    </row>
    <row r="12815" spans="2:8">
      <c r="B12815" s="24"/>
      <c r="C12815" s="24"/>
      <c r="D12815" s="24"/>
      <c r="E12815" s="24"/>
      <c r="F12815" s="29"/>
      <c r="G12815" s="24"/>
      <c r="H12815" s="24"/>
    </row>
    <row r="12816" spans="2:8">
      <c r="B12816" s="24"/>
      <c r="C12816" s="24"/>
      <c r="D12816" s="24"/>
      <c r="E12816" s="24"/>
      <c r="F12816" s="29"/>
      <c r="G12816" s="24"/>
      <c r="H12816" s="24"/>
    </row>
    <row r="12817" spans="2:8">
      <c r="B12817" s="24"/>
      <c r="C12817" s="24"/>
      <c r="D12817" s="24"/>
      <c r="E12817" s="24"/>
      <c r="F12817" s="29"/>
      <c r="G12817" s="24"/>
      <c r="H12817" s="24"/>
    </row>
    <row r="12818" spans="2:8">
      <c r="B12818" s="24"/>
      <c r="C12818" s="24"/>
      <c r="D12818" s="24"/>
      <c r="E12818" s="24"/>
      <c r="F12818" s="29"/>
      <c r="G12818" s="24"/>
      <c r="H12818" s="24"/>
    </row>
    <row r="12819" spans="2:8">
      <c r="B12819" s="24"/>
      <c r="C12819" s="24"/>
      <c r="D12819" s="24"/>
      <c r="E12819" s="24"/>
      <c r="F12819" s="29"/>
      <c r="G12819" s="24"/>
      <c r="H12819" s="24"/>
    </row>
    <row r="12820" spans="2:8">
      <c r="B12820" s="24"/>
      <c r="C12820" s="24"/>
      <c r="D12820" s="24"/>
      <c r="E12820" s="24"/>
      <c r="F12820" s="29"/>
      <c r="G12820" s="24"/>
      <c r="H12820" s="24"/>
    </row>
    <row r="12821" spans="2:8">
      <c r="B12821" s="24"/>
      <c r="C12821" s="24"/>
      <c r="D12821" s="24"/>
      <c r="E12821" s="24"/>
      <c r="F12821" s="29"/>
      <c r="G12821" s="24"/>
      <c r="H12821" s="24"/>
    </row>
    <row r="12822" spans="2:8">
      <c r="B12822" s="24"/>
      <c r="C12822" s="24"/>
      <c r="D12822" s="24"/>
      <c r="E12822" s="24"/>
      <c r="F12822" s="29"/>
      <c r="G12822" s="24"/>
      <c r="H12822" s="24"/>
    </row>
    <row r="12823" spans="2:8">
      <c r="B12823" s="24"/>
      <c r="C12823" s="24"/>
      <c r="D12823" s="24"/>
      <c r="E12823" s="24"/>
      <c r="F12823" s="29"/>
      <c r="G12823" s="24"/>
      <c r="H12823" s="24"/>
    </row>
    <row r="12824" spans="2:8">
      <c r="B12824" s="24"/>
      <c r="C12824" s="24"/>
      <c r="D12824" s="24"/>
      <c r="E12824" s="24"/>
      <c r="F12824" s="29"/>
      <c r="G12824" s="24"/>
      <c r="H12824" s="24"/>
    </row>
    <row r="12825" spans="2:8">
      <c r="B12825" s="24"/>
      <c r="C12825" s="24"/>
      <c r="D12825" s="24"/>
      <c r="E12825" s="24"/>
      <c r="F12825" s="29"/>
      <c r="G12825" s="24"/>
      <c r="H12825" s="24"/>
    </row>
    <row r="12826" spans="2:8">
      <c r="B12826" s="24"/>
      <c r="C12826" s="24"/>
      <c r="D12826" s="24"/>
      <c r="E12826" s="24"/>
      <c r="F12826" s="29"/>
      <c r="G12826" s="24"/>
      <c r="H12826" s="24"/>
    </row>
    <row r="12827" spans="2:8">
      <c r="B12827" s="24"/>
      <c r="C12827" s="24"/>
      <c r="D12827" s="24"/>
      <c r="E12827" s="24"/>
      <c r="F12827" s="29"/>
      <c r="G12827" s="24"/>
      <c r="H12827" s="24"/>
    </row>
    <row r="12828" spans="2:8">
      <c r="B12828" s="24"/>
      <c r="C12828" s="24"/>
      <c r="D12828" s="24"/>
      <c r="E12828" s="24"/>
      <c r="F12828" s="29"/>
      <c r="G12828" s="24"/>
      <c r="H12828" s="24"/>
    </row>
    <row r="12829" spans="2:8">
      <c r="B12829" s="24"/>
      <c r="C12829" s="24"/>
      <c r="D12829" s="24"/>
      <c r="E12829" s="24"/>
      <c r="F12829" s="29"/>
      <c r="G12829" s="24"/>
      <c r="H12829" s="24"/>
    </row>
    <row r="12830" spans="2:8">
      <c r="B12830" s="24"/>
      <c r="C12830" s="24"/>
      <c r="D12830" s="24"/>
      <c r="E12830" s="24"/>
      <c r="F12830" s="29"/>
      <c r="G12830" s="24"/>
      <c r="H12830" s="24"/>
    </row>
    <row r="12831" spans="2:8">
      <c r="B12831" s="24"/>
      <c r="C12831" s="24"/>
      <c r="D12831" s="24"/>
      <c r="E12831" s="24"/>
      <c r="F12831" s="29"/>
      <c r="G12831" s="24"/>
      <c r="H12831" s="24"/>
    </row>
    <row r="12832" spans="2:8">
      <c r="B12832" s="24"/>
      <c r="C12832" s="24"/>
      <c r="D12832" s="24"/>
      <c r="E12832" s="24"/>
      <c r="F12832" s="29"/>
      <c r="G12832" s="24"/>
      <c r="H12832" s="24"/>
    </row>
    <row r="12833" spans="2:8">
      <c r="B12833" s="24"/>
      <c r="C12833" s="24"/>
      <c r="D12833" s="24"/>
      <c r="E12833" s="24"/>
      <c r="F12833" s="29"/>
      <c r="G12833" s="24"/>
      <c r="H12833" s="24"/>
    </row>
    <row r="12834" spans="2:8">
      <c r="B12834" s="24"/>
      <c r="C12834" s="24"/>
      <c r="D12834" s="24"/>
      <c r="E12834" s="24"/>
      <c r="F12834" s="29"/>
      <c r="G12834" s="24"/>
      <c r="H12834" s="24"/>
    </row>
    <row r="12835" spans="2:8">
      <c r="B12835" s="24"/>
      <c r="C12835" s="24"/>
      <c r="D12835" s="24"/>
      <c r="E12835" s="24"/>
      <c r="F12835" s="29"/>
      <c r="G12835" s="24"/>
      <c r="H12835" s="24"/>
    </row>
    <row r="12836" spans="2:8">
      <c r="B12836" s="24"/>
      <c r="C12836" s="24"/>
      <c r="D12836" s="24"/>
      <c r="E12836" s="24"/>
      <c r="F12836" s="29"/>
      <c r="G12836" s="24"/>
      <c r="H12836" s="24"/>
    </row>
    <row r="12837" spans="2:8">
      <c r="B12837" s="24"/>
      <c r="C12837" s="24"/>
      <c r="D12837" s="24"/>
      <c r="E12837" s="24"/>
      <c r="F12837" s="29"/>
      <c r="G12837" s="24"/>
      <c r="H12837" s="24"/>
    </row>
    <row r="12838" spans="2:8">
      <c r="B12838" s="24"/>
      <c r="C12838" s="24"/>
      <c r="D12838" s="24"/>
      <c r="E12838" s="24"/>
      <c r="F12838" s="29"/>
      <c r="G12838" s="24"/>
      <c r="H12838" s="24"/>
    </row>
    <row r="12839" spans="2:8">
      <c r="B12839" s="24"/>
      <c r="C12839" s="24"/>
      <c r="D12839" s="24"/>
      <c r="E12839" s="24"/>
      <c r="F12839" s="29"/>
      <c r="G12839" s="24"/>
      <c r="H12839" s="24"/>
    </row>
    <row r="12840" spans="2:8">
      <c r="B12840" s="24"/>
      <c r="C12840" s="24"/>
      <c r="D12840" s="24"/>
      <c r="E12840" s="24"/>
      <c r="F12840" s="29"/>
      <c r="G12840" s="24"/>
      <c r="H12840" s="24"/>
    </row>
    <row r="12841" spans="2:8">
      <c r="B12841" s="24"/>
      <c r="C12841" s="24"/>
      <c r="D12841" s="24"/>
      <c r="E12841" s="24"/>
      <c r="F12841" s="29"/>
      <c r="G12841" s="24"/>
      <c r="H12841" s="24"/>
    </row>
    <row r="12842" spans="2:8">
      <c r="B12842" s="24"/>
      <c r="C12842" s="24"/>
      <c r="D12842" s="24"/>
      <c r="E12842" s="24"/>
      <c r="F12842" s="29"/>
      <c r="G12842" s="24"/>
      <c r="H12842" s="24"/>
    </row>
    <row r="12843" spans="2:8">
      <c r="B12843" s="24"/>
      <c r="C12843" s="24"/>
      <c r="D12843" s="24"/>
      <c r="E12843" s="24"/>
      <c r="F12843" s="29"/>
      <c r="G12843" s="24"/>
      <c r="H12843" s="24"/>
    </row>
    <row r="12844" spans="2:8">
      <c r="B12844" s="24"/>
      <c r="C12844" s="24"/>
      <c r="D12844" s="24"/>
      <c r="E12844" s="24"/>
      <c r="F12844" s="29"/>
      <c r="G12844" s="24"/>
      <c r="H12844" s="24"/>
    </row>
    <row r="12845" spans="2:8">
      <c r="B12845" s="24"/>
      <c r="C12845" s="24"/>
      <c r="D12845" s="24"/>
      <c r="E12845" s="24"/>
      <c r="F12845" s="29"/>
      <c r="G12845" s="24"/>
      <c r="H12845" s="24"/>
    </row>
    <row r="12846" spans="2:8">
      <c r="B12846" s="24"/>
      <c r="C12846" s="24"/>
      <c r="D12846" s="24"/>
      <c r="E12846" s="24"/>
      <c r="F12846" s="29"/>
      <c r="G12846" s="24"/>
      <c r="H12846" s="24"/>
    </row>
    <row r="12847" spans="2:8">
      <c r="B12847" s="24"/>
      <c r="C12847" s="24"/>
      <c r="D12847" s="24"/>
      <c r="E12847" s="24"/>
      <c r="F12847" s="29"/>
      <c r="G12847" s="24"/>
      <c r="H12847" s="24"/>
    </row>
    <row r="12848" spans="2:8">
      <c r="B12848" s="24"/>
      <c r="C12848" s="24"/>
      <c r="D12848" s="24"/>
      <c r="E12848" s="24"/>
      <c r="F12848" s="29"/>
      <c r="G12848" s="24"/>
      <c r="H12848" s="24"/>
    </row>
    <row r="12849" spans="2:8">
      <c r="B12849" s="24"/>
      <c r="C12849" s="24"/>
      <c r="D12849" s="24"/>
      <c r="E12849" s="24"/>
      <c r="F12849" s="29"/>
      <c r="G12849" s="24"/>
      <c r="H12849" s="24"/>
    </row>
    <row r="12850" spans="2:8">
      <c r="B12850" s="24"/>
      <c r="C12850" s="24"/>
      <c r="D12850" s="24"/>
      <c r="E12850" s="24"/>
      <c r="F12850" s="29"/>
      <c r="G12850" s="24"/>
      <c r="H12850" s="24"/>
    </row>
    <row r="12851" spans="2:8">
      <c r="B12851" s="24"/>
      <c r="C12851" s="24"/>
      <c r="D12851" s="24"/>
      <c r="E12851" s="24"/>
      <c r="F12851" s="29"/>
      <c r="G12851" s="24"/>
      <c r="H12851" s="24"/>
    </row>
    <row r="12852" spans="2:8">
      <c r="B12852" s="24"/>
      <c r="C12852" s="24"/>
      <c r="D12852" s="24"/>
      <c r="E12852" s="24"/>
      <c r="F12852" s="29"/>
      <c r="G12852" s="24"/>
      <c r="H12852" s="24"/>
    </row>
    <row r="12853" spans="2:8">
      <c r="B12853" s="24"/>
      <c r="C12853" s="24"/>
      <c r="D12853" s="24"/>
      <c r="E12853" s="24"/>
      <c r="F12853" s="29"/>
      <c r="G12853" s="24"/>
      <c r="H12853" s="24"/>
    </row>
    <row r="12854" spans="2:8">
      <c r="B12854" s="24"/>
      <c r="C12854" s="24"/>
      <c r="D12854" s="24"/>
      <c r="E12854" s="24"/>
      <c r="F12854" s="29"/>
      <c r="G12854" s="24"/>
      <c r="H12854" s="24"/>
    </row>
    <row r="12855" spans="2:8">
      <c r="B12855" s="24"/>
      <c r="C12855" s="24"/>
      <c r="D12855" s="24"/>
      <c r="E12855" s="24"/>
      <c r="F12855" s="29"/>
      <c r="G12855" s="24"/>
      <c r="H12855" s="24"/>
    </row>
    <row r="12856" spans="2:8">
      <c r="B12856" s="24"/>
      <c r="C12856" s="24"/>
      <c r="D12856" s="24"/>
      <c r="E12856" s="24"/>
      <c r="F12856" s="29"/>
      <c r="G12856" s="24"/>
      <c r="H12856" s="24"/>
    </row>
    <row r="12857" spans="2:8">
      <c r="B12857" s="24"/>
      <c r="C12857" s="24"/>
      <c r="D12857" s="24"/>
      <c r="E12857" s="24"/>
      <c r="F12857" s="29"/>
      <c r="G12857" s="24"/>
      <c r="H12857" s="24"/>
    </row>
    <row r="12858" spans="2:8">
      <c r="B12858" s="24"/>
      <c r="C12858" s="24"/>
      <c r="D12858" s="24"/>
      <c r="E12858" s="24"/>
      <c r="F12858" s="29"/>
      <c r="G12858" s="24"/>
      <c r="H12858" s="24"/>
    </row>
    <row r="12859" spans="2:8">
      <c r="B12859" s="24"/>
      <c r="C12859" s="24"/>
      <c r="D12859" s="24"/>
      <c r="E12859" s="24"/>
      <c r="F12859" s="29"/>
      <c r="G12859" s="24"/>
      <c r="H12859" s="24"/>
    </row>
    <row r="12860" spans="2:8">
      <c r="B12860" s="24"/>
      <c r="C12860" s="24"/>
      <c r="D12860" s="24"/>
      <c r="E12860" s="24"/>
      <c r="F12860" s="29"/>
      <c r="G12860" s="24"/>
      <c r="H12860" s="24"/>
    </row>
    <row r="12861" spans="2:8">
      <c r="B12861" s="24"/>
      <c r="C12861" s="24"/>
      <c r="D12861" s="24"/>
      <c r="E12861" s="24"/>
      <c r="F12861" s="29"/>
      <c r="G12861" s="24"/>
      <c r="H12861" s="24"/>
    </row>
    <row r="12862" spans="2:8">
      <c r="B12862" s="24"/>
      <c r="C12862" s="24"/>
      <c r="D12862" s="24"/>
      <c r="E12862" s="24"/>
      <c r="F12862" s="29"/>
      <c r="G12862" s="24"/>
      <c r="H12862" s="24"/>
    </row>
    <row r="12863" spans="2:8">
      <c r="B12863" s="24"/>
      <c r="C12863" s="24"/>
      <c r="D12863" s="24"/>
      <c r="E12863" s="24"/>
      <c r="F12863" s="29"/>
      <c r="G12863" s="24"/>
      <c r="H12863" s="24"/>
    </row>
    <row r="12864" spans="2:8">
      <c r="B12864" s="24"/>
      <c r="C12864" s="24"/>
      <c r="D12864" s="24"/>
      <c r="E12864" s="24"/>
      <c r="F12864" s="29"/>
      <c r="G12864" s="24"/>
      <c r="H12864" s="24"/>
    </row>
    <row r="12865" spans="2:8">
      <c r="B12865" s="24"/>
      <c r="C12865" s="24"/>
      <c r="D12865" s="24"/>
      <c r="E12865" s="24"/>
      <c r="F12865" s="29"/>
      <c r="G12865" s="24"/>
      <c r="H12865" s="24"/>
    </row>
    <row r="12866" spans="2:8">
      <c r="B12866" s="24"/>
      <c r="C12866" s="24"/>
      <c r="D12866" s="24"/>
      <c r="E12866" s="24"/>
      <c r="F12866" s="29"/>
      <c r="G12866" s="24"/>
      <c r="H12866" s="24"/>
    </row>
    <row r="12867" spans="2:8">
      <c r="B12867" s="24"/>
      <c r="C12867" s="24"/>
      <c r="D12867" s="24"/>
      <c r="E12867" s="24"/>
      <c r="F12867" s="29"/>
      <c r="G12867" s="24"/>
      <c r="H12867" s="24"/>
    </row>
    <row r="12868" spans="2:8">
      <c r="B12868" s="24"/>
      <c r="C12868" s="24"/>
      <c r="D12868" s="24"/>
      <c r="E12868" s="24"/>
      <c r="F12868" s="29"/>
      <c r="G12868" s="24"/>
      <c r="H12868" s="24"/>
    </row>
    <row r="12869" spans="2:8">
      <c r="B12869" s="24"/>
      <c r="C12869" s="24"/>
      <c r="D12869" s="24"/>
      <c r="E12869" s="24"/>
      <c r="F12869" s="29"/>
      <c r="G12869" s="24"/>
      <c r="H12869" s="24"/>
    </row>
    <row r="12870" spans="2:8">
      <c r="B12870" s="24"/>
      <c r="C12870" s="24"/>
      <c r="D12870" s="24"/>
      <c r="E12870" s="24"/>
      <c r="F12870" s="29"/>
      <c r="G12870" s="24"/>
      <c r="H12870" s="24"/>
    </row>
    <row r="12871" spans="2:8">
      <c r="B12871" s="24"/>
      <c r="C12871" s="24"/>
      <c r="D12871" s="24"/>
      <c r="E12871" s="24"/>
      <c r="F12871" s="29"/>
      <c r="G12871" s="24"/>
      <c r="H12871" s="24"/>
    </row>
    <row r="12872" spans="2:8">
      <c r="B12872" s="24"/>
      <c r="C12872" s="24"/>
      <c r="D12872" s="24"/>
      <c r="E12872" s="24"/>
      <c r="F12872" s="29"/>
      <c r="G12872" s="24"/>
      <c r="H12872" s="24"/>
    </row>
    <row r="12873" spans="2:8">
      <c r="B12873" s="24"/>
      <c r="C12873" s="24"/>
      <c r="D12873" s="24"/>
      <c r="E12873" s="24"/>
      <c r="F12873" s="29"/>
      <c r="G12873" s="24"/>
      <c r="H12873" s="24"/>
    </row>
    <row r="12874" spans="2:8">
      <c r="B12874" s="24"/>
      <c r="C12874" s="24"/>
      <c r="D12874" s="24"/>
      <c r="E12874" s="24"/>
      <c r="F12874" s="29"/>
      <c r="G12874" s="24"/>
      <c r="H12874" s="24"/>
    </row>
    <row r="12875" spans="2:8">
      <c r="B12875" s="24"/>
      <c r="C12875" s="24"/>
      <c r="D12875" s="24"/>
      <c r="E12875" s="24"/>
      <c r="F12875" s="29"/>
      <c r="G12875" s="24"/>
      <c r="H12875" s="24"/>
    </row>
    <row r="12876" spans="2:8">
      <c r="B12876" s="24"/>
      <c r="C12876" s="24"/>
      <c r="D12876" s="24"/>
      <c r="E12876" s="24"/>
      <c r="F12876" s="29"/>
      <c r="G12876" s="24"/>
      <c r="H12876" s="24"/>
    </row>
    <row r="12877" spans="2:8">
      <c r="B12877" s="24"/>
      <c r="C12877" s="24"/>
      <c r="D12877" s="24"/>
      <c r="E12877" s="24"/>
      <c r="F12877" s="29"/>
      <c r="G12877" s="24"/>
      <c r="H12877" s="24"/>
    </row>
    <row r="12878" spans="2:8">
      <c r="B12878" s="24"/>
      <c r="C12878" s="24"/>
      <c r="D12878" s="24"/>
      <c r="E12878" s="24"/>
      <c r="F12878" s="29"/>
      <c r="G12878" s="24"/>
      <c r="H12878" s="24"/>
    </row>
    <row r="12879" spans="2:8">
      <c r="B12879" s="24"/>
      <c r="C12879" s="24"/>
      <c r="D12879" s="24"/>
      <c r="E12879" s="24"/>
      <c r="F12879" s="29"/>
      <c r="G12879" s="24"/>
      <c r="H12879" s="24"/>
    </row>
    <row r="12880" spans="2:8">
      <c r="B12880" s="24"/>
      <c r="C12880" s="24"/>
      <c r="D12880" s="24"/>
      <c r="E12880" s="24"/>
      <c r="F12880" s="29"/>
      <c r="G12880" s="24"/>
      <c r="H12880" s="24"/>
    </row>
    <row r="12881" spans="2:8">
      <c r="B12881" s="24"/>
      <c r="C12881" s="24"/>
      <c r="D12881" s="24"/>
      <c r="E12881" s="24"/>
      <c r="F12881" s="29"/>
      <c r="G12881" s="24"/>
      <c r="H12881" s="24"/>
    </row>
    <row r="12882" spans="2:8">
      <c r="B12882" s="24"/>
      <c r="C12882" s="24"/>
      <c r="D12882" s="24"/>
      <c r="E12882" s="24"/>
      <c r="F12882" s="29"/>
      <c r="G12882" s="24"/>
      <c r="H12882" s="24"/>
    </row>
    <row r="12883" spans="2:8">
      <c r="B12883" s="24"/>
      <c r="C12883" s="24"/>
      <c r="D12883" s="24"/>
      <c r="E12883" s="24"/>
      <c r="F12883" s="29"/>
      <c r="G12883" s="24"/>
      <c r="H12883" s="24"/>
    </row>
    <row r="12884" spans="2:8">
      <c r="B12884" s="24"/>
      <c r="C12884" s="24"/>
      <c r="D12884" s="24"/>
      <c r="E12884" s="24"/>
      <c r="F12884" s="29"/>
      <c r="G12884" s="24"/>
      <c r="H12884" s="24"/>
    </row>
    <row r="12885" spans="2:8">
      <c r="B12885" s="24"/>
      <c r="C12885" s="24"/>
      <c r="D12885" s="24"/>
      <c r="E12885" s="24"/>
      <c r="F12885" s="29"/>
      <c r="G12885" s="24"/>
      <c r="H12885" s="24"/>
    </row>
    <row r="12886" spans="2:8">
      <c r="B12886" s="24"/>
      <c r="C12886" s="24"/>
      <c r="D12886" s="24"/>
      <c r="E12886" s="24"/>
      <c r="F12886" s="29"/>
      <c r="G12886" s="24"/>
      <c r="H12886" s="24"/>
    </row>
    <row r="12887" spans="2:8">
      <c r="B12887" s="24"/>
      <c r="C12887" s="24"/>
      <c r="D12887" s="24"/>
      <c r="E12887" s="24"/>
      <c r="F12887" s="29"/>
      <c r="G12887" s="24"/>
      <c r="H12887" s="24"/>
    </row>
    <row r="12888" spans="2:8">
      <c r="B12888" s="24"/>
      <c r="C12888" s="24"/>
      <c r="D12888" s="24"/>
      <c r="E12888" s="24"/>
      <c r="F12888" s="29"/>
      <c r="G12888" s="24"/>
      <c r="H12888" s="24"/>
    </row>
    <row r="12889" spans="2:8">
      <c r="B12889" s="24"/>
      <c r="C12889" s="24"/>
      <c r="D12889" s="24"/>
      <c r="E12889" s="24"/>
      <c r="F12889" s="29"/>
      <c r="G12889" s="24"/>
      <c r="H12889" s="24"/>
    </row>
    <row r="12890" spans="2:8">
      <c r="B12890" s="24"/>
      <c r="C12890" s="24"/>
      <c r="D12890" s="24"/>
      <c r="E12890" s="24"/>
      <c r="F12890" s="29"/>
      <c r="G12890" s="24"/>
      <c r="H12890" s="24"/>
    </row>
    <row r="12891" spans="2:8">
      <c r="B12891" s="24"/>
      <c r="C12891" s="24"/>
      <c r="D12891" s="24"/>
      <c r="E12891" s="24"/>
      <c r="F12891" s="29"/>
      <c r="G12891" s="24"/>
      <c r="H12891" s="24"/>
    </row>
    <row r="12892" spans="2:8">
      <c r="B12892" s="24"/>
      <c r="C12892" s="24"/>
      <c r="D12892" s="24"/>
      <c r="E12892" s="24"/>
      <c r="F12892" s="29"/>
      <c r="G12892" s="24"/>
      <c r="H12892" s="24"/>
    </row>
    <row r="12893" spans="2:8">
      <c r="B12893" s="24"/>
      <c r="C12893" s="24"/>
      <c r="D12893" s="24"/>
      <c r="E12893" s="24"/>
      <c r="F12893" s="29"/>
      <c r="G12893" s="24"/>
      <c r="H12893" s="24"/>
    </row>
    <row r="12894" spans="2:8">
      <c r="B12894" s="24"/>
      <c r="C12894" s="24"/>
      <c r="D12894" s="24"/>
      <c r="E12894" s="24"/>
      <c r="F12894" s="29"/>
      <c r="G12894" s="24"/>
      <c r="H12894" s="24"/>
    </row>
    <row r="12895" spans="2:8">
      <c r="B12895" s="24"/>
      <c r="C12895" s="24"/>
      <c r="D12895" s="24"/>
      <c r="E12895" s="24"/>
      <c r="F12895" s="29"/>
      <c r="G12895" s="24"/>
      <c r="H12895" s="24"/>
    </row>
    <row r="12896" spans="2:8">
      <c r="B12896" s="24"/>
      <c r="C12896" s="24"/>
      <c r="D12896" s="24"/>
      <c r="E12896" s="24"/>
      <c r="F12896" s="29"/>
      <c r="G12896" s="24"/>
      <c r="H12896" s="24"/>
    </row>
    <row r="12897" spans="2:8">
      <c r="B12897" s="24"/>
      <c r="C12897" s="24"/>
      <c r="D12897" s="24"/>
      <c r="E12897" s="24"/>
      <c r="F12897" s="29"/>
      <c r="G12897" s="24"/>
      <c r="H12897" s="24"/>
    </row>
    <row r="12898" spans="2:8">
      <c r="B12898" s="24"/>
      <c r="C12898" s="24"/>
      <c r="D12898" s="24"/>
      <c r="E12898" s="24"/>
      <c r="F12898" s="29"/>
      <c r="G12898" s="24"/>
      <c r="H12898" s="24"/>
    </row>
    <row r="12899" spans="2:8">
      <c r="B12899" s="24"/>
      <c r="C12899" s="24"/>
      <c r="D12899" s="24"/>
      <c r="E12899" s="24"/>
      <c r="F12899" s="29"/>
      <c r="G12899" s="24"/>
      <c r="H12899" s="24"/>
    </row>
    <row r="12900" spans="2:8">
      <c r="B12900" s="24"/>
      <c r="C12900" s="24"/>
      <c r="D12900" s="24"/>
      <c r="E12900" s="24"/>
      <c r="F12900" s="29"/>
      <c r="G12900" s="24"/>
      <c r="H12900" s="24"/>
    </row>
    <row r="12901" spans="2:8">
      <c r="B12901" s="24"/>
      <c r="C12901" s="24"/>
      <c r="D12901" s="24"/>
      <c r="E12901" s="24"/>
      <c r="F12901" s="29"/>
      <c r="G12901" s="24"/>
      <c r="H12901" s="24"/>
    </row>
    <row r="12902" spans="2:8">
      <c r="B12902" s="24"/>
      <c r="C12902" s="24"/>
      <c r="D12902" s="24"/>
      <c r="E12902" s="24"/>
      <c r="F12902" s="29"/>
      <c r="G12902" s="24"/>
      <c r="H12902" s="24"/>
    </row>
    <row r="12903" spans="2:8">
      <c r="B12903" s="24"/>
      <c r="C12903" s="24"/>
      <c r="D12903" s="24"/>
      <c r="E12903" s="24"/>
      <c r="F12903" s="29"/>
      <c r="G12903" s="24"/>
      <c r="H12903" s="24"/>
    </row>
    <row r="12904" spans="2:8">
      <c r="B12904" s="24"/>
      <c r="C12904" s="24"/>
      <c r="D12904" s="24"/>
      <c r="E12904" s="24"/>
      <c r="F12904" s="29"/>
      <c r="G12904" s="24"/>
      <c r="H12904" s="24"/>
    </row>
    <row r="12905" spans="2:8">
      <c r="B12905" s="24"/>
      <c r="C12905" s="24"/>
      <c r="D12905" s="24"/>
      <c r="E12905" s="24"/>
      <c r="F12905" s="29"/>
      <c r="G12905" s="24"/>
      <c r="H12905" s="24"/>
    </row>
    <row r="12906" spans="2:8">
      <c r="B12906" s="24"/>
      <c r="C12906" s="24"/>
      <c r="D12906" s="24"/>
      <c r="E12906" s="24"/>
      <c r="F12906" s="29"/>
      <c r="G12906" s="24"/>
      <c r="H12906" s="24"/>
    </row>
    <row r="12907" spans="2:8">
      <c r="B12907" s="24"/>
      <c r="C12907" s="24"/>
      <c r="D12907" s="24"/>
      <c r="E12907" s="24"/>
      <c r="F12907" s="29"/>
      <c r="G12907" s="24"/>
      <c r="H12907" s="24"/>
    </row>
    <row r="12908" spans="2:8">
      <c r="B12908" s="24"/>
      <c r="C12908" s="24"/>
      <c r="D12908" s="24"/>
      <c r="E12908" s="24"/>
      <c r="F12908" s="29"/>
      <c r="G12908" s="24"/>
      <c r="H12908" s="24"/>
    </row>
    <row r="12909" spans="2:8">
      <c r="B12909" s="24"/>
      <c r="C12909" s="24"/>
      <c r="D12909" s="24"/>
      <c r="E12909" s="24"/>
      <c r="F12909" s="29"/>
      <c r="G12909" s="24"/>
      <c r="H12909" s="24"/>
    </row>
    <row r="12910" spans="2:8">
      <c r="B12910" s="24"/>
      <c r="C12910" s="24"/>
      <c r="D12910" s="24"/>
      <c r="E12910" s="24"/>
      <c r="F12910" s="29"/>
      <c r="G12910" s="24"/>
      <c r="H12910" s="24"/>
    </row>
    <row r="12911" spans="2:8">
      <c r="B12911" s="24"/>
      <c r="C12911" s="24"/>
      <c r="D12911" s="24"/>
      <c r="E12911" s="24"/>
      <c r="F12911" s="29"/>
      <c r="G12911" s="24"/>
      <c r="H12911" s="24"/>
    </row>
    <row r="12912" spans="2:8">
      <c r="B12912" s="24"/>
      <c r="C12912" s="24"/>
      <c r="D12912" s="24"/>
      <c r="E12912" s="24"/>
      <c r="F12912" s="29"/>
      <c r="G12912" s="24"/>
      <c r="H12912" s="24"/>
    </row>
    <row r="12913" spans="2:8">
      <c r="B12913" s="24"/>
      <c r="C12913" s="24"/>
      <c r="D12913" s="24"/>
      <c r="E12913" s="24"/>
      <c r="F12913" s="29"/>
      <c r="G12913" s="24"/>
      <c r="H12913" s="24"/>
    </row>
    <row r="12914" spans="2:8">
      <c r="B12914" s="24"/>
      <c r="C12914" s="24"/>
      <c r="D12914" s="24"/>
      <c r="E12914" s="24"/>
      <c r="F12914" s="29"/>
      <c r="G12914" s="24"/>
      <c r="H12914" s="24"/>
    </row>
    <row r="12915" spans="2:8">
      <c r="B12915" s="24"/>
      <c r="C12915" s="24"/>
      <c r="D12915" s="24"/>
      <c r="E12915" s="24"/>
      <c r="F12915" s="29"/>
      <c r="G12915" s="24"/>
      <c r="H12915" s="24"/>
    </row>
    <row r="12916" spans="2:8">
      <c r="B12916" s="24"/>
      <c r="C12916" s="24"/>
      <c r="D12916" s="24"/>
      <c r="E12916" s="24"/>
      <c r="F12916" s="29"/>
      <c r="G12916" s="24"/>
      <c r="H12916" s="24"/>
    </row>
    <row r="12917" spans="2:8">
      <c r="B12917" s="24"/>
      <c r="C12917" s="24"/>
      <c r="D12917" s="24"/>
      <c r="E12917" s="24"/>
      <c r="F12917" s="29"/>
      <c r="G12917" s="24"/>
      <c r="H12917" s="24"/>
    </row>
    <row r="12918" spans="2:8">
      <c r="B12918" s="24"/>
      <c r="C12918" s="24"/>
      <c r="D12918" s="24"/>
      <c r="E12918" s="24"/>
      <c r="F12918" s="29"/>
      <c r="G12918" s="24"/>
      <c r="H12918" s="24"/>
    </row>
    <row r="12919" spans="2:8">
      <c r="B12919" s="24"/>
      <c r="C12919" s="24"/>
      <c r="D12919" s="24"/>
      <c r="E12919" s="24"/>
      <c r="F12919" s="29"/>
      <c r="G12919" s="24"/>
      <c r="H12919" s="24"/>
    </row>
    <row r="12920" spans="2:8">
      <c r="B12920" s="24"/>
      <c r="C12920" s="24"/>
      <c r="D12920" s="24"/>
      <c r="E12920" s="24"/>
      <c r="F12920" s="29"/>
      <c r="G12920" s="24"/>
      <c r="H12920" s="24"/>
    </row>
    <row r="12921" spans="2:8">
      <c r="B12921" s="24"/>
      <c r="C12921" s="24"/>
      <c r="D12921" s="24"/>
      <c r="E12921" s="24"/>
      <c r="F12921" s="29"/>
      <c r="G12921" s="24"/>
      <c r="H12921" s="24"/>
    </row>
    <row r="12922" spans="2:8">
      <c r="B12922" s="24"/>
      <c r="C12922" s="24"/>
      <c r="D12922" s="24"/>
      <c r="E12922" s="24"/>
      <c r="F12922" s="29"/>
      <c r="G12922" s="24"/>
      <c r="H12922" s="24"/>
    </row>
    <row r="12923" spans="2:8">
      <c r="B12923" s="24"/>
      <c r="C12923" s="24"/>
      <c r="D12923" s="24"/>
      <c r="E12923" s="24"/>
      <c r="F12923" s="29"/>
      <c r="G12923" s="24"/>
      <c r="H12923" s="24"/>
    </row>
    <row r="12924" spans="2:8">
      <c r="B12924" s="24"/>
      <c r="C12924" s="24"/>
      <c r="D12924" s="24"/>
      <c r="E12924" s="24"/>
      <c r="F12924" s="29"/>
      <c r="G12924" s="24"/>
      <c r="H12924" s="24"/>
    </row>
    <row r="12925" spans="2:8">
      <c r="B12925" s="24"/>
      <c r="C12925" s="24"/>
      <c r="D12925" s="24"/>
      <c r="E12925" s="24"/>
      <c r="F12925" s="29"/>
      <c r="G12925" s="24"/>
      <c r="H12925" s="24"/>
    </row>
    <row r="12926" spans="2:8">
      <c r="B12926" s="24"/>
      <c r="C12926" s="24"/>
      <c r="D12926" s="24"/>
      <c r="E12926" s="24"/>
      <c r="F12926" s="29"/>
      <c r="G12926" s="24"/>
      <c r="H12926" s="24"/>
    </row>
    <row r="12927" spans="2:8">
      <c r="B12927" s="24"/>
      <c r="C12927" s="24"/>
      <c r="D12927" s="24"/>
      <c r="E12927" s="24"/>
      <c r="F12927" s="29"/>
      <c r="G12927" s="24"/>
      <c r="H12927" s="24"/>
    </row>
    <row r="12928" spans="2:8">
      <c r="B12928" s="24"/>
      <c r="C12928" s="24"/>
      <c r="D12928" s="24"/>
      <c r="E12928" s="24"/>
      <c r="F12928" s="29"/>
      <c r="G12928" s="24"/>
      <c r="H12928" s="24"/>
    </row>
    <row r="12929" spans="2:8">
      <c r="B12929" s="24"/>
      <c r="C12929" s="24"/>
      <c r="D12929" s="24"/>
      <c r="E12929" s="24"/>
      <c r="F12929" s="29"/>
      <c r="G12929" s="24"/>
      <c r="H12929" s="24"/>
    </row>
    <row r="12930" spans="2:8">
      <c r="B12930" s="24"/>
      <c r="C12930" s="24"/>
      <c r="D12930" s="24"/>
      <c r="E12930" s="24"/>
      <c r="F12930" s="29"/>
      <c r="G12930" s="24"/>
      <c r="H12930" s="24"/>
    </row>
    <row r="12931" spans="2:8">
      <c r="B12931" s="24"/>
      <c r="C12931" s="24"/>
      <c r="D12931" s="24"/>
      <c r="E12931" s="24"/>
      <c r="F12931" s="29"/>
      <c r="G12931" s="24"/>
      <c r="H12931" s="24"/>
    </row>
    <row r="12932" spans="2:8">
      <c r="B12932" s="24"/>
      <c r="C12932" s="24"/>
      <c r="D12932" s="24"/>
      <c r="E12932" s="24"/>
      <c r="F12932" s="29"/>
      <c r="G12932" s="24"/>
      <c r="H12932" s="24"/>
    </row>
    <row r="12933" spans="2:8">
      <c r="B12933" s="24"/>
      <c r="C12933" s="24"/>
      <c r="D12933" s="24"/>
      <c r="E12933" s="24"/>
      <c r="F12933" s="29"/>
      <c r="G12933" s="24"/>
      <c r="H12933" s="24"/>
    </row>
    <row r="12934" spans="2:8">
      <c r="B12934" s="24"/>
      <c r="C12934" s="24"/>
      <c r="D12934" s="24"/>
      <c r="E12934" s="24"/>
      <c r="F12934" s="29"/>
      <c r="G12934" s="24"/>
      <c r="H12934" s="24"/>
    </row>
    <row r="12935" spans="2:8">
      <c r="B12935" s="24"/>
      <c r="C12935" s="24"/>
      <c r="D12935" s="24"/>
      <c r="E12935" s="24"/>
      <c r="F12935" s="29"/>
      <c r="G12935" s="24"/>
      <c r="H12935" s="24"/>
    </row>
    <row r="12936" spans="2:8">
      <c r="B12936" s="24"/>
      <c r="C12936" s="24"/>
      <c r="D12936" s="24"/>
      <c r="E12936" s="24"/>
      <c r="F12936" s="29"/>
      <c r="G12936" s="24"/>
      <c r="H12936" s="24"/>
    </row>
    <row r="12937" spans="2:8">
      <c r="B12937" s="24"/>
      <c r="C12937" s="24"/>
      <c r="D12937" s="24"/>
      <c r="E12937" s="24"/>
      <c r="F12937" s="29"/>
      <c r="G12937" s="24"/>
      <c r="H12937" s="24"/>
    </row>
    <row r="12938" spans="2:8">
      <c r="B12938" s="24"/>
      <c r="C12938" s="24"/>
      <c r="D12938" s="24"/>
      <c r="E12938" s="24"/>
      <c r="F12938" s="29"/>
      <c r="G12938" s="24"/>
      <c r="H12938" s="24"/>
    </row>
    <row r="12939" spans="2:8">
      <c r="B12939" s="24"/>
      <c r="C12939" s="24"/>
      <c r="D12939" s="24"/>
      <c r="E12939" s="24"/>
      <c r="F12939" s="29"/>
      <c r="G12939" s="24"/>
      <c r="H12939" s="24"/>
    </row>
    <row r="12940" spans="2:8">
      <c r="B12940" s="24"/>
      <c r="C12940" s="24"/>
      <c r="D12940" s="24"/>
      <c r="E12940" s="24"/>
      <c r="F12940" s="29"/>
      <c r="G12940" s="24"/>
      <c r="H12940" s="24"/>
    </row>
    <row r="12941" spans="2:8">
      <c r="B12941" s="24"/>
      <c r="C12941" s="24"/>
      <c r="D12941" s="24"/>
      <c r="E12941" s="24"/>
      <c r="F12941" s="29"/>
      <c r="G12941" s="24"/>
      <c r="H12941" s="24"/>
    </row>
    <row r="12942" spans="2:8">
      <c r="B12942" s="24"/>
      <c r="C12942" s="24"/>
      <c r="D12942" s="24"/>
      <c r="E12942" s="24"/>
      <c r="F12942" s="29"/>
      <c r="G12942" s="24"/>
      <c r="H12942" s="24"/>
    </row>
    <row r="12943" spans="2:8">
      <c r="B12943" s="24"/>
      <c r="C12943" s="24"/>
      <c r="D12943" s="24"/>
      <c r="E12943" s="24"/>
      <c r="F12943" s="29"/>
      <c r="G12943" s="24"/>
      <c r="H12943" s="24"/>
    </row>
    <row r="12944" spans="2:8">
      <c r="B12944" s="24"/>
      <c r="C12944" s="24"/>
      <c r="D12944" s="24"/>
      <c r="E12944" s="24"/>
      <c r="F12944" s="29"/>
      <c r="G12944" s="24"/>
      <c r="H12944" s="24"/>
    </row>
    <row r="12945" spans="2:8">
      <c r="B12945" s="24"/>
      <c r="C12945" s="24"/>
      <c r="D12945" s="24"/>
      <c r="E12945" s="24"/>
      <c r="F12945" s="29"/>
      <c r="G12945" s="24"/>
      <c r="H12945" s="24"/>
    </row>
    <row r="12946" spans="2:8">
      <c r="B12946" s="24"/>
      <c r="C12946" s="24"/>
      <c r="D12946" s="24"/>
      <c r="E12946" s="24"/>
      <c r="F12946" s="29"/>
      <c r="G12946" s="24"/>
      <c r="H12946" s="24"/>
    </row>
    <row r="12947" spans="2:8">
      <c r="B12947" s="24"/>
      <c r="C12947" s="24"/>
      <c r="D12947" s="24"/>
      <c r="E12947" s="24"/>
      <c r="F12947" s="29"/>
      <c r="G12947" s="24"/>
      <c r="H12947" s="24"/>
    </row>
    <row r="12948" spans="2:8">
      <c r="B12948" s="24"/>
      <c r="C12948" s="24"/>
      <c r="D12948" s="24"/>
      <c r="E12948" s="24"/>
      <c r="F12948" s="29"/>
      <c r="G12948" s="24"/>
      <c r="H12948" s="24"/>
    </row>
    <row r="12949" spans="2:8">
      <c r="B12949" s="24"/>
      <c r="C12949" s="24"/>
      <c r="D12949" s="24"/>
      <c r="E12949" s="24"/>
      <c r="F12949" s="29"/>
      <c r="G12949" s="24"/>
      <c r="H12949" s="24"/>
    </row>
    <row r="12950" spans="2:8">
      <c r="B12950" s="24"/>
      <c r="C12950" s="24"/>
      <c r="D12950" s="24"/>
      <c r="E12950" s="24"/>
      <c r="F12950" s="29"/>
      <c r="G12950" s="24"/>
      <c r="H12950" s="24"/>
    </row>
    <row r="12951" spans="2:8">
      <c r="B12951" s="24"/>
      <c r="C12951" s="24"/>
      <c r="D12951" s="24"/>
      <c r="E12951" s="24"/>
      <c r="F12951" s="29"/>
      <c r="G12951" s="24"/>
      <c r="H12951" s="24"/>
    </row>
    <row r="12952" spans="2:8">
      <c r="B12952" s="24"/>
      <c r="C12952" s="24"/>
      <c r="D12952" s="24"/>
      <c r="E12952" s="24"/>
      <c r="F12952" s="29"/>
      <c r="G12952" s="24"/>
      <c r="H12952" s="24"/>
    </row>
    <row r="12953" spans="2:8">
      <c r="B12953" s="24"/>
      <c r="C12953" s="24"/>
      <c r="D12953" s="24"/>
      <c r="E12953" s="24"/>
      <c r="F12953" s="29"/>
      <c r="G12953" s="24"/>
      <c r="H12953" s="24"/>
    </row>
    <row r="12954" spans="2:8">
      <c r="B12954" s="24"/>
      <c r="C12954" s="24"/>
      <c r="D12954" s="24"/>
      <c r="E12954" s="24"/>
      <c r="F12954" s="29"/>
      <c r="G12954" s="24"/>
      <c r="H12954" s="24"/>
    </row>
    <row r="12955" spans="2:8">
      <c r="B12955" s="24"/>
      <c r="C12955" s="24"/>
      <c r="D12955" s="24"/>
      <c r="E12955" s="24"/>
      <c r="F12955" s="29"/>
      <c r="G12955" s="24"/>
      <c r="H12955" s="24"/>
    </row>
    <row r="12956" spans="2:8">
      <c r="B12956" s="24"/>
      <c r="C12956" s="24"/>
      <c r="D12956" s="24"/>
      <c r="E12956" s="24"/>
      <c r="F12956" s="29"/>
      <c r="G12956" s="24"/>
      <c r="H12956" s="24"/>
    </row>
    <row r="12957" spans="2:8">
      <c r="B12957" s="24"/>
      <c r="C12957" s="24"/>
      <c r="D12957" s="24"/>
      <c r="E12957" s="24"/>
      <c r="F12957" s="29"/>
      <c r="G12957" s="24"/>
      <c r="H12957" s="24"/>
    </row>
    <row r="12958" spans="2:8">
      <c r="B12958" s="24"/>
      <c r="C12958" s="24"/>
      <c r="D12958" s="24"/>
      <c r="E12958" s="24"/>
      <c r="F12958" s="29"/>
      <c r="G12958" s="24"/>
      <c r="H12958" s="24"/>
    </row>
    <row r="12959" spans="2:8">
      <c r="B12959" s="24"/>
      <c r="C12959" s="24"/>
      <c r="D12959" s="24"/>
      <c r="E12959" s="24"/>
      <c r="F12959" s="29"/>
      <c r="G12959" s="24"/>
      <c r="H12959" s="24"/>
    </row>
    <row r="12960" spans="2:8">
      <c r="B12960" s="24"/>
      <c r="C12960" s="24"/>
      <c r="D12960" s="24"/>
      <c r="E12960" s="24"/>
      <c r="F12960" s="29"/>
      <c r="G12960" s="24"/>
      <c r="H12960" s="24"/>
    </row>
    <row r="12961" spans="2:8">
      <c r="B12961" s="24"/>
      <c r="C12961" s="24"/>
      <c r="D12961" s="24"/>
      <c r="E12961" s="24"/>
      <c r="F12961" s="29"/>
      <c r="G12961" s="24"/>
      <c r="H12961" s="24"/>
    </row>
    <row r="12962" spans="2:8">
      <c r="B12962" s="24"/>
      <c r="C12962" s="24"/>
      <c r="D12962" s="24"/>
      <c r="E12962" s="24"/>
      <c r="F12962" s="29"/>
      <c r="G12962" s="24"/>
      <c r="H12962" s="24"/>
    </row>
    <row r="12963" spans="2:8">
      <c r="B12963" s="24"/>
      <c r="C12963" s="24"/>
      <c r="D12963" s="24"/>
      <c r="E12963" s="24"/>
      <c r="F12963" s="29"/>
      <c r="G12963" s="24"/>
      <c r="H12963" s="24"/>
    </row>
    <row r="12964" spans="2:8">
      <c r="B12964" s="24"/>
      <c r="C12964" s="24"/>
      <c r="D12964" s="24"/>
      <c r="E12964" s="24"/>
      <c r="F12964" s="29"/>
      <c r="G12964" s="24"/>
      <c r="H12964" s="24"/>
    </row>
    <row r="12965" spans="2:8">
      <c r="B12965" s="24"/>
      <c r="C12965" s="24"/>
      <c r="D12965" s="24"/>
      <c r="E12965" s="24"/>
      <c r="F12965" s="29"/>
      <c r="G12965" s="24"/>
      <c r="H12965" s="24"/>
    </row>
    <row r="12966" spans="2:8">
      <c r="B12966" s="24"/>
      <c r="C12966" s="24"/>
      <c r="D12966" s="24"/>
      <c r="E12966" s="24"/>
      <c r="F12966" s="29"/>
      <c r="G12966" s="24"/>
      <c r="H12966" s="24"/>
    </row>
    <row r="12967" spans="2:8">
      <c r="B12967" s="24"/>
      <c r="C12967" s="24"/>
      <c r="D12967" s="24"/>
      <c r="E12967" s="24"/>
      <c r="F12967" s="29"/>
      <c r="G12967" s="24"/>
      <c r="H12967" s="24"/>
    </row>
    <row r="12968" spans="2:8">
      <c r="B12968" s="24"/>
      <c r="C12968" s="24"/>
      <c r="D12968" s="24"/>
      <c r="E12968" s="24"/>
      <c r="F12968" s="29"/>
      <c r="G12968" s="24"/>
      <c r="H12968" s="24"/>
    </row>
    <row r="12969" spans="2:8">
      <c r="B12969" s="24"/>
      <c r="C12969" s="24"/>
      <c r="D12969" s="24"/>
      <c r="E12969" s="24"/>
      <c r="F12969" s="29"/>
      <c r="G12969" s="24"/>
      <c r="H12969" s="24"/>
    </row>
    <row r="12970" spans="2:8">
      <c r="B12970" s="24"/>
      <c r="C12970" s="24"/>
      <c r="D12970" s="24"/>
      <c r="E12970" s="24"/>
      <c r="F12970" s="29"/>
      <c r="G12970" s="24"/>
      <c r="H12970" s="24"/>
    </row>
    <row r="12971" spans="2:8">
      <c r="B12971" s="24"/>
      <c r="C12971" s="24"/>
      <c r="D12971" s="24"/>
      <c r="E12971" s="24"/>
      <c r="F12971" s="29"/>
      <c r="G12971" s="24"/>
      <c r="H12971" s="24"/>
    </row>
    <row r="12972" spans="2:8">
      <c r="B12972" s="24"/>
      <c r="C12972" s="24"/>
      <c r="D12972" s="24"/>
      <c r="E12972" s="24"/>
      <c r="F12972" s="29"/>
      <c r="G12972" s="24"/>
      <c r="H12972" s="24"/>
    </row>
    <row r="12973" spans="2:8">
      <c r="B12973" s="24"/>
      <c r="C12973" s="24"/>
      <c r="D12973" s="24"/>
      <c r="E12973" s="24"/>
      <c r="F12973" s="29"/>
      <c r="G12973" s="24"/>
      <c r="H12973" s="24"/>
    </row>
    <row r="12974" spans="2:8">
      <c r="B12974" s="24"/>
      <c r="C12974" s="24"/>
      <c r="D12974" s="24"/>
      <c r="E12974" s="24"/>
      <c r="F12974" s="29"/>
      <c r="G12974" s="24"/>
      <c r="H12974" s="24"/>
    </row>
    <row r="12975" spans="2:8">
      <c r="B12975" s="24"/>
      <c r="C12975" s="24"/>
      <c r="D12975" s="24"/>
      <c r="E12975" s="24"/>
      <c r="F12975" s="29"/>
      <c r="G12975" s="24"/>
      <c r="H12975" s="24"/>
    </row>
    <row r="12976" spans="2:8">
      <c r="B12976" s="24"/>
      <c r="C12976" s="24"/>
      <c r="D12976" s="24"/>
      <c r="E12976" s="24"/>
      <c r="F12976" s="29"/>
      <c r="G12976" s="24"/>
      <c r="H12976" s="24"/>
    </row>
    <row r="12977" spans="2:8">
      <c r="B12977" s="24"/>
      <c r="C12977" s="24"/>
      <c r="D12977" s="24"/>
      <c r="E12977" s="24"/>
      <c r="F12977" s="29"/>
      <c r="G12977" s="24"/>
      <c r="H12977" s="24"/>
    </row>
    <row r="12978" spans="2:8">
      <c r="B12978" s="24"/>
      <c r="C12978" s="24"/>
      <c r="D12978" s="24"/>
      <c r="E12978" s="24"/>
      <c r="F12978" s="29"/>
      <c r="G12978" s="24"/>
      <c r="H12978" s="24"/>
    </row>
    <row r="12979" spans="2:8">
      <c r="B12979" s="24"/>
      <c r="C12979" s="24"/>
      <c r="D12979" s="24"/>
      <c r="E12979" s="24"/>
      <c r="F12979" s="29"/>
      <c r="G12979" s="24"/>
      <c r="H12979" s="24"/>
    </row>
    <row r="12980" spans="2:8">
      <c r="B12980" s="24"/>
      <c r="C12980" s="24"/>
      <c r="D12980" s="24"/>
      <c r="E12980" s="24"/>
      <c r="F12980" s="29"/>
      <c r="G12980" s="24"/>
      <c r="H12980" s="24"/>
    </row>
    <row r="12981" spans="2:8">
      <c r="B12981" s="24"/>
      <c r="C12981" s="24"/>
      <c r="D12981" s="24"/>
      <c r="E12981" s="24"/>
      <c r="F12981" s="29"/>
      <c r="G12981" s="24"/>
      <c r="H12981" s="24"/>
    </row>
    <row r="12982" spans="2:8">
      <c r="B12982" s="24"/>
      <c r="C12982" s="24"/>
      <c r="D12982" s="24"/>
      <c r="E12982" s="24"/>
      <c r="F12982" s="29"/>
      <c r="G12982" s="24"/>
      <c r="H12982" s="24"/>
    </row>
    <row r="12983" spans="2:8">
      <c r="B12983" s="24"/>
      <c r="C12983" s="24"/>
      <c r="D12983" s="24"/>
      <c r="E12983" s="24"/>
      <c r="F12983" s="29"/>
      <c r="G12983" s="24"/>
      <c r="H12983" s="24"/>
    </row>
    <row r="12984" spans="2:8">
      <c r="B12984" s="24"/>
      <c r="C12984" s="24"/>
      <c r="D12984" s="24"/>
      <c r="E12984" s="24"/>
      <c r="F12984" s="29"/>
      <c r="G12984" s="24"/>
      <c r="H12984" s="24"/>
    </row>
    <row r="12985" spans="2:8">
      <c r="B12985" s="24"/>
      <c r="C12985" s="24"/>
      <c r="D12985" s="24"/>
      <c r="E12985" s="24"/>
      <c r="F12985" s="29"/>
      <c r="G12985" s="24"/>
      <c r="H12985" s="24"/>
    </row>
    <row r="12986" spans="2:8">
      <c r="B12986" s="24"/>
      <c r="C12986" s="24"/>
      <c r="D12986" s="24"/>
      <c r="E12986" s="24"/>
      <c r="F12986" s="29"/>
      <c r="G12986" s="24"/>
      <c r="H12986" s="24"/>
    </row>
    <row r="12987" spans="2:8">
      <c r="B12987" s="24"/>
      <c r="C12987" s="24"/>
      <c r="D12987" s="24"/>
      <c r="E12987" s="24"/>
      <c r="F12987" s="29"/>
      <c r="G12987" s="24"/>
      <c r="H12987" s="24"/>
    </row>
    <row r="12988" spans="2:8">
      <c r="B12988" s="24"/>
      <c r="C12988" s="24"/>
      <c r="D12988" s="24"/>
      <c r="E12988" s="24"/>
      <c r="F12988" s="29"/>
      <c r="G12988" s="24"/>
      <c r="H12988" s="24"/>
    </row>
    <row r="12989" spans="2:8">
      <c r="B12989" s="24"/>
      <c r="C12989" s="24"/>
      <c r="D12989" s="24"/>
      <c r="E12989" s="24"/>
      <c r="F12989" s="29"/>
      <c r="G12989" s="24"/>
      <c r="H12989" s="24"/>
    </row>
    <row r="12990" spans="2:8">
      <c r="B12990" s="24"/>
      <c r="C12990" s="24"/>
      <c r="D12990" s="24"/>
      <c r="E12990" s="24"/>
      <c r="F12990" s="29"/>
      <c r="G12990" s="24"/>
      <c r="H12990" s="24"/>
    </row>
    <row r="12991" spans="2:8">
      <c r="B12991" s="24"/>
      <c r="C12991" s="24"/>
      <c r="D12991" s="24"/>
      <c r="E12991" s="24"/>
      <c r="F12991" s="29"/>
      <c r="G12991" s="24"/>
      <c r="H12991" s="24"/>
    </row>
    <row r="12992" spans="2:8">
      <c r="B12992" s="24"/>
      <c r="C12992" s="24"/>
      <c r="D12992" s="24"/>
      <c r="E12992" s="24"/>
      <c r="F12992" s="29"/>
      <c r="G12992" s="24"/>
      <c r="H12992" s="24"/>
    </row>
    <row r="12993" spans="2:8">
      <c r="B12993" s="24"/>
      <c r="C12993" s="24"/>
      <c r="D12993" s="24"/>
      <c r="E12993" s="24"/>
      <c r="F12993" s="29"/>
      <c r="G12993" s="24"/>
      <c r="H12993" s="24"/>
    </row>
    <row r="12994" spans="2:8">
      <c r="B12994" s="24"/>
      <c r="C12994" s="24"/>
      <c r="D12994" s="24"/>
      <c r="E12994" s="24"/>
      <c r="F12994" s="29"/>
      <c r="G12994" s="24"/>
      <c r="H12994" s="24"/>
    </row>
    <row r="12995" spans="2:8">
      <c r="B12995" s="24"/>
      <c r="C12995" s="24"/>
      <c r="D12995" s="24"/>
      <c r="E12995" s="24"/>
      <c r="F12995" s="29"/>
      <c r="G12995" s="24"/>
      <c r="H12995" s="24"/>
    </row>
    <row r="12996" spans="2:8">
      <c r="B12996" s="24"/>
      <c r="C12996" s="24"/>
      <c r="D12996" s="24"/>
      <c r="E12996" s="24"/>
      <c r="F12996" s="29"/>
      <c r="G12996" s="24"/>
      <c r="H12996" s="24"/>
    </row>
    <row r="12997" spans="2:8">
      <c r="B12997" s="24"/>
      <c r="C12997" s="24"/>
      <c r="D12997" s="24"/>
      <c r="E12997" s="24"/>
      <c r="F12997" s="29"/>
      <c r="G12997" s="24"/>
      <c r="H12997" s="24"/>
    </row>
    <row r="12998" spans="2:8">
      <c r="B12998" s="24"/>
      <c r="C12998" s="24"/>
      <c r="D12998" s="24"/>
      <c r="E12998" s="24"/>
      <c r="F12998" s="29"/>
      <c r="G12998" s="24"/>
      <c r="H12998" s="24"/>
    </row>
    <row r="12999" spans="2:8">
      <c r="B12999" s="24"/>
      <c r="C12999" s="24"/>
      <c r="D12999" s="24"/>
      <c r="E12999" s="24"/>
      <c r="F12999" s="29"/>
      <c r="G12999" s="24"/>
      <c r="H12999" s="24"/>
    </row>
    <row r="13000" spans="2:8">
      <c r="B13000" s="24"/>
      <c r="C13000" s="24"/>
      <c r="D13000" s="24"/>
      <c r="E13000" s="24"/>
      <c r="F13000" s="29"/>
      <c r="G13000" s="24"/>
      <c r="H13000" s="24"/>
    </row>
    <row r="13001" spans="2:8">
      <c r="B13001" s="24"/>
      <c r="C13001" s="24"/>
      <c r="D13001" s="24"/>
      <c r="E13001" s="24"/>
      <c r="F13001" s="29"/>
      <c r="G13001" s="24"/>
      <c r="H13001" s="24"/>
    </row>
    <row r="13002" spans="2:8">
      <c r="B13002" s="24"/>
      <c r="C13002" s="24"/>
      <c r="D13002" s="24"/>
      <c r="E13002" s="24"/>
      <c r="F13002" s="29"/>
      <c r="G13002" s="24"/>
      <c r="H13002" s="24"/>
    </row>
    <row r="13003" spans="2:8">
      <c r="B13003" s="24"/>
      <c r="C13003" s="24"/>
      <c r="D13003" s="24"/>
      <c r="E13003" s="24"/>
      <c r="F13003" s="29"/>
      <c r="G13003" s="24"/>
      <c r="H13003" s="24"/>
    </row>
    <row r="13004" spans="2:8">
      <c r="B13004" s="24"/>
      <c r="C13004" s="24"/>
      <c r="D13004" s="24"/>
      <c r="E13004" s="24"/>
      <c r="F13004" s="29"/>
      <c r="G13004" s="24"/>
      <c r="H13004" s="24"/>
    </row>
    <row r="13005" spans="2:8">
      <c r="B13005" s="24"/>
      <c r="C13005" s="24"/>
      <c r="D13005" s="24"/>
      <c r="E13005" s="24"/>
      <c r="F13005" s="29"/>
      <c r="G13005" s="24"/>
      <c r="H13005" s="24"/>
    </row>
    <row r="13006" spans="2:8">
      <c r="B13006" s="24"/>
      <c r="C13006" s="24"/>
      <c r="D13006" s="24"/>
      <c r="E13006" s="24"/>
      <c r="F13006" s="29"/>
      <c r="G13006" s="24"/>
      <c r="H13006" s="24"/>
    </row>
    <row r="13007" spans="2:8">
      <c r="B13007" s="24"/>
      <c r="C13007" s="24"/>
      <c r="D13007" s="24"/>
      <c r="E13007" s="24"/>
      <c r="F13007" s="29"/>
      <c r="G13007" s="24"/>
      <c r="H13007" s="24"/>
    </row>
    <row r="13008" spans="2:8">
      <c r="B13008" s="24"/>
      <c r="C13008" s="24"/>
      <c r="D13008" s="24"/>
      <c r="E13008" s="24"/>
      <c r="F13008" s="29"/>
      <c r="G13008" s="24"/>
      <c r="H13008" s="24"/>
    </row>
    <row r="13009" spans="2:8">
      <c r="B13009" s="24"/>
      <c r="C13009" s="24"/>
      <c r="D13009" s="24"/>
      <c r="E13009" s="24"/>
      <c r="F13009" s="29"/>
      <c r="G13009" s="24"/>
      <c r="H13009" s="24"/>
    </row>
    <row r="13010" spans="2:8">
      <c r="B13010" s="24"/>
      <c r="C13010" s="24"/>
      <c r="D13010" s="24"/>
      <c r="E13010" s="24"/>
      <c r="F13010" s="29"/>
      <c r="G13010" s="24"/>
      <c r="H13010" s="24"/>
    </row>
    <row r="13011" spans="2:8">
      <c r="B13011" s="24"/>
      <c r="C13011" s="24"/>
      <c r="D13011" s="24"/>
      <c r="E13011" s="24"/>
      <c r="F13011" s="29"/>
      <c r="G13011" s="24"/>
      <c r="H13011" s="24"/>
    </row>
    <row r="13012" spans="2:8">
      <c r="B13012" s="24"/>
      <c r="C13012" s="24"/>
      <c r="D13012" s="24"/>
      <c r="E13012" s="24"/>
      <c r="F13012" s="29"/>
      <c r="G13012" s="24"/>
      <c r="H13012" s="24"/>
    </row>
    <row r="13013" spans="2:8">
      <c r="B13013" s="24"/>
      <c r="C13013" s="24"/>
      <c r="D13013" s="24"/>
      <c r="E13013" s="24"/>
      <c r="F13013" s="29"/>
      <c r="G13013" s="24"/>
      <c r="H13013" s="24"/>
    </row>
    <row r="13014" spans="2:8">
      <c r="B13014" s="24"/>
      <c r="C13014" s="24"/>
      <c r="D13014" s="24"/>
      <c r="E13014" s="24"/>
      <c r="F13014" s="29"/>
      <c r="G13014" s="24"/>
      <c r="H13014" s="24"/>
    </row>
    <row r="13015" spans="2:8">
      <c r="B13015" s="24"/>
      <c r="C13015" s="24"/>
      <c r="D13015" s="24"/>
      <c r="E13015" s="24"/>
      <c r="F13015" s="29"/>
      <c r="G13015" s="24"/>
      <c r="H13015" s="24"/>
    </row>
    <row r="13016" spans="2:8">
      <c r="B13016" s="24"/>
      <c r="C13016" s="24"/>
      <c r="D13016" s="24"/>
      <c r="E13016" s="24"/>
      <c r="F13016" s="29"/>
      <c r="G13016" s="24"/>
      <c r="H13016" s="24"/>
    </row>
    <row r="13017" spans="2:8">
      <c r="B13017" s="24"/>
      <c r="C13017" s="24"/>
      <c r="D13017" s="24"/>
      <c r="E13017" s="24"/>
      <c r="F13017" s="29"/>
      <c r="G13017" s="24"/>
      <c r="H13017" s="24"/>
    </row>
    <row r="13018" spans="2:8">
      <c r="B13018" s="24"/>
      <c r="C13018" s="24"/>
      <c r="D13018" s="24"/>
      <c r="E13018" s="24"/>
      <c r="F13018" s="29"/>
      <c r="G13018" s="24"/>
      <c r="H13018" s="24"/>
    </row>
    <row r="13019" spans="2:8">
      <c r="B13019" s="24"/>
      <c r="C13019" s="24"/>
      <c r="D13019" s="24"/>
      <c r="E13019" s="24"/>
      <c r="F13019" s="29"/>
      <c r="G13019" s="24"/>
      <c r="H13019" s="24"/>
    </row>
    <row r="13020" spans="2:8">
      <c r="B13020" s="24"/>
      <c r="C13020" s="24"/>
      <c r="D13020" s="24"/>
      <c r="E13020" s="24"/>
      <c r="F13020" s="29"/>
      <c r="G13020" s="24"/>
      <c r="H13020" s="24"/>
    </row>
    <row r="13021" spans="2:8">
      <c r="B13021" s="24"/>
      <c r="C13021" s="24"/>
      <c r="D13021" s="24"/>
      <c r="E13021" s="24"/>
      <c r="F13021" s="29"/>
      <c r="G13021" s="24"/>
      <c r="H13021" s="24"/>
    </row>
    <row r="13022" spans="2:8">
      <c r="B13022" s="24"/>
      <c r="C13022" s="24"/>
      <c r="D13022" s="24"/>
      <c r="E13022" s="24"/>
      <c r="F13022" s="29"/>
      <c r="G13022" s="24"/>
      <c r="H13022" s="24"/>
    </row>
    <row r="13023" spans="2:8">
      <c r="B13023" s="24"/>
      <c r="C13023" s="24"/>
      <c r="D13023" s="24"/>
      <c r="E13023" s="24"/>
      <c r="F13023" s="29"/>
      <c r="G13023" s="24"/>
      <c r="H13023" s="24"/>
    </row>
    <row r="13024" spans="2:8">
      <c r="B13024" s="24"/>
      <c r="C13024" s="24"/>
      <c r="D13024" s="24"/>
      <c r="E13024" s="24"/>
      <c r="F13024" s="29"/>
      <c r="G13024" s="24"/>
      <c r="H13024" s="24"/>
    </row>
    <row r="13025" spans="2:8">
      <c r="B13025" s="24"/>
      <c r="C13025" s="24"/>
      <c r="D13025" s="24"/>
      <c r="E13025" s="24"/>
      <c r="F13025" s="29"/>
      <c r="G13025" s="24"/>
      <c r="H13025" s="24"/>
    </row>
    <row r="13026" spans="2:8">
      <c r="B13026" s="24"/>
      <c r="C13026" s="24"/>
      <c r="D13026" s="24"/>
      <c r="E13026" s="24"/>
      <c r="F13026" s="29"/>
      <c r="G13026" s="24"/>
      <c r="H13026" s="24"/>
    </row>
    <row r="13027" spans="2:8">
      <c r="B13027" s="24"/>
      <c r="C13027" s="24"/>
      <c r="D13027" s="24"/>
      <c r="E13027" s="24"/>
      <c r="F13027" s="29"/>
      <c r="G13027" s="24"/>
      <c r="H13027" s="24"/>
    </row>
    <row r="13028" spans="2:8">
      <c r="B13028" s="24"/>
      <c r="C13028" s="24"/>
      <c r="D13028" s="24"/>
      <c r="E13028" s="24"/>
      <c r="F13028" s="29"/>
      <c r="G13028" s="24"/>
      <c r="H13028" s="24"/>
    </row>
    <row r="13029" spans="2:8">
      <c r="B13029" s="24"/>
      <c r="C13029" s="24"/>
      <c r="D13029" s="24"/>
      <c r="E13029" s="24"/>
      <c r="F13029" s="29"/>
      <c r="G13029" s="24"/>
      <c r="H13029" s="24"/>
    </row>
    <row r="13030" spans="2:8">
      <c r="B13030" s="24"/>
      <c r="C13030" s="24"/>
      <c r="D13030" s="24"/>
      <c r="E13030" s="24"/>
      <c r="F13030" s="29"/>
      <c r="G13030" s="24"/>
      <c r="H13030" s="24"/>
    </row>
    <row r="13031" spans="2:8">
      <c r="B13031" s="24"/>
      <c r="C13031" s="24"/>
      <c r="D13031" s="24"/>
      <c r="E13031" s="24"/>
      <c r="F13031" s="29"/>
      <c r="G13031" s="24"/>
      <c r="H13031" s="24"/>
    </row>
    <row r="13032" spans="2:8">
      <c r="B13032" s="24"/>
      <c r="C13032" s="24"/>
      <c r="D13032" s="24"/>
      <c r="E13032" s="24"/>
      <c r="F13032" s="29"/>
      <c r="G13032" s="24"/>
      <c r="H13032" s="24"/>
    </row>
    <row r="13033" spans="2:8">
      <c r="B13033" s="24"/>
      <c r="C13033" s="24"/>
      <c r="D13033" s="24"/>
      <c r="E13033" s="24"/>
      <c r="F13033" s="29"/>
      <c r="G13033" s="24"/>
      <c r="H13033" s="24"/>
    </row>
    <row r="13034" spans="2:8">
      <c r="B13034" s="24"/>
      <c r="C13034" s="24"/>
      <c r="D13034" s="24"/>
      <c r="E13034" s="24"/>
      <c r="F13034" s="29"/>
      <c r="G13034" s="24"/>
      <c r="H13034" s="24"/>
    </row>
    <row r="13035" spans="2:8">
      <c r="B13035" s="24"/>
      <c r="C13035" s="24"/>
      <c r="D13035" s="24"/>
      <c r="E13035" s="24"/>
      <c r="F13035" s="29"/>
      <c r="G13035" s="24"/>
      <c r="H13035" s="24"/>
    </row>
    <row r="13036" spans="2:8">
      <c r="B13036" s="24"/>
      <c r="C13036" s="24"/>
      <c r="D13036" s="24"/>
      <c r="E13036" s="24"/>
      <c r="F13036" s="29"/>
      <c r="G13036" s="24"/>
      <c r="H13036" s="24"/>
    </row>
    <row r="13037" spans="2:8">
      <c r="B13037" s="24"/>
      <c r="C13037" s="24"/>
      <c r="D13037" s="24"/>
      <c r="E13037" s="24"/>
      <c r="F13037" s="29"/>
      <c r="G13037" s="24"/>
      <c r="H13037" s="24"/>
    </row>
    <row r="13038" spans="2:8">
      <c r="B13038" s="24"/>
      <c r="C13038" s="24"/>
      <c r="D13038" s="24"/>
      <c r="E13038" s="24"/>
      <c r="F13038" s="29"/>
      <c r="G13038" s="24"/>
      <c r="H13038" s="24"/>
    </row>
    <row r="13039" spans="2:8">
      <c r="B13039" s="24"/>
      <c r="C13039" s="24"/>
      <c r="D13039" s="24"/>
      <c r="E13039" s="24"/>
      <c r="F13039" s="29"/>
      <c r="G13039" s="24"/>
      <c r="H13039" s="24"/>
    </row>
    <row r="13040" spans="2:8">
      <c r="B13040" s="24"/>
      <c r="C13040" s="24"/>
      <c r="D13040" s="24"/>
      <c r="E13040" s="24"/>
      <c r="F13040" s="29"/>
      <c r="G13040" s="24"/>
      <c r="H13040" s="24"/>
    </row>
    <row r="13041" spans="2:8">
      <c r="B13041" s="24"/>
      <c r="C13041" s="24"/>
      <c r="D13041" s="24"/>
      <c r="E13041" s="24"/>
      <c r="F13041" s="29"/>
      <c r="G13041" s="24"/>
      <c r="H13041" s="24"/>
    </row>
    <row r="13042" spans="2:8">
      <c r="B13042" s="24"/>
      <c r="C13042" s="24"/>
      <c r="D13042" s="24"/>
      <c r="E13042" s="24"/>
      <c r="F13042" s="29"/>
      <c r="G13042" s="24"/>
      <c r="H13042" s="24"/>
    </row>
    <row r="13043" spans="2:8">
      <c r="B13043" s="24"/>
      <c r="C13043" s="24"/>
      <c r="D13043" s="24"/>
      <c r="E13043" s="24"/>
      <c r="F13043" s="29"/>
      <c r="G13043" s="24"/>
      <c r="H13043" s="24"/>
    </row>
    <row r="13044" spans="2:8">
      <c r="B13044" s="24"/>
      <c r="C13044" s="24"/>
      <c r="D13044" s="24"/>
      <c r="E13044" s="24"/>
      <c r="F13044" s="29"/>
      <c r="G13044" s="24"/>
      <c r="H13044" s="24"/>
    </row>
    <row r="13045" spans="2:8">
      <c r="B13045" s="24"/>
      <c r="C13045" s="24"/>
      <c r="D13045" s="24"/>
      <c r="E13045" s="24"/>
      <c r="F13045" s="29"/>
      <c r="G13045" s="24"/>
      <c r="H13045" s="24"/>
    </row>
    <row r="13046" spans="2:8">
      <c r="B13046" s="24"/>
      <c r="C13046" s="24"/>
      <c r="D13046" s="24"/>
      <c r="E13046" s="24"/>
      <c r="F13046" s="29"/>
      <c r="G13046" s="24"/>
      <c r="H13046" s="24"/>
    </row>
    <row r="13047" spans="2:8">
      <c r="B13047" s="24"/>
      <c r="C13047" s="24"/>
      <c r="D13047" s="24"/>
      <c r="E13047" s="24"/>
      <c r="F13047" s="29"/>
      <c r="G13047" s="24"/>
      <c r="H13047" s="24"/>
    </row>
    <row r="13048" spans="2:8">
      <c r="B13048" s="24"/>
      <c r="C13048" s="24"/>
      <c r="D13048" s="24"/>
      <c r="E13048" s="24"/>
      <c r="F13048" s="29"/>
      <c r="G13048" s="24"/>
      <c r="H13048" s="24"/>
    </row>
    <row r="13049" spans="2:8">
      <c r="B13049" s="24"/>
      <c r="C13049" s="24"/>
      <c r="D13049" s="24"/>
      <c r="E13049" s="24"/>
      <c r="F13049" s="29"/>
      <c r="G13049" s="24"/>
      <c r="H13049" s="24"/>
    </row>
    <row r="13050" spans="2:8">
      <c r="B13050" s="24"/>
      <c r="C13050" s="24"/>
      <c r="D13050" s="24"/>
      <c r="E13050" s="24"/>
      <c r="F13050" s="29"/>
      <c r="G13050" s="24"/>
      <c r="H13050" s="24"/>
    </row>
    <row r="13051" spans="2:8">
      <c r="B13051" s="24"/>
      <c r="C13051" s="24"/>
      <c r="D13051" s="24"/>
      <c r="E13051" s="24"/>
      <c r="F13051" s="29"/>
      <c r="G13051" s="24"/>
      <c r="H13051" s="24"/>
    </row>
    <row r="13052" spans="2:8">
      <c r="B13052" s="24"/>
      <c r="C13052" s="24"/>
      <c r="D13052" s="24"/>
      <c r="E13052" s="24"/>
      <c r="F13052" s="29"/>
      <c r="G13052" s="24"/>
      <c r="H13052" s="24"/>
    </row>
    <row r="13053" spans="2:8">
      <c r="B13053" s="24"/>
      <c r="C13053" s="24"/>
      <c r="D13053" s="24"/>
      <c r="E13053" s="24"/>
      <c r="F13053" s="29"/>
      <c r="G13053" s="24"/>
      <c r="H13053" s="24"/>
    </row>
    <row r="13054" spans="2:8">
      <c r="B13054" s="24"/>
      <c r="C13054" s="24"/>
      <c r="D13054" s="24"/>
      <c r="E13054" s="24"/>
      <c r="F13054" s="29"/>
      <c r="G13054" s="24"/>
      <c r="H13054" s="24"/>
    </row>
    <row r="13055" spans="2:8">
      <c r="B13055" s="24"/>
      <c r="C13055" s="24"/>
      <c r="D13055" s="24"/>
      <c r="E13055" s="24"/>
      <c r="F13055" s="29"/>
      <c r="G13055" s="24"/>
      <c r="H13055" s="24"/>
    </row>
    <row r="13056" spans="2:8">
      <c r="B13056" s="24"/>
      <c r="C13056" s="24"/>
      <c r="D13056" s="24"/>
      <c r="E13056" s="24"/>
      <c r="F13056" s="29"/>
      <c r="G13056" s="24"/>
      <c r="H13056" s="24"/>
    </row>
    <row r="13057" spans="2:8">
      <c r="B13057" s="24"/>
      <c r="C13057" s="24"/>
      <c r="D13057" s="24"/>
      <c r="E13057" s="24"/>
      <c r="F13057" s="29"/>
      <c r="G13057" s="24"/>
      <c r="H13057" s="24"/>
    </row>
    <row r="13058" spans="2:8">
      <c r="B13058" s="24"/>
      <c r="C13058" s="24"/>
      <c r="D13058" s="24"/>
      <c r="E13058" s="24"/>
      <c r="F13058" s="29"/>
      <c r="G13058" s="24"/>
      <c r="H13058" s="24"/>
    </row>
    <row r="13059" spans="2:8">
      <c r="B13059" s="24"/>
      <c r="C13059" s="24"/>
      <c r="D13059" s="24"/>
      <c r="E13059" s="24"/>
      <c r="F13059" s="29"/>
      <c r="G13059" s="24"/>
      <c r="H13059" s="24"/>
    </row>
    <row r="13060" spans="2:8">
      <c r="B13060" s="24"/>
      <c r="C13060" s="24"/>
      <c r="D13060" s="24"/>
      <c r="E13060" s="24"/>
      <c r="F13060" s="29"/>
      <c r="G13060" s="24"/>
      <c r="H13060" s="24"/>
    </row>
    <row r="13061" spans="2:8">
      <c r="B13061" s="24"/>
      <c r="C13061" s="24"/>
      <c r="D13061" s="24"/>
      <c r="E13061" s="24"/>
      <c r="F13061" s="29"/>
      <c r="G13061" s="24"/>
      <c r="H13061" s="24"/>
    </row>
    <row r="13062" spans="2:8">
      <c r="B13062" s="24"/>
      <c r="C13062" s="24"/>
      <c r="D13062" s="24"/>
      <c r="E13062" s="24"/>
      <c r="F13062" s="29"/>
      <c r="G13062" s="24"/>
      <c r="H13062" s="24"/>
    </row>
    <row r="13063" spans="2:8">
      <c r="B13063" s="24"/>
      <c r="C13063" s="24"/>
      <c r="D13063" s="24"/>
      <c r="E13063" s="24"/>
      <c r="F13063" s="29"/>
      <c r="G13063" s="24"/>
      <c r="H13063" s="24"/>
    </row>
    <row r="13064" spans="2:8">
      <c r="B13064" s="24"/>
      <c r="C13064" s="24"/>
      <c r="D13064" s="24"/>
      <c r="E13064" s="24"/>
      <c r="F13064" s="29"/>
      <c r="G13064" s="24"/>
      <c r="H13064" s="24"/>
    </row>
    <row r="13065" spans="2:8">
      <c r="B13065" s="24"/>
      <c r="C13065" s="24"/>
      <c r="D13065" s="24"/>
      <c r="E13065" s="24"/>
      <c r="F13065" s="29"/>
      <c r="G13065" s="24"/>
      <c r="H13065" s="24"/>
    </row>
    <row r="13066" spans="2:8">
      <c r="B13066" s="24"/>
      <c r="C13066" s="24"/>
      <c r="D13066" s="24"/>
      <c r="E13066" s="24"/>
      <c r="F13066" s="29"/>
      <c r="G13066" s="24"/>
      <c r="H13066" s="24"/>
    </row>
    <row r="13067" spans="2:8">
      <c r="B13067" s="24"/>
      <c r="C13067" s="24"/>
      <c r="D13067" s="24"/>
      <c r="E13067" s="24"/>
      <c r="F13067" s="29"/>
      <c r="G13067" s="24"/>
      <c r="H13067" s="24"/>
    </row>
    <row r="13068" spans="2:8">
      <c r="B13068" s="24"/>
      <c r="C13068" s="24"/>
      <c r="D13068" s="24"/>
      <c r="E13068" s="24"/>
      <c r="F13068" s="29"/>
      <c r="G13068" s="24"/>
      <c r="H13068" s="24"/>
    </row>
    <row r="13069" spans="2:8">
      <c r="B13069" s="24"/>
      <c r="C13069" s="24"/>
      <c r="D13069" s="24"/>
      <c r="E13069" s="24"/>
      <c r="F13069" s="29"/>
      <c r="G13069" s="24"/>
      <c r="H13069" s="24"/>
    </row>
    <row r="13070" spans="2:8">
      <c r="B13070" s="24"/>
      <c r="C13070" s="24"/>
      <c r="D13070" s="24"/>
      <c r="E13070" s="24"/>
      <c r="F13070" s="29"/>
      <c r="G13070" s="24"/>
      <c r="H13070" s="24"/>
    </row>
    <row r="13071" spans="2:8">
      <c r="B13071" s="24"/>
      <c r="C13071" s="24"/>
      <c r="D13071" s="24"/>
      <c r="E13071" s="24"/>
      <c r="F13071" s="29"/>
      <c r="G13071" s="24"/>
      <c r="H13071" s="24"/>
    </row>
    <row r="13072" spans="2:8">
      <c r="B13072" s="24"/>
      <c r="C13072" s="24"/>
      <c r="D13072" s="24"/>
      <c r="E13072" s="24"/>
      <c r="F13072" s="29"/>
      <c r="G13072" s="24"/>
      <c r="H13072" s="24"/>
    </row>
    <row r="13073" spans="2:8">
      <c r="B13073" s="24"/>
      <c r="C13073" s="24"/>
      <c r="D13073" s="24"/>
      <c r="E13073" s="24"/>
      <c r="F13073" s="29"/>
      <c r="G13073" s="24"/>
      <c r="H13073" s="24"/>
    </row>
    <row r="13074" spans="2:8">
      <c r="B13074" s="24"/>
      <c r="C13074" s="24"/>
      <c r="D13074" s="24"/>
      <c r="E13074" s="24"/>
      <c r="F13074" s="29"/>
      <c r="G13074" s="24"/>
      <c r="H13074" s="24"/>
    </row>
    <row r="13075" spans="2:8">
      <c r="B13075" s="24"/>
      <c r="C13075" s="24"/>
      <c r="D13075" s="24"/>
      <c r="E13075" s="24"/>
      <c r="F13075" s="29"/>
      <c r="G13075" s="24"/>
      <c r="H13075" s="24"/>
    </row>
    <row r="13076" spans="2:8">
      <c r="B13076" s="24"/>
      <c r="C13076" s="24"/>
      <c r="D13076" s="24"/>
      <c r="E13076" s="24"/>
      <c r="F13076" s="29"/>
      <c r="G13076" s="24"/>
      <c r="H13076" s="24"/>
    </row>
    <row r="13077" spans="2:8">
      <c r="B13077" s="24"/>
      <c r="C13077" s="24"/>
      <c r="D13077" s="24"/>
      <c r="E13077" s="24"/>
      <c r="F13077" s="29"/>
      <c r="G13077" s="24"/>
      <c r="H13077" s="24"/>
    </row>
    <row r="13078" spans="2:8">
      <c r="B13078" s="24"/>
      <c r="C13078" s="24"/>
      <c r="D13078" s="24"/>
      <c r="E13078" s="24"/>
      <c r="F13078" s="29"/>
      <c r="G13078" s="24"/>
      <c r="H13078" s="24"/>
    </row>
    <row r="13079" spans="2:8">
      <c r="B13079" s="24"/>
      <c r="C13079" s="24"/>
      <c r="D13079" s="24"/>
      <c r="E13079" s="24"/>
      <c r="F13079" s="29"/>
      <c r="G13079" s="24"/>
      <c r="H13079" s="24"/>
    </row>
    <row r="13080" spans="2:8">
      <c r="B13080" s="24"/>
      <c r="C13080" s="24"/>
      <c r="D13080" s="24"/>
      <c r="E13080" s="24"/>
      <c r="F13080" s="29"/>
      <c r="G13080" s="24"/>
      <c r="H13080" s="24"/>
    </row>
    <row r="13081" spans="2:8">
      <c r="B13081" s="24"/>
      <c r="C13081" s="24"/>
      <c r="D13081" s="24"/>
      <c r="E13081" s="24"/>
      <c r="F13081" s="29"/>
      <c r="G13081" s="24"/>
      <c r="H13081" s="24"/>
    </row>
    <row r="13082" spans="2:8">
      <c r="B13082" s="24"/>
      <c r="C13082" s="24"/>
      <c r="D13082" s="24"/>
      <c r="E13082" s="24"/>
      <c r="F13082" s="29"/>
      <c r="G13082" s="24"/>
      <c r="H13082" s="24"/>
    </row>
    <row r="13083" spans="2:8">
      <c r="B13083" s="24"/>
      <c r="C13083" s="24"/>
      <c r="D13083" s="24"/>
      <c r="E13083" s="24"/>
      <c r="F13083" s="29"/>
      <c r="G13083" s="24"/>
      <c r="H13083" s="24"/>
    </row>
    <row r="13084" spans="2:8">
      <c r="B13084" s="24"/>
      <c r="C13084" s="24"/>
      <c r="D13084" s="24"/>
      <c r="E13084" s="24"/>
      <c r="F13084" s="29"/>
      <c r="G13084" s="24"/>
      <c r="H13084" s="24"/>
    </row>
    <row r="13085" spans="2:8">
      <c r="B13085" s="24"/>
      <c r="C13085" s="24"/>
      <c r="D13085" s="24"/>
      <c r="E13085" s="24"/>
      <c r="F13085" s="29"/>
      <c r="G13085" s="24"/>
      <c r="H13085" s="24"/>
    </row>
    <row r="13086" spans="2:8">
      <c r="B13086" s="24"/>
      <c r="C13086" s="24"/>
      <c r="D13086" s="24"/>
      <c r="E13086" s="24"/>
      <c r="F13086" s="29"/>
      <c r="G13086" s="24"/>
      <c r="H13086" s="24"/>
    </row>
    <row r="13087" spans="2:8">
      <c r="B13087" s="24"/>
      <c r="C13087" s="24"/>
      <c r="D13087" s="24"/>
      <c r="E13087" s="24"/>
      <c r="F13087" s="29"/>
      <c r="G13087" s="24"/>
      <c r="H13087" s="24"/>
    </row>
    <row r="13088" spans="2:8">
      <c r="B13088" s="24"/>
      <c r="C13088" s="24"/>
      <c r="D13088" s="24"/>
      <c r="E13088" s="24"/>
      <c r="F13088" s="29"/>
      <c r="G13088" s="24"/>
      <c r="H13088" s="24"/>
    </row>
    <row r="13089" spans="2:8">
      <c r="B13089" s="24"/>
      <c r="C13089" s="24"/>
      <c r="D13089" s="24"/>
      <c r="E13089" s="24"/>
      <c r="F13089" s="29"/>
      <c r="G13089" s="24"/>
      <c r="H13089" s="24"/>
    </row>
    <row r="13090" spans="2:8">
      <c r="B13090" s="24"/>
      <c r="C13090" s="24"/>
      <c r="D13090" s="24"/>
      <c r="E13090" s="24"/>
      <c r="F13090" s="29"/>
      <c r="G13090" s="24"/>
      <c r="H13090" s="24"/>
    </row>
    <row r="13091" spans="2:8">
      <c r="B13091" s="24"/>
      <c r="C13091" s="24"/>
      <c r="D13091" s="24"/>
      <c r="E13091" s="24"/>
      <c r="F13091" s="29"/>
      <c r="G13091" s="24"/>
      <c r="H13091" s="24"/>
    </row>
    <row r="13092" spans="2:8">
      <c r="B13092" s="24"/>
      <c r="C13092" s="24"/>
      <c r="D13092" s="24"/>
      <c r="E13092" s="24"/>
      <c r="F13092" s="29"/>
      <c r="G13092" s="24"/>
      <c r="H13092" s="24"/>
    </row>
    <row r="13093" spans="2:8">
      <c r="B13093" s="24"/>
      <c r="C13093" s="24"/>
      <c r="D13093" s="24"/>
      <c r="E13093" s="24"/>
      <c r="F13093" s="29"/>
      <c r="G13093" s="24"/>
      <c r="H13093" s="24"/>
    </row>
    <row r="13094" spans="2:8">
      <c r="B13094" s="24"/>
      <c r="C13094" s="24"/>
      <c r="D13094" s="24"/>
      <c r="E13094" s="24"/>
      <c r="F13094" s="29"/>
      <c r="G13094" s="24"/>
      <c r="H13094" s="24"/>
    </row>
    <row r="13095" spans="2:8">
      <c r="B13095" s="24"/>
      <c r="C13095" s="24"/>
      <c r="D13095" s="24"/>
      <c r="E13095" s="24"/>
      <c r="F13095" s="29"/>
      <c r="G13095" s="24"/>
      <c r="H13095" s="24"/>
    </row>
    <row r="13096" spans="2:8">
      <c r="B13096" s="24"/>
      <c r="C13096" s="24"/>
      <c r="D13096" s="24"/>
      <c r="E13096" s="24"/>
      <c r="F13096" s="29"/>
      <c r="G13096" s="24"/>
      <c r="H13096" s="24"/>
    </row>
    <row r="13097" spans="2:8">
      <c r="B13097" s="24"/>
      <c r="C13097" s="24"/>
      <c r="D13097" s="24"/>
      <c r="E13097" s="24"/>
      <c r="F13097" s="29"/>
      <c r="G13097" s="24"/>
      <c r="H13097" s="24"/>
    </row>
    <row r="13098" spans="2:8">
      <c r="B13098" s="24"/>
      <c r="C13098" s="24"/>
      <c r="D13098" s="24"/>
      <c r="E13098" s="24"/>
      <c r="F13098" s="29"/>
      <c r="G13098" s="24"/>
      <c r="H13098" s="24"/>
    </row>
    <row r="13099" spans="2:8">
      <c r="B13099" s="24"/>
      <c r="C13099" s="24"/>
      <c r="D13099" s="24"/>
      <c r="E13099" s="24"/>
      <c r="F13099" s="29"/>
      <c r="G13099" s="24"/>
      <c r="H13099" s="24"/>
    </row>
    <row r="13100" spans="2:8">
      <c r="B13100" s="24"/>
      <c r="C13100" s="24"/>
      <c r="D13100" s="24"/>
      <c r="E13100" s="24"/>
      <c r="F13100" s="29"/>
      <c r="G13100" s="24"/>
      <c r="H13100" s="24"/>
    </row>
    <row r="13101" spans="2:8">
      <c r="B13101" s="24"/>
      <c r="C13101" s="24"/>
      <c r="D13101" s="24"/>
      <c r="E13101" s="24"/>
      <c r="F13101" s="29"/>
      <c r="G13101" s="24"/>
      <c r="H13101" s="24"/>
    </row>
    <row r="13102" spans="2:8">
      <c r="B13102" s="24"/>
      <c r="C13102" s="24"/>
      <c r="D13102" s="24"/>
      <c r="E13102" s="24"/>
      <c r="F13102" s="29"/>
      <c r="G13102" s="24"/>
      <c r="H13102" s="24"/>
    </row>
    <row r="13103" spans="2:8">
      <c r="B13103" s="24"/>
      <c r="C13103" s="24"/>
      <c r="D13103" s="24"/>
      <c r="E13103" s="24"/>
      <c r="F13103" s="29"/>
      <c r="G13103" s="24"/>
      <c r="H13103" s="24"/>
    </row>
    <row r="13104" spans="2:8">
      <c r="B13104" s="24"/>
      <c r="C13104" s="24"/>
      <c r="D13104" s="24"/>
      <c r="E13104" s="24"/>
      <c r="F13104" s="29"/>
      <c r="G13104" s="24"/>
      <c r="H13104" s="24"/>
    </row>
    <row r="13105" spans="2:8">
      <c r="B13105" s="24"/>
      <c r="C13105" s="24"/>
      <c r="D13105" s="24"/>
      <c r="E13105" s="24"/>
      <c r="F13105" s="29"/>
      <c r="G13105" s="24"/>
      <c r="H13105" s="24"/>
    </row>
    <row r="13106" spans="2:8">
      <c r="B13106" s="24"/>
      <c r="C13106" s="24"/>
      <c r="D13106" s="24"/>
      <c r="E13106" s="24"/>
      <c r="F13106" s="29"/>
      <c r="G13106" s="24"/>
      <c r="H13106" s="24"/>
    </row>
    <row r="13107" spans="2:8">
      <c r="B13107" s="24"/>
      <c r="C13107" s="24"/>
      <c r="D13107" s="24"/>
      <c r="E13107" s="24"/>
      <c r="F13107" s="29"/>
      <c r="G13107" s="24"/>
      <c r="H13107" s="24"/>
    </row>
    <row r="13108" spans="2:8">
      <c r="B13108" s="24"/>
      <c r="C13108" s="24"/>
      <c r="D13108" s="24"/>
      <c r="E13108" s="24"/>
      <c r="F13108" s="29"/>
      <c r="G13108" s="24"/>
      <c r="H13108" s="24"/>
    </row>
    <row r="13109" spans="2:8">
      <c r="B13109" s="24"/>
      <c r="C13109" s="24"/>
      <c r="D13109" s="24"/>
      <c r="E13109" s="24"/>
      <c r="F13109" s="29"/>
      <c r="G13109" s="24"/>
      <c r="H13109" s="24"/>
    </row>
    <row r="13110" spans="2:8">
      <c r="B13110" s="24"/>
      <c r="C13110" s="24"/>
      <c r="D13110" s="24"/>
      <c r="E13110" s="24"/>
      <c r="F13110" s="29"/>
      <c r="G13110" s="24"/>
      <c r="H13110" s="24"/>
    </row>
    <row r="13111" spans="2:8">
      <c r="B13111" s="24"/>
      <c r="C13111" s="24"/>
      <c r="D13111" s="24"/>
      <c r="E13111" s="24"/>
      <c r="F13111" s="29"/>
      <c r="G13111" s="24"/>
      <c r="H13111" s="24"/>
    </row>
    <row r="13112" spans="2:8">
      <c r="B13112" s="24"/>
      <c r="C13112" s="24"/>
      <c r="D13112" s="24"/>
      <c r="E13112" s="24"/>
      <c r="F13112" s="29"/>
      <c r="G13112" s="24"/>
      <c r="H13112" s="24"/>
    </row>
    <row r="13113" spans="2:8">
      <c r="B13113" s="24"/>
      <c r="C13113" s="24"/>
      <c r="D13113" s="24"/>
      <c r="E13113" s="24"/>
      <c r="F13113" s="29"/>
      <c r="G13113" s="24"/>
      <c r="H13113" s="24"/>
    </row>
    <row r="13114" spans="2:8">
      <c r="B13114" s="24"/>
      <c r="C13114" s="24"/>
      <c r="D13114" s="24"/>
      <c r="E13114" s="24"/>
      <c r="F13114" s="29"/>
      <c r="G13114" s="24"/>
      <c r="H13114" s="24"/>
    </row>
    <row r="13115" spans="2:8">
      <c r="B13115" s="24"/>
      <c r="C13115" s="24"/>
      <c r="D13115" s="24"/>
      <c r="E13115" s="24"/>
      <c r="F13115" s="29"/>
      <c r="G13115" s="24"/>
      <c r="H13115" s="24"/>
    </row>
    <row r="13116" spans="2:8">
      <c r="B13116" s="24"/>
      <c r="C13116" s="24"/>
      <c r="D13116" s="24"/>
      <c r="E13116" s="24"/>
      <c r="F13116" s="29"/>
      <c r="G13116" s="24"/>
      <c r="H13116" s="24"/>
    </row>
    <row r="13117" spans="2:8">
      <c r="B13117" s="24"/>
      <c r="C13117" s="24"/>
      <c r="D13117" s="24"/>
      <c r="E13117" s="24"/>
      <c r="F13117" s="29"/>
      <c r="G13117" s="24"/>
      <c r="H13117" s="24"/>
    </row>
    <row r="13118" spans="2:8">
      <c r="B13118" s="24"/>
      <c r="C13118" s="24"/>
      <c r="D13118" s="24"/>
      <c r="E13118" s="24"/>
      <c r="F13118" s="29"/>
      <c r="G13118" s="24"/>
      <c r="H13118" s="24"/>
    </row>
    <row r="13119" spans="2:8">
      <c r="B13119" s="24"/>
      <c r="C13119" s="24"/>
      <c r="D13119" s="24"/>
      <c r="E13119" s="24"/>
      <c r="F13119" s="29"/>
      <c r="G13119" s="24"/>
      <c r="H13119" s="24"/>
    </row>
    <row r="13120" spans="2:8">
      <c r="B13120" s="24"/>
      <c r="C13120" s="24"/>
      <c r="D13120" s="24"/>
      <c r="E13120" s="24"/>
      <c r="F13120" s="29"/>
      <c r="G13120" s="24"/>
      <c r="H13120" s="24"/>
    </row>
    <row r="13121" spans="2:8">
      <c r="B13121" s="24"/>
      <c r="C13121" s="24"/>
      <c r="D13121" s="24"/>
      <c r="E13121" s="24"/>
      <c r="F13121" s="29"/>
      <c r="G13121" s="24"/>
      <c r="H13121" s="24"/>
    </row>
    <row r="13122" spans="2:8">
      <c r="B13122" s="24"/>
      <c r="C13122" s="24"/>
      <c r="D13122" s="24"/>
      <c r="E13122" s="24"/>
      <c r="F13122" s="29"/>
      <c r="G13122" s="24"/>
      <c r="H13122" s="24"/>
    </row>
    <row r="13123" spans="2:8">
      <c r="B13123" s="24"/>
      <c r="C13123" s="24"/>
      <c r="D13123" s="24"/>
      <c r="E13123" s="24"/>
      <c r="F13123" s="29"/>
      <c r="G13123" s="24"/>
      <c r="H13123" s="24"/>
    </row>
    <row r="13124" spans="2:8">
      <c r="B13124" s="24"/>
      <c r="C13124" s="24"/>
      <c r="D13124" s="24"/>
      <c r="E13124" s="24"/>
      <c r="F13124" s="29"/>
      <c r="G13124" s="24"/>
      <c r="H13124" s="24"/>
    </row>
    <row r="13125" spans="2:8">
      <c r="B13125" s="24"/>
      <c r="C13125" s="24"/>
      <c r="D13125" s="24"/>
      <c r="E13125" s="24"/>
      <c r="F13125" s="29"/>
      <c r="G13125" s="24"/>
      <c r="H13125" s="24"/>
    </row>
    <row r="13126" spans="2:8">
      <c r="B13126" s="24"/>
      <c r="C13126" s="24"/>
      <c r="D13126" s="24"/>
      <c r="E13126" s="24"/>
      <c r="F13126" s="29"/>
      <c r="G13126" s="24"/>
      <c r="H13126" s="24"/>
    </row>
    <row r="13127" spans="2:8">
      <c r="B13127" s="24"/>
      <c r="C13127" s="24"/>
      <c r="D13127" s="24"/>
      <c r="E13127" s="24"/>
      <c r="F13127" s="29"/>
      <c r="G13127" s="24"/>
      <c r="H13127" s="24"/>
    </row>
    <row r="13128" spans="2:8">
      <c r="B13128" s="24"/>
      <c r="C13128" s="24"/>
      <c r="D13128" s="24"/>
      <c r="E13128" s="24"/>
      <c r="F13128" s="29"/>
      <c r="G13128" s="24"/>
      <c r="H13128" s="24"/>
    </row>
    <row r="13129" spans="2:8">
      <c r="B13129" s="24"/>
      <c r="C13129" s="24"/>
      <c r="D13129" s="24"/>
      <c r="E13129" s="24"/>
      <c r="F13129" s="29"/>
      <c r="G13129" s="24"/>
      <c r="H13129" s="24"/>
    </row>
    <row r="13130" spans="2:8">
      <c r="B13130" s="24"/>
      <c r="C13130" s="24"/>
      <c r="D13130" s="24"/>
      <c r="E13130" s="24"/>
      <c r="F13130" s="29"/>
      <c r="G13130" s="24"/>
      <c r="H13130" s="24"/>
    </row>
    <row r="13131" spans="2:8">
      <c r="B13131" s="24"/>
      <c r="C13131" s="24"/>
      <c r="D13131" s="24"/>
      <c r="E13131" s="24"/>
      <c r="F13131" s="29"/>
      <c r="G13131" s="24"/>
      <c r="H13131" s="24"/>
    </row>
    <row r="13132" spans="2:8">
      <c r="B13132" s="24"/>
      <c r="C13132" s="24"/>
      <c r="D13132" s="24"/>
      <c r="E13132" s="24"/>
      <c r="F13132" s="29"/>
      <c r="G13132" s="24"/>
      <c r="H13132" s="24"/>
    </row>
    <row r="13133" spans="2:8">
      <c r="B13133" s="24"/>
      <c r="C13133" s="24"/>
      <c r="D13133" s="24"/>
      <c r="E13133" s="24"/>
      <c r="F13133" s="29"/>
      <c r="G13133" s="24"/>
      <c r="H13133" s="24"/>
    </row>
    <row r="13134" spans="2:8">
      <c r="B13134" s="24"/>
      <c r="C13134" s="24"/>
      <c r="D13134" s="24"/>
      <c r="E13134" s="24"/>
      <c r="F13134" s="29"/>
      <c r="G13134" s="24"/>
      <c r="H13134" s="24"/>
    </row>
    <row r="13135" spans="2:8">
      <c r="B13135" s="24"/>
      <c r="C13135" s="24"/>
      <c r="D13135" s="24"/>
      <c r="E13135" s="24"/>
      <c r="F13135" s="29"/>
      <c r="G13135" s="24"/>
      <c r="H13135" s="24"/>
    </row>
    <row r="13136" spans="2:8">
      <c r="B13136" s="24"/>
      <c r="C13136" s="24"/>
      <c r="D13136" s="24"/>
      <c r="E13136" s="24"/>
      <c r="F13136" s="29"/>
      <c r="G13136" s="24"/>
      <c r="H13136" s="24"/>
    </row>
    <row r="13137" spans="2:8">
      <c r="B13137" s="24"/>
      <c r="C13137" s="24"/>
      <c r="D13137" s="24"/>
      <c r="E13137" s="24"/>
      <c r="F13137" s="29"/>
      <c r="G13137" s="24"/>
      <c r="H13137" s="24"/>
    </row>
    <row r="13138" spans="2:8">
      <c r="B13138" s="24"/>
      <c r="C13138" s="24"/>
      <c r="D13138" s="24"/>
      <c r="E13138" s="24"/>
      <c r="F13138" s="29"/>
      <c r="G13138" s="24"/>
      <c r="H13138" s="24"/>
    </row>
    <row r="13139" spans="2:8">
      <c r="B13139" s="24"/>
      <c r="C13139" s="24"/>
      <c r="D13139" s="24"/>
      <c r="E13139" s="24"/>
      <c r="F13139" s="29"/>
      <c r="G13139" s="24"/>
      <c r="H13139" s="24"/>
    </row>
    <row r="13140" spans="2:8">
      <c r="B13140" s="24"/>
      <c r="C13140" s="24"/>
      <c r="D13140" s="24"/>
      <c r="E13140" s="24"/>
      <c r="F13140" s="29"/>
      <c r="G13140" s="24"/>
      <c r="H13140" s="24"/>
    </row>
    <row r="13141" spans="2:8">
      <c r="B13141" s="24"/>
      <c r="C13141" s="24"/>
      <c r="D13141" s="24"/>
      <c r="E13141" s="24"/>
      <c r="F13141" s="29"/>
      <c r="G13141" s="24"/>
      <c r="H13141" s="24"/>
    </row>
    <row r="13142" spans="2:8">
      <c r="B13142" s="24"/>
      <c r="C13142" s="24"/>
      <c r="D13142" s="24"/>
      <c r="E13142" s="24"/>
      <c r="F13142" s="29"/>
      <c r="G13142" s="24"/>
      <c r="H13142" s="24"/>
    </row>
    <row r="13143" spans="2:8">
      <c r="B13143" s="24"/>
      <c r="C13143" s="24"/>
      <c r="D13143" s="24"/>
      <c r="E13143" s="24"/>
      <c r="F13143" s="29"/>
      <c r="G13143" s="24"/>
      <c r="H13143" s="24"/>
    </row>
    <row r="13144" spans="2:8">
      <c r="B13144" s="24"/>
      <c r="C13144" s="24"/>
      <c r="D13144" s="24"/>
      <c r="E13144" s="24"/>
      <c r="F13144" s="29"/>
      <c r="G13144" s="24"/>
      <c r="H13144" s="24"/>
    </row>
    <row r="13145" spans="2:8">
      <c r="B13145" s="24"/>
      <c r="C13145" s="24"/>
      <c r="D13145" s="24"/>
      <c r="E13145" s="24"/>
      <c r="F13145" s="29"/>
      <c r="G13145" s="24"/>
      <c r="H13145" s="24"/>
    </row>
    <row r="13146" spans="2:8">
      <c r="B13146" s="24"/>
      <c r="C13146" s="24"/>
      <c r="D13146" s="24"/>
      <c r="E13146" s="24"/>
      <c r="F13146" s="29"/>
      <c r="G13146" s="24"/>
      <c r="H13146" s="24"/>
    </row>
    <row r="13147" spans="2:8">
      <c r="B13147" s="24"/>
      <c r="C13147" s="24"/>
      <c r="D13147" s="24"/>
      <c r="E13147" s="24"/>
      <c r="F13147" s="29"/>
      <c r="G13147" s="24"/>
      <c r="H13147" s="24"/>
    </row>
    <row r="13148" spans="2:8">
      <c r="B13148" s="24"/>
      <c r="C13148" s="24"/>
      <c r="D13148" s="24"/>
      <c r="E13148" s="24"/>
      <c r="F13148" s="29"/>
      <c r="G13148" s="24"/>
      <c r="H13148" s="24"/>
    </row>
    <row r="13149" spans="2:8">
      <c r="B13149" s="24"/>
      <c r="C13149" s="24"/>
      <c r="D13149" s="24"/>
      <c r="E13149" s="24"/>
      <c r="F13149" s="29"/>
      <c r="G13149" s="24"/>
      <c r="H13149" s="24"/>
    </row>
    <row r="13150" spans="2:8">
      <c r="B13150" s="24"/>
      <c r="C13150" s="24"/>
      <c r="D13150" s="24"/>
      <c r="E13150" s="24"/>
      <c r="F13150" s="29"/>
      <c r="G13150" s="24"/>
      <c r="H13150" s="24"/>
    </row>
    <row r="13151" spans="2:8">
      <c r="B13151" s="24"/>
      <c r="C13151" s="24"/>
      <c r="D13151" s="24"/>
      <c r="E13151" s="24"/>
      <c r="F13151" s="29"/>
      <c r="G13151" s="24"/>
      <c r="H13151" s="24"/>
    </row>
    <row r="13152" spans="2:8">
      <c r="B13152" s="24"/>
      <c r="C13152" s="24"/>
      <c r="D13152" s="24"/>
      <c r="E13152" s="24"/>
      <c r="F13152" s="29"/>
      <c r="G13152" s="24"/>
      <c r="H13152" s="24"/>
    </row>
    <row r="13153" spans="2:8">
      <c r="B13153" s="24"/>
      <c r="C13153" s="24"/>
      <c r="D13153" s="24"/>
      <c r="E13153" s="24"/>
      <c r="F13153" s="29"/>
      <c r="G13153" s="24"/>
      <c r="H13153" s="24"/>
    </row>
    <row r="13154" spans="2:8">
      <c r="B13154" s="24"/>
      <c r="C13154" s="24"/>
      <c r="D13154" s="24"/>
      <c r="E13154" s="24"/>
      <c r="F13154" s="29"/>
      <c r="G13154" s="24"/>
      <c r="H13154" s="24"/>
    </row>
    <row r="13155" spans="2:8">
      <c r="B13155" s="24"/>
      <c r="C13155" s="24"/>
      <c r="D13155" s="24"/>
      <c r="E13155" s="24"/>
      <c r="F13155" s="29"/>
      <c r="G13155" s="24"/>
      <c r="H13155" s="24"/>
    </row>
    <row r="13156" spans="2:8">
      <c r="B13156" s="24"/>
      <c r="C13156" s="24"/>
      <c r="D13156" s="24"/>
      <c r="E13156" s="24"/>
      <c r="F13156" s="29"/>
      <c r="G13156" s="24"/>
      <c r="H13156" s="24"/>
    </row>
    <row r="13157" spans="2:8">
      <c r="B13157" s="24"/>
      <c r="C13157" s="24"/>
      <c r="D13157" s="24"/>
      <c r="E13157" s="24"/>
      <c r="F13157" s="29"/>
      <c r="G13157" s="24"/>
      <c r="H13157" s="24"/>
    </row>
    <row r="13158" spans="2:8">
      <c r="B13158" s="24"/>
      <c r="C13158" s="24"/>
      <c r="D13158" s="24"/>
      <c r="E13158" s="24"/>
      <c r="F13158" s="29"/>
      <c r="G13158" s="24"/>
      <c r="H13158" s="24"/>
    </row>
    <row r="13159" spans="2:8">
      <c r="B13159" s="24"/>
      <c r="C13159" s="24"/>
      <c r="D13159" s="24"/>
      <c r="E13159" s="24"/>
      <c r="F13159" s="29"/>
      <c r="G13159" s="24"/>
      <c r="H13159" s="24"/>
    </row>
    <row r="13160" spans="2:8">
      <c r="B13160" s="24"/>
      <c r="C13160" s="24"/>
      <c r="D13160" s="24"/>
      <c r="E13160" s="24"/>
      <c r="F13160" s="29"/>
      <c r="G13160" s="24"/>
      <c r="H13160" s="24"/>
    </row>
    <row r="13161" spans="2:8">
      <c r="B13161" s="24"/>
      <c r="C13161" s="24"/>
      <c r="D13161" s="24"/>
      <c r="E13161" s="24"/>
      <c r="F13161" s="29"/>
      <c r="G13161" s="24"/>
      <c r="H13161" s="24"/>
    </row>
    <row r="13162" spans="2:8">
      <c r="B13162" s="24"/>
      <c r="C13162" s="24"/>
      <c r="D13162" s="24"/>
      <c r="E13162" s="24"/>
      <c r="F13162" s="29"/>
      <c r="G13162" s="24"/>
      <c r="H13162" s="24"/>
    </row>
    <row r="13163" spans="2:8">
      <c r="B13163" s="24"/>
      <c r="C13163" s="24"/>
      <c r="D13163" s="24"/>
      <c r="E13163" s="24"/>
      <c r="F13163" s="29"/>
      <c r="G13163" s="24"/>
      <c r="H13163" s="24"/>
    </row>
    <row r="13164" spans="2:8">
      <c r="B13164" s="24"/>
      <c r="C13164" s="24"/>
      <c r="D13164" s="24"/>
      <c r="E13164" s="24"/>
      <c r="F13164" s="29"/>
      <c r="G13164" s="24"/>
      <c r="H13164" s="24"/>
    </row>
    <row r="13165" spans="2:8">
      <c r="B13165" s="24"/>
      <c r="C13165" s="24"/>
      <c r="D13165" s="24"/>
      <c r="E13165" s="24"/>
      <c r="F13165" s="29"/>
      <c r="G13165" s="24"/>
      <c r="H13165" s="24"/>
    </row>
    <row r="13166" spans="2:8">
      <c r="B13166" s="24"/>
      <c r="C13166" s="24"/>
      <c r="D13166" s="24"/>
      <c r="E13166" s="24"/>
      <c r="F13166" s="29"/>
      <c r="G13166" s="24"/>
      <c r="H13166" s="24"/>
    </row>
    <row r="13167" spans="2:8">
      <c r="B13167" s="24"/>
      <c r="C13167" s="24"/>
      <c r="D13167" s="24"/>
      <c r="E13167" s="24"/>
      <c r="F13167" s="29"/>
      <c r="G13167" s="24"/>
      <c r="H13167" s="24"/>
    </row>
    <row r="13168" spans="2:8">
      <c r="B13168" s="24"/>
      <c r="C13168" s="24"/>
      <c r="D13168" s="24"/>
      <c r="E13168" s="24"/>
      <c r="F13168" s="29"/>
      <c r="G13168" s="24"/>
      <c r="H13168" s="24"/>
    </row>
    <row r="13169" spans="2:8">
      <c r="B13169" s="24"/>
      <c r="C13169" s="24"/>
      <c r="D13169" s="24"/>
      <c r="E13169" s="24"/>
      <c r="F13169" s="29"/>
      <c r="G13169" s="24"/>
      <c r="H13169" s="24"/>
    </row>
    <row r="13170" spans="2:8">
      <c r="B13170" s="24"/>
      <c r="C13170" s="24"/>
      <c r="D13170" s="24"/>
      <c r="E13170" s="24"/>
      <c r="F13170" s="29"/>
      <c r="G13170" s="24"/>
      <c r="H13170" s="24"/>
    </row>
    <row r="13171" spans="2:8">
      <c r="B13171" s="24"/>
      <c r="C13171" s="24"/>
      <c r="D13171" s="24"/>
      <c r="E13171" s="24"/>
      <c r="F13171" s="29"/>
      <c r="G13171" s="24"/>
      <c r="H13171" s="24"/>
    </row>
    <row r="13172" spans="2:8">
      <c r="B13172" s="24"/>
      <c r="C13172" s="24"/>
      <c r="D13172" s="24"/>
      <c r="E13172" s="24"/>
      <c r="F13172" s="29"/>
      <c r="G13172" s="24"/>
      <c r="H13172" s="24"/>
    </row>
    <row r="13173" spans="2:8">
      <c r="B13173" s="24"/>
      <c r="C13173" s="24"/>
      <c r="D13173" s="24"/>
      <c r="E13173" s="24"/>
      <c r="F13173" s="29"/>
      <c r="G13173" s="24"/>
      <c r="H13173" s="24"/>
    </row>
    <row r="13174" spans="2:8">
      <c r="B13174" s="24"/>
      <c r="C13174" s="24"/>
      <c r="D13174" s="24"/>
      <c r="E13174" s="24"/>
      <c r="F13174" s="29"/>
      <c r="G13174" s="24"/>
      <c r="H13174" s="24"/>
    </row>
    <row r="13175" spans="2:8">
      <c r="B13175" s="24"/>
      <c r="C13175" s="24"/>
      <c r="D13175" s="24"/>
      <c r="E13175" s="24"/>
      <c r="F13175" s="29"/>
      <c r="G13175" s="24"/>
      <c r="H13175" s="24"/>
    </row>
    <row r="13176" spans="2:8">
      <c r="B13176" s="24"/>
      <c r="C13176" s="24"/>
      <c r="D13176" s="24"/>
      <c r="E13176" s="24"/>
      <c r="F13176" s="29"/>
      <c r="G13176" s="24"/>
      <c r="H13176" s="24"/>
    </row>
    <row r="13177" spans="2:8">
      <c r="B13177" s="24"/>
      <c r="C13177" s="24"/>
      <c r="D13177" s="24"/>
      <c r="E13177" s="24"/>
      <c r="F13177" s="29"/>
      <c r="G13177" s="24"/>
      <c r="H13177" s="24"/>
    </row>
    <row r="13178" spans="2:8">
      <c r="B13178" s="24"/>
      <c r="C13178" s="24"/>
      <c r="D13178" s="24"/>
      <c r="E13178" s="24"/>
      <c r="F13178" s="29"/>
      <c r="G13178" s="24"/>
      <c r="H13178" s="24"/>
    </row>
    <row r="13179" spans="2:8">
      <c r="B13179" s="24"/>
      <c r="C13179" s="24"/>
      <c r="D13179" s="24"/>
      <c r="E13179" s="24"/>
      <c r="F13179" s="29"/>
      <c r="G13179" s="24"/>
      <c r="H13179" s="24"/>
    </row>
    <row r="13180" spans="2:8">
      <c r="B13180" s="24"/>
      <c r="C13180" s="24"/>
      <c r="D13180" s="24"/>
      <c r="E13180" s="24"/>
      <c r="F13180" s="29"/>
      <c r="G13180" s="24"/>
      <c r="H13180" s="24"/>
    </row>
    <row r="13181" spans="2:8">
      <c r="B13181" s="24"/>
      <c r="C13181" s="24"/>
      <c r="D13181" s="24"/>
      <c r="E13181" s="24"/>
      <c r="F13181" s="29"/>
      <c r="G13181" s="24"/>
      <c r="H13181" s="24"/>
    </row>
    <row r="13182" spans="2:8">
      <c r="B13182" s="24"/>
      <c r="C13182" s="24"/>
      <c r="D13182" s="24"/>
      <c r="E13182" s="24"/>
      <c r="F13182" s="29"/>
      <c r="G13182" s="24"/>
      <c r="H13182" s="24"/>
    </row>
    <row r="13183" spans="2:8">
      <c r="B13183" s="24"/>
      <c r="C13183" s="24"/>
      <c r="D13183" s="24"/>
      <c r="E13183" s="24"/>
      <c r="F13183" s="29"/>
      <c r="G13183" s="24"/>
      <c r="H13183" s="24"/>
    </row>
    <row r="13184" spans="2:8">
      <c r="B13184" s="24"/>
      <c r="C13184" s="24"/>
      <c r="D13184" s="24"/>
      <c r="E13184" s="24"/>
      <c r="F13184" s="29"/>
      <c r="G13184" s="24"/>
      <c r="H13184" s="24"/>
    </row>
    <row r="13185" spans="2:8">
      <c r="B13185" s="24"/>
      <c r="C13185" s="24"/>
      <c r="D13185" s="24"/>
      <c r="E13185" s="24"/>
      <c r="F13185" s="29"/>
      <c r="G13185" s="24"/>
      <c r="H13185" s="24"/>
    </row>
    <row r="13186" spans="2:8">
      <c r="B13186" s="24"/>
      <c r="C13186" s="24"/>
      <c r="D13186" s="24"/>
      <c r="E13186" s="24"/>
      <c r="F13186" s="29"/>
      <c r="G13186" s="24"/>
      <c r="H13186" s="24"/>
    </row>
    <row r="13187" spans="2:8">
      <c r="B13187" s="24"/>
      <c r="C13187" s="24"/>
      <c r="D13187" s="24"/>
      <c r="E13187" s="24"/>
      <c r="F13187" s="29"/>
      <c r="G13187" s="24"/>
      <c r="H13187" s="24"/>
    </row>
    <row r="13188" spans="2:8">
      <c r="B13188" s="24"/>
      <c r="C13188" s="24"/>
      <c r="D13188" s="24"/>
      <c r="E13188" s="24"/>
      <c r="F13188" s="29"/>
      <c r="G13188" s="24"/>
      <c r="H13188" s="24"/>
    </row>
    <row r="13189" spans="2:8">
      <c r="B13189" s="24"/>
      <c r="C13189" s="24"/>
      <c r="D13189" s="24"/>
      <c r="E13189" s="24"/>
      <c r="F13189" s="29"/>
      <c r="G13189" s="24"/>
      <c r="H13189" s="24"/>
    </row>
    <row r="13190" spans="2:8">
      <c r="B13190" s="24"/>
      <c r="C13190" s="24"/>
      <c r="D13190" s="24"/>
      <c r="E13190" s="24"/>
      <c r="F13190" s="29"/>
      <c r="G13190" s="24"/>
      <c r="H13190" s="24"/>
    </row>
    <row r="13191" spans="2:8">
      <c r="B13191" s="24"/>
      <c r="C13191" s="24"/>
      <c r="D13191" s="24"/>
      <c r="E13191" s="24"/>
      <c r="F13191" s="29"/>
      <c r="G13191" s="24"/>
      <c r="H13191" s="24"/>
    </row>
    <row r="13192" spans="2:8">
      <c r="B13192" s="24"/>
      <c r="C13192" s="24"/>
      <c r="D13192" s="24"/>
      <c r="E13192" s="24"/>
      <c r="F13192" s="29"/>
      <c r="G13192" s="24"/>
      <c r="H13192" s="24"/>
    </row>
    <row r="13193" spans="2:8">
      <c r="B13193" s="24"/>
      <c r="C13193" s="24"/>
      <c r="D13193" s="24"/>
      <c r="E13193" s="24"/>
      <c r="F13193" s="29"/>
      <c r="G13193" s="24"/>
      <c r="H13193" s="24"/>
    </row>
    <row r="13194" spans="2:8">
      <c r="B13194" s="24"/>
      <c r="C13194" s="24"/>
      <c r="D13194" s="24"/>
      <c r="E13194" s="24"/>
      <c r="F13194" s="29"/>
      <c r="G13194" s="24"/>
      <c r="H13194" s="24"/>
    </row>
    <row r="13195" spans="2:8">
      <c r="B13195" s="24"/>
      <c r="C13195" s="24"/>
      <c r="D13195" s="24"/>
      <c r="E13195" s="24"/>
      <c r="F13195" s="29"/>
      <c r="G13195" s="24"/>
      <c r="H13195" s="24"/>
    </row>
    <row r="13196" spans="2:8">
      <c r="B13196" s="24"/>
      <c r="C13196" s="24"/>
      <c r="D13196" s="24"/>
      <c r="E13196" s="24"/>
      <c r="F13196" s="29"/>
      <c r="G13196" s="24"/>
      <c r="H13196" s="24"/>
    </row>
    <row r="13197" spans="2:8">
      <c r="B13197" s="24"/>
      <c r="C13197" s="24"/>
      <c r="D13197" s="24"/>
      <c r="E13197" s="24"/>
      <c r="F13197" s="29"/>
      <c r="G13197" s="24"/>
      <c r="H13197" s="24"/>
    </row>
    <row r="13198" spans="2:8">
      <c r="B13198" s="24"/>
      <c r="C13198" s="24"/>
      <c r="D13198" s="24"/>
      <c r="E13198" s="24"/>
      <c r="F13198" s="29"/>
      <c r="G13198" s="24"/>
      <c r="H13198" s="24"/>
    </row>
    <row r="13199" spans="2:8">
      <c r="B13199" s="24"/>
      <c r="C13199" s="24"/>
      <c r="D13199" s="24"/>
      <c r="E13199" s="24"/>
      <c r="F13199" s="29"/>
      <c r="G13199" s="24"/>
      <c r="H13199" s="24"/>
    </row>
    <row r="13200" spans="2:8">
      <c r="B13200" s="24"/>
      <c r="C13200" s="24"/>
      <c r="D13200" s="24"/>
      <c r="E13200" s="24"/>
      <c r="F13200" s="29"/>
      <c r="G13200" s="24"/>
      <c r="H13200" s="24"/>
    </row>
    <row r="13201" spans="2:8">
      <c r="B13201" s="24"/>
      <c r="C13201" s="24"/>
      <c r="D13201" s="24"/>
      <c r="E13201" s="24"/>
      <c r="F13201" s="29"/>
      <c r="G13201" s="24"/>
      <c r="H13201" s="24"/>
    </row>
    <row r="13202" spans="2:8">
      <c r="B13202" s="24"/>
      <c r="C13202" s="24"/>
      <c r="D13202" s="24"/>
      <c r="E13202" s="24"/>
      <c r="F13202" s="29"/>
      <c r="G13202" s="24"/>
      <c r="H13202" s="24"/>
    </row>
    <row r="13203" spans="2:8">
      <c r="B13203" s="24"/>
      <c r="C13203" s="24"/>
      <c r="D13203" s="24"/>
      <c r="E13203" s="24"/>
      <c r="F13203" s="29"/>
      <c r="G13203" s="24"/>
      <c r="H13203" s="24"/>
    </row>
    <row r="13204" spans="2:8">
      <c r="B13204" s="24"/>
      <c r="C13204" s="24"/>
      <c r="D13204" s="24"/>
      <c r="E13204" s="24"/>
      <c r="F13204" s="29"/>
      <c r="G13204" s="24"/>
      <c r="H13204" s="24"/>
    </row>
    <row r="13205" spans="2:8">
      <c r="B13205" s="24"/>
      <c r="C13205" s="24"/>
      <c r="D13205" s="24"/>
      <c r="E13205" s="24"/>
      <c r="F13205" s="29"/>
      <c r="G13205" s="24"/>
      <c r="H13205" s="24"/>
    </row>
    <row r="13206" spans="2:8">
      <c r="B13206" s="24"/>
      <c r="C13206" s="24"/>
      <c r="D13206" s="24"/>
      <c r="E13206" s="24"/>
      <c r="F13206" s="29"/>
      <c r="G13206" s="24"/>
      <c r="H13206" s="24"/>
    </row>
    <row r="13207" spans="2:8">
      <c r="B13207" s="24"/>
      <c r="C13207" s="24"/>
      <c r="D13207" s="24"/>
      <c r="E13207" s="24"/>
      <c r="F13207" s="29"/>
      <c r="G13207" s="24"/>
      <c r="H13207" s="24"/>
    </row>
    <row r="13208" spans="2:8">
      <c r="B13208" s="24"/>
      <c r="C13208" s="24"/>
      <c r="D13208" s="24"/>
      <c r="E13208" s="24"/>
      <c r="F13208" s="29"/>
      <c r="G13208" s="24"/>
      <c r="H13208" s="24"/>
    </row>
    <row r="13209" spans="2:8">
      <c r="B13209" s="24"/>
      <c r="C13209" s="24"/>
      <c r="D13209" s="24"/>
      <c r="E13209" s="24"/>
      <c r="F13209" s="29"/>
      <c r="G13209" s="24"/>
      <c r="H13209" s="24"/>
    </row>
    <row r="13210" spans="2:8">
      <c r="B13210" s="24"/>
      <c r="C13210" s="24"/>
      <c r="D13210" s="24"/>
      <c r="E13210" s="24"/>
      <c r="F13210" s="29"/>
      <c r="G13210" s="24"/>
      <c r="H13210" s="24"/>
    </row>
    <row r="13211" spans="2:8">
      <c r="B13211" s="24"/>
      <c r="C13211" s="24"/>
      <c r="D13211" s="24"/>
      <c r="E13211" s="24"/>
      <c r="F13211" s="29"/>
      <c r="G13211" s="24"/>
      <c r="H13211" s="24"/>
    </row>
    <row r="13212" spans="2:8">
      <c r="B13212" s="24"/>
      <c r="C13212" s="24"/>
      <c r="D13212" s="24"/>
      <c r="E13212" s="24"/>
      <c r="F13212" s="29"/>
      <c r="G13212" s="24"/>
      <c r="H13212" s="24"/>
    </row>
    <row r="13213" spans="2:8">
      <c r="B13213" s="24"/>
      <c r="C13213" s="24"/>
      <c r="D13213" s="24"/>
      <c r="E13213" s="24"/>
      <c r="F13213" s="29"/>
      <c r="G13213" s="24"/>
      <c r="H13213" s="24"/>
    </row>
    <row r="13214" spans="2:8">
      <c r="B13214" s="24"/>
      <c r="C13214" s="24"/>
      <c r="D13214" s="24"/>
      <c r="E13214" s="24"/>
      <c r="F13214" s="29"/>
      <c r="G13214" s="24"/>
      <c r="H13214" s="24"/>
    </row>
    <row r="13215" spans="2:8">
      <c r="B13215" s="24"/>
      <c r="C13215" s="24"/>
      <c r="D13215" s="24"/>
      <c r="E13215" s="24"/>
      <c r="F13215" s="29"/>
      <c r="G13215" s="24"/>
      <c r="H13215" s="24"/>
    </row>
    <row r="13216" spans="2:8">
      <c r="B13216" s="24"/>
      <c r="C13216" s="24"/>
      <c r="D13216" s="24"/>
      <c r="E13216" s="24"/>
      <c r="F13216" s="29"/>
      <c r="G13216" s="24"/>
      <c r="H13216" s="24"/>
    </row>
    <row r="13217" spans="2:8">
      <c r="B13217" s="24"/>
      <c r="C13217" s="24"/>
      <c r="D13217" s="24"/>
      <c r="E13217" s="24"/>
      <c r="F13217" s="29"/>
      <c r="G13217" s="24"/>
      <c r="H13217" s="24"/>
    </row>
    <row r="13218" spans="2:8">
      <c r="B13218" s="24"/>
      <c r="C13218" s="24"/>
      <c r="D13218" s="24"/>
      <c r="E13218" s="24"/>
      <c r="F13218" s="29"/>
      <c r="G13218" s="24"/>
      <c r="H13218" s="24"/>
    </row>
    <row r="13219" spans="2:8">
      <c r="B13219" s="24"/>
      <c r="C13219" s="24"/>
      <c r="D13219" s="24"/>
      <c r="E13219" s="24"/>
      <c r="F13219" s="29"/>
      <c r="G13219" s="24"/>
      <c r="H13219" s="24"/>
    </row>
    <row r="13220" spans="2:8">
      <c r="B13220" s="24"/>
      <c r="C13220" s="24"/>
      <c r="D13220" s="24"/>
      <c r="E13220" s="24"/>
      <c r="F13220" s="29"/>
      <c r="G13220" s="24"/>
      <c r="H13220" s="24"/>
    </row>
    <row r="13221" spans="2:8">
      <c r="B13221" s="24"/>
      <c r="C13221" s="24"/>
      <c r="D13221" s="24"/>
      <c r="E13221" s="24"/>
      <c r="F13221" s="29"/>
      <c r="G13221" s="24"/>
      <c r="H13221" s="24"/>
    </row>
    <row r="13222" spans="2:8">
      <c r="B13222" s="24"/>
      <c r="C13222" s="24"/>
      <c r="D13222" s="24"/>
      <c r="E13222" s="24"/>
      <c r="F13222" s="29"/>
      <c r="G13222" s="24"/>
      <c r="H13222" s="24"/>
    </row>
    <row r="13223" spans="2:8">
      <c r="B13223" s="24"/>
      <c r="C13223" s="24"/>
      <c r="D13223" s="24"/>
      <c r="E13223" s="24"/>
      <c r="F13223" s="29"/>
      <c r="G13223" s="24"/>
      <c r="H13223" s="24"/>
    </row>
    <row r="13224" spans="2:8">
      <c r="B13224" s="24"/>
      <c r="C13224" s="24"/>
      <c r="D13224" s="24"/>
      <c r="E13224" s="24"/>
      <c r="F13224" s="29"/>
      <c r="G13224" s="24"/>
      <c r="H13224" s="24"/>
    </row>
    <row r="13225" spans="2:8">
      <c r="B13225" s="24"/>
      <c r="C13225" s="24"/>
      <c r="D13225" s="24"/>
      <c r="E13225" s="24"/>
      <c r="F13225" s="29"/>
      <c r="G13225" s="24"/>
      <c r="H13225" s="24"/>
    </row>
    <row r="13226" spans="2:8">
      <c r="B13226" s="24"/>
      <c r="C13226" s="24"/>
      <c r="D13226" s="24"/>
      <c r="E13226" s="24"/>
      <c r="F13226" s="29"/>
      <c r="G13226" s="24"/>
      <c r="H13226" s="24"/>
    </row>
    <row r="13227" spans="2:8">
      <c r="B13227" s="24"/>
      <c r="C13227" s="24"/>
      <c r="D13227" s="24"/>
      <c r="E13227" s="24"/>
      <c r="F13227" s="29"/>
      <c r="G13227" s="24"/>
      <c r="H13227" s="24"/>
    </row>
    <row r="13228" spans="2:8">
      <c r="B13228" s="24"/>
      <c r="C13228" s="24"/>
      <c r="D13228" s="24"/>
      <c r="E13228" s="24"/>
      <c r="F13228" s="29"/>
      <c r="G13228" s="24"/>
      <c r="H13228" s="24"/>
    </row>
    <row r="13229" spans="2:8">
      <c r="B13229" s="24"/>
      <c r="C13229" s="24"/>
      <c r="D13229" s="24"/>
      <c r="E13229" s="24"/>
      <c r="F13229" s="29"/>
      <c r="G13229" s="24"/>
      <c r="H13229" s="24"/>
    </row>
    <row r="13230" spans="2:8">
      <c r="B13230" s="24"/>
      <c r="C13230" s="24"/>
      <c r="D13230" s="24"/>
      <c r="E13230" s="24"/>
      <c r="F13230" s="29"/>
      <c r="G13230" s="24"/>
      <c r="H13230" s="24"/>
    </row>
    <row r="13231" spans="2:8">
      <c r="B13231" s="24"/>
      <c r="C13231" s="24"/>
      <c r="D13231" s="24"/>
      <c r="E13231" s="24"/>
      <c r="F13231" s="29"/>
      <c r="G13231" s="24"/>
      <c r="H13231" s="24"/>
    </row>
    <row r="13232" spans="2:8">
      <c r="B13232" s="24"/>
      <c r="C13232" s="24"/>
      <c r="D13232" s="24"/>
      <c r="E13232" s="24"/>
      <c r="F13232" s="29"/>
      <c r="G13232" s="24"/>
      <c r="H13232" s="24"/>
    </row>
    <row r="13233" spans="2:8">
      <c r="B13233" s="24"/>
      <c r="C13233" s="24"/>
      <c r="D13233" s="24"/>
      <c r="E13233" s="24"/>
      <c r="F13233" s="29"/>
      <c r="G13233" s="24"/>
      <c r="H13233" s="24"/>
    </row>
    <row r="13234" spans="2:8">
      <c r="B13234" s="24"/>
      <c r="C13234" s="24"/>
      <c r="D13234" s="24"/>
      <c r="E13234" s="24"/>
      <c r="F13234" s="29"/>
      <c r="G13234" s="24"/>
      <c r="H13234" s="24"/>
    </row>
    <row r="13235" spans="2:8">
      <c r="B13235" s="24"/>
      <c r="C13235" s="24"/>
      <c r="D13235" s="24"/>
      <c r="E13235" s="24"/>
      <c r="F13235" s="29"/>
      <c r="G13235" s="24"/>
      <c r="H13235" s="24"/>
    </row>
    <row r="13236" spans="2:8">
      <c r="B13236" s="24"/>
      <c r="C13236" s="24"/>
      <c r="D13236" s="24"/>
      <c r="E13236" s="24"/>
      <c r="F13236" s="29"/>
      <c r="G13236" s="24"/>
      <c r="H13236" s="24"/>
    </row>
    <row r="13237" spans="2:8">
      <c r="B13237" s="24"/>
      <c r="C13237" s="24"/>
      <c r="D13237" s="24"/>
      <c r="E13237" s="24"/>
      <c r="F13237" s="29"/>
      <c r="G13237" s="24"/>
      <c r="H13237" s="24"/>
    </row>
    <row r="13238" spans="2:8">
      <c r="B13238" s="24"/>
      <c r="C13238" s="24"/>
      <c r="D13238" s="24"/>
      <c r="E13238" s="24"/>
      <c r="F13238" s="29"/>
      <c r="G13238" s="24"/>
      <c r="H13238" s="24"/>
    </row>
    <row r="13239" spans="2:8">
      <c r="B13239" s="24"/>
      <c r="C13239" s="24"/>
      <c r="D13239" s="24"/>
      <c r="E13239" s="24"/>
      <c r="F13239" s="29"/>
      <c r="G13239" s="24"/>
      <c r="H13239" s="24"/>
    </row>
    <row r="13240" spans="2:8">
      <c r="B13240" s="24"/>
      <c r="C13240" s="24"/>
      <c r="D13240" s="24"/>
      <c r="E13240" s="24"/>
      <c r="F13240" s="29"/>
      <c r="G13240" s="24"/>
      <c r="H13240" s="24"/>
    </row>
    <row r="13241" spans="2:8">
      <c r="B13241" s="24"/>
      <c r="C13241" s="24"/>
      <c r="D13241" s="24"/>
      <c r="E13241" s="24"/>
      <c r="F13241" s="29"/>
      <c r="G13241" s="24"/>
      <c r="H13241" s="24"/>
    </row>
    <row r="13242" spans="2:8">
      <c r="B13242" s="24"/>
      <c r="C13242" s="24"/>
      <c r="D13242" s="24"/>
      <c r="E13242" s="24"/>
      <c r="F13242" s="29"/>
      <c r="G13242" s="24"/>
      <c r="H13242" s="24"/>
    </row>
    <row r="13243" spans="2:8">
      <c r="B13243" s="24"/>
      <c r="C13243" s="24"/>
      <c r="D13243" s="24"/>
      <c r="E13243" s="24"/>
      <c r="F13243" s="29"/>
      <c r="G13243" s="24"/>
      <c r="H13243" s="24"/>
    </row>
    <row r="13244" spans="2:8">
      <c r="B13244" s="24"/>
      <c r="C13244" s="24"/>
      <c r="D13244" s="24"/>
      <c r="E13244" s="24"/>
      <c r="F13244" s="29"/>
      <c r="G13244" s="24"/>
      <c r="H13244" s="24"/>
    </row>
    <row r="13245" spans="2:8">
      <c r="B13245" s="24"/>
      <c r="C13245" s="24"/>
      <c r="D13245" s="24"/>
      <c r="E13245" s="24"/>
      <c r="F13245" s="29"/>
      <c r="G13245" s="24"/>
      <c r="H13245" s="24"/>
    </row>
    <row r="13246" spans="2:8">
      <c r="B13246" s="24"/>
      <c r="C13246" s="24"/>
      <c r="D13246" s="24"/>
      <c r="E13246" s="24"/>
      <c r="F13246" s="29"/>
      <c r="G13246" s="24"/>
      <c r="H13246" s="24"/>
    </row>
    <row r="13247" spans="2:8">
      <c r="B13247" s="24"/>
      <c r="C13247" s="24"/>
      <c r="D13247" s="24"/>
      <c r="E13247" s="24"/>
      <c r="F13247" s="29"/>
      <c r="G13247" s="24"/>
      <c r="H13247" s="24"/>
    </row>
    <row r="13248" spans="2:8">
      <c r="B13248" s="24"/>
      <c r="C13248" s="24"/>
      <c r="D13248" s="24"/>
      <c r="E13248" s="24"/>
      <c r="F13248" s="29"/>
      <c r="G13248" s="24"/>
      <c r="H13248" s="24"/>
    </row>
    <row r="13249" spans="2:8">
      <c r="B13249" s="24"/>
      <c r="C13249" s="24"/>
      <c r="D13249" s="24"/>
      <c r="E13249" s="24"/>
      <c r="F13249" s="29"/>
      <c r="G13249" s="24"/>
      <c r="H13249" s="24"/>
    </row>
    <row r="13250" spans="2:8">
      <c r="B13250" s="24"/>
      <c r="C13250" s="24"/>
      <c r="D13250" s="24"/>
      <c r="E13250" s="24"/>
      <c r="F13250" s="29"/>
      <c r="G13250" s="24"/>
      <c r="H13250" s="24"/>
    </row>
    <row r="13251" spans="2:8">
      <c r="B13251" s="24"/>
      <c r="C13251" s="24"/>
      <c r="D13251" s="24"/>
      <c r="E13251" s="24"/>
      <c r="F13251" s="29"/>
      <c r="G13251" s="24"/>
      <c r="H13251" s="24"/>
    </row>
    <row r="13252" spans="2:8">
      <c r="B13252" s="24"/>
      <c r="C13252" s="24"/>
      <c r="D13252" s="24"/>
      <c r="E13252" s="24"/>
      <c r="F13252" s="29"/>
      <c r="G13252" s="24"/>
      <c r="H13252" s="24"/>
    </row>
    <row r="13253" spans="2:8">
      <c r="B13253" s="24"/>
      <c r="C13253" s="24"/>
      <c r="D13253" s="24"/>
      <c r="E13253" s="24"/>
      <c r="F13253" s="29"/>
      <c r="G13253" s="24"/>
      <c r="H13253" s="24"/>
    </row>
    <row r="13254" spans="2:8">
      <c r="B13254" s="24"/>
      <c r="C13254" s="24"/>
      <c r="D13254" s="24"/>
      <c r="E13254" s="24"/>
      <c r="F13254" s="29"/>
      <c r="G13254" s="24"/>
      <c r="H13254" s="24"/>
    </row>
    <row r="13255" spans="2:8">
      <c r="B13255" s="24"/>
      <c r="C13255" s="24"/>
      <c r="D13255" s="24"/>
      <c r="E13255" s="24"/>
      <c r="F13255" s="29"/>
      <c r="G13255" s="24"/>
      <c r="H13255" s="24"/>
    </row>
    <row r="13256" spans="2:8">
      <c r="B13256" s="24"/>
      <c r="C13256" s="24"/>
      <c r="D13256" s="24"/>
      <c r="E13256" s="24"/>
      <c r="F13256" s="29"/>
      <c r="G13256" s="24"/>
      <c r="H13256" s="24"/>
    </row>
    <row r="13257" spans="2:8">
      <c r="B13257" s="24"/>
      <c r="C13257" s="24"/>
      <c r="D13257" s="24"/>
      <c r="E13257" s="24"/>
      <c r="F13257" s="29"/>
      <c r="G13257" s="24"/>
      <c r="H13257" s="24"/>
    </row>
    <row r="13258" spans="2:8">
      <c r="B13258" s="24"/>
      <c r="C13258" s="24"/>
      <c r="D13258" s="24"/>
      <c r="E13258" s="24"/>
      <c r="F13258" s="29"/>
      <c r="G13258" s="24"/>
      <c r="H13258" s="24"/>
    </row>
    <row r="13259" spans="2:8">
      <c r="B13259" s="24"/>
      <c r="C13259" s="24"/>
      <c r="D13259" s="24"/>
      <c r="E13259" s="24"/>
      <c r="F13259" s="29"/>
      <c r="G13259" s="24"/>
      <c r="H13259" s="24"/>
    </row>
    <row r="13260" spans="2:8">
      <c r="B13260" s="24"/>
      <c r="C13260" s="24"/>
      <c r="D13260" s="24"/>
      <c r="E13260" s="24"/>
      <c r="F13260" s="29"/>
      <c r="G13260" s="24"/>
      <c r="H13260" s="24"/>
    </row>
    <row r="13261" spans="2:8">
      <c r="B13261" s="24"/>
      <c r="C13261" s="24"/>
      <c r="D13261" s="24"/>
      <c r="E13261" s="24"/>
      <c r="F13261" s="29"/>
      <c r="G13261" s="24"/>
      <c r="H13261" s="24"/>
    </row>
    <row r="13262" spans="2:8">
      <c r="B13262" s="24"/>
      <c r="C13262" s="24"/>
      <c r="D13262" s="24"/>
      <c r="E13262" s="24"/>
      <c r="F13262" s="29"/>
      <c r="G13262" s="24"/>
      <c r="H13262" s="24"/>
    </row>
    <row r="13263" spans="2:8">
      <c r="B13263" s="24"/>
      <c r="C13263" s="24"/>
      <c r="D13263" s="24"/>
      <c r="E13263" s="24"/>
      <c r="F13263" s="29"/>
      <c r="G13263" s="24"/>
      <c r="H13263" s="24"/>
    </row>
    <row r="13264" spans="2:8">
      <c r="B13264" s="24"/>
      <c r="C13264" s="24"/>
      <c r="D13264" s="24"/>
      <c r="E13264" s="24"/>
      <c r="F13264" s="29"/>
      <c r="G13264" s="24"/>
      <c r="H13264" s="24"/>
    </row>
    <row r="13265" spans="2:8">
      <c r="B13265" s="24"/>
      <c r="C13265" s="24"/>
      <c r="D13265" s="24"/>
      <c r="E13265" s="24"/>
      <c r="F13265" s="29"/>
      <c r="G13265" s="24"/>
      <c r="H13265" s="24"/>
    </row>
    <row r="13266" spans="2:8">
      <c r="B13266" s="24"/>
      <c r="C13266" s="24"/>
      <c r="D13266" s="24"/>
      <c r="E13266" s="24"/>
      <c r="F13266" s="29"/>
      <c r="G13266" s="24"/>
      <c r="H13266" s="24"/>
    </row>
    <row r="13267" spans="2:8">
      <c r="B13267" s="24"/>
      <c r="C13267" s="24"/>
      <c r="D13267" s="24"/>
      <c r="E13267" s="24"/>
      <c r="F13267" s="29"/>
      <c r="G13267" s="24"/>
      <c r="H13267" s="24"/>
    </row>
    <row r="13268" spans="2:8">
      <c r="B13268" s="24"/>
      <c r="C13268" s="24"/>
      <c r="D13268" s="24"/>
      <c r="E13268" s="24"/>
      <c r="F13268" s="29"/>
      <c r="G13268" s="24"/>
      <c r="H13268" s="24"/>
    </row>
    <row r="13269" spans="2:8">
      <c r="B13269" s="24"/>
      <c r="C13269" s="24"/>
      <c r="D13269" s="24"/>
      <c r="E13269" s="24"/>
      <c r="F13269" s="29"/>
      <c r="G13269" s="24"/>
      <c r="H13269" s="24"/>
    </row>
    <row r="13270" spans="2:8">
      <c r="B13270" s="24"/>
      <c r="C13270" s="24"/>
      <c r="D13270" s="24"/>
      <c r="E13270" s="24"/>
      <c r="F13270" s="29"/>
      <c r="G13270" s="24"/>
      <c r="H13270" s="24"/>
    </row>
    <row r="13271" spans="2:8">
      <c r="B13271" s="24"/>
      <c r="C13271" s="24"/>
      <c r="D13271" s="24"/>
      <c r="E13271" s="24"/>
      <c r="F13271" s="29"/>
      <c r="G13271" s="24"/>
      <c r="H13271" s="24"/>
    </row>
    <row r="13272" spans="2:8">
      <c r="B13272" s="24"/>
      <c r="C13272" s="24"/>
      <c r="D13272" s="24"/>
      <c r="E13272" s="24"/>
      <c r="F13272" s="29"/>
      <c r="G13272" s="24"/>
      <c r="H13272" s="24"/>
    </row>
    <row r="13273" spans="2:8">
      <c r="B13273" s="24"/>
      <c r="C13273" s="24"/>
      <c r="D13273" s="24"/>
      <c r="E13273" s="24"/>
      <c r="F13273" s="29"/>
      <c r="G13273" s="24"/>
      <c r="H13273" s="24"/>
    </row>
    <row r="13274" spans="2:8">
      <c r="B13274" s="24"/>
      <c r="C13274" s="24"/>
      <c r="D13274" s="24"/>
      <c r="E13274" s="24"/>
      <c r="F13274" s="29"/>
      <c r="G13274" s="24"/>
      <c r="H13274" s="24"/>
    </row>
    <row r="13275" spans="2:8">
      <c r="B13275" s="24"/>
      <c r="C13275" s="24"/>
      <c r="D13275" s="24"/>
      <c r="E13275" s="24"/>
      <c r="F13275" s="29"/>
      <c r="G13275" s="24"/>
      <c r="H13275" s="24"/>
    </row>
    <row r="13276" spans="2:8">
      <c r="B13276" s="24"/>
      <c r="C13276" s="24"/>
      <c r="D13276" s="24"/>
      <c r="E13276" s="24"/>
      <c r="F13276" s="29"/>
      <c r="G13276" s="24"/>
      <c r="H13276" s="24"/>
    </row>
    <row r="13277" spans="2:8">
      <c r="B13277" s="24"/>
      <c r="C13277" s="24"/>
      <c r="D13277" s="24"/>
      <c r="E13277" s="24"/>
      <c r="F13277" s="29"/>
      <c r="G13277" s="24"/>
      <c r="H13277" s="24"/>
    </row>
    <row r="13278" spans="2:8">
      <c r="B13278" s="24"/>
      <c r="C13278" s="24"/>
      <c r="D13278" s="24"/>
      <c r="E13278" s="24"/>
      <c r="F13278" s="29"/>
      <c r="G13278" s="24"/>
      <c r="H13278" s="24"/>
    </row>
    <row r="13279" spans="2:8">
      <c r="B13279" s="24"/>
      <c r="C13279" s="24"/>
      <c r="D13279" s="24"/>
      <c r="E13279" s="24"/>
      <c r="F13279" s="29"/>
      <c r="G13279" s="24"/>
      <c r="H13279" s="24"/>
    </row>
    <row r="13280" spans="2:8">
      <c r="B13280" s="24"/>
      <c r="C13280" s="24"/>
      <c r="D13280" s="24"/>
      <c r="E13280" s="24"/>
      <c r="F13280" s="29"/>
      <c r="G13280" s="24"/>
      <c r="H13280" s="24"/>
    </row>
    <row r="13281" spans="2:8">
      <c r="B13281" s="24"/>
      <c r="C13281" s="24"/>
      <c r="D13281" s="24"/>
      <c r="E13281" s="24"/>
      <c r="F13281" s="29"/>
      <c r="G13281" s="24"/>
      <c r="H13281" s="24"/>
    </row>
    <row r="13282" spans="2:8">
      <c r="B13282" s="24"/>
      <c r="C13282" s="24"/>
      <c r="D13282" s="24"/>
      <c r="E13282" s="24"/>
      <c r="F13282" s="29"/>
      <c r="G13282" s="24"/>
      <c r="H13282" s="24"/>
    </row>
    <row r="13283" spans="2:8">
      <c r="B13283" s="24"/>
      <c r="C13283" s="24"/>
      <c r="D13283" s="24"/>
      <c r="E13283" s="24"/>
      <c r="F13283" s="29"/>
      <c r="G13283" s="24"/>
      <c r="H13283" s="24"/>
    </row>
    <row r="13284" spans="2:8">
      <c r="B13284" s="24"/>
      <c r="C13284" s="24"/>
      <c r="D13284" s="24"/>
      <c r="E13284" s="24"/>
      <c r="F13284" s="29"/>
      <c r="G13284" s="24"/>
      <c r="H13284" s="24"/>
    </row>
    <row r="13285" spans="2:8">
      <c r="B13285" s="24"/>
      <c r="C13285" s="24"/>
      <c r="D13285" s="24"/>
      <c r="E13285" s="24"/>
      <c r="F13285" s="29"/>
      <c r="G13285" s="24"/>
      <c r="H13285" s="24"/>
    </row>
    <row r="13286" spans="2:8">
      <c r="B13286" s="24"/>
      <c r="C13286" s="24"/>
      <c r="D13286" s="24"/>
      <c r="E13286" s="24"/>
      <c r="F13286" s="29"/>
      <c r="G13286" s="24"/>
      <c r="H13286" s="24"/>
    </row>
    <row r="13287" spans="2:8">
      <c r="B13287" s="24"/>
      <c r="C13287" s="24"/>
      <c r="D13287" s="24"/>
      <c r="E13287" s="24"/>
      <c r="F13287" s="29"/>
      <c r="G13287" s="24"/>
      <c r="H13287" s="24"/>
    </row>
    <row r="13288" spans="2:8">
      <c r="B13288" s="24"/>
      <c r="C13288" s="24"/>
      <c r="D13288" s="24"/>
      <c r="E13288" s="24"/>
      <c r="F13288" s="29"/>
      <c r="G13288" s="24"/>
      <c r="H13288" s="24"/>
    </row>
    <row r="13289" spans="2:8">
      <c r="B13289" s="24"/>
      <c r="C13289" s="24"/>
      <c r="D13289" s="24"/>
      <c r="E13289" s="24"/>
      <c r="F13289" s="29"/>
      <c r="G13289" s="24"/>
      <c r="H13289" s="24"/>
    </row>
    <row r="13290" spans="2:8">
      <c r="B13290" s="24"/>
      <c r="C13290" s="24"/>
      <c r="D13290" s="24"/>
      <c r="E13290" s="24"/>
      <c r="F13290" s="29"/>
      <c r="G13290" s="24"/>
      <c r="H13290" s="24"/>
    </row>
    <row r="13291" spans="2:8">
      <c r="B13291" s="24"/>
      <c r="C13291" s="24"/>
      <c r="D13291" s="24"/>
      <c r="E13291" s="24"/>
      <c r="F13291" s="29"/>
      <c r="G13291" s="24"/>
      <c r="H13291" s="24"/>
    </row>
    <row r="13292" spans="2:8">
      <c r="B13292" s="24"/>
      <c r="C13292" s="24"/>
      <c r="D13292" s="24"/>
      <c r="E13292" s="24"/>
      <c r="F13292" s="29"/>
      <c r="G13292" s="24"/>
      <c r="H13292" s="24"/>
    </row>
    <row r="13293" spans="2:8">
      <c r="B13293" s="24"/>
      <c r="C13293" s="24"/>
      <c r="D13293" s="24"/>
      <c r="E13293" s="24"/>
      <c r="F13293" s="29"/>
      <c r="G13293" s="24"/>
      <c r="H13293" s="24"/>
    </row>
    <row r="13294" spans="2:8">
      <c r="B13294" s="24"/>
      <c r="C13294" s="24"/>
      <c r="D13294" s="24"/>
      <c r="E13294" s="24"/>
      <c r="F13294" s="29"/>
      <c r="G13294" s="24"/>
      <c r="H13294" s="24"/>
    </row>
    <row r="13295" spans="2:8">
      <c r="B13295" s="24"/>
      <c r="C13295" s="24"/>
      <c r="D13295" s="24"/>
      <c r="E13295" s="24"/>
      <c r="F13295" s="29"/>
      <c r="G13295" s="24"/>
      <c r="H13295" s="24"/>
    </row>
    <row r="13296" spans="2:8">
      <c r="B13296" s="24"/>
      <c r="C13296" s="24"/>
      <c r="D13296" s="24"/>
      <c r="E13296" s="24"/>
      <c r="F13296" s="29"/>
      <c r="G13296" s="24"/>
      <c r="H13296" s="24"/>
    </row>
    <row r="13297" spans="2:8">
      <c r="B13297" s="24"/>
      <c r="C13297" s="24"/>
      <c r="D13297" s="24"/>
      <c r="E13297" s="24"/>
      <c r="F13297" s="29"/>
      <c r="G13297" s="24"/>
      <c r="H13297" s="24"/>
    </row>
    <row r="13298" spans="2:8">
      <c r="B13298" s="24"/>
      <c r="C13298" s="24"/>
      <c r="D13298" s="24"/>
      <c r="E13298" s="24"/>
      <c r="F13298" s="29"/>
      <c r="G13298" s="24"/>
      <c r="H13298" s="24"/>
    </row>
    <row r="13299" spans="2:8">
      <c r="B13299" s="24"/>
      <c r="C13299" s="24"/>
      <c r="D13299" s="24"/>
      <c r="E13299" s="24"/>
      <c r="F13299" s="29"/>
      <c r="G13299" s="24"/>
      <c r="H13299" s="24"/>
    </row>
    <row r="13300" spans="2:8">
      <c r="B13300" s="24"/>
      <c r="C13300" s="24"/>
      <c r="D13300" s="24"/>
      <c r="E13300" s="24"/>
      <c r="F13300" s="29"/>
      <c r="G13300" s="24"/>
      <c r="H13300" s="24"/>
    </row>
    <row r="13301" spans="2:8">
      <c r="B13301" s="24"/>
      <c r="C13301" s="24"/>
      <c r="D13301" s="24"/>
      <c r="E13301" s="24"/>
      <c r="F13301" s="29"/>
      <c r="G13301" s="24"/>
      <c r="H13301" s="24"/>
    </row>
    <row r="13302" spans="2:8">
      <c r="B13302" s="24"/>
      <c r="C13302" s="24"/>
      <c r="D13302" s="24"/>
      <c r="E13302" s="24"/>
      <c r="F13302" s="29"/>
      <c r="G13302" s="24"/>
      <c r="H13302" s="24"/>
    </row>
    <row r="13303" spans="2:8">
      <c r="B13303" s="24"/>
      <c r="C13303" s="24"/>
      <c r="D13303" s="24"/>
      <c r="E13303" s="24"/>
      <c r="F13303" s="29"/>
      <c r="G13303" s="24"/>
      <c r="H13303" s="24"/>
    </row>
    <row r="13304" spans="2:8">
      <c r="B13304" s="24"/>
      <c r="C13304" s="24"/>
      <c r="D13304" s="24"/>
      <c r="E13304" s="24"/>
      <c r="F13304" s="29"/>
      <c r="G13304" s="24"/>
      <c r="H13304" s="24"/>
    </row>
    <row r="13305" spans="2:8">
      <c r="B13305" s="24"/>
      <c r="C13305" s="24"/>
      <c r="D13305" s="24"/>
      <c r="E13305" s="24"/>
      <c r="F13305" s="29"/>
      <c r="G13305" s="24"/>
      <c r="H13305" s="24"/>
    </row>
    <row r="13306" spans="2:8">
      <c r="B13306" s="24"/>
      <c r="C13306" s="24"/>
      <c r="D13306" s="24"/>
      <c r="E13306" s="24"/>
      <c r="F13306" s="29"/>
      <c r="G13306" s="24"/>
      <c r="H13306" s="24"/>
    </row>
    <row r="13307" spans="2:8">
      <c r="B13307" s="24"/>
      <c r="C13307" s="24"/>
      <c r="D13307" s="24"/>
      <c r="E13307" s="24"/>
      <c r="F13307" s="29"/>
      <c r="G13307" s="24"/>
      <c r="H13307" s="24"/>
    </row>
    <row r="13308" spans="2:8">
      <c r="B13308" s="24"/>
      <c r="C13308" s="24"/>
      <c r="D13308" s="24"/>
      <c r="E13308" s="24"/>
      <c r="F13308" s="29"/>
      <c r="G13308" s="24"/>
      <c r="H13308" s="24"/>
    </row>
    <row r="13309" spans="2:8">
      <c r="B13309" s="24"/>
      <c r="C13309" s="24"/>
      <c r="D13309" s="24"/>
      <c r="E13309" s="24"/>
      <c r="F13309" s="29"/>
      <c r="G13309" s="24"/>
      <c r="H13309" s="24"/>
    </row>
    <row r="13310" spans="2:8">
      <c r="B13310" s="24"/>
      <c r="C13310" s="24"/>
      <c r="D13310" s="24"/>
      <c r="E13310" s="24"/>
      <c r="F13310" s="29"/>
      <c r="G13310" s="24"/>
      <c r="H13310" s="24"/>
    </row>
    <row r="13311" spans="2:8">
      <c r="B13311" s="24"/>
      <c r="C13311" s="24"/>
      <c r="D13311" s="24"/>
      <c r="E13311" s="24"/>
      <c r="F13311" s="29"/>
      <c r="G13311" s="24"/>
      <c r="H13311" s="24"/>
    </row>
    <row r="13312" spans="2:8">
      <c r="B13312" s="24"/>
      <c r="C13312" s="24"/>
      <c r="D13312" s="24"/>
      <c r="E13312" s="24"/>
      <c r="F13312" s="29"/>
      <c r="G13312" s="24"/>
      <c r="H13312" s="24"/>
    </row>
    <row r="13313" spans="2:8">
      <c r="B13313" s="24"/>
      <c r="C13313" s="24"/>
      <c r="D13313" s="24"/>
      <c r="E13313" s="24"/>
      <c r="F13313" s="29"/>
      <c r="G13313" s="24"/>
      <c r="H13313" s="24"/>
    </row>
    <row r="13314" spans="2:8">
      <c r="B13314" s="24"/>
      <c r="C13314" s="24"/>
      <c r="D13314" s="24"/>
      <c r="E13314" s="24"/>
      <c r="F13314" s="29"/>
      <c r="G13314" s="24"/>
      <c r="H13314" s="24"/>
    </row>
    <row r="13315" spans="2:8">
      <c r="B13315" s="24"/>
      <c r="C13315" s="24"/>
      <c r="D13315" s="24"/>
      <c r="E13315" s="24"/>
      <c r="F13315" s="29"/>
      <c r="G13315" s="24"/>
      <c r="H13315" s="24"/>
    </row>
    <row r="13316" spans="2:8">
      <c r="B13316" s="24"/>
      <c r="C13316" s="24"/>
      <c r="D13316" s="24"/>
      <c r="E13316" s="24"/>
      <c r="F13316" s="29"/>
      <c r="G13316" s="24"/>
      <c r="H13316" s="24"/>
    </row>
    <row r="13317" spans="2:8">
      <c r="B13317" s="24"/>
      <c r="C13317" s="24"/>
      <c r="D13317" s="24"/>
      <c r="E13317" s="24"/>
      <c r="F13317" s="29"/>
      <c r="G13317" s="24"/>
      <c r="H13317" s="24"/>
    </row>
    <row r="13318" spans="2:8">
      <c r="B13318" s="24"/>
      <c r="C13318" s="24"/>
      <c r="D13318" s="24"/>
      <c r="E13318" s="24"/>
      <c r="F13318" s="29"/>
      <c r="G13318" s="24"/>
      <c r="H13318" s="24"/>
    </row>
    <row r="13319" spans="2:8">
      <c r="B13319" s="24"/>
      <c r="C13319" s="24"/>
      <c r="D13319" s="24"/>
      <c r="E13319" s="24"/>
      <c r="F13319" s="29"/>
      <c r="G13319" s="24"/>
      <c r="H13319" s="24"/>
    </row>
    <row r="13320" spans="2:8">
      <c r="B13320" s="24"/>
      <c r="C13320" s="24"/>
      <c r="D13320" s="24"/>
      <c r="E13320" s="24"/>
      <c r="F13320" s="29"/>
      <c r="G13320" s="24"/>
      <c r="H13320" s="24"/>
    </row>
    <row r="13321" spans="2:8">
      <c r="B13321" s="24"/>
      <c r="C13321" s="24"/>
      <c r="D13321" s="24"/>
      <c r="E13321" s="24"/>
      <c r="F13321" s="29"/>
      <c r="G13321" s="24"/>
      <c r="H13321" s="24"/>
    </row>
    <row r="13322" spans="2:8">
      <c r="B13322" s="24"/>
      <c r="C13322" s="24"/>
      <c r="D13322" s="24"/>
      <c r="E13322" s="24"/>
      <c r="F13322" s="29"/>
      <c r="G13322" s="24"/>
      <c r="H13322" s="24"/>
    </row>
    <row r="13323" spans="2:8">
      <c r="B13323" s="24"/>
      <c r="C13323" s="24"/>
      <c r="D13323" s="24"/>
      <c r="E13323" s="24"/>
      <c r="F13323" s="29"/>
      <c r="G13323" s="24"/>
      <c r="H13323" s="24"/>
    </row>
    <row r="13324" spans="2:8">
      <c r="B13324" s="24"/>
      <c r="C13324" s="24"/>
      <c r="D13324" s="24"/>
      <c r="E13324" s="24"/>
      <c r="F13324" s="29"/>
      <c r="G13324" s="24"/>
      <c r="H13324" s="24"/>
    </row>
    <row r="13325" spans="2:8">
      <c r="B13325" s="24"/>
      <c r="C13325" s="24"/>
      <c r="D13325" s="24"/>
      <c r="E13325" s="24"/>
      <c r="F13325" s="29"/>
      <c r="G13325" s="24"/>
      <c r="H13325" s="24"/>
    </row>
    <row r="13326" spans="2:8">
      <c r="B13326" s="24"/>
      <c r="C13326" s="24"/>
      <c r="D13326" s="24"/>
      <c r="E13326" s="24"/>
      <c r="F13326" s="29"/>
      <c r="G13326" s="24"/>
      <c r="H13326" s="24"/>
    </row>
    <row r="13327" spans="2:8">
      <c r="B13327" s="24"/>
      <c r="C13327" s="24"/>
      <c r="D13327" s="24"/>
      <c r="E13327" s="24"/>
      <c r="F13327" s="29"/>
      <c r="G13327" s="24"/>
      <c r="H13327" s="24"/>
    </row>
    <row r="13328" spans="2:8">
      <c r="B13328" s="24"/>
      <c r="C13328" s="24"/>
      <c r="D13328" s="24"/>
      <c r="E13328" s="24"/>
      <c r="F13328" s="29"/>
      <c r="G13328" s="24"/>
      <c r="H13328" s="24"/>
    </row>
    <row r="13329" spans="2:8">
      <c r="B13329" s="24"/>
      <c r="C13329" s="24"/>
      <c r="D13329" s="24"/>
      <c r="E13329" s="24"/>
      <c r="F13329" s="29"/>
      <c r="G13329" s="24"/>
      <c r="H13329" s="24"/>
    </row>
    <row r="13330" spans="2:8">
      <c r="B13330" s="24"/>
      <c r="C13330" s="24"/>
      <c r="D13330" s="24"/>
      <c r="E13330" s="24"/>
      <c r="F13330" s="29"/>
      <c r="G13330" s="24"/>
      <c r="H13330" s="24"/>
    </row>
    <row r="13331" spans="2:8">
      <c r="B13331" s="24"/>
      <c r="C13331" s="24"/>
      <c r="D13331" s="24"/>
      <c r="E13331" s="24"/>
      <c r="F13331" s="29"/>
      <c r="G13331" s="24"/>
      <c r="H13331" s="24"/>
    </row>
    <row r="13332" spans="2:8">
      <c r="B13332" s="24"/>
      <c r="C13332" s="24"/>
      <c r="D13332" s="24"/>
      <c r="E13332" s="24"/>
      <c r="F13332" s="29"/>
      <c r="G13332" s="24"/>
      <c r="H13332" s="24"/>
    </row>
    <row r="13333" spans="2:8">
      <c r="B13333" s="24"/>
      <c r="C13333" s="24"/>
      <c r="D13333" s="24"/>
      <c r="E13333" s="24"/>
      <c r="F13333" s="29"/>
      <c r="G13333" s="24"/>
      <c r="H13333" s="24"/>
    </row>
    <row r="13334" spans="2:8">
      <c r="B13334" s="24"/>
      <c r="C13334" s="24"/>
      <c r="D13334" s="24"/>
      <c r="E13334" s="24"/>
      <c r="F13334" s="29"/>
      <c r="G13334" s="24"/>
      <c r="H13334" s="24"/>
    </row>
    <row r="13335" spans="2:8">
      <c r="B13335" s="24"/>
      <c r="C13335" s="24"/>
      <c r="D13335" s="24"/>
      <c r="E13335" s="24"/>
      <c r="F13335" s="29"/>
      <c r="G13335" s="24"/>
      <c r="H13335" s="24"/>
    </row>
    <row r="13336" spans="2:8">
      <c r="B13336" s="24"/>
      <c r="C13336" s="24"/>
      <c r="D13336" s="24"/>
      <c r="E13336" s="24"/>
      <c r="F13336" s="29"/>
      <c r="G13336" s="24"/>
      <c r="H13336" s="24"/>
    </row>
    <row r="13337" spans="2:8">
      <c r="B13337" s="24"/>
      <c r="C13337" s="24"/>
      <c r="D13337" s="24"/>
      <c r="E13337" s="24"/>
      <c r="F13337" s="29"/>
      <c r="G13337" s="24"/>
      <c r="H13337" s="24"/>
    </row>
    <row r="13338" spans="2:8">
      <c r="B13338" s="24"/>
      <c r="C13338" s="24"/>
      <c r="D13338" s="24"/>
      <c r="E13338" s="24"/>
      <c r="F13338" s="29"/>
      <c r="G13338" s="24"/>
      <c r="H13338" s="24"/>
    </row>
    <row r="13339" spans="2:8">
      <c r="B13339" s="24"/>
      <c r="C13339" s="24"/>
      <c r="D13339" s="24"/>
      <c r="E13339" s="24"/>
      <c r="F13339" s="29"/>
      <c r="G13339" s="24"/>
      <c r="H13339" s="24"/>
    </row>
    <row r="13340" spans="2:8">
      <c r="B13340" s="24"/>
      <c r="C13340" s="24"/>
      <c r="D13340" s="24"/>
      <c r="E13340" s="24"/>
      <c r="F13340" s="29"/>
      <c r="G13340" s="24"/>
      <c r="H13340" s="24"/>
    </row>
    <row r="13341" spans="2:8">
      <c r="B13341" s="24"/>
      <c r="C13341" s="24"/>
      <c r="D13341" s="24"/>
      <c r="E13341" s="24"/>
      <c r="F13341" s="29"/>
      <c r="G13341" s="24"/>
      <c r="H13341" s="24"/>
    </row>
    <row r="13342" spans="2:8">
      <c r="B13342" s="24"/>
      <c r="C13342" s="24"/>
      <c r="D13342" s="24"/>
      <c r="E13342" s="24"/>
      <c r="F13342" s="29"/>
      <c r="G13342" s="24"/>
      <c r="H13342" s="24"/>
    </row>
    <row r="13343" spans="2:8">
      <c r="B13343" s="24"/>
      <c r="C13343" s="24"/>
      <c r="D13343" s="24"/>
      <c r="E13343" s="24"/>
      <c r="F13343" s="29"/>
      <c r="G13343" s="24"/>
      <c r="H13343" s="24"/>
    </row>
    <row r="13344" spans="2:8">
      <c r="B13344" s="24"/>
      <c r="C13344" s="24"/>
      <c r="D13344" s="24"/>
      <c r="E13344" s="24"/>
      <c r="F13344" s="29"/>
      <c r="G13344" s="24"/>
      <c r="H13344" s="24"/>
    </row>
    <row r="13345" spans="2:8">
      <c r="B13345" s="24"/>
      <c r="C13345" s="24"/>
      <c r="D13345" s="24"/>
      <c r="E13345" s="24"/>
      <c r="F13345" s="29"/>
      <c r="G13345" s="24"/>
      <c r="H13345" s="24"/>
    </row>
    <row r="13346" spans="2:8">
      <c r="B13346" s="24"/>
      <c r="C13346" s="24"/>
      <c r="D13346" s="24"/>
      <c r="E13346" s="24"/>
      <c r="F13346" s="29"/>
      <c r="G13346" s="24"/>
      <c r="H13346" s="24"/>
    </row>
    <row r="13347" spans="2:8">
      <c r="B13347" s="24"/>
      <c r="C13347" s="24"/>
      <c r="D13347" s="24"/>
      <c r="E13347" s="24"/>
      <c r="F13347" s="29"/>
      <c r="G13347" s="24"/>
      <c r="H13347" s="24"/>
    </row>
    <row r="13348" spans="2:8">
      <c r="B13348" s="24"/>
      <c r="C13348" s="24"/>
      <c r="D13348" s="24"/>
      <c r="E13348" s="24"/>
      <c r="F13348" s="29"/>
      <c r="G13348" s="24"/>
      <c r="H13348" s="24"/>
    </row>
    <row r="13349" spans="2:8">
      <c r="B13349" s="24"/>
      <c r="C13349" s="24"/>
      <c r="D13349" s="24"/>
      <c r="E13349" s="24"/>
      <c r="F13349" s="29"/>
      <c r="G13349" s="24"/>
      <c r="H13349" s="24"/>
    </row>
    <row r="13350" spans="2:8">
      <c r="B13350" s="24"/>
      <c r="C13350" s="24"/>
      <c r="D13350" s="24"/>
      <c r="E13350" s="24"/>
      <c r="F13350" s="29"/>
      <c r="G13350" s="24"/>
      <c r="H13350" s="24"/>
    </row>
    <row r="13351" spans="2:8">
      <c r="B13351" s="24"/>
      <c r="C13351" s="24"/>
      <c r="D13351" s="24"/>
      <c r="E13351" s="24"/>
      <c r="F13351" s="29"/>
      <c r="G13351" s="24"/>
      <c r="H13351" s="24"/>
    </row>
    <row r="13352" spans="2:8">
      <c r="B13352" s="24"/>
      <c r="C13352" s="24"/>
      <c r="D13352" s="24"/>
      <c r="E13352" s="24"/>
      <c r="F13352" s="29"/>
      <c r="G13352" s="24"/>
      <c r="H13352" s="24"/>
    </row>
    <row r="13353" spans="2:8">
      <c r="B13353" s="24"/>
      <c r="C13353" s="24"/>
      <c r="D13353" s="24"/>
      <c r="E13353" s="24"/>
      <c r="F13353" s="29"/>
      <c r="G13353" s="24"/>
      <c r="H13353" s="24"/>
    </row>
    <row r="13354" spans="2:8">
      <c r="B13354" s="24"/>
      <c r="C13354" s="24"/>
      <c r="D13354" s="24"/>
      <c r="E13354" s="24"/>
      <c r="F13354" s="29"/>
      <c r="G13354" s="24"/>
      <c r="H13354" s="24"/>
    </row>
    <row r="13355" spans="2:8">
      <c r="B13355" s="24"/>
      <c r="C13355" s="24"/>
      <c r="D13355" s="24"/>
      <c r="E13355" s="24"/>
      <c r="F13355" s="29"/>
      <c r="G13355" s="24"/>
      <c r="H13355" s="24"/>
    </row>
    <row r="13356" spans="2:8">
      <c r="B13356" s="24"/>
      <c r="C13356" s="24"/>
      <c r="D13356" s="24"/>
      <c r="E13356" s="24"/>
      <c r="F13356" s="29"/>
      <c r="G13356" s="24"/>
      <c r="H13356" s="24"/>
    </row>
    <row r="13357" spans="2:8">
      <c r="B13357" s="24"/>
      <c r="C13357" s="24"/>
      <c r="D13357" s="24"/>
      <c r="E13357" s="24"/>
      <c r="F13357" s="29"/>
      <c r="G13357" s="24"/>
      <c r="H13357" s="24"/>
    </row>
    <row r="13358" spans="2:8">
      <c r="B13358" s="24"/>
      <c r="C13358" s="24"/>
      <c r="D13358" s="24"/>
      <c r="E13358" s="24"/>
      <c r="F13358" s="29"/>
      <c r="G13358" s="24"/>
      <c r="H13358" s="24"/>
    </row>
    <row r="13359" spans="2:8">
      <c r="B13359" s="24"/>
      <c r="C13359" s="24"/>
      <c r="D13359" s="24"/>
      <c r="E13359" s="24"/>
      <c r="F13359" s="29"/>
      <c r="G13359" s="24"/>
      <c r="H13359" s="24"/>
    </row>
    <row r="13360" spans="2:8">
      <c r="B13360" s="24"/>
      <c r="C13360" s="24"/>
      <c r="D13360" s="24"/>
      <c r="E13360" s="24"/>
      <c r="F13360" s="29"/>
      <c r="G13360" s="24"/>
      <c r="H13360" s="24"/>
    </row>
    <row r="13361" spans="2:8">
      <c r="B13361" s="24"/>
      <c r="C13361" s="24"/>
      <c r="D13361" s="24"/>
      <c r="E13361" s="24"/>
      <c r="F13361" s="29"/>
      <c r="G13361" s="24"/>
      <c r="H13361" s="24"/>
    </row>
    <row r="13362" spans="2:8">
      <c r="B13362" s="24"/>
      <c r="C13362" s="24"/>
      <c r="D13362" s="24"/>
      <c r="E13362" s="24"/>
      <c r="F13362" s="29"/>
      <c r="G13362" s="24"/>
      <c r="H13362" s="24"/>
    </row>
    <row r="13363" spans="2:8">
      <c r="B13363" s="24"/>
      <c r="C13363" s="24"/>
      <c r="D13363" s="24"/>
      <c r="E13363" s="24"/>
      <c r="F13363" s="29"/>
      <c r="G13363" s="24"/>
      <c r="H13363" s="24"/>
    </row>
    <row r="13364" spans="2:8">
      <c r="B13364" s="24"/>
      <c r="C13364" s="24"/>
      <c r="D13364" s="24"/>
      <c r="E13364" s="24"/>
      <c r="F13364" s="29"/>
      <c r="G13364" s="24"/>
      <c r="H13364" s="24"/>
    </row>
    <row r="13365" spans="2:8">
      <c r="B13365" s="24"/>
      <c r="C13365" s="24"/>
      <c r="D13365" s="24"/>
      <c r="E13365" s="24"/>
      <c r="F13365" s="29"/>
      <c r="G13365" s="24"/>
      <c r="H13365" s="24"/>
    </row>
    <row r="13366" spans="2:8">
      <c r="B13366" s="24"/>
      <c r="C13366" s="24"/>
      <c r="D13366" s="24"/>
      <c r="E13366" s="24"/>
      <c r="F13366" s="29"/>
      <c r="G13366" s="24"/>
      <c r="H13366" s="24"/>
    </row>
    <row r="13367" spans="2:8">
      <c r="B13367" s="24"/>
      <c r="C13367" s="24"/>
      <c r="D13367" s="24"/>
      <c r="E13367" s="24"/>
      <c r="F13367" s="29"/>
      <c r="G13367" s="24"/>
      <c r="H13367" s="24"/>
    </row>
    <row r="13368" spans="2:8">
      <c r="B13368" s="24"/>
      <c r="C13368" s="24"/>
      <c r="D13368" s="24"/>
      <c r="E13368" s="24"/>
      <c r="F13368" s="29"/>
      <c r="G13368" s="24"/>
      <c r="H13368" s="24"/>
    </row>
    <row r="13369" spans="2:8">
      <c r="B13369" s="24"/>
      <c r="C13369" s="24"/>
      <c r="D13369" s="24"/>
      <c r="E13369" s="24"/>
      <c r="F13369" s="29"/>
      <c r="G13369" s="24"/>
      <c r="H13369" s="24"/>
    </row>
    <row r="13370" spans="2:8">
      <c r="B13370" s="24"/>
      <c r="C13370" s="24"/>
      <c r="D13370" s="24"/>
      <c r="E13370" s="24"/>
      <c r="F13370" s="29"/>
      <c r="G13370" s="24"/>
      <c r="H13370" s="24"/>
    </row>
    <row r="13371" spans="2:8">
      <c r="B13371" s="24"/>
      <c r="C13371" s="24"/>
      <c r="D13371" s="24"/>
      <c r="E13371" s="24"/>
      <c r="F13371" s="29"/>
      <c r="G13371" s="24"/>
      <c r="H13371" s="24"/>
    </row>
    <row r="13372" spans="2:8">
      <c r="B13372" s="24"/>
      <c r="C13372" s="24"/>
      <c r="D13372" s="24"/>
      <c r="E13372" s="24"/>
      <c r="F13372" s="29"/>
      <c r="G13372" s="24"/>
      <c r="H13372" s="24"/>
    </row>
    <row r="13373" spans="2:8">
      <c r="B13373" s="24"/>
      <c r="C13373" s="24"/>
      <c r="D13373" s="24"/>
      <c r="E13373" s="24"/>
      <c r="F13373" s="29"/>
      <c r="G13373" s="24"/>
      <c r="H13373" s="24"/>
    </row>
    <row r="13374" spans="2:8">
      <c r="B13374" s="24"/>
      <c r="C13374" s="24"/>
      <c r="D13374" s="24"/>
      <c r="E13374" s="24"/>
      <c r="F13374" s="29"/>
      <c r="G13374" s="24"/>
      <c r="H13374" s="24"/>
    </row>
    <row r="13375" spans="2:8">
      <c r="B13375" s="24"/>
      <c r="C13375" s="24"/>
      <c r="D13375" s="24"/>
      <c r="E13375" s="24"/>
      <c r="F13375" s="29"/>
      <c r="G13375" s="24"/>
      <c r="H13375" s="24"/>
    </row>
    <row r="13376" spans="2:8">
      <c r="B13376" s="24"/>
      <c r="C13376" s="24"/>
      <c r="D13376" s="24"/>
      <c r="E13376" s="24"/>
      <c r="F13376" s="29"/>
      <c r="G13376" s="24"/>
      <c r="H13376" s="24"/>
    </row>
    <row r="13377" spans="2:8">
      <c r="B13377" s="24"/>
      <c r="C13377" s="24"/>
      <c r="D13377" s="24"/>
      <c r="E13377" s="24"/>
      <c r="F13377" s="29"/>
      <c r="G13377" s="24"/>
      <c r="H13377" s="24"/>
    </row>
    <row r="13378" spans="2:8">
      <c r="B13378" s="24"/>
      <c r="C13378" s="24"/>
      <c r="D13378" s="24"/>
      <c r="E13378" s="24"/>
      <c r="F13378" s="29"/>
      <c r="G13378" s="24"/>
      <c r="H13378" s="24"/>
    </row>
    <row r="13379" spans="2:8">
      <c r="B13379" s="24"/>
      <c r="C13379" s="24"/>
      <c r="D13379" s="24"/>
      <c r="E13379" s="24"/>
      <c r="F13379" s="29"/>
      <c r="G13379" s="24"/>
      <c r="H13379" s="24"/>
    </row>
    <row r="13380" spans="2:8">
      <c r="B13380" s="24"/>
      <c r="C13380" s="24"/>
      <c r="D13380" s="24"/>
      <c r="E13380" s="24"/>
      <c r="F13380" s="29"/>
      <c r="G13380" s="24"/>
      <c r="H13380" s="24"/>
    </row>
    <row r="13381" spans="2:8">
      <c r="B13381" s="24"/>
      <c r="C13381" s="24"/>
      <c r="D13381" s="24"/>
      <c r="E13381" s="24"/>
      <c r="F13381" s="29"/>
      <c r="G13381" s="24"/>
      <c r="H13381" s="24"/>
    </row>
    <row r="13382" spans="2:8">
      <c r="B13382" s="24"/>
      <c r="C13382" s="24"/>
      <c r="D13382" s="24"/>
      <c r="E13382" s="24"/>
      <c r="F13382" s="29"/>
      <c r="G13382" s="24"/>
      <c r="H13382" s="24"/>
    </row>
    <row r="13383" spans="2:8">
      <c r="B13383" s="24"/>
      <c r="C13383" s="24"/>
      <c r="D13383" s="24"/>
      <c r="E13383" s="24"/>
      <c r="F13383" s="29"/>
      <c r="G13383" s="24"/>
      <c r="H13383" s="24"/>
    </row>
    <row r="13384" spans="2:8">
      <c r="B13384" s="24"/>
      <c r="C13384" s="24"/>
      <c r="D13384" s="24"/>
      <c r="E13384" s="24"/>
      <c r="F13384" s="29"/>
      <c r="G13384" s="24"/>
      <c r="H13384" s="24"/>
    </row>
    <row r="13385" spans="2:8">
      <c r="B13385" s="24"/>
      <c r="C13385" s="24"/>
      <c r="D13385" s="24"/>
      <c r="E13385" s="24"/>
      <c r="F13385" s="29"/>
      <c r="G13385" s="24"/>
      <c r="H13385" s="24"/>
    </row>
    <row r="13386" spans="2:8">
      <c r="B13386" s="24"/>
      <c r="C13386" s="24"/>
      <c r="D13386" s="24"/>
      <c r="E13386" s="24"/>
      <c r="F13386" s="29"/>
      <c r="G13386" s="24"/>
      <c r="H13386" s="24"/>
    </row>
    <row r="13387" spans="2:8">
      <c r="B13387" s="24"/>
      <c r="C13387" s="24"/>
      <c r="D13387" s="24"/>
      <c r="E13387" s="24"/>
      <c r="F13387" s="29"/>
      <c r="G13387" s="24"/>
      <c r="H13387" s="24"/>
    </row>
    <row r="13388" spans="2:8">
      <c r="B13388" s="24"/>
      <c r="C13388" s="24"/>
      <c r="D13388" s="24"/>
      <c r="E13388" s="24"/>
      <c r="F13388" s="29"/>
      <c r="G13388" s="24"/>
      <c r="H13388" s="24"/>
    </row>
    <row r="13389" spans="2:8">
      <c r="B13389" s="24"/>
      <c r="C13389" s="24"/>
      <c r="D13389" s="24"/>
      <c r="E13389" s="24"/>
      <c r="F13389" s="29"/>
      <c r="G13389" s="24"/>
      <c r="H13389" s="24"/>
    </row>
    <row r="13390" spans="2:8">
      <c r="B13390" s="24"/>
      <c r="C13390" s="24"/>
      <c r="D13390" s="24"/>
      <c r="E13390" s="24"/>
      <c r="F13390" s="29"/>
      <c r="G13390" s="24"/>
      <c r="H13390" s="24"/>
    </row>
    <row r="13391" spans="2:8">
      <c r="B13391" s="24"/>
      <c r="C13391" s="24"/>
      <c r="D13391" s="24"/>
      <c r="E13391" s="24"/>
      <c r="F13391" s="29"/>
      <c r="G13391" s="24"/>
      <c r="H13391" s="24"/>
    </row>
    <row r="13392" spans="2:8">
      <c r="B13392" s="24"/>
      <c r="C13392" s="24"/>
      <c r="D13392" s="24"/>
      <c r="E13392" s="24"/>
      <c r="F13392" s="29"/>
      <c r="G13392" s="24"/>
      <c r="H13392" s="24"/>
    </row>
    <row r="13393" spans="2:8">
      <c r="B13393" s="24"/>
      <c r="C13393" s="24"/>
      <c r="D13393" s="24"/>
      <c r="E13393" s="24"/>
      <c r="F13393" s="29"/>
      <c r="G13393" s="24"/>
      <c r="H13393" s="24"/>
    </row>
    <row r="13394" spans="2:8">
      <c r="B13394" s="24"/>
      <c r="C13394" s="24"/>
      <c r="D13394" s="24"/>
      <c r="E13394" s="24"/>
      <c r="F13394" s="29"/>
      <c r="G13394" s="24"/>
      <c r="H13394" s="24"/>
    </row>
    <row r="13395" spans="2:8">
      <c r="B13395" s="24"/>
      <c r="C13395" s="24"/>
      <c r="D13395" s="24"/>
      <c r="E13395" s="24"/>
      <c r="F13395" s="29"/>
      <c r="G13395" s="24"/>
      <c r="H13395" s="24"/>
    </row>
    <row r="13396" spans="2:8">
      <c r="B13396" s="24"/>
      <c r="C13396" s="24"/>
      <c r="D13396" s="24"/>
      <c r="E13396" s="24"/>
      <c r="F13396" s="29"/>
      <c r="G13396" s="24"/>
      <c r="H13396" s="24"/>
    </row>
    <row r="13397" spans="2:8">
      <c r="B13397" s="24"/>
      <c r="C13397" s="24"/>
      <c r="D13397" s="24"/>
      <c r="E13397" s="24"/>
      <c r="F13397" s="29"/>
      <c r="G13397" s="24"/>
      <c r="H13397" s="24"/>
    </row>
    <row r="13398" spans="2:8">
      <c r="B13398" s="24"/>
      <c r="C13398" s="24"/>
      <c r="D13398" s="24"/>
      <c r="E13398" s="24"/>
      <c r="F13398" s="29"/>
      <c r="G13398" s="24"/>
      <c r="H13398" s="24"/>
    </row>
    <row r="13399" spans="2:8">
      <c r="B13399" s="24"/>
      <c r="C13399" s="24"/>
      <c r="D13399" s="24"/>
      <c r="E13399" s="24"/>
      <c r="F13399" s="29"/>
      <c r="G13399" s="24"/>
      <c r="H13399" s="24"/>
    </row>
    <row r="13400" spans="2:8">
      <c r="B13400" s="24"/>
      <c r="C13400" s="24"/>
      <c r="D13400" s="24"/>
      <c r="E13400" s="24"/>
      <c r="F13400" s="29"/>
      <c r="G13400" s="24"/>
      <c r="H13400" s="24"/>
    </row>
    <row r="13401" spans="2:8">
      <c r="B13401" s="24"/>
      <c r="C13401" s="24"/>
      <c r="D13401" s="24"/>
      <c r="E13401" s="24"/>
      <c r="F13401" s="29"/>
      <c r="G13401" s="24"/>
      <c r="H13401" s="24"/>
    </row>
    <row r="13402" spans="2:8">
      <c r="B13402" s="24"/>
      <c r="C13402" s="24"/>
      <c r="D13402" s="24"/>
      <c r="E13402" s="24"/>
      <c r="F13402" s="29"/>
      <c r="G13402" s="24"/>
      <c r="H13402" s="24"/>
    </row>
    <row r="13403" spans="2:8">
      <c r="B13403" s="24"/>
      <c r="C13403" s="24"/>
      <c r="D13403" s="24"/>
      <c r="E13403" s="24"/>
      <c r="F13403" s="29"/>
      <c r="G13403" s="24"/>
      <c r="H13403" s="24"/>
    </row>
    <row r="13404" spans="2:8">
      <c r="B13404" s="24"/>
      <c r="C13404" s="24"/>
      <c r="D13404" s="24"/>
      <c r="E13404" s="24"/>
      <c r="F13404" s="29"/>
      <c r="G13404" s="24"/>
      <c r="H13404" s="24"/>
    </row>
    <row r="13405" spans="2:8">
      <c r="B13405" s="24"/>
      <c r="C13405" s="24"/>
      <c r="D13405" s="24"/>
      <c r="E13405" s="24"/>
      <c r="F13405" s="29"/>
      <c r="G13405" s="24"/>
      <c r="H13405" s="24"/>
    </row>
    <row r="13406" spans="2:8">
      <c r="B13406" s="24"/>
      <c r="C13406" s="24"/>
      <c r="D13406" s="24"/>
      <c r="E13406" s="24"/>
      <c r="F13406" s="29"/>
      <c r="G13406" s="24"/>
      <c r="H13406" s="24"/>
    </row>
    <row r="13407" spans="2:8">
      <c r="B13407" s="24"/>
      <c r="C13407" s="24"/>
      <c r="D13407" s="24"/>
      <c r="E13407" s="24"/>
      <c r="F13407" s="29"/>
      <c r="G13407" s="24"/>
      <c r="H13407" s="24"/>
    </row>
    <row r="13408" spans="2:8">
      <c r="B13408" s="24"/>
      <c r="C13408" s="24"/>
      <c r="D13408" s="24"/>
      <c r="E13408" s="24"/>
      <c r="F13408" s="29"/>
      <c r="G13408" s="24"/>
      <c r="H13408" s="24"/>
    </row>
    <row r="13409" spans="2:8">
      <c r="B13409" s="24"/>
      <c r="C13409" s="24"/>
      <c r="D13409" s="24"/>
      <c r="E13409" s="24"/>
      <c r="F13409" s="29"/>
      <c r="G13409" s="24"/>
      <c r="H13409" s="24"/>
    </row>
    <row r="13410" spans="2:8">
      <c r="B13410" s="24"/>
      <c r="C13410" s="24"/>
      <c r="D13410" s="24"/>
      <c r="E13410" s="24"/>
      <c r="F13410" s="29"/>
      <c r="G13410" s="24"/>
      <c r="H13410" s="24"/>
    </row>
    <row r="13411" spans="2:8">
      <c r="B13411" s="24"/>
      <c r="C13411" s="24"/>
      <c r="D13411" s="24"/>
      <c r="E13411" s="24"/>
      <c r="F13411" s="29"/>
      <c r="G13411" s="24"/>
      <c r="H13411" s="24"/>
    </row>
    <row r="13412" spans="2:8">
      <c r="B13412" s="24"/>
      <c r="C13412" s="24"/>
      <c r="D13412" s="24"/>
      <c r="E13412" s="24"/>
      <c r="F13412" s="29"/>
      <c r="G13412" s="24"/>
      <c r="H13412" s="24"/>
    </row>
    <row r="13413" spans="2:8">
      <c r="B13413" s="24"/>
      <c r="C13413" s="24"/>
      <c r="D13413" s="24"/>
      <c r="E13413" s="24"/>
      <c r="F13413" s="29"/>
      <c r="G13413" s="24"/>
      <c r="H13413" s="24"/>
    </row>
    <row r="13414" spans="2:8">
      <c r="B13414" s="24"/>
      <c r="C13414" s="24"/>
      <c r="D13414" s="24"/>
      <c r="E13414" s="24"/>
      <c r="F13414" s="29"/>
      <c r="G13414" s="24"/>
      <c r="H13414" s="24"/>
    </row>
    <row r="13415" spans="2:8">
      <c r="B13415" s="24"/>
      <c r="C13415" s="24"/>
      <c r="D13415" s="24"/>
      <c r="E13415" s="24"/>
      <c r="F13415" s="29"/>
      <c r="G13415" s="24"/>
      <c r="H13415" s="24"/>
    </row>
    <row r="13416" spans="2:8">
      <c r="B13416" s="24"/>
      <c r="C13416" s="24"/>
      <c r="D13416" s="24"/>
      <c r="E13416" s="24"/>
      <c r="F13416" s="29"/>
      <c r="G13416" s="24"/>
      <c r="H13416" s="24"/>
    </row>
    <row r="13417" spans="2:8">
      <c r="B13417" s="24"/>
      <c r="C13417" s="24"/>
      <c r="D13417" s="24"/>
      <c r="E13417" s="24"/>
      <c r="F13417" s="29"/>
      <c r="G13417" s="24"/>
      <c r="H13417" s="24"/>
    </row>
    <row r="13418" spans="2:8">
      <c r="B13418" s="24"/>
      <c r="C13418" s="24"/>
      <c r="D13418" s="24"/>
      <c r="E13418" s="24"/>
      <c r="F13418" s="29"/>
      <c r="G13418" s="24"/>
      <c r="H13418" s="24"/>
    </row>
    <row r="13419" spans="2:8">
      <c r="B13419" s="24"/>
      <c r="C13419" s="24"/>
      <c r="D13419" s="24"/>
      <c r="E13419" s="24"/>
      <c r="F13419" s="29"/>
      <c r="G13419" s="24"/>
      <c r="H13419" s="24"/>
    </row>
    <row r="13420" spans="2:8">
      <c r="B13420" s="24"/>
      <c r="C13420" s="24"/>
      <c r="D13420" s="24"/>
      <c r="E13420" s="24"/>
      <c r="F13420" s="29"/>
      <c r="G13420" s="24"/>
      <c r="H13420" s="24"/>
    </row>
    <row r="13421" spans="2:8">
      <c r="B13421" s="24"/>
      <c r="C13421" s="24"/>
      <c r="D13421" s="24"/>
      <c r="E13421" s="24"/>
      <c r="F13421" s="29"/>
      <c r="G13421" s="24"/>
      <c r="H13421" s="24"/>
    </row>
    <row r="13422" spans="2:8">
      <c r="B13422" s="24"/>
      <c r="C13422" s="24"/>
      <c r="D13422" s="24"/>
      <c r="E13422" s="24"/>
      <c r="F13422" s="29"/>
      <c r="G13422" s="24"/>
      <c r="H13422" s="24"/>
    </row>
    <row r="13423" spans="2:8">
      <c r="B13423" s="24"/>
      <c r="C13423" s="24"/>
      <c r="D13423" s="24"/>
      <c r="E13423" s="24"/>
      <c r="F13423" s="29"/>
      <c r="G13423" s="24"/>
      <c r="H13423" s="24"/>
    </row>
    <row r="13424" spans="2:8">
      <c r="B13424" s="24"/>
      <c r="C13424" s="24"/>
      <c r="D13424" s="24"/>
      <c r="E13424" s="24"/>
      <c r="F13424" s="29"/>
      <c r="G13424" s="24"/>
      <c r="H13424" s="24"/>
    </row>
    <row r="13425" spans="2:8">
      <c r="B13425" s="24"/>
      <c r="C13425" s="24"/>
      <c r="D13425" s="24"/>
      <c r="E13425" s="24"/>
      <c r="F13425" s="29"/>
      <c r="G13425" s="24"/>
      <c r="H13425" s="24"/>
    </row>
    <row r="13426" spans="2:8">
      <c r="B13426" s="24"/>
      <c r="C13426" s="24"/>
      <c r="D13426" s="24"/>
      <c r="E13426" s="24"/>
      <c r="F13426" s="29"/>
      <c r="G13426" s="24"/>
      <c r="H13426" s="24"/>
    </row>
    <row r="13427" spans="2:8">
      <c r="B13427" s="24"/>
      <c r="C13427" s="24"/>
      <c r="D13427" s="24"/>
      <c r="E13427" s="24"/>
      <c r="F13427" s="29"/>
      <c r="G13427" s="24"/>
      <c r="H13427" s="24"/>
    </row>
    <row r="13428" spans="2:8">
      <c r="B13428" s="24"/>
      <c r="C13428" s="24"/>
      <c r="D13428" s="24"/>
      <c r="E13428" s="24"/>
      <c r="F13428" s="29"/>
      <c r="G13428" s="24"/>
      <c r="H13428" s="24"/>
    </row>
    <row r="13429" spans="2:8">
      <c r="B13429" s="24"/>
      <c r="C13429" s="24"/>
      <c r="D13429" s="24"/>
      <c r="E13429" s="24"/>
      <c r="F13429" s="29"/>
      <c r="G13429" s="24"/>
      <c r="H13429" s="24"/>
    </row>
    <row r="13430" spans="2:8">
      <c r="B13430" s="24"/>
      <c r="C13430" s="24"/>
      <c r="D13430" s="24"/>
      <c r="E13430" s="24"/>
      <c r="F13430" s="29"/>
      <c r="G13430" s="24"/>
      <c r="H13430" s="24"/>
    </row>
    <row r="13431" spans="2:8">
      <c r="B13431" s="24"/>
      <c r="C13431" s="24"/>
      <c r="D13431" s="24"/>
      <c r="E13431" s="24"/>
      <c r="F13431" s="29"/>
      <c r="G13431" s="24"/>
      <c r="H13431" s="24"/>
    </row>
    <row r="13432" spans="2:8">
      <c r="B13432" s="24"/>
      <c r="C13432" s="24"/>
      <c r="D13432" s="24"/>
      <c r="E13432" s="24"/>
      <c r="F13432" s="29"/>
      <c r="G13432" s="24"/>
      <c r="H13432" s="24"/>
    </row>
    <row r="13433" spans="2:8">
      <c r="B13433" s="24"/>
      <c r="C13433" s="24"/>
      <c r="D13433" s="24"/>
      <c r="E13433" s="24"/>
      <c r="F13433" s="29"/>
      <c r="G13433" s="24"/>
      <c r="H13433" s="24"/>
    </row>
    <row r="13434" spans="2:8">
      <c r="B13434" s="24"/>
      <c r="C13434" s="24"/>
      <c r="D13434" s="24"/>
      <c r="E13434" s="24"/>
      <c r="F13434" s="29"/>
      <c r="G13434" s="24"/>
      <c r="H13434" s="24"/>
    </row>
    <row r="13435" spans="2:8">
      <c r="B13435" s="24"/>
      <c r="C13435" s="24"/>
      <c r="D13435" s="24"/>
      <c r="E13435" s="24"/>
      <c r="F13435" s="29"/>
      <c r="G13435" s="24"/>
      <c r="H13435" s="24"/>
    </row>
    <row r="13436" spans="2:8">
      <c r="B13436" s="24"/>
      <c r="C13436" s="24"/>
      <c r="D13436" s="24"/>
      <c r="E13436" s="24"/>
      <c r="F13436" s="29"/>
      <c r="G13436" s="24"/>
      <c r="H13436" s="24"/>
    </row>
    <row r="13437" spans="2:8">
      <c r="B13437" s="24"/>
      <c r="C13437" s="24"/>
      <c r="D13437" s="24"/>
      <c r="E13437" s="24"/>
      <c r="F13437" s="29"/>
      <c r="G13437" s="24"/>
      <c r="H13437" s="24"/>
    </row>
    <row r="13438" spans="2:8">
      <c r="B13438" s="24"/>
      <c r="C13438" s="24"/>
      <c r="D13438" s="24"/>
      <c r="E13438" s="24"/>
      <c r="F13438" s="29"/>
      <c r="G13438" s="24"/>
      <c r="H13438" s="24"/>
    </row>
    <row r="13439" spans="2:8">
      <c r="B13439" s="24"/>
      <c r="C13439" s="24"/>
      <c r="D13439" s="24"/>
      <c r="E13439" s="24"/>
      <c r="F13439" s="29"/>
      <c r="G13439" s="24"/>
      <c r="H13439" s="24"/>
    </row>
    <row r="13440" spans="2:8">
      <c r="B13440" s="24"/>
      <c r="C13440" s="24"/>
      <c r="D13440" s="24"/>
      <c r="E13440" s="24"/>
      <c r="F13440" s="29"/>
      <c r="G13440" s="24"/>
      <c r="H13440" s="24"/>
    </row>
    <row r="13441" spans="2:8">
      <c r="B13441" s="24"/>
      <c r="C13441" s="24"/>
      <c r="D13441" s="24"/>
      <c r="E13441" s="24"/>
      <c r="F13441" s="29"/>
      <c r="G13441" s="24"/>
      <c r="H13441" s="24"/>
    </row>
    <row r="13442" spans="2:8">
      <c r="B13442" s="24"/>
      <c r="C13442" s="24"/>
      <c r="D13442" s="24"/>
      <c r="E13442" s="24"/>
      <c r="F13442" s="29"/>
      <c r="G13442" s="24"/>
      <c r="H13442" s="24"/>
    </row>
    <row r="13443" spans="2:8">
      <c r="B13443" s="24"/>
      <c r="C13443" s="24"/>
      <c r="D13443" s="24"/>
      <c r="E13443" s="24"/>
      <c r="F13443" s="29"/>
      <c r="G13443" s="24"/>
      <c r="H13443" s="24"/>
    </row>
    <row r="13444" spans="2:8">
      <c r="B13444" s="24"/>
      <c r="C13444" s="24"/>
      <c r="D13444" s="24"/>
      <c r="E13444" s="24"/>
      <c r="F13444" s="29"/>
      <c r="G13444" s="24"/>
      <c r="H13444" s="24"/>
    </row>
    <row r="13445" spans="2:8">
      <c r="B13445" s="24"/>
      <c r="C13445" s="24"/>
      <c r="D13445" s="24"/>
      <c r="E13445" s="24"/>
      <c r="F13445" s="29"/>
      <c r="G13445" s="24"/>
      <c r="H13445" s="24"/>
    </row>
    <row r="13446" spans="2:8">
      <c r="B13446" s="24"/>
      <c r="C13446" s="24"/>
      <c r="D13446" s="24"/>
      <c r="E13446" s="24"/>
      <c r="F13446" s="29"/>
      <c r="G13446" s="24"/>
      <c r="H13446" s="24"/>
    </row>
    <row r="13447" spans="2:8">
      <c r="B13447" s="24"/>
      <c r="C13447" s="24"/>
      <c r="D13447" s="24"/>
      <c r="E13447" s="24"/>
      <c r="F13447" s="29"/>
      <c r="G13447" s="24"/>
      <c r="H13447" s="24"/>
    </row>
    <row r="13448" spans="2:8">
      <c r="B13448" s="24"/>
      <c r="C13448" s="24"/>
      <c r="D13448" s="24"/>
      <c r="E13448" s="24"/>
      <c r="F13448" s="29"/>
      <c r="G13448" s="24"/>
      <c r="H13448" s="24"/>
    </row>
    <row r="13449" spans="2:8">
      <c r="B13449" s="24"/>
      <c r="C13449" s="24"/>
      <c r="D13449" s="24"/>
      <c r="E13449" s="24"/>
      <c r="F13449" s="29"/>
      <c r="G13449" s="24"/>
      <c r="H13449" s="24"/>
    </row>
    <row r="13450" spans="2:8">
      <c r="B13450" s="24"/>
      <c r="C13450" s="24"/>
      <c r="D13450" s="24"/>
      <c r="E13450" s="24"/>
      <c r="F13450" s="29"/>
      <c r="G13450" s="24"/>
      <c r="H13450" s="24"/>
    </row>
    <row r="13451" spans="2:8">
      <c r="B13451" s="24"/>
      <c r="C13451" s="24"/>
      <c r="D13451" s="24"/>
      <c r="E13451" s="24"/>
      <c r="F13451" s="29"/>
      <c r="G13451" s="24"/>
      <c r="H13451" s="24"/>
    </row>
    <row r="13452" spans="2:8">
      <c r="B13452" s="24"/>
      <c r="C13452" s="24"/>
      <c r="D13452" s="24"/>
      <c r="E13452" s="24"/>
      <c r="F13452" s="29"/>
      <c r="G13452" s="24"/>
      <c r="H13452" s="24"/>
    </row>
    <row r="13453" spans="2:8">
      <c r="B13453" s="24"/>
      <c r="C13453" s="24"/>
      <c r="D13453" s="24"/>
      <c r="E13453" s="24"/>
      <c r="F13453" s="29"/>
      <c r="G13453" s="24"/>
      <c r="H13453" s="24"/>
    </row>
    <row r="13454" spans="2:8">
      <c r="B13454" s="24"/>
      <c r="C13454" s="24"/>
      <c r="D13454" s="24"/>
      <c r="E13454" s="24"/>
      <c r="F13454" s="29"/>
      <c r="G13454" s="24"/>
      <c r="H13454" s="24"/>
    </row>
    <row r="13455" spans="2:8">
      <c r="B13455" s="24"/>
      <c r="C13455" s="24"/>
      <c r="D13455" s="24"/>
      <c r="E13455" s="24"/>
      <c r="F13455" s="29"/>
      <c r="G13455" s="24"/>
      <c r="H13455" s="24"/>
    </row>
    <row r="13456" spans="2:8">
      <c r="B13456" s="24"/>
      <c r="C13456" s="24"/>
      <c r="D13456" s="24"/>
      <c r="E13456" s="24"/>
      <c r="F13456" s="29"/>
      <c r="G13456" s="24"/>
      <c r="H13456" s="24"/>
    </row>
    <row r="13457" spans="2:8">
      <c r="B13457" s="24"/>
      <c r="C13457" s="24"/>
      <c r="D13457" s="24"/>
      <c r="E13457" s="24"/>
      <c r="F13457" s="29"/>
      <c r="G13457" s="24"/>
      <c r="H13457" s="24"/>
    </row>
    <row r="13458" spans="2:8">
      <c r="B13458" s="24"/>
      <c r="C13458" s="24"/>
      <c r="D13458" s="24"/>
      <c r="E13458" s="24"/>
      <c r="F13458" s="29"/>
      <c r="G13458" s="24"/>
      <c r="H13458" s="24"/>
    </row>
    <row r="13459" spans="2:8">
      <c r="B13459" s="24"/>
      <c r="C13459" s="24"/>
      <c r="D13459" s="24"/>
      <c r="E13459" s="24"/>
      <c r="F13459" s="29"/>
      <c r="G13459" s="24"/>
      <c r="H13459" s="24"/>
    </row>
    <row r="13460" spans="2:8">
      <c r="B13460" s="24"/>
      <c r="C13460" s="24"/>
      <c r="D13460" s="24"/>
      <c r="E13460" s="24"/>
      <c r="F13460" s="29"/>
      <c r="G13460" s="24"/>
      <c r="H13460" s="24"/>
    </row>
    <row r="13461" spans="2:8">
      <c r="B13461" s="24"/>
      <c r="C13461" s="24"/>
      <c r="D13461" s="24"/>
      <c r="E13461" s="24"/>
      <c r="F13461" s="29"/>
      <c r="G13461" s="24"/>
      <c r="H13461" s="24"/>
    </row>
    <row r="13462" spans="2:8">
      <c r="B13462" s="24"/>
      <c r="C13462" s="24"/>
      <c r="D13462" s="24"/>
      <c r="E13462" s="24"/>
      <c r="F13462" s="29"/>
      <c r="G13462" s="24"/>
      <c r="H13462" s="24"/>
    </row>
    <row r="13463" spans="2:8">
      <c r="B13463" s="24"/>
      <c r="C13463" s="24"/>
      <c r="D13463" s="24"/>
      <c r="E13463" s="24"/>
      <c r="F13463" s="29"/>
      <c r="G13463" s="24"/>
      <c r="H13463" s="24"/>
    </row>
    <row r="13464" spans="2:8">
      <c r="B13464" s="24"/>
      <c r="C13464" s="24"/>
      <c r="D13464" s="24"/>
      <c r="E13464" s="24"/>
      <c r="F13464" s="29"/>
      <c r="G13464" s="24"/>
      <c r="H13464" s="24"/>
    </row>
    <row r="13465" spans="2:8">
      <c r="B13465" s="24"/>
      <c r="C13465" s="24"/>
      <c r="D13465" s="24"/>
      <c r="E13465" s="24"/>
      <c r="F13465" s="29"/>
      <c r="G13465" s="24"/>
      <c r="H13465" s="24"/>
    </row>
    <row r="13466" spans="2:8">
      <c r="B13466" s="24"/>
      <c r="C13466" s="24"/>
      <c r="D13466" s="24"/>
      <c r="E13466" s="24"/>
      <c r="F13466" s="29"/>
      <c r="G13466" s="24"/>
      <c r="H13466" s="24"/>
    </row>
    <row r="13467" spans="2:8">
      <c r="B13467" s="24"/>
      <c r="C13467" s="24"/>
      <c r="D13467" s="24"/>
      <c r="E13467" s="24"/>
      <c r="F13467" s="29"/>
      <c r="G13467" s="24"/>
      <c r="H13467" s="24"/>
    </row>
    <row r="13468" spans="2:8">
      <c r="B13468" s="24"/>
      <c r="C13468" s="24"/>
      <c r="D13468" s="24"/>
      <c r="E13468" s="24"/>
      <c r="F13468" s="29"/>
      <c r="G13468" s="24"/>
      <c r="H13468" s="24"/>
    </row>
    <row r="13469" spans="2:8">
      <c r="B13469" s="24"/>
      <c r="C13469" s="24"/>
      <c r="D13469" s="24"/>
      <c r="E13469" s="24"/>
      <c r="F13469" s="29"/>
      <c r="G13469" s="24"/>
      <c r="H13469" s="24"/>
    </row>
    <row r="13470" spans="2:8">
      <c r="B13470" s="24"/>
      <c r="C13470" s="24"/>
      <c r="D13470" s="24"/>
      <c r="E13470" s="24"/>
      <c r="F13470" s="29"/>
      <c r="G13470" s="24"/>
      <c r="H13470" s="24"/>
    </row>
    <row r="13471" spans="2:8">
      <c r="B13471" s="24"/>
      <c r="C13471" s="24"/>
      <c r="D13471" s="24"/>
      <c r="E13471" s="24"/>
      <c r="F13471" s="29"/>
      <c r="G13471" s="24"/>
      <c r="H13471" s="24"/>
    </row>
    <row r="13472" spans="2:8">
      <c r="B13472" s="24"/>
      <c r="C13472" s="24"/>
      <c r="D13472" s="24"/>
      <c r="E13472" s="24"/>
      <c r="F13472" s="29"/>
      <c r="G13472" s="24"/>
      <c r="H13472" s="24"/>
    </row>
    <row r="13473" spans="2:8">
      <c r="B13473" s="24"/>
      <c r="C13473" s="24"/>
      <c r="D13473" s="24"/>
      <c r="E13473" s="24"/>
      <c r="F13473" s="29"/>
      <c r="G13473" s="24"/>
      <c r="H13473" s="24"/>
    </row>
    <row r="13474" spans="2:8">
      <c r="B13474" s="24"/>
      <c r="C13474" s="24"/>
      <c r="D13474" s="24"/>
      <c r="E13474" s="24"/>
      <c r="F13474" s="29"/>
      <c r="G13474" s="24"/>
      <c r="H13474" s="24"/>
    </row>
    <row r="13475" spans="2:8">
      <c r="B13475" s="24"/>
      <c r="C13475" s="24"/>
      <c r="D13475" s="24"/>
      <c r="E13475" s="24"/>
      <c r="F13475" s="29"/>
      <c r="G13475" s="24"/>
      <c r="H13475" s="24"/>
    </row>
    <row r="13476" spans="2:8">
      <c r="B13476" s="24"/>
      <c r="C13476" s="24"/>
      <c r="D13476" s="24"/>
      <c r="E13476" s="24"/>
      <c r="F13476" s="29"/>
      <c r="G13476" s="24"/>
      <c r="H13476" s="24"/>
    </row>
    <row r="13477" spans="2:8">
      <c r="B13477" s="24"/>
      <c r="C13477" s="24"/>
      <c r="D13477" s="24"/>
      <c r="E13477" s="24"/>
      <c r="F13477" s="29"/>
      <c r="G13477" s="24"/>
      <c r="H13477" s="24"/>
    </row>
    <row r="13478" spans="2:8">
      <c r="B13478" s="24"/>
      <c r="C13478" s="24"/>
      <c r="D13478" s="24"/>
      <c r="E13478" s="24"/>
      <c r="F13478" s="29"/>
      <c r="G13478" s="24"/>
      <c r="H13478" s="24"/>
    </row>
    <row r="13479" spans="2:8">
      <c r="B13479" s="24"/>
      <c r="C13479" s="24"/>
      <c r="D13479" s="24"/>
      <c r="E13479" s="24"/>
      <c r="F13479" s="29"/>
      <c r="G13479" s="24"/>
      <c r="H13479" s="24"/>
    </row>
    <row r="13480" spans="2:8">
      <c r="B13480" s="24"/>
      <c r="C13480" s="24"/>
      <c r="D13480" s="24"/>
      <c r="E13480" s="24"/>
      <c r="F13480" s="29"/>
      <c r="G13480" s="24"/>
      <c r="H13480" s="24"/>
    </row>
    <row r="13481" spans="2:8">
      <c r="B13481" s="24"/>
      <c r="C13481" s="24"/>
      <c r="D13481" s="24"/>
      <c r="E13481" s="24"/>
      <c r="F13481" s="29"/>
      <c r="G13481" s="24"/>
      <c r="H13481" s="24"/>
    </row>
    <row r="13482" spans="2:8">
      <c r="B13482" s="24"/>
      <c r="C13482" s="24"/>
      <c r="D13482" s="24"/>
      <c r="E13482" s="24"/>
      <c r="F13482" s="29"/>
      <c r="G13482" s="24"/>
      <c r="H13482" s="24"/>
    </row>
    <row r="13483" spans="2:8">
      <c r="B13483" s="24"/>
      <c r="C13483" s="24"/>
      <c r="D13483" s="24"/>
      <c r="E13483" s="24"/>
      <c r="F13483" s="29"/>
      <c r="G13483" s="24"/>
      <c r="H13483" s="24"/>
    </row>
    <row r="13484" spans="2:8">
      <c r="B13484" s="24"/>
      <c r="C13484" s="24"/>
      <c r="D13484" s="24"/>
      <c r="E13484" s="24"/>
      <c r="F13484" s="29"/>
      <c r="G13484" s="24"/>
      <c r="H13484" s="24"/>
    </row>
  </sheetData>
  <sheetProtection selectLockedCells="1"/>
  <protectedRanges>
    <protectedRange sqref="F963:F1022" name="범위1_3_1_3_1_3_4_2"/>
    <protectedRange sqref="F417:F481" name="범위1_3_1_3_1_3_2_1_2"/>
    <protectedRange sqref="F371:F416" name="범위1_3_1_3_1_3_2_2_2"/>
    <protectedRange sqref="F482:F656" name="범위1_3_1_3_1_3_2_1_2_1"/>
    <protectedRange sqref="F872:F876" name="범위1_3_1_3_1_3_3_1_1"/>
    <protectedRange sqref="D662:E663 C665:C670 D665:E666 C664:E664" name="범위1_2_2_2_1"/>
    <protectedRange sqref="C658:E658 D659:E661 C659:C663 B657:B739" name="범위1_3_1_3_1_3_2_1"/>
    <protectedRange sqref="F657:F871" name="범위1_3_1_3_1_3_3_2"/>
    <protectedRange sqref="F5" name="범위1_3_1_3_1_3_1_1"/>
    <protectedRange sqref="F6:F29 F56:F239" name="범위1_3_1_3_1_3_1_1_1_1"/>
    <protectedRange sqref="C30:C55" name="범위1_2_2_2_1_1_1"/>
    <protectedRange sqref="D30:E55" name="범위1_3_1_3_1_3_2_1_1"/>
    <protectedRange sqref="F30:F55" name="범위1_3_1_3_1_3_1_2_1_1"/>
    <protectedRange sqref="F320:F329 F240:F314 F335:F342" name="범위1_3_1_3_1_3_3_2_1"/>
    <protectedRange sqref="B343:B370" name="범위1_3_1_3_1_3_2_1_1_1"/>
    <protectedRange sqref="F343:F370" name="범위1_3_1_3_1_3_3_2_1_1"/>
    <protectedRange sqref="F315:F319" name="범위1_3_1_3_1_3_3_2_2"/>
    <protectedRange sqref="F330:F334" name="범위1_3_1_3_1_3_3_2_3"/>
  </protectedRanges>
  <mergeCells count="2">
    <mergeCell ref="B3:E3"/>
    <mergeCell ref="H3:H4"/>
  </mergeCells>
  <phoneticPr fontId="60" type="noConversion"/>
  <conditionalFormatting sqref="B11 B16 B22 B26 B51:B53">
    <cfRule type="expression" dxfId="1229" priority="351" stopIfTrue="1">
      <formula>#REF!=1</formula>
    </cfRule>
    <cfRule type="expression" dxfId="1228" priority="352" stopIfTrue="1">
      <formula>#REF!=1</formula>
    </cfRule>
  </conditionalFormatting>
  <conditionalFormatting sqref="B11 B16 B22 B26">
    <cfRule type="expression" dxfId="1227" priority="350" stopIfTrue="1">
      <formula>#REF!=1</formula>
    </cfRule>
  </conditionalFormatting>
  <conditionalFormatting sqref="B41">
    <cfRule type="expression" dxfId="1226" priority="349" stopIfTrue="1">
      <formula>#REF!=1</formula>
    </cfRule>
    <cfRule type="expression" dxfId="1225" priority="354" stopIfTrue="1">
      <formula>#REF!=1</formula>
    </cfRule>
    <cfRule type="expression" dxfId="1224" priority="355" stopIfTrue="1">
      <formula>#REF!=1</formula>
    </cfRule>
  </conditionalFormatting>
  <conditionalFormatting sqref="B51:B53">
    <cfRule type="expression" dxfId="1223" priority="353" stopIfTrue="1">
      <formula>#REF!=1</formula>
    </cfRule>
  </conditionalFormatting>
  <conditionalFormatting sqref="B371:B894 F687:G687">
    <cfRule type="expression" dxfId="1222" priority="362" stopIfTrue="1">
      <formula>#REF!=1</formula>
    </cfRule>
    <cfRule type="expression" dxfId="1221" priority="363" stopIfTrue="1">
      <formula>#REF!=1</formula>
    </cfRule>
    <cfRule type="expression" dxfId="1220" priority="364" stopIfTrue="1">
      <formula>#REF!=1</formula>
    </cfRule>
  </conditionalFormatting>
  <conditionalFormatting sqref="C930:C977 H5:H239">
    <cfRule type="expression" dxfId="1219" priority="417" stopIfTrue="1">
      <formula>#REF!=1</formula>
    </cfRule>
  </conditionalFormatting>
  <conditionalFormatting sqref="C935:C940">
    <cfRule type="expression" dxfId="1218" priority="414" stopIfTrue="1">
      <formula>#REF!=1</formula>
    </cfRule>
    <cfRule type="expression" dxfId="1217" priority="415" stopIfTrue="1">
      <formula>#REF!=1</formula>
    </cfRule>
    <cfRule type="expression" dxfId="1216" priority="416" stopIfTrue="1">
      <formula>#REF!=1</formula>
    </cfRule>
  </conditionalFormatting>
  <conditionalFormatting sqref="C664:D665">
    <cfRule type="expression" dxfId="1215" priority="398" stopIfTrue="1">
      <formula>#REF!=1</formula>
    </cfRule>
    <cfRule type="expression" dxfId="1214" priority="399" stopIfTrue="1">
      <formula>#REF!=1</formula>
    </cfRule>
    <cfRule type="expression" dxfId="1213" priority="400" stopIfTrue="1">
      <formula>#REF!=1</formula>
    </cfRule>
  </conditionalFormatting>
  <conditionalFormatting sqref="C929:D929">
    <cfRule type="expression" dxfId="1212" priority="435" stopIfTrue="1">
      <formula>#REF!=1</formula>
    </cfRule>
    <cfRule type="expression" dxfId="1211" priority="436" stopIfTrue="1">
      <formula>#REF!=1</formula>
    </cfRule>
    <cfRule type="expression" dxfId="1210" priority="437" stopIfTrue="1">
      <formula>#REF!=1</formula>
    </cfRule>
  </conditionalFormatting>
  <conditionalFormatting sqref="C657:E657">
    <cfRule type="expression" dxfId="1209" priority="371" stopIfTrue="1">
      <formula>#REF!=1</formula>
    </cfRule>
    <cfRule type="expression" dxfId="1208" priority="372" stopIfTrue="1">
      <formula>#REF!=1</formula>
    </cfRule>
    <cfRule type="expression" dxfId="1207" priority="373" stopIfTrue="1">
      <formula>#REF!=1</formula>
    </cfRule>
  </conditionalFormatting>
  <conditionalFormatting sqref="C658:E658 D659:E661 C659:C663 G6:H55">
    <cfRule type="expression" dxfId="1206" priority="407" stopIfTrue="1">
      <formula>#REF!=1</formula>
    </cfRule>
  </conditionalFormatting>
  <conditionalFormatting sqref="C658:E663 D666:D667 C666:C670">
    <cfRule type="expression" dxfId="1205" priority="406" stopIfTrue="1">
      <formula>#REF!=1</formula>
    </cfRule>
  </conditionalFormatting>
  <conditionalFormatting sqref="D666:D667 C666:C670 D662:E663">
    <cfRule type="expression" dxfId="1204" priority="405" stopIfTrue="1">
      <formula>#REF!=1</formula>
    </cfRule>
  </conditionalFormatting>
  <conditionalFormatting sqref="D666:D667 C666:C670">
    <cfRule type="expression" dxfId="1203" priority="404" stopIfTrue="1">
      <formula>#REF!=1</formula>
    </cfRule>
  </conditionalFormatting>
  <conditionalFormatting sqref="D921:D923">
    <cfRule type="expression" dxfId="1202" priority="456" stopIfTrue="1">
      <formula>#REF!=1</formula>
    </cfRule>
    <cfRule type="expression" dxfId="1201" priority="457" stopIfTrue="1">
      <formula>#REF!=1</formula>
    </cfRule>
  </conditionalFormatting>
  <conditionalFormatting sqref="D921:D928">
    <cfRule type="expression" dxfId="1200" priority="455" stopIfTrue="1">
      <formula>#REF!=1</formula>
    </cfRule>
  </conditionalFormatting>
  <conditionalFormatting sqref="D924:D927">
    <cfRule type="expression" dxfId="1199" priority="480" stopIfTrue="1">
      <formula>#REF!=1</formula>
    </cfRule>
    <cfRule type="expression" dxfId="1198" priority="481" stopIfTrue="1">
      <formula>#REF!=1</formula>
    </cfRule>
    <cfRule type="expression" dxfId="1197" priority="482" stopIfTrue="1">
      <formula>#REF!=1</formula>
    </cfRule>
    <cfRule type="expression" dxfId="1196" priority="483" stopIfTrue="1">
      <formula>#REF!=1</formula>
    </cfRule>
  </conditionalFormatting>
  <conditionalFormatting sqref="D924:D928">
    <cfRule type="expression" dxfId="1195" priority="469" stopIfTrue="1">
      <formula>#REF!=1</formula>
    </cfRule>
  </conditionalFormatting>
  <conditionalFormatting sqref="D928">
    <cfRule type="expression" dxfId="1194" priority="468" stopIfTrue="1">
      <formula>#REF!=1</formula>
    </cfRule>
  </conditionalFormatting>
  <conditionalFormatting sqref="D930:D932">
    <cfRule type="expression" dxfId="1193" priority="432" stopIfTrue="1">
      <formula>#REF!=1</formula>
    </cfRule>
    <cfRule type="expression" dxfId="1192" priority="433" stopIfTrue="1">
      <formula>#REF!=1</formula>
    </cfRule>
    <cfRule type="expression" dxfId="1191" priority="434" stopIfTrue="1">
      <formula>#REF!=1</formula>
    </cfRule>
  </conditionalFormatting>
  <conditionalFormatting sqref="D935:D936">
    <cfRule type="expression" dxfId="1190" priority="423" stopIfTrue="1">
      <formula>#REF!=1</formula>
    </cfRule>
    <cfRule type="expression" dxfId="1189" priority="424" stopIfTrue="1">
      <formula>#REF!=1</formula>
    </cfRule>
    <cfRule type="expression" dxfId="1188" priority="425" stopIfTrue="1">
      <formula>#REF!=1</formula>
    </cfRule>
  </conditionalFormatting>
  <conditionalFormatting sqref="D959:D962">
    <cfRule type="expression" dxfId="1187" priority="484" stopIfTrue="1">
      <formula>#REF!=1</formula>
    </cfRule>
    <cfRule type="expression" dxfId="1186" priority="485" stopIfTrue="1">
      <formula>#REF!=1</formula>
    </cfRule>
    <cfRule type="expression" dxfId="1185" priority="486" stopIfTrue="1">
      <formula>#REF!=1</formula>
    </cfRule>
  </conditionalFormatting>
  <conditionalFormatting sqref="D920:E920">
    <cfRule type="expression" dxfId="1184" priority="452" stopIfTrue="1">
      <formula>#REF!=1</formula>
    </cfRule>
    <cfRule type="expression" dxfId="1183" priority="453" stopIfTrue="1">
      <formula>#REF!=1</formula>
    </cfRule>
    <cfRule type="expression" dxfId="1182" priority="454" stopIfTrue="1">
      <formula>#REF!=1</formula>
    </cfRule>
  </conditionalFormatting>
  <conditionalFormatting sqref="D928:E928">
    <cfRule type="expression" dxfId="1181" priority="438" stopIfTrue="1">
      <formula>#REF!=1</formula>
    </cfRule>
    <cfRule type="expression" dxfId="1180" priority="439" stopIfTrue="1">
      <formula>#REF!=1</formula>
    </cfRule>
    <cfRule type="expression" dxfId="1179" priority="442" stopIfTrue="1">
      <formula>#REF!=1</formula>
    </cfRule>
  </conditionalFormatting>
  <conditionalFormatting sqref="D930:E930">
    <cfRule type="expression" dxfId="1178" priority="429" stopIfTrue="1">
      <formula>#REF!=1</formula>
    </cfRule>
    <cfRule type="expression" dxfId="1177" priority="430" stopIfTrue="1">
      <formula>#REF!=1</formula>
    </cfRule>
    <cfRule type="expression" dxfId="1176" priority="431" stopIfTrue="1">
      <formula>#REF!=1</formula>
    </cfRule>
  </conditionalFormatting>
  <conditionalFormatting sqref="D933:E934">
    <cfRule type="expression" dxfId="1175" priority="426" stopIfTrue="1">
      <formula>#REF!=1</formula>
    </cfRule>
    <cfRule type="expression" dxfId="1174" priority="427" stopIfTrue="1">
      <formula>#REF!=1</formula>
    </cfRule>
    <cfRule type="expression" dxfId="1173" priority="428" stopIfTrue="1">
      <formula>#REF!=1</formula>
    </cfRule>
  </conditionalFormatting>
  <conditionalFormatting sqref="D942:E942">
    <cfRule type="expression" dxfId="1172" priority="505" stopIfTrue="1">
      <formula>#REF!=1</formula>
    </cfRule>
    <cfRule type="expression" dxfId="1171" priority="506" stopIfTrue="1">
      <formula>#REF!=1</formula>
    </cfRule>
    <cfRule type="expression" dxfId="1170" priority="507" stopIfTrue="1">
      <formula>#REF!=1</formula>
    </cfRule>
  </conditionalFormatting>
  <conditionalFormatting sqref="D947:E954 F942:F950">
    <cfRule type="expression" dxfId="1169" priority="502" stopIfTrue="1">
      <formula>#REF!=1</formula>
    </cfRule>
  </conditionalFormatting>
  <conditionalFormatting sqref="D941:F941">
    <cfRule type="expression" dxfId="1168" priority="508" stopIfTrue="1">
      <formula>#REF!=1</formula>
    </cfRule>
    <cfRule type="expression" dxfId="1167" priority="509" stopIfTrue="1">
      <formula>#REF!=1</formula>
    </cfRule>
    <cfRule type="expression" dxfId="1166" priority="510" stopIfTrue="1">
      <formula>#REF!=1</formula>
    </cfRule>
  </conditionalFormatting>
  <conditionalFormatting sqref="E664:E667">
    <cfRule type="expression" dxfId="1165" priority="395" stopIfTrue="1">
      <formula>#REF!=1</formula>
    </cfRule>
    <cfRule type="expression" dxfId="1164" priority="396" stopIfTrue="1">
      <formula>#REF!=1</formula>
    </cfRule>
    <cfRule type="expression" dxfId="1163" priority="397" stopIfTrue="1">
      <formula>#REF!=1</formula>
    </cfRule>
  </conditionalFormatting>
  <conditionalFormatting sqref="E921:E925">
    <cfRule type="expression" dxfId="1162" priority="448" stopIfTrue="1">
      <formula>#REF!=1</formula>
    </cfRule>
  </conditionalFormatting>
  <conditionalFormatting sqref="E921:E927">
    <cfRule type="expression" dxfId="1161" priority="445" stopIfTrue="1">
      <formula>#REF!=1</formula>
    </cfRule>
    <cfRule type="expression" dxfId="1160" priority="447" stopIfTrue="1">
      <formula>#REF!=1</formula>
    </cfRule>
  </conditionalFormatting>
  <conditionalFormatting sqref="E924:E925">
    <cfRule type="expression" dxfId="1159" priority="449" stopIfTrue="1">
      <formula>#REF!=1</formula>
    </cfRule>
    <cfRule type="expression" dxfId="1158" priority="450" stopIfTrue="1">
      <formula>#REF!=1</formula>
    </cfRule>
    <cfRule type="expression" dxfId="1157" priority="451" stopIfTrue="1">
      <formula>#REF!=1</formula>
    </cfRule>
  </conditionalFormatting>
  <conditionalFormatting sqref="E926:E927">
    <cfRule type="expression" dxfId="1156" priority="444" stopIfTrue="1">
      <formula>#REF!=1</formula>
    </cfRule>
    <cfRule type="expression" dxfId="1155" priority="446" stopIfTrue="1">
      <formula>#REF!=1</formula>
    </cfRule>
  </conditionalFormatting>
  <conditionalFormatting sqref="E926:E928">
    <cfRule type="expression" dxfId="1154" priority="441" stopIfTrue="1">
      <formula>#REF!=1</formula>
    </cfRule>
    <cfRule type="expression" dxfId="1153" priority="443" stopIfTrue="1">
      <formula>#REF!=1</formula>
    </cfRule>
  </conditionalFormatting>
  <conditionalFormatting sqref="E928">
    <cfRule type="expression" dxfId="1152" priority="440" stopIfTrue="1">
      <formula>#REF!=1</formula>
    </cfRule>
  </conditionalFormatting>
  <conditionalFormatting sqref="E936 F962">
    <cfRule type="expression" dxfId="1151" priority="408" stopIfTrue="1">
      <formula>#REF!=1</formula>
    </cfRule>
    <cfRule type="expression" dxfId="1150" priority="409" stopIfTrue="1">
      <formula>#REF!=1</formula>
    </cfRule>
    <cfRule type="expression" dxfId="1149" priority="410" stopIfTrue="1">
      <formula>#REF!=1</formula>
    </cfRule>
  </conditionalFormatting>
  <conditionalFormatting sqref="E954:E956">
    <cfRule type="expression" dxfId="1148" priority="499" stopIfTrue="1">
      <formula>#REF!=1</formula>
    </cfRule>
    <cfRule type="expression" dxfId="1147" priority="500" stopIfTrue="1">
      <formula>#REF!=1</formula>
    </cfRule>
    <cfRule type="expression" dxfId="1146" priority="501" stopIfTrue="1">
      <formula>#REF!=1</formula>
    </cfRule>
  </conditionalFormatting>
  <conditionalFormatting sqref="E956">
    <cfRule type="expression" dxfId="1145" priority="496" stopIfTrue="1">
      <formula>#REF!=1</formula>
    </cfRule>
    <cfRule type="expression" dxfId="1144" priority="497" stopIfTrue="1">
      <formula>#REF!=1</formula>
    </cfRule>
    <cfRule type="expression" dxfId="1143" priority="498" stopIfTrue="1">
      <formula>#REF!=1</formula>
    </cfRule>
  </conditionalFormatting>
  <conditionalFormatting sqref="E959:E960">
    <cfRule type="expression" dxfId="1142" priority="487" stopIfTrue="1">
      <formula>#REF!=1</formula>
    </cfRule>
    <cfRule type="expression" dxfId="1141" priority="488" stopIfTrue="1">
      <formula>#REF!=1</formula>
    </cfRule>
    <cfRule type="expression" dxfId="1140" priority="489" stopIfTrue="1">
      <formula>#REF!=1</formula>
    </cfRule>
  </conditionalFormatting>
  <conditionalFormatting sqref="E935:F935">
    <cfRule type="expression" dxfId="1139" priority="411" stopIfTrue="1">
      <formula>#REF!=1</formula>
    </cfRule>
    <cfRule type="expression" dxfId="1138" priority="412" stopIfTrue="1">
      <formula>#REF!=1</formula>
    </cfRule>
    <cfRule type="expression" dxfId="1137" priority="413" stopIfTrue="1">
      <formula>#REF!=1</formula>
    </cfRule>
  </conditionalFormatting>
  <conditionalFormatting sqref="E961:F961">
    <cfRule type="expression" dxfId="1136" priority="490" stopIfTrue="1">
      <formula>#REF!=1</formula>
    </cfRule>
    <cfRule type="expression" dxfId="1135" priority="491" stopIfTrue="1">
      <formula>#REF!=1</formula>
    </cfRule>
    <cfRule type="expression" dxfId="1134" priority="492" stopIfTrue="1">
      <formula>#REF!=1</formula>
    </cfRule>
  </conditionalFormatting>
  <conditionalFormatting sqref="E963:F977 B963:B1016 C982:C1016 D1012:D1016">
    <cfRule type="expression" dxfId="1133" priority="536" stopIfTrue="1">
      <formula>#REF!=1</formula>
    </cfRule>
    <cfRule type="expression" dxfId="1132" priority="537" stopIfTrue="1">
      <formula>#REF!=1</formula>
    </cfRule>
    <cfRule type="expression" dxfId="1131" priority="538" stopIfTrue="1">
      <formula>#REF!=1</formula>
    </cfRule>
  </conditionalFormatting>
  <conditionalFormatting sqref="E982:F1016">
    <cfRule type="expression" dxfId="1130" priority="527" stopIfTrue="1">
      <formula>#REF!=1</formula>
    </cfRule>
    <cfRule type="expression" dxfId="1129" priority="528" stopIfTrue="1">
      <formula>#REF!=1</formula>
    </cfRule>
    <cfRule type="expression" dxfId="1128" priority="529" stopIfTrue="1">
      <formula>#REF!=1</formula>
    </cfRule>
  </conditionalFormatting>
  <conditionalFormatting sqref="F6:F9 F23:F25">
    <cfRule type="expression" dxfId="1127" priority="318" stopIfTrue="1">
      <formula>#REF!=1</formula>
    </cfRule>
  </conditionalFormatting>
  <conditionalFormatting sqref="F6:F10 F23:F25">
    <cfRule type="expression" dxfId="1126" priority="317" stopIfTrue="1">
      <formula>#REF!=1</formula>
    </cfRule>
  </conditionalFormatting>
  <conditionalFormatting sqref="F6:F12">
    <cfRule type="expression" dxfId="1125" priority="319" stopIfTrue="1">
      <formula>#REF!=1</formula>
    </cfRule>
  </conditionalFormatting>
  <conditionalFormatting sqref="F10:F12">
    <cfRule type="expression" dxfId="1124" priority="320" stopIfTrue="1">
      <formula>#REF!=1</formula>
    </cfRule>
  </conditionalFormatting>
  <conditionalFormatting sqref="F13">
    <cfRule type="expression" dxfId="1123" priority="314" stopIfTrue="1">
      <formula>#REF!=1</formula>
    </cfRule>
    <cfRule type="expression" dxfId="1122" priority="315" stopIfTrue="1">
      <formula>#REF!=1</formula>
    </cfRule>
    <cfRule type="expression" dxfId="1121" priority="316" stopIfTrue="1">
      <formula>#REF!=1</formula>
    </cfRule>
  </conditionalFormatting>
  <conditionalFormatting sqref="F13:F14">
    <cfRule type="expression" dxfId="1120" priority="312" stopIfTrue="1">
      <formula>#REF!=1</formula>
    </cfRule>
    <cfRule type="expression" dxfId="1119" priority="313" stopIfTrue="1">
      <formula>#REF!=1</formula>
    </cfRule>
  </conditionalFormatting>
  <conditionalFormatting sqref="F14">
    <cfRule type="expression" dxfId="1118" priority="309" stopIfTrue="1">
      <formula>#REF!=1</formula>
    </cfRule>
    <cfRule type="expression" dxfId="1117" priority="310" stopIfTrue="1">
      <formula>#REF!=1</formula>
    </cfRule>
    <cfRule type="expression" dxfId="1116" priority="311" stopIfTrue="1">
      <formula>#REF!=1</formula>
    </cfRule>
  </conditionalFormatting>
  <conditionalFormatting sqref="F15:F25">
    <cfRule type="expression" dxfId="1115" priority="334" stopIfTrue="1">
      <formula>#REF!=1</formula>
    </cfRule>
  </conditionalFormatting>
  <conditionalFormatting sqref="F15:F30 F11:F12">
    <cfRule type="expression" dxfId="1114" priority="335" stopIfTrue="1">
      <formula>#REF!=1</formula>
    </cfRule>
    <cfRule type="expression" dxfId="1113" priority="340" stopIfTrue="1">
      <formula>#REF!=1</formula>
    </cfRule>
  </conditionalFormatting>
  <conditionalFormatting sqref="F15:F30">
    <cfRule type="expression" dxfId="1112" priority="333" stopIfTrue="1">
      <formula>#REF!=1</formula>
    </cfRule>
  </conditionalFormatting>
  <conditionalFormatting sqref="F16">
    <cfRule type="expression" dxfId="1111" priority="330" stopIfTrue="1">
      <formula>#REF!=1</formula>
    </cfRule>
    <cfRule type="expression" dxfId="1110" priority="331" stopIfTrue="1">
      <formula>#REF!=1</formula>
    </cfRule>
    <cfRule type="expression" dxfId="1109" priority="332" stopIfTrue="1">
      <formula>#REF!=1</formula>
    </cfRule>
  </conditionalFormatting>
  <conditionalFormatting sqref="F16:F18">
    <cfRule type="expression" dxfId="1108" priority="327" stopIfTrue="1">
      <formula>#REF!=1</formula>
    </cfRule>
    <cfRule type="expression" dxfId="1107" priority="328" stopIfTrue="1">
      <formula>#REF!=1</formula>
    </cfRule>
    <cfRule type="expression" dxfId="1106" priority="329" stopIfTrue="1">
      <formula>#REF!=1</formula>
    </cfRule>
  </conditionalFormatting>
  <conditionalFormatting sqref="F17:F20">
    <cfRule type="expression" dxfId="1105" priority="324" stopIfTrue="1">
      <formula>#REF!=1</formula>
    </cfRule>
    <cfRule type="expression" dxfId="1104" priority="325" stopIfTrue="1">
      <formula>#REF!=1</formula>
    </cfRule>
    <cfRule type="expression" dxfId="1103" priority="326" stopIfTrue="1">
      <formula>#REF!=1</formula>
    </cfRule>
  </conditionalFormatting>
  <conditionalFormatting sqref="F19:F20">
    <cfRule type="expression" dxfId="1102" priority="321" stopIfTrue="1">
      <formula>#REF!=1</formula>
    </cfRule>
    <cfRule type="expression" dxfId="1101" priority="322" stopIfTrue="1">
      <formula>#REF!=1</formula>
    </cfRule>
    <cfRule type="expression" dxfId="1100" priority="323" stopIfTrue="1">
      <formula>#REF!=1</formula>
    </cfRule>
  </conditionalFormatting>
  <conditionalFormatting sqref="F26:F30 F51:F55">
    <cfRule type="expression" dxfId="1099" priority="338" stopIfTrue="1">
      <formula>#REF!=1</formula>
    </cfRule>
  </conditionalFormatting>
  <conditionalFormatting sqref="F26:F30">
    <cfRule type="expression" dxfId="1098" priority="339" stopIfTrue="1">
      <formula>#REF!=1</formula>
    </cfRule>
  </conditionalFormatting>
  <conditionalFormatting sqref="F26:F38">
    <cfRule type="expression" dxfId="1097" priority="299" stopIfTrue="1">
      <formula>#REF!=1</formula>
    </cfRule>
  </conditionalFormatting>
  <conditionalFormatting sqref="F31:F37">
    <cfRule type="expression" dxfId="1096" priority="297" stopIfTrue="1">
      <formula>#REF!=1</formula>
    </cfRule>
  </conditionalFormatting>
  <conditionalFormatting sqref="F31:F38">
    <cfRule type="expression" dxfId="1095" priority="298" stopIfTrue="1">
      <formula>#REF!=1</formula>
    </cfRule>
  </conditionalFormatting>
  <conditionalFormatting sqref="F38">
    <cfRule type="expression" dxfId="1094" priority="300" stopIfTrue="1">
      <formula>#REF!=1</formula>
    </cfRule>
    <cfRule type="expression" dxfId="1093" priority="301" stopIfTrue="1">
      <formula>#REF!=1</formula>
    </cfRule>
    <cfRule type="expression" dxfId="1092" priority="302" stopIfTrue="1">
      <formula>#REF!=1</formula>
    </cfRule>
  </conditionalFormatting>
  <conditionalFormatting sqref="F38:F40">
    <cfRule type="expression" dxfId="1091" priority="304" stopIfTrue="1">
      <formula>#REF!=1</formula>
    </cfRule>
    <cfRule type="expression" dxfId="1090" priority="305" stopIfTrue="1">
      <formula>#REF!=1</formula>
    </cfRule>
  </conditionalFormatting>
  <conditionalFormatting sqref="F38:F41">
    <cfRule type="expression" dxfId="1089" priority="303" stopIfTrue="1">
      <formula>#REF!=1</formula>
    </cfRule>
  </conditionalFormatting>
  <conditionalFormatting sqref="F39:F41">
    <cfRule type="expression" dxfId="1088" priority="344" stopIfTrue="1">
      <formula>#REF!=1</formula>
    </cfRule>
    <cfRule type="expression" dxfId="1087" priority="345" stopIfTrue="1">
      <formula>#REF!=1</formula>
    </cfRule>
  </conditionalFormatting>
  <conditionalFormatting sqref="F39:F46">
    <cfRule type="expression" dxfId="1086" priority="346" stopIfTrue="1">
      <formula>#REF!=1</formula>
    </cfRule>
    <cfRule type="expression" dxfId="1085" priority="347" stopIfTrue="1">
      <formula>#REF!=1</formula>
    </cfRule>
    <cfRule type="expression" dxfId="1084" priority="348" stopIfTrue="1">
      <formula>#REF!=1</formula>
    </cfRule>
  </conditionalFormatting>
  <conditionalFormatting sqref="F47:F57">
    <cfRule type="expression" dxfId="1083" priority="127" stopIfTrue="1">
      <formula>#REF!=1</formula>
    </cfRule>
    <cfRule type="expression" dxfId="1082" priority="128" stopIfTrue="1">
      <formula>#REF!=1</formula>
    </cfRule>
    <cfRule type="expression" dxfId="1081" priority="129" stopIfTrue="1">
      <formula>#REF!=1</formula>
    </cfRule>
  </conditionalFormatting>
  <conditionalFormatting sqref="F51:F55 F11:F12 F15:F30">
    <cfRule type="expression" dxfId="1080" priority="343" stopIfTrue="1">
      <formula>#REF!=1</formula>
    </cfRule>
  </conditionalFormatting>
  <conditionalFormatting sqref="F51:F55 F26:F30">
    <cfRule type="expression" dxfId="1079" priority="337" stopIfTrue="1">
      <formula>#REF!=1</formula>
    </cfRule>
  </conditionalFormatting>
  <conditionalFormatting sqref="F51:F55">
    <cfRule type="expression" dxfId="1078" priority="336" stopIfTrue="1">
      <formula>#REF!=1</formula>
    </cfRule>
    <cfRule type="expression" dxfId="1077" priority="341" stopIfTrue="1">
      <formula>#REF!=1</formula>
    </cfRule>
    <cfRule type="expression" dxfId="1076" priority="342" stopIfTrue="1">
      <formula>#REF!=1</formula>
    </cfRule>
  </conditionalFormatting>
  <conditionalFormatting sqref="F57">
    <cfRule type="expression" dxfId="1075" priority="121" stopIfTrue="1">
      <formula>#REF!=1</formula>
    </cfRule>
    <cfRule type="expression" dxfId="1074" priority="122" stopIfTrue="1">
      <formula>#REF!=1</formula>
    </cfRule>
    <cfRule type="expression" dxfId="1073" priority="123" stopIfTrue="1">
      <formula>#REF!=1</formula>
    </cfRule>
    <cfRule type="expression" dxfId="1072" priority="124" stopIfTrue="1">
      <formula>#REF!=1</formula>
    </cfRule>
    <cfRule type="expression" dxfId="1071" priority="125" stopIfTrue="1">
      <formula>#REF!=1</formula>
    </cfRule>
    <cfRule type="expression" dxfId="1070" priority="126" stopIfTrue="1">
      <formula>#REF!=1</formula>
    </cfRule>
  </conditionalFormatting>
  <conditionalFormatting sqref="F57:F59">
    <cfRule type="expression" dxfId="1069" priority="118" stopIfTrue="1">
      <formula>#REF!=1</formula>
    </cfRule>
    <cfRule type="expression" dxfId="1068" priority="119" stopIfTrue="1">
      <formula>#REF!=1</formula>
    </cfRule>
    <cfRule type="expression" dxfId="1067" priority="120" stopIfTrue="1">
      <formula>#REF!=1</formula>
    </cfRule>
  </conditionalFormatting>
  <conditionalFormatting sqref="F59">
    <cfRule type="expression" dxfId="1066" priority="110" stopIfTrue="1">
      <formula>#REF!=1</formula>
    </cfRule>
    <cfRule type="expression" dxfId="1065" priority="111" stopIfTrue="1">
      <formula>#REF!=1</formula>
    </cfRule>
    <cfRule type="expression" dxfId="1064" priority="115" stopIfTrue="1">
      <formula>#REF!=1</formula>
    </cfRule>
    <cfRule type="expression" dxfId="1063" priority="116" stopIfTrue="1">
      <formula>#REF!=1</formula>
    </cfRule>
    <cfRule type="expression" dxfId="1062" priority="117" stopIfTrue="1">
      <formula>#REF!=1</formula>
    </cfRule>
  </conditionalFormatting>
  <conditionalFormatting sqref="F59:F62">
    <cfRule type="expression" dxfId="1061" priority="112" stopIfTrue="1">
      <formula>#REF!=1</formula>
    </cfRule>
    <cfRule type="expression" dxfId="1060" priority="113" stopIfTrue="1">
      <formula>#REF!=1</formula>
    </cfRule>
    <cfRule type="expression" dxfId="1059" priority="114" stopIfTrue="1">
      <formula>#REF!=1</formula>
    </cfRule>
  </conditionalFormatting>
  <conditionalFormatting sqref="F59:F63">
    <cfRule type="expression" dxfId="1058" priority="19" stopIfTrue="1">
      <formula>#REF!=1</formula>
    </cfRule>
  </conditionalFormatting>
  <conditionalFormatting sqref="F60:F63">
    <cfRule type="expression" dxfId="1057" priority="17" stopIfTrue="1">
      <formula>#REF!=1</formula>
    </cfRule>
    <cfRule type="expression" dxfId="1056" priority="18" stopIfTrue="1">
      <formula>#REF!=1</formula>
    </cfRule>
  </conditionalFormatting>
  <conditionalFormatting sqref="F64:F69 F72:F73">
    <cfRule type="expression" dxfId="1055" priority="101" stopIfTrue="1">
      <formula>#REF!=1</formula>
    </cfRule>
    <cfRule type="expression" dxfId="1054" priority="102" stopIfTrue="1">
      <formula>#REF!=1</formula>
    </cfRule>
    <cfRule type="expression" dxfId="1053" priority="103" stopIfTrue="1">
      <formula>#REF!=1</formula>
    </cfRule>
    <cfRule type="expression" dxfId="1052" priority="104" stopIfTrue="1">
      <formula>#REF!=1</formula>
    </cfRule>
    <cfRule type="expression" dxfId="1051" priority="105" stopIfTrue="1">
      <formula>#REF!=1</formula>
    </cfRule>
    <cfRule type="expression" dxfId="1050" priority="106" stopIfTrue="1">
      <formula>#REF!=1</formula>
    </cfRule>
    <cfRule type="expression" dxfId="1049" priority="107" stopIfTrue="1">
      <formula>#REF!=1</formula>
    </cfRule>
    <cfRule type="expression" dxfId="1048" priority="108" stopIfTrue="1">
      <formula>#REF!=1</formula>
    </cfRule>
    <cfRule type="expression" dxfId="1047" priority="109" stopIfTrue="1">
      <formula>#REF!=1</formula>
    </cfRule>
  </conditionalFormatting>
  <conditionalFormatting sqref="F64:F75">
    <cfRule type="expression" dxfId="1046" priority="98" stopIfTrue="1">
      <formula>#REF!=1</formula>
    </cfRule>
    <cfRule type="expression" dxfId="1045" priority="99" stopIfTrue="1">
      <formula>#REF!=1</formula>
    </cfRule>
    <cfRule type="expression" dxfId="1044" priority="100" stopIfTrue="1">
      <formula>#REF!=1</formula>
    </cfRule>
  </conditionalFormatting>
  <conditionalFormatting sqref="F75:F78">
    <cfRule type="expression" dxfId="1043" priority="95" stopIfTrue="1">
      <formula>#REF!=1</formula>
    </cfRule>
    <cfRule type="expression" dxfId="1042" priority="96" stopIfTrue="1">
      <formula>#REF!=1</formula>
    </cfRule>
    <cfRule type="expression" dxfId="1041" priority="97" stopIfTrue="1">
      <formula>#REF!=1</formula>
    </cfRule>
  </conditionalFormatting>
  <conditionalFormatting sqref="F76:F78">
    <cfRule type="expression" dxfId="1040" priority="89" stopIfTrue="1">
      <formula>#REF!=1</formula>
    </cfRule>
    <cfRule type="expression" dxfId="1039" priority="90" stopIfTrue="1">
      <formula>#REF!=1</formula>
    </cfRule>
    <cfRule type="expression" dxfId="1038" priority="91" stopIfTrue="1">
      <formula>#REF!=1</formula>
    </cfRule>
    <cfRule type="expression" dxfId="1037" priority="92" stopIfTrue="1">
      <formula>#REF!=1</formula>
    </cfRule>
    <cfRule type="expression" dxfId="1036" priority="93" stopIfTrue="1">
      <formula>#REF!=1</formula>
    </cfRule>
    <cfRule type="expression" dxfId="1035" priority="94" stopIfTrue="1">
      <formula>#REF!=1</formula>
    </cfRule>
  </conditionalFormatting>
  <conditionalFormatting sqref="F76:F88">
    <cfRule type="expression" dxfId="1034" priority="86" stopIfTrue="1">
      <formula>#REF!=1</formula>
    </cfRule>
    <cfRule type="expression" dxfId="1033" priority="87" stopIfTrue="1">
      <formula>#REF!=1</formula>
    </cfRule>
    <cfRule type="expression" dxfId="1032" priority="88" stopIfTrue="1">
      <formula>#REF!=1</formula>
    </cfRule>
  </conditionalFormatting>
  <conditionalFormatting sqref="F80:F88">
    <cfRule type="expression" dxfId="1031" priority="80" stopIfTrue="1">
      <formula>#REF!=1</formula>
    </cfRule>
    <cfRule type="expression" dxfId="1030" priority="81" stopIfTrue="1">
      <formula>#REF!=1</formula>
    </cfRule>
    <cfRule type="expression" dxfId="1029" priority="82" stopIfTrue="1">
      <formula>#REF!=1</formula>
    </cfRule>
    <cfRule type="expression" dxfId="1028" priority="83" stopIfTrue="1">
      <formula>#REF!=1</formula>
    </cfRule>
    <cfRule type="expression" dxfId="1027" priority="84" stopIfTrue="1">
      <formula>#REF!=1</formula>
    </cfRule>
    <cfRule type="expression" dxfId="1026" priority="85" stopIfTrue="1">
      <formula>#REF!=1</formula>
    </cfRule>
  </conditionalFormatting>
  <conditionalFormatting sqref="F80:F90">
    <cfRule type="expression" dxfId="1025" priority="26" stopIfTrue="1">
      <formula>#REF!=1</formula>
    </cfRule>
    <cfRule type="expression" dxfId="1024" priority="27" stopIfTrue="1">
      <formula>#REF!=1</formula>
    </cfRule>
    <cfRule type="expression" dxfId="1023" priority="28" stopIfTrue="1">
      <formula>#REF!=1</formula>
    </cfRule>
  </conditionalFormatting>
  <conditionalFormatting sqref="F91:F92">
    <cfRule type="expression" dxfId="1022" priority="77" stopIfTrue="1">
      <formula>#REF!=1</formula>
    </cfRule>
    <cfRule type="expression" dxfId="1021" priority="78" stopIfTrue="1">
      <formula>#REF!=1</formula>
    </cfRule>
    <cfRule type="expression" dxfId="1020" priority="79" stopIfTrue="1">
      <formula>#REF!=1</formula>
    </cfRule>
  </conditionalFormatting>
  <conditionalFormatting sqref="F92:F93">
    <cfRule type="expression" dxfId="1019" priority="74" stopIfTrue="1">
      <formula>#REF!=1</formula>
    </cfRule>
    <cfRule type="expression" dxfId="1018" priority="75" stopIfTrue="1">
      <formula>#REF!=1</formula>
    </cfRule>
    <cfRule type="expression" dxfId="1017" priority="76" stopIfTrue="1">
      <formula>#REF!=1</formula>
    </cfRule>
  </conditionalFormatting>
  <conditionalFormatting sqref="F93">
    <cfRule type="expression" dxfId="1016" priority="68" stopIfTrue="1">
      <formula>#REF!=1</formula>
    </cfRule>
    <cfRule type="expression" dxfId="1015" priority="69" stopIfTrue="1">
      <formula>#REF!=1</formula>
    </cfRule>
    <cfRule type="expression" dxfId="1014" priority="70" stopIfTrue="1">
      <formula>#REF!=1</formula>
    </cfRule>
    <cfRule type="expression" dxfId="1013" priority="71" stopIfTrue="1">
      <formula>#REF!=1</formula>
    </cfRule>
    <cfRule type="expression" dxfId="1012" priority="72" stopIfTrue="1">
      <formula>#REF!=1</formula>
    </cfRule>
    <cfRule type="expression" dxfId="1011" priority="73" stopIfTrue="1">
      <formula>#REF!=1</formula>
    </cfRule>
  </conditionalFormatting>
  <conditionalFormatting sqref="F93:F100 F102:F105">
    <cfRule type="expression" dxfId="1010" priority="65" stopIfTrue="1">
      <formula>#REF!=1</formula>
    </cfRule>
    <cfRule type="expression" dxfId="1009" priority="66" stopIfTrue="1">
      <formula>#REF!=1</formula>
    </cfRule>
    <cfRule type="expression" dxfId="1008" priority="67" stopIfTrue="1">
      <formula>#REF!=1</formula>
    </cfRule>
  </conditionalFormatting>
  <conditionalFormatting sqref="F94:F100 F102:F105">
    <cfRule type="expression" dxfId="1007" priority="59" stopIfTrue="1">
      <formula>#REF!=1</formula>
    </cfRule>
    <cfRule type="expression" dxfId="1006" priority="60" stopIfTrue="1">
      <formula>#REF!=1</formula>
    </cfRule>
    <cfRule type="expression" dxfId="1005" priority="61" stopIfTrue="1">
      <formula>#REF!=1</formula>
    </cfRule>
    <cfRule type="expression" dxfId="1004" priority="62" stopIfTrue="1">
      <formula>#REF!=1</formula>
    </cfRule>
    <cfRule type="expression" dxfId="1003" priority="63" stopIfTrue="1">
      <formula>#REF!=1</formula>
    </cfRule>
    <cfRule type="expression" dxfId="1002" priority="64" stopIfTrue="1">
      <formula>#REF!=1</formula>
    </cfRule>
  </conditionalFormatting>
  <conditionalFormatting sqref="F94:F107">
    <cfRule type="expression" dxfId="1001" priority="23" stopIfTrue="1">
      <formula>#REF!=1</formula>
    </cfRule>
    <cfRule type="expression" dxfId="1000" priority="24" stopIfTrue="1">
      <formula>#REF!=1</formula>
    </cfRule>
    <cfRule type="expression" dxfId="999" priority="25" stopIfTrue="1">
      <formula>#REF!=1</formula>
    </cfRule>
  </conditionalFormatting>
  <conditionalFormatting sqref="F108:F109">
    <cfRule type="expression" dxfId="998" priority="56" stopIfTrue="1">
      <formula>#REF!=1</formula>
    </cfRule>
    <cfRule type="expression" dxfId="997" priority="57" stopIfTrue="1">
      <formula>#REF!=1</formula>
    </cfRule>
    <cfRule type="expression" dxfId="996" priority="58" stopIfTrue="1">
      <formula>#REF!=1</formula>
    </cfRule>
  </conditionalFormatting>
  <conditionalFormatting sqref="F109:F110">
    <cfRule type="expression" dxfId="995" priority="53" stopIfTrue="1">
      <formula>#REF!=1</formula>
    </cfRule>
    <cfRule type="expression" dxfId="994" priority="54" stopIfTrue="1">
      <formula>#REF!=1</formula>
    </cfRule>
    <cfRule type="expression" dxfId="993" priority="55" stopIfTrue="1">
      <formula>#REF!=1</formula>
    </cfRule>
  </conditionalFormatting>
  <conditionalFormatting sqref="F110">
    <cfRule type="expression" dxfId="992" priority="47" stopIfTrue="1">
      <formula>#REF!=1</formula>
    </cfRule>
    <cfRule type="expression" dxfId="991" priority="48" stopIfTrue="1">
      <formula>#REF!=1</formula>
    </cfRule>
    <cfRule type="expression" dxfId="990" priority="49" stopIfTrue="1">
      <formula>#REF!=1</formula>
    </cfRule>
    <cfRule type="expression" dxfId="989" priority="50" stopIfTrue="1">
      <formula>#REF!=1</formula>
    </cfRule>
    <cfRule type="expression" dxfId="988" priority="51" stopIfTrue="1">
      <formula>#REF!=1</formula>
    </cfRule>
    <cfRule type="expression" dxfId="987" priority="52" stopIfTrue="1">
      <formula>#REF!=1</formula>
    </cfRule>
  </conditionalFormatting>
  <conditionalFormatting sqref="F110:F111">
    <cfRule type="expression" dxfId="986" priority="44" stopIfTrue="1">
      <formula>#REF!=1</formula>
    </cfRule>
    <cfRule type="expression" dxfId="985" priority="45" stopIfTrue="1">
      <formula>#REF!=1</formula>
    </cfRule>
    <cfRule type="expression" dxfId="984" priority="46" stopIfTrue="1">
      <formula>#REF!=1</formula>
    </cfRule>
  </conditionalFormatting>
  <conditionalFormatting sqref="F111">
    <cfRule type="expression" dxfId="983" priority="38" stopIfTrue="1">
      <formula>#REF!=1</formula>
    </cfRule>
    <cfRule type="expression" dxfId="982" priority="39" stopIfTrue="1">
      <formula>#REF!=1</formula>
    </cfRule>
    <cfRule type="expression" dxfId="981" priority="40" stopIfTrue="1">
      <formula>#REF!=1</formula>
    </cfRule>
    <cfRule type="expression" dxfId="980" priority="41" stopIfTrue="1">
      <formula>#REF!=1</formula>
    </cfRule>
    <cfRule type="expression" dxfId="979" priority="42" stopIfTrue="1">
      <formula>#REF!=1</formula>
    </cfRule>
    <cfRule type="expression" dxfId="978" priority="43" stopIfTrue="1">
      <formula>#REF!=1</formula>
    </cfRule>
  </conditionalFormatting>
  <conditionalFormatting sqref="F111:F116">
    <cfRule type="expression" dxfId="977" priority="35" stopIfTrue="1">
      <formula>#REF!=1</formula>
    </cfRule>
    <cfRule type="expression" dxfId="976" priority="36" stopIfTrue="1">
      <formula>#REF!=1</formula>
    </cfRule>
    <cfRule type="expression" dxfId="975" priority="37" stopIfTrue="1">
      <formula>#REF!=1</formula>
    </cfRule>
  </conditionalFormatting>
  <conditionalFormatting sqref="F116">
    <cfRule type="expression" dxfId="974" priority="29" stopIfTrue="1">
      <formula>#REF!=1</formula>
    </cfRule>
    <cfRule type="expression" dxfId="973" priority="30" stopIfTrue="1">
      <formula>#REF!=1</formula>
    </cfRule>
    <cfRule type="expression" dxfId="972" priority="31" stopIfTrue="1">
      <formula>#REF!=1</formula>
    </cfRule>
    <cfRule type="expression" dxfId="971" priority="32" stopIfTrue="1">
      <formula>#REF!=1</formula>
    </cfRule>
    <cfRule type="expression" dxfId="970" priority="33" stopIfTrue="1">
      <formula>#REF!=1</formula>
    </cfRule>
    <cfRule type="expression" dxfId="969" priority="34" stopIfTrue="1">
      <formula>#REF!=1</formula>
    </cfRule>
  </conditionalFormatting>
  <conditionalFormatting sqref="F116:F119">
    <cfRule type="expression" dxfId="968" priority="20" stopIfTrue="1">
      <formula>#REF!=1</formula>
    </cfRule>
    <cfRule type="expression" dxfId="967" priority="21" stopIfTrue="1">
      <formula>#REF!=1</formula>
    </cfRule>
    <cfRule type="expression" dxfId="966" priority="22" stopIfTrue="1">
      <formula>#REF!=1</formula>
    </cfRule>
  </conditionalFormatting>
  <conditionalFormatting sqref="F120 F177">
    <cfRule type="expression" dxfId="965" priority="358" stopIfTrue="1">
      <formula>#REF!=1</formula>
    </cfRule>
  </conditionalFormatting>
  <conditionalFormatting sqref="F120">
    <cfRule type="expression" dxfId="964" priority="357" stopIfTrue="1">
      <formula>#REF!=1</formula>
    </cfRule>
  </conditionalFormatting>
  <conditionalFormatting sqref="F120:F121">
    <cfRule type="expression" dxfId="963" priority="291" stopIfTrue="1">
      <formula>#REF!=1</formula>
    </cfRule>
  </conditionalFormatting>
  <conditionalFormatting sqref="F121">
    <cfRule type="expression" dxfId="962" priority="289" stopIfTrue="1">
      <formula>#REF!=1</formula>
    </cfRule>
    <cfRule type="expression" dxfId="961" priority="290" stopIfTrue="1">
      <formula>#REF!=1</formula>
    </cfRule>
  </conditionalFormatting>
  <conditionalFormatting sqref="F121:F125">
    <cfRule type="expression" dxfId="960" priority="286" stopIfTrue="1">
      <formula>#REF!=1</formula>
    </cfRule>
    <cfRule type="expression" dxfId="959" priority="287" stopIfTrue="1">
      <formula>#REF!=1</formula>
    </cfRule>
    <cfRule type="expression" dxfId="958" priority="288" stopIfTrue="1">
      <formula>#REF!=1</formula>
    </cfRule>
  </conditionalFormatting>
  <conditionalFormatting sqref="F122:F125">
    <cfRule type="expression" dxfId="957" priority="280" stopIfTrue="1">
      <formula>#REF!=1</formula>
    </cfRule>
    <cfRule type="expression" dxfId="956" priority="281" stopIfTrue="1">
      <formula>#REF!=1</formula>
    </cfRule>
    <cfRule type="expression" dxfId="955" priority="282" stopIfTrue="1">
      <formula>#REF!=1</formula>
    </cfRule>
    <cfRule type="expression" dxfId="954" priority="283" stopIfTrue="1">
      <formula>#REF!=1</formula>
    </cfRule>
    <cfRule type="expression" dxfId="953" priority="284" stopIfTrue="1">
      <formula>#REF!=1</formula>
    </cfRule>
    <cfRule type="expression" dxfId="952" priority="285" stopIfTrue="1">
      <formula>#REF!=1</formula>
    </cfRule>
  </conditionalFormatting>
  <conditionalFormatting sqref="F122:F129">
    <cfRule type="expression" dxfId="951" priority="277" stopIfTrue="1">
      <formula>#REF!=1</formula>
    </cfRule>
    <cfRule type="expression" dxfId="950" priority="278" stopIfTrue="1">
      <formula>#REF!=1</formula>
    </cfRule>
    <cfRule type="expression" dxfId="949" priority="279" stopIfTrue="1">
      <formula>#REF!=1</formula>
    </cfRule>
  </conditionalFormatting>
  <conditionalFormatting sqref="F129:F130">
    <cfRule type="expression" dxfId="948" priority="274" stopIfTrue="1">
      <formula>#REF!=1</formula>
    </cfRule>
    <cfRule type="expression" dxfId="947" priority="275" stopIfTrue="1">
      <formula>#REF!=1</formula>
    </cfRule>
    <cfRule type="expression" dxfId="946" priority="276" stopIfTrue="1">
      <formula>#REF!=1</formula>
    </cfRule>
  </conditionalFormatting>
  <conditionalFormatting sqref="F130">
    <cfRule type="expression" dxfId="945" priority="268" stopIfTrue="1">
      <formula>#REF!=1</formula>
    </cfRule>
    <cfRule type="expression" dxfId="944" priority="269" stopIfTrue="1">
      <formula>#REF!=1</formula>
    </cfRule>
    <cfRule type="expression" dxfId="943" priority="270" stopIfTrue="1">
      <formula>#REF!=1</formula>
    </cfRule>
    <cfRule type="expression" dxfId="942" priority="271" stopIfTrue="1">
      <formula>#REF!=1</formula>
    </cfRule>
    <cfRule type="expression" dxfId="941" priority="272" stopIfTrue="1">
      <formula>#REF!=1</formula>
    </cfRule>
    <cfRule type="expression" dxfId="940" priority="273" stopIfTrue="1">
      <formula>#REF!=1</formula>
    </cfRule>
  </conditionalFormatting>
  <conditionalFormatting sqref="F130:F131">
    <cfRule type="expression" dxfId="939" priority="265" stopIfTrue="1">
      <formula>#REF!=1</formula>
    </cfRule>
    <cfRule type="expression" dxfId="938" priority="266" stopIfTrue="1">
      <formula>#REF!=1</formula>
    </cfRule>
    <cfRule type="expression" dxfId="937" priority="267" stopIfTrue="1">
      <formula>#REF!=1</formula>
    </cfRule>
  </conditionalFormatting>
  <conditionalFormatting sqref="F131">
    <cfRule type="expression" dxfId="936" priority="259" stopIfTrue="1">
      <formula>#REF!=1</formula>
    </cfRule>
    <cfRule type="expression" dxfId="935" priority="260" stopIfTrue="1">
      <formula>#REF!=1</formula>
    </cfRule>
    <cfRule type="expression" dxfId="934" priority="261" stopIfTrue="1">
      <formula>#REF!=1</formula>
    </cfRule>
    <cfRule type="expression" dxfId="933" priority="262" stopIfTrue="1">
      <formula>#REF!=1</formula>
    </cfRule>
    <cfRule type="expression" dxfId="932" priority="263" stopIfTrue="1">
      <formula>#REF!=1</formula>
    </cfRule>
    <cfRule type="expression" dxfId="931" priority="264" stopIfTrue="1">
      <formula>#REF!=1</formula>
    </cfRule>
  </conditionalFormatting>
  <conditionalFormatting sqref="F131:F132">
    <cfRule type="expression" dxfId="930" priority="256" stopIfTrue="1">
      <formula>#REF!=1</formula>
    </cfRule>
    <cfRule type="expression" dxfId="929" priority="257" stopIfTrue="1">
      <formula>#REF!=1</formula>
    </cfRule>
    <cfRule type="expression" dxfId="928" priority="258" stopIfTrue="1">
      <formula>#REF!=1</formula>
    </cfRule>
  </conditionalFormatting>
  <conditionalFormatting sqref="F132">
    <cfRule type="expression" dxfId="927" priority="250" stopIfTrue="1">
      <formula>#REF!=1</formula>
    </cfRule>
    <cfRule type="expression" dxfId="926" priority="251" stopIfTrue="1">
      <formula>#REF!=1</formula>
    </cfRule>
    <cfRule type="expression" dxfId="925" priority="252" stopIfTrue="1">
      <formula>#REF!=1</formula>
    </cfRule>
    <cfRule type="expression" dxfId="924" priority="253" stopIfTrue="1">
      <formula>#REF!=1</formula>
    </cfRule>
    <cfRule type="expression" dxfId="923" priority="254" stopIfTrue="1">
      <formula>#REF!=1</formula>
    </cfRule>
    <cfRule type="expression" dxfId="922" priority="255" stopIfTrue="1">
      <formula>#REF!=1</formula>
    </cfRule>
  </conditionalFormatting>
  <conditionalFormatting sqref="F132:F137">
    <cfRule type="expression" dxfId="921" priority="238" stopIfTrue="1">
      <formula>#REF!=1</formula>
    </cfRule>
    <cfRule type="expression" dxfId="920" priority="239" stopIfTrue="1">
      <formula>#REF!=1</formula>
    </cfRule>
    <cfRule type="expression" dxfId="919" priority="240" stopIfTrue="1">
      <formula>#REF!=1</formula>
    </cfRule>
  </conditionalFormatting>
  <conditionalFormatting sqref="F136">
    <cfRule type="expression" dxfId="918" priority="229" stopIfTrue="1">
      <formula>#REF!=1</formula>
    </cfRule>
    <cfRule type="expression" dxfId="917" priority="230" stopIfTrue="1">
      <formula>#REF!=1</formula>
    </cfRule>
    <cfRule type="expression" dxfId="916" priority="231" stopIfTrue="1">
      <formula>#REF!=1</formula>
    </cfRule>
    <cfRule type="expression" dxfId="915" priority="232" stopIfTrue="1">
      <formula>#REF!=1</formula>
    </cfRule>
    <cfRule type="expression" dxfId="914" priority="233" stopIfTrue="1">
      <formula>#REF!=1</formula>
    </cfRule>
    <cfRule type="expression" dxfId="913" priority="234" stopIfTrue="1">
      <formula>#REF!=1</formula>
    </cfRule>
    <cfRule type="expression" dxfId="912" priority="235" stopIfTrue="1">
      <formula>#REF!=1</formula>
    </cfRule>
    <cfRule type="expression" dxfId="911" priority="236" stopIfTrue="1">
      <formula>#REF!=1</formula>
    </cfRule>
    <cfRule type="expression" dxfId="910" priority="237" stopIfTrue="1">
      <formula>#REF!=1</formula>
    </cfRule>
  </conditionalFormatting>
  <conditionalFormatting sqref="F137">
    <cfRule type="expression" dxfId="909" priority="241" stopIfTrue="1">
      <formula>#REF!=1</formula>
    </cfRule>
    <cfRule type="expression" dxfId="908" priority="242" stopIfTrue="1">
      <formula>#REF!=1</formula>
    </cfRule>
    <cfRule type="expression" dxfId="907" priority="243" stopIfTrue="1">
      <formula>#REF!=1</formula>
    </cfRule>
    <cfRule type="expression" dxfId="906" priority="244" stopIfTrue="1">
      <formula>#REF!=1</formula>
    </cfRule>
    <cfRule type="expression" dxfId="905" priority="245" stopIfTrue="1">
      <formula>#REF!=1</formula>
    </cfRule>
    <cfRule type="expression" dxfId="904" priority="246" stopIfTrue="1">
      <formula>#REF!=1</formula>
    </cfRule>
    <cfRule type="expression" dxfId="903" priority="247" stopIfTrue="1">
      <formula>#REF!=1</formula>
    </cfRule>
    <cfRule type="expression" dxfId="902" priority="248" stopIfTrue="1">
      <formula>#REF!=1</formula>
    </cfRule>
    <cfRule type="expression" dxfId="901" priority="249" stopIfTrue="1">
      <formula>#REF!=1</formula>
    </cfRule>
  </conditionalFormatting>
  <conditionalFormatting sqref="F138:F142">
    <cfRule type="expression" dxfId="900" priority="226" stopIfTrue="1">
      <formula>#REF!=1</formula>
    </cfRule>
    <cfRule type="expression" dxfId="899" priority="227" stopIfTrue="1">
      <formula>#REF!=1</formula>
    </cfRule>
    <cfRule type="expression" dxfId="898" priority="228" stopIfTrue="1">
      <formula>#REF!=1</formula>
    </cfRule>
  </conditionalFormatting>
  <conditionalFormatting sqref="F142:F143">
    <cfRule type="expression" dxfId="897" priority="223" stopIfTrue="1">
      <formula>#REF!=1</formula>
    </cfRule>
    <cfRule type="expression" dxfId="896" priority="224" stopIfTrue="1">
      <formula>#REF!=1</formula>
    </cfRule>
    <cfRule type="expression" dxfId="895" priority="225" stopIfTrue="1">
      <formula>#REF!=1</formula>
    </cfRule>
  </conditionalFormatting>
  <conditionalFormatting sqref="F143">
    <cfRule type="expression" dxfId="894" priority="217" stopIfTrue="1">
      <formula>#REF!=1</formula>
    </cfRule>
    <cfRule type="expression" dxfId="893" priority="218" stopIfTrue="1">
      <formula>#REF!=1</formula>
    </cfRule>
    <cfRule type="expression" dxfId="892" priority="219" stopIfTrue="1">
      <formula>#REF!=1</formula>
    </cfRule>
    <cfRule type="expression" dxfId="891" priority="220" stopIfTrue="1">
      <formula>#REF!=1</formula>
    </cfRule>
    <cfRule type="expression" dxfId="890" priority="221" stopIfTrue="1">
      <formula>#REF!=1</formula>
    </cfRule>
    <cfRule type="expression" dxfId="889" priority="222" stopIfTrue="1">
      <formula>#REF!=1</formula>
    </cfRule>
  </conditionalFormatting>
  <conditionalFormatting sqref="F143:F144">
    <cfRule type="expression" dxfId="888" priority="214" stopIfTrue="1">
      <formula>#REF!=1</formula>
    </cfRule>
    <cfRule type="expression" dxfId="887" priority="215" stopIfTrue="1">
      <formula>#REF!=1</formula>
    </cfRule>
    <cfRule type="expression" dxfId="886" priority="216" stopIfTrue="1">
      <formula>#REF!=1</formula>
    </cfRule>
  </conditionalFormatting>
  <conditionalFormatting sqref="F144">
    <cfRule type="expression" dxfId="885" priority="208" stopIfTrue="1">
      <formula>#REF!=1</formula>
    </cfRule>
    <cfRule type="expression" dxfId="884" priority="209" stopIfTrue="1">
      <formula>#REF!=1</formula>
    </cfRule>
    <cfRule type="expression" dxfId="883" priority="210" stopIfTrue="1">
      <formula>#REF!=1</formula>
    </cfRule>
    <cfRule type="expression" dxfId="882" priority="211" stopIfTrue="1">
      <formula>#REF!=1</formula>
    </cfRule>
    <cfRule type="expression" dxfId="881" priority="212" stopIfTrue="1">
      <formula>#REF!=1</formula>
    </cfRule>
    <cfRule type="expression" dxfId="880" priority="213" stopIfTrue="1">
      <formula>#REF!=1</formula>
    </cfRule>
  </conditionalFormatting>
  <conditionalFormatting sqref="F144:F146">
    <cfRule type="expression" dxfId="879" priority="205" stopIfTrue="1">
      <formula>#REF!=1</formula>
    </cfRule>
    <cfRule type="expression" dxfId="878" priority="206" stopIfTrue="1">
      <formula>#REF!=1</formula>
    </cfRule>
    <cfRule type="expression" dxfId="877" priority="207" stopIfTrue="1">
      <formula>#REF!=1</formula>
    </cfRule>
  </conditionalFormatting>
  <conditionalFormatting sqref="F145:F146">
    <cfRule type="expression" dxfId="876" priority="199" stopIfTrue="1">
      <formula>#REF!=1</formula>
    </cfRule>
    <cfRule type="expression" dxfId="875" priority="200" stopIfTrue="1">
      <formula>#REF!=1</formula>
    </cfRule>
    <cfRule type="expression" dxfId="874" priority="201" stopIfTrue="1">
      <formula>#REF!=1</formula>
    </cfRule>
    <cfRule type="expression" dxfId="873" priority="202" stopIfTrue="1">
      <formula>#REF!=1</formula>
    </cfRule>
    <cfRule type="expression" dxfId="872" priority="203" stopIfTrue="1">
      <formula>#REF!=1</formula>
    </cfRule>
    <cfRule type="expression" dxfId="871" priority="204" stopIfTrue="1">
      <formula>#REF!=1</formula>
    </cfRule>
  </conditionalFormatting>
  <conditionalFormatting sqref="F145:F148">
    <cfRule type="expression" dxfId="870" priority="178" stopIfTrue="1">
      <formula>#REF!=1</formula>
    </cfRule>
    <cfRule type="expression" dxfId="869" priority="179" stopIfTrue="1">
      <formula>#REF!=1</formula>
    </cfRule>
    <cfRule type="expression" dxfId="868" priority="180" stopIfTrue="1">
      <formula>#REF!=1</formula>
    </cfRule>
  </conditionalFormatting>
  <conditionalFormatting sqref="F148">
    <cfRule type="expression" dxfId="867" priority="181" stopIfTrue="1">
      <formula>#REF!=1</formula>
    </cfRule>
    <cfRule type="expression" dxfId="866" priority="182" stopIfTrue="1">
      <formula>#REF!=1</formula>
    </cfRule>
    <cfRule type="expression" dxfId="865" priority="183" stopIfTrue="1">
      <formula>#REF!=1</formula>
    </cfRule>
    <cfRule type="expression" dxfId="864" priority="184" stopIfTrue="1">
      <formula>#REF!=1</formula>
    </cfRule>
    <cfRule type="expression" dxfId="863" priority="185" stopIfTrue="1">
      <formula>#REF!=1</formula>
    </cfRule>
    <cfRule type="expression" dxfId="862" priority="186" stopIfTrue="1">
      <formula>#REF!=1</formula>
    </cfRule>
  </conditionalFormatting>
  <conditionalFormatting sqref="F148:F152">
    <cfRule type="expression" dxfId="861" priority="187" stopIfTrue="1">
      <formula>#REF!=1</formula>
    </cfRule>
    <cfRule type="expression" dxfId="860" priority="188" stopIfTrue="1">
      <formula>#REF!=1</formula>
    </cfRule>
    <cfRule type="expression" dxfId="859" priority="189" stopIfTrue="1">
      <formula>#REF!=1</formula>
    </cfRule>
  </conditionalFormatting>
  <conditionalFormatting sqref="F149:F152">
    <cfRule type="expression" dxfId="858" priority="190" stopIfTrue="1">
      <formula>#REF!=1</formula>
    </cfRule>
    <cfRule type="expression" dxfId="857" priority="191" stopIfTrue="1">
      <formula>#REF!=1</formula>
    </cfRule>
    <cfRule type="expression" dxfId="856" priority="192" stopIfTrue="1">
      <formula>#REF!=1</formula>
    </cfRule>
    <cfRule type="expression" dxfId="855" priority="193" stopIfTrue="1">
      <formula>#REF!=1</formula>
    </cfRule>
    <cfRule type="expression" dxfId="854" priority="194" stopIfTrue="1">
      <formula>#REF!=1</formula>
    </cfRule>
    <cfRule type="expression" dxfId="853" priority="195" stopIfTrue="1">
      <formula>#REF!=1</formula>
    </cfRule>
    <cfRule type="expression" dxfId="852" priority="196" stopIfTrue="1">
      <formula>#REF!=1</formula>
    </cfRule>
    <cfRule type="expression" dxfId="851" priority="197" stopIfTrue="1">
      <formula>#REF!=1</formula>
    </cfRule>
    <cfRule type="expression" dxfId="850" priority="198" stopIfTrue="1">
      <formula>#REF!=1</formula>
    </cfRule>
  </conditionalFormatting>
  <conditionalFormatting sqref="F153:F158">
    <cfRule type="expression" dxfId="849" priority="175" stopIfTrue="1">
      <formula>#REF!=1</formula>
    </cfRule>
    <cfRule type="expression" dxfId="848" priority="176" stopIfTrue="1">
      <formula>#REF!=1</formula>
    </cfRule>
    <cfRule type="expression" dxfId="847" priority="177" stopIfTrue="1">
      <formula>#REF!=1</formula>
    </cfRule>
  </conditionalFormatting>
  <conditionalFormatting sqref="F157:F158">
    <cfRule type="expression" dxfId="846" priority="169" stopIfTrue="1">
      <formula>#REF!=1</formula>
    </cfRule>
    <cfRule type="expression" dxfId="845" priority="170" stopIfTrue="1">
      <formula>#REF!=1</formula>
    </cfRule>
    <cfRule type="expression" dxfId="844" priority="171" stopIfTrue="1">
      <formula>#REF!=1</formula>
    </cfRule>
    <cfRule type="expression" dxfId="843" priority="172" stopIfTrue="1">
      <formula>#REF!=1</formula>
    </cfRule>
    <cfRule type="expression" dxfId="842" priority="173" stopIfTrue="1">
      <formula>#REF!=1</formula>
    </cfRule>
    <cfRule type="expression" dxfId="841" priority="174" stopIfTrue="1">
      <formula>#REF!=1</formula>
    </cfRule>
  </conditionalFormatting>
  <conditionalFormatting sqref="F157:F164">
    <cfRule type="expression" dxfId="840" priority="166" stopIfTrue="1">
      <formula>#REF!=1</formula>
    </cfRule>
    <cfRule type="expression" dxfId="839" priority="167" stopIfTrue="1">
      <formula>#REF!=1</formula>
    </cfRule>
    <cfRule type="expression" dxfId="838" priority="168" stopIfTrue="1">
      <formula>#REF!=1</formula>
    </cfRule>
  </conditionalFormatting>
  <conditionalFormatting sqref="F159:F164">
    <cfRule type="expression" dxfId="837" priority="160" stopIfTrue="1">
      <formula>#REF!=1</formula>
    </cfRule>
    <cfRule type="expression" dxfId="836" priority="161" stopIfTrue="1">
      <formula>#REF!=1</formula>
    </cfRule>
    <cfRule type="expression" dxfId="835" priority="162" stopIfTrue="1">
      <formula>#REF!=1</formula>
    </cfRule>
    <cfRule type="expression" dxfId="834" priority="163" stopIfTrue="1">
      <formula>#REF!=1</formula>
    </cfRule>
    <cfRule type="expression" dxfId="833" priority="164" stopIfTrue="1">
      <formula>#REF!=1</formula>
    </cfRule>
    <cfRule type="expression" dxfId="832" priority="165" stopIfTrue="1">
      <formula>#REF!=1</formula>
    </cfRule>
  </conditionalFormatting>
  <conditionalFormatting sqref="F159:F165">
    <cfRule type="expression" dxfId="831" priority="157" stopIfTrue="1">
      <formula>#REF!=1</formula>
    </cfRule>
  </conditionalFormatting>
  <conditionalFormatting sqref="F159:F167">
    <cfRule type="expression" dxfId="830" priority="158" stopIfTrue="1">
      <formula>#REF!=1</formula>
    </cfRule>
    <cfRule type="expression" dxfId="829" priority="159" stopIfTrue="1">
      <formula>#REF!=1</formula>
    </cfRule>
  </conditionalFormatting>
  <conditionalFormatting sqref="F165">
    <cfRule type="expression" dxfId="828" priority="148" stopIfTrue="1">
      <formula>#REF!=1</formula>
    </cfRule>
    <cfRule type="expression" dxfId="827" priority="149" stopIfTrue="1">
      <formula>#REF!=1</formula>
    </cfRule>
    <cfRule type="expression" dxfId="826" priority="150" stopIfTrue="1">
      <formula>#REF!=1</formula>
    </cfRule>
    <cfRule type="expression" dxfId="825" priority="151" stopIfTrue="1">
      <formula>#REF!=1</formula>
    </cfRule>
    <cfRule type="expression" dxfId="824" priority="152" stopIfTrue="1">
      <formula>#REF!=1</formula>
    </cfRule>
    <cfRule type="expression" dxfId="823" priority="153" stopIfTrue="1">
      <formula>#REF!=1</formula>
    </cfRule>
    <cfRule type="expression" dxfId="822" priority="154" stopIfTrue="1">
      <formula>#REF!=1</formula>
    </cfRule>
    <cfRule type="expression" dxfId="821" priority="155" stopIfTrue="1">
      <formula>#REF!=1</formula>
    </cfRule>
    <cfRule type="expression" dxfId="820" priority="156" stopIfTrue="1">
      <formula>#REF!=1</formula>
    </cfRule>
  </conditionalFormatting>
  <conditionalFormatting sqref="F166:F167">
    <cfRule type="expression" dxfId="819" priority="292" stopIfTrue="1">
      <formula>#REF!=1</formula>
    </cfRule>
  </conditionalFormatting>
  <conditionalFormatting sqref="F168:F172">
    <cfRule type="expression" dxfId="818" priority="145" stopIfTrue="1">
      <formula>#REF!=1</formula>
    </cfRule>
    <cfRule type="expression" dxfId="817" priority="146" stopIfTrue="1">
      <formula>#REF!=1</formula>
    </cfRule>
    <cfRule type="expression" dxfId="816" priority="147" stopIfTrue="1">
      <formula>#REF!=1</formula>
    </cfRule>
  </conditionalFormatting>
  <conditionalFormatting sqref="F169:F172">
    <cfRule type="expression" dxfId="815" priority="139" stopIfTrue="1">
      <formula>#REF!=1</formula>
    </cfRule>
    <cfRule type="expression" dxfId="814" priority="140" stopIfTrue="1">
      <formula>#REF!=1</formula>
    </cfRule>
    <cfRule type="expression" dxfId="813" priority="141" stopIfTrue="1">
      <formula>#REF!=1</formula>
    </cfRule>
    <cfRule type="expression" dxfId="812" priority="142" stopIfTrue="1">
      <formula>#REF!=1</formula>
    </cfRule>
    <cfRule type="expression" dxfId="811" priority="143" stopIfTrue="1">
      <formula>#REF!=1</formula>
    </cfRule>
    <cfRule type="expression" dxfId="810" priority="144" stopIfTrue="1">
      <formula>#REF!=1</formula>
    </cfRule>
  </conditionalFormatting>
  <conditionalFormatting sqref="F169:F173">
    <cfRule type="expression" dxfId="809" priority="136" stopIfTrue="1">
      <formula>#REF!=1</formula>
    </cfRule>
    <cfRule type="expression" dxfId="808" priority="137" stopIfTrue="1">
      <formula>#REF!=1</formula>
    </cfRule>
    <cfRule type="expression" dxfId="807" priority="138" stopIfTrue="1">
      <formula>#REF!=1</formula>
    </cfRule>
  </conditionalFormatting>
  <conditionalFormatting sqref="F173">
    <cfRule type="expression" dxfId="806" priority="134" stopIfTrue="1">
      <formula>#REF!=1</formula>
    </cfRule>
    <cfRule type="expression" dxfId="805" priority="135" stopIfTrue="1">
      <formula>#REF!=1</formula>
    </cfRule>
  </conditionalFormatting>
  <conditionalFormatting sqref="F173:F175">
    <cfRule type="expression" dxfId="804" priority="133" stopIfTrue="1">
      <formula>#REF!=1</formula>
    </cfRule>
  </conditionalFormatting>
  <conditionalFormatting sqref="F174:F176">
    <cfRule type="expression" dxfId="803" priority="131" stopIfTrue="1">
      <formula>#REF!=1</formula>
    </cfRule>
    <cfRule type="expression" dxfId="802" priority="132" stopIfTrue="1">
      <formula>#REF!=1</formula>
    </cfRule>
  </conditionalFormatting>
  <conditionalFormatting sqref="F176">
    <cfRule type="expression" dxfId="801" priority="130" stopIfTrue="1">
      <formula>#REF!=1</formula>
    </cfRule>
  </conditionalFormatting>
  <conditionalFormatting sqref="F177:F235">
    <cfRule type="expression" dxfId="800" priority="295" stopIfTrue="1">
      <formula>#REF!=1</formula>
    </cfRule>
  </conditionalFormatting>
  <conditionalFormatting sqref="F371:F657 F177:F239">
    <cfRule type="expression" dxfId="799" priority="296" stopIfTrue="1">
      <formula>#REF!=1</formula>
    </cfRule>
  </conditionalFormatting>
  <conditionalFormatting sqref="F178:F238">
    <cfRule type="expression" dxfId="798" priority="294" stopIfTrue="1">
      <formula>#REF!=1</formula>
    </cfRule>
  </conditionalFormatting>
  <conditionalFormatting sqref="F236:F238">
    <cfRule type="expression" dxfId="797" priority="293" stopIfTrue="1">
      <formula>#REF!=1</formula>
    </cfRule>
  </conditionalFormatting>
  <conditionalFormatting sqref="F371:F657">
    <cfRule type="expression" dxfId="796" priority="360" stopIfTrue="1">
      <formula>#REF!=1</formula>
    </cfRule>
    <cfRule type="expression" dxfId="795" priority="361" stopIfTrue="1">
      <formula>#REF!=1</formula>
    </cfRule>
  </conditionalFormatting>
  <conditionalFormatting sqref="F658:F663">
    <cfRule type="expression" dxfId="794" priority="402" stopIfTrue="1">
      <formula>#REF!=1</formula>
    </cfRule>
    <cfRule type="expression" dxfId="793" priority="403" stopIfTrue="1">
      <formula>#REF!=1</formula>
    </cfRule>
  </conditionalFormatting>
  <conditionalFormatting sqref="F664:F686">
    <cfRule type="expression" dxfId="792" priority="392" stopIfTrue="1">
      <formula>#REF!=1</formula>
    </cfRule>
    <cfRule type="expression" dxfId="791" priority="393" stopIfTrue="1">
      <formula>#REF!=1</formula>
    </cfRule>
    <cfRule type="expression" dxfId="790" priority="394" stopIfTrue="1">
      <formula>#REF!=1</formula>
    </cfRule>
  </conditionalFormatting>
  <conditionalFormatting sqref="F688:F726">
    <cfRule type="expression" dxfId="789" priority="389" stopIfTrue="1">
      <formula>#REF!=1</formula>
    </cfRule>
    <cfRule type="expression" dxfId="788" priority="390" stopIfTrue="1">
      <formula>#REF!=1</formula>
    </cfRule>
    <cfRule type="expression" dxfId="787" priority="391" stopIfTrue="1">
      <formula>#REF!=1</formula>
    </cfRule>
  </conditionalFormatting>
  <conditionalFormatting sqref="F727:F922">
    <cfRule type="expression" dxfId="786" priority="477" stopIfTrue="1">
      <formula>#REF!=1</formula>
    </cfRule>
    <cfRule type="expression" dxfId="785" priority="478" stopIfTrue="1">
      <formula>#REF!=1</formula>
    </cfRule>
    <cfRule type="expression" dxfId="784" priority="479" stopIfTrue="1">
      <formula>#REF!=1</formula>
    </cfRule>
  </conditionalFormatting>
  <conditionalFormatting sqref="F920:F925">
    <cfRule type="expression" dxfId="783" priority="461" stopIfTrue="1">
      <formula>#REF!=1</formula>
    </cfRule>
    <cfRule type="expression" dxfId="782" priority="463" stopIfTrue="1">
      <formula>#REF!=1</formula>
    </cfRule>
  </conditionalFormatting>
  <conditionalFormatting sqref="F923">
    <cfRule type="expression" dxfId="781" priority="458" stopIfTrue="1">
      <formula>#REF!=1</formula>
    </cfRule>
    <cfRule type="expression" dxfId="780" priority="459" stopIfTrue="1">
      <formula>#REF!=1</formula>
    </cfRule>
    <cfRule type="expression" dxfId="779" priority="460" stopIfTrue="1">
      <formula>#REF!=1</formula>
    </cfRule>
    <cfRule type="expression" dxfId="778" priority="462" stopIfTrue="1">
      <formula>#REF!=1</formula>
    </cfRule>
  </conditionalFormatting>
  <conditionalFormatting sqref="F924:F925">
    <cfRule type="expression" dxfId="777" priority="464" stopIfTrue="1">
      <formula>#REF!=1</formula>
    </cfRule>
    <cfRule type="expression" dxfId="776" priority="466" stopIfTrue="1">
      <formula>#REF!=1</formula>
    </cfRule>
  </conditionalFormatting>
  <conditionalFormatting sqref="F924:F928">
    <cfRule type="expression" dxfId="775" priority="465" stopIfTrue="1">
      <formula>#REF!=1</formula>
    </cfRule>
    <cfRule type="expression" dxfId="774" priority="467" stopIfTrue="1">
      <formula>#REF!=1</formula>
    </cfRule>
  </conditionalFormatting>
  <conditionalFormatting sqref="F926:F928 F920:F922">
    <cfRule type="expression" dxfId="773" priority="473" stopIfTrue="1">
      <formula>#REF!=1</formula>
    </cfRule>
  </conditionalFormatting>
  <conditionalFormatting sqref="F926:F928">
    <cfRule type="expression" dxfId="772" priority="474" stopIfTrue="1">
      <formula>#REF!=1</formula>
    </cfRule>
    <cfRule type="expression" dxfId="771" priority="475" stopIfTrue="1">
      <formula>#REF!=1</formula>
    </cfRule>
    <cfRule type="expression" dxfId="770" priority="476" stopIfTrue="1">
      <formula>#REF!=1</formula>
    </cfRule>
  </conditionalFormatting>
  <conditionalFormatting sqref="F929:F940">
    <cfRule type="expression" dxfId="769" priority="420" stopIfTrue="1">
      <formula>#REF!=1</formula>
    </cfRule>
    <cfRule type="expression" dxfId="768" priority="421" stopIfTrue="1">
      <formula>#REF!=1</formula>
    </cfRule>
    <cfRule type="expression" dxfId="767" priority="422" stopIfTrue="1">
      <formula>#REF!=1</formula>
    </cfRule>
  </conditionalFormatting>
  <conditionalFormatting sqref="F941">
    <cfRule type="expression" dxfId="766" priority="511" stopIfTrue="1">
      <formula>#REF!=1</formula>
    </cfRule>
    <cfRule type="expression" dxfId="765" priority="512" stopIfTrue="1">
      <formula>#REF!=1</formula>
    </cfRule>
    <cfRule type="expression" dxfId="764" priority="513" stopIfTrue="1">
      <formula>#REF!=1</formula>
    </cfRule>
  </conditionalFormatting>
  <conditionalFormatting sqref="F942:F950 D947:E954">
    <cfRule type="expression" dxfId="763" priority="503" stopIfTrue="1">
      <formula>#REF!=1</formula>
    </cfRule>
    <cfRule type="expression" dxfId="762" priority="504" stopIfTrue="1">
      <formula>#REF!=1</formula>
    </cfRule>
  </conditionalFormatting>
  <conditionalFormatting sqref="F950:F960 D954:D956 D957:E958">
    <cfRule type="expression" dxfId="761" priority="514" stopIfTrue="1">
      <formula>#REF!=1</formula>
    </cfRule>
    <cfRule type="expression" dxfId="760" priority="515" stopIfTrue="1">
      <formula>#REF!=1</formula>
    </cfRule>
    <cfRule type="expression" dxfId="759" priority="516" stopIfTrue="1">
      <formula>#REF!=1</formula>
    </cfRule>
  </conditionalFormatting>
  <conditionalFormatting sqref="F961">
    <cfRule type="expression" dxfId="758" priority="493" stopIfTrue="1">
      <formula>#REF!=1</formula>
    </cfRule>
    <cfRule type="expression" dxfId="757" priority="494" stopIfTrue="1">
      <formula>#REF!=1</formula>
    </cfRule>
    <cfRule type="expression" dxfId="756" priority="495" stopIfTrue="1">
      <formula>#REF!=1</formula>
    </cfRule>
  </conditionalFormatting>
  <conditionalFormatting sqref="F978:F981">
    <cfRule type="expression" dxfId="755" priority="530" stopIfTrue="1">
      <formula>#REF!=1</formula>
    </cfRule>
    <cfRule type="expression" dxfId="754" priority="531" stopIfTrue="1">
      <formula>#REF!=1</formula>
    </cfRule>
    <cfRule type="expression" dxfId="753" priority="532" stopIfTrue="1">
      <formula>#REF!=1</formula>
    </cfRule>
  </conditionalFormatting>
  <conditionalFormatting sqref="F1017:F10580">
    <cfRule type="expression" dxfId="752" priority="533" stopIfTrue="1">
      <formula>#REF!=1</formula>
    </cfRule>
    <cfRule type="expression" dxfId="751" priority="534" stopIfTrue="1">
      <formula>#REF!=1</formula>
    </cfRule>
    <cfRule type="expression" dxfId="750" priority="535" stopIfTrue="1">
      <formula>#REF!=1</formula>
    </cfRule>
  </conditionalFormatting>
  <conditionalFormatting sqref="F10581">
    <cfRule type="expression" dxfId="749" priority="540" stopIfTrue="1">
      <formula>#REF!=1</formula>
    </cfRule>
  </conditionalFormatting>
  <conditionalFormatting sqref="F10581:H10581">
    <cfRule type="expression" dxfId="748" priority="539" stopIfTrue="1">
      <formula>#REF!=1</formula>
    </cfRule>
    <cfRule type="expression" dxfId="747" priority="541" stopIfTrue="1">
      <formula>#REF!=1</formula>
    </cfRule>
  </conditionalFormatting>
  <conditionalFormatting sqref="G657 G371:G376 G5:G239">
    <cfRule type="expression" dxfId="746" priority="374" stopIfTrue="1">
      <formula>#REF!=1</formula>
    </cfRule>
    <cfRule type="expression" dxfId="745" priority="375" stopIfTrue="1">
      <formula>#REF!=1</formula>
    </cfRule>
    <cfRule type="expression" dxfId="744" priority="376" stopIfTrue="1">
      <formula>#REF!=1</formula>
    </cfRule>
    <cfRule type="expression" dxfId="743" priority="377" stopIfTrue="1">
      <formula>#REF!=1</formula>
    </cfRule>
    <cfRule type="expression" dxfId="742" priority="378" stopIfTrue="1">
      <formula>#REF!=1</formula>
    </cfRule>
    <cfRule type="expression" dxfId="741" priority="379" stopIfTrue="1">
      <formula>#REF!=1</formula>
    </cfRule>
  </conditionalFormatting>
  <conditionalFormatting sqref="G371:G416">
    <cfRule type="expression" dxfId="740" priority="518" stopIfTrue="1">
      <formula>#REF!=1</formula>
    </cfRule>
    <cfRule type="expression" dxfId="739" priority="519" stopIfTrue="1">
      <formula>#REF!=1</formula>
    </cfRule>
    <cfRule type="expression" dxfId="738" priority="520" stopIfTrue="1">
      <formula>#REF!=1</formula>
    </cfRule>
    <cfRule type="expression" dxfId="737" priority="521" stopIfTrue="1">
      <formula>#REF!=1</formula>
    </cfRule>
    <cfRule type="expression" dxfId="736" priority="522" stopIfTrue="1">
      <formula>#REF!=1</formula>
    </cfRule>
    <cfRule type="expression" dxfId="735" priority="523" stopIfTrue="1">
      <formula>#REF!=1</formula>
    </cfRule>
  </conditionalFormatting>
  <conditionalFormatting sqref="G657:G686">
    <cfRule type="expression" dxfId="734" priority="380" stopIfTrue="1">
      <formula>#REF!=1</formula>
    </cfRule>
    <cfRule type="expression" dxfId="733" priority="381" stopIfTrue="1">
      <formula>#REF!=1</formula>
    </cfRule>
    <cfRule type="expression" dxfId="732" priority="382" stopIfTrue="1">
      <formula>#REF!=1</formula>
    </cfRule>
  </conditionalFormatting>
  <conditionalFormatting sqref="G687">
    <cfRule type="expression" dxfId="731" priority="365" stopIfTrue="1">
      <formula>#REF!=1</formula>
    </cfRule>
    <cfRule type="expression" dxfId="730" priority="366" stopIfTrue="1">
      <formula>#REF!=1</formula>
    </cfRule>
    <cfRule type="expression" dxfId="729" priority="367" stopIfTrue="1">
      <formula>#REF!=1</formula>
    </cfRule>
  </conditionalFormatting>
  <conditionalFormatting sqref="G687:G688">
    <cfRule type="expression" dxfId="728" priority="368" stopIfTrue="1">
      <formula>#REF!=1</formula>
    </cfRule>
    <cfRule type="expression" dxfId="727" priority="369" stopIfTrue="1">
      <formula>#REF!=1</formula>
    </cfRule>
    <cfRule type="expression" dxfId="726" priority="370" stopIfTrue="1">
      <formula>#REF!=1</formula>
    </cfRule>
  </conditionalFormatting>
  <conditionalFormatting sqref="G5:H149 C920:C928">
    <cfRule type="expression" dxfId="725" priority="472" stopIfTrue="1">
      <formula>#REF!=1</formula>
    </cfRule>
  </conditionalFormatting>
  <conditionalFormatting sqref="G5:H149 C658:F663">
    <cfRule type="expression" dxfId="724" priority="401" stopIfTrue="1">
      <formula>#REF!=1</formula>
    </cfRule>
  </conditionalFormatting>
  <conditionalFormatting sqref="G371:G416 C920:C928 G5:H239">
    <cfRule type="expression" dxfId="723" priority="471" stopIfTrue="1">
      <formula>#REF!=1</formula>
    </cfRule>
  </conditionalFormatting>
  <conditionalFormatting sqref="G6:H55 G371:G376 C920:C928 G150:H239">
    <cfRule type="expression" dxfId="722" priority="470" stopIfTrue="1">
      <formula>#REF!=1</formula>
    </cfRule>
  </conditionalFormatting>
  <conditionalFormatting sqref="G371:H416 G150:H239">
    <cfRule type="expression" dxfId="721" priority="388" stopIfTrue="1">
      <formula>#REF!=1</formula>
    </cfRule>
  </conditionalFormatting>
  <conditionalFormatting sqref="G371:H416">
    <cfRule type="expression" dxfId="720" priority="386" stopIfTrue="1">
      <formula>#REF!=1</formula>
    </cfRule>
  </conditionalFormatting>
  <conditionalFormatting sqref="G371:H656 H6:H55">
    <cfRule type="expression" dxfId="719" priority="524" stopIfTrue="1">
      <formula>#REF!=1</formula>
    </cfRule>
  </conditionalFormatting>
  <conditionalFormatting sqref="G417:H656 H657:H688 G658:G686 G688 G689:H10581">
    <cfRule type="expression" dxfId="718" priority="550" stopIfTrue="1">
      <formula>#REF!=1</formula>
    </cfRule>
    <cfRule type="expression" dxfId="717" priority="551" stopIfTrue="1">
      <formula>#REF!=1</formula>
    </cfRule>
    <cfRule type="expression" dxfId="716" priority="552" stopIfTrue="1">
      <formula>#REF!=1</formula>
    </cfRule>
    <cfRule type="expression" dxfId="715" priority="553" stopIfTrue="1">
      <formula>#REF!=1</formula>
    </cfRule>
    <cfRule type="expression" dxfId="714" priority="554" stopIfTrue="1">
      <formula>#REF!=1</formula>
    </cfRule>
  </conditionalFormatting>
  <conditionalFormatting sqref="G689:H10581">
    <cfRule type="expression" dxfId="713" priority="543" stopIfTrue="1">
      <formula>#REF!=1</formula>
    </cfRule>
    <cfRule type="expression" dxfId="712" priority="544" stopIfTrue="1">
      <formula>#REF!=1</formula>
    </cfRule>
    <cfRule type="expression" dxfId="711" priority="545" stopIfTrue="1">
      <formula>#REF!=1</formula>
    </cfRule>
  </conditionalFormatting>
  <conditionalFormatting sqref="G10581:H10581">
    <cfRule type="expression" dxfId="710" priority="542" stopIfTrue="1">
      <formula>#REF!=1</formula>
    </cfRule>
  </conditionalFormatting>
  <conditionalFormatting sqref="C930:C977 H5:H239">
    <cfRule type="expression" dxfId="709" priority="418" stopIfTrue="1">
      <formula>#REF!=1</formula>
    </cfRule>
    <cfRule type="expression" dxfId="708" priority="419" stopIfTrue="1">
      <formula>#REF!=1</formula>
    </cfRule>
  </conditionalFormatting>
  <conditionalFormatting sqref="H6:H55 G371:H656">
    <cfRule type="expression" dxfId="707" priority="525" stopIfTrue="1">
      <formula>#REF!=1</formula>
    </cfRule>
    <cfRule type="expression" dxfId="706" priority="526" stopIfTrue="1">
      <formula>#REF!=1</formula>
    </cfRule>
  </conditionalFormatting>
  <conditionalFormatting sqref="H207:H238 H657:H688">
    <cfRule type="expression" dxfId="705" priority="546" stopIfTrue="1">
      <formula>#REF!=1</formula>
    </cfRule>
    <cfRule type="expression" dxfId="704" priority="547" stopIfTrue="1">
      <formula>#REF!=1</formula>
    </cfRule>
    <cfRule type="expression" dxfId="703" priority="548" stopIfTrue="1">
      <formula>#REF!=1</formula>
    </cfRule>
  </conditionalFormatting>
  <conditionalFormatting sqref="H371:H416">
    <cfRule type="expression" dxfId="702" priority="383" stopIfTrue="1">
      <formula>#REF!=1</formula>
    </cfRule>
    <cfRule type="expression" dxfId="701" priority="384" stopIfTrue="1">
      <formula>#REF!=1</formula>
    </cfRule>
    <cfRule type="expression" dxfId="700" priority="385" stopIfTrue="1">
      <formula>#REF!=1</formula>
    </cfRule>
    <cfRule type="expression" dxfId="699" priority="387" stopIfTrue="1">
      <formula>#REF!=1</formula>
    </cfRule>
  </conditionalFormatting>
  <conditionalFormatting sqref="H657:H688 G689:H10581 G417:H656 G658:G686 G688">
    <cfRule type="expression" dxfId="698" priority="549" stopIfTrue="1">
      <formula>#REF!=1</formula>
    </cfRule>
  </conditionalFormatting>
  <conditionalFormatting sqref="G240:H370">
    <cfRule type="expression" dxfId="697" priority="12" stopIfTrue="1">
      <formula>#REF!=1</formula>
    </cfRule>
  </conditionalFormatting>
  <conditionalFormatting sqref="F240:F370 B240:B370">
    <cfRule type="expression" dxfId="696" priority="3" stopIfTrue="1">
      <formula>#REF!=1</formula>
    </cfRule>
    <cfRule type="expression" dxfId="695" priority="4" stopIfTrue="1">
      <formula>#REF!=1</formula>
    </cfRule>
    <cfRule type="expression" dxfId="694" priority="5" stopIfTrue="1">
      <formula>#REF!=1</formula>
    </cfRule>
  </conditionalFormatting>
  <conditionalFormatting sqref="G240:H342">
    <cfRule type="expression" dxfId="693" priority="14" stopIfTrue="1">
      <formula>#REF!=1</formula>
    </cfRule>
    <cfRule type="expression" dxfId="692" priority="15" stopIfTrue="1">
      <formula>#REF!=1</formula>
    </cfRule>
    <cfRule type="expression" dxfId="691" priority="16" stopIfTrue="1">
      <formula>#REF!=1</formula>
    </cfRule>
  </conditionalFormatting>
  <conditionalFormatting sqref="G240:H370">
    <cfRule type="expression" dxfId="690" priority="10" stopIfTrue="1">
      <formula>#REF!=1</formula>
    </cfRule>
    <cfRule type="expression" dxfId="689" priority="11" stopIfTrue="1">
      <formula>#REF!=1</formula>
    </cfRule>
  </conditionalFormatting>
  <conditionalFormatting sqref="G343:H370">
    <cfRule type="expression" dxfId="688" priority="6" stopIfTrue="1">
      <formula>#REF!=1</formula>
    </cfRule>
    <cfRule type="expression" dxfId="687" priority="7" stopIfTrue="1">
      <formula>#REF!=1</formula>
    </cfRule>
    <cfRule type="expression" dxfId="686" priority="9" stopIfTrue="1">
      <formula>#REF!=1</formula>
    </cfRule>
  </conditionalFormatting>
  <conditionalFormatting sqref="G343:H370">
    <cfRule type="expression" dxfId="685" priority="8" stopIfTrue="1">
      <formula>#REF!=1</formula>
    </cfRule>
  </conditionalFormatting>
  <conditionalFormatting sqref="G240:H342">
    <cfRule type="expression" dxfId="684" priority="13" stopIfTrue="1">
      <formula>#REF!=1</formula>
    </cfRule>
  </conditionalFormatting>
  <conditionalFormatting sqref="F239">
    <cfRule type="expression" dxfId="683" priority="2" stopIfTrue="1">
      <formula>#REF!=1</formula>
    </cfRule>
  </conditionalFormatting>
  <conditionalFormatting sqref="F239">
    <cfRule type="expression" dxfId="682" priority="1" stopIfTrue="1">
      <formula>#REF!=1</formula>
    </cfRule>
  </conditionalFormatting>
  <dataValidations count="1">
    <dataValidation type="list" allowBlank="1" showInputMessage="1" showErrorMessage="1" sqref="F5:F10581">
      <formula1>"ILF,EIF,EI,EO,EQ"</formula1>
    </dataValidation>
  </dataValidations>
  <printOptions horizontalCentered="1"/>
  <pageMargins left="0.25" right="0.25" top="0.75" bottom="0.75" header="0.3" footer="0.3"/>
  <pageSetup paperSize="9" scale="12" fitToWidth="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6"/>
  <sheetViews>
    <sheetView showGridLines="0" view="pageBreakPreview" topLeftCell="A7" zoomScaleNormal="100" zoomScaleSheetLayoutView="100" workbookViewId="0">
      <selection activeCell="O15" sqref="O15"/>
    </sheetView>
  </sheetViews>
  <sheetFormatPr defaultColWidth="9" defaultRowHeight="13.5"/>
  <cols>
    <col min="1" max="1" width="2" customWidth="1"/>
    <col min="2" max="2" width="12.25" customWidth="1"/>
    <col min="3" max="3" width="11.5" customWidth="1"/>
    <col min="4" max="4" width="8.25" customWidth="1"/>
    <col min="5" max="5" width="10.75" customWidth="1"/>
    <col min="6" max="10" width="10.625" customWidth="1"/>
    <col min="11" max="11" width="10.875" bestFit="1" customWidth="1"/>
    <col min="14" max="14" width="9" customWidth="1"/>
    <col min="15" max="15" width="7.25" customWidth="1"/>
  </cols>
  <sheetData>
    <row r="1" spans="2:12" ht="20.25">
      <c r="B1" s="534" t="s">
        <v>2794</v>
      </c>
      <c r="C1" s="535"/>
      <c r="D1" s="535"/>
      <c r="E1" s="536"/>
      <c r="F1" s="536"/>
      <c r="G1" s="536"/>
      <c r="H1" s="536"/>
      <c r="I1" s="536"/>
      <c r="J1" s="536"/>
      <c r="K1" s="536"/>
      <c r="L1" s="537"/>
    </row>
    <row r="2" spans="2:12" ht="20.25">
      <c r="B2" s="32"/>
      <c r="C2" s="47"/>
      <c r="D2" s="47"/>
      <c r="E2" s="33"/>
      <c r="F2" s="33"/>
      <c r="G2" s="33"/>
      <c r="H2" s="33"/>
      <c r="I2" s="33"/>
      <c r="J2" s="33"/>
      <c r="K2" s="33"/>
      <c r="L2" s="34" t="s">
        <v>92</v>
      </c>
    </row>
    <row r="3" spans="2:12" ht="16.5">
      <c r="B3" s="35"/>
      <c r="C3" s="48"/>
      <c r="D3" s="48"/>
      <c r="E3" s="33"/>
      <c r="F3" s="33"/>
      <c r="G3" s="33"/>
      <c r="H3" s="33"/>
      <c r="I3" s="33"/>
      <c r="J3" s="33"/>
      <c r="K3" s="33"/>
      <c r="L3" s="38"/>
    </row>
    <row r="4" spans="2:12" ht="16.5">
      <c r="B4" s="37" t="s">
        <v>17</v>
      </c>
      <c r="C4" s="42"/>
      <c r="D4" s="42"/>
      <c r="E4" s="33"/>
      <c r="F4" s="33"/>
      <c r="G4" s="33"/>
      <c r="H4" s="33"/>
      <c r="I4" s="33"/>
      <c r="J4" s="33"/>
      <c r="K4" s="33"/>
      <c r="L4" s="61" t="s">
        <v>18</v>
      </c>
    </row>
    <row r="5" spans="2:12" ht="18" customHeight="1">
      <c r="B5" s="538" t="s">
        <v>19</v>
      </c>
      <c r="C5" s="539"/>
      <c r="D5" s="542" t="s">
        <v>20</v>
      </c>
      <c r="E5" s="543"/>
      <c r="F5" s="546" t="s">
        <v>21</v>
      </c>
      <c r="G5" s="547"/>
      <c r="H5" s="547"/>
      <c r="I5" s="547"/>
      <c r="J5" s="539"/>
      <c r="K5" s="548" t="s">
        <v>22</v>
      </c>
      <c r="L5" s="549"/>
    </row>
    <row r="6" spans="2:12" ht="18" customHeight="1">
      <c r="B6" s="540"/>
      <c r="C6" s="541"/>
      <c r="D6" s="544"/>
      <c r="E6" s="545"/>
      <c r="F6" s="64" t="s">
        <v>23</v>
      </c>
      <c r="G6" s="77" t="s">
        <v>24</v>
      </c>
      <c r="H6" s="77" t="s">
        <v>25</v>
      </c>
      <c r="I6" s="77" t="s">
        <v>80</v>
      </c>
      <c r="J6" s="64" t="s">
        <v>26</v>
      </c>
      <c r="K6" s="550"/>
      <c r="L6" s="551"/>
    </row>
    <row r="7" spans="2:12" ht="62.25" customHeight="1">
      <c r="B7" s="528">
        <f>J30</f>
        <v>392.10000000000008</v>
      </c>
      <c r="C7" s="529"/>
      <c r="D7" s="530">
        <v>605784</v>
      </c>
      <c r="E7" s="531"/>
      <c r="F7" s="65">
        <f>K21</f>
        <v>1.28</v>
      </c>
      <c r="G7" s="66">
        <f>K22</f>
        <v>1</v>
      </c>
      <c r="H7" s="67">
        <f>K23</f>
        <v>1.05</v>
      </c>
      <c r="I7" s="68">
        <f>K24</f>
        <v>1.1299999999999999</v>
      </c>
      <c r="J7" s="66">
        <f>K25</f>
        <v>1.03</v>
      </c>
      <c r="K7" s="532">
        <f>PRODUCT(B7:J7)</f>
        <v>371560533.46804225</v>
      </c>
      <c r="L7" s="533"/>
    </row>
    <row r="8" spans="2:12" ht="21" customHeight="1">
      <c r="B8" s="552" t="s">
        <v>27</v>
      </c>
      <c r="C8" s="553"/>
      <c r="D8" s="553"/>
      <c r="E8" s="553"/>
      <c r="F8" s="553"/>
      <c r="G8" s="553"/>
      <c r="H8" s="553"/>
      <c r="I8" s="553"/>
      <c r="J8" s="55"/>
      <c r="K8" s="554">
        <f>SUM(K7:L7)</f>
        <v>371560533.46804225</v>
      </c>
      <c r="L8" s="555"/>
    </row>
    <row r="9" spans="2:12" ht="21" customHeight="1">
      <c r="B9" s="556" t="s">
        <v>28</v>
      </c>
      <c r="C9" s="557"/>
      <c r="D9" s="557"/>
      <c r="E9" s="557"/>
      <c r="F9" s="557"/>
      <c r="G9" s="557"/>
      <c r="H9" s="557"/>
      <c r="I9" s="557"/>
      <c r="J9" s="69">
        <v>0.2</v>
      </c>
      <c r="K9" s="558">
        <f>K8*J9</f>
        <v>74312106.693608448</v>
      </c>
      <c r="L9" s="559"/>
    </row>
    <row r="10" spans="2:12" ht="21" customHeight="1">
      <c r="B10" s="560" t="s">
        <v>29</v>
      </c>
      <c r="C10" s="561"/>
      <c r="D10" s="561"/>
      <c r="E10" s="561"/>
      <c r="F10" s="561"/>
      <c r="G10" s="561"/>
      <c r="H10" s="561"/>
      <c r="I10" s="561"/>
      <c r="J10" s="54"/>
      <c r="K10" s="562">
        <f>K17</f>
        <v>0</v>
      </c>
      <c r="L10" s="563"/>
    </row>
    <row r="11" spans="2:12" ht="21" customHeight="1">
      <c r="B11" s="567" t="s">
        <v>30</v>
      </c>
      <c r="C11" s="568"/>
      <c r="D11" s="568"/>
      <c r="E11" s="568"/>
      <c r="F11" s="568"/>
      <c r="G11" s="568"/>
      <c r="H11" s="568"/>
      <c r="I11" s="568"/>
      <c r="J11" s="53"/>
      <c r="K11" s="569">
        <f>SUM(K8:L10)</f>
        <v>445872640.16165072</v>
      </c>
      <c r="L11" s="570"/>
    </row>
    <row r="12" spans="2:12" ht="16.5">
      <c r="B12" s="35"/>
      <c r="C12" s="48"/>
      <c r="D12" s="48"/>
      <c r="E12" s="33"/>
      <c r="F12" s="33"/>
      <c r="G12" s="33"/>
      <c r="H12" s="33"/>
      <c r="I12" s="33"/>
      <c r="J12" s="33"/>
      <c r="K12" s="33"/>
      <c r="L12" s="36"/>
    </row>
    <row r="13" spans="2:12" ht="16.5">
      <c r="B13" s="59" t="s">
        <v>31</v>
      </c>
      <c r="C13" s="42"/>
      <c r="D13" s="42"/>
      <c r="E13" s="33"/>
      <c r="F13" s="33"/>
      <c r="G13" s="33"/>
      <c r="H13" s="33"/>
      <c r="I13" s="33"/>
      <c r="J13" s="33"/>
      <c r="K13" s="33"/>
      <c r="L13" s="61" t="s">
        <v>18</v>
      </c>
    </row>
    <row r="14" spans="2:12" ht="17.25">
      <c r="B14" s="571" t="s">
        <v>32</v>
      </c>
      <c r="C14" s="572"/>
      <c r="D14" s="573" t="s">
        <v>33</v>
      </c>
      <c r="E14" s="573"/>
      <c r="F14" s="573"/>
      <c r="G14" s="573"/>
      <c r="H14" s="573"/>
      <c r="I14" s="573"/>
      <c r="J14" s="573"/>
      <c r="K14" s="574" t="s">
        <v>34</v>
      </c>
      <c r="L14" s="575"/>
    </row>
    <row r="15" spans="2:12" ht="34.5" customHeight="1">
      <c r="B15" s="576"/>
      <c r="C15" s="577"/>
      <c r="D15" s="578"/>
      <c r="E15" s="578"/>
      <c r="F15" s="578"/>
      <c r="G15" s="578"/>
      <c r="H15" s="578"/>
      <c r="I15" s="578"/>
      <c r="J15" s="578"/>
      <c r="K15" s="579"/>
      <c r="L15" s="580"/>
    </row>
    <row r="16" spans="2:12" ht="33.75" customHeight="1">
      <c r="B16" s="581"/>
      <c r="C16" s="582"/>
      <c r="D16" s="578"/>
      <c r="E16" s="578"/>
      <c r="F16" s="578"/>
      <c r="G16" s="578"/>
      <c r="H16" s="578"/>
      <c r="I16" s="578"/>
      <c r="J16" s="578"/>
      <c r="K16" s="583"/>
      <c r="L16" s="584"/>
    </row>
    <row r="17" spans="2:18" ht="16.5">
      <c r="B17" s="567" t="s">
        <v>35</v>
      </c>
      <c r="C17" s="568"/>
      <c r="D17" s="568"/>
      <c r="E17" s="568"/>
      <c r="F17" s="568"/>
      <c r="G17" s="568"/>
      <c r="H17" s="568"/>
      <c r="I17" s="568"/>
      <c r="J17" s="568"/>
      <c r="K17" s="585">
        <f>SUM(K15:L16)</f>
        <v>0</v>
      </c>
      <c r="L17" s="586"/>
    </row>
    <row r="18" spans="2:18" ht="16.5">
      <c r="B18" s="39"/>
      <c r="C18" s="33"/>
      <c r="D18" s="33"/>
      <c r="E18" s="33"/>
      <c r="F18" s="33"/>
      <c r="G18" s="33"/>
      <c r="H18" s="33"/>
      <c r="I18" s="33"/>
      <c r="J18" s="33"/>
      <c r="K18" s="33"/>
      <c r="L18" s="38"/>
    </row>
    <row r="19" spans="2:18" ht="16.5">
      <c r="B19" s="37" t="s">
        <v>36</v>
      </c>
      <c r="C19" s="42"/>
      <c r="D19" s="42"/>
      <c r="E19" s="40"/>
      <c r="F19" s="40"/>
      <c r="G19" s="40"/>
      <c r="H19" s="40"/>
      <c r="I19" s="40"/>
      <c r="J19" s="40"/>
      <c r="K19" s="33"/>
      <c r="L19" s="38"/>
    </row>
    <row r="20" spans="2:18" ht="16.5">
      <c r="B20" s="564" t="s">
        <v>37</v>
      </c>
      <c r="C20" s="565"/>
      <c r="D20" s="565" t="s">
        <v>38</v>
      </c>
      <c r="E20" s="565"/>
      <c r="F20" s="565"/>
      <c r="G20" s="565"/>
      <c r="H20" s="565"/>
      <c r="I20" s="565"/>
      <c r="J20" s="565"/>
      <c r="K20" s="547" t="s">
        <v>39</v>
      </c>
      <c r="L20" s="566"/>
    </row>
    <row r="21" spans="2:18" ht="45" customHeight="1">
      <c r="B21" s="587" t="s">
        <v>40</v>
      </c>
      <c r="C21" s="588"/>
      <c r="D21" s="589" t="str">
        <f>"= 0.4057 x (log e("&amp;B7&amp;") - 7.1978)^2 + 0.8878
   (단, 500FP 미만 1.28, 3,000FP 초과 1.153 적용)"</f>
        <v>= 0.4057 x (log e(392.1) - 7.1978)^2 + 0.8878
   (단, 500FP 미만 1.28, 3,000FP 초과 1.153 적용)</v>
      </c>
      <c r="E21" s="590"/>
      <c r="F21" s="590"/>
      <c r="G21" s="590"/>
      <c r="H21" s="590"/>
      <c r="I21" s="590"/>
      <c r="J21" s="588"/>
      <c r="K21" s="591">
        <f>IF(B7&lt;500,1.28,IF(B7&gt;3000,1.153,0.4057*(LN(B7)-7.1978)^2+0.8878))</f>
        <v>1.28</v>
      </c>
      <c r="L21" s="592"/>
    </row>
    <row r="22" spans="2:18" ht="45" customHeight="1">
      <c r="B22" s="587" t="s">
        <v>24</v>
      </c>
      <c r="C22" s="588"/>
      <c r="D22" s="593" t="s">
        <v>1424</v>
      </c>
      <c r="E22" s="594"/>
      <c r="F22" s="594"/>
      <c r="G22" s="594"/>
      <c r="H22" s="594"/>
      <c r="I22" s="594"/>
      <c r="J22" s="595"/>
      <c r="K22" s="596">
        <f>VLOOKUP(D22,N22:O26,2,1)</f>
        <v>1</v>
      </c>
      <c r="L22" s="597"/>
      <c r="N22" s="70" t="s">
        <v>41</v>
      </c>
      <c r="O22" s="71">
        <v>0.88</v>
      </c>
      <c r="P22" s="70"/>
      <c r="Q22" s="70"/>
      <c r="R22" s="70"/>
    </row>
    <row r="23" spans="2:18" ht="45" customHeight="1">
      <c r="B23" s="587" t="s">
        <v>42</v>
      </c>
      <c r="C23" s="588"/>
      <c r="D23" s="593" t="s">
        <v>43</v>
      </c>
      <c r="E23" s="594"/>
      <c r="F23" s="594"/>
      <c r="G23" s="594"/>
      <c r="H23" s="594"/>
      <c r="I23" s="594"/>
      <c r="J23" s="595"/>
      <c r="K23" s="596">
        <f>VLOOKUP(D23,N27:O31,2,1)</f>
        <v>1.05</v>
      </c>
      <c r="L23" s="597"/>
      <c r="N23" s="70" t="s">
        <v>44</v>
      </c>
      <c r="O23" s="71">
        <v>0.94</v>
      </c>
      <c r="P23" s="70"/>
      <c r="Q23" s="70"/>
      <c r="R23" s="70"/>
    </row>
    <row r="24" spans="2:18" ht="45" customHeight="1">
      <c r="B24" s="587" t="s">
        <v>69</v>
      </c>
      <c r="C24" s="588"/>
      <c r="D24" s="593" t="s">
        <v>85</v>
      </c>
      <c r="E24" s="594"/>
      <c r="F24" s="594"/>
      <c r="G24" s="594"/>
      <c r="H24" s="594"/>
      <c r="I24" s="594"/>
      <c r="J24" s="595"/>
      <c r="K24" s="596">
        <f>VLOOKUP(D24,N32:O36,2,1)</f>
        <v>1.1299999999999999</v>
      </c>
      <c r="L24" s="597"/>
      <c r="N24" s="70" t="s">
        <v>45</v>
      </c>
      <c r="O24" s="71">
        <v>1</v>
      </c>
      <c r="P24" s="70"/>
      <c r="Q24" s="70"/>
      <c r="R24" s="70"/>
    </row>
    <row r="25" spans="2:18" ht="45" customHeight="1">
      <c r="B25" s="587" t="s">
        <v>46</v>
      </c>
      <c r="C25" s="588"/>
      <c r="D25" s="593" t="s">
        <v>89</v>
      </c>
      <c r="E25" s="594"/>
      <c r="F25" s="594"/>
      <c r="G25" s="594"/>
      <c r="H25" s="594"/>
      <c r="I25" s="594"/>
      <c r="J25" s="595"/>
      <c r="K25" s="596">
        <f>VLOOKUP(D25,N37:O41,2,1)</f>
        <v>1.03</v>
      </c>
      <c r="L25" s="597"/>
      <c r="N25" s="70" t="s">
        <v>47</v>
      </c>
      <c r="O25" s="71">
        <v>1.06</v>
      </c>
      <c r="P25" s="70"/>
      <c r="Q25" s="70"/>
      <c r="R25" s="70"/>
    </row>
    <row r="26" spans="2:18" ht="13.5" customHeight="1">
      <c r="B26" s="5"/>
      <c r="C26" s="6"/>
      <c r="D26" s="6"/>
      <c r="E26" s="6"/>
      <c r="F26" s="6"/>
      <c r="G26" s="6"/>
      <c r="H26" s="6"/>
      <c r="I26" s="6"/>
      <c r="J26" s="6"/>
      <c r="K26" s="7"/>
      <c r="L26" s="8"/>
      <c r="N26" s="70" t="s">
        <v>48</v>
      </c>
      <c r="O26" s="71">
        <v>1.1200000000000001</v>
      </c>
      <c r="P26" s="70"/>
      <c r="Q26" s="70"/>
      <c r="R26" s="70"/>
    </row>
    <row r="27" spans="2:18" ht="13.5" customHeight="1">
      <c r="B27" s="4" t="s">
        <v>49</v>
      </c>
      <c r="C27" s="49"/>
      <c r="D27" s="49"/>
      <c r="L27" s="9"/>
      <c r="N27" s="70" t="s">
        <v>50</v>
      </c>
      <c r="O27" s="71">
        <v>0.91</v>
      </c>
      <c r="P27" s="70"/>
      <c r="Q27" s="70"/>
      <c r="R27" s="70"/>
    </row>
    <row r="28" spans="2:18" ht="14.25" customHeight="1">
      <c r="B28" s="10" t="s">
        <v>32</v>
      </c>
      <c r="C28" s="50"/>
      <c r="D28" s="50"/>
      <c r="E28" s="1" t="s">
        <v>0</v>
      </c>
      <c r="F28" s="1" t="s">
        <v>1</v>
      </c>
      <c r="G28" s="1" t="s">
        <v>2</v>
      </c>
      <c r="H28" s="1" t="s">
        <v>3</v>
      </c>
      <c r="I28" s="1" t="s">
        <v>4</v>
      </c>
      <c r="J28" s="601" t="s">
        <v>5</v>
      </c>
      <c r="K28" s="602"/>
      <c r="L28" s="603"/>
      <c r="N28" s="70" t="s">
        <v>51</v>
      </c>
      <c r="O28" s="71">
        <v>0.95</v>
      </c>
      <c r="P28" s="70"/>
      <c r="Q28" s="70"/>
      <c r="R28" s="70"/>
    </row>
    <row r="29" spans="2:18" ht="14.25" customHeight="1">
      <c r="B29" s="11" t="s">
        <v>52</v>
      </c>
      <c r="C29" s="51"/>
      <c r="D29" s="51"/>
      <c r="E29" s="2">
        <f>COUNTIF('3-1.FP산정(간이법)'!$F$5:$F10279,"ILF")</f>
        <v>11</v>
      </c>
      <c r="F29" s="2">
        <f>COUNTIF('3-1.FP산정(간이법)'!$F$5:$F10279,"EIF")</f>
        <v>1</v>
      </c>
      <c r="G29" s="2">
        <f>COUNTIF('3-1.FP산정(간이법)'!$F$5:$F10279,"EI")</f>
        <v>39</v>
      </c>
      <c r="H29" s="2">
        <f>COUNTIF('3-1.FP산정(간이법)'!$F$5:$F10279,"EO")</f>
        <v>6</v>
      </c>
      <c r="I29" s="2">
        <f>COUNTIF('3-1.FP산정(간이법)'!$F$5:$F10279,"EQ")</f>
        <v>30</v>
      </c>
      <c r="J29" s="604">
        <f>SUM(E29:I29)</f>
        <v>87</v>
      </c>
      <c r="K29" s="605"/>
      <c r="L29" s="606"/>
      <c r="N29" s="70" t="s">
        <v>53</v>
      </c>
      <c r="O29" s="71">
        <v>1</v>
      </c>
      <c r="P29" s="70"/>
      <c r="Q29" s="70"/>
      <c r="R29" s="70"/>
    </row>
    <row r="30" spans="2:18" ht="14.25" customHeight="1">
      <c r="B30" s="11" t="s">
        <v>54</v>
      </c>
      <c r="C30" s="51"/>
      <c r="D30" s="51"/>
      <c r="E30" s="3">
        <f>SUMIF('3-1.FP산정(간이법)'!$F$5:$F10279,"ILF",'3-1.FP산정(간이법)'!$G$5:$G10279)</f>
        <v>82.5</v>
      </c>
      <c r="F30" s="3">
        <f>SUMIF('3-1.FP산정(간이법)'!$F$5:$F10279,"EIF",'3-1.FP산정(간이법)'!$G$5:$G10279)</f>
        <v>5.4</v>
      </c>
      <c r="G30" s="3">
        <f>SUMIF('3-1.FP산정(간이법)'!$F$5:$F10279,"EI",'3-1.FP산정(간이법)'!$G$5:$G10279)</f>
        <v>156</v>
      </c>
      <c r="H30" s="3">
        <f>SUMIF('3-1.FP산정(간이법)'!$F$5:$F10279,"EO",'3-1.FP산정(간이법)'!$G$5:$G10279)</f>
        <v>31.2</v>
      </c>
      <c r="I30" s="3">
        <f>SUMIF('3-1.FP산정(간이법)'!$F$5:$F10279,"EQ",'3-1.FP산정(간이법)'!$G$5:$G10279)</f>
        <v>117.00000000000006</v>
      </c>
      <c r="J30" s="607">
        <f>SUM(E30:I30)</f>
        <v>392.10000000000008</v>
      </c>
      <c r="K30" s="608"/>
      <c r="L30" s="609"/>
      <c r="N30" s="70" t="s">
        <v>43</v>
      </c>
      <c r="O30" s="71">
        <v>1.05</v>
      </c>
      <c r="P30" s="70"/>
      <c r="Q30" s="70"/>
      <c r="R30" s="70"/>
    </row>
    <row r="31" spans="2:18" ht="14.25" customHeight="1">
      <c r="B31" s="62" t="s">
        <v>55</v>
      </c>
      <c r="C31" s="52"/>
      <c r="D31" s="52"/>
      <c r="E31" s="72">
        <f>IF($J$30&gt;0,E30/$J$30,"-")</f>
        <v>0.21040550879877579</v>
      </c>
      <c r="F31" s="72">
        <f t="shared" ref="F31:I31" si="0">IF($J$30&gt;0,F30/$J$30,"-")</f>
        <v>1.3771996939556233E-2</v>
      </c>
      <c r="G31" s="72">
        <f t="shared" si="0"/>
        <v>0.39785768936495786</v>
      </c>
      <c r="H31" s="72">
        <f t="shared" si="0"/>
        <v>7.9571537872991566E-2</v>
      </c>
      <c r="I31" s="72">
        <f t="shared" si="0"/>
        <v>0.29839326702371854</v>
      </c>
      <c r="J31" s="598">
        <f t="shared" ref="J31" si="1">SUM(E31:I31)</f>
        <v>1</v>
      </c>
      <c r="K31" s="599"/>
      <c r="L31" s="600"/>
      <c r="N31" s="70" t="s">
        <v>56</v>
      </c>
      <c r="O31" s="71">
        <v>1.0900000000000001</v>
      </c>
      <c r="P31" s="70"/>
      <c r="Q31" s="70"/>
      <c r="R31" s="70"/>
    </row>
    <row r="32" spans="2:18" ht="13.5" customHeight="1" thickBot="1">
      <c r="B32" s="58"/>
      <c r="C32" s="13"/>
      <c r="D32" s="13"/>
      <c r="E32" s="13"/>
      <c r="F32" s="13"/>
      <c r="G32" s="13"/>
      <c r="H32" s="13"/>
      <c r="I32" s="13"/>
      <c r="J32" s="13"/>
      <c r="K32" s="13"/>
      <c r="L32" s="14"/>
      <c r="N32" s="78" t="s">
        <v>82</v>
      </c>
      <c r="O32" s="71">
        <v>0.94</v>
      </c>
      <c r="P32" s="70"/>
      <c r="Q32" s="70"/>
      <c r="R32" s="70"/>
    </row>
    <row r="33" spans="14:18" ht="13.5" customHeight="1">
      <c r="N33" s="78" t="s">
        <v>83</v>
      </c>
      <c r="O33" s="71">
        <v>1</v>
      </c>
      <c r="P33" s="70"/>
      <c r="Q33" s="70"/>
      <c r="R33" s="70"/>
    </row>
    <row r="34" spans="14:18" ht="13.5" customHeight="1">
      <c r="N34" s="78" t="s">
        <v>84</v>
      </c>
      <c r="O34" s="71">
        <v>1.06</v>
      </c>
      <c r="P34" s="70"/>
      <c r="Q34" s="70"/>
      <c r="R34" s="70"/>
    </row>
    <row r="35" spans="14:18" ht="13.5" customHeight="1">
      <c r="N35" s="78" t="s">
        <v>85</v>
      </c>
      <c r="O35" s="71">
        <v>1.1299999999999999</v>
      </c>
      <c r="P35" s="70"/>
      <c r="Q35" s="70"/>
      <c r="R35" s="70"/>
    </row>
    <row r="36" spans="14:18" ht="13.5" customHeight="1">
      <c r="N36" s="78" t="s">
        <v>86</v>
      </c>
      <c r="O36" s="71">
        <v>1.19</v>
      </c>
      <c r="P36" s="70"/>
      <c r="Q36" s="70"/>
      <c r="R36" s="70"/>
    </row>
    <row r="37" spans="14:18" ht="13.5" customHeight="1">
      <c r="N37" s="78" t="s">
        <v>87</v>
      </c>
      <c r="O37" s="71">
        <v>0.97</v>
      </c>
      <c r="P37" s="70"/>
      <c r="Q37" s="70"/>
      <c r="R37" s="70"/>
    </row>
    <row r="38" spans="14:18" ht="13.5" customHeight="1">
      <c r="N38" s="78" t="s">
        <v>88</v>
      </c>
      <c r="O38" s="71">
        <v>1</v>
      </c>
      <c r="P38" s="70"/>
      <c r="Q38" s="70"/>
      <c r="R38" s="70"/>
    </row>
    <row r="39" spans="14:18" ht="13.5" customHeight="1">
      <c r="N39" s="78" t="s">
        <v>89</v>
      </c>
      <c r="O39" s="71">
        <v>1.03</v>
      </c>
      <c r="P39" s="70"/>
      <c r="Q39" s="70"/>
      <c r="R39" s="70"/>
    </row>
    <row r="40" spans="14:18" ht="13.5" customHeight="1">
      <c r="N40" s="78" t="s">
        <v>90</v>
      </c>
      <c r="O40" s="71">
        <v>1.06</v>
      </c>
      <c r="P40" s="70"/>
      <c r="Q40" s="70"/>
      <c r="R40" s="70"/>
    </row>
    <row r="41" spans="14:18" ht="13.5" customHeight="1">
      <c r="N41" s="78" t="s">
        <v>91</v>
      </c>
      <c r="O41" s="71">
        <v>1.08</v>
      </c>
      <c r="P41" s="70"/>
      <c r="Q41" s="70"/>
      <c r="R41" s="70"/>
    </row>
    <row r="43" spans="14:18" ht="24.95" customHeight="1"/>
    <row r="44" spans="14:18" ht="24.95" customHeight="1"/>
    <row r="45" spans="14:18" ht="24.95" customHeight="1"/>
    <row r="46" spans="14:18" ht="24.95" customHeight="1"/>
  </sheetData>
  <mergeCells count="49">
    <mergeCell ref="J31:L31"/>
    <mergeCell ref="B25:C25"/>
    <mergeCell ref="D25:J25"/>
    <mergeCell ref="K25:L25"/>
    <mergeCell ref="J28:L28"/>
    <mergeCell ref="J29:L29"/>
    <mergeCell ref="J30:L30"/>
    <mergeCell ref="B23:C23"/>
    <mergeCell ref="D23:J23"/>
    <mergeCell ref="K23:L23"/>
    <mergeCell ref="B24:C24"/>
    <mergeCell ref="D24:J24"/>
    <mergeCell ref="K24:L24"/>
    <mergeCell ref="B21:C21"/>
    <mergeCell ref="D21:J21"/>
    <mergeCell ref="K21:L21"/>
    <mergeCell ref="B22:C22"/>
    <mergeCell ref="D22:J22"/>
    <mergeCell ref="K22:L22"/>
    <mergeCell ref="B20:C20"/>
    <mergeCell ref="D20:J20"/>
    <mergeCell ref="K20:L20"/>
    <mergeCell ref="B11:I11"/>
    <mergeCell ref="K11:L11"/>
    <mergeCell ref="B14:C14"/>
    <mergeCell ref="D14:J14"/>
    <mergeCell ref="K14:L14"/>
    <mergeCell ref="B15:C15"/>
    <mergeCell ref="D15:J15"/>
    <mergeCell ref="K15:L15"/>
    <mergeCell ref="B16:C16"/>
    <mergeCell ref="D16:J16"/>
    <mergeCell ref="K16:L16"/>
    <mergeCell ref="B17:J17"/>
    <mergeCell ref="K17:L17"/>
    <mergeCell ref="B8:I8"/>
    <mergeCell ref="K8:L8"/>
    <mergeCell ref="B9:I9"/>
    <mergeCell ref="K9:L9"/>
    <mergeCell ref="B10:I10"/>
    <mergeCell ref="K10:L10"/>
    <mergeCell ref="B7:C7"/>
    <mergeCell ref="D7:E7"/>
    <mergeCell ref="K7:L7"/>
    <mergeCell ref="B1:L1"/>
    <mergeCell ref="B5:C6"/>
    <mergeCell ref="D5:E6"/>
    <mergeCell ref="F5:J5"/>
    <mergeCell ref="K5:L6"/>
  </mergeCells>
  <phoneticPr fontId="6" type="noConversion"/>
  <dataValidations count="4">
    <dataValidation type="list" allowBlank="1" showInputMessage="1" showErrorMessage="1" sqref="D22:J22">
      <formula1>$N$22:$N$26</formula1>
    </dataValidation>
    <dataValidation type="list" allowBlank="1" showInputMessage="1" showErrorMessage="1" sqref="D23:J23">
      <formula1>$N$27:$N$31</formula1>
    </dataValidation>
    <dataValidation type="list" allowBlank="1" showInputMessage="1" showErrorMessage="1" sqref="D24:J24">
      <formula1>$N$32:$N$36</formula1>
    </dataValidation>
    <dataValidation type="list" allowBlank="1" showInputMessage="1" showErrorMessage="1" sqref="D25:J25">
      <formula1>$N$37:$N$41</formula1>
    </dataValidation>
  </dataValidations>
  <pageMargins left="0.7" right="0.7" top="0.75" bottom="0.75" header="0.3" footer="0.3"/>
  <pageSetup paperSize="9" scale="7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129"/>
  <sheetViews>
    <sheetView showGridLines="0" showZeros="0" zoomScaleNormal="100" zoomScaleSheetLayoutView="100" workbookViewId="0"/>
  </sheetViews>
  <sheetFormatPr defaultColWidth="9" defaultRowHeight="13.5"/>
  <cols>
    <col min="1" max="1" width="5.25" style="30" customWidth="1"/>
    <col min="2" max="2" width="30.5" style="16" customWidth="1"/>
    <col min="3" max="3" width="28.625" style="16" bestFit="1" customWidth="1"/>
    <col min="4" max="4" width="44" style="16" bestFit="1" customWidth="1"/>
    <col min="5" max="5" width="45.625" style="16" customWidth="1"/>
    <col min="6" max="6" width="9.375" style="30" customWidth="1"/>
    <col min="7" max="7" width="9.375" style="16" customWidth="1"/>
    <col min="8" max="8" width="26.125" style="16" customWidth="1"/>
    <col min="9" max="16384" width="9" style="16"/>
  </cols>
  <sheetData>
    <row r="1" spans="2:11" ht="17.25">
      <c r="B1" s="18" t="s">
        <v>93</v>
      </c>
      <c r="C1" s="18"/>
      <c r="D1" s="18"/>
      <c r="E1" s="18"/>
      <c r="F1" s="18"/>
      <c r="G1" s="18"/>
      <c r="H1" s="18"/>
      <c r="I1" s="15"/>
      <c r="J1" s="15"/>
      <c r="K1" s="15"/>
    </row>
    <row r="2" spans="2:11" ht="17.25">
      <c r="B2" s="18"/>
      <c r="C2" s="18"/>
      <c r="D2" s="18"/>
      <c r="E2" s="18"/>
      <c r="F2" s="18"/>
      <c r="G2" s="18"/>
      <c r="H2" s="18"/>
      <c r="I2" s="15"/>
      <c r="J2" s="15"/>
      <c r="K2" s="15"/>
    </row>
    <row r="3" spans="2:11" ht="48" customHeight="1">
      <c r="B3" s="612" t="s">
        <v>7</v>
      </c>
      <c r="C3" s="613"/>
      <c r="D3" s="613"/>
      <c r="E3" s="614"/>
      <c r="F3" s="60" t="s">
        <v>6</v>
      </c>
      <c r="G3" s="56" t="s">
        <v>14</v>
      </c>
      <c r="H3" s="610" t="s">
        <v>13</v>
      </c>
      <c r="I3" s="15"/>
      <c r="J3" s="15"/>
      <c r="K3" s="15"/>
    </row>
    <row r="4" spans="2:11" ht="16.5">
      <c r="B4" s="22" t="s">
        <v>8</v>
      </c>
      <c r="C4" s="19" t="s">
        <v>9</v>
      </c>
      <c r="D4" s="19" t="s">
        <v>10</v>
      </c>
      <c r="E4" s="20" t="s">
        <v>11</v>
      </c>
      <c r="F4" s="21" t="s">
        <v>12</v>
      </c>
      <c r="G4" s="23" t="s">
        <v>15</v>
      </c>
      <c r="H4" s="611"/>
      <c r="I4" s="15"/>
      <c r="J4" s="15"/>
      <c r="K4" s="15"/>
    </row>
    <row r="5" spans="2:11">
      <c r="B5" s="91" t="s">
        <v>213</v>
      </c>
      <c r="C5" s="91" t="s">
        <v>101</v>
      </c>
      <c r="D5" s="91" t="s">
        <v>102</v>
      </c>
      <c r="E5" s="91"/>
      <c r="F5" s="26" t="s">
        <v>0</v>
      </c>
      <c r="G5" s="28">
        <f t="shared" ref="G5:G68" si="0">IF(F5="","",IF(F5="EI",4,IF(F5="EO",5.2,IF(F5="EQ",3.9,IF(F5="ILF",7.5,IF(F5="EIF",5.4))))))</f>
        <v>7.5</v>
      </c>
      <c r="H5" s="31"/>
    </row>
    <row r="6" spans="2:11">
      <c r="B6" s="91" t="s">
        <v>213</v>
      </c>
      <c r="C6" s="91" t="s">
        <v>101</v>
      </c>
      <c r="D6" s="91" t="s">
        <v>103</v>
      </c>
      <c r="E6" s="91"/>
      <c r="F6" s="26" t="s">
        <v>4</v>
      </c>
      <c r="G6" s="28">
        <f t="shared" si="0"/>
        <v>3.9</v>
      </c>
      <c r="H6" s="31"/>
    </row>
    <row r="7" spans="2:11">
      <c r="B7" s="91" t="s">
        <v>213</v>
      </c>
      <c r="C7" s="91" t="s">
        <v>101</v>
      </c>
      <c r="D7" s="91" t="s">
        <v>104</v>
      </c>
      <c r="E7" s="91"/>
      <c r="F7" s="26" t="s">
        <v>4</v>
      </c>
      <c r="G7" s="28">
        <f t="shared" si="0"/>
        <v>3.9</v>
      </c>
      <c r="H7" s="31"/>
    </row>
    <row r="8" spans="2:11">
      <c r="B8" s="91" t="s">
        <v>213</v>
      </c>
      <c r="C8" s="91" t="s">
        <v>101</v>
      </c>
      <c r="D8" s="91" t="s">
        <v>105</v>
      </c>
      <c r="E8" s="91"/>
      <c r="F8" s="26" t="s">
        <v>2</v>
      </c>
      <c r="G8" s="28">
        <f t="shared" si="0"/>
        <v>4</v>
      </c>
      <c r="H8" s="31"/>
    </row>
    <row r="9" spans="2:11">
      <c r="B9" s="91" t="s">
        <v>213</v>
      </c>
      <c r="C9" s="91" t="s">
        <v>101</v>
      </c>
      <c r="D9" s="91" t="s">
        <v>106</v>
      </c>
      <c r="E9" s="91"/>
      <c r="F9" s="26" t="s">
        <v>2</v>
      </c>
      <c r="G9" s="28">
        <f t="shared" si="0"/>
        <v>4</v>
      </c>
      <c r="H9" s="31"/>
    </row>
    <row r="10" spans="2:11">
      <c r="B10" s="91" t="s">
        <v>213</v>
      </c>
      <c r="C10" s="91" t="s">
        <v>101</v>
      </c>
      <c r="D10" s="91" t="s">
        <v>107</v>
      </c>
      <c r="E10" s="91"/>
      <c r="F10" s="26" t="s">
        <v>2</v>
      </c>
      <c r="G10" s="28">
        <f t="shared" si="0"/>
        <v>4</v>
      </c>
      <c r="H10" s="31"/>
    </row>
    <row r="11" spans="2:11">
      <c r="B11" s="91" t="s">
        <v>213</v>
      </c>
      <c r="C11" s="91" t="s">
        <v>108</v>
      </c>
      <c r="D11" s="91" t="s">
        <v>109</v>
      </c>
      <c r="E11" s="91"/>
      <c r="F11" s="26" t="s">
        <v>0</v>
      </c>
      <c r="G11" s="28">
        <f t="shared" si="0"/>
        <v>7.5</v>
      </c>
      <c r="H11" s="31"/>
    </row>
    <row r="12" spans="2:11">
      <c r="B12" s="91" t="s">
        <v>213</v>
      </c>
      <c r="C12" s="91" t="s">
        <v>108</v>
      </c>
      <c r="D12" s="91" t="s">
        <v>110</v>
      </c>
      <c r="E12" s="91"/>
      <c r="F12" s="26" t="s">
        <v>4</v>
      </c>
      <c r="G12" s="28">
        <f t="shared" si="0"/>
        <v>3.9</v>
      </c>
      <c r="H12" s="31"/>
    </row>
    <row r="13" spans="2:11">
      <c r="B13" s="91" t="s">
        <v>213</v>
      </c>
      <c r="C13" s="91" t="s">
        <v>108</v>
      </c>
      <c r="D13" s="91" t="s">
        <v>111</v>
      </c>
      <c r="E13" s="91"/>
      <c r="F13" s="26" t="s">
        <v>4</v>
      </c>
      <c r="G13" s="28">
        <f t="shared" si="0"/>
        <v>3.9</v>
      </c>
      <c r="H13" s="31"/>
    </row>
    <row r="14" spans="2:11">
      <c r="B14" s="91" t="s">
        <v>213</v>
      </c>
      <c r="C14" s="91" t="s">
        <v>108</v>
      </c>
      <c r="D14" s="91" t="s">
        <v>112</v>
      </c>
      <c r="E14" s="91"/>
      <c r="F14" s="26" t="s">
        <v>2</v>
      </c>
      <c r="G14" s="28">
        <f t="shared" si="0"/>
        <v>4</v>
      </c>
      <c r="H14" s="31"/>
    </row>
    <row r="15" spans="2:11">
      <c r="B15" s="91" t="s">
        <v>213</v>
      </c>
      <c r="C15" s="91" t="s">
        <v>108</v>
      </c>
      <c r="D15" s="91" t="s">
        <v>113</v>
      </c>
      <c r="E15" s="91"/>
      <c r="F15" s="26" t="s">
        <v>2</v>
      </c>
      <c r="G15" s="28">
        <f t="shared" si="0"/>
        <v>4</v>
      </c>
      <c r="H15" s="31"/>
    </row>
    <row r="16" spans="2:11">
      <c r="B16" s="91" t="s">
        <v>213</v>
      </c>
      <c r="C16" s="91" t="s">
        <v>108</v>
      </c>
      <c r="D16" s="91" t="s">
        <v>114</v>
      </c>
      <c r="E16" s="91"/>
      <c r="F16" s="26" t="s">
        <v>2</v>
      </c>
      <c r="G16" s="28">
        <f t="shared" si="0"/>
        <v>4</v>
      </c>
      <c r="H16" s="31"/>
    </row>
    <row r="17" spans="2:8">
      <c r="B17" s="91" t="s">
        <v>213</v>
      </c>
      <c r="C17" s="91" t="s">
        <v>115</v>
      </c>
      <c r="D17" s="91" t="s">
        <v>116</v>
      </c>
      <c r="E17" s="91"/>
      <c r="F17" s="26" t="s">
        <v>0</v>
      </c>
      <c r="G17" s="28">
        <f t="shared" si="0"/>
        <v>7.5</v>
      </c>
      <c r="H17" s="31"/>
    </row>
    <row r="18" spans="2:8">
      <c r="B18" s="91" t="s">
        <v>213</v>
      </c>
      <c r="C18" s="91" t="s">
        <v>115</v>
      </c>
      <c r="D18" s="91" t="s">
        <v>117</v>
      </c>
      <c r="E18" s="91"/>
      <c r="F18" s="26" t="s">
        <v>4</v>
      </c>
      <c r="G18" s="28">
        <f t="shared" si="0"/>
        <v>3.9</v>
      </c>
      <c r="H18" s="31"/>
    </row>
    <row r="19" spans="2:8">
      <c r="B19" s="91" t="s">
        <v>213</v>
      </c>
      <c r="C19" s="91" t="s">
        <v>115</v>
      </c>
      <c r="D19" s="91" t="s">
        <v>118</v>
      </c>
      <c r="E19" s="91"/>
      <c r="F19" s="26" t="s">
        <v>4</v>
      </c>
      <c r="G19" s="28">
        <f t="shared" si="0"/>
        <v>3.9</v>
      </c>
      <c r="H19" s="31"/>
    </row>
    <row r="20" spans="2:8">
      <c r="B20" s="91" t="s">
        <v>213</v>
      </c>
      <c r="C20" s="91" t="s">
        <v>115</v>
      </c>
      <c r="D20" s="91" t="s">
        <v>119</v>
      </c>
      <c r="E20" s="91"/>
      <c r="F20" s="26" t="s">
        <v>2</v>
      </c>
      <c r="G20" s="28">
        <f t="shared" si="0"/>
        <v>4</v>
      </c>
      <c r="H20" s="31"/>
    </row>
    <row r="21" spans="2:8">
      <c r="B21" s="91" t="s">
        <v>213</v>
      </c>
      <c r="C21" s="91" t="s">
        <v>115</v>
      </c>
      <c r="D21" s="91" t="s">
        <v>120</v>
      </c>
      <c r="E21" s="91"/>
      <c r="F21" s="26" t="s">
        <v>2</v>
      </c>
      <c r="G21" s="28">
        <f t="shared" si="0"/>
        <v>4</v>
      </c>
      <c r="H21" s="31"/>
    </row>
    <row r="22" spans="2:8">
      <c r="B22" s="91" t="s">
        <v>213</v>
      </c>
      <c r="C22" s="91" t="s">
        <v>115</v>
      </c>
      <c r="D22" s="91" t="s">
        <v>121</v>
      </c>
      <c r="E22" s="91"/>
      <c r="F22" s="26" t="s">
        <v>2</v>
      </c>
      <c r="G22" s="28">
        <f t="shared" si="0"/>
        <v>4</v>
      </c>
      <c r="H22" s="31"/>
    </row>
    <row r="23" spans="2:8">
      <c r="B23" s="91" t="s">
        <v>213</v>
      </c>
      <c r="C23" s="91" t="s">
        <v>115</v>
      </c>
      <c r="D23" s="91" t="s">
        <v>122</v>
      </c>
      <c r="E23" s="91"/>
      <c r="F23" s="26" t="s">
        <v>1</v>
      </c>
      <c r="G23" s="28">
        <f t="shared" si="0"/>
        <v>5.4</v>
      </c>
      <c r="H23" s="31"/>
    </row>
    <row r="24" spans="2:8">
      <c r="B24" s="91" t="s">
        <v>213</v>
      </c>
      <c r="C24" s="91" t="s">
        <v>123</v>
      </c>
      <c r="D24" s="91" t="s">
        <v>124</v>
      </c>
      <c r="E24" s="91"/>
      <c r="F24" s="26" t="s">
        <v>0</v>
      </c>
      <c r="G24" s="28">
        <f t="shared" si="0"/>
        <v>7.5</v>
      </c>
      <c r="H24" s="31"/>
    </row>
    <row r="25" spans="2:8">
      <c r="B25" s="91" t="s">
        <v>213</v>
      </c>
      <c r="C25" s="91" t="s">
        <v>123</v>
      </c>
      <c r="D25" s="91" t="s">
        <v>125</v>
      </c>
      <c r="E25" s="91"/>
      <c r="F25" s="26" t="s">
        <v>4</v>
      </c>
      <c r="G25" s="28">
        <f t="shared" si="0"/>
        <v>3.9</v>
      </c>
      <c r="H25" s="31"/>
    </row>
    <row r="26" spans="2:8">
      <c r="B26" s="91" t="s">
        <v>213</v>
      </c>
      <c r="C26" s="91" t="s">
        <v>123</v>
      </c>
      <c r="D26" s="91" t="s">
        <v>126</v>
      </c>
      <c r="E26" s="91"/>
      <c r="F26" s="26" t="s">
        <v>4</v>
      </c>
      <c r="G26" s="28">
        <f t="shared" si="0"/>
        <v>3.9</v>
      </c>
      <c r="H26" s="31"/>
    </row>
    <row r="27" spans="2:8">
      <c r="B27" s="91" t="s">
        <v>213</v>
      </c>
      <c r="C27" s="91" t="s">
        <v>123</v>
      </c>
      <c r="D27" s="91" t="s">
        <v>127</v>
      </c>
      <c r="E27" s="91"/>
      <c r="F27" s="26" t="s">
        <v>2</v>
      </c>
      <c r="G27" s="28">
        <f t="shared" si="0"/>
        <v>4</v>
      </c>
      <c r="H27" s="31"/>
    </row>
    <row r="28" spans="2:8">
      <c r="B28" s="91" t="s">
        <v>213</v>
      </c>
      <c r="C28" s="91" t="s">
        <v>123</v>
      </c>
      <c r="D28" s="91" t="s">
        <v>128</v>
      </c>
      <c r="E28" s="91"/>
      <c r="F28" s="26" t="s">
        <v>2</v>
      </c>
      <c r="G28" s="28">
        <f t="shared" si="0"/>
        <v>4</v>
      </c>
      <c r="H28" s="31"/>
    </row>
    <row r="29" spans="2:8">
      <c r="B29" s="91" t="s">
        <v>213</v>
      </c>
      <c r="C29" s="91" t="s">
        <v>123</v>
      </c>
      <c r="D29" s="91" t="s">
        <v>129</v>
      </c>
      <c r="E29" s="91"/>
      <c r="F29" s="26" t="s">
        <v>2</v>
      </c>
      <c r="G29" s="28">
        <f t="shared" si="0"/>
        <v>4</v>
      </c>
      <c r="H29" s="31"/>
    </row>
    <row r="30" spans="2:8">
      <c r="B30" s="91" t="s">
        <v>213</v>
      </c>
      <c r="C30" s="86" t="s">
        <v>94</v>
      </c>
      <c r="D30" s="87" t="s">
        <v>95</v>
      </c>
      <c r="E30" s="88"/>
      <c r="F30" s="89" t="s">
        <v>0</v>
      </c>
      <c r="G30" s="28">
        <f t="shared" si="0"/>
        <v>7.5</v>
      </c>
      <c r="H30" s="31"/>
    </row>
    <row r="31" spans="2:8">
      <c r="B31" s="91" t="s">
        <v>213</v>
      </c>
      <c r="C31" s="86" t="s">
        <v>94</v>
      </c>
      <c r="D31" s="87" t="s">
        <v>96</v>
      </c>
      <c r="E31" s="88"/>
      <c r="F31" s="89" t="s">
        <v>4</v>
      </c>
      <c r="G31" s="28">
        <f t="shared" si="0"/>
        <v>3.9</v>
      </c>
      <c r="H31" s="31"/>
    </row>
    <row r="32" spans="2:8">
      <c r="B32" s="91" t="s">
        <v>213</v>
      </c>
      <c r="C32" s="86" t="s">
        <v>94</v>
      </c>
      <c r="D32" s="87" t="s">
        <v>97</v>
      </c>
      <c r="E32" s="88"/>
      <c r="F32" s="89" t="s">
        <v>4</v>
      </c>
      <c r="G32" s="28">
        <f t="shared" si="0"/>
        <v>3.9</v>
      </c>
      <c r="H32" s="31"/>
    </row>
    <row r="33" spans="2:8">
      <c r="B33" s="91" t="s">
        <v>213</v>
      </c>
      <c r="C33" s="86" t="s">
        <v>94</v>
      </c>
      <c r="D33" s="87" t="s">
        <v>98</v>
      </c>
      <c r="E33" s="88"/>
      <c r="F33" s="89" t="s">
        <v>2</v>
      </c>
      <c r="G33" s="28">
        <f t="shared" si="0"/>
        <v>4</v>
      </c>
      <c r="H33" s="31"/>
    </row>
    <row r="34" spans="2:8">
      <c r="B34" s="91" t="s">
        <v>213</v>
      </c>
      <c r="C34" s="86" t="s">
        <v>94</v>
      </c>
      <c r="D34" s="87" t="s">
        <v>99</v>
      </c>
      <c r="E34" s="88"/>
      <c r="F34" s="89" t="s">
        <v>2</v>
      </c>
      <c r="G34" s="28">
        <f t="shared" si="0"/>
        <v>4</v>
      </c>
      <c r="H34" s="31"/>
    </row>
    <row r="35" spans="2:8">
      <c r="B35" s="91" t="s">
        <v>213</v>
      </c>
      <c r="C35" s="86" t="s">
        <v>94</v>
      </c>
      <c r="D35" s="87" t="s">
        <v>100</v>
      </c>
      <c r="E35" s="88"/>
      <c r="F35" s="89" t="s">
        <v>2</v>
      </c>
      <c r="G35" s="28">
        <f t="shared" si="0"/>
        <v>4</v>
      </c>
      <c r="H35" s="31"/>
    </row>
    <row r="36" spans="2:8">
      <c r="B36" s="91" t="s">
        <v>213</v>
      </c>
      <c r="C36" s="79" t="s">
        <v>130</v>
      </c>
      <c r="D36" s="92" t="s">
        <v>131</v>
      </c>
      <c r="E36" s="92" t="s">
        <v>132</v>
      </c>
      <c r="F36" s="93" t="s">
        <v>0</v>
      </c>
      <c r="G36" s="28">
        <f t="shared" si="0"/>
        <v>7.5</v>
      </c>
      <c r="H36" s="31"/>
    </row>
    <row r="37" spans="2:8">
      <c r="B37" s="91" t="s">
        <v>213</v>
      </c>
      <c r="C37" s="79" t="s">
        <v>130</v>
      </c>
      <c r="D37" s="92" t="s">
        <v>133</v>
      </c>
      <c r="E37" s="92" t="s">
        <v>134</v>
      </c>
      <c r="F37" s="93" t="s">
        <v>4</v>
      </c>
      <c r="G37" s="28">
        <f t="shared" si="0"/>
        <v>3.9</v>
      </c>
      <c r="H37" s="31"/>
    </row>
    <row r="38" spans="2:8">
      <c r="B38" s="91" t="s">
        <v>213</v>
      </c>
      <c r="C38" s="79" t="s">
        <v>130</v>
      </c>
      <c r="D38" s="92" t="s">
        <v>135</v>
      </c>
      <c r="E38" s="92" t="s">
        <v>136</v>
      </c>
      <c r="F38" s="93" t="s">
        <v>4</v>
      </c>
      <c r="G38" s="28">
        <f t="shared" si="0"/>
        <v>3.9</v>
      </c>
      <c r="H38" s="31"/>
    </row>
    <row r="39" spans="2:8">
      <c r="B39" s="91" t="s">
        <v>213</v>
      </c>
      <c r="C39" s="79" t="s">
        <v>130</v>
      </c>
      <c r="D39" s="92" t="s">
        <v>137</v>
      </c>
      <c r="E39" s="92" t="s">
        <v>138</v>
      </c>
      <c r="F39" s="93" t="s">
        <v>2</v>
      </c>
      <c r="G39" s="28">
        <f t="shared" si="0"/>
        <v>4</v>
      </c>
      <c r="H39" s="31"/>
    </row>
    <row r="40" spans="2:8">
      <c r="B40" s="91" t="s">
        <v>213</v>
      </c>
      <c r="C40" s="79" t="s">
        <v>130</v>
      </c>
      <c r="D40" s="84" t="s">
        <v>139</v>
      </c>
      <c r="E40" s="84" t="s">
        <v>140</v>
      </c>
      <c r="F40" s="93" t="s">
        <v>2</v>
      </c>
      <c r="G40" s="28">
        <f t="shared" si="0"/>
        <v>4</v>
      </c>
      <c r="H40" s="31"/>
    </row>
    <row r="41" spans="2:8">
      <c r="B41" s="91" t="s">
        <v>213</v>
      </c>
      <c r="C41" s="79" t="s">
        <v>130</v>
      </c>
      <c r="D41" s="84" t="s">
        <v>141</v>
      </c>
      <c r="E41" s="84" t="s">
        <v>142</v>
      </c>
      <c r="F41" s="93" t="s">
        <v>2</v>
      </c>
      <c r="G41" s="28">
        <f t="shared" si="0"/>
        <v>4</v>
      </c>
      <c r="H41" s="31"/>
    </row>
    <row r="42" spans="2:8">
      <c r="B42" s="91" t="s">
        <v>213</v>
      </c>
      <c r="C42" s="79" t="s">
        <v>130</v>
      </c>
      <c r="D42" s="84" t="s">
        <v>143</v>
      </c>
      <c r="E42" s="84" t="s">
        <v>144</v>
      </c>
      <c r="F42" s="93" t="s">
        <v>2</v>
      </c>
      <c r="G42" s="28">
        <f t="shared" si="0"/>
        <v>4</v>
      </c>
      <c r="H42" s="31"/>
    </row>
    <row r="43" spans="2:8">
      <c r="B43" s="91" t="s">
        <v>213</v>
      </c>
      <c r="C43" s="79" t="s">
        <v>130</v>
      </c>
      <c r="D43" s="84" t="s">
        <v>145</v>
      </c>
      <c r="E43" s="84" t="s">
        <v>146</v>
      </c>
      <c r="F43" s="93" t="s">
        <v>2</v>
      </c>
      <c r="G43" s="28">
        <f t="shared" si="0"/>
        <v>4</v>
      </c>
      <c r="H43" s="31"/>
    </row>
    <row r="44" spans="2:8">
      <c r="B44" s="91" t="s">
        <v>213</v>
      </c>
      <c r="C44" s="79" t="s">
        <v>130</v>
      </c>
      <c r="D44" s="84" t="s">
        <v>147</v>
      </c>
      <c r="E44" s="84" t="s">
        <v>148</v>
      </c>
      <c r="F44" s="93" t="s">
        <v>2</v>
      </c>
      <c r="G44" s="28">
        <f t="shared" si="0"/>
        <v>4</v>
      </c>
      <c r="H44" s="31"/>
    </row>
    <row r="45" spans="2:8">
      <c r="B45" s="91" t="s">
        <v>213</v>
      </c>
      <c r="C45" s="79" t="s">
        <v>149</v>
      </c>
      <c r="D45" s="84" t="s">
        <v>150</v>
      </c>
      <c r="E45" s="80" t="s">
        <v>151</v>
      </c>
      <c r="F45" s="81" t="s">
        <v>0</v>
      </c>
      <c r="G45" s="28">
        <f t="shared" si="0"/>
        <v>7.5</v>
      </c>
      <c r="H45" s="31"/>
    </row>
    <row r="46" spans="2:8">
      <c r="B46" s="91" t="s">
        <v>213</v>
      </c>
      <c r="C46" s="79" t="s">
        <v>149</v>
      </c>
      <c r="D46" s="84" t="s">
        <v>152</v>
      </c>
      <c r="E46" s="92" t="s">
        <v>153</v>
      </c>
      <c r="F46" s="81" t="s">
        <v>4</v>
      </c>
      <c r="G46" s="28">
        <f t="shared" si="0"/>
        <v>3.9</v>
      </c>
      <c r="H46" s="31"/>
    </row>
    <row r="47" spans="2:8">
      <c r="B47" s="91" t="s">
        <v>213</v>
      </c>
      <c r="C47" s="79" t="s">
        <v>149</v>
      </c>
      <c r="D47" s="84" t="s">
        <v>154</v>
      </c>
      <c r="E47" s="80" t="s">
        <v>155</v>
      </c>
      <c r="F47" s="81" t="s">
        <v>4</v>
      </c>
      <c r="G47" s="28">
        <f t="shared" si="0"/>
        <v>3.9</v>
      </c>
      <c r="H47" s="31"/>
    </row>
    <row r="48" spans="2:8">
      <c r="B48" s="91" t="s">
        <v>213</v>
      </c>
      <c r="C48" s="79" t="s">
        <v>149</v>
      </c>
      <c r="D48" s="84" t="s">
        <v>156</v>
      </c>
      <c r="E48" s="80" t="s">
        <v>157</v>
      </c>
      <c r="F48" s="81" t="s">
        <v>2</v>
      </c>
      <c r="G48" s="28">
        <f t="shared" si="0"/>
        <v>4</v>
      </c>
      <c r="H48" s="31"/>
    </row>
    <row r="49" spans="2:8">
      <c r="B49" s="91" t="s">
        <v>213</v>
      </c>
      <c r="C49" s="79" t="s">
        <v>149</v>
      </c>
      <c r="D49" s="83" t="s">
        <v>158</v>
      </c>
      <c r="E49" s="83" t="s">
        <v>159</v>
      </c>
      <c r="F49" s="81" t="s">
        <v>2</v>
      </c>
      <c r="G49" s="28">
        <f t="shared" si="0"/>
        <v>4</v>
      </c>
      <c r="H49" s="31"/>
    </row>
    <row r="50" spans="2:8">
      <c r="B50" s="91" t="s">
        <v>213</v>
      </c>
      <c r="C50" s="79" t="s">
        <v>149</v>
      </c>
      <c r="D50" s="83" t="s">
        <v>160</v>
      </c>
      <c r="E50" s="83" t="s">
        <v>161</v>
      </c>
      <c r="F50" s="81" t="s">
        <v>2</v>
      </c>
      <c r="G50" s="28">
        <f t="shared" si="0"/>
        <v>4</v>
      </c>
      <c r="H50" s="31"/>
    </row>
    <row r="51" spans="2:8">
      <c r="B51" s="91" t="s">
        <v>213</v>
      </c>
      <c r="C51" s="79" t="s">
        <v>162</v>
      </c>
      <c r="D51" s="84" t="s">
        <v>163</v>
      </c>
      <c r="E51" s="84" t="s">
        <v>163</v>
      </c>
      <c r="F51" s="81" t="s">
        <v>0</v>
      </c>
      <c r="G51" s="28">
        <f t="shared" si="0"/>
        <v>7.5</v>
      </c>
      <c r="H51" s="31"/>
    </row>
    <row r="52" spans="2:8">
      <c r="B52" s="91" t="s">
        <v>213</v>
      </c>
      <c r="C52" s="79" t="s">
        <v>162</v>
      </c>
      <c r="D52" s="84" t="s">
        <v>164</v>
      </c>
      <c r="E52" s="84" t="s">
        <v>164</v>
      </c>
      <c r="F52" s="81" t="s">
        <v>4</v>
      </c>
      <c r="G52" s="28">
        <f t="shared" si="0"/>
        <v>3.9</v>
      </c>
      <c r="H52" s="31"/>
    </row>
    <row r="53" spans="2:8">
      <c r="B53" s="91" t="s">
        <v>213</v>
      </c>
      <c r="C53" s="79" t="s">
        <v>162</v>
      </c>
      <c r="D53" s="80" t="s">
        <v>165</v>
      </c>
      <c r="E53" s="80" t="s">
        <v>165</v>
      </c>
      <c r="F53" s="81" t="s">
        <v>4</v>
      </c>
      <c r="G53" s="28">
        <f t="shared" si="0"/>
        <v>3.9</v>
      </c>
      <c r="H53" s="31"/>
    </row>
    <row r="54" spans="2:8">
      <c r="B54" s="91" t="s">
        <v>213</v>
      </c>
      <c r="C54" s="79" t="s">
        <v>162</v>
      </c>
      <c r="D54" s="80" t="s">
        <v>695</v>
      </c>
      <c r="E54" s="80" t="s">
        <v>166</v>
      </c>
      <c r="F54" s="81" t="s">
        <v>3</v>
      </c>
      <c r="G54" s="28">
        <f t="shared" si="0"/>
        <v>5.2</v>
      </c>
      <c r="H54" s="31"/>
    </row>
    <row r="55" spans="2:8">
      <c r="B55" s="91" t="s">
        <v>213</v>
      </c>
      <c r="C55" s="79" t="s">
        <v>162</v>
      </c>
      <c r="D55" s="80" t="s">
        <v>167</v>
      </c>
      <c r="E55" s="80" t="s">
        <v>167</v>
      </c>
      <c r="F55" s="81" t="s">
        <v>4</v>
      </c>
      <c r="G55" s="28">
        <f t="shared" si="0"/>
        <v>3.9</v>
      </c>
      <c r="H55" s="31"/>
    </row>
    <row r="56" spans="2:8">
      <c r="B56" s="91" t="s">
        <v>213</v>
      </c>
      <c r="C56" s="79" t="s">
        <v>162</v>
      </c>
      <c r="D56" s="80" t="s">
        <v>168</v>
      </c>
      <c r="E56" s="80" t="s">
        <v>169</v>
      </c>
      <c r="F56" s="81" t="s">
        <v>3</v>
      </c>
      <c r="G56" s="28">
        <f t="shared" si="0"/>
        <v>5.2</v>
      </c>
      <c r="H56" s="31"/>
    </row>
    <row r="57" spans="2:8">
      <c r="B57" s="91" t="s">
        <v>213</v>
      </c>
      <c r="C57" s="79" t="s">
        <v>170</v>
      </c>
      <c r="D57" s="84" t="s">
        <v>171</v>
      </c>
      <c r="E57" s="84" t="s">
        <v>171</v>
      </c>
      <c r="F57" s="81" t="s">
        <v>0</v>
      </c>
      <c r="G57" s="28">
        <f t="shared" si="0"/>
        <v>7.5</v>
      </c>
      <c r="H57" s="31"/>
    </row>
    <row r="58" spans="2:8">
      <c r="B58" s="91" t="s">
        <v>213</v>
      </c>
      <c r="C58" s="79" t="s">
        <v>170</v>
      </c>
      <c r="D58" s="84" t="s">
        <v>172</v>
      </c>
      <c r="E58" s="84" t="s">
        <v>173</v>
      </c>
      <c r="F58" s="81" t="s">
        <v>4</v>
      </c>
      <c r="G58" s="28">
        <f t="shared" si="0"/>
        <v>3.9</v>
      </c>
      <c r="H58" s="31"/>
    </row>
    <row r="59" spans="2:8">
      <c r="B59" s="91" t="s">
        <v>213</v>
      </c>
      <c r="C59" s="79" t="s">
        <v>170</v>
      </c>
      <c r="D59" s="80" t="s">
        <v>174</v>
      </c>
      <c r="E59" s="80" t="s">
        <v>165</v>
      </c>
      <c r="F59" s="81" t="s">
        <v>4</v>
      </c>
      <c r="G59" s="28">
        <f t="shared" si="0"/>
        <v>3.9</v>
      </c>
      <c r="H59" s="31"/>
    </row>
    <row r="60" spans="2:8">
      <c r="B60" s="91" t="s">
        <v>213</v>
      </c>
      <c r="C60" s="79" t="s">
        <v>170</v>
      </c>
      <c r="D60" s="80" t="s">
        <v>175</v>
      </c>
      <c r="E60" s="80" t="s">
        <v>166</v>
      </c>
      <c r="F60" s="81" t="s">
        <v>3</v>
      </c>
      <c r="G60" s="28">
        <f t="shared" si="0"/>
        <v>5.2</v>
      </c>
      <c r="H60" s="31"/>
    </row>
    <row r="61" spans="2:8">
      <c r="B61" s="91" t="s">
        <v>213</v>
      </c>
      <c r="C61" s="79" t="s">
        <v>170</v>
      </c>
      <c r="D61" s="80" t="s">
        <v>176</v>
      </c>
      <c r="E61" s="80" t="s">
        <v>167</v>
      </c>
      <c r="F61" s="81" t="s">
        <v>4</v>
      </c>
      <c r="G61" s="28">
        <f t="shared" si="0"/>
        <v>3.9</v>
      </c>
      <c r="H61" s="31"/>
    </row>
    <row r="62" spans="2:8">
      <c r="B62" s="91" t="s">
        <v>213</v>
      </c>
      <c r="C62" s="79" t="s">
        <v>170</v>
      </c>
      <c r="D62" s="80" t="s">
        <v>177</v>
      </c>
      <c r="E62" s="80" t="s">
        <v>169</v>
      </c>
      <c r="F62" s="81" t="s">
        <v>3</v>
      </c>
      <c r="G62" s="28">
        <f t="shared" si="0"/>
        <v>5.2</v>
      </c>
      <c r="H62" s="31"/>
    </row>
    <row r="63" spans="2:8">
      <c r="B63" s="91" t="s">
        <v>213</v>
      </c>
      <c r="C63" s="79" t="s">
        <v>178</v>
      </c>
      <c r="D63" s="83" t="s">
        <v>179</v>
      </c>
      <c r="E63" s="83" t="s">
        <v>180</v>
      </c>
      <c r="F63" s="81" t="s">
        <v>4</v>
      </c>
      <c r="G63" s="28">
        <f t="shared" si="0"/>
        <v>3.9</v>
      </c>
      <c r="H63" s="31"/>
    </row>
    <row r="64" spans="2:8">
      <c r="B64" s="91" t="s">
        <v>213</v>
      </c>
      <c r="C64" s="79" t="s">
        <v>178</v>
      </c>
      <c r="D64" s="83" t="s">
        <v>181</v>
      </c>
      <c r="E64" s="83" t="s">
        <v>182</v>
      </c>
      <c r="F64" s="81" t="s">
        <v>4</v>
      </c>
      <c r="G64" s="28">
        <f t="shared" si="0"/>
        <v>3.9</v>
      </c>
      <c r="H64" s="31"/>
    </row>
    <row r="65" spans="2:8">
      <c r="B65" s="91" t="s">
        <v>213</v>
      </c>
      <c r="C65" s="79" t="s">
        <v>178</v>
      </c>
      <c r="D65" s="83" t="s">
        <v>183</v>
      </c>
      <c r="E65" s="83" t="s">
        <v>184</v>
      </c>
      <c r="F65" s="81" t="s">
        <v>2</v>
      </c>
      <c r="G65" s="28">
        <f t="shared" si="0"/>
        <v>4</v>
      </c>
      <c r="H65" s="31"/>
    </row>
    <row r="66" spans="2:8">
      <c r="B66" s="91" t="s">
        <v>213</v>
      </c>
      <c r="C66" s="79" t="s">
        <v>178</v>
      </c>
      <c r="D66" s="83" t="s">
        <v>185</v>
      </c>
      <c r="E66" s="83" t="s">
        <v>186</v>
      </c>
      <c r="F66" s="81" t="s">
        <v>2</v>
      </c>
      <c r="G66" s="28">
        <f t="shared" si="0"/>
        <v>4</v>
      </c>
      <c r="H66" s="31"/>
    </row>
    <row r="67" spans="2:8">
      <c r="B67" s="91" t="s">
        <v>213</v>
      </c>
      <c r="C67" s="79" t="s">
        <v>178</v>
      </c>
      <c r="D67" s="83" t="s">
        <v>187</v>
      </c>
      <c r="E67" s="83" t="s">
        <v>188</v>
      </c>
      <c r="F67" s="81" t="s">
        <v>2</v>
      </c>
      <c r="G67" s="28">
        <f t="shared" si="0"/>
        <v>4</v>
      </c>
      <c r="H67" s="31"/>
    </row>
    <row r="68" spans="2:8">
      <c r="B68" s="91" t="s">
        <v>213</v>
      </c>
      <c r="C68" s="79" t="s">
        <v>189</v>
      </c>
      <c r="D68" s="83" t="s">
        <v>190</v>
      </c>
      <c r="E68" s="83" t="s">
        <v>191</v>
      </c>
      <c r="F68" s="81" t="s">
        <v>4</v>
      </c>
      <c r="G68" s="28">
        <f t="shared" si="0"/>
        <v>3.9</v>
      </c>
      <c r="H68" s="31"/>
    </row>
    <row r="69" spans="2:8">
      <c r="B69" s="91" t="s">
        <v>213</v>
      </c>
      <c r="C69" s="79" t="s">
        <v>189</v>
      </c>
      <c r="D69" s="83" t="s">
        <v>192</v>
      </c>
      <c r="E69" s="83" t="s">
        <v>193</v>
      </c>
      <c r="F69" s="81" t="s">
        <v>4</v>
      </c>
      <c r="G69" s="28">
        <f t="shared" ref="G69:G91" si="1">IF(F69="","",IF(F69="EI",4,IF(F69="EO",5.2,IF(F69="EQ",3.9,IF(F69="ILF",7.5,IF(F69="EIF",5.4))))))</f>
        <v>3.9</v>
      </c>
      <c r="H69" s="31"/>
    </row>
    <row r="70" spans="2:8">
      <c r="B70" s="91" t="s">
        <v>213</v>
      </c>
      <c r="C70" s="79" t="s">
        <v>189</v>
      </c>
      <c r="D70" s="83" t="s">
        <v>194</v>
      </c>
      <c r="E70" s="83" t="s">
        <v>195</v>
      </c>
      <c r="F70" s="81" t="s">
        <v>2</v>
      </c>
      <c r="G70" s="28">
        <f t="shared" si="1"/>
        <v>4</v>
      </c>
      <c r="H70" s="31"/>
    </row>
    <row r="71" spans="2:8">
      <c r="B71" s="91" t="s">
        <v>213</v>
      </c>
      <c r="C71" s="79" t="s">
        <v>189</v>
      </c>
      <c r="D71" s="83" t="s">
        <v>196</v>
      </c>
      <c r="E71" s="83" t="s">
        <v>197</v>
      </c>
      <c r="F71" s="81" t="s">
        <v>2</v>
      </c>
      <c r="G71" s="28">
        <f t="shared" si="1"/>
        <v>4</v>
      </c>
      <c r="H71" s="31"/>
    </row>
    <row r="72" spans="2:8">
      <c r="B72" s="91" t="s">
        <v>213</v>
      </c>
      <c r="C72" s="79" t="s">
        <v>189</v>
      </c>
      <c r="D72" s="83" t="s">
        <v>198</v>
      </c>
      <c r="E72" s="83" t="s">
        <v>199</v>
      </c>
      <c r="F72" s="81" t="s">
        <v>2</v>
      </c>
      <c r="G72" s="28">
        <f t="shared" si="1"/>
        <v>4</v>
      </c>
      <c r="H72" s="31"/>
    </row>
    <row r="73" spans="2:8">
      <c r="B73" s="91" t="s">
        <v>213</v>
      </c>
      <c r="C73" s="79" t="s">
        <v>200</v>
      </c>
      <c r="D73" s="83" t="s">
        <v>201</v>
      </c>
      <c r="E73" s="83" t="s">
        <v>202</v>
      </c>
      <c r="F73" s="81" t="s">
        <v>4</v>
      </c>
      <c r="G73" s="28">
        <f t="shared" si="1"/>
        <v>3.9</v>
      </c>
      <c r="H73" s="31"/>
    </row>
    <row r="74" spans="2:8">
      <c r="B74" s="91" t="s">
        <v>213</v>
      </c>
      <c r="C74" s="79" t="s">
        <v>200</v>
      </c>
      <c r="D74" s="83" t="s">
        <v>203</v>
      </c>
      <c r="E74" s="83" t="s">
        <v>204</v>
      </c>
      <c r="F74" s="81" t="s">
        <v>4</v>
      </c>
      <c r="G74" s="28">
        <f t="shared" si="1"/>
        <v>3.9</v>
      </c>
      <c r="H74" s="31"/>
    </row>
    <row r="75" spans="2:8">
      <c r="B75" s="91" t="s">
        <v>213</v>
      </c>
      <c r="C75" s="79" t="s">
        <v>200</v>
      </c>
      <c r="D75" s="83" t="s">
        <v>205</v>
      </c>
      <c r="E75" s="83" t="s">
        <v>206</v>
      </c>
      <c r="F75" s="81" t="s">
        <v>2</v>
      </c>
      <c r="G75" s="28">
        <f t="shared" si="1"/>
        <v>4</v>
      </c>
      <c r="H75" s="31"/>
    </row>
    <row r="76" spans="2:8">
      <c r="B76" s="91" t="s">
        <v>213</v>
      </c>
      <c r="C76" s="79" t="s">
        <v>200</v>
      </c>
      <c r="D76" s="83" t="s">
        <v>207</v>
      </c>
      <c r="E76" s="83" t="s">
        <v>208</v>
      </c>
      <c r="F76" s="81" t="s">
        <v>2</v>
      </c>
      <c r="G76" s="28">
        <f t="shared" si="1"/>
        <v>4</v>
      </c>
      <c r="H76" s="31"/>
    </row>
    <row r="77" spans="2:8">
      <c r="B77" s="91" t="s">
        <v>213</v>
      </c>
      <c r="C77" s="79" t="s">
        <v>200</v>
      </c>
      <c r="D77" s="83" t="s">
        <v>209</v>
      </c>
      <c r="E77" s="83" t="s">
        <v>210</v>
      </c>
      <c r="F77" s="81" t="s">
        <v>2</v>
      </c>
      <c r="G77" s="28">
        <f t="shared" si="1"/>
        <v>4</v>
      </c>
      <c r="H77" s="31"/>
    </row>
    <row r="78" spans="2:8">
      <c r="B78" s="91" t="s">
        <v>213</v>
      </c>
      <c r="C78" s="79" t="s">
        <v>200</v>
      </c>
      <c r="D78" s="83" t="s">
        <v>211</v>
      </c>
      <c r="E78" s="91" t="s">
        <v>212</v>
      </c>
      <c r="F78" s="26" t="s">
        <v>2</v>
      </c>
      <c r="G78" s="28">
        <f t="shared" si="1"/>
        <v>4</v>
      </c>
      <c r="H78" s="31"/>
    </row>
    <row r="79" spans="2:8">
      <c r="B79" s="91" t="s">
        <v>213</v>
      </c>
      <c r="C79" s="79" t="s">
        <v>2266</v>
      </c>
      <c r="D79" s="83" t="s">
        <v>2267</v>
      </c>
      <c r="E79" s="91"/>
      <c r="F79" s="26" t="s">
        <v>0</v>
      </c>
      <c r="G79" s="28">
        <f t="shared" si="1"/>
        <v>7.5</v>
      </c>
      <c r="H79" s="31"/>
    </row>
    <row r="80" spans="2:8">
      <c r="B80" s="91" t="s">
        <v>213</v>
      </c>
      <c r="C80" s="79" t="s">
        <v>2266</v>
      </c>
      <c r="D80" s="83" t="s">
        <v>2268</v>
      </c>
      <c r="E80" s="91"/>
      <c r="F80" s="26" t="s">
        <v>4</v>
      </c>
      <c r="G80" s="28">
        <f t="shared" si="1"/>
        <v>3.9</v>
      </c>
      <c r="H80" s="31"/>
    </row>
    <row r="81" spans="2:8">
      <c r="B81" s="91" t="s">
        <v>213</v>
      </c>
      <c r="C81" s="79" t="s">
        <v>2266</v>
      </c>
      <c r="D81" s="83" t="s">
        <v>2269</v>
      </c>
      <c r="E81" s="91"/>
      <c r="F81" s="26" t="s">
        <v>4</v>
      </c>
      <c r="G81" s="28">
        <f t="shared" si="1"/>
        <v>3.9</v>
      </c>
      <c r="H81" s="31"/>
    </row>
    <row r="82" spans="2:8" ht="27">
      <c r="B82" s="91" t="s">
        <v>213</v>
      </c>
      <c r="C82" s="79" t="s">
        <v>2266</v>
      </c>
      <c r="D82" s="83" t="s">
        <v>2270</v>
      </c>
      <c r="E82" s="91" t="s">
        <v>2273</v>
      </c>
      <c r="F82" s="26" t="s">
        <v>2</v>
      </c>
      <c r="G82" s="28">
        <f t="shared" si="1"/>
        <v>4</v>
      </c>
      <c r="H82" s="31"/>
    </row>
    <row r="83" spans="2:8">
      <c r="B83" s="91" t="s">
        <v>213</v>
      </c>
      <c r="C83" s="79" t="s">
        <v>2266</v>
      </c>
      <c r="D83" s="83" t="s">
        <v>2271</v>
      </c>
      <c r="E83" s="91"/>
      <c r="F83" s="26" t="s">
        <v>2</v>
      </c>
      <c r="G83" s="28">
        <f t="shared" si="1"/>
        <v>4</v>
      </c>
      <c r="H83" s="31"/>
    </row>
    <row r="84" spans="2:8">
      <c r="B84" s="91" t="s">
        <v>213</v>
      </c>
      <c r="C84" s="79" t="s">
        <v>2266</v>
      </c>
      <c r="D84" s="83" t="s">
        <v>2272</v>
      </c>
      <c r="E84" s="91"/>
      <c r="F84" s="26" t="s">
        <v>2</v>
      </c>
      <c r="G84" s="28">
        <f t="shared" si="1"/>
        <v>4</v>
      </c>
      <c r="H84" s="31"/>
    </row>
    <row r="85" spans="2:8">
      <c r="B85" s="91" t="s">
        <v>213</v>
      </c>
      <c r="C85" s="94" t="s">
        <v>2265</v>
      </c>
      <c r="D85" s="80" t="s">
        <v>2248</v>
      </c>
      <c r="E85" s="85"/>
      <c r="F85" s="26" t="s">
        <v>0</v>
      </c>
      <c r="G85" s="28">
        <f t="shared" si="1"/>
        <v>7.5</v>
      </c>
      <c r="H85" s="31"/>
    </row>
    <row r="86" spans="2:8">
      <c r="B86" s="91" t="s">
        <v>213</v>
      </c>
      <c r="C86" s="94" t="s">
        <v>2265</v>
      </c>
      <c r="D86" s="80" t="s">
        <v>2249</v>
      </c>
      <c r="E86" s="85"/>
      <c r="F86" s="26" t="s">
        <v>4</v>
      </c>
      <c r="G86" s="28">
        <f t="shared" si="1"/>
        <v>3.9</v>
      </c>
      <c r="H86" s="31"/>
    </row>
    <row r="87" spans="2:8">
      <c r="B87" s="91" t="s">
        <v>213</v>
      </c>
      <c r="C87" s="94" t="s">
        <v>2265</v>
      </c>
      <c r="D87" s="80" t="s">
        <v>2250</v>
      </c>
      <c r="E87" s="85"/>
      <c r="F87" s="26" t="s">
        <v>4</v>
      </c>
      <c r="G87" s="28">
        <f t="shared" si="1"/>
        <v>3.9</v>
      </c>
      <c r="H87" s="31"/>
    </row>
    <row r="88" spans="2:8">
      <c r="B88" s="91" t="s">
        <v>213</v>
      </c>
      <c r="C88" s="94" t="s">
        <v>2265</v>
      </c>
      <c r="D88" s="80" t="s">
        <v>2251</v>
      </c>
      <c r="E88" s="85" t="s">
        <v>2252</v>
      </c>
      <c r="F88" s="26" t="s">
        <v>2</v>
      </c>
      <c r="G88" s="28">
        <f t="shared" si="1"/>
        <v>4</v>
      </c>
      <c r="H88" s="31"/>
    </row>
    <row r="89" spans="2:8">
      <c r="B89" s="91" t="s">
        <v>213</v>
      </c>
      <c r="C89" s="94" t="s">
        <v>2265</v>
      </c>
      <c r="D89" s="80" t="s">
        <v>2253</v>
      </c>
      <c r="E89" s="85"/>
      <c r="F89" s="26" t="s">
        <v>2</v>
      </c>
      <c r="G89" s="28">
        <f t="shared" si="1"/>
        <v>4</v>
      </c>
      <c r="H89" s="31"/>
    </row>
    <row r="90" spans="2:8">
      <c r="B90" s="91" t="s">
        <v>213</v>
      </c>
      <c r="C90" s="94" t="s">
        <v>2264</v>
      </c>
      <c r="D90" s="80" t="s">
        <v>2275</v>
      </c>
      <c r="E90" s="85"/>
      <c r="F90" s="26" t="s">
        <v>3</v>
      </c>
      <c r="G90" s="28">
        <f t="shared" si="1"/>
        <v>5.2</v>
      </c>
      <c r="H90" s="31"/>
    </row>
    <row r="91" spans="2:8">
      <c r="B91" s="91" t="s">
        <v>213</v>
      </c>
      <c r="C91" s="94" t="s">
        <v>2264</v>
      </c>
      <c r="D91" s="80" t="s">
        <v>2274</v>
      </c>
      <c r="E91" s="85"/>
      <c r="F91" s="26" t="s">
        <v>3</v>
      </c>
      <c r="G91" s="28">
        <f t="shared" si="1"/>
        <v>5.2</v>
      </c>
      <c r="H91" s="31"/>
    </row>
    <row r="92" spans="2:8">
      <c r="B92" s="84"/>
      <c r="C92" s="94"/>
      <c r="D92" s="80"/>
      <c r="E92" s="85"/>
      <c r="F92" s="26"/>
      <c r="G92" s="28"/>
      <c r="H92" s="31"/>
    </row>
    <row r="93" spans="2:8">
      <c r="B93" s="84"/>
      <c r="C93" s="94"/>
      <c r="D93" s="80"/>
      <c r="E93" s="85"/>
      <c r="F93" s="26"/>
      <c r="G93" s="28"/>
      <c r="H93" s="31"/>
    </row>
    <row r="94" spans="2:8">
      <c r="B94" s="84"/>
      <c r="C94" s="94"/>
      <c r="D94" s="80"/>
      <c r="E94" s="85"/>
      <c r="F94" s="26"/>
      <c r="G94" s="28"/>
      <c r="H94" s="31"/>
    </row>
    <row r="95" spans="2:8">
      <c r="B95" s="84"/>
      <c r="C95" s="94"/>
      <c r="D95" s="80"/>
      <c r="E95" s="85"/>
      <c r="F95" s="26"/>
      <c r="G95" s="28"/>
      <c r="H95" s="31"/>
    </row>
    <row r="96" spans="2:8">
      <c r="B96" s="84"/>
      <c r="C96" s="94"/>
      <c r="D96" s="80"/>
      <c r="E96" s="85"/>
      <c r="F96" s="26"/>
      <c r="G96" s="28"/>
      <c r="H96" s="31"/>
    </row>
    <row r="97" spans="2:8">
      <c r="B97" s="84"/>
      <c r="C97" s="94"/>
      <c r="D97" s="80"/>
      <c r="E97" s="85"/>
      <c r="F97" s="26"/>
      <c r="G97" s="28"/>
      <c r="H97" s="31"/>
    </row>
    <row r="98" spans="2:8">
      <c r="B98" s="84"/>
      <c r="C98" s="94"/>
      <c r="D98" s="80"/>
      <c r="E98" s="85"/>
      <c r="F98" s="26"/>
      <c r="G98" s="28"/>
      <c r="H98" s="31"/>
    </row>
    <row r="99" spans="2:8">
      <c r="B99" s="84"/>
      <c r="C99" s="94"/>
      <c r="D99" s="80"/>
      <c r="E99" s="85"/>
      <c r="F99" s="26"/>
      <c r="G99" s="28"/>
      <c r="H99" s="31"/>
    </row>
    <row r="100" spans="2:8">
      <c r="B100" s="84"/>
      <c r="C100" s="94"/>
      <c r="D100" s="80"/>
      <c r="E100" s="85"/>
      <c r="F100" s="26"/>
      <c r="G100" s="28"/>
      <c r="H100" s="31"/>
    </row>
    <row r="101" spans="2:8">
      <c r="B101" s="84"/>
      <c r="C101" s="94"/>
      <c r="D101" s="80"/>
      <c r="E101" s="85"/>
      <c r="F101" s="26"/>
      <c r="G101" s="28"/>
      <c r="H101" s="31"/>
    </row>
    <row r="102" spans="2:8">
      <c r="B102" s="84"/>
      <c r="C102" s="94"/>
      <c r="D102" s="80"/>
      <c r="E102" s="85"/>
      <c r="F102" s="26"/>
      <c r="G102" s="28"/>
      <c r="H102" s="31"/>
    </row>
    <row r="103" spans="2:8">
      <c r="B103" s="84"/>
      <c r="C103" s="94"/>
      <c r="D103" s="80"/>
      <c r="E103" s="85"/>
      <c r="F103" s="26"/>
      <c r="G103" s="28"/>
      <c r="H103" s="31"/>
    </row>
    <row r="104" spans="2:8">
      <c r="B104" s="84"/>
      <c r="C104" s="94"/>
      <c r="D104" s="80"/>
      <c r="E104" s="85"/>
      <c r="F104" s="26"/>
      <c r="G104" s="28"/>
      <c r="H104" s="31"/>
    </row>
    <row r="105" spans="2:8">
      <c r="B105" s="84"/>
      <c r="C105" s="94"/>
      <c r="D105" s="80"/>
      <c r="E105" s="85"/>
      <c r="F105" s="26"/>
      <c r="G105" s="28"/>
      <c r="H105" s="31"/>
    </row>
    <row r="106" spans="2:8">
      <c r="B106" s="84"/>
      <c r="C106" s="94"/>
      <c r="D106" s="80"/>
      <c r="E106" s="85"/>
      <c r="F106" s="26"/>
      <c r="G106" s="28"/>
      <c r="H106" s="31"/>
    </row>
    <row r="107" spans="2:8">
      <c r="B107" s="84"/>
      <c r="C107" s="94"/>
      <c r="D107" s="80"/>
      <c r="E107" s="85"/>
      <c r="F107" s="26"/>
      <c r="G107" s="28"/>
      <c r="H107" s="31"/>
    </row>
    <row r="108" spans="2:8">
      <c r="B108" s="84"/>
      <c r="C108" s="94"/>
      <c r="D108" s="80"/>
      <c r="E108" s="85"/>
      <c r="F108" s="26"/>
      <c r="G108" s="28"/>
      <c r="H108" s="31"/>
    </row>
    <row r="109" spans="2:8">
      <c r="B109" s="84"/>
      <c r="C109" s="94"/>
      <c r="D109" s="80"/>
      <c r="E109" s="85"/>
      <c r="F109" s="26"/>
      <c r="G109" s="28"/>
      <c r="H109" s="31"/>
    </row>
    <row r="110" spans="2:8">
      <c r="B110" s="84"/>
      <c r="C110" s="94"/>
      <c r="D110" s="80"/>
      <c r="E110" s="85"/>
      <c r="F110" s="26"/>
      <c r="G110" s="28"/>
      <c r="H110" s="31"/>
    </row>
    <row r="111" spans="2:8">
      <c r="B111" s="84"/>
      <c r="C111" s="94"/>
      <c r="D111" s="80"/>
      <c r="E111" s="85"/>
      <c r="F111" s="26"/>
      <c r="G111" s="28"/>
      <c r="H111" s="31"/>
    </row>
    <row r="112" spans="2:8">
      <c r="B112" s="84"/>
      <c r="C112" s="94"/>
      <c r="D112" s="80"/>
      <c r="E112" s="85"/>
      <c r="F112" s="26"/>
      <c r="G112" s="28"/>
      <c r="H112" s="31"/>
    </row>
    <row r="113" spans="2:8">
      <c r="B113" s="84"/>
      <c r="C113" s="94"/>
      <c r="D113" s="80"/>
      <c r="E113" s="85"/>
      <c r="F113" s="26"/>
      <c r="G113" s="28"/>
      <c r="H113" s="31"/>
    </row>
    <row r="114" spans="2:8">
      <c r="B114" s="84"/>
      <c r="C114" s="94"/>
      <c r="D114" s="80"/>
      <c r="E114" s="85"/>
      <c r="F114" s="26"/>
      <c r="G114" s="28"/>
      <c r="H114" s="31"/>
    </row>
    <row r="115" spans="2:8">
      <c r="B115" s="84"/>
      <c r="C115" s="94"/>
      <c r="D115" s="80"/>
      <c r="E115" s="85"/>
      <c r="F115" s="26"/>
      <c r="G115" s="28"/>
      <c r="H115" s="31"/>
    </row>
    <row r="116" spans="2:8">
      <c r="B116" s="84"/>
      <c r="C116" s="94"/>
      <c r="D116" s="80"/>
      <c r="E116" s="85"/>
      <c r="F116" s="26"/>
      <c r="G116" s="28"/>
      <c r="H116" s="31"/>
    </row>
    <row r="117" spans="2:8">
      <c r="B117" s="84"/>
      <c r="C117" s="94"/>
      <c r="D117" s="80"/>
      <c r="E117" s="85"/>
      <c r="F117" s="26"/>
      <c r="G117" s="28"/>
      <c r="H117" s="31"/>
    </row>
    <row r="118" spans="2:8">
      <c r="B118" s="84"/>
      <c r="C118" s="94"/>
      <c r="D118" s="80"/>
      <c r="E118" s="85"/>
      <c r="F118" s="26"/>
      <c r="G118" s="28"/>
      <c r="H118" s="31"/>
    </row>
    <row r="119" spans="2:8">
      <c r="B119" s="84"/>
      <c r="C119" s="94"/>
      <c r="D119" s="80"/>
      <c r="E119" s="85"/>
      <c r="F119" s="26"/>
      <c r="G119" s="28"/>
      <c r="H119" s="31"/>
    </row>
    <row r="120" spans="2:8">
      <c r="B120" s="84"/>
      <c r="C120" s="94"/>
      <c r="D120" s="80"/>
      <c r="E120" s="85"/>
      <c r="F120" s="26"/>
      <c r="G120" s="28"/>
      <c r="H120" s="31"/>
    </row>
    <row r="121" spans="2:8">
      <c r="B121" s="84"/>
      <c r="C121" s="94"/>
      <c r="D121" s="80"/>
      <c r="E121" s="85"/>
      <c r="F121" s="26"/>
      <c r="G121" s="28"/>
      <c r="H121" s="31"/>
    </row>
    <row r="122" spans="2:8">
      <c r="B122" s="84"/>
      <c r="C122" s="94"/>
      <c r="D122" s="80"/>
      <c r="E122" s="85"/>
      <c r="F122" s="26"/>
      <c r="G122" s="28"/>
      <c r="H122" s="31"/>
    </row>
    <row r="123" spans="2:8">
      <c r="B123" s="84"/>
      <c r="C123" s="94"/>
      <c r="D123" s="80"/>
      <c r="E123" s="85"/>
      <c r="F123" s="26"/>
      <c r="G123" s="28"/>
      <c r="H123" s="31"/>
    </row>
    <row r="124" spans="2:8">
      <c r="B124" s="84"/>
      <c r="C124" s="94"/>
      <c r="D124" s="80"/>
      <c r="E124" s="85"/>
      <c r="F124" s="26"/>
      <c r="G124" s="28"/>
      <c r="H124" s="31"/>
    </row>
    <row r="125" spans="2:8">
      <c r="B125" s="84"/>
      <c r="C125" s="94"/>
      <c r="D125" s="80"/>
      <c r="E125" s="85"/>
      <c r="F125" s="26"/>
      <c r="G125" s="28"/>
      <c r="H125" s="31"/>
    </row>
    <row r="126" spans="2:8">
      <c r="B126" s="84"/>
      <c r="C126" s="94"/>
      <c r="D126" s="80"/>
      <c r="E126" s="85"/>
      <c r="F126" s="26"/>
      <c r="G126" s="28"/>
      <c r="H126" s="31"/>
    </row>
    <row r="127" spans="2:8">
      <c r="B127" s="84"/>
      <c r="C127" s="94"/>
      <c r="D127" s="80"/>
      <c r="E127" s="85"/>
      <c r="F127" s="26"/>
      <c r="G127" s="28"/>
      <c r="H127" s="31"/>
    </row>
    <row r="128" spans="2:8">
      <c r="B128" s="84"/>
      <c r="C128" s="94"/>
      <c r="D128" s="80"/>
      <c r="E128" s="85"/>
      <c r="F128" s="26"/>
      <c r="G128" s="28"/>
      <c r="H128" s="31"/>
    </row>
    <row r="129" spans="2:8">
      <c r="B129" s="84"/>
      <c r="C129" s="94"/>
      <c r="D129" s="80"/>
      <c r="E129" s="85"/>
      <c r="F129" s="26"/>
      <c r="G129" s="28"/>
      <c r="H129" s="31"/>
    </row>
    <row r="130" spans="2:8">
      <c r="B130" s="84"/>
      <c r="C130" s="94"/>
      <c r="D130" s="80"/>
      <c r="E130" s="85"/>
      <c r="F130" s="26"/>
      <c r="G130" s="28"/>
      <c r="H130" s="31"/>
    </row>
    <row r="131" spans="2:8">
      <c r="B131" s="84"/>
      <c r="C131" s="94"/>
      <c r="D131" s="80"/>
      <c r="E131" s="85"/>
      <c r="F131" s="26"/>
      <c r="G131" s="28"/>
      <c r="H131" s="31"/>
    </row>
    <row r="132" spans="2:8">
      <c r="B132" s="84"/>
      <c r="C132" s="94"/>
      <c r="D132" s="80"/>
      <c r="E132" s="85"/>
      <c r="F132" s="26"/>
      <c r="G132" s="28"/>
      <c r="H132" s="31"/>
    </row>
    <row r="133" spans="2:8">
      <c r="B133" s="84"/>
      <c r="C133" s="94"/>
      <c r="D133" s="80"/>
      <c r="E133" s="85"/>
      <c r="F133" s="26"/>
      <c r="G133" s="28"/>
      <c r="H133" s="31"/>
    </row>
    <row r="134" spans="2:8">
      <c r="B134" s="84"/>
      <c r="C134" s="94"/>
      <c r="D134" s="80"/>
      <c r="E134" s="85"/>
      <c r="F134" s="26"/>
      <c r="G134" s="28"/>
      <c r="H134" s="31"/>
    </row>
    <row r="135" spans="2:8">
      <c r="B135" s="84"/>
      <c r="C135" s="94"/>
      <c r="D135" s="80"/>
      <c r="E135" s="85"/>
      <c r="F135" s="26"/>
      <c r="G135" s="28"/>
      <c r="H135" s="31"/>
    </row>
    <row r="136" spans="2:8">
      <c r="B136" s="84"/>
      <c r="C136" s="94"/>
      <c r="D136" s="80"/>
      <c r="E136" s="85"/>
      <c r="F136" s="26"/>
      <c r="G136" s="28"/>
      <c r="H136" s="31"/>
    </row>
    <row r="137" spans="2:8">
      <c r="B137" s="84"/>
      <c r="C137" s="94"/>
      <c r="D137" s="80"/>
      <c r="E137" s="85"/>
      <c r="F137" s="26"/>
      <c r="G137" s="28"/>
      <c r="H137" s="31"/>
    </row>
    <row r="138" spans="2:8">
      <c r="B138" s="84"/>
      <c r="C138" s="94"/>
      <c r="D138" s="80"/>
      <c r="E138" s="85"/>
      <c r="F138" s="26"/>
      <c r="G138" s="28"/>
      <c r="H138" s="31"/>
    </row>
    <row r="139" spans="2:8">
      <c r="B139" s="84"/>
      <c r="C139" s="94"/>
      <c r="D139" s="80"/>
      <c r="E139" s="85"/>
      <c r="F139" s="26"/>
      <c r="G139" s="28"/>
      <c r="H139" s="31"/>
    </row>
    <row r="140" spans="2:8">
      <c r="B140" s="84"/>
      <c r="C140" s="94"/>
      <c r="D140" s="80"/>
      <c r="E140" s="85"/>
      <c r="F140" s="26"/>
      <c r="G140" s="28"/>
      <c r="H140" s="31"/>
    </row>
    <row r="141" spans="2:8">
      <c r="B141" s="84"/>
      <c r="C141" s="94"/>
      <c r="D141" s="80"/>
      <c r="E141" s="85"/>
      <c r="F141" s="26"/>
      <c r="G141" s="28"/>
      <c r="H141" s="31"/>
    </row>
    <row r="142" spans="2:8">
      <c r="B142" s="84"/>
      <c r="C142" s="94"/>
      <c r="D142" s="80"/>
      <c r="E142" s="85"/>
      <c r="F142" s="26"/>
      <c r="G142" s="28"/>
      <c r="H142" s="31"/>
    </row>
    <row r="143" spans="2:8">
      <c r="B143" s="84"/>
      <c r="C143" s="94"/>
      <c r="D143" s="80"/>
      <c r="E143" s="85"/>
      <c r="F143" s="26"/>
      <c r="G143" s="28"/>
      <c r="H143" s="31"/>
    </row>
    <row r="144" spans="2:8">
      <c r="B144" s="84"/>
      <c r="C144" s="94"/>
      <c r="D144" s="80"/>
      <c r="E144" s="85"/>
      <c r="F144" s="26"/>
      <c r="G144" s="28"/>
      <c r="H144" s="31"/>
    </row>
    <row r="145" spans="2:8">
      <c r="B145" s="84"/>
      <c r="C145" s="94"/>
      <c r="D145" s="80"/>
      <c r="E145" s="85"/>
      <c r="F145" s="26"/>
      <c r="G145" s="28"/>
      <c r="H145" s="31"/>
    </row>
    <row r="146" spans="2:8">
      <c r="B146" s="84"/>
      <c r="C146" s="94"/>
      <c r="D146" s="80"/>
      <c r="E146" s="85"/>
      <c r="F146" s="26"/>
      <c r="G146" s="28"/>
      <c r="H146" s="31"/>
    </row>
    <row r="147" spans="2:8">
      <c r="B147" s="84"/>
      <c r="C147" s="94"/>
      <c r="D147" s="80"/>
      <c r="E147" s="85"/>
      <c r="F147" s="26"/>
      <c r="G147" s="28"/>
      <c r="H147" s="31"/>
    </row>
    <row r="148" spans="2:8">
      <c r="B148" s="84"/>
      <c r="C148" s="94"/>
      <c r="D148" s="80"/>
      <c r="E148" s="85"/>
      <c r="F148" s="26"/>
      <c r="G148" s="28"/>
      <c r="H148" s="31"/>
    </row>
    <row r="149" spans="2:8">
      <c r="B149" s="84"/>
      <c r="C149" s="94"/>
      <c r="D149" s="80"/>
      <c r="E149" s="85"/>
      <c r="F149" s="26"/>
      <c r="G149" s="28"/>
      <c r="H149" s="31"/>
    </row>
    <row r="150" spans="2:8">
      <c r="B150" s="84"/>
      <c r="C150" s="94"/>
      <c r="D150" s="80"/>
      <c r="E150" s="85"/>
      <c r="F150" s="26"/>
      <c r="G150" s="28"/>
      <c r="H150" s="31"/>
    </row>
    <row r="151" spans="2:8">
      <c r="B151" s="84"/>
      <c r="C151" s="94"/>
      <c r="D151" s="80"/>
      <c r="E151" s="85"/>
      <c r="F151" s="26"/>
      <c r="G151" s="28"/>
      <c r="H151" s="31"/>
    </row>
    <row r="152" spans="2:8">
      <c r="B152" s="84"/>
      <c r="C152" s="94"/>
      <c r="D152" s="80"/>
      <c r="E152" s="85"/>
      <c r="F152" s="26"/>
      <c r="G152" s="28"/>
      <c r="H152" s="31"/>
    </row>
    <row r="153" spans="2:8">
      <c r="B153" s="84"/>
      <c r="C153" s="94"/>
      <c r="D153" s="80"/>
      <c r="E153" s="85"/>
      <c r="F153" s="26"/>
      <c r="G153" s="28"/>
      <c r="H153" s="31"/>
    </row>
    <row r="154" spans="2:8">
      <c r="B154" s="84"/>
      <c r="C154" s="94"/>
      <c r="D154" s="80"/>
      <c r="E154" s="85"/>
      <c r="F154" s="26"/>
      <c r="G154" s="28"/>
      <c r="H154" s="31"/>
    </row>
    <row r="155" spans="2:8">
      <c r="B155" s="84"/>
      <c r="C155" s="94"/>
      <c r="D155" s="80"/>
      <c r="E155" s="85"/>
      <c r="F155" s="26"/>
      <c r="G155" s="28"/>
      <c r="H155" s="31"/>
    </row>
    <row r="156" spans="2:8">
      <c r="B156" s="84"/>
      <c r="C156" s="94"/>
      <c r="D156" s="80"/>
      <c r="E156" s="85"/>
      <c r="F156" s="26"/>
      <c r="G156" s="28"/>
      <c r="H156" s="31"/>
    </row>
    <row r="157" spans="2:8">
      <c r="B157" s="84"/>
      <c r="C157" s="94"/>
      <c r="D157" s="80"/>
      <c r="E157" s="85"/>
      <c r="F157" s="26"/>
      <c r="G157" s="28"/>
      <c r="H157" s="31"/>
    </row>
    <row r="158" spans="2:8">
      <c r="B158" s="84"/>
      <c r="C158" s="94"/>
      <c r="D158" s="80"/>
      <c r="E158" s="85"/>
      <c r="F158" s="26"/>
      <c r="G158" s="28"/>
      <c r="H158" s="31"/>
    </row>
    <row r="159" spans="2:8">
      <c r="B159" s="84"/>
      <c r="C159" s="94"/>
      <c r="D159" s="80"/>
      <c r="E159" s="85"/>
      <c r="F159" s="26"/>
      <c r="G159" s="28"/>
      <c r="H159" s="31"/>
    </row>
    <row r="160" spans="2:8">
      <c r="B160" s="84"/>
      <c r="C160" s="94"/>
      <c r="D160" s="80"/>
      <c r="E160" s="85"/>
      <c r="F160" s="26"/>
      <c r="G160" s="28"/>
      <c r="H160" s="31"/>
    </row>
    <row r="161" spans="2:8">
      <c r="B161" s="84"/>
      <c r="C161" s="94"/>
      <c r="D161" s="80"/>
      <c r="E161" s="85"/>
      <c r="F161" s="26"/>
      <c r="G161" s="28"/>
      <c r="H161" s="31"/>
    </row>
    <row r="162" spans="2:8">
      <c r="B162" s="84"/>
      <c r="C162" s="94"/>
      <c r="D162" s="80"/>
      <c r="E162" s="85"/>
      <c r="F162" s="26"/>
      <c r="G162" s="28"/>
      <c r="H162" s="31"/>
    </row>
    <row r="163" spans="2:8">
      <c r="B163" s="84"/>
      <c r="C163" s="94"/>
      <c r="D163" s="80"/>
      <c r="E163" s="85"/>
      <c r="F163" s="26"/>
      <c r="G163" s="28"/>
      <c r="H163" s="31"/>
    </row>
    <row r="164" spans="2:8">
      <c r="B164" s="84"/>
      <c r="C164" s="94"/>
      <c r="D164" s="80"/>
      <c r="E164" s="85"/>
      <c r="F164" s="26"/>
      <c r="G164" s="28"/>
      <c r="H164" s="31"/>
    </row>
    <row r="165" spans="2:8">
      <c r="B165" s="84"/>
      <c r="C165" s="94"/>
      <c r="D165" s="80"/>
      <c r="E165" s="85"/>
      <c r="F165" s="26"/>
      <c r="G165" s="28"/>
      <c r="H165" s="31"/>
    </row>
    <row r="166" spans="2:8">
      <c r="B166" s="84"/>
      <c r="C166" s="94"/>
      <c r="D166" s="80"/>
      <c r="E166" s="85"/>
      <c r="F166" s="26"/>
      <c r="G166" s="28"/>
      <c r="H166" s="31"/>
    </row>
    <row r="167" spans="2:8">
      <c r="B167" s="84"/>
      <c r="C167" s="94"/>
      <c r="D167" s="80"/>
      <c r="E167" s="85"/>
      <c r="F167" s="26"/>
      <c r="G167" s="28"/>
      <c r="H167" s="31"/>
    </row>
    <row r="168" spans="2:8">
      <c r="B168" s="84"/>
      <c r="C168" s="94"/>
      <c r="D168" s="80"/>
      <c r="E168" s="85"/>
      <c r="F168" s="26"/>
      <c r="G168" s="28"/>
      <c r="H168" s="31"/>
    </row>
    <row r="169" spans="2:8">
      <c r="B169" s="84"/>
      <c r="C169" s="94"/>
      <c r="D169" s="80"/>
      <c r="E169" s="85"/>
      <c r="F169" s="26"/>
      <c r="G169" s="28"/>
      <c r="H169" s="31"/>
    </row>
    <row r="170" spans="2:8">
      <c r="B170" s="84"/>
      <c r="C170" s="94"/>
      <c r="D170" s="80"/>
      <c r="E170" s="85"/>
      <c r="F170" s="26"/>
      <c r="G170" s="28"/>
      <c r="H170" s="31"/>
    </row>
    <row r="171" spans="2:8">
      <c r="B171" s="84"/>
      <c r="C171" s="94"/>
      <c r="D171" s="80"/>
      <c r="E171" s="85"/>
      <c r="F171" s="26"/>
      <c r="G171" s="28"/>
      <c r="H171" s="31"/>
    </row>
    <row r="172" spans="2:8">
      <c r="B172" s="84"/>
      <c r="C172" s="94"/>
      <c r="D172" s="80"/>
      <c r="E172" s="85"/>
      <c r="F172" s="26"/>
      <c r="G172" s="28"/>
      <c r="H172" s="31"/>
    </row>
    <row r="173" spans="2:8">
      <c r="B173" s="84"/>
      <c r="C173" s="94"/>
      <c r="D173" s="80"/>
      <c r="E173" s="85"/>
      <c r="F173" s="26"/>
      <c r="G173" s="28"/>
      <c r="H173" s="31"/>
    </row>
    <row r="174" spans="2:8">
      <c r="B174" s="84"/>
      <c r="C174" s="94"/>
      <c r="D174" s="80"/>
      <c r="E174" s="85"/>
      <c r="F174" s="26"/>
      <c r="G174" s="28"/>
      <c r="H174" s="31"/>
    </row>
    <row r="175" spans="2:8">
      <c r="B175" s="84"/>
      <c r="C175" s="94"/>
      <c r="D175" s="80"/>
      <c r="E175" s="85"/>
      <c r="F175" s="26"/>
      <c r="G175" s="28"/>
      <c r="H175" s="31"/>
    </row>
    <row r="176" spans="2:8">
      <c r="B176" s="84"/>
      <c r="C176" s="94"/>
      <c r="D176" s="80"/>
      <c r="E176" s="85"/>
      <c r="F176" s="26"/>
      <c r="G176" s="28"/>
      <c r="H176" s="31"/>
    </row>
    <row r="177" spans="2:8">
      <c r="B177" s="84"/>
      <c r="C177" s="94"/>
      <c r="D177" s="80"/>
      <c r="E177" s="85"/>
      <c r="F177" s="26"/>
      <c r="G177" s="28"/>
      <c r="H177" s="31"/>
    </row>
    <row r="178" spans="2:8">
      <c r="B178" s="84"/>
      <c r="C178" s="94"/>
      <c r="D178" s="80"/>
      <c r="E178" s="85"/>
      <c r="F178" s="26"/>
      <c r="G178" s="28"/>
      <c r="H178" s="31"/>
    </row>
    <row r="179" spans="2:8">
      <c r="B179" s="84"/>
      <c r="C179" s="94"/>
      <c r="D179" s="80"/>
      <c r="E179" s="85"/>
      <c r="F179" s="26"/>
      <c r="G179" s="28"/>
      <c r="H179" s="31"/>
    </row>
    <row r="180" spans="2:8">
      <c r="B180" s="84"/>
      <c r="C180" s="94"/>
      <c r="D180" s="80"/>
      <c r="E180" s="85"/>
      <c r="F180" s="26"/>
      <c r="G180" s="28"/>
      <c r="H180" s="31"/>
    </row>
    <row r="181" spans="2:8">
      <c r="B181" s="84"/>
      <c r="C181" s="94"/>
      <c r="D181" s="80"/>
      <c r="E181" s="85"/>
      <c r="F181" s="26"/>
      <c r="G181" s="28"/>
      <c r="H181" s="31"/>
    </row>
    <row r="182" spans="2:8">
      <c r="B182" s="84"/>
      <c r="C182" s="94"/>
      <c r="D182" s="80"/>
      <c r="E182" s="85"/>
      <c r="F182" s="26"/>
      <c r="G182" s="28"/>
      <c r="H182" s="31"/>
    </row>
    <row r="183" spans="2:8">
      <c r="B183" s="84"/>
      <c r="C183" s="94"/>
      <c r="D183" s="80"/>
      <c r="E183" s="85"/>
      <c r="F183" s="26"/>
      <c r="G183" s="28"/>
      <c r="H183" s="31"/>
    </row>
    <row r="184" spans="2:8">
      <c r="B184" s="84"/>
      <c r="C184" s="94"/>
      <c r="D184" s="80"/>
      <c r="E184" s="85"/>
      <c r="F184" s="26"/>
      <c r="G184" s="28"/>
      <c r="H184" s="31"/>
    </row>
    <row r="185" spans="2:8">
      <c r="B185" s="84"/>
      <c r="C185" s="94"/>
      <c r="D185" s="80"/>
      <c r="E185" s="85"/>
      <c r="F185" s="26"/>
      <c r="G185" s="28"/>
      <c r="H185" s="31"/>
    </row>
    <row r="186" spans="2:8">
      <c r="B186" s="84"/>
      <c r="C186" s="94"/>
      <c r="D186" s="80"/>
      <c r="E186" s="85"/>
      <c r="F186" s="26"/>
      <c r="G186" s="28"/>
      <c r="H186" s="31"/>
    </row>
    <row r="187" spans="2:8">
      <c r="B187" s="84"/>
      <c r="C187" s="94"/>
      <c r="D187" s="80"/>
      <c r="E187" s="85"/>
      <c r="F187" s="26"/>
      <c r="G187" s="28"/>
      <c r="H187" s="31"/>
    </row>
    <row r="188" spans="2:8">
      <c r="B188" s="84"/>
      <c r="C188" s="94"/>
      <c r="D188" s="80"/>
      <c r="E188" s="85"/>
      <c r="F188" s="26"/>
      <c r="G188" s="28"/>
      <c r="H188" s="31"/>
    </row>
    <row r="189" spans="2:8">
      <c r="B189" s="84"/>
      <c r="C189" s="94"/>
      <c r="D189" s="80"/>
      <c r="E189" s="85"/>
      <c r="F189" s="26"/>
      <c r="G189" s="28"/>
      <c r="H189" s="31"/>
    </row>
    <row r="190" spans="2:8">
      <c r="B190" s="84"/>
      <c r="C190" s="94"/>
      <c r="D190" s="80"/>
      <c r="E190" s="85"/>
      <c r="F190" s="26"/>
      <c r="G190" s="28"/>
      <c r="H190" s="31"/>
    </row>
    <row r="191" spans="2:8">
      <c r="B191" s="84"/>
      <c r="C191" s="94"/>
      <c r="D191" s="80"/>
      <c r="E191" s="85"/>
      <c r="F191" s="26"/>
      <c r="G191" s="28"/>
      <c r="H191" s="31"/>
    </row>
    <row r="192" spans="2:8">
      <c r="B192" s="84"/>
      <c r="C192" s="94"/>
      <c r="D192" s="80"/>
      <c r="E192" s="85"/>
      <c r="F192" s="26"/>
      <c r="G192" s="28"/>
      <c r="H192" s="31"/>
    </row>
    <row r="193" spans="1:8">
      <c r="B193" s="84"/>
      <c r="C193" s="94"/>
      <c r="D193" s="80"/>
      <c r="E193" s="85"/>
      <c r="F193" s="26"/>
      <c r="G193" s="28"/>
      <c r="H193" s="31"/>
    </row>
    <row r="194" spans="1:8">
      <c r="B194" s="84"/>
      <c r="C194" s="94"/>
      <c r="D194" s="80"/>
      <c r="E194" s="85"/>
      <c r="F194" s="26"/>
      <c r="G194" s="28"/>
      <c r="H194" s="31"/>
    </row>
    <row r="195" spans="1:8">
      <c r="B195" s="84"/>
      <c r="C195" s="94"/>
      <c r="D195" s="80"/>
      <c r="E195" s="85"/>
      <c r="F195" s="26"/>
      <c r="G195" s="28"/>
      <c r="H195" s="31"/>
    </row>
    <row r="196" spans="1:8">
      <c r="B196" s="84"/>
      <c r="C196" s="94"/>
      <c r="D196" s="80"/>
      <c r="E196" s="85"/>
      <c r="F196" s="26"/>
      <c r="G196" s="28"/>
      <c r="H196" s="31"/>
    </row>
    <row r="197" spans="1:8">
      <c r="B197" s="84"/>
      <c r="C197" s="94"/>
      <c r="D197" s="80"/>
      <c r="E197" s="85"/>
      <c r="F197" s="26"/>
      <c r="G197" s="28"/>
      <c r="H197" s="31"/>
    </row>
    <row r="198" spans="1:8">
      <c r="B198" s="84"/>
      <c r="C198" s="94"/>
      <c r="D198" s="80"/>
      <c r="E198" s="85"/>
      <c r="F198" s="26"/>
      <c r="G198" s="28"/>
      <c r="H198" s="31"/>
    </row>
    <row r="199" spans="1:8">
      <c r="B199" s="84"/>
      <c r="C199" s="94"/>
      <c r="D199" s="80"/>
      <c r="E199" s="85"/>
      <c r="F199" s="26"/>
      <c r="G199" s="28"/>
      <c r="H199" s="31"/>
    </row>
    <row r="200" spans="1:8">
      <c r="B200" s="84"/>
      <c r="C200" s="94"/>
      <c r="D200" s="80"/>
      <c r="E200" s="85"/>
      <c r="F200" s="26"/>
      <c r="G200" s="28"/>
      <c r="H200" s="31"/>
    </row>
    <row r="201" spans="1:8">
      <c r="B201" s="84"/>
      <c r="C201" s="94"/>
      <c r="D201" s="80"/>
      <c r="E201" s="85"/>
      <c r="F201" s="26"/>
      <c r="G201" s="28"/>
      <c r="H201" s="31"/>
    </row>
    <row r="202" spans="1:8">
      <c r="B202" s="84"/>
      <c r="C202" s="94"/>
      <c r="D202" s="80"/>
      <c r="E202" s="85"/>
      <c r="F202" s="26"/>
      <c r="G202" s="28"/>
      <c r="H202" s="31"/>
    </row>
    <row r="203" spans="1:8">
      <c r="B203" s="84"/>
      <c r="C203" s="94"/>
      <c r="D203" s="80"/>
      <c r="E203" s="85"/>
      <c r="F203" s="26"/>
      <c r="G203" s="28"/>
      <c r="H203" s="31"/>
    </row>
    <row r="204" spans="1:8">
      <c r="B204" s="84"/>
      <c r="C204" s="94"/>
      <c r="D204" s="80"/>
      <c r="E204" s="85"/>
      <c r="F204" s="26"/>
      <c r="G204" s="28"/>
      <c r="H204" s="31"/>
    </row>
    <row r="205" spans="1:8">
      <c r="B205" s="84"/>
      <c r="C205" s="94"/>
      <c r="D205" s="80"/>
      <c r="E205" s="85"/>
      <c r="F205" s="26"/>
      <c r="G205" s="28"/>
      <c r="H205" s="31"/>
    </row>
    <row r="206" spans="1:8">
      <c r="B206" s="84"/>
      <c r="C206" s="94"/>
      <c r="D206" s="80"/>
      <c r="E206" s="85"/>
      <c r="F206" s="26"/>
      <c r="G206" s="28"/>
      <c r="H206" s="31"/>
    </row>
    <row r="207" spans="1:8">
      <c r="A207" s="103"/>
      <c r="B207" s="84"/>
      <c r="C207" s="94"/>
      <c r="D207" s="80"/>
      <c r="E207" s="85"/>
      <c r="F207" s="26"/>
      <c r="G207" s="28"/>
      <c r="H207" s="31"/>
    </row>
    <row r="208" spans="1:8">
      <c r="B208" s="84"/>
      <c r="C208" s="94"/>
      <c r="D208" s="80"/>
      <c r="E208" s="85"/>
      <c r="F208" s="26"/>
      <c r="G208" s="28"/>
      <c r="H208" s="31"/>
    </row>
    <row r="209" spans="2:8">
      <c r="B209" s="84"/>
      <c r="C209" s="94"/>
      <c r="D209" s="80"/>
      <c r="E209" s="85"/>
      <c r="F209" s="26"/>
      <c r="G209" s="28"/>
      <c r="H209" s="31"/>
    </row>
    <row r="210" spans="2:8">
      <c r="B210" s="84"/>
      <c r="C210" s="94"/>
      <c r="D210" s="80"/>
      <c r="E210" s="85"/>
      <c r="F210" s="26"/>
      <c r="G210" s="28"/>
      <c r="H210" s="31"/>
    </row>
    <row r="211" spans="2:8">
      <c r="B211" s="84"/>
      <c r="C211" s="94"/>
      <c r="D211" s="80"/>
      <c r="E211" s="85"/>
      <c r="F211" s="26"/>
      <c r="G211" s="28"/>
      <c r="H211" s="31"/>
    </row>
    <row r="212" spans="2:8">
      <c r="B212" s="84"/>
      <c r="C212" s="94"/>
      <c r="D212" s="80"/>
      <c r="E212" s="85"/>
      <c r="F212" s="26"/>
      <c r="G212" s="28"/>
      <c r="H212" s="31"/>
    </row>
    <row r="213" spans="2:8">
      <c r="B213" s="84"/>
      <c r="C213" s="94"/>
      <c r="D213" s="80"/>
      <c r="E213" s="85"/>
      <c r="F213" s="26"/>
      <c r="G213" s="28"/>
      <c r="H213" s="31"/>
    </row>
    <row r="214" spans="2:8">
      <c r="B214" s="84"/>
      <c r="C214" s="94"/>
      <c r="D214" s="80"/>
      <c r="E214" s="85"/>
      <c r="F214" s="26"/>
      <c r="G214" s="28"/>
      <c r="H214" s="31"/>
    </row>
    <row r="215" spans="2:8">
      <c r="B215" s="84"/>
      <c r="C215" s="94"/>
      <c r="D215" s="80"/>
      <c r="E215" s="85"/>
      <c r="F215" s="26"/>
      <c r="G215" s="28"/>
      <c r="H215" s="31"/>
    </row>
    <row r="216" spans="2:8">
      <c r="B216" s="84"/>
      <c r="C216" s="94"/>
      <c r="D216" s="80"/>
      <c r="E216" s="85"/>
      <c r="F216" s="26"/>
      <c r="G216" s="28"/>
      <c r="H216" s="31"/>
    </row>
    <row r="217" spans="2:8">
      <c r="B217" s="84"/>
      <c r="C217" s="94"/>
      <c r="D217" s="80"/>
      <c r="E217" s="85"/>
      <c r="F217" s="26"/>
      <c r="G217" s="28"/>
      <c r="H217" s="31"/>
    </row>
    <row r="218" spans="2:8">
      <c r="B218" s="84"/>
      <c r="C218" s="94"/>
      <c r="D218" s="80"/>
      <c r="E218" s="85"/>
      <c r="F218" s="26"/>
      <c r="G218" s="28"/>
      <c r="H218" s="31"/>
    </row>
    <row r="219" spans="2:8">
      <c r="B219" s="84"/>
      <c r="C219" s="94"/>
      <c r="D219" s="80"/>
      <c r="E219" s="85"/>
      <c r="F219" s="26"/>
      <c r="G219" s="28"/>
      <c r="H219" s="31"/>
    </row>
    <row r="220" spans="2:8">
      <c r="B220" s="84"/>
      <c r="C220" s="94"/>
      <c r="D220" s="80"/>
      <c r="E220" s="85"/>
      <c r="F220" s="26"/>
      <c r="G220" s="28"/>
      <c r="H220" s="31"/>
    </row>
    <row r="221" spans="2:8">
      <c r="B221" s="84"/>
      <c r="C221" s="94"/>
      <c r="D221" s="80"/>
      <c r="E221" s="85"/>
      <c r="F221" s="26"/>
      <c r="G221" s="28"/>
      <c r="H221" s="31"/>
    </row>
    <row r="222" spans="2:8">
      <c r="B222" s="84"/>
      <c r="C222" s="94"/>
      <c r="D222" s="80"/>
      <c r="E222" s="85"/>
      <c r="F222" s="26"/>
      <c r="G222" s="28"/>
      <c r="H222" s="31"/>
    </row>
    <row r="223" spans="2:8">
      <c r="B223" s="84"/>
      <c r="C223" s="94"/>
      <c r="D223" s="80"/>
      <c r="E223" s="85"/>
      <c r="F223" s="26"/>
      <c r="G223" s="28"/>
      <c r="H223" s="31"/>
    </row>
    <row r="224" spans="2:8">
      <c r="B224" s="84"/>
      <c r="C224" s="94"/>
      <c r="D224" s="80"/>
      <c r="E224" s="85"/>
      <c r="F224" s="26"/>
      <c r="G224" s="28"/>
      <c r="H224" s="31"/>
    </row>
    <row r="225" spans="2:8">
      <c r="B225" s="84"/>
      <c r="C225" s="94"/>
      <c r="D225" s="80"/>
      <c r="E225" s="85"/>
      <c r="F225" s="26"/>
      <c r="G225" s="28"/>
      <c r="H225" s="31"/>
    </row>
    <row r="226" spans="2:8">
      <c r="B226" s="84"/>
      <c r="C226" s="94"/>
      <c r="D226" s="80"/>
      <c r="E226" s="85"/>
      <c r="F226" s="26"/>
      <c r="G226" s="28"/>
      <c r="H226" s="31"/>
    </row>
    <row r="227" spans="2:8">
      <c r="B227" s="84"/>
      <c r="C227" s="94"/>
      <c r="D227" s="80"/>
      <c r="E227" s="85"/>
      <c r="F227" s="26"/>
      <c r="G227" s="28"/>
      <c r="H227" s="31"/>
    </row>
    <row r="228" spans="2:8">
      <c r="B228" s="84"/>
      <c r="C228" s="94"/>
      <c r="D228" s="80"/>
      <c r="E228" s="85"/>
      <c r="F228" s="26"/>
      <c r="G228" s="28"/>
      <c r="H228" s="31"/>
    </row>
    <row r="229" spans="2:8">
      <c r="B229" s="84"/>
      <c r="C229" s="94"/>
      <c r="D229" s="80"/>
      <c r="E229" s="85"/>
      <c r="F229" s="26"/>
      <c r="G229" s="28"/>
      <c r="H229" s="31"/>
    </row>
    <row r="230" spans="2:8">
      <c r="B230" s="84"/>
      <c r="C230" s="94"/>
      <c r="D230" s="80"/>
      <c r="E230" s="85"/>
      <c r="F230" s="26"/>
      <c r="G230" s="28"/>
      <c r="H230" s="31"/>
    </row>
    <row r="231" spans="2:8">
      <c r="B231" s="84"/>
      <c r="C231" s="94"/>
      <c r="D231" s="80"/>
      <c r="E231" s="85"/>
      <c r="F231" s="26"/>
      <c r="G231" s="28"/>
      <c r="H231" s="31"/>
    </row>
    <row r="232" spans="2:8">
      <c r="B232" s="84"/>
      <c r="C232" s="94"/>
      <c r="D232" s="80"/>
      <c r="E232" s="85"/>
      <c r="F232" s="26"/>
      <c r="G232" s="28"/>
      <c r="H232" s="31"/>
    </row>
    <row r="233" spans="2:8">
      <c r="B233" s="84"/>
      <c r="C233" s="94"/>
      <c r="D233" s="80"/>
      <c r="E233" s="85"/>
      <c r="F233" s="26"/>
      <c r="G233" s="28"/>
      <c r="H233" s="31"/>
    </row>
    <row r="234" spans="2:8">
      <c r="B234" s="84"/>
      <c r="C234" s="94"/>
      <c r="D234" s="80"/>
      <c r="E234" s="85"/>
      <c r="F234" s="26"/>
      <c r="G234" s="28"/>
      <c r="H234" s="31"/>
    </row>
    <row r="235" spans="2:8">
      <c r="B235" s="84"/>
      <c r="C235" s="94"/>
      <c r="D235" s="80"/>
      <c r="E235" s="85"/>
      <c r="F235" s="26"/>
      <c r="G235" s="28"/>
      <c r="H235" s="31"/>
    </row>
    <row r="236" spans="2:8">
      <c r="B236" s="84"/>
      <c r="C236" s="94"/>
      <c r="D236" s="80"/>
      <c r="E236" s="85"/>
      <c r="F236" s="26"/>
      <c r="G236" s="28"/>
      <c r="H236" s="31"/>
    </row>
    <row r="237" spans="2:8">
      <c r="B237" s="84"/>
      <c r="C237" s="94"/>
      <c r="D237" s="80"/>
      <c r="E237" s="85"/>
      <c r="F237" s="26"/>
      <c r="G237" s="28"/>
      <c r="H237" s="31"/>
    </row>
    <row r="238" spans="2:8">
      <c r="B238" s="84"/>
      <c r="C238" s="94"/>
      <c r="D238" s="80"/>
      <c r="E238" s="85"/>
      <c r="F238" s="26"/>
      <c r="G238" s="28"/>
      <c r="H238" s="31"/>
    </row>
    <row r="239" spans="2:8">
      <c r="B239" s="84"/>
      <c r="C239" s="94"/>
      <c r="D239" s="80"/>
      <c r="E239" s="85"/>
      <c r="F239" s="26"/>
      <c r="G239" s="28"/>
      <c r="H239" s="31"/>
    </row>
    <row r="240" spans="2:8">
      <c r="B240" s="84"/>
      <c r="C240" s="94"/>
      <c r="D240" s="80"/>
      <c r="E240" s="85"/>
      <c r="F240" s="26"/>
      <c r="G240" s="28"/>
      <c r="H240" s="31"/>
    </row>
    <row r="241" spans="2:8">
      <c r="B241" s="84"/>
      <c r="C241" s="94"/>
      <c r="D241" s="80"/>
      <c r="E241" s="85"/>
      <c r="F241" s="26"/>
      <c r="G241" s="28"/>
      <c r="H241" s="31"/>
    </row>
    <row r="242" spans="2:8">
      <c r="B242" s="84"/>
      <c r="C242" s="94"/>
      <c r="D242" s="80"/>
      <c r="E242" s="85"/>
      <c r="F242" s="26"/>
      <c r="G242" s="28"/>
      <c r="H242" s="31"/>
    </row>
    <row r="243" spans="2:8">
      <c r="B243" s="84"/>
      <c r="C243" s="94"/>
      <c r="D243" s="80"/>
      <c r="E243" s="85"/>
      <c r="F243" s="26"/>
      <c r="G243" s="28"/>
      <c r="H243" s="31"/>
    </row>
    <row r="244" spans="2:8">
      <c r="B244" s="84"/>
      <c r="C244" s="94"/>
      <c r="D244" s="80"/>
      <c r="E244" s="85"/>
      <c r="F244" s="26"/>
      <c r="G244" s="28"/>
      <c r="H244" s="31"/>
    </row>
    <row r="245" spans="2:8">
      <c r="B245" s="84"/>
      <c r="C245" s="94"/>
      <c r="D245" s="80"/>
      <c r="E245" s="85"/>
      <c r="F245" s="26"/>
      <c r="G245" s="28"/>
      <c r="H245" s="31"/>
    </row>
    <row r="246" spans="2:8">
      <c r="B246" s="84"/>
      <c r="C246" s="94"/>
      <c r="D246" s="80"/>
      <c r="E246" s="85"/>
      <c r="F246" s="26"/>
      <c r="G246" s="28"/>
      <c r="H246" s="31"/>
    </row>
    <row r="247" spans="2:8">
      <c r="B247" s="84"/>
      <c r="C247" s="94"/>
      <c r="D247" s="80"/>
      <c r="E247" s="85"/>
      <c r="F247" s="26"/>
      <c r="G247" s="28"/>
      <c r="H247" s="31"/>
    </row>
    <row r="248" spans="2:8">
      <c r="B248" s="84"/>
      <c r="C248" s="94"/>
      <c r="D248" s="80"/>
      <c r="E248" s="85"/>
      <c r="F248" s="26"/>
      <c r="G248" s="28"/>
      <c r="H248" s="31"/>
    </row>
    <row r="249" spans="2:8">
      <c r="B249" s="84"/>
      <c r="C249" s="94"/>
      <c r="D249" s="80"/>
      <c r="E249" s="85"/>
      <c r="F249" s="26"/>
      <c r="G249" s="28"/>
      <c r="H249" s="31"/>
    </row>
    <row r="250" spans="2:8">
      <c r="B250" s="84"/>
      <c r="C250" s="94"/>
      <c r="D250" s="80"/>
      <c r="E250" s="85"/>
      <c r="F250" s="26"/>
      <c r="G250" s="28"/>
      <c r="H250" s="31"/>
    </row>
    <row r="251" spans="2:8">
      <c r="B251" s="84"/>
      <c r="C251" s="94"/>
      <c r="D251" s="80"/>
      <c r="E251" s="85"/>
      <c r="F251" s="26"/>
      <c r="G251" s="28"/>
      <c r="H251" s="31"/>
    </row>
    <row r="252" spans="2:8">
      <c r="B252" s="84"/>
      <c r="C252" s="94"/>
      <c r="D252" s="80"/>
      <c r="E252" s="85"/>
      <c r="F252" s="26"/>
      <c r="G252" s="28"/>
      <c r="H252" s="31"/>
    </row>
    <row r="253" spans="2:8">
      <c r="B253" s="84"/>
      <c r="C253" s="94"/>
      <c r="D253" s="80"/>
      <c r="E253" s="85"/>
      <c r="F253" s="26"/>
      <c r="G253" s="28"/>
      <c r="H253" s="31"/>
    </row>
    <row r="254" spans="2:8">
      <c r="B254" s="84"/>
      <c r="C254" s="94"/>
      <c r="D254" s="80"/>
      <c r="E254" s="85"/>
      <c r="F254" s="26"/>
      <c r="G254" s="28"/>
      <c r="H254" s="31"/>
    </row>
    <row r="255" spans="2:8">
      <c r="B255" s="84"/>
      <c r="C255" s="94"/>
      <c r="D255" s="80"/>
      <c r="E255" s="85"/>
      <c r="F255" s="26"/>
      <c r="G255" s="28"/>
      <c r="H255" s="31"/>
    </row>
    <row r="256" spans="2:8">
      <c r="B256" s="84"/>
      <c r="C256" s="94"/>
      <c r="D256" s="80"/>
      <c r="E256" s="85"/>
      <c r="F256" s="26"/>
      <c r="G256" s="28"/>
      <c r="H256" s="31"/>
    </row>
    <row r="257" spans="2:8">
      <c r="B257" s="84"/>
      <c r="C257" s="94"/>
      <c r="D257" s="80"/>
      <c r="E257" s="85"/>
      <c r="F257" s="26"/>
      <c r="G257" s="28"/>
      <c r="H257" s="31"/>
    </row>
    <row r="258" spans="2:8">
      <c r="B258" s="84"/>
      <c r="C258" s="94"/>
      <c r="D258" s="80"/>
      <c r="E258" s="85"/>
      <c r="F258" s="26"/>
      <c r="G258" s="28"/>
      <c r="H258" s="31"/>
    </row>
    <row r="259" spans="2:8">
      <c r="B259" s="84"/>
      <c r="C259" s="94"/>
      <c r="D259" s="80"/>
      <c r="E259" s="85"/>
      <c r="F259" s="26"/>
      <c r="G259" s="28"/>
      <c r="H259" s="31"/>
    </row>
    <row r="260" spans="2:8">
      <c r="B260" s="84"/>
      <c r="C260" s="94"/>
      <c r="D260" s="80"/>
      <c r="E260" s="85"/>
      <c r="F260" s="26"/>
      <c r="G260" s="28"/>
      <c r="H260" s="31"/>
    </row>
    <row r="261" spans="2:8">
      <c r="B261" s="84"/>
      <c r="C261" s="94"/>
      <c r="D261" s="80"/>
      <c r="E261" s="85"/>
      <c r="F261" s="26"/>
      <c r="G261" s="28"/>
      <c r="H261" s="31"/>
    </row>
    <row r="262" spans="2:8">
      <c r="B262" s="84"/>
      <c r="C262" s="94"/>
      <c r="D262" s="80"/>
      <c r="E262" s="85"/>
      <c r="F262" s="26"/>
      <c r="G262" s="28"/>
      <c r="H262" s="31"/>
    </row>
    <row r="263" spans="2:8">
      <c r="B263" s="84"/>
      <c r="C263" s="94"/>
      <c r="D263" s="80"/>
      <c r="E263" s="85"/>
      <c r="F263" s="26"/>
      <c r="G263" s="28"/>
      <c r="H263" s="31"/>
    </row>
    <row r="264" spans="2:8">
      <c r="B264" s="84"/>
      <c r="C264" s="94"/>
      <c r="D264" s="80"/>
      <c r="E264" s="85"/>
      <c r="F264" s="26"/>
      <c r="G264" s="28"/>
      <c r="H264" s="31"/>
    </row>
    <row r="265" spans="2:8">
      <c r="B265" s="84"/>
      <c r="C265" s="94"/>
      <c r="D265" s="80"/>
      <c r="E265" s="85"/>
      <c r="F265" s="26"/>
      <c r="G265" s="28"/>
      <c r="H265" s="31"/>
    </row>
    <row r="266" spans="2:8">
      <c r="B266" s="84"/>
      <c r="C266" s="94"/>
      <c r="D266" s="80"/>
      <c r="E266" s="85"/>
      <c r="F266" s="26"/>
      <c r="G266" s="28"/>
      <c r="H266" s="31"/>
    </row>
    <row r="267" spans="2:8">
      <c r="B267" s="84"/>
      <c r="C267" s="94"/>
      <c r="D267" s="80"/>
      <c r="E267" s="85"/>
      <c r="F267" s="26"/>
      <c r="G267" s="28"/>
      <c r="H267" s="31"/>
    </row>
    <row r="268" spans="2:8">
      <c r="B268" s="84"/>
      <c r="C268" s="94"/>
      <c r="D268" s="80"/>
      <c r="E268" s="85"/>
      <c r="F268" s="26"/>
      <c r="G268" s="28"/>
      <c r="H268" s="31"/>
    </row>
    <row r="269" spans="2:8">
      <c r="B269" s="84"/>
      <c r="C269" s="94"/>
      <c r="D269" s="80"/>
      <c r="E269" s="85"/>
      <c r="F269" s="26"/>
      <c r="G269" s="28"/>
      <c r="H269" s="31"/>
    </row>
    <row r="270" spans="2:8">
      <c r="B270" s="84"/>
      <c r="C270" s="94"/>
      <c r="D270" s="80"/>
      <c r="E270" s="85"/>
      <c r="F270" s="26"/>
      <c r="G270" s="28"/>
      <c r="H270" s="31"/>
    </row>
    <row r="271" spans="2:8">
      <c r="B271" s="84"/>
      <c r="C271" s="94"/>
      <c r="D271" s="80"/>
      <c r="E271" s="85"/>
      <c r="F271" s="26"/>
      <c r="G271" s="28"/>
      <c r="H271" s="31"/>
    </row>
    <row r="272" spans="2:8">
      <c r="B272" s="84"/>
      <c r="C272" s="94"/>
      <c r="D272" s="80"/>
      <c r="E272" s="85"/>
      <c r="F272" s="26"/>
      <c r="G272" s="28"/>
      <c r="H272" s="31"/>
    </row>
    <row r="273" spans="2:8">
      <c r="B273" s="84"/>
      <c r="C273" s="94"/>
      <c r="D273" s="80"/>
      <c r="E273" s="85"/>
      <c r="F273" s="26"/>
      <c r="G273" s="28"/>
      <c r="H273" s="31"/>
    </row>
    <row r="274" spans="2:8">
      <c r="B274" s="84"/>
      <c r="C274" s="94"/>
      <c r="D274" s="80"/>
      <c r="E274" s="85"/>
      <c r="F274" s="26"/>
      <c r="G274" s="28"/>
      <c r="H274" s="31"/>
    </row>
    <row r="275" spans="2:8">
      <c r="B275" s="84"/>
      <c r="C275" s="94"/>
      <c r="D275" s="80"/>
      <c r="E275" s="85"/>
      <c r="F275" s="26"/>
      <c r="G275" s="28"/>
      <c r="H275" s="31"/>
    </row>
    <row r="276" spans="2:8">
      <c r="B276" s="84"/>
      <c r="C276" s="94"/>
      <c r="D276" s="80"/>
      <c r="E276" s="85"/>
      <c r="F276" s="26"/>
      <c r="G276" s="28"/>
      <c r="H276" s="31"/>
    </row>
    <row r="277" spans="2:8">
      <c r="B277" s="84"/>
      <c r="C277" s="94"/>
      <c r="D277" s="80"/>
      <c r="E277" s="85"/>
      <c r="F277" s="26"/>
      <c r="G277" s="28"/>
      <c r="H277" s="31"/>
    </row>
    <row r="278" spans="2:8">
      <c r="B278" s="84"/>
      <c r="C278" s="94"/>
      <c r="D278" s="80"/>
      <c r="E278" s="85"/>
      <c r="F278" s="26"/>
      <c r="G278" s="28"/>
      <c r="H278" s="31"/>
    </row>
    <row r="279" spans="2:8">
      <c r="B279" s="84"/>
      <c r="C279" s="94"/>
      <c r="D279" s="80"/>
      <c r="E279" s="85"/>
      <c r="F279" s="26"/>
      <c r="G279" s="28"/>
      <c r="H279" s="31"/>
    </row>
    <row r="280" spans="2:8">
      <c r="B280" s="84"/>
      <c r="C280" s="94"/>
      <c r="D280" s="80"/>
      <c r="E280" s="85"/>
      <c r="F280" s="26"/>
      <c r="G280" s="28"/>
      <c r="H280" s="31"/>
    </row>
    <row r="281" spans="2:8">
      <c r="B281" s="84"/>
      <c r="C281" s="94"/>
      <c r="D281" s="80"/>
      <c r="E281" s="85"/>
      <c r="F281" s="26"/>
      <c r="G281" s="28"/>
      <c r="H281" s="31"/>
    </row>
    <row r="282" spans="2:8">
      <c r="B282" s="84"/>
      <c r="C282" s="94"/>
      <c r="D282" s="80"/>
      <c r="E282" s="85"/>
      <c r="F282" s="26"/>
      <c r="G282" s="28"/>
      <c r="H282" s="31"/>
    </row>
    <row r="283" spans="2:8">
      <c r="B283" s="84"/>
      <c r="C283" s="94"/>
      <c r="D283" s="80"/>
      <c r="E283" s="85"/>
      <c r="F283" s="26"/>
      <c r="G283" s="28"/>
      <c r="H283" s="31"/>
    </row>
    <row r="284" spans="2:8">
      <c r="B284" s="84"/>
      <c r="C284" s="94"/>
      <c r="D284" s="80"/>
      <c r="E284" s="85"/>
      <c r="F284" s="26"/>
      <c r="G284" s="28"/>
      <c r="H284" s="31"/>
    </row>
    <row r="285" spans="2:8">
      <c r="B285" s="84"/>
      <c r="C285" s="94"/>
      <c r="D285" s="80"/>
      <c r="E285" s="85"/>
      <c r="F285" s="26"/>
      <c r="G285" s="28"/>
      <c r="H285" s="31"/>
    </row>
    <row r="286" spans="2:8">
      <c r="B286" s="84"/>
      <c r="C286" s="94"/>
      <c r="D286" s="80"/>
      <c r="E286" s="85"/>
      <c r="F286" s="26"/>
      <c r="G286" s="28"/>
      <c r="H286" s="31"/>
    </row>
    <row r="287" spans="2:8">
      <c r="B287" s="84"/>
      <c r="C287" s="94"/>
      <c r="D287" s="80"/>
      <c r="E287" s="85"/>
      <c r="F287" s="26"/>
      <c r="G287" s="28"/>
      <c r="H287" s="31"/>
    </row>
    <row r="288" spans="2:8">
      <c r="B288" s="84"/>
      <c r="C288" s="94"/>
      <c r="D288" s="80"/>
      <c r="E288" s="85"/>
      <c r="F288" s="26"/>
      <c r="G288" s="28"/>
      <c r="H288" s="31"/>
    </row>
    <row r="289" spans="2:8">
      <c r="B289" s="84"/>
      <c r="C289" s="94"/>
      <c r="D289" s="80"/>
      <c r="E289" s="85"/>
      <c r="F289" s="26"/>
      <c r="G289" s="28"/>
      <c r="H289" s="31"/>
    </row>
    <row r="290" spans="2:8">
      <c r="B290" s="84"/>
      <c r="C290" s="94"/>
      <c r="D290" s="80"/>
      <c r="E290" s="85"/>
      <c r="F290" s="26"/>
      <c r="G290" s="28"/>
      <c r="H290" s="31"/>
    </row>
    <row r="291" spans="2:8">
      <c r="B291" s="84"/>
      <c r="C291" s="94"/>
      <c r="D291" s="80"/>
      <c r="E291" s="85"/>
      <c r="F291" s="26"/>
      <c r="G291" s="28"/>
      <c r="H291" s="31"/>
    </row>
    <row r="292" spans="2:8">
      <c r="B292" s="84"/>
      <c r="C292" s="94"/>
      <c r="D292" s="80"/>
      <c r="E292" s="85"/>
      <c r="F292" s="26"/>
      <c r="G292" s="28"/>
      <c r="H292" s="31"/>
    </row>
    <row r="293" spans="2:8">
      <c r="B293" s="84"/>
      <c r="C293" s="94"/>
      <c r="D293" s="80"/>
      <c r="E293" s="85"/>
      <c r="F293" s="26"/>
      <c r="G293" s="28"/>
      <c r="H293" s="31"/>
    </row>
    <row r="294" spans="2:8">
      <c r="B294" s="84"/>
      <c r="C294" s="94"/>
      <c r="D294" s="80"/>
      <c r="E294" s="85"/>
      <c r="F294" s="26"/>
      <c r="G294" s="28"/>
      <c r="H294" s="31"/>
    </row>
    <row r="295" spans="2:8">
      <c r="B295" s="84"/>
      <c r="C295" s="94"/>
      <c r="D295" s="80"/>
      <c r="E295" s="85"/>
      <c r="F295" s="26"/>
      <c r="G295" s="28"/>
      <c r="H295" s="31"/>
    </row>
    <row r="296" spans="2:8">
      <c r="B296" s="84"/>
      <c r="C296" s="94"/>
      <c r="D296" s="80"/>
      <c r="E296" s="85"/>
      <c r="F296" s="26"/>
      <c r="G296" s="28"/>
      <c r="H296" s="31"/>
    </row>
    <row r="297" spans="2:8">
      <c r="B297" s="84"/>
      <c r="C297" s="94"/>
      <c r="D297" s="80"/>
      <c r="E297" s="85"/>
      <c r="F297" s="26"/>
      <c r="G297" s="28"/>
      <c r="H297" s="31"/>
    </row>
    <row r="298" spans="2:8">
      <c r="B298" s="84"/>
      <c r="C298" s="94"/>
      <c r="D298" s="80"/>
      <c r="E298" s="85"/>
      <c r="F298" s="26"/>
      <c r="G298" s="28"/>
      <c r="H298" s="31"/>
    </row>
    <row r="299" spans="2:8">
      <c r="B299" s="84"/>
      <c r="C299" s="94"/>
      <c r="D299" s="80"/>
      <c r="E299" s="85"/>
      <c r="F299" s="26"/>
      <c r="G299" s="28"/>
      <c r="H299" s="31"/>
    </row>
    <row r="300" spans="2:8">
      <c r="B300" s="84"/>
      <c r="C300" s="94"/>
      <c r="D300" s="80"/>
      <c r="E300" s="85"/>
      <c r="F300" s="26"/>
      <c r="G300" s="28"/>
      <c r="H300" s="31"/>
    </row>
    <row r="301" spans="2:8">
      <c r="B301" s="84"/>
      <c r="C301" s="94"/>
      <c r="D301" s="80"/>
      <c r="E301" s="85"/>
      <c r="F301" s="26"/>
      <c r="G301" s="28"/>
      <c r="H301" s="31"/>
    </row>
    <row r="302" spans="2:8">
      <c r="B302" s="104"/>
      <c r="C302" s="84"/>
      <c r="D302" s="84"/>
      <c r="E302" s="84"/>
      <c r="F302" s="26"/>
      <c r="G302" s="28"/>
      <c r="H302" s="31"/>
    </row>
    <row r="303" spans="2:8">
      <c r="B303" s="104"/>
      <c r="C303" s="84"/>
      <c r="D303" s="84"/>
      <c r="E303" s="84"/>
      <c r="F303" s="26"/>
      <c r="G303" s="28"/>
      <c r="H303" s="31"/>
    </row>
    <row r="304" spans="2:8">
      <c r="B304" s="104"/>
      <c r="C304" s="84"/>
      <c r="D304" s="84"/>
      <c r="E304" s="84"/>
      <c r="F304" s="26"/>
      <c r="G304" s="28"/>
      <c r="H304" s="31"/>
    </row>
    <row r="305" spans="2:8">
      <c r="B305" s="104"/>
      <c r="C305" s="84"/>
      <c r="D305" s="84"/>
      <c r="E305" s="84"/>
      <c r="F305" s="26"/>
      <c r="G305" s="28"/>
      <c r="H305" s="31"/>
    </row>
    <row r="306" spans="2:8">
      <c r="B306" s="104"/>
      <c r="C306" s="84"/>
      <c r="D306" s="84"/>
      <c r="E306" s="84"/>
      <c r="F306" s="26"/>
      <c r="G306" s="28"/>
      <c r="H306" s="31"/>
    </row>
    <row r="307" spans="2:8">
      <c r="B307" s="104"/>
      <c r="C307" s="84"/>
      <c r="D307" s="85"/>
      <c r="E307" s="85"/>
      <c r="F307" s="26"/>
      <c r="G307" s="28"/>
      <c r="H307" s="31"/>
    </row>
    <row r="308" spans="2:8">
      <c r="B308" s="104"/>
      <c r="C308" s="84"/>
      <c r="D308" s="85"/>
      <c r="E308" s="85"/>
      <c r="F308" s="26"/>
      <c r="G308" s="28"/>
      <c r="H308" s="31"/>
    </row>
    <row r="309" spans="2:8">
      <c r="B309" s="104"/>
      <c r="C309" s="85"/>
      <c r="D309" s="85"/>
      <c r="E309" s="85"/>
      <c r="F309" s="26"/>
      <c r="G309" s="28"/>
      <c r="H309" s="31"/>
    </row>
    <row r="310" spans="2:8">
      <c r="B310" s="104"/>
      <c r="C310" s="85"/>
      <c r="D310" s="85"/>
      <c r="E310" s="85"/>
      <c r="F310" s="26"/>
      <c r="G310" s="28"/>
      <c r="H310" s="31"/>
    </row>
    <row r="311" spans="2:8">
      <c r="B311" s="104"/>
      <c r="C311" s="85"/>
      <c r="D311" s="85"/>
      <c r="E311" s="85"/>
      <c r="F311" s="26"/>
      <c r="G311" s="28"/>
      <c r="H311" s="31"/>
    </row>
    <row r="312" spans="2:8">
      <c r="B312" s="104"/>
      <c r="C312" s="85"/>
      <c r="D312" s="80"/>
      <c r="E312" s="80"/>
      <c r="F312" s="26"/>
      <c r="G312" s="28"/>
      <c r="H312" s="31"/>
    </row>
    <row r="313" spans="2:8">
      <c r="B313" s="104"/>
      <c r="C313" s="85"/>
      <c r="D313" s="80"/>
      <c r="E313" s="80"/>
      <c r="F313" s="26"/>
      <c r="G313" s="28"/>
      <c r="H313" s="31"/>
    </row>
    <row r="314" spans="2:8">
      <c r="B314" s="104"/>
      <c r="C314" s="85"/>
      <c r="D314" s="80"/>
      <c r="E314" s="80"/>
      <c r="F314" s="26"/>
      <c r="G314" s="28"/>
      <c r="H314" s="31"/>
    </row>
    <row r="315" spans="2:8">
      <c r="B315" s="104"/>
      <c r="C315" s="85"/>
      <c r="D315" s="80"/>
      <c r="E315" s="80"/>
      <c r="F315" s="26"/>
      <c r="G315" s="28"/>
      <c r="H315" s="31"/>
    </row>
    <row r="316" spans="2:8">
      <c r="B316" s="104"/>
      <c r="C316" s="94"/>
      <c r="D316" s="80"/>
      <c r="E316" s="80"/>
      <c r="F316" s="26"/>
      <c r="G316" s="28"/>
      <c r="H316" s="31"/>
    </row>
    <row r="317" spans="2:8">
      <c r="B317" s="104"/>
      <c r="C317" s="94"/>
      <c r="D317" s="80"/>
      <c r="E317" s="80"/>
      <c r="F317" s="26"/>
      <c r="G317" s="28"/>
      <c r="H317" s="31"/>
    </row>
    <row r="318" spans="2:8">
      <c r="B318" s="104"/>
      <c r="C318" s="94"/>
      <c r="D318" s="80"/>
      <c r="E318" s="80"/>
      <c r="F318" s="26"/>
      <c r="G318" s="28"/>
      <c r="H318" s="31"/>
    </row>
    <row r="319" spans="2:8">
      <c r="B319" s="104"/>
      <c r="C319" s="94"/>
      <c r="D319" s="80"/>
      <c r="E319" s="80"/>
      <c r="F319" s="26"/>
      <c r="G319" s="28"/>
      <c r="H319" s="31"/>
    </row>
    <row r="320" spans="2:8">
      <c r="B320" s="104"/>
      <c r="C320" s="94"/>
      <c r="D320" s="80"/>
      <c r="E320" s="80"/>
      <c r="F320" s="26"/>
      <c r="G320" s="28"/>
      <c r="H320" s="31"/>
    </row>
    <row r="321" spans="2:8">
      <c r="B321" s="104"/>
      <c r="C321" s="94"/>
      <c r="D321" s="80"/>
      <c r="E321" s="80"/>
      <c r="F321" s="26"/>
      <c r="G321" s="28"/>
      <c r="H321" s="31"/>
    </row>
    <row r="322" spans="2:8">
      <c r="B322" s="104"/>
      <c r="C322" s="94"/>
      <c r="D322" s="80"/>
      <c r="E322" s="80"/>
      <c r="F322" s="26"/>
      <c r="G322" s="28"/>
      <c r="H322" s="31"/>
    </row>
    <row r="323" spans="2:8">
      <c r="B323" s="104"/>
      <c r="C323" s="94"/>
      <c r="D323" s="80"/>
      <c r="E323" s="80"/>
      <c r="F323" s="26"/>
      <c r="G323" s="28"/>
      <c r="H323" s="31"/>
    </row>
    <row r="324" spans="2:8">
      <c r="B324" s="104"/>
      <c r="C324" s="94"/>
      <c r="D324" s="80"/>
      <c r="E324" s="80"/>
      <c r="F324" s="26"/>
      <c r="G324" s="28"/>
      <c r="H324" s="31"/>
    </row>
    <row r="325" spans="2:8">
      <c r="B325" s="104"/>
      <c r="C325" s="94"/>
      <c r="D325" s="80"/>
      <c r="E325" s="80"/>
      <c r="F325" s="26"/>
      <c r="G325" s="28"/>
      <c r="H325" s="31"/>
    </row>
    <row r="326" spans="2:8">
      <c r="B326" s="104"/>
      <c r="C326" s="94"/>
      <c r="D326" s="80"/>
      <c r="E326" s="80"/>
      <c r="F326" s="26"/>
      <c r="G326" s="28"/>
      <c r="H326" s="31"/>
    </row>
    <row r="327" spans="2:8">
      <c r="B327" s="104"/>
      <c r="C327" s="94"/>
      <c r="D327" s="80"/>
      <c r="E327" s="80"/>
      <c r="F327" s="26"/>
      <c r="G327" s="28"/>
      <c r="H327" s="31"/>
    </row>
    <row r="328" spans="2:8">
      <c r="B328" s="104"/>
      <c r="C328" s="94"/>
      <c r="D328" s="80"/>
      <c r="E328" s="80"/>
      <c r="F328" s="26"/>
      <c r="G328" s="28"/>
      <c r="H328" s="31"/>
    </row>
    <row r="329" spans="2:8">
      <c r="B329" s="104"/>
      <c r="C329" s="94"/>
      <c r="D329" s="80"/>
      <c r="E329" s="80"/>
      <c r="F329" s="26"/>
      <c r="G329" s="28"/>
      <c r="H329" s="31"/>
    </row>
    <row r="330" spans="2:8">
      <c r="B330" s="84"/>
      <c r="C330" s="94"/>
      <c r="D330" s="80"/>
      <c r="E330" s="80"/>
      <c r="F330" s="26"/>
      <c r="G330" s="28"/>
      <c r="H330" s="31"/>
    </row>
    <row r="331" spans="2:8">
      <c r="B331" s="84"/>
      <c r="C331" s="94"/>
      <c r="D331" s="80"/>
      <c r="E331" s="80"/>
      <c r="F331" s="26"/>
      <c r="G331" s="28"/>
      <c r="H331" s="31"/>
    </row>
    <row r="332" spans="2:8">
      <c r="B332" s="84"/>
      <c r="C332" s="94"/>
      <c r="D332" s="80"/>
      <c r="E332" s="80"/>
      <c r="F332" s="26"/>
      <c r="G332" s="28"/>
      <c r="H332" s="31"/>
    </row>
    <row r="333" spans="2:8">
      <c r="B333" s="84"/>
      <c r="C333" s="94"/>
      <c r="D333" s="80"/>
      <c r="E333" s="80"/>
      <c r="F333" s="26"/>
      <c r="G333" s="28"/>
      <c r="H333" s="31"/>
    </row>
    <row r="334" spans="2:8">
      <c r="B334" s="84"/>
      <c r="C334" s="94"/>
      <c r="D334" s="80"/>
      <c r="E334" s="80"/>
      <c r="F334" s="26"/>
      <c r="G334" s="28"/>
      <c r="H334" s="31"/>
    </row>
    <row r="335" spans="2:8">
      <c r="B335" s="84"/>
      <c r="C335" s="94"/>
      <c r="D335" s="80"/>
      <c r="E335" s="80"/>
      <c r="F335" s="26"/>
      <c r="G335" s="28"/>
      <c r="H335" s="31"/>
    </row>
    <row r="336" spans="2:8">
      <c r="B336" s="84"/>
      <c r="C336" s="94"/>
      <c r="D336" s="80"/>
      <c r="E336" s="80"/>
      <c r="F336" s="26"/>
      <c r="G336" s="28"/>
      <c r="H336" s="31"/>
    </row>
    <row r="337" spans="2:8">
      <c r="B337" s="84"/>
      <c r="C337" s="94"/>
      <c r="D337" s="80"/>
      <c r="E337" s="80"/>
      <c r="F337" s="26"/>
      <c r="G337" s="28"/>
      <c r="H337" s="31"/>
    </row>
    <row r="338" spans="2:8">
      <c r="B338" s="84"/>
      <c r="C338" s="94"/>
      <c r="D338" s="80"/>
      <c r="E338" s="80"/>
      <c r="F338" s="26"/>
      <c r="G338" s="28"/>
      <c r="H338" s="31"/>
    </row>
    <row r="339" spans="2:8">
      <c r="B339" s="84"/>
      <c r="C339" s="94"/>
      <c r="D339" s="80"/>
      <c r="E339" s="80"/>
      <c r="F339" s="26"/>
      <c r="G339" s="28"/>
      <c r="H339" s="31"/>
    </row>
    <row r="340" spans="2:8">
      <c r="B340" s="84"/>
      <c r="C340" s="94"/>
      <c r="D340" s="80"/>
      <c r="E340" s="80"/>
      <c r="F340" s="26"/>
      <c r="G340" s="28"/>
      <c r="H340" s="31"/>
    </row>
    <row r="341" spans="2:8">
      <c r="B341" s="84"/>
      <c r="C341" s="94"/>
      <c r="D341" s="80"/>
      <c r="E341" s="80"/>
      <c r="F341" s="26"/>
      <c r="G341" s="28"/>
      <c r="H341" s="31"/>
    </row>
    <row r="342" spans="2:8">
      <c r="B342" s="84"/>
      <c r="C342" s="94"/>
      <c r="D342" s="80"/>
      <c r="E342" s="80"/>
      <c r="F342" s="26"/>
      <c r="G342" s="28"/>
      <c r="H342" s="31"/>
    </row>
    <row r="343" spans="2:8">
      <c r="B343" s="84"/>
      <c r="C343" s="94"/>
      <c r="D343" s="80"/>
      <c r="E343" s="80"/>
      <c r="F343" s="26"/>
      <c r="G343" s="28"/>
      <c r="H343" s="31"/>
    </row>
    <row r="344" spans="2:8">
      <c r="B344" s="84"/>
      <c r="C344" s="94"/>
      <c r="D344" s="80"/>
      <c r="E344" s="80"/>
      <c r="F344" s="26"/>
      <c r="G344" s="28"/>
      <c r="H344" s="31"/>
    </row>
    <row r="345" spans="2:8">
      <c r="B345" s="84"/>
      <c r="C345" s="94"/>
      <c r="D345" s="80"/>
      <c r="E345" s="80"/>
      <c r="F345" s="26"/>
      <c r="G345" s="28"/>
      <c r="H345" s="31"/>
    </row>
    <row r="346" spans="2:8">
      <c r="B346" s="84"/>
      <c r="C346" s="94"/>
      <c r="D346" s="80"/>
      <c r="E346" s="80"/>
      <c r="F346" s="26"/>
      <c r="G346" s="28"/>
      <c r="H346" s="31"/>
    </row>
    <row r="347" spans="2:8">
      <c r="B347" s="84"/>
      <c r="C347" s="94"/>
      <c r="D347" s="80"/>
      <c r="E347" s="80"/>
      <c r="F347" s="26"/>
      <c r="G347" s="28"/>
      <c r="H347" s="31"/>
    </row>
    <row r="348" spans="2:8">
      <c r="B348" s="84"/>
      <c r="C348" s="94"/>
      <c r="D348" s="80"/>
      <c r="E348" s="80"/>
      <c r="F348" s="26"/>
      <c r="G348" s="28"/>
      <c r="H348" s="31"/>
    </row>
    <row r="349" spans="2:8">
      <c r="B349" s="84"/>
      <c r="C349" s="94"/>
      <c r="D349" s="80"/>
      <c r="E349" s="80"/>
      <c r="F349" s="26"/>
      <c r="G349" s="28"/>
      <c r="H349" s="31"/>
    </row>
    <row r="350" spans="2:8">
      <c r="B350" s="84"/>
      <c r="C350" s="94"/>
      <c r="D350" s="80"/>
      <c r="E350" s="80"/>
      <c r="F350" s="26"/>
      <c r="G350" s="28"/>
      <c r="H350" s="31"/>
    </row>
    <row r="351" spans="2:8">
      <c r="B351" s="84"/>
      <c r="C351" s="94"/>
      <c r="D351" s="80"/>
      <c r="E351" s="80"/>
      <c r="F351" s="26"/>
      <c r="G351" s="28"/>
      <c r="H351" s="31"/>
    </row>
    <row r="352" spans="2:8">
      <c r="B352" s="84"/>
      <c r="C352" s="94"/>
      <c r="D352" s="80"/>
      <c r="E352" s="80"/>
      <c r="F352" s="26"/>
      <c r="G352" s="28"/>
      <c r="H352" s="31"/>
    </row>
    <row r="353" spans="2:8">
      <c r="B353" s="84"/>
      <c r="C353" s="94"/>
      <c r="D353" s="80"/>
      <c r="E353" s="80"/>
      <c r="F353" s="26"/>
      <c r="G353" s="28"/>
      <c r="H353" s="31"/>
    </row>
    <row r="354" spans="2:8">
      <c r="B354" s="84"/>
      <c r="C354" s="94"/>
      <c r="D354" s="80"/>
      <c r="E354" s="80"/>
      <c r="F354" s="26"/>
      <c r="G354" s="28"/>
      <c r="H354" s="31"/>
    </row>
    <row r="355" spans="2:8">
      <c r="B355" s="84"/>
      <c r="C355" s="94"/>
      <c r="D355" s="80"/>
      <c r="E355" s="80"/>
      <c r="F355" s="26"/>
      <c r="G355" s="28"/>
      <c r="H355" s="31"/>
    </row>
    <row r="356" spans="2:8">
      <c r="B356" s="84"/>
      <c r="C356" s="94"/>
      <c r="D356" s="80"/>
      <c r="E356" s="80"/>
      <c r="F356" s="26"/>
      <c r="G356" s="28"/>
      <c r="H356" s="31"/>
    </row>
    <row r="357" spans="2:8">
      <c r="B357" s="84"/>
      <c r="C357" s="94"/>
      <c r="D357" s="80"/>
      <c r="E357" s="80"/>
      <c r="F357" s="26"/>
      <c r="G357" s="28"/>
      <c r="H357" s="31"/>
    </row>
    <row r="358" spans="2:8">
      <c r="B358" s="84"/>
      <c r="C358" s="94"/>
      <c r="D358" s="80"/>
      <c r="E358" s="80"/>
      <c r="F358" s="26"/>
      <c r="G358" s="28"/>
      <c r="H358" s="31"/>
    </row>
    <row r="359" spans="2:8">
      <c r="B359" s="84"/>
      <c r="C359" s="94"/>
      <c r="D359" s="80"/>
      <c r="E359" s="80"/>
      <c r="F359" s="26"/>
      <c r="G359" s="28"/>
      <c r="H359" s="31"/>
    </row>
    <row r="360" spans="2:8">
      <c r="B360" s="84"/>
      <c r="C360" s="94"/>
      <c r="D360" s="80"/>
      <c r="E360" s="80"/>
      <c r="F360" s="26"/>
      <c r="G360" s="28"/>
      <c r="H360" s="31"/>
    </row>
    <row r="361" spans="2:8">
      <c r="B361" s="84"/>
      <c r="C361" s="94"/>
      <c r="D361" s="80"/>
      <c r="E361" s="80"/>
      <c r="F361" s="26"/>
      <c r="G361" s="28"/>
      <c r="H361" s="31"/>
    </row>
    <row r="362" spans="2:8">
      <c r="B362" s="84"/>
      <c r="C362" s="94"/>
      <c r="D362" s="80"/>
      <c r="E362" s="80"/>
      <c r="F362" s="26"/>
      <c r="G362" s="28"/>
      <c r="H362" s="31"/>
    </row>
    <row r="363" spans="2:8">
      <c r="B363" s="84"/>
      <c r="C363" s="94"/>
      <c r="D363" s="80"/>
      <c r="E363" s="80"/>
      <c r="F363" s="26"/>
      <c r="G363" s="28"/>
      <c r="H363" s="31"/>
    </row>
    <row r="364" spans="2:8">
      <c r="B364" s="84"/>
      <c r="C364" s="94"/>
      <c r="D364" s="80"/>
      <c r="E364" s="80"/>
      <c r="F364" s="26"/>
      <c r="G364" s="28"/>
      <c r="H364" s="31"/>
    </row>
    <row r="365" spans="2:8">
      <c r="B365" s="84"/>
      <c r="C365" s="94"/>
      <c r="D365" s="80"/>
      <c r="E365" s="80"/>
      <c r="F365" s="26"/>
      <c r="G365" s="28"/>
      <c r="H365" s="31"/>
    </row>
    <row r="366" spans="2:8">
      <c r="B366" s="84"/>
      <c r="C366" s="94"/>
      <c r="D366" s="80"/>
      <c r="E366" s="80"/>
      <c r="F366" s="26"/>
      <c r="G366" s="28"/>
      <c r="H366" s="31"/>
    </row>
    <row r="367" spans="2:8">
      <c r="B367" s="84"/>
      <c r="C367" s="94"/>
      <c r="D367" s="80"/>
      <c r="E367" s="80"/>
      <c r="F367" s="26"/>
      <c r="G367" s="28"/>
      <c r="H367" s="31"/>
    </row>
    <row r="368" spans="2:8">
      <c r="B368" s="84"/>
      <c r="C368" s="94"/>
      <c r="D368" s="80"/>
      <c r="E368" s="80"/>
      <c r="F368" s="26"/>
      <c r="G368" s="28"/>
      <c r="H368" s="31"/>
    </row>
    <row r="369" spans="2:8">
      <c r="B369" s="84"/>
      <c r="C369" s="94"/>
      <c r="D369" s="80"/>
      <c r="E369" s="80"/>
      <c r="F369" s="26"/>
      <c r="G369" s="28"/>
      <c r="H369" s="31"/>
    </row>
    <row r="370" spans="2:8">
      <c r="B370" s="84"/>
      <c r="C370" s="94"/>
      <c r="D370" s="80"/>
      <c r="E370" s="80"/>
      <c r="F370" s="26"/>
      <c r="G370" s="28"/>
      <c r="H370" s="31"/>
    </row>
    <row r="371" spans="2:8">
      <c r="B371" s="84"/>
      <c r="C371" s="94"/>
      <c r="D371" s="80"/>
      <c r="E371" s="80"/>
      <c r="F371" s="26"/>
      <c r="G371" s="28"/>
      <c r="H371" s="31"/>
    </row>
    <row r="372" spans="2:8">
      <c r="B372" s="84"/>
      <c r="C372" s="94"/>
      <c r="D372" s="80"/>
      <c r="E372" s="80"/>
      <c r="F372" s="26"/>
      <c r="G372" s="28"/>
      <c r="H372" s="31"/>
    </row>
    <row r="373" spans="2:8">
      <c r="B373" s="84"/>
      <c r="C373" s="94"/>
      <c r="D373" s="80"/>
      <c r="E373" s="80"/>
      <c r="F373" s="26"/>
      <c r="G373" s="28"/>
      <c r="H373" s="31"/>
    </row>
    <row r="374" spans="2:8">
      <c r="B374" s="84"/>
      <c r="C374" s="94"/>
      <c r="D374" s="80"/>
      <c r="E374" s="80"/>
      <c r="F374" s="26"/>
      <c r="G374" s="28"/>
      <c r="H374" s="31"/>
    </row>
    <row r="375" spans="2:8">
      <c r="B375" s="84"/>
      <c r="C375" s="94"/>
      <c r="D375" s="80"/>
      <c r="E375" s="80"/>
      <c r="F375" s="26"/>
      <c r="G375" s="28"/>
      <c r="H375" s="31"/>
    </row>
    <row r="376" spans="2:8">
      <c r="B376" s="84"/>
      <c r="C376" s="94"/>
      <c r="D376" s="80"/>
      <c r="E376" s="80"/>
      <c r="F376" s="26"/>
      <c r="G376" s="28"/>
      <c r="H376" s="31"/>
    </row>
    <row r="377" spans="2:8">
      <c r="B377" s="84"/>
      <c r="C377" s="94"/>
      <c r="D377" s="80"/>
      <c r="E377" s="80"/>
      <c r="F377" s="26"/>
      <c r="G377" s="28"/>
      <c r="H377" s="31"/>
    </row>
    <row r="378" spans="2:8">
      <c r="B378" s="84"/>
      <c r="C378" s="94"/>
      <c r="D378" s="80"/>
      <c r="E378" s="80"/>
      <c r="F378" s="26"/>
      <c r="G378" s="28"/>
      <c r="H378" s="31"/>
    </row>
    <row r="379" spans="2:8">
      <c r="B379" s="84"/>
      <c r="C379" s="94"/>
      <c r="D379" s="80"/>
      <c r="E379" s="80"/>
      <c r="F379" s="26"/>
      <c r="G379" s="28"/>
      <c r="H379" s="31"/>
    </row>
    <row r="380" spans="2:8">
      <c r="B380" s="84"/>
      <c r="C380" s="94"/>
      <c r="D380" s="80"/>
      <c r="E380" s="80"/>
      <c r="F380" s="26"/>
      <c r="G380" s="28"/>
      <c r="H380" s="31"/>
    </row>
    <row r="381" spans="2:8">
      <c r="B381" s="84"/>
      <c r="C381" s="94"/>
      <c r="D381" s="80"/>
      <c r="E381" s="80"/>
      <c r="F381" s="26"/>
      <c r="G381" s="28"/>
      <c r="H381" s="31"/>
    </row>
    <row r="382" spans="2:8">
      <c r="B382" s="84"/>
      <c r="C382" s="94"/>
      <c r="D382" s="80"/>
      <c r="E382" s="80"/>
      <c r="F382" s="26"/>
      <c r="G382" s="28"/>
      <c r="H382" s="31"/>
    </row>
    <row r="383" spans="2:8">
      <c r="B383" s="84"/>
      <c r="C383" s="94"/>
      <c r="D383" s="80"/>
      <c r="E383" s="80"/>
      <c r="F383" s="26"/>
      <c r="G383" s="28"/>
      <c r="H383" s="31"/>
    </row>
    <row r="384" spans="2:8">
      <c r="B384" s="84"/>
      <c r="C384" s="94"/>
      <c r="D384" s="80"/>
      <c r="E384" s="80"/>
      <c r="F384" s="26"/>
      <c r="G384" s="28"/>
      <c r="H384" s="31"/>
    </row>
    <row r="385" spans="2:8">
      <c r="B385" s="84"/>
      <c r="C385" s="94"/>
      <c r="D385" s="80"/>
      <c r="E385" s="80"/>
      <c r="F385" s="26"/>
      <c r="G385" s="28"/>
      <c r="H385" s="31"/>
    </row>
    <row r="386" spans="2:8">
      <c r="B386" s="84"/>
      <c r="C386" s="94"/>
      <c r="D386" s="80"/>
      <c r="E386" s="80"/>
      <c r="F386" s="26"/>
      <c r="G386" s="28"/>
      <c r="H386" s="31"/>
    </row>
    <row r="387" spans="2:8">
      <c r="B387" s="84"/>
      <c r="C387" s="94"/>
      <c r="D387" s="80"/>
      <c r="E387" s="80"/>
      <c r="F387" s="26"/>
      <c r="G387" s="28"/>
      <c r="H387" s="31"/>
    </row>
    <row r="388" spans="2:8">
      <c r="B388" s="84"/>
      <c r="C388" s="94"/>
      <c r="D388" s="80"/>
      <c r="E388" s="80"/>
      <c r="F388" s="26"/>
      <c r="G388" s="28"/>
      <c r="H388" s="31"/>
    </row>
    <row r="389" spans="2:8">
      <c r="B389" s="84"/>
      <c r="C389" s="94"/>
      <c r="D389" s="80"/>
      <c r="E389" s="80"/>
      <c r="F389" s="26"/>
      <c r="G389" s="28"/>
      <c r="H389" s="31"/>
    </row>
    <row r="390" spans="2:8">
      <c r="B390" s="84"/>
      <c r="C390" s="94"/>
      <c r="D390" s="80"/>
      <c r="E390" s="80"/>
      <c r="F390" s="26"/>
      <c r="G390" s="28"/>
      <c r="H390" s="31"/>
    </row>
    <row r="391" spans="2:8">
      <c r="B391" s="84"/>
      <c r="C391" s="94"/>
      <c r="D391" s="80"/>
      <c r="E391" s="80"/>
      <c r="F391" s="26"/>
      <c r="G391" s="28"/>
      <c r="H391" s="31"/>
    </row>
    <row r="392" spans="2:8">
      <c r="B392" s="84"/>
      <c r="C392" s="94"/>
      <c r="D392" s="80"/>
      <c r="E392" s="80"/>
      <c r="F392" s="26"/>
      <c r="G392" s="28"/>
      <c r="H392" s="31"/>
    </row>
    <row r="393" spans="2:8">
      <c r="B393" s="84"/>
      <c r="C393" s="94"/>
      <c r="D393" s="80"/>
      <c r="E393" s="80"/>
      <c r="F393" s="26"/>
      <c r="G393" s="28"/>
      <c r="H393" s="31"/>
    </row>
    <row r="394" spans="2:8">
      <c r="B394" s="84"/>
      <c r="C394" s="94"/>
      <c r="D394" s="80"/>
      <c r="E394" s="80"/>
      <c r="F394" s="26"/>
      <c r="G394" s="28"/>
      <c r="H394" s="31"/>
    </row>
    <row r="395" spans="2:8">
      <c r="B395" s="84"/>
      <c r="C395" s="94"/>
      <c r="D395" s="80"/>
      <c r="E395" s="80"/>
      <c r="F395" s="26"/>
      <c r="G395" s="28"/>
      <c r="H395" s="31"/>
    </row>
    <row r="396" spans="2:8">
      <c r="B396" s="84"/>
      <c r="C396" s="94"/>
      <c r="D396" s="80"/>
      <c r="E396" s="80"/>
      <c r="F396" s="26"/>
      <c r="G396" s="28"/>
      <c r="H396" s="31"/>
    </row>
    <row r="397" spans="2:8">
      <c r="B397" s="84"/>
      <c r="C397" s="94"/>
      <c r="D397" s="80"/>
      <c r="E397" s="80"/>
      <c r="F397" s="26"/>
      <c r="G397" s="28"/>
      <c r="H397" s="31"/>
    </row>
    <row r="398" spans="2:8">
      <c r="B398" s="84"/>
      <c r="C398" s="94"/>
      <c r="D398" s="80"/>
      <c r="E398" s="80"/>
      <c r="F398" s="26"/>
      <c r="G398" s="28"/>
      <c r="H398" s="31"/>
    </row>
    <row r="399" spans="2:8">
      <c r="B399" s="84"/>
      <c r="C399" s="94"/>
      <c r="D399" s="80"/>
      <c r="E399" s="80"/>
      <c r="F399" s="26"/>
      <c r="G399" s="28"/>
      <c r="H399" s="31"/>
    </row>
    <row r="400" spans="2:8">
      <c r="B400" s="84"/>
      <c r="C400" s="94"/>
      <c r="D400" s="80"/>
      <c r="E400" s="80"/>
      <c r="F400" s="26"/>
      <c r="G400" s="28"/>
      <c r="H400" s="31"/>
    </row>
    <row r="401" spans="2:8">
      <c r="B401" s="84"/>
      <c r="C401" s="94"/>
      <c r="D401" s="80"/>
      <c r="E401" s="80"/>
      <c r="F401" s="26"/>
      <c r="G401" s="28"/>
      <c r="H401" s="31"/>
    </row>
    <row r="402" spans="2:8">
      <c r="B402" s="84"/>
      <c r="C402" s="94"/>
      <c r="D402" s="80"/>
      <c r="E402" s="80"/>
      <c r="F402" s="26"/>
      <c r="G402" s="28"/>
      <c r="H402" s="31"/>
    </row>
    <row r="403" spans="2:8">
      <c r="B403" s="84"/>
      <c r="C403" s="94"/>
      <c r="D403" s="80"/>
      <c r="E403" s="80"/>
      <c r="F403" s="26"/>
      <c r="G403" s="28"/>
      <c r="H403" s="31"/>
    </row>
    <row r="404" spans="2:8">
      <c r="B404" s="84"/>
      <c r="C404" s="94"/>
      <c r="D404" s="80"/>
      <c r="E404" s="80"/>
      <c r="F404" s="26"/>
      <c r="G404" s="28"/>
      <c r="H404" s="31"/>
    </row>
    <row r="405" spans="2:8">
      <c r="B405" s="84"/>
      <c r="C405" s="94"/>
      <c r="D405" s="80"/>
      <c r="E405" s="80"/>
      <c r="F405" s="26"/>
      <c r="G405" s="28"/>
      <c r="H405" s="31"/>
    </row>
    <row r="406" spans="2:8">
      <c r="B406" s="84"/>
      <c r="C406" s="94"/>
      <c r="D406" s="80"/>
      <c r="E406" s="80"/>
      <c r="F406" s="26"/>
      <c r="G406" s="28"/>
      <c r="H406" s="31"/>
    </row>
    <row r="407" spans="2:8">
      <c r="B407" s="84"/>
      <c r="C407" s="94"/>
      <c r="D407" s="80"/>
      <c r="E407" s="80"/>
      <c r="F407" s="26"/>
      <c r="G407" s="28"/>
      <c r="H407" s="31"/>
    </row>
    <row r="408" spans="2:8">
      <c r="B408" s="84"/>
      <c r="C408" s="94"/>
      <c r="D408" s="80"/>
      <c r="E408" s="80"/>
      <c r="F408" s="26"/>
      <c r="G408" s="28"/>
      <c r="H408" s="31"/>
    </row>
    <row r="409" spans="2:8">
      <c r="B409" s="84"/>
      <c r="C409" s="94"/>
      <c r="D409" s="80"/>
      <c r="E409" s="80"/>
      <c r="F409" s="26"/>
      <c r="G409" s="28"/>
      <c r="H409" s="31"/>
    </row>
    <row r="410" spans="2:8">
      <c r="B410" s="84"/>
      <c r="C410" s="94"/>
      <c r="D410" s="80"/>
      <c r="E410" s="80"/>
      <c r="F410" s="26"/>
      <c r="G410" s="28"/>
      <c r="H410" s="31"/>
    </row>
    <row r="411" spans="2:8">
      <c r="B411" s="84"/>
      <c r="C411" s="94"/>
      <c r="D411" s="80"/>
      <c r="E411" s="80"/>
      <c r="F411" s="26"/>
      <c r="G411" s="28"/>
      <c r="H411" s="31"/>
    </row>
    <row r="412" spans="2:8">
      <c r="B412" s="84"/>
      <c r="C412" s="94"/>
      <c r="D412" s="80"/>
      <c r="E412" s="80"/>
      <c r="F412" s="26"/>
      <c r="G412" s="28"/>
      <c r="H412" s="31"/>
    </row>
    <row r="413" spans="2:8">
      <c r="B413" s="84"/>
      <c r="C413" s="94"/>
      <c r="D413" s="80"/>
      <c r="E413" s="80"/>
      <c r="F413" s="26"/>
      <c r="G413" s="28"/>
      <c r="H413" s="31"/>
    </row>
    <row r="414" spans="2:8">
      <c r="B414" s="84"/>
      <c r="C414" s="94"/>
      <c r="D414" s="80"/>
      <c r="E414" s="80"/>
      <c r="F414" s="26"/>
      <c r="G414" s="28"/>
      <c r="H414" s="31"/>
    </row>
    <row r="415" spans="2:8">
      <c r="B415" s="84"/>
      <c r="C415" s="94"/>
      <c r="D415" s="80"/>
      <c r="E415" s="80"/>
      <c r="F415" s="26"/>
      <c r="G415" s="28"/>
      <c r="H415" s="31"/>
    </row>
    <row r="416" spans="2:8">
      <c r="B416" s="84"/>
      <c r="C416" s="94"/>
      <c r="D416" s="80"/>
      <c r="E416" s="80"/>
      <c r="F416" s="26"/>
      <c r="G416" s="28"/>
      <c r="H416" s="31"/>
    </row>
    <row r="417" spans="2:8">
      <c r="B417" s="84"/>
      <c r="C417" s="94"/>
      <c r="D417" s="80"/>
      <c r="E417" s="80"/>
      <c r="F417" s="26"/>
      <c r="G417" s="28"/>
      <c r="H417" s="31"/>
    </row>
    <row r="418" spans="2:8">
      <c r="B418" s="84"/>
      <c r="C418" s="94"/>
      <c r="D418" s="80"/>
      <c r="E418" s="80"/>
      <c r="F418" s="26"/>
      <c r="G418" s="28"/>
      <c r="H418" s="31"/>
    </row>
    <row r="419" spans="2:8">
      <c r="B419" s="84"/>
      <c r="C419" s="94"/>
      <c r="D419" s="80"/>
      <c r="E419" s="80"/>
      <c r="F419" s="26"/>
      <c r="G419" s="28"/>
      <c r="H419" s="31"/>
    </row>
    <row r="420" spans="2:8">
      <c r="B420" s="84"/>
      <c r="C420" s="94"/>
      <c r="D420" s="80"/>
      <c r="E420" s="80"/>
      <c r="F420" s="26"/>
      <c r="G420" s="28"/>
      <c r="H420" s="31"/>
    </row>
    <row r="421" spans="2:8">
      <c r="B421" s="84"/>
      <c r="C421" s="94"/>
      <c r="D421" s="80"/>
      <c r="E421" s="80"/>
      <c r="F421" s="26"/>
      <c r="G421" s="28"/>
      <c r="H421" s="31"/>
    </row>
    <row r="422" spans="2:8">
      <c r="B422" s="84"/>
      <c r="C422" s="94"/>
      <c r="D422" s="80"/>
      <c r="E422" s="80"/>
      <c r="F422" s="26"/>
      <c r="G422" s="28"/>
      <c r="H422" s="31"/>
    </row>
    <row r="423" spans="2:8">
      <c r="B423" s="84"/>
      <c r="C423" s="94"/>
      <c r="D423" s="80"/>
      <c r="E423" s="80"/>
      <c r="F423" s="26"/>
      <c r="G423" s="28"/>
      <c r="H423" s="31"/>
    </row>
    <row r="424" spans="2:8">
      <c r="B424" s="84"/>
      <c r="C424" s="94"/>
      <c r="D424" s="80"/>
      <c r="E424" s="80"/>
      <c r="F424" s="26"/>
      <c r="G424" s="28"/>
      <c r="H424" s="31"/>
    </row>
    <row r="425" spans="2:8">
      <c r="B425" s="84"/>
      <c r="C425" s="94"/>
      <c r="D425" s="80"/>
      <c r="E425" s="80"/>
      <c r="F425" s="26"/>
      <c r="G425" s="28"/>
      <c r="H425" s="31"/>
    </row>
    <row r="426" spans="2:8">
      <c r="B426" s="84"/>
      <c r="C426" s="94"/>
      <c r="D426" s="80"/>
      <c r="E426" s="80"/>
      <c r="F426" s="26"/>
      <c r="G426" s="28"/>
      <c r="H426" s="31"/>
    </row>
    <row r="427" spans="2:8">
      <c r="B427" s="84"/>
      <c r="C427" s="94"/>
      <c r="D427" s="80"/>
      <c r="E427" s="80"/>
      <c r="F427" s="26"/>
      <c r="G427" s="28"/>
      <c r="H427" s="31"/>
    </row>
    <row r="428" spans="2:8">
      <c r="B428" s="84"/>
      <c r="C428" s="94"/>
      <c r="D428" s="80"/>
      <c r="E428" s="80"/>
      <c r="F428" s="26"/>
      <c r="G428" s="28"/>
      <c r="H428" s="31"/>
    </row>
    <row r="429" spans="2:8">
      <c r="B429" s="84"/>
      <c r="C429" s="94"/>
      <c r="D429" s="80"/>
      <c r="E429" s="80"/>
      <c r="F429" s="26"/>
      <c r="G429" s="28"/>
      <c r="H429" s="31"/>
    </row>
    <row r="430" spans="2:8">
      <c r="B430" s="84"/>
      <c r="C430" s="94"/>
      <c r="D430" s="80"/>
      <c r="E430" s="80"/>
      <c r="F430" s="26"/>
      <c r="G430" s="28"/>
      <c r="H430" s="31"/>
    </row>
    <row r="431" spans="2:8">
      <c r="B431" s="84"/>
      <c r="C431" s="94"/>
      <c r="D431" s="80"/>
      <c r="E431" s="80"/>
      <c r="F431" s="26"/>
      <c r="G431" s="28"/>
      <c r="H431" s="31"/>
    </row>
    <row r="432" spans="2:8">
      <c r="B432" s="84"/>
      <c r="C432" s="94"/>
      <c r="D432" s="80"/>
      <c r="E432" s="80"/>
      <c r="F432" s="26"/>
      <c r="G432" s="28"/>
      <c r="H432" s="31"/>
    </row>
    <row r="433" spans="2:8">
      <c r="B433" s="84"/>
      <c r="C433" s="94"/>
      <c r="D433" s="80"/>
      <c r="E433" s="80"/>
      <c r="F433" s="26"/>
      <c r="G433" s="28"/>
      <c r="H433" s="31"/>
    </row>
    <row r="434" spans="2:8">
      <c r="B434" s="84"/>
      <c r="C434" s="94"/>
      <c r="D434" s="80"/>
      <c r="E434" s="80"/>
      <c r="F434" s="26"/>
      <c r="G434" s="28"/>
      <c r="H434" s="31"/>
    </row>
    <row r="435" spans="2:8">
      <c r="B435" s="84"/>
      <c r="C435" s="94"/>
      <c r="D435" s="80"/>
      <c r="E435" s="80"/>
      <c r="F435" s="26"/>
      <c r="G435" s="28"/>
      <c r="H435" s="31"/>
    </row>
    <row r="436" spans="2:8">
      <c r="B436" s="84"/>
      <c r="C436" s="94"/>
      <c r="D436" s="80"/>
      <c r="E436" s="80"/>
      <c r="F436" s="26"/>
      <c r="G436" s="28"/>
      <c r="H436" s="31"/>
    </row>
    <row r="437" spans="2:8">
      <c r="B437" s="84"/>
      <c r="C437" s="94"/>
      <c r="D437" s="80"/>
      <c r="E437" s="80"/>
      <c r="F437" s="26"/>
      <c r="G437" s="28"/>
      <c r="H437" s="31"/>
    </row>
    <row r="438" spans="2:8">
      <c r="B438" s="84"/>
      <c r="C438" s="94"/>
      <c r="D438" s="80"/>
      <c r="E438" s="80"/>
      <c r="F438" s="26"/>
      <c r="G438" s="28"/>
      <c r="H438" s="31"/>
    </row>
    <row r="439" spans="2:8">
      <c r="B439" s="84"/>
      <c r="C439" s="94"/>
      <c r="D439" s="80"/>
      <c r="E439" s="80"/>
      <c r="F439" s="26"/>
      <c r="G439" s="28"/>
      <c r="H439" s="31"/>
    </row>
    <row r="440" spans="2:8">
      <c r="B440" s="84"/>
      <c r="C440" s="94"/>
      <c r="D440" s="80"/>
      <c r="E440" s="80"/>
      <c r="F440" s="26"/>
      <c r="G440" s="28"/>
      <c r="H440" s="31"/>
    </row>
    <row r="441" spans="2:8">
      <c r="B441" s="84"/>
      <c r="C441" s="94"/>
      <c r="D441" s="80"/>
      <c r="E441" s="80"/>
      <c r="F441" s="26"/>
      <c r="G441" s="28"/>
      <c r="H441" s="31"/>
    </row>
    <row r="442" spans="2:8">
      <c r="B442" s="84"/>
      <c r="C442" s="94"/>
      <c r="D442" s="80"/>
      <c r="E442" s="80"/>
      <c r="F442" s="26"/>
      <c r="G442" s="28"/>
      <c r="H442" s="31"/>
    </row>
    <row r="443" spans="2:8">
      <c r="B443" s="84"/>
      <c r="C443" s="94"/>
      <c r="D443" s="80"/>
      <c r="E443" s="80"/>
      <c r="F443" s="26"/>
      <c r="G443" s="28"/>
      <c r="H443" s="31"/>
    </row>
    <row r="444" spans="2:8">
      <c r="B444" s="84"/>
      <c r="C444" s="94"/>
      <c r="D444" s="80"/>
      <c r="E444" s="80"/>
      <c r="F444" s="26"/>
      <c r="G444" s="28"/>
      <c r="H444" s="31"/>
    </row>
    <row r="445" spans="2:8">
      <c r="B445" s="84"/>
      <c r="C445" s="94"/>
      <c r="D445" s="80"/>
      <c r="E445" s="80"/>
      <c r="F445" s="26"/>
      <c r="G445" s="28"/>
      <c r="H445" s="31"/>
    </row>
    <row r="446" spans="2:8">
      <c r="B446" s="84"/>
      <c r="C446" s="94"/>
      <c r="D446" s="80"/>
      <c r="E446" s="80"/>
      <c r="F446" s="26"/>
      <c r="G446" s="28"/>
      <c r="H446" s="31"/>
    </row>
    <row r="447" spans="2:8">
      <c r="B447" s="84"/>
      <c r="C447" s="94"/>
      <c r="D447" s="80"/>
      <c r="E447" s="80"/>
      <c r="F447" s="26"/>
      <c r="G447" s="28"/>
      <c r="H447" s="31"/>
    </row>
    <row r="448" spans="2:8">
      <c r="B448" s="84"/>
      <c r="C448" s="94"/>
      <c r="D448" s="80"/>
      <c r="E448" s="80"/>
      <c r="F448" s="26"/>
      <c r="G448" s="28"/>
      <c r="H448" s="31"/>
    </row>
    <row r="449" spans="2:8">
      <c r="B449" s="84"/>
      <c r="C449" s="94"/>
      <c r="D449" s="80"/>
      <c r="E449" s="80"/>
      <c r="F449" s="26"/>
      <c r="G449" s="28"/>
      <c r="H449" s="31"/>
    </row>
    <row r="450" spans="2:8">
      <c r="B450" s="84"/>
      <c r="C450" s="94"/>
      <c r="D450" s="80"/>
      <c r="E450" s="80"/>
      <c r="F450" s="26"/>
      <c r="G450" s="28"/>
      <c r="H450" s="31"/>
    </row>
    <row r="451" spans="2:8">
      <c r="B451" s="84"/>
      <c r="C451" s="94"/>
      <c r="D451" s="80"/>
      <c r="E451" s="80"/>
      <c r="F451" s="26"/>
      <c r="G451" s="28"/>
      <c r="H451" s="31"/>
    </row>
    <row r="452" spans="2:8">
      <c r="B452" s="84"/>
      <c r="C452" s="94"/>
      <c r="D452" s="80"/>
      <c r="E452" s="80"/>
      <c r="F452" s="26"/>
      <c r="G452" s="28"/>
      <c r="H452" s="31"/>
    </row>
    <row r="453" spans="2:8">
      <c r="B453" s="84"/>
      <c r="C453" s="94"/>
      <c r="D453" s="80"/>
      <c r="E453" s="80"/>
      <c r="F453" s="26"/>
      <c r="G453" s="28"/>
      <c r="H453" s="31"/>
    </row>
    <row r="454" spans="2:8">
      <c r="B454" s="84"/>
      <c r="C454" s="94"/>
      <c r="D454" s="80"/>
      <c r="E454" s="80"/>
      <c r="F454" s="26"/>
      <c r="G454" s="28"/>
      <c r="H454" s="31"/>
    </row>
    <row r="455" spans="2:8">
      <c r="B455" s="84"/>
      <c r="C455" s="94"/>
      <c r="D455" s="80"/>
      <c r="E455" s="80"/>
      <c r="F455" s="26"/>
      <c r="G455" s="28"/>
      <c r="H455" s="31"/>
    </row>
    <row r="456" spans="2:8">
      <c r="B456" s="84"/>
      <c r="C456" s="94"/>
      <c r="D456" s="80"/>
      <c r="E456" s="80"/>
      <c r="F456" s="26"/>
      <c r="G456" s="28"/>
      <c r="H456" s="31"/>
    </row>
    <row r="457" spans="2:8">
      <c r="B457" s="84"/>
      <c r="C457" s="94"/>
      <c r="D457" s="80"/>
      <c r="E457" s="80"/>
      <c r="F457" s="26"/>
      <c r="G457" s="28"/>
      <c r="H457" s="31"/>
    </row>
    <row r="458" spans="2:8">
      <c r="B458" s="84"/>
      <c r="C458" s="94"/>
      <c r="D458" s="80"/>
      <c r="E458" s="80"/>
      <c r="F458" s="26"/>
      <c r="G458" s="28"/>
      <c r="H458" s="31"/>
    </row>
    <row r="459" spans="2:8">
      <c r="B459" s="84"/>
      <c r="C459" s="94"/>
      <c r="D459" s="80"/>
      <c r="E459" s="80"/>
      <c r="F459" s="26"/>
      <c r="G459" s="28"/>
      <c r="H459" s="31"/>
    </row>
    <row r="460" spans="2:8">
      <c r="B460" s="84"/>
      <c r="C460" s="94"/>
      <c r="D460" s="80"/>
      <c r="E460" s="80"/>
      <c r="F460" s="26"/>
      <c r="G460" s="28"/>
      <c r="H460" s="31"/>
    </row>
    <row r="461" spans="2:8">
      <c r="B461" s="84"/>
      <c r="C461" s="94"/>
      <c r="D461" s="80"/>
      <c r="E461" s="80"/>
      <c r="F461" s="26"/>
      <c r="G461" s="28"/>
      <c r="H461" s="31"/>
    </row>
    <row r="462" spans="2:8">
      <c r="B462" s="84"/>
      <c r="C462" s="94"/>
      <c r="D462" s="80"/>
      <c r="E462" s="80"/>
      <c r="F462" s="26"/>
      <c r="G462" s="28"/>
      <c r="H462" s="31"/>
    </row>
    <row r="463" spans="2:8">
      <c r="B463" s="84"/>
      <c r="C463" s="94"/>
      <c r="D463" s="80"/>
      <c r="E463" s="80"/>
      <c r="F463" s="26"/>
      <c r="G463" s="28"/>
      <c r="H463" s="31"/>
    </row>
    <row r="464" spans="2:8">
      <c r="B464" s="84"/>
      <c r="C464" s="94"/>
      <c r="D464" s="80"/>
      <c r="E464" s="80"/>
      <c r="F464" s="26"/>
      <c r="G464" s="28"/>
      <c r="H464" s="31"/>
    </row>
    <row r="465" spans="2:8">
      <c r="B465" s="84"/>
      <c r="C465" s="94"/>
      <c r="D465" s="80"/>
      <c r="E465" s="80"/>
      <c r="F465" s="26"/>
      <c r="G465" s="28"/>
      <c r="H465" s="31"/>
    </row>
    <row r="466" spans="2:8">
      <c r="B466" s="84"/>
      <c r="C466" s="94"/>
      <c r="D466" s="80"/>
      <c r="E466" s="80"/>
      <c r="F466" s="26"/>
      <c r="G466" s="28"/>
      <c r="H466" s="31"/>
    </row>
    <row r="467" spans="2:8">
      <c r="B467" s="84"/>
      <c r="C467" s="94"/>
      <c r="D467" s="80"/>
      <c r="E467" s="80"/>
      <c r="F467" s="26"/>
      <c r="G467" s="28"/>
      <c r="H467" s="31"/>
    </row>
    <row r="468" spans="2:8">
      <c r="B468" s="84"/>
      <c r="C468" s="94"/>
      <c r="D468" s="80"/>
      <c r="E468" s="80"/>
      <c r="F468" s="26"/>
      <c r="G468" s="28"/>
      <c r="H468" s="31"/>
    </row>
    <row r="469" spans="2:8">
      <c r="B469" s="84"/>
      <c r="C469" s="94"/>
      <c r="D469" s="80"/>
      <c r="E469" s="80"/>
      <c r="F469" s="26"/>
      <c r="G469" s="28"/>
      <c r="H469" s="31"/>
    </row>
    <row r="470" spans="2:8">
      <c r="B470" s="84"/>
      <c r="C470" s="94"/>
      <c r="D470" s="80"/>
      <c r="E470" s="80"/>
      <c r="F470" s="26"/>
      <c r="G470" s="28"/>
      <c r="H470" s="31"/>
    </row>
    <row r="471" spans="2:8">
      <c r="B471" s="84"/>
      <c r="C471" s="94"/>
      <c r="D471" s="80"/>
      <c r="E471" s="80"/>
      <c r="F471" s="26"/>
      <c r="G471" s="28"/>
      <c r="H471" s="31"/>
    </row>
    <row r="472" spans="2:8">
      <c r="B472" s="84"/>
      <c r="C472" s="94"/>
      <c r="D472" s="80"/>
      <c r="E472" s="80"/>
      <c r="F472" s="26"/>
      <c r="G472" s="28"/>
      <c r="H472" s="31"/>
    </row>
    <row r="473" spans="2:8">
      <c r="B473" s="84"/>
      <c r="C473" s="94"/>
      <c r="D473" s="80"/>
      <c r="E473" s="80"/>
      <c r="F473" s="26"/>
      <c r="G473" s="28"/>
      <c r="H473" s="31"/>
    </row>
    <row r="474" spans="2:8">
      <c r="B474" s="84"/>
      <c r="C474" s="94"/>
      <c r="D474" s="80"/>
      <c r="E474" s="80"/>
      <c r="F474" s="26"/>
      <c r="G474" s="28"/>
      <c r="H474" s="31"/>
    </row>
    <row r="475" spans="2:8">
      <c r="B475" s="84"/>
      <c r="C475" s="94"/>
      <c r="D475" s="80"/>
      <c r="E475" s="80"/>
      <c r="F475" s="26"/>
      <c r="G475" s="28"/>
      <c r="H475" s="31"/>
    </row>
    <row r="476" spans="2:8">
      <c r="B476" s="84"/>
      <c r="C476" s="94"/>
      <c r="D476" s="80"/>
      <c r="E476" s="80"/>
      <c r="F476" s="26"/>
      <c r="G476" s="28"/>
      <c r="H476" s="31"/>
    </row>
    <row r="477" spans="2:8">
      <c r="B477" s="84"/>
      <c r="C477" s="94"/>
      <c r="D477" s="80"/>
      <c r="E477" s="80"/>
      <c r="F477" s="26"/>
      <c r="G477" s="28"/>
      <c r="H477" s="31"/>
    </row>
    <row r="478" spans="2:8">
      <c r="B478" s="84"/>
      <c r="C478" s="94"/>
      <c r="D478" s="80"/>
      <c r="E478" s="80"/>
      <c r="F478" s="26"/>
      <c r="G478" s="28"/>
      <c r="H478" s="31"/>
    </row>
    <row r="479" spans="2:8">
      <c r="B479" s="84"/>
      <c r="C479" s="94"/>
      <c r="D479" s="80"/>
      <c r="E479" s="80"/>
      <c r="F479" s="26"/>
      <c r="G479" s="28"/>
      <c r="H479" s="31"/>
    </row>
    <row r="480" spans="2:8">
      <c r="B480" s="84"/>
      <c r="C480" s="94"/>
      <c r="D480" s="80"/>
      <c r="E480" s="80"/>
      <c r="F480" s="26"/>
      <c r="G480" s="28"/>
      <c r="H480" s="31"/>
    </row>
    <row r="481" spans="2:8">
      <c r="B481" s="84"/>
      <c r="C481" s="94"/>
      <c r="D481" s="80"/>
      <c r="E481" s="80"/>
      <c r="F481" s="26"/>
      <c r="G481" s="28"/>
      <c r="H481" s="31"/>
    </row>
    <row r="482" spans="2:8">
      <c r="B482" s="84"/>
      <c r="C482" s="94"/>
      <c r="D482" s="80"/>
      <c r="E482" s="80"/>
      <c r="F482" s="26"/>
      <c r="G482" s="28"/>
      <c r="H482" s="31"/>
    </row>
    <row r="483" spans="2:8">
      <c r="B483" s="84"/>
      <c r="C483" s="94"/>
      <c r="D483" s="80"/>
      <c r="E483" s="80"/>
      <c r="F483" s="26"/>
      <c r="G483" s="28"/>
      <c r="H483" s="31"/>
    </row>
    <row r="484" spans="2:8">
      <c r="B484" s="84"/>
      <c r="C484" s="94"/>
      <c r="D484" s="80"/>
      <c r="E484" s="80"/>
      <c r="F484" s="26"/>
      <c r="G484" s="28"/>
      <c r="H484" s="31"/>
    </row>
    <row r="485" spans="2:8">
      <c r="B485" s="84"/>
      <c r="C485" s="94"/>
      <c r="D485" s="80"/>
      <c r="E485" s="80"/>
      <c r="F485" s="26"/>
      <c r="G485" s="28"/>
      <c r="H485" s="31"/>
    </row>
    <row r="486" spans="2:8">
      <c r="B486" s="84"/>
      <c r="C486" s="94"/>
      <c r="D486" s="80"/>
      <c r="E486" s="80"/>
      <c r="F486" s="26"/>
      <c r="G486" s="28"/>
      <c r="H486" s="31"/>
    </row>
    <row r="487" spans="2:8">
      <c r="B487" s="84"/>
      <c r="C487" s="94"/>
      <c r="D487" s="80"/>
      <c r="E487" s="80"/>
      <c r="F487" s="26"/>
      <c r="G487" s="28"/>
      <c r="H487" s="31"/>
    </row>
    <row r="488" spans="2:8">
      <c r="B488" s="84"/>
      <c r="C488" s="94"/>
      <c r="D488" s="80"/>
      <c r="E488" s="80"/>
      <c r="F488" s="26"/>
      <c r="G488" s="28"/>
      <c r="H488" s="31"/>
    </row>
    <row r="489" spans="2:8">
      <c r="B489" s="84"/>
      <c r="C489" s="94"/>
      <c r="D489" s="80"/>
      <c r="E489" s="80"/>
      <c r="F489" s="26"/>
      <c r="G489" s="28"/>
      <c r="H489" s="31"/>
    </row>
    <row r="490" spans="2:8">
      <c r="B490" s="84"/>
      <c r="C490" s="94"/>
      <c r="D490" s="80"/>
      <c r="E490" s="80"/>
      <c r="F490" s="26"/>
      <c r="G490" s="28"/>
      <c r="H490" s="31"/>
    </row>
    <row r="491" spans="2:8">
      <c r="B491" s="84"/>
      <c r="C491" s="94"/>
      <c r="D491" s="80"/>
      <c r="E491" s="80"/>
      <c r="F491" s="26"/>
      <c r="G491" s="28"/>
      <c r="H491" s="31"/>
    </row>
    <row r="492" spans="2:8">
      <c r="B492" s="84"/>
      <c r="C492" s="94"/>
      <c r="D492" s="80"/>
      <c r="E492" s="80"/>
      <c r="F492" s="26"/>
      <c r="G492" s="28"/>
      <c r="H492" s="31"/>
    </row>
    <row r="493" spans="2:8">
      <c r="B493" s="84"/>
      <c r="C493" s="94"/>
      <c r="D493" s="80"/>
      <c r="E493" s="80"/>
      <c r="F493" s="26"/>
      <c r="G493" s="28"/>
      <c r="H493" s="31"/>
    </row>
    <row r="494" spans="2:8">
      <c r="B494" s="84"/>
      <c r="C494" s="94"/>
      <c r="D494" s="80"/>
      <c r="E494" s="80"/>
      <c r="F494" s="26"/>
      <c r="G494" s="28"/>
      <c r="H494" s="31"/>
    </row>
    <row r="495" spans="2:8">
      <c r="B495" s="84"/>
      <c r="C495" s="94"/>
      <c r="D495" s="80"/>
      <c r="E495" s="80"/>
      <c r="F495" s="26"/>
      <c r="G495" s="28"/>
      <c r="H495" s="31"/>
    </row>
    <row r="496" spans="2:8">
      <c r="B496" s="84"/>
      <c r="C496" s="94"/>
      <c r="D496" s="80"/>
      <c r="E496" s="80"/>
      <c r="F496" s="26"/>
      <c r="G496" s="28"/>
      <c r="H496" s="31"/>
    </row>
    <row r="497" spans="2:8">
      <c r="B497" s="84"/>
      <c r="C497" s="94"/>
      <c r="D497" s="80"/>
      <c r="E497" s="80"/>
      <c r="F497" s="26"/>
      <c r="G497" s="28"/>
      <c r="H497" s="31"/>
    </row>
    <row r="498" spans="2:8">
      <c r="B498" s="84"/>
      <c r="C498" s="94"/>
      <c r="D498" s="80"/>
      <c r="E498" s="80"/>
      <c r="F498" s="26"/>
      <c r="G498" s="28"/>
      <c r="H498" s="31"/>
    </row>
    <row r="499" spans="2:8">
      <c r="B499" s="84"/>
      <c r="C499" s="94"/>
      <c r="D499" s="80"/>
      <c r="E499" s="80"/>
      <c r="F499" s="26"/>
      <c r="G499" s="28"/>
      <c r="H499" s="31"/>
    </row>
    <row r="500" spans="2:8">
      <c r="B500" s="84"/>
      <c r="C500" s="94"/>
      <c r="D500" s="80"/>
      <c r="E500" s="80"/>
      <c r="F500" s="26"/>
      <c r="G500" s="28"/>
      <c r="H500" s="31"/>
    </row>
    <row r="501" spans="2:8">
      <c r="B501" s="84"/>
      <c r="C501" s="94"/>
      <c r="D501" s="80"/>
      <c r="E501" s="80"/>
      <c r="F501" s="26"/>
      <c r="G501" s="28"/>
      <c r="H501" s="31"/>
    </row>
    <row r="502" spans="2:8">
      <c r="B502" s="84"/>
      <c r="C502" s="94"/>
      <c r="D502" s="80"/>
      <c r="E502" s="80"/>
      <c r="F502" s="26"/>
      <c r="G502" s="28"/>
      <c r="H502" s="31"/>
    </row>
    <row r="503" spans="2:8">
      <c r="B503" s="84"/>
      <c r="C503" s="94"/>
      <c r="D503" s="80"/>
      <c r="E503" s="80"/>
      <c r="F503" s="26"/>
      <c r="G503" s="28"/>
      <c r="H503" s="31"/>
    </row>
    <row r="504" spans="2:8">
      <c r="B504" s="84"/>
      <c r="C504" s="94"/>
      <c r="D504" s="80"/>
      <c r="E504" s="80"/>
      <c r="F504" s="26"/>
      <c r="G504" s="28"/>
      <c r="H504" s="31"/>
    </row>
    <row r="505" spans="2:8">
      <c r="B505" s="84"/>
      <c r="C505" s="94"/>
      <c r="D505" s="80"/>
      <c r="E505" s="80"/>
      <c r="F505" s="26"/>
      <c r="G505" s="28"/>
      <c r="H505" s="31"/>
    </row>
    <row r="506" spans="2:8">
      <c r="B506" s="84"/>
      <c r="C506" s="94"/>
      <c r="D506" s="80"/>
      <c r="E506" s="80"/>
      <c r="F506" s="26"/>
      <c r="G506" s="28"/>
      <c r="H506" s="31"/>
    </row>
    <row r="507" spans="2:8">
      <c r="B507" s="84"/>
      <c r="C507" s="94"/>
      <c r="D507" s="80"/>
      <c r="E507" s="80"/>
      <c r="F507" s="26"/>
      <c r="G507" s="28"/>
      <c r="H507" s="31"/>
    </row>
    <row r="508" spans="2:8">
      <c r="B508" s="84"/>
      <c r="C508" s="94"/>
      <c r="D508" s="80"/>
      <c r="E508" s="80"/>
      <c r="F508" s="26"/>
      <c r="G508" s="28"/>
      <c r="H508" s="31"/>
    </row>
    <row r="509" spans="2:8">
      <c r="B509" s="84"/>
      <c r="C509" s="94"/>
      <c r="D509" s="80"/>
      <c r="E509" s="80"/>
      <c r="F509" s="26"/>
      <c r="G509" s="28"/>
      <c r="H509" s="31"/>
    </row>
    <row r="510" spans="2:8">
      <c r="B510" s="84"/>
      <c r="C510" s="94"/>
      <c r="D510" s="80"/>
      <c r="E510" s="80"/>
      <c r="F510" s="26"/>
      <c r="G510" s="28"/>
      <c r="H510" s="31"/>
    </row>
    <row r="511" spans="2:8">
      <c r="B511" s="84"/>
      <c r="C511" s="94"/>
      <c r="D511" s="80"/>
      <c r="E511" s="80"/>
      <c r="F511" s="26"/>
      <c r="G511" s="28"/>
      <c r="H511" s="31"/>
    </row>
    <row r="512" spans="2:8">
      <c r="B512" s="84"/>
      <c r="C512" s="94"/>
      <c r="D512" s="80"/>
      <c r="E512" s="80"/>
      <c r="F512" s="26"/>
      <c r="G512" s="28"/>
      <c r="H512" s="31"/>
    </row>
    <row r="513" spans="1:8">
      <c r="B513" s="84"/>
      <c r="C513" s="94"/>
      <c r="D513" s="80"/>
      <c r="E513" s="80"/>
      <c r="F513" s="26"/>
      <c r="G513" s="28"/>
      <c r="H513" s="31"/>
    </row>
    <row r="514" spans="1:8">
      <c r="B514" s="84"/>
      <c r="C514" s="94"/>
      <c r="D514" s="80"/>
      <c r="E514" s="80"/>
      <c r="F514" s="26"/>
      <c r="G514" s="28"/>
      <c r="H514" s="31"/>
    </row>
    <row r="515" spans="1:8">
      <c r="B515" s="84"/>
      <c r="C515" s="94"/>
      <c r="D515" s="80"/>
      <c r="E515" s="80"/>
      <c r="F515" s="26"/>
      <c r="G515" s="28"/>
      <c r="H515" s="31"/>
    </row>
    <row r="516" spans="1:8">
      <c r="B516" s="84"/>
      <c r="C516" s="94"/>
      <c r="D516" s="80"/>
      <c r="E516" s="80"/>
      <c r="F516" s="26"/>
      <c r="G516" s="28"/>
      <c r="H516" s="31"/>
    </row>
    <row r="517" spans="1:8">
      <c r="A517" s="103"/>
      <c r="B517" s="84"/>
      <c r="C517" s="90"/>
      <c r="D517" s="90"/>
      <c r="E517" s="85"/>
      <c r="F517" s="26"/>
      <c r="G517" s="28"/>
      <c r="H517" s="31"/>
    </row>
    <row r="518" spans="1:8">
      <c r="B518" s="84"/>
      <c r="C518" s="90"/>
      <c r="D518" s="90"/>
      <c r="E518" s="85"/>
      <c r="F518" s="26"/>
      <c r="G518" s="28"/>
      <c r="H518" s="31"/>
    </row>
    <row r="519" spans="1:8">
      <c r="B519" s="84"/>
      <c r="C519" s="90"/>
      <c r="D519" s="90"/>
      <c r="E519" s="85"/>
      <c r="F519" s="26"/>
      <c r="G519" s="28"/>
      <c r="H519" s="31"/>
    </row>
    <row r="520" spans="1:8">
      <c r="B520" s="84"/>
      <c r="C520" s="90"/>
      <c r="D520" s="90"/>
      <c r="E520" s="85"/>
      <c r="F520" s="26"/>
      <c r="G520" s="28"/>
      <c r="H520" s="31"/>
    </row>
    <row r="521" spans="1:8">
      <c r="B521" s="84"/>
      <c r="C521" s="90"/>
      <c r="D521" s="90"/>
      <c r="E521" s="85"/>
      <c r="F521" s="26"/>
      <c r="G521" s="28"/>
      <c r="H521" s="31"/>
    </row>
    <row r="522" spans="1:8">
      <c r="B522" s="84"/>
      <c r="C522" s="86"/>
      <c r="D522" s="87"/>
      <c r="E522" s="88"/>
      <c r="F522" s="89"/>
      <c r="G522" s="28"/>
      <c r="H522" s="31"/>
    </row>
    <row r="523" spans="1:8">
      <c r="B523" s="84"/>
      <c r="C523" s="86"/>
      <c r="D523" s="87"/>
      <c r="E523" s="88"/>
      <c r="F523" s="89"/>
      <c r="G523" s="28"/>
      <c r="H523" s="31"/>
    </row>
    <row r="524" spans="1:8">
      <c r="B524" s="84"/>
      <c r="C524" s="86"/>
      <c r="D524" s="87"/>
      <c r="E524" s="88"/>
      <c r="F524" s="89"/>
      <c r="G524" s="28"/>
      <c r="H524" s="31"/>
    </row>
    <row r="525" spans="1:8">
      <c r="B525" s="84"/>
      <c r="C525" s="86"/>
      <c r="D525" s="87"/>
      <c r="E525" s="88"/>
      <c r="F525" s="89"/>
      <c r="G525" s="28"/>
      <c r="H525" s="31"/>
    </row>
    <row r="526" spans="1:8">
      <c r="B526" s="84"/>
      <c r="C526" s="86"/>
      <c r="D526" s="87"/>
      <c r="E526" s="88"/>
      <c r="F526" s="89"/>
      <c r="G526" s="28"/>
      <c r="H526" s="31"/>
    </row>
    <row r="527" spans="1:8">
      <c r="B527" s="84"/>
      <c r="C527" s="86"/>
      <c r="D527" s="87"/>
      <c r="E527" s="88"/>
      <c r="F527" s="89"/>
      <c r="G527" s="28"/>
      <c r="H527" s="31"/>
    </row>
    <row r="528" spans="1:8">
      <c r="B528" s="84"/>
      <c r="C528" s="86"/>
      <c r="D528" s="87"/>
      <c r="E528" s="88"/>
      <c r="F528" s="89"/>
      <c r="G528" s="28"/>
      <c r="H528" s="31"/>
    </row>
    <row r="529" spans="2:8">
      <c r="B529" s="84"/>
      <c r="C529" s="86"/>
      <c r="D529" s="87"/>
      <c r="E529" s="88"/>
      <c r="F529" s="89"/>
      <c r="G529" s="28"/>
      <c r="H529" s="31"/>
    </row>
    <row r="530" spans="2:8">
      <c r="B530" s="84"/>
      <c r="C530" s="86"/>
      <c r="D530" s="87"/>
      <c r="E530" s="88"/>
      <c r="F530" s="89"/>
      <c r="G530" s="28"/>
      <c r="H530" s="31"/>
    </row>
    <row r="531" spans="2:8">
      <c r="B531" s="84"/>
      <c r="C531" s="86"/>
      <c r="D531" s="87"/>
      <c r="E531" s="88"/>
      <c r="F531" s="89"/>
      <c r="G531" s="28"/>
      <c r="H531" s="31"/>
    </row>
    <row r="532" spans="2:8">
      <c r="B532" s="84"/>
      <c r="C532" s="86"/>
      <c r="D532" s="87"/>
      <c r="E532" s="88"/>
      <c r="F532" s="89"/>
      <c r="G532" s="28"/>
      <c r="H532" s="31"/>
    </row>
    <row r="533" spans="2:8">
      <c r="B533" s="84"/>
      <c r="C533" s="86"/>
      <c r="D533" s="87"/>
      <c r="E533" s="88"/>
      <c r="F533" s="89"/>
      <c r="G533" s="28"/>
      <c r="H533" s="31"/>
    </row>
    <row r="534" spans="2:8">
      <c r="B534" s="84"/>
      <c r="C534" s="86"/>
      <c r="D534" s="87"/>
      <c r="E534" s="88"/>
      <c r="F534" s="89"/>
      <c r="G534" s="28"/>
      <c r="H534" s="31"/>
    </row>
    <row r="535" spans="2:8">
      <c r="B535" s="84"/>
      <c r="C535" s="86"/>
      <c r="D535" s="87"/>
      <c r="E535" s="88"/>
      <c r="F535" s="89"/>
      <c r="G535" s="28"/>
      <c r="H535" s="31"/>
    </row>
    <row r="536" spans="2:8">
      <c r="B536" s="84"/>
      <c r="C536" s="86"/>
      <c r="D536" s="87"/>
      <c r="E536" s="88"/>
      <c r="F536" s="89"/>
      <c r="G536" s="28"/>
      <c r="H536" s="31"/>
    </row>
    <row r="537" spans="2:8">
      <c r="B537" s="84"/>
      <c r="C537" s="86"/>
      <c r="D537" s="87"/>
      <c r="E537" s="88"/>
      <c r="F537" s="89"/>
      <c r="G537" s="28"/>
      <c r="H537" s="31"/>
    </row>
    <row r="538" spans="2:8">
      <c r="B538" s="84"/>
      <c r="C538" s="86"/>
      <c r="D538" s="87"/>
      <c r="E538" s="88"/>
      <c r="F538" s="89"/>
      <c r="G538" s="28"/>
      <c r="H538" s="31"/>
    </row>
    <row r="539" spans="2:8">
      <c r="B539" s="84"/>
      <c r="C539" s="86"/>
      <c r="D539" s="87"/>
      <c r="E539" s="88"/>
      <c r="F539" s="89"/>
      <c r="G539" s="28"/>
      <c r="H539" s="31"/>
    </row>
    <row r="540" spans="2:8">
      <c r="B540" s="91"/>
      <c r="C540" s="91"/>
      <c r="D540" s="91"/>
      <c r="E540" s="91"/>
      <c r="F540" s="26"/>
      <c r="G540" s="28"/>
      <c r="H540" s="31"/>
    </row>
    <row r="541" spans="2:8">
      <c r="B541" s="91"/>
      <c r="C541" s="91"/>
      <c r="D541" s="91"/>
      <c r="E541" s="91"/>
      <c r="F541" s="26"/>
      <c r="G541" s="28"/>
      <c r="H541" s="31"/>
    </row>
    <row r="542" spans="2:8">
      <c r="B542" s="91"/>
      <c r="C542" s="91"/>
      <c r="D542" s="91"/>
      <c r="E542" s="91"/>
      <c r="F542" s="26"/>
      <c r="G542" s="28"/>
      <c r="H542" s="31"/>
    </row>
    <row r="543" spans="2:8">
      <c r="B543" s="91"/>
      <c r="C543" s="91"/>
      <c r="D543" s="91"/>
      <c r="E543" s="91"/>
      <c r="F543" s="26"/>
      <c r="G543" s="28"/>
      <c r="H543" s="31"/>
    </row>
    <row r="544" spans="2:8">
      <c r="B544" s="91"/>
      <c r="C544" s="91"/>
      <c r="D544" s="91"/>
      <c r="E544" s="91"/>
      <c r="F544" s="26"/>
      <c r="G544" s="28"/>
      <c r="H544" s="31"/>
    </row>
    <row r="545" spans="2:8">
      <c r="B545" s="91"/>
      <c r="C545" s="91"/>
      <c r="D545" s="91"/>
      <c r="E545" s="91"/>
      <c r="F545" s="26"/>
      <c r="G545" s="28"/>
      <c r="H545" s="31"/>
    </row>
    <row r="546" spans="2:8">
      <c r="B546" s="91"/>
      <c r="C546" s="91"/>
      <c r="D546" s="91"/>
      <c r="E546" s="91"/>
      <c r="F546" s="26"/>
      <c r="G546" s="28"/>
      <c r="H546" s="31"/>
    </row>
    <row r="547" spans="2:8">
      <c r="B547" s="91"/>
      <c r="C547" s="91"/>
      <c r="D547" s="91"/>
      <c r="E547" s="91"/>
      <c r="F547" s="26"/>
      <c r="G547" s="28"/>
      <c r="H547" s="31"/>
    </row>
    <row r="548" spans="2:8">
      <c r="B548" s="91"/>
      <c r="C548" s="91"/>
      <c r="D548" s="91"/>
      <c r="E548" s="91"/>
      <c r="F548" s="26"/>
      <c r="G548" s="28"/>
      <c r="H548" s="31"/>
    </row>
    <row r="549" spans="2:8">
      <c r="B549" s="91"/>
      <c r="C549" s="91"/>
      <c r="D549" s="91"/>
      <c r="E549" s="91"/>
      <c r="F549" s="26"/>
      <c r="G549" s="28"/>
      <c r="H549" s="31"/>
    </row>
    <row r="550" spans="2:8">
      <c r="B550" s="91"/>
      <c r="C550" s="91"/>
      <c r="D550" s="91"/>
      <c r="E550" s="91"/>
      <c r="F550" s="26"/>
      <c r="G550" s="28"/>
      <c r="H550" s="31"/>
    </row>
    <row r="551" spans="2:8">
      <c r="B551" s="91"/>
      <c r="C551" s="91"/>
      <c r="D551" s="91"/>
      <c r="E551" s="91"/>
      <c r="F551" s="26"/>
      <c r="G551" s="28"/>
      <c r="H551" s="31"/>
    </row>
    <row r="552" spans="2:8">
      <c r="B552" s="91"/>
      <c r="C552" s="91"/>
      <c r="D552" s="91"/>
      <c r="E552" s="91"/>
      <c r="F552" s="26"/>
      <c r="G552" s="28"/>
      <c r="H552" s="31"/>
    </row>
    <row r="553" spans="2:8">
      <c r="B553" s="91"/>
      <c r="C553" s="91"/>
      <c r="D553" s="91"/>
      <c r="E553" s="91"/>
      <c r="F553" s="26"/>
      <c r="G553" s="28"/>
      <c r="H553" s="31"/>
    </row>
    <row r="554" spans="2:8">
      <c r="B554" s="91"/>
      <c r="C554" s="91"/>
      <c r="D554" s="91"/>
      <c r="E554" s="91"/>
      <c r="F554" s="26"/>
      <c r="G554" s="28"/>
      <c r="H554" s="31"/>
    </row>
    <row r="555" spans="2:8">
      <c r="B555" s="91"/>
      <c r="C555" s="91"/>
      <c r="D555" s="91"/>
      <c r="E555" s="91"/>
      <c r="F555" s="26"/>
      <c r="G555" s="28"/>
      <c r="H555" s="31"/>
    </row>
    <row r="556" spans="2:8">
      <c r="B556" s="91"/>
      <c r="C556" s="91"/>
      <c r="D556" s="91"/>
      <c r="E556" s="91"/>
      <c r="F556" s="26"/>
      <c r="G556" s="28"/>
      <c r="H556" s="31"/>
    </row>
    <row r="557" spans="2:8">
      <c r="B557" s="91"/>
      <c r="C557" s="91"/>
      <c r="D557" s="91"/>
      <c r="E557" s="91"/>
      <c r="F557" s="26"/>
      <c r="G557" s="28"/>
      <c r="H557" s="31"/>
    </row>
    <row r="558" spans="2:8">
      <c r="B558" s="91"/>
      <c r="C558" s="91"/>
      <c r="D558" s="91"/>
      <c r="E558" s="91"/>
      <c r="F558" s="26"/>
      <c r="G558" s="28"/>
      <c r="H558" s="31"/>
    </row>
    <row r="559" spans="2:8">
      <c r="B559" s="91"/>
      <c r="C559" s="91"/>
      <c r="D559" s="91"/>
      <c r="E559" s="91"/>
      <c r="F559" s="26"/>
      <c r="G559" s="28"/>
      <c r="H559" s="31"/>
    </row>
    <row r="560" spans="2:8">
      <c r="B560" s="91"/>
      <c r="C560" s="91"/>
      <c r="D560" s="91"/>
      <c r="E560" s="91"/>
      <c r="F560" s="26"/>
      <c r="G560" s="28"/>
      <c r="H560" s="31"/>
    </row>
    <row r="561" spans="2:8">
      <c r="B561" s="91"/>
      <c r="C561" s="91"/>
      <c r="D561" s="91"/>
      <c r="E561" s="91"/>
      <c r="F561" s="26"/>
      <c r="G561" s="28"/>
      <c r="H561" s="31"/>
    </row>
    <row r="562" spans="2:8">
      <c r="B562" s="91"/>
      <c r="C562" s="91"/>
      <c r="D562" s="91"/>
      <c r="E562" s="91"/>
      <c r="F562" s="26"/>
      <c r="G562" s="28"/>
      <c r="H562" s="31"/>
    </row>
    <row r="563" spans="2:8">
      <c r="B563" s="91"/>
      <c r="C563" s="91"/>
      <c r="D563" s="91"/>
      <c r="E563" s="91"/>
      <c r="F563" s="26"/>
      <c r="G563" s="28"/>
      <c r="H563" s="31"/>
    </row>
    <row r="564" spans="2:8">
      <c r="B564" s="91"/>
      <c r="C564" s="91"/>
      <c r="D564" s="91"/>
      <c r="E564" s="91"/>
      <c r="F564" s="26"/>
      <c r="G564" s="28"/>
      <c r="H564" s="31"/>
    </row>
    <row r="565" spans="2:8">
      <c r="B565" s="91"/>
      <c r="C565" s="79"/>
      <c r="D565" s="92"/>
      <c r="E565" s="92"/>
      <c r="F565" s="93"/>
      <c r="G565" s="28"/>
      <c r="H565" s="31"/>
    </row>
    <row r="566" spans="2:8">
      <c r="B566" s="91"/>
      <c r="C566" s="79"/>
      <c r="D566" s="92"/>
      <c r="E566" s="92"/>
      <c r="F566" s="93"/>
      <c r="G566" s="28"/>
      <c r="H566" s="31"/>
    </row>
    <row r="567" spans="2:8">
      <c r="B567" s="91"/>
      <c r="C567" s="79"/>
      <c r="D567" s="92"/>
      <c r="E567" s="92"/>
      <c r="F567" s="93"/>
      <c r="G567" s="28"/>
      <c r="H567" s="31"/>
    </row>
    <row r="568" spans="2:8">
      <c r="B568" s="91"/>
      <c r="C568" s="79"/>
      <c r="D568" s="92"/>
      <c r="E568" s="92"/>
      <c r="F568" s="93"/>
      <c r="G568" s="28"/>
      <c r="H568" s="31"/>
    </row>
    <row r="569" spans="2:8">
      <c r="B569" s="91"/>
      <c r="C569" s="79"/>
      <c r="D569" s="84"/>
      <c r="E569" s="84"/>
      <c r="F569" s="93"/>
      <c r="G569" s="28"/>
      <c r="H569" s="31"/>
    </row>
    <row r="570" spans="2:8">
      <c r="B570" s="91"/>
      <c r="C570" s="79"/>
      <c r="D570" s="84"/>
      <c r="E570" s="84"/>
      <c r="F570" s="93"/>
      <c r="G570" s="28"/>
      <c r="H570" s="31"/>
    </row>
    <row r="571" spans="2:8">
      <c r="B571" s="91"/>
      <c r="C571" s="79"/>
      <c r="D571" s="84"/>
      <c r="E571" s="84"/>
      <c r="F571" s="93"/>
      <c r="G571" s="28"/>
      <c r="H571" s="31"/>
    </row>
    <row r="572" spans="2:8">
      <c r="B572" s="91"/>
      <c r="C572" s="79"/>
      <c r="D572" s="84"/>
      <c r="E572" s="84"/>
      <c r="F572" s="93"/>
      <c r="G572" s="28"/>
      <c r="H572" s="31"/>
    </row>
    <row r="573" spans="2:8">
      <c r="B573" s="91"/>
      <c r="C573" s="79"/>
      <c r="D573" s="84"/>
      <c r="E573" s="84"/>
      <c r="F573" s="93"/>
      <c r="G573" s="28"/>
      <c r="H573" s="31"/>
    </row>
    <row r="574" spans="2:8">
      <c r="B574" s="91"/>
      <c r="C574" s="79"/>
      <c r="D574" s="84"/>
      <c r="E574" s="80"/>
      <c r="F574" s="81"/>
      <c r="G574" s="28"/>
      <c r="H574" s="31"/>
    </row>
    <row r="575" spans="2:8">
      <c r="B575" s="91"/>
      <c r="C575" s="79"/>
      <c r="D575" s="84"/>
      <c r="E575" s="92"/>
      <c r="F575" s="81"/>
      <c r="G575" s="28"/>
      <c r="H575" s="31"/>
    </row>
    <row r="576" spans="2:8">
      <c r="B576" s="91"/>
      <c r="C576" s="79"/>
      <c r="D576" s="84"/>
      <c r="E576" s="80"/>
      <c r="F576" s="81"/>
      <c r="G576" s="28"/>
      <c r="H576" s="31"/>
    </row>
    <row r="577" spans="2:8">
      <c r="B577" s="91"/>
      <c r="C577" s="79"/>
      <c r="D577" s="84"/>
      <c r="E577" s="80"/>
      <c r="F577" s="81"/>
      <c r="G577" s="28"/>
      <c r="H577" s="31"/>
    </row>
    <row r="578" spans="2:8">
      <c r="B578" s="91"/>
      <c r="C578" s="79"/>
      <c r="D578" s="83"/>
      <c r="E578" s="83"/>
      <c r="F578" s="81"/>
      <c r="G578" s="28"/>
      <c r="H578" s="31"/>
    </row>
    <row r="579" spans="2:8">
      <c r="B579" s="91"/>
      <c r="C579" s="79"/>
      <c r="D579" s="83"/>
      <c r="E579" s="83"/>
      <c r="F579" s="81"/>
      <c r="G579" s="28"/>
      <c r="H579" s="31"/>
    </row>
    <row r="580" spans="2:8">
      <c r="B580" s="91"/>
      <c r="C580" s="79"/>
      <c r="D580" s="84"/>
      <c r="E580" s="84"/>
      <c r="F580" s="81"/>
      <c r="G580" s="28"/>
      <c r="H580" s="31"/>
    </row>
    <row r="581" spans="2:8">
      <c r="B581" s="91"/>
      <c r="C581" s="79"/>
      <c r="D581" s="84"/>
      <c r="E581" s="84"/>
      <c r="F581" s="81"/>
      <c r="G581" s="28"/>
      <c r="H581" s="31"/>
    </row>
    <row r="582" spans="2:8">
      <c r="B582" s="91"/>
      <c r="C582" s="79"/>
      <c r="D582" s="80"/>
      <c r="E582" s="80"/>
      <c r="F582" s="81"/>
      <c r="G582" s="28"/>
      <c r="H582" s="31"/>
    </row>
    <row r="583" spans="2:8">
      <c r="B583" s="91"/>
      <c r="C583" s="79"/>
      <c r="D583" s="80"/>
      <c r="E583" s="80"/>
      <c r="F583" s="81"/>
      <c r="G583" s="28"/>
      <c r="H583" s="31"/>
    </row>
    <row r="584" spans="2:8">
      <c r="B584" s="91"/>
      <c r="C584" s="79"/>
      <c r="D584" s="80"/>
      <c r="E584" s="80"/>
      <c r="F584" s="81"/>
      <c r="G584" s="28"/>
      <c r="H584" s="31"/>
    </row>
    <row r="585" spans="2:8">
      <c r="B585" s="91"/>
      <c r="C585" s="79"/>
      <c r="D585" s="80"/>
      <c r="E585" s="80"/>
      <c r="F585" s="81"/>
      <c r="G585" s="28"/>
      <c r="H585" s="31"/>
    </row>
    <row r="586" spans="2:8">
      <c r="B586" s="91"/>
      <c r="C586" s="79"/>
      <c r="D586" s="84"/>
      <c r="E586" s="84"/>
      <c r="F586" s="81"/>
      <c r="G586" s="28"/>
      <c r="H586" s="31"/>
    </row>
    <row r="587" spans="2:8">
      <c r="B587" s="91"/>
      <c r="C587" s="79"/>
      <c r="D587" s="84"/>
      <c r="E587" s="84"/>
      <c r="F587" s="81"/>
      <c r="G587" s="28"/>
      <c r="H587" s="31"/>
    </row>
    <row r="588" spans="2:8">
      <c r="B588" s="91"/>
      <c r="C588" s="79"/>
      <c r="D588" s="80"/>
      <c r="E588" s="80"/>
      <c r="F588" s="81"/>
      <c r="G588" s="28"/>
      <c r="H588" s="31"/>
    </row>
    <row r="589" spans="2:8">
      <c r="B589" s="91"/>
      <c r="C589" s="79"/>
      <c r="D589" s="80"/>
      <c r="E589" s="80"/>
      <c r="F589" s="81"/>
      <c r="G589" s="28"/>
      <c r="H589" s="31"/>
    </row>
    <row r="590" spans="2:8">
      <c r="B590" s="91"/>
      <c r="C590" s="79"/>
      <c r="D590" s="80"/>
      <c r="E590" s="80"/>
      <c r="F590" s="81"/>
      <c r="G590" s="28"/>
      <c r="H590" s="31"/>
    </row>
    <row r="591" spans="2:8">
      <c r="B591" s="91"/>
      <c r="C591" s="79"/>
      <c r="D591" s="80"/>
      <c r="E591" s="80"/>
      <c r="F591" s="81"/>
      <c r="G591" s="28"/>
      <c r="H591" s="31"/>
    </row>
    <row r="592" spans="2:8">
      <c r="B592" s="91"/>
      <c r="C592" s="79"/>
      <c r="D592" s="83"/>
      <c r="E592" s="83"/>
      <c r="F592" s="81"/>
      <c r="G592" s="28"/>
      <c r="H592" s="31"/>
    </row>
    <row r="593" spans="2:8">
      <c r="B593" s="91"/>
      <c r="C593" s="79"/>
      <c r="D593" s="83"/>
      <c r="E593" s="83"/>
      <c r="F593" s="81"/>
      <c r="G593" s="28"/>
      <c r="H593" s="31"/>
    </row>
    <row r="594" spans="2:8">
      <c r="B594" s="91"/>
      <c r="C594" s="79"/>
      <c r="D594" s="83"/>
      <c r="E594" s="83"/>
      <c r="F594" s="81"/>
      <c r="G594" s="28"/>
      <c r="H594" s="31"/>
    </row>
    <row r="595" spans="2:8">
      <c r="B595" s="91"/>
      <c r="C595" s="79"/>
      <c r="D595" s="83"/>
      <c r="E595" s="83"/>
      <c r="F595" s="81"/>
      <c r="G595" s="28"/>
      <c r="H595" s="31"/>
    </row>
    <row r="596" spans="2:8">
      <c r="B596" s="91"/>
      <c r="C596" s="79"/>
      <c r="D596" s="83"/>
      <c r="E596" s="83"/>
      <c r="F596" s="81"/>
      <c r="G596" s="28"/>
      <c r="H596" s="31"/>
    </row>
    <row r="597" spans="2:8">
      <c r="B597" s="91"/>
      <c r="C597" s="79"/>
      <c r="D597" s="83"/>
      <c r="E597" s="83"/>
      <c r="F597" s="81"/>
      <c r="G597" s="28"/>
      <c r="H597" s="31"/>
    </row>
    <row r="598" spans="2:8">
      <c r="B598" s="91"/>
      <c r="C598" s="79"/>
      <c r="D598" s="83"/>
      <c r="E598" s="83"/>
      <c r="F598" s="81"/>
      <c r="G598" s="28"/>
      <c r="H598" s="31"/>
    </row>
    <row r="599" spans="2:8">
      <c r="B599" s="91"/>
      <c r="C599" s="79"/>
      <c r="D599" s="83"/>
      <c r="E599" s="83"/>
      <c r="F599" s="81"/>
      <c r="G599" s="28"/>
      <c r="H599" s="31"/>
    </row>
    <row r="600" spans="2:8">
      <c r="B600" s="91"/>
      <c r="C600" s="79"/>
      <c r="D600" s="83"/>
      <c r="E600" s="83"/>
      <c r="F600" s="81"/>
      <c r="G600" s="28"/>
      <c r="H600" s="31"/>
    </row>
    <row r="601" spans="2:8">
      <c r="B601" s="91"/>
      <c r="C601" s="79"/>
      <c r="D601" s="83"/>
      <c r="E601" s="83"/>
      <c r="F601" s="81"/>
      <c r="G601" s="28"/>
      <c r="H601" s="31"/>
    </row>
    <row r="602" spans="2:8">
      <c r="B602" s="91"/>
      <c r="C602" s="79"/>
      <c r="D602" s="83"/>
      <c r="E602" s="83"/>
      <c r="F602" s="81"/>
      <c r="G602" s="28"/>
      <c r="H602" s="31"/>
    </row>
    <row r="603" spans="2:8">
      <c r="B603" s="91"/>
      <c r="C603" s="79"/>
      <c r="D603" s="83"/>
      <c r="E603" s="83"/>
      <c r="F603" s="81"/>
      <c r="G603" s="28"/>
      <c r="H603" s="31"/>
    </row>
    <row r="604" spans="2:8">
      <c r="B604" s="91"/>
      <c r="C604" s="79"/>
      <c r="D604" s="83"/>
      <c r="E604" s="83"/>
      <c r="F604" s="81"/>
      <c r="G604" s="28"/>
      <c r="H604" s="31"/>
    </row>
    <row r="605" spans="2:8">
      <c r="B605" s="91"/>
      <c r="C605" s="79"/>
      <c r="D605" s="83"/>
      <c r="E605" s="83"/>
      <c r="F605" s="81"/>
      <c r="G605" s="28"/>
      <c r="H605" s="31"/>
    </row>
    <row r="606" spans="2:8">
      <c r="B606" s="91"/>
      <c r="C606" s="79"/>
      <c r="D606" s="83"/>
      <c r="E606" s="83"/>
      <c r="F606" s="81"/>
      <c r="G606" s="28"/>
      <c r="H606" s="31"/>
    </row>
    <row r="607" spans="2:8">
      <c r="B607" s="91"/>
      <c r="C607" s="79"/>
      <c r="D607" s="83"/>
      <c r="E607" s="91"/>
      <c r="F607" s="26"/>
      <c r="G607" s="28"/>
      <c r="H607" s="31"/>
    </row>
    <row r="608" spans="2:8">
      <c r="B608" s="79"/>
      <c r="C608" s="79"/>
      <c r="D608" s="27"/>
      <c r="E608" s="83"/>
      <c r="F608" s="81"/>
      <c r="G608" s="28"/>
      <c r="H608" s="31"/>
    </row>
    <row r="609" spans="2:8">
      <c r="B609" s="79"/>
      <c r="C609" s="79"/>
      <c r="D609" s="27"/>
      <c r="E609" s="83"/>
      <c r="F609" s="81"/>
      <c r="G609" s="28"/>
      <c r="H609" s="31"/>
    </row>
    <row r="610" spans="2:8">
      <c r="B610" s="79"/>
      <c r="C610" s="79"/>
      <c r="D610" s="27"/>
      <c r="E610" s="83"/>
      <c r="F610" s="81"/>
      <c r="G610" s="28"/>
      <c r="H610" s="31"/>
    </row>
    <row r="611" spans="2:8">
      <c r="B611" s="79"/>
      <c r="C611" s="79"/>
      <c r="D611" s="27"/>
      <c r="E611" s="83"/>
      <c r="F611" s="81"/>
      <c r="G611" s="28"/>
      <c r="H611" s="31"/>
    </row>
    <row r="612" spans="2:8">
      <c r="B612" s="79"/>
      <c r="C612" s="79"/>
      <c r="D612" s="27"/>
      <c r="E612" s="83"/>
      <c r="F612" s="81"/>
      <c r="G612" s="28"/>
      <c r="H612" s="31"/>
    </row>
    <row r="613" spans="2:8">
      <c r="B613" s="79"/>
      <c r="C613" s="79"/>
      <c r="D613" s="83"/>
      <c r="E613" s="83"/>
      <c r="F613" s="81"/>
      <c r="G613" s="28"/>
      <c r="H613" s="31"/>
    </row>
    <row r="614" spans="2:8">
      <c r="B614" s="79"/>
      <c r="C614" s="79"/>
      <c r="D614" s="27"/>
      <c r="E614" s="83"/>
      <c r="F614" s="81"/>
      <c r="G614" s="28"/>
      <c r="H614" s="31"/>
    </row>
    <row r="615" spans="2:8">
      <c r="B615" s="79"/>
      <c r="C615" s="79"/>
      <c r="D615" s="27"/>
      <c r="E615" s="83"/>
      <c r="F615" s="81"/>
      <c r="G615" s="28"/>
      <c r="H615" s="31"/>
    </row>
    <row r="616" spans="2:8">
      <c r="B616" s="79"/>
      <c r="C616" s="79"/>
      <c r="D616" s="27"/>
      <c r="E616" s="83"/>
      <c r="F616" s="81"/>
      <c r="G616" s="28"/>
      <c r="H616" s="31"/>
    </row>
    <row r="617" spans="2:8">
      <c r="B617" s="79"/>
      <c r="C617" s="79"/>
      <c r="D617" s="27"/>
      <c r="E617" s="83"/>
      <c r="F617" s="81"/>
      <c r="G617" s="28"/>
      <c r="H617" s="31"/>
    </row>
    <row r="618" spans="2:8">
      <c r="B618" s="79"/>
      <c r="C618" s="79"/>
      <c r="D618" s="27"/>
      <c r="E618" s="83"/>
      <c r="F618" s="81"/>
      <c r="G618" s="28"/>
      <c r="H618" s="31"/>
    </row>
    <row r="619" spans="2:8">
      <c r="B619" s="79"/>
      <c r="C619" s="79"/>
      <c r="D619" s="27"/>
      <c r="E619" s="83"/>
      <c r="F619" s="81"/>
      <c r="G619" s="28"/>
      <c r="H619" s="31"/>
    </row>
    <row r="620" spans="2:8">
      <c r="B620" s="79"/>
      <c r="C620" s="79"/>
      <c r="D620" s="27"/>
      <c r="E620" s="83"/>
      <c r="F620" s="81"/>
      <c r="G620" s="28"/>
      <c r="H620" s="31"/>
    </row>
    <row r="621" spans="2:8">
      <c r="B621" s="79"/>
      <c r="C621" s="79"/>
      <c r="D621" s="27"/>
      <c r="E621" s="83"/>
      <c r="F621" s="81"/>
      <c r="G621" s="28"/>
      <c r="H621" s="31"/>
    </row>
    <row r="622" spans="2:8">
      <c r="B622" s="79"/>
      <c r="C622" s="79"/>
      <c r="D622" s="27"/>
      <c r="E622" s="83"/>
      <c r="F622" s="81"/>
      <c r="G622" s="28"/>
      <c r="H622" s="31"/>
    </row>
    <row r="623" spans="2:8">
      <c r="B623" s="79"/>
      <c r="C623" s="27"/>
      <c r="D623" s="27"/>
      <c r="E623" s="94"/>
      <c r="F623" s="26"/>
      <c r="G623" s="28"/>
      <c r="H623" s="31"/>
    </row>
    <row r="624" spans="2:8">
      <c r="B624" s="79"/>
      <c r="C624" s="27"/>
      <c r="D624" s="27"/>
      <c r="E624" s="94"/>
      <c r="F624" s="26"/>
      <c r="G624" s="28"/>
      <c r="H624" s="31"/>
    </row>
    <row r="625" spans="2:8">
      <c r="B625" s="79"/>
      <c r="C625" s="27"/>
      <c r="D625" s="27"/>
      <c r="E625" s="94"/>
      <c r="F625" s="26"/>
      <c r="G625" s="28"/>
      <c r="H625" s="31"/>
    </row>
    <row r="626" spans="2:8">
      <c r="B626" s="79"/>
      <c r="C626" s="27"/>
      <c r="D626" s="27"/>
      <c r="E626" s="94"/>
      <c r="F626" s="26"/>
      <c r="G626" s="28"/>
      <c r="H626" s="31"/>
    </row>
    <row r="627" spans="2:8">
      <c r="B627" s="79"/>
      <c r="C627" s="79"/>
      <c r="D627" s="80"/>
      <c r="E627" s="83"/>
      <c r="F627" s="81"/>
      <c r="G627" s="28"/>
      <c r="H627" s="31"/>
    </row>
    <row r="628" spans="2:8">
      <c r="B628" s="79"/>
      <c r="C628" s="79"/>
      <c r="D628" s="80"/>
      <c r="E628" s="83"/>
      <c r="F628" s="81"/>
      <c r="G628" s="28"/>
      <c r="H628" s="31"/>
    </row>
    <row r="629" spans="2:8">
      <c r="B629" s="79"/>
      <c r="C629" s="79"/>
      <c r="D629" s="80"/>
      <c r="E629" s="83"/>
      <c r="F629" s="81"/>
      <c r="G629" s="28"/>
      <c r="H629" s="31"/>
    </row>
    <row r="630" spans="2:8">
      <c r="B630" s="79"/>
      <c r="C630" s="79"/>
      <c r="D630" s="80"/>
      <c r="E630" s="83"/>
      <c r="F630" s="81"/>
      <c r="G630" s="28"/>
      <c r="H630" s="31"/>
    </row>
    <row r="631" spans="2:8">
      <c r="B631" s="79"/>
      <c r="C631" s="79"/>
      <c r="D631" s="80"/>
      <c r="E631" s="83"/>
      <c r="F631" s="81"/>
      <c r="G631" s="28"/>
      <c r="H631" s="31"/>
    </row>
    <row r="632" spans="2:8">
      <c r="B632" s="79"/>
      <c r="C632" s="79"/>
      <c r="D632" s="80"/>
      <c r="E632" s="83"/>
      <c r="F632" s="81"/>
      <c r="G632" s="28"/>
      <c r="H632" s="31"/>
    </row>
    <row r="633" spans="2:8">
      <c r="B633" s="79"/>
      <c r="C633" s="79"/>
      <c r="D633" s="80"/>
      <c r="E633" s="83"/>
      <c r="F633" s="81"/>
      <c r="G633" s="28"/>
      <c r="H633" s="31"/>
    </row>
    <row r="634" spans="2:8">
      <c r="B634" s="79"/>
      <c r="C634" s="79"/>
      <c r="D634" s="80"/>
      <c r="E634" s="83"/>
      <c r="F634" s="81"/>
      <c r="G634" s="28"/>
      <c r="H634" s="31"/>
    </row>
    <row r="635" spans="2:8">
      <c r="B635" s="79"/>
      <c r="C635" s="79"/>
      <c r="D635" s="80"/>
      <c r="E635" s="83"/>
      <c r="F635" s="81"/>
      <c r="G635" s="28"/>
      <c r="H635" s="31"/>
    </row>
    <row r="636" spans="2:8">
      <c r="B636" s="79"/>
      <c r="C636" s="79"/>
      <c r="D636" s="80"/>
      <c r="E636" s="83"/>
      <c r="F636" s="81"/>
      <c r="G636" s="28"/>
      <c r="H636" s="31"/>
    </row>
    <row r="637" spans="2:8">
      <c r="B637" s="79"/>
      <c r="C637" s="79"/>
      <c r="D637" s="80"/>
      <c r="E637" s="83"/>
      <c r="F637" s="81"/>
      <c r="G637" s="28"/>
      <c r="H637" s="31"/>
    </row>
    <row r="638" spans="2:8">
      <c r="B638" s="79"/>
      <c r="C638" s="79"/>
      <c r="D638" s="80"/>
      <c r="E638" s="83"/>
      <c r="F638" s="81"/>
      <c r="G638" s="28"/>
      <c r="H638" s="31"/>
    </row>
    <row r="639" spans="2:8">
      <c r="B639" s="79"/>
      <c r="C639" s="79"/>
      <c r="D639" s="80"/>
      <c r="E639" s="83"/>
      <c r="F639" s="81"/>
      <c r="G639" s="28"/>
      <c r="H639" s="31"/>
    </row>
    <row r="640" spans="2:8">
      <c r="B640" s="79"/>
      <c r="C640" s="79"/>
      <c r="D640" s="80"/>
      <c r="E640" s="83"/>
      <c r="F640" s="81"/>
      <c r="G640" s="28"/>
      <c r="H640" s="31"/>
    </row>
    <row r="641" spans="2:8">
      <c r="B641" s="79"/>
      <c r="C641" s="79"/>
      <c r="D641" s="80"/>
      <c r="E641" s="83"/>
      <c r="F641" s="81"/>
      <c r="G641" s="28"/>
      <c r="H641" s="31"/>
    </row>
    <row r="642" spans="2:8">
      <c r="B642" s="79"/>
      <c r="C642" s="79"/>
      <c r="D642" s="80"/>
      <c r="E642" s="83"/>
      <c r="F642" s="81"/>
      <c r="G642" s="28"/>
      <c r="H642" s="31"/>
    </row>
    <row r="643" spans="2:8">
      <c r="B643" s="79"/>
      <c r="C643" s="79"/>
      <c r="D643" s="80"/>
      <c r="E643" s="83"/>
      <c r="F643" s="81"/>
      <c r="G643" s="28"/>
      <c r="H643" s="31"/>
    </row>
    <row r="644" spans="2:8">
      <c r="B644" s="79"/>
      <c r="C644" s="79"/>
      <c r="D644" s="80"/>
      <c r="E644" s="83"/>
      <c r="F644" s="81"/>
      <c r="G644" s="28"/>
      <c r="H644" s="31"/>
    </row>
    <row r="645" spans="2:8">
      <c r="B645" s="79"/>
      <c r="C645" s="79"/>
      <c r="D645" s="80"/>
      <c r="E645" s="83"/>
      <c r="F645" s="81"/>
      <c r="G645" s="28"/>
      <c r="H645" s="31"/>
    </row>
    <row r="646" spans="2:8">
      <c r="B646" s="79"/>
      <c r="C646" s="79"/>
      <c r="D646" s="80"/>
      <c r="E646" s="83"/>
      <c r="F646" s="81"/>
      <c r="G646" s="28"/>
      <c r="H646" s="31"/>
    </row>
    <row r="647" spans="2:8">
      <c r="B647" s="79"/>
      <c r="C647" s="79"/>
      <c r="D647" s="80"/>
      <c r="E647" s="83"/>
      <c r="F647" s="81"/>
      <c r="G647" s="28"/>
      <c r="H647" s="31"/>
    </row>
    <row r="648" spans="2:8">
      <c r="B648" s="79"/>
      <c r="C648" s="79"/>
      <c r="D648" s="80"/>
      <c r="E648" s="83"/>
      <c r="F648" s="81"/>
      <c r="G648" s="28"/>
      <c r="H648" s="31"/>
    </row>
    <row r="649" spans="2:8">
      <c r="B649" s="79"/>
      <c r="C649" s="79"/>
      <c r="D649" s="80"/>
      <c r="E649" s="83"/>
      <c r="F649" s="81"/>
      <c r="G649" s="28"/>
      <c r="H649" s="31"/>
    </row>
    <row r="650" spans="2:8">
      <c r="B650" s="79"/>
      <c r="C650" s="79"/>
      <c r="D650" s="80"/>
      <c r="E650" s="83"/>
      <c r="F650" s="81"/>
      <c r="G650" s="28"/>
      <c r="H650" s="31"/>
    </row>
    <row r="651" spans="2:8">
      <c r="B651" s="79"/>
      <c r="C651" s="79"/>
      <c r="D651" s="80"/>
      <c r="E651" s="83"/>
      <c r="F651" s="81"/>
      <c r="G651" s="28"/>
      <c r="H651" s="31"/>
    </row>
    <row r="652" spans="2:8">
      <c r="B652" s="79"/>
      <c r="C652" s="79"/>
      <c r="D652" s="80"/>
      <c r="E652" s="83"/>
      <c r="F652" s="81"/>
      <c r="G652" s="28"/>
      <c r="H652" s="31"/>
    </row>
    <row r="653" spans="2:8">
      <c r="B653" s="79"/>
      <c r="C653" s="79"/>
      <c r="D653" s="80"/>
      <c r="E653" s="83"/>
      <c r="F653" s="81"/>
      <c r="G653" s="28"/>
      <c r="H653" s="31"/>
    </row>
    <row r="654" spans="2:8">
      <c r="B654" s="79"/>
      <c r="C654" s="79"/>
      <c r="D654" s="80"/>
      <c r="E654" s="83"/>
      <c r="F654" s="81"/>
      <c r="G654" s="28"/>
      <c r="H654" s="31"/>
    </row>
    <row r="655" spans="2:8">
      <c r="B655" s="79"/>
      <c r="C655" s="79"/>
      <c r="D655" s="80"/>
      <c r="E655" s="83"/>
      <c r="F655" s="81"/>
      <c r="G655" s="28"/>
      <c r="H655" s="31"/>
    </row>
    <row r="656" spans="2:8">
      <c r="B656" s="79"/>
      <c r="C656" s="79"/>
      <c r="D656" s="80"/>
      <c r="E656" s="83"/>
      <c r="F656" s="81"/>
      <c r="G656" s="28"/>
      <c r="H656" s="31"/>
    </row>
    <row r="657" spans="2:8">
      <c r="B657" s="79"/>
      <c r="C657" s="79"/>
      <c r="D657" s="82"/>
      <c r="E657" s="82"/>
      <c r="F657" s="81"/>
      <c r="G657" s="28"/>
      <c r="H657" s="31"/>
    </row>
    <row r="658" spans="2:8">
      <c r="B658" s="79"/>
      <c r="C658" s="79"/>
      <c r="D658" s="82"/>
      <c r="E658" s="82"/>
      <c r="F658" s="81"/>
      <c r="G658" s="28"/>
      <c r="H658" s="31"/>
    </row>
    <row r="659" spans="2:8">
      <c r="B659" s="79"/>
      <c r="C659" s="79"/>
      <c r="D659" s="82"/>
      <c r="E659" s="82"/>
      <c r="F659" s="81"/>
      <c r="G659" s="28"/>
      <c r="H659" s="31"/>
    </row>
    <row r="660" spans="2:8">
      <c r="B660" s="79"/>
      <c r="C660" s="79"/>
      <c r="D660" s="82"/>
      <c r="E660" s="82"/>
      <c r="F660" s="81"/>
      <c r="G660" s="28"/>
      <c r="H660" s="31"/>
    </row>
    <row r="661" spans="2:8">
      <c r="B661" s="79"/>
      <c r="C661" s="79"/>
      <c r="D661" s="27"/>
      <c r="E661" s="27"/>
      <c r="F661" s="81"/>
      <c r="G661" s="28"/>
      <c r="H661" s="31"/>
    </row>
    <row r="662" spans="2:8">
      <c r="B662" s="27"/>
      <c r="C662" s="27"/>
      <c r="D662" s="27"/>
      <c r="E662" s="94"/>
      <c r="F662" s="26"/>
      <c r="G662" s="28"/>
      <c r="H662" s="31"/>
    </row>
    <row r="663" spans="2:8">
      <c r="B663" s="27"/>
      <c r="C663" s="27"/>
      <c r="D663" s="27"/>
      <c r="E663" s="94"/>
      <c r="F663" s="26"/>
      <c r="G663" s="28"/>
      <c r="H663" s="31"/>
    </row>
    <row r="664" spans="2:8">
      <c r="B664" s="27"/>
      <c r="C664" s="27"/>
      <c r="D664" s="27"/>
      <c r="E664" s="94"/>
      <c r="F664" s="26"/>
      <c r="G664" s="28"/>
      <c r="H664" s="31"/>
    </row>
    <row r="665" spans="2:8">
      <c r="B665" s="27"/>
      <c r="C665" s="27"/>
      <c r="D665" s="27"/>
      <c r="E665" s="94"/>
      <c r="F665" s="26"/>
      <c r="G665" s="28"/>
      <c r="H665" s="31"/>
    </row>
    <row r="666" spans="2:8">
      <c r="B666" s="27"/>
      <c r="C666" s="27"/>
      <c r="D666" s="27"/>
      <c r="E666" s="94"/>
      <c r="F666" s="26"/>
      <c r="G666" s="28"/>
      <c r="H666" s="31"/>
    </row>
    <row r="667" spans="2:8">
      <c r="B667" s="27"/>
      <c r="C667" s="27"/>
      <c r="D667" s="27"/>
      <c r="E667" s="94"/>
      <c r="F667" s="26"/>
      <c r="G667" s="28"/>
      <c r="H667" s="31"/>
    </row>
    <row r="668" spans="2:8">
      <c r="B668" s="27"/>
      <c r="C668" s="27"/>
      <c r="D668" s="27"/>
      <c r="E668" s="27"/>
      <c r="F668" s="26"/>
      <c r="G668" s="28"/>
      <c r="H668" s="31"/>
    </row>
    <row r="669" spans="2:8">
      <c r="B669" s="27"/>
      <c r="C669" s="27"/>
      <c r="D669" s="27"/>
      <c r="E669" s="27"/>
      <c r="F669" s="26"/>
      <c r="G669" s="28"/>
      <c r="H669" s="31"/>
    </row>
    <row r="670" spans="2:8">
      <c r="B670" s="27"/>
      <c r="C670" s="27"/>
      <c r="D670" s="27"/>
      <c r="E670" s="27"/>
      <c r="F670" s="26"/>
      <c r="G670" s="28"/>
      <c r="H670" s="31"/>
    </row>
    <row r="671" spans="2:8">
      <c r="B671" s="27"/>
      <c r="C671" s="27"/>
      <c r="D671" s="27"/>
      <c r="E671" s="27"/>
      <c r="F671" s="26"/>
      <c r="G671" s="28"/>
      <c r="H671" s="31"/>
    </row>
    <row r="672" spans="2:8">
      <c r="B672" s="27"/>
      <c r="C672" s="27"/>
      <c r="D672" s="27"/>
      <c r="E672" s="27"/>
      <c r="F672" s="26"/>
      <c r="G672" s="28"/>
      <c r="H672" s="31"/>
    </row>
    <row r="673" spans="2:8">
      <c r="B673" s="27"/>
      <c r="C673" s="27"/>
      <c r="D673" s="27"/>
      <c r="E673" s="27"/>
      <c r="F673" s="26"/>
      <c r="G673" s="28"/>
      <c r="H673" s="31"/>
    </row>
    <row r="674" spans="2:8">
      <c r="B674" s="27"/>
      <c r="C674" s="27"/>
      <c r="D674" s="27"/>
      <c r="E674" s="27"/>
      <c r="F674" s="26"/>
      <c r="G674" s="28"/>
      <c r="H674" s="31"/>
    </row>
    <row r="675" spans="2:8">
      <c r="B675" s="27"/>
      <c r="C675" s="27"/>
      <c r="D675" s="27"/>
      <c r="E675" s="27"/>
      <c r="F675" s="26"/>
      <c r="G675" s="28"/>
      <c r="H675" s="31"/>
    </row>
    <row r="676" spans="2:8">
      <c r="B676" s="27"/>
      <c r="C676" s="27"/>
      <c r="D676" s="27"/>
      <c r="E676" s="27"/>
      <c r="F676" s="26"/>
      <c r="G676" s="28"/>
      <c r="H676" s="31"/>
    </row>
    <row r="677" spans="2:8">
      <c r="B677" s="27"/>
      <c r="C677" s="27"/>
      <c r="D677" s="27"/>
      <c r="E677" s="27"/>
      <c r="F677" s="26"/>
      <c r="G677" s="28"/>
      <c r="H677" s="31"/>
    </row>
    <row r="678" spans="2:8">
      <c r="B678" s="27"/>
      <c r="C678" s="27"/>
      <c r="D678" s="27"/>
      <c r="E678" s="27"/>
      <c r="F678" s="26"/>
      <c r="G678" s="28"/>
      <c r="H678" s="31"/>
    </row>
    <row r="679" spans="2:8">
      <c r="B679" s="27"/>
      <c r="C679" s="27"/>
      <c r="D679" s="27"/>
      <c r="E679" s="27"/>
      <c r="F679" s="26"/>
      <c r="G679" s="28"/>
      <c r="H679" s="31"/>
    </row>
    <row r="680" spans="2:8">
      <c r="B680" s="27"/>
      <c r="C680" s="27"/>
      <c r="D680" s="27"/>
      <c r="E680" s="27"/>
      <c r="F680" s="26"/>
      <c r="G680" s="28"/>
      <c r="H680" s="31"/>
    </row>
    <row r="681" spans="2:8">
      <c r="B681" s="27"/>
      <c r="C681" s="27"/>
      <c r="D681" s="27"/>
      <c r="E681" s="27"/>
      <c r="F681" s="26"/>
      <c r="G681" s="28"/>
      <c r="H681" s="31"/>
    </row>
    <row r="682" spans="2:8">
      <c r="B682" s="27"/>
      <c r="C682" s="27"/>
      <c r="D682" s="27"/>
      <c r="E682" s="27"/>
      <c r="F682" s="26"/>
      <c r="G682" s="28"/>
      <c r="H682" s="31"/>
    </row>
    <row r="683" spans="2:8">
      <c r="B683" s="27"/>
      <c r="C683" s="27"/>
      <c r="D683" s="27"/>
      <c r="E683" s="27"/>
      <c r="F683" s="26"/>
      <c r="G683" s="28"/>
      <c r="H683" s="31"/>
    </row>
    <row r="684" spans="2:8">
      <c r="B684" s="27"/>
      <c r="C684" s="27"/>
      <c r="D684" s="27"/>
      <c r="E684" s="27"/>
      <c r="F684" s="26"/>
      <c r="G684" s="28"/>
      <c r="H684" s="31"/>
    </row>
    <row r="685" spans="2:8">
      <c r="B685" s="27"/>
      <c r="C685" s="27"/>
      <c r="D685" s="27"/>
      <c r="E685" s="27"/>
      <c r="F685" s="26"/>
      <c r="G685" s="28"/>
      <c r="H685" s="31"/>
    </row>
    <row r="686" spans="2:8">
      <c r="B686" s="27"/>
      <c r="C686" s="27"/>
      <c r="D686" s="27"/>
      <c r="E686" s="27"/>
      <c r="F686" s="26"/>
      <c r="G686" s="28"/>
      <c r="H686" s="31"/>
    </row>
    <row r="687" spans="2:8">
      <c r="B687" s="27"/>
      <c r="C687" s="27"/>
      <c r="D687" s="27"/>
      <c r="E687" s="27"/>
      <c r="F687" s="26"/>
      <c r="G687" s="28"/>
      <c r="H687" s="31"/>
    </row>
    <row r="688" spans="2:8">
      <c r="B688" s="27"/>
      <c r="C688" s="27"/>
      <c r="D688" s="27"/>
      <c r="E688" s="27"/>
      <c r="F688" s="26"/>
      <c r="G688" s="28"/>
      <c r="H688" s="31"/>
    </row>
    <row r="689" spans="2:8">
      <c r="B689" s="27"/>
      <c r="C689" s="27"/>
      <c r="D689" s="27"/>
      <c r="E689" s="27"/>
      <c r="F689" s="26"/>
      <c r="G689" s="28"/>
      <c r="H689" s="31"/>
    </row>
    <row r="690" spans="2:8">
      <c r="B690" s="27"/>
      <c r="C690" s="27"/>
      <c r="D690" s="27"/>
      <c r="E690" s="27"/>
      <c r="F690" s="26"/>
      <c r="G690" s="28"/>
      <c r="H690" s="31"/>
    </row>
    <row r="691" spans="2:8">
      <c r="B691" s="27"/>
      <c r="C691" s="27"/>
      <c r="D691" s="27"/>
      <c r="E691" s="27"/>
      <c r="F691" s="26"/>
      <c r="G691" s="28"/>
      <c r="H691" s="31"/>
    </row>
    <row r="692" spans="2:8">
      <c r="B692" s="27"/>
      <c r="C692" s="27"/>
      <c r="D692" s="27"/>
      <c r="E692" s="27"/>
      <c r="F692" s="26"/>
      <c r="G692" s="28"/>
      <c r="H692" s="31"/>
    </row>
    <row r="693" spans="2:8">
      <c r="B693" s="27"/>
      <c r="C693" s="27"/>
      <c r="D693" s="27"/>
      <c r="E693" s="27"/>
      <c r="F693" s="26"/>
      <c r="G693" s="28"/>
      <c r="H693" s="31"/>
    </row>
    <row r="694" spans="2:8">
      <c r="B694" s="27"/>
      <c r="C694" s="27"/>
      <c r="D694" s="27"/>
      <c r="E694" s="27"/>
      <c r="F694" s="26"/>
      <c r="G694" s="28"/>
      <c r="H694" s="31"/>
    </row>
    <row r="695" spans="2:8">
      <c r="B695" s="27"/>
      <c r="C695" s="27"/>
      <c r="D695" s="27"/>
      <c r="E695" s="27"/>
      <c r="F695" s="26"/>
      <c r="G695" s="28"/>
      <c r="H695" s="31"/>
    </row>
    <row r="696" spans="2:8">
      <c r="B696" s="27"/>
      <c r="C696" s="27"/>
      <c r="D696" s="27"/>
      <c r="E696" s="27"/>
      <c r="F696" s="26"/>
      <c r="G696" s="28"/>
      <c r="H696" s="31"/>
    </row>
    <row r="697" spans="2:8">
      <c r="B697" s="27"/>
      <c r="C697" s="27"/>
      <c r="D697" s="27"/>
      <c r="E697" s="27"/>
      <c r="F697" s="26"/>
      <c r="G697" s="28"/>
      <c r="H697" s="31"/>
    </row>
    <row r="698" spans="2:8">
      <c r="B698" s="27"/>
      <c r="C698" s="27"/>
      <c r="D698" s="27"/>
      <c r="E698" s="27"/>
      <c r="F698" s="26"/>
      <c r="G698" s="28"/>
      <c r="H698" s="31"/>
    </row>
    <row r="699" spans="2:8">
      <c r="B699" s="27"/>
      <c r="C699" s="27"/>
      <c r="D699" s="27"/>
      <c r="E699" s="27"/>
      <c r="F699" s="26"/>
      <c r="G699" s="28"/>
      <c r="H699" s="31"/>
    </row>
    <row r="700" spans="2:8">
      <c r="B700" s="27"/>
      <c r="C700" s="27"/>
      <c r="D700" s="27"/>
      <c r="E700" s="27"/>
      <c r="F700" s="26"/>
      <c r="G700" s="28"/>
      <c r="H700" s="31"/>
    </row>
    <row r="701" spans="2:8">
      <c r="B701" s="27"/>
      <c r="C701" s="27"/>
      <c r="D701" s="27"/>
      <c r="E701" s="27"/>
      <c r="F701" s="26"/>
      <c r="G701" s="28"/>
      <c r="H701" s="31"/>
    </row>
    <row r="702" spans="2:8">
      <c r="B702" s="27"/>
      <c r="C702" s="27"/>
      <c r="D702" s="27"/>
      <c r="E702" s="27"/>
      <c r="F702" s="26"/>
      <c r="G702" s="28"/>
      <c r="H702" s="31"/>
    </row>
    <row r="703" spans="2:8">
      <c r="B703" s="27"/>
      <c r="C703" s="27"/>
      <c r="D703" s="27"/>
      <c r="E703" s="27"/>
      <c r="F703" s="26"/>
      <c r="G703" s="28"/>
      <c r="H703" s="31"/>
    </row>
    <row r="704" spans="2:8">
      <c r="B704" s="27"/>
      <c r="C704" s="27"/>
      <c r="D704" s="27"/>
      <c r="E704" s="27"/>
      <c r="F704" s="26"/>
      <c r="G704" s="28"/>
      <c r="H704" s="31"/>
    </row>
    <row r="705" spans="2:8">
      <c r="B705" s="27"/>
      <c r="C705" s="27"/>
      <c r="D705" s="27"/>
      <c r="E705" s="27"/>
      <c r="F705" s="26"/>
      <c r="G705" s="28"/>
      <c r="H705" s="31"/>
    </row>
    <row r="706" spans="2:8">
      <c r="B706" s="27"/>
      <c r="C706" s="27"/>
      <c r="D706" s="27"/>
      <c r="E706" s="27"/>
      <c r="F706" s="26"/>
      <c r="G706" s="28"/>
      <c r="H706" s="31"/>
    </row>
    <row r="707" spans="2:8">
      <c r="B707" s="27"/>
      <c r="C707" s="27"/>
      <c r="D707" s="27"/>
      <c r="E707" s="27"/>
      <c r="F707" s="26"/>
      <c r="G707" s="28"/>
      <c r="H707" s="31"/>
    </row>
    <row r="708" spans="2:8">
      <c r="B708" s="27"/>
      <c r="C708" s="27"/>
      <c r="D708" s="27"/>
      <c r="E708" s="27"/>
      <c r="F708" s="26"/>
      <c r="G708" s="28"/>
      <c r="H708" s="31"/>
    </row>
    <row r="709" spans="2:8">
      <c r="B709" s="27"/>
      <c r="C709" s="27"/>
      <c r="D709" s="27"/>
      <c r="E709" s="27"/>
      <c r="F709" s="26"/>
      <c r="G709" s="28"/>
      <c r="H709" s="31"/>
    </row>
    <row r="710" spans="2:8">
      <c r="B710" s="27"/>
      <c r="C710" s="27"/>
      <c r="D710" s="27"/>
      <c r="E710" s="27"/>
      <c r="F710" s="26"/>
      <c r="G710" s="28"/>
      <c r="H710" s="31"/>
    </row>
    <row r="711" spans="2:8">
      <c r="B711" s="27"/>
      <c r="C711" s="27"/>
      <c r="D711" s="27"/>
      <c r="E711" s="27"/>
      <c r="F711" s="26"/>
      <c r="G711" s="28"/>
      <c r="H711" s="31"/>
    </row>
    <row r="712" spans="2:8">
      <c r="B712" s="27"/>
      <c r="C712" s="27"/>
      <c r="D712" s="27"/>
      <c r="E712" s="27"/>
      <c r="F712" s="26"/>
      <c r="G712" s="28"/>
      <c r="H712" s="31"/>
    </row>
    <row r="713" spans="2:8">
      <c r="B713" s="27"/>
      <c r="C713" s="27"/>
      <c r="D713" s="27"/>
      <c r="E713" s="27"/>
      <c r="F713" s="26"/>
      <c r="G713" s="28"/>
      <c r="H713" s="31"/>
    </row>
    <row r="714" spans="2:8">
      <c r="B714" s="27"/>
      <c r="C714" s="27"/>
      <c r="D714" s="27"/>
      <c r="E714" s="27"/>
      <c r="F714" s="26"/>
      <c r="G714" s="28"/>
      <c r="H714" s="31"/>
    </row>
    <row r="715" spans="2:8">
      <c r="B715" s="27"/>
      <c r="C715" s="27"/>
      <c r="D715" s="27"/>
      <c r="E715" s="27"/>
      <c r="F715" s="26"/>
      <c r="G715" s="28"/>
      <c r="H715" s="31"/>
    </row>
    <row r="716" spans="2:8">
      <c r="B716" s="27"/>
      <c r="C716" s="27"/>
      <c r="D716" s="27"/>
      <c r="E716" s="27"/>
      <c r="F716" s="26"/>
      <c r="G716" s="28"/>
      <c r="H716" s="31"/>
    </row>
    <row r="717" spans="2:8">
      <c r="B717" s="27"/>
      <c r="C717" s="27"/>
      <c r="D717" s="27"/>
      <c r="E717" s="27"/>
      <c r="F717" s="26"/>
      <c r="G717" s="28"/>
      <c r="H717" s="31"/>
    </row>
    <row r="718" spans="2:8">
      <c r="B718" s="27"/>
      <c r="C718" s="27"/>
      <c r="D718" s="27"/>
      <c r="E718" s="27"/>
      <c r="F718" s="26"/>
      <c r="G718" s="28"/>
      <c r="H718" s="31"/>
    </row>
    <row r="719" spans="2:8">
      <c r="B719" s="27"/>
      <c r="C719" s="27"/>
      <c r="D719" s="27"/>
      <c r="E719" s="27"/>
      <c r="F719" s="26"/>
      <c r="G719" s="28"/>
      <c r="H719" s="31"/>
    </row>
    <row r="720" spans="2:8">
      <c r="B720" s="27"/>
      <c r="C720" s="27"/>
      <c r="D720" s="27"/>
      <c r="E720" s="27"/>
      <c r="F720" s="26"/>
      <c r="G720" s="28"/>
      <c r="H720" s="31"/>
    </row>
    <row r="721" spans="2:8">
      <c r="B721" s="27"/>
      <c r="C721" s="27"/>
      <c r="D721" s="27"/>
      <c r="E721" s="27"/>
      <c r="F721" s="26"/>
      <c r="G721" s="28"/>
      <c r="H721" s="31"/>
    </row>
    <row r="722" spans="2:8">
      <c r="B722" s="27"/>
      <c r="C722" s="27"/>
      <c r="D722" s="27"/>
      <c r="E722" s="27"/>
      <c r="F722" s="26"/>
      <c r="G722" s="28"/>
      <c r="H722" s="31"/>
    </row>
    <row r="723" spans="2:8">
      <c r="B723" s="27"/>
      <c r="C723" s="27"/>
      <c r="D723" s="27"/>
      <c r="E723" s="27"/>
      <c r="F723" s="26"/>
      <c r="G723" s="28"/>
      <c r="H723" s="31"/>
    </row>
    <row r="724" spans="2:8">
      <c r="B724" s="27"/>
      <c r="C724" s="27"/>
      <c r="D724" s="27"/>
      <c r="E724" s="27"/>
      <c r="F724" s="26"/>
      <c r="G724" s="28"/>
      <c r="H724" s="31"/>
    </row>
    <row r="725" spans="2:8">
      <c r="B725" s="27"/>
      <c r="C725" s="27"/>
      <c r="D725" s="27"/>
      <c r="E725" s="27"/>
      <c r="F725" s="26"/>
      <c r="G725" s="28"/>
      <c r="H725" s="31"/>
    </row>
    <row r="726" spans="2:8">
      <c r="B726" s="27"/>
      <c r="C726" s="27"/>
      <c r="D726" s="27"/>
      <c r="E726" s="27"/>
      <c r="F726" s="26"/>
      <c r="G726" s="28"/>
      <c r="H726" s="31"/>
    </row>
    <row r="727" spans="2:8">
      <c r="B727" s="27"/>
      <c r="C727" s="27"/>
      <c r="D727" s="27"/>
      <c r="E727" s="27"/>
      <c r="F727" s="26"/>
      <c r="G727" s="28"/>
      <c r="H727" s="31"/>
    </row>
    <row r="728" spans="2:8">
      <c r="B728" s="27"/>
      <c r="C728" s="27"/>
      <c r="D728" s="27"/>
      <c r="E728" s="27"/>
      <c r="F728" s="26"/>
      <c r="G728" s="28"/>
      <c r="H728" s="31"/>
    </row>
    <row r="729" spans="2:8">
      <c r="B729" s="27"/>
      <c r="C729" s="27"/>
      <c r="D729" s="27"/>
      <c r="E729" s="27"/>
      <c r="F729" s="26"/>
      <c r="G729" s="28"/>
      <c r="H729" s="31"/>
    </row>
    <row r="730" spans="2:8">
      <c r="B730" s="27"/>
      <c r="C730" s="27"/>
      <c r="D730" s="27"/>
      <c r="E730" s="27"/>
      <c r="F730" s="26"/>
      <c r="G730" s="28"/>
      <c r="H730" s="31"/>
    </row>
    <row r="731" spans="2:8">
      <c r="B731" s="27"/>
      <c r="C731" s="27"/>
      <c r="D731" s="27"/>
      <c r="E731" s="27"/>
      <c r="F731" s="26"/>
      <c r="G731" s="28"/>
      <c r="H731" s="31"/>
    </row>
    <row r="732" spans="2:8">
      <c r="B732" s="27"/>
      <c r="C732" s="27"/>
      <c r="D732" s="27"/>
      <c r="E732" s="27"/>
      <c r="F732" s="26"/>
      <c r="G732" s="28"/>
      <c r="H732" s="31"/>
    </row>
    <row r="733" spans="2:8">
      <c r="B733" s="27"/>
      <c r="C733" s="27"/>
      <c r="D733" s="27"/>
      <c r="E733" s="27"/>
      <c r="F733" s="26"/>
      <c r="G733" s="28"/>
      <c r="H733" s="31"/>
    </row>
    <row r="734" spans="2:8">
      <c r="B734" s="27"/>
      <c r="C734" s="27"/>
      <c r="D734" s="27"/>
      <c r="E734" s="27"/>
      <c r="F734" s="26"/>
      <c r="G734" s="28"/>
      <c r="H734" s="31"/>
    </row>
    <row r="735" spans="2:8">
      <c r="B735" s="27"/>
      <c r="C735" s="27"/>
      <c r="D735" s="27"/>
      <c r="E735" s="27"/>
      <c r="F735" s="26"/>
      <c r="G735" s="28"/>
      <c r="H735" s="31"/>
    </row>
    <row r="736" spans="2:8">
      <c r="B736" s="27"/>
      <c r="C736" s="27"/>
      <c r="D736" s="27"/>
      <c r="E736" s="27"/>
      <c r="F736" s="26"/>
      <c r="G736" s="28"/>
      <c r="H736" s="31"/>
    </row>
    <row r="737" spans="2:8">
      <c r="B737" s="27"/>
      <c r="C737" s="27"/>
      <c r="D737" s="27"/>
      <c r="E737" s="27"/>
      <c r="F737" s="26"/>
      <c r="G737" s="28"/>
      <c r="H737" s="31"/>
    </row>
    <row r="738" spans="2:8">
      <c r="B738" s="27"/>
      <c r="C738" s="27"/>
      <c r="D738" s="27"/>
      <c r="E738" s="27"/>
      <c r="F738" s="26"/>
      <c r="G738" s="28"/>
      <c r="H738" s="31"/>
    </row>
    <row r="739" spans="2:8">
      <c r="B739" s="27"/>
      <c r="C739" s="27"/>
      <c r="D739" s="27"/>
      <c r="E739" s="27"/>
      <c r="F739" s="26"/>
      <c r="G739" s="28"/>
      <c r="H739" s="31"/>
    </row>
    <row r="740" spans="2:8">
      <c r="B740" s="27"/>
      <c r="C740" s="27"/>
      <c r="D740" s="27"/>
      <c r="E740" s="27"/>
      <c r="F740" s="26"/>
      <c r="G740" s="28"/>
      <c r="H740" s="31"/>
    </row>
    <row r="741" spans="2:8">
      <c r="B741" s="27"/>
      <c r="C741" s="27"/>
      <c r="D741" s="27"/>
      <c r="E741" s="27"/>
      <c r="F741" s="26"/>
      <c r="G741" s="28"/>
      <c r="H741" s="31"/>
    </row>
    <row r="742" spans="2:8">
      <c r="B742" s="27"/>
      <c r="C742" s="27"/>
      <c r="D742" s="27"/>
      <c r="E742" s="27"/>
      <c r="F742" s="26"/>
      <c r="G742" s="28"/>
      <c r="H742" s="31"/>
    </row>
    <row r="743" spans="2:8">
      <c r="B743" s="27"/>
      <c r="C743" s="27"/>
      <c r="D743" s="27"/>
      <c r="E743" s="27"/>
      <c r="F743" s="26"/>
      <c r="G743" s="28"/>
      <c r="H743" s="31"/>
    </row>
    <row r="744" spans="2:8">
      <c r="B744" s="27"/>
      <c r="C744" s="27"/>
      <c r="D744" s="27"/>
      <c r="E744" s="27"/>
      <c r="F744" s="26"/>
      <c r="G744" s="28"/>
      <c r="H744" s="31"/>
    </row>
    <row r="745" spans="2:8">
      <c r="B745" s="27"/>
      <c r="C745" s="27"/>
      <c r="D745" s="27"/>
      <c r="E745" s="27"/>
      <c r="F745" s="26"/>
      <c r="G745" s="28"/>
      <c r="H745" s="31"/>
    </row>
    <row r="746" spans="2:8">
      <c r="B746" s="27"/>
      <c r="C746" s="27"/>
      <c r="D746" s="27"/>
      <c r="E746" s="27"/>
      <c r="F746" s="26"/>
      <c r="G746" s="28"/>
      <c r="H746" s="31"/>
    </row>
    <row r="747" spans="2:8">
      <c r="B747" s="27"/>
      <c r="C747" s="27"/>
      <c r="D747" s="27"/>
      <c r="E747" s="27"/>
      <c r="F747" s="26"/>
      <c r="G747" s="28"/>
      <c r="H747" s="31"/>
    </row>
    <row r="748" spans="2:8">
      <c r="B748" s="27"/>
      <c r="C748" s="27"/>
      <c r="D748" s="27"/>
      <c r="E748" s="27"/>
      <c r="F748" s="26"/>
      <c r="G748" s="28"/>
      <c r="H748" s="31"/>
    </row>
    <row r="749" spans="2:8">
      <c r="B749" s="27"/>
      <c r="C749" s="27"/>
      <c r="D749" s="27"/>
      <c r="E749" s="27"/>
      <c r="F749" s="26"/>
      <c r="G749" s="28"/>
      <c r="H749" s="31"/>
    </row>
    <row r="750" spans="2:8">
      <c r="B750" s="27"/>
      <c r="C750" s="27"/>
      <c r="D750" s="27"/>
      <c r="E750" s="27"/>
      <c r="F750" s="26"/>
      <c r="G750" s="28"/>
      <c r="H750" s="31"/>
    </row>
    <row r="751" spans="2:8">
      <c r="B751" s="27"/>
      <c r="C751" s="27"/>
      <c r="D751" s="27"/>
      <c r="E751" s="27"/>
      <c r="F751" s="26"/>
      <c r="G751" s="28"/>
      <c r="H751" s="31"/>
    </row>
    <row r="752" spans="2:8">
      <c r="B752" s="27"/>
      <c r="C752" s="27"/>
      <c r="D752" s="27"/>
      <c r="E752" s="27"/>
      <c r="F752" s="26"/>
      <c r="G752" s="28"/>
      <c r="H752" s="31"/>
    </row>
    <row r="753" spans="2:8">
      <c r="B753" s="27"/>
      <c r="C753" s="27"/>
      <c r="D753" s="27"/>
      <c r="E753" s="27"/>
      <c r="F753" s="26"/>
      <c r="G753" s="28"/>
      <c r="H753" s="31"/>
    </row>
    <row r="754" spans="2:8">
      <c r="B754" s="27"/>
      <c r="C754" s="27"/>
      <c r="D754" s="27"/>
      <c r="E754" s="27"/>
      <c r="F754" s="26"/>
      <c r="G754" s="28"/>
      <c r="H754" s="31"/>
    </row>
    <row r="755" spans="2:8">
      <c r="B755" s="27"/>
      <c r="C755" s="27"/>
      <c r="D755" s="27"/>
      <c r="E755" s="27"/>
      <c r="F755" s="26"/>
      <c r="G755" s="28"/>
      <c r="H755" s="31"/>
    </row>
    <row r="756" spans="2:8">
      <c r="B756" s="27"/>
      <c r="C756" s="27"/>
      <c r="D756" s="27"/>
      <c r="E756" s="27"/>
      <c r="F756" s="26"/>
      <c r="G756" s="28"/>
      <c r="H756" s="31"/>
    </row>
    <row r="757" spans="2:8">
      <c r="B757" s="27"/>
      <c r="C757" s="27"/>
      <c r="D757" s="27"/>
      <c r="E757" s="27"/>
      <c r="F757" s="26"/>
      <c r="G757" s="28"/>
      <c r="H757" s="31"/>
    </row>
    <row r="758" spans="2:8">
      <c r="B758" s="27"/>
      <c r="C758" s="27"/>
      <c r="D758" s="27"/>
      <c r="E758" s="27"/>
      <c r="F758" s="26"/>
      <c r="G758" s="28"/>
      <c r="H758" s="31"/>
    </row>
    <row r="759" spans="2:8">
      <c r="B759" s="27"/>
      <c r="C759" s="27"/>
      <c r="D759" s="27"/>
      <c r="E759" s="27"/>
      <c r="F759" s="26"/>
      <c r="G759" s="28"/>
      <c r="H759" s="31"/>
    </row>
    <row r="760" spans="2:8">
      <c r="B760" s="27"/>
      <c r="C760" s="27"/>
      <c r="D760" s="27"/>
      <c r="E760" s="27"/>
      <c r="F760" s="26"/>
      <c r="G760" s="28"/>
      <c r="H760" s="31"/>
    </row>
    <row r="761" spans="2:8">
      <c r="B761" s="27"/>
      <c r="C761" s="27"/>
      <c r="D761" s="27"/>
      <c r="E761" s="27"/>
      <c r="F761" s="26"/>
      <c r="G761" s="28"/>
      <c r="H761" s="31"/>
    </row>
    <row r="762" spans="2:8">
      <c r="B762" s="27"/>
      <c r="C762" s="27"/>
      <c r="D762" s="27"/>
      <c r="E762" s="27"/>
      <c r="F762" s="26"/>
      <c r="G762" s="28"/>
      <c r="H762" s="31"/>
    </row>
    <row r="763" spans="2:8">
      <c r="B763" s="27"/>
      <c r="C763" s="27"/>
      <c r="D763" s="27"/>
      <c r="E763" s="27"/>
      <c r="F763" s="26"/>
      <c r="G763" s="28"/>
      <c r="H763" s="31"/>
    </row>
    <row r="764" spans="2:8">
      <c r="B764" s="27"/>
      <c r="C764" s="27"/>
      <c r="D764" s="27"/>
      <c r="E764" s="27"/>
      <c r="F764" s="26"/>
      <c r="G764" s="28"/>
      <c r="H764" s="31"/>
    </row>
    <row r="765" spans="2:8">
      <c r="B765" s="27"/>
      <c r="C765" s="27"/>
      <c r="D765" s="27"/>
      <c r="E765" s="27"/>
      <c r="F765" s="26"/>
      <c r="G765" s="28"/>
      <c r="H765" s="31"/>
    </row>
    <row r="766" spans="2:8">
      <c r="B766" s="27"/>
      <c r="C766" s="27"/>
      <c r="D766" s="27"/>
      <c r="E766" s="27"/>
      <c r="F766" s="26"/>
      <c r="G766" s="28"/>
      <c r="H766" s="31"/>
    </row>
    <row r="767" spans="2:8">
      <c r="B767" s="27"/>
      <c r="C767" s="27"/>
      <c r="D767" s="27"/>
      <c r="E767" s="27"/>
      <c r="F767" s="26"/>
      <c r="G767" s="28"/>
      <c r="H767" s="31"/>
    </row>
    <row r="768" spans="2:8">
      <c r="B768" s="27"/>
      <c r="C768" s="27"/>
      <c r="D768" s="27"/>
      <c r="E768" s="27"/>
      <c r="F768" s="26"/>
      <c r="G768" s="28"/>
      <c r="H768" s="31"/>
    </row>
    <row r="769" spans="2:8">
      <c r="B769" s="27"/>
      <c r="C769" s="27"/>
      <c r="D769" s="27"/>
      <c r="E769" s="27"/>
      <c r="F769" s="26"/>
      <c r="G769" s="28"/>
      <c r="H769" s="31"/>
    </row>
    <row r="770" spans="2:8">
      <c r="B770" s="27"/>
      <c r="C770" s="27"/>
      <c r="D770" s="27"/>
      <c r="E770" s="27"/>
      <c r="F770" s="26"/>
      <c r="G770" s="28"/>
      <c r="H770" s="31"/>
    </row>
    <row r="771" spans="2:8">
      <c r="B771" s="27"/>
      <c r="C771" s="27"/>
      <c r="D771" s="27"/>
      <c r="E771" s="27"/>
      <c r="F771" s="26"/>
      <c r="G771" s="28"/>
      <c r="H771" s="31"/>
    </row>
    <row r="772" spans="2:8">
      <c r="B772" s="27"/>
      <c r="C772" s="27"/>
      <c r="D772" s="27"/>
      <c r="E772" s="27"/>
      <c r="F772" s="26"/>
      <c r="G772" s="28"/>
      <c r="H772" s="31"/>
    </row>
    <row r="773" spans="2:8">
      <c r="B773" s="27"/>
      <c r="C773" s="27"/>
      <c r="D773" s="27"/>
      <c r="E773" s="27"/>
      <c r="F773" s="26"/>
      <c r="G773" s="28"/>
      <c r="H773" s="31"/>
    </row>
    <row r="774" spans="2:8">
      <c r="B774" s="27"/>
      <c r="C774" s="27"/>
      <c r="D774" s="27"/>
      <c r="E774" s="27"/>
      <c r="F774" s="26"/>
      <c r="G774" s="28"/>
      <c r="H774" s="31"/>
    </row>
    <row r="775" spans="2:8">
      <c r="B775" s="27"/>
      <c r="C775" s="27"/>
      <c r="D775" s="27"/>
      <c r="E775" s="27"/>
      <c r="F775" s="26"/>
      <c r="G775" s="28"/>
      <c r="H775" s="31"/>
    </row>
    <row r="776" spans="2:8">
      <c r="B776" s="27"/>
      <c r="C776" s="27"/>
      <c r="D776" s="27"/>
      <c r="E776" s="27"/>
      <c r="F776" s="26"/>
      <c r="G776" s="28"/>
      <c r="H776" s="31"/>
    </row>
    <row r="777" spans="2:8">
      <c r="B777" s="27"/>
      <c r="C777" s="27"/>
      <c r="D777" s="27"/>
      <c r="E777" s="27"/>
      <c r="F777" s="26"/>
      <c r="G777" s="28"/>
      <c r="H777" s="31"/>
    </row>
    <row r="778" spans="2:8">
      <c r="B778" s="27"/>
      <c r="C778" s="27"/>
      <c r="D778" s="27"/>
      <c r="E778" s="27"/>
      <c r="F778" s="26"/>
      <c r="G778" s="28"/>
      <c r="H778" s="31"/>
    </row>
    <row r="779" spans="2:8">
      <c r="B779" s="27"/>
      <c r="C779" s="27"/>
      <c r="D779" s="27"/>
      <c r="E779" s="27"/>
      <c r="F779" s="26"/>
      <c r="G779" s="28"/>
      <c r="H779" s="31"/>
    </row>
    <row r="780" spans="2:8">
      <c r="B780" s="27"/>
      <c r="C780" s="27"/>
      <c r="D780" s="27"/>
      <c r="E780" s="27"/>
      <c r="F780" s="26"/>
      <c r="G780" s="28"/>
      <c r="H780" s="31"/>
    </row>
    <row r="781" spans="2:8">
      <c r="B781" s="27"/>
      <c r="C781" s="27"/>
      <c r="D781" s="27"/>
      <c r="E781" s="27"/>
      <c r="F781" s="26"/>
      <c r="G781" s="28"/>
      <c r="H781" s="31"/>
    </row>
    <row r="782" spans="2:8">
      <c r="B782" s="27"/>
      <c r="C782" s="27"/>
      <c r="D782" s="27"/>
      <c r="E782" s="27"/>
      <c r="F782" s="26"/>
      <c r="G782" s="28"/>
      <c r="H782" s="31"/>
    </row>
    <row r="783" spans="2:8">
      <c r="B783" s="27"/>
      <c r="C783" s="27"/>
      <c r="D783" s="27"/>
      <c r="E783" s="27"/>
      <c r="F783" s="26"/>
      <c r="G783" s="28"/>
      <c r="H783" s="31"/>
    </row>
    <row r="784" spans="2:8">
      <c r="B784" s="27"/>
      <c r="C784" s="27"/>
      <c r="D784" s="27"/>
      <c r="E784" s="27"/>
      <c r="F784" s="26"/>
      <c r="G784" s="28"/>
      <c r="H784" s="31"/>
    </row>
    <row r="785" spans="2:8">
      <c r="B785" s="27"/>
      <c r="C785" s="27"/>
      <c r="D785" s="27"/>
      <c r="E785" s="27"/>
      <c r="F785" s="26"/>
      <c r="G785" s="28"/>
      <c r="H785" s="31"/>
    </row>
    <row r="786" spans="2:8">
      <c r="B786" s="27"/>
      <c r="C786" s="27"/>
      <c r="D786" s="27"/>
      <c r="E786" s="27"/>
      <c r="F786" s="26"/>
      <c r="G786" s="28"/>
      <c r="H786" s="31"/>
    </row>
    <row r="787" spans="2:8">
      <c r="B787" s="27"/>
      <c r="C787" s="27"/>
      <c r="D787" s="27"/>
      <c r="E787" s="27"/>
      <c r="F787" s="26"/>
      <c r="G787" s="28"/>
      <c r="H787" s="31"/>
    </row>
    <row r="788" spans="2:8">
      <c r="B788" s="27"/>
      <c r="C788" s="27"/>
      <c r="D788" s="27"/>
      <c r="E788" s="27"/>
      <c r="F788" s="26"/>
      <c r="G788" s="28"/>
      <c r="H788" s="31"/>
    </row>
    <row r="789" spans="2:8">
      <c r="B789" s="27"/>
      <c r="C789" s="27"/>
      <c r="D789" s="27"/>
      <c r="E789" s="27"/>
      <c r="F789" s="26"/>
      <c r="G789" s="28"/>
      <c r="H789" s="31"/>
    </row>
    <row r="790" spans="2:8">
      <c r="B790" s="27"/>
      <c r="C790" s="27"/>
      <c r="D790" s="27"/>
      <c r="E790" s="27"/>
      <c r="F790" s="26"/>
      <c r="G790" s="28"/>
      <c r="H790" s="31"/>
    </row>
    <row r="791" spans="2:8">
      <c r="B791" s="27"/>
      <c r="C791" s="27"/>
      <c r="D791" s="27"/>
      <c r="E791" s="27"/>
      <c r="F791" s="26"/>
      <c r="G791" s="28"/>
      <c r="H791" s="31"/>
    </row>
    <row r="792" spans="2:8">
      <c r="B792" s="27"/>
      <c r="C792" s="27"/>
      <c r="D792" s="27"/>
      <c r="E792" s="27"/>
      <c r="F792" s="26"/>
      <c r="G792" s="28"/>
      <c r="H792" s="31"/>
    </row>
    <row r="793" spans="2:8">
      <c r="B793" s="27"/>
      <c r="C793" s="27"/>
      <c r="D793" s="27"/>
      <c r="E793" s="27"/>
      <c r="F793" s="26"/>
      <c r="G793" s="28"/>
      <c r="H793" s="31"/>
    </row>
    <row r="794" spans="2:8">
      <c r="B794" s="27"/>
      <c r="C794" s="27"/>
      <c r="D794" s="27"/>
      <c r="E794" s="27"/>
      <c r="F794" s="26"/>
      <c r="G794" s="28"/>
      <c r="H794" s="31"/>
    </row>
    <row r="795" spans="2:8">
      <c r="B795" s="27"/>
      <c r="C795" s="27"/>
      <c r="D795" s="27"/>
      <c r="E795" s="27"/>
      <c r="F795" s="26"/>
      <c r="G795" s="28"/>
      <c r="H795" s="31"/>
    </row>
    <row r="796" spans="2:8">
      <c r="B796" s="27"/>
      <c r="C796" s="27"/>
      <c r="D796" s="27"/>
      <c r="E796" s="27"/>
      <c r="F796" s="26"/>
      <c r="G796" s="28"/>
      <c r="H796" s="31"/>
    </row>
    <row r="797" spans="2:8">
      <c r="B797" s="27"/>
      <c r="C797" s="27"/>
      <c r="D797" s="27"/>
      <c r="E797" s="27"/>
      <c r="F797" s="26"/>
      <c r="G797" s="28"/>
      <c r="H797" s="31"/>
    </row>
    <row r="798" spans="2:8">
      <c r="B798" s="27"/>
      <c r="C798" s="27"/>
      <c r="D798" s="27"/>
      <c r="E798" s="27"/>
      <c r="F798" s="26"/>
      <c r="G798" s="28"/>
      <c r="H798" s="31"/>
    </row>
    <row r="799" spans="2:8">
      <c r="B799" s="27"/>
      <c r="C799" s="27"/>
      <c r="D799" s="27"/>
      <c r="E799" s="27"/>
      <c r="F799" s="26"/>
      <c r="G799" s="28"/>
      <c r="H799" s="31"/>
    </row>
    <row r="800" spans="2:8">
      <c r="B800" s="27"/>
      <c r="C800" s="27"/>
      <c r="D800" s="27"/>
      <c r="E800" s="27"/>
      <c r="F800" s="26"/>
      <c r="G800" s="28"/>
      <c r="H800" s="31"/>
    </row>
    <row r="801" spans="2:8">
      <c r="B801" s="27"/>
      <c r="C801" s="27"/>
      <c r="D801" s="27"/>
      <c r="E801" s="27"/>
      <c r="F801" s="26"/>
      <c r="G801" s="28"/>
      <c r="H801" s="31"/>
    </row>
    <row r="802" spans="2:8">
      <c r="B802" s="27"/>
      <c r="C802" s="27"/>
      <c r="D802" s="27"/>
      <c r="E802" s="27"/>
      <c r="F802" s="26"/>
      <c r="G802" s="28"/>
      <c r="H802" s="31"/>
    </row>
    <row r="803" spans="2:8">
      <c r="B803" s="27"/>
      <c r="C803" s="27"/>
      <c r="D803" s="27"/>
      <c r="E803" s="27"/>
      <c r="F803" s="26"/>
      <c r="G803" s="28"/>
      <c r="H803" s="31"/>
    </row>
    <row r="804" spans="2:8">
      <c r="B804" s="27"/>
      <c r="C804" s="27"/>
      <c r="D804" s="27"/>
      <c r="E804" s="27"/>
      <c r="F804" s="26"/>
      <c r="G804" s="28"/>
      <c r="H804" s="31"/>
    </row>
    <row r="805" spans="2:8">
      <c r="B805" s="27"/>
      <c r="C805" s="27"/>
      <c r="D805" s="27"/>
      <c r="E805" s="27"/>
      <c r="F805" s="26"/>
      <c r="G805" s="28"/>
      <c r="H805" s="31"/>
    </row>
    <row r="806" spans="2:8">
      <c r="B806" s="27"/>
      <c r="C806" s="27"/>
      <c r="D806" s="27"/>
      <c r="E806" s="27"/>
      <c r="F806" s="26"/>
      <c r="G806" s="28"/>
      <c r="H806" s="31"/>
    </row>
    <row r="807" spans="2:8">
      <c r="B807" s="27"/>
      <c r="C807" s="27"/>
      <c r="D807" s="27"/>
      <c r="E807" s="27"/>
      <c r="F807" s="26"/>
      <c r="G807" s="28"/>
      <c r="H807" s="31"/>
    </row>
    <row r="808" spans="2:8">
      <c r="B808" s="27"/>
      <c r="C808" s="27"/>
      <c r="D808" s="27"/>
      <c r="E808" s="27"/>
      <c r="F808" s="26"/>
      <c r="G808" s="28"/>
      <c r="H808" s="31"/>
    </row>
    <row r="809" spans="2:8">
      <c r="B809" s="27"/>
      <c r="C809" s="27"/>
      <c r="D809" s="27"/>
      <c r="E809" s="27"/>
      <c r="F809" s="26"/>
      <c r="G809" s="28"/>
      <c r="H809" s="31"/>
    </row>
    <row r="810" spans="2:8">
      <c r="B810" s="27"/>
      <c r="C810" s="27"/>
      <c r="D810" s="27"/>
      <c r="E810" s="27"/>
      <c r="F810" s="26"/>
      <c r="G810" s="28"/>
      <c r="H810" s="31"/>
    </row>
    <row r="811" spans="2:8">
      <c r="B811" s="27"/>
      <c r="C811" s="27"/>
      <c r="D811" s="27"/>
      <c r="E811" s="27"/>
      <c r="F811" s="26"/>
      <c r="G811" s="28"/>
      <c r="H811" s="31"/>
    </row>
    <row r="812" spans="2:8">
      <c r="B812" s="27"/>
      <c r="C812" s="27"/>
      <c r="D812" s="27"/>
      <c r="E812" s="27"/>
      <c r="F812" s="26"/>
      <c r="G812" s="28"/>
      <c r="H812" s="31"/>
    </row>
    <row r="813" spans="2:8">
      <c r="B813" s="27"/>
      <c r="C813" s="27"/>
      <c r="D813" s="27"/>
      <c r="E813" s="27"/>
      <c r="F813" s="26"/>
      <c r="G813" s="28"/>
      <c r="H813" s="31"/>
    </row>
    <row r="814" spans="2:8">
      <c r="B814" s="27"/>
      <c r="C814" s="27"/>
      <c r="D814" s="27"/>
      <c r="E814" s="27"/>
      <c r="F814" s="26"/>
      <c r="G814" s="28"/>
      <c r="H814" s="31"/>
    </row>
    <row r="815" spans="2:8">
      <c r="B815" s="27"/>
      <c r="C815" s="27"/>
      <c r="D815" s="27"/>
      <c r="E815" s="27"/>
      <c r="F815" s="26"/>
      <c r="G815" s="28"/>
      <c r="H815" s="31"/>
    </row>
    <row r="816" spans="2:8">
      <c r="B816" s="27"/>
      <c r="C816" s="27"/>
      <c r="D816" s="27"/>
      <c r="E816" s="27"/>
      <c r="F816" s="26"/>
      <c r="G816" s="28"/>
      <c r="H816" s="31"/>
    </row>
    <row r="817" spans="2:8">
      <c r="B817" s="27"/>
      <c r="C817" s="27"/>
      <c r="D817" s="27"/>
      <c r="E817" s="27"/>
      <c r="F817" s="26"/>
      <c r="G817" s="28"/>
      <c r="H817" s="31"/>
    </row>
    <row r="818" spans="2:8">
      <c r="B818" s="27"/>
      <c r="C818" s="27"/>
      <c r="D818" s="27"/>
      <c r="E818" s="27"/>
      <c r="F818" s="26"/>
      <c r="G818" s="28"/>
      <c r="H818" s="31"/>
    </row>
    <row r="819" spans="2:8">
      <c r="B819" s="27"/>
      <c r="C819" s="27"/>
      <c r="D819" s="27"/>
      <c r="E819" s="27"/>
      <c r="F819" s="26"/>
      <c r="G819" s="28"/>
      <c r="H819" s="31"/>
    </row>
    <row r="820" spans="2:8">
      <c r="B820" s="27"/>
      <c r="C820" s="27"/>
      <c r="D820" s="27"/>
      <c r="E820" s="27"/>
      <c r="F820" s="26"/>
      <c r="G820" s="28"/>
      <c r="H820" s="31"/>
    </row>
    <row r="821" spans="2:8">
      <c r="B821" s="27"/>
      <c r="C821" s="27"/>
      <c r="D821" s="27"/>
      <c r="E821" s="27"/>
      <c r="F821" s="26"/>
      <c r="G821" s="28"/>
      <c r="H821" s="31"/>
    </row>
    <row r="822" spans="2:8">
      <c r="B822" s="27"/>
      <c r="C822" s="27"/>
      <c r="D822" s="27"/>
      <c r="E822" s="27"/>
      <c r="F822" s="26"/>
      <c r="G822" s="28"/>
      <c r="H822" s="31"/>
    </row>
    <row r="823" spans="2:8">
      <c r="B823" s="27"/>
      <c r="C823" s="27"/>
      <c r="D823" s="27"/>
      <c r="E823" s="27"/>
      <c r="F823" s="26"/>
      <c r="G823" s="28"/>
      <c r="H823" s="31"/>
    </row>
    <row r="824" spans="2:8">
      <c r="B824" s="27"/>
      <c r="C824" s="27"/>
      <c r="D824" s="27"/>
      <c r="E824" s="27"/>
      <c r="F824" s="26"/>
      <c r="G824" s="28"/>
      <c r="H824" s="31"/>
    </row>
    <row r="825" spans="2:8">
      <c r="B825" s="27"/>
      <c r="C825" s="27"/>
      <c r="D825" s="27"/>
      <c r="E825" s="27"/>
      <c r="F825" s="26"/>
      <c r="G825" s="28"/>
      <c r="H825" s="31"/>
    </row>
    <row r="826" spans="2:8">
      <c r="B826" s="27"/>
      <c r="C826" s="27"/>
      <c r="D826" s="27"/>
      <c r="E826" s="27"/>
      <c r="F826" s="26"/>
      <c r="G826" s="28"/>
      <c r="H826" s="31"/>
    </row>
    <row r="827" spans="2:8">
      <c r="B827" s="27"/>
      <c r="C827" s="27"/>
      <c r="D827" s="27"/>
      <c r="E827" s="27"/>
      <c r="F827" s="26"/>
      <c r="G827" s="28"/>
      <c r="H827" s="31"/>
    </row>
    <row r="828" spans="2:8">
      <c r="B828" s="27"/>
      <c r="C828" s="27"/>
      <c r="D828" s="27"/>
      <c r="E828" s="27"/>
      <c r="F828" s="26"/>
      <c r="G828" s="28"/>
      <c r="H828" s="31"/>
    </row>
    <row r="829" spans="2:8">
      <c r="B829" s="27"/>
      <c r="C829" s="27"/>
      <c r="D829" s="27"/>
      <c r="E829" s="27"/>
      <c r="F829" s="26"/>
      <c r="G829" s="28"/>
      <c r="H829" s="31"/>
    </row>
    <row r="830" spans="2:8">
      <c r="B830" s="27"/>
      <c r="C830" s="27"/>
      <c r="D830" s="27"/>
      <c r="E830" s="27"/>
      <c r="F830" s="26"/>
      <c r="G830" s="28"/>
      <c r="H830" s="31"/>
    </row>
    <row r="831" spans="2:8">
      <c r="B831" s="27"/>
      <c r="C831" s="27"/>
      <c r="D831" s="27"/>
      <c r="E831" s="27"/>
      <c r="F831" s="26"/>
      <c r="G831" s="28"/>
      <c r="H831" s="31"/>
    </row>
    <row r="832" spans="2:8">
      <c r="B832" s="27"/>
      <c r="C832" s="27"/>
      <c r="D832" s="27"/>
      <c r="E832" s="27"/>
      <c r="F832" s="26"/>
      <c r="G832" s="28"/>
      <c r="H832" s="31"/>
    </row>
    <row r="833" spans="2:8">
      <c r="B833" s="27"/>
      <c r="C833" s="27"/>
      <c r="D833" s="27"/>
      <c r="E833" s="27"/>
      <c r="F833" s="26"/>
      <c r="G833" s="28"/>
      <c r="H833" s="31"/>
    </row>
    <row r="834" spans="2:8">
      <c r="B834" s="27"/>
      <c r="C834" s="27"/>
      <c r="D834" s="27"/>
      <c r="E834" s="27"/>
      <c r="F834" s="26"/>
      <c r="G834" s="28"/>
      <c r="H834" s="31"/>
    </row>
    <row r="835" spans="2:8">
      <c r="B835" s="27"/>
      <c r="C835" s="27"/>
      <c r="D835" s="27"/>
      <c r="E835" s="27"/>
      <c r="F835" s="26"/>
      <c r="G835" s="28"/>
      <c r="H835" s="31"/>
    </row>
    <row r="836" spans="2:8">
      <c r="B836" s="27"/>
      <c r="C836" s="27"/>
      <c r="D836" s="27"/>
      <c r="E836" s="27"/>
      <c r="F836" s="26"/>
      <c r="G836" s="28"/>
      <c r="H836" s="31"/>
    </row>
    <row r="837" spans="2:8">
      <c r="B837" s="27"/>
      <c r="C837" s="27"/>
      <c r="D837" s="27"/>
      <c r="E837" s="27"/>
      <c r="F837" s="26"/>
      <c r="G837" s="28"/>
      <c r="H837" s="31"/>
    </row>
    <row r="838" spans="2:8">
      <c r="B838" s="27"/>
      <c r="C838" s="27"/>
      <c r="D838" s="27"/>
      <c r="E838" s="27"/>
      <c r="F838" s="26"/>
      <c r="G838" s="28"/>
      <c r="H838" s="31"/>
    </row>
    <row r="839" spans="2:8">
      <c r="B839" s="27"/>
      <c r="C839" s="27"/>
      <c r="D839" s="27"/>
      <c r="E839" s="27"/>
      <c r="F839" s="26"/>
      <c r="G839" s="28"/>
      <c r="H839" s="31"/>
    </row>
    <row r="840" spans="2:8">
      <c r="B840" s="27"/>
      <c r="C840" s="27"/>
      <c r="D840" s="27"/>
      <c r="E840" s="27"/>
      <c r="F840" s="26"/>
      <c r="G840" s="28"/>
      <c r="H840" s="31"/>
    </row>
    <row r="841" spans="2:8">
      <c r="B841" s="27"/>
      <c r="C841" s="27"/>
      <c r="D841" s="27"/>
      <c r="E841" s="27"/>
      <c r="F841" s="26"/>
      <c r="G841" s="28"/>
      <c r="H841" s="31"/>
    </row>
    <row r="842" spans="2:8">
      <c r="B842" s="27"/>
      <c r="C842" s="27"/>
      <c r="D842" s="27"/>
      <c r="E842" s="27"/>
      <c r="F842" s="26"/>
      <c r="G842" s="28"/>
      <c r="H842" s="31"/>
    </row>
    <row r="843" spans="2:8">
      <c r="B843" s="27"/>
      <c r="C843" s="27"/>
      <c r="D843" s="27"/>
      <c r="E843" s="27"/>
      <c r="F843" s="26"/>
      <c r="G843" s="28"/>
      <c r="H843" s="31"/>
    </row>
    <row r="844" spans="2:8">
      <c r="B844" s="27"/>
      <c r="C844" s="27"/>
      <c r="D844" s="27"/>
      <c r="E844" s="27"/>
      <c r="F844" s="26"/>
      <c r="G844" s="28"/>
      <c r="H844" s="31"/>
    </row>
    <row r="845" spans="2:8">
      <c r="B845" s="27"/>
      <c r="C845" s="27"/>
      <c r="D845" s="27"/>
      <c r="E845" s="27"/>
      <c r="F845" s="26"/>
      <c r="G845" s="28"/>
      <c r="H845" s="31"/>
    </row>
    <row r="846" spans="2:8">
      <c r="B846" s="27"/>
      <c r="C846" s="27"/>
      <c r="D846" s="27"/>
      <c r="E846" s="27"/>
      <c r="F846" s="26"/>
      <c r="G846" s="28"/>
      <c r="H846" s="31"/>
    </row>
    <row r="847" spans="2:8">
      <c r="B847" s="27"/>
      <c r="C847" s="27"/>
      <c r="D847" s="27"/>
      <c r="E847" s="27"/>
      <c r="F847" s="26"/>
      <c r="G847" s="28"/>
      <c r="H847" s="31"/>
    </row>
    <row r="848" spans="2:8">
      <c r="B848" s="27"/>
      <c r="C848" s="27"/>
      <c r="D848" s="27"/>
      <c r="E848" s="27"/>
      <c r="F848" s="26"/>
      <c r="G848" s="28"/>
      <c r="H848" s="31"/>
    </row>
    <row r="849" spans="2:8">
      <c r="B849" s="27"/>
      <c r="C849" s="27"/>
      <c r="D849" s="27"/>
      <c r="E849" s="27"/>
      <c r="F849" s="26"/>
      <c r="G849" s="28"/>
      <c r="H849" s="31"/>
    </row>
    <row r="850" spans="2:8">
      <c r="B850" s="27"/>
      <c r="C850" s="27"/>
      <c r="D850" s="27"/>
      <c r="E850" s="27"/>
      <c r="F850" s="26"/>
      <c r="G850" s="28"/>
      <c r="H850" s="31"/>
    </row>
    <row r="851" spans="2:8">
      <c r="B851" s="27"/>
      <c r="C851" s="27"/>
      <c r="D851" s="27"/>
      <c r="E851" s="27"/>
      <c r="F851" s="26"/>
      <c r="G851" s="28"/>
      <c r="H851" s="31"/>
    </row>
    <row r="852" spans="2:8">
      <c r="B852" s="27"/>
      <c r="C852" s="27"/>
      <c r="D852" s="27"/>
      <c r="E852" s="27"/>
      <c r="F852" s="26"/>
      <c r="G852" s="28"/>
      <c r="H852" s="31"/>
    </row>
    <row r="853" spans="2:8">
      <c r="B853" s="27"/>
      <c r="C853" s="27"/>
      <c r="D853" s="27"/>
      <c r="E853" s="27"/>
      <c r="F853" s="26"/>
      <c r="G853" s="28"/>
      <c r="H853" s="31"/>
    </row>
    <row r="854" spans="2:8">
      <c r="B854" s="27"/>
      <c r="C854" s="27"/>
      <c r="D854" s="27"/>
      <c r="E854" s="27"/>
      <c r="F854" s="26"/>
      <c r="G854" s="28"/>
      <c r="H854" s="31"/>
    </row>
    <row r="855" spans="2:8">
      <c r="B855" s="27"/>
      <c r="C855" s="27"/>
      <c r="D855" s="27"/>
      <c r="E855" s="27"/>
      <c r="F855" s="26"/>
      <c r="G855" s="28"/>
      <c r="H855" s="31"/>
    </row>
    <row r="856" spans="2:8">
      <c r="B856" s="27"/>
      <c r="C856" s="27"/>
      <c r="D856" s="27"/>
      <c r="E856" s="27"/>
      <c r="F856" s="26"/>
      <c r="G856" s="28"/>
      <c r="H856" s="31"/>
    </row>
    <row r="857" spans="2:8">
      <c r="B857" s="27"/>
      <c r="C857" s="27"/>
      <c r="D857" s="27"/>
      <c r="E857" s="27"/>
      <c r="F857" s="26"/>
      <c r="G857" s="28"/>
      <c r="H857" s="31"/>
    </row>
    <row r="858" spans="2:8">
      <c r="B858" s="27"/>
      <c r="C858" s="27"/>
      <c r="D858" s="27"/>
      <c r="E858" s="27"/>
      <c r="F858" s="26"/>
      <c r="G858" s="28"/>
      <c r="H858" s="31"/>
    </row>
    <row r="859" spans="2:8">
      <c r="B859" s="27"/>
      <c r="C859" s="27"/>
      <c r="D859" s="27"/>
      <c r="E859" s="27"/>
      <c r="F859" s="26"/>
      <c r="G859" s="28"/>
      <c r="H859" s="31"/>
    </row>
    <row r="860" spans="2:8">
      <c r="B860" s="27"/>
      <c r="C860" s="27"/>
      <c r="D860" s="27"/>
      <c r="E860" s="27"/>
      <c r="F860" s="26"/>
      <c r="G860" s="28"/>
      <c r="H860" s="31"/>
    </row>
    <row r="861" spans="2:8">
      <c r="B861" s="27"/>
      <c r="C861" s="27"/>
      <c r="D861" s="27"/>
      <c r="E861" s="27"/>
      <c r="F861" s="26"/>
      <c r="G861" s="28"/>
      <c r="H861" s="31"/>
    </row>
    <row r="862" spans="2:8">
      <c r="B862" s="27"/>
      <c r="C862" s="27"/>
      <c r="D862" s="27"/>
      <c r="E862" s="27"/>
      <c r="F862" s="26"/>
      <c r="G862" s="28"/>
      <c r="H862" s="31"/>
    </row>
    <row r="863" spans="2:8">
      <c r="B863" s="27"/>
      <c r="C863" s="27"/>
      <c r="D863" s="27"/>
      <c r="E863" s="27"/>
      <c r="F863" s="26"/>
      <c r="G863" s="28"/>
      <c r="H863" s="31"/>
    </row>
    <row r="864" spans="2:8">
      <c r="B864" s="27"/>
      <c r="C864" s="27"/>
      <c r="D864" s="27"/>
      <c r="E864" s="27"/>
      <c r="F864" s="26"/>
      <c r="G864" s="28"/>
      <c r="H864" s="31"/>
    </row>
    <row r="865" spans="2:8">
      <c r="B865" s="27"/>
      <c r="C865" s="27"/>
      <c r="D865" s="27"/>
      <c r="E865" s="27"/>
      <c r="F865" s="26"/>
      <c r="G865" s="28"/>
      <c r="H865" s="31"/>
    </row>
    <row r="866" spans="2:8">
      <c r="B866" s="27"/>
      <c r="C866" s="27"/>
      <c r="D866" s="27"/>
      <c r="E866" s="27"/>
      <c r="F866" s="26"/>
      <c r="G866" s="28"/>
      <c r="H866" s="31"/>
    </row>
    <row r="867" spans="2:8">
      <c r="B867" s="27"/>
      <c r="C867" s="27"/>
      <c r="D867" s="27"/>
      <c r="E867" s="27"/>
      <c r="F867" s="26"/>
      <c r="G867" s="28"/>
      <c r="H867" s="31"/>
    </row>
    <row r="868" spans="2:8">
      <c r="B868" s="27"/>
      <c r="C868" s="27"/>
      <c r="D868" s="27"/>
      <c r="E868" s="27"/>
      <c r="F868" s="26"/>
      <c r="G868" s="28"/>
      <c r="H868" s="31"/>
    </row>
    <row r="869" spans="2:8">
      <c r="B869" s="27"/>
      <c r="C869" s="27"/>
      <c r="D869" s="27"/>
      <c r="E869" s="27"/>
      <c r="F869" s="26"/>
      <c r="G869" s="28"/>
      <c r="H869" s="31"/>
    </row>
    <row r="870" spans="2:8">
      <c r="B870" s="27"/>
      <c r="C870" s="27"/>
      <c r="D870" s="27"/>
      <c r="E870" s="27"/>
      <c r="F870" s="26"/>
      <c r="G870" s="28"/>
      <c r="H870" s="31"/>
    </row>
    <row r="871" spans="2:8">
      <c r="B871" s="27"/>
      <c r="C871" s="27"/>
      <c r="D871" s="27"/>
      <c r="E871" s="27"/>
      <c r="F871" s="26"/>
      <c r="G871" s="28"/>
      <c r="H871" s="31"/>
    </row>
    <row r="872" spans="2:8">
      <c r="B872" s="27"/>
      <c r="C872" s="27"/>
      <c r="D872" s="27"/>
      <c r="E872" s="27"/>
      <c r="F872" s="26"/>
      <c r="G872" s="28"/>
      <c r="H872" s="31"/>
    </row>
    <row r="873" spans="2:8">
      <c r="B873" s="27"/>
      <c r="C873" s="27"/>
      <c r="D873" s="27"/>
      <c r="E873" s="27"/>
      <c r="F873" s="26"/>
      <c r="G873" s="28"/>
      <c r="H873" s="31"/>
    </row>
    <row r="874" spans="2:8">
      <c r="B874" s="27"/>
      <c r="C874" s="27"/>
      <c r="D874" s="27"/>
      <c r="E874" s="27"/>
      <c r="F874" s="26"/>
      <c r="G874" s="28"/>
      <c r="H874" s="31"/>
    </row>
    <row r="875" spans="2:8">
      <c r="B875" s="27"/>
      <c r="C875" s="27"/>
      <c r="D875" s="27"/>
      <c r="E875" s="27"/>
      <c r="F875" s="26"/>
      <c r="G875" s="28"/>
      <c r="H875" s="31"/>
    </row>
    <row r="876" spans="2:8">
      <c r="B876" s="27"/>
      <c r="C876" s="27"/>
      <c r="D876" s="27"/>
      <c r="E876" s="27"/>
      <c r="F876" s="26"/>
      <c r="G876" s="28"/>
      <c r="H876" s="31"/>
    </row>
    <row r="877" spans="2:8">
      <c r="B877" s="27"/>
      <c r="C877" s="27"/>
      <c r="D877" s="27"/>
      <c r="E877" s="27"/>
      <c r="F877" s="26"/>
      <c r="G877" s="28"/>
      <c r="H877" s="31"/>
    </row>
    <row r="878" spans="2:8">
      <c r="B878" s="27"/>
      <c r="C878" s="27"/>
      <c r="D878" s="27"/>
      <c r="E878" s="27"/>
      <c r="F878" s="26"/>
      <c r="G878" s="28"/>
      <c r="H878" s="31"/>
    </row>
    <row r="879" spans="2:8">
      <c r="B879" s="27"/>
      <c r="C879" s="27"/>
      <c r="D879" s="27"/>
      <c r="E879" s="27"/>
      <c r="F879" s="26"/>
      <c r="G879" s="28"/>
      <c r="H879" s="31"/>
    </row>
    <row r="880" spans="2:8">
      <c r="B880" s="27"/>
      <c r="C880" s="27"/>
      <c r="D880" s="27"/>
      <c r="E880" s="27"/>
      <c r="F880" s="26"/>
      <c r="G880" s="28"/>
      <c r="H880" s="31"/>
    </row>
    <row r="881" spans="2:8">
      <c r="B881" s="27"/>
      <c r="C881" s="27"/>
      <c r="D881" s="27"/>
      <c r="E881" s="27"/>
      <c r="F881" s="26"/>
      <c r="G881" s="28"/>
      <c r="H881" s="31"/>
    </row>
    <row r="882" spans="2:8">
      <c r="B882" s="27"/>
      <c r="C882" s="27"/>
      <c r="D882" s="27"/>
      <c r="E882" s="27"/>
      <c r="F882" s="26"/>
      <c r="G882" s="28"/>
      <c r="H882" s="31"/>
    </row>
    <row r="883" spans="2:8">
      <c r="B883" s="27"/>
      <c r="C883" s="27"/>
      <c r="D883" s="27"/>
      <c r="E883" s="27"/>
      <c r="F883" s="26"/>
      <c r="G883" s="28"/>
      <c r="H883" s="31"/>
    </row>
    <row r="884" spans="2:8">
      <c r="B884" s="27"/>
      <c r="C884" s="27"/>
      <c r="D884" s="27"/>
      <c r="E884" s="27"/>
      <c r="F884" s="26"/>
      <c r="G884" s="28"/>
      <c r="H884" s="31"/>
    </row>
    <row r="885" spans="2:8">
      <c r="B885" s="27"/>
      <c r="C885" s="27"/>
      <c r="D885" s="27"/>
      <c r="E885" s="27"/>
      <c r="F885" s="26"/>
      <c r="G885" s="28"/>
      <c r="H885" s="31"/>
    </row>
    <row r="886" spans="2:8">
      <c r="B886" s="27"/>
      <c r="C886" s="27"/>
      <c r="D886" s="27"/>
      <c r="E886" s="27"/>
      <c r="F886" s="26"/>
      <c r="G886" s="28"/>
      <c r="H886" s="31"/>
    </row>
    <row r="887" spans="2:8">
      <c r="B887" s="27"/>
      <c r="C887" s="27"/>
      <c r="D887" s="27"/>
      <c r="E887" s="27"/>
      <c r="F887" s="26"/>
      <c r="G887" s="28"/>
      <c r="H887" s="31"/>
    </row>
    <row r="888" spans="2:8">
      <c r="B888" s="27"/>
      <c r="C888" s="27"/>
      <c r="D888" s="27"/>
      <c r="E888" s="27"/>
      <c r="F888" s="26"/>
      <c r="G888" s="28"/>
      <c r="H888" s="31"/>
    </row>
    <row r="889" spans="2:8">
      <c r="B889" s="27"/>
      <c r="C889" s="27"/>
      <c r="D889" s="27"/>
      <c r="E889" s="27"/>
      <c r="F889" s="26"/>
      <c r="G889" s="28"/>
      <c r="H889" s="31"/>
    </row>
    <row r="890" spans="2:8">
      <c r="B890" s="27"/>
      <c r="C890" s="27"/>
      <c r="D890" s="27"/>
      <c r="E890" s="27"/>
      <c r="F890" s="26"/>
      <c r="G890" s="28"/>
      <c r="H890" s="31"/>
    </row>
    <row r="891" spans="2:8">
      <c r="B891" s="27"/>
      <c r="C891" s="27"/>
      <c r="D891" s="27"/>
      <c r="E891" s="27"/>
      <c r="F891" s="26"/>
      <c r="G891" s="28"/>
      <c r="H891" s="31"/>
    </row>
    <row r="892" spans="2:8">
      <c r="B892" s="27"/>
      <c r="C892" s="27"/>
      <c r="D892" s="27"/>
      <c r="E892" s="27"/>
      <c r="F892" s="26"/>
      <c r="G892" s="28"/>
      <c r="H892" s="31"/>
    </row>
    <row r="893" spans="2:8">
      <c r="B893" s="27"/>
      <c r="C893" s="27"/>
      <c r="D893" s="27"/>
      <c r="E893" s="27"/>
      <c r="F893" s="26"/>
      <c r="G893" s="28"/>
      <c r="H893" s="31"/>
    </row>
    <row r="894" spans="2:8">
      <c r="B894" s="27"/>
      <c r="C894" s="27"/>
      <c r="D894" s="27"/>
      <c r="E894" s="27"/>
      <c r="F894" s="26"/>
      <c r="G894" s="28"/>
      <c r="H894" s="31"/>
    </row>
    <row r="895" spans="2:8">
      <c r="B895" s="27"/>
      <c r="C895" s="27"/>
      <c r="D895" s="27"/>
      <c r="E895" s="27"/>
      <c r="F895" s="26"/>
      <c r="G895" s="28"/>
      <c r="H895" s="31"/>
    </row>
    <row r="896" spans="2:8">
      <c r="B896" s="27"/>
      <c r="C896" s="27"/>
      <c r="D896" s="27"/>
      <c r="E896" s="27"/>
      <c r="F896" s="26"/>
      <c r="G896" s="28"/>
      <c r="H896" s="31"/>
    </row>
    <row r="897" spans="2:8">
      <c r="B897" s="27"/>
      <c r="C897" s="27"/>
      <c r="D897" s="27"/>
      <c r="E897" s="27"/>
      <c r="F897" s="26"/>
      <c r="G897" s="28"/>
      <c r="H897" s="31"/>
    </row>
    <row r="898" spans="2:8">
      <c r="B898" s="27"/>
      <c r="C898" s="27"/>
      <c r="D898" s="27"/>
      <c r="E898" s="27"/>
      <c r="F898" s="26"/>
      <c r="G898" s="28"/>
      <c r="H898" s="31"/>
    </row>
    <row r="899" spans="2:8">
      <c r="B899" s="27"/>
      <c r="C899" s="27"/>
      <c r="D899" s="27"/>
      <c r="E899" s="27"/>
      <c r="F899" s="26"/>
      <c r="G899" s="28"/>
      <c r="H899" s="31"/>
    </row>
    <row r="900" spans="2:8">
      <c r="B900" s="27"/>
      <c r="C900" s="27"/>
      <c r="D900" s="27"/>
      <c r="E900" s="27"/>
      <c r="F900" s="26"/>
      <c r="G900" s="28"/>
      <c r="H900" s="31"/>
    </row>
    <row r="901" spans="2:8">
      <c r="B901" s="27"/>
      <c r="C901" s="27"/>
      <c r="D901" s="27"/>
      <c r="E901" s="27"/>
      <c r="F901" s="26"/>
      <c r="G901" s="28"/>
      <c r="H901" s="31"/>
    </row>
    <row r="902" spans="2:8">
      <c r="B902" s="27"/>
      <c r="C902" s="27"/>
      <c r="D902" s="27"/>
      <c r="E902" s="27"/>
      <c r="F902" s="26"/>
      <c r="G902" s="28"/>
      <c r="H902" s="31"/>
    </row>
    <row r="903" spans="2:8">
      <c r="B903" s="27"/>
      <c r="C903" s="27"/>
      <c r="D903" s="27"/>
      <c r="E903" s="27"/>
      <c r="F903" s="26"/>
      <c r="G903" s="28"/>
      <c r="H903" s="31"/>
    </row>
    <row r="904" spans="2:8">
      <c r="B904" s="27"/>
      <c r="C904" s="27"/>
      <c r="D904" s="27"/>
      <c r="E904" s="27"/>
      <c r="F904" s="26"/>
      <c r="G904" s="28"/>
      <c r="H904" s="31"/>
    </row>
    <row r="905" spans="2:8">
      <c r="B905" s="27"/>
      <c r="C905" s="27"/>
      <c r="D905" s="27"/>
      <c r="E905" s="27"/>
      <c r="F905" s="26"/>
      <c r="G905" s="28"/>
      <c r="H905" s="31"/>
    </row>
    <row r="906" spans="2:8">
      <c r="B906" s="27"/>
      <c r="C906" s="27"/>
      <c r="D906" s="27"/>
      <c r="E906" s="27"/>
      <c r="F906" s="26"/>
      <c r="G906" s="28"/>
      <c r="H906" s="31"/>
    </row>
    <row r="907" spans="2:8">
      <c r="B907" s="27"/>
      <c r="C907" s="27"/>
      <c r="D907" s="27"/>
      <c r="E907" s="27"/>
      <c r="F907" s="26"/>
      <c r="G907" s="28"/>
      <c r="H907" s="31"/>
    </row>
    <row r="908" spans="2:8">
      <c r="B908" s="27"/>
      <c r="C908" s="27"/>
      <c r="D908" s="27"/>
      <c r="E908" s="27"/>
      <c r="F908" s="26"/>
      <c r="G908" s="28"/>
      <c r="H908" s="31"/>
    </row>
    <row r="909" spans="2:8">
      <c r="B909" s="27"/>
      <c r="C909" s="27"/>
      <c r="D909" s="27"/>
      <c r="E909" s="27"/>
      <c r="F909" s="26"/>
      <c r="G909" s="28"/>
      <c r="H909" s="31"/>
    </row>
    <row r="910" spans="2:8">
      <c r="B910" s="27"/>
      <c r="C910" s="27"/>
      <c r="D910" s="27"/>
      <c r="E910" s="27"/>
      <c r="F910" s="26"/>
      <c r="G910" s="28"/>
      <c r="H910" s="31"/>
    </row>
    <row r="911" spans="2:8">
      <c r="B911" s="27"/>
      <c r="C911" s="27"/>
      <c r="D911" s="27"/>
      <c r="E911" s="27"/>
      <c r="F911" s="26"/>
      <c r="G911" s="28"/>
      <c r="H911" s="31"/>
    </row>
    <row r="912" spans="2:8">
      <c r="B912" s="27"/>
      <c r="C912" s="27"/>
      <c r="D912" s="27"/>
      <c r="E912" s="27"/>
      <c r="F912" s="26"/>
      <c r="G912" s="28"/>
      <c r="H912" s="31"/>
    </row>
    <row r="913" spans="2:8">
      <c r="B913" s="27"/>
      <c r="C913" s="27"/>
      <c r="D913" s="27"/>
      <c r="E913" s="27"/>
      <c r="F913" s="26"/>
      <c r="G913" s="28"/>
      <c r="H913" s="31"/>
    </row>
    <row r="914" spans="2:8">
      <c r="B914" s="27"/>
      <c r="C914" s="27"/>
      <c r="D914" s="27"/>
      <c r="E914" s="27"/>
      <c r="F914" s="26"/>
      <c r="G914" s="28"/>
      <c r="H914" s="31"/>
    </row>
    <row r="915" spans="2:8">
      <c r="B915" s="27"/>
      <c r="C915" s="27"/>
      <c r="D915" s="27"/>
      <c r="E915" s="27"/>
      <c r="F915" s="26"/>
      <c r="G915" s="28"/>
      <c r="H915" s="31"/>
    </row>
    <row r="916" spans="2:8">
      <c r="B916" s="27"/>
      <c r="C916" s="27"/>
      <c r="D916" s="27"/>
      <c r="E916" s="27"/>
      <c r="F916" s="26"/>
      <c r="G916" s="28"/>
      <c r="H916" s="31"/>
    </row>
    <row r="917" spans="2:8">
      <c r="B917" s="27"/>
      <c r="C917" s="27"/>
      <c r="D917" s="27"/>
      <c r="E917" s="27"/>
      <c r="F917" s="26"/>
      <c r="G917" s="28"/>
      <c r="H917" s="31"/>
    </row>
    <row r="918" spans="2:8">
      <c r="B918" s="27"/>
      <c r="C918" s="27"/>
      <c r="D918" s="27"/>
      <c r="E918" s="27"/>
      <c r="F918" s="26"/>
      <c r="G918" s="28"/>
      <c r="H918" s="31"/>
    </row>
    <row r="919" spans="2:8">
      <c r="B919" s="27"/>
      <c r="C919" s="27"/>
      <c r="D919" s="27"/>
      <c r="E919" s="27"/>
      <c r="F919" s="26"/>
      <c r="G919" s="28"/>
      <c r="H919" s="31"/>
    </row>
    <row r="920" spans="2:8">
      <c r="B920" s="27"/>
      <c r="C920" s="27"/>
      <c r="D920" s="27"/>
      <c r="E920" s="27"/>
      <c r="F920" s="26"/>
      <c r="G920" s="28"/>
      <c r="H920" s="31"/>
    </row>
    <row r="921" spans="2:8">
      <c r="B921" s="27"/>
      <c r="C921" s="27"/>
      <c r="D921" s="27"/>
      <c r="E921" s="27"/>
      <c r="F921" s="26"/>
      <c r="G921" s="28"/>
      <c r="H921" s="31"/>
    </row>
    <row r="922" spans="2:8">
      <c r="B922" s="27"/>
      <c r="C922" s="27"/>
      <c r="D922" s="27"/>
      <c r="E922" s="27"/>
      <c r="F922" s="26"/>
      <c r="G922" s="28"/>
      <c r="H922" s="31"/>
    </row>
    <row r="923" spans="2:8">
      <c r="B923" s="27"/>
      <c r="C923" s="27"/>
      <c r="D923" s="27"/>
      <c r="E923" s="27"/>
      <c r="F923" s="26"/>
      <c r="G923" s="28"/>
      <c r="H923" s="31"/>
    </row>
    <row r="924" spans="2:8">
      <c r="B924" s="27"/>
      <c r="C924" s="27"/>
      <c r="D924" s="27"/>
      <c r="E924" s="27"/>
      <c r="F924" s="26"/>
      <c r="G924" s="28"/>
      <c r="H924" s="31"/>
    </row>
    <row r="925" spans="2:8">
      <c r="B925" s="27"/>
      <c r="C925" s="27"/>
      <c r="D925" s="27"/>
      <c r="E925" s="27"/>
      <c r="F925" s="26"/>
      <c r="G925" s="28"/>
      <c r="H925" s="31"/>
    </row>
    <row r="926" spans="2:8">
      <c r="B926" s="27"/>
      <c r="C926" s="27"/>
      <c r="D926" s="27"/>
      <c r="E926" s="27"/>
      <c r="F926" s="26"/>
      <c r="G926" s="28"/>
      <c r="H926" s="31"/>
    </row>
    <row r="927" spans="2:8">
      <c r="B927" s="27"/>
      <c r="C927" s="27"/>
      <c r="D927" s="27"/>
      <c r="E927" s="27"/>
      <c r="F927" s="26"/>
      <c r="G927" s="28"/>
      <c r="H927" s="31"/>
    </row>
    <row r="928" spans="2:8">
      <c r="B928" s="27"/>
      <c r="C928" s="27"/>
      <c r="D928" s="27"/>
      <c r="E928" s="27"/>
      <c r="F928" s="26"/>
      <c r="G928" s="28"/>
      <c r="H928" s="31"/>
    </row>
    <row r="929" spans="2:8">
      <c r="B929" s="27"/>
      <c r="C929" s="27"/>
      <c r="D929" s="27"/>
      <c r="E929" s="27"/>
      <c r="F929" s="26"/>
      <c r="G929" s="28"/>
      <c r="H929" s="31"/>
    </row>
    <row r="930" spans="2:8">
      <c r="B930" s="27"/>
      <c r="C930" s="27"/>
      <c r="D930" s="27"/>
      <c r="E930" s="27"/>
      <c r="F930" s="26"/>
      <c r="G930" s="28"/>
      <c r="H930" s="31"/>
    </row>
    <row r="931" spans="2:8">
      <c r="B931" s="27"/>
      <c r="C931" s="27"/>
      <c r="D931" s="27"/>
      <c r="E931" s="27"/>
      <c r="F931" s="26"/>
      <c r="G931" s="28"/>
      <c r="H931" s="31"/>
    </row>
    <row r="932" spans="2:8">
      <c r="B932" s="27"/>
      <c r="C932" s="27"/>
      <c r="D932" s="27"/>
      <c r="E932" s="27"/>
      <c r="F932" s="26"/>
      <c r="G932" s="28"/>
      <c r="H932" s="31"/>
    </row>
    <row r="933" spans="2:8">
      <c r="B933" s="27"/>
      <c r="C933" s="27"/>
      <c r="D933" s="27"/>
      <c r="E933" s="27"/>
      <c r="F933" s="26"/>
      <c r="G933" s="28"/>
      <c r="H933" s="31"/>
    </row>
    <row r="934" spans="2:8">
      <c r="B934" s="27"/>
      <c r="C934" s="27"/>
      <c r="D934" s="27"/>
      <c r="E934" s="27"/>
      <c r="F934" s="26"/>
      <c r="G934" s="28"/>
      <c r="H934" s="31"/>
    </row>
    <row r="935" spans="2:8">
      <c r="B935" s="27"/>
      <c r="C935" s="27"/>
      <c r="D935" s="27"/>
      <c r="E935" s="27"/>
      <c r="F935" s="26"/>
      <c r="G935" s="28"/>
      <c r="H935" s="31"/>
    </row>
    <row r="936" spans="2:8">
      <c r="B936" s="27"/>
      <c r="C936" s="27"/>
      <c r="D936" s="27"/>
      <c r="E936" s="27"/>
      <c r="F936" s="26"/>
      <c r="G936" s="28"/>
      <c r="H936" s="31"/>
    </row>
    <row r="937" spans="2:8">
      <c r="B937" s="27"/>
      <c r="C937" s="27"/>
      <c r="D937" s="27"/>
      <c r="E937" s="27"/>
      <c r="F937" s="26"/>
      <c r="G937" s="28"/>
      <c r="H937" s="31"/>
    </row>
    <row r="938" spans="2:8">
      <c r="B938" s="27"/>
      <c r="C938" s="27"/>
      <c r="D938" s="27"/>
      <c r="E938" s="27"/>
      <c r="F938" s="26"/>
      <c r="G938" s="28"/>
      <c r="H938" s="31"/>
    </row>
    <row r="939" spans="2:8">
      <c r="B939" s="27"/>
      <c r="C939" s="27"/>
      <c r="D939" s="27"/>
      <c r="E939" s="27"/>
      <c r="F939" s="26"/>
      <c r="G939" s="28"/>
      <c r="H939" s="31"/>
    </row>
    <row r="940" spans="2:8">
      <c r="B940" s="27"/>
      <c r="C940" s="27"/>
      <c r="D940" s="27"/>
      <c r="E940" s="27"/>
      <c r="F940" s="26"/>
      <c r="G940" s="28"/>
      <c r="H940" s="31"/>
    </row>
    <row r="941" spans="2:8">
      <c r="B941" s="27"/>
      <c r="C941" s="27"/>
      <c r="D941" s="27"/>
      <c r="E941" s="27"/>
      <c r="F941" s="26"/>
      <c r="G941" s="28"/>
      <c r="H941" s="31"/>
    </row>
    <row r="942" spans="2:8">
      <c r="B942" s="27"/>
      <c r="C942" s="27"/>
      <c r="D942" s="27"/>
      <c r="E942" s="27"/>
      <c r="F942" s="26"/>
      <c r="G942" s="28"/>
      <c r="H942" s="31"/>
    </row>
    <row r="943" spans="2:8">
      <c r="B943" s="27"/>
      <c r="C943" s="27"/>
      <c r="D943" s="27"/>
      <c r="E943" s="27"/>
      <c r="F943" s="26"/>
      <c r="G943" s="28"/>
      <c r="H943" s="31"/>
    </row>
    <row r="944" spans="2:8">
      <c r="B944" s="27"/>
      <c r="C944" s="27"/>
      <c r="D944" s="27"/>
      <c r="E944" s="27"/>
      <c r="F944" s="26"/>
      <c r="G944" s="28"/>
      <c r="H944" s="31"/>
    </row>
    <row r="945" spans="2:8">
      <c r="B945" s="27"/>
      <c r="C945" s="27"/>
      <c r="D945" s="27"/>
      <c r="E945" s="27"/>
      <c r="F945" s="26"/>
      <c r="G945" s="28"/>
      <c r="H945" s="31"/>
    </row>
    <row r="946" spans="2:8">
      <c r="B946" s="27"/>
      <c r="C946" s="27"/>
      <c r="D946" s="27"/>
      <c r="E946" s="27"/>
      <c r="F946" s="26"/>
      <c r="G946" s="28"/>
      <c r="H946" s="31"/>
    </row>
    <row r="947" spans="2:8">
      <c r="B947" s="27"/>
      <c r="C947" s="27"/>
      <c r="D947" s="27"/>
      <c r="E947" s="27"/>
      <c r="F947" s="26"/>
      <c r="G947" s="28"/>
      <c r="H947" s="31"/>
    </row>
    <row r="948" spans="2:8">
      <c r="B948" s="27"/>
      <c r="C948" s="27"/>
      <c r="D948" s="27"/>
      <c r="E948" s="27"/>
      <c r="F948" s="26"/>
      <c r="G948" s="28"/>
      <c r="H948" s="31"/>
    </row>
    <row r="949" spans="2:8">
      <c r="B949" s="27"/>
      <c r="C949" s="27"/>
      <c r="D949" s="27"/>
      <c r="E949" s="27"/>
      <c r="F949" s="26"/>
      <c r="G949" s="28"/>
      <c r="H949" s="31"/>
    </row>
    <row r="950" spans="2:8">
      <c r="B950" s="27"/>
      <c r="C950" s="27"/>
      <c r="D950" s="27"/>
      <c r="E950" s="27"/>
      <c r="F950" s="26"/>
      <c r="G950" s="28"/>
      <c r="H950" s="31"/>
    </row>
    <row r="951" spans="2:8">
      <c r="B951" s="27"/>
      <c r="C951" s="27"/>
      <c r="D951" s="27"/>
      <c r="E951" s="27"/>
      <c r="F951" s="26"/>
      <c r="G951" s="28"/>
      <c r="H951" s="31"/>
    </row>
    <row r="952" spans="2:8">
      <c r="B952" s="27"/>
      <c r="C952" s="27"/>
      <c r="D952" s="27"/>
      <c r="E952" s="27"/>
      <c r="F952" s="26"/>
      <c r="G952" s="28"/>
      <c r="H952" s="31"/>
    </row>
    <row r="953" spans="2:8">
      <c r="B953" s="27"/>
      <c r="C953" s="27"/>
      <c r="D953" s="27"/>
      <c r="E953" s="27"/>
      <c r="F953" s="26"/>
      <c r="G953" s="28"/>
      <c r="H953" s="31"/>
    </row>
    <row r="954" spans="2:8">
      <c r="B954" s="27"/>
      <c r="C954" s="27"/>
      <c r="D954" s="27"/>
      <c r="E954" s="27"/>
      <c r="F954" s="26"/>
      <c r="G954" s="28"/>
      <c r="H954" s="31"/>
    </row>
    <row r="955" spans="2:8">
      <c r="B955" s="27"/>
      <c r="C955" s="27"/>
      <c r="D955" s="27"/>
      <c r="E955" s="27"/>
      <c r="F955" s="26"/>
      <c r="G955" s="28"/>
      <c r="H955" s="31"/>
    </row>
    <row r="956" spans="2:8">
      <c r="B956" s="27"/>
      <c r="C956" s="27"/>
      <c r="D956" s="27"/>
      <c r="E956" s="27"/>
      <c r="F956" s="26"/>
      <c r="G956" s="28"/>
      <c r="H956" s="31"/>
    </row>
    <row r="957" spans="2:8">
      <c r="B957" s="27"/>
      <c r="C957" s="27"/>
      <c r="D957" s="27"/>
      <c r="E957" s="27"/>
      <c r="F957" s="26"/>
      <c r="G957" s="28"/>
      <c r="H957" s="31"/>
    </row>
    <row r="958" spans="2:8">
      <c r="B958" s="27"/>
      <c r="C958" s="27"/>
      <c r="D958" s="27"/>
      <c r="E958" s="27"/>
      <c r="F958" s="26"/>
      <c r="G958" s="28"/>
      <c r="H958" s="31"/>
    </row>
    <row r="959" spans="2:8">
      <c r="B959" s="27"/>
      <c r="C959" s="27"/>
      <c r="D959" s="27"/>
      <c r="E959" s="27"/>
      <c r="F959" s="26"/>
      <c r="G959" s="28"/>
      <c r="H959" s="31"/>
    </row>
    <row r="960" spans="2:8">
      <c r="B960" s="27"/>
      <c r="C960" s="27"/>
      <c r="D960" s="27"/>
      <c r="E960" s="27"/>
      <c r="F960" s="26"/>
      <c r="G960" s="28"/>
      <c r="H960" s="31"/>
    </row>
    <row r="961" spans="2:8">
      <c r="B961" s="27"/>
      <c r="C961" s="27"/>
      <c r="D961" s="27"/>
      <c r="E961" s="27"/>
      <c r="F961" s="26"/>
      <c r="G961" s="28"/>
      <c r="H961" s="31"/>
    </row>
    <row r="962" spans="2:8">
      <c r="B962" s="27"/>
      <c r="C962" s="27"/>
      <c r="D962" s="27"/>
      <c r="E962" s="27"/>
      <c r="F962" s="26"/>
      <c r="G962" s="28"/>
      <c r="H962" s="31"/>
    </row>
    <row r="963" spans="2:8">
      <c r="B963" s="27"/>
      <c r="C963" s="27"/>
      <c r="D963" s="27"/>
      <c r="E963" s="27"/>
      <c r="F963" s="26"/>
      <c r="G963" s="28"/>
      <c r="H963" s="31"/>
    </row>
    <row r="964" spans="2:8">
      <c r="B964" s="27"/>
      <c r="C964" s="27"/>
      <c r="D964" s="27"/>
      <c r="E964" s="27"/>
      <c r="F964" s="26"/>
      <c r="G964" s="28"/>
      <c r="H964" s="31"/>
    </row>
    <row r="965" spans="2:8">
      <c r="B965" s="27"/>
      <c r="C965" s="27"/>
      <c r="D965" s="27"/>
      <c r="E965" s="27"/>
      <c r="F965" s="26"/>
      <c r="G965" s="28"/>
      <c r="H965" s="31"/>
    </row>
    <row r="966" spans="2:8">
      <c r="B966" s="27"/>
      <c r="C966" s="27"/>
      <c r="D966" s="27"/>
      <c r="E966" s="27"/>
      <c r="F966" s="26"/>
      <c r="G966" s="28"/>
      <c r="H966" s="31"/>
    </row>
    <row r="967" spans="2:8">
      <c r="B967" s="27"/>
      <c r="C967" s="27"/>
      <c r="D967" s="27"/>
      <c r="E967" s="27"/>
      <c r="F967" s="26"/>
      <c r="G967" s="28"/>
      <c r="H967" s="31"/>
    </row>
    <row r="968" spans="2:8">
      <c r="B968" s="27"/>
      <c r="C968" s="27"/>
      <c r="D968" s="27"/>
      <c r="E968" s="27"/>
      <c r="F968" s="26"/>
      <c r="G968" s="28"/>
      <c r="H968" s="31"/>
    </row>
    <row r="969" spans="2:8">
      <c r="B969" s="27"/>
      <c r="C969" s="27"/>
      <c r="D969" s="27"/>
      <c r="E969" s="27"/>
      <c r="F969" s="26"/>
      <c r="G969" s="28"/>
      <c r="H969" s="31"/>
    </row>
    <row r="970" spans="2:8">
      <c r="B970" s="27"/>
      <c r="C970" s="27"/>
      <c r="D970" s="27"/>
      <c r="E970" s="27"/>
      <c r="F970" s="26"/>
      <c r="G970" s="28"/>
      <c r="H970" s="31"/>
    </row>
    <row r="971" spans="2:8">
      <c r="B971" s="27"/>
      <c r="C971" s="27"/>
      <c r="D971" s="27"/>
      <c r="E971" s="27"/>
      <c r="F971" s="26"/>
      <c r="G971" s="28"/>
      <c r="H971" s="31"/>
    </row>
    <row r="972" spans="2:8">
      <c r="B972" s="27"/>
      <c r="C972" s="27"/>
      <c r="D972" s="27"/>
      <c r="E972" s="27"/>
      <c r="F972" s="26"/>
      <c r="G972" s="28"/>
      <c r="H972" s="31"/>
    </row>
    <row r="973" spans="2:8">
      <c r="B973" s="27"/>
      <c r="C973" s="27"/>
      <c r="D973" s="27"/>
      <c r="E973" s="27"/>
      <c r="F973" s="26"/>
      <c r="G973" s="28"/>
      <c r="H973" s="31"/>
    </row>
    <row r="974" spans="2:8">
      <c r="B974" s="27"/>
      <c r="C974" s="27"/>
      <c r="D974" s="27"/>
      <c r="E974" s="27"/>
      <c r="F974" s="26"/>
      <c r="G974" s="28"/>
      <c r="H974" s="31"/>
    </row>
    <row r="975" spans="2:8">
      <c r="B975" s="27"/>
      <c r="C975" s="27"/>
      <c r="D975" s="27"/>
      <c r="E975" s="27"/>
      <c r="F975" s="26"/>
      <c r="G975" s="28"/>
      <c r="H975" s="31"/>
    </row>
    <row r="976" spans="2:8">
      <c r="B976" s="27"/>
      <c r="C976" s="27"/>
      <c r="D976" s="27"/>
      <c r="E976" s="27"/>
      <c r="F976" s="26"/>
      <c r="G976" s="28"/>
      <c r="H976" s="31"/>
    </row>
    <row r="977" spans="2:8">
      <c r="B977" s="27"/>
      <c r="C977" s="27"/>
      <c r="D977" s="27"/>
      <c r="E977" s="27"/>
      <c r="F977" s="26"/>
      <c r="G977" s="28"/>
      <c r="H977" s="31"/>
    </row>
    <row r="978" spans="2:8">
      <c r="B978" s="27"/>
      <c r="C978" s="27"/>
      <c r="D978" s="27"/>
      <c r="E978" s="27"/>
      <c r="F978" s="26"/>
      <c r="G978" s="28"/>
      <c r="H978" s="31"/>
    </row>
    <row r="979" spans="2:8">
      <c r="B979" s="27"/>
      <c r="C979" s="27"/>
      <c r="D979" s="27"/>
      <c r="E979" s="27"/>
      <c r="F979" s="26"/>
      <c r="G979" s="28"/>
      <c r="H979" s="31"/>
    </row>
    <row r="980" spans="2:8">
      <c r="B980" s="27"/>
      <c r="C980" s="27"/>
      <c r="D980" s="27"/>
      <c r="E980" s="27"/>
      <c r="F980" s="26"/>
      <c r="G980" s="28"/>
      <c r="H980" s="31"/>
    </row>
    <row r="981" spans="2:8">
      <c r="B981" s="27"/>
      <c r="C981" s="27"/>
      <c r="D981" s="27"/>
      <c r="E981" s="27"/>
      <c r="F981" s="26"/>
      <c r="G981" s="28"/>
      <c r="H981" s="31"/>
    </row>
    <row r="982" spans="2:8">
      <c r="B982" s="27"/>
      <c r="C982" s="27"/>
      <c r="D982" s="27"/>
      <c r="E982" s="27"/>
      <c r="F982" s="26"/>
      <c r="G982" s="28"/>
      <c r="H982" s="31"/>
    </row>
    <row r="983" spans="2:8">
      <c r="B983" s="27"/>
      <c r="C983" s="27"/>
      <c r="D983" s="27"/>
      <c r="E983" s="27"/>
      <c r="F983" s="26"/>
      <c r="G983" s="28"/>
      <c r="H983" s="31"/>
    </row>
    <row r="984" spans="2:8">
      <c r="B984" s="27"/>
      <c r="C984" s="27"/>
      <c r="D984" s="27"/>
      <c r="E984" s="27"/>
      <c r="F984" s="26"/>
      <c r="G984" s="28"/>
      <c r="H984" s="31"/>
    </row>
    <row r="985" spans="2:8">
      <c r="B985" s="27"/>
      <c r="C985" s="27"/>
      <c r="D985" s="27"/>
      <c r="E985" s="27"/>
      <c r="F985" s="26"/>
      <c r="G985" s="28"/>
      <c r="H985" s="31"/>
    </row>
    <row r="986" spans="2:8">
      <c r="B986" s="27"/>
      <c r="C986" s="27"/>
      <c r="D986" s="27"/>
      <c r="E986" s="27"/>
      <c r="F986" s="26"/>
      <c r="G986" s="28"/>
      <c r="H986" s="31"/>
    </row>
    <row r="987" spans="2:8">
      <c r="B987" s="27"/>
      <c r="C987" s="27"/>
      <c r="D987" s="27"/>
      <c r="E987" s="27"/>
      <c r="F987" s="26"/>
      <c r="G987" s="28"/>
      <c r="H987" s="31"/>
    </row>
    <row r="988" spans="2:8">
      <c r="B988" s="27"/>
      <c r="C988" s="27"/>
      <c r="D988" s="27"/>
      <c r="E988" s="27"/>
      <c r="F988" s="26"/>
      <c r="G988" s="28"/>
      <c r="H988" s="31"/>
    </row>
    <row r="989" spans="2:8">
      <c r="B989" s="27"/>
      <c r="C989" s="27"/>
      <c r="D989" s="27"/>
      <c r="E989" s="27"/>
      <c r="F989" s="26"/>
      <c r="G989" s="28"/>
      <c r="H989" s="31"/>
    </row>
    <row r="990" spans="2:8">
      <c r="B990" s="27"/>
      <c r="C990" s="27"/>
      <c r="D990" s="27"/>
      <c r="E990" s="27"/>
      <c r="F990" s="26"/>
      <c r="G990" s="28"/>
      <c r="H990" s="31"/>
    </row>
    <row r="991" spans="2:8">
      <c r="B991" s="27"/>
      <c r="C991" s="27"/>
      <c r="D991" s="27"/>
      <c r="E991" s="27"/>
      <c r="F991" s="26"/>
      <c r="G991" s="28"/>
      <c r="H991" s="31"/>
    </row>
    <row r="992" spans="2:8">
      <c r="B992" s="27"/>
      <c r="C992" s="27"/>
      <c r="D992" s="27"/>
      <c r="E992" s="27"/>
      <c r="F992" s="26"/>
      <c r="G992" s="28"/>
      <c r="H992" s="31"/>
    </row>
    <row r="993" spans="2:8">
      <c r="B993" s="27"/>
      <c r="C993" s="27"/>
      <c r="D993" s="27"/>
      <c r="E993" s="27"/>
      <c r="F993" s="26"/>
      <c r="G993" s="28"/>
      <c r="H993" s="31"/>
    </row>
    <row r="994" spans="2:8">
      <c r="B994" s="27"/>
      <c r="C994" s="27"/>
      <c r="D994" s="27"/>
      <c r="E994" s="27"/>
      <c r="F994" s="26"/>
      <c r="G994" s="28"/>
      <c r="H994" s="31"/>
    </row>
    <row r="995" spans="2:8">
      <c r="B995" s="27"/>
      <c r="C995" s="27"/>
      <c r="D995" s="27"/>
      <c r="E995" s="27"/>
      <c r="F995" s="26"/>
      <c r="G995" s="28"/>
      <c r="H995" s="31"/>
    </row>
    <row r="996" spans="2:8">
      <c r="B996" s="27"/>
      <c r="C996" s="27"/>
      <c r="D996" s="27"/>
      <c r="E996" s="27"/>
      <c r="F996" s="26"/>
      <c r="G996" s="28"/>
      <c r="H996" s="31"/>
    </row>
    <row r="997" spans="2:8">
      <c r="B997" s="27"/>
      <c r="C997" s="27"/>
      <c r="D997" s="27"/>
      <c r="E997" s="27"/>
      <c r="F997" s="26"/>
      <c r="G997" s="28"/>
      <c r="H997" s="31"/>
    </row>
    <row r="998" spans="2:8">
      <c r="B998" s="27"/>
      <c r="C998" s="27"/>
      <c r="D998" s="27"/>
      <c r="E998" s="27"/>
      <c r="F998" s="26"/>
      <c r="G998" s="28"/>
      <c r="H998" s="31"/>
    </row>
    <row r="999" spans="2:8">
      <c r="B999" s="27"/>
      <c r="C999" s="27"/>
      <c r="D999" s="27"/>
      <c r="E999" s="27"/>
      <c r="F999" s="26"/>
      <c r="G999" s="28"/>
      <c r="H999" s="31"/>
    </row>
    <row r="1000" spans="2:8">
      <c r="B1000" s="27"/>
      <c r="C1000" s="27"/>
      <c r="D1000" s="27"/>
      <c r="E1000" s="27"/>
      <c r="F1000" s="26"/>
      <c r="G1000" s="28"/>
      <c r="H1000" s="31"/>
    </row>
    <row r="1001" spans="2:8">
      <c r="B1001" s="27"/>
      <c r="C1001" s="27"/>
      <c r="D1001" s="27"/>
      <c r="E1001" s="27"/>
      <c r="F1001" s="26"/>
      <c r="G1001" s="28"/>
      <c r="H1001" s="31"/>
    </row>
    <row r="1002" spans="2:8">
      <c r="B1002" s="27"/>
      <c r="C1002" s="27"/>
      <c r="D1002" s="27"/>
      <c r="E1002" s="27"/>
      <c r="F1002" s="26"/>
      <c r="G1002" s="28"/>
      <c r="H1002" s="31"/>
    </row>
    <row r="1003" spans="2:8">
      <c r="B1003" s="27"/>
      <c r="C1003" s="27"/>
      <c r="D1003" s="27"/>
      <c r="E1003" s="27"/>
      <c r="F1003" s="26"/>
      <c r="G1003" s="28"/>
      <c r="H1003" s="31"/>
    </row>
    <row r="1004" spans="2:8">
      <c r="B1004" s="27"/>
      <c r="C1004" s="27"/>
      <c r="D1004" s="27"/>
      <c r="E1004" s="27"/>
      <c r="F1004" s="26"/>
      <c r="G1004" s="28"/>
      <c r="H1004" s="31"/>
    </row>
    <row r="1005" spans="2:8">
      <c r="B1005" s="27"/>
      <c r="C1005" s="27"/>
      <c r="D1005" s="27"/>
      <c r="E1005" s="27"/>
      <c r="F1005" s="26"/>
      <c r="G1005" s="28"/>
      <c r="H1005" s="31"/>
    </row>
    <row r="1006" spans="2:8">
      <c r="B1006" s="27"/>
      <c r="C1006" s="27"/>
      <c r="D1006" s="27"/>
      <c r="E1006" s="27"/>
      <c r="F1006" s="26"/>
      <c r="G1006" s="28"/>
      <c r="H1006" s="31"/>
    </row>
    <row r="1007" spans="2:8">
      <c r="B1007" s="27"/>
      <c r="C1007" s="27"/>
      <c r="D1007" s="27"/>
      <c r="E1007" s="27"/>
      <c r="F1007" s="26"/>
      <c r="G1007" s="28"/>
      <c r="H1007" s="31"/>
    </row>
    <row r="1008" spans="2:8">
      <c r="B1008" s="27"/>
      <c r="C1008" s="27"/>
      <c r="D1008" s="27"/>
      <c r="E1008" s="27"/>
      <c r="F1008" s="26"/>
      <c r="G1008" s="28"/>
      <c r="H1008" s="31"/>
    </row>
    <row r="1009" spans="2:8">
      <c r="B1009" s="27"/>
      <c r="C1009" s="27"/>
      <c r="D1009" s="27"/>
      <c r="E1009" s="27"/>
      <c r="F1009" s="26"/>
      <c r="G1009" s="28"/>
      <c r="H1009" s="31"/>
    </row>
    <row r="1010" spans="2:8">
      <c r="B1010" s="27"/>
      <c r="C1010" s="27"/>
      <c r="D1010" s="27"/>
      <c r="E1010" s="27"/>
      <c r="F1010" s="26"/>
      <c r="G1010" s="28"/>
      <c r="H1010" s="31"/>
    </row>
    <row r="1011" spans="2:8">
      <c r="B1011" s="27"/>
      <c r="C1011" s="27"/>
      <c r="D1011" s="27"/>
      <c r="E1011" s="27"/>
      <c r="F1011" s="26"/>
      <c r="G1011" s="28"/>
      <c r="H1011" s="31"/>
    </row>
    <row r="1012" spans="2:8">
      <c r="B1012" s="27"/>
      <c r="C1012" s="27"/>
      <c r="D1012" s="27"/>
      <c r="E1012" s="27"/>
      <c r="F1012" s="26"/>
      <c r="G1012" s="28"/>
      <c r="H1012" s="31"/>
    </row>
    <row r="1013" spans="2:8">
      <c r="B1013" s="27"/>
      <c r="C1013" s="27"/>
      <c r="D1013" s="27"/>
      <c r="E1013" s="27"/>
      <c r="F1013" s="26"/>
      <c r="G1013" s="28"/>
      <c r="H1013" s="31"/>
    </row>
    <row r="1014" spans="2:8">
      <c r="B1014" s="27"/>
      <c r="C1014" s="27"/>
      <c r="D1014" s="27"/>
      <c r="E1014" s="27"/>
      <c r="F1014" s="26"/>
      <c r="G1014" s="28"/>
      <c r="H1014" s="31"/>
    </row>
    <row r="1015" spans="2:8">
      <c r="B1015" s="27"/>
      <c r="C1015" s="27"/>
      <c r="D1015" s="27"/>
      <c r="E1015" s="27"/>
      <c r="F1015" s="26"/>
      <c r="G1015" s="28"/>
      <c r="H1015" s="31"/>
    </row>
    <row r="1016" spans="2:8">
      <c r="B1016" s="27"/>
      <c r="C1016" s="27"/>
      <c r="D1016" s="27"/>
      <c r="E1016" s="27"/>
      <c r="F1016" s="26"/>
      <c r="G1016" s="28"/>
      <c r="H1016" s="31"/>
    </row>
    <row r="1017" spans="2:8">
      <c r="B1017" s="27"/>
      <c r="C1017" s="27"/>
      <c r="D1017" s="27"/>
      <c r="E1017" s="27"/>
      <c r="F1017" s="26"/>
      <c r="G1017" s="28"/>
      <c r="H1017" s="31"/>
    </row>
    <row r="1018" spans="2:8">
      <c r="B1018" s="27"/>
      <c r="C1018" s="27"/>
      <c r="D1018" s="27"/>
      <c r="E1018" s="27"/>
      <c r="F1018" s="26"/>
      <c r="G1018" s="28"/>
      <c r="H1018" s="31"/>
    </row>
    <row r="1019" spans="2:8">
      <c r="B1019" s="27"/>
      <c r="C1019" s="27"/>
      <c r="D1019" s="27"/>
      <c r="E1019" s="27"/>
      <c r="F1019" s="26"/>
      <c r="G1019" s="28"/>
      <c r="H1019" s="31"/>
    </row>
    <row r="1020" spans="2:8">
      <c r="B1020" s="27"/>
      <c r="C1020" s="27"/>
      <c r="D1020" s="27"/>
      <c r="E1020" s="27"/>
      <c r="F1020" s="26"/>
      <c r="G1020" s="28"/>
      <c r="H1020" s="31"/>
    </row>
    <row r="1021" spans="2:8">
      <c r="B1021" s="27"/>
      <c r="C1021" s="27"/>
      <c r="D1021" s="27"/>
      <c r="E1021" s="27"/>
      <c r="F1021" s="26"/>
      <c r="G1021" s="28"/>
      <c r="H1021" s="31"/>
    </row>
    <row r="1022" spans="2:8">
      <c r="B1022" s="27"/>
      <c r="C1022" s="27"/>
      <c r="D1022" s="27"/>
      <c r="E1022" s="27"/>
      <c r="F1022" s="26"/>
      <c r="G1022" s="28"/>
      <c r="H1022" s="31"/>
    </row>
    <row r="1023" spans="2:8">
      <c r="B1023" s="27"/>
      <c r="C1023" s="27"/>
      <c r="D1023" s="27"/>
      <c r="E1023" s="27"/>
      <c r="F1023" s="26"/>
      <c r="G1023" s="28"/>
      <c r="H1023" s="31"/>
    </row>
    <row r="1024" spans="2:8">
      <c r="B1024" s="27"/>
      <c r="C1024" s="27"/>
      <c r="D1024" s="27"/>
      <c r="E1024" s="27"/>
      <c r="F1024" s="26"/>
      <c r="G1024" s="28"/>
      <c r="H1024" s="31"/>
    </row>
    <row r="1025" spans="2:8">
      <c r="B1025" s="27"/>
      <c r="C1025" s="27"/>
      <c r="D1025" s="27"/>
      <c r="E1025" s="27"/>
      <c r="F1025" s="26"/>
      <c r="G1025" s="28"/>
      <c r="H1025" s="31"/>
    </row>
    <row r="1026" spans="2:8">
      <c r="B1026" s="27"/>
      <c r="C1026" s="27"/>
      <c r="D1026" s="27"/>
      <c r="E1026" s="27"/>
      <c r="F1026" s="26"/>
      <c r="G1026" s="28"/>
      <c r="H1026" s="31"/>
    </row>
    <row r="1027" spans="2:8">
      <c r="B1027" s="27"/>
      <c r="C1027" s="27"/>
      <c r="D1027" s="27"/>
      <c r="E1027" s="27"/>
      <c r="F1027" s="26"/>
      <c r="G1027" s="28"/>
      <c r="H1027" s="31"/>
    </row>
    <row r="1028" spans="2:8">
      <c r="B1028" s="27"/>
      <c r="C1028" s="27"/>
      <c r="D1028" s="27"/>
      <c r="E1028" s="27"/>
      <c r="F1028" s="26"/>
      <c r="G1028" s="28"/>
      <c r="H1028" s="31"/>
    </row>
    <row r="1029" spans="2:8">
      <c r="B1029" s="27"/>
      <c r="C1029" s="27"/>
      <c r="D1029" s="27"/>
      <c r="E1029" s="27"/>
      <c r="F1029" s="26"/>
      <c r="G1029" s="28"/>
      <c r="H1029" s="31"/>
    </row>
    <row r="1030" spans="2:8">
      <c r="B1030" s="27"/>
      <c r="C1030" s="27"/>
      <c r="D1030" s="27"/>
      <c r="E1030" s="27"/>
      <c r="F1030" s="26"/>
      <c r="G1030" s="28"/>
      <c r="H1030" s="31"/>
    </row>
    <row r="1031" spans="2:8">
      <c r="B1031" s="27"/>
      <c r="C1031" s="27"/>
      <c r="D1031" s="27"/>
      <c r="E1031" s="27"/>
      <c r="F1031" s="26"/>
      <c r="G1031" s="28"/>
      <c r="H1031" s="31"/>
    </row>
    <row r="1032" spans="2:8">
      <c r="B1032" s="27"/>
      <c r="C1032" s="27"/>
      <c r="D1032" s="27"/>
      <c r="E1032" s="27"/>
      <c r="F1032" s="26"/>
      <c r="G1032" s="28"/>
      <c r="H1032" s="31"/>
    </row>
    <row r="1033" spans="2:8">
      <c r="B1033" s="27"/>
      <c r="C1033" s="27"/>
      <c r="D1033" s="27"/>
      <c r="E1033" s="27"/>
      <c r="F1033" s="26"/>
      <c r="G1033" s="28"/>
      <c r="H1033" s="31"/>
    </row>
    <row r="1034" spans="2:8">
      <c r="B1034" s="27"/>
      <c r="C1034" s="27"/>
      <c r="D1034" s="27"/>
      <c r="E1034" s="27"/>
      <c r="F1034" s="26"/>
      <c r="G1034" s="28"/>
      <c r="H1034" s="31"/>
    </row>
    <row r="1035" spans="2:8">
      <c r="B1035" s="27"/>
      <c r="C1035" s="27"/>
      <c r="D1035" s="27"/>
      <c r="E1035" s="27"/>
      <c r="F1035" s="26"/>
      <c r="G1035" s="28"/>
      <c r="H1035" s="31"/>
    </row>
    <row r="1036" spans="2:8">
      <c r="B1036" s="27"/>
      <c r="C1036" s="27"/>
      <c r="D1036" s="27"/>
      <c r="E1036" s="27"/>
      <c r="F1036" s="26"/>
      <c r="G1036" s="28"/>
      <c r="H1036" s="31"/>
    </row>
    <row r="1037" spans="2:8">
      <c r="B1037" s="27"/>
      <c r="C1037" s="27"/>
      <c r="D1037" s="27"/>
      <c r="E1037" s="27"/>
      <c r="F1037" s="26"/>
      <c r="G1037" s="28"/>
      <c r="H1037" s="31"/>
    </row>
    <row r="1038" spans="2:8">
      <c r="B1038" s="27"/>
      <c r="C1038" s="27"/>
      <c r="D1038" s="27"/>
      <c r="E1038" s="27"/>
      <c r="F1038" s="26"/>
      <c r="G1038" s="28"/>
      <c r="H1038" s="31"/>
    </row>
    <row r="1039" spans="2:8">
      <c r="B1039" s="27"/>
      <c r="C1039" s="27"/>
      <c r="D1039" s="27"/>
      <c r="E1039" s="27"/>
      <c r="F1039" s="26"/>
      <c r="G1039" s="28"/>
      <c r="H1039" s="31"/>
    </row>
    <row r="1040" spans="2:8">
      <c r="B1040" s="27"/>
      <c r="C1040" s="27"/>
      <c r="D1040" s="27"/>
      <c r="E1040" s="27"/>
      <c r="F1040" s="26"/>
      <c r="G1040" s="28"/>
      <c r="H1040" s="31"/>
    </row>
    <row r="1041" spans="2:8">
      <c r="B1041" s="27"/>
      <c r="C1041" s="27"/>
      <c r="D1041" s="27"/>
      <c r="E1041" s="27"/>
      <c r="F1041" s="26"/>
      <c r="G1041" s="28"/>
      <c r="H1041" s="31"/>
    </row>
    <row r="1042" spans="2:8">
      <c r="B1042" s="27"/>
      <c r="C1042" s="27"/>
      <c r="D1042" s="27"/>
      <c r="E1042" s="27"/>
      <c r="F1042" s="26"/>
      <c r="G1042" s="28"/>
      <c r="H1042" s="31"/>
    </row>
    <row r="1043" spans="2:8">
      <c r="B1043" s="27"/>
      <c r="C1043" s="27"/>
      <c r="D1043" s="27"/>
      <c r="E1043" s="27"/>
      <c r="F1043" s="26"/>
      <c r="G1043" s="28"/>
      <c r="H1043" s="31"/>
    </row>
    <row r="1044" spans="2:8">
      <c r="B1044" s="27"/>
      <c r="C1044" s="27"/>
      <c r="D1044" s="27"/>
      <c r="E1044" s="27"/>
      <c r="F1044" s="26"/>
      <c r="G1044" s="28"/>
      <c r="H1044" s="31"/>
    </row>
    <row r="1045" spans="2:8">
      <c r="B1045" s="27"/>
      <c r="C1045" s="27"/>
      <c r="D1045" s="27"/>
      <c r="E1045" s="27"/>
      <c r="F1045" s="26"/>
      <c r="G1045" s="28"/>
      <c r="H1045" s="31"/>
    </row>
    <row r="1046" spans="2:8">
      <c r="B1046" s="27"/>
      <c r="C1046" s="27"/>
      <c r="D1046" s="27"/>
      <c r="E1046" s="27"/>
      <c r="F1046" s="26"/>
      <c r="G1046" s="28"/>
      <c r="H1046" s="31"/>
    </row>
    <row r="1047" spans="2:8">
      <c r="B1047" s="27"/>
      <c r="C1047" s="27"/>
      <c r="D1047" s="27"/>
      <c r="E1047" s="27"/>
      <c r="F1047" s="26"/>
      <c r="G1047" s="28"/>
      <c r="H1047" s="31"/>
    </row>
    <row r="1048" spans="2:8">
      <c r="B1048" s="27"/>
      <c r="C1048" s="27"/>
      <c r="D1048" s="27"/>
      <c r="E1048" s="27"/>
      <c r="F1048" s="26"/>
      <c r="G1048" s="28"/>
      <c r="H1048" s="31"/>
    </row>
    <row r="1049" spans="2:8">
      <c r="B1049" s="27"/>
      <c r="C1049" s="27"/>
      <c r="D1049" s="27"/>
      <c r="E1049" s="27"/>
      <c r="F1049" s="26"/>
      <c r="G1049" s="28"/>
      <c r="H1049" s="31"/>
    </row>
    <row r="1050" spans="2:8">
      <c r="B1050" s="27"/>
      <c r="C1050" s="27"/>
      <c r="D1050" s="27"/>
      <c r="E1050" s="27"/>
      <c r="F1050" s="26"/>
      <c r="G1050" s="28"/>
      <c r="H1050" s="31"/>
    </row>
    <row r="1051" spans="2:8">
      <c r="B1051" s="27"/>
      <c r="C1051" s="27"/>
      <c r="D1051" s="27"/>
      <c r="E1051" s="27"/>
      <c r="F1051" s="26"/>
      <c r="G1051" s="28"/>
      <c r="H1051" s="31"/>
    </row>
    <row r="1052" spans="2:8">
      <c r="B1052" s="27"/>
      <c r="C1052" s="27"/>
      <c r="D1052" s="27"/>
      <c r="E1052" s="27"/>
      <c r="F1052" s="26"/>
      <c r="G1052" s="28"/>
      <c r="H1052" s="31"/>
    </row>
    <row r="1053" spans="2:8">
      <c r="B1053" s="27"/>
      <c r="C1053" s="27"/>
      <c r="D1053" s="27"/>
      <c r="E1053" s="27"/>
      <c r="F1053" s="26"/>
      <c r="G1053" s="28"/>
      <c r="H1053" s="31"/>
    </row>
    <row r="1054" spans="2:8">
      <c r="B1054" s="27"/>
      <c r="C1054" s="27"/>
      <c r="D1054" s="27"/>
      <c r="E1054" s="27"/>
      <c r="F1054" s="26"/>
      <c r="G1054" s="28"/>
      <c r="H1054" s="31"/>
    </row>
    <row r="1055" spans="2:8">
      <c r="B1055" s="27"/>
      <c r="C1055" s="27"/>
      <c r="D1055" s="27"/>
      <c r="E1055" s="27"/>
      <c r="F1055" s="26"/>
      <c r="G1055" s="28"/>
      <c r="H1055" s="31"/>
    </row>
    <row r="1056" spans="2:8">
      <c r="B1056" s="27"/>
      <c r="C1056" s="27"/>
      <c r="D1056" s="27"/>
      <c r="E1056" s="27"/>
      <c r="F1056" s="26"/>
      <c r="G1056" s="28"/>
      <c r="H1056" s="31"/>
    </row>
    <row r="1057" spans="2:8">
      <c r="B1057" s="27"/>
      <c r="C1057" s="27"/>
      <c r="D1057" s="27"/>
      <c r="E1057" s="27"/>
      <c r="F1057" s="26"/>
      <c r="G1057" s="28"/>
      <c r="H1057" s="31"/>
    </row>
    <row r="1058" spans="2:8">
      <c r="B1058" s="27"/>
      <c r="C1058" s="27"/>
      <c r="D1058" s="27"/>
      <c r="E1058" s="27"/>
      <c r="F1058" s="26"/>
      <c r="G1058" s="28"/>
      <c r="H1058" s="31"/>
    </row>
    <row r="1059" spans="2:8">
      <c r="B1059" s="27"/>
      <c r="C1059" s="27"/>
      <c r="D1059" s="27"/>
      <c r="E1059" s="27"/>
      <c r="F1059" s="26"/>
      <c r="G1059" s="28"/>
      <c r="H1059" s="31"/>
    </row>
    <row r="1060" spans="2:8">
      <c r="B1060" s="27"/>
      <c r="C1060" s="27"/>
      <c r="D1060" s="27"/>
      <c r="E1060" s="27"/>
      <c r="F1060" s="26"/>
      <c r="G1060" s="28"/>
      <c r="H1060" s="31"/>
    </row>
    <row r="1061" spans="2:8">
      <c r="B1061" s="27"/>
      <c r="C1061" s="27"/>
      <c r="D1061" s="27"/>
      <c r="E1061" s="27"/>
      <c r="F1061" s="26"/>
      <c r="G1061" s="28"/>
      <c r="H1061" s="31"/>
    </row>
    <row r="1062" spans="2:8">
      <c r="B1062" s="27"/>
      <c r="C1062" s="27"/>
      <c r="D1062" s="27"/>
      <c r="E1062" s="27"/>
      <c r="F1062" s="26"/>
      <c r="G1062" s="28"/>
      <c r="H1062" s="31"/>
    </row>
    <row r="1063" spans="2:8">
      <c r="B1063" s="27"/>
      <c r="C1063" s="27"/>
      <c r="D1063" s="27"/>
      <c r="E1063" s="27"/>
      <c r="F1063" s="26"/>
      <c r="G1063" s="28"/>
      <c r="H1063" s="31"/>
    </row>
    <row r="1064" spans="2:8">
      <c r="B1064" s="27"/>
      <c r="C1064" s="27"/>
      <c r="D1064" s="27"/>
      <c r="E1064" s="27"/>
      <c r="F1064" s="26"/>
      <c r="G1064" s="28"/>
      <c r="H1064" s="31"/>
    </row>
    <row r="1065" spans="2:8">
      <c r="B1065" s="27"/>
      <c r="C1065" s="27"/>
      <c r="D1065" s="27"/>
      <c r="E1065" s="27"/>
      <c r="F1065" s="26"/>
      <c r="G1065" s="28"/>
      <c r="H1065" s="31"/>
    </row>
    <row r="1066" spans="2:8">
      <c r="B1066" s="27"/>
      <c r="C1066" s="27"/>
      <c r="D1066" s="27"/>
      <c r="E1066" s="27"/>
      <c r="F1066" s="26"/>
      <c r="G1066" s="28"/>
      <c r="H1066" s="31"/>
    </row>
    <row r="1067" spans="2:8">
      <c r="B1067" s="27"/>
      <c r="C1067" s="27"/>
      <c r="D1067" s="27"/>
      <c r="E1067" s="27"/>
      <c r="F1067" s="26"/>
      <c r="G1067" s="28"/>
      <c r="H1067" s="31"/>
    </row>
    <row r="1068" spans="2:8">
      <c r="B1068" s="27"/>
      <c r="C1068" s="27"/>
      <c r="D1068" s="27"/>
      <c r="E1068" s="27"/>
      <c r="F1068" s="26"/>
      <c r="G1068" s="28"/>
      <c r="H1068" s="31"/>
    </row>
    <row r="1069" spans="2:8">
      <c r="B1069" s="27"/>
      <c r="C1069" s="27"/>
      <c r="D1069" s="27"/>
      <c r="E1069" s="27"/>
      <c r="F1069" s="26"/>
      <c r="G1069" s="28"/>
      <c r="H1069" s="31"/>
    </row>
    <row r="1070" spans="2:8">
      <c r="B1070" s="27"/>
      <c r="C1070" s="27"/>
      <c r="D1070" s="27"/>
      <c r="E1070" s="27"/>
      <c r="F1070" s="26"/>
      <c r="G1070" s="28"/>
      <c r="H1070" s="31"/>
    </row>
    <row r="1071" spans="2:8">
      <c r="B1071" s="27"/>
      <c r="C1071" s="27"/>
      <c r="D1071" s="27"/>
      <c r="E1071" s="27"/>
      <c r="F1071" s="26"/>
      <c r="G1071" s="28"/>
      <c r="H1071" s="31"/>
    </row>
    <row r="1072" spans="2:8">
      <c r="B1072" s="27"/>
      <c r="C1072" s="27"/>
      <c r="D1072" s="27"/>
      <c r="E1072" s="27"/>
      <c r="F1072" s="26"/>
      <c r="G1072" s="28"/>
      <c r="H1072" s="31"/>
    </row>
    <row r="1073" spans="2:8">
      <c r="B1073" s="27"/>
      <c r="C1073" s="27"/>
      <c r="D1073" s="27"/>
      <c r="E1073" s="27"/>
      <c r="F1073" s="26"/>
      <c r="G1073" s="28"/>
      <c r="H1073" s="31"/>
    </row>
    <row r="1074" spans="2:8">
      <c r="B1074" s="27"/>
      <c r="C1074" s="27"/>
      <c r="D1074" s="27"/>
      <c r="E1074" s="27"/>
      <c r="F1074" s="26"/>
      <c r="G1074" s="28"/>
      <c r="H1074" s="31"/>
    </row>
    <row r="1075" spans="2:8">
      <c r="B1075" s="27"/>
      <c r="C1075" s="27"/>
      <c r="D1075" s="27"/>
      <c r="E1075" s="27"/>
      <c r="F1075" s="26"/>
      <c r="G1075" s="28"/>
      <c r="H1075" s="31"/>
    </row>
    <row r="1076" spans="2:8">
      <c r="B1076" s="27"/>
      <c r="C1076" s="27"/>
      <c r="D1076" s="27"/>
      <c r="E1076" s="27"/>
      <c r="F1076" s="26"/>
      <c r="G1076" s="28"/>
      <c r="H1076" s="31"/>
    </row>
    <row r="1077" spans="2:8">
      <c r="B1077" s="27"/>
      <c r="C1077" s="27"/>
      <c r="D1077" s="27"/>
      <c r="E1077" s="27"/>
      <c r="F1077" s="26"/>
      <c r="G1077" s="28"/>
      <c r="H1077" s="31"/>
    </row>
    <row r="1078" spans="2:8">
      <c r="B1078" s="27"/>
      <c r="C1078" s="27"/>
      <c r="D1078" s="27"/>
      <c r="E1078" s="27"/>
      <c r="F1078" s="26"/>
      <c r="G1078" s="28"/>
      <c r="H1078" s="31"/>
    </row>
    <row r="1079" spans="2:8">
      <c r="B1079" s="27"/>
      <c r="C1079" s="27"/>
      <c r="D1079" s="27"/>
      <c r="E1079" s="27"/>
      <c r="F1079" s="26"/>
      <c r="G1079" s="28"/>
      <c r="H1079" s="31"/>
    </row>
    <row r="1080" spans="2:8">
      <c r="B1080" s="27"/>
      <c r="C1080" s="27"/>
      <c r="D1080" s="27"/>
      <c r="E1080" s="27"/>
      <c r="F1080" s="26"/>
      <c r="G1080" s="28"/>
      <c r="H1080" s="31"/>
    </row>
    <row r="1081" spans="2:8">
      <c r="B1081" s="27"/>
      <c r="C1081" s="27"/>
      <c r="D1081" s="27"/>
      <c r="E1081" s="27"/>
      <c r="F1081" s="26"/>
      <c r="G1081" s="28"/>
      <c r="H1081" s="31"/>
    </row>
    <row r="1082" spans="2:8">
      <c r="B1082" s="27"/>
      <c r="C1082" s="27"/>
      <c r="D1082" s="27"/>
      <c r="E1082" s="27"/>
      <c r="F1082" s="26"/>
      <c r="G1082" s="28"/>
      <c r="H1082" s="31"/>
    </row>
    <row r="1083" spans="2:8">
      <c r="B1083" s="27"/>
      <c r="C1083" s="27"/>
      <c r="D1083" s="27"/>
      <c r="E1083" s="27"/>
      <c r="F1083" s="26"/>
      <c r="G1083" s="28"/>
      <c r="H1083" s="31"/>
    </row>
    <row r="1084" spans="2:8">
      <c r="B1084" s="27"/>
      <c r="C1084" s="27"/>
      <c r="D1084" s="27"/>
      <c r="E1084" s="27"/>
      <c r="F1084" s="26"/>
      <c r="G1084" s="28"/>
      <c r="H1084" s="31"/>
    </row>
    <row r="1085" spans="2:8">
      <c r="B1085" s="27"/>
      <c r="C1085" s="27"/>
      <c r="D1085" s="27"/>
      <c r="E1085" s="27"/>
      <c r="F1085" s="26"/>
      <c r="G1085" s="28"/>
      <c r="H1085" s="31"/>
    </row>
    <row r="1086" spans="2:8">
      <c r="B1086" s="27"/>
      <c r="C1086" s="27"/>
      <c r="D1086" s="27"/>
      <c r="E1086" s="27"/>
      <c r="F1086" s="26"/>
      <c r="G1086" s="28"/>
      <c r="H1086" s="31"/>
    </row>
    <row r="1087" spans="2:8">
      <c r="B1087" s="27"/>
      <c r="C1087" s="27"/>
      <c r="D1087" s="27"/>
      <c r="E1087" s="27"/>
      <c r="F1087" s="26"/>
      <c r="G1087" s="28"/>
      <c r="H1087" s="31"/>
    </row>
    <row r="1088" spans="2:8">
      <c r="B1088" s="27"/>
      <c r="C1088" s="27"/>
      <c r="D1088" s="27"/>
      <c r="E1088" s="27"/>
      <c r="F1088" s="26"/>
      <c r="G1088" s="28"/>
      <c r="H1088" s="31"/>
    </row>
    <row r="1089" spans="2:8">
      <c r="B1089" s="27"/>
      <c r="C1089" s="27"/>
      <c r="D1089" s="27"/>
      <c r="E1089" s="27"/>
      <c r="F1089" s="26"/>
      <c r="G1089" s="28"/>
      <c r="H1089" s="31"/>
    </row>
    <row r="1090" spans="2:8">
      <c r="B1090" s="27"/>
      <c r="C1090" s="27"/>
      <c r="D1090" s="27"/>
      <c r="E1090" s="27"/>
      <c r="F1090" s="26"/>
      <c r="G1090" s="28"/>
      <c r="H1090" s="31"/>
    </row>
    <row r="1091" spans="2:8">
      <c r="B1091" s="27"/>
      <c r="C1091" s="27"/>
      <c r="D1091" s="27"/>
      <c r="E1091" s="27"/>
      <c r="F1091" s="26"/>
      <c r="G1091" s="28"/>
      <c r="H1091" s="31"/>
    </row>
    <row r="1092" spans="2:8">
      <c r="B1092" s="27"/>
      <c r="C1092" s="27"/>
      <c r="D1092" s="27"/>
      <c r="E1092" s="27"/>
      <c r="F1092" s="26"/>
      <c r="G1092" s="28"/>
      <c r="H1092" s="31"/>
    </row>
    <row r="1093" spans="2:8">
      <c r="B1093" s="27"/>
      <c r="C1093" s="27"/>
      <c r="D1093" s="27"/>
      <c r="E1093" s="27"/>
      <c r="F1093" s="26"/>
      <c r="G1093" s="28"/>
      <c r="H1093" s="31"/>
    </row>
    <row r="1094" spans="2:8">
      <c r="B1094" s="27"/>
      <c r="C1094" s="27"/>
      <c r="D1094" s="27"/>
      <c r="E1094" s="27"/>
      <c r="F1094" s="26"/>
      <c r="G1094" s="28"/>
      <c r="H1094" s="31"/>
    </row>
    <row r="1095" spans="2:8">
      <c r="B1095" s="27"/>
      <c r="C1095" s="27"/>
      <c r="D1095" s="27"/>
      <c r="E1095" s="27"/>
      <c r="F1095" s="26"/>
      <c r="G1095" s="28"/>
      <c r="H1095" s="31"/>
    </row>
    <row r="1096" spans="2:8">
      <c r="B1096" s="27"/>
      <c r="C1096" s="27"/>
      <c r="D1096" s="27"/>
      <c r="E1096" s="27"/>
      <c r="F1096" s="26"/>
      <c r="G1096" s="28"/>
      <c r="H1096" s="31"/>
    </row>
    <row r="1097" spans="2:8">
      <c r="B1097" s="27"/>
      <c r="C1097" s="27"/>
      <c r="D1097" s="27"/>
      <c r="E1097" s="27"/>
      <c r="F1097" s="26"/>
      <c r="G1097" s="28"/>
      <c r="H1097" s="31"/>
    </row>
    <row r="1098" spans="2:8">
      <c r="B1098" s="27"/>
      <c r="C1098" s="27"/>
      <c r="D1098" s="27"/>
      <c r="E1098" s="27"/>
      <c r="F1098" s="26"/>
      <c r="G1098" s="28"/>
      <c r="H1098" s="31"/>
    </row>
    <row r="1099" spans="2:8">
      <c r="B1099" s="27"/>
      <c r="C1099" s="27"/>
      <c r="D1099" s="27"/>
      <c r="E1099" s="27"/>
      <c r="F1099" s="26"/>
      <c r="G1099" s="28"/>
      <c r="H1099" s="31"/>
    </row>
    <row r="1100" spans="2:8">
      <c r="B1100" s="27"/>
      <c r="C1100" s="27"/>
      <c r="D1100" s="27"/>
      <c r="E1100" s="27"/>
      <c r="F1100" s="26"/>
      <c r="G1100" s="28"/>
      <c r="H1100" s="31"/>
    </row>
    <row r="1101" spans="2:8">
      <c r="B1101" s="27"/>
      <c r="C1101" s="27"/>
      <c r="D1101" s="27"/>
      <c r="E1101" s="27"/>
      <c r="F1101" s="26"/>
      <c r="G1101" s="28"/>
      <c r="H1101" s="31"/>
    </row>
    <row r="1102" spans="2:8">
      <c r="B1102" s="27"/>
      <c r="C1102" s="27"/>
      <c r="D1102" s="27"/>
      <c r="E1102" s="27"/>
      <c r="F1102" s="26"/>
      <c r="G1102" s="28"/>
      <c r="H1102" s="31"/>
    </row>
    <row r="1103" spans="2:8">
      <c r="B1103" s="27"/>
      <c r="C1103" s="27"/>
      <c r="D1103" s="27"/>
      <c r="E1103" s="27"/>
      <c r="F1103" s="26"/>
      <c r="G1103" s="28"/>
      <c r="H1103" s="31"/>
    </row>
    <row r="1104" spans="2:8">
      <c r="B1104" s="27"/>
      <c r="C1104" s="27"/>
      <c r="D1104" s="27"/>
      <c r="E1104" s="27"/>
      <c r="F1104" s="26"/>
      <c r="G1104" s="28"/>
      <c r="H1104" s="31"/>
    </row>
    <row r="1105" spans="2:8">
      <c r="B1105" s="27"/>
      <c r="C1105" s="27"/>
      <c r="D1105" s="27"/>
      <c r="E1105" s="27"/>
      <c r="F1105" s="26"/>
      <c r="G1105" s="28"/>
      <c r="H1105" s="31"/>
    </row>
    <row r="1106" spans="2:8">
      <c r="B1106" s="27"/>
      <c r="C1106" s="27"/>
      <c r="D1106" s="27"/>
      <c r="E1106" s="27"/>
      <c r="F1106" s="26"/>
      <c r="G1106" s="28"/>
      <c r="H1106" s="31"/>
    </row>
    <row r="1107" spans="2:8">
      <c r="B1107" s="27"/>
      <c r="C1107" s="27"/>
      <c r="D1107" s="27"/>
      <c r="E1107" s="27"/>
      <c r="F1107" s="26"/>
      <c r="G1107" s="28"/>
      <c r="H1107" s="31"/>
    </row>
    <row r="1108" spans="2:8">
      <c r="B1108" s="27"/>
      <c r="C1108" s="27"/>
      <c r="D1108" s="27"/>
      <c r="E1108" s="27"/>
      <c r="F1108" s="26"/>
      <c r="G1108" s="28"/>
      <c r="H1108" s="31"/>
    </row>
    <row r="1109" spans="2:8">
      <c r="B1109" s="27"/>
      <c r="C1109" s="27"/>
      <c r="D1109" s="27"/>
      <c r="E1109" s="27"/>
      <c r="F1109" s="26"/>
      <c r="G1109" s="28"/>
      <c r="H1109" s="31"/>
    </row>
    <row r="1110" spans="2:8">
      <c r="B1110" s="27"/>
      <c r="C1110" s="27"/>
      <c r="D1110" s="27"/>
      <c r="E1110" s="27"/>
      <c r="F1110" s="26"/>
      <c r="G1110" s="28"/>
      <c r="H1110" s="31"/>
    </row>
    <row r="1111" spans="2:8">
      <c r="B1111" s="27"/>
      <c r="C1111" s="27"/>
      <c r="D1111" s="27"/>
      <c r="E1111" s="27"/>
      <c r="F1111" s="26"/>
      <c r="G1111" s="28"/>
      <c r="H1111" s="31"/>
    </row>
    <row r="1112" spans="2:8">
      <c r="B1112" s="27"/>
      <c r="C1112" s="27"/>
      <c r="D1112" s="27"/>
      <c r="E1112" s="27"/>
      <c r="F1112" s="26"/>
      <c r="G1112" s="28"/>
      <c r="H1112" s="31"/>
    </row>
    <row r="1113" spans="2:8">
      <c r="B1113" s="27"/>
      <c r="C1113" s="27"/>
      <c r="D1113" s="27"/>
      <c r="E1113" s="27"/>
      <c r="F1113" s="26"/>
      <c r="G1113" s="28"/>
      <c r="H1113" s="31"/>
    </row>
    <row r="1114" spans="2:8">
      <c r="B1114" s="27"/>
      <c r="C1114" s="27"/>
      <c r="D1114" s="27"/>
      <c r="E1114" s="27"/>
      <c r="F1114" s="26"/>
      <c r="G1114" s="28"/>
      <c r="H1114" s="31"/>
    </row>
    <row r="1115" spans="2:8">
      <c r="B1115" s="27"/>
      <c r="C1115" s="27"/>
      <c r="D1115" s="27"/>
      <c r="E1115" s="27"/>
      <c r="F1115" s="26"/>
      <c r="G1115" s="28"/>
      <c r="H1115" s="31"/>
    </row>
    <row r="1116" spans="2:8">
      <c r="B1116" s="27"/>
      <c r="C1116" s="27"/>
      <c r="D1116" s="27"/>
      <c r="E1116" s="27"/>
      <c r="F1116" s="26"/>
      <c r="G1116" s="28"/>
      <c r="H1116" s="31"/>
    </row>
    <row r="1117" spans="2:8">
      <c r="B1117" s="27"/>
      <c r="C1117" s="27"/>
      <c r="D1117" s="27"/>
      <c r="E1117" s="27"/>
      <c r="F1117" s="26"/>
      <c r="G1117" s="28"/>
      <c r="H1117" s="31"/>
    </row>
    <row r="1118" spans="2:8">
      <c r="B1118" s="27"/>
      <c r="C1118" s="27"/>
      <c r="D1118" s="27"/>
      <c r="E1118" s="27"/>
      <c r="F1118" s="26"/>
      <c r="G1118" s="28"/>
      <c r="H1118" s="31"/>
    </row>
    <row r="1119" spans="2:8">
      <c r="B1119" s="27"/>
      <c r="C1119" s="27"/>
      <c r="D1119" s="27"/>
      <c r="E1119" s="27"/>
      <c r="F1119" s="26"/>
      <c r="G1119" s="28"/>
      <c r="H1119" s="31"/>
    </row>
    <row r="1120" spans="2:8">
      <c r="B1120" s="27"/>
      <c r="C1120" s="27"/>
      <c r="D1120" s="27"/>
      <c r="E1120" s="27"/>
      <c r="F1120" s="26"/>
      <c r="G1120" s="28"/>
      <c r="H1120" s="31"/>
    </row>
    <row r="1121" spans="2:8">
      <c r="B1121" s="27"/>
      <c r="C1121" s="27"/>
      <c r="D1121" s="27"/>
      <c r="E1121" s="27"/>
      <c r="F1121" s="26"/>
      <c r="G1121" s="28"/>
      <c r="H1121" s="31"/>
    </row>
    <row r="1122" spans="2:8">
      <c r="B1122" s="27"/>
      <c r="C1122" s="27"/>
      <c r="D1122" s="27"/>
      <c r="E1122" s="27"/>
      <c r="F1122" s="26"/>
      <c r="G1122" s="28"/>
      <c r="H1122" s="31"/>
    </row>
    <row r="1123" spans="2:8">
      <c r="B1123" s="27"/>
      <c r="C1123" s="27"/>
      <c r="D1123" s="27"/>
      <c r="E1123" s="27"/>
      <c r="F1123" s="26"/>
      <c r="G1123" s="28"/>
      <c r="H1123" s="31"/>
    </row>
    <row r="1124" spans="2:8">
      <c r="B1124" s="27"/>
      <c r="C1124" s="27"/>
      <c r="D1124" s="27"/>
      <c r="E1124" s="27"/>
      <c r="F1124" s="26"/>
      <c r="G1124" s="28"/>
      <c r="H1124" s="31"/>
    </row>
    <row r="1125" spans="2:8">
      <c r="B1125" s="27"/>
      <c r="C1125" s="27"/>
      <c r="D1125" s="27"/>
      <c r="E1125" s="27"/>
      <c r="F1125" s="26"/>
      <c r="G1125" s="28"/>
      <c r="H1125" s="31"/>
    </row>
    <row r="1126" spans="2:8">
      <c r="B1126" s="27"/>
      <c r="C1126" s="27"/>
      <c r="D1126" s="27"/>
      <c r="E1126" s="27"/>
      <c r="F1126" s="26"/>
      <c r="G1126" s="28"/>
      <c r="H1126" s="31"/>
    </row>
    <row r="1127" spans="2:8">
      <c r="B1127" s="27"/>
      <c r="C1127" s="27"/>
      <c r="D1127" s="27"/>
      <c r="E1127" s="27"/>
      <c r="F1127" s="26"/>
      <c r="G1127" s="28"/>
      <c r="H1127" s="31"/>
    </row>
    <row r="1128" spans="2:8">
      <c r="B1128" s="27"/>
      <c r="C1128" s="27"/>
      <c r="D1128" s="27"/>
      <c r="E1128" s="27"/>
      <c r="F1128" s="26"/>
      <c r="G1128" s="28"/>
      <c r="H1128" s="31"/>
    </row>
    <row r="1129" spans="2:8">
      <c r="B1129" s="27"/>
      <c r="C1129" s="27"/>
      <c r="D1129" s="27"/>
      <c r="E1129" s="27"/>
      <c r="F1129" s="26"/>
      <c r="G1129" s="28"/>
      <c r="H1129" s="31"/>
    </row>
    <row r="1130" spans="2:8">
      <c r="B1130" s="27"/>
      <c r="C1130" s="27"/>
      <c r="D1130" s="27"/>
      <c r="E1130" s="27"/>
      <c r="F1130" s="26"/>
      <c r="G1130" s="28"/>
      <c r="H1130" s="31"/>
    </row>
    <row r="1131" spans="2:8">
      <c r="B1131" s="27"/>
      <c r="C1131" s="27"/>
      <c r="D1131" s="27"/>
      <c r="E1131" s="27"/>
      <c r="F1131" s="26"/>
      <c r="G1131" s="28"/>
      <c r="H1131" s="31"/>
    </row>
    <row r="1132" spans="2:8">
      <c r="B1132" s="27"/>
      <c r="C1132" s="27"/>
      <c r="D1132" s="27"/>
      <c r="E1132" s="27"/>
      <c r="F1132" s="26"/>
      <c r="G1132" s="28"/>
      <c r="H1132" s="31"/>
    </row>
    <row r="1133" spans="2:8">
      <c r="B1133" s="27"/>
      <c r="C1133" s="27"/>
      <c r="D1133" s="27"/>
      <c r="E1133" s="27"/>
      <c r="F1133" s="26"/>
      <c r="G1133" s="28"/>
      <c r="H1133" s="31"/>
    </row>
    <row r="1134" spans="2:8">
      <c r="B1134" s="27"/>
      <c r="C1134" s="27"/>
      <c r="D1134" s="27"/>
      <c r="E1134" s="27"/>
      <c r="F1134" s="26"/>
      <c r="G1134" s="28"/>
      <c r="H1134" s="31"/>
    </row>
    <row r="1135" spans="2:8">
      <c r="B1135" s="27"/>
      <c r="C1135" s="27"/>
      <c r="D1135" s="27"/>
      <c r="E1135" s="27"/>
      <c r="F1135" s="26"/>
      <c r="G1135" s="28"/>
      <c r="H1135" s="31"/>
    </row>
    <row r="1136" spans="2:8">
      <c r="B1136" s="27"/>
      <c r="C1136" s="27"/>
      <c r="D1136" s="27"/>
      <c r="E1136" s="27"/>
      <c r="F1136" s="26"/>
      <c r="G1136" s="28"/>
      <c r="H1136" s="31"/>
    </row>
    <row r="1137" spans="2:8">
      <c r="B1137" s="27"/>
      <c r="C1137" s="27"/>
      <c r="D1137" s="27"/>
      <c r="E1137" s="27"/>
      <c r="F1137" s="26"/>
      <c r="G1137" s="28"/>
      <c r="H1137" s="31"/>
    </row>
    <row r="1138" spans="2:8">
      <c r="B1138" s="27"/>
      <c r="C1138" s="27"/>
      <c r="D1138" s="27"/>
      <c r="E1138" s="27"/>
      <c r="F1138" s="26"/>
      <c r="G1138" s="28"/>
      <c r="H1138" s="31"/>
    </row>
    <row r="1139" spans="2:8">
      <c r="B1139" s="27"/>
      <c r="C1139" s="27"/>
      <c r="D1139" s="27"/>
      <c r="E1139" s="27"/>
      <c r="F1139" s="26"/>
      <c r="G1139" s="28"/>
      <c r="H1139" s="31"/>
    </row>
    <row r="1140" spans="2:8">
      <c r="B1140" s="27"/>
      <c r="C1140" s="27"/>
      <c r="D1140" s="27"/>
      <c r="E1140" s="27"/>
      <c r="F1140" s="26"/>
      <c r="G1140" s="28"/>
      <c r="H1140" s="31"/>
    </row>
    <row r="1141" spans="2:8">
      <c r="B1141" s="27"/>
      <c r="C1141" s="27"/>
      <c r="D1141" s="27"/>
      <c r="E1141" s="27"/>
      <c r="F1141" s="26"/>
      <c r="G1141" s="28"/>
      <c r="H1141" s="31"/>
    </row>
    <row r="1142" spans="2:8">
      <c r="B1142" s="27"/>
      <c r="C1142" s="27"/>
      <c r="D1142" s="27"/>
      <c r="E1142" s="27"/>
      <c r="F1142" s="26"/>
      <c r="G1142" s="28"/>
      <c r="H1142" s="31"/>
    </row>
    <row r="1143" spans="2:8">
      <c r="B1143" s="27"/>
      <c r="C1143" s="27"/>
      <c r="D1143" s="27"/>
      <c r="E1143" s="27"/>
      <c r="F1143" s="26"/>
      <c r="G1143" s="28"/>
      <c r="H1143" s="31"/>
    </row>
    <row r="1144" spans="2:8">
      <c r="B1144" s="27"/>
      <c r="C1144" s="27"/>
      <c r="D1144" s="27"/>
      <c r="E1144" s="27"/>
      <c r="F1144" s="26"/>
      <c r="G1144" s="28"/>
      <c r="H1144" s="31"/>
    </row>
    <row r="1145" spans="2:8">
      <c r="B1145" s="27"/>
      <c r="C1145" s="27"/>
      <c r="D1145" s="27"/>
      <c r="E1145" s="27"/>
      <c r="F1145" s="26"/>
      <c r="G1145" s="28"/>
      <c r="H1145" s="31"/>
    </row>
    <row r="1146" spans="2:8">
      <c r="B1146" s="27"/>
      <c r="C1146" s="27"/>
      <c r="D1146" s="27"/>
      <c r="E1146" s="27"/>
      <c r="F1146" s="26"/>
      <c r="G1146" s="28"/>
      <c r="H1146" s="31"/>
    </row>
    <row r="1147" spans="2:8">
      <c r="B1147" s="27"/>
      <c r="C1147" s="27"/>
      <c r="D1147" s="27"/>
      <c r="E1147" s="27"/>
      <c r="F1147" s="26"/>
      <c r="G1147" s="28"/>
      <c r="H1147" s="31"/>
    </row>
    <row r="1148" spans="2:8">
      <c r="B1148" s="27"/>
      <c r="C1148" s="27"/>
      <c r="D1148" s="27"/>
      <c r="E1148" s="27"/>
      <c r="F1148" s="26"/>
      <c r="G1148" s="28"/>
      <c r="H1148" s="31"/>
    </row>
    <row r="1149" spans="2:8">
      <c r="B1149" s="27"/>
      <c r="C1149" s="27"/>
      <c r="D1149" s="27"/>
      <c r="E1149" s="27"/>
      <c r="F1149" s="26"/>
      <c r="G1149" s="28"/>
      <c r="H1149" s="31"/>
    </row>
    <row r="1150" spans="2:8">
      <c r="B1150" s="27"/>
      <c r="C1150" s="27"/>
      <c r="D1150" s="27"/>
      <c r="E1150" s="27"/>
      <c r="F1150" s="26"/>
      <c r="G1150" s="28"/>
      <c r="H1150" s="31"/>
    </row>
    <row r="1151" spans="2:8">
      <c r="B1151" s="27"/>
      <c r="C1151" s="27"/>
      <c r="D1151" s="27"/>
      <c r="E1151" s="27"/>
      <c r="F1151" s="26"/>
      <c r="G1151" s="28"/>
      <c r="H1151" s="31"/>
    </row>
    <row r="1152" spans="2:8">
      <c r="B1152" s="27"/>
      <c r="C1152" s="27"/>
      <c r="D1152" s="27"/>
      <c r="E1152" s="27"/>
      <c r="F1152" s="26"/>
      <c r="G1152" s="28"/>
      <c r="H1152" s="31"/>
    </row>
    <row r="1153" spans="2:8">
      <c r="B1153" s="27"/>
      <c r="C1153" s="27"/>
      <c r="D1153" s="27"/>
      <c r="E1153" s="27"/>
      <c r="F1153" s="26"/>
      <c r="G1153" s="28"/>
      <c r="H1153" s="31"/>
    </row>
    <row r="1154" spans="2:8">
      <c r="B1154" s="27"/>
      <c r="C1154" s="27"/>
      <c r="D1154" s="27"/>
      <c r="E1154" s="27"/>
      <c r="F1154" s="26"/>
      <c r="G1154" s="28"/>
      <c r="H1154" s="31"/>
    </row>
    <row r="1155" spans="2:8">
      <c r="B1155" s="27"/>
      <c r="C1155" s="27"/>
      <c r="D1155" s="27"/>
      <c r="E1155" s="27"/>
      <c r="F1155" s="26"/>
      <c r="G1155" s="28"/>
      <c r="H1155" s="31"/>
    </row>
    <row r="1156" spans="2:8">
      <c r="B1156" s="27"/>
      <c r="C1156" s="27"/>
      <c r="D1156" s="27"/>
      <c r="E1156" s="27"/>
      <c r="F1156" s="26"/>
      <c r="G1156" s="28"/>
      <c r="H1156" s="31"/>
    </row>
    <row r="1157" spans="2:8">
      <c r="B1157" s="27"/>
      <c r="C1157" s="27"/>
      <c r="D1157" s="27"/>
      <c r="E1157" s="27"/>
      <c r="F1157" s="26"/>
      <c r="G1157" s="28"/>
      <c r="H1157" s="31"/>
    </row>
    <row r="1158" spans="2:8">
      <c r="B1158" s="27"/>
      <c r="C1158" s="27"/>
      <c r="D1158" s="27"/>
      <c r="E1158" s="27"/>
      <c r="F1158" s="26"/>
      <c r="G1158" s="28"/>
      <c r="H1158" s="31"/>
    </row>
    <row r="1159" spans="2:8">
      <c r="B1159" s="27"/>
      <c r="C1159" s="27"/>
      <c r="D1159" s="27"/>
      <c r="E1159" s="27"/>
      <c r="F1159" s="26"/>
      <c r="G1159" s="28"/>
      <c r="H1159" s="31"/>
    </row>
    <row r="1160" spans="2:8">
      <c r="B1160" s="27"/>
      <c r="C1160" s="27"/>
      <c r="D1160" s="27"/>
      <c r="E1160" s="27"/>
      <c r="F1160" s="26"/>
      <c r="G1160" s="28"/>
      <c r="H1160" s="31"/>
    </row>
    <row r="1161" spans="2:8">
      <c r="B1161" s="27"/>
      <c r="C1161" s="27"/>
      <c r="D1161" s="27"/>
      <c r="E1161" s="27"/>
      <c r="F1161" s="26"/>
      <c r="G1161" s="28"/>
      <c r="H1161" s="31"/>
    </row>
    <row r="1162" spans="2:8">
      <c r="B1162" s="27"/>
      <c r="C1162" s="27"/>
      <c r="D1162" s="27"/>
      <c r="E1162" s="27"/>
      <c r="F1162" s="26"/>
      <c r="G1162" s="28"/>
      <c r="H1162" s="31"/>
    </row>
    <row r="1163" spans="2:8">
      <c r="B1163" s="27"/>
      <c r="C1163" s="27"/>
      <c r="D1163" s="27"/>
      <c r="E1163" s="27"/>
      <c r="F1163" s="26"/>
      <c r="G1163" s="28"/>
      <c r="H1163" s="31"/>
    </row>
    <row r="1164" spans="2:8">
      <c r="B1164" s="27"/>
      <c r="C1164" s="27"/>
      <c r="D1164" s="27"/>
      <c r="E1164" s="27"/>
      <c r="F1164" s="26"/>
      <c r="G1164" s="28"/>
      <c r="H1164" s="31"/>
    </row>
    <row r="1165" spans="2:8">
      <c r="B1165" s="27"/>
      <c r="C1165" s="27"/>
      <c r="D1165" s="27"/>
      <c r="E1165" s="27"/>
      <c r="F1165" s="26"/>
      <c r="G1165" s="28"/>
      <c r="H1165" s="31"/>
    </row>
    <row r="1166" spans="2:8">
      <c r="B1166" s="27"/>
      <c r="C1166" s="27"/>
      <c r="D1166" s="27"/>
      <c r="E1166" s="27"/>
      <c r="F1166" s="26"/>
      <c r="G1166" s="28"/>
      <c r="H1166" s="31"/>
    </row>
    <row r="1167" spans="2:8">
      <c r="B1167" s="27"/>
      <c r="C1167" s="27"/>
      <c r="D1167" s="27"/>
      <c r="E1167" s="27"/>
      <c r="F1167" s="26"/>
      <c r="G1167" s="28"/>
      <c r="H1167" s="31"/>
    </row>
    <row r="1168" spans="2:8">
      <c r="B1168" s="27"/>
      <c r="C1168" s="27"/>
      <c r="D1168" s="27"/>
      <c r="E1168" s="27"/>
      <c r="F1168" s="26"/>
      <c r="G1168" s="28"/>
      <c r="H1168" s="31"/>
    </row>
    <row r="1169" spans="2:8">
      <c r="B1169" s="27"/>
      <c r="C1169" s="27"/>
      <c r="D1169" s="27"/>
      <c r="E1169" s="27"/>
      <c r="F1169" s="26"/>
      <c r="G1169" s="28"/>
      <c r="H1169" s="31"/>
    </row>
    <row r="1170" spans="2:8">
      <c r="B1170" s="27"/>
      <c r="C1170" s="27"/>
      <c r="D1170" s="27"/>
      <c r="E1170" s="27"/>
      <c r="F1170" s="26"/>
      <c r="G1170" s="28"/>
      <c r="H1170" s="31"/>
    </row>
    <row r="1171" spans="2:8">
      <c r="B1171" s="27"/>
      <c r="C1171" s="27"/>
      <c r="D1171" s="27"/>
      <c r="E1171" s="27"/>
      <c r="F1171" s="26"/>
      <c r="G1171" s="28"/>
      <c r="H1171" s="31"/>
    </row>
    <row r="1172" spans="2:8">
      <c r="B1172" s="27"/>
      <c r="C1172" s="27"/>
      <c r="D1172" s="27"/>
      <c r="E1172" s="27"/>
      <c r="F1172" s="26"/>
      <c r="G1172" s="28"/>
      <c r="H1172" s="31"/>
    </row>
    <row r="1173" spans="2:8">
      <c r="B1173" s="27"/>
      <c r="C1173" s="27"/>
      <c r="D1173" s="27"/>
      <c r="E1173" s="27"/>
      <c r="F1173" s="26"/>
      <c r="G1173" s="28"/>
      <c r="H1173" s="31"/>
    </row>
    <row r="1174" spans="2:8">
      <c r="B1174" s="27"/>
      <c r="C1174" s="27"/>
      <c r="D1174" s="27"/>
      <c r="E1174" s="27"/>
      <c r="F1174" s="26"/>
      <c r="G1174" s="28"/>
      <c r="H1174" s="31"/>
    </row>
    <row r="1175" spans="2:8">
      <c r="B1175" s="27"/>
      <c r="C1175" s="27"/>
      <c r="D1175" s="27"/>
      <c r="E1175" s="27"/>
      <c r="F1175" s="26"/>
      <c r="G1175" s="28"/>
      <c r="H1175" s="31"/>
    </row>
    <row r="1176" spans="2:8">
      <c r="B1176" s="27"/>
      <c r="C1176" s="27"/>
      <c r="D1176" s="27"/>
      <c r="E1176" s="27"/>
      <c r="F1176" s="26"/>
      <c r="G1176" s="28"/>
      <c r="H1176" s="31"/>
    </row>
    <row r="1177" spans="2:8">
      <c r="B1177" s="27"/>
      <c r="C1177" s="27"/>
      <c r="D1177" s="27"/>
      <c r="E1177" s="27"/>
      <c r="F1177" s="26"/>
      <c r="G1177" s="28"/>
      <c r="H1177" s="31"/>
    </row>
    <row r="1178" spans="2:8">
      <c r="B1178" s="27"/>
      <c r="C1178" s="27"/>
      <c r="D1178" s="27"/>
      <c r="E1178" s="27"/>
      <c r="F1178" s="26"/>
      <c r="G1178" s="28"/>
      <c r="H1178" s="31"/>
    </row>
    <row r="1179" spans="2:8">
      <c r="B1179" s="27"/>
      <c r="C1179" s="27"/>
      <c r="D1179" s="27"/>
      <c r="E1179" s="27"/>
      <c r="F1179" s="26"/>
      <c r="G1179" s="28"/>
      <c r="H1179" s="31"/>
    </row>
    <row r="1180" spans="2:8">
      <c r="B1180" s="27"/>
      <c r="C1180" s="27"/>
      <c r="D1180" s="27"/>
      <c r="E1180" s="27"/>
      <c r="F1180" s="26"/>
      <c r="G1180" s="28"/>
      <c r="H1180" s="31"/>
    </row>
    <row r="1181" spans="2:8">
      <c r="B1181" s="27"/>
      <c r="C1181" s="27"/>
      <c r="D1181" s="27"/>
      <c r="E1181" s="27"/>
      <c r="F1181" s="26"/>
      <c r="G1181" s="28"/>
      <c r="H1181" s="31"/>
    </row>
    <row r="1182" spans="2:8">
      <c r="B1182" s="27"/>
      <c r="C1182" s="27"/>
      <c r="D1182" s="27"/>
      <c r="E1182" s="27"/>
      <c r="F1182" s="26"/>
      <c r="G1182" s="28"/>
      <c r="H1182" s="31"/>
    </row>
    <row r="1183" spans="2:8">
      <c r="B1183" s="27"/>
      <c r="C1183" s="27"/>
      <c r="D1183" s="27"/>
      <c r="E1183" s="27"/>
      <c r="F1183" s="26"/>
      <c r="G1183" s="28"/>
      <c r="H1183" s="31"/>
    </row>
    <row r="1184" spans="2:8">
      <c r="B1184" s="27"/>
      <c r="C1184" s="27"/>
      <c r="D1184" s="27"/>
      <c r="E1184" s="27"/>
      <c r="F1184" s="26"/>
      <c r="G1184" s="28"/>
      <c r="H1184" s="31"/>
    </row>
    <row r="1185" spans="2:8">
      <c r="B1185" s="27"/>
      <c r="C1185" s="27"/>
      <c r="D1185" s="27"/>
      <c r="E1185" s="27"/>
      <c r="F1185" s="26"/>
      <c r="G1185" s="28"/>
      <c r="H1185" s="31"/>
    </row>
    <row r="1186" spans="2:8">
      <c r="B1186" s="27"/>
      <c r="C1186" s="27"/>
      <c r="D1186" s="27"/>
      <c r="E1186" s="27"/>
      <c r="F1186" s="26"/>
      <c r="G1186" s="28"/>
      <c r="H1186" s="31"/>
    </row>
    <row r="1187" spans="2:8">
      <c r="B1187" s="27"/>
      <c r="C1187" s="27"/>
      <c r="D1187" s="27"/>
      <c r="E1187" s="27"/>
      <c r="F1187" s="26"/>
      <c r="G1187" s="28"/>
      <c r="H1187" s="31"/>
    </row>
    <row r="1188" spans="2:8">
      <c r="B1188" s="27"/>
      <c r="C1188" s="27"/>
      <c r="D1188" s="27"/>
      <c r="E1188" s="27"/>
      <c r="F1188" s="26"/>
      <c r="G1188" s="28"/>
      <c r="H1188" s="31"/>
    </row>
    <row r="1189" spans="2:8">
      <c r="B1189" s="27"/>
      <c r="C1189" s="27"/>
      <c r="D1189" s="27"/>
      <c r="E1189" s="27"/>
      <c r="F1189" s="26"/>
      <c r="G1189" s="28"/>
      <c r="H1189" s="31"/>
    </row>
    <row r="1190" spans="2:8">
      <c r="B1190" s="27"/>
      <c r="C1190" s="27"/>
      <c r="D1190" s="27"/>
      <c r="E1190" s="27"/>
      <c r="F1190" s="26"/>
      <c r="G1190" s="28"/>
      <c r="H1190" s="31"/>
    </row>
    <row r="1191" spans="2:8">
      <c r="B1191" s="27"/>
      <c r="C1191" s="27"/>
      <c r="D1191" s="27"/>
      <c r="E1191" s="27"/>
      <c r="F1191" s="26"/>
      <c r="G1191" s="28"/>
      <c r="H1191" s="31"/>
    </row>
    <row r="1192" spans="2:8">
      <c r="B1192" s="27"/>
      <c r="C1192" s="27"/>
      <c r="D1192" s="27"/>
      <c r="E1192" s="27"/>
      <c r="F1192" s="26"/>
      <c r="G1192" s="28"/>
      <c r="H1192" s="31"/>
    </row>
    <row r="1193" spans="2:8">
      <c r="B1193" s="27"/>
      <c r="C1193" s="27"/>
      <c r="D1193" s="27"/>
      <c r="E1193" s="27"/>
      <c r="F1193" s="26"/>
      <c r="G1193" s="28"/>
      <c r="H1193" s="31"/>
    </row>
    <row r="1194" spans="2:8">
      <c r="B1194" s="27"/>
      <c r="C1194" s="27"/>
      <c r="D1194" s="27"/>
      <c r="E1194" s="27"/>
      <c r="F1194" s="26"/>
      <c r="G1194" s="28"/>
      <c r="H1194" s="31"/>
    </row>
    <row r="1195" spans="2:8">
      <c r="B1195" s="27"/>
      <c r="C1195" s="27"/>
      <c r="D1195" s="27"/>
      <c r="E1195" s="27"/>
      <c r="F1195" s="26"/>
      <c r="G1195" s="28"/>
      <c r="H1195" s="31"/>
    </row>
    <row r="1196" spans="2:8">
      <c r="B1196" s="27"/>
      <c r="C1196" s="27"/>
      <c r="D1196" s="27"/>
      <c r="E1196" s="27"/>
      <c r="F1196" s="26"/>
      <c r="G1196" s="28"/>
      <c r="H1196" s="31"/>
    </row>
    <row r="1197" spans="2:8">
      <c r="B1197" s="27"/>
      <c r="C1197" s="27"/>
      <c r="D1197" s="27"/>
      <c r="E1197" s="27"/>
      <c r="F1197" s="26"/>
      <c r="G1197" s="28"/>
      <c r="H1197" s="31"/>
    </row>
    <row r="1198" spans="2:8">
      <c r="B1198" s="27"/>
      <c r="C1198" s="27"/>
      <c r="D1198" s="27"/>
      <c r="E1198" s="27"/>
      <c r="F1198" s="26"/>
      <c r="G1198" s="28"/>
      <c r="H1198" s="31"/>
    </row>
    <row r="1199" spans="2:8">
      <c r="B1199" s="27"/>
      <c r="C1199" s="27"/>
      <c r="D1199" s="27"/>
      <c r="E1199" s="27"/>
      <c r="F1199" s="26"/>
      <c r="G1199" s="28"/>
      <c r="H1199" s="31"/>
    </row>
    <row r="1200" spans="2:8">
      <c r="B1200" s="27"/>
      <c r="C1200" s="27"/>
      <c r="D1200" s="27"/>
      <c r="E1200" s="27"/>
      <c r="F1200" s="26"/>
      <c r="G1200" s="28"/>
      <c r="H1200" s="31"/>
    </row>
    <row r="1201" spans="2:8">
      <c r="B1201" s="27"/>
      <c r="C1201" s="27"/>
      <c r="D1201" s="27"/>
      <c r="E1201" s="27"/>
      <c r="F1201" s="26"/>
      <c r="G1201" s="28"/>
      <c r="H1201" s="31"/>
    </row>
    <row r="1202" spans="2:8">
      <c r="B1202" s="27"/>
      <c r="C1202" s="27"/>
      <c r="D1202" s="27"/>
      <c r="E1202" s="27"/>
      <c r="F1202" s="26"/>
      <c r="G1202" s="28"/>
      <c r="H1202" s="31"/>
    </row>
    <row r="1203" spans="2:8">
      <c r="B1203" s="27"/>
      <c r="C1203" s="27"/>
      <c r="D1203" s="27"/>
      <c r="E1203" s="27"/>
      <c r="F1203" s="26"/>
      <c r="G1203" s="28"/>
      <c r="H1203" s="31"/>
    </row>
    <row r="1204" spans="2:8">
      <c r="B1204" s="27"/>
      <c r="C1204" s="27"/>
      <c r="D1204" s="27"/>
      <c r="E1204" s="27"/>
      <c r="F1204" s="26"/>
      <c r="G1204" s="28"/>
      <c r="H1204" s="31"/>
    </row>
    <row r="1205" spans="2:8">
      <c r="B1205" s="27"/>
      <c r="C1205" s="27"/>
      <c r="D1205" s="27"/>
      <c r="E1205" s="27"/>
      <c r="F1205" s="26"/>
      <c r="G1205" s="28"/>
      <c r="H1205" s="31"/>
    </row>
    <row r="1206" spans="2:8">
      <c r="B1206" s="27"/>
      <c r="C1206" s="27"/>
      <c r="D1206" s="27"/>
      <c r="E1206" s="27"/>
      <c r="F1206" s="26"/>
      <c r="G1206" s="28"/>
      <c r="H1206" s="31"/>
    </row>
    <row r="1207" spans="2:8">
      <c r="B1207" s="27"/>
      <c r="C1207" s="27"/>
      <c r="D1207" s="27"/>
      <c r="E1207" s="27"/>
      <c r="F1207" s="26"/>
      <c r="G1207" s="28"/>
      <c r="H1207" s="31"/>
    </row>
    <row r="1208" spans="2:8">
      <c r="B1208" s="27"/>
      <c r="C1208" s="27"/>
      <c r="D1208" s="27"/>
      <c r="E1208" s="27"/>
      <c r="F1208" s="26"/>
      <c r="G1208" s="28"/>
      <c r="H1208" s="31"/>
    </row>
    <row r="1209" spans="2:8">
      <c r="B1209" s="27"/>
      <c r="C1209" s="27"/>
      <c r="D1209" s="27"/>
      <c r="E1209" s="27"/>
      <c r="F1209" s="26"/>
      <c r="G1209" s="28"/>
      <c r="H1209" s="31"/>
    </row>
    <row r="1210" spans="2:8">
      <c r="B1210" s="27"/>
      <c r="C1210" s="27"/>
      <c r="D1210" s="27"/>
      <c r="E1210" s="27"/>
      <c r="F1210" s="26"/>
      <c r="G1210" s="28"/>
      <c r="H1210" s="31"/>
    </row>
    <row r="1211" spans="2:8">
      <c r="B1211" s="27"/>
      <c r="C1211" s="27"/>
      <c r="D1211" s="27"/>
      <c r="E1211" s="27"/>
      <c r="F1211" s="26"/>
      <c r="G1211" s="28"/>
      <c r="H1211" s="31"/>
    </row>
    <row r="1212" spans="2:8">
      <c r="B1212" s="27"/>
      <c r="C1212" s="27"/>
      <c r="D1212" s="27"/>
      <c r="E1212" s="27"/>
      <c r="F1212" s="26"/>
      <c r="G1212" s="28"/>
      <c r="H1212" s="31"/>
    </row>
    <row r="1213" spans="2:8">
      <c r="B1213" s="27"/>
      <c r="C1213" s="27"/>
      <c r="D1213" s="27"/>
      <c r="E1213" s="27"/>
      <c r="F1213" s="26"/>
      <c r="G1213" s="28"/>
      <c r="H1213" s="31"/>
    </row>
    <row r="1214" spans="2:8">
      <c r="B1214" s="27"/>
      <c r="C1214" s="27"/>
      <c r="D1214" s="27"/>
      <c r="E1214" s="27"/>
      <c r="F1214" s="26"/>
      <c r="G1214" s="28"/>
      <c r="H1214" s="31"/>
    </row>
    <row r="1215" spans="2:8">
      <c r="B1215" s="27"/>
      <c r="C1215" s="27"/>
      <c r="D1215" s="27"/>
      <c r="E1215" s="27"/>
      <c r="F1215" s="26"/>
      <c r="G1215" s="28"/>
      <c r="H1215" s="31"/>
    </row>
    <row r="1216" spans="2:8">
      <c r="B1216" s="27"/>
      <c r="C1216" s="27"/>
      <c r="D1216" s="27"/>
      <c r="E1216" s="27"/>
      <c r="F1216" s="26"/>
      <c r="G1216" s="28"/>
      <c r="H1216" s="31"/>
    </row>
    <row r="1217" spans="2:8">
      <c r="B1217" s="27"/>
      <c r="C1217" s="27"/>
      <c r="D1217" s="27"/>
      <c r="E1217" s="27"/>
      <c r="F1217" s="26"/>
      <c r="G1217" s="28"/>
      <c r="H1217" s="31"/>
    </row>
    <row r="1218" spans="2:8">
      <c r="B1218" s="27"/>
      <c r="C1218" s="27"/>
      <c r="D1218" s="27"/>
      <c r="E1218" s="27"/>
      <c r="F1218" s="26"/>
      <c r="G1218" s="28"/>
      <c r="H1218" s="31"/>
    </row>
    <row r="1219" spans="2:8">
      <c r="B1219" s="27"/>
      <c r="C1219" s="27"/>
      <c r="D1219" s="27"/>
      <c r="E1219" s="27"/>
      <c r="F1219" s="26"/>
      <c r="G1219" s="28"/>
      <c r="H1219" s="31"/>
    </row>
    <row r="1220" spans="2:8">
      <c r="B1220" s="27"/>
      <c r="C1220" s="27"/>
      <c r="D1220" s="27"/>
      <c r="E1220" s="27"/>
      <c r="F1220" s="26"/>
      <c r="G1220" s="28"/>
      <c r="H1220" s="31"/>
    </row>
    <row r="1221" spans="2:8">
      <c r="B1221" s="27"/>
      <c r="C1221" s="27"/>
      <c r="D1221" s="27"/>
      <c r="E1221" s="27"/>
      <c r="F1221" s="26"/>
      <c r="G1221" s="28"/>
      <c r="H1221" s="31"/>
    </row>
    <row r="1222" spans="2:8">
      <c r="B1222" s="27"/>
      <c r="C1222" s="27"/>
      <c r="D1222" s="27"/>
      <c r="E1222" s="27"/>
      <c r="F1222" s="26"/>
      <c r="G1222" s="28"/>
      <c r="H1222" s="31"/>
    </row>
    <row r="1223" spans="2:8">
      <c r="B1223" s="27"/>
      <c r="C1223" s="27"/>
      <c r="D1223" s="27"/>
      <c r="E1223" s="27"/>
      <c r="F1223" s="26"/>
      <c r="G1223" s="28"/>
      <c r="H1223" s="31"/>
    </row>
    <row r="1224" spans="2:8">
      <c r="B1224" s="27"/>
      <c r="C1224" s="27"/>
      <c r="D1224" s="27"/>
      <c r="E1224" s="27"/>
      <c r="F1224" s="26"/>
      <c r="G1224" s="28"/>
      <c r="H1224" s="31"/>
    </row>
    <row r="1225" spans="2:8">
      <c r="B1225" s="27"/>
      <c r="C1225" s="27"/>
      <c r="D1225" s="27"/>
      <c r="E1225" s="27"/>
      <c r="F1225" s="26"/>
      <c r="G1225" s="28"/>
      <c r="H1225" s="31"/>
    </row>
    <row r="1226" spans="2:8">
      <c r="B1226" s="27"/>
      <c r="C1226" s="27"/>
      <c r="D1226" s="27"/>
      <c r="E1226" s="27"/>
      <c r="F1226" s="26"/>
      <c r="G1226" s="28"/>
      <c r="H1226" s="31"/>
    </row>
    <row r="1227" spans="2:8">
      <c r="B1227" s="27"/>
      <c r="C1227" s="27"/>
      <c r="D1227" s="27"/>
      <c r="E1227" s="27"/>
      <c r="F1227" s="26"/>
      <c r="G1227" s="28"/>
      <c r="H1227" s="31"/>
    </row>
    <row r="1228" spans="2:8">
      <c r="B1228" s="27"/>
      <c r="C1228" s="27"/>
      <c r="D1228" s="27"/>
      <c r="E1228" s="27"/>
      <c r="F1228" s="26"/>
      <c r="G1228" s="28"/>
      <c r="H1228" s="31"/>
    </row>
    <row r="1229" spans="2:8">
      <c r="B1229" s="27"/>
      <c r="C1229" s="27"/>
      <c r="D1229" s="27"/>
      <c r="E1229" s="27"/>
      <c r="F1229" s="26"/>
      <c r="G1229" s="28"/>
      <c r="H1229" s="31"/>
    </row>
    <row r="1230" spans="2:8">
      <c r="B1230" s="27"/>
      <c r="C1230" s="27"/>
      <c r="D1230" s="27"/>
      <c r="E1230" s="27"/>
      <c r="F1230" s="26"/>
      <c r="G1230" s="28"/>
      <c r="H1230" s="31"/>
    </row>
    <row r="1231" spans="2:8">
      <c r="B1231" s="27"/>
      <c r="C1231" s="27"/>
      <c r="D1231" s="27"/>
      <c r="E1231" s="27"/>
      <c r="F1231" s="26"/>
      <c r="G1231" s="28"/>
      <c r="H1231" s="31"/>
    </row>
    <row r="1232" spans="2:8">
      <c r="B1232" s="27"/>
      <c r="C1232" s="27"/>
      <c r="D1232" s="27"/>
      <c r="E1232" s="27"/>
      <c r="F1232" s="26"/>
      <c r="G1232" s="28"/>
      <c r="H1232" s="31"/>
    </row>
    <row r="1233" spans="2:8">
      <c r="B1233" s="27"/>
      <c r="C1233" s="27"/>
      <c r="D1233" s="27"/>
      <c r="E1233" s="27"/>
      <c r="F1233" s="26"/>
      <c r="G1233" s="28"/>
      <c r="H1233" s="31"/>
    </row>
    <row r="1234" spans="2:8">
      <c r="B1234" s="27"/>
      <c r="C1234" s="27"/>
      <c r="D1234" s="27"/>
      <c r="E1234" s="27"/>
      <c r="F1234" s="26"/>
      <c r="G1234" s="28"/>
      <c r="H1234" s="31"/>
    </row>
    <row r="1235" spans="2:8">
      <c r="B1235" s="27"/>
      <c r="C1235" s="27"/>
      <c r="D1235" s="27"/>
      <c r="E1235" s="27"/>
      <c r="F1235" s="26"/>
      <c r="G1235" s="28"/>
      <c r="H1235" s="31"/>
    </row>
    <row r="1236" spans="2:8">
      <c r="B1236" s="27"/>
      <c r="C1236" s="27"/>
      <c r="D1236" s="27"/>
      <c r="E1236" s="27"/>
      <c r="F1236" s="26"/>
      <c r="G1236" s="28"/>
      <c r="H1236" s="31"/>
    </row>
    <row r="1237" spans="2:8">
      <c r="B1237" s="27"/>
      <c r="C1237" s="27"/>
      <c r="D1237" s="27"/>
      <c r="E1237" s="27"/>
      <c r="F1237" s="26"/>
      <c r="G1237" s="28"/>
      <c r="H1237" s="31"/>
    </row>
    <row r="1238" spans="2:8">
      <c r="B1238" s="27"/>
      <c r="C1238" s="27"/>
      <c r="D1238" s="27"/>
      <c r="E1238" s="27"/>
      <c r="F1238" s="26"/>
      <c r="G1238" s="28"/>
      <c r="H1238" s="31"/>
    </row>
    <row r="1239" spans="2:8">
      <c r="B1239" s="27"/>
      <c r="C1239" s="27"/>
      <c r="D1239" s="27"/>
      <c r="E1239" s="27"/>
      <c r="F1239" s="26"/>
      <c r="G1239" s="28"/>
      <c r="H1239" s="31"/>
    </row>
    <row r="1240" spans="2:8">
      <c r="B1240" s="27"/>
      <c r="C1240" s="27"/>
      <c r="D1240" s="27"/>
      <c r="E1240" s="27"/>
      <c r="F1240" s="26"/>
      <c r="G1240" s="28"/>
      <c r="H1240" s="31"/>
    </row>
    <row r="1241" spans="2:8">
      <c r="B1241" s="27"/>
      <c r="C1241" s="27"/>
      <c r="D1241" s="27"/>
      <c r="E1241" s="27"/>
      <c r="F1241" s="26"/>
      <c r="G1241" s="28"/>
      <c r="H1241" s="31"/>
    </row>
    <row r="1242" spans="2:8">
      <c r="B1242" s="27"/>
      <c r="C1242" s="27"/>
      <c r="D1242" s="27"/>
      <c r="E1242" s="27"/>
      <c r="F1242" s="26"/>
      <c r="G1242" s="28"/>
      <c r="H1242" s="31"/>
    </row>
    <row r="1243" spans="2:8">
      <c r="B1243" s="27"/>
      <c r="C1243" s="27"/>
      <c r="D1243" s="27"/>
      <c r="E1243" s="27"/>
      <c r="F1243" s="26"/>
      <c r="G1243" s="28"/>
      <c r="H1243" s="31"/>
    </row>
    <row r="1244" spans="2:8">
      <c r="B1244" s="27"/>
      <c r="C1244" s="27"/>
      <c r="D1244" s="27"/>
      <c r="E1244" s="27"/>
      <c r="F1244" s="26"/>
      <c r="G1244" s="28"/>
      <c r="H1244" s="31"/>
    </row>
    <row r="1245" spans="2:8">
      <c r="B1245" s="27"/>
      <c r="C1245" s="27"/>
      <c r="D1245" s="27"/>
      <c r="E1245" s="27"/>
      <c r="F1245" s="26"/>
      <c r="G1245" s="28"/>
      <c r="H1245" s="31"/>
    </row>
    <row r="1246" spans="2:8">
      <c r="B1246" s="27"/>
      <c r="C1246" s="27"/>
      <c r="D1246" s="27"/>
      <c r="E1246" s="27"/>
      <c r="F1246" s="26"/>
      <c r="G1246" s="28"/>
      <c r="H1246" s="31"/>
    </row>
    <row r="1247" spans="2:8">
      <c r="B1247" s="27"/>
      <c r="C1247" s="27"/>
      <c r="D1247" s="27"/>
      <c r="E1247" s="27"/>
      <c r="F1247" s="26"/>
      <c r="G1247" s="28"/>
      <c r="H1247" s="31"/>
    </row>
    <row r="1248" spans="2:8">
      <c r="B1248" s="27"/>
      <c r="C1248" s="27"/>
      <c r="D1248" s="27"/>
      <c r="E1248" s="27"/>
      <c r="F1248" s="26"/>
      <c r="G1248" s="28"/>
      <c r="H1248" s="31"/>
    </row>
    <row r="1249" spans="2:8">
      <c r="B1249" s="27"/>
      <c r="C1249" s="27"/>
      <c r="D1249" s="27"/>
      <c r="E1249" s="27"/>
      <c r="F1249" s="26"/>
      <c r="G1249" s="28"/>
      <c r="H1249" s="31"/>
    </row>
    <row r="1250" spans="2:8">
      <c r="B1250" s="27"/>
      <c r="C1250" s="27"/>
      <c r="D1250" s="27"/>
      <c r="E1250" s="27"/>
      <c r="F1250" s="26"/>
      <c r="G1250" s="28"/>
      <c r="H1250" s="31"/>
    </row>
    <row r="1251" spans="2:8">
      <c r="B1251" s="27"/>
      <c r="C1251" s="27"/>
      <c r="D1251" s="27"/>
      <c r="E1251" s="27"/>
      <c r="F1251" s="26"/>
      <c r="G1251" s="28"/>
      <c r="H1251" s="31"/>
    </row>
    <row r="1252" spans="2:8">
      <c r="B1252" s="27"/>
      <c r="C1252" s="27"/>
      <c r="D1252" s="27"/>
      <c r="E1252" s="27"/>
      <c r="F1252" s="26"/>
      <c r="G1252" s="28"/>
      <c r="H1252" s="31"/>
    </row>
    <row r="1253" spans="2:8">
      <c r="B1253" s="27"/>
      <c r="C1253" s="27"/>
      <c r="D1253" s="27"/>
      <c r="E1253" s="27"/>
      <c r="F1253" s="26"/>
      <c r="G1253" s="28"/>
      <c r="H1253" s="31"/>
    </row>
    <row r="1254" spans="2:8">
      <c r="B1254" s="27"/>
      <c r="C1254" s="27"/>
      <c r="D1254" s="27"/>
      <c r="E1254" s="27"/>
      <c r="F1254" s="26"/>
      <c r="G1254" s="28"/>
      <c r="H1254" s="31"/>
    </row>
    <row r="1255" spans="2:8">
      <c r="B1255" s="27"/>
      <c r="C1255" s="27"/>
      <c r="D1255" s="27"/>
      <c r="E1255" s="27"/>
      <c r="F1255" s="26"/>
      <c r="G1255" s="28"/>
      <c r="H1255" s="31"/>
    </row>
    <row r="1256" spans="2:8">
      <c r="B1256" s="27"/>
      <c r="C1256" s="27"/>
      <c r="D1256" s="27"/>
      <c r="E1256" s="27"/>
      <c r="F1256" s="26"/>
      <c r="G1256" s="28"/>
      <c r="H1256" s="31"/>
    </row>
    <row r="1257" spans="2:8">
      <c r="B1257" s="27"/>
      <c r="C1257" s="27"/>
      <c r="D1257" s="27"/>
      <c r="E1257" s="27"/>
      <c r="F1257" s="26"/>
      <c r="G1257" s="28"/>
      <c r="H1257" s="31"/>
    </row>
    <row r="1258" spans="2:8">
      <c r="B1258" s="27"/>
      <c r="C1258" s="27"/>
      <c r="D1258" s="27"/>
      <c r="E1258" s="27"/>
      <c r="F1258" s="26"/>
      <c r="G1258" s="28"/>
      <c r="H1258" s="31"/>
    </row>
    <row r="1259" spans="2:8">
      <c r="B1259" s="27"/>
      <c r="C1259" s="27"/>
      <c r="D1259" s="27"/>
      <c r="E1259" s="27"/>
      <c r="F1259" s="26"/>
      <c r="G1259" s="28"/>
      <c r="H1259" s="31"/>
    </row>
    <row r="1260" spans="2:8">
      <c r="B1260" s="27"/>
      <c r="C1260" s="27"/>
      <c r="D1260" s="27"/>
      <c r="E1260" s="27"/>
      <c r="F1260" s="26"/>
      <c r="G1260" s="28"/>
      <c r="H1260" s="31"/>
    </row>
    <row r="1261" spans="2:8">
      <c r="B1261" s="27"/>
      <c r="C1261" s="27"/>
      <c r="D1261" s="27"/>
      <c r="E1261" s="27"/>
      <c r="F1261" s="26"/>
      <c r="G1261" s="28"/>
      <c r="H1261" s="31"/>
    </row>
    <row r="1262" spans="2:8">
      <c r="B1262" s="27"/>
      <c r="C1262" s="27"/>
      <c r="D1262" s="27"/>
      <c r="E1262" s="27"/>
      <c r="F1262" s="26"/>
      <c r="G1262" s="28"/>
      <c r="H1262" s="31"/>
    </row>
    <row r="1263" spans="2:8">
      <c r="B1263" s="27"/>
      <c r="C1263" s="27"/>
      <c r="D1263" s="27"/>
      <c r="E1263" s="27"/>
      <c r="F1263" s="26"/>
      <c r="G1263" s="28"/>
      <c r="H1263" s="31"/>
    </row>
    <row r="1264" spans="2:8">
      <c r="B1264" s="27"/>
      <c r="C1264" s="27"/>
      <c r="D1264" s="27"/>
      <c r="E1264" s="27"/>
      <c r="F1264" s="26"/>
      <c r="G1264" s="28"/>
      <c r="H1264" s="31"/>
    </row>
    <row r="1265" spans="2:8">
      <c r="B1265" s="27"/>
      <c r="C1265" s="27"/>
      <c r="D1265" s="27"/>
      <c r="E1265" s="27"/>
      <c r="F1265" s="26"/>
      <c r="G1265" s="28"/>
      <c r="H1265" s="31"/>
    </row>
    <row r="1266" spans="2:8">
      <c r="B1266" s="27"/>
      <c r="C1266" s="27"/>
      <c r="D1266" s="27"/>
      <c r="E1266" s="27"/>
      <c r="F1266" s="26"/>
      <c r="G1266" s="28"/>
      <c r="H1266" s="31"/>
    </row>
    <row r="1267" spans="2:8">
      <c r="B1267" s="27"/>
      <c r="C1267" s="27"/>
      <c r="D1267" s="27"/>
      <c r="E1267" s="27"/>
      <c r="F1267" s="26"/>
      <c r="G1267" s="28"/>
      <c r="H1267" s="31"/>
    </row>
    <row r="1268" spans="2:8">
      <c r="B1268" s="27"/>
      <c r="C1268" s="27"/>
      <c r="D1268" s="27"/>
      <c r="E1268" s="27"/>
      <c r="F1268" s="26"/>
      <c r="G1268" s="28"/>
      <c r="H1268" s="31"/>
    </row>
    <row r="1269" spans="2:8">
      <c r="B1269" s="27"/>
      <c r="C1269" s="27"/>
      <c r="D1269" s="27"/>
      <c r="E1269" s="27"/>
      <c r="F1269" s="26"/>
      <c r="G1269" s="28"/>
      <c r="H1269" s="31"/>
    </row>
    <row r="1270" spans="2:8">
      <c r="B1270" s="27"/>
      <c r="C1270" s="27"/>
      <c r="D1270" s="27"/>
      <c r="E1270" s="27"/>
      <c r="F1270" s="26"/>
      <c r="G1270" s="28"/>
      <c r="H1270" s="31"/>
    </row>
    <row r="1271" spans="2:8">
      <c r="B1271" s="27"/>
      <c r="C1271" s="27"/>
      <c r="D1271" s="27"/>
      <c r="E1271" s="27"/>
      <c r="F1271" s="26"/>
      <c r="G1271" s="28"/>
      <c r="H1271" s="31"/>
    </row>
    <row r="1272" spans="2:8">
      <c r="B1272" s="27"/>
      <c r="C1272" s="27"/>
      <c r="D1272" s="27"/>
      <c r="E1272" s="27"/>
      <c r="F1272" s="26"/>
      <c r="G1272" s="28"/>
      <c r="H1272" s="31"/>
    </row>
    <row r="1273" spans="2:8">
      <c r="B1273" s="27"/>
      <c r="C1273" s="27"/>
      <c r="D1273" s="27"/>
      <c r="E1273" s="27"/>
      <c r="F1273" s="26"/>
      <c r="G1273" s="28"/>
      <c r="H1273" s="31"/>
    </row>
    <row r="1274" spans="2:8">
      <c r="B1274" s="27"/>
      <c r="C1274" s="27"/>
      <c r="D1274" s="27"/>
      <c r="E1274" s="27"/>
      <c r="F1274" s="26"/>
      <c r="G1274" s="28"/>
      <c r="H1274" s="31"/>
    </row>
    <row r="1275" spans="2:8">
      <c r="B1275" s="27"/>
      <c r="C1275" s="27"/>
      <c r="D1275" s="27"/>
      <c r="E1275" s="27"/>
      <c r="F1275" s="26"/>
      <c r="G1275" s="28"/>
      <c r="H1275" s="31"/>
    </row>
    <row r="1276" spans="2:8">
      <c r="B1276" s="27"/>
      <c r="C1276" s="27"/>
      <c r="D1276" s="27"/>
      <c r="E1276" s="27"/>
      <c r="F1276" s="26"/>
      <c r="G1276" s="28"/>
      <c r="H1276" s="31"/>
    </row>
    <row r="1277" spans="2:8">
      <c r="B1277" s="27"/>
      <c r="C1277" s="27"/>
      <c r="D1277" s="27"/>
      <c r="E1277" s="27"/>
      <c r="F1277" s="26"/>
      <c r="G1277" s="28"/>
      <c r="H1277" s="31"/>
    </row>
    <row r="1278" spans="2:8">
      <c r="B1278" s="27"/>
      <c r="C1278" s="27"/>
      <c r="D1278" s="27"/>
      <c r="E1278" s="27"/>
      <c r="F1278" s="26"/>
      <c r="G1278" s="28"/>
      <c r="H1278" s="31"/>
    </row>
    <row r="1279" spans="2:8">
      <c r="B1279" s="27"/>
      <c r="C1279" s="27"/>
      <c r="D1279" s="27"/>
      <c r="E1279" s="27"/>
      <c r="F1279" s="26"/>
      <c r="G1279" s="28"/>
      <c r="H1279" s="31"/>
    </row>
    <row r="1280" spans="2:8">
      <c r="B1280" s="27"/>
      <c r="C1280" s="27"/>
      <c r="D1280" s="27"/>
      <c r="E1280" s="27"/>
      <c r="F1280" s="26"/>
      <c r="G1280" s="28"/>
      <c r="H1280" s="31"/>
    </row>
    <row r="1281" spans="2:8">
      <c r="B1281" s="27"/>
      <c r="C1281" s="27"/>
      <c r="D1281" s="27"/>
      <c r="E1281" s="27"/>
      <c r="F1281" s="26"/>
      <c r="G1281" s="28"/>
      <c r="H1281" s="31"/>
    </row>
    <row r="1282" spans="2:8">
      <c r="B1282" s="27"/>
      <c r="C1282" s="27"/>
      <c r="D1282" s="27"/>
      <c r="E1282" s="27"/>
      <c r="F1282" s="26"/>
      <c r="G1282" s="28"/>
      <c r="H1282" s="31"/>
    </row>
    <row r="1283" spans="2:8">
      <c r="B1283" s="27"/>
      <c r="C1283" s="27"/>
      <c r="D1283" s="27"/>
      <c r="E1283" s="27"/>
      <c r="F1283" s="26"/>
      <c r="G1283" s="28"/>
      <c r="H1283" s="31"/>
    </row>
    <row r="1284" spans="2:8">
      <c r="B1284" s="27"/>
      <c r="C1284" s="27"/>
      <c r="D1284" s="27"/>
      <c r="E1284" s="27"/>
      <c r="F1284" s="26"/>
      <c r="G1284" s="28"/>
      <c r="H1284" s="31"/>
    </row>
    <row r="1285" spans="2:8">
      <c r="B1285" s="27"/>
      <c r="C1285" s="27"/>
      <c r="D1285" s="27"/>
      <c r="E1285" s="27"/>
      <c r="F1285" s="26"/>
      <c r="G1285" s="28"/>
      <c r="H1285" s="31"/>
    </row>
    <row r="1286" spans="2:8">
      <c r="B1286" s="27"/>
      <c r="C1286" s="27"/>
      <c r="D1286" s="27"/>
      <c r="E1286" s="27"/>
      <c r="F1286" s="26"/>
      <c r="G1286" s="28"/>
      <c r="H1286" s="31"/>
    </row>
    <row r="1287" spans="2:8">
      <c r="B1287" s="27"/>
      <c r="C1287" s="27"/>
      <c r="D1287" s="27"/>
      <c r="E1287" s="27"/>
      <c r="F1287" s="26"/>
      <c r="G1287" s="28"/>
      <c r="H1287" s="31"/>
    </row>
    <row r="1288" spans="2:8">
      <c r="B1288" s="27"/>
      <c r="C1288" s="27"/>
      <c r="D1288" s="27"/>
      <c r="E1288" s="27"/>
      <c r="F1288" s="26"/>
      <c r="G1288" s="28"/>
      <c r="H1288" s="31"/>
    </row>
    <row r="1289" spans="2:8">
      <c r="B1289" s="27"/>
      <c r="C1289" s="27"/>
      <c r="D1289" s="27"/>
      <c r="E1289" s="27"/>
      <c r="F1289" s="26"/>
      <c r="G1289" s="28"/>
      <c r="H1289" s="31"/>
    </row>
    <row r="1290" spans="2:8">
      <c r="B1290" s="27"/>
      <c r="C1290" s="27"/>
      <c r="D1290" s="27"/>
      <c r="E1290" s="27"/>
      <c r="F1290" s="26"/>
      <c r="G1290" s="28"/>
      <c r="H1290" s="31"/>
    </row>
    <row r="1291" spans="2:8">
      <c r="B1291" s="27"/>
      <c r="C1291" s="27"/>
      <c r="D1291" s="27"/>
      <c r="E1291" s="27"/>
      <c r="F1291" s="26"/>
      <c r="G1291" s="28"/>
      <c r="H1291" s="31"/>
    </row>
    <row r="1292" spans="2:8">
      <c r="B1292" s="27"/>
      <c r="C1292" s="27"/>
      <c r="D1292" s="27"/>
      <c r="E1292" s="27"/>
      <c r="F1292" s="26"/>
      <c r="G1292" s="28"/>
      <c r="H1292" s="31"/>
    </row>
    <row r="1293" spans="2:8">
      <c r="B1293" s="27"/>
      <c r="C1293" s="27"/>
      <c r="D1293" s="27"/>
      <c r="E1293" s="27"/>
      <c r="F1293" s="26"/>
      <c r="G1293" s="28"/>
      <c r="H1293" s="31"/>
    </row>
    <row r="1294" spans="2:8">
      <c r="B1294" s="27"/>
      <c r="C1294" s="27"/>
      <c r="D1294" s="27"/>
      <c r="E1294" s="27"/>
      <c r="F1294" s="26"/>
      <c r="G1294" s="28"/>
      <c r="H1294" s="31"/>
    </row>
    <row r="1295" spans="2:8">
      <c r="B1295" s="27"/>
      <c r="C1295" s="27"/>
      <c r="D1295" s="27"/>
      <c r="E1295" s="27"/>
      <c r="F1295" s="26"/>
      <c r="G1295" s="28"/>
      <c r="H1295" s="31"/>
    </row>
    <row r="1296" spans="2:8">
      <c r="B1296" s="27"/>
      <c r="C1296" s="27"/>
      <c r="D1296" s="27"/>
      <c r="E1296" s="27"/>
      <c r="F1296" s="26"/>
      <c r="G1296" s="28"/>
      <c r="H1296" s="31"/>
    </row>
    <row r="1297" spans="2:8">
      <c r="B1297" s="27"/>
      <c r="C1297" s="27"/>
      <c r="D1297" s="27"/>
      <c r="E1297" s="27"/>
      <c r="F1297" s="26"/>
      <c r="G1297" s="28"/>
      <c r="H1297" s="31"/>
    </row>
    <row r="1298" spans="2:8">
      <c r="B1298" s="27"/>
      <c r="C1298" s="27"/>
      <c r="D1298" s="27"/>
      <c r="E1298" s="27"/>
      <c r="F1298" s="26"/>
      <c r="G1298" s="28"/>
      <c r="H1298" s="31"/>
    </row>
    <row r="1299" spans="2:8">
      <c r="B1299" s="27"/>
      <c r="C1299" s="27"/>
      <c r="D1299" s="27"/>
      <c r="E1299" s="27"/>
      <c r="F1299" s="26"/>
      <c r="G1299" s="28"/>
      <c r="H1299" s="31"/>
    </row>
    <row r="1300" spans="2:8">
      <c r="B1300" s="27"/>
      <c r="C1300" s="27"/>
      <c r="D1300" s="27"/>
      <c r="E1300" s="27"/>
      <c r="F1300" s="26"/>
      <c r="G1300" s="28"/>
      <c r="H1300" s="31"/>
    </row>
    <row r="1301" spans="2:8">
      <c r="B1301" s="27"/>
      <c r="C1301" s="27"/>
      <c r="D1301" s="27"/>
      <c r="E1301" s="27"/>
      <c r="F1301" s="26"/>
      <c r="G1301" s="28"/>
      <c r="H1301" s="31"/>
    </row>
    <row r="1302" spans="2:8">
      <c r="B1302" s="27"/>
      <c r="C1302" s="27"/>
      <c r="D1302" s="27"/>
      <c r="E1302" s="27"/>
      <c r="F1302" s="26"/>
      <c r="G1302" s="28"/>
      <c r="H1302" s="31"/>
    </row>
    <row r="1303" spans="2:8">
      <c r="B1303" s="27"/>
      <c r="C1303" s="27"/>
      <c r="D1303" s="27"/>
      <c r="E1303" s="27"/>
      <c r="F1303" s="26"/>
      <c r="G1303" s="28"/>
      <c r="H1303" s="31"/>
    </row>
    <row r="1304" spans="2:8">
      <c r="B1304" s="27"/>
      <c r="C1304" s="27"/>
      <c r="D1304" s="27"/>
      <c r="E1304" s="27"/>
      <c r="F1304" s="26"/>
      <c r="G1304" s="28"/>
      <c r="H1304" s="31"/>
    </row>
    <row r="1305" spans="2:8">
      <c r="B1305" s="27"/>
      <c r="C1305" s="27"/>
      <c r="D1305" s="27"/>
      <c r="E1305" s="27"/>
      <c r="F1305" s="26"/>
      <c r="G1305" s="28"/>
      <c r="H1305" s="31"/>
    </row>
    <row r="1306" spans="2:8">
      <c r="B1306" s="27"/>
      <c r="C1306" s="27"/>
      <c r="D1306" s="27"/>
      <c r="E1306" s="27"/>
      <c r="F1306" s="26"/>
      <c r="G1306" s="28"/>
      <c r="H1306" s="31"/>
    </row>
    <row r="1307" spans="2:8">
      <c r="B1307" s="27"/>
      <c r="C1307" s="27"/>
      <c r="D1307" s="27"/>
      <c r="E1307" s="27"/>
      <c r="F1307" s="26"/>
      <c r="G1307" s="28"/>
      <c r="H1307" s="31"/>
    </row>
    <row r="1308" spans="2:8">
      <c r="B1308" s="27"/>
      <c r="C1308" s="27"/>
      <c r="D1308" s="27"/>
      <c r="E1308" s="27"/>
      <c r="F1308" s="26"/>
      <c r="G1308" s="28"/>
      <c r="H1308" s="31"/>
    </row>
    <row r="1309" spans="2:8">
      <c r="B1309" s="27"/>
      <c r="C1309" s="27"/>
      <c r="D1309" s="27"/>
      <c r="E1309" s="27"/>
      <c r="F1309" s="26"/>
      <c r="G1309" s="28"/>
      <c r="H1309" s="31"/>
    </row>
    <row r="1310" spans="2:8">
      <c r="B1310" s="27"/>
      <c r="C1310" s="27"/>
      <c r="D1310" s="27"/>
      <c r="E1310" s="27"/>
      <c r="F1310" s="26"/>
      <c r="G1310" s="28"/>
      <c r="H1310" s="31"/>
    </row>
    <row r="1311" spans="2:8">
      <c r="B1311" s="27"/>
      <c r="C1311" s="27"/>
      <c r="D1311" s="27"/>
      <c r="E1311" s="27"/>
      <c r="F1311" s="26"/>
      <c r="G1311" s="28"/>
      <c r="H1311" s="31"/>
    </row>
    <row r="1312" spans="2:8">
      <c r="B1312" s="27"/>
      <c r="C1312" s="27"/>
      <c r="D1312" s="27"/>
      <c r="E1312" s="27"/>
      <c r="F1312" s="26"/>
      <c r="G1312" s="28"/>
      <c r="H1312" s="31"/>
    </row>
    <row r="1313" spans="2:8">
      <c r="B1313" s="27"/>
      <c r="C1313" s="27"/>
      <c r="D1313" s="27"/>
      <c r="E1313" s="27"/>
      <c r="F1313" s="26"/>
      <c r="G1313" s="28"/>
      <c r="H1313" s="31"/>
    </row>
    <row r="1314" spans="2:8">
      <c r="B1314" s="27"/>
      <c r="C1314" s="27"/>
      <c r="D1314" s="27"/>
      <c r="E1314" s="27"/>
      <c r="F1314" s="26"/>
      <c r="G1314" s="28"/>
      <c r="H1314" s="31"/>
    </row>
    <row r="1315" spans="2:8">
      <c r="B1315" s="27"/>
      <c r="C1315" s="27"/>
      <c r="D1315" s="27"/>
      <c r="E1315" s="27"/>
      <c r="F1315" s="26"/>
      <c r="G1315" s="28"/>
      <c r="H1315" s="31"/>
    </row>
    <row r="1316" spans="2:8">
      <c r="B1316" s="27"/>
      <c r="C1316" s="27"/>
      <c r="D1316" s="27"/>
      <c r="E1316" s="27"/>
      <c r="F1316" s="26"/>
      <c r="G1316" s="28"/>
      <c r="H1316" s="31"/>
    </row>
    <row r="1317" spans="2:8">
      <c r="B1317" s="27"/>
      <c r="C1317" s="27"/>
      <c r="D1317" s="27"/>
      <c r="E1317" s="27"/>
      <c r="F1317" s="26"/>
      <c r="G1317" s="28"/>
      <c r="H1317" s="31"/>
    </row>
    <row r="1318" spans="2:8">
      <c r="B1318" s="27"/>
      <c r="C1318" s="27"/>
      <c r="D1318" s="27"/>
      <c r="E1318" s="27"/>
      <c r="F1318" s="26"/>
      <c r="G1318" s="28"/>
      <c r="H1318" s="31"/>
    </row>
    <row r="1319" spans="2:8">
      <c r="B1319" s="27"/>
      <c r="C1319" s="27"/>
      <c r="D1319" s="27"/>
      <c r="E1319" s="27"/>
      <c r="F1319" s="26"/>
      <c r="G1319" s="28"/>
      <c r="H1319" s="31"/>
    </row>
    <row r="1320" spans="2:8">
      <c r="B1320" s="27"/>
      <c r="C1320" s="27"/>
      <c r="D1320" s="27"/>
      <c r="E1320" s="27"/>
      <c r="F1320" s="26"/>
      <c r="G1320" s="28"/>
      <c r="H1320" s="31"/>
    </row>
    <row r="1321" spans="2:8">
      <c r="B1321" s="27"/>
      <c r="C1321" s="27"/>
      <c r="D1321" s="27"/>
      <c r="E1321" s="27"/>
      <c r="F1321" s="26"/>
      <c r="G1321" s="28"/>
      <c r="H1321" s="31"/>
    </row>
    <row r="1322" spans="2:8">
      <c r="B1322" s="27"/>
      <c r="C1322" s="27"/>
      <c r="D1322" s="27"/>
      <c r="E1322" s="27"/>
      <c r="F1322" s="26"/>
      <c r="G1322" s="28"/>
      <c r="H1322" s="31"/>
    </row>
    <row r="1323" spans="2:8">
      <c r="B1323" s="27"/>
      <c r="C1323" s="27"/>
      <c r="D1323" s="27"/>
      <c r="E1323" s="27"/>
      <c r="F1323" s="26"/>
      <c r="G1323" s="28"/>
      <c r="H1323" s="31"/>
    </row>
    <row r="1324" spans="2:8">
      <c r="B1324" s="27"/>
      <c r="C1324" s="27"/>
      <c r="D1324" s="27"/>
      <c r="E1324" s="27"/>
      <c r="F1324" s="26"/>
      <c r="G1324" s="28"/>
      <c r="H1324" s="31"/>
    </row>
    <row r="1325" spans="2:8">
      <c r="B1325" s="27"/>
      <c r="C1325" s="27"/>
      <c r="D1325" s="27"/>
      <c r="E1325" s="27"/>
      <c r="F1325" s="26"/>
      <c r="G1325" s="28"/>
      <c r="H1325" s="31"/>
    </row>
    <row r="1326" spans="2:8">
      <c r="B1326" s="27"/>
      <c r="C1326" s="27"/>
      <c r="D1326" s="27"/>
      <c r="E1326" s="27"/>
      <c r="F1326" s="26"/>
      <c r="G1326" s="28"/>
      <c r="H1326" s="31"/>
    </row>
    <row r="1327" spans="2:8">
      <c r="B1327" s="27"/>
      <c r="C1327" s="27"/>
      <c r="D1327" s="27"/>
      <c r="E1327" s="27"/>
      <c r="F1327" s="26"/>
      <c r="G1327" s="28"/>
      <c r="H1327" s="31"/>
    </row>
    <row r="1328" spans="2:8">
      <c r="B1328" s="27"/>
      <c r="C1328" s="27"/>
      <c r="D1328" s="27"/>
      <c r="E1328" s="27"/>
      <c r="F1328" s="26"/>
      <c r="G1328" s="28"/>
      <c r="H1328" s="31"/>
    </row>
    <row r="1329" spans="2:8">
      <c r="B1329" s="27"/>
      <c r="C1329" s="27"/>
      <c r="D1329" s="27"/>
      <c r="E1329" s="27"/>
      <c r="F1329" s="26"/>
      <c r="G1329" s="28"/>
      <c r="H1329" s="31"/>
    </row>
    <row r="1330" spans="2:8">
      <c r="B1330" s="27"/>
      <c r="C1330" s="27"/>
      <c r="D1330" s="27"/>
      <c r="E1330" s="27"/>
      <c r="F1330" s="26"/>
      <c r="G1330" s="28"/>
      <c r="H1330" s="31"/>
    </row>
    <row r="1331" spans="2:8">
      <c r="B1331" s="27"/>
      <c r="C1331" s="27"/>
      <c r="D1331" s="27"/>
      <c r="E1331" s="27"/>
      <c r="F1331" s="26"/>
      <c r="G1331" s="28"/>
      <c r="H1331" s="31"/>
    </row>
    <row r="1332" spans="2:8">
      <c r="B1332" s="27"/>
      <c r="C1332" s="27"/>
      <c r="D1332" s="27"/>
      <c r="E1332" s="27"/>
      <c r="F1332" s="26"/>
      <c r="G1332" s="28"/>
      <c r="H1332" s="31"/>
    </row>
    <row r="1333" spans="2:8">
      <c r="B1333" s="27"/>
      <c r="C1333" s="27"/>
      <c r="D1333" s="27"/>
      <c r="E1333" s="27"/>
      <c r="F1333" s="26"/>
      <c r="G1333" s="28"/>
      <c r="H1333" s="31"/>
    </row>
    <row r="1334" spans="2:8">
      <c r="B1334" s="27"/>
      <c r="C1334" s="27"/>
      <c r="D1334" s="27"/>
      <c r="E1334" s="27"/>
      <c r="F1334" s="26"/>
      <c r="G1334" s="28"/>
      <c r="H1334" s="31"/>
    </row>
    <row r="1335" spans="2:8">
      <c r="B1335" s="27"/>
      <c r="C1335" s="27"/>
      <c r="D1335" s="27"/>
      <c r="E1335" s="27"/>
      <c r="F1335" s="26"/>
      <c r="G1335" s="28"/>
      <c r="H1335" s="31"/>
    </row>
    <row r="1336" spans="2:8">
      <c r="B1336" s="27"/>
      <c r="C1336" s="27"/>
      <c r="D1336" s="27"/>
      <c r="E1336" s="27"/>
      <c r="F1336" s="26"/>
      <c r="G1336" s="28"/>
      <c r="H1336" s="31"/>
    </row>
    <row r="1337" spans="2:8">
      <c r="B1337" s="27"/>
      <c r="C1337" s="27"/>
      <c r="D1337" s="27"/>
      <c r="E1337" s="27"/>
      <c r="F1337" s="26"/>
      <c r="G1337" s="28"/>
      <c r="H1337" s="31"/>
    </row>
    <row r="1338" spans="2:8">
      <c r="B1338" s="27"/>
      <c r="C1338" s="27"/>
      <c r="D1338" s="27"/>
      <c r="E1338" s="27"/>
      <c r="F1338" s="26"/>
      <c r="G1338" s="28"/>
      <c r="H1338" s="31"/>
    </row>
    <row r="1339" spans="2:8">
      <c r="B1339" s="27"/>
      <c r="C1339" s="27"/>
      <c r="D1339" s="27"/>
      <c r="E1339" s="27"/>
      <c r="F1339" s="26"/>
      <c r="G1339" s="28"/>
      <c r="H1339" s="31"/>
    </row>
    <row r="1340" spans="2:8">
      <c r="B1340" s="27"/>
      <c r="C1340" s="27"/>
      <c r="D1340" s="27"/>
      <c r="E1340" s="27"/>
      <c r="F1340" s="26"/>
      <c r="G1340" s="28"/>
      <c r="H1340" s="31"/>
    </row>
    <row r="1341" spans="2:8">
      <c r="B1341" s="27"/>
      <c r="C1341" s="27"/>
      <c r="D1341" s="27"/>
      <c r="E1341" s="27"/>
      <c r="F1341" s="26"/>
      <c r="G1341" s="28"/>
      <c r="H1341" s="31"/>
    </row>
    <row r="1342" spans="2:8">
      <c r="B1342" s="27"/>
      <c r="C1342" s="27"/>
      <c r="D1342" s="27"/>
      <c r="E1342" s="27"/>
      <c r="F1342" s="26"/>
      <c r="G1342" s="28"/>
      <c r="H1342" s="31"/>
    </row>
    <row r="1343" spans="2:8">
      <c r="B1343" s="27"/>
      <c r="C1343" s="27"/>
      <c r="D1343" s="27"/>
      <c r="E1343" s="27"/>
      <c r="F1343" s="26"/>
      <c r="G1343" s="28"/>
      <c r="H1343" s="31"/>
    </row>
    <row r="1344" spans="2:8">
      <c r="B1344" s="27"/>
      <c r="C1344" s="27"/>
      <c r="D1344" s="27"/>
      <c r="E1344" s="27"/>
      <c r="F1344" s="26"/>
      <c r="G1344" s="28"/>
      <c r="H1344" s="31"/>
    </row>
    <row r="1345" spans="2:8">
      <c r="B1345" s="27"/>
      <c r="C1345" s="27"/>
      <c r="D1345" s="27"/>
      <c r="E1345" s="27"/>
      <c r="F1345" s="26"/>
      <c r="G1345" s="28"/>
      <c r="H1345" s="31"/>
    </row>
    <row r="1346" spans="2:8">
      <c r="B1346" s="27"/>
      <c r="C1346" s="27"/>
      <c r="D1346" s="27"/>
      <c r="E1346" s="27"/>
      <c r="F1346" s="26"/>
      <c r="G1346" s="28"/>
      <c r="H1346" s="31"/>
    </row>
    <row r="1347" spans="2:8">
      <c r="B1347" s="27"/>
      <c r="C1347" s="27"/>
      <c r="D1347" s="27"/>
      <c r="E1347" s="27"/>
      <c r="F1347" s="26"/>
      <c r="G1347" s="28"/>
      <c r="H1347" s="31"/>
    </row>
    <row r="1348" spans="2:8">
      <c r="B1348" s="27"/>
      <c r="C1348" s="27"/>
      <c r="D1348" s="27"/>
      <c r="E1348" s="27"/>
      <c r="F1348" s="26"/>
      <c r="G1348" s="28"/>
      <c r="H1348" s="31"/>
    </row>
    <row r="1349" spans="2:8">
      <c r="B1349" s="27"/>
      <c r="C1349" s="27"/>
      <c r="D1349" s="27"/>
      <c r="E1349" s="27"/>
      <c r="F1349" s="26"/>
      <c r="G1349" s="28"/>
      <c r="H1349" s="31"/>
    </row>
    <row r="1350" spans="2:8">
      <c r="B1350" s="27"/>
      <c r="C1350" s="27"/>
      <c r="D1350" s="27"/>
      <c r="E1350" s="27"/>
      <c r="F1350" s="26"/>
      <c r="G1350" s="28"/>
      <c r="H1350" s="31"/>
    </row>
    <row r="1351" spans="2:8">
      <c r="B1351" s="27"/>
      <c r="C1351" s="27"/>
      <c r="D1351" s="27"/>
      <c r="E1351" s="27"/>
      <c r="F1351" s="26"/>
      <c r="G1351" s="28"/>
      <c r="H1351" s="31"/>
    </row>
    <row r="1352" spans="2:8">
      <c r="B1352" s="27"/>
      <c r="C1352" s="27"/>
      <c r="D1352" s="27"/>
      <c r="E1352" s="27"/>
      <c r="F1352" s="26"/>
      <c r="G1352" s="28"/>
      <c r="H1352" s="31"/>
    </row>
    <row r="1353" spans="2:8">
      <c r="B1353" s="27"/>
      <c r="C1353" s="27"/>
      <c r="D1353" s="27"/>
      <c r="E1353" s="27"/>
      <c r="F1353" s="26"/>
      <c r="G1353" s="28"/>
      <c r="H1353" s="31"/>
    </row>
    <row r="1354" spans="2:8">
      <c r="B1354" s="27"/>
      <c r="C1354" s="27"/>
      <c r="D1354" s="27"/>
      <c r="E1354" s="27"/>
      <c r="F1354" s="26"/>
      <c r="G1354" s="28"/>
      <c r="H1354" s="31"/>
    </row>
    <row r="1355" spans="2:8">
      <c r="B1355" s="27"/>
      <c r="C1355" s="27"/>
      <c r="D1355" s="27"/>
      <c r="E1355" s="27"/>
      <c r="F1355" s="26"/>
      <c r="G1355" s="28"/>
      <c r="H1355" s="31"/>
    </row>
    <row r="1356" spans="2:8">
      <c r="B1356" s="27"/>
      <c r="C1356" s="27"/>
      <c r="D1356" s="27"/>
      <c r="E1356" s="27"/>
      <c r="F1356" s="26"/>
      <c r="G1356" s="28"/>
      <c r="H1356" s="31"/>
    </row>
    <row r="1357" spans="2:8">
      <c r="B1357" s="27"/>
      <c r="C1357" s="27"/>
      <c r="D1357" s="27"/>
      <c r="E1357" s="27"/>
      <c r="F1357" s="26"/>
      <c r="G1357" s="28"/>
      <c r="H1357" s="31"/>
    </row>
    <row r="1358" spans="2:8">
      <c r="B1358" s="27"/>
      <c r="C1358" s="27"/>
      <c r="D1358" s="27"/>
      <c r="E1358" s="27"/>
      <c r="F1358" s="26"/>
      <c r="G1358" s="28"/>
      <c r="H1358" s="31"/>
    </row>
    <row r="1359" spans="2:8">
      <c r="B1359" s="27"/>
      <c r="C1359" s="27"/>
      <c r="D1359" s="27"/>
      <c r="E1359" s="27"/>
      <c r="F1359" s="26"/>
      <c r="G1359" s="28"/>
      <c r="H1359" s="31"/>
    </row>
    <row r="1360" spans="2:8">
      <c r="B1360" s="27"/>
      <c r="C1360" s="27"/>
      <c r="D1360" s="27"/>
      <c r="E1360" s="27"/>
      <c r="F1360" s="26"/>
      <c r="G1360" s="28"/>
      <c r="H1360" s="31"/>
    </row>
    <row r="1361" spans="2:8">
      <c r="B1361" s="27"/>
      <c r="C1361" s="27"/>
      <c r="D1361" s="27"/>
      <c r="E1361" s="27"/>
      <c r="F1361" s="26"/>
      <c r="G1361" s="28"/>
      <c r="H1361" s="31"/>
    </row>
    <row r="1362" spans="2:8">
      <c r="B1362" s="27"/>
      <c r="C1362" s="27"/>
      <c r="D1362" s="27"/>
      <c r="E1362" s="27"/>
      <c r="F1362" s="26"/>
      <c r="G1362" s="28"/>
      <c r="H1362" s="31"/>
    </row>
    <row r="1363" spans="2:8">
      <c r="B1363" s="27"/>
      <c r="C1363" s="27"/>
      <c r="D1363" s="27"/>
      <c r="E1363" s="27"/>
      <c r="F1363" s="26"/>
      <c r="G1363" s="28"/>
      <c r="H1363" s="31"/>
    </row>
    <row r="1364" spans="2:8">
      <c r="B1364" s="27"/>
      <c r="C1364" s="27"/>
      <c r="D1364" s="27"/>
      <c r="E1364" s="27"/>
      <c r="F1364" s="26"/>
      <c r="G1364" s="28"/>
      <c r="H1364" s="31"/>
    </row>
    <row r="1365" spans="2:8">
      <c r="B1365" s="27"/>
      <c r="C1365" s="27"/>
      <c r="D1365" s="27"/>
      <c r="E1365" s="27"/>
      <c r="F1365" s="26"/>
      <c r="G1365" s="28"/>
      <c r="H1365" s="31"/>
    </row>
    <row r="1366" spans="2:8">
      <c r="B1366" s="27"/>
      <c r="C1366" s="27"/>
      <c r="D1366" s="27"/>
      <c r="E1366" s="27"/>
      <c r="F1366" s="26"/>
      <c r="G1366" s="28"/>
      <c r="H1366" s="31"/>
    </row>
    <row r="1367" spans="2:8">
      <c r="B1367" s="27"/>
      <c r="C1367" s="27"/>
      <c r="D1367" s="27"/>
      <c r="E1367" s="27"/>
      <c r="F1367" s="26"/>
      <c r="G1367" s="28"/>
      <c r="H1367" s="31"/>
    </row>
    <row r="1368" spans="2:8">
      <c r="B1368" s="27"/>
      <c r="C1368" s="27"/>
      <c r="D1368" s="27"/>
      <c r="E1368" s="27"/>
      <c r="F1368" s="26"/>
      <c r="G1368" s="28"/>
      <c r="H1368" s="31"/>
    </row>
    <row r="1369" spans="2:8">
      <c r="B1369" s="27"/>
      <c r="C1369" s="27"/>
      <c r="D1369" s="27"/>
      <c r="E1369" s="27"/>
      <c r="F1369" s="26"/>
      <c r="G1369" s="28"/>
      <c r="H1369" s="31"/>
    </row>
    <row r="1370" spans="2:8">
      <c r="B1370" s="27"/>
      <c r="C1370" s="27"/>
      <c r="D1370" s="27"/>
      <c r="E1370" s="27"/>
      <c r="F1370" s="26"/>
      <c r="G1370" s="28"/>
      <c r="H1370" s="31"/>
    </row>
    <row r="1371" spans="2:8">
      <c r="B1371" s="27"/>
      <c r="C1371" s="27"/>
      <c r="D1371" s="27"/>
      <c r="E1371" s="27"/>
      <c r="F1371" s="26"/>
      <c r="G1371" s="28"/>
      <c r="H1371" s="31"/>
    </row>
    <row r="1372" spans="2:8">
      <c r="B1372" s="27"/>
      <c r="C1372" s="27"/>
      <c r="D1372" s="27"/>
      <c r="E1372" s="27"/>
      <c r="F1372" s="26"/>
      <c r="G1372" s="28"/>
      <c r="H1372" s="31"/>
    </row>
    <row r="1373" spans="2:8">
      <c r="B1373" s="27"/>
      <c r="C1373" s="27"/>
      <c r="D1373" s="27"/>
      <c r="E1373" s="27"/>
      <c r="F1373" s="26"/>
      <c r="G1373" s="28"/>
      <c r="H1373" s="31"/>
    </row>
    <row r="1374" spans="2:8">
      <c r="B1374" s="27"/>
      <c r="C1374" s="27"/>
      <c r="D1374" s="27"/>
      <c r="E1374" s="27"/>
      <c r="F1374" s="26"/>
      <c r="G1374" s="28"/>
      <c r="H1374" s="31"/>
    </row>
    <row r="1375" spans="2:8">
      <c r="B1375" s="27"/>
      <c r="C1375" s="27"/>
      <c r="D1375" s="27"/>
      <c r="E1375" s="27"/>
      <c r="F1375" s="26"/>
      <c r="G1375" s="28"/>
      <c r="H1375" s="31"/>
    </row>
    <row r="1376" spans="2:8">
      <c r="B1376" s="27"/>
      <c r="C1376" s="27"/>
      <c r="D1376" s="27"/>
      <c r="E1376" s="27"/>
      <c r="F1376" s="26"/>
      <c r="G1376" s="28"/>
      <c r="H1376" s="31"/>
    </row>
    <row r="1377" spans="2:8">
      <c r="B1377" s="27"/>
      <c r="C1377" s="27"/>
      <c r="D1377" s="27"/>
      <c r="E1377" s="27"/>
      <c r="F1377" s="26"/>
      <c r="G1377" s="28"/>
      <c r="H1377" s="31"/>
    </row>
    <row r="1378" spans="2:8">
      <c r="B1378" s="27"/>
      <c r="C1378" s="27"/>
      <c r="D1378" s="27"/>
      <c r="E1378" s="27"/>
      <c r="F1378" s="26"/>
      <c r="G1378" s="28"/>
      <c r="H1378" s="31"/>
    </row>
    <row r="1379" spans="2:8">
      <c r="B1379" s="27"/>
      <c r="C1379" s="27"/>
      <c r="D1379" s="27"/>
      <c r="E1379" s="27"/>
      <c r="F1379" s="26"/>
      <c r="G1379" s="28"/>
      <c r="H1379" s="31"/>
    </row>
    <row r="1380" spans="2:8">
      <c r="B1380" s="27"/>
      <c r="C1380" s="27"/>
      <c r="D1380" s="27"/>
      <c r="E1380" s="27"/>
      <c r="F1380" s="26"/>
      <c r="G1380" s="28"/>
      <c r="H1380" s="31"/>
    </row>
    <row r="1381" spans="2:8">
      <c r="B1381" s="27"/>
      <c r="C1381" s="27"/>
      <c r="D1381" s="27"/>
      <c r="E1381" s="27"/>
      <c r="F1381" s="26"/>
      <c r="G1381" s="28"/>
      <c r="H1381" s="31"/>
    </row>
    <row r="1382" spans="2:8">
      <c r="B1382" s="27"/>
      <c r="C1382" s="27"/>
      <c r="D1382" s="27"/>
      <c r="E1382" s="27"/>
      <c r="F1382" s="26"/>
      <c r="G1382" s="28"/>
      <c r="H1382" s="31"/>
    </row>
    <row r="1383" spans="2:8">
      <c r="B1383" s="27"/>
      <c r="C1383" s="27"/>
      <c r="D1383" s="27"/>
      <c r="E1383" s="27"/>
      <c r="F1383" s="26"/>
      <c r="G1383" s="28"/>
      <c r="H1383" s="31"/>
    </row>
    <row r="1384" spans="2:8">
      <c r="B1384" s="27"/>
      <c r="C1384" s="27"/>
      <c r="D1384" s="27"/>
      <c r="E1384" s="27"/>
      <c r="F1384" s="26"/>
      <c r="G1384" s="28"/>
      <c r="H1384" s="31"/>
    </row>
    <row r="1385" spans="2:8">
      <c r="B1385" s="27"/>
      <c r="C1385" s="27"/>
      <c r="D1385" s="27"/>
      <c r="E1385" s="27"/>
      <c r="F1385" s="26"/>
      <c r="G1385" s="28"/>
      <c r="H1385" s="31"/>
    </row>
    <row r="1386" spans="2:8">
      <c r="B1386" s="27"/>
      <c r="C1386" s="27"/>
      <c r="D1386" s="27"/>
      <c r="E1386" s="27"/>
      <c r="F1386" s="26"/>
      <c r="G1386" s="28"/>
      <c r="H1386" s="31"/>
    </row>
    <row r="1387" spans="2:8">
      <c r="B1387" s="27"/>
      <c r="C1387" s="27"/>
      <c r="D1387" s="27"/>
      <c r="E1387" s="27"/>
      <c r="F1387" s="26"/>
      <c r="G1387" s="28"/>
      <c r="H1387" s="31"/>
    </row>
    <row r="1388" spans="2:8">
      <c r="B1388" s="27"/>
      <c r="C1388" s="27"/>
      <c r="D1388" s="27"/>
      <c r="E1388" s="27"/>
      <c r="F1388" s="26"/>
      <c r="G1388" s="28"/>
      <c r="H1388" s="31"/>
    </row>
    <row r="1389" spans="2:8">
      <c r="B1389" s="27"/>
      <c r="C1389" s="27"/>
      <c r="D1389" s="27"/>
      <c r="E1389" s="27"/>
      <c r="F1389" s="26"/>
      <c r="G1389" s="28"/>
      <c r="H1389" s="31"/>
    </row>
    <row r="1390" spans="2:8">
      <c r="B1390" s="27"/>
      <c r="C1390" s="27"/>
      <c r="D1390" s="27"/>
      <c r="E1390" s="27"/>
      <c r="F1390" s="26"/>
      <c r="G1390" s="28"/>
      <c r="H1390" s="31"/>
    </row>
    <row r="1391" spans="2:8">
      <c r="B1391" s="27"/>
      <c r="C1391" s="27"/>
      <c r="D1391" s="27"/>
      <c r="E1391" s="27"/>
      <c r="F1391" s="26"/>
      <c r="G1391" s="28"/>
      <c r="H1391" s="31"/>
    </row>
    <row r="1392" spans="2:8">
      <c r="B1392" s="27"/>
      <c r="C1392" s="27"/>
      <c r="D1392" s="27"/>
      <c r="E1392" s="27"/>
      <c r="F1392" s="26"/>
      <c r="G1392" s="28"/>
      <c r="H1392" s="31"/>
    </row>
    <row r="1393" spans="2:8">
      <c r="B1393" s="27"/>
      <c r="C1393" s="27"/>
      <c r="D1393" s="27"/>
      <c r="E1393" s="27"/>
      <c r="F1393" s="26"/>
      <c r="G1393" s="28"/>
      <c r="H1393" s="31"/>
    </row>
    <row r="1394" spans="2:8">
      <c r="B1394" s="27"/>
      <c r="C1394" s="27"/>
      <c r="D1394" s="27"/>
      <c r="E1394" s="27"/>
      <c r="F1394" s="26"/>
      <c r="G1394" s="28"/>
      <c r="H1394" s="31"/>
    </row>
    <row r="1395" spans="2:8">
      <c r="B1395" s="27"/>
      <c r="C1395" s="27"/>
      <c r="D1395" s="27"/>
      <c r="E1395" s="27"/>
      <c r="F1395" s="26"/>
      <c r="G1395" s="28"/>
      <c r="H1395" s="31"/>
    </row>
    <row r="1396" spans="2:8">
      <c r="B1396" s="27"/>
      <c r="C1396" s="27"/>
      <c r="D1396" s="27"/>
      <c r="E1396" s="27"/>
      <c r="F1396" s="26"/>
      <c r="G1396" s="28"/>
      <c r="H1396" s="31"/>
    </row>
    <row r="1397" spans="2:8">
      <c r="B1397" s="27"/>
      <c r="C1397" s="27"/>
      <c r="D1397" s="27"/>
      <c r="E1397" s="27"/>
      <c r="F1397" s="26"/>
      <c r="G1397" s="28"/>
      <c r="H1397" s="31"/>
    </row>
    <row r="1398" spans="2:8">
      <c r="B1398" s="27"/>
      <c r="C1398" s="27"/>
      <c r="D1398" s="27"/>
      <c r="E1398" s="27"/>
      <c r="F1398" s="26"/>
      <c r="G1398" s="28"/>
      <c r="H1398" s="31"/>
    </row>
    <row r="1399" spans="2:8">
      <c r="B1399" s="27"/>
      <c r="C1399" s="27"/>
      <c r="D1399" s="27"/>
      <c r="E1399" s="27"/>
      <c r="F1399" s="26"/>
      <c r="G1399" s="28"/>
      <c r="H1399" s="31"/>
    </row>
    <row r="1400" spans="2:8">
      <c r="B1400" s="27"/>
      <c r="C1400" s="27"/>
      <c r="D1400" s="27"/>
      <c r="E1400" s="27"/>
      <c r="F1400" s="26"/>
      <c r="G1400" s="28"/>
      <c r="H1400" s="31"/>
    </row>
    <row r="1401" spans="2:8">
      <c r="B1401" s="27"/>
      <c r="C1401" s="27"/>
      <c r="D1401" s="27"/>
      <c r="E1401" s="27"/>
      <c r="F1401" s="26"/>
      <c r="G1401" s="28"/>
      <c r="H1401" s="31"/>
    </row>
    <row r="1402" spans="2:8">
      <c r="B1402" s="27"/>
      <c r="C1402" s="27"/>
      <c r="D1402" s="27"/>
      <c r="E1402" s="27"/>
      <c r="F1402" s="26"/>
      <c r="G1402" s="28"/>
      <c r="H1402" s="31"/>
    </row>
    <row r="1403" spans="2:8">
      <c r="B1403" s="27"/>
      <c r="C1403" s="27"/>
      <c r="D1403" s="27"/>
      <c r="E1403" s="27"/>
      <c r="F1403" s="26"/>
      <c r="G1403" s="28"/>
      <c r="H1403" s="31"/>
    </row>
    <row r="1404" spans="2:8">
      <c r="B1404" s="27"/>
      <c r="C1404" s="27"/>
      <c r="D1404" s="27"/>
      <c r="E1404" s="27"/>
      <c r="F1404" s="26"/>
      <c r="G1404" s="28"/>
      <c r="H1404" s="31"/>
    </row>
    <row r="1405" spans="2:8">
      <c r="B1405" s="27"/>
      <c r="C1405" s="27"/>
      <c r="D1405" s="27"/>
      <c r="E1405" s="27"/>
      <c r="F1405" s="26"/>
      <c r="G1405" s="28"/>
      <c r="H1405" s="31"/>
    </row>
    <row r="1406" spans="2:8">
      <c r="B1406" s="27"/>
      <c r="C1406" s="27"/>
      <c r="D1406" s="27"/>
      <c r="E1406" s="27"/>
      <c r="F1406" s="26"/>
      <c r="G1406" s="28"/>
      <c r="H1406" s="31"/>
    </row>
    <row r="1407" spans="2:8">
      <c r="B1407" s="27"/>
      <c r="C1407" s="27"/>
      <c r="D1407" s="27"/>
      <c r="E1407" s="27"/>
      <c r="F1407" s="26"/>
      <c r="G1407" s="28"/>
      <c r="H1407" s="31"/>
    </row>
    <row r="1408" spans="2:8">
      <c r="B1408" s="27"/>
      <c r="C1408" s="27"/>
      <c r="D1408" s="27"/>
      <c r="E1408" s="27"/>
      <c r="F1408" s="26"/>
      <c r="G1408" s="28"/>
      <c r="H1408" s="31"/>
    </row>
    <row r="1409" spans="2:8">
      <c r="B1409" s="27"/>
      <c r="C1409" s="27"/>
      <c r="D1409" s="27"/>
      <c r="E1409" s="27"/>
      <c r="F1409" s="26"/>
      <c r="G1409" s="28"/>
      <c r="H1409" s="31"/>
    </row>
    <row r="1410" spans="2:8">
      <c r="B1410" s="27"/>
      <c r="C1410" s="27"/>
      <c r="D1410" s="27"/>
      <c r="E1410" s="27"/>
      <c r="F1410" s="26"/>
      <c r="G1410" s="28"/>
      <c r="H1410" s="31"/>
    </row>
    <row r="1411" spans="2:8">
      <c r="B1411" s="27"/>
      <c r="C1411" s="27"/>
      <c r="D1411" s="27"/>
      <c r="E1411" s="27"/>
      <c r="F1411" s="26"/>
      <c r="G1411" s="28"/>
      <c r="H1411" s="31"/>
    </row>
    <row r="1412" spans="2:8">
      <c r="B1412" s="27"/>
      <c r="C1412" s="27"/>
      <c r="D1412" s="27"/>
      <c r="E1412" s="27"/>
      <c r="F1412" s="26"/>
      <c r="G1412" s="28"/>
      <c r="H1412" s="31"/>
    </row>
    <row r="1413" spans="2:8">
      <c r="B1413" s="27"/>
      <c r="C1413" s="27"/>
      <c r="D1413" s="27"/>
      <c r="E1413" s="27"/>
      <c r="F1413" s="26"/>
      <c r="G1413" s="28"/>
      <c r="H1413" s="31"/>
    </row>
    <row r="1414" spans="2:8">
      <c r="B1414" s="27"/>
      <c r="C1414" s="27"/>
      <c r="D1414" s="27"/>
      <c r="E1414" s="27"/>
      <c r="F1414" s="26"/>
      <c r="G1414" s="28"/>
      <c r="H1414" s="31"/>
    </row>
    <row r="1415" spans="2:8">
      <c r="B1415" s="27"/>
      <c r="C1415" s="27"/>
      <c r="D1415" s="27"/>
      <c r="E1415" s="27"/>
      <c r="F1415" s="26"/>
      <c r="G1415" s="28"/>
      <c r="H1415" s="31"/>
    </row>
    <row r="1416" spans="2:8">
      <c r="B1416" s="27"/>
      <c r="C1416" s="27"/>
      <c r="D1416" s="27"/>
      <c r="E1416" s="27"/>
      <c r="F1416" s="26"/>
      <c r="G1416" s="28"/>
      <c r="H1416" s="31"/>
    </row>
    <row r="1417" spans="2:8">
      <c r="B1417" s="27"/>
      <c r="C1417" s="27"/>
      <c r="D1417" s="27"/>
      <c r="E1417" s="27"/>
      <c r="F1417" s="26"/>
      <c r="G1417" s="28"/>
      <c r="H1417" s="31"/>
    </row>
    <row r="1418" spans="2:8">
      <c r="B1418" s="27"/>
      <c r="C1418" s="27"/>
      <c r="D1418" s="27"/>
      <c r="E1418" s="27"/>
      <c r="F1418" s="26"/>
      <c r="G1418" s="28"/>
      <c r="H1418" s="31"/>
    </row>
    <row r="1419" spans="2:8">
      <c r="B1419" s="27"/>
      <c r="C1419" s="27"/>
      <c r="D1419" s="27"/>
      <c r="E1419" s="27"/>
      <c r="F1419" s="26"/>
      <c r="G1419" s="28"/>
      <c r="H1419" s="31"/>
    </row>
    <row r="1420" spans="2:8">
      <c r="B1420" s="27"/>
      <c r="C1420" s="27"/>
      <c r="D1420" s="27"/>
      <c r="E1420" s="27"/>
      <c r="F1420" s="26"/>
      <c r="G1420" s="28"/>
      <c r="H1420" s="31"/>
    </row>
    <row r="1421" spans="2:8">
      <c r="B1421" s="27"/>
      <c r="C1421" s="27"/>
      <c r="D1421" s="27"/>
      <c r="E1421" s="27"/>
      <c r="F1421" s="26"/>
      <c r="G1421" s="28"/>
      <c r="H1421" s="31"/>
    </row>
    <row r="1422" spans="2:8">
      <c r="B1422" s="27"/>
      <c r="C1422" s="27"/>
      <c r="D1422" s="27"/>
      <c r="E1422" s="27"/>
      <c r="F1422" s="26"/>
      <c r="G1422" s="28"/>
      <c r="H1422" s="31"/>
    </row>
    <row r="1423" spans="2:8">
      <c r="B1423" s="27"/>
      <c r="C1423" s="27"/>
      <c r="D1423" s="27"/>
      <c r="E1423" s="27"/>
      <c r="F1423" s="26"/>
      <c r="G1423" s="28"/>
      <c r="H1423" s="31"/>
    </row>
    <row r="1424" spans="2:8">
      <c r="B1424" s="27"/>
      <c r="C1424" s="27"/>
      <c r="D1424" s="27"/>
      <c r="E1424" s="27"/>
      <c r="F1424" s="26"/>
      <c r="G1424" s="28"/>
      <c r="H1424" s="31"/>
    </row>
    <row r="1425" spans="2:8">
      <c r="B1425" s="27"/>
      <c r="C1425" s="27"/>
      <c r="D1425" s="27"/>
      <c r="E1425" s="27"/>
      <c r="F1425" s="26"/>
      <c r="G1425" s="28"/>
      <c r="H1425" s="31"/>
    </row>
    <row r="1426" spans="2:8">
      <c r="B1426" s="27"/>
      <c r="C1426" s="27"/>
      <c r="D1426" s="27"/>
      <c r="E1426" s="27"/>
      <c r="F1426" s="26"/>
      <c r="G1426" s="28"/>
      <c r="H1426" s="31"/>
    </row>
    <row r="1427" spans="2:8">
      <c r="B1427" s="27"/>
      <c r="C1427" s="27"/>
      <c r="D1427" s="27"/>
      <c r="E1427" s="27"/>
      <c r="F1427" s="26"/>
      <c r="G1427" s="28"/>
      <c r="H1427" s="31"/>
    </row>
    <row r="1428" spans="2:8">
      <c r="B1428" s="27"/>
      <c r="C1428" s="27"/>
      <c r="D1428" s="27"/>
      <c r="E1428" s="27"/>
      <c r="F1428" s="26"/>
      <c r="G1428" s="28"/>
      <c r="H1428" s="31"/>
    </row>
    <row r="1429" spans="2:8">
      <c r="B1429" s="27"/>
      <c r="C1429" s="27"/>
      <c r="D1429" s="27"/>
      <c r="E1429" s="27"/>
      <c r="F1429" s="26"/>
      <c r="G1429" s="28"/>
      <c r="H1429" s="31"/>
    </row>
    <row r="1430" spans="2:8">
      <c r="B1430" s="27"/>
      <c r="C1430" s="27"/>
      <c r="D1430" s="27"/>
      <c r="E1430" s="27"/>
      <c r="F1430" s="26"/>
      <c r="G1430" s="28"/>
      <c r="H1430" s="31"/>
    </row>
    <row r="1431" spans="2:8">
      <c r="B1431" s="27"/>
      <c r="C1431" s="27"/>
      <c r="D1431" s="27"/>
      <c r="E1431" s="27"/>
      <c r="F1431" s="26"/>
      <c r="G1431" s="28"/>
      <c r="H1431" s="31"/>
    </row>
    <row r="1432" spans="2:8">
      <c r="B1432" s="27"/>
      <c r="C1432" s="27"/>
      <c r="D1432" s="27"/>
      <c r="E1432" s="27"/>
      <c r="F1432" s="26"/>
      <c r="G1432" s="28"/>
      <c r="H1432" s="31"/>
    </row>
    <row r="1433" spans="2:8">
      <c r="B1433" s="27"/>
      <c r="C1433" s="27"/>
      <c r="D1433" s="27"/>
      <c r="E1433" s="27"/>
      <c r="F1433" s="26"/>
      <c r="G1433" s="28"/>
      <c r="H1433" s="31"/>
    </row>
    <row r="1434" spans="2:8">
      <c r="B1434" s="27"/>
      <c r="C1434" s="27"/>
      <c r="D1434" s="27"/>
      <c r="E1434" s="27"/>
      <c r="F1434" s="26"/>
      <c r="G1434" s="28"/>
      <c r="H1434" s="31"/>
    </row>
    <row r="1435" spans="2:8">
      <c r="B1435" s="27"/>
      <c r="C1435" s="27"/>
      <c r="D1435" s="27"/>
      <c r="E1435" s="27"/>
      <c r="F1435" s="26"/>
      <c r="G1435" s="28"/>
      <c r="H1435" s="31"/>
    </row>
    <row r="1436" spans="2:8">
      <c r="B1436" s="27"/>
      <c r="C1436" s="27"/>
      <c r="D1436" s="27"/>
      <c r="E1436" s="27"/>
      <c r="F1436" s="26"/>
      <c r="G1436" s="28"/>
      <c r="H1436" s="31"/>
    </row>
    <row r="1437" spans="2:8">
      <c r="B1437" s="27"/>
      <c r="C1437" s="27"/>
      <c r="D1437" s="27"/>
      <c r="E1437" s="27"/>
      <c r="F1437" s="26"/>
      <c r="G1437" s="28"/>
      <c r="H1437" s="31"/>
    </row>
    <row r="1438" spans="2:8">
      <c r="B1438" s="27"/>
      <c r="C1438" s="27"/>
      <c r="D1438" s="27"/>
      <c r="E1438" s="27"/>
      <c r="F1438" s="26"/>
      <c r="G1438" s="28"/>
      <c r="H1438" s="31"/>
    </row>
    <row r="1439" spans="2:8">
      <c r="B1439" s="27"/>
      <c r="C1439" s="27"/>
      <c r="D1439" s="27"/>
      <c r="E1439" s="27"/>
      <c r="F1439" s="26"/>
      <c r="G1439" s="28"/>
      <c r="H1439" s="31"/>
    </row>
    <row r="1440" spans="2:8">
      <c r="B1440" s="27"/>
      <c r="C1440" s="27"/>
      <c r="D1440" s="27"/>
      <c r="E1440" s="27"/>
      <c r="F1440" s="26"/>
      <c r="G1440" s="28"/>
      <c r="H1440" s="31"/>
    </row>
    <row r="1441" spans="2:8">
      <c r="B1441" s="27"/>
      <c r="C1441" s="27"/>
      <c r="D1441" s="27"/>
      <c r="E1441" s="27"/>
      <c r="F1441" s="26"/>
      <c r="G1441" s="28"/>
      <c r="H1441" s="31"/>
    </row>
    <row r="1442" spans="2:8">
      <c r="B1442" s="27"/>
      <c r="C1442" s="27"/>
      <c r="D1442" s="27"/>
      <c r="E1442" s="27"/>
      <c r="F1442" s="26"/>
      <c r="G1442" s="28"/>
      <c r="H1442" s="31"/>
    </row>
    <row r="1443" spans="2:8">
      <c r="B1443" s="27"/>
      <c r="C1443" s="27"/>
      <c r="D1443" s="27"/>
      <c r="E1443" s="27"/>
      <c r="F1443" s="26"/>
      <c r="G1443" s="28"/>
      <c r="H1443" s="31"/>
    </row>
    <row r="1444" spans="2:8">
      <c r="B1444" s="27"/>
      <c r="C1444" s="27"/>
      <c r="D1444" s="27"/>
      <c r="E1444" s="27"/>
      <c r="F1444" s="26"/>
      <c r="G1444" s="28"/>
      <c r="H1444" s="31"/>
    </row>
    <row r="1445" spans="2:8">
      <c r="B1445" s="27"/>
      <c r="C1445" s="27"/>
      <c r="D1445" s="27"/>
      <c r="E1445" s="27"/>
      <c r="F1445" s="26"/>
      <c r="G1445" s="28"/>
      <c r="H1445" s="31"/>
    </row>
    <row r="1446" spans="2:8">
      <c r="B1446" s="27"/>
      <c r="C1446" s="27"/>
      <c r="D1446" s="27"/>
      <c r="E1446" s="27"/>
      <c r="F1446" s="26"/>
      <c r="G1446" s="28"/>
      <c r="H1446" s="31"/>
    </row>
    <row r="1447" spans="2:8">
      <c r="B1447" s="27"/>
      <c r="C1447" s="27"/>
      <c r="D1447" s="27"/>
      <c r="E1447" s="27"/>
      <c r="F1447" s="26"/>
      <c r="G1447" s="28"/>
      <c r="H1447" s="31"/>
    </row>
    <row r="1448" spans="2:8">
      <c r="B1448" s="27"/>
      <c r="C1448" s="27"/>
      <c r="D1448" s="27"/>
      <c r="E1448" s="27"/>
      <c r="F1448" s="26"/>
      <c r="G1448" s="28"/>
      <c r="H1448" s="31"/>
    </row>
    <row r="1449" spans="2:8">
      <c r="B1449" s="27"/>
      <c r="C1449" s="27"/>
      <c r="D1449" s="27"/>
      <c r="E1449" s="27"/>
      <c r="F1449" s="26"/>
      <c r="G1449" s="28"/>
      <c r="H1449" s="31"/>
    </row>
    <row r="1450" spans="2:8">
      <c r="B1450" s="27"/>
      <c r="C1450" s="27"/>
      <c r="D1450" s="27"/>
      <c r="E1450" s="27"/>
      <c r="F1450" s="26"/>
      <c r="G1450" s="28"/>
      <c r="H1450" s="31"/>
    </row>
    <row r="1451" spans="2:8">
      <c r="B1451" s="27"/>
      <c r="C1451" s="27"/>
      <c r="D1451" s="27"/>
      <c r="E1451" s="27"/>
      <c r="F1451" s="26"/>
      <c r="G1451" s="28"/>
      <c r="H1451" s="31"/>
    </row>
    <row r="1452" spans="2:8">
      <c r="B1452" s="27"/>
      <c r="C1452" s="27"/>
      <c r="D1452" s="27"/>
      <c r="E1452" s="27"/>
      <c r="F1452" s="26"/>
      <c r="G1452" s="28"/>
      <c r="H1452" s="31"/>
    </row>
    <row r="1453" spans="2:8">
      <c r="B1453" s="27"/>
      <c r="C1453" s="27"/>
      <c r="D1453" s="27"/>
      <c r="E1453" s="27"/>
      <c r="F1453" s="26"/>
      <c r="G1453" s="28"/>
      <c r="H1453" s="31"/>
    </row>
    <row r="1454" spans="2:8">
      <c r="B1454" s="27"/>
      <c r="C1454" s="27"/>
      <c r="D1454" s="27"/>
      <c r="E1454" s="27"/>
      <c r="F1454" s="26"/>
      <c r="G1454" s="28"/>
      <c r="H1454" s="31"/>
    </row>
    <row r="1455" spans="2:8">
      <c r="B1455" s="27"/>
      <c r="C1455" s="27"/>
      <c r="D1455" s="27"/>
      <c r="E1455" s="27"/>
      <c r="F1455" s="26"/>
      <c r="G1455" s="28"/>
      <c r="H1455" s="31"/>
    </row>
    <row r="1456" spans="2:8">
      <c r="B1456" s="27"/>
      <c r="C1456" s="27"/>
      <c r="D1456" s="27"/>
      <c r="E1456" s="27"/>
      <c r="F1456" s="26"/>
      <c r="G1456" s="28"/>
      <c r="H1456" s="31"/>
    </row>
    <row r="1457" spans="2:8">
      <c r="B1457" s="27"/>
      <c r="C1457" s="27"/>
      <c r="D1457" s="27"/>
      <c r="E1457" s="27"/>
      <c r="F1457" s="26"/>
      <c r="G1457" s="28"/>
      <c r="H1457" s="31"/>
    </row>
    <row r="1458" spans="2:8">
      <c r="B1458" s="27"/>
      <c r="C1458" s="27"/>
      <c r="D1458" s="27"/>
      <c r="E1458" s="27"/>
      <c r="F1458" s="26"/>
      <c r="G1458" s="28"/>
      <c r="H1458" s="31"/>
    </row>
    <row r="1459" spans="2:8">
      <c r="B1459" s="27"/>
      <c r="C1459" s="27"/>
      <c r="D1459" s="27"/>
      <c r="E1459" s="27"/>
      <c r="F1459" s="26"/>
      <c r="G1459" s="28"/>
      <c r="H1459" s="31"/>
    </row>
    <row r="1460" spans="2:8">
      <c r="B1460" s="27"/>
      <c r="C1460" s="27"/>
      <c r="D1460" s="27"/>
      <c r="E1460" s="27"/>
      <c r="F1460" s="26"/>
      <c r="G1460" s="28"/>
      <c r="H1460" s="31"/>
    </row>
    <row r="1461" spans="2:8">
      <c r="B1461" s="27"/>
      <c r="C1461" s="27"/>
      <c r="D1461" s="27"/>
      <c r="E1461" s="27"/>
      <c r="F1461" s="26"/>
      <c r="G1461" s="28"/>
      <c r="H1461" s="31"/>
    </row>
    <row r="1462" spans="2:8">
      <c r="B1462" s="27"/>
      <c r="C1462" s="27"/>
      <c r="D1462" s="27"/>
      <c r="E1462" s="27"/>
      <c r="F1462" s="26"/>
      <c r="G1462" s="28"/>
      <c r="H1462" s="31"/>
    </row>
    <row r="1463" spans="2:8">
      <c r="B1463" s="27"/>
      <c r="C1463" s="27"/>
      <c r="D1463" s="27"/>
      <c r="E1463" s="27"/>
      <c r="F1463" s="26"/>
      <c r="G1463" s="28"/>
      <c r="H1463" s="31"/>
    </row>
    <row r="1464" spans="2:8">
      <c r="B1464" s="27"/>
      <c r="C1464" s="27"/>
      <c r="D1464" s="27"/>
      <c r="E1464" s="27"/>
      <c r="F1464" s="26"/>
      <c r="G1464" s="28"/>
      <c r="H1464" s="31"/>
    </row>
    <row r="1465" spans="2:8">
      <c r="B1465" s="27"/>
      <c r="C1465" s="27"/>
      <c r="D1465" s="27"/>
      <c r="E1465" s="27"/>
      <c r="F1465" s="26"/>
      <c r="G1465" s="28"/>
      <c r="H1465" s="31"/>
    </row>
    <row r="1466" spans="2:8">
      <c r="B1466" s="27"/>
      <c r="C1466" s="27"/>
      <c r="D1466" s="27"/>
      <c r="E1466" s="27"/>
      <c r="F1466" s="26"/>
      <c r="G1466" s="28"/>
      <c r="H1466" s="31"/>
    </row>
    <row r="1467" spans="2:8">
      <c r="B1467" s="27"/>
      <c r="C1467" s="27"/>
      <c r="D1467" s="27"/>
      <c r="E1467" s="27"/>
      <c r="F1467" s="26"/>
      <c r="G1467" s="28"/>
      <c r="H1467" s="31"/>
    </row>
    <row r="1468" spans="2:8">
      <c r="B1468" s="27"/>
      <c r="C1468" s="27"/>
      <c r="D1468" s="27"/>
      <c r="E1468" s="27"/>
      <c r="F1468" s="26"/>
      <c r="G1468" s="28"/>
      <c r="H1468" s="31"/>
    </row>
    <row r="1469" spans="2:8">
      <c r="B1469" s="27"/>
      <c r="C1469" s="27"/>
      <c r="D1469" s="27"/>
      <c r="E1469" s="27"/>
      <c r="F1469" s="26"/>
      <c r="G1469" s="28"/>
      <c r="H1469" s="31"/>
    </row>
    <row r="1470" spans="2:8">
      <c r="B1470" s="27"/>
      <c r="C1470" s="27"/>
      <c r="D1470" s="27"/>
      <c r="E1470" s="27"/>
      <c r="F1470" s="26"/>
      <c r="G1470" s="28"/>
      <c r="H1470" s="31"/>
    </row>
    <row r="1471" spans="2:8">
      <c r="B1471" s="27"/>
      <c r="C1471" s="27"/>
      <c r="D1471" s="27"/>
      <c r="E1471" s="27"/>
      <c r="F1471" s="26"/>
      <c r="G1471" s="28"/>
      <c r="H1471" s="31"/>
    </row>
    <row r="1472" spans="2:8">
      <c r="B1472" s="27"/>
      <c r="C1472" s="27"/>
      <c r="D1472" s="27"/>
      <c r="E1472" s="27"/>
      <c r="F1472" s="26"/>
      <c r="G1472" s="28"/>
      <c r="H1472" s="31"/>
    </row>
    <row r="1473" spans="2:8">
      <c r="B1473" s="27"/>
      <c r="C1473" s="27"/>
      <c r="D1473" s="27"/>
      <c r="E1473" s="27"/>
      <c r="F1473" s="26"/>
      <c r="G1473" s="28"/>
      <c r="H1473" s="31"/>
    </row>
    <row r="1474" spans="2:8">
      <c r="B1474" s="27"/>
      <c r="C1474" s="27"/>
      <c r="D1474" s="27"/>
      <c r="E1474" s="27"/>
      <c r="F1474" s="26"/>
      <c r="G1474" s="28"/>
      <c r="H1474" s="31"/>
    </row>
    <row r="1475" spans="2:8">
      <c r="B1475" s="27"/>
      <c r="C1475" s="27"/>
      <c r="D1475" s="27"/>
      <c r="E1475" s="27"/>
      <c r="F1475" s="26"/>
      <c r="G1475" s="28"/>
      <c r="H1475" s="31"/>
    </row>
    <row r="1476" spans="2:8">
      <c r="B1476" s="27"/>
      <c r="C1476" s="27"/>
      <c r="D1476" s="27"/>
      <c r="E1476" s="27"/>
      <c r="F1476" s="26"/>
      <c r="G1476" s="28"/>
      <c r="H1476" s="31"/>
    </row>
    <row r="1477" spans="2:8">
      <c r="B1477" s="27"/>
      <c r="C1477" s="27"/>
      <c r="D1477" s="27"/>
      <c r="E1477" s="27"/>
      <c r="F1477" s="26"/>
      <c r="G1477" s="28"/>
      <c r="H1477" s="31"/>
    </row>
    <row r="1478" spans="2:8">
      <c r="B1478" s="27"/>
      <c r="C1478" s="27"/>
      <c r="D1478" s="27"/>
      <c r="E1478" s="27"/>
      <c r="F1478" s="26"/>
      <c r="G1478" s="28"/>
      <c r="H1478" s="31"/>
    </row>
    <row r="1479" spans="2:8">
      <c r="B1479" s="27"/>
      <c r="C1479" s="27"/>
      <c r="D1479" s="27"/>
      <c r="E1479" s="27"/>
      <c r="F1479" s="26"/>
      <c r="G1479" s="28"/>
      <c r="H1479" s="31"/>
    </row>
    <row r="1480" spans="2:8">
      <c r="B1480" s="27"/>
      <c r="C1480" s="27"/>
      <c r="D1480" s="27"/>
      <c r="E1480" s="27"/>
      <c r="F1480" s="26"/>
      <c r="G1480" s="28"/>
      <c r="H1480" s="31"/>
    </row>
    <row r="1481" spans="2:8">
      <c r="B1481" s="27"/>
      <c r="C1481" s="27"/>
      <c r="D1481" s="27"/>
      <c r="E1481" s="27"/>
      <c r="F1481" s="26"/>
      <c r="G1481" s="28"/>
      <c r="H1481" s="31"/>
    </row>
    <row r="1482" spans="2:8">
      <c r="B1482" s="27"/>
      <c r="C1482" s="27"/>
      <c r="D1482" s="27"/>
      <c r="E1482" s="27"/>
      <c r="F1482" s="26"/>
      <c r="G1482" s="28"/>
      <c r="H1482" s="31"/>
    </row>
    <row r="1483" spans="2:8">
      <c r="B1483" s="27"/>
      <c r="C1483" s="27"/>
      <c r="D1483" s="27"/>
      <c r="E1483" s="27"/>
      <c r="F1483" s="26"/>
      <c r="G1483" s="28"/>
      <c r="H1483" s="31"/>
    </row>
    <row r="1484" spans="2:8">
      <c r="B1484" s="27"/>
      <c r="C1484" s="27"/>
      <c r="D1484" s="27"/>
      <c r="E1484" s="27"/>
      <c r="F1484" s="26"/>
      <c r="G1484" s="28"/>
      <c r="H1484" s="31"/>
    </row>
    <row r="1485" spans="2:8">
      <c r="B1485" s="27"/>
      <c r="C1485" s="27"/>
      <c r="D1485" s="27"/>
      <c r="E1485" s="27"/>
      <c r="F1485" s="26"/>
      <c r="G1485" s="28"/>
      <c r="H1485" s="31"/>
    </row>
    <row r="1486" spans="2:8">
      <c r="B1486" s="27"/>
      <c r="C1486" s="27"/>
      <c r="D1486" s="27"/>
      <c r="E1486" s="27"/>
      <c r="F1486" s="26"/>
      <c r="G1486" s="28"/>
      <c r="H1486" s="31"/>
    </row>
    <row r="1487" spans="2:8">
      <c r="B1487" s="27"/>
      <c r="C1487" s="27"/>
      <c r="D1487" s="27"/>
      <c r="E1487" s="27"/>
      <c r="F1487" s="26"/>
      <c r="G1487" s="28"/>
      <c r="H1487" s="31"/>
    </row>
    <row r="1488" spans="2:8">
      <c r="B1488" s="27"/>
      <c r="C1488" s="27"/>
      <c r="D1488" s="27"/>
      <c r="E1488" s="27"/>
      <c r="F1488" s="26"/>
      <c r="G1488" s="28"/>
      <c r="H1488" s="31"/>
    </row>
    <row r="1489" spans="2:8">
      <c r="B1489" s="27"/>
      <c r="C1489" s="27"/>
      <c r="D1489" s="27"/>
      <c r="E1489" s="27"/>
      <c r="F1489" s="26"/>
      <c r="G1489" s="28"/>
      <c r="H1489" s="31"/>
    </row>
    <row r="1490" spans="2:8">
      <c r="B1490" s="27"/>
      <c r="C1490" s="27"/>
      <c r="D1490" s="27"/>
      <c r="E1490" s="27"/>
      <c r="F1490" s="26"/>
      <c r="G1490" s="28"/>
      <c r="H1490" s="31"/>
    </row>
    <row r="1491" spans="2:8">
      <c r="B1491" s="27"/>
      <c r="C1491" s="27"/>
      <c r="D1491" s="27"/>
      <c r="E1491" s="27"/>
      <c r="F1491" s="26"/>
      <c r="G1491" s="28"/>
      <c r="H1491" s="31"/>
    </row>
    <row r="1492" spans="2:8">
      <c r="B1492" s="27"/>
      <c r="C1492" s="27"/>
      <c r="D1492" s="27"/>
      <c r="E1492" s="27"/>
      <c r="F1492" s="26"/>
      <c r="G1492" s="28"/>
      <c r="H1492" s="31"/>
    </row>
    <row r="1493" spans="2:8">
      <c r="B1493" s="27"/>
      <c r="C1493" s="27"/>
      <c r="D1493" s="27"/>
      <c r="E1493" s="27"/>
      <c r="F1493" s="26"/>
      <c r="G1493" s="28"/>
      <c r="H1493" s="31"/>
    </row>
    <row r="1494" spans="2:8">
      <c r="B1494" s="27"/>
      <c r="C1494" s="27"/>
      <c r="D1494" s="27"/>
      <c r="E1494" s="27"/>
      <c r="F1494" s="26"/>
      <c r="G1494" s="28"/>
      <c r="H1494" s="31"/>
    </row>
    <row r="1495" spans="2:8">
      <c r="B1495" s="27"/>
      <c r="C1495" s="27"/>
      <c r="D1495" s="27"/>
      <c r="E1495" s="27"/>
      <c r="F1495" s="26"/>
      <c r="G1495" s="28"/>
      <c r="H1495" s="31"/>
    </row>
    <row r="1496" spans="2:8">
      <c r="B1496" s="27"/>
      <c r="C1496" s="27"/>
      <c r="D1496" s="27"/>
      <c r="E1496" s="27"/>
      <c r="F1496" s="26"/>
      <c r="G1496" s="28"/>
      <c r="H1496" s="31"/>
    </row>
    <row r="1497" spans="2:8">
      <c r="B1497" s="27"/>
      <c r="C1497" s="27"/>
      <c r="D1497" s="27"/>
      <c r="E1497" s="27"/>
      <c r="F1497" s="26"/>
      <c r="G1497" s="28"/>
      <c r="H1497" s="31"/>
    </row>
    <row r="1498" spans="2:8">
      <c r="B1498" s="27"/>
      <c r="C1498" s="27"/>
      <c r="D1498" s="27"/>
      <c r="E1498" s="27"/>
      <c r="F1498" s="26"/>
      <c r="G1498" s="28"/>
      <c r="H1498" s="31"/>
    </row>
    <row r="1499" spans="2:8">
      <c r="B1499" s="27"/>
      <c r="C1499" s="27"/>
      <c r="D1499" s="27"/>
      <c r="E1499" s="27"/>
      <c r="F1499" s="26"/>
      <c r="G1499" s="28"/>
      <c r="H1499" s="31"/>
    </row>
    <row r="1500" spans="2:8">
      <c r="B1500" s="27"/>
      <c r="C1500" s="27"/>
      <c r="D1500" s="27"/>
      <c r="E1500" s="27"/>
      <c r="F1500" s="26"/>
      <c r="G1500" s="28"/>
      <c r="H1500" s="31"/>
    </row>
    <row r="1501" spans="2:8">
      <c r="B1501" s="27"/>
      <c r="C1501" s="27"/>
      <c r="D1501" s="27"/>
      <c r="E1501" s="27"/>
      <c r="F1501" s="26"/>
      <c r="G1501" s="28"/>
      <c r="H1501" s="31"/>
    </row>
    <row r="1502" spans="2:8">
      <c r="B1502" s="27"/>
      <c r="C1502" s="27"/>
      <c r="D1502" s="27"/>
      <c r="E1502" s="27"/>
      <c r="F1502" s="26"/>
      <c r="G1502" s="28"/>
      <c r="H1502" s="31"/>
    </row>
    <row r="1503" spans="2:8">
      <c r="B1503" s="27"/>
      <c r="C1503" s="27"/>
      <c r="D1503" s="27"/>
      <c r="E1503" s="27"/>
      <c r="F1503" s="26"/>
      <c r="G1503" s="28"/>
      <c r="H1503" s="31"/>
    </row>
    <row r="1504" spans="2:8">
      <c r="B1504" s="27"/>
      <c r="C1504" s="27"/>
      <c r="D1504" s="27"/>
      <c r="E1504" s="27"/>
      <c r="F1504" s="26"/>
      <c r="G1504" s="28"/>
      <c r="H1504" s="31"/>
    </row>
    <row r="1505" spans="2:8">
      <c r="B1505" s="27"/>
      <c r="C1505" s="27"/>
      <c r="D1505" s="27"/>
      <c r="E1505" s="27"/>
      <c r="F1505" s="26"/>
      <c r="G1505" s="28"/>
      <c r="H1505" s="31"/>
    </row>
    <row r="1506" spans="2:8">
      <c r="B1506" s="27"/>
      <c r="C1506" s="27"/>
      <c r="D1506" s="27"/>
      <c r="E1506" s="27"/>
      <c r="F1506" s="26"/>
      <c r="G1506" s="28"/>
      <c r="H1506" s="31"/>
    </row>
    <row r="1507" spans="2:8">
      <c r="B1507" s="27"/>
      <c r="C1507" s="27"/>
      <c r="D1507" s="27"/>
      <c r="E1507" s="27"/>
      <c r="F1507" s="26"/>
      <c r="G1507" s="28"/>
      <c r="H1507" s="31"/>
    </row>
    <row r="1508" spans="2:8">
      <c r="B1508" s="27"/>
      <c r="C1508" s="27"/>
      <c r="D1508" s="27"/>
      <c r="E1508" s="27"/>
      <c r="F1508" s="26"/>
      <c r="G1508" s="28"/>
      <c r="H1508" s="31"/>
    </row>
    <row r="1509" spans="2:8">
      <c r="B1509" s="27"/>
      <c r="C1509" s="27"/>
      <c r="D1509" s="27"/>
      <c r="E1509" s="27"/>
      <c r="F1509" s="26"/>
      <c r="G1509" s="28"/>
      <c r="H1509" s="31"/>
    </row>
    <row r="1510" spans="2:8">
      <c r="B1510" s="27"/>
      <c r="C1510" s="27"/>
      <c r="D1510" s="27"/>
      <c r="E1510" s="27"/>
      <c r="F1510" s="26"/>
      <c r="G1510" s="28"/>
      <c r="H1510" s="31"/>
    </row>
    <row r="1511" spans="2:8">
      <c r="B1511" s="27"/>
      <c r="C1511" s="27"/>
      <c r="D1511" s="27"/>
      <c r="E1511" s="27"/>
      <c r="F1511" s="26"/>
      <c r="G1511" s="28"/>
      <c r="H1511" s="31"/>
    </row>
    <row r="1512" spans="2:8">
      <c r="B1512" s="27"/>
      <c r="C1512" s="27"/>
      <c r="D1512" s="27"/>
      <c r="E1512" s="27"/>
      <c r="F1512" s="26"/>
      <c r="G1512" s="28"/>
      <c r="H1512" s="31"/>
    </row>
    <row r="1513" spans="2:8">
      <c r="B1513" s="27"/>
      <c r="C1513" s="27"/>
      <c r="D1513" s="27"/>
      <c r="E1513" s="27"/>
      <c r="F1513" s="26"/>
      <c r="G1513" s="28"/>
      <c r="H1513" s="31"/>
    </row>
    <row r="1514" spans="2:8">
      <c r="B1514" s="27"/>
      <c r="C1514" s="27"/>
      <c r="D1514" s="27"/>
      <c r="E1514" s="27"/>
      <c r="F1514" s="26"/>
      <c r="G1514" s="28"/>
      <c r="H1514" s="31"/>
    </row>
    <row r="1515" spans="2:8">
      <c r="B1515" s="27"/>
      <c r="C1515" s="27"/>
      <c r="D1515" s="27"/>
      <c r="E1515" s="27"/>
      <c r="F1515" s="26"/>
      <c r="G1515" s="28"/>
      <c r="H1515" s="31"/>
    </row>
    <row r="1516" spans="2:8">
      <c r="B1516" s="27"/>
      <c r="C1516" s="27"/>
      <c r="D1516" s="27"/>
      <c r="E1516" s="27"/>
      <c r="F1516" s="26"/>
      <c r="G1516" s="28"/>
      <c r="H1516" s="31"/>
    </row>
    <row r="1517" spans="2:8">
      <c r="B1517" s="27"/>
      <c r="C1517" s="27"/>
      <c r="D1517" s="27"/>
      <c r="E1517" s="27"/>
      <c r="F1517" s="26"/>
      <c r="G1517" s="28"/>
      <c r="H1517" s="31"/>
    </row>
    <row r="1518" spans="2:8">
      <c r="B1518" s="27"/>
      <c r="C1518" s="27"/>
      <c r="D1518" s="27"/>
      <c r="E1518" s="27"/>
      <c r="F1518" s="26"/>
      <c r="G1518" s="28"/>
      <c r="H1518" s="31"/>
    </row>
    <row r="1519" spans="2:8">
      <c r="B1519" s="27"/>
      <c r="C1519" s="27"/>
      <c r="D1519" s="27"/>
      <c r="E1519" s="27"/>
      <c r="F1519" s="26"/>
      <c r="G1519" s="28"/>
      <c r="H1519" s="31"/>
    </row>
    <row r="1520" spans="2:8">
      <c r="B1520" s="27"/>
      <c r="C1520" s="27"/>
      <c r="D1520" s="27"/>
      <c r="E1520" s="27"/>
      <c r="F1520" s="26"/>
      <c r="G1520" s="28"/>
      <c r="H1520" s="31"/>
    </row>
    <row r="1521" spans="2:8">
      <c r="B1521" s="27"/>
      <c r="C1521" s="27"/>
      <c r="D1521" s="27"/>
      <c r="E1521" s="27"/>
      <c r="F1521" s="26"/>
      <c r="G1521" s="28"/>
      <c r="H1521" s="31"/>
    </row>
    <row r="1522" spans="2:8">
      <c r="B1522" s="27"/>
      <c r="C1522" s="27"/>
      <c r="D1522" s="27"/>
      <c r="E1522" s="27"/>
      <c r="F1522" s="26"/>
      <c r="G1522" s="28"/>
      <c r="H1522" s="31"/>
    </row>
    <row r="1523" spans="2:8">
      <c r="B1523" s="27"/>
      <c r="C1523" s="27"/>
      <c r="D1523" s="27"/>
      <c r="E1523" s="27"/>
      <c r="F1523" s="26"/>
      <c r="G1523" s="28"/>
      <c r="H1523" s="31"/>
    </row>
    <row r="1524" spans="2:8">
      <c r="B1524" s="27"/>
      <c r="C1524" s="27"/>
      <c r="D1524" s="27"/>
      <c r="E1524" s="27"/>
      <c r="F1524" s="26"/>
      <c r="G1524" s="28"/>
      <c r="H1524" s="31"/>
    </row>
    <row r="1525" spans="2:8">
      <c r="B1525" s="27"/>
      <c r="C1525" s="27"/>
      <c r="D1525" s="27"/>
      <c r="E1525" s="27"/>
      <c r="F1525" s="26"/>
      <c r="G1525" s="28"/>
      <c r="H1525" s="31"/>
    </row>
    <row r="1526" spans="2:8">
      <c r="B1526" s="27"/>
      <c r="C1526" s="27"/>
      <c r="D1526" s="27"/>
      <c r="E1526" s="27"/>
      <c r="F1526" s="26"/>
      <c r="G1526" s="28"/>
      <c r="H1526" s="31"/>
    </row>
    <row r="1527" spans="2:8">
      <c r="B1527" s="27"/>
      <c r="C1527" s="27"/>
      <c r="D1527" s="27"/>
      <c r="E1527" s="27"/>
      <c r="F1527" s="26"/>
      <c r="G1527" s="28"/>
      <c r="H1527" s="31"/>
    </row>
    <row r="1528" spans="2:8">
      <c r="B1528" s="27"/>
      <c r="C1528" s="27"/>
      <c r="D1528" s="27"/>
      <c r="E1528" s="27"/>
      <c r="F1528" s="26"/>
      <c r="G1528" s="28"/>
      <c r="H1528" s="31"/>
    </row>
    <row r="1529" spans="2:8">
      <c r="B1529" s="27"/>
      <c r="C1529" s="27"/>
      <c r="D1529" s="27"/>
      <c r="E1529" s="27"/>
      <c r="F1529" s="26"/>
      <c r="G1529" s="28"/>
      <c r="H1529" s="31"/>
    </row>
    <row r="1530" spans="2:8">
      <c r="B1530" s="27"/>
      <c r="C1530" s="27"/>
      <c r="D1530" s="27"/>
      <c r="E1530" s="27"/>
      <c r="F1530" s="26"/>
      <c r="G1530" s="28"/>
      <c r="H1530" s="31"/>
    </row>
    <row r="1531" spans="2:8">
      <c r="B1531" s="27"/>
      <c r="C1531" s="27"/>
      <c r="D1531" s="27"/>
      <c r="E1531" s="27"/>
      <c r="F1531" s="26"/>
      <c r="G1531" s="28"/>
      <c r="H1531" s="31"/>
    </row>
    <row r="1532" spans="2:8">
      <c r="B1532" s="27"/>
      <c r="C1532" s="27"/>
      <c r="D1532" s="27"/>
      <c r="E1532" s="27"/>
      <c r="F1532" s="26"/>
      <c r="G1532" s="28"/>
      <c r="H1532" s="31"/>
    </row>
    <row r="1533" spans="2:8">
      <c r="B1533" s="27"/>
      <c r="C1533" s="27"/>
      <c r="D1533" s="27"/>
      <c r="E1533" s="27"/>
      <c r="F1533" s="26"/>
      <c r="G1533" s="28"/>
      <c r="H1533" s="31"/>
    </row>
    <row r="1534" spans="2:8">
      <c r="B1534" s="27"/>
      <c r="C1534" s="27"/>
      <c r="D1534" s="27"/>
      <c r="E1534" s="27"/>
      <c r="F1534" s="26"/>
      <c r="G1534" s="28"/>
      <c r="H1534" s="31"/>
    </row>
    <row r="1535" spans="2:8">
      <c r="B1535" s="27"/>
      <c r="C1535" s="27"/>
      <c r="D1535" s="27"/>
      <c r="E1535" s="27"/>
      <c r="F1535" s="26"/>
      <c r="G1535" s="28"/>
      <c r="H1535" s="31"/>
    </row>
    <row r="1536" spans="2:8">
      <c r="B1536" s="27"/>
      <c r="C1536" s="27"/>
      <c r="D1536" s="27"/>
      <c r="E1536" s="27"/>
      <c r="F1536" s="26"/>
      <c r="G1536" s="28"/>
      <c r="H1536" s="31"/>
    </row>
    <row r="1537" spans="2:8">
      <c r="B1537" s="27"/>
      <c r="C1537" s="27"/>
      <c r="D1537" s="27"/>
      <c r="E1537" s="27"/>
      <c r="F1537" s="26"/>
      <c r="G1537" s="28"/>
      <c r="H1537" s="31"/>
    </row>
    <row r="1538" spans="2:8">
      <c r="B1538" s="27"/>
      <c r="C1538" s="27"/>
      <c r="D1538" s="27"/>
      <c r="E1538" s="27"/>
      <c r="F1538" s="26"/>
      <c r="G1538" s="28"/>
      <c r="H1538" s="31"/>
    </row>
    <row r="1539" spans="2:8">
      <c r="B1539" s="27"/>
      <c r="C1539" s="27"/>
      <c r="D1539" s="27"/>
      <c r="E1539" s="27"/>
      <c r="F1539" s="26"/>
      <c r="G1539" s="28"/>
      <c r="H1539" s="31"/>
    </row>
    <row r="1540" spans="2:8">
      <c r="B1540" s="27"/>
      <c r="C1540" s="27"/>
      <c r="D1540" s="27"/>
      <c r="E1540" s="27"/>
      <c r="F1540" s="26"/>
      <c r="G1540" s="28"/>
      <c r="H1540" s="31"/>
    </row>
    <row r="1541" spans="2:8">
      <c r="B1541" s="27"/>
      <c r="C1541" s="27"/>
      <c r="D1541" s="27"/>
      <c r="E1541" s="27"/>
      <c r="F1541" s="26"/>
      <c r="G1541" s="28"/>
      <c r="H1541" s="31"/>
    </row>
    <row r="1542" spans="2:8">
      <c r="B1542" s="27"/>
      <c r="C1542" s="27"/>
      <c r="D1542" s="27"/>
      <c r="E1542" s="27"/>
      <c r="F1542" s="26"/>
      <c r="G1542" s="28"/>
      <c r="H1542" s="31"/>
    </row>
    <row r="1543" spans="2:8">
      <c r="B1543" s="27"/>
      <c r="C1543" s="27"/>
      <c r="D1543" s="27"/>
      <c r="E1543" s="27"/>
      <c r="F1543" s="26"/>
      <c r="G1543" s="28"/>
      <c r="H1543" s="31"/>
    </row>
    <row r="1544" spans="2:8">
      <c r="B1544" s="27"/>
      <c r="C1544" s="27"/>
      <c r="D1544" s="27"/>
      <c r="E1544" s="27"/>
      <c r="F1544" s="26"/>
      <c r="G1544" s="28"/>
      <c r="H1544" s="31"/>
    </row>
    <row r="1545" spans="2:8">
      <c r="B1545" s="27"/>
      <c r="C1545" s="27"/>
      <c r="D1545" s="27"/>
      <c r="E1545" s="27"/>
      <c r="F1545" s="26"/>
      <c r="G1545" s="28"/>
      <c r="H1545" s="31"/>
    </row>
    <row r="1546" spans="2:8">
      <c r="B1546" s="27"/>
      <c r="C1546" s="27"/>
      <c r="D1546" s="27"/>
      <c r="E1546" s="27"/>
      <c r="F1546" s="26"/>
      <c r="G1546" s="28"/>
      <c r="H1546" s="31"/>
    </row>
    <row r="1547" spans="2:8">
      <c r="B1547" s="27"/>
      <c r="C1547" s="27"/>
      <c r="D1547" s="27"/>
      <c r="E1547" s="27"/>
      <c r="F1547" s="26"/>
      <c r="G1547" s="28"/>
      <c r="H1547" s="31"/>
    </row>
    <row r="1548" spans="2:8">
      <c r="B1548" s="27"/>
      <c r="C1548" s="27"/>
      <c r="D1548" s="27"/>
      <c r="E1548" s="27"/>
      <c r="F1548" s="26"/>
      <c r="G1548" s="28"/>
      <c r="H1548" s="31"/>
    </row>
    <row r="1549" spans="2:8">
      <c r="B1549" s="27"/>
      <c r="C1549" s="27"/>
      <c r="D1549" s="27"/>
      <c r="E1549" s="27"/>
      <c r="F1549" s="26"/>
      <c r="G1549" s="28"/>
      <c r="H1549" s="31"/>
    </row>
    <row r="1550" spans="2:8">
      <c r="B1550" s="27"/>
      <c r="C1550" s="27"/>
      <c r="D1550" s="27"/>
      <c r="E1550" s="27"/>
      <c r="F1550" s="26"/>
      <c r="G1550" s="28"/>
      <c r="H1550" s="31"/>
    </row>
    <row r="1551" spans="2:8">
      <c r="B1551" s="27"/>
      <c r="C1551" s="27"/>
      <c r="D1551" s="27"/>
      <c r="E1551" s="27"/>
      <c r="F1551" s="26"/>
      <c r="G1551" s="28"/>
      <c r="H1551" s="31"/>
    </row>
    <row r="1552" spans="2:8">
      <c r="B1552" s="27"/>
      <c r="C1552" s="27"/>
      <c r="D1552" s="27"/>
      <c r="E1552" s="27"/>
      <c r="F1552" s="26"/>
      <c r="G1552" s="28"/>
      <c r="H1552" s="31"/>
    </row>
    <row r="1553" spans="2:8">
      <c r="B1553" s="27"/>
      <c r="C1553" s="27"/>
      <c r="D1553" s="27"/>
      <c r="E1553" s="27"/>
      <c r="F1553" s="26"/>
      <c r="G1553" s="28"/>
      <c r="H1553" s="31"/>
    </row>
    <row r="1554" spans="2:8">
      <c r="B1554" s="27"/>
      <c r="C1554" s="27"/>
      <c r="D1554" s="27"/>
      <c r="E1554" s="27"/>
      <c r="F1554" s="26"/>
      <c r="G1554" s="28"/>
      <c r="H1554" s="31"/>
    </row>
    <row r="1555" spans="2:8">
      <c r="B1555" s="27"/>
      <c r="C1555" s="27"/>
      <c r="D1555" s="27"/>
      <c r="E1555" s="27"/>
      <c r="F1555" s="26"/>
      <c r="G1555" s="28"/>
      <c r="H1555" s="31"/>
    </row>
    <row r="1556" spans="2:8">
      <c r="B1556" s="27"/>
      <c r="C1556" s="27"/>
      <c r="D1556" s="27"/>
      <c r="E1556" s="27"/>
      <c r="F1556" s="26"/>
      <c r="G1556" s="28"/>
      <c r="H1556" s="31"/>
    </row>
    <row r="1557" spans="2:8">
      <c r="B1557" s="27"/>
      <c r="C1557" s="27"/>
      <c r="D1557" s="27"/>
      <c r="E1557" s="27"/>
      <c r="F1557" s="26"/>
      <c r="G1557" s="28"/>
      <c r="H1557" s="31"/>
    </row>
    <row r="1558" spans="2:8">
      <c r="B1558" s="27"/>
      <c r="C1558" s="27"/>
      <c r="D1558" s="27"/>
      <c r="E1558" s="27"/>
      <c r="F1558" s="26"/>
      <c r="G1558" s="28"/>
      <c r="H1558" s="31"/>
    </row>
    <row r="1559" spans="2:8">
      <c r="B1559" s="27"/>
      <c r="C1559" s="27"/>
      <c r="D1559" s="27"/>
      <c r="E1559" s="27"/>
      <c r="F1559" s="26"/>
      <c r="G1559" s="28"/>
      <c r="H1559" s="31"/>
    </row>
    <row r="1560" spans="2:8">
      <c r="B1560" s="27"/>
      <c r="C1560" s="27"/>
      <c r="D1560" s="27"/>
      <c r="E1560" s="27"/>
      <c r="F1560" s="26"/>
      <c r="G1560" s="28"/>
      <c r="H1560" s="31"/>
    </row>
    <row r="1561" spans="2:8">
      <c r="B1561" s="27"/>
      <c r="C1561" s="27"/>
      <c r="D1561" s="27"/>
      <c r="E1561" s="27"/>
      <c r="F1561" s="26"/>
      <c r="G1561" s="28"/>
      <c r="H1561" s="31"/>
    </row>
    <row r="1562" spans="2:8">
      <c r="B1562" s="27"/>
      <c r="C1562" s="27"/>
      <c r="D1562" s="27"/>
      <c r="E1562" s="27"/>
      <c r="F1562" s="26"/>
      <c r="G1562" s="28"/>
      <c r="H1562" s="31"/>
    </row>
    <row r="1563" spans="2:8">
      <c r="B1563" s="27"/>
      <c r="C1563" s="27"/>
      <c r="D1563" s="27"/>
      <c r="E1563" s="27"/>
      <c r="F1563" s="26"/>
      <c r="G1563" s="28"/>
      <c r="H1563" s="31"/>
    </row>
    <row r="1564" spans="2:8">
      <c r="B1564" s="27"/>
      <c r="C1564" s="27"/>
      <c r="D1564" s="27"/>
      <c r="E1564" s="27"/>
      <c r="F1564" s="26"/>
      <c r="G1564" s="28"/>
      <c r="H1564" s="31"/>
    </row>
    <row r="1565" spans="2:8">
      <c r="B1565" s="27"/>
      <c r="C1565" s="27"/>
      <c r="D1565" s="27"/>
      <c r="E1565" s="27"/>
      <c r="F1565" s="26"/>
      <c r="G1565" s="28"/>
      <c r="H1565" s="31"/>
    </row>
    <row r="1566" spans="2:8">
      <c r="B1566" s="27"/>
      <c r="C1566" s="27"/>
      <c r="D1566" s="27"/>
      <c r="E1566" s="27"/>
      <c r="F1566" s="26"/>
      <c r="G1566" s="28"/>
      <c r="H1566" s="31"/>
    </row>
    <row r="1567" spans="2:8">
      <c r="B1567" s="27"/>
      <c r="C1567" s="27"/>
      <c r="D1567" s="27"/>
      <c r="E1567" s="27"/>
      <c r="F1567" s="26"/>
      <c r="G1567" s="28"/>
      <c r="H1567" s="31"/>
    </row>
    <row r="1568" spans="2:8">
      <c r="B1568" s="27"/>
      <c r="C1568" s="27"/>
      <c r="D1568" s="27"/>
      <c r="E1568" s="27"/>
      <c r="F1568" s="26"/>
      <c r="G1568" s="28"/>
      <c r="H1568" s="31"/>
    </row>
    <row r="1569" spans="2:8">
      <c r="B1569" s="27"/>
      <c r="C1569" s="27"/>
      <c r="D1569" s="27"/>
      <c r="E1569" s="27"/>
      <c r="F1569" s="26"/>
      <c r="G1569" s="28"/>
      <c r="H1569" s="31"/>
    </row>
    <row r="1570" spans="2:8">
      <c r="B1570" s="27"/>
      <c r="C1570" s="27"/>
      <c r="D1570" s="27"/>
      <c r="E1570" s="27"/>
      <c r="F1570" s="26"/>
      <c r="G1570" s="28"/>
      <c r="H1570" s="31"/>
    </row>
    <row r="1571" spans="2:8">
      <c r="B1571" s="27"/>
      <c r="C1571" s="27"/>
      <c r="D1571" s="27"/>
      <c r="E1571" s="27"/>
      <c r="F1571" s="26"/>
      <c r="G1571" s="28"/>
      <c r="H1571" s="31"/>
    </row>
    <row r="1572" spans="2:8">
      <c r="B1572" s="27"/>
      <c r="C1572" s="27"/>
      <c r="D1572" s="27"/>
      <c r="E1572" s="27"/>
      <c r="F1572" s="26"/>
      <c r="G1572" s="28"/>
      <c r="H1572" s="31"/>
    </row>
    <row r="1573" spans="2:8">
      <c r="B1573" s="27"/>
      <c r="C1573" s="27"/>
      <c r="D1573" s="27"/>
      <c r="E1573" s="27"/>
      <c r="F1573" s="26"/>
      <c r="G1573" s="28"/>
      <c r="H1573" s="31"/>
    </row>
    <row r="1574" spans="2:8">
      <c r="B1574" s="27"/>
      <c r="C1574" s="27"/>
      <c r="D1574" s="27"/>
      <c r="E1574" s="27"/>
      <c r="F1574" s="26"/>
      <c r="G1574" s="28"/>
      <c r="H1574" s="31"/>
    </row>
    <row r="1575" spans="2:8">
      <c r="B1575" s="27"/>
      <c r="C1575" s="27"/>
      <c r="D1575" s="27"/>
      <c r="E1575" s="27"/>
      <c r="F1575" s="26"/>
      <c r="G1575" s="28"/>
      <c r="H1575" s="31"/>
    </row>
    <row r="1576" spans="2:8">
      <c r="B1576" s="27"/>
      <c r="C1576" s="27"/>
      <c r="D1576" s="27"/>
      <c r="E1576" s="27"/>
      <c r="F1576" s="26"/>
      <c r="G1576" s="28"/>
      <c r="H1576" s="31"/>
    </row>
    <row r="1577" spans="2:8">
      <c r="B1577" s="27"/>
      <c r="C1577" s="27"/>
      <c r="D1577" s="27"/>
      <c r="E1577" s="27"/>
      <c r="F1577" s="26"/>
      <c r="G1577" s="28"/>
      <c r="H1577" s="31"/>
    </row>
    <row r="1578" spans="2:8">
      <c r="B1578" s="27"/>
      <c r="C1578" s="27"/>
      <c r="D1578" s="27"/>
      <c r="E1578" s="27"/>
      <c r="F1578" s="26"/>
      <c r="G1578" s="28"/>
      <c r="H1578" s="31"/>
    </row>
    <row r="1579" spans="2:8">
      <c r="B1579" s="27"/>
      <c r="C1579" s="27"/>
      <c r="D1579" s="27"/>
      <c r="E1579" s="27"/>
      <c r="F1579" s="26"/>
      <c r="G1579" s="28"/>
      <c r="H1579" s="31"/>
    </row>
    <row r="1580" spans="2:8">
      <c r="B1580" s="27"/>
      <c r="C1580" s="27"/>
      <c r="D1580" s="27"/>
      <c r="E1580" s="27"/>
      <c r="F1580" s="26"/>
      <c r="G1580" s="28"/>
      <c r="H1580" s="31"/>
    </row>
    <row r="1581" spans="2:8">
      <c r="B1581" s="27"/>
      <c r="C1581" s="27"/>
      <c r="D1581" s="27"/>
      <c r="E1581" s="27"/>
      <c r="F1581" s="26"/>
      <c r="G1581" s="28"/>
      <c r="H1581" s="31"/>
    </row>
    <row r="1582" spans="2:8">
      <c r="B1582" s="27"/>
      <c r="C1582" s="27"/>
      <c r="D1582" s="27"/>
      <c r="E1582" s="27"/>
      <c r="F1582" s="26"/>
      <c r="G1582" s="28"/>
      <c r="H1582" s="31"/>
    </row>
    <row r="1583" spans="2:8">
      <c r="B1583" s="27"/>
      <c r="C1583" s="27"/>
      <c r="D1583" s="27"/>
      <c r="E1583" s="27"/>
      <c r="F1583" s="26"/>
      <c r="G1583" s="28"/>
      <c r="H1583" s="31"/>
    </row>
    <row r="1584" spans="2:8">
      <c r="B1584" s="27"/>
      <c r="C1584" s="27"/>
      <c r="D1584" s="27"/>
      <c r="E1584" s="27"/>
      <c r="F1584" s="26"/>
      <c r="G1584" s="28"/>
      <c r="H1584" s="31"/>
    </row>
    <row r="1585" spans="2:8">
      <c r="B1585" s="27"/>
      <c r="C1585" s="27"/>
      <c r="D1585" s="27"/>
      <c r="E1585" s="27"/>
      <c r="F1585" s="26"/>
      <c r="G1585" s="28"/>
      <c r="H1585" s="31"/>
    </row>
    <row r="1586" spans="2:8">
      <c r="B1586" s="27"/>
      <c r="C1586" s="27"/>
      <c r="D1586" s="27"/>
      <c r="E1586" s="27"/>
      <c r="F1586" s="26"/>
      <c r="G1586" s="28"/>
      <c r="H1586" s="31"/>
    </row>
    <row r="1587" spans="2:8">
      <c r="B1587" s="27"/>
      <c r="C1587" s="27"/>
      <c r="D1587" s="27"/>
      <c r="E1587" s="27"/>
      <c r="F1587" s="26"/>
      <c r="G1587" s="28"/>
      <c r="H1587" s="31"/>
    </row>
    <row r="1588" spans="2:8">
      <c r="B1588" s="27"/>
      <c r="C1588" s="27"/>
      <c r="D1588" s="27"/>
      <c r="E1588" s="27"/>
      <c r="F1588" s="26"/>
      <c r="G1588" s="28"/>
      <c r="H1588" s="31"/>
    </row>
    <row r="1589" spans="2:8">
      <c r="B1589" s="27"/>
      <c r="C1589" s="27"/>
      <c r="D1589" s="27"/>
      <c r="E1589" s="27"/>
      <c r="F1589" s="26"/>
      <c r="G1589" s="28"/>
      <c r="H1589" s="31"/>
    </row>
    <row r="1590" spans="2:8">
      <c r="B1590" s="27"/>
      <c r="C1590" s="27"/>
      <c r="D1590" s="27"/>
      <c r="E1590" s="27"/>
      <c r="F1590" s="26"/>
      <c r="G1590" s="28"/>
      <c r="H1590" s="31"/>
    </row>
    <row r="1591" spans="2:8">
      <c r="B1591" s="27"/>
      <c r="C1591" s="27"/>
      <c r="D1591" s="27"/>
      <c r="E1591" s="27"/>
      <c r="F1591" s="26"/>
      <c r="G1591" s="28"/>
      <c r="H1591" s="31"/>
    </row>
    <row r="1592" spans="2:8">
      <c r="B1592" s="27"/>
      <c r="C1592" s="27"/>
      <c r="D1592" s="27"/>
      <c r="E1592" s="27"/>
      <c r="F1592" s="26"/>
      <c r="G1592" s="28"/>
      <c r="H1592" s="31"/>
    </row>
    <row r="1593" spans="2:8">
      <c r="B1593" s="27"/>
      <c r="C1593" s="27"/>
      <c r="D1593" s="27"/>
      <c r="E1593" s="27"/>
      <c r="F1593" s="26"/>
      <c r="G1593" s="28"/>
      <c r="H1593" s="31"/>
    </row>
    <row r="1594" spans="2:8">
      <c r="B1594" s="27"/>
      <c r="C1594" s="27"/>
      <c r="D1594" s="27"/>
      <c r="E1594" s="27"/>
      <c r="F1594" s="26"/>
      <c r="G1594" s="28"/>
      <c r="H1594" s="31"/>
    </row>
    <row r="1595" spans="2:8">
      <c r="B1595" s="27"/>
      <c r="C1595" s="27"/>
      <c r="D1595" s="27"/>
      <c r="E1595" s="27"/>
      <c r="F1595" s="26"/>
      <c r="G1595" s="28"/>
      <c r="H1595" s="31"/>
    </row>
    <row r="1596" spans="2:8">
      <c r="B1596" s="27"/>
      <c r="C1596" s="27"/>
      <c r="D1596" s="27"/>
      <c r="E1596" s="27"/>
      <c r="F1596" s="26"/>
      <c r="G1596" s="28"/>
      <c r="H1596" s="31"/>
    </row>
    <row r="1597" spans="2:8">
      <c r="B1597" s="27"/>
      <c r="C1597" s="27"/>
      <c r="D1597" s="27"/>
      <c r="E1597" s="27"/>
      <c r="F1597" s="26"/>
      <c r="G1597" s="28"/>
      <c r="H1597" s="31"/>
    </row>
    <row r="1598" spans="2:8">
      <c r="B1598" s="27"/>
      <c r="C1598" s="27"/>
      <c r="D1598" s="27"/>
      <c r="E1598" s="27"/>
      <c r="F1598" s="26"/>
      <c r="G1598" s="28"/>
      <c r="H1598" s="31"/>
    </row>
    <row r="1599" spans="2:8">
      <c r="B1599" s="27"/>
      <c r="C1599" s="27"/>
      <c r="D1599" s="27"/>
      <c r="E1599" s="27"/>
      <c r="F1599" s="26"/>
      <c r="G1599" s="28"/>
      <c r="H1599" s="31"/>
    </row>
    <row r="1600" spans="2:8">
      <c r="B1600" s="27"/>
      <c r="C1600" s="27"/>
      <c r="D1600" s="27"/>
      <c r="E1600" s="27"/>
      <c r="F1600" s="26"/>
      <c r="G1600" s="28"/>
      <c r="H1600" s="31"/>
    </row>
    <row r="1601" spans="2:8">
      <c r="B1601" s="27"/>
      <c r="C1601" s="27"/>
      <c r="D1601" s="27"/>
      <c r="E1601" s="27"/>
      <c r="F1601" s="26"/>
      <c r="G1601" s="28"/>
      <c r="H1601" s="31"/>
    </row>
    <row r="1602" spans="2:8">
      <c r="B1602" s="27"/>
      <c r="C1602" s="27"/>
      <c r="D1602" s="27"/>
      <c r="E1602" s="27"/>
      <c r="F1602" s="26"/>
      <c r="G1602" s="28"/>
      <c r="H1602" s="31"/>
    </row>
    <row r="1603" spans="2:8">
      <c r="B1603" s="27"/>
      <c r="C1603" s="27"/>
      <c r="D1603" s="27"/>
      <c r="E1603" s="27"/>
      <c r="F1603" s="26"/>
      <c r="G1603" s="28"/>
      <c r="H1603" s="31"/>
    </row>
    <row r="1604" spans="2:8">
      <c r="B1604" s="27"/>
      <c r="C1604" s="27"/>
      <c r="D1604" s="27"/>
      <c r="E1604" s="27"/>
      <c r="F1604" s="26"/>
      <c r="G1604" s="28"/>
      <c r="H1604" s="31"/>
    </row>
    <row r="1605" spans="2:8">
      <c r="B1605" s="27"/>
      <c r="C1605" s="27"/>
      <c r="D1605" s="27"/>
      <c r="E1605" s="27"/>
      <c r="F1605" s="26"/>
      <c r="G1605" s="28"/>
      <c r="H1605" s="31"/>
    </row>
    <row r="1606" spans="2:8">
      <c r="B1606" s="27"/>
      <c r="C1606" s="27"/>
      <c r="D1606" s="27"/>
      <c r="E1606" s="27"/>
      <c r="F1606" s="26"/>
      <c r="G1606" s="28"/>
      <c r="H1606" s="31"/>
    </row>
    <row r="1607" spans="2:8">
      <c r="B1607" s="27"/>
      <c r="C1607" s="27"/>
      <c r="D1607" s="27"/>
      <c r="E1607" s="27"/>
      <c r="F1607" s="26"/>
      <c r="G1607" s="28"/>
      <c r="H1607" s="31"/>
    </row>
    <row r="1608" spans="2:8">
      <c r="B1608" s="27"/>
      <c r="C1608" s="27"/>
      <c r="D1608" s="27"/>
      <c r="E1608" s="27"/>
      <c r="F1608" s="26"/>
      <c r="G1608" s="28"/>
      <c r="H1608" s="31"/>
    </row>
    <row r="1609" spans="2:8">
      <c r="B1609" s="27"/>
      <c r="C1609" s="27"/>
      <c r="D1609" s="27"/>
      <c r="E1609" s="27"/>
      <c r="F1609" s="26"/>
      <c r="G1609" s="28"/>
      <c r="H1609" s="31"/>
    </row>
    <row r="1610" spans="2:8">
      <c r="B1610" s="27"/>
      <c r="C1610" s="27"/>
      <c r="D1610" s="27"/>
      <c r="E1610" s="27"/>
      <c r="F1610" s="26"/>
      <c r="G1610" s="28"/>
      <c r="H1610" s="31"/>
    </row>
    <row r="1611" spans="2:8">
      <c r="B1611" s="27"/>
      <c r="C1611" s="27"/>
      <c r="D1611" s="27"/>
      <c r="E1611" s="27"/>
      <c r="F1611" s="26"/>
      <c r="G1611" s="28"/>
      <c r="H1611" s="31"/>
    </row>
    <row r="1612" spans="2:8">
      <c r="B1612" s="27"/>
      <c r="C1612" s="27"/>
      <c r="D1612" s="27"/>
      <c r="E1612" s="27"/>
      <c r="F1612" s="26"/>
      <c r="G1612" s="28"/>
      <c r="H1612" s="31"/>
    </row>
    <row r="1613" spans="2:8">
      <c r="B1613" s="27"/>
      <c r="C1613" s="27"/>
      <c r="D1613" s="27"/>
      <c r="E1613" s="27"/>
      <c r="F1613" s="26"/>
      <c r="G1613" s="28"/>
      <c r="H1613" s="31"/>
    </row>
    <row r="1614" spans="2:8">
      <c r="B1614" s="27"/>
      <c r="C1614" s="27"/>
      <c r="D1614" s="27"/>
      <c r="E1614" s="27"/>
      <c r="F1614" s="26"/>
      <c r="G1614" s="28"/>
      <c r="H1614" s="31"/>
    </row>
    <row r="1615" spans="2:8">
      <c r="B1615" s="27"/>
      <c r="C1615" s="27"/>
      <c r="D1615" s="27"/>
      <c r="E1615" s="27"/>
      <c r="F1615" s="26"/>
      <c r="G1615" s="28"/>
      <c r="H1615" s="31"/>
    </row>
    <row r="1616" spans="2:8">
      <c r="B1616" s="27"/>
      <c r="C1616" s="27"/>
      <c r="D1616" s="27"/>
      <c r="E1616" s="27"/>
      <c r="F1616" s="26"/>
      <c r="G1616" s="28"/>
      <c r="H1616" s="31"/>
    </row>
    <row r="1617" spans="2:8">
      <c r="B1617" s="27"/>
      <c r="C1617" s="27"/>
      <c r="D1617" s="27"/>
      <c r="E1617" s="27"/>
      <c r="F1617" s="26"/>
      <c r="G1617" s="28"/>
      <c r="H1617" s="31"/>
    </row>
    <row r="1618" spans="2:8">
      <c r="B1618" s="27"/>
      <c r="C1618" s="27"/>
      <c r="D1618" s="27"/>
      <c r="E1618" s="27"/>
      <c r="F1618" s="26"/>
      <c r="G1618" s="28"/>
      <c r="H1618" s="31"/>
    </row>
    <row r="1619" spans="2:8">
      <c r="B1619" s="27"/>
      <c r="C1619" s="27"/>
      <c r="D1619" s="27"/>
      <c r="E1619" s="27"/>
      <c r="F1619" s="26"/>
      <c r="G1619" s="28"/>
      <c r="H1619" s="31"/>
    </row>
    <row r="1620" spans="2:8">
      <c r="B1620" s="27"/>
      <c r="C1620" s="27"/>
      <c r="D1620" s="27"/>
      <c r="E1620" s="27"/>
      <c r="F1620" s="26"/>
      <c r="G1620" s="28"/>
      <c r="H1620" s="31"/>
    </row>
    <row r="1621" spans="2:8">
      <c r="B1621" s="27"/>
      <c r="C1621" s="27"/>
      <c r="D1621" s="27"/>
      <c r="E1621" s="27"/>
      <c r="F1621" s="26"/>
      <c r="G1621" s="28"/>
      <c r="H1621" s="31"/>
    </row>
    <row r="1622" spans="2:8">
      <c r="B1622" s="27"/>
      <c r="C1622" s="27"/>
      <c r="D1622" s="27"/>
      <c r="E1622" s="27"/>
      <c r="F1622" s="26"/>
      <c r="G1622" s="28"/>
      <c r="H1622" s="31"/>
    </row>
    <row r="1623" spans="2:8">
      <c r="B1623" s="27"/>
      <c r="C1623" s="27"/>
      <c r="D1623" s="27"/>
      <c r="E1623" s="27"/>
      <c r="F1623" s="26"/>
      <c r="G1623" s="28"/>
      <c r="H1623" s="31"/>
    </row>
    <row r="1624" spans="2:8">
      <c r="B1624" s="27"/>
      <c r="C1624" s="27"/>
      <c r="D1624" s="27"/>
      <c r="E1624" s="27"/>
      <c r="F1624" s="26"/>
      <c r="G1624" s="28"/>
      <c r="H1624" s="31"/>
    </row>
    <row r="1625" spans="2:8">
      <c r="B1625" s="27"/>
      <c r="C1625" s="27"/>
      <c r="D1625" s="27"/>
      <c r="E1625" s="27"/>
      <c r="F1625" s="26"/>
      <c r="G1625" s="28"/>
      <c r="H1625" s="31"/>
    </row>
    <row r="1626" spans="2:8">
      <c r="B1626" s="27"/>
      <c r="C1626" s="27"/>
      <c r="D1626" s="27"/>
      <c r="E1626" s="27"/>
      <c r="F1626" s="26"/>
      <c r="G1626" s="28"/>
      <c r="H1626" s="31"/>
    </row>
    <row r="1627" spans="2:8">
      <c r="B1627" s="27"/>
      <c r="C1627" s="27"/>
      <c r="D1627" s="27"/>
      <c r="E1627" s="27"/>
      <c r="F1627" s="26"/>
      <c r="G1627" s="28"/>
      <c r="H1627" s="31"/>
    </row>
    <row r="1628" spans="2:8">
      <c r="B1628" s="27"/>
      <c r="C1628" s="27"/>
      <c r="D1628" s="27"/>
      <c r="E1628" s="27"/>
      <c r="F1628" s="26"/>
      <c r="G1628" s="28"/>
      <c r="H1628" s="31"/>
    </row>
    <row r="1629" spans="2:8">
      <c r="B1629" s="27"/>
      <c r="C1629" s="27"/>
      <c r="D1629" s="27"/>
      <c r="E1629" s="27"/>
      <c r="F1629" s="26"/>
      <c r="G1629" s="28"/>
      <c r="H1629" s="31"/>
    </row>
    <row r="1630" spans="2:8">
      <c r="B1630" s="27"/>
      <c r="C1630" s="27"/>
      <c r="D1630" s="27"/>
      <c r="E1630" s="27"/>
      <c r="F1630" s="26"/>
      <c r="G1630" s="28"/>
      <c r="H1630" s="31"/>
    </row>
    <row r="1631" spans="2:8">
      <c r="B1631" s="27"/>
      <c r="C1631" s="27"/>
      <c r="D1631" s="27"/>
      <c r="E1631" s="27"/>
      <c r="F1631" s="26"/>
      <c r="G1631" s="28"/>
      <c r="H1631" s="31"/>
    </row>
    <row r="1632" spans="2:8">
      <c r="B1632" s="27"/>
      <c r="C1632" s="27"/>
      <c r="D1632" s="27"/>
      <c r="E1632" s="27"/>
      <c r="F1632" s="26"/>
      <c r="G1632" s="28"/>
      <c r="H1632" s="31"/>
    </row>
    <row r="1633" spans="2:8">
      <c r="B1633" s="27"/>
      <c r="C1633" s="27"/>
      <c r="D1633" s="27"/>
      <c r="E1633" s="27"/>
      <c r="F1633" s="26"/>
      <c r="G1633" s="28"/>
      <c r="H1633" s="31"/>
    </row>
    <row r="1634" spans="2:8">
      <c r="B1634" s="27"/>
      <c r="C1634" s="27"/>
      <c r="D1634" s="27"/>
      <c r="E1634" s="27"/>
      <c r="F1634" s="26"/>
      <c r="G1634" s="28"/>
      <c r="H1634" s="31"/>
    </row>
    <row r="1635" spans="2:8">
      <c r="B1635" s="27"/>
      <c r="C1635" s="27"/>
      <c r="D1635" s="27"/>
      <c r="E1635" s="27"/>
      <c r="F1635" s="26"/>
      <c r="G1635" s="28"/>
      <c r="H1635" s="31"/>
    </row>
    <row r="1636" spans="2:8">
      <c r="B1636" s="27"/>
      <c r="C1636" s="27"/>
      <c r="D1636" s="27"/>
      <c r="E1636" s="27"/>
      <c r="F1636" s="26"/>
      <c r="G1636" s="28"/>
      <c r="H1636" s="31"/>
    </row>
    <row r="1637" spans="2:8">
      <c r="B1637" s="27"/>
      <c r="C1637" s="27"/>
      <c r="D1637" s="27"/>
      <c r="E1637" s="27"/>
      <c r="F1637" s="26"/>
      <c r="G1637" s="28"/>
      <c r="H1637" s="31"/>
    </row>
    <row r="1638" spans="2:8">
      <c r="B1638" s="27"/>
      <c r="C1638" s="27"/>
      <c r="D1638" s="27"/>
      <c r="E1638" s="27"/>
      <c r="F1638" s="26"/>
      <c r="G1638" s="28"/>
      <c r="H1638" s="31"/>
    </row>
    <row r="1639" spans="2:8">
      <c r="B1639" s="27"/>
      <c r="C1639" s="27"/>
      <c r="D1639" s="27"/>
      <c r="E1639" s="27"/>
      <c r="F1639" s="26"/>
      <c r="G1639" s="28"/>
      <c r="H1639" s="31"/>
    </row>
    <row r="1640" spans="2:8">
      <c r="B1640" s="27"/>
      <c r="C1640" s="27"/>
      <c r="D1640" s="27"/>
      <c r="E1640" s="27"/>
      <c r="F1640" s="26"/>
      <c r="G1640" s="28"/>
      <c r="H1640" s="31"/>
    </row>
    <row r="1641" spans="2:8">
      <c r="B1641" s="27"/>
      <c r="C1641" s="27"/>
      <c r="D1641" s="27"/>
      <c r="E1641" s="27"/>
      <c r="F1641" s="26"/>
      <c r="G1641" s="28"/>
      <c r="H1641" s="31"/>
    </row>
    <row r="1642" spans="2:8">
      <c r="B1642" s="27"/>
      <c r="C1642" s="27"/>
      <c r="D1642" s="27"/>
      <c r="E1642" s="27"/>
      <c r="F1642" s="26"/>
      <c r="G1642" s="28"/>
      <c r="H1642" s="31"/>
    </row>
    <row r="1643" spans="2:8">
      <c r="B1643" s="27"/>
      <c r="C1643" s="27"/>
      <c r="D1643" s="27"/>
      <c r="E1643" s="27"/>
      <c r="F1643" s="26"/>
      <c r="G1643" s="28"/>
      <c r="H1643" s="31"/>
    </row>
    <row r="1644" spans="2:8">
      <c r="B1644" s="27"/>
      <c r="C1644" s="27"/>
      <c r="D1644" s="27"/>
      <c r="E1644" s="27"/>
      <c r="F1644" s="26"/>
      <c r="G1644" s="28"/>
      <c r="H1644" s="31"/>
    </row>
    <row r="1645" spans="2:8">
      <c r="B1645" s="27"/>
      <c r="C1645" s="27"/>
      <c r="D1645" s="27"/>
      <c r="E1645" s="27"/>
      <c r="F1645" s="26"/>
      <c r="G1645" s="28"/>
      <c r="H1645" s="31"/>
    </row>
    <row r="1646" spans="2:8">
      <c r="B1646" s="27"/>
      <c r="C1646" s="27"/>
      <c r="D1646" s="27"/>
      <c r="E1646" s="27"/>
      <c r="F1646" s="26"/>
      <c r="G1646" s="28"/>
      <c r="H1646" s="31"/>
    </row>
    <row r="1647" spans="2:8">
      <c r="B1647" s="27"/>
      <c r="C1647" s="27"/>
      <c r="D1647" s="27"/>
      <c r="E1647" s="27"/>
      <c r="F1647" s="26"/>
      <c r="G1647" s="28"/>
      <c r="H1647" s="31"/>
    </row>
    <row r="1648" spans="2:8">
      <c r="B1648" s="27"/>
      <c r="C1648" s="27"/>
      <c r="D1648" s="27"/>
      <c r="E1648" s="27"/>
      <c r="F1648" s="26"/>
      <c r="G1648" s="28"/>
      <c r="H1648" s="31"/>
    </row>
    <row r="1649" spans="2:8">
      <c r="B1649" s="27"/>
      <c r="C1649" s="27"/>
      <c r="D1649" s="27"/>
      <c r="E1649" s="27"/>
      <c r="F1649" s="26"/>
      <c r="G1649" s="28"/>
      <c r="H1649" s="31"/>
    </row>
    <row r="1650" spans="2:8">
      <c r="B1650" s="27"/>
      <c r="C1650" s="27"/>
      <c r="D1650" s="27"/>
      <c r="E1650" s="27"/>
      <c r="F1650" s="26"/>
      <c r="G1650" s="28"/>
      <c r="H1650" s="31"/>
    </row>
    <row r="1651" spans="2:8">
      <c r="B1651" s="27"/>
      <c r="C1651" s="27"/>
      <c r="D1651" s="27"/>
      <c r="E1651" s="27"/>
      <c r="F1651" s="26"/>
      <c r="G1651" s="28"/>
      <c r="H1651" s="31"/>
    </row>
    <row r="1652" spans="2:8">
      <c r="B1652" s="27"/>
      <c r="C1652" s="27"/>
      <c r="D1652" s="27"/>
      <c r="E1652" s="27"/>
      <c r="F1652" s="26"/>
      <c r="G1652" s="28"/>
      <c r="H1652" s="31"/>
    </row>
    <row r="1653" spans="2:8">
      <c r="B1653" s="27"/>
      <c r="C1653" s="27"/>
      <c r="D1653" s="27"/>
      <c r="E1653" s="27"/>
      <c r="F1653" s="26"/>
      <c r="G1653" s="28"/>
      <c r="H1653" s="31"/>
    </row>
    <row r="1654" spans="2:8">
      <c r="B1654" s="27"/>
      <c r="C1654" s="27"/>
      <c r="D1654" s="27"/>
      <c r="E1654" s="27"/>
      <c r="F1654" s="26"/>
      <c r="G1654" s="28"/>
      <c r="H1654" s="31"/>
    </row>
    <row r="1655" spans="2:8">
      <c r="B1655" s="27"/>
      <c r="C1655" s="27"/>
      <c r="D1655" s="27"/>
      <c r="E1655" s="27"/>
      <c r="F1655" s="26"/>
      <c r="G1655" s="28"/>
      <c r="H1655" s="31"/>
    </row>
    <row r="1656" spans="2:8">
      <c r="B1656" s="27"/>
      <c r="C1656" s="27"/>
      <c r="D1656" s="27"/>
      <c r="E1656" s="27"/>
      <c r="F1656" s="26"/>
      <c r="G1656" s="28"/>
      <c r="H1656" s="31"/>
    </row>
    <row r="1657" spans="2:8">
      <c r="B1657" s="27"/>
      <c r="C1657" s="27"/>
      <c r="D1657" s="27"/>
      <c r="E1657" s="27"/>
      <c r="F1657" s="26"/>
      <c r="G1657" s="28"/>
      <c r="H1657" s="31"/>
    </row>
    <row r="1658" spans="2:8">
      <c r="B1658" s="27"/>
      <c r="C1658" s="27"/>
      <c r="D1658" s="27"/>
      <c r="E1658" s="27"/>
      <c r="F1658" s="26"/>
      <c r="G1658" s="28"/>
      <c r="H1658" s="31"/>
    </row>
    <row r="1659" spans="2:8">
      <c r="B1659" s="27"/>
      <c r="C1659" s="27"/>
      <c r="D1659" s="27"/>
      <c r="E1659" s="27"/>
      <c r="F1659" s="26"/>
      <c r="G1659" s="28"/>
      <c r="H1659" s="31"/>
    </row>
    <row r="1660" spans="2:8">
      <c r="B1660" s="27"/>
      <c r="C1660" s="27"/>
      <c r="D1660" s="27"/>
      <c r="E1660" s="27"/>
      <c r="F1660" s="26"/>
      <c r="G1660" s="28"/>
      <c r="H1660" s="31"/>
    </row>
    <row r="1661" spans="2:8">
      <c r="B1661" s="27"/>
      <c r="C1661" s="27"/>
      <c r="D1661" s="27"/>
      <c r="E1661" s="27"/>
      <c r="F1661" s="26"/>
      <c r="G1661" s="28"/>
      <c r="H1661" s="31"/>
    </row>
    <row r="1662" spans="2:8">
      <c r="B1662" s="27"/>
      <c r="C1662" s="27"/>
      <c r="D1662" s="27"/>
      <c r="E1662" s="27"/>
      <c r="F1662" s="26"/>
      <c r="G1662" s="28"/>
      <c r="H1662" s="31"/>
    </row>
    <row r="1663" spans="2:8">
      <c r="B1663" s="27"/>
      <c r="C1663" s="27"/>
      <c r="D1663" s="27"/>
      <c r="E1663" s="27"/>
      <c r="F1663" s="26"/>
      <c r="G1663" s="28"/>
      <c r="H1663" s="31"/>
    </row>
    <row r="1664" spans="2:8">
      <c r="B1664" s="27"/>
      <c r="C1664" s="27"/>
      <c r="D1664" s="27"/>
      <c r="E1664" s="27"/>
      <c r="F1664" s="26"/>
      <c r="G1664" s="28"/>
      <c r="H1664" s="31"/>
    </row>
    <row r="1665" spans="2:8">
      <c r="B1665" s="27"/>
      <c r="C1665" s="27"/>
      <c r="D1665" s="27"/>
      <c r="E1665" s="27"/>
      <c r="F1665" s="26"/>
      <c r="G1665" s="28"/>
      <c r="H1665" s="31"/>
    </row>
    <row r="1666" spans="2:8">
      <c r="B1666" s="27"/>
      <c r="C1666" s="27"/>
      <c r="D1666" s="27"/>
      <c r="E1666" s="27"/>
      <c r="F1666" s="26"/>
      <c r="G1666" s="28"/>
      <c r="H1666" s="31"/>
    </row>
    <row r="1667" spans="2:8">
      <c r="B1667" s="27"/>
      <c r="C1667" s="27"/>
      <c r="D1667" s="27"/>
      <c r="E1667" s="27"/>
      <c r="F1667" s="26"/>
      <c r="G1667" s="28"/>
      <c r="H1667" s="31"/>
    </row>
    <row r="1668" spans="2:8">
      <c r="B1668" s="27"/>
      <c r="C1668" s="27"/>
      <c r="D1668" s="27"/>
      <c r="E1668" s="27"/>
      <c r="F1668" s="26"/>
      <c r="G1668" s="28"/>
      <c r="H1668" s="31"/>
    </row>
    <row r="1669" spans="2:8">
      <c r="B1669" s="27"/>
      <c r="C1669" s="27"/>
      <c r="D1669" s="27"/>
      <c r="E1669" s="27"/>
      <c r="F1669" s="26"/>
      <c r="G1669" s="28"/>
      <c r="H1669" s="31"/>
    </row>
    <row r="1670" spans="2:8">
      <c r="B1670" s="27"/>
      <c r="C1670" s="27"/>
      <c r="D1670" s="27"/>
      <c r="E1670" s="27"/>
      <c r="F1670" s="26"/>
      <c r="G1670" s="28"/>
      <c r="H1670" s="31"/>
    </row>
    <row r="1671" spans="2:8">
      <c r="B1671" s="27"/>
      <c r="C1671" s="27"/>
      <c r="D1671" s="27"/>
      <c r="E1671" s="27"/>
      <c r="F1671" s="26"/>
      <c r="G1671" s="28"/>
      <c r="H1671" s="31"/>
    </row>
    <row r="1672" spans="2:8">
      <c r="B1672" s="27"/>
      <c r="C1672" s="27"/>
      <c r="D1672" s="27"/>
      <c r="E1672" s="27"/>
      <c r="F1672" s="26"/>
      <c r="G1672" s="28"/>
      <c r="H1672" s="31"/>
    </row>
    <row r="1673" spans="2:8">
      <c r="B1673" s="27"/>
      <c r="C1673" s="27"/>
      <c r="D1673" s="27"/>
      <c r="E1673" s="27"/>
      <c r="F1673" s="26"/>
      <c r="G1673" s="28"/>
      <c r="H1673" s="31"/>
    </row>
    <row r="1674" spans="2:8">
      <c r="B1674" s="27"/>
      <c r="C1674" s="27"/>
      <c r="D1674" s="27"/>
      <c r="E1674" s="27"/>
      <c r="F1674" s="26"/>
      <c r="G1674" s="28"/>
      <c r="H1674" s="31"/>
    </row>
    <row r="1675" spans="2:8">
      <c r="B1675" s="27"/>
      <c r="C1675" s="27"/>
      <c r="D1675" s="27"/>
      <c r="E1675" s="27"/>
      <c r="F1675" s="26"/>
      <c r="G1675" s="28"/>
      <c r="H1675" s="31"/>
    </row>
    <row r="1676" spans="2:8">
      <c r="B1676" s="27"/>
      <c r="C1676" s="27"/>
      <c r="D1676" s="27"/>
      <c r="E1676" s="27"/>
      <c r="F1676" s="26"/>
      <c r="G1676" s="28"/>
      <c r="H1676" s="31"/>
    </row>
    <row r="1677" spans="2:8">
      <c r="B1677" s="27"/>
      <c r="C1677" s="27"/>
      <c r="D1677" s="27"/>
      <c r="E1677" s="27"/>
      <c r="F1677" s="26"/>
      <c r="G1677" s="28"/>
      <c r="H1677" s="31"/>
    </row>
    <row r="1678" spans="2:8">
      <c r="B1678" s="27"/>
      <c r="C1678" s="27"/>
      <c r="D1678" s="27"/>
      <c r="E1678" s="27"/>
      <c r="F1678" s="26"/>
      <c r="G1678" s="28"/>
      <c r="H1678" s="31"/>
    </row>
    <row r="1679" spans="2:8">
      <c r="B1679" s="27"/>
      <c r="C1679" s="27"/>
      <c r="D1679" s="27"/>
      <c r="E1679" s="27"/>
      <c r="F1679" s="26"/>
      <c r="G1679" s="28"/>
      <c r="H1679" s="31"/>
    </row>
    <row r="1680" spans="2:8">
      <c r="B1680" s="27"/>
      <c r="C1680" s="27"/>
      <c r="D1680" s="27"/>
      <c r="E1680" s="27"/>
      <c r="F1680" s="26"/>
      <c r="G1680" s="28"/>
      <c r="H1680" s="31"/>
    </row>
    <row r="1681" spans="2:8">
      <c r="B1681" s="27"/>
      <c r="C1681" s="27"/>
      <c r="D1681" s="27"/>
      <c r="E1681" s="27"/>
      <c r="F1681" s="26"/>
      <c r="G1681" s="28"/>
      <c r="H1681" s="31"/>
    </row>
    <row r="1682" spans="2:8">
      <c r="B1682" s="27"/>
      <c r="C1682" s="27"/>
      <c r="D1682" s="27"/>
      <c r="E1682" s="27"/>
      <c r="F1682" s="26"/>
      <c r="G1682" s="28"/>
      <c r="H1682" s="31"/>
    </row>
    <row r="1683" spans="2:8">
      <c r="B1683" s="27"/>
      <c r="C1683" s="27"/>
      <c r="D1683" s="27"/>
      <c r="E1683" s="27"/>
      <c r="F1683" s="26"/>
      <c r="G1683" s="28"/>
      <c r="H1683" s="31"/>
    </row>
    <row r="1684" spans="2:8">
      <c r="B1684" s="27"/>
      <c r="C1684" s="27"/>
      <c r="D1684" s="27"/>
      <c r="E1684" s="27"/>
      <c r="F1684" s="26"/>
      <c r="G1684" s="28"/>
      <c r="H1684" s="31"/>
    </row>
    <row r="1685" spans="2:8">
      <c r="B1685" s="27"/>
      <c r="C1685" s="27"/>
      <c r="D1685" s="27"/>
      <c r="E1685" s="27"/>
      <c r="F1685" s="26"/>
      <c r="G1685" s="28"/>
      <c r="H1685" s="31"/>
    </row>
    <row r="1686" spans="2:8">
      <c r="B1686" s="27"/>
      <c r="C1686" s="27"/>
      <c r="D1686" s="27"/>
      <c r="E1686" s="27"/>
      <c r="F1686" s="26"/>
      <c r="G1686" s="28"/>
      <c r="H1686" s="31"/>
    </row>
    <row r="1687" spans="2:8">
      <c r="B1687" s="27"/>
      <c r="C1687" s="27"/>
      <c r="D1687" s="27"/>
      <c r="E1687" s="27"/>
      <c r="F1687" s="26"/>
      <c r="G1687" s="28"/>
      <c r="H1687" s="31"/>
    </row>
    <row r="1688" spans="2:8">
      <c r="B1688" s="27"/>
      <c r="C1688" s="27"/>
      <c r="D1688" s="27"/>
      <c r="E1688" s="27"/>
      <c r="F1688" s="26"/>
      <c r="G1688" s="28"/>
      <c r="H1688" s="31"/>
    </row>
    <row r="1689" spans="2:8">
      <c r="B1689" s="27"/>
      <c r="C1689" s="27"/>
      <c r="D1689" s="27"/>
      <c r="E1689" s="27"/>
      <c r="F1689" s="26"/>
      <c r="G1689" s="28"/>
      <c r="H1689" s="31"/>
    </row>
    <row r="1690" spans="2:8">
      <c r="B1690" s="27"/>
      <c r="C1690" s="27"/>
      <c r="D1690" s="27"/>
      <c r="E1690" s="27"/>
      <c r="F1690" s="26"/>
      <c r="G1690" s="28"/>
      <c r="H1690" s="31"/>
    </row>
    <row r="1691" spans="2:8">
      <c r="B1691" s="27"/>
      <c r="C1691" s="27"/>
      <c r="D1691" s="27"/>
      <c r="E1691" s="27"/>
      <c r="F1691" s="26"/>
      <c r="G1691" s="28"/>
      <c r="H1691" s="31"/>
    </row>
    <row r="1692" spans="2:8">
      <c r="B1692" s="27"/>
      <c r="C1692" s="27"/>
      <c r="D1692" s="27"/>
      <c r="E1692" s="27"/>
      <c r="F1692" s="26"/>
      <c r="G1692" s="28"/>
      <c r="H1692" s="31"/>
    </row>
    <row r="1693" spans="2:8">
      <c r="B1693" s="27"/>
      <c r="C1693" s="27"/>
      <c r="D1693" s="27"/>
      <c r="E1693" s="27"/>
      <c r="F1693" s="26"/>
      <c r="G1693" s="28"/>
      <c r="H1693" s="31"/>
    </row>
    <row r="1694" spans="2:8">
      <c r="B1694" s="27"/>
      <c r="C1694" s="27"/>
      <c r="D1694" s="27"/>
      <c r="E1694" s="27"/>
      <c r="F1694" s="26"/>
      <c r="G1694" s="28"/>
      <c r="H1694" s="31"/>
    </row>
    <row r="1695" spans="2:8">
      <c r="B1695" s="27"/>
      <c r="C1695" s="27"/>
      <c r="D1695" s="27"/>
      <c r="E1695" s="27"/>
      <c r="F1695" s="26"/>
      <c r="G1695" s="28"/>
      <c r="H1695" s="31"/>
    </row>
    <row r="1696" spans="2:8">
      <c r="B1696" s="27"/>
      <c r="C1696" s="27"/>
      <c r="D1696" s="27"/>
      <c r="E1696" s="27"/>
      <c r="F1696" s="26"/>
      <c r="G1696" s="28"/>
      <c r="H1696" s="31"/>
    </row>
    <row r="1697" spans="2:8">
      <c r="B1697" s="27"/>
      <c r="C1697" s="27"/>
      <c r="D1697" s="27"/>
      <c r="E1697" s="27"/>
      <c r="F1697" s="26"/>
      <c r="G1697" s="28"/>
      <c r="H1697" s="31"/>
    </row>
    <row r="1698" spans="2:8">
      <c r="B1698" s="27"/>
      <c r="C1698" s="27"/>
      <c r="D1698" s="27"/>
      <c r="E1698" s="27"/>
      <c r="F1698" s="26"/>
      <c r="G1698" s="28"/>
      <c r="H1698" s="31"/>
    </row>
    <row r="1699" spans="2:8">
      <c r="B1699" s="27"/>
      <c r="C1699" s="27"/>
      <c r="D1699" s="27"/>
      <c r="E1699" s="27"/>
      <c r="F1699" s="26"/>
      <c r="G1699" s="28"/>
      <c r="H1699" s="31"/>
    </row>
    <row r="1700" spans="2:8">
      <c r="B1700" s="27"/>
      <c r="C1700" s="27"/>
      <c r="D1700" s="27"/>
      <c r="E1700" s="27"/>
      <c r="F1700" s="26"/>
      <c r="G1700" s="28"/>
      <c r="H1700" s="31"/>
    </row>
    <row r="1701" spans="2:8">
      <c r="B1701" s="27"/>
      <c r="C1701" s="27"/>
      <c r="D1701" s="27"/>
      <c r="E1701" s="27"/>
      <c r="F1701" s="26"/>
      <c r="G1701" s="28"/>
      <c r="H1701" s="31"/>
    </row>
    <row r="1702" spans="2:8">
      <c r="B1702" s="27"/>
      <c r="C1702" s="27"/>
      <c r="D1702" s="27"/>
      <c r="E1702" s="27"/>
      <c r="F1702" s="26"/>
      <c r="G1702" s="28"/>
      <c r="H1702" s="31"/>
    </row>
    <row r="1703" spans="2:8">
      <c r="B1703" s="27"/>
      <c r="C1703" s="27"/>
      <c r="D1703" s="27"/>
      <c r="E1703" s="27"/>
      <c r="F1703" s="26"/>
      <c r="G1703" s="28"/>
      <c r="H1703" s="31"/>
    </row>
    <row r="1704" spans="2:8">
      <c r="B1704" s="27"/>
      <c r="C1704" s="27"/>
      <c r="D1704" s="27"/>
      <c r="E1704" s="27"/>
      <c r="F1704" s="26"/>
      <c r="G1704" s="28"/>
      <c r="H1704" s="31"/>
    </row>
    <row r="1705" spans="2:8">
      <c r="B1705" s="27"/>
      <c r="C1705" s="27"/>
      <c r="D1705" s="27"/>
      <c r="E1705" s="27"/>
      <c r="F1705" s="26"/>
      <c r="G1705" s="28"/>
      <c r="H1705" s="31"/>
    </row>
    <row r="1706" spans="2:8">
      <c r="B1706" s="27"/>
      <c r="C1706" s="27"/>
      <c r="D1706" s="27"/>
      <c r="E1706" s="27"/>
      <c r="F1706" s="26"/>
      <c r="G1706" s="28"/>
      <c r="H1706" s="31"/>
    </row>
    <row r="1707" spans="2:8">
      <c r="B1707" s="27"/>
      <c r="C1707" s="27"/>
      <c r="D1707" s="27"/>
      <c r="E1707" s="27"/>
      <c r="F1707" s="26"/>
      <c r="G1707" s="28"/>
      <c r="H1707" s="31"/>
    </row>
    <row r="1708" spans="2:8">
      <c r="B1708" s="27"/>
      <c r="C1708" s="27"/>
      <c r="D1708" s="27"/>
      <c r="E1708" s="27"/>
      <c r="F1708" s="26"/>
      <c r="G1708" s="28"/>
      <c r="H1708" s="31"/>
    </row>
    <row r="1709" spans="2:8">
      <c r="B1709" s="27"/>
      <c r="C1709" s="27"/>
      <c r="D1709" s="27"/>
      <c r="E1709" s="27"/>
      <c r="F1709" s="26"/>
      <c r="G1709" s="28"/>
      <c r="H1709" s="31"/>
    </row>
    <row r="1710" spans="2:8">
      <c r="B1710" s="27"/>
      <c r="C1710" s="27"/>
      <c r="D1710" s="27"/>
      <c r="E1710" s="27"/>
      <c r="F1710" s="26"/>
      <c r="G1710" s="28"/>
      <c r="H1710" s="31"/>
    </row>
    <row r="1711" spans="2:8">
      <c r="B1711" s="27"/>
      <c r="C1711" s="27"/>
      <c r="D1711" s="27"/>
      <c r="E1711" s="27"/>
      <c r="F1711" s="26"/>
      <c r="G1711" s="28"/>
      <c r="H1711" s="31"/>
    </row>
    <row r="1712" spans="2:8">
      <c r="B1712" s="27"/>
      <c r="C1712" s="27"/>
      <c r="D1712" s="27"/>
      <c r="E1712" s="27"/>
      <c r="F1712" s="26"/>
      <c r="G1712" s="28"/>
      <c r="H1712" s="31"/>
    </row>
    <row r="1713" spans="2:8">
      <c r="B1713" s="27"/>
      <c r="C1713" s="27"/>
      <c r="D1713" s="27"/>
      <c r="E1713" s="27"/>
      <c r="F1713" s="26"/>
      <c r="G1713" s="28"/>
      <c r="H1713" s="31"/>
    </row>
    <row r="1714" spans="2:8">
      <c r="B1714" s="27"/>
      <c r="C1714" s="27"/>
      <c r="D1714" s="27"/>
      <c r="E1714" s="27"/>
      <c r="F1714" s="26"/>
      <c r="G1714" s="28"/>
      <c r="H1714" s="31"/>
    </row>
    <row r="1715" spans="2:8">
      <c r="B1715" s="27"/>
      <c r="C1715" s="27"/>
      <c r="D1715" s="27"/>
      <c r="E1715" s="27"/>
      <c r="F1715" s="26"/>
      <c r="G1715" s="28"/>
      <c r="H1715" s="31"/>
    </row>
    <row r="1716" spans="2:8">
      <c r="B1716" s="27"/>
      <c r="C1716" s="27"/>
      <c r="D1716" s="27"/>
      <c r="E1716" s="27"/>
      <c r="F1716" s="26"/>
      <c r="G1716" s="28"/>
      <c r="H1716" s="31"/>
    </row>
    <row r="1717" spans="2:8">
      <c r="B1717" s="27"/>
      <c r="C1717" s="27"/>
      <c r="D1717" s="27"/>
      <c r="E1717" s="27"/>
      <c r="F1717" s="26"/>
      <c r="G1717" s="28"/>
      <c r="H1717" s="31"/>
    </row>
    <row r="1718" spans="2:8">
      <c r="B1718" s="27"/>
      <c r="C1718" s="27"/>
      <c r="D1718" s="27"/>
      <c r="E1718" s="27"/>
      <c r="F1718" s="26"/>
      <c r="G1718" s="28"/>
      <c r="H1718" s="31"/>
    </row>
    <row r="1719" spans="2:8">
      <c r="B1719" s="27"/>
      <c r="C1719" s="27"/>
      <c r="D1719" s="27"/>
      <c r="E1719" s="27"/>
      <c r="F1719" s="26"/>
      <c r="G1719" s="28"/>
      <c r="H1719" s="31"/>
    </row>
    <row r="1720" spans="2:8">
      <c r="B1720" s="27"/>
      <c r="C1720" s="27"/>
      <c r="D1720" s="27"/>
      <c r="E1720" s="27"/>
      <c r="F1720" s="26"/>
      <c r="G1720" s="28"/>
      <c r="H1720" s="31"/>
    </row>
    <row r="1721" spans="2:8">
      <c r="B1721" s="27"/>
      <c r="C1721" s="27"/>
      <c r="D1721" s="27"/>
      <c r="E1721" s="27"/>
      <c r="F1721" s="26"/>
      <c r="G1721" s="28"/>
      <c r="H1721" s="31"/>
    </row>
    <row r="1722" spans="2:8">
      <c r="B1722" s="27"/>
      <c r="C1722" s="27"/>
      <c r="D1722" s="27"/>
      <c r="E1722" s="27"/>
      <c r="F1722" s="26"/>
      <c r="G1722" s="28"/>
      <c r="H1722" s="31"/>
    </row>
    <row r="1723" spans="2:8">
      <c r="B1723" s="27"/>
      <c r="C1723" s="27"/>
      <c r="D1723" s="27"/>
      <c r="E1723" s="27"/>
      <c r="F1723" s="26"/>
      <c r="G1723" s="28"/>
      <c r="H1723" s="31"/>
    </row>
    <row r="1724" spans="2:8">
      <c r="B1724" s="27"/>
      <c r="C1724" s="27"/>
      <c r="D1724" s="27"/>
      <c r="E1724" s="27"/>
      <c r="F1724" s="26"/>
      <c r="G1724" s="28"/>
      <c r="H1724" s="31"/>
    </row>
    <row r="1725" spans="2:8">
      <c r="B1725" s="27"/>
      <c r="C1725" s="27"/>
      <c r="D1725" s="27"/>
      <c r="E1725" s="27"/>
      <c r="F1725" s="26"/>
      <c r="G1725" s="28"/>
      <c r="H1725" s="31"/>
    </row>
    <row r="1726" spans="2:8">
      <c r="B1726" s="27"/>
      <c r="C1726" s="27"/>
      <c r="D1726" s="27"/>
      <c r="E1726" s="27"/>
      <c r="F1726" s="26"/>
      <c r="G1726" s="28"/>
      <c r="H1726" s="31"/>
    </row>
    <row r="1727" spans="2:8">
      <c r="B1727" s="27"/>
      <c r="C1727" s="27"/>
      <c r="D1727" s="27"/>
      <c r="E1727" s="27"/>
      <c r="F1727" s="26"/>
      <c r="G1727" s="28"/>
      <c r="H1727" s="31"/>
    </row>
    <row r="1728" spans="2:8">
      <c r="B1728" s="27"/>
      <c r="C1728" s="27"/>
      <c r="D1728" s="27"/>
      <c r="E1728" s="27"/>
      <c r="F1728" s="26"/>
      <c r="G1728" s="28"/>
      <c r="H1728" s="31"/>
    </row>
    <row r="1729" spans="2:8">
      <c r="B1729" s="27"/>
      <c r="C1729" s="27"/>
      <c r="D1729" s="27"/>
      <c r="E1729" s="27"/>
      <c r="F1729" s="26"/>
      <c r="G1729" s="28"/>
      <c r="H1729" s="31"/>
    </row>
    <row r="1730" spans="2:8">
      <c r="B1730" s="27"/>
      <c r="C1730" s="27"/>
      <c r="D1730" s="27"/>
      <c r="E1730" s="27"/>
      <c r="F1730" s="26"/>
      <c r="G1730" s="28"/>
      <c r="H1730" s="31"/>
    </row>
    <row r="1731" spans="2:8">
      <c r="B1731" s="27"/>
      <c r="C1731" s="27"/>
      <c r="D1731" s="27"/>
      <c r="E1731" s="27"/>
      <c r="F1731" s="26"/>
      <c r="G1731" s="28"/>
      <c r="H1731" s="31"/>
    </row>
    <row r="1732" spans="2:8">
      <c r="B1732" s="27"/>
      <c r="C1732" s="27"/>
      <c r="D1732" s="27"/>
      <c r="E1732" s="27"/>
      <c r="F1732" s="26"/>
      <c r="G1732" s="28"/>
      <c r="H1732" s="31"/>
    </row>
    <row r="1733" spans="2:8">
      <c r="B1733" s="27"/>
      <c r="C1733" s="27"/>
      <c r="D1733" s="27"/>
      <c r="E1733" s="27"/>
      <c r="F1733" s="26"/>
      <c r="G1733" s="28"/>
      <c r="H1733" s="31"/>
    </row>
    <row r="1734" spans="2:8">
      <c r="B1734" s="27"/>
      <c r="C1734" s="27"/>
      <c r="D1734" s="27"/>
      <c r="E1734" s="27"/>
      <c r="F1734" s="26"/>
      <c r="G1734" s="28"/>
      <c r="H1734" s="31"/>
    </row>
    <row r="1735" spans="2:8">
      <c r="B1735" s="27"/>
      <c r="C1735" s="27"/>
      <c r="D1735" s="27"/>
      <c r="E1735" s="27"/>
      <c r="F1735" s="26"/>
      <c r="G1735" s="28"/>
      <c r="H1735" s="31"/>
    </row>
    <row r="1736" spans="2:8">
      <c r="B1736" s="27"/>
      <c r="C1736" s="27"/>
      <c r="D1736" s="27"/>
      <c r="E1736" s="27"/>
      <c r="F1736" s="26"/>
      <c r="G1736" s="28"/>
      <c r="H1736" s="31"/>
    </row>
    <row r="1737" spans="2:8">
      <c r="B1737" s="27"/>
      <c r="C1737" s="27"/>
      <c r="D1737" s="27"/>
      <c r="E1737" s="27"/>
      <c r="F1737" s="26"/>
      <c r="G1737" s="28"/>
      <c r="H1737" s="31"/>
    </row>
    <row r="1738" spans="2:8">
      <c r="B1738" s="27"/>
      <c r="C1738" s="27"/>
      <c r="D1738" s="27"/>
      <c r="E1738" s="27"/>
      <c r="F1738" s="26"/>
      <c r="G1738" s="28"/>
      <c r="H1738" s="31"/>
    </row>
    <row r="1739" spans="2:8">
      <c r="B1739" s="27"/>
      <c r="C1739" s="27"/>
      <c r="D1739" s="27"/>
      <c r="E1739" s="27"/>
      <c r="F1739" s="26"/>
      <c r="G1739" s="28"/>
      <c r="H1739" s="31"/>
    </row>
    <row r="1740" spans="2:8">
      <c r="B1740" s="27"/>
      <c r="C1740" s="27"/>
      <c r="D1740" s="27"/>
      <c r="E1740" s="27"/>
      <c r="F1740" s="26"/>
      <c r="G1740" s="28"/>
      <c r="H1740" s="31"/>
    </row>
    <row r="1741" spans="2:8">
      <c r="B1741" s="27"/>
      <c r="C1741" s="27"/>
      <c r="D1741" s="27"/>
      <c r="E1741" s="27"/>
      <c r="F1741" s="26"/>
      <c r="G1741" s="28"/>
      <c r="H1741" s="31"/>
    </row>
    <row r="1742" spans="2:8">
      <c r="B1742" s="27"/>
      <c r="C1742" s="27"/>
      <c r="D1742" s="27"/>
      <c r="E1742" s="27"/>
      <c r="F1742" s="26"/>
      <c r="G1742" s="28"/>
      <c r="H1742" s="31"/>
    </row>
    <row r="1743" spans="2:8">
      <c r="B1743" s="27"/>
      <c r="C1743" s="27"/>
      <c r="D1743" s="27"/>
      <c r="E1743" s="27"/>
      <c r="F1743" s="26"/>
      <c r="G1743" s="28"/>
      <c r="H1743" s="31"/>
    </row>
    <row r="1744" spans="2:8">
      <c r="B1744" s="27"/>
      <c r="C1744" s="27"/>
      <c r="D1744" s="27"/>
      <c r="E1744" s="27"/>
      <c r="F1744" s="26"/>
      <c r="G1744" s="28"/>
      <c r="H1744" s="31"/>
    </row>
    <row r="1745" spans="2:8">
      <c r="B1745" s="27"/>
      <c r="C1745" s="27"/>
      <c r="D1745" s="27"/>
      <c r="E1745" s="27"/>
      <c r="F1745" s="26"/>
      <c r="G1745" s="28"/>
      <c r="H1745" s="31"/>
    </row>
    <row r="1746" spans="2:8">
      <c r="B1746" s="27"/>
      <c r="C1746" s="27"/>
      <c r="D1746" s="27"/>
      <c r="E1746" s="27"/>
      <c r="F1746" s="26"/>
      <c r="G1746" s="28"/>
      <c r="H1746" s="31"/>
    </row>
    <row r="1747" spans="2:8">
      <c r="B1747" s="27"/>
      <c r="C1747" s="27"/>
      <c r="D1747" s="27"/>
      <c r="E1747" s="27"/>
      <c r="F1747" s="26"/>
      <c r="G1747" s="28"/>
      <c r="H1747" s="31"/>
    </row>
    <row r="1748" spans="2:8">
      <c r="B1748" s="27"/>
      <c r="C1748" s="27"/>
      <c r="D1748" s="27"/>
      <c r="E1748" s="27"/>
      <c r="F1748" s="26"/>
      <c r="G1748" s="28"/>
      <c r="H1748" s="31"/>
    </row>
    <row r="1749" spans="2:8">
      <c r="B1749" s="27"/>
      <c r="C1749" s="27"/>
      <c r="D1749" s="27"/>
      <c r="E1749" s="27"/>
      <c r="F1749" s="26"/>
      <c r="G1749" s="28"/>
      <c r="H1749" s="31"/>
    </row>
    <row r="1750" spans="2:8">
      <c r="B1750" s="27"/>
      <c r="C1750" s="27"/>
      <c r="D1750" s="27"/>
      <c r="E1750" s="27"/>
      <c r="F1750" s="26"/>
      <c r="G1750" s="28"/>
      <c r="H1750" s="31"/>
    </row>
    <row r="1751" spans="2:8">
      <c r="B1751" s="27"/>
      <c r="C1751" s="27"/>
      <c r="D1751" s="27"/>
      <c r="E1751" s="27"/>
      <c r="F1751" s="26"/>
      <c r="G1751" s="28"/>
      <c r="H1751" s="31"/>
    </row>
    <row r="1752" spans="2:8">
      <c r="B1752" s="27"/>
      <c r="C1752" s="27"/>
      <c r="D1752" s="27"/>
      <c r="E1752" s="27"/>
      <c r="F1752" s="26"/>
      <c r="G1752" s="28"/>
      <c r="H1752" s="31"/>
    </row>
    <row r="1753" spans="2:8">
      <c r="B1753" s="27"/>
      <c r="C1753" s="27"/>
      <c r="D1753" s="27"/>
      <c r="E1753" s="27"/>
      <c r="F1753" s="26"/>
      <c r="G1753" s="28"/>
      <c r="H1753" s="31"/>
    </row>
    <row r="1754" spans="2:8">
      <c r="B1754" s="27"/>
      <c r="C1754" s="27"/>
      <c r="D1754" s="27"/>
      <c r="E1754" s="27"/>
      <c r="F1754" s="26"/>
      <c r="G1754" s="28"/>
      <c r="H1754" s="31"/>
    </row>
    <row r="1755" spans="2:8">
      <c r="B1755" s="27"/>
      <c r="C1755" s="27"/>
      <c r="D1755" s="27"/>
      <c r="E1755" s="27"/>
      <c r="F1755" s="26"/>
      <c r="G1755" s="28"/>
      <c r="H1755" s="31"/>
    </row>
    <row r="1756" spans="2:8">
      <c r="B1756" s="27"/>
      <c r="C1756" s="27"/>
      <c r="D1756" s="27"/>
      <c r="E1756" s="27"/>
      <c r="F1756" s="26"/>
      <c r="G1756" s="28"/>
      <c r="H1756" s="31"/>
    </row>
    <row r="1757" spans="2:8">
      <c r="B1757" s="27"/>
      <c r="C1757" s="27"/>
      <c r="D1757" s="27"/>
      <c r="E1757" s="27"/>
      <c r="F1757" s="26"/>
      <c r="G1757" s="28"/>
      <c r="H1757" s="31"/>
    </row>
    <row r="1758" spans="2:8">
      <c r="B1758" s="27"/>
      <c r="C1758" s="27"/>
      <c r="D1758" s="27"/>
      <c r="E1758" s="27"/>
      <c r="F1758" s="26"/>
      <c r="G1758" s="28"/>
      <c r="H1758" s="31"/>
    </row>
    <row r="1759" spans="2:8">
      <c r="B1759" s="27"/>
      <c r="C1759" s="27"/>
      <c r="D1759" s="27"/>
      <c r="E1759" s="27"/>
      <c r="F1759" s="26"/>
      <c r="G1759" s="28"/>
      <c r="H1759" s="31"/>
    </row>
    <row r="1760" spans="2:8">
      <c r="B1760" s="27"/>
      <c r="C1760" s="27"/>
      <c r="D1760" s="27"/>
      <c r="E1760" s="27"/>
      <c r="F1760" s="26"/>
      <c r="G1760" s="28"/>
      <c r="H1760" s="31"/>
    </row>
    <row r="1761" spans="2:8">
      <c r="B1761" s="27"/>
      <c r="C1761" s="27"/>
      <c r="D1761" s="27"/>
      <c r="E1761" s="27"/>
      <c r="F1761" s="26"/>
      <c r="G1761" s="28"/>
      <c r="H1761" s="31"/>
    </row>
    <row r="1762" spans="2:8">
      <c r="B1762" s="27"/>
      <c r="C1762" s="27"/>
      <c r="D1762" s="27"/>
      <c r="E1762" s="27"/>
      <c r="F1762" s="26"/>
      <c r="G1762" s="28"/>
      <c r="H1762" s="31"/>
    </row>
    <row r="1763" spans="2:8">
      <c r="B1763" s="27"/>
      <c r="C1763" s="27"/>
      <c r="D1763" s="27"/>
      <c r="E1763" s="27"/>
      <c r="F1763" s="26"/>
      <c r="G1763" s="28"/>
      <c r="H1763" s="31"/>
    </row>
    <row r="1764" spans="2:8">
      <c r="B1764" s="27"/>
      <c r="C1764" s="27"/>
      <c r="D1764" s="27"/>
      <c r="E1764" s="27"/>
      <c r="F1764" s="26"/>
      <c r="G1764" s="28"/>
      <c r="H1764" s="31"/>
    </row>
    <row r="1765" spans="2:8">
      <c r="B1765" s="27"/>
      <c r="C1765" s="27"/>
      <c r="D1765" s="27"/>
      <c r="E1765" s="27"/>
      <c r="F1765" s="26"/>
      <c r="G1765" s="28"/>
      <c r="H1765" s="31"/>
    </row>
    <row r="1766" spans="2:8">
      <c r="B1766" s="27"/>
      <c r="C1766" s="27"/>
      <c r="D1766" s="27"/>
      <c r="E1766" s="27"/>
      <c r="F1766" s="26"/>
      <c r="G1766" s="28"/>
      <c r="H1766" s="31"/>
    </row>
    <row r="1767" spans="2:8">
      <c r="B1767" s="27"/>
      <c r="C1767" s="27"/>
      <c r="D1767" s="27"/>
      <c r="E1767" s="27"/>
      <c r="F1767" s="26"/>
      <c r="G1767" s="28"/>
      <c r="H1767" s="31"/>
    </row>
    <row r="1768" spans="2:8">
      <c r="B1768" s="27"/>
      <c r="C1768" s="27"/>
      <c r="D1768" s="27"/>
      <c r="E1768" s="27"/>
      <c r="F1768" s="26"/>
      <c r="G1768" s="28"/>
      <c r="H1768" s="31"/>
    </row>
    <row r="1769" spans="2:8">
      <c r="B1769" s="27"/>
      <c r="C1769" s="27"/>
      <c r="D1769" s="27"/>
      <c r="E1769" s="27"/>
      <c r="F1769" s="26"/>
      <c r="G1769" s="28"/>
      <c r="H1769" s="31"/>
    </row>
    <row r="1770" spans="2:8">
      <c r="B1770" s="27"/>
      <c r="C1770" s="27"/>
      <c r="D1770" s="27"/>
      <c r="E1770" s="27"/>
      <c r="F1770" s="26"/>
      <c r="G1770" s="28"/>
      <c r="H1770" s="31"/>
    </row>
    <row r="1771" spans="2:8">
      <c r="B1771" s="27"/>
      <c r="C1771" s="27"/>
      <c r="D1771" s="27"/>
      <c r="E1771" s="27"/>
      <c r="F1771" s="26"/>
      <c r="G1771" s="28"/>
      <c r="H1771" s="31"/>
    </row>
    <row r="1772" spans="2:8">
      <c r="B1772" s="27"/>
      <c r="C1772" s="27"/>
      <c r="D1772" s="27"/>
      <c r="E1772" s="27"/>
      <c r="F1772" s="26"/>
      <c r="G1772" s="28"/>
      <c r="H1772" s="31"/>
    </row>
    <row r="1773" spans="2:8">
      <c r="B1773" s="27"/>
      <c r="C1773" s="27"/>
      <c r="D1773" s="27"/>
      <c r="E1773" s="27"/>
      <c r="F1773" s="26"/>
      <c r="G1773" s="28"/>
      <c r="H1773" s="31"/>
    </row>
    <row r="1774" spans="2:8">
      <c r="B1774" s="27"/>
      <c r="C1774" s="27"/>
      <c r="D1774" s="27"/>
      <c r="E1774" s="27"/>
      <c r="F1774" s="26"/>
      <c r="G1774" s="28"/>
      <c r="H1774" s="31"/>
    </row>
    <row r="1775" spans="2:8">
      <c r="B1775" s="27"/>
      <c r="C1775" s="27"/>
      <c r="D1775" s="27"/>
      <c r="E1775" s="27"/>
      <c r="F1775" s="26"/>
      <c r="G1775" s="28"/>
      <c r="H1775" s="31"/>
    </row>
    <row r="1776" spans="2:8">
      <c r="B1776" s="27"/>
      <c r="C1776" s="27"/>
      <c r="D1776" s="27"/>
      <c r="E1776" s="27"/>
      <c r="F1776" s="26"/>
      <c r="G1776" s="28"/>
      <c r="H1776" s="31"/>
    </row>
    <row r="1777" spans="2:8">
      <c r="B1777" s="27"/>
      <c r="C1777" s="27"/>
      <c r="D1777" s="27"/>
      <c r="E1777" s="27"/>
      <c r="F1777" s="26"/>
      <c r="G1777" s="28"/>
      <c r="H1777" s="31"/>
    </row>
    <row r="1778" spans="2:8">
      <c r="B1778" s="27"/>
      <c r="C1778" s="27"/>
      <c r="D1778" s="27"/>
      <c r="E1778" s="27"/>
      <c r="F1778" s="26"/>
      <c r="G1778" s="28"/>
      <c r="H1778" s="31"/>
    </row>
    <row r="1779" spans="2:8">
      <c r="B1779" s="27"/>
      <c r="C1779" s="27"/>
      <c r="D1779" s="27"/>
      <c r="E1779" s="27"/>
      <c r="F1779" s="26"/>
      <c r="G1779" s="28"/>
      <c r="H1779" s="31"/>
    </row>
    <row r="1780" spans="2:8">
      <c r="B1780" s="27"/>
      <c r="C1780" s="27"/>
      <c r="D1780" s="27"/>
      <c r="E1780" s="27"/>
      <c r="F1780" s="26"/>
      <c r="G1780" s="28"/>
      <c r="H1780" s="31"/>
    </row>
    <row r="1781" spans="2:8">
      <c r="B1781" s="27"/>
      <c r="C1781" s="27"/>
      <c r="D1781" s="27"/>
      <c r="E1781" s="27"/>
      <c r="F1781" s="26"/>
      <c r="G1781" s="28"/>
      <c r="H1781" s="31"/>
    </row>
    <row r="1782" spans="2:8">
      <c r="B1782" s="27"/>
      <c r="C1782" s="27"/>
      <c r="D1782" s="27"/>
      <c r="E1782" s="27"/>
      <c r="F1782" s="26"/>
      <c r="G1782" s="28"/>
      <c r="H1782" s="31"/>
    </row>
    <row r="1783" spans="2:8">
      <c r="B1783" s="27"/>
      <c r="C1783" s="27"/>
      <c r="D1783" s="27"/>
      <c r="E1783" s="27"/>
      <c r="F1783" s="26"/>
      <c r="G1783" s="28"/>
      <c r="H1783" s="31"/>
    </row>
    <row r="1784" spans="2:8">
      <c r="B1784" s="27"/>
      <c r="C1784" s="27"/>
      <c r="D1784" s="27"/>
      <c r="E1784" s="27"/>
      <c r="F1784" s="26"/>
      <c r="G1784" s="28"/>
      <c r="H1784" s="31"/>
    </row>
    <row r="1785" spans="2:8">
      <c r="B1785" s="27"/>
      <c r="C1785" s="27"/>
      <c r="D1785" s="27"/>
      <c r="E1785" s="27"/>
      <c r="F1785" s="26"/>
      <c r="G1785" s="28"/>
      <c r="H1785" s="31"/>
    </row>
    <row r="1786" spans="2:8">
      <c r="B1786" s="27"/>
      <c r="C1786" s="27"/>
      <c r="D1786" s="27"/>
      <c r="E1786" s="27"/>
      <c r="F1786" s="26"/>
      <c r="G1786" s="28"/>
      <c r="H1786" s="31"/>
    </row>
    <row r="1787" spans="2:8">
      <c r="B1787" s="27"/>
      <c r="C1787" s="27"/>
      <c r="D1787" s="27"/>
      <c r="E1787" s="27"/>
      <c r="F1787" s="26"/>
      <c r="G1787" s="28"/>
      <c r="H1787" s="31"/>
    </row>
    <row r="1788" spans="2:8">
      <c r="B1788" s="27"/>
      <c r="C1788" s="27"/>
      <c r="D1788" s="27"/>
      <c r="E1788" s="27"/>
      <c r="F1788" s="26"/>
      <c r="G1788" s="28"/>
      <c r="H1788" s="31"/>
    </row>
    <row r="1789" spans="2:8">
      <c r="B1789" s="27"/>
      <c r="C1789" s="27"/>
      <c r="D1789" s="27"/>
      <c r="E1789" s="27"/>
      <c r="F1789" s="26"/>
      <c r="G1789" s="28"/>
      <c r="H1789" s="31"/>
    </row>
    <row r="1790" spans="2:8">
      <c r="B1790" s="27"/>
      <c r="C1790" s="27"/>
      <c r="D1790" s="27"/>
      <c r="E1790" s="27"/>
      <c r="F1790" s="26"/>
      <c r="G1790" s="28"/>
      <c r="H1790" s="31"/>
    </row>
    <row r="1791" spans="2:8">
      <c r="B1791" s="27"/>
      <c r="C1791" s="27"/>
      <c r="D1791" s="27"/>
      <c r="E1791" s="27"/>
      <c r="F1791" s="26"/>
      <c r="G1791" s="28"/>
      <c r="H1791" s="31"/>
    </row>
    <row r="1792" spans="2:8">
      <c r="B1792" s="27"/>
      <c r="C1792" s="27"/>
      <c r="D1792" s="27"/>
      <c r="E1792" s="27"/>
      <c r="F1792" s="26"/>
      <c r="G1792" s="28"/>
      <c r="H1792" s="31"/>
    </row>
    <row r="1793" spans="2:8">
      <c r="B1793" s="27"/>
      <c r="C1793" s="27"/>
      <c r="D1793" s="27"/>
      <c r="E1793" s="27"/>
      <c r="F1793" s="26"/>
      <c r="G1793" s="28"/>
      <c r="H1793" s="31"/>
    </row>
    <row r="1794" spans="2:8">
      <c r="B1794" s="27"/>
      <c r="C1794" s="27"/>
      <c r="D1794" s="27"/>
      <c r="E1794" s="27"/>
      <c r="F1794" s="26"/>
      <c r="G1794" s="28"/>
      <c r="H1794" s="31"/>
    </row>
    <row r="1795" spans="2:8">
      <c r="B1795" s="27"/>
      <c r="C1795" s="27"/>
      <c r="D1795" s="27"/>
      <c r="E1795" s="27"/>
      <c r="F1795" s="26"/>
      <c r="G1795" s="28"/>
      <c r="H1795" s="31"/>
    </row>
    <row r="1796" spans="2:8">
      <c r="B1796" s="27"/>
      <c r="C1796" s="27"/>
      <c r="D1796" s="27"/>
      <c r="E1796" s="27"/>
      <c r="F1796" s="26"/>
      <c r="G1796" s="28"/>
      <c r="H1796" s="31"/>
    </row>
    <row r="1797" spans="2:8">
      <c r="B1797" s="27"/>
      <c r="C1797" s="27"/>
      <c r="D1797" s="27"/>
      <c r="E1797" s="27"/>
      <c r="F1797" s="26"/>
      <c r="G1797" s="28"/>
      <c r="H1797" s="31"/>
    </row>
    <row r="1798" spans="2:8">
      <c r="B1798" s="27"/>
      <c r="C1798" s="27"/>
      <c r="D1798" s="27"/>
      <c r="E1798" s="27"/>
      <c r="F1798" s="26"/>
      <c r="G1798" s="28"/>
      <c r="H1798" s="31"/>
    </row>
    <row r="1799" spans="2:8">
      <c r="B1799" s="27"/>
      <c r="C1799" s="27"/>
      <c r="D1799" s="27"/>
      <c r="E1799" s="27"/>
      <c r="F1799" s="26"/>
      <c r="G1799" s="28"/>
      <c r="H1799" s="31"/>
    </row>
    <row r="1800" spans="2:8">
      <c r="B1800" s="27"/>
      <c r="C1800" s="27"/>
      <c r="D1800" s="27"/>
      <c r="E1800" s="27"/>
      <c r="F1800" s="26"/>
      <c r="G1800" s="28"/>
      <c r="H1800" s="31"/>
    </row>
    <row r="1801" spans="2:8">
      <c r="B1801" s="27"/>
      <c r="C1801" s="27"/>
      <c r="D1801" s="27"/>
      <c r="E1801" s="27"/>
      <c r="F1801" s="26"/>
      <c r="G1801" s="28"/>
      <c r="H1801" s="31"/>
    </row>
    <row r="1802" spans="2:8">
      <c r="B1802" s="27"/>
      <c r="C1802" s="27"/>
      <c r="D1802" s="27"/>
      <c r="E1802" s="27"/>
      <c r="F1802" s="26"/>
      <c r="G1802" s="28"/>
      <c r="H1802" s="31"/>
    </row>
    <row r="1803" spans="2:8">
      <c r="B1803" s="27"/>
      <c r="C1803" s="27"/>
      <c r="D1803" s="27"/>
      <c r="E1803" s="27"/>
      <c r="F1803" s="26"/>
      <c r="G1803" s="28"/>
      <c r="H1803" s="31"/>
    </row>
    <row r="1804" spans="2:8">
      <c r="B1804" s="27"/>
      <c r="C1804" s="27"/>
      <c r="D1804" s="27"/>
      <c r="E1804" s="27"/>
      <c r="F1804" s="26"/>
      <c r="G1804" s="28"/>
      <c r="H1804" s="31"/>
    </row>
    <row r="1805" spans="2:8">
      <c r="B1805" s="27"/>
      <c r="C1805" s="27"/>
      <c r="D1805" s="27"/>
      <c r="E1805" s="27"/>
      <c r="F1805" s="26"/>
      <c r="G1805" s="28"/>
      <c r="H1805" s="31"/>
    </row>
    <row r="1806" spans="2:8">
      <c r="B1806" s="27"/>
      <c r="C1806" s="27"/>
      <c r="D1806" s="27"/>
      <c r="E1806" s="27"/>
      <c r="F1806" s="26"/>
      <c r="G1806" s="28"/>
      <c r="H1806" s="31"/>
    </row>
    <row r="1807" spans="2:8">
      <c r="B1807" s="27"/>
      <c r="C1807" s="27"/>
      <c r="D1807" s="27"/>
      <c r="E1807" s="27"/>
      <c r="F1807" s="26"/>
      <c r="G1807" s="28"/>
      <c r="H1807" s="31"/>
    </row>
    <row r="1808" spans="2:8">
      <c r="B1808" s="27"/>
      <c r="C1808" s="27"/>
      <c r="D1808" s="27"/>
      <c r="E1808" s="27"/>
      <c r="F1808" s="26"/>
      <c r="G1808" s="28"/>
      <c r="H1808" s="31"/>
    </row>
    <row r="1809" spans="2:8">
      <c r="B1809" s="27"/>
      <c r="C1809" s="27"/>
      <c r="D1809" s="27"/>
      <c r="E1809" s="27"/>
      <c r="F1809" s="26"/>
      <c r="G1809" s="28"/>
      <c r="H1809" s="31"/>
    </row>
    <row r="1810" spans="2:8">
      <c r="B1810" s="27"/>
      <c r="C1810" s="27"/>
      <c r="D1810" s="27"/>
      <c r="E1810" s="27"/>
      <c r="F1810" s="26"/>
      <c r="G1810" s="28"/>
      <c r="H1810" s="31"/>
    </row>
    <row r="1811" spans="2:8">
      <c r="B1811" s="27"/>
      <c r="C1811" s="27"/>
      <c r="D1811" s="27"/>
      <c r="E1811" s="27"/>
      <c r="F1811" s="26"/>
      <c r="G1811" s="28"/>
      <c r="H1811" s="31"/>
    </row>
    <row r="1812" spans="2:8">
      <c r="B1812" s="27"/>
      <c r="C1812" s="27"/>
      <c r="D1812" s="27"/>
      <c r="E1812" s="27"/>
      <c r="F1812" s="26"/>
      <c r="G1812" s="28"/>
      <c r="H1812" s="31"/>
    </row>
    <row r="1813" spans="2:8">
      <c r="B1813" s="27"/>
      <c r="C1813" s="27"/>
      <c r="D1813" s="27"/>
      <c r="E1813" s="27"/>
      <c r="F1813" s="26"/>
      <c r="G1813" s="28"/>
      <c r="H1813" s="31"/>
    </row>
    <row r="1814" spans="2:8">
      <c r="B1814" s="27"/>
      <c r="C1814" s="27"/>
      <c r="D1814" s="27"/>
      <c r="E1814" s="27"/>
      <c r="F1814" s="26"/>
      <c r="G1814" s="28"/>
      <c r="H1814" s="31"/>
    </row>
    <row r="1815" spans="2:8">
      <c r="B1815" s="27"/>
      <c r="C1815" s="27"/>
      <c r="D1815" s="27"/>
      <c r="E1815" s="27"/>
      <c r="F1815" s="26"/>
      <c r="G1815" s="28"/>
      <c r="H1815" s="31"/>
    </row>
    <row r="1816" spans="2:8">
      <c r="B1816" s="27"/>
      <c r="C1816" s="27"/>
      <c r="D1816" s="27"/>
      <c r="E1816" s="27"/>
      <c r="F1816" s="26"/>
      <c r="G1816" s="28"/>
      <c r="H1816" s="31"/>
    </row>
    <row r="1817" spans="2:8">
      <c r="B1817" s="27"/>
      <c r="C1817" s="27"/>
      <c r="D1817" s="27"/>
      <c r="E1817" s="27"/>
      <c r="F1817" s="26"/>
      <c r="G1817" s="28"/>
      <c r="H1817" s="31"/>
    </row>
    <row r="1818" spans="2:8">
      <c r="B1818" s="27"/>
      <c r="C1818" s="27"/>
      <c r="D1818" s="27"/>
      <c r="E1818" s="27"/>
      <c r="F1818" s="26"/>
      <c r="G1818" s="28"/>
      <c r="H1818" s="31"/>
    </row>
    <row r="1819" spans="2:8">
      <c r="B1819" s="27"/>
      <c r="C1819" s="27"/>
      <c r="D1819" s="27"/>
      <c r="E1819" s="27"/>
      <c r="F1819" s="26"/>
      <c r="G1819" s="28"/>
      <c r="H1819" s="31"/>
    </row>
    <row r="1820" spans="2:8">
      <c r="B1820" s="27"/>
      <c r="C1820" s="27"/>
      <c r="D1820" s="27"/>
      <c r="E1820" s="27"/>
      <c r="F1820" s="26"/>
      <c r="G1820" s="28"/>
      <c r="H1820" s="31"/>
    </row>
    <row r="1821" spans="2:8">
      <c r="B1821" s="27"/>
      <c r="C1821" s="27"/>
      <c r="D1821" s="27"/>
      <c r="E1821" s="27"/>
      <c r="F1821" s="26"/>
      <c r="G1821" s="28"/>
      <c r="H1821" s="31"/>
    </row>
    <row r="1822" spans="2:8">
      <c r="B1822" s="27"/>
      <c r="C1822" s="27"/>
      <c r="D1822" s="27"/>
      <c r="E1822" s="27"/>
      <c r="F1822" s="26"/>
      <c r="G1822" s="28"/>
      <c r="H1822" s="31"/>
    </row>
    <row r="1823" spans="2:8">
      <c r="B1823" s="27"/>
      <c r="C1823" s="27"/>
      <c r="D1823" s="27"/>
      <c r="E1823" s="27"/>
      <c r="F1823" s="26"/>
      <c r="G1823" s="28"/>
      <c r="H1823" s="31"/>
    </row>
    <row r="1824" spans="2:8">
      <c r="B1824" s="27"/>
      <c r="C1824" s="27"/>
      <c r="D1824" s="27"/>
      <c r="E1824" s="27"/>
      <c r="F1824" s="26"/>
      <c r="G1824" s="28"/>
      <c r="H1824" s="31"/>
    </row>
    <row r="1825" spans="2:8">
      <c r="B1825" s="27"/>
      <c r="C1825" s="27"/>
      <c r="D1825" s="27"/>
      <c r="E1825" s="27"/>
      <c r="F1825" s="26"/>
      <c r="G1825" s="28"/>
      <c r="H1825" s="31"/>
    </row>
    <row r="1826" spans="2:8">
      <c r="B1826" s="27"/>
      <c r="C1826" s="27"/>
      <c r="D1826" s="27"/>
      <c r="E1826" s="27"/>
      <c r="F1826" s="26"/>
      <c r="G1826" s="28"/>
      <c r="H1826" s="31"/>
    </row>
    <row r="1827" spans="2:8">
      <c r="B1827" s="27"/>
      <c r="C1827" s="27"/>
      <c r="D1827" s="27"/>
      <c r="E1827" s="27"/>
      <c r="F1827" s="26"/>
      <c r="G1827" s="28"/>
      <c r="H1827" s="31"/>
    </row>
    <row r="1828" spans="2:8">
      <c r="B1828" s="27"/>
      <c r="C1828" s="27"/>
      <c r="D1828" s="27"/>
      <c r="E1828" s="27"/>
      <c r="F1828" s="26"/>
      <c r="G1828" s="28"/>
      <c r="H1828" s="31"/>
    </row>
    <row r="1829" spans="2:8">
      <c r="B1829" s="27"/>
      <c r="C1829" s="27"/>
      <c r="D1829" s="27"/>
      <c r="E1829" s="27"/>
      <c r="F1829" s="26"/>
      <c r="G1829" s="28"/>
      <c r="H1829" s="31"/>
    </row>
    <row r="1830" spans="2:8">
      <c r="B1830" s="27"/>
      <c r="C1830" s="27"/>
      <c r="D1830" s="27"/>
      <c r="E1830" s="27"/>
      <c r="F1830" s="26"/>
      <c r="G1830" s="28"/>
      <c r="H1830" s="31"/>
    </row>
    <row r="1831" spans="2:8">
      <c r="B1831" s="27"/>
      <c r="C1831" s="27"/>
      <c r="D1831" s="27"/>
      <c r="E1831" s="27"/>
      <c r="F1831" s="26"/>
      <c r="G1831" s="28"/>
      <c r="H1831" s="31"/>
    </row>
    <row r="1832" spans="2:8">
      <c r="B1832" s="27"/>
      <c r="C1832" s="27"/>
      <c r="D1832" s="27"/>
      <c r="E1832" s="27"/>
      <c r="F1832" s="26"/>
      <c r="G1832" s="28"/>
      <c r="H1832" s="31"/>
    </row>
    <row r="1833" spans="2:8">
      <c r="B1833" s="27"/>
      <c r="C1833" s="27"/>
      <c r="D1833" s="27"/>
      <c r="E1833" s="27"/>
      <c r="F1833" s="26"/>
      <c r="G1833" s="28"/>
      <c r="H1833" s="31"/>
    </row>
    <row r="1834" spans="2:8">
      <c r="B1834" s="27"/>
      <c r="C1834" s="27"/>
      <c r="D1834" s="27"/>
      <c r="E1834" s="27"/>
      <c r="F1834" s="26"/>
      <c r="G1834" s="28"/>
      <c r="H1834" s="31"/>
    </row>
    <row r="1835" spans="2:8">
      <c r="B1835" s="27"/>
      <c r="C1835" s="27"/>
      <c r="D1835" s="27"/>
      <c r="E1835" s="27"/>
      <c r="F1835" s="26"/>
      <c r="G1835" s="28"/>
      <c r="H1835" s="31"/>
    </row>
    <row r="1836" spans="2:8">
      <c r="B1836" s="27"/>
      <c r="C1836" s="27"/>
      <c r="D1836" s="27"/>
      <c r="E1836" s="27"/>
      <c r="F1836" s="26"/>
      <c r="G1836" s="28"/>
      <c r="H1836" s="31"/>
    </row>
    <row r="1837" spans="2:8">
      <c r="B1837" s="27"/>
      <c r="C1837" s="27"/>
      <c r="D1837" s="27"/>
      <c r="E1837" s="27"/>
      <c r="F1837" s="26"/>
      <c r="G1837" s="28"/>
      <c r="H1837" s="31"/>
    </row>
    <row r="1838" spans="2:8">
      <c r="B1838" s="27"/>
      <c r="C1838" s="27"/>
      <c r="D1838" s="27"/>
      <c r="E1838" s="27"/>
      <c r="F1838" s="26"/>
      <c r="G1838" s="28"/>
      <c r="H1838" s="31"/>
    </row>
    <row r="1839" spans="2:8">
      <c r="B1839" s="27"/>
      <c r="C1839" s="27"/>
      <c r="D1839" s="27"/>
      <c r="E1839" s="27"/>
      <c r="F1839" s="26"/>
      <c r="G1839" s="28"/>
      <c r="H1839" s="31"/>
    </row>
    <row r="1840" spans="2:8">
      <c r="B1840" s="27"/>
      <c r="C1840" s="27"/>
      <c r="D1840" s="27"/>
      <c r="E1840" s="27"/>
      <c r="F1840" s="26"/>
      <c r="G1840" s="28"/>
      <c r="H1840" s="31"/>
    </row>
    <row r="1841" spans="2:8">
      <c r="B1841" s="27"/>
      <c r="C1841" s="27"/>
      <c r="D1841" s="27"/>
      <c r="E1841" s="27"/>
      <c r="F1841" s="26"/>
      <c r="G1841" s="28"/>
      <c r="H1841" s="31"/>
    </row>
    <row r="1842" spans="2:8">
      <c r="B1842" s="27"/>
      <c r="C1842" s="27"/>
      <c r="D1842" s="27"/>
      <c r="E1842" s="27"/>
      <c r="F1842" s="26"/>
      <c r="G1842" s="28"/>
      <c r="H1842" s="31"/>
    </row>
    <row r="1843" spans="2:8">
      <c r="B1843" s="27"/>
      <c r="C1843" s="27"/>
      <c r="D1843" s="27"/>
      <c r="E1843" s="27"/>
      <c r="F1843" s="26"/>
      <c r="G1843" s="28"/>
      <c r="H1843" s="31"/>
    </row>
    <row r="1844" spans="2:8">
      <c r="B1844" s="27"/>
      <c r="C1844" s="27"/>
      <c r="D1844" s="27"/>
      <c r="E1844" s="27"/>
      <c r="F1844" s="26"/>
      <c r="G1844" s="28"/>
      <c r="H1844" s="31"/>
    </row>
    <row r="1845" spans="2:8">
      <c r="B1845" s="27"/>
      <c r="C1845" s="27"/>
      <c r="D1845" s="27"/>
      <c r="E1845" s="27"/>
      <c r="F1845" s="26"/>
      <c r="G1845" s="28"/>
      <c r="H1845" s="31"/>
    </row>
    <row r="1846" spans="2:8">
      <c r="B1846" s="27"/>
      <c r="C1846" s="27"/>
      <c r="D1846" s="27"/>
      <c r="E1846" s="27"/>
      <c r="F1846" s="26"/>
      <c r="G1846" s="28"/>
      <c r="H1846" s="31"/>
    </row>
    <row r="1847" spans="2:8">
      <c r="B1847" s="27"/>
      <c r="C1847" s="27"/>
      <c r="D1847" s="27"/>
      <c r="E1847" s="27"/>
      <c r="F1847" s="26"/>
      <c r="G1847" s="28"/>
      <c r="H1847" s="31"/>
    </row>
    <row r="1848" spans="2:8">
      <c r="B1848" s="27"/>
      <c r="C1848" s="27"/>
      <c r="D1848" s="27"/>
      <c r="E1848" s="27"/>
      <c r="F1848" s="26"/>
      <c r="G1848" s="28"/>
      <c r="H1848" s="31"/>
    </row>
    <row r="1849" spans="2:8">
      <c r="B1849" s="27"/>
      <c r="C1849" s="27"/>
      <c r="D1849" s="27"/>
      <c r="E1849" s="27"/>
      <c r="F1849" s="26"/>
      <c r="G1849" s="28"/>
      <c r="H1849" s="31"/>
    </row>
    <row r="1850" spans="2:8">
      <c r="B1850" s="27"/>
      <c r="C1850" s="27"/>
      <c r="D1850" s="27"/>
      <c r="E1850" s="27"/>
      <c r="F1850" s="26"/>
      <c r="G1850" s="28"/>
      <c r="H1850" s="31"/>
    </row>
    <row r="1851" spans="2:8">
      <c r="B1851" s="27"/>
      <c r="C1851" s="27"/>
      <c r="D1851" s="27"/>
      <c r="E1851" s="27"/>
      <c r="F1851" s="26"/>
      <c r="G1851" s="28"/>
      <c r="H1851" s="31"/>
    </row>
    <row r="1852" spans="2:8">
      <c r="B1852" s="27"/>
      <c r="C1852" s="27"/>
      <c r="D1852" s="27"/>
      <c r="E1852" s="27"/>
      <c r="F1852" s="26"/>
      <c r="G1852" s="28"/>
      <c r="H1852" s="31"/>
    </row>
    <row r="1853" spans="2:8">
      <c r="B1853" s="27"/>
      <c r="C1853" s="27"/>
      <c r="D1853" s="27"/>
      <c r="E1853" s="27"/>
      <c r="F1853" s="26"/>
      <c r="G1853" s="28"/>
      <c r="H1853" s="31"/>
    </row>
    <row r="1854" spans="2:8">
      <c r="B1854" s="27"/>
      <c r="C1854" s="27"/>
      <c r="D1854" s="27"/>
      <c r="E1854" s="27"/>
      <c r="F1854" s="26"/>
      <c r="G1854" s="28"/>
      <c r="H1854" s="31"/>
    </row>
    <row r="1855" spans="2:8">
      <c r="B1855" s="27"/>
      <c r="C1855" s="27"/>
      <c r="D1855" s="27"/>
      <c r="E1855" s="27"/>
      <c r="F1855" s="26"/>
      <c r="G1855" s="28"/>
      <c r="H1855" s="31"/>
    </row>
    <row r="1856" spans="2:8">
      <c r="B1856" s="27"/>
      <c r="C1856" s="27"/>
      <c r="D1856" s="27"/>
      <c r="E1856" s="27"/>
      <c r="F1856" s="26"/>
      <c r="G1856" s="28"/>
      <c r="H1856" s="31"/>
    </row>
    <row r="1857" spans="2:8">
      <c r="B1857" s="27"/>
      <c r="C1857" s="27"/>
      <c r="D1857" s="27"/>
      <c r="E1857" s="27"/>
      <c r="F1857" s="26"/>
      <c r="G1857" s="28"/>
      <c r="H1857" s="31"/>
    </row>
    <row r="1858" spans="2:8">
      <c r="B1858" s="27"/>
      <c r="C1858" s="27"/>
      <c r="D1858" s="27"/>
      <c r="E1858" s="27"/>
      <c r="F1858" s="26"/>
      <c r="G1858" s="28"/>
      <c r="H1858" s="31"/>
    </row>
    <row r="1859" spans="2:8">
      <c r="B1859" s="27"/>
      <c r="C1859" s="27"/>
      <c r="D1859" s="27"/>
      <c r="E1859" s="27"/>
      <c r="F1859" s="26"/>
      <c r="G1859" s="28"/>
      <c r="H1859" s="31"/>
    </row>
    <row r="1860" spans="2:8">
      <c r="B1860" s="27"/>
      <c r="C1860" s="27"/>
      <c r="D1860" s="27"/>
      <c r="E1860" s="27"/>
      <c r="F1860" s="26"/>
      <c r="G1860" s="28"/>
      <c r="H1860" s="31"/>
    </row>
    <row r="1861" spans="2:8">
      <c r="B1861" s="27"/>
      <c r="C1861" s="27"/>
      <c r="D1861" s="27"/>
      <c r="E1861" s="27"/>
      <c r="F1861" s="26"/>
      <c r="G1861" s="28"/>
      <c r="H1861" s="31"/>
    </row>
    <row r="1862" spans="2:8">
      <c r="B1862" s="27"/>
      <c r="C1862" s="27"/>
      <c r="D1862" s="27"/>
      <c r="E1862" s="27"/>
      <c r="F1862" s="26"/>
      <c r="G1862" s="28"/>
      <c r="H1862" s="31"/>
    </row>
    <row r="1863" spans="2:8">
      <c r="B1863" s="27"/>
      <c r="C1863" s="27"/>
      <c r="D1863" s="27"/>
      <c r="E1863" s="27"/>
      <c r="F1863" s="26"/>
      <c r="G1863" s="28"/>
      <c r="H1863" s="31"/>
    </row>
    <row r="1864" spans="2:8">
      <c r="B1864" s="27"/>
      <c r="C1864" s="27"/>
      <c r="D1864" s="27"/>
      <c r="E1864" s="27"/>
      <c r="F1864" s="26"/>
      <c r="G1864" s="28"/>
      <c r="H1864" s="31"/>
    </row>
    <row r="1865" spans="2:8">
      <c r="B1865" s="27"/>
      <c r="C1865" s="27"/>
      <c r="D1865" s="27"/>
      <c r="E1865" s="27"/>
      <c r="F1865" s="26"/>
      <c r="G1865" s="28"/>
      <c r="H1865" s="31"/>
    </row>
    <row r="1866" spans="2:8">
      <c r="B1866" s="27"/>
      <c r="C1866" s="27"/>
      <c r="D1866" s="27"/>
      <c r="E1866" s="27"/>
      <c r="F1866" s="26"/>
      <c r="G1866" s="28"/>
      <c r="H1866" s="31"/>
    </row>
    <row r="1867" spans="2:8">
      <c r="B1867" s="27"/>
      <c r="C1867" s="27"/>
      <c r="D1867" s="27"/>
      <c r="E1867" s="27"/>
      <c r="F1867" s="26"/>
      <c r="G1867" s="28"/>
      <c r="H1867" s="31"/>
    </row>
    <row r="1868" spans="2:8">
      <c r="B1868" s="27"/>
      <c r="C1868" s="27"/>
      <c r="D1868" s="27"/>
      <c r="E1868" s="27"/>
      <c r="F1868" s="26"/>
      <c r="G1868" s="28"/>
      <c r="H1868" s="31"/>
    </row>
    <row r="1869" spans="2:8">
      <c r="B1869" s="27"/>
      <c r="C1869" s="27"/>
      <c r="D1869" s="27"/>
      <c r="E1869" s="27"/>
      <c r="F1869" s="26"/>
      <c r="G1869" s="28"/>
      <c r="H1869" s="31"/>
    </row>
    <row r="1870" spans="2:8">
      <c r="B1870" s="27"/>
      <c r="C1870" s="27"/>
      <c r="D1870" s="27"/>
      <c r="E1870" s="27"/>
      <c r="F1870" s="26"/>
      <c r="G1870" s="28"/>
      <c r="H1870" s="31"/>
    </row>
    <row r="1871" spans="2:8">
      <c r="B1871" s="27"/>
      <c r="C1871" s="27"/>
      <c r="D1871" s="27"/>
      <c r="E1871" s="27"/>
      <c r="F1871" s="26"/>
      <c r="G1871" s="28"/>
      <c r="H1871" s="31"/>
    </row>
    <row r="1872" spans="2:8">
      <c r="B1872" s="27"/>
      <c r="C1872" s="27"/>
      <c r="D1872" s="27"/>
      <c r="E1872" s="27"/>
      <c r="F1872" s="26"/>
      <c r="G1872" s="28"/>
      <c r="H1872" s="31"/>
    </row>
    <row r="1873" spans="2:8">
      <c r="B1873" s="27"/>
      <c r="C1873" s="27"/>
      <c r="D1873" s="27"/>
      <c r="E1873" s="27"/>
      <c r="F1873" s="26"/>
      <c r="G1873" s="28"/>
      <c r="H1873" s="31"/>
    </row>
    <row r="1874" spans="2:8">
      <c r="B1874" s="27"/>
      <c r="C1874" s="27"/>
      <c r="D1874" s="27"/>
      <c r="E1874" s="27"/>
      <c r="F1874" s="26"/>
      <c r="G1874" s="28"/>
      <c r="H1874" s="31"/>
    </row>
    <row r="1875" spans="2:8">
      <c r="B1875" s="27"/>
      <c r="C1875" s="27"/>
      <c r="D1875" s="27"/>
      <c r="E1875" s="27"/>
      <c r="F1875" s="26"/>
      <c r="G1875" s="28"/>
      <c r="H1875" s="31"/>
    </row>
    <row r="1876" spans="2:8">
      <c r="B1876" s="27"/>
      <c r="C1876" s="27"/>
      <c r="D1876" s="27"/>
      <c r="E1876" s="27"/>
      <c r="F1876" s="26"/>
      <c r="G1876" s="28"/>
      <c r="H1876" s="31"/>
    </row>
    <row r="1877" spans="2:8">
      <c r="B1877" s="27"/>
      <c r="C1877" s="27"/>
      <c r="D1877" s="27"/>
      <c r="E1877" s="27"/>
      <c r="F1877" s="26"/>
      <c r="G1877" s="28"/>
      <c r="H1877" s="31"/>
    </row>
    <row r="1878" spans="2:8">
      <c r="B1878" s="27"/>
      <c r="C1878" s="27"/>
      <c r="D1878" s="27"/>
      <c r="E1878" s="27"/>
      <c r="F1878" s="26"/>
      <c r="G1878" s="28"/>
      <c r="H1878" s="31"/>
    </row>
    <row r="1879" spans="2:8">
      <c r="B1879" s="27"/>
      <c r="C1879" s="27"/>
      <c r="D1879" s="27"/>
      <c r="E1879" s="27"/>
      <c r="F1879" s="26"/>
      <c r="G1879" s="28"/>
      <c r="H1879" s="31"/>
    </row>
    <row r="1880" spans="2:8">
      <c r="B1880" s="27"/>
      <c r="C1880" s="27"/>
      <c r="D1880" s="27"/>
      <c r="E1880" s="27"/>
      <c r="F1880" s="26"/>
      <c r="G1880" s="28"/>
      <c r="H1880" s="31"/>
    </row>
    <row r="1881" spans="2:8">
      <c r="B1881" s="27"/>
      <c r="C1881" s="27"/>
      <c r="D1881" s="27"/>
      <c r="E1881" s="27"/>
      <c r="F1881" s="26"/>
      <c r="G1881" s="28"/>
      <c r="H1881" s="31"/>
    </row>
    <row r="1882" spans="2:8">
      <c r="B1882" s="27"/>
      <c r="C1882" s="27"/>
      <c r="D1882" s="27"/>
      <c r="E1882" s="27"/>
      <c r="F1882" s="26"/>
      <c r="G1882" s="28"/>
      <c r="H1882" s="31"/>
    </row>
    <row r="1883" spans="2:8">
      <c r="B1883" s="27"/>
      <c r="C1883" s="27"/>
      <c r="D1883" s="27"/>
      <c r="E1883" s="27"/>
      <c r="F1883" s="26"/>
      <c r="G1883" s="28"/>
      <c r="H1883" s="31"/>
    </row>
    <row r="1884" spans="2:8">
      <c r="B1884" s="27"/>
      <c r="C1884" s="27"/>
      <c r="D1884" s="27"/>
      <c r="E1884" s="27"/>
      <c r="F1884" s="26"/>
      <c r="G1884" s="28"/>
      <c r="H1884" s="31"/>
    </row>
    <row r="1885" spans="2:8">
      <c r="B1885" s="27"/>
      <c r="C1885" s="27"/>
      <c r="D1885" s="27"/>
      <c r="E1885" s="27"/>
      <c r="F1885" s="26"/>
      <c r="G1885" s="28"/>
      <c r="H1885" s="31"/>
    </row>
    <row r="1886" spans="2:8">
      <c r="B1886" s="27"/>
      <c r="C1886" s="27"/>
      <c r="D1886" s="27"/>
      <c r="E1886" s="27"/>
      <c r="F1886" s="26"/>
      <c r="G1886" s="28"/>
      <c r="H1886" s="31"/>
    </row>
    <row r="1887" spans="2:8">
      <c r="B1887" s="27"/>
      <c r="C1887" s="27"/>
      <c r="D1887" s="27"/>
      <c r="E1887" s="27"/>
      <c r="F1887" s="26"/>
      <c r="G1887" s="28"/>
      <c r="H1887" s="31"/>
    </row>
    <row r="1888" spans="2:8">
      <c r="B1888" s="27"/>
      <c r="C1888" s="27"/>
      <c r="D1888" s="27"/>
      <c r="E1888" s="27"/>
      <c r="F1888" s="26"/>
      <c r="G1888" s="28"/>
      <c r="H1888" s="31"/>
    </row>
    <row r="1889" spans="2:8">
      <c r="B1889" s="27"/>
      <c r="C1889" s="27"/>
      <c r="D1889" s="27"/>
      <c r="E1889" s="27"/>
      <c r="F1889" s="26"/>
      <c r="G1889" s="28"/>
      <c r="H1889" s="31"/>
    </row>
    <row r="1890" spans="2:8">
      <c r="B1890" s="27"/>
      <c r="C1890" s="27"/>
      <c r="D1890" s="27"/>
      <c r="E1890" s="27"/>
      <c r="F1890" s="26"/>
      <c r="G1890" s="28"/>
      <c r="H1890" s="31"/>
    </row>
    <row r="1891" spans="2:8">
      <c r="B1891" s="27"/>
      <c r="C1891" s="27"/>
      <c r="D1891" s="27"/>
      <c r="E1891" s="27"/>
      <c r="F1891" s="26"/>
      <c r="G1891" s="28"/>
      <c r="H1891" s="31"/>
    </row>
    <row r="1892" spans="2:8">
      <c r="B1892" s="27"/>
      <c r="C1892" s="27"/>
      <c r="D1892" s="27"/>
      <c r="E1892" s="27"/>
      <c r="F1892" s="26"/>
      <c r="G1892" s="28"/>
      <c r="H1892" s="31"/>
    </row>
    <row r="1893" spans="2:8">
      <c r="B1893" s="27"/>
      <c r="C1893" s="27"/>
      <c r="D1893" s="27"/>
      <c r="E1893" s="27"/>
      <c r="F1893" s="26"/>
      <c r="G1893" s="28"/>
      <c r="H1893" s="31"/>
    </row>
    <row r="1894" spans="2:8">
      <c r="B1894" s="27"/>
      <c r="C1894" s="27"/>
      <c r="D1894" s="27"/>
      <c r="E1894" s="27"/>
      <c r="F1894" s="26"/>
      <c r="G1894" s="28"/>
      <c r="H1894" s="31"/>
    </row>
    <row r="1895" spans="2:8">
      <c r="B1895" s="27"/>
      <c r="C1895" s="27"/>
      <c r="D1895" s="27"/>
      <c r="E1895" s="27"/>
      <c r="F1895" s="26"/>
      <c r="G1895" s="28"/>
      <c r="H1895" s="31"/>
    </row>
    <row r="1896" spans="2:8">
      <c r="B1896" s="27"/>
      <c r="C1896" s="27"/>
      <c r="D1896" s="27"/>
      <c r="E1896" s="27"/>
      <c r="F1896" s="26"/>
      <c r="G1896" s="28"/>
      <c r="H1896" s="31"/>
    </row>
    <row r="1897" spans="2:8">
      <c r="B1897" s="27"/>
      <c r="C1897" s="27"/>
      <c r="D1897" s="27"/>
      <c r="E1897" s="27"/>
      <c r="F1897" s="26"/>
      <c r="G1897" s="28"/>
      <c r="H1897" s="31"/>
    </row>
    <row r="1898" spans="2:8">
      <c r="B1898" s="27"/>
      <c r="C1898" s="27"/>
      <c r="D1898" s="27"/>
      <c r="E1898" s="27"/>
      <c r="F1898" s="26"/>
      <c r="G1898" s="28"/>
      <c r="H1898" s="31"/>
    </row>
    <row r="1899" spans="2:8">
      <c r="B1899" s="27"/>
      <c r="C1899" s="27"/>
      <c r="D1899" s="27"/>
      <c r="E1899" s="27"/>
      <c r="F1899" s="26"/>
      <c r="G1899" s="28"/>
      <c r="H1899" s="31"/>
    </row>
    <row r="1900" spans="2:8">
      <c r="B1900" s="27"/>
      <c r="C1900" s="27"/>
      <c r="D1900" s="27"/>
      <c r="E1900" s="27"/>
      <c r="F1900" s="26"/>
      <c r="G1900" s="28"/>
      <c r="H1900" s="31"/>
    </row>
    <row r="1901" spans="2:8">
      <c r="B1901" s="27"/>
      <c r="C1901" s="27"/>
      <c r="D1901" s="27"/>
      <c r="E1901" s="27"/>
      <c r="F1901" s="26"/>
      <c r="G1901" s="28"/>
      <c r="H1901" s="31"/>
    </row>
    <row r="1902" spans="2:8">
      <c r="B1902" s="27"/>
      <c r="C1902" s="27"/>
      <c r="D1902" s="27"/>
      <c r="E1902" s="27"/>
      <c r="F1902" s="26"/>
      <c r="G1902" s="28"/>
      <c r="H1902" s="31"/>
    </row>
    <row r="1903" spans="2:8">
      <c r="B1903" s="27"/>
      <c r="C1903" s="27"/>
      <c r="D1903" s="27"/>
      <c r="E1903" s="27"/>
      <c r="F1903" s="26"/>
      <c r="G1903" s="28"/>
      <c r="H1903" s="31"/>
    </row>
    <row r="1904" spans="2:8">
      <c r="B1904" s="27"/>
      <c r="C1904" s="27"/>
      <c r="D1904" s="27"/>
      <c r="E1904" s="27"/>
      <c r="F1904" s="26"/>
      <c r="G1904" s="28"/>
      <c r="H1904" s="31"/>
    </row>
    <row r="1905" spans="2:8">
      <c r="B1905" s="27"/>
      <c r="C1905" s="27"/>
      <c r="D1905" s="27"/>
      <c r="E1905" s="27"/>
      <c r="F1905" s="26"/>
      <c r="G1905" s="28"/>
      <c r="H1905" s="31"/>
    </row>
    <row r="1906" spans="2:8">
      <c r="B1906" s="27"/>
      <c r="C1906" s="27"/>
      <c r="D1906" s="27"/>
      <c r="E1906" s="27"/>
      <c r="F1906" s="26"/>
      <c r="G1906" s="28"/>
      <c r="H1906" s="31"/>
    </row>
    <row r="1907" spans="2:8">
      <c r="B1907" s="27"/>
      <c r="C1907" s="27"/>
      <c r="D1907" s="27"/>
      <c r="E1907" s="27"/>
      <c r="F1907" s="26"/>
      <c r="G1907" s="28"/>
      <c r="H1907" s="31"/>
    </row>
    <row r="1908" spans="2:8">
      <c r="B1908" s="27"/>
      <c r="C1908" s="27"/>
      <c r="D1908" s="27"/>
      <c r="E1908" s="27"/>
      <c r="F1908" s="26"/>
      <c r="G1908" s="28"/>
      <c r="H1908" s="31"/>
    </row>
    <row r="1909" spans="2:8">
      <c r="B1909" s="27"/>
      <c r="C1909" s="27"/>
      <c r="D1909" s="27"/>
      <c r="E1909" s="27"/>
      <c r="F1909" s="26"/>
      <c r="G1909" s="28"/>
      <c r="H1909" s="31"/>
    </row>
    <row r="1910" spans="2:8">
      <c r="B1910" s="27"/>
      <c r="C1910" s="27"/>
      <c r="D1910" s="27"/>
      <c r="E1910" s="27"/>
      <c r="F1910" s="26"/>
      <c r="G1910" s="28"/>
      <c r="H1910" s="31"/>
    </row>
    <row r="1911" spans="2:8">
      <c r="B1911" s="27"/>
      <c r="C1911" s="27"/>
      <c r="D1911" s="27"/>
      <c r="E1911" s="27"/>
      <c r="F1911" s="26"/>
      <c r="G1911" s="28"/>
      <c r="H1911" s="31"/>
    </row>
    <row r="1912" spans="2:8">
      <c r="B1912" s="27"/>
      <c r="C1912" s="27"/>
      <c r="D1912" s="27"/>
      <c r="E1912" s="27"/>
      <c r="F1912" s="26"/>
      <c r="G1912" s="28"/>
      <c r="H1912" s="31"/>
    </row>
    <row r="1913" spans="2:8">
      <c r="B1913" s="27"/>
      <c r="C1913" s="27"/>
      <c r="D1913" s="27"/>
      <c r="E1913" s="27"/>
      <c r="F1913" s="26"/>
      <c r="G1913" s="28"/>
      <c r="H1913" s="31"/>
    </row>
    <row r="1914" spans="2:8">
      <c r="B1914" s="27"/>
      <c r="C1914" s="27"/>
      <c r="D1914" s="27"/>
      <c r="E1914" s="27"/>
      <c r="F1914" s="26"/>
      <c r="G1914" s="28"/>
      <c r="H1914" s="31"/>
    </row>
    <row r="1915" spans="2:8">
      <c r="B1915" s="27"/>
      <c r="C1915" s="27"/>
      <c r="D1915" s="27"/>
      <c r="E1915" s="27"/>
      <c r="F1915" s="26"/>
      <c r="G1915" s="28"/>
      <c r="H1915" s="31"/>
    </row>
    <row r="1916" spans="2:8">
      <c r="B1916" s="27"/>
      <c r="C1916" s="27"/>
      <c r="D1916" s="27"/>
      <c r="E1916" s="27"/>
      <c r="F1916" s="26"/>
      <c r="G1916" s="28"/>
      <c r="H1916" s="31"/>
    </row>
    <row r="1917" spans="2:8">
      <c r="B1917" s="27"/>
      <c r="C1917" s="27"/>
      <c r="D1917" s="27"/>
      <c r="E1917" s="27"/>
      <c r="F1917" s="26"/>
      <c r="G1917" s="28"/>
      <c r="H1917" s="31"/>
    </row>
    <row r="1918" spans="2:8">
      <c r="B1918" s="27"/>
      <c r="C1918" s="27"/>
      <c r="D1918" s="27"/>
      <c r="E1918" s="27"/>
      <c r="F1918" s="26"/>
      <c r="G1918" s="28"/>
      <c r="H1918" s="31"/>
    </row>
    <row r="1919" spans="2:8">
      <c r="B1919" s="27"/>
      <c r="C1919" s="27"/>
      <c r="D1919" s="27"/>
      <c r="E1919" s="27"/>
      <c r="F1919" s="26"/>
      <c r="G1919" s="28"/>
      <c r="H1919" s="31"/>
    </row>
    <row r="1920" spans="2:8">
      <c r="B1920" s="27"/>
      <c r="C1920" s="27"/>
      <c r="D1920" s="27"/>
      <c r="E1920" s="27"/>
      <c r="F1920" s="26"/>
      <c r="G1920" s="28"/>
      <c r="H1920" s="31"/>
    </row>
    <row r="1921" spans="2:8">
      <c r="B1921" s="27"/>
      <c r="C1921" s="27"/>
      <c r="D1921" s="27"/>
      <c r="E1921" s="27"/>
      <c r="F1921" s="26"/>
      <c r="G1921" s="28"/>
      <c r="H1921" s="31"/>
    </row>
    <row r="1922" spans="2:8">
      <c r="B1922" s="27"/>
      <c r="C1922" s="27"/>
      <c r="D1922" s="27"/>
      <c r="E1922" s="27"/>
      <c r="F1922" s="26"/>
      <c r="G1922" s="28"/>
      <c r="H1922" s="31"/>
    </row>
    <row r="1923" spans="2:8">
      <c r="B1923" s="27"/>
      <c r="C1923" s="27"/>
      <c r="D1923" s="27"/>
      <c r="E1923" s="27"/>
      <c r="F1923" s="26"/>
      <c r="G1923" s="28"/>
      <c r="H1923" s="31"/>
    </row>
    <row r="1924" spans="2:8">
      <c r="B1924" s="27"/>
      <c r="C1924" s="27"/>
      <c r="D1924" s="27"/>
      <c r="E1924" s="27"/>
      <c r="F1924" s="26"/>
      <c r="G1924" s="28"/>
      <c r="H1924" s="31"/>
    </row>
    <row r="1925" spans="2:8">
      <c r="B1925" s="27"/>
      <c r="C1925" s="27"/>
      <c r="D1925" s="27"/>
      <c r="E1925" s="27"/>
      <c r="F1925" s="26"/>
      <c r="G1925" s="28"/>
      <c r="H1925" s="31"/>
    </row>
    <row r="1926" spans="2:8">
      <c r="B1926" s="27"/>
      <c r="C1926" s="27"/>
      <c r="D1926" s="27"/>
      <c r="E1926" s="27"/>
      <c r="F1926" s="26"/>
      <c r="G1926" s="28"/>
      <c r="H1926" s="31"/>
    </row>
    <row r="1927" spans="2:8">
      <c r="B1927" s="27"/>
      <c r="C1927" s="27"/>
      <c r="D1927" s="27"/>
      <c r="E1927" s="27"/>
      <c r="F1927" s="26"/>
      <c r="G1927" s="28"/>
      <c r="H1927" s="31"/>
    </row>
    <row r="1928" spans="2:8">
      <c r="B1928" s="27"/>
      <c r="C1928" s="27"/>
      <c r="D1928" s="27"/>
      <c r="E1928" s="27"/>
      <c r="F1928" s="26"/>
      <c r="G1928" s="28"/>
      <c r="H1928" s="31"/>
    </row>
    <row r="1929" spans="2:8">
      <c r="B1929" s="27"/>
      <c r="C1929" s="27"/>
      <c r="D1929" s="27"/>
      <c r="E1929" s="27"/>
      <c r="F1929" s="26"/>
      <c r="G1929" s="28"/>
      <c r="H1929" s="31"/>
    </row>
    <row r="1930" spans="2:8">
      <c r="B1930" s="27"/>
      <c r="C1930" s="27"/>
      <c r="D1930" s="27"/>
      <c r="E1930" s="27"/>
      <c r="F1930" s="26"/>
      <c r="G1930" s="28"/>
      <c r="H1930" s="31"/>
    </row>
    <row r="1931" spans="2:8">
      <c r="B1931" s="27"/>
      <c r="C1931" s="27"/>
      <c r="D1931" s="27"/>
      <c r="E1931" s="27"/>
      <c r="F1931" s="26"/>
      <c r="G1931" s="28"/>
      <c r="H1931" s="31"/>
    </row>
    <row r="1932" spans="2:8">
      <c r="B1932" s="27"/>
      <c r="C1932" s="27"/>
      <c r="D1932" s="27"/>
      <c r="E1932" s="27"/>
      <c r="F1932" s="26"/>
      <c r="G1932" s="28"/>
      <c r="H1932" s="31"/>
    </row>
    <row r="1933" spans="2:8">
      <c r="B1933" s="27"/>
      <c r="C1933" s="27"/>
      <c r="D1933" s="27"/>
      <c r="E1933" s="27"/>
      <c r="F1933" s="26"/>
      <c r="G1933" s="28"/>
      <c r="H1933" s="31"/>
    </row>
    <row r="1934" spans="2:8">
      <c r="B1934" s="27"/>
      <c r="C1934" s="27"/>
      <c r="D1934" s="27"/>
      <c r="E1934" s="27"/>
      <c r="F1934" s="26"/>
      <c r="G1934" s="28"/>
      <c r="H1934" s="31"/>
    </row>
    <row r="1935" spans="2:8">
      <c r="B1935" s="27"/>
      <c r="C1935" s="27"/>
      <c r="D1935" s="27"/>
      <c r="E1935" s="27"/>
      <c r="F1935" s="26"/>
      <c r="G1935" s="28"/>
      <c r="H1935" s="31"/>
    </row>
    <row r="1936" spans="2:8">
      <c r="B1936" s="27"/>
      <c r="C1936" s="27"/>
      <c r="D1936" s="27"/>
      <c r="E1936" s="27"/>
      <c r="F1936" s="26"/>
      <c r="G1936" s="28"/>
      <c r="H1936" s="31"/>
    </row>
    <row r="1937" spans="2:8">
      <c r="B1937" s="27"/>
      <c r="C1937" s="27"/>
      <c r="D1937" s="27"/>
      <c r="E1937" s="27"/>
      <c r="F1937" s="26"/>
      <c r="G1937" s="28"/>
      <c r="H1937" s="31"/>
    </row>
    <row r="1938" spans="2:8">
      <c r="B1938" s="27"/>
      <c r="C1938" s="27"/>
      <c r="D1938" s="27"/>
      <c r="E1938" s="27"/>
      <c r="F1938" s="26"/>
      <c r="G1938" s="28"/>
      <c r="H1938" s="31"/>
    </row>
    <row r="1939" spans="2:8">
      <c r="B1939" s="27"/>
      <c r="C1939" s="27"/>
      <c r="D1939" s="27"/>
      <c r="E1939" s="27"/>
      <c r="F1939" s="26"/>
      <c r="G1939" s="28"/>
      <c r="H1939" s="31"/>
    </row>
    <row r="1940" spans="2:8">
      <c r="B1940" s="27"/>
      <c r="C1940" s="27"/>
      <c r="D1940" s="27"/>
      <c r="E1940" s="27"/>
      <c r="F1940" s="26"/>
      <c r="G1940" s="28"/>
      <c r="H1940" s="31"/>
    </row>
    <row r="1941" spans="2:8">
      <c r="B1941" s="27"/>
      <c r="C1941" s="27"/>
      <c r="D1941" s="27"/>
      <c r="E1941" s="27"/>
      <c r="F1941" s="26"/>
      <c r="G1941" s="28"/>
      <c r="H1941" s="31"/>
    </row>
    <row r="1942" spans="2:8">
      <c r="B1942" s="27"/>
      <c r="C1942" s="27"/>
      <c r="D1942" s="27"/>
      <c r="E1942" s="27"/>
      <c r="F1942" s="26"/>
      <c r="G1942" s="28"/>
      <c r="H1942" s="31"/>
    </row>
    <row r="1943" spans="2:8">
      <c r="B1943" s="27"/>
      <c r="C1943" s="27"/>
      <c r="D1943" s="27"/>
      <c r="E1943" s="27"/>
      <c r="F1943" s="26"/>
      <c r="G1943" s="28"/>
      <c r="H1943" s="31"/>
    </row>
    <row r="1944" spans="2:8">
      <c r="B1944" s="27"/>
      <c r="C1944" s="27"/>
      <c r="D1944" s="27"/>
      <c r="E1944" s="27"/>
      <c r="F1944" s="26"/>
      <c r="G1944" s="28"/>
      <c r="H1944" s="31"/>
    </row>
    <row r="1945" spans="2:8">
      <c r="B1945" s="27"/>
      <c r="C1945" s="27"/>
      <c r="D1945" s="27"/>
      <c r="E1945" s="27"/>
      <c r="F1945" s="26"/>
      <c r="G1945" s="28"/>
      <c r="H1945" s="31"/>
    </row>
    <row r="1946" spans="2:8">
      <c r="B1946" s="27"/>
      <c r="C1946" s="27"/>
      <c r="D1946" s="27"/>
      <c r="E1946" s="27"/>
      <c r="F1946" s="26"/>
      <c r="G1946" s="28"/>
      <c r="H1946" s="31"/>
    </row>
    <row r="1947" spans="2:8">
      <c r="B1947" s="27"/>
      <c r="C1947" s="27"/>
      <c r="D1947" s="27"/>
      <c r="E1947" s="27"/>
      <c r="F1947" s="26"/>
      <c r="G1947" s="28"/>
      <c r="H1947" s="31"/>
    </row>
    <row r="1948" spans="2:8">
      <c r="B1948" s="27"/>
      <c r="C1948" s="27"/>
      <c r="D1948" s="27"/>
      <c r="E1948" s="27"/>
      <c r="F1948" s="26"/>
      <c r="G1948" s="28"/>
      <c r="H1948" s="31"/>
    </row>
    <row r="1949" spans="2:8">
      <c r="B1949" s="27"/>
      <c r="C1949" s="27"/>
      <c r="D1949" s="27"/>
      <c r="E1949" s="27"/>
      <c r="F1949" s="26"/>
      <c r="G1949" s="28"/>
      <c r="H1949" s="31"/>
    </row>
    <row r="1950" spans="2:8">
      <c r="B1950" s="27"/>
      <c r="C1950" s="27"/>
      <c r="D1950" s="27"/>
      <c r="E1950" s="27"/>
      <c r="F1950" s="26"/>
      <c r="G1950" s="28"/>
      <c r="H1950" s="31"/>
    </row>
    <row r="1951" spans="2:8">
      <c r="B1951" s="27"/>
      <c r="C1951" s="27"/>
      <c r="D1951" s="27"/>
      <c r="E1951" s="27"/>
      <c r="F1951" s="26"/>
      <c r="G1951" s="28"/>
      <c r="H1951" s="31"/>
    </row>
    <row r="1952" spans="2:8">
      <c r="B1952" s="27"/>
      <c r="C1952" s="27"/>
      <c r="D1952" s="27"/>
      <c r="E1952" s="27"/>
      <c r="F1952" s="26"/>
      <c r="G1952" s="28"/>
      <c r="H1952" s="31"/>
    </row>
    <row r="1953" spans="2:8">
      <c r="B1953" s="27"/>
      <c r="C1953" s="27"/>
      <c r="D1953" s="27"/>
      <c r="E1953" s="27"/>
      <c r="F1953" s="26"/>
      <c r="G1953" s="28"/>
      <c r="H1953" s="31"/>
    </row>
    <row r="1954" spans="2:8">
      <c r="B1954" s="27"/>
      <c r="C1954" s="27"/>
      <c r="D1954" s="27"/>
      <c r="E1954" s="27"/>
      <c r="F1954" s="26"/>
      <c r="G1954" s="28"/>
      <c r="H1954" s="31"/>
    </row>
    <row r="1955" spans="2:8">
      <c r="B1955" s="27"/>
      <c r="C1955" s="27"/>
      <c r="D1955" s="27"/>
      <c r="E1955" s="27"/>
      <c r="F1955" s="26"/>
      <c r="G1955" s="28"/>
      <c r="H1955" s="31"/>
    </row>
    <row r="1956" spans="2:8">
      <c r="B1956" s="27"/>
      <c r="C1956" s="27"/>
      <c r="D1956" s="27"/>
      <c r="E1956" s="27"/>
      <c r="F1956" s="26"/>
      <c r="G1956" s="28"/>
      <c r="H1956" s="31"/>
    </row>
    <row r="1957" spans="2:8">
      <c r="B1957" s="27"/>
      <c r="C1957" s="27"/>
      <c r="D1957" s="27"/>
      <c r="E1957" s="27"/>
      <c r="F1957" s="26"/>
      <c r="G1957" s="28"/>
      <c r="H1957" s="31"/>
    </row>
    <row r="1958" spans="2:8">
      <c r="B1958" s="27"/>
      <c r="C1958" s="27"/>
      <c r="D1958" s="27"/>
      <c r="E1958" s="27"/>
      <c r="F1958" s="26"/>
      <c r="G1958" s="28"/>
      <c r="H1958" s="31"/>
    </row>
    <row r="1959" spans="2:8">
      <c r="B1959" s="27"/>
      <c r="C1959" s="27"/>
      <c r="D1959" s="27"/>
      <c r="E1959" s="27"/>
      <c r="F1959" s="26"/>
      <c r="G1959" s="28"/>
      <c r="H1959" s="31"/>
    </row>
    <row r="1960" spans="2:8">
      <c r="B1960" s="27"/>
      <c r="C1960" s="27"/>
      <c r="D1960" s="27"/>
      <c r="E1960" s="27"/>
      <c r="F1960" s="26"/>
      <c r="G1960" s="28"/>
      <c r="H1960" s="31"/>
    </row>
    <row r="1961" spans="2:8">
      <c r="B1961" s="27"/>
      <c r="C1961" s="27"/>
      <c r="D1961" s="27"/>
      <c r="E1961" s="27"/>
      <c r="F1961" s="26"/>
      <c r="G1961" s="28"/>
      <c r="H1961" s="31"/>
    </row>
    <row r="1962" spans="2:8">
      <c r="B1962" s="27"/>
      <c r="C1962" s="27"/>
      <c r="D1962" s="27"/>
      <c r="E1962" s="27"/>
      <c r="F1962" s="26"/>
      <c r="G1962" s="28"/>
      <c r="H1962" s="31"/>
    </row>
    <row r="1963" spans="2:8">
      <c r="B1963" s="27"/>
      <c r="C1963" s="27"/>
      <c r="D1963" s="27"/>
      <c r="E1963" s="27"/>
      <c r="F1963" s="26"/>
      <c r="G1963" s="28"/>
      <c r="H1963" s="31"/>
    </row>
    <row r="1964" spans="2:8">
      <c r="B1964" s="27"/>
      <c r="C1964" s="27"/>
      <c r="D1964" s="27"/>
      <c r="E1964" s="27"/>
      <c r="F1964" s="26"/>
      <c r="G1964" s="28"/>
      <c r="H1964" s="31"/>
    </row>
    <row r="1965" spans="2:8">
      <c r="B1965" s="27"/>
      <c r="C1965" s="27"/>
      <c r="D1965" s="27"/>
      <c r="E1965" s="27"/>
      <c r="F1965" s="26"/>
      <c r="G1965" s="28"/>
      <c r="H1965" s="31"/>
    </row>
    <row r="1966" spans="2:8">
      <c r="B1966" s="27"/>
      <c r="C1966" s="27"/>
      <c r="D1966" s="27"/>
      <c r="E1966" s="27"/>
      <c r="F1966" s="26"/>
      <c r="G1966" s="28"/>
      <c r="H1966" s="31"/>
    </row>
    <row r="1967" spans="2:8">
      <c r="B1967" s="27"/>
      <c r="C1967" s="27"/>
      <c r="D1967" s="27"/>
      <c r="E1967" s="27"/>
      <c r="F1967" s="26"/>
      <c r="G1967" s="28"/>
      <c r="H1967" s="31"/>
    </row>
    <row r="1968" spans="2:8">
      <c r="B1968" s="27"/>
      <c r="C1968" s="27"/>
      <c r="D1968" s="27"/>
      <c r="E1968" s="27"/>
      <c r="F1968" s="26"/>
      <c r="G1968" s="28"/>
      <c r="H1968" s="31"/>
    </row>
    <row r="1969" spans="2:8">
      <c r="B1969" s="27"/>
      <c r="C1969" s="27"/>
      <c r="D1969" s="27"/>
      <c r="E1969" s="27"/>
      <c r="F1969" s="26"/>
      <c r="G1969" s="28"/>
      <c r="H1969" s="31"/>
    </row>
    <row r="1970" spans="2:8">
      <c r="B1970" s="27"/>
      <c r="C1970" s="27"/>
      <c r="D1970" s="27"/>
      <c r="E1970" s="27"/>
      <c r="F1970" s="26"/>
      <c r="G1970" s="28"/>
      <c r="H1970" s="31"/>
    </row>
    <row r="1971" spans="2:8">
      <c r="B1971" s="27"/>
      <c r="C1971" s="27"/>
      <c r="D1971" s="27"/>
      <c r="E1971" s="27"/>
      <c r="F1971" s="26"/>
      <c r="G1971" s="28"/>
      <c r="H1971" s="31"/>
    </row>
    <row r="1972" spans="2:8">
      <c r="B1972" s="27"/>
      <c r="C1972" s="27"/>
      <c r="D1972" s="27"/>
      <c r="E1972" s="27"/>
      <c r="F1972" s="26"/>
      <c r="G1972" s="28"/>
      <c r="H1972" s="31"/>
    </row>
    <row r="1973" spans="2:8">
      <c r="B1973" s="27"/>
      <c r="C1973" s="27"/>
      <c r="D1973" s="27"/>
      <c r="E1973" s="27"/>
      <c r="F1973" s="26"/>
      <c r="G1973" s="28"/>
      <c r="H1973" s="31"/>
    </row>
    <row r="1974" spans="2:8">
      <c r="B1974" s="27"/>
      <c r="C1974" s="27"/>
      <c r="D1974" s="27"/>
      <c r="E1974" s="27"/>
      <c r="F1974" s="26"/>
      <c r="G1974" s="28"/>
      <c r="H1974" s="31"/>
    </row>
    <row r="1975" spans="2:8">
      <c r="B1975" s="27"/>
      <c r="C1975" s="27"/>
      <c r="D1975" s="27"/>
      <c r="E1975" s="27"/>
      <c r="F1975" s="26"/>
      <c r="G1975" s="28"/>
      <c r="H1975" s="31"/>
    </row>
    <row r="1976" spans="2:8">
      <c r="B1976" s="27"/>
      <c r="C1976" s="27"/>
      <c r="D1976" s="27"/>
      <c r="E1976" s="27"/>
      <c r="F1976" s="26"/>
      <c r="G1976" s="28"/>
      <c r="H1976" s="31"/>
    </row>
    <row r="1977" spans="2:8">
      <c r="B1977" s="27"/>
      <c r="C1977" s="27"/>
      <c r="D1977" s="27"/>
      <c r="E1977" s="27"/>
      <c r="F1977" s="26"/>
      <c r="G1977" s="28"/>
      <c r="H1977" s="31"/>
    </row>
    <row r="1978" spans="2:8">
      <c r="B1978" s="27"/>
      <c r="C1978" s="27"/>
      <c r="D1978" s="27"/>
      <c r="E1978" s="27"/>
      <c r="F1978" s="26"/>
      <c r="G1978" s="28"/>
      <c r="H1978" s="31"/>
    </row>
    <row r="1979" spans="2:8">
      <c r="B1979" s="27"/>
      <c r="C1979" s="27"/>
      <c r="D1979" s="27"/>
      <c r="E1979" s="27"/>
      <c r="F1979" s="26"/>
      <c r="G1979" s="28"/>
      <c r="H1979" s="31"/>
    </row>
    <row r="1980" spans="2:8">
      <c r="B1980" s="27"/>
      <c r="C1980" s="27"/>
      <c r="D1980" s="27"/>
      <c r="E1980" s="27"/>
      <c r="F1980" s="26"/>
      <c r="G1980" s="28"/>
      <c r="H1980" s="31"/>
    </row>
    <row r="1981" spans="2:8">
      <c r="B1981" s="27"/>
      <c r="C1981" s="27"/>
      <c r="D1981" s="27"/>
      <c r="E1981" s="27"/>
      <c r="F1981" s="26"/>
      <c r="G1981" s="28"/>
      <c r="H1981" s="31"/>
    </row>
    <row r="1982" spans="2:8">
      <c r="B1982" s="27"/>
      <c r="C1982" s="27"/>
      <c r="D1982" s="27"/>
      <c r="E1982" s="27"/>
      <c r="F1982" s="26"/>
      <c r="G1982" s="28"/>
      <c r="H1982" s="31"/>
    </row>
    <row r="1983" spans="2:8">
      <c r="B1983" s="27"/>
      <c r="C1983" s="27"/>
      <c r="D1983" s="27"/>
      <c r="E1983" s="27"/>
      <c r="F1983" s="26"/>
      <c r="G1983" s="28"/>
      <c r="H1983" s="31"/>
    </row>
    <row r="1984" spans="2:8">
      <c r="B1984" s="27"/>
      <c r="C1984" s="27"/>
      <c r="D1984" s="27"/>
      <c r="E1984" s="27"/>
      <c r="F1984" s="26"/>
      <c r="G1984" s="28"/>
      <c r="H1984" s="31"/>
    </row>
    <row r="1985" spans="2:8">
      <c r="B1985" s="27"/>
      <c r="C1985" s="27"/>
      <c r="D1985" s="27"/>
      <c r="E1985" s="27"/>
      <c r="F1985" s="26"/>
      <c r="G1985" s="28"/>
      <c r="H1985" s="31"/>
    </row>
    <row r="1986" spans="2:8">
      <c r="B1986" s="27"/>
      <c r="C1986" s="27"/>
      <c r="D1986" s="27"/>
      <c r="E1986" s="27"/>
      <c r="F1986" s="26"/>
      <c r="G1986" s="28"/>
      <c r="H1986" s="31"/>
    </row>
    <row r="1987" spans="2:8">
      <c r="B1987" s="27"/>
      <c r="C1987" s="27"/>
      <c r="D1987" s="27"/>
      <c r="E1987" s="27"/>
      <c r="F1987" s="26"/>
      <c r="G1987" s="28"/>
      <c r="H1987" s="31"/>
    </row>
    <row r="1988" spans="2:8">
      <c r="B1988" s="27"/>
      <c r="C1988" s="27"/>
      <c r="D1988" s="27"/>
      <c r="E1988" s="27"/>
      <c r="F1988" s="26"/>
      <c r="G1988" s="28"/>
      <c r="H1988" s="31"/>
    </row>
    <row r="1989" spans="2:8">
      <c r="B1989" s="27"/>
      <c r="C1989" s="27"/>
      <c r="D1989" s="27"/>
      <c r="E1989" s="27"/>
      <c r="F1989" s="26"/>
      <c r="G1989" s="28"/>
      <c r="H1989" s="31"/>
    </row>
    <row r="1990" spans="2:8">
      <c r="B1990" s="27"/>
      <c r="C1990" s="27"/>
      <c r="D1990" s="27"/>
      <c r="E1990" s="27"/>
      <c r="F1990" s="26"/>
      <c r="G1990" s="28"/>
      <c r="H1990" s="31"/>
    </row>
    <row r="1991" spans="2:8">
      <c r="B1991" s="27"/>
      <c r="C1991" s="27"/>
      <c r="D1991" s="27"/>
      <c r="E1991" s="27"/>
      <c r="F1991" s="26"/>
      <c r="G1991" s="28"/>
      <c r="H1991" s="31"/>
    </row>
    <row r="1992" spans="2:8">
      <c r="B1992" s="27"/>
      <c r="C1992" s="27"/>
      <c r="D1992" s="27"/>
      <c r="E1992" s="27"/>
      <c r="F1992" s="26"/>
      <c r="G1992" s="28"/>
      <c r="H1992" s="31"/>
    </row>
    <row r="1993" spans="2:8">
      <c r="B1993" s="27"/>
      <c r="C1993" s="27"/>
      <c r="D1993" s="27"/>
      <c r="E1993" s="27"/>
      <c r="F1993" s="26"/>
      <c r="G1993" s="28"/>
      <c r="H1993" s="31"/>
    </row>
    <row r="1994" spans="2:8">
      <c r="B1994" s="27"/>
      <c r="C1994" s="27"/>
      <c r="D1994" s="27"/>
      <c r="E1994" s="27"/>
      <c r="F1994" s="26"/>
      <c r="G1994" s="28"/>
      <c r="H1994" s="31"/>
    </row>
    <row r="1995" spans="2:8">
      <c r="B1995" s="27"/>
      <c r="C1995" s="27"/>
      <c r="D1995" s="27"/>
      <c r="E1995" s="27"/>
      <c r="F1995" s="26"/>
      <c r="G1995" s="28"/>
      <c r="H1995" s="31"/>
    </row>
    <row r="1996" spans="2:8">
      <c r="B1996" s="27"/>
      <c r="C1996" s="27"/>
      <c r="D1996" s="27"/>
      <c r="E1996" s="27"/>
      <c r="F1996" s="26"/>
      <c r="G1996" s="28"/>
      <c r="H1996" s="31"/>
    </row>
    <row r="1997" spans="2:8">
      <c r="B1997" s="27"/>
      <c r="C1997" s="27"/>
      <c r="D1997" s="27"/>
      <c r="E1997" s="27"/>
      <c r="F1997" s="26"/>
      <c r="G1997" s="28"/>
      <c r="H1997" s="31"/>
    </row>
    <row r="1998" spans="2:8">
      <c r="B1998" s="27"/>
      <c r="C1998" s="27"/>
      <c r="D1998" s="27"/>
      <c r="E1998" s="27"/>
      <c r="F1998" s="26"/>
      <c r="G1998" s="28"/>
      <c r="H1998" s="31"/>
    </row>
    <row r="1999" spans="2:8">
      <c r="B1999" s="27"/>
      <c r="C1999" s="27"/>
      <c r="D1999" s="27"/>
      <c r="E1999" s="27"/>
      <c r="F1999" s="26"/>
      <c r="G1999" s="28"/>
      <c r="H1999" s="31"/>
    </row>
    <row r="2000" spans="2:8">
      <c r="B2000" s="27"/>
      <c r="C2000" s="27"/>
      <c r="D2000" s="27"/>
      <c r="E2000" s="27"/>
      <c r="F2000" s="26"/>
      <c r="G2000" s="28"/>
      <c r="H2000" s="31"/>
    </row>
    <row r="2001" spans="2:8">
      <c r="B2001" s="27"/>
      <c r="C2001" s="27"/>
      <c r="D2001" s="27"/>
      <c r="E2001" s="27"/>
      <c r="F2001" s="26"/>
      <c r="G2001" s="28"/>
      <c r="H2001" s="31"/>
    </row>
    <row r="2002" spans="2:8">
      <c r="B2002" s="27"/>
      <c r="C2002" s="27"/>
      <c r="D2002" s="27"/>
      <c r="E2002" s="27"/>
      <c r="F2002" s="26"/>
      <c r="G2002" s="28"/>
      <c r="H2002" s="31"/>
    </row>
    <row r="2003" spans="2:8">
      <c r="B2003" s="27"/>
      <c r="C2003" s="27"/>
      <c r="D2003" s="27"/>
      <c r="E2003" s="27"/>
      <c r="F2003" s="26"/>
      <c r="G2003" s="28"/>
      <c r="H2003" s="31"/>
    </row>
    <row r="2004" spans="2:8">
      <c r="B2004" s="27"/>
      <c r="C2004" s="27"/>
      <c r="D2004" s="27"/>
      <c r="E2004" s="27"/>
      <c r="F2004" s="26"/>
      <c r="G2004" s="28"/>
      <c r="H2004" s="31"/>
    </row>
    <row r="2005" spans="2:8">
      <c r="B2005" s="27"/>
      <c r="C2005" s="27"/>
      <c r="D2005" s="27"/>
      <c r="E2005" s="27"/>
      <c r="F2005" s="26"/>
      <c r="G2005" s="28"/>
      <c r="H2005" s="31"/>
    </row>
    <row r="2006" spans="2:8">
      <c r="B2006" s="27"/>
      <c r="C2006" s="27"/>
      <c r="D2006" s="27"/>
      <c r="E2006" s="27"/>
      <c r="F2006" s="26"/>
      <c r="G2006" s="28"/>
      <c r="H2006" s="31"/>
    </row>
    <row r="2007" spans="2:8">
      <c r="B2007" s="27"/>
      <c r="C2007" s="27"/>
      <c r="D2007" s="27"/>
      <c r="E2007" s="27"/>
      <c r="F2007" s="26"/>
      <c r="G2007" s="28"/>
      <c r="H2007" s="31"/>
    </row>
    <row r="2008" spans="2:8">
      <c r="B2008" s="27"/>
      <c r="C2008" s="27"/>
      <c r="D2008" s="27"/>
      <c r="E2008" s="27"/>
      <c r="F2008" s="26"/>
      <c r="G2008" s="28"/>
      <c r="H2008" s="31"/>
    </row>
    <row r="2009" spans="2:8">
      <c r="B2009" s="27"/>
      <c r="C2009" s="27"/>
      <c r="D2009" s="27"/>
      <c r="E2009" s="27"/>
      <c r="F2009" s="26"/>
      <c r="G2009" s="28"/>
      <c r="H2009" s="31"/>
    </row>
    <row r="2010" spans="2:8">
      <c r="B2010" s="27"/>
      <c r="C2010" s="27"/>
      <c r="D2010" s="27"/>
      <c r="E2010" s="27"/>
      <c r="F2010" s="26"/>
      <c r="G2010" s="28"/>
      <c r="H2010" s="31"/>
    </row>
    <row r="2011" spans="2:8">
      <c r="B2011" s="27"/>
      <c r="C2011" s="27"/>
      <c r="D2011" s="27"/>
      <c r="E2011" s="27"/>
      <c r="F2011" s="26"/>
      <c r="G2011" s="28"/>
      <c r="H2011" s="31"/>
    </row>
    <row r="2012" spans="2:8">
      <c r="B2012" s="27"/>
      <c r="C2012" s="27"/>
      <c r="D2012" s="27"/>
      <c r="E2012" s="27"/>
      <c r="F2012" s="26"/>
      <c r="G2012" s="28"/>
      <c r="H2012" s="31"/>
    </row>
    <row r="2013" spans="2:8">
      <c r="B2013" s="27"/>
      <c r="C2013" s="27"/>
      <c r="D2013" s="27"/>
      <c r="E2013" s="27"/>
      <c r="F2013" s="26"/>
      <c r="G2013" s="28"/>
      <c r="H2013" s="31"/>
    </row>
    <row r="2014" spans="2:8">
      <c r="B2014" s="27"/>
      <c r="C2014" s="27"/>
      <c r="D2014" s="27"/>
      <c r="E2014" s="27"/>
      <c r="F2014" s="26"/>
      <c r="G2014" s="28"/>
      <c r="H2014" s="31"/>
    </row>
    <row r="2015" spans="2:8">
      <c r="B2015" s="27"/>
      <c r="C2015" s="27"/>
      <c r="D2015" s="27"/>
      <c r="E2015" s="27"/>
      <c r="F2015" s="26"/>
      <c r="G2015" s="28"/>
      <c r="H2015" s="31"/>
    </row>
    <row r="2016" spans="2:8">
      <c r="B2016" s="27"/>
      <c r="C2016" s="27"/>
      <c r="D2016" s="27"/>
      <c r="E2016" s="27"/>
      <c r="F2016" s="26"/>
      <c r="G2016" s="28"/>
      <c r="H2016" s="31"/>
    </row>
    <row r="2017" spans="2:8">
      <c r="B2017" s="27"/>
      <c r="C2017" s="27"/>
      <c r="D2017" s="27"/>
      <c r="E2017" s="27"/>
      <c r="F2017" s="26"/>
      <c r="G2017" s="28"/>
      <c r="H2017" s="31"/>
    </row>
    <row r="2018" spans="2:8">
      <c r="B2018" s="27"/>
      <c r="C2018" s="27"/>
      <c r="D2018" s="27"/>
      <c r="E2018" s="27"/>
      <c r="F2018" s="26"/>
      <c r="G2018" s="28"/>
      <c r="H2018" s="31"/>
    </row>
    <row r="2019" spans="2:8">
      <c r="B2019" s="27"/>
      <c r="C2019" s="27"/>
      <c r="D2019" s="27"/>
      <c r="E2019" s="27"/>
      <c r="F2019" s="26"/>
      <c r="G2019" s="28"/>
      <c r="H2019" s="31"/>
    </row>
    <row r="2020" spans="2:8">
      <c r="B2020" s="27"/>
      <c r="C2020" s="27"/>
      <c r="D2020" s="27"/>
      <c r="E2020" s="27"/>
      <c r="F2020" s="26"/>
      <c r="G2020" s="28"/>
      <c r="H2020" s="31"/>
    </row>
    <row r="2021" spans="2:8">
      <c r="B2021" s="27"/>
      <c r="C2021" s="27"/>
      <c r="D2021" s="27"/>
      <c r="E2021" s="27"/>
      <c r="F2021" s="26"/>
      <c r="G2021" s="28"/>
      <c r="H2021" s="31"/>
    </row>
    <row r="2022" spans="2:8">
      <c r="B2022" s="27"/>
      <c r="C2022" s="27"/>
      <c r="D2022" s="27"/>
      <c r="E2022" s="27"/>
      <c r="F2022" s="26"/>
      <c r="G2022" s="28"/>
      <c r="H2022" s="31"/>
    </row>
    <row r="2023" spans="2:8">
      <c r="B2023" s="27"/>
      <c r="C2023" s="27"/>
      <c r="D2023" s="27"/>
      <c r="E2023" s="27"/>
      <c r="F2023" s="26"/>
      <c r="G2023" s="28"/>
      <c r="H2023" s="31"/>
    </row>
    <row r="2024" spans="2:8">
      <c r="B2024" s="27"/>
      <c r="C2024" s="27"/>
      <c r="D2024" s="27"/>
      <c r="E2024" s="27"/>
      <c r="F2024" s="26"/>
      <c r="G2024" s="28"/>
      <c r="H2024" s="31"/>
    </row>
    <row r="2025" spans="2:8">
      <c r="B2025" s="27"/>
      <c r="C2025" s="27"/>
      <c r="D2025" s="27"/>
      <c r="E2025" s="27"/>
      <c r="F2025" s="26"/>
      <c r="G2025" s="28"/>
      <c r="H2025" s="31"/>
    </row>
    <row r="2026" spans="2:8">
      <c r="B2026" s="27"/>
      <c r="C2026" s="27"/>
      <c r="D2026" s="27"/>
      <c r="E2026" s="27"/>
      <c r="F2026" s="26"/>
      <c r="G2026" s="28"/>
      <c r="H2026" s="31"/>
    </row>
    <row r="2027" spans="2:8">
      <c r="B2027" s="27"/>
      <c r="C2027" s="27"/>
      <c r="D2027" s="27"/>
      <c r="E2027" s="27"/>
      <c r="F2027" s="26"/>
      <c r="G2027" s="28"/>
      <c r="H2027" s="31"/>
    </row>
    <row r="2028" spans="2:8">
      <c r="B2028" s="27"/>
      <c r="C2028" s="27"/>
      <c r="D2028" s="27"/>
      <c r="E2028" s="27"/>
      <c r="F2028" s="26"/>
      <c r="G2028" s="28"/>
      <c r="H2028" s="31"/>
    </row>
    <row r="2029" spans="2:8">
      <c r="B2029" s="27"/>
      <c r="C2029" s="27"/>
      <c r="D2029" s="27"/>
      <c r="E2029" s="27"/>
      <c r="F2029" s="26"/>
      <c r="G2029" s="28"/>
      <c r="H2029" s="31"/>
    </row>
    <row r="2030" spans="2:8">
      <c r="B2030" s="27"/>
      <c r="C2030" s="27"/>
      <c r="D2030" s="27"/>
      <c r="E2030" s="27"/>
      <c r="F2030" s="26"/>
      <c r="G2030" s="28"/>
      <c r="H2030" s="31"/>
    </row>
    <row r="2031" spans="2:8">
      <c r="B2031" s="27"/>
      <c r="C2031" s="27"/>
      <c r="D2031" s="27"/>
      <c r="E2031" s="27"/>
      <c r="F2031" s="26"/>
      <c r="G2031" s="28"/>
      <c r="H2031" s="31"/>
    </row>
    <row r="2032" spans="2:8">
      <c r="B2032" s="27"/>
      <c r="C2032" s="27"/>
      <c r="D2032" s="27"/>
      <c r="E2032" s="27"/>
      <c r="F2032" s="26"/>
      <c r="G2032" s="28"/>
      <c r="H2032" s="31"/>
    </row>
    <row r="2033" spans="2:8">
      <c r="B2033" s="27"/>
      <c r="C2033" s="27"/>
      <c r="D2033" s="27"/>
      <c r="E2033" s="27"/>
      <c r="F2033" s="26"/>
      <c r="G2033" s="28"/>
      <c r="H2033" s="31"/>
    </row>
    <row r="2034" spans="2:8">
      <c r="B2034" s="27"/>
      <c r="C2034" s="27"/>
      <c r="D2034" s="27"/>
      <c r="E2034" s="27"/>
      <c r="F2034" s="26"/>
      <c r="G2034" s="28"/>
      <c r="H2034" s="31"/>
    </row>
    <row r="2035" spans="2:8">
      <c r="B2035" s="27"/>
      <c r="C2035" s="27"/>
      <c r="D2035" s="27"/>
      <c r="E2035" s="27"/>
      <c r="F2035" s="26"/>
      <c r="G2035" s="28"/>
      <c r="H2035" s="31"/>
    </row>
    <row r="2036" spans="2:8">
      <c r="B2036" s="27"/>
      <c r="C2036" s="27"/>
      <c r="D2036" s="27"/>
      <c r="E2036" s="27"/>
      <c r="F2036" s="26"/>
      <c r="G2036" s="28"/>
      <c r="H2036" s="31"/>
    </row>
    <row r="2037" spans="2:8">
      <c r="B2037" s="27"/>
      <c r="C2037" s="27"/>
      <c r="D2037" s="27"/>
      <c r="E2037" s="27"/>
      <c r="F2037" s="26"/>
      <c r="G2037" s="28"/>
      <c r="H2037" s="31"/>
    </row>
    <row r="2038" spans="2:8">
      <c r="B2038" s="27"/>
      <c r="C2038" s="27"/>
      <c r="D2038" s="27"/>
      <c r="E2038" s="27"/>
      <c r="F2038" s="26"/>
      <c r="G2038" s="28"/>
      <c r="H2038" s="31"/>
    </row>
    <row r="2039" spans="2:8">
      <c r="B2039" s="27"/>
      <c r="C2039" s="27"/>
      <c r="D2039" s="27"/>
      <c r="E2039" s="27"/>
      <c r="F2039" s="26"/>
      <c r="G2039" s="28"/>
      <c r="H2039" s="31"/>
    </row>
    <row r="2040" spans="2:8">
      <c r="B2040" s="27"/>
      <c r="C2040" s="27"/>
      <c r="D2040" s="27"/>
      <c r="E2040" s="27"/>
      <c r="F2040" s="26"/>
      <c r="G2040" s="28"/>
      <c r="H2040" s="31"/>
    </row>
    <row r="2041" spans="2:8">
      <c r="B2041" s="27"/>
      <c r="C2041" s="27"/>
      <c r="D2041" s="27"/>
      <c r="E2041" s="27"/>
      <c r="F2041" s="26"/>
      <c r="G2041" s="28"/>
      <c r="H2041" s="31"/>
    </row>
    <row r="2042" spans="2:8">
      <c r="B2042" s="27"/>
      <c r="C2042" s="27"/>
      <c r="D2042" s="27"/>
      <c r="E2042" s="27"/>
      <c r="F2042" s="26"/>
      <c r="G2042" s="28"/>
      <c r="H2042" s="31"/>
    </row>
    <row r="2043" spans="2:8">
      <c r="B2043" s="27"/>
      <c r="C2043" s="27"/>
      <c r="D2043" s="27"/>
      <c r="E2043" s="27"/>
      <c r="F2043" s="26"/>
      <c r="G2043" s="28"/>
      <c r="H2043" s="31"/>
    </row>
    <row r="2044" spans="2:8">
      <c r="B2044" s="27"/>
      <c r="C2044" s="27"/>
      <c r="D2044" s="27"/>
      <c r="E2044" s="27"/>
      <c r="F2044" s="26"/>
      <c r="G2044" s="28"/>
      <c r="H2044" s="31"/>
    </row>
    <row r="2045" spans="2:8">
      <c r="B2045" s="27"/>
      <c r="C2045" s="27"/>
      <c r="D2045" s="27"/>
      <c r="E2045" s="27"/>
      <c r="F2045" s="26"/>
      <c r="G2045" s="28"/>
      <c r="H2045" s="31"/>
    </row>
    <row r="2046" spans="2:8">
      <c r="B2046" s="27"/>
      <c r="C2046" s="27"/>
      <c r="D2046" s="27"/>
      <c r="E2046" s="27"/>
      <c r="F2046" s="26"/>
      <c r="G2046" s="28"/>
      <c r="H2046" s="31"/>
    </row>
    <row r="2047" spans="2:8">
      <c r="B2047" s="27"/>
      <c r="C2047" s="27"/>
      <c r="D2047" s="27"/>
      <c r="E2047" s="27"/>
      <c r="F2047" s="26"/>
      <c r="G2047" s="28"/>
      <c r="H2047" s="31"/>
    </row>
    <row r="2048" spans="2:8">
      <c r="B2048" s="27"/>
      <c r="C2048" s="27"/>
      <c r="D2048" s="27"/>
      <c r="E2048" s="27"/>
      <c r="F2048" s="26"/>
      <c r="G2048" s="28"/>
      <c r="H2048" s="31"/>
    </row>
    <row r="2049" spans="2:8">
      <c r="B2049" s="27"/>
      <c r="C2049" s="27"/>
      <c r="D2049" s="27"/>
      <c r="E2049" s="27"/>
      <c r="F2049" s="26"/>
      <c r="G2049" s="28"/>
      <c r="H2049" s="31"/>
    </row>
    <row r="2050" spans="2:8">
      <c r="B2050" s="27"/>
      <c r="C2050" s="27"/>
      <c r="D2050" s="27"/>
      <c r="E2050" s="27"/>
      <c r="F2050" s="26"/>
      <c r="G2050" s="28"/>
      <c r="H2050" s="31"/>
    </row>
    <row r="2051" spans="2:8">
      <c r="B2051" s="27"/>
      <c r="C2051" s="27"/>
      <c r="D2051" s="27"/>
      <c r="E2051" s="27"/>
      <c r="F2051" s="26"/>
      <c r="G2051" s="28"/>
      <c r="H2051" s="31"/>
    </row>
    <row r="2052" spans="2:8">
      <c r="B2052" s="27"/>
      <c r="C2052" s="27"/>
      <c r="D2052" s="27"/>
      <c r="E2052" s="27"/>
      <c r="F2052" s="26"/>
      <c r="G2052" s="28"/>
      <c r="H2052" s="31"/>
    </row>
    <row r="2053" spans="2:8">
      <c r="B2053" s="27"/>
      <c r="C2053" s="27"/>
      <c r="D2053" s="27"/>
      <c r="E2053" s="27"/>
      <c r="F2053" s="26"/>
      <c r="G2053" s="28"/>
      <c r="H2053" s="31"/>
    </row>
    <row r="2054" spans="2:8">
      <c r="B2054" s="27"/>
      <c r="C2054" s="27"/>
      <c r="D2054" s="27"/>
      <c r="E2054" s="27"/>
      <c r="F2054" s="26"/>
      <c r="G2054" s="28"/>
      <c r="H2054" s="31"/>
    </row>
    <row r="2055" spans="2:8">
      <c r="B2055" s="27"/>
      <c r="C2055" s="27"/>
      <c r="D2055" s="27"/>
      <c r="E2055" s="27"/>
      <c r="F2055" s="26"/>
      <c r="G2055" s="28"/>
      <c r="H2055" s="31"/>
    </row>
    <row r="2056" spans="2:8">
      <c r="B2056" s="27"/>
      <c r="C2056" s="27"/>
      <c r="D2056" s="27"/>
      <c r="E2056" s="27"/>
      <c r="F2056" s="26"/>
      <c r="G2056" s="28"/>
      <c r="H2056" s="31"/>
    </row>
    <row r="2057" spans="2:8">
      <c r="B2057" s="27"/>
      <c r="C2057" s="27"/>
      <c r="D2057" s="27"/>
      <c r="E2057" s="27"/>
      <c r="F2057" s="26"/>
      <c r="G2057" s="28"/>
      <c r="H2057" s="31"/>
    </row>
    <row r="2058" spans="2:8">
      <c r="B2058" s="27"/>
      <c r="C2058" s="27"/>
      <c r="D2058" s="27"/>
      <c r="E2058" s="27"/>
      <c r="F2058" s="26"/>
      <c r="G2058" s="28"/>
      <c r="H2058" s="31"/>
    </row>
    <row r="2059" spans="2:8">
      <c r="B2059" s="27"/>
      <c r="C2059" s="27"/>
      <c r="D2059" s="27"/>
      <c r="E2059" s="27"/>
      <c r="F2059" s="26"/>
      <c r="G2059" s="28"/>
      <c r="H2059" s="31"/>
    </row>
    <row r="2060" spans="2:8">
      <c r="B2060" s="27"/>
      <c r="C2060" s="27"/>
      <c r="D2060" s="27"/>
      <c r="E2060" s="27"/>
      <c r="F2060" s="26"/>
      <c r="G2060" s="28"/>
      <c r="H2060" s="31"/>
    </row>
    <row r="2061" spans="2:8">
      <c r="B2061" s="27"/>
      <c r="C2061" s="27"/>
      <c r="D2061" s="27"/>
      <c r="E2061" s="27"/>
      <c r="F2061" s="26"/>
      <c r="G2061" s="28"/>
      <c r="H2061" s="31"/>
    </row>
    <row r="2062" spans="2:8">
      <c r="B2062" s="27"/>
      <c r="C2062" s="27"/>
      <c r="D2062" s="27"/>
      <c r="E2062" s="27"/>
      <c r="F2062" s="26"/>
      <c r="G2062" s="28"/>
      <c r="H2062" s="31"/>
    </row>
    <row r="2063" spans="2:8">
      <c r="B2063" s="27"/>
      <c r="C2063" s="27"/>
      <c r="D2063" s="27"/>
      <c r="E2063" s="27"/>
      <c r="F2063" s="26"/>
      <c r="G2063" s="28"/>
      <c r="H2063" s="31"/>
    </row>
    <row r="2064" spans="2:8">
      <c r="B2064" s="27"/>
      <c r="C2064" s="27"/>
      <c r="D2064" s="27"/>
      <c r="E2064" s="27"/>
      <c r="F2064" s="26"/>
      <c r="G2064" s="28"/>
      <c r="H2064" s="31"/>
    </row>
    <row r="2065" spans="2:8">
      <c r="B2065" s="27"/>
      <c r="C2065" s="27"/>
      <c r="D2065" s="27"/>
      <c r="E2065" s="27"/>
      <c r="F2065" s="26"/>
      <c r="G2065" s="28"/>
      <c r="H2065" s="31"/>
    </row>
    <row r="2066" spans="2:8">
      <c r="B2066" s="27"/>
      <c r="C2066" s="27"/>
      <c r="D2066" s="27"/>
      <c r="E2066" s="27"/>
      <c r="F2066" s="26"/>
      <c r="G2066" s="28"/>
      <c r="H2066" s="31"/>
    </row>
    <row r="2067" spans="2:8">
      <c r="B2067" s="27"/>
      <c r="C2067" s="27"/>
      <c r="D2067" s="27"/>
      <c r="E2067" s="27"/>
      <c r="F2067" s="26"/>
      <c r="G2067" s="28"/>
      <c r="H2067" s="31"/>
    </row>
    <row r="2068" spans="2:8">
      <c r="B2068" s="27"/>
      <c r="C2068" s="27"/>
      <c r="D2068" s="27"/>
      <c r="E2068" s="27"/>
      <c r="F2068" s="26"/>
      <c r="G2068" s="28"/>
      <c r="H2068" s="31"/>
    </row>
    <row r="2069" spans="2:8">
      <c r="B2069" s="27"/>
      <c r="C2069" s="27"/>
      <c r="D2069" s="27"/>
      <c r="E2069" s="27"/>
      <c r="F2069" s="26"/>
      <c r="G2069" s="28"/>
      <c r="H2069" s="31"/>
    </row>
    <row r="2070" spans="2:8">
      <c r="B2070" s="27"/>
      <c r="C2070" s="27"/>
      <c r="D2070" s="27"/>
      <c r="E2070" s="27"/>
      <c r="F2070" s="26"/>
      <c r="G2070" s="28"/>
      <c r="H2070" s="31"/>
    </row>
    <row r="2071" spans="2:8">
      <c r="B2071" s="27"/>
      <c r="C2071" s="27"/>
      <c r="D2071" s="27"/>
      <c r="E2071" s="27"/>
      <c r="F2071" s="26"/>
      <c r="G2071" s="28"/>
      <c r="H2071" s="31"/>
    </row>
    <row r="2072" spans="2:8">
      <c r="B2072" s="27"/>
      <c r="C2072" s="27"/>
      <c r="D2072" s="27"/>
      <c r="E2072" s="27"/>
      <c r="F2072" s="26"/>
      <c r="G2072" s="28"/>
      <c r="H2072" s="31"/>
    </row>
    <row r="2073" spans="2:8">
      <c r="B2073" s="27"/>
      <c r="C2073" s="27"/>
      <c r="D2073" s="27"/>
      <c r="E2073" s="27"/>
      <c r="F2073" s="26"/>
      <c r="G2073" s="28"/>
      <c r="H2073" s="31"/>
    </row>
    <row r="2074" spans="2:8">
      <c r="B2074" s="27"/>
      <c r="C2074" s="27"/>
      <c r="D2074" s="27"/>
      <c r="E2074" s="27"/>
      <c r="F2074" s="26"/>
      <c r="G2074" s="28"/>
      <c r="H2074" s="31"/>
    </row>
    <row r="2075" spans="2:8">
      <c r="B2075" s="27"/>
      <c r="C2075" s="27"/>
      <c r="D2075" s="27"/>
      <c r="E2075" s="27"/>
      <c r="F2075" s="26"/>
      <c r="G2075" s="28"/>
      <c r="H2075" s="31"/>
    </row>
    <row r="2076" spans="2:8">
      <c r="B2076" s="27"/>
      <c r="C2076" s="27"/>
      <c r="D2076" s="27"/>
      <c r="E2076" s="27"/>
      <c r="F2076" s="26"/>
      <c r="G2076" s="28"/>
      <c r="H2076" s="31"/>
    </row>
    <row r="2077" spans="2:8">
      <c r="B2077" s="27"/>
      <c r="C2077" s="27"/>
      <c r="D2077" s="27"/>
      <c r="E2077" s="27"/>
      <c r="F2077" s="26"/>
      <c r="G2077" s="28"/>
      <c r="H2077" s="31"/>
    </row>
    <row r="2078" spans="2:8">
      <c r="B2078" s="27"/>
      <c r="C2078" s="27"/>
      <c r="D2078" s="27"/>
      <c r="E2078" s="27"/>
      <c r="F2078" s="26"/>
      <c r="G2078" s="28"/>
      <c r="H2078" s="31"/>
    </row>
    <row r="2079" spans="2:8">
      <c r="B2079" s="27"/>
      <c r="C2079" s="27"/>
      <c r="D2079" s="27"/>
      <c r="E2079" s="27"/>
      <c r="F2079" s="26"/>
      <c r="G2079" s="28"/>
      <c r="H2079" s="31"/>
    </row>
    <row r="2080" spans="2:8">
      <c r="B2080" s="27"/>
      <c r="C2080" s="27"/>
      <c r="D2080" s="27"/>
      <c r="E2080" s="27"/>
      <c r="F2080" s="26"/>
      <c r="G2080" s="28"/>
      <c r="H2080" s="31"/>
    </row>
    <row r="2081" spans="2:8">
      <c r="B2081" s="27"/>
      <c r="C2081" s="27"/>
      <c r="D2081" s="27"/>
      <c r="E2081" s="27"/>
      <c r="F2081" s="26"/>
      <c r="G2081" s="28"/>
      <c r="H2081" s="31"/>
    </row>
    <row r="2082" spans="2:8">
      <c r="B2082" s="27"/>
      <c r="C2082" s="27"/>
      <c r="D2082" s="27"/>
      <c r="E2082" s="27"/>
      <c r="F2082" s="26"/>
      <c r="G2082" s="28"/>
      <c r="H2082" s="31"/>
    </row>
    <row r="2083" spans="2:8">
      <c r="B2083" s="27"/>
      <c r="C2083" s="27"/>
      <c r="D2083" s="27"/>
      <c r="E2083" s="27"/>
      <c r="F2083" s="26"/>
      <c r="G2083" s="28"/>
      <c r="H2083" s="31"/>
    </row>
    <row r="2084" spans="2:8">
      <c r="B2084" s="27"/>
      <c r="C2084" s="27"/>
      <c r="D2084" s="27"/>
      <c r="E2084" s="27"/>
      <c r="F2084" s="26"/>
      <c r="G2084" s="28"/>
      <c r="H2084" s="31"/>
    </row>
    <row r="2085" spans="2:8">
      <c r="B2085" s="27"/>
      <c r="C2085" s="27"/>
      <c r="D2085" s="27"/>
      <c r="E2085" s="27"/>
      <c r="F2085" s="26"/>
      <c r="G2085" s="28"/>
      <c r="H2085" s="31"/>
    </row>
    <row r="2086" spans="2:8">
      <c r="B2086" s="27"/>
      <c r="C2086" s="27"/>
      <c r="D2086" s="27"/>
      <c r="E2086" s="27"/>
      <c r="F2086" s="26"/>
      <c r="G2086" s="28"/>
      <c r="H2086" s="31"/>
    </row>
    <row r="2087" spans="2:8">
      <c r="B2087" s="27"/>
      <c r="C2087" s="27"/>
      <c r="D2087" s="27"/>
      <c r="E2087" s="27"/>
      <c r="F2087" s="26"/>
      <c r="G2087" s="28"/>
      <c r="H2087" s="31"/>
    </row>
    <row r="2088" spans="2:8">
      <c r="B2088" s="27"/>
      <c r="C2088" s="27"/>
      <c r="D2088" s="27"/>
      <c r="E2088" s="27"/>
      <c r="F2088" s="26"/>
      <c r="G2088" s="28"/>
      <c r="H2088" s="31"/>
    </row>
    <row r="2089" spans="2:8">
      <c r="B2089" s="27"/>
      <c r="C2089" s="27"/>
      <c r="D2089" s="27"/>
      <c r="E2089" s="27"/>
      <c r="F2089" s="26"/>
      <c r="G2089" s="28"/>
      <c r="H2089" s="31"/>
    </row>
    <row r="2090" spans="2:8">
      <c r="B2090" s="27"/>
      <c r="C2090" s="27"/>
      <c r="D2090" s="27"/>
      <c r="E2090" s="27"/>
      <c r="F2090" s="26"/>
      <c r="G2090" s="28"/>
      <c r="H2090" s="31"/>
    </row>
    <row r="2091" spans="2:8">
      <c r="B2091" s="27"/>
      <c r="C2091" s="27"/>
      <c r="D2091" s="27"/>
      <c r="E2091" s="27"/>
      <c r="F2091" s="26"/>
      <c r="G2091" s="28"/>
      <c r="H2091" s="31"/>
    </row>
    <row r="2092" spans="2:8">
      <c r="B2092" s="27"/>
      <c r="C2092" s="27"/>
      <c r="D2092" s="27"/>
      <c r="E2092" s="27"/>
      <c r="F2092" s="26"/>
      <c r="G2092" s="28"/>
      <c r="H2092" s="31"/>
    </row>
    <row r="2093" spans="2:8">
      <c r="B2093" s="27"/>
      <c r="C2093" s="27"/>
      <c r="D2093" s="27"/>
      <c r="E2093" s="27"/>
      <c r="F2093" s="26"/>
      <c r="G2093" s="28"/>
      <c r="H2093" s="31"/>
    </row>
    <row r="2094" spans="2:8">
      <c r="B2094" s="27"/>
      <c r="C2094" s="27"/>
      <c r="D2094" s="27"/>
      <c r="E2094" s="27"/>
      <c r="F2094" s="26"/>
      <c r="G2094" s="28"/>
      <c r="H2094" s="31"/>
    </row>
    <row r="2095" spans="2:8">
      <c r="B2095" s="27"/>
      <c r="C2095" s="27"/>
      <c r="D2095" s="27"/>
      <c r="E2095" s="27"/>
      <c r="F2095" s="26"/>
      <c r="G2095" s="28"/>
      <c r="H2095" s="31"/>
    </row>
    <row r="2096" spans="2:8">
      <c r="B2096" s="27"/>
      <c r="C2096" s="27"/>
      <c r="D2096" s="27"/>
      <c r="E2096" s="27"/>
      <c r="F2096" s="26"/>
      <c r="G2096" s="28"/>
      <c r="H2096" s="31"/>
    </row>
    <row r="2097" spans="2:8">
      <c r="B2097" s="27"/>
      <c r="C2097" s="27"/>
      <c r="D2097" s="27"/>
      <c r="E2097" s="27"/>
      <c r="F2097" s="26"/>
      <c r="G2097" s="28"/>
      <c r="H2097" s="31"/>
    </row>
    <row r="2098" spans="2:8">
      <c r="B2098" s="27"/>
      <c r="C2098" s="27"/>
      <c r="D2098" s="27"/>
      <c r="E2098" s="27"/>
      <c r="F2098" s="26"/>
      <c r="G2098" s="28"/>
      <c r="H2098" s="31"/>
    </row>
    <row r="2099" spans="2:8">
      <c r="B2099" s="27"/>
      <c r="C2099" s="27"/>
      <c r="D2099" s="27"/>
      <c r="E2099" s="27"/>
      <c r="F2099" s="26"/>
      <c r="G2099" s="28"/>
      <c r="H2099" s="31"/>
    </row>
    <row r="2100" spans="2:8">
      <c r="B2100" s="27"/>
      <c r="C2100" s="27"/>
      <c r="D2100" s="27"/>
      <c r="E2100" s="27"/>
      <c r="F2100" s="26"/>
      <c r="G2100" s="28"/>
      <c r="H2100" s="31"/>
    </row>
    <row r="2101" spans="2:8">
      <c r="B2101" s="27"/>
      <c r="C2101" s="27"/>
      <c r="D2101" s="27"/>
      <c r="E2101" s="27"/>
      <c r="F2101" s="26"/>
      <c r="G2101" s="28"/>
      <c r="H2101" s="31"/>
    </row>
    <row r="2102" spans="2:8">
      <c r="B2102" s="27"/>
      <c r="C2102" s="27"/>
      <c r="D2102" s="27"/>
      <c r="E2102" s="27"/>
      <c r="F2102" s="26"/>
      <c r="G2102" s="28"/>
      <c r="H2102" s="31"/>
    </row>
    <row r="2103" spans="2:8">
      <c r="B2103" s="27"/>
      <c r="C2103" s="27"/>
      <c r="D2103" s="27"/>
      <c r="E2103" s="27"/>
      <c r="F2103" s="26"/>
      <c r="G2103" s="28"/>
      <c r="H2103" s="31"/>
    </row>
    <row r="2104" spans="2:8">
      <c r="B2104" s="27"/>
      <c r="C2104" s="27"/>
      <c r="D2104" s="27"/>
      <c r="E2104" s="27"/>
      <c r="F2104" s="26"/>
      <c r="G2104" s="28"/>
      <c r="H2104" s="31"/>
    </row>
    <row r="2105" spans="2:8">
      <c r="B2105" s="27"/>
      <c r="C2105" s="27"/>
      <c r="D2105" s="27"/>
      <c r="E2105" s="27"/>
      <c r="F2105" s="26"/>
      <c r="G2105" s="28"/>
      <c r="H2105" s="31"/>
    </row>
    <row r="2106" spans="2:8">
      <c r="B2106" s="27"/>
      <c r="C2106" s="27"/>
      <c r="D2106" s="27"/>
      <c r="E2106" s="27"/>
      <c r="F2106" s="26"/>
      <c r="G2106" s="28"/>
      <c r="H2106" s="31"/>
    </row>
    <row r="2107" spans="2:8">
      <c r="B2107" s="27"/>
      <c r="C2107" s="27"/>
      <c r="D2107" s="27"/>
      <c r="E2107" s="27"/>
      <c r="F2107" s="26"/>
      <c r="G2107" s="28"/>
      <c r="H2107" s="31"/>
    </row>
    <row r="2108" spans="2:8">
      <c r="B2108" s="27"/>
      <c r="C2108" s="27"/>
      <c r="D2108" s="27"/>
      <c r="E2108" s="27"/>
      <c r="F2108" s="26"/>
      <c r="G2108" s="28"/>
      <c r="H2108" s="31"/>
    </row>
    <row r="2109" spans="2:8">
      <c r="B2109" s="27"/>
      <c r="C2109" s="27"/>
      <c r="D2109" s="27"/>
      <c r="E2109" s="27"/>
      <c r="F2109" s="26"/>
      <c r="G2109" s="28"/>
      <c r="H2109" s="31"/>
    </row>
    <row r="2110" spans="2:8">
      <c r="B2110" s="27"/>
      <c r="C2110" s="27"/>
      <c r="D2110" s="27"/>
      <c r="E2110" s="27"/>
      <c r="F2110" s="26"/>
      <c r="G2110" s="28"/>
      <c r="H2110" s="31"/>
    </row>
    <row r="2111" spans="2:8">
      <c r="B2111" s="27"/>
      <c r="C2111" s="27"/>
      <c r="D2111" s="27"/>
      <c r="E2111" s="27"/>
      <c r="F2111" s="26"/>
      <c r="G2111" s="28"/>
      <c r="H2111" s="31"/>
    </row>
    <row r="2112" spans="2:8">
      <c r="B2112" s="27"/>
      <c r="C2112" s="27"/>
      <c r="D2112" s="27"/>
      <c r="E2112" s="27"/>
      <c r="F2112" s="26"/>
      <c r="G2112" s="28"/>
      <c r="H2112" s="31"/>
    </row>
    <row r="2113" spans="2:8">
      <c r="B2113" s="27"/>
      <c r="C2113" s="27"/>
      <c r="D2113" s="27"/>
      <c r="E2113" s="27"/>
      <c r="F2113" s="26"/>
      <c r="G2113" s="28"/>
      <c r="H2113" s="31"/>
    </row>
    <row r="2114" spans="2:8">
      <c r="B2114" s="27"/>
      <c r="C2114" s="27"/>
      <c r="D2114" s="27"/>
      <c r="E2114" s="27"/>
      <c r="F2114" s="26"/>
      <c r="G2114" s="28"/>
      <c r="H2114" s="31"/>
    </row>
    <row r="2115" spans="2:8">
      <c r="B2115" s="27"/>
      <c r="C2115" s="27"/>
      <c r="D2115" s="27"/>
      <c r="E2115" s="27"/>
      <c r="F2115" s="26"/>
      <c r="G2115" s="28"/>
      <c r="H2115" s="31"/>
    </row>
    <row r="2116" spans="2:8">
      <c r="B2116" s="27"/>
      <c r="C2116" s="27"/>
      <c r="D2116" s="27"/>
      <c r="E2116" s="27"/>
      <c r="F2116" s="26"/>
      <c r="G2116" s="28"/>
      <c r="H2116" s="31"/>
    </row>
    <row r="2117" spans="2:8">
      <c r="B2117" s="27"/>
      <c r="C2117" s="27"/>
      <c r="D2117" s="27"/>
      <c r="E2117" s="27"/>
      <c r="F2117" s="26"/>
      <c r="G2117" s="28"/>
      <c r="H2117" s="31"/>
    </row>
    <row r="2118" spans="2:8">
      <c r="B2118" s="27"/>
      <c r="C2118" s="27"/>
      <c r="D2118" s="27"/>
      <c r="E2118" s="27"/>
      <c r="F2118" s="26"/>
      <c r="G2118" s="28"/>
      <c r="H2118" s="31"/>
    </row>
    <row r="2119" spans="2:8">
      <c r="B2119" s="27"/>
      <c r="C2119" s="27"/>
      <c r="D2119" s="27"/>
      <c r="E2119" s="27"/>
      <c r="F2119" s="26"/>
      <c r="G2119" s="28"/>
      <c r="H2119" s="31"/>
    </row>
    <row r="2120" spans="2:8">
      <c r="B2120" s="27"/>
      <c r="C2120" s="27"/>
      <c r="D2120" s="27"/>
      <c r="E2120" s="27"/>
      <c r="F2120" s="26"/>
      <c r="G2120" s="28"/>
      <c r="H2120" s="31"/>
    </row>
    <row r="2121" spans="2:8">
      <c r="B2121" s="27"/>
      <c r="C2121" s="27"/>
      <c r="D2121" s="27"/>
      <c r="E2121" s="27"/>
      <c r="F2121" s="26"/>
      <c r="G2121" s="28"/>
      <c r="H2121" s="31"/>
    </row>
    <row r="2122" spans="2:8">
      <c r="B2122" s="27"/>
      <c r="C2122" s="27"/>
      <c r="D2122" s="27"/>
      <c r="E2122" s="27"/>
      <c r="F2122" s="26"/>
      <c r="G2122" s="28"/>
      <c r="H2122" s="31"/>
    </row>
    <row r="2123" spans="2:8">
      <c r="B2123" s="27"/>
      <c r="C2123" s="27"/>
      <c r="D2123" s="27"/>
      <c r="E2123" s="27"/>
      <c r="F2123" s="26"/>
      <c r="G2123" s="28"/>
      <c r="H2123" s="31"/>
    </row>
    <row r="2124" spans="2:8">
      <c r="B2124" s="27"/>
      <c r="C2124" s="27"/>
      <c r="D2124" s="27"/>
      <c r="E2124" s="27"/>
      <c r="F2124" s="26"/>
      <c r="G2124" s="28"/>
      <c r="H2124" s="31"/>
    </row>
    <row r="2125" spans="2:8">
      <c r="B2125" s="27"/>
      <c r="C2125" s="27"/>
      <c r="D2125" s="27"/>
      <c r="E2125" s="27"/>
      <c r="F2125" s="26"/>
      <c r="G2125" s="28"/>
      <c r="H2125" s="31"/>
    </row>
    <row r="2126" spans="2:8">
      <c r="B2126" s="27"/>
      <c r="C2126" s="27"/>
      <c r="D2126" s="27"/>
      <c r="E2126" s="27"/>
      <c r="F2126" s="26"/>
      <c r="G2126" s="28"/>
      <c r="H2126" s="31"/>
    </row>
    <row r="2127" spans="2:8">
      <c r="B2127" s="27"/>
      <c r="C2127" s="27"/>
      <c r="D2127" s="27"/>
      <c r="E2127" s="27"/>
      <c r="F2127" s="26"/>
      <c r="G2127" s="28"/>
      <c r="H2127" s="31"/>
    </row>
    <row r="2128" spans="2:8">
      <c r="B2128" s="27"/>
      <c r="C2128" s="27"/>
      <c r="D2128" s="27"/>
      <c r="E2128" s="27"/>
      <c r="F2128" s="26"/>
      <c r="G2128" s="28"/>
      <c r="H2128" s="31"/>
    </row>
    <row r="2129" spans="2:8">
      <c r="B2129" s="27"/>
      <c r="C2129" s="27"/>
      <c r="D2129" s="27"/>
      <c r="E2129" s="27"/>
      <c r="F2129" s="26"/>
      <c r="G2129" s="28"/>
      <c r="H2129" s="31"/>
    </row>
    <row r="2130" spans="2:8">
      <c r="B2130" s="27"/>
      <c r="C2130" s="27"/>
      <c r="D2130" s="27"/>
      <c r="E2130" s="27"/>
      <c r="F2130" s="26"/>
      <c r="G2130" s="28"/>
      <c r="H2130" s="31"/>
    </row>
    <row r="2131" spans="2:8">
      <c r="B2131" s="27"/>
      <c r="C2131" s="27"/>
      <c r="D2131" s="27"/>
      <c r="E2131" s="27"/>
      <c r="F2131" s="26"/>
      <c r="G2131" s="28"/>
      <c r="H2131" s="31"/>
    </row>
    <row r="2132" spans="2:8">
      <c r="B2132" s="27"/>
      <c r="C2132" s="27"/>
      <c r="D2132" s="27"/>
      <c r="E2132" s="27"/>
      <c r="F2132" s="26"/>
      <c r="G2132" s="28"/>
      <c r="H2132" s="31"/>
    </row>
    <row r="2133" spans="2:8">
      <c r="B2133" s="27"/>
      <c r="C2133" s="27"/>
      <c r="D2133" s="27"/>
      <c r="E2133" s="27"/>
      <c r="F2133" s="26"/>
      <c r="G2133" s="28"/>
      <c r="H2133" s="31"/>
    </row>
    <row r="2134" spans="2:8">
      <c r="B2134" s="27"/>
      <c r="C2134" s="27"/>
      <c r="D2134" s="27"/>
      <c r="E2134" s="27"/>
      <c r="F2134" s="26"/>
      <c r="G2134" s="28"/>
      <c r="H2134" s="31"/>
    </row>
    <row r="2135" spans="2:8">
      <c r="B2135" s="27"/>
      <c r="C2135" s="27"/>
      <c r="D2135" s="27"/>
      <c r="E2135" s="27"/>
      <c r="F2135" s="26"/>
      <c r="G2135" s="28"/>
      <c r="H2135" s="31"/>
    </row>
    <row r="2136" spans="2:8">
      <c r="B2136" s="27"/>
      <c r="C2136" s="27"/>
      <c r="D2136" s="27"/>
      <c r="E2136" s="27"/>
      <c r="F2136" s="26"/>
      <c r="G2136" s="28"/>
      <c r="H2136" s="31"/>
    </row>
    <row r="2137" spans="2:8">
      <c r="B2137" s="27"/>
      <c r="C2137" s="27"/>
      <c r="D2137" s="27"/>
      <c r="E2137" s="27"/>
      <c r="F2137" s="26"/>
      <c r="G2137" s="28"/>
      <c r="H2137" s="31"/>
    </row>
    <row r="2138" spans="2:8">
      <c r="B2138" s="27"/>
      <c r="C2138" s="27"/>
      <c r="D2138" s="27"/>
      <c r="E2138" s="27"/>
      <c r="F2138" s="26"/>
      <c r="G2138" s="28"/>
      <c r="H2138" s="31"/>
    </row>
    <row r="2139" spans="2:8">
      <c r="B2139" s="27"/>
      <c r="C2139" s="27"/>
      <c r="D2139" s="27"/>
      <c r="E2139" s="27"/>
      <c r="F2139" s="26"/>
      <c r="G2139" s="28"/>
      <c r="H2139" s="31"/>
    </row>
    <row r="2140" spans="2:8">
      <c r="B2140" s="27"/>
      <c r="C2140" s="27"/>
      <c r="D2140" s="27"/>
      <c r="E2140" s="27"/>
      <c r="F2140" s="26"/>
      <c r="G2140" s="28"/>
      <c r="H2140" s="31"/>
    </row>
    <row r="2141" spans="2:8">
      <c r="B2141" s="27"/>
      <c r="C2141" s="27"/>
      <c r="D2141" s="27"/>
      <c r="E2141" s="27"/>
      <c r="F2141" s="26"/>
      <c r="G2141" s="28"/>
      <c r="H2141" s="31"/>
    </row>
    <row r="2142" spans="2:8">
      <c r="B2142" s="27"/>
      <c r="C2142" s="27"/>
      <c r="D2142" s="27"/>
      <c r="E2142" s="27"/>
      <c r="F2142" s="26"/>
      <c r="G2142" s="28"/>
      <c r="H2142" s="31"/>
    </row>
    <row r="2143" spans="2:8">
      <c r="B2143" s="27"/>
      <c r="C2143" s="27"/>
      <c r="D2143" s="27"/>
      <c r="E2143" s="27"/>
      <c r="F2143" s="26"/>
      <c r="G2143" s="28"/>
      <c r="H2143" s="31"/>
    </row>
    <row r="2144" spans="2:8">
      <c r="B2144" s="27"/>
      <c r="C2144" s="27"/>
      <c r="D2144" s="27"/>
      <c r="E2144" s="27"/>
      <c r="F2144" s="26"/>
      <c r="G2144" s="28"/>
      <c r="H2144" s="31"/>
    </row>
    <row r="2145" spans="2:8">
      <c r="B2145" s="27"/>
      <c r="C2145" s="27"/>
      <c r="D2145" s="27"/>
      <c r="E2145" s="27"/>
      <c r="F2145" s="26"/>
      <c r="G2145" s="28"/>
      <c r="H2145" s="31"/>
    </row>
    <row r="2146" spans="2:8">
      <c r="B2146" s="27"/>
      <c r="C2146" s="27"/>
      <c r="D2146" s="27"/>
      <c r="E2146" s="27"/>
      <c r="F2146" s="26"/>
      <c r="G2146" s="28"/>
      <c r="H2146" s="31"/>
    </row>
    <row r="2147" spans="2:8">
      <c r="B2147" s="27"/>
      <c r="C2147" s="27"/>
      <c r="D2147" s="27"/>
      <c r="E2147" s="27"/>
      <c r="F2147" s="26"/>
      <c r="G2147" s="28"/>
      <c r="H2147" s="31"/>
    </row>
    <row r="2148" spans="2:8">
      <c r="B2148" s="27"/>
      <c r="C2148" s="27"/>
      <c r="D2148" s="27"/>
      <c r="E2148" s="27"/>
      <c r="F2148" s="26"/>
      <c r="G2148" s="28"/>
      <c r="H2148" s="31"/>
    </row>
    <row r="2149" spans="2:8">
      <c r="B2149" s="27"/>
      <c r="C2149" s="27"/>
      <c r="D2149" s="27"/>
      <c r="E2149" s="27"/>
      <c r="F2149" s="26"/>
      <c r="G2149" s="28"/>
      <c r="H2149" s="31"/>
    </row>
    <row r="2150" spans="2:8">
      <c r="B2150" s="27"/>
      <c r="C2150" s="27"/>
      <c r="D2150" s="27"/>
      <c r="E2150" s="27"/>
      <c r="F2150" s="26"/>
      <c r="G2150" s="28"/>
      <c r="H2150" s="31"/>
    </row>
    <row r="2151" spans="2:8">
      <c r="B2151" s="27"/>
      <c r="C2151" s="27"/>
      <c r="D2151" s="27"/>
      <c r="E2151" s="27"/>
      <c r="F2151" s="26"/>
      <c r="G2151" s="28"/>
      <c r="H2151" s="31"/>
    </row>
    <row r="2152" spans="2:8">
      <c r="B2152" s="27"/>
      <c r="C2152" s="27"/>
      <c r="D2152" s="27"/>
      <c r="E2152" s="27"/>
      <c r="F2152" s="26"/>
      <c r="G2152" s="28"/>
      <c r="H2152" s="31"/>
    </row>
    <row r="2153" spans="2:8">
      <c r="B2153" s="27"/>
      <c r="C2153" s="27"/>
      <c r="D2153" s="27"/>
      <c r="E2153" s="27"/>
      <c r="F2153" s="26"/>
      <c r="G2153" s="28"/>
      <c r="H2153" s="31"/>
    </row>
    <row r="2154" spans="2:8">
      <c r="B2154" s="27"/>
      <c r="C2154" s="27"/>
      <c r="D2154" s="27"/>
      <c r="E2154" s="27"/>
      <c r="F2154" s="26"/>
      <c r="G2154" s="28"/>
      <c r="H2154" s="31"/>
    </row>
    <row r="2155" spans="2:8">
      <c r="B2155" s="27"/>
      <c r="C2155" s="27"/>
      <c r="D2155" s="27"/>
      <c r="E2155" s="27"/>
      <c r="F2155" s="26"/>
      <c r="G2155" s="28"/>
      <c r="H2155" s="31"/>
    </row>
    <row r="2156" spans="2:8">
      <c r="B2156" s="27"/>
      <c r="C2156" s="27"/>
      <c r="D2156" s="27"/>
      <c r="E2156" s="27"/>
      <c r="F2156" s="26"/>
      <c r="G2156" s="28"/>
      <c r="H2156" s="31"/>
    </row>
    <row r="2157" spans="2:8">
      <c r="B2157" s="27"/>
      <c r="C2157" s="27"/>
      <c r="D2157" s="27"/>
      <c r="E2157" s="27"/>
      <c r="F2157" s="26"/>
      <c r="G2157" s="28"/>
      <c r="H2157" s="31"/>
    </row>
    <row r="2158" spans="2:8">
      <c r="B2158" s="27"/>
      <c r="C2158" s="27"/>
      <c r="D2158" s="27"/>
      <c r="E2158" s="27"/>
      <c r="F2158" s="26"/>
      <c r="G2158" s="28"/>
      <c r="H2158" s="31"/>
    </row>
    <row r="2159" spans="2:8">
      <c r="B2159" s="27"/>
      <c r="C2159" s="27"/>
      <c r="D2159" s="27"/>
      <c r="E2159" s="27"/>
      <c r="F2159" s="26"/>
      <c r="G2159" s="28"/>
      <c r="H2159" s="31"/>
    </row>
    <row r="2160" spans="2:8">
      <c r="B2160" s="27"/>
      <c r="C2160" s="27"/>
      <c r="D2160" s="27"/>
      <c r="E2160" s="27"/>
      <c r="F2160" s="26"/>
      <c r="G2160" s="28"/>
      <c r="H2160" s="31"/>
    </row>
    <row r="2161" spans="2:8">
      <c r="B2161" s="27"/>
      <c r="C2161" s="27"/>
      <c r="D2161" s="27"/>
      <c r="E2161" s="27"/>
      <c r="F2161" s="26"/>
      <c r="G2161" s="28"/>
      <c r="H2161" s="31"/>
    </row>
    <row r="2162" spans="2:8">
      <c r="B2162" s="27"/>
      <c r="C2162" s="27"/>
      <c r="D2162" s="27"/>
      <c r="E2162" s="27"/>
      <c r="F2162" s="26"/>
      <c r="G2162" s="28"/>
      <c r="H2162" s="31"/>
    </row>
    <row r="2163" spans="2:8">
      <c r="B2163" s="27"/>
      <c r="C2163" s="27"/>
      <c r="D2163" s="27"/>
      <c r="E2163" s="27"/>
      <c r="F2163" s="26"/>
      <c r="G2163" s="28"/>
      <c r="H2163" s="31"/>
    </row>
    <row r="2164" spans="2:8">
      <c r="B2164" s="27"/>
      <c r="C2164" s="27"/>
      <c r="D2164" s="27"/>
      <c r="E2164" s="27"/>
      <c r="F2164" s="26"/>
      <c r="G2164" s="28"/>
      <c r="H2164" s="31"/>
    </row>
    <row r="2165" spans="2:8">
      <c r="B2165" s="27"/>
      <c r="C2165" s="27"/>
      <c r="D2165" s="27"/>
      <c r="E2165" s="27"/>
      <c r="F2165" s="26"/>
      <c r="G2165" s="28"/>
      <c r="H2165" s="31"/>
    </row>
    <row r="2166" spans="2:8">
      <c r="B2166" s="27"/>
      <c r="C2166" s="27"/>
      <c r="D2166" s="27"/>
      <c r="E2166" s="27"/>
      <c r="F2166" s="26"/>
      <c r="G2166" s="28"/>
      <c r="H2166" s="31"/>
    </row>
    <row r="2167" spans="2:8">
      <c r="B2167" s="27"/>
      <c r="C2167" s="27"/>
      <c r="D2167" s="27"/>
      <c r="E2167" s="27"/>
      <c r="F2167" s="26"/>
      <c r="G2167" s="28"/>
      <c r="H2167" s="31"/>
    </row>
    <row r="2168" spans="2:8">
      <c r="B2168" s="27"/>
      <c r="C2168" s="27"/>
      <c r="D2168" s="27"/>
      <c r="E2168" s="27"/>
      <c r="F2168" s="26"/>
      <c r="G2168" s="28"/>
      <c r="H2168" s="31"/>
    </row>
    <row r="2169" spans="2:8">
      <c r="B2169" s="27"/>
      <c r="C2169" s="27"/>
      <c r="D2169" s="27"/>
      <c r="E2169" s="27"/>
      <c r="F2169" s="26"/>
      <c r="G2169" s="28"/>
      <c r="H2169" s="31"/>
    </row>
    <row r="2170" spans="2:8">
      <c r="B2170" s="27"/>
      <c r="C2170" s="27"/>
      <c r="D2170" s="27"/>
      <c r="E2170" s="27"/>
      <c r="F2170" s="26"/>
      <c r="G2170" s="28"/>
      <c r="H2170" s="31"/>
    </row>
    <row r="2171" spans="2:8">
      <c r="B2171" s="27"/>
      <c r="C2171" s="27"/>
      <c r="D2171" s="27"/>
      <c r="E2171" s="27"/>
      <c r="F2171" s="26"/>
      <c r="G2171" s="28"/>
      <c r="H2171" s="31"/>
    </row>
    <row r="2172" spans="2:8">
      <c r="B2172" s="27"/>
      <c r="C2172" s="27"/>
      <c r="D2172" s="27"/>
      <c r="E2172" s="27"/>
      <c r="F2172" s="26"/>
      <c r="G2172" s="28"/>
      <c r="H2172" s="31"/>
    </row>
    <row r="2173" spans="2:8">
      <c r="B2173" s="27"/>
      <c r="C2173" s="27"/>
      <c r="D2173" s="27"/>
      <c r="E2173" s="27"/>
      <c r="F2173" s="26"/>
      <c r="G2173" s="28"/>
      <c r="H2173" s="31"/>
    </row>
    <row r="2174" spans="2:8">
      <c r="B2174" s="27"/>
      <c r="C2174" s="27"/>
      <c r="D2174" s="27"/>
      <c r="E2174" s="27"/>
      <c r="F2174" s="26"/>
      <c r="G2174" s="28"/>
      <c r="H2174" s="31"/>
    </row>
    <row r="2175" spans="2:8">
      <c r="B2175" s="27"/>
      <c r="C2175" s="27"/>
      <c r="D2175" s="27"/>
      <c r="E2175" s="27"/>
      <c r="F2175" s="26"/>
      <c r="G2175" s="28"/>
      <c r="H2175" s="31"/>
    </row>
    <row r="2176" spans="2:8">
      <c r="B2176" s="27"/>
      <c r="C2176" s="27"/>
      <c r="D2176" s="27"/>
      <c r="E2176" s="27"/>
      <c r="F2176" s="26"/>
      <c r="G2176" s="28"/>
      <c r="H2176" s="31"/>
    </row>
    <row r="2177" spans="2:8">
      <c r="B2177" s="27"/>
      <c r="C2177" s="27"/>
      <c r="D2177" s="27"/>
      <c r="E2177" s="27"/>
      <c r="F2177" s="26"/>
      <c r="G2177" s="28"/>
      <c r="H2177" s="31"/>
    </row>
    <row r="2178" spans="2:8">
      <c r="B2178" s="27"/>
      <c r="C2178" s="27"/>
      <c r="D2178" s="27"/>
      <c r="E2178" s="27"/>
      <c r="F2178" s="26"/>
      <c r="G2178" s="28"/>
      <c r="H2178" s="31"/>
    </row>
    <row r="2179" spans="2:8">
      <c r="B2179" s="27"/>
      <c r="C2179" s="27"/>
      <c r="D2179" s="27"/>
      <c r="E2179" s="27"/>
      <c r="F2179" s="26"/>
      <c r="G2179" s="28"/>
      <c r="H2179" s="31"/>
    </row>
    <row r="2180" spans="2:8">
      <c r="B2180" s="27"/>
      <c r="C2180" s="27"/>
      <c r="D2180" s="27"/>
      <c r="E2180" s="27"/>
      <c r="F2180" s="26"/>
      <c r="G2180" s="28"/>
      <c r="H2180" s="31"/>
    </row>
    <row r="2181" spans="2:8">
      <c r="B2181" s="27"/>
      <c r="C2181" s="27"/>
      <c r="D2181" s="27"/>
      <c r="E2181" s="27"/>
      <c r="F2181" s="26"/>
      <c r="G2181" s="28"/>
      <c r="H2181" s="31"/>
    </row>
    <row r="2182" spans="2:8">
      <c r="B2182" s="27"/>
      <c r="C2182" s="27"/>
      <c r="D2182" s="27"/>
      <c r="E2182" s="27"/>
      <c r="F2182" s="26"/>
      <c r="G2182" s="28"/>
      <c r="H2182" s="31"/>
    </row>
    <row r="2183" spans="2:8">
      <c r="B2183" s="27"/>
      <c r="C2183" s="27"/>
      <c r="D2183" s="27"/>
      <c r="E2183" s="27"/>
      <c r="F2183" s="26"/>
      <c r="G2183" s="28"/>
      <c r="H2183" s="31"/>
    </row>
    <row r="2184" spans="2:8">
      <c r="B2184" s="27"/>
      <c r="C2184" s="27"/>
      <c r="D2184" s="27"/>
      <c r="E2184" s="27"/>
      <c r="F2184" s="26"/>
      <c r="G2184" s="28"/>
      <c r="H2184" s="31"/>
    </row>
    <row r="2185" spans="2:8">
      <c r="B2185" s="27"/>
      <c r="C2185" s="27"/>
      <c r="D2185" s="27"/>
      <c r="E2185" s="27"/>
      <c r="F2185" s="26"/>
      <c r="G2185" s="28"/>
      <c r="H2185" s="31"/>
    </row>
    <row r="2186" spans="2:8">
      <c r="B2186" s="27"/>
      <c r="C2186" s="27"/>
      <c r="D2186" s="27"/>
      <c r="E2186" s="27"/>
      <c r="F2186" s="26"/>
      <c r="G2186" s="28"/>
      <c r="H2186" s="31"/>
    </row>
    <row r="2187" spans="2:8">
      <c r="B2187" s="27"/>
      <c r="C2187" s="27"/>
      <c r="D2187" s="27"/>
      <c r="E2187" s="27"/>
      <c r="F2187" s="26"/>
      <c r="G2187" s="28"/>
      <c r="H2187" s="31"/>
    </row>
    <row r="2188" spans="2:8">
      <c r="B2188" s="27"/>
      <c r="C2188" s="27"/>
      <c r="D2188" s="27"/>
      <c r="E2188" s="27"/>
      <c r="F2188" s="26"/>
      <c r="G2188" s="28"/>
      <c r="H2188" s="31"/>
    </row>
    <row r="2189" spans="2:8">
      <c r="B2189" s="27"/>
      <c r="C2189" s="27"/>
      <c r="D2189" s="27"/>
      <c r="E2189" s="27"/>
      <c r="F2189" s="26"/>
      <c r="G2189" s="28"/>
      <c r="H2189" s="31"/>
    </row>
    <row r="2190" spans="2:8">
      <c r="B2190" s="27"/>
      <c r="C2190" s="27"/>
      <c r="D2190" s="27"/>
      <c r="E2190" s="27"/>
      <c r="F2190" s="26"/>
      <c r="G2190" s="28"/>
      <c r="H2190" s="31"/>
    </row>
    <row r="2191" spans="2:8">
      <c r="B2191" s="27"/>
      <c r="C2191" s="27"/>
      <c r="D2191" s="27"/>
      <c r="E2191" s="27"/>
      <c r="F2191" s="26"/>
      <c r="G2191" s="28"/>
      <c r="H2191" s="31"/>
    </row>
    <row r="2192" spans="2:8">
      <c r="B2192" s="27"/>
      <c r="C2192" s="27"/>
      <c r="D2192" s="27"/>
      <c r="E2192" s="27"/>
      <c r="F2192" s="26"/>
      <c r="G2192" s="28"/>
      <c r="H2192" s="31"/>
    </row>
    <row r="2193" spans="2:8">
      <c r="B2193" s="27"/>
      <c r="C2193" s="27"/>
      <c r="D2193" s="27"/>
      <c r="E2193" s="27"/>
      <c r="F2193" s="26"/>
      <c r="G2193" s="28"/>
      <c r="H2193" s="31"/>
    </row>
    <row r="2194" spans="2:8">
      <c r="B2194" s="27"/>
      <c r="C2194" s="27"/>
      <c r="D2194" s="27"/>
      <c r="E2194" s="27"/>
      <c r="F2194" s="26"/>
      <c r="G2194" s="28"/>
      <c r="H2194" s="31"/>
    </row>
    <row r="2195" spans="2:8">
      <c r="B2195" s="27"/>
      <c r="C2195" s="27"/>
      <c r="D2195" s="27"/>
      <c r="E2195" s="27"/>
      <c r="F2195" s="26"/>
      <c r="G2195" s="28"/>
      <c r="H2195" s="31"/>
    </row>
    <row r="2196" spans="2:8">
      <c r="B2196" s="27"/>
      <c r="C2196" s="27"/>
      <c r="D2196" s="27"/>
      <c r="E2196" s="27"/>
      <c r="F2196" s="26"/>
      <c r="G2196" s="28"/>
      <c r="H2196" s="31"/>
    </row>
    <row r="2197" spans="2:8">
      <c r="B2197" s="27"/>
      <c r="C2197" s="27"/>
      <c r="D2197" s="27"/>
      <c r="E2197" s="27"/>
      <c r="F2197" s="26"/>
      <c r="G2197" s="28"/>
      <c r="H2197" s="31"/>
    </row>
    <row r="2198" spans="2:8">
      <c r="B2198" s="27"/>
      <c r="C2198" s="27"/>
      <c r="D2198" s="27"/>
      <c r="E2198" s="27"/>
      <c r="F2198" s="26"/>
      <c r="G2198" s="28"/>
      <c r="H2198" s="31"/>
    </row>
    <row r="2199" spans="2:8">
      <c r="B2199" s="27"/>
      <c r="C2199" s="27"/>
      <c r="D2199" s="27"/>
      <c r="E2199" s="27"/>
      <c r="F2199" s="26"/>
      <c r="G2199" s="28"/>
      <c r="H2199" s="31"/>
    </row>
    <row r="2200" spans="2:8">
      <c r="B2200" s="27"/>
      <c r="C2200" s="27"/>
      <c r="D2200" s="27"/>
      <c r="E2200" s="27"/>
      <c r="F2200" s="26"/>
      <c r="G2200" s="28"/>
      <c r="H2200" s="31"/>
    </row>
    <row r="2201" spans="2:8">
      <c r="B2201" s="27"/>
      <c r="C2201" s="27"/>
      <c r="D2201" s="27"/>
      <c r="E2201" s="27"/>
      <c r="F2201" s="26"/>
      <c r="G2201" s="28"/>
      <c r="H2201" s="31"/>
    </row>
    <row r="2202" spans="2:8">
      <c r="B2202" s="27"/>
      <c r="C2202" s="27"/>
      <c r="D2202" s="27"/>
      <c r="E2202" s="27"/>
      <c r="F2202" s="26"/>
      <c r="G2202" s="28"/>
      <c r="H2202" s="31"/>
    </row>
    <row r="2203" spans="2:8">
      <c r="B2203" s="27"/>
      <c r="C2203" s="27"/>
      <c r="D2203" s="27"/>
      <c r="E2203" s="27"/>
      <c r="F2203" s="26"/>
      <c r="G2203" s="28"/>
      <c r="H2203" s="31"/>
    </row>
    <row r="2204" spans="2:8">
      <c r="B2204" s="27"/>
      <c r="C2204" s="27"/>
      <c r="D2204" s="27"/>
      <c r="E2204" s="27"/>
      <c r="F2204" s="26"/>
      <c r="G2204" s="28"/>
      <c r="H2204" s="31"/>
    </row>
    <row r="2205" spans="2:8">
      <c r="B2205" s="27"/>
      <c r="C2205" s="27"/>
      <c r="D2205" s="27"/>
      <c r="E2205" s="27"/>
      <c r="F2205" s="26"/>
      <c r="G2205" s="28"/>
      <c r="H2205" s="31"/>
    </row>
    <row r="2206" spans="2:8">
      <c r="B2206" s="27"/>
      <c r="C2206" s="27"/>
      <c r="D2206" s="27"/>
      <c r="E2206" s="27"/>
      <c r="F2206" s="26"/>
      <c r="G2206" s="28"/>
      <c r="H2206" s="31"/>
    </row>
    <row r="2207" spans="2:8">
      <c r="B2207" s="27"/>
      <c r="C2207" s="27"/>
      <c r="D2207" s="27"/>
      <c r="E2207" s="27"/>
      <c r="F2207" s="26"/>
      <c r="G2207" s="28"/>
      <c r="H2207" s="31"/>
    </row>
    <row r="2208" spans="2:8">
      <c r="B2208" s="27"/>
      <c r="C2208" s="27"/>
      <c r="D2208" s="27"/>
      <c r="E2208" s="27"/>
      <c r="F2208" s="26"/>
      <c r="G2208" s="28"/>
      <c r="H2208" s="31"/>
    </row>
    <row r="2209" spans="2:8">
      <c r="B2209" s="27"/>
      <c r="C2209" s="27"/>
      <c r="D2209" s="27"/>
      <c r="E2209" s="27"/>
      <c r="F2209" s="26"/>
      <c r="G2209" s="28"/>
      <c r="H2209" s="31"/>
    </row>
    <row r="2210" spans="2:8">
      <c r="B2210" s="27"/>
      <c r="C2210" s="27"/>
      <c r="D2210" s="27"/>
      <c r="E2210" s="27"/>
      <c r="F2210" s="26"/>
      <c r="G2210" s="28"/>
      <c r="H2210" s="31"/>
    </row>
    <row r="2211" spans="2:8">
      <c r="B2211" s="27"/>
      <c r="C2211" s="27"/>
      <c r="D2211" s="27"/>
      <c r="E2211" s="27"/>
      <c r="F2211" s="26"/>
      <c r="G2211" s="28"/>
      <c r="H2211" s="31"/>
    </row>
    <row r="2212" spans="2:8">
      <c r="B2212" s="27"/>
      <c r="C2212" s="27"/>
      <c r="D2212" s="27"/>
      <c r="E2212" s="27"/>
      <c r="F2212" s="26"/>
      <c r="G2212" s="28"/>
      <c r="H2212" s="31"/>
    </row>
    <row r="2213" spans="2:8">
      <c r="B2213" s="27"/>
      <c r="C2213" s="27"/>
      <c r="D2213" s="27"/>
      <c r="E2213" s="27"/>
      <c r="F2213" s="26"/>
      <c r="G2213" s="28"/>
      <c r="H2213" s="31"/>
    </row>
    <row r="2214" spans="2:8">
      <c r="B2214" s="27"/>
      <c r="C2214" s="27"/>
      <c r="D2214" s="27"/>
      <c r="E2214" s="27"/>
      <c r="F2214" s="26"/>
      <c r="G2214" s="28"/>
      <c r="H2214" s="31"/>
    </row>
    <row r="2215" spans="2:8">
      <c r="B2215" s="27"/>
      <c r="C2215" s="27"/>
      <c r="D2215" s="27"/>
      <c r="E2215" s="27"/>
      <c r="F2215" s="26"/>
      <c r="G2215" s="28"/>
      <c r="H2215" s="31"/>
    </row>
    <row r="2216" spans="2:8">
      <c r="B2216" s="27"/>
      <c r="C2216" s="27"/>
      <c r="D2216" s="27"/>
      <c r="E2216" s="27"/>
      <c r="F2216" s="26"/>
      <c r="G2216" s="28"/>
      <c r="H2216" s="31"/>
    </row>
    <row r="2217" spans="2:8">
      <c r="B2217" s="27"/>
      <c r="C2217" s="27"/>
      <c r="D2217" s="27"/>
      <c r="E2217" s="27"/>
      <c r="F2217" s="26"/>
      <c r="G2217" s="28"/>
      <c r="H2217" s="31"/>
    </row>
    <row r="2218" spans="2:8">
      <c r="B2218" s="27"/>
      <c r="C2218" s="27"/>
      <c r="D2218" s="27"/>
      <c r="E2218" s="27"/>
      <c r="F2218" s="26"/>
      <c r="G2218" s="28"/>
      <c r="H2218" s="31"/>
    </row>
    <row r="2219" spans="2:8">
      <c r="B2219" s="27"/>
      <c r="C2219" s="27"/>
      <c r="D2219" s="27"/>
      <c r="E2219" s="27"/>
      <c r="F2219" s="26"/>
      <c r="G2219" s="28"/>
      <c r="H2219" s="31"/>
    </row>
    <row r="2220" spans="2:8">
      <c r="B2220" s="27"/>
      <c r="C2220" s="27"/>
      <c r="D2220" s="27"/>
      <c r="E2220" s="27"/>
      <c r="F2220" s="26"/>
      <c r="G2220" s="28"/>
      <c r="H2220" s="31"/>
    </row>
    <row r="2221" spans="2:8">
      <c r="B2221" s="27"/>
      <c r="C2221" s="27"/>
      <c r="D2221" s="27"/>
      <c r="E2221" s="27"/>
      <c r="F2221" s="26"/>
      <c r="G2221" s="28"/>
      <c r="H2221" s="31"/>
    </row>
    <row r="2222" spans="2:8">
      <c r="B2222" s="27"/>
      <c r="C2222" s="27"/>
      <c r="D2222" s="27"/>
      <c r="E2222" s="27"/>
      <c r="F2222" s="26"/>
      <c r="G2222" s="28"/>
      <c r="H2222" s="31"/>
    </row>
    <row r="2223" spans="2:8">
      <c r="B2223" s="27"/>
      <c r="C2223" s="27"/>
      <c r="D2223" s="27"/>
      <c r="E2223" s="27"/>
      <c r="F2223" s="26"/>
      <c r="G2223" s="28"/>
      <c r="H2223" s="31"/>
    </row>
    <row r="2224" spans="2:8">
      <c r="B2224" s="27"/>
      <c r="C2224" s="27"/>
      <c r="D2224" s="27"/>
      <c r="E2224" s="27"/>
      <c r="F2224" s="26"/>
      <c r="G2224" s="28"/>
      <c r="H2224" s="31"/>
    </row>
    <row r="2225" spans="2:8">
      <c r="B2225" s="27"/>
      <c r="C2225" s="27"/>
      <c r="D2225" s="27"/>
      <c r="E2225" s="27"/>
      <c r="F2225" s="26"/>
      <c r="G2225" s="28"/>
      <c r="H2225" s="31"/>
    </row>
    <row r="2226" spans="2:8">
      <c r="B2226" s="27"/>
      <c r="C2226" s="27"/>
      <c r="D2226" s="27"/>
      <c r="E2226" s="27"/>
      <c r="F2226" s="26"/>
      <c r="G2226" s="28"/>
      <c r="H2226" s="31"/>
    </row>
    <row r="2227" spans="2:8">
      <c r="B2227" s="27"/>
      <c r="C2227" s="27"/>
      <c r="D2227" s="27"/>
      <c r="E2227" s="27"/>
      <c r="F2227" s="26"/>
      <c r="G2227" s="28"/>
      <c r="H2227" s="31"/>
    </row>
    <row r="2228" spans="2:8">
      <c r="B2228" s="27"/>
      <c r="C2228" s="27"/>
      <c r="D2228" s="27"/>
      <c r="E2228" s="27"/>
      <c r="F2228" s="26"/>
      <c r="G2228" s="28"/>
      <c r="H2228" s="31"/>
    </row>
    <row r="2229" spans="2:8">
      <c r="B2229" s="27"/>
      <c r="C2229" s="27"/>
      <c r="D2229" s="27"/>
      <c r="E2229" s="27"/>
      <c r="F2229" s="26"/>
      <c r="G2229" s="28"/>
      <c r="H2229" s="31"/>
    </row>
    <row r="2230" spans="2:8">
      <c r="B2230" s="27"/>
      <c r="C2230" s="27"/>
      <c r="D2230" s="27"/>
      <c r="E2230" s="27"/>
      <c r="F2230" s="26"/>
      <c r="G2230" s="28"/>
      <c r="H2230" s="31"/>
    </row>
    <row r="2231" spans="2:8">
      <c r="B2231" s="27"/>
      <c r="C2231" s="27"/>
      <c r="D2231" s="27"/>
      <c r="E2231" s="27"/>
      <c r="F2231" s="26"/>
      <c r="G2231" s="28"/>
      <c r="H2231" s="31"/>
    </row>
    <row r="2232" spans="2:8">
      <c r="B2232" s="27"/>
      <c r="C2232" s="27"/>
      <c r="D2232" s="27"/>
      <c r="E2232" s="27"/>
      <c r="F2232" s="26"/>
      <c r="G2232" s="28"/>
      <c r="H2232" s="31"/>
    </row>
    <row r="2233" spans="2:8">
      <c r="B2233" s="27"/>
      <c r="C2233" s="27"/>
      <c r="D2233" s="27"/>
      <c r="E2233" s="27"/>
      <c r="F2233" s="26"/>
      <c r="G2233" s="28"/>
      <c r="H2233" s="31"/>
    </row>
    <row r="2234" spans="2:8">
      <c r="B2234" s="27"/>
      <c r="C2234" s="27"/>
      <c r="D2234" s="27"/>
      <c r="E2234" s="27"/>
      <c r="F2234" s="26"/>
      <c r="G2234" s="28"/>
      <c r="H2234" s="31"/>
    </row>
    <row r="2235" spans="2:8">
      <c r="B2235" s="27"/>
      <c r="C2235" s="27"/>
      <c r="D2235" s="27"/>
      <c r="E2235" s="27"/>
      <c r="F2235" s="26"/>
      <c r="G2235" s="28"/>
      <c r="H2235" s="31"/>
    </row>
    <row r="2236" spans="2:8">
      <c r="B2236" s="27"/>
      <c r="C2236" s="27"/>
      <c r="D2236" s="27"/>
      <c r="E2236" s="27"/>
      <c r="F2236" s="26"/>
      <c r="G2236" s="28"/>
      <c r="H2236" s="31"/>
    </row>
    <row r="2237" spans="2:8">
      <c r="B2237" s="27"/>
      <c r="C2237" s="27"/>
      <c r="D2237" s="27"/>
      <c r="E2237" s="27"/>
      <c r="F2237" s="26"/>
      <c r="G2237" s="28"/>
      <c r="H2237" s="31"/>
    </row>
    <row r="2238" spans="2:8">
      <c r="B2238" s="27"/>
      <c r="C2238" s="27"/>
      <c r="D2238" s="27"/>
      <c r="E2238" s="27"/>
      <c r="F2238" s="26"/>
      <c r="G2238" s="28"/>
      <c r="H2238" s="31"/>
    </row>
    <row r="2239" spans="2:8">
      <c r="B2239" s="27"/>
      <c r="C2239" s="27"/>
      <c r="D2239" s="27"/>
      <c r="E2239" s="27"/>
      <c r="F2239" s="26"/>
      <c r="G2239" s="28"/>
      <c r="H2239" s="31"/>
    </row>
    <row r="2240" spans="2:8">
      <c r="B2240" s="27"/>
      <c r="C2240" s="27"/>
      <c r="D2240" s="27"/>
      <c r="E2240" s="27"/>
      <c r="F2240" s="26"/>
      <c r="G2240" s="28"/>
      <c r="H2240" s="31"/>
    </row>
    <row r="2241" spans="2:8">
      <c r="B2241" s="27"/>
      <c r="C2241" s="27"/>
      <c r="D2241" s="27"/>
      <c r="E2241" s="27"/>
      <c r="F2241" s="26"/>
      <c r="G2241" s="28"/>
      <c r="H2241" s="31"/>
    </row>
    <row r="2242" spans="2:8">
      <c r="B2242" s="27"/>
      <c r="C2242" s="27"/>
      <c r="D2242" s="27"/>
      <c r="E2242" s="27"/>
      <c r="F2242" s="26"/>
      <c r="G2242" s="28"/>
      <c r="H2242" s="31"/>
    </row>
    <row r="2243" spans="2:8">
      <c r="B2243" s="27"/>
      <c r="C2243" s="27"/>
      <c r="D2243" s="27"/>
      <c r="E2243" s="27"/>
      <c r="F2243" s="26"/>
      <c r="G2243" s="28"/>
      <c r="H2243" s="31"/>
    </row>
    <row r="2244" spans="2:8">
      <c r="B2244" s="27"/>
      <c r="C2244" s="27"/>
      <c r="D2244" s="27"/>
      <c r="E2244" s="27"/>
      <c r="F2244" s="26"/>
      <c r="G2244" s="28"/>
      <c r="H2244" s="31"/>
    </row>
    <row r="2245" spans="2:8">
      <c r="B2245" s="27"/>
      <c r="C2245" s="27"/>
      <c r="D2245" s="27"/>
      <c r="E2245" s="27"/>
      <c r="F2245" s="26"/>
      <c r="G2245" s="28"/>
      <c r="H2245" s="31"/>
    </row>
    <row r="2246" spans="2:8">
      <c r="B2246" s="27"/>
      <c r="C2246" s="27"/>
      <c r="D2246" s="27"/>
      <c r="E2246" s="27"/>
      <c r="F2246" s="26"/>
      <c r="G2246" s="28"/>
      <c r="H2246" s="31"/>
    </row>
    <row r="2247" spans="2:8">
      <c r="B2247" s="27"/>
      <c r="C2247" s="27"/>
      <c r="D2247" s="27"/>
      <c r="E2247" s="27"/>
      <c r="F2247" s="26"/>
      <c r="G2247" s="28"/>
      <c r="H2247" s="31"/>
    </row>
    <row r="2248" spans="2:8">
      <c r="B2248" s="27"/>
      <c r="C2248" s="27"/>
      <c r="D2248" s="27"/>
      <c r="E2248" s="27"/>
      <c r="F2248" s="26"/>
      <c r="G2248" s="28"/>
      <c r="H2248" s="31"/>
    </row>
    <row r="2249" spans="2:8">
      <c r="B2249" s="27"/>
      <c r="C2249" s="27"/>
      <c r="D2249" s="27"/>
      <c r="E2249" s="27"/>
      <c r="F2249" s="26"/>
      <c r="G2249" s="28"/>
      <c r="H2249" s="31"/>
    </row>
    <row r="2250" spans="2:8">
      <c r="B2250" s="27"/>
      <c r="C2250" s="27"/>
      <c r="D2250" s="27"/>
      <c r="E2250" s="27"/>
      <c r="F2250" s="26"/>
      <c r="G2250" s="28"/>
      <c r="H2250" s="31"/>
    </row>
    <row r="2251" spans="2:8">
      <c r="B2251" s="27"/>
      <c r="C2251" s="27"/>
      <c r="D2251" s="27"/>
      <c r="E2251" s="27"/>
      <c r="F2251" s="26"/>
      <c r="G2251" s="28"/>
      <c r="H2251" s="31"/>
    </row>
    <row r="2252" spans="2:8">
      <c r="B2252" s="27"/>
      <c r="C2252" s="27"/>
      <c r="D2252" s="27"/>
      <c r="E2252" s="27"/>
      <c r="F2252" s="26"/>
      <c r="G2252" s="28"/>
      <c r="H2252" s="31"/>
    </row>
    <row r="2253" spans="2:8">
      <c r="B2253" s="27"/>
      <c r="C2253" s="27"/>
      <c r="D2253" s="27"/>
      <c r="E2253" s="27"/>
      <c r="F2253" s="26"/>
      <c r="G2253" s="28"/>
      <c r="H2253" s="31"/>
    </row>
    <row r="2254" spans="2:8">
      <c r="B2254" s="27"/>
      <c r="C2254" s="27"/>
      <c r="D2254" s="27"/>
      <c r="E2254" s="27"/>
      <c r="F2254" s="26"/>
      <c r="G2254" s="28"/>
      <c r="H2254" s="31"/>
    </row>
    <row r="2255" spans="2:8">
      <c r="B2255" s="27"/>
      <c r="C2255" s="27"/>
      <c r="D2255" s="27"/>
      <c r="E2255" s="27"/>
      <c r="F2255" s="26"/>
      <c r="G2255" s="28"/>
      <c r="H2255" s="31"/>
    </row>
    <row r="2256" spans="2:8">
      <c r="B2256" s="27"/>
      <c r="C2256" s="27"/>
      <c r="D2256" s="27"/>
      <c r="E2256" s="27"/>
      <c r="F2256" s="26"/>
      <c r="G2256" s="28"/>
      <c r="H2256" s="31"/>
    </row>
    <row r="2257" spans="2:8">
      <c r="B2257" s="27"/>
      <c r="C2257" s="27"/>
      <c r="D2257" s="27"/>
      <c r="E2257" s="27"/>
      <c r="F2257" s="26"/>
      <c r="G2257" s="28"/>
      <c r="H2257" s="31"/>
    </row>
    <row r="2258" spans="2:8">
      <c r="B2258" s="27"/>
      <c r="C2258" s="27"/>
      <c r="D2258" s="27"/>
      <c r="E2258" s="27"/>
      <c r="F2258" s="26"/>
      <c r="G2258" s="28"/>
      <c r="H2258" s="31"/>
    </row>
    <row r="2259" spans="2:8">
      <c r="B2259" s="27"/>
      <c r="C2259" s="27"/>
      <c r="D2259" s="27"/>
      <c r="E2259" s="27"/>
      <c r="F2259" s="26"/>
      <c r="G2259" s="28"/>
      <c r="H2259" s="31"/>
    </row>
    <row r="2260" spans="2:8">
      <c r="B2260" s="27"/>
      <c r="C2260" s="27"/>
      <c r="D2260" s="27"/>
      <c r="E2260" s="27"/>
      <c r="F2260" s="26"/>
      <c r="G2260" s="28"/>
      <c r="H2260" s="31"/>
    </row>
    <row r="2261" spans="2:8">
      <c r="B2261" s="27"/>
      <c r="C2261" s="27"/>
      <c r="D2261" s="27"/>
      <c r="E2261" s="27"/>
      <c r="F2261" s="26"/>
      <c r="G2261" s="28"/>
      <c r="H2261" s="31"/>
    </row>
    <row r="2262" spans="2:8">
      <c r="B2262" s="27"/>
      <c r="C2262" s="27"/>
      <c r="D2262" s="27"/>
      <c r="E2262" s="27"/>
      <c r="F2262" s="26"/>
      <c r="G2262" s="28"/>
      <c r="H2262" s="31"/>
    </row>
    <row r="2263" spans="2:8">
      <c r="B2263" s="27"/>
      <c r="C2263" s="27"/>
      <c r="D2263" s="27"/>
      <c r="E2263" s="27"/>
      <c r="F2263" s="26"/>
      <c r="G2263" s="28"/>
      <c r="H2263" s="31"/>
    </row>
    <row r="2264" spans="2:8">
      <c r="B2264" s="27"/>
      <c r="C2264" s="27"/>
      <c r="D2264" s="27"/>
      <c r="E2264" s="27"/>
      <c r="F2264" s="26"/>
      <c r="G2264" s="28"/>
      <c r="H2264" s="31"/>
    </row>
    <row r="2265" spans="2:8">
      <c r="B2265" s="27"/>
      <c r="C2265" s="27"/>
      <c r="D2265" s="27"/>
      <c r="E2265" s="27"/>
      <c r="F2265" s="26"/>
      <c r="G2265" s="28"/>
      <c r="H2265" s="31"/>
    </row>
    <row r="2266" spans="2:8">
      <c r="B2266" s="27"/>
      <c r="C2266" s="27"/>
      <c r="D2266" s="27"/>
      <c r="E2266" s="27"/>
      <c r="F2266" s="26"/>
      <c r="G2266" s="28"/>
      <c r="H2266" s="31"/>
    </row>
    <row r="2267" spans="2:8">
      <c r="B2267" s="27"/>
      <c r="C2267" s="27"/>
      <c r="D2267" s="27"/>
      <c r="E2267" s="27"/>
      <c r="F2267" s="26"/>
      <c r="G2267" s="28"/>
      <c r="H2267" s="31"/>
    </row>
    <row r="2268" spans="2:8">
      <c r="B2268" s="27"/>
      <c r="C2268" s="27"/>
      <c r="D2268" s="27"/>
      <c r="E2268" s="27"/>
      <c r="F2268" s="26"/>
      <c r="G2268" s="28"/>
      <c r="H2268" s="31"/>
    </row>
    <row r="2269" spans="2:8">
      <c r="B2269" s="27"/>
      <c r="C2269" s="27"/>
      <c r="D2269" s="27"/>
      <c r="E2269" s="27"/>
      <c r="F2269" s="26"/>
      <c r="G2269" s="28"/>
      <c r="H2269" s="31"/>
    </row>
    <row r="2270" spans="2:8">
      <c r="B2270" s="27"/>
      <c r="C2270" s="27"/>
      <c r="D2270" s="27"/>
      <c r="E2270" s="27"/>
      <c r="F2270" s="26"/>
      <c r="G2270" s="28"/>
      <c r="H2270" s="31"/>
    </row>
    <row r="2271" spans="2:8">
      <c r="B2271" s="27"/>
      <c r="C2271" s="27"/>
      <c r="D2271" s="27"/>
      <c r="E2271" s="27"/>
      <c r="F2271" s="26"/>
      <c r="G2271" s="28"/>
      <c r="H2271" s="31"/>
    </row>
    <row r="2272" spans="2:8">
      <c r="B2272" s="27"/>
      <c r="C2272" s="27"/>
      <c r="D2272" s="27"/>
      <c r="E2272" s="27"/>
      <c r="F2272" s="26"/>
      <c r="G2272" s="28"/>
      <c r="H2272" s="31"/>
    </row>
    <row r="2273" spans="2:8">
      <c r="B2273" s="27"/>
      <c r="C2273" s="27"/>
      <c r="D2273" s="27"/>
      <c r="E2273" s="27"/>
      <c r="F2273" s="26"/>
      <c r="G2273" s="28"/>
      <c r="H2273" s="31"/>
    </row>
    <row r="2274" spans="2:8">
      <c r="B2274" s="27"/>
      <c r="C2274" s="27"/>
      <c r="D2274" s="27"/>
      <c r="E2274" s="27"/>
      <c r="F2274" s="26"/>
      <c r="G2274" s="28"/>
      <c r="H2274" s="31"/>
    </row>
    <row r="2275" spans="2:8">
      <c r="B2275" s="27"/>
      <c r="C2275" s="27"/>
      <c r="D2275" s="27"/>
      <c r="E2275" s="27"/>
      <c r="F2275" s="26"/>
      <c r="G2275" s="28"/>
      <c r="H2275" s="31"/>
    </row>
    <row r="2276" spans="2:8">
      <c r="B2276" s="27"/>
      <c r="C2276" s="27"/>
      <c r="D2276" s="27"/>
      <c r="E2276" s="27"/>
      <c r="F2276" s="26"/>
      <c r="G2276" s="28"/>
      <c r="H2276" s="31"/>
    </row>
    <row r="2277" spans="2:8">
      <c r="B2277" s="27"/>
      <c r="C2277" s="27"/>
      <c r="D2277" s="27"/>
      <c r="E2277" s="27"/>
      <c r="F2277" s="26"/>
      <c r="G2277" s="28"/>
      <c r="H2277" s="31"/>
    </row>
    <row r="2278" spans="2:8">
      <c r="B2278" s="27"/>
      <c r="C2278" s="27"/>
      <c r="D2278" s="27"/>
      <c r="E2278" s="27"/>
      <c r="F2278" s="26"/>
      <c r="G2278" s="28"/>
      <c r="H2278" s="31"/>
    </row>
    <row r="2279" spans="2:8">
      <c r="B2279" s="27"/>
      <c r="C2279" s="27"/>
      <c r="D2279" s="27"/>
      <c r="E2279" s="27"/>
      <c r="F2279" s="26"/>
      <c r="G2279" s="28"/>
      <c r="H2279" s="31"/>
    </row>
    <row r="2280" spans="2:8">
      <c r="B2280" s="27"/>
      <c r="C2280" s="27"/>
      <c r="D2280" s="27"/>
      <c r="E2280" s="27"/>
      <c r="F2280" s="26"/>
      <c r="G2280" s="28"/>
      <c r="H2280" s="31"/>
    </row>
    <row r="2281" spans="2:8">
      <c r="B2281" s="27"/>
      <c r="C2281" s="27"/>
      <c r="D2281" s="27"/>
      <c r="E2281" s="27"/>
      <c r="F2281" s="26"/>
      <c r="G2281" s="28"/>
      <c r="H2281" s="31"/>
    </row>
    <row r="2282" spans="2:8">
      <c r="B2282" s="27"/>
      <c r="C2282" s="27"/>
      <c r="D2282" s="27"/>
      <c r="E2282" s="27"/>
      <c r="F2282" s="26"/>
      <c r="G2282" s="28"/>
      <c r="H2282" s="31"/>
    </row>
    <row r="2283" spans="2:8">
      <c r="B2283" s="27"/>
      <c r="C2283" s="27"/>
      <c r="D2283" s="27"/>
      <c r="E2283" s="27"/>
      <c r="F2283" s="26"/>
      <c r="G2283" s="28"/>
      <c r="H2283" s="31"/>
    </row>
    <row r="2284" spans="2:8">
      <c r="B2284" s="27"/>
      <c r="C2284" s="27"/>
      <c r="D2284" s="27"/>
      <c r="E2284" s="27"/>
      <c r="F2284" s="26"/>
      <c r="G2284" s="28"/>
      <c r="H2284" s="31"/>
    </row>
    <row r="2285" spans="2:8">
      <c r="B2285" s="27"/>
      <c r="C2285" s="27"/>
      <c r="D2285" s="27"/>
      <c r="E2285" s="27"/>
      <c r="F2285" s="26"/>
      <c r="G2285" s="28"/>
      <c r="H2285" s="31"/>
    </row>
    <row r="2286" spans="2:8">
      <c r="B2286" s="27"/>
      <c r="C2286" s="27"/>
      <c r="D2286" s="27"/>
      <c r="E2286" s="27"/>
      <c r="F2286" s="26"/>
      <c r="G2286" s="28"/>
      <c r="H2286" s="31"/>
    </row>
    <row r="2287" spans="2:8">
      <c r="B2287" s="27"/>
      <c r="C2287" s="27"/>
      <c r="D2287" s="27"/>
      <c r="E2287" s="27"/>
      <c r="F2287" s="26"/>
      <c r="G2287" s="28"/>
      <c r="H2287" s="31"/>
    </row>
    <row r="2288" spans="2:8">
      <c r="B2288" s="27"/>
      <c r="C2288" s="27"/>
      <c r="D2288" s="27"/>
      <c r="E2288" s="27"/>
      <c r="F2288" s="26"/>
      <c r="G2288" s="28"/>
      <c r="H2288" s="31"/>
    </row>
    <row r="2289" spans="2:8">
      <c r="B2289" s="27"/>
      <c r="C2289" s="27"/>
      <c r="D2289" s="27"/>
      <c r="E2289" s="27"/>
      <c r="F2289" s="26"/>
      <c r="G2289" s="28"/>
      <c r="H2289" s="31"/>
    </row>
    <row r="2290" spans="2:8">
      <c r="B2290" s="27"/>
      <c r="C2290" s="27"/>
      <c r="D2290" s="27"/>
      <c r="E2290" s="27"/>
      <c r="F2290" s="26"/>
      <c r="G2290" s="28"/>
      <c r="H2290" s="31"/>
    </row>
    <row r="2291" spans="2:8">
      <c r="B2291" s="27"/>
      <c r="C2291" s="27"/>
      <c r="D2291" s="27"/>
      <c r="E2291" s="27"/>
      <c r="F2291" s="26"/>
      <c r="G2291" s="28"/>
      <c r="H2291" s="31"/>
    </row>
    <row r="2292" spans="2:8">
      <c r="B2292" s="27"/>
      <c r="C2292" s="27"/>
      <c r="D2292" s="27"/>
      <c r="E2292" s="27"/>
      <c r="F2292" s="26"/>
      <c r="G2292" s="28"/>
      <c r="H2292" s="31"/>
    </row>
    <row r="2293" spans="2:8">
      <c r="B2293" s="27"/>
      <c r="C2293" s="27"/>
      <c r="D2293" s="27"/>
      <c r="E2293" s="27"/>
      <c r="F2293" s="26"/>
      <c r="G2293" s="28"/>
      <c r="H2293" s="31"/>
    </row>
    <row r="2294" spans="2:8">
      <c r="B2294" s="27"/>
      <c r="C2294" s="27"/>
      <c r="D2294" s="27"/>
      <c r="E2294" s="27"/>
      <c r="F2294" s="26"/>
      <c r="G2294" s="28"/>
      <c r="H2294" s="31"/>
    </row>
    <row r="2295" spans="2:8">
      <c r="B2295" s="27"/>
      <c r="C2295" s="27"/>
      <c r="D2295" s="27"/>
      <c r="E2295" s="27"/>
      <c r="F2295" s="26"/>
      <c r="G2295" s="28"/>
      <c r="H2295" s="31"/>
    </row>
    <row r="2296" spans="2:8">
      <c r="B2296" s="27"/>
      <c r="C2296" s="27"/>
      <c r="D2296" s="27"/>
      <c r="E2296" s="27"/>
      <c r="F2296" s="26"/>
      <c r="G2296" s="28"/>
      <c r="H2296" s="31"/>
    </row>
    <row r="2297" spans="2:8">
      <c r="B2297" s="27"/>
      <c r="C2297" s="27"/>
      <c r="D2297" s="27"/>
      <c r="E2297" s="27"/>
      <c r="F2297" s="26"/>
      <c r="G2297" s="28"/>
      <c r="H2297" s="31"/>
    </row>
    <row r="2298" spans="2:8">
      <c r="B2298" s="27"/>
      <c r="C2298" s="27"/>
      <c r="D2298" s="27"/>
      <c r="E2298" s="27"/>
      <c r="F2298" s="26"/>
      <c r="G2298" s="28"/>
      <c r="H2298" s="31"/>
    </row>
    <row r="2299" spans="2:8">
      <c r="B2299" s="27"/>
      <c r="C2299" s="27"/>
      <c r="D2299" s="27"/>
      <c r="E2299" s="27"/>
      <c r="F2299" s="26"/>
      <c r="G2299" s="28"/>
      <c r="H2299" s="31"/>
    </row>
    <row r="2300" spans="2:8">
      <c r="B2300" s="27"/>
      <c r="C2300" s="27"/>
      <c r="D2300" s="27"/>
      <c r="E2300" s="27"/>
      <c r="F2300" s="26"/>
      <c r="G2300" s="28"/>
      <c r="H2300" s="31"/>
    </row>
    <row r="2301" spans="2:8">
      <c r="B2301" s="27"/>
      <c r="C2301" s="27"/>
      <c r="D2301" s="27"/>
      <c r="E2301" s="27"/>
      <c r="F2301" s="26"/>
      <c r="G2301" s="28"/>
      <c r="H2301" s="31"/>
    </row>
    <row r="2302" spans="2:8">
      <c r="B2302" s="27"/>
      <c r="C2302" s="27"/>
      <c r="D2302" s="27"/>
      <c r="E2302" s="27"/>
      <c r="F2302" s="26"/>
      <c r="G2302" s="28"/>
      <c r="H2302" s="31"/>
    </row>
    <row r="2303" spans="2:8">
      <c r="B2303" s="27"/>
      <c r="C2303" s="27"/>
      <c r="D2303" s="27"/>
      <c r="E2303" s="27"/>
      <c r="F2303" s="26"/>
      <c r="G2303" s="28"/>
      <c r="H2303" s="31"/>
    </row>
    <row r="2304" spans="2:8">
      <c r="B2304" s="27"/>
      <c r="C2304" s="27"/>
      <c r="D2304" s="27"/>
      <c r="E2304" s="27"/>
      <c r="F2304" s="26"/>
      <c r="G2304" s="28"/>
      <c r="H2304" s="31"/>
    </row>
    <row r="2305" spans="2:8">
      <c r="B2305" s="27"/>
      <c r="C2305" s="27"/>
      <c r="D2305" s="27"/>
      <c r="E2305" s="27"/>
      <c r="F2305" s="26"/>
      <c r="G2305" s="28"/>
      <c r="H2305" s="31"/>
    </row>
    <row r="2306" spans="2:8">
      <c r="B2306" s="27"/>
      <c r="C2306" s="27"/>
      <c r="D2306" s="27"/>
      <c r="E2306" s="27"/>
      <c r="F2306" s="26"/>
      <c r="G2306" s="28"/>
      <c r="H2306" s="31"/>
    </row>
    <row r="2307" spans="2:8">
      <c r="B2307" s="27"/>
      <c r="C2307" s="27"/>
      <c r="D2307" s="27"/>
      <c r="E2307" s="27"/>
      <c r="F2307" s="26"/>
      <c r="G2307" s="28"/>
      <c r="H2307" s="31"/>
    </row>
    <row r="2308" spans="2:8">
      <c r="B2308" s="27"/>
      <c r="C2308" s="27"/>
      <c r="D2308" s="27"/>
      <c r="E2308" s="27"/>
      <c r="F2308" s="26"/>
      <c r="G2308" s="28"/>
      <c r="H2308" s="31"/>
    </row>
    <row r="2309" spans="2:8">
      <c r="B2309" s="27"/>
      <c r="C2309" s="27"/>
      <c r="D2309" s="27"/>
      <c r="E2309" s="27"/>
      <c r="F2309" s="26"/>
      <c r="G2309" s="28"/>
      <c r="H2309" s="31"/>
    </row>
    <row r="2310" spans="2:8">
      <c r="B2310" s="27"/>
      <c r="C2310" s="27"/>
      <c r="D2310" s="27"/>
      <c r="E2310" s="27"/>
      <c r="F2310" s="26"/>
      <c r="G2310" s="28"/>
      <c r="H2310" s="31"/>
    </row>
    <row r="2311" spans="2:8">
      <c r="B2311" s="27"/>
      <c r="C2311" s="27"/>
      <c r="D2311" s="27"/>
      <c r="E2311" s="27"/>
      <c r="F2311" s="26"/>
      <c r="G2311" s="28"/>
      <c r="H2311" s="31"/>
    </row>
    <row r="2312" spans="2:8">
      <c r="B2312" s="27"/>
      <c r="C2312" s="27"/>
      <c r="D2312" s="27"/>
      <c r="E2312" s="27"/>
      <c r="F2312" s="26"/>
      <c r="G2312" s="28"/>
      <c r="H2312" s="31"/>
    </row>
    <row r="2313" spans="2:8">
      <c r="B2313" s="27"/>
      <c r="C2313" s="27"/>
      <c r="D2313" s="27"/>
      <c r="E2313" s="27"/>
      <c r="F2313" s="26"/>
      <c r="G2313" s="28"/>
      <c r="H2313" s="31"/>
    </row>
    <row r="2314" spans="2:8">
      <c r="B2314" s="27"/>
      <c r="C2314" s="27"/>
      <c r="D2314" s="27"/>
      <c r="E2314" s="27"/>
      <c r="F2314" s="26"/>
      <c r="G2314" s="28"/>
      <c r="H2314" s="31"/>
    </row>
    <row r="2315" spans="2:8">
      <c r="B2315" s="27"/>
      <c r="C2315" s="27"/>
      <c r="D2315" s="27"/>
      <c r="E2315" s="27"/>
      <c r="F2315" s="26"/>
      <c r="G2315" s="28"/>
      <c r="H2315" s="31"/>
    </row>
    <row r="2316" spans="2:8">
      <c r="B2316" s="27"/>
      <c r="C2316" s="27"/>
      <c r="D2316" s="27"/>
      <c r="E2316" s="27"/>
      <c r="F2316" s="26"/>
      <c r="G2316" s="28"/>
      <c r="H2316" s="31"/>
    </row>
    <row r="2317" spans="2:8">
      <c r="B2317" s="27"/>
      <c r="C2317" s="27"/>
      <c r="D2317" s="27"/>
      <c r="E2317" s="27"/>
      <c r="F2317" s="26"/>
      <c r="G2317" s="28"/>
      <c r="H2317" s="31"/>
    </row>
    <row r="2318" spans="2:8">
      <c r="B2318" s="27"/>
      <c r="C2318" s="27"/>
      <c r="D2318" s="27"/>
      <c r="E2318" s="27"/>
      <c r="F2318" s="26"/>
      <c r="G2318" s="28"/>
      <c r="H2318" s="31"/>
    </row>
    <row r="2319" spans="2:8">
      <c r="B2319" s="27"/>
      <c r="C2319" s="27"/>
      <c r="D2319" s="27"/>
      <c r="E2319" s="27"/>
      <c r="F2319" s="26"/>
      <c r="G2319" s="28"/>
      <c r="H2319" s="31"/>
    </row>
    <row r="2320" spans="2:8">
      <c r="B2320" s="27"/>
      <c r="C2320" s="27"/>
      <c r="D2320" s="27"/>
      <c r="E2320" s="27"/>
      <c r="F2320" s="26"/>
      <c r="G2320" s="28"/>
      <c r="H2320" s="31"/>
    </row>
    <row r="2321" spans="2:8">
      <c r="B2321" s="27"/>
      <c r="C2321" s="27"/>
      <c r="D2321" s="27"/>
      <c r="E2321" s="27"/>
      <c r="F2321" s="26"/>
      <c r="G2321" s="28"/>
      <c r="H2321" s="31"/>
    </row>
    <row r="2322" spans="2:8">
      <c r="B2322" s="27"/>
      <c r="C2322" s="27"/>
      <c r="D2322" s="27"/>
      <c r="E2322" s="27"/>
      <c r="F2322" s="26"/>
      <c r="G2322" s="28"/>
      <c r="H2322" s="31"/>
    </row>
    <row r="2323" spans="2:8">
      <c r="B2323" s="27"/>
      <c r="C2323" s="27"/>
      <c r="D2323" s="27"/>
      <c r="E2323" s="27"/>
      <c r="F2323" s="26"/>
      <c r="G2323" s="28"/>
      <c r="H2323" s="31"/>
    </row>
    <row r="2324" spans="2:8">
      <c r="B2324" s="27"/>
      <c r="C2324" s="27"/>
      <c r="D2324" s="27"/>
      <c r="E2324" s="27"/>
      <c r="F2324" s="26"/>
      <c r="G2324" s="28"/>
      <c r="H2324" s="31"/>
    </row>
    <row r="2325" spans="2:8">
      <c r="B2325" s="27"/>
      <c r="C2325" s="27"/>
      <c r="D2325" s="27"/>
      <c r="E2325" s="27"/>
      <c r="F2325" s="26"/>
      <c r="G2325" s="28"/>
      <c r="H2325" s="31"/>
    </row>
    <row r="2326" spans="2:8">
      <c r="B2326" s="27"/>
      <c r="C2326" s="27"/>
      <c r="D2326" s="27"/>
      <c r="E2326" s="27"/>
      <c r="F2326" s="26"/>
      <c r="G2326" s="28"/>
      <c r="H2326" s="31"/>
    </row>
    <row r="2327" spans="2:8">
      <c r="B2327" s="27"/>
      <c r="C2327" s="27"/>
      <c r="D2327" s="27"/>
      <c r="E2327" s="27"/>
      <c r="F2327" s="26"/>
      <c r="G2327" s="28"/>
      <c r="H2327" s="31"/>
    </row>
    <row r="2328" spans="2:8">
      <c r="B2328" s="27"/>
      <c r="C2328" s="27"/>
      <c r="D2328" s="27"/>
      <c r="E2328" s="27"/>
      <c r="F2328" s="26"/>
      <c r="G2328" s="28"/>
      <c r="H2328" s="31"/>
    </row>
    <row r="2329" spans="2:8">
      <c r="B2329" s="27"/>
      <c r="C2329" s="27"/>
      <c r="D2329" s="27"/>
      <c r="E2329" s="27"/>
      <c r="F2329" s="26"/>
      <c r="G2329" s="28"/>
      <c r="H2329" s="31"/>
    </row>
    <row r="2330" spans="2:8">
      <c r="B2330" s="27"/>
      <c r="C2330" s="27"/>
      <c r="D2330" s="27"/>
      <c r="E2330" s="27"/>
      <c r="F2330" s="26"/>
      <c r="G2330" s="28"/>
      <c r="H2330" s="31"/>
    </row>
    <row r="2331" spans="2:8">
      <c r="B2331" s="27"/>
      <c r="C2331" s="27"/>
      <c r="D2331" s="27"/>
      <c r="E2331" s="27"/>
      <c r="F2331" s="26"/>
      <c r="G2331" s="28"/>
      <c r="H2331" s="31"/>
    </row>
    <row r="2332" spans="2:8">
      <c r="B2332" s="27"/>
      <c r="C2332" s="27"/>
      <c r="D2332" s="27"/>
      <c r="E2332" s="27"/>
      <c r="F2332" s="26"/>
      <c r="G2332" s="28"/>
      <c r="H2332" s="31"/>
    </row>
    <row r="2333" spans="2:8">
      <c r="B2333" s="27"/>
      <c r="C2333" s="27"/>
      <c r="D2333" s="27"/>
      <c r="E2333" s="27"/>
      <c r="F2333" s="26"/>
      <c r="G2333" s="28"/>
      <c r="H2333" s="31"/>
    </row>
    <row r="2334" spans="2:8">
      <c r="B2334" s="27"/>
      <c r="C2334" s="27"/>
      <c r="D2334" s="27"/>
      <c r="E2334" s="27"/>
      <c r="F2334" s="26"/>
      <c r="G2334" s="28"/>
      <c r="H2334" s="31"/>
    </row>
    <row r="2335" spans="2:8">
      <c r="B2335" s="27"/>
      <c r="C2335" s="27"/>
      <c r="D2335" s="27"/>
      <c r="E2335" s="27"/>
      <c r="F2335" s="26"/>
      <c r="G2335" s="28"/>
      <c r="H2335" s="31"/>
    </row>
    <row r="2336" spans="2:8">
      <c r="B2336" s="27"/>
      <c r="C2336" s="27"/>
      <c r="D2336" s="27"/>
      <c r="E2336" s="27"/>
      <c r="F2336" s="26"/>
      <c r="G2336" s="28"/>
      <c r="H2336" s="31"/>
    </row>
    <row r="2337" spans="2:8">
      <c r="B2337" s="27"/>
      <c r="C2337" s="27"/>
      <c r="D2337" s="27"/>
      <c r="E2337" s="27"/>
      <c r="F2337" s="26"/>
      <c r="G2337" s="28"/>
      <c r="H2337" s="31"/>
    </row>
    <row r="2338" spans="2:8">
      <c r="B2338" s="27"/>
      <c r="C2338" s="27"/>
      <c r="D2338" s="27"/>
      <c r="E2338" s="27"/>
      <c r="F2338" s="26"/>
      <c r="G2338" s="28"/>
      <c r="H2338" s="31"/>
    </row>
    <row r="2339" spans="2:8">
      <c r="B2339" s="27"/>
      <c r="C2339" s="27"/>
      <c r="D2339" s="27"/>
      <c r="E2339" s="27"/>
      <c r="F2339" s="26"/>
      <c r="G2339" s="28"/>
      <c r="H2339" s="31"/>
    </row>
    <row r="2340" spans="2:8">
      <c r="B2340" s="27"/>
      <c r="C2340" s="27"/>
      <c r="D2340" s="27"/>
      <c r="E2340" s="27"/>
      <c r="F2340" s="26"/>
      <c r="G2340" s="28"/>
      <c r="H2340" s="31"/>
    </row>
    <row r="2341" spans="2:8">
      <c r="B2341" s="27"/>
      <c r="C2341" s="27"/>
      <c r="D2341" s="27"/>
      <c r="E2341" s="27"/>
      <c r="F2341" s="26"/>
      <c r="G2341" s="28"/>
      <c r="H2341" s="31"/>
    </row>
    <row r="2342" spans="2:8">
      <c r="B2342" s="27"/>
      <c r="C2342" s="27"/>
      <c r="D2342" s="27"/>
      <c r="E2342" s="27"/>
      <c r="F2342" s="26"/>
      <c r="G2342" s="28"/>
      <c r="H2342" s="31"/>
    </row>
    <row r="2343" spans="2:8">
      <c r="B2343" s="27"/>
      <c r="C2343" s="27"/>
      <c r="D2343" s="27"/>
      <c r="E2343" s="27"/>
      <c r="F2343" s="26"/>
      <c r="G2343" s="28"/>
      <c r="H2343" s="31"/>
    </row>
    <row r="2344" spans="2:8">
      <c r="B2344" s="27"/>
      <c r="C2344" s="27"/>
      <c r="D2344" s="27"/>
      <c r="E2344" s="27"/>
      <c r="F2344" s="26"/>
      <c r="G2344" s="28"/>
      <c r="H2344" s="31"/>
    </row>
    <row r="2345" spans="2:8">
      <c r="B2345" s="27"/>
      <c r="C2345" s="27"/>
      <c r="D2345" s="27"/>
      <c r="E2345" s="27"/>
      <c r="F2345" s="26"/>
      <c r="G2345" s="28"/>
      <c r="H2345" s="31"/>
    </row>
    <row r="2346" spans="2:8">
      <c r="B2346" s="27"/>
      <c r="C2346" s="27"/>
      <c r="D2346" s="27"/>
      <c r="E2346" s="27"/>
      <c r="F2346" s="26"/>
      <c r="G2346" s="28"/>
      <c r="H2346" s="31"/>
    </row>
    <row r="2347" spans="2:8">
      <c r="B2347" s="27"/>
      <c r="C2347" s="27"/>
      <c r="D2347" s="27"/>
      <c r="E2347" s="27"/>
      <c r="F2347" s="26"/>
      <c r="G2347" s="28"/>
      <c r="H2347" s="31"/>
    </row>
    <row r="2348" spans="2:8">
      <c r="B2348" s="27"/>
      <c r="C2348" s="27"/>
      <c r="D2348" s="27"/>
      <c r="E2348" s="27"/>
      <c r="F2348" s="26"/>
      <c r="G2348" s="28"/>
      <c r="H2348" s="31"/>
    </row>
    <row r="2349" spans="2:8">
      <c r="B2349" s="27"/>
      <c r="C2349" s="27"/>
      <c r="D2349" s="27"/>
      <c r="E2349" s="27"/>
      <c r="F2349" s="26"/>
      <c r="G2349" s="28"/>
      <c r="H2349" s="31"/>
    </row>
    <row r="2350" spans="2:8">
      <c r="B2350" s="27"/>
      <c r="C2350" s="27"/>
      <c r="D2350" s="27"/>
      <c r="E2350" s="27"/>
      <c r="F2350" s="26"/>
      <c r="G2350" s="28"/>
      <c r="H2350" s="31"/>
    </row>
    <row r="2351" spans="2:8">
      <c r="B2351" s="27"/>
      <c r="C2351" s="27"/>
      <c r="D2351" s="27"/>
      <c r="E2351" s="27"/>
      <c r="F2351" s="26"/>
      <c r="G2351" s="28"/>
      <c r="H2351" s="31"/>
    </row>
    <row r="2352" spans="2:8">
      <c r="B2352" s="27"/>
      <c r="C2352" s="27"/>
      <c r="D2352" s="27"/>
      <c r="E2352" s="27"/>
      <c r="F2352" s="26"/>
      <c r="G2352" s="28"/>
      <c r="H2352" s="31"/>
    </row>
    <row r="2353" spans="2:8">
      <c r="B2353" s="27"/>
      <c r="C2353" s="27"/>
      <c r="D2353" s="27"/>
      <c r="E2353" s="27"/>
      <c r="F2353" s="26"/>
      <c r="G2353" s="28"/>
      <c r="H2353" s="31"/>
    </row>
    <row r="2354" spans="2:8">
      <c r="B2354" s="27"/>
      <c r="C2354" s="27"/>
      <c r="D2354" s="27"/>
      <c r="E2354" s="27"/>
      <c r="F2354" s="26"/>
      <c r="G2354" s="28"/>
      <c r="H2354" s="31"/>
    </row>
    <row r="2355" spans="2:8">
      <c r="B2355" s="27"/>
      <c r="C2355" s="27"/>
      <c r="D2355" s="27"/>
      <c r="E2355" s="27"/>
      <c r="F2355" s="26"/>
      <c r="G2355" s="28"/>
      <c r="H2355" s="31"/>
    </row>
    <row r="2356" spans="2:8">
      <c r="B2356" s="27"/>
      <c r="C2356" s="27"/>
      <c r="D2356" s="27"/>
      <c r="E2356" s="27"/>
      <c r="F2356" s="26"/>
      <c r="G2356" s="28"/>
      <c r="H2356" s="31"/>
    </row>
    <row r="2357" spans="2:8">
      <c r="B2357" s="27"/>
      <c r="C2357" s="27"/>
      <c r="D2357" s="27"/>
      <c r="E2357" s="27"/>
      <c r="F2357" s="26"/>
      <c r="G2357" s="28"/>
      <c r="H2357" s="31"/>
    </row>
    <row r="2358" spans="2:8">
      <c r="B2358" s="27"/>
      <c r="C2358" s="27"/>
      <c r="D2358" s="27"/>
      <c r="E2358" s="27"/>
      <c r="F2358" s="26"/>
      <c r="G2358" s="28"/>
      <c r="H2358" s="31"/>
    </row>
    <row r="2359" spans="2:8">
      <c r="B2359" s="27"/>
      <c r="C2359" s="27"/>
      <c r="D2359" s="27"/>
      <c r="E2359" s="27"/>
      <c r="F2359" s="26"/>
      <c r="G2359" s="28"/>
      <c r="H2359" s="31"/>
    </row>
    <row r="2360" spans="2:8">
      <c r="B2360" s="27"/>
      <c r="C2360" s="27"/>
      <c r="D2360" s="27"/>
      <c r="E2360" s="27"/>
      <c r="F2360" s="26"/>
      <c r="G2360" s="28"/>
      <c r="H2360" s="31"/>
    </row>
    <row r="2361" spans="2:8">
      <c r="B2361" s="27"/>
      <c r="C2361" s="27"/>
      <c r="D2361" s="27"/>
      <c r="E2361" s="27"/>
      <c r="F2361" s="26"/>
      <c r="G2361" s="28"/>
      <c r="H2361" s="31"/>
    </row>
    <row r="2362" spans="2:8">
      <c r="B2362" s="27"/>
      <c r="C2362" s="27"/>
      <c r="D2362" s="27"/>
      <c r="E2362" s="27"/>
      <c r="F2362" s="26"/>
      <c r="G2362" s="28"/>
      <c r="H2362" s="31"/>
    </row>
    <row r="2363" spans="2:8">
      <c r="B2363" s="27"/>
      <c r="C2363" s="27"/>
      <c r="D2363" s="27"/>
      <c r="E2363" s="27"/>
      <c r="F2363" s="26"/>
      <c r="G2363" s="28"/>
      <c r="H2363" s="31"/>
    </row>
    <row r="2364" spans="2:8">
      <c r="B2364" s="27"/>
      <c r="C2364" s="27"/>
      <c r="D2364" s="27"/>
      <c r="E2364" s="27"/>
      <c r="F2364" s="26"/>
      <c r="G2364" s="28"/>
      <c r="H2364" s="31"/>
    </row>
    <row r="2365" spans="2:8">
      <c r="B2365" s="27"/>
      <c r="C2365" s="27"/>
      <c r="D2365" s="27"/>
      <c r="E2365" s="27"/>
      <c r="F2365" s="26"/>
      <c r="G2365" s="28"/>
      <c r="H2365" s="31"/>
    </row>
    <row r="2366" spans="2:8">
      <c r="B2366" s="27"/>
      <c r="C2366" s="27"/>
      <c r="D2366" s="27"/>
      <c r="E2366" s="27"/>
      <c r="F2366" s="26"/>
      <c r="G2366" s="28"/>
      <c r="H2366" s="31"/>
    </row>
    <row r="2367" spans="2:8">
      <c r="B2367" s="27"/>
      <c r="C2367" s="27"/>
      <c r="D2367" s="27"/>
      <c r="E2367" s="27"/>
      <c r="F2367" s="26"/>
      <c r="G2367" s="28"/>
      <c r="H2367" s="31"/>
    </row>
    <row r="2368" spans="2:8">
      <c r="B2368" s="27"/>
      <c r="C2368" s="27"/>
      <c r="D2368" s="27"/>
      <c r="E2368" s="27"/>
      <c r="F2368" s="26"/>
      <c r="G2368" s="28"/>
      <c r="H2368" s="31"/>
    </row>
    <row r="2369" spans="2:8">
      <c r="B2369" s="27"/>
      <c r="C2369" s="27"/>
      <c r="D2369" s="27"/>
      <c r="E2369" s="27"/>
      <c r="F2369" s="26"/>
      <c r="G2369" s="28"/>
      <c r="H2369" s="31"/>
    </row>
    <row r="2370" spans="2:8">
      <c r="B2370" s="27"/>
      <c r="C2370" s="27"/>
      <c r="D2370" s="27"/>
      <c r="E2370" s="27"/>
      <c r="F2370" s="26"/>
      <c r="G2370" s="28"/>
      <c r="H2370" s="31"/>
    </row>
    <row r="2371" spans="2:8">
      <c r="B2371" s="27"/>
      <c r="C2371" s="27"/>
      <c r="D2371" s="27"/>
      <c r="E2371" s="27"/>
      <c r="F2371" s="26"/>
      <c r="G2371" s="28"/>
      <c r="H2371" s="31"/>
    </row>
    <row r="2372" spans="2:8">
      <c r="B2372" s="27"/>
      <c r="C2372" s="27"/>
      <c r="D2372" s="27"/>
      <c r="E2372" s="27"/>
      <c r="F2372" s="26"/>
      <c r="G2372" s="28"/>
      <c r="H2372" s="31"/>
    </row>
    <row r="2373" spans="2:8">
      <c r="B2373" s="27"/>
      <c r="C2373" s="27"/>
      <c r="D2373" s="27"/>
      <c r="E2373" s="27"/>
      <c r="F2373" s="26"/>
      <c r="G2373" s="28"/>
      <c r="H2373" s="31"/>
    </row>
    <row r="2374" spans="2:8">
      <c r="B2374" s="27"/>
      <c r="C2374" s="27"/>
      <c r="D2374" s="27"/>
      <c r="E2374" s="27"/>
      <c r="F2374" s="26"/>
      <c r="G2374" s="28"/>
      <c r="H2374" s="31"/>
    </row>
    <row r="2375" spans="2:8">
      <c r="B2375" s="27"/>
      <c r="C2375" s="27"/>
      <c r="D2375" s="27"/>
      <c r="E2375" s="27"/>
      <c r="F2375" s="26"/>
      <c r="G2375" s="28"/>
      <c r="H2375" s="31"/>
    </row>
    <row r="2376" spans="2:8">
      <c r="B2376" s="27"/>
      <c r="C2376" s="27"/>
      <c r="D2376" s="27"/>
      <c r="E2376" s="27"/>
      <c r="F2376" s="26"/>
      <c r="G2376" s="28"/>
      <c r="H2376" s="31"/>
    </row>
    <row r="2377" spans="2:8">
      <c r="B2377" s="27"/>
      <c r="C2377" s="27"/>
      <c r="D2377" s="27"/>
      <c r="E2377" s="27"/>
      <c r="F2377" s="26"/>
      <c r="G2377" s="28"/>
      <c r="H2377" s="31"/>
    </row>
    <row r="2378" spans="2:8">
      <c r="B2378" s="27"/>
      <c r="C2378" s="27"/>
      <c r="D2378" s="27"/>
      <c r="E2378" s="27"/>
      <c r="F2378" s="26"/>
      <c r="G2378" s="28"/>
      <c r="H2378" s="31"/>
    </row>
    <row r="2379" spans="2:8">
      <c r="B2379" s="27"/>
      <c r="C2379" s="27"/>
      <c r="D2379" s="27"/>
      <c r="E2379" s="27"/>
      <c r="F2379" s="26"/>
      <c r="G2379" s="28"/>
      <c r="H2379" s="31"/>
    </row>
    <row r="2380" spans="2:8">
      <c r="B2380" s="27"/>
      <c r="C2380" s="27"/>
      <c r="D2380" s="27"/>
      <c r="E2380" s="27"/>
      <c r="F2380" s="26"/>
      <c r="G2380" s="28"/>
      <c r="H2380" s="31"/>
    </row>
    <row r="2381" spans="2:8">
      <c r="B2381" s="27"/>
      <c r="C2381" s="27"/>
      <c r="D2381" s="27"/>
      <c r="E2381" s="27"/>
      <c r="F2381" s="26"/>
      <c r="G2381" s="28"/>
      <c r="H2381" s="31"/>
    </row>
    <row r="2382" spans="2:8">
      <c r="B2382" s="27"/>
      <c r="C2382" s="27"/>
      <c r="D2382" s="27"/>
      <c r="E2382" s="27"/>
      <c r="F2382" s="26"/>
      <c r="G2382" s="28"/>
      <c r="H2382" s="31"/>
    </row>
    <row r="2383" spans="2:8">
      <c r="B2383" s="27"/>
      <c r="C2383" s="27"/>
      <c r="D2383" s="27"/>
      <c r="E2383" s="27"/>
      <c r="F2383" s="26"/>
      <c r="G2383" s="28"/>
      <c r="H2383" s="31"/>
    </row>
    <row r="2384" spans="2:8">
      <c r="B2384" s="27"/>
      <c r="C2384" s="27"/>
      <c r="D2384" s="27"/>
      <c r="E2384" s="27"/>
      <c r="F2384" s="26"/>
      <c r="G2384" s="28"/>
      <c r="H2384" s="31"/>
    </row>
    <row r="2385" spans="2:8">
      <c r="B2385" s="27"/>
      <c r="C2385" s="27"/>
      <c r="D2385" s="27"/>
      <c r="E2385" s="27"/>
      <c r="F2385" s="26"/>
      <c r="G2385" s="28"/>
      <c r="H2385" s="31"/>
    </row>
    <row r="2386" spans="2:8">
      <c r="B2386" s="27"/>
      <c r="C2386" s="27"/>
      <c r="D2386" s="27"/>
      <c r="E2386" s="27"/>
      <c r="F2386" s="26"/>
      <c r="G2386" s="28"/>
      <c r="H2386" s="31"/>
    </row>
    <row r="2387" spans="2:8">
      <c r="B2387" s="27"/>
      <c r="C2387" s="27"/>
      <c r="D2387" s="27"/>
      <c r="E2387" s="27"/>
      <c r="F2387" s="26"/>
      <c r="G2387" s="28"/>
      <c r="H2387" s="31"/>
    </row>
    <row r="2388" spans="2:8">
      <c r="B2388" s="27"/>
      <c r="C2388" s="27"/>
      <c r="D2388" s="27"/>
      <c r="E2388" s="27"/>
      <c r="F2388" s="26"/>
      <c r="G2388" s="28"/>
      <c r="H2388" s="31"/>
    </row>
    <row r="2389" spans="2:8">
      <c r="B2389" s="27"/>
      <c r="C2389" s="27"/>
      <c r="D2389" s="27"/>
      <c r="E2389" s="27"/>
      <c r="F2389" s="26"/>
      <c r="G2389" s="28"/>
      <c r="H2389" s="31"/>
    </row>
    <row r="2390" spans="2:8">
      <c r="B2390" s="27"/>
      <c r="C2390" s="27"/>
      <c r="D2390" s="27"/>
      <c r="E2390" s="27"/>
      <c r="F2390" s="26"/>
      <c r="G2390" s="28"/>
      <c r="H2390" s="31"/>
    </row>
    <row r="2391" spans="2:8">
      <c r="B2391" s="27"/>
      <c r="C2391" s="27"/>
      <c r="D2391" s="27"/>
      <c r="E2391" s="27"/>
      <c r="F2391" s="26"/>
      <c r="G2391" s="28"/>
      <c r="H2391" s="31"/>
    </row>
    <row r="2392" spans="2:8">
      <c r="B2392" s="27"/>
      <c r="C2392" s="27"/>
      <c r="D2392" s="27"/>
      <c r="E2392" s="27"/>
      <c r="F2392" s="26"/>
      <c r="G2392" s="28"/>
      <c r="H2392" s="31"/>
    </row>
    <row r="2393" spans="2:8">
      <c r="B2393" s="27"/>
      <c r="C2393" s="27"/>
      <c r="D2393" s="27"/>
      <c r="E2393" s="27"/>
      <c r="F2393" s="26"/>
      <c r="G2393" s="28"/>
      <c r="H2393" s="31"/>
    </row>
    <row r="2394" spans="2:8">
      <c r="B2394" s="27"/>
      <c r="C2394" s="27"/>
      <c r="D2394" s="27"/>
      <c r="E2394" s="27"/>
      <c r="F2394" s="26"/>
      <c r="G2394" s="28"/>
      <c r="H2394" s="31"/>
    </row>
    <row r="2395" spans="2:8">
      <c r="B2395" s="27"/>
      <c r="C2395" s="27"/>
      <c r="D2395" s="27"/>
      <c r="E2395" s="27"/>
      <c r="F2395" s="26"/>
      <c r="G2395" s="28"/>
      <c r="H2395" s="31"/>
    </row>
    <row r="2396" spans="2:8">
      <c r="B2396" s="27"/>
      <c r="C2396" s="27"/>
      <c r="D2396" s="27"/>
      <c r="E2396" s="27"/>
      <c r="F2396" s="26"/>
      <c r="G2396" s="28"/>
      <c r="H2396" s="31"/>
    </row>
    <row r="2397" spans="2:8">
      <c r="B2397" s="27"/>
      <c r="C2397" s="27"/>
      <c r="D2397" s="27"/>
      <c r="E2397" s="27"/>
      <c r="F2397" s="26"/>
      <c r="G2397" s="28"/>
      <c r="H2397" s="31"/>
    </row>
    <row r="2398" spans="2:8">
      <c r="B2398" s="27"/>
      <c r="C2398" s="27"/>
      <c r="D2398" s="27"/>
      <c r="E2398" s="27"/>
      <c r="F2398" s="26"/>
      <c r="G2398" s="28"/>
      <c r="H2398" s="31"/>
    </row>
    <row r="2399" spans="2:8">
      <c r="B2399" s="27"/>
      <c r="C2399" s="27"/>
      <c r="D2399" s="27"/>
      <c r="E2399" s="27"/>
      <c r="F2399" s="26"/>
      <c r="G2399" s="28"/>
      <c r="H2399" s="31"/>
    </row>
    <row r="2400" spans="2:8">
      <c r="B2400" s="27"/>
      <c r="C2400" s="27"/>
      <c r="D2400" s="27"/>
      <c r="E2400" s="27"/>
      <c r="F2400" s="26"/>
      <c r="G2400" s="28"/>
      <c r="H2400" s="31"/>
    </row>
    <row r="2401" spans="2:8">
      <c r="B2401" s="27"/>
      <c r="C2401" s="27"/>
      <c r="D2401" s="27"/>
      <c r="E2401" s="27"/>
      <c r="F2401" s="26"/>
      <c r="G2401" s="28"/>
      <c r="H2401" s="31"/>
    </row>
    <row r="2402" spans="2:8">
      <c r="B2402" s="27"/>
      <c r="C2402" s="27"/>
      <c r="D2402" s="27"/>
      <c r="E2402" s="27"/>
      <c r="F2402" s="26"/>
      <c r="G2402" s="28"/>
      <c r="H2402" s="31"/>
    </row>
    <row r="2403" spans="2:8">
      <c r="B2403" s="27"/>
      <c r="C2403" s="27"/>
      <c r="D2403" s="27"/>
      <c r="E2403" s="27"/>
      <c r="F2403" s="26"/>
      <c r="G2403" s="28"/>
      <c r="H2403" s="31"/>
    </row>
    <row r="2404" spans="2:8">
      <c r="B2404" s="27"/>
      <c r="C2404" s="27"/>
      <c r="D2404" s="27"/>
      <c r="E2404" s="27"/>
      <c r="F2404" s="26"/>
      <c r="G2404" s="28"/>
      <c r="H2404" s="31"/>
    </row>
    <row r="2405" spans="2:8">
      <c r="B2405" s="27"/>
      <c r="C2405" s="27"/>
      <c r="D2405" s="27"/>
      <c r="E2405" s="27"/>
      <c r="F2405" s="26"/>
      <c r="G2405" s="28"/>
      <c r="H2405" s="31"/>
    </row>
    <row r="2406" spans="2:8">
      <c r="B2406" s="27"/>
      <c r="C2406" s="27"/>
      <c r="D2406" s="27"/>
      <c r="E2406" s="27"/>
      <c r="F2406" s="26"/>
      <c r="G2406" s="28"/>
      <c r="H2406" s="31"/>
    </row>
    <row r="2407" spans="2:8">
      <c r="B2407" s="27"/>
      <c r="C2407" s="27"/>
      <c r="D2407" s="27"/>
      <c r="E2407" s="27"/>
      <c r="F2407" s="26"/>
      <c r="G2407" s="28"/>
      <c r="H2407" s="31"/>
    </row>
    <row r="2408" spans="2:8">
      <c r="B2408" s="27"/>
      <c r="C2408" s="27"/>
      <c r="D2408" s="27"/>
      <c r="E2408" s="27"/>
      <c r="F2408" s="26"/>
      <c r="G2408" s="28"/>
      <c r="H2408" s="31"/>
    </row>
    <row r="2409" spans="2:8">
      <c r="B2409" s="27"/>
      <c r="C2409" s="27"/>
      <c r="D2409" s="27"/>
      <c r="E2409" s="27"/>
      <c r="F2409" s="26"/>
      <c r="G2409" s="28"/>
      <c r="H2409" s="31"/>
    </row>
    <row r="2410" spans="2:8">
      <c r="B2410" s="27"/>
      <c r="C2410" s="27"/>
      <c r="D2410" s="27"/>
      <c r="E2410" s="27"/>
      <c r="F2410" s="26"/>
      <c r="G2410" s="28"/>
      <c r="H2410" s="31"/>
    </row>
    <row r="2411" spans="2:8">
      <c r="B2411" s="27"/>
      <c r="C2411" s="27"/>
      <c r="D2411" s="27"/>
      <c r="E2411" s="27"/>
      <c r="F2411" s="26"/>
      <c r="G2411" s="28"/>
      <c r="H2411" s="31"/>
    </row>
    <row r="2412" spans="2:8">
      <c r="B2412" s="27"/>
      <c r="C2412" s="27"/>
      <c r="D2412" s="27"/>
      <c r="E2412" s="27"/>
      <c r="F2412" s="26"/>
      <c r="G2412" s="28"/>
      <c r="H2412" s="31"/>
    </row>
    <row r="2413" spans="2:8">
      <c r="B2413" s="27"/>
      <c r="C2413" s="27"/>
      <c r="D2413" s="27"/>
      <c r="E2413" s="27"/>
      <c r="F2413" s="26"/>
      <c r="G2413" s="28"/>
      <c r="H2413" s="31"/>
    </row>
    <row r="2414" spans="2:8">
      <c r="B2414" s="27"/>
      <c r="C2414" s="27"/>
      <c r="D2414" s="27"/>
      <c r="E2414" s="27"/>
      <c r="F2414" s="26"/>
      <c r="G2414" s="28"/>
      <c r="H2414" s="31"/>
    </row>
    <row r="2415" spans="2:8">
      <c r="B2415" s="27"/>
      <c r="C2415" s="27"/>
      <c r="D2415" s="27"/>
      <c r="E2415" s="27"/>
      <c r="F2415" s="26"/>
      <c r="G2415" s="28"/>
      <c r="H2415" s="31"/>
    </row>
    <row r="2416" spans="2:8">
      <c r="B2416" s="27"/>
      <c r="C2416" s="27"/>
      <c r="D2416" s="27"/>
      <c r="E2416" s="27"/>
      <c r="F2416" s="26"/>
      <c r="G2416" s="28"/>
      <c r="H2416" s="31"/>
    </row>
    <row r="2417" spans="2:8">
      <c r="B2417" s="27"/>
      <c r="C2417" s="27"/>
      <c r="D2417" s="27"/>
      <c r="E2417" s="27"/>
      <c r="F2417" s="26"/>
      <c r="G2417" s="28"/>
      <c r="H2417" s="31"/>
    </row>
    <row r="2418" spans="2:8">
      <c r="B2418" s="27"/>
      <c r="C2418" s="27"/>
      <c r="D2418" s="27"/>
      <c r="E2418" s="27"/>
      <c r="F2418" s="26"/>
      <c r="G2418" s="28"/>
      <c r="H2418" s="31"/>
    </row>
    <row r="2419" spans="2:8">
      <c r="B2419" s="27"/>
      <c r="C2419" s="27"/>
      <c r="D2419" s="27"/>
      <c r="E2419" s="27"/>
      <c r="F2419" s="26"/>
      <c r="G2419" s="28"/>
      <c r="H2419" s="31"/>
    </row>
    <row r="2420" spans="2:8">
      <c r="B2420" s="27"/>
      <c r="C2420" s="27"/>
      <c r="D2420" s="27"/>
      <c r="E2420" s="27"/>
      <c r="F2420" s="26"/>
      <c r="G2420" s="28"/>
      <c r="H2420" s="31"/>
    </row>
    <row r="2421" spans="2:8">
      <c r="B2421" s="27"/>
      <c r="C2421" s="27"/>
      <c r="D2421" s="27"/>
      <c r="E2421" s="27"/>
      <c r="F2421" s="26"/>
      <c r="G2421" s="28"/>
      <c r="H2421" s="31"/>
    </row>
    <row r="2422" spans="2:8">
      <c r="B2422" s="27"/>
      <c r="C2422" s="27"/>
      <c r="D2422" s="27"/>
      <c r="E2422" s="27"/>
      <c r="F2422" s="26"/>
      <c r="G2422" s="28"/>
      <c r="H2422" s="31"/>
    </row>
    <row r="2423" spans="2:8">
      <c r="B2423" s="27"/>
      <c r="C2423" s="27"/>
      <c r="D2423" s="27"/>
      <c r="E2423" s="27"/>
      <c r="F2423" s="26"/>
      <c r="G2423" s="28"/>
      <c r="H2423" s="31"/>
    </row>
    <row r="2424" spans="2:8">
      <c r="B2424" s="27"/>
      <c r="C2424" s="27"/>
      <c r="D2424" s="27"/>
      <c r="E2424" s="27"/>
      <c r="F2424" s="26"/>
      <c r="G2424" s="28"/>
      <c r="H2424" s="31"/>
    </row>
    <row r="2425" spans="2:8">
      <c r="B2425" s="27"/>
      <c r="C2425" s="27"/>
      <c r="D2425" s="27"/>
      <c r="E2425" s="27"/>
      <c r="F2425" s="26"/>
      <c r="G2425" s="28"/>
      <c r="H2425" s="31"/>
    </row>
    <row r="2426" spans="2:8">
      <c r="B2426" s="27"/>
      <c r="C2426" s="27"/>
      <c r="D2426" s="27"/>
      <c r="E2426" s="27"/>
      <c r="F2426" s="26"/>
      <c r="G2426" s="28"/>
      <c r="H2426" s="31"/>
    </row>
    <row r="2427" spans="2:8">
      <c r="B2427" s="27"/>
      <c r="C2427" s="27"/>
      <c r="D2427" s="27"/>
      <c r="E2427" s="27"/>
      <c r="F2427" s="26"/>
      <c r="G2427" s="28"/>
      <c r="H2427" s="31"/>
    </row>
    <row r="2428" spans="2:8">
      <c r="B2428" s="27"/>
      <c r="C2428" s="27"/>
      <c r="D2428" s="27"/>
      <c r="E2428" s="27"/>
      <c r="F2428" s="26"/>
      <c r="G2428" s="28"/>
      <c r="H2428" s="31"/>
    </row>
    <row r="2429" spans="2:8">
      <c r="B2429" s="27"/>
      <c r="C2429" s="27"/>
      <c r="D2429" s="27"/>
      <c r="E2429" s="27"/>
      <c r="F2429" s="26"/>
      <c r="G2429" s="28"/>
      <c r="H2429" s="31"/>
    </row>
    <row r="2430" spans="2:8">
      <c r="B2430" s="27"/>
      <c r="C2430" s="27"/>
      <c r="D2430" s="27"/>
      <c r="E2430" s="27"/>
      <c r="F2430" s="26"/>
      <c r="G2430" s="28"/>
      <c r="H2430" s="31"/>
    </row>
    <row r="2431" spans="2:8">
      <c r="B2431" s="27"/>
      <c r="C2431" s="27"/>
      <c r="D2431" s="27"/>
      <c r="E2431" s="27"/>
      <c r="F2431" s="26"/>
      <c r="G2431" s="28"/>
      <c r="H2431" s="31"/>
    </row>
    <row r="2432" spans="2:8">
      <c r="B2432" s="27"/>
      <c r="C2432" s="27"/>
      <c r="D2432" s="27"/>
      <c r="E2432" s="27"/>
      <c r="F2432" s="26"/>
      <c r="G2432" s="28"/>
      <c r="H2432" s="31"/>
    </row>
    <row r="2433" spans="2:8">
      <c r="B2433" s="27"/>
      <c r="C2433" s="27"/>
      <c r="D2433" s="27"/>
      <c r="E2433" s="27"/>
      <c r="F2433" s="26"/>
      <c r="G2433" s="28"/>
      <c r="H2433" s="31"/>
    </row>
    <row r="2434" spans="2:8">
      <c r="B2434" s="27"/>
      <c r="C2434" s="27"/>
      <c r="D2434" s="27"/>
      <c r="E2434" s="27"/>
      <c r="F2434" s="26"/>
      <c r="G2434" s="28"/>
      <c r="H2434" s="31"/>
    </row>
    <row r="2435" spans="2:8">
      <c r="B2435" s="27"/>
      <c r="C2435" s="27"/>
      <c r="D2435" s="27"/>
      <c r="E2435" s="27"/>
      <c r="F2435" s="26"/>
      <c r="G2435" s="28"/>
      <c r="H2435" s="31"/>
    </row>
    <row r="2436" spans="2:8">
      <c r="B2436" s="27"/>
      <c r="C2436" s="27"/>
      <c r="D2436" s="27"/>
      <c r="E2436" s="27"/>
      <c r="F2436" s="26"/>
      <c r="G2436" s="28"/>
      <c r="H2436" s="31"/>
    </row>
    <row r="2437" spans="2:8">
      <c r="B2437" s="27"/>
      <c r="C2437" s="27"/>
      <c r="D2437" s="27"/>
      <c r="E2437" s="27"/>
      <c r="F2437" s="26"/>
      <c r="G2437" s="28"/>
      <c r="H2437" s="31"/>
    </row>
    <row r="2438" spans="2:8">
      <c r="B2438" s="27"/>
      <c r="C2438" s="27"/>
      <c r="D2438" s="27"/>
      <c r="E2438" s="27"/>
      <c r="F2438" s="26"/>
      <c r="G2438" s="28"/>
      <c r="H2438" s="31"/>
    </row>
    <row r="2439" spans="2:8">
      <c r="B2439" s="27"/>
      <c r="C2439" s="27"/>
      <c r="D2439" s="27"/>
      <c r="E2439" s="27"/>
      <c r="F2439" s="26"/>
      <c r="G2439" s="28"/>
      <c r="H2439" s="31"/>
    </row>
    <row r="2440" spans="2:8">
      <c r="B2440" s="27"/>
      <c r="C2440" s="27"/>
      <c r="D2440" s="27"/>
      <c r="E2440" s="27"/>
      <c r="F2440" s="26"/>
      <c r="G2440" s="28"/>
      <c r="H2440" s="31"/>
    </row>
    <row r="2441" spans="2:8">
      <c r="B2441" s="27"/>
      <c r="C2441" s="27"/>
      <c r="D2441" s="27"/>
      <c r="E2441" s="27"/>
      <c r="F2441" s="26"/>
      <c r="G2441" s="28"/>
      <c r="H2441" s="31"/>
    </row>
    <row r="2442" spans="2:8">
      <c r="B2442" s="27"/>
      <c r="C2442" s="27"/>
      <c r="D2442" s="27"/>
      <c r="E2442" s="27"/>
      <c r="F2442" s="26"/>
      <c r="G2442" s="28"/>
      <c r="H2442" s="31"/>
    </row>
    <row r="2443" spans="2:8">
      <c r="B2443" s="27"/>
      <c r="C2443" s="27"/>
      <c r="D2443" s="27"/>
      <c r="E2443" s="27"/>
      <c r="F2443" s="26"/>
      <c r="G2443" s="28"/>
      <c r="H2443" s="31"/>
    </row>
    <row r="2444" spans="2:8">
      <c r="B2444" s="27"/>
      <c r="C2444" s="27"/>
      <c r="D2444" s="27"/>
      <c r="E2444" s="27"/>
      <c r="F2444" s="26"/>
      <c r="G2444" s="28"/>
      <c r="H2444" s="31"/>
    </row>
    <row r="2445" spans="2:8">
      <c r="B2445" s="27"/>
      <c r="C2445" s="27"/>
      <c r="D2445" s="27"/>
      <c r="E2445" s="27"/>
      <c r="F2445" s="26"/>
      <c r="G2445" s="28"/>
      <c r="H2445" s="31"/>
    </row>
    <row r="2446" spans="2:8">
      <c r="B2446" s="27"/>
      <c r="C2446" s="27"/>
      <c r="D2446" s="27"/>
      <c r="E2446" s="27"/>
      <c r="F2446" s="26"/>
      <c r="G2446" s="28"/>
      <c r="H2446" s="31"/>
    </row>
    <row r="2447" spans="2:8">
      <c r="B2447" s="27"/>
      <c r="C2447" s="27"/>
      <c r="D2447" s="27"/>
      <c r="E2447" s="27"/>
      <c r="F2447" s="26"/>
      <c r="G2447" s="28"/>
      <c r="H2447" s="31"/>
    </row>
    <row r="2448" spans="2:8">
      <c r="B2448" s="27"/>
      <c r="C2448" s="27"/>
      <c r="D2448" s="27"/>
      <c r="E2448" s="27"/>
      <c r="F2448" s="26"/>
      <c r="G2448" s="28"/>
      <c r="H2448" s="31"/>
    </row>
    <row r="2449" spans="2:8">
      <c r="B2449" s="27"/>
      <c r="C2449" s="27"/>
      <c r="D2449" s="27"/>
      <c r="E2449" s="27"/>
      <c r="F2449" s="26"/>
      <c r="G2449" s="28"/>
      <c r="H2449" s="31"/>
    </row>
    <row r="2450" spans="2:8">
      <c r="B2450" s="27"/>
      <c r="C2450" s="27"/>
      <c r="D2450" s="27"/>
      <c r="E2450" s="27"/>
      <c r="F2450" s="26"/>
      <c r="G2450" s="28"/>
      <c r="H2450" s="31"/>
    </row>
    <row r="2451" spans="2:8">
      <c r="B2451" s="27"/>
      <c r="C2451" s="27"/>
      <c r="D2451" s="27"/>
      <c r="E2451" s="27"/>
      <c r="F2451" s="26"/>
      <c r="G2451" s="28"/>
      <c r="H2451" s="31"/>
    </row>
    <row r="2452" spans="2:8">
      <c r="B2452" s="27"/>
      <c r="C2452" s="27"/>
      <c r="D2452" s="27"/>
      <c r="E2452" s="27"/>
      <c r="F2452" s="26"/>
      <c r="G2452" s="28"/>
      <c r="H2452" s="31"/>
    </row>
    <row r="2453" spans="2:8">
      <c r="B2453" s="27"/>
      <c r="C2453" s="27"/>
      <c r="D2453" s="27"/>
      <c r="E2453" s="27"/>
      <c r="F2453" s="26"/>
      <c r="G2453" s="28"/>
      <c r="H2453" s="31"/>
    </row>
    <row r="2454" spans="2:8">
      <c r="B2454" s="27"/>
      <c r="C2454" s="27"/>
      <c r="D2454" s="27"/>
      <c r="E2454" s="27"/>
      <c r="F2454" s="26"/>
      <c r="G2454" s="28"/>
      <c r="H2454" s="31"/>
    </row>
    <row r="2455" spans="2:8">
      <c r="B2455" s="27"/>
      <c r="C2455" s="27"/>
      <c r="D2455" s="27"/>
      <c r="E2455" s="27"/>
      <c r="F2455" s="26"/>
      <c r="G2455" s="28"/>
      <c r="H2455" s="31"/>
    </row>
    <row r="2456" spans="2:8">
      <c r="B2456" s="27"/>
      <c r="C2456" s="27"/>
      <c r="D2456" s="27"/>
      <c r="E2456" s="27"/>
      <c r="F2456" s="26"/>
      <c r="G2456" s="28"/>
      <c r="H2456" s="31"/>
    </row>
    <row r="2457" spans="2:8">
      <c r="B2457" s="27"/>
      <c r="C2457" s="27"/>
      <c r="D2457" s="27"/>
      <c r="E2457" s="27"/>
      <c r="F2457" s="26"/>
      <c r="G2457" s="28"/>
      <c r="H2457" s="31"/>
    </row>
    <row r="2458" spans="2:8">
      <c r="B2458" s="27"/>
      <c r="C2458" s="27"/>
      <c r="D2458" s="27"/>
      <c r="E2458" s="27"/>
      <c r="F2458" s="26"/>
      <c r="G2458" s="28"/>
      <c r="H2458" s="31"/>
    </row>
    <row r="2459" spans="2:8">
      <c r="B2459" s="27"/>
      <c r="C2459" s="27"/>
      <c r="D2459" s="27"/>
      <c r="E2459" s="27"/>
      <c r="F2459" s="26"/>
      <c r="G2459" s="28"/>
      <c r="H2459" s="31"/>
    </row>
    <row r="2460" spans="2:8">
      <c r="B2460" s="27"/>
      <c r="C2460" s="27"/>
      <c r="D2460" s="27"/>
      <c r="E2460" s="27"/>
      <c r="F2460" s="26"/>
      <c r="G2460" s="28"/>
      <c r="H2460" s="31"/>
    </row>
    <row r="2461" spans="2:8">
      <c r="B2461" s="27"/>
      <c r="C2461" s="27"/>
      <c r="D2461" s="27"/>
      <c r="E2461" s="27"/>
      <c r="F2461" s="26"/>
      <c r="G2461" s="28"/>
      <c r="H2461" s="31"/>
    </row>
    <row r="2462" spans="2:8">
      <c r="B2462" s="27"/>
      <c r="C2462" s="27"/>
      <c r="D2462" s="27"/>
      <c r="E2462" s="27"/>
      <c r="F2462" s="26"/>
      <c r="G2462" s="28"/>
      <c r="H2462" s="31"/>
    </row>
    <row r="2463" spans="2:8">
      <c r="B2463" s="27"/>
      <c r="C2463" s="27"/>
      <c r="D2463" s="27"/>
      <c r="E2463" s="27"/>
      <c r="F2463" s="26"/>
      <c r="G2463" s="28"/>
      <c r="H2463" s="31"/>
    </row>
    <row r="2464" spans="2:8">
      <c r="B2464" s="27"/>
      <c r="C2464" s="27"/>
      <c r="D2464" s="27"/>
      <c r="E2464" s="27"/>
      <c r="F2464" s="26"/>
      <c r="G2464" s="28"/>
      <c r="H2464" s="31"/>
    </row>
    <row r="2465" spans="2:8">
      <c r="B2465" s="27"/>
      <c r="C2465" s="27"/>
      <c r="D2465" s="27"/>
      <c r="E2465" s="27"/>
      <c r="F2465" s="26"/>
      <c r="G2465" s="28"/>
      <c r="H2465" s="31"/>
    </row>
    <row r="2466" spans="2:8">
      <c r="B2466" s="27"/>
      <c r="C2466" s="27"/>
      <c r="D2466" s="27"/>
      <c r="E2466" s="27"/>
      <c r="F2466" s="26"/>
      <c r="G2466" s="28"/>
      <c r="H2466" s="31"/>
    </row>
    <row r="2467" spans="2:8">
      <c r="B2467" s="27"/>
      <c r="C2467" s="27"/>
      <c r="D2467" s="27"/>
      <c r="E2467" s="27"/>
      <c r="F2467" s="26"/>
      <c r="G2467" s="28"/>
      <c r="H2467" s="31"/>
    </row>
    <row r="2468" spans="2:8">
      <c r="B2468" s="27"/>
      <c r="C2468" s="27"/>
      <c r="D2468" s="27"/>
      <c r="E2468" s="27"/>
      <c r="F2468" s="26"/>
      <c r="G2468" s="28"/>
      <c r="H2468" s="31"/>
    </row>
    <row r="2469" spans="2:8">
      <c r="B2469" s="27"/>
      <c r="C2469" s="27"/>
      <c r="D2469" s="27"/>
      <c r="E2469" s="27"/>
      <c r="F2469" s="26"/>
      <c r="G2469" s="28"/>
      <c r="H2469" s="31"/>
    </row>
    <row r="2470" spans="2:8">
      <c r="B2470" s="27"/>
      <c r="C2470" s="27"/>
      <c r="D2470" s="27"/>
      <c r="E2470" s="27"/>
      <c r="F2470" s="26"/>
      <c r="G2470" s="28"/>
      <c r="H2470" s="31"/>
    </row>
    <row r="2471" spans="2:8">
      <c r="B2471" s="27"/>
      <c r="C2471" s="27"/>
      <c r="D2471" s="27"/>
      <c r="E2471" s="27"/>
      <c r="F2471" s="26"/>
      <c r="G2471" s="28"/>
      <c r="H2471" s="31"/>
    </row>
    <row r="2472" spans="2:8">
      <c r="B2472" s="27"/>
      <c r="C2472" s="27"/>
      <c r="D2472" s="27"/>
      <c r="E2472" s="27"/>
      <c r="F2472" s="26"/>
      <c r="G2472" s="28"/>
      <c r="H2472" s="31"/>
    </row>
    <row r="2473" spans="2:8">
      <c r="B2473" s="27"/>
      <c r="C2473" s="27"/>
      <c r="D2473" s="27"/>
      <c r="E2473" s="27"/>
      <c r="F2473" s="26"/>
      <c r="G2473" s="28"/>
      <c r="H2473" s="31"/>
    </row>
    <row r="2474" spans="2:8">
      <c r="B2474" s="27"/>
      <c r="C2474" s="27"/>
      <c r="D2474" s="27"/>
      <c r="E2474" s="27"/>
      <c r="F2474" s="26"/>
      <c r="G2474" s="28"/>
      <c r="H2474" s="31"/>
    </row>
    <row r="2475" spans="2:8">
      <c r="B2475" s="27"/>
      <c r="C2475" s="27"/>
      <c r="D2475" s="27"/>
      <c r="E2475" s="27"/>
      <c r="F2475" s="26"/>
      <c r="G2475" s="28"/>
      <c r="H2475" s="31"/>
    </row>
    <row r="2476" spans="2:8">
      <c r="B2476" s="27"/>
      <c r="C2476" s="27"/>
      <c r="D2476" s="27"/>
      <c r="E2476" s="27"/>
      <c r="F2476" s="26"/>
      <c r="G2476" s="28"/>
      <c r="H2476" s="31"/>
    </row>
    <row r="2477" spans="2:8">
      <c r="B2477" s="27"/>
      <c r="C2477" s="27"/>
      <c r="D2477" s="27"/>
      <c r="E2477" s="27"/>
      <c r="F2477" s="26"/>
      <c r="G2477" s="28"/>
      <c r="H2477" s="31"/>
    </row>
    <row r="2478" spans="2:8">
      <c r="B2478" s="27"/>
      <c r="C2478" s="27"/>
      <c r="D2478" s="27"/>
      <c r="E2478" s="27"/>
      <c r="F2478" s="26"/>
      <c r="G2478" s="28"/>
      <c r="H2478" s="31"/>
    </row>
    <row r="2479" spans="2:8">
      <c r="B2479" s="27"/>
      <c r="C2479" s="27"/>
      <c r="D2479" s="27"/>
      <c r="E2479" s="27"/>
      <c r="F2479" s="26"/>
      <c r="G2479" s="28"/>
      <c r="H2479" s="31"/>
    </row>
    <row r="2480" spans="2:8">
      <c r="B2480" s="27"/>
      <c r="C2480" s="27"/>
      <c r="D2480" s="27"/>
      <c r="E2480" s="27"/>
      <c r="F2480" s="26"/>
      <c r="G2480" s="28"/>
      <c r="H2480" s="31"/>
    </row>
    <row r="2481" spans="2:8">
      <c r="B2481" s="27"/>
      <c r="C2481" s="27"/>
      <c r="D2481" s="27"/>
      <c r="E2481" s="27"/>
      <c r="F2481" s="26"/>
      <c r="G2481" s="28"/>
      <c r="H2481" s="31"/>
    </row>
    <row r="2482" spans="2:8">
      <c r="B2482" s="27"/>
      <c r="C2482" s="27"/>
      <c r="D2482" s="27"/>
      <c r="E2482" s="27"/>
      <c r="F2482" s="26"/>
      <c r="G2482" s="28"/>
      <c r="H2482" s="31"/>
    </row>
    <row r="2483" spans="2:8">
      <c r="B2483" s="27"/>
      <c r="C2483" s="27"/>
      <c r="D2483" s="27"/>
      <c r="E2483" s="27"/>
      <c r="F2483" s="26"/>
      <c r="G2483" s="28"/>
      <c r="H2483" s="31"/>
    </row>
    <row r="2484" spans="2:8">
      <c r="B2484" s="27"/>
      <c r="C2484" s="27"/>
      <c r="D2484" s="27"/>
      <c r="E2484" s="27"/>
      <c r="F2484" s="26"/>
      <c r="G2484" s="28"/>
      <c r="H2484" s="31"/>
    </row>
    <row r="2485" spans="2:8">
      <c r="B2485" s="27"/>
      <c r="C2485" s="27"/>
      <c r="D2485" s="27"/>
      <c r="E2485" s="27"/>
      <c r="F2485" s="26"/>
      <c r="G2485" s="28"/>
      <c r="H2485" s="31"/>
    </row>
    <row r="2486" spans="2:8">
      <c r="B2486" s="27"/>
      <c r="C2486" s="27"/>
      <c r="D2486" s="27"/>
      <c r="E2486" s="27"/>
      <c r="F2486" s="26"/>
      <c r="G2486" s="28"/>
      <c r="H2486" s="31"/>
    </row>
    <row r="2487" spans="2:8">
      <c r="B2487" s="27"/>
      <c r="C2487" s="27"/>
      <c r="D2487" s="27"/>
      <c r="E2487" s="27"/>
      <c r="F2487" s="26"/>
      <c r="G2487" s="28"/>
      <c r="H2487" s="31"/>
    </row>
    <row r="2488" spans="2:8">
      <c r="B2488" s="27"/>
      <c r="C2488" s="27"/>
      <c r="D2488" s="27"/>
      <c r="E2488" s="27"/>
      <c r="F2488" s="26"/>
      <c r="G2488" s="28"/>
      <c r="H2488" s="31"/>
    </row>
    <row r="2489" spans="2:8">
      <c r="B2489" s="27"/>
      <c r="C2489" s="27"/>
      <c r="D2489" s="27"/>
      <c r="E2489" s="27"/>
      <c r="F2489" s="26"/>
      <c r="G2489" s="28"/>
      <c r="H2489" s="31"/>
    </row>
    <row r="2490" spans="2:8">
      <c r="B2490" s="27"/>
      <c r="C2490" s="27"/>
      <c r="D2490" s="27"/>
      <c r="E2490" s="27"/>
      <c r="F2490" s="26"/>
      <c r="G2490" s="28"/>
      <c r="H2490" s="31"/>
    </row>
    <row r="2491" spans="2:8">
      <c r="B2491" s="27"/>
      <c r="C2491" s="27"/>
      <c r="D2491" s="27"/>
      <c r="E2491" s="27"/>
      <c r="F2491" s="26"/>
      <c r="G2491" s="28"/>
      <c r="H2491" s="31"/>
    </row>
    <row r="2492" spans="2:8">
      <c r="B2492" s="27"/>
      <c r="C2492" s="27"/>
      <c r="D2492" s="27"/>
      <c r="E2492" s="27"/>
      <c r="F2492" s="26"/>
      <c r="G2492" s="28"/>
      <c r="H2492" s="31"/>
    </row>
    <row r="2493" spans="2:8">
      <c r="B2493" s="27"/>
      <c r="C2493" s="27"/>
      <c r="D2493" s="27"/>
      <c r="E2493" s="27"/>
      <c r="F2493" s="26"/>
      <c r="G2493" s="28"/>
      <c r="H2493" s="31"/>
    </row>
    <row r="2494" spans="2:8">
      <c r="B2494" s="27"/>
      <c r="C2494" s="27"/>
      <c r="D2494" s="27"/>
      <c r="E2494" s="27"/>
      <c r="F2494" s="26"/>
      <c r="G2494" s="28"/>
      <c r="H2494" s="31"/>
    </row>
    <row r="2495" spans="2:8">
      <c r="B2495" s="27"/>
      <c r="C2495" s="27"/>
      <c r="D2495" s="27"/>
      <c r="E2495" s="27"/>
      <c r="F2495" s="26"/>
      <c r="G2495" s="28"/>
      <c r="H2495" s="31"/>
    </row>
    <row r="2496" spans="2:8">
      <c r="B2496" s="27"/>
      <c r="C2496" s="27"/>
      <c r="D2496" s="27"/>
      <c r="E2496" s="27"/>
      <c r="F2496" s="26"/>
      <c r="G2496" s="28"/>
      <c r="H2496" s="31"/>
    </row>
    <row r="2497" spans="2:8">
      <c r="B2497" s="27"/>
      <c r="C2497" s="27"/>
      <c r="D2497" s="27"/>
      <c r="E2497" s="27"/>
      <c r="F2497" s="26"/>
      <c r="G2497" s="28"/>
      <c r="H2497" s="31"/>
    </row>
    <row r="2498" spans="2:8">
      <c r="B2498" s="27"/>
      <c r="C2498" s="27"/>
      <c r="D2498" s="27"/>
      <c r="E2498" s="27"/>
      <c r="F2498" s="26"/>
      <c r="G2498" s="28"/>
      <c r="H2498" s="31"/>
    </row>
    <row r="2499" spans="2:8">
      <c r="B2499" s="27"/>
      <c r="C2499" s="27"/>
      <c r="D2499" s="27"/>
      <c r="E2499" s="27"/>
      <c r="F2499" s="26"/>
      <c r="G2499" s="28"/>
      <c r="H2499" s="31"/>
    </row>
    <row r="2500" spans="2:8">
      <c r="B2500" s="27"/>
      <c r="C2500" s="27"/>
      <c r="D2500" s="27"/>
      <c r="E2500" s="27"/>
      <c r="F2500" s="26"/>
      <c r="G2500" s="28"/>
      <c r="H2500" s="31"/>
    </row>
    <row r="2501" spans="2:8">
      <c r="B2501" s="27"/>
      <c r="C2501" s="27"/>
      <c r="D2501" s="27"/>
      <c r="E2501" s="27"/>
      <c r="F2501" s="26"/>
      <c r="G2501" s="28"/>
      <c r="H2501" s="31"/>
    </row>
    <row r="2502" spans="2:8">
      <c r="B2502" s="27"/>
      <c r="C2502" s="27"/>
      <c r="D2502" s="27"/>
      <c r="E2502" s="27"/>
      <c r="F2502" s="26"/>
      <c r="G2502" s="28"/>
      <c r="H2502" s="31"/>
    </row>
    <row r="2503" spans="2:8">
      <c r="B2503" s="27"/>
      <c r="C2503" s="27"/>
      <c r="D2503" s="27"/>
      <c r="E2503" s="27"/>
      <c r="F2503" s="26"/>
      <c r="G2503" s="28"/>
      <c r="H2503" s="31"/>
    </row>
    <row r="2504" spans="2:8">
      <c r="B2504" s="27"/>
      <c r="C2504" s="27"/>
      <c r="D2504" s="27"/>
      <c r="E2504" s="27"/>
      <c r="F2504" s="26"/>
      <c r="G2504" s="28"/>
      <c r="H2504" s="31"/>
    </row>
    <row r="2505" spans="2:8">
      <c r="B2505" s="27"/>
      <c r="C2505" s="27"/>
      <c r="D2505" s="27"/>
      <c r="E2505" s="27"/>
      <c r="F2505" s="26"/>
      <c r="G2505" s="28"/>
      <c r="H2505" s="31"/>
    </row>
    <row r="2506" spans="2:8">
      <c r="B2506" s="27"/>
      <c r="C2506" s="27"/>
      <c r="D2506" s="27"/>
      <c r="E2506" s="27"/>
      <c r="F2506" s="26"/>
      <c r="G2506" s="28"/>
      <c r="H2506" s="31"/>
    </row>
    <row r="2507" spans="2:8">
      <c r="B2507" s="27"/>
      <c r="C2507" s="27"/>
      <c r="D2507" s="27"/>
      <c r="E2507" s="27"/>
      <c r="F2507" s="26"/>
      <c r="G2507" s="28"/>
      <c r="H2507" s="31"/>
    </row>
    <row r="2508" spans="2:8">
      <c r="B2508" s="27"/>
      <c r="C2508" s="27"/>
      <c r="D2508" s="27"/>
      <c r="E2508" s="27"/>
      <c r="F2508" s="26"/>
      <c r="G2508" s="28"/>
      <c r="H2508" s="31"/>
    </row>
    <row r="2509" spans="2:8">
      <c r="B2509" s="27"/>
      <c r="C2509" s="27"/>
      <c r="D2509" s="27"/>
      <c r="E2509" s="27"/>
      <c r="F2509" s="26"/>
      <c r="G2509" s="28"/>
      <c r="H2509" s="31"/>
    </row>
    <row r="2510" spans="2:8">
      <c r="B2510" s="27"/>
      <c r="C2510" s="27"/>
      <c r="D2510" s="27"/>
      <c r="E2510" s="27"/>
      <c r="F2510" s="26"/>
      <c r="G2510" s="28"/>
      <c r="H2510" s="31"/>
    </row>
    <row r="2511" spans="2:8">
      <c r="B2511" s="27"/>
      <c r="C2511" s="27"/>
      <c r="D2511" s="27"/>
      <c r="E2511" s="27"/>
      <c r="F2511" s="26"/>
      <c r="G2511" s="28"/>
      <c r="H2511" s="31"/>
    </row>
    <row r="2512" spans="2:8">
      <c r="B2512" s="27"/>
      <c r="C2512" s="27"/>
      <c r="D2512" s="27"/>
      <c r="E2512" s="27"/>
      <c r="F2512" s="26"/>
      <c r="G2512" s="28"/>
      <c r="H2512" s="31"/>
    </row>
    <row r="2513" spans="2:8">
      <c r="B2513" s="27"/>
      <c r="C2513" s="27"/>
      <c r="D2513" s="27"/>
      <c r="E2513" s="27"/>
      <c r="F2513" s="26"/>
      <c r="G2513" s="28"/>
      <c r="H2513" s="31"/>
    </row>
    <row r="2514" spans="2:8">
      <c r="B2514" s="27"/>
      <c r="C2514" s="27"/>
      <c r="D2514" s="27"/>
      <c r="E2514" s="27"/>
      <c r="F2514" s="26"/>
      <c r="G2514" s="28"/>
      <c r="H2514" s="31"/>
    </row>
    <row r="2515" spans="2:8">
      <c r="B2515" s="27"/>
      <c r="C2515" s="27"/>
      <c r="D2515" s="27"/>
      <c r="E2515" s="27"/>
      <c r="F2515" s="26"/>
      <c r="G2515" s="28"/>
      <c r="H2515" s="31"/>
    </row>
    <row r="2516" spans="2:8">
      <c r="B2516" s="27"/>
      <c r="C2516" s="27"/>
      <c r="D2516" s="27"/>
      <c r="E2516" s="27"/>
      <c r="F2516" s="26"/>
      <c r="G2516" s="28"/>
      <c r="H2516" s="31"/>
    </row>
    <row r="2517" spans="2:8">
      <c r="B2517" s="27"/>
      <c r="C2517" s="27"/>
      <c r="D2517" s="27"/>
      <c r="E2517" s="27"/>
      <c r="F2517" s="26"/>
      <c r="G2517" s="28"/>
      <c r="H2517" s="31"/>
    </row>
    <row r="2518" spans="2:8">
      <c r="B2518" s="27"/>
      <c r="C2518" s="27"/>
      <c r="D2518" s="27"/>
      <c r="E2518" s="27"/>
      <c r="F2518" s="26"/>
      <c r="G2518" s="28"/>
      <c r="H2518" s="31"/>
    </row>
    <row r="2519" spans="2:8">
      <c r="B2519" s="27"/>
      <c r="C2519" s="27"/>
      <c r="D2519" s="27"/>
      <c r="E2519" s="27"/>
      <c r="F2519" s="26"/>
      <c r="G2519" s="28"/>
      <c r="H2519" s="31"/>
    </row>
    <row r="2520" spans="2:8">
      <c r="B2520" s="27"/>
      <c r="C2520" s="27"/>
      <c r="D2520" s="27"/>
      <c r="E2520" s="27"/>
      <c r="F2520" s="26"/>
      <c r="G2520" s="28"/>
      <c r="H2520" s="31"/>
    </row>
    <row r="2521" spans="2:8">
      <c r="B2521" s="27"/>
      <c r="C2521" s="27"/>
      <c r="D2521" s="27"/>
      <c r="E2521" s="27"/>
      <c r="F2521" s="26"/>
      <c r="G2521" s="28"/>
      <c r="H2521" s="31"/>
    </row>
    <row r="2522" spans="2:8">
      <c r="B2522" s="27"/>
      <c r="C2522" s="27"/>
      <c r="D2522" s="27"/>
      <c r="E2522" s="27"/>
      <c r="F2522" s="26"/>
      <c r="G2522" s="28"/>
      <c r="H2522" s="31"/>
    </row>
    <row r="2523" spans="2:8">
      <c r="B2523" s="27"/>
      <c r="C2523" s="27"/>
      <c r="D2523" s="27"/>
      <c r="E2523" s="27"/>
      <c r="F2523" s="26"/>
      <c r="G2523" s="28"/>
      <c r="H2523" s="31"/>
    </row>
    <row r="2524" spans="2:8">
      <c r="B2524" s="27"/>
      <c r="C2524" s="27"/>
      <c r="D2524" s="27"/>
      <c r="E2524" s="27"/>
      <c r="F2524" s="26"/>
      <c r="G2524" s="28"/>
      <c r="H2524" s="31"/>
    </row>
    <row r="2525" spans="2:8">
      <c r="B2525" s="27"/>
      <c r="C2525" s="27"/>
      <c r="D2525" s="27"/>
      <c r="E2525" s="27"/>
      <c r="F2525" s="26"/>
      <c r="G2525" s="28"/>
      <c r="H2525" s="31"/>
    </row>
    <row r="2526" spans="2:8">
      <c r="B2526" s="27"/>
      <c r="C2526" s="27"/>
      <c r="D2526" s="27"/>
      <c r="E2526" s="27"/>
      <c r="F2526" s="26"/>
      <c r="G2526" s="28"/>
      <c r="H2526" s="31"/>
    </row>
    <row r="2527" spans="2:8">
      <c r="B2527" s="27"/>
      <c r="C2527" s="27"/>
      <c r="D2527" s="27"/>
      <c r="E2527" s="27"/>
      <c r="F2527" s="26"/>
      <c r="G2527" s="28"/>
      <c r="H2527" s="31"/>
    </row>
    <row r="2528" spans="2:8">
      <c r="B2528" s="27"/>
      <c r="C2528" s="27"/>
      <c r="D2528" s="27"/>
      <c r="E2528" s="27"/>
      <c r="F2528" s="26"/>
      <c r="G2528" s="28"/>
      <c r="H2528" s="31"/>
    </row>
    <row r="2529" spans="2:8">
      <c r="B2529" s="27"/>
      <c r="C2529" s="27"/>
      <c r="D2529" s="27"/>
      <c r="E2529" s="27"/>
      <c r="F2529" s="26"/>
      <c r="G2529" s="28"/>
      <c r="H2529" s="31"/>
    </row>
    <row r="2530" spans="2:8">
      <c r="B2530" s="27"/>
      <c r="C2530" s="27"/>
      <c r="D2530" s="27"/>
      <c r="E2530" s="27"/>
      <c r="F2530" s="26"/>
      <c r="G2530" s="28"/>
      <c r="H2530" s="31"/>
    </row>
    <row r="2531" spans="2:8">
      <c r="B2531" s="27"/>
      <c r="C2531" s="27"/>
      <c r="D2531" s="27"/>
      <c r="E2531" s="27"/>
      <c r="F2531" s="26"/>
      <c r="G2531" s="28"/>
      <c r="H2531" s="31"/>
    </row>
    <row r="2532" spans="2:8">
      <c r="B2532" s="27"/>
      <c r="C2532" s="27"/>
      <c r="D2532" s="27"/>
      <c r="E2532" s="27"/>
      <c r="F2532" s="26"/>
      <c r="G2532" s="28"/>
      <c r="H2532" s="31"/>
    </row>
    <row r="2533" spans="2:8">
      <c r="B2533" s="27"/>
      <c r="C2533" s="27"/>
      <c r="D2533" s="27"/>
      <c r="E2533" s="27"/>
      <c r="F2533" s="26"/>
      <c r="G2533" s="28"/>
      <c r="H2533" s="31"/>
    </row>
    <row r="2534" spans="2:8">
      <c r="B2534" s="27"/>
      <c r="C2534" s="27"/>
      <c r="D2534" s="27"/>
      <c r="E2534" s="27"/>
      <c r="F2534" s="26"/>
      <c r="G2534" s="28"/>
      <c r="H2534" s="31"/>
    </row>
    <row r="2535" spans="2:8">
      <c r="B2535" s="27"/>
      <c r="C2535" s="27"/>
      <c r="D2535" s="27"/>
      <c r="E2535" s="27"/>
      <c r="F2535" s="26"/>
      <c r="G2535" s="28"/>
      <c r="H2535" s="31"/>
    </row>
    <row r="2536" spans="2:8">
      <c r="B2536" s="27"/>
      <c r="C2536" s="27"/>
      <c r="D2536" s="27"/>
      <c r="E2536" s="27"/>
      <c r="F2536" s="26"/>
      <c r="G2536" s="28"/>
      <c r="H2536" s="31"/>
    </row>
    <row r="2537" spans="2:8">
      <c r="B2537" s="27"/>
      <c r="C2537" s="27"/>
      <c r="D2537" s="27"/>
      <c r="E2537" s="27"/>
      <c r="F2537" s="26"/>
      <c r="G2537" s="28"/>
      <c r="H2537" s="31"/>
    </row>
    <row r="2538" spans="2:8">
      <c r="B2538" s="27"/>
      <c r="C2538" s="27"/>
      <c r="D2538" s="27"/>
      <c r="E2538" s="27"/>
      <c r="F2538" s="26"/>
      <c r="G2538" s="28"/>
      <c r="H2538" s="31"/>
    </row>
    <row r="2539" spans="2:8">
      <c r="B2539" s="27"/>
      <c r="C2539" s="27"/>
      <c r="D2539" s="27"/>
      <c r="E2539" s="27"/>
      <c r="F2539" s="26"/>
      <c r="G2539" s="28"/>
      <c r="H2539" s="31"/>
    </row>
    <row r="2540" spans="2:8">
      <c r="B2540" s="27"/>
      <c r="C2540" s="27"/>
      <c r="D2540" s="27"/>
      <c r="E2540" s="27"/>
      <c r="F2540" s="26"/>
      <c r="G2540" s="28"/>
      <c r="H2540" s="31"/>
    </row>
    <row r="2541" spans="2:8">
      <c r="B2541" s="27"/>
      <c r="C2541" s="27"/>
      <c r="D2541" s="27"/>
      <c r="E2541" s="27"/>
      <c r="F2541" s="26"/>
      <c r="G2541" s="28"/>
      <c r="H2541" s="31"/>
    </row>
    <row r="2542" spans="2:8">
      <c r="B2542" s="27"/>
      <c r="C2542" s="27"/>
      <c r="D2542" s="27"/>
      <c r="E2542" s="27"/>
      <c r="F2542" s="26"/>
      <c r="G2542" s="28"/>
      <c r="H2542" s="31"/>
    </row>
    <row r="2543" spans="2:8">
      <c r="B2543" s="27"/>
      <c r="C2543" s="27"/>
      <c r="D2543" s="27"/>
      <c r="E2543" s="27"/>
      <c r="F2543" s="26"/>
      <c r="G2543" s="28"/>
      <c r="H2543" s="31"/>
    </row>
    <row r="2544" spans="2:8">
      <c r="B2544" s="27"/>
      <c r="C2544" s="27"/>
      <c r="D2544" s="27"/>
      <c r="E2544" s="27"/>
      <c r="F2544" s="26"/>
      <c r="G2544" s="28"/>
      <c r="H2544" s="31"/>
    </row>
    <row r="2545" spans="2:8">
      <c r="B2545" s="27"/>
      <c r="C2545" s="27"/>
      <c r="D2545" s="27"/>
      <c r="E2545" s="27"/>
      <c r="F2545" s="26"/>
      <c r="G2545" s="28"/>
      <c r="H2545" s="31"/>
    </row>
    <row r="2546" spans="2:8">
      <c r="B2546" s="27"/>
      <c r="C2546" s="27"/>
      <c r="D2546" s="27"/>
      <c r="E2546" s="27"/>
      <c r="F2546" s="26"/>
      <c r="G2546" s="28"/>
      <c r="H2546" s="31"/>
    </row>
    <row r="2547" spans="2:8">
      <c r="B2547" s="27"/>
      <c r="C2547" s="27"/>
      <c r="D2547" s="27"/>
      <c r="E2547" s="27"/>
      <c r="F2547" s="26"/>
      <c r="G2547" s="28"/>
      <c r="H2547" s="31"/>
    </row>
    <row r="2548" spans="2:8">
      <c r="B2548" s="27"/>
      <c r="C2548" s="27"/>
      <c r="D2548" s="27"/>
      <c r="E2548" s="27"/>
      <c r="F2548" s="26"/>
      <c r="G2548" s="28"/>
      <c r="H2548" s="31"/>
    </row>
    <row r="2549" spans="2:8">
      <c r="B2549" s="27"/>
      <c r="C2549" s="27"/>
      <c r="D2549" s="27"/>
      <c r="E2549" s="27"/>
      <c r="F2549" s="26"/>
      <c r="G2549" s="28"/>
      <c r="H2549" s="31"/>
    </row>
    <row r="2550" spans="2:8">
      <c r="B2550" s="27"/>
      <c r="C2550" s="27"/>
      <c r="D2550" s="27"/>
      <c r="E2550" s="27"/>
      <c r="F2550" s="26"/>
      <c r="G2550" s="28"/>
      <c r="H2550" s="31"/>
    </row>
    <row r="2551" spans="2:8">
      <c r="B2551" s="27"/>
      <c r="C2551" s="27"/>
      <c r="D2551" s="27"/>
      <c r="E2551" s="27"/>
      <c r="F2551" s="26"/>
      <c r="G2551" s="28"/>
      <c r="H2551" s="31"/>
    </row>
    <row r="2552" spans="2:8">
      <c r="B2552" s="27"/>
      <c r="C2552" s="27"/>
      <c r="D2552" s="27"/>
      <c r="E2552" s="27"/>
      <c r="F2552" s="26"/>
      <c r="G2552" s="28"/>
      <c r="H2552" s="31"/>
    </row>
    <row r="2553" spans="2:8">
      <c r="B2553" s="27"/>
      <c r="C2553" s="27"/>
      <c r="D2553" s="27"/>
      <c r="E2553" s="27"/>
      <c r="F2553" s="26"/>
      <c r="G2553" s="28"/>
      <c r="H2553" s="31"/>
    </row>
    <row r="2554" spans="2:8">
      <c r="B2554" s="27"/>
      <c r="C2554" s="27"/>
      <c r="D2554" s="27"/>
      <c r="E2554" s="27"/>
      <c r="F2554" s="26"/>
      <c r="G2554" s="28"/>
      <c r="H2554" s="31"/>
    </row>
    <row r="2555" spans="2:8">
      <c r="B2555" s="27"/>
      <c r="C2555" s="27"/>
      <c r="D2555" s="27"/>
      <c r="E2555" s="27"/>
      <c r="F2555" s="26"/>
      <c r="G2555" s="28"/>
      <c r="H2555" s="31"/>
    </row>
    <row r="2556" spans="2:8">
      <c r="B2556" s="27"/>
      <c r="C2556" s="27"/>
      <c r="D2556" s="27"/>
      <c r="E2556" s="27"/>
      <c r="F2556" s="26"/>
      <c r="G2556" s="28"/>
      <c r="H2556" s="31"/>
    </row>
    <row r="2557" spans="2:8">
      <c r="B2557" s="27"/>
      <c r="C2557" s="27"/>
      <c r="D2557" s="27"/>
      <c r="E2557" s="27"/>
      <c r="F2557" s="26"/>
      <c r="G2557" s="28"/>
      <c r="H2557" s="31"/>
    </row>
    <row r="2558" spans="2:8">
      <c r="B2558" s="27"/>
      <c r="C2558" s="27"/>
      <c r="D2558" s="27"/>
      <c r="E2558" s="27"/>
      <c r="F2558" s="26"/>
      <c r="G2558" s="28"/>
      <c r="H2558" s="31"/>
    </row>
    <row r="2559" spans="2:8">
      <c r="B2559" s="27"/>
      <c r="C2559" s="27"/>
      <c r="D2559" s="27"/>
      <c r="E2559" s="27"/>
      <c r="F2559" s="26"/>
      <c r="G2559" s="28"/>
      <c r="H2559" s="31"/>
    </row>
    <row r="2560" spans="2:8">
      <c r="B2560" s="27"/>
      <c r="C2560" s="27"/>
      <c r="D2560" s="27"/>
      <c r="E2560" s="27"/>
      <c r="F2560" s="26"/>
      <c r="G2560" s="28"/>
      <c r="H2560" s="31"/>
    </row>
    <row r="2561" spans="2:8">
      <c r="B2561" s="27"/>
      <c r="C2561" s="27"/>
      <c r="D2561" s="27"/>
      <c r="E2561" s="27"/>
      <c r="F2561" s="26"/>
      <c r="G2561" s="28"/>
      <c r="H2561" s="31"/>
    </row>
    <row r="2562" spans="2:8">
      <c r="B2562" s="27"/>
      <c r="C2562" s="27"/>
      <c r="D2562" s="27"/>
      <c r="E2562" s="27"/>
      <c r="F2562" s="26"/>
      <c r="G2562" s="28"/>
      <c r="H2562" s="31"/>
    </row>
    <row r="2563" spans="2:8">
      <c r="B2563" s="27"/>
      <c r="C2563" s="27"/>
      <c r="D2563" s="27"/>
      <c r="E2563" s="27"/>
      <c r="F2563" s="26"/>
      <c r="G2563" s="28"/>
      <c r="H2563" s="31"/>
    </row>
    <row r="2564" spans="2:8">
      <c r="B2564" s="27"/>
      <c r="C2564" s="27"/>
      <c r="D2564" s="27"/>
      <c r="E2564" s="27"/>
      <c r="F2564" s="26"/>
      <c r="G2564" s="28"/>
      <c r="H2564" s="31"/>
    </row>
    <row r="2565" spans="2:8">
      <c r="B2565" s="27"/>
      <c r="C2565" s="27"/>
      <c r="D2565" s="27"/>
      <c r="E2565" s="27"/>
      <c r="F2565" s="26"/>
      <c r="G2565" s="28"/>
      <c r="H2565" s="31"/>
    </row>
    <row r="2566" spans="2:8">
      <c r="B2566" s="27"/>
      <c r="C2566" s="27"/>
      <c r="D2566" s="27"/>
      <c r="E2566" s="27"/>
      <c r="F2566" s="26"/>
      <c r="G2566" s="28"/>
      <c r="H2566" s="31"/>
    </row>
    <row r="2567" spans="2:8">
      <c r="B2567" s="27"/>
      <c r="C2567" s="27"/>
      <c r="D2567" s="27"/>
      <c r="E2567" s="27"/>
      <c r="F2567" s="26"/>
      <c r="G2567" s="28"/>
      <c r="H2567" s="31"/>
    </row>
    <row r="2568" spans="2:8">
      <c r="B2568" s="27"/>
      <c r="C2568" s="27"/>
      <c r="D2568" s="27"/>
      <c r="E2568" s="27"/>
      <c r="F2568" s="26"/>
      <c r="G2568" s="28"/>
      <c r="H2568" s="31"/>
    </row>
    <row r="2569" spans="2:8">
      <c r="B2569" s="27"/>
      <c r="C2569" s="27"/>
      <c r="D2569" s="27"/>
      <c r="E2569" s="27"/>
      <c r="F2569" s="26"/>
      <c r="G2569" s="28"/>
      <c r="H2569" s="31"/>
    </row>
    <row r="2570" spans="2:8">
      <c r="B2570" s="27"/>
      <c r="C2570" s="27"/>
      <c r="D2570" s="27"/>
      <c r="E2570" s="27"/>
      <c r="F2570" s="26"/>
      <c r="G2570" s="28"/>
      <c r="H2570" s="31"/>
    </row>
    <row r="2571" spans="2:8">
      <c r="B2571" s="27"/>
      <c r="C2571" s="27"/>
      <c r="D2571" s="27"/>
      <c r="E2571" s="27"/>
      <c r="F2571" s="26"/>
      <c r="G2571" s="28"/>
      <c r="H2571" s="31"/>
    </row>
    <row r="2572" spans="2:8">
      <c r="B2572" s="27"/>
      <c r="C2572" s="27"/>
      <c r="D2572" s="27"/>
      <c r="E2572" s="27"/>
      <c r="F2572" s="26"/>
      <c r="G2572" s="28"/>
      <c r="H2572" s="31"/>
    </row>
    <row r="2573" spans="2:8">
      <c r="B2573" s="27"/>
      <c r="C2573" s="27"/>
      <c r="D2573" s="27"/>
      <c r="E2573" s="27"/>
      <c r="F2573" s="26"/>
      <c r="G2573" s="28"/>
      <c r="H2573" s="31"/>
    </row>
    <row r="2574" spans="2:8">
      <c r="B2574" s="27"/>
      <c r="C2574" s="27"/>
      <c r="D2574" s="27"/>
      <c r="E2574" s="27"/>
      <c r="F2574" s="26"/>
      <c r="G2574" s="28"/>
      <c r="H2574" s="31"/>
    </row>
    <row r="2575" spans="2:8">
      <c r="B2575" s="27"/>
      <c r="C2575" s="27"/>
      <c r="D2575" s="27"/>
      <c r="E2575" s="27"/>
      <c r="F2575" s="26"/>
      <c r="G2575" s="28"/>
      <c r="H2575" s="31"/>
    </row>
    <row r="2576" spans="2:8">
      <c r="B2576" s="27"/>
      <c r="C2576" s="27"/>
      <c r="D2576" s="27"/>
      <c r="E2576" s="27"/>
      <c r="F2576" s="26"/>
      <c r="G2576" s="28"/>
      <c r="H2576" s="31"/>
    </row>
    <row r="2577" spans="2:8">
      <c r="B2577" s="27"/>
      <c r="C2577" s="27"/>
      <c r="D2577" s="27"/>
      <c r="E2577" s="27"/>
      <c r="F2577" s="26"/>
      <c r="G2577" s="28"/>
      <c r="H2577" s="31"/>
    </row>
    <row r="2578" spans="2:8">
      <c r="B2578" s="27"/>
      <c r="C2578" s="27"/>
      <c r="D2578" s="27"/>
      <c r="E2578" s="27"/>
      <c r="F2578" s="26"/>
      <c r="G2578" s="28"/>
      <c r="H2578" s="31"/>
    </row>
    <row r="2579" spans="2:8">
      <c r="B2579" s="27"/>
      <c r="C2579" s="27"/>
      <c r="D2579" s="27"/>
      <c r="E2579" s="27"/>
      <c r="F2579" s="26"/>
      <c r="G2579" s="28"/>
      <c r="H2579" s="31"/>
    </row>
    <row r="2580" spans="2:8">
      <c r="B2580" s="27"/>
      <c r="C2580" s="27"/>
      <c r="D2580" s="27"/>
      <c r="E2580" s="27"/>
      <c r="F2580" s="26"/>
      <c r="G2580" s="28"/>
      <c r="H2580" s="31"/>
    </row>
    <row r="2581" spans="2:8">
      <c r="B2581" s="27"/>
      <c r="C2581" s="27"/>
      <c r="D2581" s="27"/>
      <c r="E2581" s="27"/>
      <c r="F2581" s="26"/>
      <c r="G2581" s="28"/>
      <c r="H2581" s="31"/>
    </row>
    <row r="2582" spans="2:8">
      <c r="B2582" s="27"/>
      <c r="C2582" s="27"/>
      <c r="D2582" s="27"/>
      <c r="E2582" s="27"/>
      <c r="F2582" s="26"/>
      <c r="G2582" s="28"/>
      <c r="H2582" s="31"/>
    </row>
    <row r="2583" spans="2:8">
      <c r="B2583" s="27"/>
      <c r="C2583" s="27"/>
      <c r="D2583" s="27"/>
      <c r="E2583" s="27"/>
      <c r="F2583" s="26"/>
      <c r="G2583" s="28"/>
      <c r="H2583" s="31"/>
    </row>
    <row r="2584" spans="2:8">
      <c r="B2584" s="27"/>
      <c r="C2584" s="27"/>
      <c r="D2584" s="27"/>
      <c r="E2584" s="27"/>
      <c r="F2584" s="26"/>
      <c r="G2584" s="28"/>
      <c r="H2584" s="31"/>
    </row>
    <row r="2585" spans="2:8">
      <c r="B2585" s="27"/>
      <c r="C2585" s="27"/>
      <c r="D2585" s="27"/>
      <c r="E2585" s="27"/>
      <c r="F2585" s="26"/>
      <c r="G2585" s="28"/>
      <c r="H2585" s="31"/>
    </row>
    <row r="2586" spans="2:8">
      <c r="B2586" s="27"/>
      <c r="C2586" s="27"/>
      <c r="D2586" s="27"/>
      <c r="E2586" s="27"/>
      <c r="F2586" s="26"/>
      <c r="G2586" s="28"/>
      <c r="H2586" s="31"/>
    </row>
    <row r="2587" spans="2:8">
      <c r="B2587" s="27"/>
      <c r="C2587" s="27"/>
      <c r="D2587" s="27"/>
      <c r="E2587" s="27"/>
      <c r="F2587" s="26"/>
      <c r="G2587" s="28"/>
      <c r="H2587" s="31"/>
    </row>
    <row r="2588" spans="2:8">
      <c r="B2588" s="27"/>
      <c r="C2588" s="27"/>
      <c r="D2588" s="27"/>
      <c r="E2588" s="27"/>
      <c r="F2588" s="26"/>
      <c r="G2588" s="28"/>
      <c r="H2588" s="31"/>
    </row>
    <row r="2589" spans="2:8">
      <c r="B2589" s="27"/>
      <c r="C2589" s="27"/>
      <c r="D2589" s="27"/>
      <c r="E2589" s="27"/>
      <c r="F2589" s="26"/>
      <c r="G2589" s="28"/>
      <c r="H2589" s="31"/>
    </row>
    <row r="2590" spans="2:8">
      <c r="B2590" s="27"/>
      <c r="C2590" s="27"/>
      <c r="D2590" s="27"/>
      <c r="E2590" s="27"/>
      <c r="F2590" s="26"/>
      <c r="G2590" s="28"/>
      <c r="H2590" s="31"/>
    </row>
    <row r="2591" spans="2:8">
      <c r="B2591" s="27"/>
      <c r="C2591" s="27"/>
      <c r="D2591" s="27"/>
      <c r="E2591" s="27"/>
      <c r="F2591" s="26"/>
      <c r="G2591" s="28"/>
      <c r="H2591" s="31"/>
    </row>
    <row r="2592" spans="2:8">
      <c r="B2592" s="27"/>
      <c r="C2592" s="27"/>
      <c r="D2592" s="27"/>
      <c r="E2592" s="27"/>
      <c r="F2592" s="26"/>
      <c r="G2592" s="28"/>
      <c r="H2592" s="31"/>
    </row>
    <row r="2593" spans="2:8">
      <c r="B2593" s="27"/>
      <c r="C2593" s="27"/>
      <c r="D2593" s="27"/>
      <c r="E2593" s="27"/>
      <c r="F2593" s="26"/>
      <c r="G2593" s="28"/>
      <c r="H2593" s="31"/>
    </row>
    <row r="2594" spans="2:8">
      <c r="B2594" s="27"/>
      <c r="C2594" s="27"/>
      <c r="D2594" s="27"/>
      <c r="E2594" s="27"/>
      <c r="F2594" s="26"/>
      <c r="G2594" s="28"/>
      <c r="H2594" s="31"/>
    </row>
    <row r="2595" spans="2:8">
      <c r="B2595" s="27"/>
      <c r="C2595" s="27"/>
      <c r="D2595" s="27"/>
      <c r="E2595" s="27"/>
      <c r="F2595" s="26"/>
      <c r="G2595" s="28"/>
      <c r="H2595" s="31"/>
    </row>
    <row r="2596" spans="2:8">
      <c r="B2596" s="27"/>
      <c r="C2596" s="27"/>
      <c r="D2596" s="27"/>
      <c r="E2596" s="27"/>
      <c r="F2596" s="26"/>
      <c r="G2596" s="28"/>
      <c r="H2596" s="31"/>
    </row>
    <row r="2597" spans="2:8">
      <c r="B2597" s="27"/>
      <c r="C2597" s="27"/>
      <c r="D2597" s="27"/>
      <c r="E2597" s="27"/>
      <c r="F2597" s="26"/>
      <c r="G2597" s="28"/>
      <c r="H2597" s="31"/>
    </row>
    <row r="2598" spans="2:8">
      <c r="B2598" s="27"/>
      <c r="C2598" s="27"/>
      <c r="D2598" s="27"/>
      <c r="E2598" s="27"/>
      <c r="F2598" s="26"/>
      <c r="G2598" s="28"/>
      <c r="H2598" s="31"/>
    </row>
    <row r="2599" spans="2:8">
      <c r="B2599" s="27"/>
      <c r="C2599" s="27"/>
      <c r="D2599" s="27"/>
      <c r="E2599" s="27"/>
      <c r="F2599" s="26"/>
      <c r="G2599" s="28"/>
      <c r="H2599" s="31"/>
    </row>
    <row r="2600" spans="2:8">
      <c r="B2600" s="27"/>
      <c r="C2600" s="27"/>
      <c r="D2600" s="27"/>
      <c r="E2600" s="27"/>
      <c r="F2600" s="26"/>
      <c r="G2600" s="28"/>
      <c r="H2600" s="31"/>
    </row>
    <row r="2601" spans="2:8">
      <c r="B2601" s="27"/>
      <c r="C2601" s="27"/>
      <c r="D2601" s="27"/>
      <c r="E2601" s="27"/>
      <c r="F2601" s="26"/>
      <c r="G2601" s="28"/>
      <c r="H2601" s="31"/>
    </row>
    <row r="2602" spans="2:8">
      <c r="B2602" s="27"/>
      <c r="C2602" s="27"/>
      <c r="D2602" s="27"/>
      <c r="E2602" s="27"/>
      <c r="F2602" s="26"/>
      <c r="G2602" s="28"/>
      <c r="H2602" s="31"/>
    </row>
    <row r="2603" spans="2:8">
      <c r="B2603" s="27"/>
      <c r="C2603" s="27"/>
      <c r="D2603" s="27"/>
      <c r="E2603" s="27"/>
      <c r="F2603" s="26"/>
      <c r="G2603" s="28"/>
      <c r="H2603" s="31"/>
    </row>
    <row r="2604" spans="2:8">
      <c r="B2604" s="27"/>
      <c r="C2604" s="27"/>
      <c r="D2604" s="27"/>
      <c r="E2604" s="27"/>
      <c r="F2604" s="26"/>
      <c r="G2604" s="28"/>
      <c r="H2604" s="31"/>
    </row>
    <row r="2605" spans="2:8">
      <c r="B2605" s="27"/>
      <c r="C2605" s="27"/>
      <c r="D2605" s="27"/>
      <c r="E2605" s="27"/>
      <c r="F2605" s="26"/>
      <c r="G2605" s="28"/>
      <c r="H2605" s="31"/>
    </row>
    <row r="2606" spans="2:8">
      <c r="B2606" s="27"/>
      <c r="C2606" s="27"/>
      <c r="D2606" s="27"/>
      <c r="E2606" s="27"/>
      <c r="F2606" s="26"/>
      <c r="G2606" s="28"/>
      <c r="H2606" s="31"/>
    </row>
    <row r="2607" spans="2:8">
      <c r="B2607" s="27"/>
      <c r="C2607" s="27"/>
      <c r="D2607" s="27"/>
      <c r="E2607" s="27"/>
      <c r="F2607" s="26"/>
      <c r="G2607" s="28"/>
      <c r="H2607" s="31"/>
    </row>
    <row r="2608" spans="2:8">
      <c r="B2608" s="27"/>
      <c r="C2608" s="27"/>
      <c r="D2608" s="27"/>
      <c r="E2608" s="27"/>
      <c r="F2608" s="26"/>
      <c r="G2608" s="28"/>
      <c r="H2608" s="31"/>
    </row>
    <row r="2609" spans="2:8">
      <c r="B2609" s="27"/>
      <c r="C2609" s="27"/>
      <c r="D2609" s="27"/>
      <c r="E2609" s="27"/>
      <c r="F2609" s="26"/>
      <c r="G2609" s="28"/>
      <c r="H2609" s="31"/>
    </row>
    <row r="2610" spans="2:8">
      <c r="B2610" s="27"/>
      <c r="C2610" s="27"/>
      <c r="D2610" s="27"/>
      <c r="E2610" s="27"/>
      <c r="F2610" s="26"/>
      <c r="G2610" s="28"/>
      <c r="H2610" s="31"/>
    </row>
    <row r="2611" spans="2:8">
      <c r="B2611" s="27"/>
      <c r="C2611" s="27"/>
      <c r="D2611" s="27"/>
      <c r="E2611" s="27"/>
      <c r="F2611" s="26"/>
      <c r="G2611" s="28"/>
      <c r="H2611" s="31"/>
    </row>
    <row r="2612" spans="2:8">
      <c r="B2612" s="27"/>
      <c r="C2612" s="27"/>
      <c r="D2612" s="27"/>
      <c r="E2612" s="27"/>
      <c r="F2612" s="26"/>
      <c r="G2612" s="28"/>
      <c r="H2612" s="31"/>
    </row>
    <row r="2613" spans="2:8">
      <c r="B2613" s="27"/>
      <c r="C2613" s="27"/>
      <c r="D2613" s="27"/>
      <c r="E2613" s="27"/>
      <c r="F2613" s="26"/>
      <c r="G2613" s="28"/>
      <c r="H2613" s="31"/>
    </row>
    <row r="2614" spans="2:8">
      <c r="B2614" s="27"/>
      <c r="C2614" s="27"/>
      <c r="D2614" s="27"/>
      <c r="E2614" s="27"/>
      <c r="F2614" s="26"/>
      <c r="G2614" s="28"/>
      <c r="H2614" s="31"/>
    </row>
    <row r="2615" spans="2:8">
      <c r="B2615" s="27"/>
      <c r="C2615" s="27"/>
      <c r="D2615" s="27"/>
      <c r="E2615" s="27"/>
      <c r="F2615" s="26"/>
      <c r="G2615" s="28"/>
      <c r="H2615" s="31"/>
    </row>
    <row r="2616" spans="2:8">
      <c r="B2616" s="27"/>
      <c r="C2616" s="27"/>
      <c r="D2616" s="27"/>
      <c r="E2616" s="27"/>
      <c r="F2616" s="26"/>
      <c r="G2616" s="28"/>
      <c r="H2616" s="31"/>
    </row>
    <row r="2617" spans="2:8">
      <c r="B2617" s="27"/>
      <c r="C2617" s="27"/>
      <c r="D2617" s="27"/>
      <c r="E2617" s="27"/>
      <c r="F2617" s="26"/>
      <c r="G2617" s="28"/>
      <c r="H2617" s="31"/>
    </row>
    <row r="2618" spans="2:8">
      <c r="B2618" s="27"/>
      <c r="C2618" s="27"/>
      <c r="D2618" s="27"/>
      <c r="E2618" s="27"/>
      <c r="F2618" s="26"/>
      <c r="G2618" s="28"/>
      <c r="H2618" s="31"/>
    </row>
    <row r="2619" spans="2:8">
      <c r="B2619" s="27"/>
      <c r="C2619" s="27"/>
      <c r="D2619" s="27"/>
      <c r="E2619" s="27"/>
      <c r="F2619" s="26"/>
      <c r="G2619" s="28"/>
      <c r="H2619" s="31"/>
    </row>
    <row r="2620" spans="2:8">
      <c r="B2620" s="27"/>
      <c r="C2620" s="27"/>
      <c r="D2620" s="27"/>
      <c r="E2620" s="27"/>
      <c r="F2620" s="26"/>
      <c r="G2620" s="28"/>
      <c r="H2620" s="31"/>
    </row>
    <row r="2621" spans="2:8">
      <c r="B2621" s="27"/>
      <c r="C2621" s="27"/>
      <c r="D2621" s="27"/>
      <c r="E2621" s="27"/>
      <c r="F2621" s="26"/>
      <c r="G2621" s="28"/>
      <c r="H2621" s="31"/>
    </row>
    <row r="2622" spans="2:8">
      <c r="B2622" s="27"/>
      <c r="C2622" s="27"/>
      <c r="D2622" s="27"/>
      <c r="E2622" s="27"/>
      <c r="F2622" s="26"/>
      <c r="G2622" s="28"/>
      <c r="H2622" s="31"/>
    </row>
    <row r="2623" spans="2:8">
      <c r="B2623" s="27"/>
      <c r="C2623" s="27"/>
      <c r="D2623" s="27"/>
      <c r="E2623" s="27"/>
      <c r="F2623" s="26"/>
      <c r="G2623" s="28"/>
      <c r="H2623" s="31"/>
    </row>
    <row r="2624" spans="2:8">
      <c r="B2624" s="27"/>
      <c r="C2624" s="27"/>
      <c r="D2624" s="27"/>
      <c r="E2624" s="27"/>
      <c r="F2624" s="26"/>
      <c r="G2624" s="28"/>
      <c r="H2624" s="31"/>
    </row>
    <row r="2625" spans="2:8">
      <c r="B2625" s="27"/>
      <c r="C2625" s="27"/>
      <c r="D2625" s="27"/>
      <c r="E2625" s="27"/>
      <c r="F2625" s="26"/>
      <c r="G2625" s="28"/>
      <c r="H2625" s="31"/>
    </row>
    <row r="2626" spans="2:8">
      <c r="B2626" s="27"/>
      <c r="C2626" s="27"/>
      <c r="D2626" s="27"/>
      <c r="E2626" s="27"/>
      <c r="F2626" s="26"/>
      <c r="G2626" s="28"/>
      <c r="H2626" s="31"/>
    </row>
    <row r="2627" spans="2:8">
      <c r="B2627" s="27"/>
      <c r="C2627" s="27"/>
      <c r="D2627" s="27"/>
      <c r="E2627" s="27"/>
      <c r="F2627" s="26"/>
      <c r="G2627" s="28"/>
      <c r="H2627" s="31"/>
    </row>
    <row r="2628" spans="2:8">
      <c r="B2628" s="27"/>
      <c r="C2628" s="27"/>
      <c r="D2628" s="27"/>
      <c r="E2628" s="27"/>
      <c r="F2628" s="26"/>
      <c r="G2628" s="28"/>
      <c r="H2628" s="31"/>
    </row>
    <row r="2629" spans="2:8">
      <c r="B2629" s="27"/>
      <c r="C2629" s="27"/>
      <c r="D2629" s="27"/>
      <c r="E2629" s="27"/>
      <c r="F2629" s="26"/>
      <c r="G2629" s="28"/>
      <c r="H2629" s="31"/>
    </row>
    <row r="2630" spans="2:8">
      <c r="B2630" s="27"/>
      <c r="C2630" s="27"/>
      <c r="D2630" s="27"/>
      <c r="E2630" s="27"/>
      <c r="F2630" s="26"/>
      <c r="G2630" s="28"/>
      <c r="H2630" s="31"/>
    </row>
    <row r="2631" spans="2:8">
      <c r="B2631" s="27"/>
      <c r="C2631" s="27"/>
      <c r="D2631" s="27"/>
      <c r="E2631" s="27"/>
      <c r="F2631" s="26"/>
      <c r="G2631" s="28"/>
      <c r="H2631" s="31"/>
    </row>
    <row r="2632" spans="2:8">
      <c r="B2632" s="27"/>
      <c r="C2632" s="27"/>
      <c r="D2632" s="27"/>
      <c r="E2632" s="27"/>
      <c r="F2632" s="26"/>
      <c r="G2632" s="28"/>
      <c r="H2632" s="31"/>
    </row>
    <row r="2633" spans="2:8">
      <c r="B2633" s="27"/>
      <c r="C2633" s="27"/>
      <c r="D2633" s="27"/>
      <c r="E2633" s="27"/>
      <c r="F2633" s="26"/>
      <c r="G2633" s="28"/>
      <c r="H2633" s="31"/>
    </row>
    <row r="2634" spans="2:8">
      <c r="B2634" s="27"/>
      <c r="C2634" s="27"/>
      <c r="D2634" s="27"/>
      <c r="E2634" s="27"/>
      <c r="F2634" s="26"/>
      <c r="G2634" s="28"/>
      <c r="H2634" s="31"/>
    </row>
    <row r="2635" spans="2:8">
      <c r="B2635" s="27"/>
      <c r="C2635" s="27"/>
      <c r="D2635" s="27"/>
      <c r="E2635" s="27"/>
      <c r="F2635" s="26"/>
      <c r="G2635" s="28"/>
      <c r="H2635" s="31"/>
    </row>
    <row r="2636" spans="2:8">
      <c r="B2636" s="27"/>
      <c r="C2636" s="27"/>
      <c r="D2636" s="27"/>
      <c r="E2636" s="27"/>
      <c r="F2636" s="26"/>
      <c r="G2636" s="28"/>
      <c r="H2636" s="31"/>
    </row>
    <row r="2637" spans="2:8">
      <c r="B2637" s="27"/>
      <c r="C2637" s="27"/>
      <c r="D2637" s="27"/>
      <c r="E2637" s="27"/>
      <c r="F2637" s="26"/>
      <c r="G2637" s="28"/>
      <c r="H2637" s="31"/>
    </row>
    <row r="2638" spans="2:8">
      <c r="B2638" s="27"/>
      <c r="C2638" s="27"/>
      <c r="D2638" s="27"/>
      <c r="E2638" s="27"/>
      <c r="F2638" s="26"/>
      <c r="G2638" s="28"/>
      <c r="H2638" s="31"/>
    </row>
    <row r="2639" spans="2:8">
      <c r="B2639" s="27"/>
      <c r="C2639" s="27"/>
      <c r="D2639" s="27"/>
      <c r="E2639" s="27"/>
      <c r="F2639" s="26"/>
      <c r="G2639" s="28"/>
      <c r="H2639" s="31"/>
    </row>
    <row r="2640" spans="2:8">
      <c r="B2640" s="27"/>
      <c r="C2640" s="27"/>
      <c r="D2640" s="27"/>
      <c r="E2640" s="27"/>
      <c r="F2640" s="26"/>
      <c r="G2640" s="28"/>
      <c r="H2640" s="31"/>
    </row>
    <row r="2641" spans="2:8">
      <c r="B2641" s="27"/>
      <c r="C2641" s="27"/>
      <c r="D2641" s="27"/>
      <c r="E2641" s="27"/>
      <c r="F2641" s="26"/>
      <c r="G2641" s="28"/>
      <c r="H2641" s="31"/>
    </row>
    <row r="2642" spans="2:8">
      <c r="B2642" s="27"/>
      <c r="C2642" s="27"/>
      <c r="D2642" s="27"/>
      <c r="E2642" s="27"/>
      <c r="F2642" s="26"/>
      <c r="G2642" s="28"/>
      <c r="H2642" s="31"/>
    </row>
    <row r="2643" spans="2:8">
      <c r="B2643" s="27"/>
      <c r="C2643" s="27"/>
      <c r="D2643" s="27"/>
      <c r="E2643" s="27"/>
      <c r="F2643" s="26"/>
      <c r="G2643" s="28"/>
      <c r="H2643" s="31"/>
    </row>
    <row r="2644" spans="2:8">
      <c r="B2644" s="27"/>
      <c r="C2644" s="27"/>
      <c r="D2644" s="27"/>
      <c r="E2644" s="27"/>
      <c r="F2644" s="26"/>
      <c r="G2644" s="28"/>
      <c r="H2644" s="31"/>
    </row>
    <row r="2645" spans="2:8">
      <c r="B2645" s="27"/>
      <c r="C2645" s="27"/>
      <c r="D2645" s="27"/>
      <c r="E2645" s="27"/>
      <c r="F2645" s="26"/>
      <c r="G2645" s="28"/>
      <c r="H2645" s="31"/>
    </row>
    <row r="2646" spans="2:8">
      <c r="B2646" s="27"/>
      <c r="C2646" s="27"/>
      <c r="D2646" s="27"/>
      <c r="E2646" s="27"/>
      <c r="F2646" s="26"/>
      <c r="G2646" s="28"/>
      <c r="H2646" s="31"/>
    </row>
    <row r="2647" spans="2:8">
      <c r="B2647" s="27"/>
      <c r="C2647" s="27"/>
      <c r="D2647" s="27"/>
      <c r="E2647" s="27"/>
      <c r="F2647" s="26"/>
      <c r="G2647" s="28"/>
      <c r="H2647" s="31"/>
    </row>
    <row r="2648" spans="2:8">
      <c r="B2648" s="27"/>
      <c r="C2648" s="27"/>
      <c r="D2648" s="27"/>
      <c r="E2648" s="27"/>
      <c r="F2648" s="26"/>
      <c r="G2648" s="28"/>
      <c r="H2648" s="31"/>
    </row>
    <row r="2649" spans="2:8">
      <c r="B2649" s="27"/>
      <c r="C2649" s="27"/>
      <c r="D2649" s="27"/>
      <c r="E2649" s="27"/>
      <c r="F2649" s="26"/>
      <c r="G2649" s="28"/>
      <c r="H2649" s="31"/>
    </row>
    <row r="2650" spans="2:8">
      <c r="B2650" s="27"/>
      <c r="C2650" s="27"/>
      <c r="D2650" s="27"/>
      <c r="E2650" s="27"/>
      <c r="F2650" s="26"/>
      <c r="G2650" s="28"/>
      <c r="H2650" s="31"/>
    </row>
    <row r="2651" spans="2:8">
      <c r="B2651" s="27"/>
      <c r="C2651" s="27"/>
      <c r="D2651" s="27"/>
      <c r="E2651" s="27"/>
      <c r="F2651" s="26"/>
      <c r="G2651" s="28"/>
      <c r="H2651" s="31"/>
    </row>
    <row r="2652" spans="2:8">
      <c r="B2652" s="27"/>
      <c r="C2652" s="27"/>
      <c r="D2652" s="27"/>
      <c r="E2652" s="27"/>
      <c r="F2652" s="26"/>
      <c r="G2652" s="28"/>
      <c r="H2652" s="31"/>
    </row>
    <row r="2653" spans="2:8">
      <c r="B2653" s="27"/>
      <c r="C2653" s="27"/>
      <c r="D2653" s="27"/>
      <c r="E2653" s="27"/>
      <c r="F2653" s="26"/>
      <c r="G2653" s="28"/>
      <c r="H2653" s="31"/>
    </row>
    <row r="2654" spans="2:8">
      <c r="B2654" s="27"/>
      <c r="C2654" s="27"/>
      <c r="D2654" s="27"/>
      <c r="E2654" s="27"/>
      <c r="F2654" s="26"/>
      <c r="G2654" s="28"/>
      <c r="H2654" s="31"/>
    </row>
    <row r="2655" spans="2:8">
      <c r="B2655" s="27"/>
      <c r="C2655" s="27"/>
      <c r="D2655" s="27"/>
      <c r="E2655" s="27"/>
      <c r="F2655" s="26"/>
      <c r="G2655" s="28"/>
      <c r="H2655" s="31"/>
    </row>
    <row r="2656" spans="2:8">
      <c r="B2656" s="27"/>
      <c r="C2656" s="27"/>
      <c r="D2656" s="27"/>
      <c r="E2656" s="27"/>
      <c r="F2656" s="26"/>
      <c r="G2656" s="28"/>
      <c r="H2656" s="31"/>
    </row>
    <row r="2657" spans="2:8">
      <c r="B2657" s="27"/>
      <c r="C2657" s="27"/>
      <c r="D2657" s="27"/>
      <c r="E2657" s="27"/>
      <c r="F2657" s="26"/>
      <c r="G2657" s="28"/>
      <c r="H2657" s="31"/>
    </row>
    <row r="2658" spans="2:8">
      <c r="B2658" s="27"/>
      <c r="C2658" s="27"/>
      <c r="D2658" s="27"/>
      <c r="E2658" s="27"/>
      <c r="F2658" s="26"/>
      <c r="G2658" s="28"/>
      <c r="H2658" s="31"/>
    </row>
    <row r="2659" spans="2:8">
      <c r="B2659" s="27"/>
      <c r="C2659" s="27"/>
      <c r="D2659" s="27"/>
      <c r="E2659" s="27"/>
      <c r="F2659" s="26"/>
      <c r="G2659" s="28"/>
      <c r="H2659" s="31"/>
    </row>
    <row r="2660" spans="2:8">
      <c r="B2660" s="27"/>
      <c r="C2660" s="27"/>
      <c r="D2660" s="27"/>
      <c r="E2660" s="27"/>
      <c r="F2660" s="26"/>
      <c r="G2660" s="28"/>
      <c r="H2660" s="31"/>
    </row>
    <row r="2661" spans="2:8">
      <c r="B2661" s="27"/>
      <c r="C2661" s="27"/>
      <c r="D2661" s="27"/>
      <c r="E2661" s="27"/>
      <c r="F2661" s="26"/>
      <c r="G2661" s="28"/>
      <c r="H2661" s="31"/>
    </row>
    <row r="2662" spans="2:8">
      <c r="B2662" s="27"/>
      <c r="C2662" s="27"/>
      <c r="D2662" s="27"/>
      <c r="E2662" s="27"/>
      <c r="F2662" s="26"/>
      <c r="G2662" s="28"/>
      <c r="H2662" s="31"/>
    </row>
    <row r="2663" spans="2:8">
      <c r="B2663" s="27"/>
      <c r="C2663" s="27"/>
      <c r="D2663" s="27"/>
      <c r="E2663" s="27"/>
      <c r="F2663" s="26"/>
      <c r="G2663" s="28"/>
      <c r="H2663" s="31"/>
    </row>
    <row r="2664" spans="2:8">
      <c r="B2664" s="27"/>
      <c r="C2664" s="27"/>
      <c r="D2664" s="27"/>
      <c r="E2664" s="27"/>
      <c r="F2664" s="26"/>
      <c r="G2664" s="28"/>
      <c r="H2664" s="31"/>
    </row>
    <row r="2665" spans="2:8">
      <c r="B2665" s="27"/>
      <c r="C2665" s="27"/>
      <c r="D2665" s="27"/>
      <c r="E2665" s="27"/>
      <c r="F2665" s="26"/>
      <c r="G2665" s="28"/>
      <c r="H2665" s="31"/>
    </row>
    <row r="2666" spans="2:8">
      <c r="B2666" s="27"/>
      <c r="C2666" s="27"/>
      <c r="D2666" s="27"/>
      <c r="E2666" s="27"/>
      <c r="F2666" s="26"/>
      <c r="G2666" s="28"/>
      <c r="H2666" s="31"/>
    </row>
    <row r="2667" spans="2:8">
      <c r="B2667" s="27"/>
      <c r="C2667" s="27"/>
      <c r="D2667" s="27"/>
      <c r="E2667" s="27"/>
      <c r="F2667" s="26"/>
      <c r="G2667" s="28"/>
      <c r="H2667" s="31"/>
    </row>
    <row r="2668" spans="2:8">
      <c r="B2668" s="27"/>
      <c r="C2668" s="27"/>
      <c r="D2668" s="27"/>
      <c r="E2668" s="27"/>
      <c r="F2668" s="26"/>
      <c r="G2668" s="28"/>
      <c r="H2668" s="31"/>
    </row>
    <row r="2669" spans="2:8">
      <c r="B2669" s="27"/>
      <c r="C2669" s="27"/>
      <c r="D2669" s="27"/>
      <c r="E2669" s="27"/>
      <c r="F2669" s="26"/>
      <c r="G2669" s="28"/>
      <c r="H2669" s="31"/>
    </row>
    <row r="2670" spans="2:8">
      <c r="B2670" s="27"/>
      <c r="C2670" s="27"/>
      <c r="D2670" s="27"/>
      <c r="E2670" s="27"/>
      <c r="F2670" s="26"/>
      <c r="G2670" s="28"/>
      <c r="H2670" s="31"/>
    </row>
    <row r="2671" spans="2:8">
      <c r="B2671" s="27"/>
      <c r="C2671" s="27"/>
      <c r="D2671" s="27"/>
      <c r="E2671" s="27"/>
      <c r="F2671" s="26"/>
      <c r="G2671" s="28"/>
      <c r="H2671" s="31"/>
    </row>
    <row r="2672" spans="2:8">
      <c r="B2672" s="27"/>
      <c r="C2672" s="27"/>
      <c r="D2672" s="27"/>
      <c r="E2672" s="27"/>
      <c r="F2672" s="26"/>
      <c r="G2672" s="28"/>
      <c r="H2672" s="31"/>
    </row>
    <row r="2673" spans="2:8">
      <c r="B2673" s="27"/>
      <c r="C2673" s="27"/>
      <c r="D2673" s="27"/>
      <c r="E2673" s="27"/>
      <c r="F2673" s="26"/>
      <c r="G2673" s="28"/>
      <c r="H2673" s="31"/>
    </row>
    <row r="2674" spans="2:8">
      <c r="B2674" s="27"/>
      <c r="C2674" s="27"/>
      <c r="D2674" s="27"/>
      <c r="E2674" s="27"/>
      <c r="F2674" s="26"/>
      <c r="G2674" s="28"/>
      <c r="H2674" s="31"/>
    </row>
    <row r="2675" spans="2:8">
      <c r="B2675" s="27"/>
      <c r="C2675" s="27"/>
      <c r="D2675" s="27"/>
      <c r="E2675" s="27"/>
      <c r="F2675" s="26"/>
      <c r="G2675" s="28"/>
      <c r="H2675" s="31"/>
    </row>
    <row r="2676" spans="2:8">
      <c r="B2676" s="27"/>
      <c r="C2676" s="27"/>
      <c r="D2676" s="27"/>
      <c r="E2676" s="27"/>
      <c r="F2676" s="26"/>
      <c r="G2676" s="28"/>
      <c r="H2676" s="31"/>
    </row>
    <row r="2677" spans="2:8">
      <c r="B2677" s="27"/>
      <c r="C2677" s="27"/>
      <c r="D2677" s="27"/>
      <c r="E2677" s="27"/>
      <c r="F2677" s="26"/>
      <c r="G2677" s="28"/>
      <c r="H2677" s="31"/>
    </row>
    <row r="2678" spans="2:8">
      <c r="B2678" s="27"/>
      <c r="C2678" s="27"/>
      <c r="D2678" s="27"/>
      <c r="E2678" s="27"/>
      <c r="F2678" s="26"/>
      <c r="G2678" s="28"/>
      <c r="H2678" s="31"/>
    </row>
    <row r="2679" spans="2:8">
      <c r="B2679" s="27"/>
      <c r="C2679" s="27"/>
      <c r="D2679" s="27"/>
      <c r="E2679" s="27"/>
      <c r="F2679" s="26"/>
      <c r="G2679" s="28"/>
      <c r="H2679" s="31"/>
    </row>
    <row r="2680" spans="2:8">
      <c r="B2680" s="27"/>
      <c r="C2680" s="27"/>
      <c r="D2680" s="27"/>
      <c r="E2680" s="27"/>
      <c r="F2680" s="26"/>
      <c r="G2680" s="28"/>
      <c r="H2680" s="31"/>
    </row>
    <row r="2681" spans="2:8">
      <c r="B2681" s="27"/>
      <c r="C2681" s="27"/>
      <c r="D2681" s="27"/>
      <c r="E2681" s="27"/>
      <c r="F2681" s="26"/>
      <c r="G2681" s="28"/>
      <c r="H2681" s="31"/>
    </row>
    <row r="2682" spans="2:8">
      <c r="B2682" s="27"/>
      <c r="C2682" s="27"/>
      <c r="D2682" s="27"/>
      <c r="E2682" s="27"/>
      <c r="F2682" s="26"/>
      <c r="G2682" s="28"/>
      <c r="H2682" s="31"/>
    </row>
    <row r="2683" spans="2:8">
      <c r="B2683" s="27"/>
      <c r="C2683" s="27"/>
      <c r="D2683" s="27"/>
      <c r="E2683" s="27"/>
      <c r="F2683" s="26"/>
      <c r="G2683" s="28"/>
      <c r="H2683" s="31"/>
    </row>
    <row r="2684" spans="2:8">
      <c r="B2684" s="27"/>
      <c r="C2684" s="27"/>
      <c r="D2684" s="27"/>
      <c r="E2684" s="27"/>
      <c r="F2684" s="26"/>
      <c r="G2684" s="28"/>
      <c r="H2684" s="31"/>
    </row>
    <row r="2685" spans="2:8">
      <c r="B2685" s="27"/>
      <c r="C2685" s="27"/>
      <c r="D2685" s="27"/>
      <c r="E2685" s="27"/>
      <c r="F2685" s="26"/>
      <c r="G2685" s="28"/>
      <c r="H2685" s="31"/>
    </row>
    <row r="2686" spans="2:8">
      <c r="B2686" s="27"/>
      <c r="C2686" s="27"/>
      <c r="D2686" s="27"/>
      <c r="E2686" s="27"/>
      <c r="F2686" s="26"/>
      <c r="G2686" s="28"/>
      <c r="H2686" s="31"/>
    </row>
    <row r="2687" spans="2:8">
      <c r="B2687" s="27"/>
      <c r="C2687" s="27"/>
      <c r="D2687" s="27"/>
      <c r="E2687" s="27"/>
      <c r="F2687" s="26"/>
      <c r="G2687" s="28"/>
      <c r="H2687" s="31"/>
    </row>
    <row r="2688" spans="2:8">
      <c r="B2688" s="27"/>
      <c r="C2688" s="27"/>
      <c r="D2688" s="27"/>
      <c r="E2688" s="27"/>
      <c r="F2688" s="26"/>
      <c r="G2688" s="28"/>
      <c r="H2688" s="31"/>
    </row>
    <row r="2689" spans="2:8">
      <c r="B2689" s="27"/>
      <c r="C2689" s="27"/>
      <c r="D2689" s="27"/>
      <c r="E2689" s="27"/>
      <c r="F2689" s="26"/>
      <c r="G2689" s="28"/>
      <c r="H2689" s="31"/>
    </row>
    <row r="2690" spans="2:8">
      <c r="B2690" s="27"/>
      <c r="C2690" s="27"/>
      <c r="D2690" s="27"/>
      <c r="E2690" s="27"/>
      <c r="F2690" s="26"/>
      <c r="G2690" s="28"/>
      <c r="H2690" s="31"/>
    </row>
    <row r="2691" spans="2:8">
      <c r="B2691" s="27"/>
      <c r="C2691" s="27"/>
      <c r="D2691" s="27"/>
      <c r="E2691" s="27"/>
      <c r="F2691" s="26"/>
      <c r="G2691" s="28"/>
      <c r="H2691" s="31"/>
    </row>
    <row r="2692" spans="2:8">
      <c r="B2692" s="27"/>
      <c r="C2692" s="27"/>
      <c r="D2692" s="27"/>
      <c r="E2692" s="27"/>
      <c r="F2692" s="26"/>
      <c r="G2692" s="28"/>
      <c r="H2692" s="31"/>
    </row>
    <row r="2693" spans="2:8">
      <c r="B2693" s="27"/>
      <c r="C2693" s="27"/>
      <c r="D2693" s="27"/>
      <c r="E2693" s="27"/>
      <c r="F2693" s="26"/>
      <c r="G2693" s="28"/>
      <c r="H2693" s="31"/>
    </row>
    <row r="2694" spans="2:8">
      <c r="B2694" s="27"/>
      <c r="C2694" s="27"/>
      <c r="D2694" s="27"/>
      <c r="E2694" s="27"/>
      <c r="F2694" s="26"/>
      <c r="G2694" s="28"/>
      <c r="H2694" s="31"/>
    </row>
    <row r="2695" spans="2:8">
      <c r="B2695" s="27"/>
      <c r="C2695" s="27"/>
      <c r="D2695" s="27"/>
      <c r="E2695" s="27"/>
      <c r="F2695" s="26"/>
      <c r="G2695" s="28"/>
      <c r="H2695" s="31"/>
    </row>
    <row r="2696" spans="2:8">
      <c r="B2696" s="27"/>
      <c r="C2696" s="27"/>
      <c r="D2696" s="27"/>
      <c r="E2696" s="27"/>
      <c r="F2696" s="26"/>
      <c r="G2696" s="28"/>
      <c r="H2696" s="31"/>
    </row>
    <row r="2697" spans="2:8">
      <c r="B2697" s="27"/>
      <c r="C2697" s="27"/>
      <c r="D2697" s="27"/>
      <c r="E2697" s="27"/>
      <c r="F2697" s="26"/>
      <c r="G2697" s="28"/>
      <c r="H2697" s="31"/>
    </row>
    <row r="2698" spans="2:8">
      <c r="B2698" s="27"/>
      <c r="C2698" s="27"/>
      <c r="D2698" s="27"/>
      <c r="E2698" s="27"/>
      <c r="F2698" s="26"/>
      <c r="G2698" s="28"/>
      <c r="H2698" s="31"/>
    </row>
    <row r="2699" spans="2:8">
      <c r="B2699" s="27"/>
      <c r="C2699" s="27"/>
      <c r="D2699" s="27"/>
      <c r="E2699" s="27"/>
      <c r="F2699" s="26"/>
      <c r="G2699" s="28"/>
      <c r="H2699" s="31"/>
    </row>
    <row r="2700" spans="2:8">
      <c r="B2700" s="27"/>
      <c r="C2700" s="27"/>
      <c r="D2700" s="27"/>
      <c r="E2700" s="27"/>
      <c r="F2700" s="26"/>
      <c r="G2700" s="28"/>
      <c r="H2700" s="31"/>
    </row>
    <row r="2701" spans="2:8">
      <c r="B2701" s="27"/>
      <c r="C2701" s="27"/>
      <c r="D2701" s="27"/>
      <c r="E2701" s="27"/>
      <c r="F2701" s="26"/>
      <c r="G2701" s="28"/>
      <c r="H2701" s="31"/>
    </row>
    <row r="2702" spans="2:8">
      <c r="B2702" s="27"/>
      <c r="C2702" s="27"/>
      <c r="D2702" s="27"/>
      <c r="E2702" s="27"/>
      <c r="F2702" s="26"/>
      <c r="G2702" s="28"/>
      <c r="H2702" s="31"/>
    </row>
    <row r="2703" spans="2:8">
      <c r="B2703" s="27"/>
      <c r="C2703" s="27"/>
      <c r="D2703" s="27"/>
      <c r="E2703" s="27"/>
      <c r="F2703" s="26"/>
      <c r="G2703" s="28"/>
      <c r="H2703" s="31"/>
    </row>
    <row r="2704" spans="2:8">
      <c r="B2704" s="27"/>
      <c r="C2704" s="27"/>
      <c r="D2704" s="27"/>
      <c r="E2704" s="27"/>
      <c r="F2704" s="26"/>
      <c r="G2704" s="28"/>
      <c r="H2704" s="31"/>
    </row>
    <row r="2705" spans="2:8">
      <c r="B2705" s="27"/>
      <c r="C2705" s="27"/>
      <c r="D2705" s="27"/>
      <c r="E2705" s="27"/>
      <c r="F2705" s="26"/>
      <c r="G2705" s="28"/>
      <c r="H2705" s="31"/>
    </row>
    <row r="2706" spans="2:8">
      <c r="B2706" s="27"/>
      <c r="C2706" s="27"/>
      <c r="D2706" s="27"/>
      <c r="E2706" s="27"/>
      <c r="F2706" s="26"/>
      <c r="G2706" s="28"/>
      <c r="H2706" s="31"/>
    </row>
    <row r="2707" spans="2:8">
      <c r="B2707" s="27"/>
      <c r="C2707" s="27"/>
      <c r="D2707" s="27"/>
      <c r="E2707" s="27"/>
      <c r="F2707" s="26"/>
      <c r="G2707" s="28"/>
      <c r="H2707" s="31"/>
    </row>
    <row r="2708" spans="2:8">
      <c r="B2708" s="27"/>
      <c r="C2708" s="27"/>
      <c r="D2708" s="27"/>
      <c r="E2708" s="27"/>
      <c r="F2708" s="26"/>
      <c r="G2708" s="28"/>
      <c r="H2708" s="31"/>
    </row>
    <row r="2709" spans="2:8">
      <c r="B2709" s="27"/>
      <c r="C2709" s="27"/>
      <c r="D2709" s="27"/>
      <c r="E2709" s="27"/>
      <c r="F2709" s="26"/>
      <c r="G2709" s="28"/>
      <c r="H2709" s="31"/>
    </row>
    <row r="2710" spans="2:8">
      <c r="B2710" s="27"/>
      <c r="C2710" s="27"/>
      <c r="D2710" s="27"/>
      <c r="E2710" s="27"/>
      <c r="F2710" s="26"/>
      <c r="G2710" s="28"/>
      <c r="H2710" s="31"/>
    </row>
    <row r="2711" spans="2:8">
      <c r="B2711" s="27"/>
      <c r="C2711" s="27"/>
      <c r="D2711" s="27"/>
      <c r="E2711" s="27"/>
      <c r="F2711" s="26"/>
      <c r="G2711" s="28"/>
      <c r="H2711" s="31"/>
    </row>
    <row r="2712" spans="2:8">
      <c r="B2712" s="27"/>
      <c r="C2712" s="27"/>
      <c r="D2712" s="27"/>
      <c r="E2712" s="27"/>
      <c r="F2712" s="26"/>
      <c r="G2712" s="28"/>
      <c r="H2712" s="31"/>
    </row>
    <row r="2713" spans="2:8">
      <c r="B2713" s="27"/>
      <c r="C2713" s="27"/>
      <c r="D2713" s="27"/>
      <c r="E2713" s="27"/>
      <c r="F2713" s="26"/>
      <c r="G2713" s="28"/>
      <c r="H2713" s="31"/>
    </row>
    <row r="2714" spans="2:8">
      <c r="B2714" s="27"/>
      <c r="C2714" s="27"/>
      <c r="D2714" s="27"/>
      <c r="E2714" s="27"/>
      <c r="F2714" s="26"/>
      <c r="G2714" s="28"/>
      <c r="H2714" s="31"/>
    </row>
    <row r="2715" spans="2:8">
      <c r="B2715" s="27"/>
      <c r="C2715" s="27"/>
      <c r="D2715" s="27"/>
      <c r="E2715" s="27"/>
      <c r="F2715" s="26"/>
      <c r="G2715" s="28"/>
      <c r="H2715" s="31"/>
    </row>
    <row r="2716" spans="2:8">
      <c r="B2716" s="27"/>
      <c r="C2716" s="27"/>
      <c r="D2716" s="27"/>
      <c r="E2716" s="27"/>
      <c r="F2716" s="26"/>
      <c r="G2716" s="28"/>
      <c r="H2716" s="31"/>
    </row>
    <row r="2717" spans="2:8">
      <c r="B2717" s="27"/>
      <c r="C2717" s="27"/>
      <c r="D2717" s="27"/>
      <c r="E2717" s="27"/>
      <c r="F2717" s="26"/>
      <c r="G2717" s="28"/>
      <c r="H2717" s="31"/>
    </row>
    <row r="2718" spans="2:8">
      <c r="B2718" s="27"/>
      <c r="C2718" s="27"/>
      <c r="D2718" s="27"/>
      <c r="E2718" s="27"/>
      <c r="F2718" s="26"/>
      <c r="G2718" s="28"/>
      <c r="H2718" s="31"/>
    </row>
    <row r="2719" spans="2:8">
      <c r="B2719" s="27"/>
      <c r="C2719" s="27"/>
      <c r="D2719" s="27"/>
      <c r="E2719" s="27"/>
      <c r="F2719" s="26"/>
      <c r="G2719" s="28"/>
      <c r="H2719" s="31"/>
    </row>
    <row r="2720" spans="2:8">
      <c r="B2720" s="27"/>
      <c r="C2720" s="27"/>
      <c r="D2720" s="27"/>
      <c r="E2720" s="27"/>
      <c r="F2720" s="26"/>
      <c r="G2720" s="28"/>
      <c r="H2720" s="31"/>
    </row>
    <row r="2721" spans="2:8">
      <c r="B2721" s="27"/>
      <c r="C2721" s="27"/>
      <c r="D2721" s="27"/>
      <c r="E2721" s="27"/>
      <c r="F2721" s="26"/>
      <c r="G2721" s="28"/>
      <c r="H2721" s="31"/>
    </row>
    <row r="2722" spans="2:8">
      <c r="B2722" s="27"/>
      <c r="C2722" s="27"/>
      <c r="D2722" s="27"/>
      <c r="E2722" s="27"/>
      <c r="F2722" s="26"/>
      <c r="G2722" s="28"/>
      <c r="H2722" s="31"/>
    </row>
    <row r="2723" spans="2:8">
      <c r="B2723" s="27"/>
      <c r="C2723" s="27"/>
      <c r="D2723" s="27"/>
      <c r="E2723" s="27"/>
      <c r="F2723" s="26"/>
      <c r="G2723" s="28"/>
      <c r="H2723" s="31"/>
    </row>
    <row r="2724" spans="2:8">
      <c r="B2724" s="27"/>
      <c r="C2724" s="27"/>
      <c r="D2724" s="27"/>
      <c r="E2724" s="27"/>
      <c r="F2724" s="26"/>
      <c r="G2724" s="28"/>
      <c r="H2724" s="31"/>
    </row>
    <row r="2725" spans="2:8">
      <c r="B2725" s="27"/>
      <c r="C2725" s="27"/>
      <c r="D2725" s="27"/>
      <c r="E2725" s="27"/>
      <c r="F2725" s="26"/>
      <c r="G2725" s="28"/>
      <c r="H2725" s="31"/>
    </row>
    <row r="2726" spans="2:8">
      <c r="B2726" s="27"/>
      <c r="C2726" s="27"/>
      <c r="D2726" s="27"/>
      <c r="E2726" s="27"/>
      <c r="F2726" s="26"/>
      <c r="G2726" s="28"/>
      <c r="H2726" s="31"/>
    </row>
    <row r="2727" spans="2:8">
      <c r="B2727" s="27"/>
      <c r="C2727" s="27"/>
      <c r="D2727" s="27"/>
      <c r="E2727" s="27"/>
      <c r="F2727" s="26"/>
      <c r="G2727" s="28"/>
      <c r="H2727" s="31"/>
    </row>
    <row r="2728" spans="2:8">
      <c r="B2728" s="27"/>
      <c r="C2728" s="27"/>
      <c r="D2728" s="27"/>
      <c r="E2728" s="27"/>
      <c r="F2728" s="26"/>
      <c r="G2728" s="28"/>
      <c r="H2728" s="31"/>
    </row>
    <row r="2729" spans="2:8">
      <c r="B2729" s="27"/>
      <c r="C2729" s="27"/>
      <c r="D2729" s="27"/>
      <c r="E2729" s="27"/>
      <c r="F2729" s="26"/>
      <c r="G2729" s="28"/>
      <c r="H2729" s="31"/>
    </row>
    <row r="2730" spans="2:8">
      <c r="B2730" s="27"/>
      <c r="C2730" s="27"/>
      <c r="D2730" s="27"/>
      <c r="E2730" s="27"/>
      <c r="F2730" s="26"/>
      <c r="G2730" s="28"/>
      <c r="H2730" s="31"/>
    </row>
    <row r="2731" spans="2:8">
      <c r="B2731" s="27"/>
      <c r="C2731" s="27"/>
      <c r="D2731" s="27"/>
      <c r="E2731" s="27"/>
      <c r="F2731" s="26"/>
      <c r="G2731" s="28"/>
      <c r="H2731" s="31"/>
    </row>
    <row r="2732" spans="2:8">
      <c r="B2732" s="27"/>
      <c r="C2732" s="27"/>
      <c r="D2732" s="27"/>
      <c r="E2732" s="27"/>
      <c r="F2732" s="26"/>
      <c r="G2732" s="28"/>
      <c r="H2732" s="31"/>
    </row>
    <row r="2733" spans="2:8">
      <c r="B2733" s="27"/>
      <c r="C2733" s="27"/>
      <c r="D2733" s="27"/>
      <c r="E2733" s="27"/>
      <c r="F2733" s="26"/>
      <c r="G2733" s="28"/>
      <c r="H2733" s="31"/>
    </row>
    <row r="2734" spans="2:8">
      <c r="B2734" s="27"/>
      <c r="C2734" s="27"/>
      <c r="D2734" s="27"/>
      <c r="E2734" s="27"/>
      <c r="F2734" s="26"/>
      <c r="G2734" s="28"/>
      <c r="H2734" s="31"/>
    </row>
    <row r="2735" spans="2:8">
      <c r="B2735" s="27"/>
      <c r="C2735" s="27"/>
      <c r="D2735" s="27"/>
      <c r="E2735" s="27"/>
      <c r="F2735" s="26"/>
      <c r="G2735" s="28"/>
      <c r="H2735" s="31"/>
    </row>
    <row r="2736" spans="2:8">
      <c r="B2736" s="27"/>
      <c r="C2736" s="27"/>
      <c r="D2736" s="27"/>
      <c r="E2736" s="27"/>
      <c r="F2736" s="26"/>
      <c r="G2736" s="28"/>
      <c r="H2736" s="31"/>
    </row>
    <row r="2737" spans="2:8">
      <c r="B2737" s="27"/>
      <c r="C2737" s="27"/>
      <c r="D2737" s="27"/>
      <c r="E2737" s="27"/>
      <c r="F2737" s="26"/>
      <c r="G2737" s="28"/>
      <c r="H2737" s="31"/>
    </row>
    <row r="2738" spans="2:8">
      <c r="B2738" s="27"/>
      <c r="C2738" s="27"/>
      <c r="D2738" s="27"/>
      <c r="E2738" s="27"/>
      <c r="F2738" s="26"/>
      <c r="G2738" s="28"/>
      <c r="H2738" s="31"/>
    </row>
    <row r="2739" spans="2:8">
      <c r="B2739" s="27"/>
      <c r="C2739" s="27"/>
      <c r="D2739" s="27"/>
      <c r="E2739" s="27"/>
      <c r="F2739" s="26"/>
      <c r="G2739" s="28"/>
      <c r="H2739" s="31"/>
    </row>
    <row r="2740" spans="2:8">
      <c r="B2740" s="27"/>
      <c r="C2740" s="27"/>
      <c r="D2740" s="27"/>
      <c r="E2740" s="27"/>
      <c r="F2740" s="26"/>
      <c r="G2740" s="28"/>
      <c r="H2740" s="31"/>
    </row>
    <row r="2741" spans="2:8">
      <c r="B2741" s="27"/>
      <c r="C2741" s="27"/>
      <c r="D2741" s="27"/>
      <c r="E2741" s="27"/>
      <c r="F2741" s="26"/>
      <c r="G2741" s="28"/>
      <c r="H2741" s="31"/>
    </row>
    <row r="2742" spans="2:8">
      <c r="B2742" s="27"/>
      <c r="C2742" s="27"/>
      <c r="D2742" s="27"/>
      <c r="E2742" s="27"/>
      <c r="F2742" s="26"/>
      <c r="G2742" s="28"/>
      <c r="H2742" s="31"/>
    </row>
    <row r="2743" spans="2:8">
      <c r="B2743" s="27"/>
      <c r="C2743" s="27"/>
      <c r="D2743" s="27"/>
      <c r="E2743" s="27"/>
      <c r="F2743" s="26"/>
      <c r="G2743" s="28"/>
      <c r="H2743" s="31"/>
    </row>
    <row r="2744" spans="2:8">
      <c r="B2744" s="27"/>
      <c r="C2744" s="27"/>
      <c r="D2744" s="27"/>
      <c r="E2744" s="27"/>
      <c r="F2744" s="26"/>
      <c r="G2744" s="28"/>
      <c r="H2744" s="31"/>
    </row>
    <row r="2745" spans="2:8">
      <c r="B2745" s="27"/>
      <c r="C2745" s="27"/>
      <c r="D2745" s="27"/>
      <c r="E2745" s="27"/>
      <c r="F2745" s="26"/>
      <c r="G2745" s="28"/>
      <c r="H2745" s="31"/>
    </row>
    <row r="2746" spans="2:8">
      <c r="B2746" s="27"/>
      <c r="C2746" s="27"/>
      <c r="D2746" s="27"/>
      <c r="E2746" s="27"/>
      <c r="F2746" s="26"/>
      <c r="G2746" s="28"/>
      <c r="H2746" s="31"/>
    </row>
    <row r="2747" spans="2:8">
      <c r="B2747" s="27"/>
      <c r="C2747" s="27"/>
      <c r="D2747" s="27"/>
      <c r="E2747" s="27"/>
      <c r="F2747" s="26"/>
      <c r="G2747" s="28"/>
      <c r="H2747" s="31"/>
    </row>
    <row r="2748" spans="2:8">
      <c r="B2748" s="27"/>
      <c r="C2748" s="27"/>
      <c r="D2748" s="27"/>
      <c r="E2748" s="27"/>
      <c r="F2748" s="26"/>
      <c r="G2748" s="28"/>
      <c r="H2748" s="31"/>
    </row>
    <row r="2749" spans="2:8">
      <c r="B2749" s="27"/>
      <c r="C2749" s="27"/>
      <c r="D2749" s="27"/>
      <c r="E2749" s="27"/>
      <c r="F2749" s="26"/>
      <c r="G2749" s="28"/>
      <c r="H2749" s="31"/>
    </row>
    <row r="2750" spans="2:8">
      <c r="B2750" s="27"/>
      <c r="C2750" s="27"/>
      <c r="D2750" s="27"/>
      <c r="E2750" s="27"/>
      <c r="F2750" s="26"/>
      <c r="G2750" s="28"/>
      <c r="H2750" s="31"/>
    </row>
    <row r="2751" spans="2:8">
      <c r="B2751" s="27"/>
      <c r="C2751" s="27"/>
      <c r="D2751" s="27"/>
      <c r="E2751" s="27"/>
      <c r="F2751" s="26"/>
      <c r="G2751" s="28"/>
      <c r="H2751" s="31"/>
    </row>
    <row r="2752" spans="2:8">
      <c r="B2752" s="27"/>
      <c r="C2752" s="27"/>
      <c r="D2752" s="27"/>
      <c r="E2752" s="27"/>
      <c r="F2752" s="26"/>
      <c r="G2752" s="28"/>
      <c r="H2752" s="31"/>
    </row>
    <row r="2753" spans="2:8">
      <c r="B2753" s="27"/>
      <c r="C2753" s="27"/>
      <c r="D2753" s="27"/>
      <c r="E2753" s="27"/>
      <c r="F2753" s="26"/>
      <c r="G2753" s="28"/>
      <c r="H2753" s="31"/>
    </row>
    <row r="2754" spans="2:8">
      <c r="B2754" s="27"/>
      <c r="C2754" s="27"/>
      <c r="D2754" s="27"/>
      <c r="E2754" s="27"/>
      <c r="F2754" s="26"/>
      <c r="G2754" s="28"/>
      <c r="H2754" s="31"/>
    </row>
    <row r="2755" spans="2:8">
      <c r="B2755" s="27"/>
      <c r="C2755" s="27"/>
      <c r="D2755" s="27"/>
      <c r="E2755" s="27"/>
      <c r="F2755" s="26"/>
      <c r="G2755" s="28"/>
      <c r="H2755" s="31"/>
    </row>
    <row r="2756" spans="2:8">
      <c r="B2756" s="27"/>
      <c r="C2756" s="27"/>
      <c r="D2756" s="27"/>
      <c r="E2756" s="27"/>
      <c r="F2756" s="26"/>
      <c r="G2756" s="28"/>
      <c r="H2756" s="31"/>
    </row>
    <row r="2757" spans="2:8">
      <c r="B2757" s="27"/>
      <c r="C2757" s="27"/>
      <c r="D2757" s="27"/>
      <c r="E2757" s="27"/>
      <c r="F2757" s="26"/>
      <c r="G2757" s="28"/>
      <c r="H2757" s="31"/>
    </row>
    <row r="2758" spans="2:8">
      <c r="B2758" s="27"/>
      <c r="C2758" s="27"/>
      <c r="D2758" s="27"/>
      <c r="E2758" s="27"/>
      <c r="F2758" s="26"/>
      <c r="G2758" s="28"/>
      <c r="H2758" s="31"/>
    </row>
    <row r="2759" spans="2:8">
      <c r="B2759" s="27"/>
      <c r="C2759" s="27"/>
      <c r="D2759" s="27"/>
      <c r="E2759" s="27"/>
      <c r="F2759" s="26"/>
      <c r="G2759" s="28"/>
      <c r="H2759" s="31"/>
    </row>
    <row r="2760" spans="2:8">
      <c r="B2760" s="27"/>
      <c r="C2760" s="27"/>
      <c r="D2760" s="27"/>
      <c r="E2760" s="27"/>
      <c r="F2760" s="26"/>
      <c r="G2760" s="28"/>
      <c r="H2760" s="31"/>
    </row>
    <row r="2761" spans="2:8">
      <c r="B2761" s="27"/>
      <c r="C2761" s="27"/>
      <c r="D2761" s="27"/>
      <c r="E2761" s="27"/>
      <c r="F2761" s="26"/>
      <c r="G2761" s="28"/>
      <c r="H2761" s="31"/>
    </row>
    <row r="2762" spans="2:8">
      <c r="B2762" s="27"/>
      <c r="C2762" s="27"/>
      <c r="D2762" s="27"/>
      <c r="E2762" s="27"/>
      <c r="F2762" s="26"/>
      <c r="G2762" s="28"/>
      <c r="H2762" s="31"/>
    </row>
    <row r="2763" spans="2:8">
      <c r="B2763" s="27"/>
      <c r="C2763" s="27"/>
      <c r="D2763" s="27"/>
      <c r="E2763" s="27"/>
      <c r="F2763" s="26"/>
      <c r="G2763" s="28"/>
      <c r="H2763" s="31"/>
    </row>
    <row r="2764" spans="2:8">
      <c r="B2764" s="27"/>
      <c r="C2764" s="27"/>
      <c r="D2764" s="27"/>
      <c r="E2764" s="27"/>
      <c r="F2764" s="26"/>
      <c r="G2764" s="28"/>
      <c r="H2764" s="31"/>
    </row>
    <row r="2765" spans="2:8">
      <c r="B2765" s="27"/>
      <c r="C2765" s="27"/>
      <c r="D2765" s="27"/>
      <c r="E2765" s="27"/>
      <c r="F2765" s="26"/>
      <c r="G2765" s="28"/>
      <c r="H2765" s="31"/>
    </row>
    <row r="2766" spans="2:8">
      <c r="B2766" s="27"/>
      <c r="C2766" s="27"/>
      <c r="D2766" s="27"/>
      <c r="E2766" s="27"/>
      <c r="F2766" s="26"/>
      <c r="G2766" s="28"/>
      <c r="H2766" s="31"/>
    </row>
    <row r="2767" spans="2:8">
      <c r="B2767" s="27"/>
      <c r="C2767" s="27"/>
      <c r="D2767" s="27"/>
      <c r="E2767" s="27"/>
      <c r="F2767" s="26"/>
      <c r="G2767" s="28"/>
      <c r="H2767" s="31"/>
    </row>
    <row r="2768" spans="2:8">
      <c r="B2768" s="27"/>
      <c r="C2768" s="27"/>
      <c r="D2768" s="27"/>
      <c r="E2768" s="27"/>
      <c r="F2768" s="26"/>
      <c r="G2768" s="28"/>
      <c r="H2768" s="31"/>
    </row>
    <row r="2769" spans="2:8">
      <c r="B2769" s="27"/>
      <c r="C2769" s="27"/>
      <c r="D2769" s="27"/>
      <c r="E2769" s="27"/>
      <c r="F2769" s="26"/>
      <c r="G2769" s="28"/>
      <c r="H2769" s="31"/>
    </row>
    <row r="2770" spans="2:8">
      <c r="B2770" s="27"/>
      <c r="C2770" s="27"/>
      <c r="D2770" s="27"/>
      <c r="E2770" s="27"/>
      <c r="F2770" s="26"/>
      <c r="G2770" s="28"/>
      <c r="H2770" s="31"/>
    </row>
    <row r="2771" spans="2:8">
      <c r="B2771" s="27"/>
      <c r="C2771" s="27"/>
      <c r="D2771" s="27"/>
      <c r="E2771" s="27"/>
      <c r="F2771" s="26"/>
      <c r="G2771" s="28"/>
      <c r="H2771" s="31"/>
    </row>
    <row r="2772" spans="2:8">
      <c r="B2772" s="27"/>
      <c r="C2772" s="27"/>
      <c r="D2772" s="27"/>
      <c r="E2772" s="27"/>
      <c r="F2772" s="26"/>
      <c r="G2772" s="28"/>
      <c r="H2772" s="31"/>
    </row>
    <row r="2773" spans="2:8">
      <c r="B2773" s="27"/>
      <c r="C2773" s="27"/>
      <c r="D2773" s="27"/>
      <c r="E2773" s="27"/>
      <c r="F2773" s="26"/>
      <c r="G2773" s="28"/>
      <c r="H2773" s="31"/>
    </row>
    <row r="2774" spans="2:8">
      <c r="B2774" s="27"/>
      <c r="C2774" s="27"/>
      <c r="D2774" s="27"/>
      <c r="E2774" s="27"/>
      <c r="F2774" s="26"/>
      <c r="G2774" s="28"/>
      <c r="H2774" s="31"/>
    </row>
    <row r="2775" spans="2:8">
      <c r="B2775" s="27"/>
      <c r="C2775" s="27"/>
      <c r="D2775" s="27"/>
      <c r="E2775" s="27"/>
      <c r="F2775" s="26"/>
      <c r="G2775" s="28"/>
      <c r="H2775" s="31"/>
    </row>
    <row r="2776" spans="2:8">
      <c r="B2776" s="27"/>
      <c r="C2776" s="27"/>
      <c r="D2776" s="27"/>
      <c r="E2776" s="27"/>
      <c r="F2776" s="26"/>
      <c r="G2776" s="28"/>
      <c r="H2776" s="31"/>
    </row>
    <row r="2777" spans="2:8">
      <c r="B2777" s="27"/>
      <c r="C2777" s="27"/>
      <c r="D2777" s="27"/>
      <c r="E2777" s="27"/>
      <c r="F2777" s="26"/>
      <c r="G2777" s="28"/>
      <c r="H2777" s="31"/>
    </row>
    <row r="2778" spans="2:8">
      <c r="B2778" s="27"/>
      <c r="C2778" s="27"/>
      <c r="D2778" s="27"/>
      <c r="E2778" s="27"/>
      <c r="F2778" s="26"/>
      <c r="G2778" s="28"/>
      <c r="H2778" s="31"/>
    </row>
    <row r="2779" spans="2:8">
      <c r="B2779" s="27"/>
      <c r="C2779" s="27"/>
      <c r="D2779" s="27"/>
      <c r="E2779" s="27"/>
      <c r="F2779" s="26"/>
      <c r="G2779" s="28"/>
      <c r="H2779" s="31"/>
    </row>
    <row r="2780" spans="2:8">
      <c r="B2780" s="27"/>
      <c r="C2780" s="27"/>
      <c r="D2780" s="27"/>
      <c r="E2780" s="27"/>
      <c r="F2780" s="26"/>
      <c r="G2780" s="28"/>
      <c r="H2780" s="31"/>
    </row>
    <row r="2781" spans="2:8">
      <c r="B2781" s="27"/>
      <c r="C2781" s="27"/>
      <c r="D2781" s="27"/>
      <c r="E2781" s="27"/>
      <c r="F2781" s="26"/>
      <c r="G2781" s="28"/>
      <c r="H2781" s="31"/>
    </row>
    <row r="2782" spans="2:8">
      <c r="B2782" s="27"/>
      <c r="C2782" s="27"/>
      <c r="D2782" s="27"/>
      <c r="E2782" s="27"/>
      <c r="F2782" s="26"/>
      <c r="G2782" s="28"/>
      <c r="H2782" s="31"/>
    </row>
    <row r="2783" spans="2:8">
      <c r="B2783" s="27"/>
      <c r="C2783" s="27"/>
      <c r="D2783" s="27"/>
      <c r="E2783" s="27"/>
      <c r="F2783" s="26"/>
      <c r="G2783" s="28"/>
      <c r="H2783" s="31"/>
    </row>
    <row r="2784" spans="2:8">
      <c r="B2784" s="27"/>
      <c r="C2784" s="27"/>
      <c r="D2784" s="27"/>
      <c r="E2784" s="27"/>
      <c r="F2784" s="26"/>
      <c r="G2784" s="28"/>
      <c r="H2784" s="31"/>
    </row>
    <row r="2785" spans="2:8">
      <c r="B2785" s="27"/>
      <c r="C2785" s="27"/>
      <c r="D2785" s="27"/>
      <c r="E2785" s="27"/>
      <c r="F2785" s="26"/>
      <c r="G2785" s="28"/>
      <c r="H2785" s="31"/>
    </row>
    <row r="2786" spans="2:8">
      <c r="B2786" s="27"/>
      <c r="C2786" s="27"/>
      <c r="D2786" s="27"/>
      <c r="E2786" s="27"/>
      <c r="F2786" s="26"/>
      <c r="G2786" s="28"/>
      <c r="H2786" s="31"/>
    </row>
    <row r="2787" spans="2:8">
      <c r="B2787" s="27"/>
      <c r="C2787" s="27"/>
      <c r="D2787" s="27"/>
      <c r="E2787" s="27"/>
      <c r="F2787" s="26"/>
      <c r="G2787" s="28"/>
      <c r="H2787" s="31"/>
    </row>
    <row r="2788" spans="2:8">
      <c r="B2788" s="27"/>
      <c r="C2788" s="27"/>
      <c r="D2788" s="27"/>
      <c r="E2788" s="27"/>
      <c r="F2788" s="26"/>
      <c r="G2788" s="28"/>
      <c r="H2788" s="31"/>
    </row>
    <row r="2789" spans="2:8">
      <c r="B2789" s="27"/>
      <c r="C2789" s="27"/>
      <c r="D2789" s="27"/>
      <c r="E2789" s="27"/>
      <c r="F2789" s="26"/>
      <c r="G2789" s="28"/>
      <c r="H2789" s="31"/>
    </row>
    <row r="2790" spans="2:8">
      <c r="B2790" s="27"/>
      <c r="C2790" s="27"/>
      <c r="D2790" s="27"/>
      <c r="E2790" s="27"/>
      <c r="F2790" s="26"/>
      <c r="G2790" s="28"/>
      <c r="H2790" s="31"/>
    </row>
    <row r="2791" spans="2:8">
      <c r="B2791" s="27"/>
      <c r="C2791" s="27"/>
      <c r="D2791" s="27"/>
      <c r="E2791" s="27"/>
      <c r="F2791" s="26"/>
      <c r="G2791" s="28"/>
      <c r="H2791" s="31"/>
    </row>
    <row r="2792" spans="2:8">
      <c r="B2792" s="27"/>
      <c r="C2792" s="27"/>
      <c r="D2792" s="27"/>
      <c r="E2792" s="27"/>
      <c r="F2792" s="26"/>
      <c r="G2792" s="28"/>
      <c r="H2792" s="31"/>
    </row>
    <row r="2793" spans="2:8">
      <c r="B2793" s="27"/>
      <c r="C2793" s="27"/>
      <c r="D2793" s="27"/>
      <c r="E2793" s="27"/>
      <c r="F2793" s="26"/>
      <c r="G2793" s="28"/>
      <c r="H2793" s="31"/>
    </row>
    <row r="2794" spans="2:8">
      <c r="B2794" s="27"/>
      <c r="C2794" s="27"/>
      <c r="D2794" s="27"/>
      <c r="E2794" s="27"/>
      <c r="F2794" s="26"/>
      <c r="G2794" s="28"/>
      <c r="H2794" s="31"/>
    </row>
    <row r="2795" spans="2:8">
      <c r="B2795" s="27"/>
      <c r="C2795" s="27"/>
      <c r="D2795" s="27"/>
      <c r="E2795" s="27"/>
      <c r="F2795" s="26"/>
      <c r="G2795" s="28"/>
      <c r="H2795" s="31"/>
    </row>
    <row r="2796" spans="2:8">
      <c r="B2796" s="27"/>
      <c r="C2796" s="27"/>
      <c r="D2796" s="27"/>
      <c r="E2796" s="27"/>
      <c r="F2796" s="26"/>
      <c r="G2796" s="28"/>
      <c r="H2796" s="31"/>
    </row>
    <row r="2797" spans="2:8">
      <c r="B2797" s="27"/>
      <c r="C2797" s="27"/>
      <c r="D2797" s="27"/>
      <c r="E2797" s="27"/>
      <c r="F2797" s="26"/>
      <c r="G2797" s="28"/>
      <c r="H2797" s="31"/>
    </row>
    <row r="2798" spans="2:8">
      <c r="B2798" s="27"/>
      <c r="C2798" s="27"/>
      <c r="D2798" s="27"/>
      <c r="E2798" s="27"/>
      <c r="F2798" s="26"/>
      <c r="G2798" s="28"/>
      <c r="H2798" s="31"/>
    </row>
    <row r="2799" spans="2:8">
      <c r="B2799" s="27"/>
      <c r="C2799" s="27"/>
      <c r="D2799" s="27"/>
      <c r="E2799" s="27"/>
      <c r="F2799" s="26"/>
      <c r="G2799" s="28"/>
      <c r="H2799" s="31"/>
    </row>
    <row r="2800" spans="2:8">
      <c r="B2800" s="27"/>
      <c r="C2800" s="27"/>
      <c r="D2800" s="27"/>
      <c r="E2800" s="27"/>
      <c r="F2800" s="26"/>
      <c r="G2800" s="28"/>
      <c r="H2800" s="31"/>
    </row>
    <row r="2801" spans="2:8">
      <c r="B2801" s="27"/>
      <c r="C2801" s="27"/>
      <c r="D2801" s="27"/>
      <c r="E2801" s="27"/>
      <c r="F2801" s="26"/>
      <c r="G2801" s="28"/>
      <c r="H2801" s="31"/>
    </row>
    <row r="2802" spans="2:8">
      <c r="B2802" s="27"/>
      <c r="C2802" s="27"/>
      <c r="D2802" s="27"/>
      <c r="E2802" s="27"/>
      <c r="F2802" s="26"/>
      <c r="G2802" s="28"/>
      <c r="H2802" s="31"/>
    </row>
    <row r="2803" spans="2:8">
      <c r="B2803" s="27"/>
      <c r="C2803" s="27"/>
      <c r="D2803" s="27"/>
      <c r="E2803" s="27"/>
      <c r="F2803" s="26"/>
      <c r="G2803" s="28"/>
      <c r="H2803" s="31"/>
    </row>
    <row r="2804" spans="2:8">
      <c r="B2804" s="27"/>
      <c r="C2804" s="27"/>
      <c r="D2804" s="27"/>
      <c r="E2804" s="27"/>
      <c r="F2804" s="26"/>
      <c r="G2804" s="28"/>
      <c r="H2804" s="31"/>
    </row>
    <row r="2805" spans="2:8">
      <c r="B2805" s="27"/>
      <c r="C2805" s="27"/>
      <c r="D2805" s="27"/>
      <c r="E2805" s="27"/>
      <c r="F2805" s="26"/>
      <c r="G2805" s="28"/>
      <c r="H2805" s="31"/>
    </row>
    <row r="2806" spans="2:8">
      <c r="B2806" s="27"/>
      <c r="C2806" s="27"/>
      <c r="D2806" s="27"/>
      <c r="E2806" s="27"/>
      <c r="F2806" s="26"/>
      <c r="G2806" s="28"/>
      <c r="H2806" s="31"/>
    </row>
    <row r="2807" spans="2:8">
      <c r="B2807" s="27"/>
      <c r="C2807" s="27"/>
      <c r="D2807" s="27"/>
      <c r="E2807" s="27"/>
      <c r="F2807" s="26"/>
      <c r="G2807" s="28"/>
      <c r="H2807" s="31"/>
    </row>
    <row r="2808" spans="2:8">
      <c r="B2808" s="27"/>
      <c r="C2808" s="27"/>
      <c r="D2808" s="27"/>
      <c r="E2808" s="27"/>
      <c r="F2808" s="26"/>
      <c r="G2808" s="28"/>
      <c r="H2808" s="31"/>
    </row>
    <row r="2809" spans="2:8">
      <c r="B2809" s="27"/>
      <c r="C2809" s="27"/>
      <c r="D2809" s="27"/>
      <c r="E2809" s="27"/>
      <c r="F2809" s="26"/>
      <c r="G2809" s="28"/>
      <c r="H2809" s="31"/>
    </row>
    <row r="2810" spans="2:8">
      <c r="B2810" s="27"/>
      <c r="C2810" s="27"/>
      <c r="D2810" s="27"/>
      <c r="E2810" s="27"/>
      <c r="F2810" s="26"/>
      <c r="G2810" s="28"/>
      <c r="H2810" s="31"/>
    </row>
    <row r="2811" spans="2:8">
      <c r="B2811" s="27"/>
      <c r="C2811" s="27"/>
      <c r="D2811" s="27"/>
      <c r="E2811" s="27"/>
      <c r="F2811" s="26"/>
      <c r="G2811" s="28"/>
      <c r="H2811" s="31"/>
    </row>
    <row r="2812" spans="2:8">
      <c r="B2812" s="27"/>
      <c r="C2812" s="27"/>
      <c r="D2812" s="27"/>
      <c r="E2812" s="27"/>
      <c r="F2812" s="26"/>
      <c r="G2812" s="28"/>
      <c r="H2812" s="31"/>
    </row>
    <row r="2813" spans="2:8">
      <c r="B2813" s="27"/>
      <c r="C2813" s="27"/>
      <c r="D2813" s="27"/>
      <c r="E2813" s="27"/>
      <c r="F2813" s="26"/>
      <c r="G2813" s="28"/>
      <c r="H2813" s="31"/>
    </row>
    <row r="2814" spans="2:8">
      <c r="B2814" s="27"/>
      <c r="C2814" s="27"/>
      <c r="D2814" s="27"/>
      <c r="E2814" s="27"/>
      <c r="F2814" s="26"/>
      <c r="G2814" s="28"/>
      <c r="H2814" s="31"/>
    </row>
    <row r="2815" spans="2:8">
      <c r="B2815" s="27"/>
      <c r="C2815" s="27"/>
      <c r="D2815" s="27"/>
      <c r="E2815" s="27"/>
      <c r="F2815" s="26"/>
      <c r="G2815" s="28"/>
      <c r="H2815" s="31"/>
    </row>
    <row r="2816" spans="2:8">
      <c r="B2816" s="27"/>
      <c r="C2816" s="27"/>
      <c r="D2816" s="27"/>
      <c r="E2816" s="27"/>
      <c r="F2816" s="26"/>
      <c r="G2816" s="28"/>
      <c r="H2816" s="31"/>
    </row>
    <row r="2817" spans="2:8">
      <c r="B2817" s="27"/>
      <c r="C2817" s="27"/>
      <c r="D2817" s="27"/>
      <c r="E2817" s="27"/>
      <c r="F2817" s="26"/>
      <c r="G2817" s="28"/>
      <c r="H2817" s="31"/>
    </row>
    <row r="2818" spans="2:8">
      <c r="B2818" s="27"/>
      <c r="C2818" s="27"/>
      <c r="D2818" s="27"/>
      <c r="E2818" s="27"/>
      <c r="F2818" s="26"/>
      <c r="G2818" s="28"/>
      <c r="H2818" s="31"/>
    </row>
    <row r="2819" spans="2:8">
      <c r="B2819" s="27"/>
      <c r="C2819" s="27"/>
      <c r="D2819" s="27"/>
      <c r="E2819" s="27"/>
      <c r="F2819" s="26"/>
      <c r="G2819" s="28"/>
      <c r="H2819" s="31"/>
    </row>
    <row r="2820" spans="2:8">
      <c r="B2820" s="27"/>
      <c r="C2820" s="27"/>
      <c r="D2820" s="27"/>
      <c r="E2820" s="27"/>
      <c r="F2820" s="26"/>
      <c r="G2820" s="28"/>
      <c r="H2820" s="31"/>
    </row>
    <row r="2821" spans="2:8">
      <c r="B2821" s="27"/>
      <c r="C2821" s="27"/>
      <c r="D2821" s="27"/>
      <c r="E2821" s="27"/>
      <c r="F2821" s="26"/>
      <c r="G2821" s="28"/>
      <c r="H2821" s="31"/>
    </row>
    <row r="2822" spans="2:8">
      <c r="B2822" s="27"/>
      <c r="C2822" s="27"/>
      <c r="D2822" s="27"/>
      <c r="E2822" s="27"/>
      <c r="F2822" s="26"/>
      <c r="G2822" s="28"/>
      <c r="H2822" s="31"/>
    </row>
    <row r="2823" spans="2:8">
      <c r="B2823" s="27"/>
      <c r="C2823" s="27"/>
      <c r="D2823" s="27"/>
      <c r="E2823" s="27"/>
      <c r="F2823" s="26"/>
      <c r="G2823" s="28"/>
      <c r="H2823" s="31"/>
    </row>
    <row r="2824" spans="2:8">
      <c r="B2824" s="27"/>
      <c r="C2824" s="27"/>
      <c r="D2824" s="27"/>
      <c r="E2824" s="27"/>
      <c r="F2824" s="26"/>
      <c r="G2824" s="28"/>
      <c r="H2824" s="31"/>
    </row>
    <row r="2825" spans="2:8">
      <c r="B2825" s="27"/>
      <c r="C2825" s="27"/>
      <c r="D2825" s="27"/>
      <c r="E2825" s="27"/>
      <c r="F2825" s="26"/>
      <c r="G2825" s="28"/>
      <c r="H2825" s="31"/>
    </row>
    <row r="2826" spans="2:8">
      <c r="B2826" s="27"/>
      <c r="C2826" s="27"/>
      <c r="D2826" s="27"/>
      <c r="E2826" s="27"/>
      <c r="F2826" s="26"/>
      <c r="G2826" s="28"/>
      <c r="H2826" s="31"/>
    </row>
    <row r="2827" spans="2:8">
      <c r="B2827" s="27"/>
      <c r="C2827" s="27"/>
      <c r="D2827" s="27"/>
      <c r="E2827" s="27"/>
      <c r="F2827" s="26"/>
      <c r="G2827" s="28"/>
      <c r="H2827" s="31"/>
    </row>
    <row r="2828" spans="2:8">
      <c r="B2828" s="27"/>
      <c r="C2828" s="27"/>
      <c r="D2828" s="27"/>
      <c r="E2828" s="27"/>
      <c r="F2828" s="26"/>
      <c r="G2828" s="28"/>
      <c r="H2828" s="31"/>
    </row>
    <row r="2829" spans="2:8">
      <c r="B2829" s="27"/>
      <c r="C2829" s="27"/>
      <c r="D2829" s="27"/>
      <c r="E2829" s="27"/>
      <c r="F2829" s="26"/>
      <c r="G2829" s="28"/>
      <c r="H2829" s="31"/>
    </row>
    <row r="2830" spans="2:8">
      <c r="B2830" s="27"/>
      <c r="C2830" s="27"/>
      <c r="D2830" s="27"/>
      <c r="E2830" s="27"/>
      <c r="F2830" s="26"/>
      <c r="G2830" s="28"/>
      <c r="H2830" s="31"/>
    </row>
    <row r="2831" spans="2:8">
      <c r="B2831" s="27"/>
      <c r="C2831" s="27"/>
      <c r="D2831" s="27"/>
      <c r="E2831" s="27"/>
      <c r="F2831" s="26"/>
      <c r="G2831" s="28"/>
      <c r="H2831" s="31"/>
    </row>
    <row r="2832" spans="2:8">
      <c r="B2832" s="27"/>
      <c r="C2832" s="27"/>
      <c r="D2832" s="27"/>
      <c r="E2832" s="27"/>
      <c r="F2832" s="26"/>
      <c r="G2832" s="28"/>
      <c r="H2832" s="31"/>
    </row>
    <row r="2833" spans="2:8">
      <c r="B2833" s="27"/>
      <c r="C2833" s="27"/>
      <c r="D2833" s="27"/>
      <c r="E2833" s="27"/>
      <c r="F2833" s="26"/>
      <c r="G2833" s="28"/>
      <c r="H2833" s="31"/>
    </row>
    <row r="2834" spans="2:8">
      <c r="B2834" s="27"/>
      <c r="C2834" s="27"/>
      <c r="D2834" s="27"/>
      <c r="E2834" s="27"/>
      <c r="F2834" s="26"/>
      <c r="G2834" s="28"/>
      <c r="H2834" s="31"/>
    </row>
    <row r="2835" spans="2:8">
      <c r="B2835" s="27"/>
      <c r="C2835" s="27"/>
      <c r="D2835" s="27"/>
      <c r="E2835" s="27"/>
      <c r="F2835" s="26"/>
      <c r="G2835" s="28"/>
      <c r="H2835" s="31"/>
    </row>
    <row r="2836" spans="2:8">
      <c r="B2836" s="27"/>
      <c r="C2836" s="27"/>
      <c r="D2836" s="27"/>
      <c r="E2836" s="27"/>
      <c r="F2836" s="26"/>
      <c r="G2836" s="28"/>
      <c r="H2836" s="31"/>
    </row>
    <row r="2837" spans="2:8">
      <c r="B2837" s="27"/>
      <c r="C2837" s="27"/>
      <c r="D2837" s="27"/>
      <c r="E2837" s="27"/>
      <c r="F2837" s="26"/>
      <c r="G2837" s="28"/>
      <c r="H2837" s="31"/>
    </row>
    <row r="2838" spans="2:8">
      <c r="B2838" s="27"/>
      <c r="C2838" s="27"/>
      <c r="D2838" s="27"/>
      <c r="E2838" s="27"/>
      <c r="F2838" s="26"/>
      <c r="G2838" s="28"/>
      <c r="H2838" s="31"/>
    </row>
    <row r="2839" spans="2:8">
      <c r="B2839" s="27"/>
      <c r="C2839" s="27"/>
      <c r="D2839" s="27"/>
      <c r="E2839" s="27"/>
      <c r="F2839" s="26"/>
      <c r="G2839" s="28"/>
      <c r="H2839" s="31"/>
    </row>
    <row r="2840" spans="2:8">
      <c r="B2840" s="27"/>
      <c r="C2840" s="27"/>
      <c r="D2840" s="27"/>
      <c r="E2840" s="27"/>
      <c r="F2840" s="26"/>
      <c r="G2840" s="28"/>
      <c r="H2840" s="31"/>
    </row>
    <row r="2841" spans="2:8">
      <c r="B2841" s="27"/>
      <c r="C2841" s="27"/>
      <c r="D2841" s="27"/>
      <c r="E2841" s="27"/>
      <c r="F2841" s="26"/>
      <c r="G2841" s="28"/>
      <c r="H2841" s="31"/>
    </row>
    <row r="2842" spans="2:8">
      <c r="B2842" s="27"/>
      <c r="C2842" s="27"/>
      <c r="D2842" s="27"/>
      <c r="E2842" s="27"/>
      <c r="F2842" s="26"/>
      <c r="G2842" s="28"/>
      <c r="H2842" s="31"/>
    </row>
    <row r="2843" spans="2:8">
      <c r="B2843" s="27"/>
      <c r="C2843" s="27"/>
      <c r="D2843" s="27"/>
      <c r="E2843" s="27"/>
      <c r="F2843" s="26"/>
      <c r="G2843" s="28"/>
      <c r="H2843" s="31"/>
    </row>
    <row r="2844" spans="2:8">
      <c r="B2844" s="27"/>
      <c r="C2844" s="27"/>
      <c r="D2844" s="27"/>
      <c r="E2844" s="27"/>
      <c r="F2844" s="26"/>
      <c r="G2844" s="28"/>
      <c r="H2844" s="31"/>
    </row>
    <row r="2845" spans="2:8">
      <c r="B2845" s="27"/>
      <c r="C2845" s="27"/>
      <c r="D2845" s="27"/>
      <c r="E2845" s="27"/>
      <c r="F2845" s="26"/>
      <c r="G2845" s="28"/>
      <c r="H2845" s="31"/>
    </row>
    <row r="2846" spans="2:8">
      <c r="B2846" s="27"/>
      <c r="C2846" s="27"/>
      <c r="D2846" s="27"/>
      <c r="E2846" s="27"/>
      <c r="F2846" s="26"/>
      <c r="G2846" s="28"/>
      <c r="H2846" s="31"/>
    </row>
    <row r="2847" spans="2:8">
      <c r="B2847" s="27"/>
      <c r="C2847" s="27"/>
      <c r="D2847" s="27"/>
      <c r="E2847" s="27"/>
      <c r="F2847" s="26"/>
      <c r="G2847" s="28"/>
      <c r="H2847" s="31"/>
    </row>
    <row r="2848" spans="2:8">
      <c r="B2848" s="27"/>
      <c r="C2848" s="27"/>
      <c r="D2848" s="27"/>
      <c r="E2848" s="27"/>
      <c r="F2848" s="26"/>
      <c r="G2848" s="28"/>
      <c r="H2848" s="31"/>
    </row>
    <row r="2849" spans="2:8">
      <c r="B2849" s="27"/>
      <c r="C2849" s="27"/>
      <c r="D2849" s="27"/>
      <c r="E2849" s="27"/>
      <c r="F2849" s="26"/>
      <c r="G2849" s="28"/>
      <c r="H2849" s="31"/>
    </row>
    <row r="2850" spans="2:8">
      <c r="B2850" s="27"/>
      <c r="C2850" s="27"/>
      <c r="D2850" s="27"/>
      <c r="E2850" s="27"/>
      <c r="F2850" s="26"/>
      <c r="G2850" s="28"/>
      <c r="H2850" s="31"/>
    </row>
    <row r="2851" spans="2:8">
      <c r="B2851" s="27"/>
      <c r="C2851" s="27"/>
      <c r="D2851" s="27"/>
      <c r="E2851" s="27"/>
      <c r="F2851" s="26"/>
      <c r="G2851" s="28"/>
      <c r="H2851" s="31"/>
    </row>
    <row r="2852" spans="2:8">
      <c r="B2852" s="27"/>
      <c r="C2852" s="27"/>
      <c r="D2852" s="27"/>
      <c r="E2852" s="27"/>
      <c r="F2852" s="26"/>
      <c r="G2852" s="28"/>
      <c r="H2852" s="31"/>
    </row>
    <row r="2853" spans="2:8">
      <c r="B2853" s="27"/>
      <c r="C2853" s="27"/>
      <c r="D2853" s="27"/>
      <c r="E2853" s="27"/>
      <c r="F2853" s="26"/>
      <c r="G2853" s="28"/>
      <c r="H2853" s="31"/>
    </row>
    <row r="2854" spans="2:8">
      <c r="B2854" s="27"/>
      <c r="C2854" s="27"/>
      <c r="D2854" s="27"/>
      <c r="E2854" s="27"/>
      <c r="F2854" s="26"/>
      <c r="G2854" s="28"/>
      <c r="H2854" s="31"/>
    </row>
    <row r="2855" spans="2:8">
      <c r="B2855" s="27"/>
      <c r="C2855" s="27"/>
      <c r="D2855" s="27"/>
      <c r="E2855" s="27"/>
      <c r="F2855" s="26"/>
      <c r="G2855" s="28"/>
      <c r="H2855" s="31"/>
    </row>
    <row r="2856" spans="2:8">
      <c r="B2856" s="27"/>
      <c r="C2856" s="27"/>
      <c r="D2856" s="27"/>
      <c r="E2856" s="27"/>
      <c r="F2856" s="26"/>
      <c r="G2856" s="28"/>
      <c r="H2856" s="31"/>
    </row>
    <row r="2857" spans="2:8">
      <c r="B2857" s="27"/>
      <c r="C2857" s="27"/>
      <c r="D2857" s="27"/>
      <c r="E2857" s="27"/>
      <c r="F2857" s="26"/>
      <c r="G2857" s="28"/>
      <c r="H2857" s="31"/>
    </row>
    <row r="2858" spans="2:8">
      <c r="B2858" s="27"/>
      <c r="C2858" s="27"/>
      <c r="D2858" s="27"/>
      <c r="E2858" s="27"/>
      <c r="F2858" s="26"/>
      <c r="G2858" s="28"/>
      <c r="H2858" s="31"/>
    </row>
    <row r="2859" spans="2:8">
      <c r="B2859" s="27"/>
      <c r="C2859" s="27"/>
      <c r="D2859" s="27"/>
      <c r="E2859" s="27"/>
      <c r="F2859" s="26"/>
      <c r="G2859" s="28"/>
      <c r="H2859" s="31"/>
    </row>
    <row r="2860" spans="2:8">
      <c r="B2860" s="27"/>
      <c r="C2860" s="27"/>
      <c r="D2860" s="27"/>
      <c r="E2860" s="27"/>
      <c r="F2860" s="26"/>
      <c r="G2860" s="28"/>
      <c r="H2860" s="31"/>
    </row>
    <row r="2861" spans="2:8">
      <c r="B2861" s="27"/>
      <c r="C2861" s="27"/>
      <c r="D2861" s="27"/>
      <c r="E2861" s="27"/>
      <c r="F2861" s="26"/>
      <c r="G2861" s="28"/>
      <c r="H2861" s="31"/>
    </row>
    <row r="2862" spans="2:8">
      <c r="B2862" s="27"/>
      <c r="C2862" s="27"/>
      <c r="D2862" s="27"/>
      <c r="E2862" s="27"/>
      <c r="F2862" s="26"/>
      <c r="G2862" s="28"/>
      <c r="H2862" s="31"/>
    </row>
    <row r="2863" spans="2:8">
      <c r="B2863" s="27"/>
      <c r="C2863" s="27"/>
      <c r="D2863" s="27"/>
      <c r="E2863" s="27"/>
      <c r="F2863" s="26"/>
      <c r="G2863" s="28"/>
      <c r="H2863" s="31"/>
    </row>
    <row r="2864" spans="2:8">
      <c r="B2864" s="27"/>
      <c r="C2864" s="27"/>
      <c r="D2864" s="27"/>
      <c r="E2864" s="27"/>
      <c r="F2864" s="26"/>
      <c r="G2864" s="28"/>
      <c r="H2864" s="31"/>
    </row>
    <row r="2865" spans="2:8">
      <c r="B2865" s="27"/>
      <c r="C2865" s="27"/>
      <c r="D2865" s="27"/>
      <c r="E2865" s="27"/>
      <c r="F2865" s="26"/>
      <c r="G2865" s="28"/>
      <c r="H2865" s="31"/>
    </row>
    <row r="2866" spans="2:8">
      <c r="B2866" s="27"/>
      <c r="C2866" s="27"/>
      <c r="D2866" s="27"/>
      <c r="E2866" s="27"/>
      <c r="F2866" s="26"/>
      <c r="G2866" s="28"/>
      <c r="H2866" s="31"/>
    </row>
    <row r="2867" spans="2:8">
      <c r="B2867" s="27"/>
      <c r="C2867" s="27"/>
      <c r="D2867" s="27"/>
      <c r="E2867" s="27"/>
      <c r="F2867" s="26"/>
      <c r="G2867" s="28"/>
      <c r="H2867" s="31"/>
    </row>
    <row r="2868" spans="2:8">
      <c r="B2868" s="27"/>
      <c r="C2868" s="27"/>
      <c r="D2868" s="27"/>
      <c r="E2868" s="27"/>
      <c r="F2868" s="26"/>
      <c r="G2868" s="28"/>
      <c r="H2868" s="31"/>
    </row>
    <row r="2869" spans="2:8">
      <c r="B2869" s="27"/>
      <c r="C2869" s="27"/>
      <c r="D2869" s="27"/>
      <c r="E2869" s="27"/>
      <c r="F2869" s="26"/>
      <c r="G2869" s="28"/>
      <c r="H2869" s="31"/>
    </row>
    <row r="2870" spans="2:8">
      <c r="B2870" s="27"/>
      <c r="C2870" s="27"/>
      <c r="D2870" s="27"/>
      <c r="E2870" s="27"/>
      <c r="F2870" s="26"/>
      <c r="G2870" s="28"/>
      <c r="H2870" s="31"/>
    </row>
    <row r="2871" spans="2:8">
      <c r="B2871" s="27"/>
      <c r="C2871" s="27"/>
      <c r="D2871" s="27"/>
      <c r="E2871" s="27"/>
      <c r="F2871" s="26"/>
      <c r="G2871" s="28"/>
      <c r="H2871" s="31"/>
    </row>
    <row r="2872" spans="2:8">
      <c r="B2872" s="27"/>
      <c r="C2872" s="27"/>
      <c r="D2872" s="27"/>
      <c r="E2872" s="27"/>
      <c r="F2872" s="26"/>
      <c r="G2872" s="28"/>
      <c r="H2872" s="31"/>
    </row>
    <row r="2873" spans="2:8">
      <c r="B2873" s="27"/>
      <c r="C2873" s="27"/>
      <c r="D2873" s="27"/>
      <c r="E2873" s="27"/>
      <c r="F2873" s="26"/>
      <c r="G2873" s="28"/>
      <c r="H2873" s="31"/>
    </row>
    <row r="2874" spans="2:8">
      <c r="B2874" s="27"/>
      <c r="C2874" s="27"/>
      <c r="D2874" s="27"/>
      <c r="E2874" s="27"/>
      <c r="F2874" s="26"/>
      <c r="G2874" s="28"/>
      <c r="H2874" s="31"/>
    </row>
    <row r="2875" spans="2:8">
      <c r="B2875" s="27"/>
      <c r="C2875" s="27"/>
      <c r="D2875" s="27"/>
      <c r="E2875" s="27"/>
      <c r="F2875" s="26"/>
      <c r="G2875" s="28"/>
      <c r="H2875" s="31"/>
    </row>
    <row r="2876" spans="2:8">
      <c r="B2876" s="27"/>
      <c r="C2876" s="27"/>
      <c r="D2876" s="27"/>
      <c r="E2876" s="27"/>
      <c r="F2876" s="26"/>
      <c r="G2876" s="28"/>
      <c r="H2876" s="31"/>
    </row>
    <row r="2877" spans="2:8">
      <c r="B2877" s="27"/>
      <c r="C2877" s="27"/>
      <c r="D2877" s="27"/>
      <c r="E2877" s="27"/>
      <c r="F2877" s="26"/>
      <c r="G2877" s="28"/>
      <c r="H2877" s="31"/>
    </row>
    <row r="2878" spans="2:8">
      <c r="B2878" s="27"/>
      <c r="C2878" s="27"/>
      <c r="D2878" s="27"/>
      <c r="E2878" s="27"/>
      <c r="F2878" s="26"/>
      <c r="G2878" s="28"/>
      <c r="H2878" s="31"/>
    </row>
    <row r="2879" spans="2:8">
      <c r="B2879" s="27"/>
      <c r="C2879" s="27"/>
      <c r="D2879" s="27"/>
      <c r="E2879" s="27"/>
      <c r="F2879" s="26"/>
      <c r="G2879" s="28"/>
      <c r="H2879" s="31"/>
    </row>
    <row r="2880" spans="2:8">
      <c r="B2880" s="27"/>
      <c r="C2880" s="27"/>
      <c r="D2880" s="27"/>
      <c r="E2880" s="27"/>
      <c r="F2880" s="26"/>
      <c r="G2880" s="28"/>
      <c r="H2880" s="31"/>
    </row>
    <row r="2881" spans="2:8">
      <c r="B2881" s="27"/>
      <c r="C2881" s="27"/>
      <c r="D2881" s="27"/>
      <c r="E2881" s="27"/>
      <c r="F2881" s="26"/>
      <c r="G2881" s="28"/>
      <c r="H2881" s="31"/>
    </row>
    <row r="2882" spans="2:8">
      <c r="B2882" s="27"/>
      <c r="C2882" s="27"/>
      <c r="D2882" s="27"/>
      <c r="E2882" s="27"/>
      <c r="F2882" s="26"/>
      <c r="G2882" s="28"/>
      <c r="H2882" s="31"/>
    </row>
    <row r="2883" spans="2:8">
      <c r="B2883" s="27"/>
      <c r="C2883" s="27"/>
      <c r="D2883" s="27"/>
      <c r="E2883" s="27"/>
      <c r="F2883" s="26"/>
      <c r="G2883" s="28"/>
      <c r="H2883" s="31"/>
    </row>
    <row r="2884" spans="2:8">
      <c r="B2884" s="27"/>
      <c r="C2884" s="27"/>
      <c r="D2884" s="27"/>
      <c r="E2884" s="27"/>
      <c r="F2884" s="26"/>
      <c r="G2884" s="28"/>
      <c r="H2884" s="31"/>
    </row>
    <row r="2885" spans="2:8">
      <c r="B2885" s="27"/>
      <c r="C2885" s="27"/>
      <c r="D2885" s="27"/>
      <c r="E2885" s="27"/>
      <c r="F2885" s="26"/>
      <c r="G2885" s="28"/>
      <c r="H2885" s="31"/>
    </row>
    <row r="2886" spans="2:8">
      <c r="B2886" s="27"/>
      <c r="C2886" s="27"/>
      <c r="D2886" s="27"/>
      <c r="E2886" s="27"/>
      <c r="F2886" s="26"/>
      <c r="G2886" s="28"/>
      <c r="H2886" s="31"/>
    </row>
    <row r="2887" spans="2:8">
      <c r="B2887" s="27"/>
      <c r="C2887" s="27"/>
      <c r="D2887" s="27"/>
      <c r="E2887" s="27"/>
      <c r="F2887" s="26"/>
      <c r="G2887" s="28"/>
      <c r="H2887" s="31"/>
    </row>
    <row r="2888" spans="2:8">
      <c r="B2888" s="27"/>
      <c r="C2888" s="27"/>
      <c r="D2888" s="27"/>
      <c r="E2888" s="27"/>
      <c r="F2888" s="26"/>
      <c r="G2888" s="28"/>
      <c r="H2888" s="31"/>
    </row>
    <row r="2889" spans="2:8">
      <c r="B2889" s="27"/>
      <c r="C2889" s="27"/>
      <c r="D2889" s="27"/>
      <c r="E2889" s="27"/>
      <c r="F2889" s="26"/>
      <c r="G2889" s="28"/>
      <c r="H2889" s="31"/>
    </row>
    <row r="2890" spans="2:8">
      <c r="B2890" s="27"/>
      <c r="C2890" s="27"/>
      <c r="D2890" s="27"/>
      <c r="E2890" s="27"/>
      <c r="F2890" s="26"/>
      <c r="G2890" s="28"/>
      <c r="H2890" s="31"/>
    </row>
    <row r="2891" spans="2:8">
      <c r="B2891" s="27"/>
      <c r="C2891" s="27"/>
      <c r="D2891" s="27"/>
      <c r="E2891" s="27"/>
      <c r="F2891" s="26"/>
      <c r="G2891" s="28"/>
      <c r="H2891" s="31"/>
    </row>
    <row r="2892" spans="2:8">
      <c r="B2892" s="27"/>
      <c r="C2892" s="27"/>
      <c r="D2892" s="27"/>
      <c r="E2892" s="27"/>
      <c r="F2892" s="26"/>
      <c r="G2892" s="28"/>
      <c r="H2892" s="31"/>
    </row>
    <row r="2893" spans="2:8">
      <c r="B2893" s="27"/>
      <c r="C2893" s="27"/>
      <c r="D2893" s="27"/>
      <c r="E2893" s="27"/>
      <c r="F2893" s="26"/>
      <c r="G2893" s="28"/>
      <c r="H2893" s="31"/>
    </row>
    <row r="2894" spans="2:8">
      <c r="B2894" s="27"/>
      <c r="C2894" s="27"/>
      <c r="D2894" s="27"/>
      <c r="E2894" s="27"/>
      <c r="F2894" s="26"/>
      <c r="G2894" s="28"/>
      <c r="H2894" s="31"/>
    </row>
    <row r="2895" spans="2:8">
      <c r="B2895" s="27"/>
      <c r="C2895" s="27"/>
      <c r="D2895" s="27"/>
      <c r="E2895" s="27"/>
      <c r="F2895" s="26"/>
      <c r="G2895" s="28"/>
      <c r="H2895" s="31"/>
    </row>
    <row r="2896" spans="2:8">
      <c r="B2896" s="27"/>
      <c r="C2896" s="27"/>
      <c r="D2896" s="27"/>
      <c r="E2896" s="27"/>
      <c r="F2896" s="26"/>
      <c r="G2896" s="28"/>
      <c r="H2896" s="31"/>
    </row>
    <row r="2897" spans="2:8">
      <c r="B2897" s="27"/>
      <c r="C2897" s="27"/>
      <c r="D2897" s="27"/>
      <c r="E2897" s="27"/>
      <c r="F2897" s="26"/>
      <c r="G2897" s="28"/>
      <c r="H2897" s="31"/>
    </row>
    <row r="2898" spans="2:8">
      <c r="B2898" s="27"/>
      <c r="C2898" s="27"/>
      <c r="D2898" s="27"/>
      <c r="E2898" s="27"/>
      <c r="F2898" s="26"/>
      <c r="G2898" s="28"/>
      <c r="H2898" s="31"/>
    </row>
    <row r="2899" spans="2:8">
      <c r="B2899" s="27"/>
      <c r="C2899" s="27"/>
      <c r="D2899" s="27"/>
      <c r="E2899" s="27"/>
      <c r="F2899" s="26"/>
      <c r="G2899" s="28"/>
      <c r="H2899" s="31"/>
    </row>
    <row r="2900" spans="2:8">
      <c r="B2900" s="27"/>
      <c r="C2900" s="27"/>
      <c r="D2900" s="27"/>
      <c r="E2900" s="27"/>
      <c r="F2900" s="26"/>
      <c r="G2900" s="28"/>
      <c r="H2900" s="31"/>
    </row>
    <row r="2901" spans="2:8">
      <c r="B2901" s="27"/>
      <c r="C2901" s="27"/>
      <c r="D2901" s="27"/>
      <c r="E2901" s="27"/>
      <c r="F2901" s="26"/>
      <c r="G2901" s="28"/>
      <c r="H2901" s="31"/>
    </row>
    <row r="2902" spans="2:8">
      <c r="B2902" s="27"/>
      <c r="C2902" s="27"/>
      <c r="D2902" s="27"/>
      <c r="E2902" s="27"/>
      <c r="F2902" s="26"/>
      <c r="G2902" s="28"/>
      <c r="H2902" s="31"/>
    </row>
    <row r="2903" spans="2:8">
      <c r="B2903" s="27"/>
      <c r="C2903" s="27"/>
      <c r="D2903" s="27"/>
      <c r="E2903" s="27"/>
      <c r="F2903" s="26"/>
      <c r="G2903" s="28"/>
      <c r="H2903" s="31"/>
    </row>
    <row r="2904" spans="2:8">
      <c r="B2904" s="27"/>
      <c r="C2904" s="27"/>
      <c r="D2904" s="27"/>
      <c r="E2904" s="27"/>
      <c r="F2904" s="26"/>
      <c r="G2904" s="28"/>
      <c r="H2904" s="31"/>
    </row>
    <row r="2905" spans="2:8">
      <c r="B2905" s="27"/>
      <c r="C2905" s="27"/>
      <c r="D2905" s="27"/>
      <c r="E2905" s="27"/>
      <c r="F2905" s="26"/>
      <c r="G2905" s="28"/>
      <c r="H2905" s="31"/>
    </row>
    <row r="2906" spans="2:8">
      <c r="B2906" s="27"/>
      <c r="C2906" s="27"/>
      <c r="D2906" s="27"/>
      <c r="E2906" s="27"/>
      <c r="F2906" s="26"/>
      <c r="G2906" s="28"/>
      <c r="H2906" s="31"/>
    </row>
    <row r="2907" spans="2:8">
      <c r="B2907" s="27"/>
      <c r="C2907" s="27"/>
      <c r="D2907" s="27"/>
      <c r="E2907" s="27"/>
      <c r="F2907" s="26"/>
      <c r="G2907" s="28"/>
      <c r="H2907" s="31"/>
    </row>
    <row r="2908" spans="2:8">
      <c r="B2908" s="27"/>
      <c r="C2908" s="27"/>
      <c r="D2908" s="27"/>
      <c r="E2908" s="27"/>
      <c r="F2908" s="26"/>
      <c r="G2908" s="28"/>
      <c r="H2908" s="31"/>
    </row>
    <row r="2909" spans="2:8">
      <c r="B2909" s="27"/>
      <c r="C2909" s="27"/>
      <c r="D2909" s="27"/>
      <c r="E2909" s="27"/>
      <c r="F2909" s="26"/>
      <c r="G2909" s="28"/>
      <c r="H2909" s="31"/>
    </row>
    <row r="2910" spans="2:8">
      <c r="B2910" s="27"/>
      <c r="C2910" s="27"/>
      <c r="D2910" s="27"/>
      <c r="E2910" s="27"/>
      <c r="F2910" s="26"/>
      <c r="G2910" s="28"/>
      <c r="H2910" s="31"/>
    </row>
    <row r="2911" spans="2:8">
      <c r="B2911" s="27"/>
      <c r="C2911" s="27"/>
      <c r="D2911" s="27"/>
      <c r="E2911" s="27"/>
      <c r="F2911" s="26"/>
      <c r="G2911" s="28"/>
      <c r="H2911" s="31"/>
    </row>
    <row r="2912" spans="2:8">
      <c r="B2912" s="27"/>
      <c r="C2912" s="27"/>
      <c r="D2912" s="27"/>
      <c r="E2912" s="27"/>
      <c r="F2912" s="26"/>
      <c r="G2912" s="28"/>
      <c r="H2912" s="31"/>
    </row>
    <row r="2913" spans="2:8">
      <c r="B2913" s="27"/>
      <c r="C2913" s="27"/>
      <c r="D2913" s="27"/>
      <c r="E2913" s="27"/>
      <c r="F2913" s="26"/>
      <c r="G2913" s="28"/>
      <c r="H2913" s="31"/>
    </row>
    <row r="2914" spans="2:8">
      <c r="B2914" s="27"/>
      <c r="C2914" s="27"/>
      <c r="D2914" s="27"/>
      <c r="E2914" s="27"/>
      <c r="F2914" s="26"/>
      <c r="G2914" s="28"/>
      <c r="H2914" s="31"/>
    </row>
    <row r="2915" spans="2:8">
      <c r="B2915" s="27"/>
      <c r="C2915" s="27"/>
      <c r="D2915" s="27"/>
      <c r="E2915" s="27"/>
      <c r="F2915" s="26"/>
      <c r="G2915" s="28"/>
      <c r="H2915" s="31"/>
    </row>
    <row r="2916" spans="2:8">
      <c r="B2916" s="27"/>
      <c r="C2916" s="27"/>
      <c r="D2916" s="27"/>
      <c r="E2916" s="27"/>
      <c r="F2916" s="26"/>
      <c r="G2916" s="28"/>
      <c r="H2916" s="31"/>
    </row>
    <row r="2917" spans="2:8">
      <c r="B2917" s="27"/>
      <c r="C2917" s="27"/>
      <c r="D2917" s="27"/>
      <c r="E2917" s="27"/>
      <c r="F2917" s="26"/>
      <c r="G2917" s="28"/>
      <c r="H2917" s="31"/>
    </row>
    <row r="2918" spans="2:8">
      <c r="B2918" s="27"/>
      <c r="C2918" s="27"/>
      <c r="D2918" s="27"/>
      <c r="E2918" s="27"/>
      <c r="F2918" s="26"/>
      <c r="G2918" s="28"/>
      <c r="H2918" s="31"/>
    </row>
    <row r="2919" spans="2:8">
      <c r="B2919" s="27"/>
      <c r="C2919" s="27"/>
      <c r="D2919" s="27"/>
      <c r="E2919" s="27"/>
      <c r="F2919" s="26"/>
      <c r="G2919" s="28"/>
      <c r="H2919" s="31"/>
    </row>
    <row r="2920" spans="2:8">
      <c r="B2920" s="27"/>
      <c r="C2920" s="27"/>
      <c r="D2920" s="27"/>
      <c r="E2920" s="27"/>
      <c r="F2920" s="26"/>
      <c r="G2920" s="28"/>
      <c r="H2920" s="31"/>
    </row>
    <row r="2921" spans="2:8">
      <c r="B2921" s="27"/>
      <c r="C2921" s="27"/>
      <c r="D2921" s="27"/>
      <c r="E2921" s="27"/>
      <c r="F2921" s="26"/>
      <c r="G2921" s="28"/>
      <c r="H2921" s="31"/>
    </row>
    <row r="2922" spans="2:8">
      <c r="B2922" s="27"/>
      <c r="C2922" s="27"/>
      <c r="D2922" s="27"/>
      <c r="E2922" s="27"/>
      <c r="F2922" s="26"/>
      <c r="G2922" s="28"/>
      <c r="H2922" s="31"/>
    </row>
    <row r="2923" spans="2:8">
      <c r="B2923" s="27"/>
      <c r="C2923" s="27"/>
      <c r="D2923" s="27"/>
      <c r="E2923" s="27"/>
      <c r="F2923" s="26"/>
      <c r="G2923" s="28"/>
      <c r="H2923" s="31"/>
    </row>
    <row r="2924" spans="2:8">
      <c r="B2924" s="27"/>
      <c r="C2924" s="27"/>
      <c r="D2924" s="27"/>
      <c r="E2924" s="27"/>
      <c r="F2924" s="26"/>
      <c r="G2924" s="28"/>
      <c r="H2924" s="31"/>
    </row>
    <row r="2925" spans="2:8">
      <c r="B2925" s="27"/>
      <c r="C2925" s="27"/>
      <c r="D2925" s="27"/>
      <c r="E2925" s="27"/>
      <c r="F2925" s="26"/>
      <c r="G2925" s="28"/>
      <c r="H2925" s="31"/>
    </row>
    <row r="2926" spans="2:8">
      <c r="B2926" s="27"/>
      <c r="C2926" s="27"/>
      <c r="D2926" s="27"/>
      <c r="E2926" s="27"/>
      <c r="F2926" s="26"/>
      <c r="G2926" s="28"/>
      <c r="H2926" s="31"/>
    </row>
    <row r="2927" spans="2:8">
      <c r="B2927" s="27"/>
      <c r="C2927" s="27"/>
      <c r="D2927" s="27"/>
      <c r="E2927" s="27"/>
      <c r="F2927" s="26"/>
      <c r="G2927" s="28"/>
      <c r="H2927" s="31"/>
    </row>
    <row r="2928" spans="2:8">
      <c r="B2928" s="27"/>
      <c r="C2928" s="27"/>
      <c r="D2928" s="27"/>
      <c r="E2928" s="27"/>
      <c r="F2928" s="26"/>
      <c r="G2928" s="28"/>
      <c r="H2928" s="31"/>
    </row>
    <row r="2929" spans="2:8">
      <c r="B2929" s="27"/>
      <c r="C2929" s="27"/>
      <c r="D2929" s="27"/>
      <c r="E2929" s="27"/>
      <c r="F2929" s="26"/>
      <c r="G2929" s="28"/>
      <c r="H2929" s="31"/>
    </row>
    <row r="2930" spans="2:8">
      <c r="B2930" s="27"/>
      <c r="C2930" s="27"/>
      <c r="D2930" s="27"/>
      <c r="E2930" s="27"/>
      <c r="F2930" s="26"/>
      <c r="G2930" s="28"/>
      <c r="H2930" s="31"/>
    </row>
    <row r="2931" spans="2:8">
      <c r="B2931" s="27"/>
      <c r="C2931" s="27"/>
      <c r="D2931" s="27"/>
      <c r="E2931" s="27"/>
      <c r="F2931" s="26"/>
      <c r="G2931" s="28"/>
      <c r="H2931" s="31"/>
    </row>
    <row r="2932" spans="2:8">
      <c r="B2932" s="27"/>
      <c r="C2932" s="27"/>
      <c r="D2932" s="27"/>
      <c r="E2932" s="27"/>
      <c r="F2932" s="26"/>
      <c r="G2932" s="28"/>
      <c r="H2932" s="31"/>
    </row>
    <row r="2933" spans="2:8">
      <c r="B2933" s="27"/>
      <c r="C2933" s="27"/>
      <c r="D2933" s="27"/>
      <c r="E2933" s="27"/>
      <c r="F2933" s="26"/>
      <c r="G2933" s="28"/>
      <c r="H2933" s="31"/>
    </row>
    <row r="2934" spans="2:8">
      <c r="B2934" s="27"/>
      <c r="C2934" s="27"/>
      <c r="D2934" s="27"/>
      <c r="E2934" s="27"/>
      <c r="F2934" s="26"/>
      <c r="G2934" s="28"/>
      <c r="H2934" s="31"/>
    </row>
    <row r="2935" spans="2:8">
      <c r="B2935" s="27"/>
      <c r="C2935" s="27"/>
      <c r="D2935" s="27"/>
      <c r="E2935" s="27"/>
      <c r="F2935" s="26"/>
      <c r="G2935" s="28"/>
      <c r="H2935" s="31"/>
    </row>
    <row r="2936" spans="2:8">
      <c r="B2936" s="27"/>
      <c r="C2936" s="27"/>
      <c r="D2936" s="27"/>
      <c r="E2936" s="27"/>
      <c r="F2936" s="26"/>
      <c r="G2936" s="28"/>
      <c r="H2936" s="31"/>
    </row>
    <row r="2937" spans="2:8">
      <c r="B2937" s="27"/>
      <c r="C2937" s="27"/>
      <c r="D2937" s="27"/>
      <c r="E2937" s="27"/>
      <c r="F2937" s="26"/>
      <c r="G2937" s="28"/>
      <c r="H2937" s="31"/>
    </row>
    <row r="2938" spans="2:8">
      <c r="B2938" s="27"/>
      <c r="C2938" s="27"/>
      <c r="D2938" s="27"/>
      <c r="E2938" s="27"/>
      <c r="F2938" s="26"/>
      <c r="G2938" s="28"/>
      <c r="H2938" s="31"/>
    </row>
    <row r="2939" spans="2:8">
      <c r="B2939" s="27"/>
      <c r="C2939" s="27"/>
      <c r="D2939" s="27"/>
      <c r="E2939" s="27"/>
      <c r="F2939" s="26"/>
      <c r="G2939" s="28"/>
      <c r="H2939" s="31"/>
    </row>
    <row r="2940" spans="2:8">
      <c r="B2940" s="27"/>
      <c r="C2940" s="27"/>
      <c r="D2940" s="27"/>
      <c r="E2940" s="27"/>
      <c r="F2940" s="26"/>
      <c r="G2940" s="28"/>
      <c r="H2940" s="31"/>
    </row>
    <row r="2941" spans="2:8">
      <c r="B2941" s="27"/>
      <c r="C2941" s="27"/>
      <c r="D2941" s="27"/>
      <c r="E2941" s="27"/>
      <c r="F2941" s="26"/>
      <c r="G2941" s="28"/>
      <c r="H2941" s="31"/>
    </row>
    <row r="2942" spans="2:8">
      <c r="B2942" s="27"/>
      <c r="C2942" s="27"/>
      <c r="D2942" s="27"/>
      <c r="E2942" s="27"/>
      <c r="F2942" s="26"/>
      <c r="G2942" s="28"/>
      <c r="H2942" s="31"/>
    </row>
    <row r="2943" spans="2:8">
      <c r="B2943" s="27"/>
      <c r="C2943" s="27"/>
      <c r="D2943" s="27"/>
      <c r="E2943" s="27"/>
      <c r="F2943" s="26"/>
      <c r="G2943" s="28"/>
      <c r="H2943" s="31"/>
    </row>
    <row r="2944" spans="2:8">
      <c r="B2944" s="27"/>
      <c r="C2944" s="27"/>
      <c r="D2944" s="27"/>
      <c r="E2944" s="27"/>
      <c r="F2944" s="26"/>
      <c r="G2944" s="28"/>
      <c r="H2944" s="31"/>
    </row>
    <row r="2945" spans="2:8">
      <c r="B2945" s="27"/>
      <c r="C2945" s="27"/>
      <c r="D2945" s="27"/>
      <c r="E2945" s="27"/>
      <c r="F2945" s="26"/>
      <c r="G2945" s="28"/>
      <c r="H2945" s="31"/>
    </row>
    <row r="2946" spans="2:8">
      <c r="B2946" s="27"/>
      <c r="C2946" s="27"/>
      <c r="D2946" s="27"/>
      <c r="E2946" s="27"/>
      <c r="F2946" s="26"/>
      <c r="G2946" s="28"/>
      <c r="H2946" s="31"/>
    </row>
    <row r="2947" spans="2:8">
      <c r="B2947" s="27"/>
      <c r="C2947" s="27"/>
      <c r="D2947" s="27"/>
      <c r="E2947" s="27"/>
      <c r="F2947" s="26"/>
      <c r="G2947" s="28"/>
      <c r="H2947" s="31"/>
    </row>
    <row r="2948" spans="2:8">
      <c r="B2948" s="27"/>
      <c r="C2948" s="27"/>
      <c r="D2948" s="27"/>
      <c r="E2948" s="27"/>
      <c r="F2948" s="26"/>
      <c r="G2948" s="28"/>
      <c r="H2948" s="31"/>
    </row>
    <row r="2949" spans="2:8">
      <c r="B2949" s="27"/>
      <c r="C2949" s="27"/>
      <c r="D2949" s="27"/>
      <c r="E2949" s="27"/>
      <c r="F2949" s="26"/>
      <c r="G2949" s="28"/>
      <c r="H2949" s="31"/>
    </row>
    <row r="2950" spans="2:8">
      <c r="B2950" s="27"/>
      <c r="C2950" s="27"/>
      <c r="D2950" s="27"/>
      <c r="E2950" s="27"/>
      <c r="F2950" s="26"/>
      <c r="G2950" s="28"/>
      <c r="H2950" s="31"/>
    </row>
    <row r="2951" spans="2:8">
      <c r="B2951" s="27"/>
      <c r="C2951" s="27"/>
      <c r="D2951" s="27"/>
      <c r="E2951" s="27"/>
      <c r="F2951" s="26"/>
      <c r="G2951" s="28"/>
      <c r="H2951" s="31"/>
    </row>
    <row r="2952" spans="2:8">
      <c r="B2952" s="27"/>
      <c r="C2952" s="27"/>
      <c r="D2952" s="27"/>
      <c r="E2952" s="27"/>
      <c r="F2952" s="26"/>
      <c r="G2952" s="28"/>
      <c r="H2952" s="31"/>
    </row>
    <row r="2953" spans="2:8">
      <c r="B2953" s="27"/>
      <c r="C2953" s="27"/>
      <c r="D2953" s="27"/>
      <c r="E2953" s="27"/>
      <c r="F2953" s="26"/>
      <c r="G2953" s="28"/>
      <c r="H2953" s="31"/>
    </row>
    <row r="2954" spans="2:8">
      <c r="B2954" s="27"/>
      <c r="C2954" s="27"/>
      <c r="D2954" s="27"/>
      <c r="E2954" s="27"/>
      <c r="F2954" s="26"/>
      <c r="G2954" s="28"/>
      <c r="H2954" s="31"/>
    </row>
    <row r="2955" spans="2:8">
      <c r="B2955" s="27"/>
      <c r="C2955" s="27"/>
      <c r="D2955" s="27"/>
      <c r="E2955" s="27"/>
      <c r="F2955" s="26"/>
      <c r="G2955" s="28"/>
      <c r="H2955" s="31"/>
    </row>
    <row r="2956" spans="2:8">
      <c r="B2956" s="27"/>
      <c r="C2956" s="27"/>
      <c r="D2956" s="27"/>
      <c r="E2956" s="27"/>
      <c r="F2956" s="26"/>
      <c r="G2956" s="28"/>
      <c r="H2956" s="31"/>
    </row>
    <row r="2957" spans="2:8">
      <c r="B2957" s="27"/>
      <c r="C2957" s="27"/>
      <c r="D2957" s="27"/>
      <c r="E2957" s="27"/>
      <c r="F2957" s="26"/>
      <c r="G2957" s="28"/>
      <c r="H2957" s="31"/>
    </row>
    <row r="2958" spans="2:8">
      <c r="B2958" s="27"/>
      <c r="C2958" s="27"/>
      <c r="D2958" s="27"/>
      <c r="E2958" s="27"/>
      <c r="F2958" s="26"/>
      <c r="G2958" s="28"/>
      <c r="H2958" s="31"/>
    </row>
    <row r="2959" spans="2:8">
      <c r="B2959" s="27"/>
      <c r="C2959" s="27"/>
      <c r="D2959" s="27"/>
      <c r="E2959" s="27"/>
      <c r="F2959" s="26"/>
      <c r="G2959" s="28"/>
      <c r="H2959" s="31"/>
    </row>
    <row r="2960" spans="2:8">
      <c r="B2960" s="27"/>
      <c r="C2960" s="27"/>
      <c r="D2960" s="27"/>
      <c r="E2960" s="27"/>
      <c r="F2960" s="26"/>
      <c r="G2960" s="28"/>
      <c r="H2960" s="31"/>
    </row>
    <row r="2961" spans="2:8">
      <c r="B2961" s="27"/>
      <c r="C2961" s="27"/>
      <c r="D2961" s="27"/>
      <c r="E2961" s="27"/>
      <c r="F2961" s="26"/>
      <c r="G2961" s="28"/>
      <c r="H2961" s="31"/>
    </row>
    <row r="2962" spans="2:8">
      <c r="B2962" s="27"/>
      <c r="C2962" s="27"/>
      <c r="D2962" s="27"/>
      <c r="E2962" s="27"/>
      <c r="F2962" s="26"/>
      <c r="G2962" s="28"/>
      <c r="H2962" s="31"/>
    </row>
    <row r="2963" spans="2:8">
      <c r="B2963" s="27"/>
      <c r="C2963" s="27"/>
      <c r="D2963" s="27"/>
      <c r="E2963" s="27"/>
      <c r="F2963" s="26"/>
      <c r="G2963" s="28"/>
      <c r="H2963" s="31"/>
    </row>
    <row r="2964" spans="2:8">
      <c r="B2964" s="27"/>
      <c r="C2964" s="27"/>
      <c r="D2964" s="27"/>
      <c r="E2964" s="27"/>
      <c r="F2964" s="26"/>
      <c r="G2964" s="28"/>
      <c r="H2964" s="31"/>
    </row>
    <row r="2965" spans="2:8">
      <c r="B2965" s="27"/>
      <c r="C2965" s="27"/>
      <c r="D2965" s="27"/>
      <c r="E2965" s="27"/>
      <c r="F2965" s="26"/>
      <c r="G2965" s="28"/>
      <c r="H2965" s="31"/>
    </row>
    <row r="2966" spans="2:8">
      <c r="B2966" s="27"/>
      <c r="C2966" s="27"/>
      <c r="D2966" s="27"/>
      <c r="E2966" s="27"/>
      <c r="F2966" s="26"/>
      <c r="G2966" s="28"/>
      <c r="H2966" s="31"/>
    </row>
    <row r="2967" spans="2:8">
      <c r="B2967" s="27"/>
      <c r="C2967" s="27"/>
      <c r="D2967" s="27"/>
      <c r="E2967" s="27"/>
      <c r="F2967" s="26"/>
      <c r="G2967" s="28"/>
      <c r="H2967" s="31"/>
    </row>
    <row r="2968" spans="2:8">
      <c r="B2968" s="27"/>
      <c r="C2968" s="27"/>
      <c r="D2968" s="27"/>
      <c r="E2968" s="27"/>
      <c r="F2968" s="26"/>
      <c r="G2968" s="28"/>
      <c r="H2968" s="31"/>
    </row>
    <row r="2969" spans="2:8">
      <c r="B2969" s="27"/>
      <c r="C2969" s="27"/>
      <c r="D2969" s="27"/>
      <c r="E2969" s="27"/>
      <c r="F2969" s="26"/>
      <c r="G2969" s="28"/>
      <c r="H2969" s="31"/>
    </row>
    <row r="2970" spans="2:8">
      <c r="B2970" s="27"/>
      <c r="C2970" s="27"/>
      <c r="D2970" s="27"/>
      <c r="E2970" s="27"/>
      <c r="F2970" s="26"/>
      <c r="G2970" s="28"/>
      <c r="H2970" s="31"/>
    </row>
    <row r="2971" spans="2:8">
      <c r="B2971" s="27"/>
      <c r="C2971" s="27"/>
      <c r="D2971" s="27"/>
      <c r="E2971" s="27"/>
      <c r="F2971" s="26"/>
      <c r="G2971" s="28"/>
      <c r="H2971" s="31"/>
    </row>
    <row r="2972" spans="2:8">
      <c r="B2972" s="27"/>
      <c r="C2972" s="27"/>
      <c r="D2972" s="27"/>
      <c r="E2972" s="27"/>
      <c r="F2972" s="26"/>
      <c r="G2972" s="28"/>
      <c r="H2972" s="31"/>
    </row>
    <row r="2973" spans="2:8">
      <c r="B2973" s="27"/>
      <c r="C2973" s="27"/>
      <c r="D2973" s="27"/>
      <c r="E2973" s="27"/>
      <c r="F2973" s="26"/>
      <c r="G2973" s="28"/>
      <c r="H2973" s="31"/>
    </row>
    <row r="2974" spans="2:8">
      <c r="B2974" s="27"/>
      <c r="C2974" s="27"/>
      <c r="D2974" s="27"/>
      <c r="E2974" s="27"/>
      <c r="F2974" s="26"/>
      <c r="G2974" s="28"/>
      <c r="H2974" s="31"/>
    </row>
    <row r="2975" spans="2:8">
      <c r="B2975" s="27"/>
      <c r="C2975" s="27"/>
      <c r="D2975" s="27"/>
      <c r="E2975" s="27"/>
      <c r="F2975" s="26"/>
      <c r="G2975" s="28"/>
      <c r="H2975" s="31"/>
    </row>
    <row r="2976" spans="2:8">
      <c r="B2976" s="27"/>
      <c r="C2976" s="27"/>
      <c r="D2976" s="27"/>
      <c r="E2976" s="27"/>
      <c r="F2976" s="26"/>
      <c r="G2976" s="28"/>
      <c r="H2976" s="31"/>
    </row>
    <row r="2977" spans="2:8">
      <c r="B2977" s="27"/>
      <c r="C2977" s="27"/>
      <c r="D2977" s="27"/>
      <c r="E2977" s="27"/>
      <c r="F2977" s="26"/>
      <c r="G2977" s="28"/>
      <c r="H2977" s="31"/>
    </row>
    <row r="2978" spans="2:8">
      <c r="B2978" s="27"/>
      <c r="C2978" s="27"/>
      <c r="D2978" s="27"/>
      <c r="E2978" s="27"/>
      <c r="F2978" s="26"/>
      <c r="G2978" s="28"/>
      <c r="H2978" s="31"/>
    </row>
    <row r="2979" spans="2:8">
      <c r="B2979" s="27"/>
      <c r="C2979" s="27"/>
      <c r="D2979" s="27"/>
      <c r="E2979" s="27"/>
      <c r="F2979" s="26"/>
      <c r="G2979" s="28"/>
      <c r="H2979" s="31"/>
    </row>
    <row r="2980" spans="2:8">
      <c r="B2980" s="27"/>
      <c r="C2980" s="27"/>
      <c r="D2980" s="27"/>
      <c r="E2980" s="27"/>
      <c r="F2980" s="26"/>
      <c r="G2980" s="28"/>
      <c r="H2980" s="31"/>
    </row>
    <row r="2981" spans="2:8">
      <c r="B2981" s="27"/>
      <c r="C2981" s="27"/>
      <c r="D2981" s="27"/>
      <c r="E2981" s="27"/>
      <c r="F2981" s="26"/>
      <c r="G2981" s="28"/>
      <c r="H2981" s="31"/>
    </row>
    <row r="2982" spans="2:8">
      <c r="B2982" s="27"/>
      <c r="C2982" s="27"/>
      <c r="D2982" s="27"/>
      <c r="E2982" s="27"/>
      <c r="F2982" s="26"/>
      <c r="G2982" s="28"/>
      <c r="H2982" s="31"/>
    </row>
    <row r="2983" spans="2:8">
      <c r="B2983" s="27"/>
      <c r="C2983" s="27"/>
      <c r="D2983" s="27"/>
      <c r="E2983" s="27"/>
      <c r="F2983" s="26"/>
      <c r="G2983" s="28"/>
      <c r="H2983" s="31"/>
    </row>
    <row r="2984" spans="2:8">
      <c r="B2984" s="27"/>
      <c r="C2984" s="27"/>
      <c r="D2984" s="27"/>
      <c r="E2984" s="27"/>
      <c r="F2984" s="26"/>
      <c r="G2984" s="28"/>
      <c r="H2984" s="31"/>
    </row>
    <row r="2985" spans="2:8">
      <c r="B2985" s="27"/>
      <c r="C2985" s="27"/>
      <c r="D2985" s="27"/>
      <c r="E2985" s="27"/>
      <c r="F2985" s="26"/>
      <c r="G2985" s="28"/>
      <c r="H2985" s="31"/>
    </row>
    <row r="2986" spans="2:8">
      <c r="B2986" s="27"/>
      <c r="C2986" s="27"/>
      <c r="D2986" s="27"/>
      <c r="E2986" s="27"/>
      <c r="F2986" s="26"/>
      <c r="G2986" s="28"/>
      <c r="H2986" s="31"/>
    </row>
    <row r="2987" spans="2:8">
      <c r="B2987" s="27"/>
      <c r="C2987" s="27"/>
      <c r="D2987" s="27"/>
      <c r="E2987" s="27"/>
      <c r="F2987" s="26"/>
      <c r="G2987" s="28"/>
      <c r="H2987" s="31"/>
    </row>
    <row r="2988" spans="2:8">
      <c r="B2988" s="27"/>
      <c r="C2988" s="27"/>
      <c r="D2988" s="27"/>
      <c r="E2988" s="27"/>
      <c r="F2988" s="26"/>
      <c r="G2988" s="28"/>
      <c r="H2988" s="31"/>
    </row>
    <row r="2989" spans="2:8">
      <c r="B2989" s="27"/>
      <c r="C2989" s="27"/>
      <c r="D2989" s="27"/>
      <c r="E2989" s="27"/>
      <c r="F2989" s="26"/>
      <c r="G2989" s="28"/>
      <c r="H2989" s="31"/>
    </row>
    <row r="2990" spans="2:8">
      <c r="B2990" s="27"/>
      <c r="C2990" s="27"/>
      <c r="D2990" s="27"/>
      <c r="E2990" s="27"/>
      <c r="F2990" s="26"/>
      <c r="G2990" s="28"/>
      <c r="H2990" s="31"/>
    </row>
    <row r="2991" spans="2:8">
      <c r="B2991" s="27"/>
      <c r="C2991" s="27"/>
      <c r="D2991" s="27"/>
      <c r="E2991" s="27"/>
      <c r="F2991" s="26"/>
      <c r="G2991" s="28"/>
      <c r="H2991" s="31"/>
    </row>
    <row r="2992" spans="2:8">
      <c r="B2992" s="27"/>
      <c r="C2992" s="27"/>
      <c r="D2992" s="27"/>
      <c r="E2992" s="27"/>
      <c r="F2992" s="26"/>
      <c r="G2992" s="28"/>
      <c r="H2992" s="31"/>
    </row>
    <row r="2993" spans="2:8">
      <c r="B2993" s="27"/>
      <c r="C2993" s="27"/>
      <c r="D2993" s="27"/>
      <c r="E2993" s="27"/>
      <c r="F2993" s="26"/>
      <c r="G2993" s="28"/>
      <c r="H2993" s="31"/>
    </row>
    <row r="2994" spans="2:8">
      <c r="B2994" s="27"/>
      <c r="C2994" s="27"/>
      <c r="D2994" s="27"/>
      <c r="E2994" s="27"/>
      <c r="F2994" s="26"/>
      <c r="G2994" s="28"/>
      <c r="H2994" s="31"/>
    </row>
    <row r="2995" spans="2:8">
      <c r="B2995" s="27"/>
      <c r="C2995" s="27"/>
      <c r="D2995" s="27"/>
      <c r="E2995" s="27"/>
      <c r="F2995" s="26"/>
      <c r="G2995" s="28"/>
      <c r="H2995" s="31"/>
    </row>
    <row r="2996" spans="2:8">
      <c r="B2996" s="27"/>
      <c r="C2996" s="27"/>
      <c r="D2996" s="27"/>
      <c r="E2996" s="27"/>
      <c r="F2996" s="26"/>
      <c r="G2996" s="28"/>
      <c r="H2996" s="31"/>
    </row>
    <row r="2997" spans="2:8">
      <c r="B2997" s="27"/>
      <c r="C2997" s="27"/>
      <c r="D2997" s="27"/>
      <c r="E2997" s="27"/>
      <c r="F2997" s="26"/>
      <c r="G2997" s="28"/>
      <c r="H2997" s="31"/>
    </row>
    <row r="2998" spans="2:8">
      <c r="B2998" s="27"/>
      <c r="C2998" s="27"/>
      <c r="D2998" s="27"/>
      <c r="E2998" s="27"/>
      <c r="F2998" s="26"/>
      <c r="G2998" s="28"/>
      <c r="H2998" s="31"/>
    </row>
    <row r="2999" spans="2:8">
      <c r="B2999" s="27"/>
      <c r="C2999" s="27"/>
      <c r="D2999" s="27"/>
      <c r="E2999" s="27"/>
      <c r="F2999" s="26"/>
      <c r="G2999" s="28"/>
      <c r="H2999" s="31"/>
    </row>
    <row r="3000" spans="2:8">
      <c r="B3000" s="27"/>
      <c r="C3000" s="27"/>
      <c r="D3000" s="27"/>
      <c r="E3000" s="27"/>
      <c r="F3000" s="26"/>
      <c r="G3000" s="28"/>
      <c r="H3000" s="31"/>
    </row>
    <row r="3001" spans="2:8">
      <c r="B3001" s="27"/>
      <c r="C3001" s="27"/>
      <c r="D3001" s="27"/>
      <c r="E3001" s="27"/>
      <c r="F3001" s="26"/>
      <c r="G3001" s="28"/>
      <c r="H3001" s="31"/>
    </row>
    <row r="3002" spans="2:8">
      <c r="B3002" s="27"/>
      <c r="C3002" s="27"/>
      <c r="D3002" s="27"/>
      <c r="E3002" s="27"/>
      <c r="F3002" s="26"/>
      <c r="G3002" s="28"/>
      <c r="H3002" s="31"/>
    </row>
    <row r="3003" spans="2:8">
      <c r="B3003" s="27"/>
      <c r="C3003" s="27"/>
      <c r="D3003" s="27"/>
      <c r="E3003" s="27"/>
      <c r="F3003" s="26"/>
      <c r="G3003" s="28"/>
      <c r="H3003" s="31"/>
    </row>
    <row r="3004" spans="2:8">
      <c r="B3004" s="27"/>
      <c r="C3004" s="27"/>
      <c r="D3004" s="27"/>
      <c r="E3004" s="27"/>
      <c r="F3004" s="26"/>
      <c r="G3004" s="28"/>
      <c r="H3004" s="31"/>
    </row>
    <row r="3005" spans="2:8">
      <c r="B3005" s="27"/>
      <c r="C3005" s="27"/>
      <c r="D3005" s="27"/>
      <c r="E3005" s="27"/>
      <c r="F3005" s="26"/>
      <c r="G3005" s="28"/>
      <c r="H3005" s="31"/>
    </row>
    <row r="3006" spans="2:8">
      <c r="B3006" s="27"/>
      <c r="C3006" s="27"/>
      <c r="D3006" s="27"/>
      <c r="E3006" s="27"/>
      <c r="F3006" s="26"/>
      <c r="G3006" s="28"/>
      <c r="H3006" s="31"/>
    </row>
    <row r="3007" spans="2:8">
      <c r="B3007" s="27"/>
      <c r="C3007" s="27"/>
      <c r="D3007" s="27"/>
      <c r="E3007" s="27"/>
      <c r="F3007" s="26"/>
      <c r="G3007" s="28"/>
      <c r="H3007" s="31"/>
    </row>
    <row r="3008" spans="2:8">
      <c r="B3008" s="27"/>
      <c r="C3008" s="27"/>
      <c r="D3008" s="27"/>
      <c r="E3008" s="27"/>
      <c r="F3008" s="26"/>
      <c r="G3008" s="28"/>
      <c r="H3008" s="31"/>
    </row>
    <row r="3009" spans="2:8">
      <c r="B3009" s="27"/>
      <c r="C3009" s="27"/>
      <c r="D3009" s="27"/>
      <c r="E3009" s="27"/>
      <c r="F3009" s="26"/>
      <c r="G3009" s="28"/>
      <c r="H3009" s="31"/>
    </row>
    <row r="3010" spans="2:8">
      <c r="B3010" s="27"/>
      <c r="C3010" s="27"/>
      <c r="D3010" s="27"/>
      <c r="E3010" s="27"/>
      <c r="F3010" s="26"/>
      <c r="G3010" s="28"/>
      <c r="H3010" s="31"/>
    </row>
    <row r="3011" spans="2:8">
      <c r="B3011" s="27"/>
      <c r="C3011" s="27"/>
      <c r="D3011" s="27"/>
      <c r="E3011" s="27"/>
      <c r="F3011" s="26"/>
      <c r="G3011" s="28"/>
      <c r="H3011" s="31"/>
    </row>
    <row r="3012" spans="2:8">
      <c r="B3012" s="27"/>
      <c r="C3012" s="27"/>
      <c r="D3012" s="27"/>
      <c r="E3012" s="27"/>
      <c r="F3012" s="26"/>
      <c r="G3012" s="28"/>
      <c r="H3012" s="31"/>
    </row>
    <row r="3013" spans="2:8">
      <c r="B3013" s="27"/>
      <c r="C3013" s="27"/>
      <c r="D3013" s="27"/>
      <c r="E3013" s="27"/>
      <c r="F3013" s="26"/>
      <c r="G3013" s="28"/>
      <c r="H3013" s="31"/>
    </row>
    <row r="3014" spans="2:8">
      <c r="B3014" s="27"/>
      <c r="C3014" s="27"/>
      <c r="D3014" s="27"/>
      <c r="E3014" s="27"/>
      <c r="F3014" s="26"/>
      <c r="G3014" s="28"/>
      <c r="H3014" s="31"/>
    </row>
    <row r="3015" spans="2:8">
      <c r="B3015" s="27"/>
      <c r="C3015" s="27"/>
      <c r="D3015" s="27"/>
      <c r="E3015" s="27"/>
      <c r="F3015" s="26"/>
      <c r="G3015" s="28"/>
      <c r="H3015" s="31"/>
    </row>
    <row r="3016" spans="2:8">
      <c r="B3016" s="27"/>
      <c r="C3016" s="27"/>
      <c r="D3016" s="27"/>
      <c r="E3016" s="27"/>
      <c r="F3016" s="26"/>
      <c r="G3016" s="28"/>
      <c r="H3016" s="31"/>
    </row>
    <row r="3017" spans="2:8">
      <c r="B3017" s="27"/>
      <c r="C3017" s="27"/>
      <c r="D3017" s="27"/>
      <c r="E3017" s="27"/>
      <c r="F3017" s="26"/>
      <c r="G3017" s="28"/>
      <c r="H3017" s="31"/>
    </row>
    <row r="3018" spans="2:8">
      <c r="B3018" s="27"/>
      <c r="C3018" s="27"/>
      <c r="D3018" s="27"/>
      <c r="E3018" s="27"/>
      <c r="F3018" s="26"/>
      <c r="G3018" s="28"/>
      <c r="H3018" s="31"/>
    </row>
    <row r="3019" spans="2:8">
      <c r="B3019" s="27"/>
      <c r="C3019" s="27"/>
      <c r="D3019" s="27"/>
      <c r="E3019" s="27"/>
      <c r="F3019" s="26"/>
      <c r="G3019" s="28"/>
      <c r="H3019" s="31"/>
    </row>
    <row r="3020" spans="2:8">
      <c r="B3020" s="27"/>
      <c r="C3020" s="27"/>
      <c r="D3020" s="27"/>
      <c r="E3020" s="27"/>
      <c r="F3020" s="26"/>
      <c r="G3020" s="28"/>
      <c r="H3020" s="31"/>
    </row>
    <row r="3021" spans="2:8">
      <c r="B3021" s="27"/>
      <c r="C3021" s="27"/>
      <c r="D3021" s="27"/>
      <c r="E3021" s="27"/>
      <c r="F3021" s="26"/>
      <c r="G3021" s="28"/>
      <c r="H3021" s="31"/>
    </row>
    <row r="3022" spans="2:8">
      <c r="B3022" s="27"/>
      <c r="C3022" s="27"/>
      <c r="D3022" s="27"/>
      <c r="E3022" s="27"/>
      <c r="F3022" s="26"/>
      <c r="G3022" s="28"/>
      <c r="H3022" s="31"/>
    </row>
    <row r="3023" spans="2:8">
      <c r="B3023" s="27"/>
      <c r="C3023" s="27"/>
      <c r="D3023" s="27"/>
      <c r="E3023" s="27"/>
      <c r="F3023" s="26"/>
      <c r="G3023" s="28"/>
      <c r="H3023" s="31"/>
    </row>
    <row r="3024" spans="2:8">
      <c r="B3024" s="27"/>
      <c r="C3024" s="27"/>
      <c r="D3024" s="27"/>
      <c r="E3024" s="27"/>
      <c r="F3024" s="26"/>
      <c r="G3024" s="28"/>
      <c r="H3024" s="31"/>
    </row>
    <row r="3025" spans="2:8">
      <c r="B3025" s="27"/>
      <c r="C3025" s="27"/>
      <c r="D3025" s="27"/>
      <c r="E3025" s="27"/>
      <c r="F3025" s="26"/>
      <c r="G3025" s="28"/>
      <c r="H3025" s="31"/>
    </row>
    <row r="3026" spans="2:8">
      <c r="B3026" s="27"/>
      <c r="C3026" s="27"/>
      <c r="D3026" s="27"/>
      <c r="E3026" s="27"/>
      <c r="F3026" s="26"/>
      <c r="G3026" s="28"/>
      <c r="H3026" s="31"/>
    </row>
    <row r="3027" spans="2:8">
      <c r="B3027" s="27"/>
      <c r="C3027" s="27"/>
      <c r="D3027" s="27"/>
      <c r="E3027" s="27"/>
      <c r="F3027" s="26"/>
      <c r="G3027" s="28"/>
      <c r="H3027" s="31"/>
    </row>
    <row r="3028" spans="2:8">
      <c r="B3028" s="27"/>
      <c r="C3028" s="27"/>
      <c r="D3028" s="27"/>
      <c r="E3028" s="27"/>
      <c r="F3028" s="26"/>
      <c r="G3028" s="28"/>
      <c r="H3028" s="31"/>
    </row>
    <row r="3029" spans="2:8">
      <c r="B3029" s="27"/>
      <c r="C3029" s="27"/>
      <c r="D3029" s="27"/>
      <c r="E3029" s="27"/>
      <c r="F3029" s="26"/>
      <c r="G3029" s="28"/>
      <c r="H3029" s="31"/>
    </row>
    <row r="3030" spans="2:8">
      <c r="B3030" s="27"/>
      <c r="C3030" s="27"/>
      <c r="D3030" s="27"/>
      <c r="E3030" s="27"/>
      <c r="F3030" s="26"/>
      <c r="G3030" s="28"/>
      <c r="H3030" s="31"/>
    </row>
    <row r="3031" spans="2:8">
      <c r="B3031" s="27"/>
      <c r="C3031" s="27"/>
      <c r="D3031" s="27"/>
      <c r="E3031" s="27"/>
      <c r="F3031" s="26"/>
      <c r="G3031" s="28"/>
      <c r="H3031" s="31"/>
    </row>
    <row r="3032" spans="2:8">
      <c r="B3032" s="27"/>
      <c r="C3032" s="27"/>
      <c r="D3032" s="27"/>
      <c r="E3032" s="27"/>
      <c r="F3032" s="26"/>
      <c r="G3032" s="28"/>
      <c r="H3032" s="31"/>
    </row>
    <row r="3033" spans="2:8">
      <c r="B3033" s="27"/>
      <c r="C3033" s="27"/>
      <c r="D3033" s="27"/>
      <c r="E3033" s="27"/>
      <c r="F3033" s="26"/>
      <c r="G3033" s="28"/>
      <c r="H3033" s="31"/>
    </row>
    <row r="3034" spans="2:8">
      <c r="B3034" s="27"/>
      <c r="C3034" s="27"/>
      <c r="D3034" s="27"/>
      <c r="E3034" s="27"/>
      <c r="F3034" s="26"/>
      <c r="G3034" s="28"/>
      <c r="H3034" s="31"/>
    </row>
    <row r="3035" spans="2:8">
      <c r="B3035" s="27"/>
      <c r="C3035" s="27"/>
      <c r="D3035" s="27"/>
      <c r="E3035" s="27"/>
      <c r="F3035" s="26"/>
      <c r="G3035" s="28"/>
      <c r="H3035" s="31"/>
    </row>
    <row r="3036" spans="2:8">
      <c r="B3036" s="27"/>
      <c r="C3036" s="27"/>
      <c r="D3036" s="27"/>
      <c r="E3036" s="27"/>
      <c r="F3036" s="26"/>
      <c r="G3036" s="28"/>
      <c r="H3036" s="31"/>
    </row>
    <row r="3037" spans="2:8">
      <c r="B3037" s="27"/>
      <c r="C3037" s="27"/>
      <c r="D3037" s="27"/>
      <c r="E3037" s="27"/>
      <c r="F3037" s="26"/>
      <c r="G3037" s="28"/>
      <c r="H3037" s="31"/>
    </row>
    <row r="3038" spans="2:8">
      <c r="B3038" s="27"/>
      <c r="C3038" s="27"/>
      <c r="D3038" s="27"/>
      <c r="E3038" s="27"/>
      <c r="F3038" s="26"/>
      <c r="G3038" s="28"/>
      <c r="H3038" s="31"/>
    </row>
    <row r="3039" spans="2:8">
      <c r="B3039" s="27"/>
      <c r="C3039" s="27"/>
      <c r="D3039" s="27"/>
      <c r="E3039" s="27"/>
      <c r="F3039" s="26"/>
      <c r="G3039" s="28"/>
      <c r="H3039" s="31"/>
    </row>
    <row r="3040" spans="2:8">
      <c r="B3040" s="27"/>
      <c r="C3040" s="27"/>
      <c r="D3040" s="27"/>
      <c r="E3040" s="27"/>
      <c r="F3040" s="26"/>
      <c r="G3040" s="28"/>
      <c r="H3040" s="31"/>
    </row>
    <row r="3041" spans="2:8">
      <c r="B3041" s="27"/>
      <c r="C3041" s="27"/>
      <c r="D3041" s="27"/>
      <c r="E3041" s="27"/>
      <c r="F3041" s="26"/>
      <c r="G3041" s="28"/>
      <c r="H3041" s="31"/>
    </row>
    <row r="3042" spans="2:8">
      <c r="B3042" s="27"/>
      <c r="C3042" s="27"/>
      <c r="D3042" s="27"/>
      <c r="E3042" s="27"/>
      <c r="F3042" s="26"/>
      <c r="G3042" s="28"/>
      <c r="H3042" s="31"/>
    </row>
    <row r="3043" spans="2:8">
      <c r="B3043" s="27"/>
      <c r="C3043" s="27"/>
      <c r="D3043" s="27"/>
      <c r="E3043" s="27"/>
      <c r="F3043" s="26"/>
      <c r="G3043" s="28"/>
      <c r="H3043" s="31"/>
    </row>
    <row r="3044" spans="2:8">
      <c r="B3044" s="27"/>
      <c r="C3044" s="27"/>
      <c r="D3044" s="27"/>
      <c r="E3044" s="27"/>
      <c r="F3044" s="26"/>
      <c r="G3044" s="28"/>
      <c r="H3044" s="31"/>
    </row>
    <row r="3045" spans="2:8">
      <c r="B3045" s="27"/>
      <c r="C3045" s="27"/>
      <c r="D3045" s="27"/>
      <c r="E3045" s="27"/>
      <c r="F3045" s="26"/>
      <c r="G3045" s="28"/>
      <c r="H3045" s="31"/>
    </row>
    <row r="3046" spans="2:8">
      <c r="B3046" s="27"/>
      <c r="C3046" s="27"/>
      <c r="D3046" s="27"/>
      <c r="E3046" s="27"/>
      <c r="F3046" s="26"/>
      <c r="G3046" s="28"/>
      <c r="H3046" s="31"/>
    </row>
    <row r="3047" spans="2:8">
      <c r="B3047" s="27"/>
      <c r="C3047" s="27"/>
      <c r="D3047" s="27"/>
      <c r="E3047" s="27"/>
      <c r="F3047" s="26"/>
      <c r="G3047" s="28"/>
      <c r="H3047" s="31"/>
    </row>
    <row r="3048" spans="2:8">
      <c r="B3048" s="27"/>
      <c r="C3048" s="27"/>
      <c r="D3048" s="27"/>
      <c r="E3048" s="27"/>
      <c r="F3048" s="26"/>
      <c r="G3048" s="28"/>
      <c r="H3048" s="31"/>
    </row>
    <row r="3049" spans="2:8">
      <c r="B3049" s="27"/>
      <c r="C3049" s="27"/>
      <c r="D3049" s="27"/>
      <c r="E3049" s="27"/>
      <c r="F3049" s="26"/>
      <c r="G3049" s="28"/>
      <c r="H3049" s="31"/>
    </row>
    <row r="3050" spans="2:8">
      <c r="B3050" s="27"/>
      <c r="C3050" s="27"/>
      <c r="D3050" s="27"/>
      <c r="E3050" s="27"/>
      <c r="F3050" s="26"/>
      <c r="G3050" s="28"/>
      <c r="H3050" s="31"/>
    </row>
    <row r="3051" spans="2:8">
      <c r="B3051" s="27"/>
      <c r="C3051" s="27"/>
      <c r="D3051" s="27"/>
      <c r="E3051" s="27"/>
      <c r="F3051" s="26"/>
      <c r="G3051" s="28"/>
      <c r="H3051" s="31"/>
    </row>
    <row r="3052" spans="2:8">
      <c r="B3052" s="27"/>
      <c r="C3052" s="27"/>
      <c r="D3052" s="27"/>
      <c r="E3052" s="27"/>
      <c r="F3052" s="26"/>
      <c r="G3052" s="28"/>
      <c r="H3052" s="31"/>
    </row>
    <row r="3053" spans="2:8">
      <c r="B3053" s="27"/>
      <c r="C3053" s="27"/>
      <c r="D3053" s="27"/>
      <c r="E3053" s="27"/>
      <c r="F3053" s="26"/>
      <c r="G3053" s="28"/>
      <c r="H3053" s="31"/>
    </row>
    <row r="3054" spans="2:8">
      <c r="B3054" s="27"/>
      <c r="C3054" s="27"/>
      <c r="D3054" s="27"/>
      <c r="E3054" s="27"/>
      <c r="F3054" s="26"/>
      <c r="G3054" s="28"/>
      <c r="H3054" s="31"/>
    </row>
    <row r="3055" spans="2:8">
      <c r="B3055" s="27"/>
      <c r="C3055" s="27"/>
      <c r="D3055" s="27"/>
      <c r="E3055" s="27"/>
      <c r="F3055" s="26"/>
      <c r="G3055" s="28"/>
      <c r="H3055" s="31"/>
    </row>
    <row r="3056" spans="2:8">
      <c r="B3056" s="27"/>
      <c r="C3056" s="27"/>
      <c r="D3056" s="27"/>
      <c r="E3056" s="27"/>
      <c r="F3056" s="26"/>
      <c r="G3056" s="28"/>
      <c r="H3056" s="31"/>
    </row>
    <row r="3057" spans="2:8">
      <c r="B3057" s="27"/>
      <c r="C3057" s="27"/>
      <c r="D3057" s="27"/>
      <c r="E3057" s="27"/>
      <c r="F3057" s="26"/>
      <c r="G3057" s="28"/>
      <c r="H3057" s="31"/>
    </row>
    <row r="3058" spans="2:8">
      <c r="B3058" s="27"/>
      <c r="C3058" s="27"/>
      <c r="D3058" s="27"/>
      <c r="E3058" s="27"/>
      <c r="F3058" s="26"/>
      <c r="G3058" s="28"/>
      <c r="H3058" s="31"/>
    </row>
    <row r="3059" spans="2:8">
      <c r="B3059" s="27"/>
      <c r="C3059" s="27"/>
      <c r="D3059" s="27"/>
      <c r="E3059" s="27"/>
      <c r="F3059" s="26"/>
      <c r="G3059" s="28"/>
      <c r="H3059" s="31"/>
    </row>
    <row r="3060" spans="2:8">
      <c r="B3060" s="27"/>
      <c r="C3060" s="27"/>
      <c r="D3060" s="27"/>
      <c r="E3060" s="27"/>
      <c r="F3060" s="26"/>
      <c r="G3060" s="28"/>
      <c r="H3060" s="31"/>
    </row>
    <row r="3061" spans="2:8">
      <c r="B3061" s="27"/>
      <c r="C3061" s="27"/>
      <c r="D3061" s="27"/>
      <c r="E3061" s="27"/>
      <c r="F3061" s="26"/>
      <c r="G3061" s="28"/>
      <c r="H3061" s="31"/>
    </row>
    <row r="3062" spans="2:8">
      <c r="B3062" s="27"/>
      <c r="C3062" s="27"/>
      <c r="D3062" s="27"/>
      <c r="E3062" s="27"/>
      <c r="F3062" s="26"/>
      <c r="G3062" s="28"/>
      <c r="H3062" s="31"/>
    </row>
    <row r="3063" spans="2:8">
      <c r="B3063" s="27"/>
      <c r="C3063" s="27"/>
      <c r="D3063" s="27"/>
      <c r="E3063" s="27"/>
      <c r="F3063" s="26"/>
      <c r="G3063" s="28"/>
      <c r="H3063" s="31"/>
    </row>
    <row r="3064" spans="2:8">
      <c r="B3064" s="27"/>
      <c r="C3064" s="27"/>
      <c r="D3064" s="27"/>
      <c r="E3064" s="27"/>
      <c r="F3064" s="26"/>
      <c r="G3064" s="28"/>
      <c r="H3064" s="31"/>
    </row>
    <row r="3065" spans="2:8">
      <c r="B3065" s="27"/>
      <c r="C3065" s="27"/>
      <c r="D3065" s="27"/>
      <c r="E3065" s="27"/>
      <c r="F3065" s="26"/>
      <c r="G3065" s="28"/>
      <c r="H3065" s="31"/>
    </row>
    <row r="3066" spans="2:8">
      <c r="B3066" s="27"/>
      <c r="C3066" s="27"/>
      <c r="D3066" s="27"/>
      <c r="E3066" s="27"/>
      <c r="F3066" s="26"/>
      <c r="G3066" s="28"/>
      <c r="H3066" s="31"/>
    </row>
    <row r="3067" spans="2:8">
      <c r="B3067" s="27"/>
      <c r="C3067" s="27"/>
      <c r="D3067" s="27"/>
      <c r="E3067" s="27"/>
      <c r="F3067" s="26"/>
      <c r="G3067" s="28"/>
      <c r="H3067" s="31"/>
    </row>
    <row r="3068" spans="2:8">
      <c r="B3068" s="27"/>
      <c r="C3068" s="27"/>
      <c r="D3068" s="27"/>
      <c r="E3068" s="27"/>
      <c r="F3068" s="26"/>
      <c r="G3068" s="28"/>
      <c r="H3068" s="31"/>
    </row>
    <row r="3069" spans="2:8">
      <c r="B3069" s="27"/>
      <c r="C3069" s="27"/>
      <c r="D3069" s="27"/>
      <c r="E3069" s="27"/>
      <c r="F3069" s="26"/>
      <c r="G3069" s="28"/>
      <c r="H3069" s="31"/>
    </row>
    <row r="3070" spans="2:8">
      <c r="B3070" s="27"/>
      <c r="C3070" s="27"/>
      <c r="D3070" s="27"/>
      <c r="E3070" s="27"/>
      <c r="F3070" s="26"/>
      <c r="G3070" s="28"/>
      <c r="H3070" s="31"/>
    </row>
    <row r="3071" spans="2:8">
      <c r="B3071" s="27"/>
      <c r="C3071" s="27"/>
      <c r="D3071" s="27"/>
      <c r="E3071" s="27"/>
      <c r="F3071" s="26"/>
      <c r="G3071" s="28"/>
      <c r="H3071" s="31"/>
    </row>
    <row r="3072" spans="2:8">
      <c r="B3072" s="27"/>
      <c r="C3072" s="27"/>
      <c r="D3072" s="27"/>
      <c r="E3072" s="27"/>
      <c r="F3072" s="26"/>
      <c r="G3072" s="28"/>
      <c r="H3072" s="31"/>
    </row>
    <row r="3073" spans="2:8">
      <c r="B3073" s="27"/>
      <c r="C3073" s="27"/>
      <c r="D3073" s="27"/>
      <c r="E3073" s="27"/>
      <c r="F3073" s="26"/>
      <c r="G3073" s="28"/>
      <c r="H3073" s="31"/>
    </row>
    <row r="3074" spans="2:8">
      <c r="B3074" s="27"/>
      <c r="C3074" s="27"/>
      <c r="D3074" s="27"/>
      <c r="E3074" s="27"/>
      <c r="F3074" s="26"/>
      <c r="G3074" s="28"/>
      <c r="H3074" s="31"/>
    </row>
    <row r="3075" spans="2:8">
      <c r="B3075" s="27"/>
      <c r="C3075" s="27"/>
      <c r="D3075" s="27"/>
      <c r="E3075" s="27"/>
      <c r="F3075" s="26"/>
      <c r="G3075" s="28"/>
      <c r="H3075" s="31"/>
    </row>
    <row r="3076" spans="2:8">
      <c r="B3076" s="27"/>
      <c r="C3076" s="27"/>
      <c r="D3076" s="27"/>
      <c r="E3076" s="27"/>
      <c r="F3076" s="26"/>
      <c r="G3076" s="28"/>
      <c r="H3076" s="31"/>
    </row>
    <row r="3077" spans="2:8">
      <c r="B3077" s="27"/>
      <c r="C3077" s="27"/>
      <c r="D3077" s="27"/>
      <c r="E3077" s="27"/>
      <c r="F3077" s="26"/>
      <c r="G3077" s="28"/>
      <c r="H3077" s="31"/>
    </row>
    <row r="3078" spans="2:8">
      <c r="B3078" s="27"/>
      <c r="C3078" s="27"/>
      <c r="D3078" s="27"/>
      <c r="E3078" s="27"/>
      <c r="F3078" s="26"/>
      <c r="G3078" s="28"/>
      <c r="H3078" s="31"/>
    </row>
    <row r="3079" spans="2:8">
      <c r="B3079" s="27"/>
      <c r="C3079" s="27"/>
      <c r="D3079" s="27"/>
      <c r="E3079" s="27"/>
      <c r="F3079" s="26"/>
      <c r="G3079" s="28"/>
      <c r="H3079" s="31"/>
    </row>
    <row r="3080" spans="2:8">
      <c r="B3080" s="27"/>
      <c r="C3080" s="27"/>
      <c r="D3080" s="27"/>
      <c r="E3080" s="27"/>
      <c r="F3080" s="26"/>
      <c r="G3080" s="28"/>
      <c r="H3080" s="31"/>
    </row>
    <row r="3081" spans="2:8">
      <c r="B3081" s="27"/>
      <c r="C3081" s="27"/>
      <c r="D3081" s="27"/>
      <c r="E3081" s="27"/>
      <c r="F3081" s="26"/>
      <c r="G3081" s="28"/>
      <c r="H3081" s="31"/>
    </row>
    <row r="3082" spans="2:8">
      <c r="B3082" s="27"/>
      <c r="C3082" s="27"/>
      <c r="D3082" s="27"/>
      <c r="E3082" s="27"/>
      <c r="F3082" s="26"/>
      <c r="G3082" s="28"/>
      <c r="H3082" s="31"/>
    </row>
    <row r="3083" spans="2:8">
      <c r="B3083" s="27"/>
      <c r="C3083" s="27"/>
      <c r="D3083" s="27"/>
      <c r="E3083" s="27"/>
      <c r="F3083" s="26"/>
      <c r="G3083" s="28"/>
      <c r="H3083" s="31"/>
    </row>
    <row r="3084" spans="2:8">
      <c r="B3084" s="27"/>
      <c r="C3084" s="27"/>
      <c r="D3084" s="27"/>
      <c r="E3084" s="27"/>
      <c r="F3084" s="26"/>
      <c r="G3084" s="28"/>
      <c r="H3084" s="31"/>
    </row>
    <row r="3085" spans="2:8">
      <c r="B3085" s="27"/>
      <c r="C3085" s="27"/>
      <c r="D3085" s="27"/>
      <c r="E3085" s="27"/>
      <c r="F3085" s="26"/>
      <c r="G3085" s="28"/>
      <c r="H3085" s="31"/>
    </row>
    <row r="3086" spans="2:8">
      <c r="B3086" s="27"/>
      <c r="C3086" s="27"/>
      <c r="D3086" s="27"/>
      <c r="E3086" s="27"/>
      <c r="F3086" s="26"/>
      <c r="G3086" s="28"/>
      <c r="H3086" s="31"/>
    </row>
    <row r="3087" spans="2:8">
      <c r="B3087" s="27"/>
      <c r="C3087" s="27"/>
      <c r="D3087" s="27"/>
      <c r="E3087" s="27"/>
      <c r="F3087" s="26"/>
      <c r="G3087" s="28"/>
      <c r="H3087" s="31"/>
    </row>
    <row r="3088" spans="2:8">
      <c r="B3088" s="27"/>
      <c r="C3088" s="27"/>
      <c r="D3088" s="27"/>
      <c r="E3088" s="27"/>
      <c r="F3088" s="26"/>
      <c r="G3088" s="28"/>
      <c r="H3088" s="31"/>
    </row>
    <row r="3089" spans="2:8">
      <c r="B3089" s="27"/>
      <c r="C3089" s="27"/>
      <c r="D3089" s="27"/>
      <c r="E3089" s="27"/>
      <c r="F3089" s="26"/>
      <c r="G3089" s="28"/>
      <c r="H3089" s="31"/>
    </row>
    <row r="3090" spans="2:8">
      <c r="B3090" s="27"/>
      <c r="C3090" s="27"/>
      <c r="D3090" s="27"/>
      <c r="E3090" s="27"/>
      <c r="F3090" s="26"/>
      <c r="G3090" s="28"/>
      <c r="H3090" s="31"/>
    </row>
    <row r="3091" spans="2:8">
      <c r="B3091" s="27"/>
      <c r="C3091" s="27"/>
      <c r="D3091" s="27"/>
      <c r="E3091" s="27"/>
      <c r="F3091" s="26"/>
      <c r="G3091" s="28"/>
      <c r="H3091" s="31"/>
    </row>
    <row r="3092" spans="2:8">
      <c r="B3092" s="27"/>
      <c r="C3092" s="27"/>
      <c r="D3092" s="27"/>
      <c r="E3092" s="27"/>
      <c r="F3092" s="26"/>
      <c r="G3092" s="28"/>
      <c r="H3092" s="31"/>
    </row>
    <row r="3093" spans="2:8">
      <c r="B3093" s="27"/>
      <c r="C3093" s="27"/>
      <c r="D3093" s="27"/>
      <c r="E3093" s="27"/>
      <c r="F3093" s="26"/>
      <c r="G3093" s="28"/>
      <c r="H3093" s="31"/>
    </row>
    <row r="3094" spans="2:8">
      <c r="B3094" s="27"/>
      <c r="C3094" s="27"/>
      <c r="D3094" s="27"/>
      <c r="E3094" s="27"/>
      <c r="F3094" s="26"/>
      <c r="G3094" s="28"/>
      <c r="H3094" s="31"/>
    </row>
    <row r="3095" spans="2:8">
      <c r="B3095" s="27"/>
      <c r="C3095" s="27"/>
      <c r="D3095" s="27"/>
      <c r="E3095" s="27"/>
      <c r="F3095" s="26"/>
      <c r="G3095" s="28"/>
      <c r="H3095" s="31"/>
    </row>
    <row r="3096" spans="2:8">
      <c r="B3096" s="27"/>
      <c r="C3096" s="27"/>
      <c r="D3096" s="27"/>
      <c r="E3096" s="27"/>
      <c r="F3096" s="26"/>
      <c r="G3096" s="28"/>
      <c r="H3096" s="31"/>
    </row>
    <row r="3097" spans="2:8">
      <c r="B3097" s="27"/>
      <c r="C3097" s="27"/>
      <c r="D3097" s="27"/>
      <c r="E3097" s="27"/>
      <c r="F3097" s="26"/>
      <c r="G3097" s="28"/>
      <c r="H3097" s="31"/>
    </row>
    <row r="3098" spans="2:8">
      <c r="B3098" s="27"/>
      <c r="C3098" s="27"/>
      <c r="D3098" s="27"/>
      <c r="E3098" s="27"/>
      <c r="F3098" s="26"/>
      <c r="G3098" s="28"/>
      <c r="H3098" s="31"/>
    </row>
    <row r="3099" spans="2:8">
      <c r="B3099" s="27"/>
      <c r="C3099" s="27"/>
      <c r="D3099" s="27"/>
      <c r="E3099" s="27"/>
      <c r="F3099" s="26"/>
      <c r="G3099" s="28"/>
      <c r="H3099" s="31"/>
    </row>
    <row r="3100" spans="2:8">
      <c r="B3100" s="27"/>
      <c r="C3100" s="27"/>
      <c r="D3100" s="27"/>
      <c r="E3100" s="27"/>
      <c r="F3100" s="26"/>
      <c r="G3100" s="28"/>
      <c r="H3100" s="31"/>
    </row>
    <row r="3101" spans="2:8">
      <c r="B3101" s="27"/>
      <c r="C3101" s="27"/>
      <c r="D3101" s="27"/>
      <c r="E3101" s="27"/>
      <c r="F3101" s="26"/>
      <c r="G3101" s="28"/>
      <c r="H3101" s="31"/>
    </row>
    <row r="3102" spans="2:8">
      <c r="B3102" s="27"/>
      <c r="C3102" s="27"/>
      <c r="D3102" s="27"/>
      <c r="E3102" s="27"/>
      <c r="F3102" s="26"/>
      <c r="G3102" s="28"/>
      <c r="H3102" s="31"/>
    </row>
    <row r="3103" spans="2:8">
      <c r="B3103" s="27"/>
      <c r="C3103" s="27"/>
      <c r="D3103" s="27"/>
      <c r="E3103" s="27"/>
      <c r="F3103" s="26"/>
      <c r="G3103" s="28"/>
      <c r="H3103" s="31"/>
    </row>
    <row r="3104" spans="2:8">
      <c r="B3104" s="27"/>
      <c r="C3104" s="27"/>
      <c r="D3104" s="27"/>
      <c r="E3104" s="27"/>
      <c r="F3104" s="26"/>
      <c r="G3104" s="28"/>
      <c r="H3104" s="31"/>
    </row>
    <row r="3105" spans="2:8">
      <c r="B3105" s="27"/>
      <c r="C3105" s="27"/>
      <c r="D3105" s="27"/>
      <c r="E3105" s="27"/>
      <c r="F3105" s="26"/>
      <c r="G3105" s="28"/>
      <c r="H3105" s="31"/>
    </row>
    <row r="3106" spans="2:8">
      <c r="B3106" s="27"/>
      <c r="C3106" s="27"/>
      <c r="D3106" s="27"/>
      <c r="E3106" s="27"/>
      <c r="F3106" s="26"/>
      <c r="G3106" s="28"/>
      <c r="H3106" s="31"/>
    </row>
    <row r="3107" spans="2:8">
      <c r="B3107" s="27"/>
      <c r="C3107" s="27"/>
      <c r="D3107" s="27"/>
      <c r="E3107" s="27"/>
      <c r="F3107" s="26"/>
      <c r="G3107" s="28"/>
      <c r="H3107" s="31"/>
    </row>
    <row r="3108" spans="2:8">
      <c r="B3108" s="27"/>
      <c r="C3108" s="27"/>
      <c r="D3108" s="27"/>
      <c r="E3108" s="27"/>
      <c r="F3108" s="26"/>
      <c r="G3108" s="28"/>
      <c r="H3108" s="31"/>
    </row>
    <row r="3109" spans="2:8">
      <c r="B3109" s="27"/>
      <c r="C3109" s="27"/>
      <c r="D3109" s="27"/>
      <c r="E3109" s="27"/>
      <c r="F3109" s="26"/>
      <c r="G3109" s="28"/>
      <c r="H3109" s="31"/>
    </row>
    <row r="3110" spans="2:8">
      <c r="B3110" s="27"/>
      <c r="C3110" s="27"/>
      <c r="D3110" s="27"/>
      <c r="E3110" s="27"/>
      <c r="F3110" s="26"/>
      <c r="G3110" s="28"/>
      <c r="H3110" s="31"/>
    </row>
    <row r="3111" spans="2:8">
      <c r="B3111" s="27"/>
      <c r="C3111" s="27"/>
      <c r="D3111" s="27"/>
      <c r="E3111" s="27"/>
      <c r="F3111" s="26"/>
      <c r="G3111" s="28"/>
      <c r="H3111" s="31"/>
    </row>
    <row r="3112" spans="2:8">
      <c r="B3112" s="27"/>
      <c r="C3112" s="27"/>
      <c r="D3112" s="27"/>
      <c r="E3112" s="27"/>
      <c r="F3112" s="26"/>
      <c r="G3112" s="28"/>
      <c r="H3112" s="31"/>
    </row>
    <row r="3113" spans="2:8">
      <c r="B3113" s="27"/>
      <c r="C3113" s="27"/>
      <c r="D3113" s="27"/>
      <c r="E3113" s="27"/>
      <c r="F3113" s="26"/>
      <c r="G3113" s="28"/>
      <c r="H3113" s="31"/>
    </row>
    <row r="3114" spans="2:8">
      <c r="B3114" s="27"/>
      <c r="C3114" s="27"/>
      <c r="D3114" s="27"/>
      <c r="E3114" s="27"/>
      <c r="F3114" s="26"/>
      <c r="G3114" s="28"/>
      <c r="H3114" s="31"/>
    </row>
    <row r="3115" spans="2:8">
      <c r="B3115" s="27"/>
      <c r="C3115" s="27"/>
      <c r="D3115" s="27"/>
      <c r="E3115" s="27"/>
      <c r="F3115" s="26"/>
      <c r="G3115" s="28"/>
      <c r="H3115" s="31"/>
    </row>
    <row r="3116" spans="2:8">
      <c r="B3116" s="27"/>
      <c r="C3116" s="27"/>
      <c r="D3116" s="27"/>
      <c r="E3116" s="27"/>
      <c r="F3116" s="26"/>
      <c r="G3116" s="28"/>
      <c r="H3116" s="31"/>
    </row>
    <row r="3117" spans="2:8">
      <c r="B3117" s="27"/>
      <c r="C3117" s="27"/>
      <c r="D3117" s="27"/>
      <c r="E3117" s="27"/>
      <c r="F3117" s="26"/>
      <c r="G3117" s="28"/>
      <c r="H3117" s="31"/>
    </row>
    <row r="3118" spans="2:8">
      <c r="B3118" s="27"/>
      <c r="C3118" s="27"/>
      <c r="D3118" s="27"/>
      <c r="E3118" s="27"/>
      <c r="F3118" s="26"/>
      <c r="G3118" s="28"/>
      <c r="H3118" s="31"/>
    </row>
    <row r="3119" spans="2:8">
      <c r="B3119" s="27"/>
      <c r="C3119" s="27"/>
      <c r="D3119" s="27"/>
      <c r="E3119" s="27"/>
      <c r="F3119" s="26"/>
      <c r="G3119" s="28"/>
      <c r="H3119" s="31"/>
    </row>
    <row r="3120" spans="2:8">
      <c r="B3120" s="27"/>
      <c r="C3120" s="27"/>
      <c r="D3120" s="27"/>
      <c r="E3120" s="27"/>
      <c r="F3120" s="26"/>
      <c r="G3120" s="28"/>
      <c r="H3120" s="31"/>
    </row>
    <row r="3121" spans="2:8">
      <c r="B3121" s="27"/>
      <c r="C3121" s="27"/>
      <c r="D3121" s="27"/>
      <c r="E3121" s="27"/>
      <c r="F3121" s="26"/>
      <c r="G3121" s="28"/>
      <c r="H3121" s="31"/>
    </row>
    <row r="3122" spans="2:8">
      <c r="B3122" s="27"/>
      <c r="C3122" s="27"/>
      <c r="D3122" s="27"/>
      <c r="E3122" s="27"/>
      <c r="F3122" s="26"/>
      <c r="G3122" s="28"/>
      <c r="H3122" s="31"/>
    </row>
    <row r="3123" spans="2:8">
      <c r="B3123" s="27"/>
      <c r="C3123" s="27"/>
      <c r="D3123" s="27"/>
      <c r="E3123" s="27"/>
      <c r="F3123" s="26"/>
      <c r="G3123" s="28"/>
      <c r="H3123" s="31"/>
    </row>
    <row r="3124" spans="2:8">
      <c r="B3124" s="27"/>
      <c r="C3124" s="27"/>
      <c r="D3124" s="27"/>
      <c r="E3124" s="27"/>
      <c r="F3124" s="26"/>
      <c r="G3124" s="28"/>
      <c r="H3124" s="31"/>
    </row>
    <row r="3125" spans="2:8">
      <c r="B3125" s="27"/>
      <c r="C3125" s="27"/>
      <c r="D3125" s="27"/>
      <c r="E3125" s="27"/>
      <c r="F3125" s="26"/>
      <c r="G3125" s="28"/>
      <c r="H3125" s="31"/>
    </row>
    <row r="3126" spans="2:8">
      <c r="B3126" s="27"/>
      <c r="C3126" s="27"/>
      <c r="D3126" s="27"/>
      <c r="E3126" s="27"/>
      <c r="F3126" s="26"/>
      <c r="G3126" s="28"/>
      <c r="H3126" s="31"/>
    </row>
    <row r="3127" spans="2:8">
      <c r="B3127" s="27"/>
      <c r="C3127" s="27"/>
      <c r="D3127" s="27"/>
      <c r="E3127" s="27"/>
      <c r="F3127" s="26"/>
      <c r="G3127" s="28"/>
      <c r="H3127" s="31"/>
    </row>
    <row r="3128" spans="2:8">
      <c r="B3128" s="27"/>
      <c r="C3128" s="27"/>
      <c r="D3128" s="27"/>
      <c r="E3128" s="27"/>
      <c r="F3128" s="26"/>
      <c r="G3128" s="28"/>
      <c r="H3128" s="31"/>
    </row>
    <row r="3129" spans="2:8">
      <c r="B3129" s="27"/>
      <c r="C3129" s="27"/>
      <c r="D3129" s="27"/>
      <c r="E3129" s="27"/>
      <c r="F3129" s="26"/>
      <c r="G3129" s="28"/>
      <c r="H3129" s="31"/>
    </row>
    <row r="3130" spans="2:8">
      <c r="B3130" s="27"/>
      <c r="C3130" s="27"/>
      <c r="D3130" s="27"/>
      <c r="E3130" s="27"/>
      <c r="F3130" s="26"/>
      <c r="G3130" s="28"/>
      <c r="H3130" s="31"/>
    </row>
    <row r="3131" spans="2:8">
      <c r="B3131" s="27"/>
      <c r="C3131" s="27"/>
      <c r="D3131" s="27"/>
      <c r="E3131" s="27"/>
      <c r="F3131" s="26"/>
      <c r="G3131" s="28"/>
      <c r="H3131" s="31"/>
    </row>
    <row r="3132" spans="2:8">
      <c r="B3132" s="27"/>
      <c r="C3132" s="27"/>
      <c r="D3132" s="27"/>
      <c r="E3132" s="27"/>
      <c r="F3132" s="26"/>
      <c r="G3132" s="28"/>
      <c r="H3132" s="31"/>
    </row>
    <row r="3133" spans="2:8">
      <c r="B3133" s="27"/>
      <c r="C3133" s="27"/>
      <c r="D3133" s="27"/>
      <c r="E3133" s="27"/>
      <c r="F3133" s="26"/>
      <c r="G3133" s="28"/>
      <c r="H3133" s="31"/>
    </row>
    <row r="3134" spans="2:8">
      <c r="B3134" s="27"/>
      <c r="C3134" s="27"/>
      <c r="D3134" s="27"/>
      <c r="E3134" s="27"/>
      <c r="F3134" s="26"/>
      <c r="G3134" s="28"/>
      <c r="H3134" s="31"/>
    </row>
    <row r="3135" spans="2:8">
      <c r="B3135" s="27"/>
      <c r="C3135" s="27"/>
      <c r="D3135" s="27"/>
      <c r="E3135" s="27"/>
      <c r="F3135" s="26"/>
      <c r="G3135" s="28"/>
      <c r="H3135" s="31"/>
    </row>
    <row r="3136" spans="2:8">
      <c r="B3136" s="27"/>
      <c r="C3136" s="27"/>
      <c r="D3136" s="27"/>
      <c r="E3136" s="27"/>
      <c r="F3136" s="26"/>
      <c r="G3136" s="28"/>
      <c r="H3136" s="31"/>
    </row>
    <row r="3137" spans="2:8">
      <c r="B3137" s="27"/>
      <c r="C3137" s="27"/>
      <c r="D3137" s="27"/>
      <c r="E3137" s="27"/>
      <c r="F3137" s="26"/>
      <c r="G3137" s="28"/>
      <c r="H3137" s="31"/>
    </row>
    <row r="3138" spans="2:8">
      <c r="B3138" s="27"/>
      <c r="C3138" s="27"/>
      <c r="D3138" s="27"/>
      <c r="E3138" s="27"/>
      <c r="F3138" s="26"/>
      <c r="G3138" s="28"/>
      <c r="H3138" s="31"/>
    </row>
    <row r="3139" spans="2:8">
      <c r="B3139" s="27"/>
      <c r="C3139" s="27"/>
      <c r="D3139" s="27"/>
      <c r="E3139" s="27"/>
      <c r="F3139" s="26"/>
      <c r="G3139" s="28"/>
      <c r="H3139" s="31"/>
    </row>
    <row r="3140" spans="2:8">
      <c r="B3140" s="27"/>
      <c r="C3140" s="27"/>
      <c r="D3140" s="27"/>
      <c r="E3140" s="27"/>
      <c r="F3140" s="26"/>
      <c r="G3140" s="28"/>
      <c r="H3140" s="31"/>
    </row>
    <row r="3141" spans="2:8">
      <c r="B3141" s="27"/>
      <c r="C3141" s="27"/>
      <c r="D3141" s="27"/>
      <c r="E3141" s="27"/>
      <c r="F3141" s="26"/>
      <c r="G3141" s="28"/>
      <c r="H3141" s="31"/>
    </row>
    <row r="3142" spans="2:8">
      <c r="B3142" s="27"/>
      <c r="C3142" s="27"/>
      <c r="D3142" s="27"/>
      <c r="E3142" s="27"/>
      <c r="F3142" s="26"/>
      <c r="G3142" s="28"/>
      <c r="H3142" s="31"/>
    </row>
    <row r="3143" spans="2:8">
      <c r="B3143" s="27"/>
      <c r="C3143" s="27"/>
      <c r="D3143" s="27"/>
      <c r="E3143" s="27"/>
      <c r="F3143" s="26"/>
      <c r="G3143" s="28"/>
      <c r="H3143" s="31"/>
    </row>
    <row r="3144" spans="2:8">
      <c r="B3144" s="27"/>
      <c r="C3144" s="27"/>
      <c r="D3144" s="27"/>
      <c r="E3144" s="27"/>
      <c r="F3144" s="26"/>
      <c r="G3144" s="28"/>
      <c r="H3144" s="31"/>
    </row>
    <row r="3145" spans="2:8">
      <c r="B3145" s="27"/>
      <c r="C3145" s="27"/>
      <c r="D3145" s="27"/>
      <c r="E3145" s="27"/>
      <c r="F3145" s="26"/>
      <c r="G3145" s="28"/>
      <c r="H3145" s="31"/>
    </row>
    <row r="3146" spans="2:8">
      <c r="B3146" s="27"/>
      <c r="C3146" s="27"/>
      <c r="D3146" s="27"/>
      <c r="E3146" s="27"/>
      <c r="F3146" s="26"/>
      <c r="G3146" s="28"/>
      <c r="H3146" s="31"/>
    </row>
    <row r="3147" spans="2:8">
      <c r="B3147" s="27"/>
      <c r="C3147" s="27"/>
      <c r="D3147" s="27"/>
      <c r="E3147" s="27"/>
      <c r="F3147" s="26"/>
      <c r="G3147" s="28"/>
      <c r="H3147" s="31"/>
    </row>
    <row r="3148" spans="2:8">
      <c r="B3148" s="27"/>
      <c r="C3148" s="27"/>
      <c r="D3148" s="27"/>
      <c r="E3148" s="27"/>
      <c r="F3148" s="26"/>
      <c r="G3148" s="28"/>
      <c r="H3148" s="31"/>
    </row>
    <row r="3149" spans="2:8">
      <c r="B3149" s="27"/>
      <c r="C3149" s="27"/>
      <c r="D3149" s="27"/>
      <c r="E3149" s="27"/>
      <c r="F3149" s="26"/>
      <c r="G3149" s="28"/>
      <c r="H3149" s="31"/>
    </row>
    <row r="3150" spans="2:8">
      <c r="B3150" s="27"/>
      <c r="C3150" s="27"/>
      <c r="D3150" s="27"/>
      <c r="E3150" s="27"/>
      <c r="F3150" s="26"/>
      <c r="G3150" s="28"/>
      <c r="H3150" s="31"/>
    </row>
    <row r="3151" spans="2:8">
      <c r="B3151" s="27"/>
      <c r="C3151" s="27"/>
      <c r="D3151" s="27"/>
      <c r="E3151" s="27"/>
      <c r="F3151" s="26"/>
      <c r="G3151" s="28"/>
      <c r="H3151" s="31"/>
    </row>
    <row r="3152" spans="2:8">
      <c r="B3152" s="27"/>
      <c r="C3152" s="27"/>
      <c r="D3152" s="27"/>
      <c r="E3152" s="27"/>
      <c r="F3152" s="26"/>
      <c r="G3152" s="28"/>
      <c r="H3152" s="31"/>
    </row>
    <row r="3153" spans="2:8">
      <c r="B3153" s="27"/>
      <c r="C3153" s="27"/>
      <c r="D3153" s="27"/>
      <c r="E3153" s="27"/>
      <c r="F3153" s="26"/>
      <c r="G3153" s="28"/>
      <c r="H3153" s="31"/>
    </row>
    <row r="3154" spans="2:8">
      <c r="B3154" s="27"/>
      <c r="C3154" s="27"/>
      <c r="D3154" s="27"/>
      <c r="E3154" s="27"/>
      <c r="F3154" s="26"/>
      <c r="G3154" s="28"/>
      <c r="H3154" s="31"/>
    </row>
    <row r="3155" spans="2:8">
      <c r="B3155" s="27"/>
      <c r="C3155" s="27"/>
      <c r="D3155" s="27"/>
      <c r="E3155" s="27"/>
      <c r="F3155" s="26"/>
      <c r="G3155" s="28"/>
      <c r="H3155" s="31"/>
    </row>
    <row r="3156" spans="2:8">
      <c r="B3156" s="27"/>
      <c r="C3156" s="27"/>
      <c r="D3156" s="27"/>
      <c r="E3156" s="27"/>
      <c r="F3156" s="26"/>
      <c r="G3156" s="28"/>
      <c r="H3156" s="31"/>
    </row>
    <row r="3157" spans="2:8">
      <c r="B3157" s="27"/>
      <c r="C3157" s="27"/>
      <c r="D3157" s="27"/>
      <c r="E3157" s="27"/>
      <c r="F3157" s="26"/>
      <c r="G3157" s="28"/>
      <c r="H3157" s="31"/>
    </row>
    <row r="3158" spans="2:8">
      <c r="B3158" s="27"/>
      <c r="C3158" s="27"/>
      <c r="D3158" s="27"/>
      <c r="E3158" s="27"/>
      <c r="F3158" s="26"/>
      <c r="G3158" s="28"/>
      <c r="H3158" s="31"/>
    </row>
    <row r="3159" spans="2:8">
      <c r="B3159" s="27"/>
      <c r="C3159" s="27"/>
      <c r="D3159" s="27"/>
      <c r="E3159" s="27"/>
      <c r="F3159" s="26"/>
      <c r="G3159" s="28"/>
      <c r="H3159" s="31"/>
    </row>
    <row r="3160" spans="2:8">
      <c r="B3160" s="27"/>
      <c r="C3160" s="27"/>
      <c r="D3160" s="27"/>
      <c r="E3160" s="27"/>
      <c r="F3160" s="26"/>
      <c r="G3160" s="28"/>
      <c r="H3160" s="31"/>
    </row>
    <row r="3161" spans="2:8">
      <c r="B3161" s="27"/>
      <c r="C3161" s="27"/>
      <c r="D3161" s="27"/>
      <c r="E3161" s="27"/>
      <c r="F3161" s="26"/>
      <c r="G3161" s="28"/>
      <c r="H3161" s="31"/>
    </row>
    <row r="3162" spans="2:8">
      <c r="B3162" s="27"/>
      <c r="C3162" s="27"/>
      <c r="D3162" s="27"/>
      <c r="E3162" s="27"/>
      <c r="F3162" s="26"/>
      <c r="G3162" s="28"/>
      <c r="H3162" s="31"/>
    </row>
    <row r="3163" spans="2:8">
      <c r="B3163" s="27"/>
      <c r="C3163" s="27"/>
      <c r="D3163" s="27"/>
      <c r="E3163" s="27"/>
      <c r="F3163" s="26"/>
      <c r="G3163" s="28"/>
      <c r="H3163" s="31"/>
    </row>
    <row r="3164" spans="2:8">
      <c r="B3164" s="27"/>
      <c r="C3164" s="27"/>
      <c r="D3164" s="27"/>
      <c r="E3164" s="27"/>
      <c r="F3164" s="26"/>
      <c r="G3164" s="28"/>
      <c r="H3164" s="31"/>
    </row>
    <row r="3165" spans="2:8">
      <c r="B3165" s="27"/>
      <c r="C3165" s="27"/>
      <c r="D3165" s="27"/>
      <c r="E3165" s="27"/>
      <c r="F3165" s="26"/>
      <c r="G3165" s="28"/>
      <c r="H3165" s="31"/>
    </row>
    <row r="3166" spans="2:8">
      <c r="B3166" s="27"/>
      <c r="C3166" s="27"/>
      <c r="D3166" s="27"/>
      <c r="E3166" s="27"/>
      <c r="F3166" s="26"/>
      <c r="G3166" s="28"/>
      <c r="H3166" s="31"/>
    </row>
    <row r="3167" spans="2:8">
      <c r="B3167" s="27"/>
      <c r="C3167" s="27"/>
      <c r="D3167" s="27"/>
      <c r="E3167" s="27"/>
      <c r="F3167" s="26"/>
      <c r="G3167" s="28"/>
      <c r="H3167" s="31"/>
    </row>
    <row r="3168" spans="2:8">
      <c r="B3168" s="27"/>
      <c r="C3168" s="27"/>
      <c r="D3168" s="27"/>
      <c r="E3168" s="27"/>
      <c r="F3168" s="26"/>
      <c r="G3168" s="28"/>
      <c r="H3168" s="31"/>
    </row>
    <row r="3169" spans="2:8">
      <c r="B3169" s="27"/>
      <c r="C3169" s="27"/>
      <c r="D3169" s="27"/>
      <c r="E3169" s="27"/>
      <c r="F3169" s="26"/>
      <c r="G3169" s="28"/>
      <c r="H3169" s="31"/>
    </row>
    <row r="3170" spans="2:8">
      <c r="B3170" s="27"/>
      <c r="C3170" s="27"/>
      <c r="D3170" s="27"/>
      <c r="E3170" s="27"/>
      <c r="F3170" s="26"/>
      <c r="G3170" s="28"/>
      <c r="H3170" s="31"/>
    </row>
    <row r="3171" spans="2:8">
      <c r="B3171" s="27"/>
      <c r="C3171" s="27"/>
      <c r="D3171" s="27"/>
      <c r="E3171" s="27"/>
      <c r="F3171" s="26"/>
      <c r="G3171" s="28"/>
      <c r="H3171" s="31"/>
    </row>
    <row r="3172" spans="2:8">
      <c r="B3172" s="27"/>
      <c r="C3172" s="27"/>
      <c r="D3172" s="27"/>
      <c r="E3172" s="27"/>
      <c r="F3172" s="26"/>
      <c r="G3172" s="28"/>
      <c r="H3172" s="31"/>
    </row>
    <row r="3173" spans="2:8">
      <c r="B3173" s="27"/>
      <c r="C3173" s="27"/>
      <c r="D3173" s="27"/>
      <c r="E3173" s="27"/>
      <c r="F3173" s="26"/>
      <c r="G3173" s="28"/>
      <c r="H3173" s="31"/>
    </row>
    <row r="3174" spans="2:8">
      <c r="B3174" s="27"/>
      <c r="C3174" s="27"/>
      <c r="D3174" s="27"/>
      <c r="E3174" s="27"/>
      <c r="F3174" s="26"/>
      <c r="G3174" s="28"/>
      <c r="H3174" s="31"/>
    </row>
    <row r="3175" spans="2:8">
      <c r="B3175" s="27"/>
      <c r="C3175" s="27"/>
      <c r="D3175" s="27"/>
      <c r="E3175" s="27"/>
      <c r="F3175" s="26"/>
      <c r="G3175" s="28"/>
      <c r="H3175" s="31"/>
    </row>
    <row r="3176" spans="2:8">
      <c r="B3176" s="27"/>
      <c r="C3176" s="27"/>
      <c r="D3176" s="27"/>
      <c r="E3176" s="27"/>
      <c r="F3176" s="26"/>
      <c r="G3176" s="28"/>
      <c r="H3176" s="31"/>
    </row>
    <row r="3177" spans="2:8">
      <c r="B3177" s="27"/>
      <c r="C3177" s="27"/>
      <c r="D3177" s="27"/>
      <c r="E3177" s="27"/>
      <c r="F3177" s="26"/>
      <c r="G3177" s="28"/>
      <c r="H3177" s="31"/>
    </row>
    <row r="3178" spans="2:8">
      <c r="B3178" s="27"/>
      <c r="C3178" s="27"/>
      <c r="D3178" s="27"/>
      <c r="E3178" s="27"/>
      <c r="F3178" s="26"/>
      <c r="G3178" s="28"/>
      <c r="H3178" s="31"/>
    </row>
    <row r="3179" spans="2:8">
      <c r="B3179" s="27"/>
      <c r="C3179" s="27"/>
      <c r="D3179" s="27"/>
      <c r="E3179" s="27"/>
      <c r="F3179" s="26"/>
      <c r="G3179" s="28"/>
      <c r="H3179" s="31"/>
    </row>
    <row r="3180" spans="2:8">
      <c r="B3180" s="27"/>
      <c r="C3180" s="27"/>
      <c r="D3180" s="27"/>
      <c r="E3180" s="27"/>
      <c r="F3180" s="26"/>
      <c r="G3180" s="28"/>
      <c r="H3180" s="31"/>
    </row>
    <row r="3181" spans="2:8">
      <c r="B3181" s="27"/>
      <c r="C3181" s="27"/>
      <c r="D3181" s="27"/>
      <c r="E3181" s="27"/>
      <c r="F3181" s="26"/>
      <c r="G3181" s="28"/>
      <c r="H3181" s="31"/>
    </row>
    <row r="3182" spans="2:8">
      <c r="B3182" s="27"/>
      <c r="C3182" s="27"/>
      <c r="D3182" s="27"/>
      <c r="E3182" s="27"/>
      <c r="F3182" s="26"/>
      <c r="G3182" s="28"/>
      <c r="H3182" s="31"/>
    </row>
    <row r="3183" spans="2:8">
      <c r="B3183" s="27"/>
      <c r="C3183" s="27"/>
      <c r="D3183" s="27"/>
      <c r="E3183" s="27"/>
      <c r="F3183" s="26"/>
      <c r="G3183" s="28"/>
      <c r="H3183" s="31"/>
    </row>
    <row r="3184" spans="2:8">
      <c r="B3184" s="27"/>
      <c r="C3184" s="27"/>
      <c r="D3184" s="27"/>
      <c r="E3184" s="27"/>
      <c r="F3184" s="26"/>
      <c r="G3184" s="28"/>
      <c r="H3184" s="31"/>
    </row>
    <row r="3185" spans="2:8">
      <c r="B3185" s="27"/>
      <c r="C3185" s="27"/>
      <c r="D3185" s="27"/>
      <c r="E3185" s="27"/>
      <c r="F3185" s="26"/>
      <c r="G3185" s="28"/>
      <c r="H3185" s="31"/>
    </row>
    <row r="3186" spans="2:8">
      <c r="B3186" s="27"/>
      <c r="C3186" s="27"/>
      <c r="D3186" s="27"/>
      <c r="E3186" s="27"/>
      <c r="F3186" s="26"/>
      <c r="G3186" s="28"/>
      <c r="H3186" s="31"/>
    </row>
    <row r="3187" spans="2:8">
      <c r="B3187" s="27"/>
      <c r="C3187" s="27"/>
      <c r="D3187" s="27"/>
      <c r="E3187" s="27"/>
      <c r="F3187" s="26"/>
      <c r="G3187" s="28"/>
      <c r="H3187" s="31"/>
    </row>
    <row r="3188" spans="2:8">
      <c r="B3188" s="27"/>
      <c r="C3188" s="27"/>
      <c r="D3188" s="27"/>
      <c r="E3188" s="27"/>
      <c r="F3188" s="26"/>
      <c r="G3188" s="28"/>
      <c r="H3188" s="31"/>
    </row>
    <row r="3189" spans="2:8">
      <c r="B3189" s="27"/>
      <c r="C3189" s="27"/>
      <c r="D3189" s="27"/>
      <c r="E3189" s="27"/>
      <c r="F3189" s="26"/>
      <c r="G3189" s="28"/>
      <c r="H3189" s="31"/>
    </row>
    <row r="3190" spans="2:8">
      <c r="B3190" s="27"/>
      <c r="C3190" s="27"/>
      <c r="D3190" s="27"/>
      <c r="E3190" s="27"/>
      <c r="F3190" s="26"/>
      <c r="G3190" s="28"/>
      <c r="H3190" s="31"/>
    </row>
    <row r="3191" spans="2:8">
      <c r="B3191" s="27"/>
      <c r="C3191" s="27"/>
      <c r="D3191" s="27"/>
      <c r="E3191" s="27"/>
      <c r="F3191" s="26"/>
      <c r="G3191" s="28"/>
      <c r="H3191" s="31"/>
    </row>
    <row r="3192" spans="2:8">
      <c r="B3192" s="27"/>
      <c r="C3192" s="27"/>
      <c r="D3192" s="27"/>
      <c r="E3192" s="27"/>
      <c r="F3192" s="26"/>
      <c r="G3192" s="28"/>
      <c r="H3192" s="31"/>
    </row>
    <row r="3193" spans="2:8">
      <c r="B3193" s="27"/>
      <c r="C3193" s="27"/>
      <c r="D3193" s="27"/>
      <c r="E3193" s="27"/>
      <c r="F3193" s="26"/>
      <c r="G3193" s="28"/>
      <c r="H3193" s="31"/>
    </row>
    <row r="3194" spans="2:8">
      <c r="B3194" s="27"/>
      <c r="C3194" s="27"/>
      <c r="D3194" s="27"/>
      <c r="E3194" s="27"/>
      <c r="F3194" s="26"/>
      <c r="G3194" s="28"/>
      <c r="H3194" s="31"/>
    </row>
    <row r="3195" spans="2:8">
      <c r="B3195" s="27"/>
      <c r="C3195" s="27"/>
      <c r="D3195" s="27"/>
      <c r="E3195" s="27"/>
      <c r="F3195" s="26"/>
      <c r="G3195" s="28"/>
      <c r="H3195" s="31"/>
    </row>
    <row r="3196" spans="2:8">
      <c r="B3196" s="27"/>
      <c r="C3196" s="27"/>
      <c r="D3196" s="27"/>
      <c r="E3196" s="27"/>
      <c r="F3196" s="26"/>
      <c r="G3196" s="28"/>
      <c r="H3196" s="31"/>
    </row>
    <row r="3197" spans="2:8">
      <c r="B3197" s="27"/>
      <c r="C3197" s="27"/>
      <c r="D3197" s="27"/>
      <c r="E3197" s="27"/>
      <c r="F3197" s="26"/>
      <c r="G3197" s="28"/>
      <c r="H3197" s="31"/>
    </row>
    <row r="3198" spans="2:8">
      <c r="B3198" s="27"/>
      <c r="C3198" s="27"/>
      <c r="D3198" s="27"/>
      <c r="E3198" s="27"/>
      <c r="F3198" s="26"/>
      <c r="G3198" s="28"/>
      <c r="H3198" s="31"/>
    </row>
    <row r="3199" spans="2:8">
      <c r="B3199" s="27"/>
      <c r="C3199" s="27"/>
      <c r="D3199" s="27"/>
      <c r="E3199" s="27"/>
      <c r="F3199" s="26"/>
      <c r="G3199" s="28"/>
      <c r="H3199" s="31"/>
    </row>
    <row r="3200" spans="2:8">
      <c r="B3200" s="27"/>
      <c r="C3200" s="27"/>
      <c r="D3200" s="27"/>
      <c r="E3200" s="27"/>
      <c r="F3200" s="26"/>
      <c r="G3200" s="28"/>
      <c r="H3200" s="31"/>
    </row>
    <row r="3201" spans="2:8">
      <c r="B3201" s="27"/>
      <c r="C3201" s="27"/>
      <c r="D3201" s="27"/>
      <c r="E3201" s="27"/>
      <c r="F3201" s="26"/>
      <c r="G3201" s="28"/>
      <c r="H3201" s="31"/>
    </row>
    <row r="3202" spans="2:8">
      <c r="B3202" s="27"/>
      <c r="C3202" s="27"/>
      <c r="D3202" s="27"/>
      <c r="E3202" s="27"/>
      <c r="F3202" s="26"/>
      <c r="G3202" s="28"/>
      <c r="H3202" s="31"/>
    </row>
    <row r="3203" spans="2:8">
      <c r="B3203" s="27"/>
      <c r="C3203" s="27"/>
      <c r="D3203" s="27"/>
      <c r="E3203" s="27"/>
      <c r="F3203" s="26"/>
      <c r="G3203" s="28"/>
      <c r="H3203" s="31"/>
    </row>
    <row r="3204" spans="2:8">
      <c r="B3204" s="27"/>
      <c r="C3204" s="27"/>
      <c r="D3204" s="27"/>
      <c r="E3204" s="27"/>
      <c r="F3204" s="26"/>
      <c r="G3204" s="28"/>
      <c r="H3204" s="31"/>
    </row>
    <row r="3205" spans="2:8">
      <c r="B3205" s="27"/>
      <c r="C3205" s="27"/>
      <c r="D3205" s="27"/>
      <c r="E3205" s="27"/>
      <c r="F3205" s="26"/>
      <c r="G3205" s="28"/>
      <c r="H3205" s="31"/>
    </row>
    <row r="3206" spans="2:8">
      <c r="B3206" s="27"/>
      <c r="C3206" s="27"/>
      <c r="D3206" s="27"/>
      <c r="E3206" s="27"/>
      <c r="F3206" s="26"/>
      <c r="G3206" s="28"/>
      <c r="H3206" s="31"/>
    </row>
    <row r="3207" spans="2:8">
      <c r="B3207" s="27"/>
      <c r="C3207" s="27"/>
      <c r="D3207" s="27"/>
      <c r="E3207" s="27"/>
      <c r="F3207" s="26"/>
      <c r="G3207" s="28"/>
      <c r="H3207" s="31"/>
    </row>
    <row r="3208" spans="2:8">
      <c r="B3208" s="27"/>
      <c r="C3208" s="27"/>
      <c r="D3208" s="27"/>
      <c r="E3208" s="27"/>
      <c r="F3208" s="26"/>
      <c r="G3208" s="28"/>
      <c r="H3208" s="31"/>
    </row>
    <row r="3209" spans="2:8">
      <c r="B3209" s="27"/>
      <c r="C3209" s="27"/>
      <c r="D3209" s="27"/>
      <c r="E3209" s="27"/>
      <c r="F3209" s="26"/>
      <c r="G3209" s="28"/>
      <c r="H3209" s="31"/>
    </row>
    <row r="3210" spans="2:8">
      <c r="B3210" s="27"/>
      <c r="C3210" s="27"/>
      <c r="D3210" s="27"/>
      <c r="E3210" s="27"/>
      <c r="F3210" s="26"/>
      <c r="G3210" s="28"/>
      <c r="H3210" s="31"/>
    </row>
    <row r="3211" spans="2:8">
      <c r="B3211" s="27"/>
      <c r="C3211" s="27"/>
      <c r="D3211" s="27"/>
      <c r="E3211" s="27"/>
      <c r="F3211" s="26"/>
      <c r="G3211" s="28"/>
      <c r="H3211" s="31"/>
    </row>
    <row r="3212" spans="2:8">
      <c r="B3212" s="27"/>
      <c r="C3212" s="27"/>
      <c r="D3212" s="27"/>
      <c r="E3212" s="27"/>
      <c r="F3212" s="26"/>
      <c r="G3212" s="28"/>
      <c r="H3212" s="31"/>
    </row>
    <row r="3213" spans="2:8">
      <c r="B3213" s="27"/>
      <c r="C3213" s="27"/>
      <c r="D3213" s="27"/>
      <c r="E3213" s="27"/>
      <c r="F3213" s="26"/>
      <c r="G3213" s="28"/>
      <c r="H3213" s="31"/>
    </row>
    <row r="3214" spans="2:8">
      <c r="B3214" s="27"/>
      <c r="C3214" s="27"/>
      <c r="D3214" s="27"/>
      <c r="E3214" s="27"/>
      <c r="F3214" s="26"/>
      <c r="G3214" s="28"/>
      <c r="H3214" s="31"/>
    </row>
    <row r="3215" spans="2:8">
      <c r="B3215" s="27"/>
      <c r="C3215" s="27"/>
      <c r="D3215" s="27"/>
      <c r="E3215" s="27"/>
      <c r="F3215" s="26"/>
      <c r="G3215" s="28"/>
      <c r="H3215" s="31"/>
    </row>
    <row r="3216" spans="2:8">
      <c r="B3216" s="27"/>
      <c r="C3216" s="27"/>
      <c r="D3216" s="27"/>
      <c r="E3216" s="27"/>
      <c r="F3216" s="26"/>
      <c r="G3216" s="28"/>
      <c r="H3216" s="31"/>
    </row>
    <row r="3217" spans="2:8">
      <c r="B3217" s="27"/>
      <c r="C3217" s="27"/>
      <c r="D3217" s="27"/>
      <c r="E3217" s="27"/>
      <c r="F3217" s="26"/>
      <c r="G3217" s="28"/>
      <c r="H3217" s="31"/>
    </row>
    <row r="3218" spans="2:8">
      <c r="B3218" s="27"/>
      <c r="C3218" s="27"/>
      <c r="D3218" s="27"/>
      <c r="E3218" s="27"/>
      <c r="F3218" s="26"/>
      <c r="G3218" s="28"/>
      <c r="H3218" s="31"/>
    </row>
    <row r="3219" spans="2:8">
      <c r="B3219" s="27"/>
      <c r="C3219" s="27"/>
      <c r="D3219" s="27"/>
      <c r="E3219" s="27"/>
      <c r="F3219" s="26"/>
      <c r="G3219" s="28"/>
      <c r="H3219" s="31"/>
    </row>
    <row r="3220" spans="2:8">
      <c r="B3220" s="27"/>
      <c r="C3220" s="27"/>
      <c r="D3220" s="27"/>
      <c r="E3220" s="27"/>
      <c r="F3220" s="26"/>
      <c r="G3220" s="28"/>
      <c r="H3220" s="31"/>
    </row>
    <row r="3221" spans="2:8">
      <c r="B3221" s="27"/>
      <c r="C3221" s="27"/>
      <c r="D3221" s="27"/>
      <c r="E3221" s="27"/>
      <c r="F3221" s="26"/>
      <c r="G3221" s="28"/>
      <c r="H3221" s="31"/>
    </row>
    <row r="3222" spans="2:8">
      <c r="B3222" s="27"/>
      <c r="C3222" s="27"/>
      <c r="D3222" s="27"/>
      <c r="E3222" s="27"/>
      <c r="F3222" s="26"/>
      <c r="G3222" s="28"/>
      <c r="H3222" s="31"/>
    </row>
    <row r="3223" spans="2:8">
      <c r="B3223" s="27"/>
      <c r="C3223" s="27"/>
      <c r="D3223" s="27"/>
      <c r="E3223" s="27"/>
      <c r="F3223" s="26"/>
      <c r="G3223" s="28"/>
      <c r="H3223" s="31"/>
    </row>
    <row r="3224" spans="2:8">
      <c r="B3224" s="27"/>
      <c r="C3224" s="27"/>
      <c r="D3224" s="27"/>
      <c r="E3224" s="27"/>
      <c r="F3224" s="26"/>
      <c r="G3224" s="28"/>
      <c r="H3224" s="31"/>
    </row>
    <row r="3225" spans="2:8">
      <c r="B3225" s="27"/>
      <c r="C3225" s="27"/>
      <c r="D3225" s="27"/>
      <c r="E3225" s="27"/>
      <c r="F3225" s="26"/>
      <c r="G3225" s="28"/>
      <c r="H3225" s="31"/>
    </row>
    <row r="3226" spans="2:8">
      <c r="B3226" s="27"/>
      <c r="C3226" s="27"/>
      <c r="D3226" s="27"/>
      <c r="E3226" s="27"/>
      <c r="F3226" s="26"/>
      <c r="G3226" s="28"/>
      <c r="H3226" s="31"/>
    </row>
    <row r="3227" spans="2:8">
      <c r="B3227" s="27"/>
      <c r="C3227" s="27"/>
      <c r="D3227" s="27"/>
      <c r="E3227" s="27"/>
      <c r="F3227" s="26"/>
      <c r="G3227" s="28"/>
      <c r="H3227" s="31"/>
    </row>
    <row r="3228" spans="2:8">
      <c r="B3228" s="27"/>
      <c r="C3228" s="27"/>
      <c r="D3228" s="27"/>
      <c r="E3228" s="27"/>
      <c r="F3228" s="26"/>
      <c r="G3228" s="28"/>
      <c r="H3228" s="31"/>
    </row>
    <row r="3229" spans="2:8">
      <c r="B3229" s="27"/>
      <c r="C3229" s="27"/>
      <c r="D3229" s="27"/>
      <c r="E3229" s="27"/>
      <c r="F3229" s="26"/>
      <c r="G3229" s="28"/>
      <c r="H3229" s="31"/>
    </row>
    <row r="3230" spans="2:8">
      <c r="B3230" s="27"/>
      <c r="C3230" s="27"/>
      <c r="D3230" s="27"/>
      <c r="E3230" s="27"/>
      <c r="F3230" s="26"/>
      <c r="G3230" s="28"/>
      <c r="H3230" s="31"/>
    </row>
    <row r="3231" spans="2:8">
      <c r="B3231" s="27"/>
      <c r="C3231" s="27"/>
      <c r="D3231" s="27"/>
      <c r="E3231" s="27"/>
      <c r="F3231" s="26"/>
      <c r="G3231" s="28"/>
      <c r="H3231" s="31"/>
    </row>
    <row r="3232" spans="2:8">
      <c r="B3232" s="27"/>
      <c r="C3232" s="27"/>
      <c r="D3232" s="27"/>
      <c r="E3232" s="27"/>
      <c r="F3232" s="26"/>
      <c r="G3232" s="28"/>
      <c r="H3232" s="31"/>
    </row>
    <row r="3233" spans="2:8">
      <c r="B3233" s="27"/>
      <c r="C3233" s="27"/>
      <c r="D3233" s="27"/>
      <c r="E3233" s="27"/>
      <c r="F3233" s="26"/>
      <c r="G3233" s="28"/>
      <c r="H3233" s="31"/>
    </row>
    <row r="3234" spans="2:8">
      <c r="B3234" s="27"/>
      <c r="C3234" s="27"/>
      <c r="D3234" s="27"/>
      <c r="E3234" s="27"/>
      <c r="F3234" s="26"/>
      <c r="G3234" s="28"/>
      <c r="H3234" s="31"/>
    </row>
    <row r="3235" spans="2:8">
      <c r="B3235" s="27"/>
      <c r="C3235" s="27"/>
      <c r="D3235" s="27"/>
      <c r="E3235" s="27"/>
      <c r="F3235" s="26"/>
      <c r="G3235" s="28"/>
      <c r="H3235" s="31"/>
    </row>
    <row r="3236" spans="2:8">
      <c r="B3236" s="27"/>
      <c r="C3236" s="27"/>
      <c r="D3236" s="27"/>
      <c r="E3236" s="27"/>
      <c r="F3236" s="26"/>
      <c r="G3236" s="28"/>
      <c r="H3236" s="31"/>
    </row>
    <row r="3237" spans="2:8">
      <c r="B3237" s="27"/>
      <c r="C3237" s="27"/>
      <c r="D3237" s="27"/>
      <c r="E3237" s="27"/>
      <c r="F3237" s="26"/>
      <c r="G3237" s="28"/>
      <c r="H3237" s="31"/>
    </row>
    <row r="3238" spans="2:8">
      <c r="B3238" s="27"/>
      <c r="C3238" s="27"/>
      <c r="D3238" s="27"/>
      <c r="E3238" s="27"/>
      <c r="F3238" s="26"/>
      <c r="G3238" s="28"/>
      <c r="H3238" s="31"/>
    </row>
    <row r="3239" spans="2:8">
      <c r="B3239" s="27"/>
      <c r="C3239" s="27"/>
      <c r="D3239" s="27"/>
      <c r="E3239" s="27"/>
      <c r="F3239" s="26"/>
      <c r="G3239" s="28"/>
      <c r="H3239" s="31"/>
    </row>
    <row r="3240" spans="2:8">
      <c r="B3240" s="27"/>
      <c r="C3240" s="27"/>
      <c r="D3240" s="27"/>
      <c r="E3240" s="27"/>
      <c r="F3240" s="26"/>
      <c r="G3240" s="28"/>
      <c r="H3240" s="31"/>
    </row>
    <row r="3241" spans="2:8">
      <c r="B3241" s="27"/>
      <c r="C3241" s="27"/>
      <c r="D3241" s="27"/>
      <c r="E3241" s="27"/>
      <c r="F3241" s="26"/>
      <c r="G3241" s="28"/>
      <c r="H3241" s="31"/>
    </row>
    <row r="3242" spans="2:8">
      <c r="B3242" s="27"/>
      <c r="C3242" s="27"/>
      <c r="D3242" s="27"/>
      <c r="E3242" s="27"/>
      <c r="F3242" s="26"/>
      <c r="G3242" s="28"/>
      <c r="H3242" s="31"/>
    </row>
    <row r="3243" spans="2:8">
      <c r="B3243" s="27"/>
      <c r="C3243" s="27"/>
      <c r="D3243" s="27"/>
      <c r="E3243" s="27"/>
      <c r="F3243" s="26"/>
      <c r="G3243" s="28"/>
      <c r="H3243" s="31"/>
    </row>
    <row r="3244" spans="2:8">
      <c r="B3244" s="27"/>
      <c r="C3244" s="27"/>
      <c r="D3244" s="27"/>
      <c r="E3244" s="27"/>
      <c r="F3244" s="26"/>
      <c r="G3244" s="28"/>
      <c r="H3244" s="31"/>
    </row>
    <row r="3245" spans="2:8">
      <c r="B3245" s="27"/>
      <c r="C3245" s="27"/>
      <c r="D3245" s="27"/>
      <c r="E3245" s="27"/>
      <c r="F3245" s="26"/>
      <c r="G3245" s="28"/>
      <c r="H3245" s="31"/>
    </row>
    <row r="3246" spans="2:8">
      <c r="B3246" s="27"/>
      <c r="C3246" s="27"/>
      <c r="D3246" s="27"/>
      <c r="E3246" s="27"/>
      <c r="F3246" s="26"/>
      <c r="G3246" s="28"/>
      <c r="H3246" s="31"/>
    </row>
    <row r="3247" spans="2:8">
      <c r="B3247" s="27"/>
      <c r="C3247" s="27"/>
      <c r="D3247" s="27"/>
      <c r="E3247" s="27"/>
      <c r="F3247" s="26"/>
      <c r="G3247" s="28"/>
      <c r="H3247" s="31"/>
    </row>
    <row r="3248" spans="2:8">
      <c r="B3248" s="27"/>
      <c r="C3248" s="27"/>
      <c r="D3248" s="27"/>
      <c r="E3248" s="27"/>
      <c r="F3248" s="26"/>
      <c r="G3248" s="28"/>
      <c r="H3248" s="31"/>
    </row>
    <row r="3249" spans="2:8">
      <c r="B3249" s="27"/>
      <c r="C3249" s="27"/>
      <c r="D3249" s="27"/>
      <c r="E3249" s="27"/>
      <c r="F3249" s="26"/>
      <c r="G3249" s="28"/>
      <c r="H3249" s="31"/>
    </row>
    <row r="3250" spans="2:8">
      <c r="B3250" s="27"/>
      <c r="C3250" s="27"/>
      <c r="D3250" s="27"/>
      <c r="E3250" s="27"/>
      <c r="F3250" s="26"/>
      <c r="G3250" s="28"/>
      <c r="H3250" s="31"/>
    </row>
    <row r="3251" spans="2:8">
      <c r="B3251" s="27"/>
      <c r="C3251" s="27"/>
      <c r="D3251" s="27"/>
      <c r="E3251" s="27"/>
      <c r="F3251" s="26"/>
      <c r="G3251" s="28"/>
      <c r="H3251" s="31"/>
    </row>
    <row r="3252" spans="2:8">
      <c r="B3252" s="27"/>
      <c r="C3252" s="27"/>
      <c r="D3252" s="27"/>
      <c r="E3252" s="27"/>
      <c r="F3252" s="26"/>
      <c r="G3252" s="28"/>
      <c r="H3252" s="31"/>
    </row>
    <row r="3253" spans="2:8">
      <c r="B3253" s="27"/>
      <c r="C3253" s="27"/>
      <c r="D3253" s="27"/>
      <c r="E3253" s="27"/>
      <c r="F3253" s="26"/>
      <c r="G3253" s="28"/>
      <c r="H3253" s="31"/>
    </row>
    <row r="3254" spans="2:8">
      <c r="B3254" s="27"/>
      <c r="C3254" s="27"/>
      <c r="D3254" s="27"/>
      <c r="E3254" s="27"/>
      <c r="F3254" s="26"/>
      <c r="G3254" s="28"/>
      <c r="H3254" s="31"/>
    </row>
    <row r="3255" spans="2:8">
      <c r="B3255" s="27"/>
      <c r="C3255" s="27"/>
      <c r="D3255" s="27"/>
      <c r="E3255" s="27"/>
      <c r="F3255" s="26"/>
      <c r="G3255" s="28"/>
      <c r="H3255" s="31"/>
    </row>
    <row r="3256" spans="2:8">
      <c r="B3256" s="27"/>
      <c r="C3256" s="27"/>
      <c r="D3256" s="27"/>
      <c r="E3256" s="27"/>
      <c r="F3256" s="26"/>
      <c r="G3256" s="28"/>
      <c r="H3256" s="31"/>
    </row>
    <row r="3257" spans="2:8">
      <c r="B3257" s="27"/>
      <c r="C3257" s="27"/>
      <c r="D3257" s="27"/>
      <c r="E3257" s="27"/>
      <c r="F3257" s="26"/>
      <c r="G3257" s="28"/>
      <c r="H3257" s="31"/>
    </row>
    <row r="3258" spans="2:8">
      <c r="B3258" s="27"/>
      <c r="C3258" s="27"/>
      <c r="D3258" s="27"/>
      <c r="E3258" s="27"/>
      <c r="F3258" s="26"/>
      <c r="G3258" s="28"/>
      <c r="H3258" s="31"/>
    </row>
    <row r="3259" spans="2:8">
      <c r="B3259" s="27"/>
      <c r="C3259" s="27"/>
      <c r="D3259" s="27"/>
      <c r="E3259" s="27"/>
      <c r="F3259" s="26"/>
      <c r="G3259" s="28"/>
      <c r="H3259" s="31"/>
    </row>
    <row r="3260" spans="2:8">
      <c r="B3260" s="27"/>
      <c r="C3260" s="27"/>
      <c r="D3260" s="27"/>
      <c r="E3260" s="27"/>
      <c r="F3260" s="26"/>
      <c r="G3260" s="28"/>
      <c r="H3260" s="31"/>
    </row>
    <row r="3261" spans="2:8">
      <c r="B3261" s="27"/>
      <c r="C3261" s="27"/>
      <c r="D3261" s="27"/>
      <c r="E3261" s="27"/>
      <c r="F3261" s="26"/>
      <c r="G3261" s="28"/>
      <c r="H3261" s="31"/>
    </row>
    <row r="3262" spans="2:8">
      <c r="B3262" s="27"/>
      <c r="C3262" s="27"/>
      <c r="D3262" s="27"/>
      <c r="E3262" s="27"/>
      <c r="F3262" s="26"/>
      <c r="G3262" s="28"/>
      <c r="H3262" s="31"/>
    </row>
    <row r="3263" spans="2:8">
      <c r="B3263" s="27"/>
      <c r="C3263" s="27"/>
      <c r="D3263" s="27"/>
      <c r="E3263" s="27"/>
      <c r="F3263" s="26"/>
      <c r="G3263" s="28"/>
      <c r="H3263" s="31"/>
    </row>
    <row r="3264" spans="2:8">
      <c r="B3264" s="27"/>
      <c r="C3264" s="27"/>
      <c r="D3264" s="27"/>
      <c r="E3264" s="27"/>
      <c r="F3264" s="26"/>
      <c r="G3264" s="28"/>
      <c r="H3264" s="31"/>
    </row>
    <row r="3265" spans="2:8">
      <c r="B3265" s="27"/>
      <c r="C3265" s="27"/>
      <c r="D3265" s="27"/>
      <c r="E3265" s="27"/>
      <c r="F3265" s="26"/>
      <c r="G3265" s="28"/>
      <c r="H3265" s="31"/>
    </row>
    <row r="3266" spans="2:8">
      <c r="B3266" s="27"/>
      <c r="C3266" s="27"/>
      <c r="D3266" s="27"/>
      <c r="E3266" s="27"/>
      <c r="F3266" s="26"/>
      <c r="G3266" s="28"/>
      <c r="H3266" s="31"/>
    </row>
    <row r="3267" spans="2:8">
      <c r="B3267" s="27"/>
      <c r="C3267" s="27"/>
      <c r="D3267" s="27"/>
      <c r="E3267" s="27"/>
      <c r="F3267" s="26"/>
      <c r="G3267" s="28"/>
      <c r="H3267" s="31"/>
    </row>
    <row r="3268" spans="2:8">
      <c r="B3268" s="27"/>
      <c r="C3268" s="27"/>
      <c r="D3268" s="27"/>
      <c r="E3268" s="27"/>
      <c r="F3268" s="26"/>
      <c r="G3268" s="28"/>
      <c r="H3268" s="31"/>
    </row>
    <row r="3269" spans="2:8">
      <c r="B3269" s="27"/>
      <c r="C3269" s="27"/>
      <c r="D3269" s="27"/>
      <c r="E3269" s="27"/>
      <c r="F3269" s="26"/>
      <c r="G3269" s="28"/>
      <c r="H3269" s="31"/>
    </row>
    <row r="3270" spans="2:8">
      <c r="B3270" s="27"/>
      <c r="C3270" s="27"/>
      <c r="D3270" s="27"/>
      <c r="E3270" s="27"/>
      <c r="F3270" s="26"/>
      <c r="G3270" s="28"/>
      <c r="H3270" s="31"/>
    </row>
    <row r="3271" spans="2:8">
      <c r="B3271" s="27"/>
      <c r="C3271" s="27"/>
      <c r="D3271" s="27"/>
      <c r="E3271" s="27"/>
      <c r="F3271" s="26"/>
      <c r="G3271" s="28"/>
      <c r="H3271" s="31"/>
    </row>
    <row r="3272" spans="2:8">
      <c r="B3272" s="27"/>
      <c r="C3272" s="27"/>
      <c r="D3272" s="27"/>
      <c r="E3272" s="27"/>
      <c r="F3272" s="26"/>
      <c r="G3272" s="28"/>
      <c r="H3272" s="31"/>
    </row>
    <row r="3273" spans="2:8">
      <c r="B3273" s="27"/>
      <c r="C3273" s="27"/>
      <c r="D3273" s="27"/>
      <c r="E3273" s="27"/>
      <c r="F3273" s="26"/>
      <c r="G3273" s="28"/>
      <c r="H3273" s="31"/>
    </row>
    <row r="3274" spans="2:8">
      <c r="B3274" s="27"/>
      <c r="C3274" s="27"/>
      <c r="D3274" s="27"/>
      <c r="E3274" s="27"/>
      <c r="F3274" s="26"/>
      <c r="G3274" s="28"/>
      <c r="H3274" s="31"/>
    </row>
    <row r="3275" spans="2:8">
      <c r="B3275" s="27"/>
      <c r="C3275" s="27"/>
      <c r="D3275" s="27"/>
      <c r="E3275" s="27"/>
      <c r="F3275" s="26"/>
      <c r="G3275" s="28"/>
      <c r="H3275" s="31"/>
    </row>
    <row r="3276" spans="2:8">
      <c r="B3276" s="27"/>
      <c r="C3276" s="27"/>
      <c r="D3276" s="27"/>
      <c r="E3276" s="27"/>
      <c r="F3276" s="26"/>
      <c r="G3276" s="28"/>
      <c r="H3276" s="31"/>
    </row>
    <row r="3277" spans="2:8">
      <c r="B3277" s="27"/>
      <c r="C3277" s="27"/>
      <c r="D3277" s="27"/>
      <c r="E3277" s="27"/>
      <c r="F3277" s="26"/>
      <c r="G3277" s="28"/>
      <c r="H3277" s="31"/>
    </row>
    <row r="3278" spans="2:8">
      <c r="B3278" s="27"/>
      <c r="C3278" s="27"/>
      <c r="D3278" s="27"/>
      <c r="E3278" s="27"/>
      <c r="F3278" s="26"/>
      <c r="G3278" s="28"/>
      <c r="H3278" s="31"/>
    </row>
    <row r="3279" spans="2:8">
      <c r="B3279" s="27"/>
      <c r="C3279" s="27"/>
      <c r="D3279" s="27"/>
      <c r="E3279" s="27"/>
      <c r="F3279" s="26"/>
      <c r="G3279" s="28"/>
      <c r="H3279" s="31"/>
    </row>
    <row r="3280" spans="2:8">
      <c r="B3280" s="27"/>
      <c r="C3280" s="27"/>
      <c r="D3280" s="27"/>
      <c r="E3280" s="27"/>
      <c r="F3280" s="26"/>
      <c r="G3280" s="28"/>
      <c r="H3280" s="31"/>
    </row>
    <row r="3281" spans="2:8">
      <c r="B3281" s="27"/>
      <c r="C3281" s="27"/>
      <c r="D3281" s="27"/>
      <c r="E3281" s="27"/>
      <c r="F3281" s="26"/>
      <c r="G3281" s="28"/>
      <c r="H3281" s="31"/>
    </row>
    <row r="3282" spans="2:8">
      <c r="B3282" s="27"/>
      <c r="C3282" s="27"/>
      <c r="D3282" s="27"/>
      <c r="E3282" s="27"/>
      <c r="F3282" s="26"/>
      <c r="G3282" s="28"/>
      <c r="H3282" s="31"/>
    </row>
    <row r="3283" spans="2:8">
      <c r="B3283" s="27"/>
      <c r="C3283" s="27"/>
      <c r="D3283" s="27"/>
      <c r="E3283" s="27"/>
      <c r="F3283" s="26"/>
      <c r="G3283" s="28"/>
      <c r="H3283" s="31"/>
    </row>
    <row r="3284" spans="2:8">
      <c r="B3284" s="27"/>
      <c r="C3284" s="27"/>
      <c r="D3284" s="27"/>
      <c r="E3284" s="27"/>
      <c r="F3284" s="26"/>
      <c r="G3284" s="28"/>
      <c r="H3284" s="31"/>
    </row>
    <row r="3285" spans="2:8">
      <c r="B3285" s="27"/>
      <c r="C3285" s="27"/>
      <c r="D3285" s="27"/>
      <c r="E3285" s="27"/>
      <c r="F3285" s="26"/>
      <c r="G3285" s="28"/>
      <c r="H3285" s="31"/>
    </row>
    <row r="3286" spans="2:8">
      <c r="B3286" s="27"/>
      <c r="C3286" s="27"/>
      <c r="D3286" s="27"/>
      <c r="E3286" s="27"/>
      <c r="F3286" s="26"/>
      <c r="G3286" s="28"/>
      <c r="H3286" s="31"/>
    </row>
    <row r="3287" spans="2:8">
      <c r="B3287" s="27"/>
      <c r="C3287" s="27"/>
      <c r="D3287" s="27"/>
      <c r="E3287" s="27"/>
      <c r="F3287" s="26"/>
      <c r="G3287" s="28"/>
      <c r="H3287" s="31"/>
    </row>
    <row r="3288" spans="2:8">
      <c r="B3288" s="27"/>
      <c r="C3288" s="27"/>
      <c r="D3288" s="27"/>
      <c r="E3288" s="27"/>
      <c r="F3288" s="26"/>
      <c r="G3288" s="28"/>
      <c r="H3288" s="31"/>
    </row>
    <row r="3289" spans="2:8">
      <c r="B3289" s="27"/>
      <c r="C3289" s="27"/>
      <c r="D3289" s="27"/>
      <c r="E3289" s="27"/>
      <c r="F3289" s="26"/>
      <c r="G3289" s="28"/>
      <c r="H3289" s="31"/>
    </row>
    <row r="3290" spans="2:8">
      <c r="B3290" s="27"/>
      <c r="C3290" s="27"/>
      <c r="D3290" s="27"/>
      <c r="E3290" s="27"/>
      <c r="F3290" s="26"/>
      <c r="G3290" s="28"/>
      <c r="H3290" s="31"/>
    </row>
    <row r="3291" spans="2:8">
      <c r="B3291" s="27"/>
      <c r="C3291" s="27"/>
      <c r="D3291" s="27"/>
      <c r="E3291" s="27"/>
      <c r="F3291" s="26"/>
      <c r="G3291" s="28"/>
      <c r="H3291" s="31"/>
    </row>
    <row r="3292" spans="2:8">
      <c r="B3292" s="27"/>
      <c r="C3292" s="27"/>
      <c r="D3292" s="27"/>
      <c r="E3292" s="27"/>
      <c r="F3292" s="26"/>
      <c r="G3292" s="28"/>
      <c r="H3292" s="31"/>
    </row>
    <row r="3293" spans="2:8">
      <c r="B3293" s="27"/>
      <c r="C3293" s="27"/>
      <c r="D3293" s="27"/>
      <c r="E3293" s="27"/>
      <c r="F3293" s="26"/>
      <c r="G3293" s="28"/>
      <c r="H3293" s="31"/>
    </row>
    <row r="3294" spans="2:8">
      <c r="B3294" s="27"/>
      <c r="C3294" s="27"/>
      <c r="D3294" s="27"/>
      <c r="E3294" s="27"/>
      <c r="F3294" s="26"/>
      <c r="G3294" s="28"/>
      <c r="H3294" s="31"/>
    </row>
    <row r="3295" spans="2:8">
      <c r="B3295" s="27"/>
      <c r="C3295" s="27"/>
      <c r="D3295" s="27"/>
      <c r="E3295" s="27"/>
      <c r="F3295" s="26"/>
      <c r="G3295" s="28"/>
      <c r="H3295" s="31"/>
    </row>
    <row r="3296" spans="2:8">
      <c r="B3296" s="27"/>
      <c r="C3296" s="27"/>
      <c r="D3296" s="27"/>
      <c r="E3296" s="27"/>
      <c r="F3296" s="26"/>
      <c r="G3296" s="28"/>
      <c r="H3296" s="31"/>
    </row>
    <row r="3297" spans="2:8">
      <c r="B3297" s="27"/>
      <c r="C3297" s="27"/>
      <c r="D3297" s="27"/>
      <c r="E3297" s="27"/>
      <c r="F3297" s="26"/>
      <c r="G3297" s="28"/>
      <c r="H3297" s="31"/>
    </row>
    <row r="3298" spans="2:8">
      <c r="B3298" s="27"/>
      <c r="C3298" s="27"/>
      <c r="D3298" s="27"/>
      <c r="E3298" s="27"/>
      <c r="F3298" s="26"/>
      <c r="G3298" s="28"/>
      <c r="H3298" s="31"/>
    </row>
    <row r="3299" spans="2:8">
      <c r="B3299" s="27"/>
      <c r="C3299" s="27"/>
      <c r="D3299" s="27"/>
      <c r="E3299" s="27"/>
      <c r="F3299" s="26"/>
      <c r="G3299" s="28"/>
      <c r="H3299" s="31"/>
    </row>
    <row r="3300" spans="2:8">
      <c r="B3300" s="27"/>
      <c r="C3300" s="27"/>
      <c r="D3300" s="27"/>
      <c r="E3300" s="27"/>
      <c r="F3300" s="26"/>
      <c r="G3300" s="28"/>
      <c r="H3300" s="31"/>
    </row>
    <row r="3301" spans="2:8">
      <c r="B3301" s="27"/>
      <c r="C3301" s="27"/>
      <c r="D3301" s="27"/>
      <c r="E3301" s="27"/>
      <c r="F3301" s="26"/>
      <c r="G3301" s="28"/>
      <c r="H3301" s="31"/>
    </row>
    <row r="3302" spans="2:8">
      <c r="B3302" s="27"/>
      <c r="C3302" s="27"/>
      <c r="D3302" s="27"/>
      <c r="E3302" s="27"/>
      <c r="F3302" s="26"/>
      <c r="G3302" s="28"/>
      <c r="H3302" s="31"/>
    </row>
    <row r="3303" spans="2:8">
      <c r="B3303" s="27"/>
      <c r="C3303" s="27"/>
      <c r="D3303" s="27"/>
      <c r="E3303" s="27"/>
      <c r="F3303" s="26"/>
      <c r="G3303" s="28"/>
      <c r="H3303" s="31"/>
    </row>
    <row r="3304" spans="2:8">
      <c r="B3304" s="27"/>
      <c r="C3304" s="27"/>
      <c r="D3304" s="27"/>
      <c r="E3304" s="27"/>
      <c r="F3304" s="26"/>
      <c r="G3304" s="28"/>
      <c r="H3304" s="31"/>
    </row>
    <row r="3305" spans="2:8">
      <c r="B3305" s="27"/>
      <c r="C3305" s="27"/>
      <c r="D3305" s="27"/>
      <c r="E3305" s="27"/>
      <c r="F3305" s="26"/>
      <c r="G3305" s="28"/>
      <c r="H3305" s="31"/>
    </row>
    <row r="3306" spans="2:8">
      <c r="B3306" s="27"/>
      <c r="C3306" s="27"/>
      <c r="D3306" s="27"/>
      <c r="E3306" s="27"/>
      <c r="F3306" s="26"/>
      <c r="G3306" s="28"/>
      <c r="H3306" s="31"/>
    </row>
    <row r="3307" spans="2:8">
      <c r="B3307" s="27"/>
      <c r="C3307" s="27"/>
      <c r="D3307" s="27"/>
      <c r="E3307" s="27"/>
      <c r="F3307" s="26"/>
      <c r="G3307" s="28"/>
      <c r="H3307" s="31"/>
    </row>
    <row r="3308" spans="2:8">
      <c r="B3308" s="27"/>
      <c r="C3308" s="27"/>
      <c r="D3308" s="27"/>
      <c r="E3308" s="27"/>
      <c r="F3308" s="26"/>
      <c r="G3308" s="28"/>
      <c r="H3308" s="31"/>
    </row>
    <row r="3309" spans="2:8">
      <c r="B3309" s="27"/>
      <c r="C3309" s="27"/>
      <c r="D3309" s="27"/>
      <c r="E3309" s="27"/>
      <c r="F3309" s="26"/>
      <c r="G3309" s="28"/>
      <c r="H3309" s="31"/>
    </row>
    <row r="3310" spans="2:8">
      <c r="B3310" s="27"/>
      <c r="C3310" s="27"/>
      <c r="D3310" s="27"/>
      <c r="E3310" s="27"/>
      <c r="F3310" s="26"/>
      <c r="G3310" s="28"/>
      <c r="H3310" s="31"/>
    </row>
    <row r="3311" spans="2:8">
      <c r="B3311" s="27"/>
      <c r="C3311" s="27"/>
      <c r="D3311" s="27"/>
      <c r="E3311" s="27"/>
      <c r="F3311" s="26"/>
      <c r="G3311" s="28"/>
      <c r="H3311" s="31"/>
    </row>
    <row r="3312" spans="2:8">
      <c r="B3312" s="27"/>
      <c r="C3312" s="27"/>
      <c r="D3312" s="27"/>
      <c r="E3312" s="27"/>
      <c r="F3312" s="26"/>
      <c r="G3312" s="28"/>
      <c r="H3312" s="31"/>
    </row>
    <row r="3313" spans="2:8">
      <c r="B3313" s="27"/>
      <c r="C3313" s="27"/>
      <c r="D3313" s="27"/>
      <c r="E3313" s="27"/>
      <c r="F3313" s="26"/>
      <c r="G3313" s="28"/>
      <c r="H3313" s="31"/>
    </row>
    <row r="3314" spans="2:8">
      <c r="B3314" s="27"/>
      <c r="C3314" s="27"/>
      <c r="D3314" s="27"/>
      <c r="E3314" s="27"/>
      <c r="F3314" s="26"/>
      <c r="G3314" s="28"/>
      <c r="H3314" s="31"/>
    </row>
    <row r="3315" spans="2:8">
      <c r="B3315" s="27"/>
      <c r="C3315" s="27"/>
      <c r="D3315" s="27"/>
      <c r="E3315" s="27"/>
      <c r="F3315" s="26"/>
      <c r="G3315" s="28"/>
      <c r="H3315" s="31"/>
    </row>
    <row r="3316" spans="2:8">
      <c r="B3316" s="27"/>
      <c r="C3316" s="27"/>
      <c r="D3316" s="27"/>
      <c r="E3316" s="27"/>
      <c r="F3316" s="26"/>
      <c r="G3316" s="28"/>
      <c r="H3316" s="31"/>
    </row>
    <row r="3317" spans="2:8">
      <c r="B3317" s="27"/>
      <c r="C3317" s="27"/>
      <c r="D3317" s="27"/>
      <c r="E3317" s="27"/>
      <c r="F3317" s="26"/>
      <c r="G3317" s="28"/>
      <c r="H3317" s="31"/>
    </row>
    <row r="3318" spans="2:8">
      <c r="B3318" s="27"/>
      <c r="C3318" s="27"/>
      <c r="D3318" s="27"/>
      <c r="E3318" s="27"/>
      <c r="F3318" s="26"/>
      <c r="G3318" s="28"/>
      <c r="H3318" s="31"/>
    </row>
    <row r="3319" spans="2:8">
      <c r="B3319" s="27"/>
      <c r="C3319" s="27"/>
      <c r="D3319" s="27"/>
      <c r="E3319" s="27"/>
      <c r="F3319" s="26"/>
      <c r="G3319" s="28"/>
      <c r="H3319" s="31"/>
    </row>
    <row r="3320" spans="2:8">
      <c r="B3320" s="27"/>
      <c r="C3320" s="27"/>
      <c r="D3320" s="27"/>
      <c r="E3320" s="27"/>
      <c r="F3320" s="26"/>
      <c r="G3320" s="28"/>
      <c r="H3320" s="31"/>
    </row>
    <row r="3321" spans="2:8">
      <c r="B3321" s="27"/>
      <c r="C3321" s="27"/>
      <c r="D3321" s="27"/>
      <c r="E3321" s="27"/>
      <c r="F3321" s="26"/>
      <c r="G3321" s="28"/>
      <c r="H3321" s="31"/>
    </row>
    <row r="3322" spans="2:8">
      <c r="B3322" s="27"/>
      <c r="C3322" s="27"/>
      <c r="D3322" s="27"/>
      <c r="E3322" s="27"/>
      <c r="F3322" s="26"/>
      <c r="G3322" s="28"/>
      <c r="H3322" s="31"/>
    </row>
    <row r="3323" spans="2:8">
      <c r="B3323" s="27"/>
      <c r="C3323" s="27"/>
      <c r="D3323" s="27"/>
      <c r="E3323" s="27"/>
      <c r="F3323" s="26"/>
      <c r="G3323" s="28"/>
      <c r="H3323" s="31"/>
    </row>
    <row r="3324" spans="2:8">
      <c r="B3324" s="27"/>
      <c r="C3324" s="27"/>
      <c r="D3324" s="27"/>
      <c r="E3324" s="27"/>
      <c r="F3324" s="26"/>
      <c r="G3324" s="28"/>
      <c r="H3324" s="31"/>
    </row>
    <row r="3325" spans="2:8">
      <c r="B3325" s="27"/>
      <c r="C3325" s="27"/>
      <c r="D3325" s="27"/>
      <c r="E3325" s="27"/>
      <c r="F3325" s="26"/>
      <c r="G3325" s="28"/>
      <c r="H3325" s="31"/>
    </row>
    <row r="3326" spans="2:8">
      <c r="B3326" s="27"/>
      <c r="C3326" s="27"/>
      <c r="D3326" s="27"/>
      <c r="E3326" s="27"/>
      <c r="F3326" s="26"/>
      <c r="G3326" s="28"/>
      <c r="H3326" s="31"/>
    </row>
    <row r="3327" spans="2:8">
      <c r="B3327" s="27"/>
      <c r="C3327" s="27"/>
      <c r="D3327" s="27"/>
      <c r="E3327" s="27"/>
      <c r="F3327" s="26"/>
      <c r="G3327" s="28"/>
      <c r="H3327" s="31"/>
    </row>
    <row r="3328" spans="2:8">
      <c r="B3328" s="27"/>
      <c r="C3328" s="27"/>
      <c r="D3328" s="27"/>
      <c r="E3328" s="27"/>
      <c r="F3328" s="26"/>
      <c r="G3328" s="28"/>
      <c r="H3328" s="31"/>
    </row>
    <row r="3329" spans="2:8">
      <c r="B3329" s="27"/>
      <c r="C3329" s="27"/>
      <c r="D3329" s="27"/>
      <c r="E3329" s="27"/>
      <c r="F3329" s="26"/>
      <c r="G3329" s="28"/>
      <c r="H3329" s="31"/>
    </row>
    <row r="3330" spans="2:8">
      <c r="B3330" s="27"/>
      <c r="C3330" s="27"/>
      <c r="D3330" s="27"/>
      <c r="E3330" s="27"/>
      <c r="F3330" s="26"/>
      <c r="G3330" s="28"/>
      <c r="H3330" s="31"/>
    </row>
    <row r="3331" spans="2:8">
      <c r="B3331" s="27"/>
      <c r="C3331" s="27"/>
      <c r="D3331" s="27"/>
      <c r="E3331" s="27"/>
      <c r="F3331" s="26"/>
      <c r="G3331" s="28"/>
      <c r="H3331" s="31"/>
    </row>
    <row r="3332" spans="2:8">
      <c r="B3332" s="27"/>
      <c r="C3332" s="27"/>
      <c r="D3332" s="27"/>
      <c r="E3332" s="27"/>
      <c r="F3332" s="26"/>
      <c r="G3332" s="28"/>
      <c r="H3332" s="31"/>
    </row>
    <row r="3333" spans="2:8">
      <c r="B3333" s="27"/>
      <c r="C3333" s="27"/>
      <c r="D3333" s="27"/>
      <c r="E3333" s="27"/>
      <c r="F3333" s="26"/>
      <c r="G3333" s="28"/>
      <c r="H3333" s="31"/>
    </row>
    <row r="3334" spans="2:8">
      <c r="B3334" s="27"/>
      <c r="C3334" s="27"/>
      <c r="D3334" s="27"/>
      <c r="E3334" s="27"/>
      <c r="F3334" s="26"/>
      <c r="G3334" s="28"/>
      <c r="H3334" s="31"/>
    </row>
    <row r="3335" spans="2:8">
      <c r="B3335" s="27"/>
      <c r="C3335" s="27"/>
      <c r="D3335" s="27"/>
      <c r="E3335" s="27"/>
      <c r="F3335" s="26"/>
      <c r="G3335" s="28"/>
      <c r="H3335" s="31"/>
    </row>
    <row r="3336" spans="2:8">
      <c r="B3336" s="27"/>
      <c r="C3336" s="27"/>
      <c r="D3336" s="27"/>
      <c r="E3336" s="27"/>
      <c r="F3336" s="26"/>
      <c r="G3336" s="28"/>
      <c r="H3336" s="31"/>
    </row>
    <row r="3337" spans="2:8">
      <c r="B3337" s="27"/>
      <c r="C3337" s="27"/>
      <c r="D3337" s="27"/>
      <c r="E3337" s="27"/>
      <c r="F3337" s="26"/>
      <c r="G3337" s="28"/>
      <c r="H3337" s="31"/>
    </row>
    <row r="3338" spans="2:8">
      <c r="B3338" s="27"/>
      <c r="C3338" s="27"/>
      <c r="D3338" s="27"/>
      <c r="E3338" s="27"/>
      <c r="F3338" s="26"/>
      <c r="G3338" s="28"/>
      <c r="H3338" s="31"/>
    </row>
    <row r="3339" spans="2:8">
      <c r="B3339" s="27"/>
      <c r="C3339" s="27"/>
      <c r="D3339" s="27"/>
      <c r="E3339" s="27"/>
      <c r="F3339" s="26"/>
      <c r="G3339" s="28"/>
      <c r="H3339" s="31"/>
    </row>
    <row r="3340" spans="2:8">
      <c r="B3340" s="27"/>
      <c r="C3340" s="27"/>
      <c r="D3340" s="27"/>
      <c r="E3340" s="27"/>
      <c r="F3340" s="26"/>
      <c r="G3340" s="28"/>
      <c r="H3340" s="31"/>
    </row>
    <row r="3341" spans="2:8">
      <c r="B3341" s="27"/>
      <c r="C3341" s="27"/>
      <c r="D3341" s="27"/>
      <c r="E3341" s="27"/>
      <c r="F3341" s="26"/>
      <c r="G3341" s="28"/>
      <c r="H3341" s="31"/>
    </row>
    <row r="3342" spans="2:8">
      <c r="B3342" s="27"/>
      <c r="C3342" s="27"/>
      <c r="D3342" s="27"/>
      <c r="E3342" s="27"/>
      <c r="F3342" s="26"/>
      <c r="G3342" s="28"/>
      <c r="H3342" s="31"/>
    </row>
    <row r="3343" spans="2:8">
      <c r="B3343" s="27"/>
      <c r="C3343" s="27"/>
      <c r="D3343" s="27"/>
      <c r="E3343" s="27"/>
      <c r="F3343" s="26"/>
      <c r="G3343" s="28"/>
      <c r="H3343" s="31"/>
    </row>
    <row r="3344" spans="2:8">
      <c r="B3344" s="27"/>
      <c r="C3344" s="27"/>
      <c r="D3344" s="27"/>
      <c r="E3344" s="27"/>
      <c r="F3344" s="26"/>
      <c r="G3344" s="28"/>
      <c r="H3344" s="31"/>
    </row>
    <row r="3345" spans="2:8">
      <c r="B3345" s="27"/>
      <c r="C3345" s="27"/>
      <c r="D3345" s="27"/>
      <c r="E3345" s="27"/>
      <c r="F3345" s="26"/>
      <c r="G3345" s="28"/>
      <c r="H3345" s="31"/>
    </row>
    <row r="3346" spans="2:8">
      <c r="B3346" s="27"/>
      <c r="C3346" s="27"/>
      <c r="D3346" s="27"/>
      <c r="E3346" s="27"/>
      <c r="F3346" s="26"/>
      <c r="G3346" s="28"/>
      <c r="H3346" s="31"/>
    </row>
    <row r="3347" spans="2:8">
      <c r="B3347" s="27"/>
      <c r="C3347" s="27"/>
      <c r="D3347" s="27"/>
      <c r="E3347" s="27"/>
      <c r="F3347" s="26"/>
      <c r="G3347" s="28"/>
      <c r="H3347" s="31"/>
    </row>
    <row r="3348" spans="2:8">
      <c r="B3348" s="27"/>
      <c r="C3348" s="27"/>
      <c r="D3348" s="27"/>
      <c r="E3348" s="27"/>
      <c r="F3348" s="26"/>
      <c r="G3348" s="28"/>
      <c r="H3348" s="31"/>
    </row>
    <row r="3349" spans="2:8">
      <c r="B3349" s="27"/>
      <c r="C3349" s="27"/>
      <c r="D3349" s="27"/>
      <c r="E3349" s="27"/>
      <c r="F3349" s="26"/>
      <c r="G3349" s="28"/>
      <c r="H3349" s="31"/>
    </row>
    <row r="3350" spans="2:8">
      <c r="B3350" s="27"/>
      <c r="C3350" s="27"/>
      <c r="D3350" s="27"/>
      <c r="E3350" s="27"/>
      <c r="F3350" s="26"/>
      <c r="G3350" s="28"/>
      <c r="H3350" s="31"/>
    </row>
    <row r="3351" spans="2:8">
      <c r="B3351" s="27"/>
      <c r="C3351" s="27"/>
      <c r="D3351" s="27"/>
      <c r="E3351" s="27"/>
      <c r="F3351" s="26"/>
      <c r="G3351" s="28"/>
      <c r="H3351" s="31"/>
    </row>
    <row r="3352" spans="2:8">
      <c r="B3352" s="27"/>
      <c r="C3352" s="27"/>
      <c r="D3352" s="27"/>
      <c r="E3352" s="27"/>
      <c r="F3352" s="26"/>
      <c r="G3352" s="28"/>
      <c r="H3352" s="31"/>
    </row>
    <row r="3353" spans="2:8">
      <c r="B3353" s="27"/>
      <c r="C3353" s="27"/>
      <c r="D3353" s="27"/>
      <c r="E3353" s="27"/>
      <c r="F3353" s="26"/>
      <c r="G3353" s="28"/>
      <c r="H3353" s="31"/>
    </row>
    <row r="3354" spans="2:8">
      <c r="B3354" s="27"/>
      <c r="C3354" s="27"/>
      <c r="D3354" s="27"/>
      <c r="E3354" s="27"/>
      <c r="F3354" s="26"/>
      <c r="G3354" s="28"/>
      <c r="H3354" s="31"/>
    </row>
    <row r="3355" spans="2:8">
      <c r="B3355" s="27"/>
      <c r="C3355" s="27"/>
      <c r="D3355" s="27"/>
      <c r="E3355" s="27"/>
      <c r="F3355" s="26"/>
      <c r="G3355" s="28"/>
      <c r="H3355" s="31"/>
    </row>
    <row r="3356" spans="2:8">
      <c r="B3356" s="27"/>
      <c r="C3356" s="27"/>
      <c r="D3356" s="27"/>
      <c r="E3356" s="27"/>
      <c r="F3356" s="26"/>
      <c r="G3356" s="28"/>
      <c r="H3356" s="31"/>
    </row>
    <row r="3357" spans="2:8">
      <c r="B3357" s="27"/>
      <c r="C3357" s="27"/>
      <c r="D3357" s="27"/>
      <c r="E3357" s="27"/>
      <c r="F3357" s="26"/>
      <c r="G3357" s="28"/>
      <c r="H3357" s="31"/>
    </row>
    <row r="3358" spans="2:8">
      <c r="B3358" s="27"/>
      <c r="C3358" s="27"/>
      <c r="D3358" s="27"/>
      <c r="E3358" s="27"/>
      <c r="F3358" s="26"/>
      <c r="G3358" s="28"/>
      <c r="H3358" s="31"/>
    </row>
    <row r="3359" spans="2:8">
      <c r="B3359" s="27"/>
      <c r="C3359" s="27"/>
      <c r="D3359" s="27"/>
      <c r="E3359" s="27"/>
      <c r="F3359" s="26"/>
      <c r="G3359" s="28"/>
      <c r="H3359" s="31"/>
    </row>
    <row r="3360" spans="2:8">
      <c r="B3360" s="27"/>
      <c r="C3360" s="27"/>
      <c r="D3360" s="27"/>
      <c r="E3360" s="27"/>
      <c r="F3360" s="26"/>
      <c r="G3360" s="28"/>
      <c r="H3360" s="31"/>
    </row>
    <row r="3361" spans="2:8">
      <c r="B3361" s="27"/>
      <c r="C3361" s="27"/>
      <c r="D3361" s="27"/>
      <c r="E3361" s="27"/>
      <c r="F3361" s="26"/>
      <c r="G3361" s="28"/>
      <c r="H3361" s="31"/>
    </row>
    <row r="3362" spans="2:8">
      <c r="B3362" s="27"/>
      <c r="C3362" s="27"/>
      <c r="D3362" s="27"/>
      <c r="E3362" s="27"/>
      <c r="F3362" s="26"/>
      <c r="G3362" s="28"/>
      <c r="H3362" s="31"/>
    </row>
    <row r="3363" spans="2:8">
      <c r="B3363" s="27"/>
      <c r="C3363" s="27"/>
      <c r="D3363" s="27"/>
      <c r="E3363" s="27"/>
      <c r="F3363" s="26"/>
      <c r="G3363" s="28"/>
      <c r="H3363" s="31"/>
    </row>
    <row r="3364" spans="2:8">
      <c r="B3364" s="27"/>
      <c r="C3364" s="27"/>
      <c r="D3364" s="27"/>
      <c r="E3364" s="27"/>
      <c r="F3364" s="26"/>
      <c r="G3364" s="28"/>
      <c r="H3364" s="31"/>
    </row>
    <row r="3365" spans="2:8">
      <c r="B3365" s="27"/>
      <c r="C3365" s="27"/>
      <c r="D3365" s="27"/>
      <c r="E3365" s="27"/>
      <c r="F3365" s="26"/>
      <c r="G3365" s="28"/>
      <c r="H3365" s="31"/>
    </row>
    <row r="3366" spans="2:8">
      <c r="B3366" s="27"/>
      <c r="C3366" s="27"/>
      <c r="D3366" s="27"/>
      <c r="E3366" s="27"/>
      <c r="F3366" s="26"/>
      <c r="G3366" s="28"/>
      <c r="H3366" s="31"/>
    </row>
    <row r="3367" spans="2:8">
      <c r="B3367" s="27"/>
      <c r="C3367" s="27"/>
      <c r="D3367" s="27"/>
      <c r="E3367" s="27"/>
      <c r="F3367" s="26"/>
      <c r="G3367" s="28"/>
      <c r="H3367" s="31"/>
    </row>
    <row r="3368" spans="2:8">
      <c r="B3368" s="27"/>
      <c r="C3368" s="27"/>
      <c r="D3368" s="27"/>
      <c r="E3368" s="27"/>
      <c r="F3368" s="26"/>
      <c r="G3368" s="28"/>
      <c r="H3368" s="31"/>
    </row>
    <row r="3369" spans="2:8">
      <c r="B3369" s="27"/>
      <c r="C3369" s="27"/>
      <c r="D3369" s="27"/>
      <c r="E3369" s="27"/>
      <c r="F3369" s="26"/>
      <c r="G3369" s="28"/>
      <c r="H3369" s="31"/>
    </row>
    <row r="3370" spans="2:8">
      <c r="B3370" s="27"/>
      <c r="C3370" s="27"/>
      <c r="D3370" s="27"/>
      <c r="E3370" s="27"/>
      <c r="F3370" s="26"/>
      <c r="G3370" s="28"/>
      <c r="H3370" s="31"/>
    </row>
    <row r="3371" spans="2:8">
      <c r="B3371" s="27"/>
      <c r="C3371" s="27"/>
      <c r="D3371" s="27"/>
      <c r="E3371" s="27"/>
      <c r="F3371" s="26"/>
      <c r="G3371" s="28"/>
      <c r="H3371" s="31"/>
    </row>
    <row r="3372" spans="2:8">
      <c r="B3372" s="27"/>
      <c r="C3372" s="27"/>
      <c r="D3372" s="27"/>
      <c r="E3372" s="27"/>
      <c r="F3372" s="26"/>
      <c r="G3372" s="28"/>
      <c r="H3372" s="31"/>
    </row>
    <row r="3373" spans="2:8">
      <c r="B3373" s="27"/>
      <c r="C3373" s="27"/>
      <c r="D3373" s="27"/>
      <c r="E3373" s="27"/>
      <c r="F3373" s="26"/>
      <c r="G3373" s="28"/>
      <c r="H3373" s="31"/>
    </row>
    <row r="3374" spans="2:8">
      <c r="B3374" s="27"/>
      <c r="C3374" s="27"/>
      <c r="D3374" s="27"/>
      <c r="E3374" s="27"/>
      <c r="F3374" s="26"/>
      <c r="G3374" s="28"/>
      <c r="H3374" s="31"/>
    </row>
    <row r="3375" spans="2:8">
      <c r="B3375" s="27"/>
      <c r="C3375" s="27"/>
      <c r="D3375" s="27"/>
      <c r="E3375" s="27"/>
      <c r="F3375" s="26"/>
      <c r="G3375" s="28"/>
      <c r="H3375" s="31"/>
    </row>
    <row r="3376" spans="2:8">
      <c r="B3376" s="27"/>
      <c r="C3376" s="27"/>
      <c r="D3376" s="27"/>
      <c r="E3376" s="27"/>
      <c r="F3376" s="26"/>
      <c r="G3376" s="28"/>
      <c r="H3376" s="31"/>
    </row>
    <row r="3377" spans="2:8">
      <c r="B3377" s="27"/>
      <c r="C3377" s="27"/>
      <c r="D3377" s="27"/>
      <c r="E3377" s="27"/>
      <c r="F3377" s="26"/>
      <c r="G3377" s="28"/>
      <c r="H3377" s="31"/>
    </row>
    <row r="3378" spans="2:8">
      <c r="B3378" s="27"/>
      <c r="C3378" s="27"/>
      <c r="D3378" s="27"/>
      <c r="E3378" s="27"/>
      <c r="F3378" s="26"/>
      <c r="G3378" s="28"/>
      <c r="H3378" s="31"/>
    </row>
    <row r="3379" spans="2:8">
      <c r="B3379" s="27"/>
      <c r="C3379" s="27"/>
      <c r="D3379" s="27"/>
      <c r="E3379" s="27"/>
      <c r="F3379" s="26"/>
      <c r="G3379" s="28"/>
      <c r="H3379" s="31"/>
    </row>
    <row r="3380" spans="2:8">
      <c r="B3380" s="27"/>
      <c r="C3380" s="27"/>
      <c r="D3380" s="27"/>
      <c r="E3380" s="27"/>
      <c r="F3380" s="26"/>
      <c r="G3380" s="28"/>
      <c r="H3380" s="31"/>
    </row>
    <row r="3381" spans="2:8">
      <c r="B3381" s="27"/>
      <c r="C3381" s="27"/>
      <c r="D3381" s="27"/>
      <c r="E3381" s="27"/>
      <c r="F3381" s="26"/>
      <c r="G3381" s="28"/>
      <c r="H3381" s="31"/>
    </row>
    <row r="3382" spans="2:8">
      <c r="B3382" s="27"/>
      <c r="C3382" s="27"/>
      <c r="D3382" s="27"/>
      <c r="E3382" s="27"/>
      <c r="F3382" s="26"/>
      <c r="G3382" s="28"/>
      <c r="H3382" s="31"/>
    </row>
    <row r="3383" spans="2:8">
      <c r="B3383" s="27"/>
      <c r="C3383" s="27"/>
      <c r="D3383" s="27"/>
      <c r="E3383" s="27"/>
      <c r="F3383" s="26"/>
      <c r="G3383" s="28"/>
      <c r="H3383" s="31"/>
    </row>
    <row r="3384" spans="2:8">
      <c r="B3384" s="27"/>
      <c r="C3384" s="27"/>
      <c r="D3384" s="27"/>
      <c r="E3384" s="27"/>
      <c r="F3384" s="26"/>
      <c r="G3384" s="28"/>
      <c r="H3384" s="31"/>
    </row>
    <row r="3385" spans="2:8">
      <c r="B3385" s="27"/>
      <c r="C3385" s="27"/>
      <c r="D3385" s="27"/>
      <c r="E3385" s="27"/>
      <c r="F3385" s="26"/>
      <c r="G3385" s="28"/>
      <c r="H3385" s="31"/>
    </row>
    <row r="3386" spans="2:8">
      <c r="B3386" s="27"/>
      <c r="C3386" s="27"/>
      <c r="D3386" s="27"/>
      <c r="E3386" s="27"/>
      <c r="F3386" s="26"/>
      <c r="G3386" s="28"/>
      <c r="H3386" s="31"/>
    </row>
    <row r="3387" spans="2:8">
      <c r="B3387" s="27"/>
      <c r="C3387" s="27"/>
      <c r="D3387" s="27"/>
      <c r="E3387" s="27"/>
      <c r="F3387" s="26"/>
      <c r="G3387" s="28"/>
      <c r="H3387" s="31"/>
    </row>
    <row r="3388" spans="2:8">
      <c r="B3388" s="27"/>
      <c r="C3388" s="27"/>
      <c r="D3388" s="27"/>
      <c r="E3388" s="27"/>
      <c r="F3388" s="26"/>
      <c r="G3388" s="28"/>
      <c r="H3388" s="31"/>
    </row>
    <row r="3389" spans="2:8">
      <c r="B3389" s="27"/>
      <c r="C3389" s="27"/>
      <c r="D3389" s="27"/>
      <c r="E3389" s="27"/>
      <c r="F3389" s="26"/>
      <c r="G3389" s="28"/>
      <c r="H3389" s="31"/>
    </row>
    <row r="3390" spans="2:8">
      <c r="B3390" s="27"/>
      <c r="C3390" s="27"/>
      <c r="D3390" s="27"/>
      <c r="E3390" s="27"/>
      <c r="F3390" s="26"/>
      <c r="G3390" s="28"/>
      <c r="H3390" s="31"/>
    </row>
    <row r="3391" spans="2:8">
      <c r="B3391" s="27"/>
      <c r="C3391" s="27"/>
      <c r="D3391" s="27"/>
      <c r="E3391" s="27"/>
      <c r="F3391" s="26"/>
      <c r="G3391" s="28"/>
      <c r="H3391" s="31"/>
    </row>
    <row r="3392" spans="2:8">
      <c r="B3392" s="27"/>
      <c r="C3392" s="27"/>
      <c r="D3392" s="27"/>
      <c r="E3392" s="27"/>
      <c r="F3392" s="26"/>
      <c r="G3392" s="28"/>
      <c r="H3392" s="31"/>
    </row>
    <row r="3393" spans="2:8">
      <c r="B3393" s="27"/>
      <c r="C3393" s="27"/>
      <c r="D3393" s="27"/>
      <c r="E3393" s="27"/>
      <c r="F3393" s="26"/>
      <c r="G3393" s="28"/>
      <c r="H3393" s="31"/>
    </row>
    <row r="3394" spans="2:8">
      <c r="B3394" s="27"/>
      <c r="C3394" s="27"/>
      <c r="D3394" s="27"/>
      <c r="E3394" s="27"/>
      <c r="F3394" s="26"/>
      <c r="G3394" s="28"/>
      <c r="H3394" s="31"/>
    </row>
    <row r="3395" spans="2:8">
      <c r="B3395" s="27"/>
      <c r="C3395" s="27"/>
      <c r="D3395" s="27"/>
      <c r="E3395" s="27"/>
      <c r="F3395" s="26"/>
      <c r="G3395" s="28"/>
      <c r="H3395" s="31"/>
    </row>
    <row r="3396" spans="2:8">
      <c r="B3396" s="27"/>
      <c r="C3396" s="27"/>
      <c r="D3396" s="27"/>
      <c r="E3396" s="27"/>
      <c r="F3396" s="26"/>
      <c r="G3396" s="28"/>
      <c r="H3396" s="31"/>
    </row>
    <row r="3397" spans="2:8">
      <c r="B3397" s="27"/>
      <c r="C3397" s="27"/>
      <c r="D3397" s="27"/>
      <c r="E3397" s="27"/>
      <c r="F3397" s="26"/>
      <c r="G3397" s="28"/>
      <c r="H3397" s="31"/>
    </row>
    <row r="3398" spans="2:8">
      <c r="B3398" s="27"/>
      <c r="C3398" s="27"/>
      <c r="D3398" s="27"/>
      <c r="E3398" s="27"/>
      <c r="F3398" s="26"/>
      <c r="G3398" s="28"/>
      <c r="H3398" s="31"/>
    </row>
    <row r="3399" spans="2:8">
      <c r="B3399" s="27"/>
      <c r="C3399" s="27"/>
      <c r="D3399" s="27"/>
      <c r="E3399" s="27"/>
      <c r="F3399" s="26"/>
      <c r="G3399" s="28"/>
      <c r="H3399" s="31"/>
    </row>
    <row r="3400" spans="2:8">
      <c r="B3400" s="27"/>
      <c r="C3400" s="27"/>
      <c r="D3400" s="27"/>
      <c r="E3400" s="27"/>
      <c r="F3400" s="26"/>
      <c r="G3400" s="28"/>
      <c r="H3400" s="31"/>
    </row>
    <row r="3401" spans="2:8">
      <c r="B3401" s="27"/>
      <c r="C3401" s="27"/>
      <c r="D3401" s="27"/>
      <c r="E3401" s="27"/>
      <c r="F3401" s="26"/>
      <c r="G3401" s="28"/>
      <c r="H3401" s="31"/>
    </row>
    <row r="3402" spans="2:8">
      <c r="B3402" s="27"/>
      <c r="C3402" s="27"/>
      <c r="D3402" s="27"/>
      <c r="E3402" s="27"/>
      <c r="F3402" s="26"/>
      <c r="G3402" s="28"/>
      <c r="H3402" s="31"/>
    </row>
    <row r="3403" spans="2:8">
      <c r="B3403" s="27"/>
      <c r="C3403" s="27"/>
      <c r="D3403" s="27"/>
      <c r="E3403" s="27"/>
      <c r="F3403" s="26"/>
      <c r="G3403" s="28"/>
      <c r="H3403" s="31"/>
    </row>
    <row r="3404" spans="2:8">
      <c r="B3404" s="27"/>
      <c r="C3404" s="27"/>
      <c r="D3404" s="27"/>
      <c r="E3404" s="27"/>
      <c r="F3404" s="26"/>
      <c r="G3404" s="28"/>
      <c r="H3404" s="31"/>
    </row>
    <row r="3405" spans="2:8">
      <c r="B3405" s="27"/>
      <c r="C3405" s="27"/>
      <c r="D3405" s="27"/>
      <c r="E3405" s="27"/>
      <c r="F3405" s="26"/>
      <c r="G3405" s="28"/>
      <c r="H3405" s="31"/>
    </row>
    <row r="3406" spans="2:8">
      <c r="B3406" s="27"/>
      <c r="C3406" s="27"/>
      <c r="D3406" s="27"/>
      <c r="E3406" s="27"/>
      <c r="F3406" s="26"/>
      <c r="G3406" s="28"/>
      <c r="H3406" s="31"/>
    </row>
    <row r="3407" spans="2:8">
      <c r="B3407" s="27"/>
      <c r="C3407" s="27"/>
      <c r="D3407" s="27"/>
      <c r="E3407" s="27"/>
      <c r="F3407" s="26"/>
      <c r="G3407" s="28"/>
      <c r="H3407" s="31"/>
    </row>
    <row r="3408" spans="2:8">
      <c r="B3408" s="27"/>
      <c r="C3408" s="27"/>
      <c r="D3408" s="27"/>
      <c r="E3408" s="27"/>
      <c r="F3408" s="26"/>
      <c r="G3408" s="28"/>
      <c r="H3408" s="31"/>
    </row>
    <row r="3409" spans="2:8">
      <c r="B3409" s="27"/>
      <c r="C3409" s="27"/>
      <c r="D3409" s="27"/>
      <c r="E3409" s="27"/>
      <c r="F3409" s="26"/>
      <c r="G3409" s="28"/>
      <c r="H3409" s="31"/>
    </row>
    <row r="3410" spans="2:8">
      <c r="B3410" s="27"/>
      <c r="C3410" s="27"/>
      <c r="D3410" s="27"/>
      <c r="E3410" s="27"/>
      <c r="F3410" s="26"/>
      <c r="G3410" s="28"/>
      <c r="H3410" s="31"/>
    </row>
    <row r="3411" spans="2:8">
      <c r="B3411" s="27"/>
      <c r="C3411" s="27"/>
      <c r="D3411" s="27"/>
      <c r="E3411" s="27"/>
      <c r="F3411" s="26"/>
      <c r="G3411" s="28"/>
      <c r="H3411" s="31"/>
    </row>
    <row r="3412" spans="2:8">
      <c r="B3412" s="27"/>
      <c r="C3412" s="27"/>
      <c r="D3412" s="27"/>
      <c r="E3412" s="27"/>
      <c r="F3412" s="26"/>
      <c r="G3412" s="28"/>
      <c r="H3412" s="31"/>
    </row>
    <row r="3413" spans="2:8">
      <c r="B3413" s="27"/>
      <c r="C3413" s="27"/>
      <c r="D3413" s="27"/>
      <c r="E3413" s="27"/>
      <c r="F3413" s="26"/>
      <c r="G3413" s="28"/>
      <c r="H3413" s="31"/>
    </row>
    <row r="3414" spans="2:8">
      <c r="B3414" s="27"/>
      <c r="C3414" s="27"/>
      <c r="D3414" s="27"/>
      <c r="E3414" s="27"/>
      <c r="F3414" s="26"/>
      <c r="G3414" s="28"/>
      <c r="H3414" s="31"/>
    </row>
    <row r="3415" spans="2:8">
      <c r="B3415" s="27"/>
      <c r="C3415" s="27"/>
      <c r="D3415" s="27"/>
      <c r="E3415" s="27"/>
      <c r="F3415" s="26"/>
      <c r="G3415" s="28"/>
      <c r="H3415" s="31"/>
    </row>
    <row r="3416" spans="2:8">
      <c r="B3416" s="27"/>
      <c r="C3416" s="27"/>
      <c r="D3416" s="27"/>
      <c r="E3416" s="27"/>
      <c r="F3416" s="26"/>
      <c r="G3416" s="28"/>
      <c r="H3416" s="31"/>
    </row>
    <row r="3417" spans="2:8">
      <c r="B3417" s="27"/>
      <c r="C3417" s="27"/>
      <c r="D3417" s="27"/>
      <c r="E3417" s="27"/>
      <c r="F3417" s="26"/>
      <c r="G3417" s="28"/>
      <c r="H3417" s="31"/>
    </row>
    <row r="3418" spans="2:8">
      <c r="B3418" s="27"/>
      <c r="C3418" s="27"/>
      <c r="D3418" s="27"/>
      <c r="E3418" s="27"/>
      <c r="F3418" s="26"/>
      <c r="G3418" s="28"/>
      <c r="H3418" s="31"/>
    </row>
    <row r="3419" spans="2:8">
      <c r="B3419" s="27"/>
      <c r="C3419" s="27"/>
      <c r="D3419" s="27"/>
      <c r="E3419" s="27"/>
      <c r="F3419" s="26"/>
      <c r="G3419" s="28"/>
      <c r="H3419" s="31"/>
    </row>
    <row r="3420" spans="2:8">
      <c r="B3420" s="27"/>
      <c r="C3420" s="27"/>
      <c r="D3420" s="27"/>
      <c r="E3420" s="27"/>
      <c r="F3420" s="26"/>
      <c r="G3420" s="28"/>
      <c r="H3420" s="31"/>
    </row>
    <row r="3421" spans="2:8">
      <c r="B3421" s="27"/>
      <c r="C3421" s="27"/>
      <c r="D3421" s="27"/>
      <c r="E3421" s="27"/>
      <c r="F3421" s="26"/>
      <c r="G3421" s="28"/>
      <c r="H3421" s="31"/>
    </row>
    <row r="3422" spans="2:8">
      <c r="B3422" s="27"/>
      <c r="C3422" s="27"/>
      <c r="D3422" s="27"/>
      <c r="E3422" s="27"/>
      <c r="F3422" s="26"/>
      <c r="G3422" s="28"/>
      <c r="H3422" s="31"/>
    </row>
    <row r="3423" spans="2:8">
      <c r="B3423" s="27"/>
      <c r="C3423" s="27"/>
      <c r="D3423" s="27"/>
      <c r="E3423" s="27"/>
      <c r="F3423" s="26"/>
      <c r="G3423" s="28"/>
      <c r="H3423" s="31"/>
    </row>
    <row r="3424" spans="2:8">
      <c r="B3424" s="27"/>
      <c r="C3424" s="27"/>
      <c r="D3424" s="27"/>
      <c r="E3424" s="27"/>
      <c r="F3424" s="26"/>
      <c r="G3424" s="28"/>
      <c r="H3424" s="31"/>
    </row>
    <row r="3425" spans="2:8">
      <c r="B3425" s="27"/>
      <c r="C3425" s="27"/>
      <c r="D3425" s="27"/>
      <c r="E3425" s="27"/>
      <c r="F3425" s="26"/>
      <c r="G3425" s="28"/>
      <c r="H3425" s="31"/>
    </row>
    <row r="3426" spans="2:8">
      <c r="B3426" s="27"/>
      <c r="C3426" s="27"/>
      <c r="D3426" s="27"/>
      <c r="E3426" s="27"/>
      <c r="F3426" s="26"/>
      <c r="G3426" s="28"/>
      <c r="H3426" s="31"/>
    </row>
    <row r="3427" spans="2:8">
      <c r="B3427" s="27"/>
      <c r="C3427" s="27"/>
      <c r="D3427" s="27"/>
      <c r="E3427" s="27"/>
      <c r="F3427" s="26"/>
      <c r="G3427" s="28"/>
      <c r="H3427" s="31"/>
    </row>
    <row r="3428" spans="2:8">
      <c r="B3428" s="27"/>
      <c r="C3428" s="27"/>
      <c r="D3428" s="27"/>
      <c r="E3428" s="27"/>
      <c r="F3428" s="26"/>
      <c r="G3428" s="28"/>
      <c r="H3428" s="31"/>
    </row>
    <row r="3429" spans="2:8">
      <c r="B3429" s="27"/>
      <c r="C3429" s="27"/>
      <c r="D3429" s="27"/>
      <c r="E3429" s="27"/>
      <c r="F3429" s="26"/>
      <c r="G3429" s="28"/>
      <c r="H3429" s="31"/>
    </row>
    <row r="3430" spans="2:8">
      <c r="B3430" s="27"/>
      <c r="C3430" s="27"/>
      <c r="D3430" s="27"/>
      <c r="E3430" s="27"/>
      <c r="F3430" s="26"/>
      <c r="G3430" s="28"/>
      <c r="H3430" s="31"/>
    </row>
    <row r="3431" spans="2:8">
      <c r="B3431" s="27"/>
      <c r="C3431" s="27"/>
      <c r="D3431" s="27"/>
      <c r="E3431" s="27"/>
      <c r="F3431" s="26"/>
      <c r="G3431" s="28"/>
      <c r="H3431" s="31"/>
    </row>
    <row r="3432" spans="2:8">
      <c r="B3432" s="27"/>
      <c r="C3432" s="27"/>
      <c r="D3432" s="27"/>
      <c r="E3432" s="27"/>
      <c r="F3432" s="26"/>
      <c r="G3432" s="28"/>
      <c r="H3432" s="31"/>
    </row>
    <row r="3433" spans="2:8">
      <c r="B3433" s="27"/>
      <c r="C3433" s="27"/>
      <c r="D3433" s="27"/>
      <c r="E3433" s="27"/>
      <c r="F3433" s="26"/>
      <c r="G3433" s="28"/>
      <c r="H3433" s="31"/>
    </row>
    <row r="3434" spans="2:8">
      <c r="B3434" s="27"/>
      <c r="C3434" s="27"/>
      <c r="D3434" s="27"/>
      <c r="E3434" s="27"/>
      <c r="F3434" s="26"/>
      <c r="G3434" s="28"/>
      <c r="H3434" s="31"/>
    </row>
    <row r="3435" spans="2:8">
      <c r="B3435" s="27"/>
      <c r="C3435" s="27"/>
      <c r="D3435" s="27"/>
      <c r="E3435" s="27"/>
      <c r="F3435" s="26"/>
      <c r="G3435" s="28"/>
      <c r="H3435" s="31"/>
    </row>
    <row r="3436" spans="2:8">
      <c r="B3436" s="27"/>
      <c r="C3436" s="27"/>
      <c r="D3436" s="27"/>
      <c r="E3436" s="27"/>
      <c r="F3436" s="26"/>
      <c r="G3436" s="28"/>
      <c r="H3436" s="31"/>
    </row>
    <row r="3437" spans="2:8">
      <c r="B3437" s="27"/>
      <c r="C3437" s="27"/>
      <c r="D3437" s="27"/>
      <c r="E3437" s="27"/>
      <c r="F3437" s="26"/>
      <c r="G3437" s="28"/>
      <c r="H3437" s="31"/>
    </row>
    <row r="3438" spans="2:8">
      <c r="B3438" s="27"/>
      <c r="C3438" s="27"/>
      <c r="D3438" s="27"/>
      <c r="E3438" s="27"/>
      <c r="F3438" s="26"/>
      <c r="G3438" s="28"/>
      <c r="H3438" s="31"/>
    </row>
    <row r="3439" spans="2:8">
      <c r="B3439" s="27"/>
      <c r="C3439" s="27"/>
      <c r="D3439" s="27"/>
      <c r="E3439" s="27"/>
      <c r="F3439" s="26"/>
      <c r="G3439" s="28"/>
      <c r="H3439" s="31"/>
    </row>
    <row r="3440" spans="2:8">
      <c r="B3440" s="27"/>
      <c r="C3440" s="27"/>
      <c r="D3440" s="27"/>
      <c r="E3440" s="27"/>
      <c r="F3440" s="26"/>
      <c r="G3440" s="28"/>
      <c r="H3440" s="31"/>
    </row>
    <row r="3441" spans="2:8">
      <c r="B3441" s="27"/>
      <c r="C3441" s="27"/>
      <c r="D3441" s="27"/>
      <c r="E3441" s="27"/>
      <c r="F3441" s="26"/>
      <c r="G3441" s="28"/>
      <c r="H3441" s="31"/>
    </row>
    <row r="3442" spans="2:8">
      <c r="B3442" s="27"/>
      <c r="C3442" s="27"/>
      <c r="D3442" s="27"/>
      <c r="E3442" s="27"/>
      <c r="F3442" s="26"/>
      <c r="G3442" s="28"/>
      <c r="H3442" s="31"/>
    </row>
    <row r="3443" spans="2:8">
      <c r="B3443" s="27"/>
      <c r="C3443" s="27"/>
      <c r="D3443" s="27"/>
      <c r="E3443" s="27"/>
      <c r="F3443" s="26"/>
      <c r="G3443" s="28"/>
      <c r="H3443" s="31"/>
    </row>
    <row r="3444" spans="2:8">
      <c r="B3444" s="27"/>
      <c r="C3444" s="27"/>
      <c r="D3444" s="27"/>
      <c r="E3444" s="27"/>
      <c r="F3444" s="26"/>
      <c r="G3444" s="28"/>
      <c r="H3444" s="31"/>
    </row>
    <row r="3445" spans="2:8">
      <c r="B3445" s="27"/>
      <c r="C3445" s="27"/>
      <c r="D3445" s="27"/>
      <c r="E3445" s="27"/>
      <c r="F3445" s="26"/>
      <c r="G3445" s="28"/>
      <c r="H3445" s="31"/>
    </row>
    <row r="3446" spans="2:8">
      <c r="B3446" s="27"/>
      <c r="C3446" s="27"/>
      <c r="D3446" s="27"/>
      <c r="E3446" s="27"/>
      <c r="F3446" s="26"/>
      <c r="G3446" s="28"/>
      <c r="H3446" s="31"/>
    </row>
    <row r="3447" spans="2:8">
      <c r="B3447" s="27"/>
      <c r="C3447" s="27"/>
      <c r="D3447" s="27"/>
      <c r="E3447" s="27"/>
      <c r="F3447" s="26"/>
      <c r="G3447" s="28"/>
      <c r="H3447" s="31"/>
    </row>
    <row r="3448" spans="2:8">
      <c r="B3448" s="27"/>
      <c r="C3448" s="27"/>
      <c r="D3448" s="27"/>
      <c r="E3448" s="27"/>
      <c r="F3448" s="26"/>
      <c r="G3448" s="28"/>
      <c r="H3448" s="31"/>
    </row>
    <row r="3449" spans="2:8">
      <c r="B3449" s="27"/>
      <c r="C3449" s="27"/>
      <c r="D3449" s="27"/>
      <c r="E3449" s="27"/>
      <c r="F3449" s="26"/>
      <c r="G3449" s="28"/>
      <c r="H3449" s="31"/>
    </row>
    <row r="3450" spans="2:8">
      <c r="B3450" s="27"/>
      <c r="C3450" s="27"/>
      <c r="D3450" s="27"/>
      <c r="E3450" s="27"/>
      <c r="F3450" s="26"/>
      <c r="G3450" s="28"/>
      <c r="H3450" s="31"/>
    </row>
    <row r="3451" spans="2:8">
      <c r="B3451" s="27"/>
      <c r="C3451" s="27"/>
      <c r="D3451" s="27"/>
      <c r="E3451" s="27"/>
      <c r="F3451" s="26"/>
      <c r="G3451" s="28"/>
      <c r="H3451" s="31"/>
    </row>
    <row r="3452" spans="2:8">
      <c r="B3452" s="27"/>
      <c r="C3452" s="27"/>
      <c r="D3452" s="27"/>
      <c r="E3452" s="27"/>
      <c r="F3452" s="26"/>
      <c r="G3452" s="28"/>
      <c r="H3452" s="31"/>
    </row>
    <row r="3453" spans="2:8">
      <c r="B3453" s="27"/>
      <c r="C3453" s="27"/>
      <c r="D3453" s="27"/>
      <c r="E3453" s="27"/>
      <c r="F3453" s="26"/>
      <c r="G3453" s="28"/>
      <c r="H3453" s="31"/>
    </row>
    <row r="3454" spans="2:8">
      <c r="B3454" s="27"/>
      <c r="C3454" s="27"/>
      <c r="D3454" s="27"/>
      <c r="E3454" s="27"/>
      <c r="F3454" s="26"/>
      <c r="G3454" s="28"/>
      <c r="H3454" s="31"/>
    </row>
    <row r="3455" spans="2:8">
      <c r="B3455" s="27"/>
      <c r="C3455" s="27"/>
      <c r="D3455" s="27"/>
      <c r="E3455" s="27"/>
      <c r="F3455" s="26"/>
      <c r="G3455" s="28"/>
      <c r="H3455" s="31"/>
    </row>
    <row r="3456" spans="2:8">
      <c r="B3456" s="27"/>
      <c r="C3456" s="27"/>
      <c r="D3456" s="27"/>
      <c r="E3456" s="27"/>
      <c r="F3456" s="26"/>
      <c r="G3456" s="28"/>
      <c r="H3456" s="31"/>
    </row>
    <row r="3457" spans="2:8">
      <c r="B3457" s="27"/>
      <c r="C3457" s="27"/>
      <c r="D3457" s="27"/>
      <c r="E3457" s="27"/>
      <c r="F3457" s="26"/>
      <c r="G3457" s="28"/>
      <c r="H3457" s="31"/>
    </row>
    <row r="3458" spans="2:8">
      <c r="B3458" s="27"/>
      <c r="C3458" s="27"/>
      <c r="D3458" s="27"/>
      <c r="E3458" s="27"/>
      <c r="F3458" s="26"/>
      <c r="G3458" s="28"/>
      <c r="H3458" s="31"/>
    </row>
    <row r="3459" spans="2:8">
      <c r="B3459" s="27"/>
      <c r="C3459" s="27"/>
      <c r="D3459" s="27"/>
      <c r="E3459" s="27"/>
      <c r="F3459" s="26"/>
      <c r="G3459" s="28"/>
      <c r="H3459" s="31"/>
    </row>
    <row r="3460" spans="2:8">
      <c r="B3460" s="27"/>
      <c r="C3460" s="27"/>
      <c r="D3460" s="27"/>
      <c r="E3460" s="27"/>
      <c r="F3460" s="26"/>
      <c r="G3460" s="28"/>
      <c r="H3460" s="31"/>
    </row>
    <row r="3461" spans="2:8">
      <c r="B3461" s="27"/>
      <c r="C3461" s="27"/>
      <c r="D3461" s="27"/>
      <c r="E3461" s="27"/>
      <c r="F3461" s="26"/>
      <c r="G3461" s="28"/>
      <c r="H3461" s="31"/>
    </row>
    <row r="3462" spans="2:8">
      <c r="B3462" s="27"/>
      <c r="C3462" s="27"/>
      <c r="D3462" s="27"/>
      <c r="E3462" s="27"/>
      <c r="F3462" s="26"/>
      <c r="G3462" s="28"/>
      <c r="H3462" s="31"/>
    </row>
    <row r="3463" spans="2:8">
      <c r="B3463" s="27"/>
      <c r="C3463" s="27"/>
      <c r="D3463" s="27"/>
      <c r="E3463" s="27"/>
      <c r="F3463" s="26"/>
      <c r="G3463" s="28"/>
      <c r="H3463" s="31"/>
    </row>
    <row r="3464" spans="2:8">
      <c r="B3464" s="27"/>
      <c r="C3464" s="27"/>
      <c r="D3464" s="27"/>
      <c r="E3464" s="27"/>
      <c r="F3464" s="26"/>
      <c r="G3464" s="28"/>
      <c r="H3464" s="31"/>
    </row>
    <row r="3465" spans="2:8">
      <c r="B3465" s="27"/>
      <c r="C3465" s="27"/>
      <c r="D3465" s="27"/>
      <c r="E3465" s="27"/>
      <c r="F3465" s="26"/>
      <c r="G3465" s="28"/>
      <c r="H3465" s="31"/>
    </row>
    <row r="3466" spans="2:8">
      <c r="B3466" s="27"/>
      <c r="C3466" s="27"/>
      <c r="D3466" s="27"/>
      <c r="E3466" s="27"/>
      <c r="F3466" s="26"/>
      <c r="G3466" s="28"/>
      <c r="H3466" s="31"/>
    </row>
    <row r="3467" spans="2:8">
      <c r="B3467" s="27"/>
      <c r="C3467" s="27"/>
      <c r="D3467" s="27"/>
      <c r="E3467" s="27"/>
      <c r="F3467" s="26"/>
      <c r="G3467" s="28"/>
      <c r="H3467" s="31"/>
    </row>
    <row r="3468" spans="2:8">
      <c r="B3468" s="27"/>
      <c r="C3468" s="27"/>
      <c r="D3468" s="27"/>
      <c r="E3468" s="27"/>
      <c r="F3468" s="26"/>
      <c r="G3468" s="28"/>
      <c r="H3468" s="31"/>
    </row>
    <row r="3469" spans="2:8">
      <c r="B3469" s="27"/>
      <c r="C3469" s="27"/>
      <c r="D3469" s="27"/>
      <c r="E3469" s="27"/>
      <c r="F3469" s="26"/>
      <c r="G3469" s="28"/>
      <c r="H3469" s="31"/>
    </row>
    <row r="3470" spans="2:8">
      <c r="B3470" s="27"/>
      <c r="C3470" s="27"/>
      <c r="D3470" s="27"/>
      <c r="E3470" s="27"/>
      <c r="F3470" s="26"/>
      <c r="G3470" s="28"/>
      <c r="H3470" s="31"/>
    </row>
    <row r="3471" spans="2:8">
      <c r="B3471" s="27"/>
      <c r="C3471" s="27"/>
      <c r="D3471" s="27"/>
      <c r="E3471" s="27"/>
      <c r="F3471" s="26"/>
      <c r="G3471" s="28"/>
      <c r="H3471" s="31"/>
    </row>
    <row r="3472" spans="2:8">
      <c r="B3472" s="27"/>
      <c r="C3472" s="27"/>
      <c r="D3472" s="27"/>
      <c r="E3472" s="27"/>
      <c r="F3472" s="26"/>
      <c r="G3472" s="28"/>
      <c r="H3472" s="31"/>
    </row>
    <row r="3473" spans="2:8">
      <c r="B3473" s="27"/>
      <c r="C3473" s="27"/>
      <c r="D3473" s="27"/>
      <c r="E3473" s="27"/>
      <c r="F3473" s="26"/>
      <c r="G3473" s="28"/>
      <c r="H3473" s="31"/>
    </row>
    <row r="3474" spans="2:8">
      <c r="B3474" s="27"/>
      <c r="C3474" s="27"/>
      <c r="D3474" s="27"/>
      <c r="E3474" s="27"/>
      <c r="F3474" s="26"/>
      <c r="G3474" s="28"/>
      <c r="H3474" s="31"/>
    </row>
    <row r="3475" spans="2:8">
      <c r="B3475" s="27"/>
      <c r="C3475" s="27"/>
      <c r="D3475" s="27"/>
      <c r="E3475" s="27"/>
      <c r="F3475" s="26"/>
      <c r="G3475" s="28"/>
      <c r="H3475" s="31"/>
    </row>
    <row r="3476" spans="2:8">
      <c r="B3476" s="27"/>
      <c r="C3476" s="27"/>
      <c r="D3476" s="27"/>
      <c r="E3476" s="27"/>
      <c r="F3476" s="26"/>
      <c r="G3476" s="28"/>
      <c r="H3476" s="31"/>
    </row>
    <row r="3477" spans="2:8">
      <c r="B3477" s="27"/>
      <c r="C3477" s="27"/>
      <c r="D3477" s="27"/>
      <c r="E3477" s="27"/>
      <c r="F3477" s="26"/>
      <c r="G3477" s="28"/>
      <c r="H3477" s="31"/>
    </row>
    <row r="3478" spans="2:8">
      <c r="B3478" s="27"/>
      <c r="C3478" s="27"/>
      <c r="D3478" s="27"/>
      <c r="E3478" s="27"/>
      <c r="F3478" s="26"/>
      <c r="G3478" s="28"/>
      <c r="H3478" s="31"/>
    </row>
    <row r="3479" spans="2:8">
      <c r="B3479" s="27"/>
      <c r="C3479" s="27"/>
      <c r="D3479" s="27"/>
      <c r="E3479" s="27"/>
      <c r="F3479" s="26"/>
      <c r="G3479" s="28"/>
      <c r="H3479" s="31"/>
    </row>
    <row r="3480" spans="2:8">
      <c r="B3480" s="27"/>
      <c r="C3480" s="27"/>
      <c r="D3480" s="27"/>
      <c r="E3480" s="27"/>
      <c r="F3480" s="26"/>
      <c r="G3480" s="28"/>
      <c r="H3480" s="31"/>
    </row>
    <row r="3481" spans="2:8">
      <c r="B3481" s="27"/>
      <c r="C3481" s="27"/>
      <c r="D3481" s="27"/>
      <c r="E3481" s="27"/>
      <c r="F3481" s="26"/>
      <c r="G3481" s="28"/>
      <c r="H3481" s="31"/>
    </row>
    <row r="3482" spans="2:8">
      <c r="B3482" s="27"/>
      <c r="C3482" s="27"/>
      <c r="D3482" s="27"/>
      <c r="E3482" s="27"/>
      <c r="F3482" s="26"/>
      <c r="G3482" s="28"/>
      <c r="H3482" s="31"/>
    </row>
    <row r="3483" spans="2:8">
      <c r="B3483" s="27"/>
      <c r="C3483" s="27"/>
      <c r="D3483" s="27"/>
      <c r="E3483" s="27"/>
      <c r="F3483" s="26"/>
      <c r="G3483" s="28"/>
      <c r="H3483" s="31"/>
    </row>
    <row r="3484" spans="2:8">
      <c r="B3484" s="27"/>
      <c r="C3484" s="27"/>
      <c r="D3484" s="27"/>
      <c r="E3484" s="27"/>
      <c r="F3484" s="26"/>
      <c r="G3484" s="28"/>
      <c r="H3484" s="31"/>
    </row>
    <row r="3485" spans="2:8">
      <c r="B3485" s="27"/>
      <c r="C3485" s="27"/>
      <c r="D3485" s="27"/>
      <c r="E3485" s="27"/>
      <c r="F3485" s="26"/>
      <c r="G3485" s="28"/>
      <c r="H3485" s="31"/>
    </row>
    <row r="3486" spans="2:8">
      <c r="B3486" s="27"/>
      <c r="C3486" s="27"/>
      <c r="D3486" s="27"/>
      <c r="E3486" s="27"/>
      <c r="F3486" s="26"/>
      <c r="G3486" s="28"/>
      <c r="H3486" s="31"/>
    </row>
    <row r="3487" spans="2:8">
      <c r="B3487" s="27"/>
      <c r="C3487" s="27"/>
      <c r="D3487" s="27"/>
      <c r="E3487" s="27"/>
      <c r="F3487" s="26"/>
      <c r="G3487" s="28"/>
      <c r="H3487" s="31"/>
    </row>
    <row r="3488" spans="2:8">
      <c r="B3488" s="27"/>
      <c r="C3488" s="27"/>
      <c r="D3488" s="27"/>
      <c r="E3488" s="27"/>
      <c r="F3488" s="26"/>
      <c r="G3488" s="28"/>
      <c r="H3488" s="31"/>
    </row>
    <row r="3489" spans="2:8">
      <c r="B3489" s="27"/>
      <c r="C3489" s="27"/>
      <c r="D3489" s="27"/>
      <c r="E3489" s="27"/>
      <c r="F3489" s="26"/>
      <c r="G3489" s="28"/>
      <c r="H3489" s="31"/>
    </row>
    <row r="3490" spans="2:8">
      <c r="B3490" s="27"/>
      <c r="C3490" s="27"/>
      <c r="D3490" s="27"/>
      <c r="E3490" s="27"/>
      <c r="F3490" s="26"/>
      <c r="G3490" s="28"/>
      <c r="H3490" s="31"/>
    </row>
    <row r="3491" spans="2:8">
      <c r="B3491" s="27"/>
      <c r="C3491" s="27"/>
      <c r="D3491" s="27"/>
      <c r="E3491" s="27"/>
      <c r="F3491" s="26"/>
      <c r="G3491" s="28"/>
      <c r="H3491" s="31"/>
    </row>
    <row r="3492" spans="2:8">
      <c r="B3492" s="27"/>
      <c r="C3492" s="27"/>
      <c r="D3492" s="27"/>
      <c r="E3492" s="27"/>
      <c r="F3492" s="26"/>
      <c r="G3492" s="28"/>
      <c r="H3492" s="31"/>
    </row>
    <row r="3493" spans="2:8">
      <c r="B3493" s="27"/>
      <c r="C3493" s="27"/>
      <c r="D3493" s="27"/>
      <c r="E3493" s="27"/>
      <c r="F3493" s="26"/>
      <c r="G3493" s="28"/>
      <c r="H3493" s="31"/>
    </row>
    <row r="3494" spans="2:8">
      <c r="B3494" s="27"/>
      <c r="C3494" s="27"/>
      <c r="D3494" s="27"/>
      <c r="E3494" s="27"/>
      <c r="F3494" s="26"/>
      <c r="G3494" s="28"/>
      <c r="H3494" s="31"/>
    </row>
    <row r="3495" spans="2:8">
      <c r="B3495" s="27"/>
      <c r="C3495" s="27"/>
      <c r="D3495" s="27"/>
      <c r="E3495" s="27"/>
      <c r="F3495" s="26"/>
      <c r="G3495" s="28"/>
      <c r="H3495" s="31"/>
    </row>
    <row r="3496" spans="2:8">
      <c r="B3496" s="27"/>
      <c r="C3496" s="27"/>
      <c r="D3496" s="27"/>
      <c r="E3496" s="27"/>
      <c r="F3496" s="26"/>
      <c r="G3496" s="28"/>
      <c r="H3496" s="31"/>
    </row>
    <row r="3497" spans="2:8">
      <c r="B3497" s="27"/>
      <c r="C3497" s="27"/>
      <c r="D3497" s="27"/>
      <c r="E3497" s="27"/>
      <c r="F3497" s="26"/>
      <c r="G3497" s="28"/>
      <c r="H3497" s="31"/>
    </row>
    <row r="3498" spans="2:8">
      <c r="B3498" s="27"/>
      <c r="C3498" s="27"/>
      <c r="D3498" s="27"/>
      <c r="E3498" s="27"/>
      <c r="F3498" s="26"/>
      <c r="G3498" s="28"/>
      <c r="H3498" s="31"/>
    </row>
    <row r="3499" spans="2:8">
      <c r="B3499" s="27"/>
      <c r="C3499" s="27"/>
      <c r="D3499" s="27"/>
      <c r="E3499" s="27"/>
      <c r="F3499" s="26"/>
      <c r="G3499" s="28"/>
      <c r="H3499" s="31"/>
    </row>
    <row r="3500" spans="2:8">
      <c r="B3500" s="27"/>
      <c r="C3500" s="27"/>
      <c r="D3500" s="27"/>
      <c r="E3500" s="27"/>
      <c r="F3500" s="26"/>
      <c r="G3500" s="28"/>
      <c r="H3500" s="31"/>
    </row>
    <row r="3501" spans="2:8">
      <c r="B3501" s="27"/>
      <c r="C3501" s="27"/>
      <c r="D3501" s="27"/>
      <c r="E3501" s="27"/>
      <c r="F3501" s="26"/>
      <c r="G3501" s="28"/>
      <c r="H3501" s="31"/>
    </row>
    <row r="3502" spans="2:8">
      <c r="B3502" s="27"/>
      <c r="C3502" s="27"/>
      <c r="D3502" s="27"/>
      <c r="E3502" s="27"/>
      <c r="F3502" s="26"/>
      <c r="G3502" s="28"/>
      <c r="H3502" s="31"/>
    </row>
    <row r="3503" spans="2:8">
      <c r="B3503" s="27"/>
      <c r="C3503" s="27"/>
      <c r="D3503" s="27"/>
      <c r="E3503" s="27"/>
      <c r="F3503" s="26"/>
      <c r="G3503" s="28"/>
      <c r="H3503" s="31"/>
    </row>
    <row r="3504" spans="2:8">
      <c r="B3504" s="27"/>
      <c r="C3504" s="27"/>
      <c r="D3504" s="27"/>
      <c r="E3504" s="27"/>
      <c r="F3504" s="26"/>
      <c r="G3504" s="28"/>
      <c r="H3504" s="31"/>
    </row>
    <row r="3505" spans="2:8">
      <c r="B3505" s="27"/>
      <c r="C3505" s="27"/>
      <c r="D3505" s="27"/>
      <c r="E3505" s="27"/>
      <c r="F3505" s="26"/>
      <c r="G3505" s="28"/>
      <c r="H3505" s="31"/>
    </row>
    <row r="3506" spans="2:8">
      <c r="B3506" s="27"/>
      <c r="C3506" s="27"/>
      <c r="D3506" s="27"/>
      <c r="E3506" s="27"/>
      <c r="F3506" s="26"/>
      <c r="G3506" s="28"/>
      <c r="H3506" s="31"/>
    </row>
    <row r="3507" spans="2:8">
      <c r="B3507" s="27"/>
      <c r="C3507" s="27"/>
      <c r="D3507" s="27"/>
      <c r="E3507" s="27"/>
      <c r="F3507" s="26"/>
      <c r="G3507" s="28"/>
      <c r="H3507" s="31"/>
    </row>
    <row r="3508" spans="2:8">
      <c r="B3508" s="27"/>
      <c r="C3508" s="27"/>
      <c r="D3508" s="27"/>
      <c r="E3508" s="27"/>
      <c r="F3508" s="26"/>
      <c r="G3508" s="28"/>
      <c r="H3508" s="31"/>
    </row>
    <row r="3509" spans="2:8">
      <c r="B3509" s="27"/>
      <c r="C3509" s="27"/>
      <c r="D3509" s="27"/>
      <c r="E3509" s="27"/>
      <c r="F3509" s="26"/>
      <c r="G3509" s="28"/>
      <c r="H3509" s="31"/>
    </row>
    <row r="3510" spans="2:8">
      <c r="B3510" s="27"/>
      <c r="C3510" s="27"/>
      <c r="D3510" s="27"/>
      <c r="E3510" s="27"/>
      <c r="F3510" s="26"/>
      <c r="G3510" s="28"/>
      <c r="H3510" s="31"/>
    </row>
    <row r="3511" spans="2:8">
      <c r="B3511" s="27"/>
      <c r="C3511" s="27"/>
      <c r="D3511" s="27"/>
      <c r="E3511" s="27"/>
      <c r="F3511" s="26"/>
      <c r="G3511" s="28"/>
      <c r="H3511" s="31"/>
    </row>
    <row r="3512" spans="2:8">
      <c r="B3512" s="27"/>
      <c r="C3512" s="27"/>
      <c r="D3512" s="27"/>
      <c r="E3512" s="27"/>
      <c r="F3512" s="26"/>
      <c r="G3512" s="28"/>
      <c r="H3512" s="31"/>
    </row>
    <row r="3513" spans="2:8">
      <c r="B3513" s="27"/>
      <c r="C3513" s="27"/>
      <c r="D3513" s="27"/>
      <c r="E3513" s="27"/>
      <c r="F3513" s="26"/>
      <c r="G3513" s="28"/>
      <c r="H3513" s="31"/>
    </row>
    <row r="3514" spans="2:8">
      <c r="B3514" s="27"/>
      <c r="C3514" s="27"/>
      <c r="D3514" s="27"/>
      <c r="E3514" s="27"/>
      <c r="F3514" s="26"/>
      <c r="G3514" s="28"/>
      <c r="H3514" s="31"/>
    </row>
    <row r="3515" spans="2:8">
      <c r="B3515" s="27"/>
      <c r="C3515" s="27"/>
      <c r="D3515" s="27"/>
      <c r="E3515" s="27"/>
      <c r="F3515" s="26"/>
      <c r="G3515" s="28"/>
      <c r="H3515" s="31"/>
    </row>
    <row r="3516" spans="2:8">
      <c r="B3516" s="27"/>
      <c r="C3516" s="27"/>
      <c r="D3516" s="27"/>
      <c r="E3516" s="27"/>
      <c r="F3516" s="26"/>
      <c r="G3516" s="28"/>
      <c r="H3516" s="31"/>
    </row>
    <row r="3517" spans="2:8">
      <c r="B3517" s="27"/>
      <c r="C3517" s="27"/>
      <c r="D3517" s="27"/>
      <c r="E3517" s="27"/>
      <c r="F3517" s="26"/>
      <c r="G3517" s="28"/>
      <c r="H3517" s="31"/>
    </row>
    <row r="3518" spans="2:8">
      <c r="B3518" s="27"/>
      <c r="C3518" s="27"/>
      <c r="D3518" s="27"/>
      <c r="E3518" s="27"/>
      <c r="F3518" s="26"/>
      <c r="G3518" s="28"/>
      <c r="H3518" s="31"/>
    </row>
    <row r="3519" spans="2:8">
      <c r="B3519" s="27"/>
      <c r="C3519" s="27"/>
      <c r="D3519" s="27"/>
      <c r="E3519" s="27"/>
      <c r="F3519" s="26"/>
      <c r="G3519" s="28"/>
      <c r="H3519" s="31"/>
    </row>
    <row r="3520" spans="2:8">
      <c r="B3520" s="27"/>
      <c r="C3520" s="27"/>
      <c r="D3520" s="27"/>
      <c r="E3520" s="27"/>
      <c r="F3520" s="26"/>
      <c r="G3520" s="28"/>
      <c r="H3520" s="31"/>
    </row>
    <row r="3521" spans="2:8">
      <c r="B3521" s="27"/>
      <c r="C3521" s="27"/>
      <c r="D3521" s="27"/>
      <c r="E3521" s="27"/>
      <c r="F3521" s="26"/>
      <c r="G3521" s="28"/>
      <c r="H3521" s="31"/>
    </row>
    <row r="3522" spans="2:8">
      <c r="B3522" s="27"/>
      <c r="C3522" s="27"/>
      <c r="D3522" s="27"/>
      <c r="E3522" s="27"/>
      <c r="F3522" s="26"/>
      <c r="G3522" s="28"/>
      <c r="H3522" s="31"/>
    </row>
    <row r="3523" spans="2:8">
      <c r="B3523" s="27"/>
      <c r="C3523" s="27"/>
      <c r="D3523" s="27"/>
      <c r="E3523" s="27"/>
      <c r="F3523" s="26"/>
      <c r="G3523" s="28"/>
      <c r="H3523" s="31"/>
    </row>
    <row r="3524" spans="2:8">
      <c r="B3524" s="27"/>
      <c r="C3524" s="27"/>
      <c r="D3524" s="27"/>
      <c r="E3524" s="27"/>
      <c r="F3524" s="26"/>
      <c r="G3524" s="28"/>
      <c r="H3524" s="31"/>
    </row>
    <row r="3525" spans="2:8">
      <c r="B3525" s="27"/>
      <c r="C3525" s="27"/>
      <c r="D3525" s="27"/>
      <c r="E3525" s="27"/>
      <c r="F3525" s="26"/>
      <c r="G3525" s="28"/>
      <c r="H3525" s="31"/>
    </row>
    <row r="3526" spans="2:8">
      <c r="B3526" s="27"/>
      <c r="C3526" s="27"/>
      <c r="D3526" s="27"/>
      <c r="E3526" s="27"/>
      <c r="F3526" s="26"/>
      <c r="G3526" s="28"/>
      <c r="H3526" s="31"/>
    </row>
    <row r="3527" spans="2:8">
      <c r="B3527" s="27"/>
      <c r="C3527" s="27"/>
      <c r="D3527" s="27"/>
      <c r="E3527" s="27"/>
      <c r="F3527" s="26"/>
      <c r="G3527" s="28"/>
      <c r="H3527" s="31"/>
    </row>
    <row r="3528" spans="2:8">
      <c r="B3528" s="27"/>
      <c r="C3528" s="27"/>
      <c r="D3528" s="27"/>
      <c r="E3528" s="27"/>
      <c r="F3528" s="26"/>
      <c r="G3528" s="28"/>
      <c r="H3528" s="31"/>
    </row>
    <row r="3529" spans="2:8">
      <c r="B3529" s="27"/>
      <c r="C3529" s="27"/>
      <c r="D3529" s="27"/>
      <c r="E3529" s="27"/>
      <c r="F3529" s="26"/>
      <c r="G3529" s="28"/>
      <c r="H3529" s="31"/>
    </row>
    <row r="3530" spans="2:8">
      <c r="B3530" s="27"/>
      <c r="C3530" s="27"/>
      <c r="D3530" s="27"/>
      <c r="E3530" s="27"/>
      <c r="F3530" s="26"/>
      <c r="G3530" s="28"/>
      <c r="H3530" s="31"/>
    </row>
    <row r="3531" spans="2:8">
      <c r="B3531" s="27"/>
      <c r="C3531" s="27"/>
      <c r="D3531" s="27"/>
      <c r="E3531" s="27"/>
      <c r="F3531" s="26"/>
      <c r="G3531" s="28"/>
      <c r="H3531" s="31"/>
    </row>
    <row r="3532" spans="2:8">
      <c r="B3532" s="27"/>
      <c r="C3532" s="27"/>
      <c r="D3532" s="27"/>
      <c r="E3532" s="27"/>
      <c r="F3532" s="26"/>
      <c r="G3532" s="28"/>
      <c r="H3532" s="31"/>
    </row>
    <row r="3533" spans="2:8">
      <c r="B3533" s="27"/>
      <c r="C3533" s="27"/>
      <c r="D3533" s="27"/>
      <c r="E3533" s="27"/>
      <c r="F3533" s="26"/>
      <c r="G3533" s="28"/>
      <c r="H3533" s="31"/>
    </row>
    <row r="3534" spans="2:8">
      <c r="B3534" s="27"/>
      <c r="C3534" s="27"/>
      <c r="D3534" s="27"/>
      <c r="E3534" s="27"/>
      <c r="F3534" s="26"/>
      <c r="G3534" s="28"/>
      <c r="H3534" s="31"/>
    </row>
    <row r="3535" spans="2:8">
      <c r="B3535" s="27"/>
      <c r="C3535" s="27"/>
      <c r="D3535" s="27"/>
      <c r="E3535" s="27"/>
      <c r="F3535" s="26"/>
      <c r="G3535" s="28"/>
      <c r="H3535" s="31"/>
    </row>
    <row r="3536" spans="2:8">
      <c r="B3536" s="27"/>
      <c r="C3536" s="27"/>
      <c r="D3536" s="27"/>
      <c r="E3536" s="27"/>
      <c r="F3536" s="26"/>
      <c r="G3536" s="28"/>
      <c r="H3536" s="31"/>
    </row>
    <row r="3537" spans="2:8">
      <c r="B3537" s="27"/>
      <c r="C3537" s="27"/>
      <c r="D3537" s="27"/>
      <c r="E3537" s="27"/>
      <c r="F3537" s="26"/>
      <c r="G3537" s="28"/>
      <c r="H3537" s="31"/>
    </row>
    <row r="3538" spans="2:8">
      <c r="B3538" s="27"/>
      <c r="C3538" s="27"/>
      <c r="D3538" s="27"/>
      <c r="E3538" s="27"/>
      <c r="F3538" s="26"/>
      <c r="G3538" s="28"/>
      <c r="H3538" s="31"/>
    </row>
    <row r="3539" spans="2:8">
      <c r="B3539" s="27"/>
      <c r="C3539" s="27"/>
      <c r="D3539" s="27"/>
      <c r="E3539" s="27"/>
      <c r="F3539" s="26"/>
      <c r="G3539" s="28"/>
      <c r="H3539" s="31"/>
    </row>
    <row r="3540" spans="2:8">
      <c r="B3540" s="27"/>
      <c r="C3540" s="27"/>
      <c r="D3540" s="27"/>
      <c r="E3540" s="27"/>
      <c r="F3540" s="26"/>
      <c r="G3540" s="28"/>
      <c r="H3540" s="31"/>
    </row>
    <row r="3541" spans="2:8">
      <c r="B3541" s="27"/>
      <c r="C3541" s="27"/>
      <c r="D3541" s="27"/>
      <c r="E3541" s="27"/>
      <c r="F3541" s="26"/>
      <c r="G3541" s="28"/>
      <c r="H3541" s="31"/>
    </row>
    <row r="3542" spans="2:8">
      <c r="B3542" s="27"/>
      <c r="C3542" s="27"/>
      <c r="D3542" s="27"/>
      <c r="E3542" s="27"/>
      <c r="F3542" s="26"/>
      <c r="G3542" s="28"/>
      <c r="H3542" s="31"/>
    </row>
    <row r="3543" spans="2:8">
      <c r="B3543" s="27"/>
      <c r="C3543" s="27"/>
      <c r="D3543" s="27"/>
      <c r="E3543" s="27"/>
      <c r="F3543" s="26"/>
      <c r="G3543" s="28"/>
      <c r="H3543" s="31"/>
    </row>
    <row r="3544" spans="2:8">
      <c r="B3544" s="27"/>
      <c r="C3544" s="27"/>
      <c r="D3544" s="27"/>
      <c r="E3544" s="27"/>
      <c r="F3544" s="26"/>
      <c r="G3544" s="28"/>
      <c r="H3544" s="31"/>
    </row>
    <row r="3545" spans="2:8">
      <c r="B3545" s="27"/>
      <c r="C3545" s="27"/>
      <c r="D3545" s="27"/>
      <c r="E3545" s="27"/>
      <c r="F3545" s="26"/>
      <c r="G3545" s="28"/>
      <c r="H3545" s="31"/>
    </row>
    <row r="3546" spans="2:8">
      <c r="B3546" s="27"/>
      <c r="C3546" s="27"/>
      <c r="D3546" s="27"/>
      <c r="E3546" s="27"/>
      <c r="F3546" s="26"/>
      <c r="G3546" s="28"/>
      <c r="H3546" s="31"/>
    </row>
    <row r="3547" spans="2:8">
      <c r="B3547" s="27"/>
      <c r="C3547" s="27"/>
      <c r="D3547" s="27"/>
      <c r="E3547" s="27"/>
      <c r="F3547" s="26"/>
      <c r="G3547" s="28"/>
      <c r="H3547" s="31"/>
    </row>
    <row r="3548" spans="2:8">
      <c r="B3548" s="27"/>
      <c r="C3548" s="27"/>
      <c r="D3548" s="27"/>
      <c r="E3548" s="27"/>
      <c r="F3548" s="26"/>
      <c r="G3548" s="28"/>
      <c r="H3548" s="31"/>
    </row>
    <row r="3549" spans="2:8">
      <c r="B3549" s="27"/>
      <c r="C3549" s="27"/>
      <c r="D3549" s="27"/>
      <c r="E3549" s="27"/>
      <c r="F3549" s="26"/>
      <c r="G3549" s="28"/>
      <c r="H3549" s="31"/>
    </row>
    <row r="3550" spans="2:8">
      <c r="B3550" s="27"/>
      <c r="C3550" s="27"/>
      <c r="D3550" s="27"/>
      <c r="E3550" s="27"/>
      <c r="F3550" s="26"/>
      <c r="G3550" s="28"/>
      <c r="H3550" s="31"/>
    </row>
    <row r="3551" spans="2:8">
      <c r="B3551" s="27"/>
      <c r="C3551" s="27"/>
      <c r="D3551" s="27"/>
      <c r="E3551" s="27"/>
      <c r="F3551" s="26"/>
      <c r="G3551" s="28"/>
      <c r="H3551" s="31"/>
    </row>
    <row r="3552" spans="2:8">
      <c r="B3552" s="27"/>
      <c r="C3552" s="27"/>
      <c r="D3552" s="27"/>
      <c r="E3552" s="27"/>
      <c r="F3552" s="26"/>
      <c r="G3552" s="28"/>
      <c r="H3552" s="31"/>
    </row>
    <row r="3553" spans="2:8">
      <c r="B3553" s="27"/>
      <c r="C3553" s="27"/>
      <c r="D3553" s="27"/>
      <c r="E3553" s="27"/>
      <c r="F3553" s="26"/>
      <c r="G3553" s="28"/>
      <c r="H3553" s="31"/>
    </row>
    <row r="3554" spans="2:8">
      <c r="B3554" s="27"/>
      <c r="C3554" s="27"/>
      <c r="D3554" s="27"/>
      <c r="E3554" s="27"/>
      <c r="F3554" s="26"/>
      <c r="G3554" s="28"/>
      <c r="H3554" s="31"/>
    </row>
    <row r="3555" spans="2:8">
      <c r="B3555" s="27"/>
      <c r="C3555" s="27"/>
      <c r="D3555" s="27"/>
      <c r="E3555" s="27"/>
      <c r="F3555" s="26"/>
      <c r="G3555" s="28"/>
      <c r="H3555" s="31"/>
    </row>
    <row r="3556" spans="2:8">
      <c r="B3556" s="27"/>
      <c r="C3556" s="27"/>
      <c r="D3556" s="27"/>
      <c r="E3556" s="27"/>
      <c r="F3556" s="26"/>
      <c r="G3556" s="28"/>
      <c r="H3556" s="31"/>
    </row>
    <row r="3557" spans="2:8">
      <c r="B3557" s="27"/>
      <c r="C3557" s="27"/>
      <c r="D3557" s="27"/>
      <c r="E3557" s="27"/>
      <c r="F3557" s="26"/>
      <c r="G3557" s="28"/>
      <c r="H3557" s="31"/>
    </row>
    <row r="3558" spans="2:8">
      <c r="B3558" s="27"/>
      <c r="C3558" s="27"/>
      <c r="D3558" s="27"/>
      <c r="E3558" s="27"/>
      <c r="F3558" s="26"/>
      <c r="G3558" s="28"/>
      <c r="H3558" s="31"/>
    </row>
    <row r="3559" spans="2:8">
      <c r="B3559" s="27"/>
      <c r="C3559" s="27"/>
      <c r="D3559" s="27"/>
      <c r="E3559" s="27"/>
      <c r="F3559" s="26"/>
      <c r="G3559" s="28"/>
      <c r="H3559" s="31"/>
    </row>
    <row r="3560" spans="2:8">
      <c r="B3560" s="27"/>
      <c r="C3560" s="27"/>
      <c r="D3560" s="27"/>
      <c r="E3560" s="27"/>
      <c r="F3560" s="26"/>
      <c r="G3560" s="28"/>
      <c r="H3560" s="31"/>
    </row>
    <row r="3561" spans="2:8">
      <c r="B3561" s="27"/>
      <c r="C3561" s="27"/>
      <c r="D3561" s="27"/>
      <c r="E3561" s="27"/>
      <c r="F3561" s="26"/>
      <c r="G3561" s="28"/>
      <c r="H3561" s="31"/>
    </row>
    <row r="3562" spans="2:8">
      <c r="B3562" s="27"/>
      <c r="C3562" s="27"/>
      <c r="D3562" s="27"/>
      <c r="E3562" s="27"/>
      <c r="F3562" s="26"/>
      <c r="G3562" s="28"/>
      <c r="H3562" s="31"/>
    </row>
    <row r="3563" spans="2:8">
      <c r="B3563" s="27"/>
      <c r="C3563" s="27"/>
      <c r="D3563" s="27"/>
      <c r="E3563" s="27"/>
      <c r="F3563" s="26"/>
      <c r="G3563" s="28"/>
      <c r="H3563" s="31"/>
    </row>
    <row r="3564" spans="2:8">
      <c r="B3564" s="27"/>
      <c r="C3564" s="27"/>
      <c r="D3564" s="27"/>
      <c r="E3564" s="27"/>
      <c r="F3564" s="26"/>
      <c r="G3564" s="28"/>
      <c r="H3564" s="31"/>
    </row>
    <row r="3565" spans="2:8">
      <c r="B3565" s="27"/>
      <c r="C3565" s="27"/>
      <c r="D3565" s="27"/>
      <c r="E3565" s="27"/>
      <c r="F3565" s="26"/>
      <c r="G3565" s="28"/>
      <c r="H3565" s="31"/>
    </row>
    <row r="3566" spans="2:8">
      <c r="B3566" s="27"/>
      <c r="C3566" s="27"/>
      <c r="D3566" s="27"/>
      <c r="E3566" s="27"/>
      <c r="F3566" s="26"/>
      <c r="G3566" s="28"/>
      <c r="H3566" s="31"/>
    </row>
    <row r="3567" spans="2:8">
      <c r="B3567" s="27"/>
      <c r="C3567" s="27"/>
      <c r="D3567" s="27"/>
      <c r="E3567" s="27"/>
      <c r="F3567" s="26"/>
      <c r="G3567" s="28"/>
      <c r="H3567" s="31"/>
    </row>
    <row r="3568" spans="2:8">
      <c r="B3568" s="27"/>
      <c r="C3568" s="27"/>
      <c r="D3568" s="27"/>
      <c r="E3568" s="27"/>
      <c r="F3568" s="26"/>
      <c r="G3568" s="28"/>
      <c r="H3568" s="31"/>
    </row>
    <row r="3569" spans="2:8">
      <c r="B3569" s="27"/>
      <c r="C3569" s="27"/>
      <c r="D3569" s="27"/>
      <c r="E3569" s="27"/>
      <c r="F3569" s="26"/>
      <c r="G3569" s="28"/>
      <c r="H3569" s="31"/>
    </row>
    <row r="3570" spans="2:8">
      <c r="B3570" s="27"/>
      <c r="C3570" s="27"/>
      <c r="D3570" s="27"/>
      <c r="E3570" s="27"/>
      <c r="F3570" s="26"/>
      <c r="G3570" s="28"/>
      <c r="H3570" s="31"/>
    </row>
    <row r="3571" spans="2:8">
      <c r="B3571" s="27"/>
      <c r="C3571" s="27"/>
      <c r="D3571" s="27"/>
      <c r="E3571" s="27"/>
      <c r="F3571" s="26"/>
      <c r="G3571" s="28"/>
      <c r="H3571" s="31"/>
    </row>
    <row r="3572" spans="2:8">
      <c r="B3572" s="27"/>
      <c r="C3572" s="27"/>
      <c r="D3572" s="27"/>
      <c r="E3572" s="27"/>
      <c r="F3572" s="26"/>
      <c r="G3572" s="28"/>
      <c r="H3572" s="31"/>
    </row>
    <row r="3573" spans="2:8">
      <c r="B3573" s="27"/>
      <c r="C3573" s="27"/>
      <c r="D3573" s="27"/>
      <c r="E3573" s="27"/>
      <c r="F3573" s="26"/>
      <c r="G3573" s="28"/>
      <c r="H3573" s="31"/>
    </row>
    <row r="3574" spans="2:8">
      <c r="B3574" s="27"/>
      <c r="C3574" s="27"/>
      <c r="D3574" s="27"/>
      <c r="E3574" s="27"/>
      <c r="F3574" s="26"/>
      <c r="G3574" s="28"/>
      <c r="H3574" s="31"/>
    </row>
    <row r="3575" spans="2:8">
      <c r="B3575" s="27"/>
      <c r="C3575" s="27"/>
      <c r="D3575" s="27"/>
      <c r="E3575" s="27"/>
      <c r="F3575" s="26"/>
      <c r="G3575" s="28"/>
      <c r="H3575" s="31"/>
    </row>
    <row r="3576" spans="2:8">
      <c r="B3576" s="27"/>
      <c r="C3576" s="27"/>
      <c r="D3576" s="27"/>
      <c r="E3576" s="27"/>
      <c r="F3576" s="26"/>
      <c r="G3576" s="28"/>
      <c r="H3576" s="31"/>
    </row>
    <row r="3577" spans="2:8">
      <c r="B3577" s="27"/>
      <c r="C3577" s="27"/>
      <c r="D3577" s="27"/>
      <c r="E3577" s="27"/>
      <c r="F3577" s="26"/>
      <c r="G3577" s="28"/>
      <c r="H3577" s="31"/>
    </row>
    <row r="3578" spans="2:8">
      <c r="B3578" s="27"/>
      <c r="C3578" s="27"/>
      <c r="D3578" s="27"/>
      <c r="E3578" s="27"/>
      <c r="F3578" s="26"/>
      <c r="G3578" s="28"/>
      <c r="H3578" s="31"/>
    </row>
    <row r="3579" spans="2:8">
      <c r="B3579" s="27"/>
      <c r="C3579" s="27"/>
      <c r="D3579" s="27"/>
      <c r="E3579" s="27"/>
      <c r="F3579" s="26"/>
      <c r="G3579" s="28"/>
      <c r="H3579" s="31"/>
    </row>
    <row r="3580" spans="2:8">
      <c r="B3580" s="27"/>
      <c r="C3580" s="27"/>
      <c r="D3580" s="27"/>
      <c r="E3580" s="27"/>
      <c r="F3580" s="26"/>
      <c r="G3580" s="28"/>
      <c r="H3580" s="31"/>
    </row>
    <row r="3581" spans="2:8">
      <c r="B3581" s="27"/>
      <c r="C3581" s="27"/>
      <c r="D3581" s="27"/>
      <c r="E3581" s="27"/>
      <c r="F3581" s="26"/>
      <c r="G3581" s="28"/>
      <c r="H3581" s="31"/>
    </row>
    <row r="3582" spans="2:8">
      <c r="B3582" s="27"/>
      <c r="C3582" s="27"/>
      <c r="D3582" s="27"/>
      <c r="E3582" s="27"/>
      <c r="F3582" s="26"/>
      <c r="G3582" s="28"/>
      <c r="H3582" s="31"/>
    </row>
    <row r="3583" spans="2:8">
      <c r="B3583" s="27"/>
      <c r="C3583" s="27"/>
      <c r="D3583" s="27"/>
      <c r="E3583" s="27"/>
      <c r="F3583" s="26"/>
      <c r="G3583" s="28"/>
      <c r="H3583" s="31"/>
    </row>
    <row r="3584" spans="2:8">
      <c r="B3584" s="27"/>
      <c r="C3584" s="27"/>
      <c r="D3584" s="27"/>
      <c r="E3584" s="27"/>
      <c r="F3584" s="26"/>
      <c r="G3584" s="28"/>
      <c r="H3584" s="31"/>
    </row>
    <row r="3585" spans="2:8">
      <c r="B3585" s="27"/>
      <c r="C3585" s="27"/>
      <c r="D3585" s="27"/>
      <c r="E3585" s="27"/>
      <c r="F3585" s="26"/>
      <c r="G3585" s="28"/>
      <c r="H3585" s="31"/>
    </row>
    <row r="3586" spans="2:8">
      <c r="B3586" s="27"/>
      <c r="C3586" s="27"/>
      <c r="D3586" s="27"/>
      <c r="E3586" s="27"/>
      <c r="F3586" s="26"/>
      <c r="G3586" s="28"/>
      <c r="H3586" s="31"/>
    </row>
    <row r="3587" spans="2:8">
      <c r="B3587" s="27"/>
      <c r="C3587" s="27"/>
      <c r="D3587" s="27"/>
      <c r="E3587" s="27"/>
      <c r="F3587" s="26"/>
      <c r="G3587" s="28"/>
      <c r="H3587" s="31"/>
    </row>
    <row r="3588" spans="2:8">
      <c r="B3588" s="27"/>
      <c r="C3588" s="27"/>
      <c r="D3588" s="27"/>
      <c r="E3588" s="27"/>
      <c r="F3588" s="26"/>
      <c r="G3588" s="28"/>
      <c r="H3588" s="31"/>
    </row>
    <row r="3589" spans="2:8">
      <c r="B3589" s="27"/>
      <c r="C3589" s="27"/>
      <c r="D3589" s="27"/>
      <c r="E3589" s="27"/>
      <c r="F3589" s="26"/>
      <c r="G3589" s="28"/>
      <c r="H3589" s="31"/>
    </row>
    <row r="3590" spans="2:8">
      <c r="B3590" s="27"/>
      <c r="C3590" s="27"/>
      <c r="D3590" s="27"/>
      <c r="E3590" s="27"/>
      <c r="F3590" s="26"/>
      <c r="G3590" s="28"/>
      <c r="H3590" s="31"/>
    </row>
    <row r="3591" spans="2:8">
      <c r="B3591" s="27"/>
      <c r="C3591" s="27"/>
      <c r="D3591" s="27"/>
      <c r="E3591" s="27"/>
      <c r="F3591" s="26"/>
      <c r="G3591" s="28"/>
      <c r="H3591" s="31"/>
    </row>
    <row r="3592" spans="2:8">
      <c r="B3592" s="27"/>
      <c r="C3592" s="27"/>
      <c r="D3592" s="27"/>
      <c r="E3592" s="27"/>
      <c r="F3592" s="26"/>
      <c r="G3592" s="28"/>
      <c r="H3592" s="31"/>
    </row>
    <row r="3593" spans="2:8">
      <c r="B3593" s="27"/>
      <c r="C3593" s="27"/>
      <c r="D3593" s="27"/>
      <c r="E3593" s="27"/>
      <c r="F3593" s="26"/>
      <c r="G3593" s="28"/>
      <c r="H3593" s="31"/>
    </row>
    <row r="3594" spans="2:8">
      <c r="B3594" s="27"/>
      <c r="C3594" s="27"/>
      <c r="D3594" s="27"/>
      <c r="E3594" s="27"/>
      <c r="F3594" s="26"/>
      <c r="G3594" s="28"/>
      <c r="H3594" s="31"/>
    </row>
    <row r="3595" spans="2:8">
      <c r="B3595" s="27"/>
      <c r="C3595" s="27"/>
      <c r="D3595" s="27"/>
      <c r="E3595" s="27"/>
      <c r="F3595" s="26"/>
      <c r="G3595" s="28"/>
      <c r="H3595" s="31"/>
    </row>
    <row r="3596" spans="2:8">
      <c r="B3596" s="27"/>
      <c r="C3596" s="27"/>
      <c r="D3596" s="27"/>
      <c r="E3596" s="27"/>
      <c r="F3596" s="26"/>
      <c r="G3596" s="28"/>
      <c r="H3596" s="31"/>
    </row>
    <row r="3597" spans="2:8">
      <c r="B3597" s="27"/>
      <c r="C3597" s="27"/>
      <c r="D3597" s="27"/>
      <c r="E3597" s="27"/>
      <c r="F3597" s="26"/>
      <c r="G3597" s="28"/>
      <c r="H3597" s="31"/>
    </row>
    <row r="3598" spans="2:8">
      <c r="B3598" s="27"/>
      <c r="C3598" s="27"/>
      <c r="D3598" s="27"/>
      <c r="E3598" s="27"/>
      <c r="F3598" s="26"/>
      <c r="G3598" s="28"/>
      <c r="H3598" s="31"/>
    </row>
    <row r="3599" spans="2:8">
      <c r="B3599" s="27"/>
      <c r="C3599" s="27"/>
      <c r="D3599" s="27"/>
      <c r="E3599" s="27"/>
      <c r="F3599" s="26"/>
      <c r="G3599" s="28"/>
      <c r="H3599" s="31"/>
    </row>
    <row r="3600" spans="2:8">
      <c r="B3600" s="27"/>
      <c r="C3600" s="27"/>
      <c r="D3600" s="27"/>
      <c r="E3600" s="27"/>
      <c r="F3600" s="26"/>
      <c r="G3600" s="28"/>
      <c r="H3600" s="31"/>
    </row>
    <row r="3601" spans="2:8">
      <c r="B3601" s="27"/>
      <c r="C3601" s="27"/>
      <c r="D3601" s="27"/>
      <c r="E3601" s="27"/>
      <c r="F3601" s="26"/>
      <c r="G3601" s="28"/>
      <c r="H3601" s="31"/>
    </row>
    <row r="3602" spans="2:8">
      <c r="B3602" s="27"/>
      <c r="C3602" s="27"/>
      <c r="D3602" s="27"/>
      <c r="E3602" s="27"/>
      <c r="F3602" s="26"/>
      <c r="G3602" s="28"/>
      <c r="H3602" s="31"/>
    </row>
    <row r="3603" spans="2:8">
      <c r="B3603" s="27"/>
      <c r="C3603" s="27"/>
      <c r="D3603" s="27"/>
      <c r="E3603" s="27"/>
      <c r="F3603" s="26"/>
      <c r="G3603" s="28"/>
      <c r="H3603" s="31"/>
    </row>
    <row r="3604" spans="2:8">
      <c r="B3604" s="27"/>
      <c r="C3604" s="27"/>
      <c r="D3604" s="27"/>
      <c r="E3604" s="27"/>
      <c r="F3604" s="26"/>
      <c r="G3604" s="28"/>
      <c r="H3604" s="31"/>
    </row>
    <row r="3605" spans="2:8">
      <c r="B3605" s="27"/>
      <c r="C3605" s="27"/>
      <c r="D3605" s="27"/>
      <c r="E3605" s="27"/>
      <c r="F3605" s="26"/>
      <c r="G3605" s="28"/>
      <c r="H3605" s="31"/>
    </row>
    <row r="3606" spans="2:8">
      <c r="B3606" s="27"/>
      <c r="C3606" s="27"/>
      <c r="D3606" s="27"/>
      <c r="E3606" s="27"/>
      <c r="F3606" s="26"/>
      <c r="G3606" s="28"/>
      <c r="H3606" s="31"/>
    </row>
    <row r="3607" spans="2:8">
      <c r="B3607" s="27"/>
      <c r="C3607" s="27"/>
      <c r="D3607" s="27"/>
      <c r="E3607" s="27"/>
      <c r="F3607" s="26"/>
      <c r="G3607" s="28"/>
      <c r="H3607" s="31"/>
    </row>
    <row r="3608" spans="2:8">
      <c r="B3608" s="27"/>
      <c r="C3608" s="27"/>
      <c r="D3608" s="27"/>
      <c r="E3608" s="27"/>
      <c r="F3608" s="26"/>
      <c r="G3608" s="28"/>
      <c r="H3608" s="31"/>
    </row>
    <row r="3609" spans="2:8">
      <c r="B3609" s="27"/>
      <c r="C3609" s="27"/>
      <c r="D3609" s="27"/>
      <c r="E3609" s="27"/>
      <c r="F3609" s="26"/>
      <c r="G3609" s="28"/>
      <c r="H3609" s="31"/>
    </row>
    <row r="3610" spans="2:8">
      <c r="B3610" s="27"/>
      <c r="C3610" s="27"/>
      <c r="D3610" s="27"/>
      <c r="E3610" s="27"/>
      <c r="F3610" s="26"/>
      <c r="G3610" s="28"/>
      <c r="H3610" s="31"/>
    </row>
    <row r="3611" spans="2:8">
      <c r="B3611" s="27"/>
      <c r="C3611" s="27"/>
      <c r="D3611" s="27"/>
      <c r="E3611" s="27"/>
      <c r="F3611" s="26"/>
      <c r="G3611" s="28"/>
      <c r="H3611" s="31"/>
    </row>
    <row r="3612" spans="2:8">
      <c r="B3612" s="27"/>
      <c r="C3612" s="27"/>
      <c r="D3612" s="27"/>
      <c r="E3612" s="27"/>
      <c r="F3612" s="26"/>
      <c r="G3612" s="28"/>
      <c r="H3612" s="31"/>
    </row>
    <row r="3613" spans="2:8">
      <c r="B3613" s="27"/>
      <c r="C3613" s="27"/>
      <c r="D3613" s="27"/>
      <c r="E3613" s="27"/>
      <c r="F3613" s="26"/>
      <c r="G3613" s="28"/>
      <c r="H3613" s="31"/>
    </row>
    <row r="3614" spans="2:8">
      <c r="B3614" s="27"/>
      <c r="C3614" s="27"/>
      <c r="D3614" s="27"/>
      <c r="E3614" s="27"/>
      <c r="F3614" s="26"/>
      <c r="G3614" s="28"/>
      <c r="H3614" s="31"/>
    </row>
    <row r="3615" spans="2:8">
      <c r="B3615" s="27"/>
      <c r="C3615" s="27"/>
      <c r="D3615" s="27"/>
      <c r="E3615" s="27"/>
      <c r="F3615" s="26"/>
      <c r="G3615" s="28"/>
      <c r="H3615" s="31"/>
    </row>
    <row r="3616" spans="2:8">
      <c r="B3616" s="27"/>
      <c r="C3616" s="27"/>
      <c r="D3616" s="27"/>
      <c r="E3616" s="27"/>
      <c r="F3616" s="26"/>
      <c r="G3616" s="28"/>
      <c r="H3616" s="31"/>
    </row>
    <row r="3617" spans="2:8">
      <c r="B3617" s="27"/>
      <c r="C3617" s="27"/>
      <c r="D3617" s="27"/>
      <c r="E3617" s="27"/>
      <c r="F3617" s="26"/>
      <c r="G3617" s="28"/>
      <c r="H3617" s="31"/>
    </row>
    <row r="3618" spans="2:8">
      <c r="B3618" s="27"/>
      <c r="C3618" s="27"/>
      <c r="D3618" s="27"/>
      <c r="E3618" s="27"/>
      <c r="F3618" s="26"/>
      <c r="G3618" s="28"/>
      <c r="H3618" s="31"/>
    </row>
    <row r="3619" spans="2:8">
      <c r="B3619" s="27"/>
      <c r="C3619" s="27"/>
      <c r="D3619" s="27"/>
      <c r="E3619" s="27"/>
      <c r="F3619" s="26"/>
      <c r="G3619" s="28"/>
      <c r="H3619" s="31"/>
    </row>
    <row r="3620" spans="2:8">
      <c r="B3620" s="27"/>
      <c r="C3620" s="27"/>
      <c r="D3620" s="27"/>
      <c r="E3620" s="27"/>
      <c r="F3620" s="26"/>
      <c r="G3620" s="28"/>
      <c r="H3620" s="31"/>
    </row>
    <row r="3621" spans="2:8">
      <c r="B3621" s="27"/>
      <c r="C3621" s="27"/>
      <c r="D3621" s="27"/>
      <c r="E3621" s="27"/>
      <c r="F3621" s="26"/>
      <c r="G3621" s="28"/>
      <c r="H3621" s="31"/>
    </row>
    <row r="3622" spans="2:8">
      <c r="B3622" s="27"/>
      <c r="C3622" s="27"/>
      <c r="D3622" s="27"/>
      <c r="E3622" s="27"/>
      <c r="F3622" s="26"/>
      <c r="G3622" s="28"/>
      <c r="H3622" s="31"/>
    </row>
    <row r="3623" spans="2:8">
      <c r="B3623" s="27"/>
      <c r="C3623" s="27"/>
      <c r="D3623" s="27"/>
      <c r="E3623" s="27"/>
      <c r="F3623" s="26"/>
      <c r="G3623" s="28"/>
      <c r="H3623" s="31"/>
    </row>
    <row r="3624" spans="2:8">
      <c r="B3624" s="27"/>
      <c r="C3624" s="27"/>
      <c r="D3624" s="27"/>
      <c r="E3624" s="27"/>
      <c r="F3624" s="26"/>
      <c r="G3624" s="28"/>
      <c r="H3624" s="31"/>
    </row>
    <row r="3625" spans="2:8">
      <c r="B3625" s="27"/>
      <c r="C3625" s="27"/>
      <c r="D3625" s="27"/>
      <c r="E3625" s="27"/>
      <c r="F3625" s="26"/>
      <c r="G3625" s="28"/>
      <c r="H3625" s="31"/>
    </row>
    <row r="3626" spans="2:8">
      <c r="B3626" s="27"/>
      <c r="C3626" s="27"/>
      <c r="D3626" s="27"/>
      <c r="E3626" s="27"/>
      <c r="F3626" s="26"/>
      <c r="G3626" s="28"/>
      <c r="H3626" s="31"/>
    </row>
    <row r="3627" spans="2:8">
      <c r="B3627" s="27"/>
      <c r="C3627" s="27"/>
      <c r="D3627" s="27"/>
      <c r="E3627" s="27"/>
      <c r="F3627" s="26"/>
      <c r="G3627" s="28"/>
      <c r="H3627" s="31"/>
    </row>
    <row r="3628" spans="2:8">
      <c r="B3628" s="27"/>
      <c r="C3628" s="27"/>
      <c r="D3628" s="27"/>
      <c r="E3628" s="27"/>
      <c r="F3628" s="26"/>
      <c r="G3628" s="28"/>
      <c r="H3628" s="31"/>
    </row>
    <row r="3629" spans="2:8">
      <c r="B3629" s="27"/>
      <c r="C3629" s="27"/>
      <c r="D3629" s="27"/>
      <c r="E3629" s="27"/>
      <c r="F3629" s="26"/>
      <c r="G3629" s="28"/>
      <c r="H3629" s="31"/>
    </row>
    <row r="3630" spans="2:8">
      <c r="B3630" s="27"/>
      <c r="C3630" s="27"/>
      <c r="D3630" s="27"/>
      <c r="E3630" s="27"/>
      <c r="F3630" s="26"/>
      <c r="G3630" s="28"/>
      <c r="H3630" s="31"/>
    </row>
    <row r="3631" spans="2:8">
      <c r="B3631" s="27"/>
      <c r="C3631" s="27"/>
      <c r="D3631" s="27"/>
      <c r="E3631" s="27"/>
      <c r="F3631" s="26"/>
      <c r="G3631" s="28"/>
      <c r="H3631" s="31"/>
    </row>
    <row r="3632" spans="2:8">
      <c r="B3632" s="27"/>
      <c r="C3632" s="27"/>
      <c r="D3632" s="27"/>
      <c r="E3632" s="27"/>
      <c r="F3632" s="26"/>
      <c r="G3632" s="28"/>
      <c r="H3632" s="31"/>
    </row>
    <row r="3633" spans="2:8">
      <c r="B3633" s="27"/>
      <c r="C3633" s="27"/>
      <c r="D3633" s="27"/>
      <c r="E3633" s="27"/>
      <c r="F3633" s="26"/>
      <c r="G3633" s="28"/>
      <c r="H3633" s="31"/>
    </row>
    <row r="3634" spans="2:8">
      <c r="B3634" s="27"/>
      <c r="C3634" s="27"/>
      <c r="D3634" s="27"/>
      <c r="E3634" s="27"/>
      <c r="F3634" s="26"/>
      <c r="G3634" s="28"/>
      <c r="H3634" s="31"/>
    </row>
    <row r="3635" spans="2:8">
      <c r="B3635" s="27"/>
      <c r="C3635" s="27"/>
      <c r="D3635" s="27"/>
      <c r="E3635" s="27"/>
      <c r="F3635" s="26"/>
      <c r="G3635" s="28"/>
      <c r="H3635" s="31"/>
    </row>
    <row r="3636" spans="2:8">
      <c r="B3636" s="27"/>
      <c r="C3636" s="27"/>
      <c r="D3636" s="27"/>
      <c r="E3636" s="27"/>
      <c r="F3636" s="26"/>
      <c r="G3636" s="28"/>
      <c r="H3636" s="31"/>
    </row>
    <row r="3637" spans="2:8">
      <c r="B3637" s="27"/>
      <c r="C3637" s="27"/>
      <c r="D3637" s="27"/>
      <c r="E3637" s="27"/>
      <c r="F3637" s="26"/>
      <c r="G3637" s="28"/>
      <c r="H3637" s="31"/>
    </row>
    <row r="3638" spans="2:8">
      <c r="B3638" s="27"/>
      <c r="C3638" s="27"/>
      <c r="D3638" s="27"/>
      <c r="E3638" s="27"/>
      <c r="F3638" s="26"/>
      <c r="G3638" s="28"/>
      <c r="H3638" s="31"/>
    </row>
    <row r="3639" spans="2:8">
      <c r="B3639" s="27"/>
      <c r="C3639" s="27"/>
      <c r="D3639" s="27"/>
      <c r="E3639" s="27"/>
      <c r="F3639" s="26"/>
      <c r="G3639" s="28"/>
      <c r="H3639" s="31"/>
    </row>
    <row r="3640" spans="2:8">
      <c r="B3640" s="27"/>
      <c r="C3640" s="27"/>
      <c r="D3640" s="27"/>
      <c r="E3640" s="27"/>
      <c r="F3640" s="26"/>
      <c r="G3640" s="28"/>
      <c r="H3640" s="31"/>
    </row>
    <row r="3641" spans="2:8">
      <c r="B3641" s="27"/>
      <c r="C3641" s="27"/>
      <c r="D3641" s="27"/>
      <c r="E3641" s="27"/>
      <c r="F3641" s="26"/>
      <c r="G3641" s="28"/>
      <c r="H3641" s="31"/>
    </row>
    <row r="3642" spans="2:8">
      <c r="B3642" s="27"/>
      <c r="C3642" s="27"/>
      <c r="D3642" s="27"/>
      <c r="E3642" s="27"/>
      <c r="F3642" s="26"/>
      <c r="G3642" s="28"/>
      <c r="H3642" s="31"/>
    </row>
    <row r="3643" spans="2:8">
      <c r="B3643" s="27"/>
      <c r="C3643" s="27"/>
      <c r="D3643" s="27"/>
      <c r="E3643" s="27"/>
      <c r="F3643" s="26"/>
      <c r="G3643" s="28"/>
      <c r="H3643" s="31"/>
    </row>
    <row r="3644" spans="2:8">
      <c r="B3644" s="27"/>
      <c r="C3644" s="27"/>
      <c r="D3644" s="27"/>
      <c r="E3644" s="27"/>
      <c r="F3644" s="26"/>
      <c r="G3644" s="28"/>
      <c r="H3644" s="31"/>
    </row>
    <row r="3645" spans="2:8">
      <c r="B3645" s="27"/>
      <c r="C3645" s="27"/>
      <c r="D3645" s="27"/>
      <c r="E3645" s="27"/>
      <c r="F3645" s="26"/>
      <c r="G3645" s="28"/>
      <c r="H3645" s="31"/>
    </row>
    <row r="3646" spans="2:8">
      <c r="B3646" s="27"/>
      <c r="C3646" s="27"/>
      <c r="D3646" s="27"/>
      <c r="E3646" s="27"/>
      <c r="F3646" s="26"/>
      <c r="G3646" s="28"/>
      <c r="H3646" s="31"/>
    </row>
    <row r="3647" spans="2:8">
      <c r="B3647" s="27"/>
      <c r="C3647" s="27"/>
      <c r="D3647" s="27"/>
      <c r="E3647" s="27"/>
      <c r="F3647" s="26"/>
      <c r="G3647" s="28"/>
      <c r="H3647" s="31"/>
    </row>
    <row r="3648" spans="2:8">
      <c r="B3648" s="27"/>
      <c r="C3648" s="27"/>
      <c r="D3648" s="27"/>
      <c r="E3648" s="27"/>
      <c r="F3648" s="26"/>
      <c r="G3648" s="28"/>
      <c r="H3648" s="31"/>
    </row>
    <row r="3649" spans="2:8">
      <c r="B3649" s="27"/>
      <c r="C3649" s="27"/>
      <c r="D3649" s="27"/>
      <c r="E3649" s="27"/>
      <c r="F3649" s="26"/>
      <c r="G3649" s="28"/>
      <c r="H3649" s="31"/>
    </row>
    <row r="3650" spans="2:8">
      <c r="B3650" s="27"/>
      <c r="C3650" s="27"/>
      <c r="D3650" s="27"/>
      <c r="E3650" s="27"/>
      <c r="F3650" s="26"/>
      <c r="G3650" s="28"/>
      <c r="H3650" s="31"/>
    </row>
    <row r="3651" spans="2:8">
      <c r="B3651" s="27"/>
      <c r="C3651" s="27"/>
      <c r="D3651" s="27"/>
      <c r="E3651" s="27"/>
      <c r="F3651" s="26"/>
      <c r="G3651" s="28"/>
      <c r="H3651" s="31"/>
    </row>
    <row r="3652" spans="2:8">
      <c r="B3652" s="27"/>
      <c r="C3652" s="27"/>
      <c r="D3652" s="27"/>
      <c r="E3652" s="27"/>
      <c r="F3652" s="26"/>
      <c r="G3652" s="28"/>
      <c r="H3652" s="31"/>
    </row>
    <row r="3653" spans="2:8">
      <c r="B3653" s="27"/>
      <c r="C3653" s="27"/>
      <c r="D3653" s="27"/>
      <c r="E3653" s="27"/>
      <c r="F3653" s="26"/>
      <c r="G3653" s="28"/>
      <c r="H3653" s="31"/>
    </row>
    <row r="3654" spans="2:8">
      <c r="B3654" s="27"/>
      <c r="C3654" s="27"/>
      <c r="D3654" s="27"/>
      <c r="E3654" s="27"/>
      <c r="F3654" s="26"/>
      <c r="G3654" s="28"/>
      <c r="H3654" s="31"/>
    </row>
    <row r="3655" spans="2:8">
      <c r="B3655" s="27"/>
      <c r="C3655" s="27"/>
      <c r="D3655" s="27"/>
      <c r="E3655" s="27"/>
      <c r="F3655" s="26"/>
      <c r="G3655" s="28"/>
      <c r="H3655" s="31"/>
    </row>
    <row r="3656" spans="2:8">
      <c r="B3656" s="27"/>
      <c r="C3656" s="27"/>
      <c r="D3656" s="27"/>
      <c r="E3656" s="27"/>
      <c r="F3656" s="26"/>
      <c r="G3656" s="28"/>
      <c r="H3656" s="31"/>
    </row>
    <row r="3657" spans="2:8">
      <c r="B3657" s="27"/>
      <c r="C3657" s="27"/>
      <c r="D3657" s="27"/>
      <c r="E3657" s="27"/>
      <c r="F3657" s="26"/>
      <c r="G3657" s="28"/>
      <c r="H3657" s="31"/>
    </row>
    <row r="3658" spans="2:8">
      <c r="B3658" s="27"/>
      <c r="C3658" s="27"/>
      <c r="D3658" s="27"/>
      <c r="E3658" s="27"/>
      <c r="F3658" s="26"/>
      <c r="G3658" s="28"/>
      <c r="H3658" s="31"/>
    </row>
    <row r="3659" spans="2:8">
      <c r="B3659" s="27"/>
      <c r="C3659" s="27"/>
      <c r="D3659" s="27"/>
      <c r="E3659" s="27"/>
      <c r="F3659" s="26"/>
      <c r="G3659" s="28"/>
      <c r="H3659" s="31"/>
    </row>
    <row r="3660" spans="2:8">
      <c r="B3660" s="27"/>
      <c r="C3660" s="27"/>
      <c r="D3660" s="27"/>
      <c r="E3660" s="27"/>
      <c r="F3660" s="26"/>
      <c r="G3660" s="28"/>
      <c r="H3660" s="31"/>
    </row>
    <row r="3661" spans="2:8">
      <c r="B3661" s="27"/>
      <c r="C3661" s="27"/>
      <c r="D3661" s="27"/>
      <c r="E3661" s="27"/>
      <c r="F3661" s="26"/>
      <c r="G3661" s="28"/>
      <c r="H3661" s="31"/>
    </row>
    <row r="3662" spans="2:8">
      <c r="B3662" s="27"/>
      <c r="C3662" s="27"/>
      <c r="D3662" s="27"/>
      <c r="E3662" s="27"/>
      <c r="F3662" s="26"/>
      <c r="G3662" s="28"/>
      <c r="H3662" s="31"/>
    </row>
    <row r="3663" spans="2:8">
      <c r="B3663" s="27"/>
      <c r="C3663" s="27"/>
      <c r="D3663" s="27"/>
      <c r="E3663" s="27"/>
      <c r="F3663" s="26"/>
      <c r="G3663" s="28"/>
      <c r="H3663" s="31"/>
    </row>
    <row r="3664" spans="2:8">
      <c r="B3664" s="27"/>
      <c r="C3664" s="27"/>
      <c r="D3664" s="27"/>
      <c r="E3664" s="27"/>
      <c r="F3664" s="26"/>
      <c r="G3664" s="28"/>
      <c r="H3664" s="31"/>
    </row>
    <row r="3665" spans="2:8">
      <c r="B3665" s="27"/>
      <c r="C3665" s="27"/>
      <c r="D3665" s="27"/>
      <c r="E3665" s="27"/>
      <c r="F3665" s="26"/>
      <c r="G3665" s="28"/>
      <c r="H3665" s="31"/>
    </row>
    <row r="3666" spans="2:8">
      <c r="B3666" s="27"/>
      <c r="C3666" s="27"/>
      <c r="D3666" s="27"/>
      <c r="E3666" s="27"/>
      <c r="F3666" s="26"/>
      <c r="G3666" s="28"/>
      <c r="H3666" s="31"/>
    </row>
    <row r="3667" spans="2:8">
      <c r="B3667" s="27"/>
      <c r="C3667" s="27"/>
      <c r="D3667" s="27"/>
      <c r="E3667" s="27"/>
      <c r="F3667" s="26"/>
      <c r="G3667" s="28"/>
      <c r="H3667" s="31"/>
    </row>
    <row r="3668" spans="2:8">
      <c r="B3668" s="27"/>
      <c r="C3668" s="27"/>
      <c r="D3668" s="27"/>
      <c r="E3668" s="27"/>
      <c r="F3668" s="26"/>
      <c r="G3668" s="28"/>
      <c r="H3668" s="31"/>
    </row>
    <row r="3669" spans="2:8">
      <c r="B3669" s="27"/>
      <c r="C3669" s="27"/>
      <c r="D3669" s="27"/>
      <c r="E3669" s="27"/>
      <c r="F3669" s="26"/>
      <c r="G3669" s="28"/>
      <c r="H3669" s="31"/>
    </row>
    <row r="3670" spans="2:8">
      <c r="B3670" s="27"/>
      <c r="C3670" s="27"/>
      <c r="D3670" s="27"/>
      <c r="E3670" s="27"/>
      <c r="F3670" s="26"/>
      <c r="G3670" s="28"/>
      <c r="H3670" s="31"/>
    </row>
    <row r="3671" spans="2:8">
      <c r="B3671" s="27"/>
      <c r="C3671" s="27"/>
      <c r="D3671" s="27"/>
      <c r="E3671" s="27"/>
      <c r="F3671" s="26"/>
      <c r="G3671" s="28"/>
      <c r="H3671" s="31"/>
    </row>
    <row r="3672" spans="2:8">
      <c r="B3672" s="27"/>
      <c r="C3672" s="27"/>
      <c r="D3672" s="27"/>
      <c r="E3672" s="27"/>
      <c r="F3672" s="26"/>
      <c r="G3672" s="28"/>
      <c r="H3672" s="31"/>
    </row>
    <row r="3673" spans="2:8">
      <c r="B3673" s="27"/>
      <c r="C3673" s="27"/>
      <c r="D3673" s="27"/>
      <c r="E3673" s="27"/>
      <c r="F3673" s="26"/>
      <c r="G3673" s="28"/>
      <c r="H3673" s="31"/>
    </row>
    <row r="3674" spans="2:8">
      <c r="B3674" s="27"/>
      <c r="C3674" s="27"/>
      <c r="D3674" s="27"/>
      <c r="E3674" s="27"/>
      <c r="F3674" s="26"/>
      <c r="G3674" s="28"/>
      <c r="H3674" s="31"/>
    </row>
    <row r="3675" spans="2:8">
      <c r="B3675" s="27"/>
      <c r="C3675" s="27"/>
      <c r="D3675" s="27"/>
      <c r="E3675" s="27"/>
      <c r="F3675" s="26"/>
      <c r="G3675" s="28"/>
      <c r="H3675" s="31"/>
    </row>
    <row r="3676" spans="2:8">
      <c r="B3676" s="27"/>
      <c r="C3676" s="27"/>
      <c r="D3676" s="27"/>
      <c r="E3676" s="27"/>
      <c r="F3676" s="26"/>
      <c r="G3676" s="28"/>
      <c r="H3676" s="31"/>
    </row>
    <row r="3677" spans="2:8">
      <c r="B3677" s="27"/>
      <c r="C3677" s="27"/>
      <c r="D3677" s="27"/>
      <c r="E3677" s="27"/>
      <c r="F3677" s="26"/>
      <c r="G3677" s="28"/>
      <c r="H3677" s="31"/>
    </row>
    <row r="3678" spans="2:8">
      <c r="B3678" s="27"/>
      <c r="C3678" s="27"/>
      <c r="D3678" s="27"/>
      <c r="E3678" s="27"/>
      <c r="F3678" s="26"/>
      <c r="G3678" s="28"/>
      <c r="H3678" s="31"/>
    </row>
    <row r="3679" spans="2:8">
      <c r="B3679" s="27"/>
      <c r="C3679" s="27"/>
      <c r="D3679" s="27"/>
      <c r="E3679" s="27"/>
      <c r="F3679" s="26"/>
      <c r="G3679" s="28"/>
      <c r="H3679" s="31"/>
    </row>
    <row r="3680" spans="2:8">
      <c r="B3680" s="27"/>
      <c r="C3680" s="27"/>
      <c r="D3680" s="27"/>
      <c r="E3680" s="27"/>
      <c r="F3680" s="26"/>
      <c r="G3680" s="28"/>
      <c r="H3680" s="31"/>
    </row>
    <row r="3681" spans="2:8">
      <c r="B3681" s="27"/>
      <c r="C3681" s="27"/>
      <c r="D3681" s="27"/>
      <c r="E3681" s="27"/>
      <c r="F3681" s="26"/>
      <c r="G3681" s="28"/>
      <c r="H3681" s="31"/>
    </row>
    <row r="3682" spans="2:8">
      <c r="B3682" s="27"/>
      <c r="C3682" s="27"/>
      <c r="D3682" s="27"/>
      <c r="E3682" s="27"/>
      <c r="F3682" s="26"/>
      <c r="G3682" s="28"/>
      <c r="H3682" s="31"/>
    </row>
    <row r="3683" spans="2:8">
      <c r="B3683" s="27"/>
      <c r="C3683" s="27"/>
      <c r="D3683" s="27"/>
      <c r="E3683" s="27"/>
      <c r="F3683" s="26"/>
      <c r="G3683" s="28"/>
      <c r="H3683" s="31"/>
    </row>
    <row r="3684" spans="2:8">
      <c r="B3684" s="27"/>
      <c r="C3684" s="27"/>
      <c r="D3684" s="27"/>
      <c r="E3684" s="27"/>
      <c r="F3684" s="26"/>
      <c r="G3684" s="28"/>
      <c r="H3684" s="31"/>
    </row>
    <row r="3685" spans="2:8">
      <c r="B3685" s="27"/>
      <c r="C3685" s="27"/>
      <c r="D3685" s="27"/>
      <c r="E3685" s="27"/>
      <c r="F3685" s="26"/>
      <c r="G3685" s="28"/>
      <c r="H3685" s="31"/>
    </row>
    <row r="3686" spans="2:8">
      <c r="B3686" s="27"/>
      <c r="C3686" s="27"/>
      <c r="D3686" s="27"/>
      <c r="E3686" s="27"/>
      <c r="F3686" s="26"/>
      <c r="G3686" s="28"/>
      <c r="H3686" s="31"/>
    </row>
    <row r="3687" spans="2:8">
      <c r="B3687" s="27"/>
      <c r="C3687" s="27"/>
      <c r="D3687" s="27"/>
      <c r="E3687" s="27"/>
      <c r="F3687" s="26"/>
      <c r="G3687" s="28"/>
      <c r="H3687" s="31"/>
    </row>
    <row r="3688" spans="2:8">
      <c r="B3688" s="27"/>
      <c r="C3688" s="27"/>
      <c r="D3688" s="27"/>
      <c r="E3688" s="27"/>
      <c r="F3688" s="26"/>
      <c r="G3688" s="28"/>
      <c r="H3688" s="31"/>
    </row>
    <row r="3689" spans="2:8">
      <c r="B3689" s="27"/>
      <c r="C3689" s="27"/>
      <c r="D3689" s="27"/>
      <c r="E3689" s="27"/>
      <c r="F3689" s="26"/>
      <c r="G3689" s="28"/>
      <c r="H3689" s="31"/>
    </row>
    <row r="3690" spans="2:8">
      <c r="B3690" s="27"/>
      <c r="C3690" s="27"/>
      <c r="D3690" s="27"/>
      <c r="E3690" s="27"/>
      <c r="F3690" s="26"/>
      <c r="G3690" s="28"/>
      <c r="H3690" s="31"/>
    </row>
    <row r="3691" spans="2:8">
      <c r="B3691" s="27"/>
      <c r="C3691" s="27"/>
      <c r="D3691" s="27"/>
      <c r="E3691" s="27"/>
      <c r="F3691" s="26"/>
      <c r="G3691" s="28"/>
      <c r="H3691" s="31"/>
    </row>
    <row r="3692" spans="2:8">
      <c r="B3692" s="27"/>
      <c r="C3692" s="27"/>
      <c r="D3692" s="27"/>
      <c r="E3692" s="27"/>
      <c r="F3692" s="26"/>
      <c r="G3692" s="28"/>
      <c r="H3692" s="31"/>
    </row>
    <row r="3693" spans="2:8">
      <c r="B3693" s="27"/>
      <c r="C3693" s="27"/>
      <c r="D3693" s="27"/>
      <c r="E3693" s="27"/>
      <c r="F3693" s="26"/>
      <c r="G3693" s="28"/>
      <c r="H3693" s="31"/>
    </row>
    <row r="3694" spans="2:8">
      <c r="B3694" s="27"/>
      <c r="C3694" s="27"/>
      <c r="D3694" s="27"/>
      <c r="E3694" s="27"/>
      <c r="F3694" s="26"/>
      <c r="G3694" s="28"/>
      <c r="H3694" s="31"/>
    </row>
    <row r="3695" spans="2:8">
      <c r="B3695" s="27"/>
      <c r="C3695" s="27"/>
      <c r="D3695" s="27"/>
      <c r="E3695" s="27"/>
      <c r="F3695" s="26"/>
      <c r="G3695" s="28"/>
      <c r="H3695" s="31"/>
    </row>
    <row r="3696" spans="2:8">
      <c r="B3696" s="27"/>
      <c r="C3696" s="27"/>
      <c r="D3696" s="27"/>
      <c r="E3696" s="27"/>
      <c r="F3696" s="26"/>
      <c r="G3696" s="28"/>
      <c r="H3696" s="31"/>
    </row>
    <row r="3697" spans="2:8">
      <c r="B3697" s="27"/>
      <c r="C3697" s="27"/>
      <c r="D3697" s="27"/>
      <c r="E3697" s="27"/>
      <c r="F3697" s="26"/>
      <c r="G3697" s="28"/>
      <c r="H3697" s="31"/>
    </row>
    <row r="3698" spans="2:8">
      <c r="B3698" s="27"/>
      <c r="C3698" s="27"/>
      <c r="D3698" s="27"/>
      <c r="E3698" s="27"/>
      <c r="F3698" s="26"/>
      <c r="G3698" s="28"/>
      <c r="H3698" s="31"/>
    </row>
    <row r="3699" spans="2:8">
      <c r="B3699" s="27"/>
      <c r="C3699" s="27"/>
      <c r="D3699" s="27"/>
      <c r="E3699" s="27"/>
      <c r="F3699" s="26"/>
      <c r="G3699" s="28"/>
      <c r="H3699" s="31"/>
    </row>
    <row r="3700" spans="2:8">
      <c r="B3700" s="27"/>
      <c r="C3700" s="27"/>
      <c r="D3700" s="27"/>
      <c r="E3700" s="27"/>
      <c r="F3700" s="26"/>
      <c r="G3700" s="28"/>
      <c r="H3700" s="31"/>
    </row>
    <row r="3701" spans="2:8">
      <c r="B3701" s="27"/>
      <c r="C3701" s="27"/>
      <c r="D3701" s="27"/>
      <c r="E3701" s="27"/>
      <c r="F3701" s="26"/>
      <c r="G3701" s="28"/>
      <c r="H3701" s="31"/>
    </row>
    <row r="3702" spans="2:8">
      <c r="B3702" s="27"/>
      <c r="C3702" s="27"/>
      <c r="D3702" s="27"/>
      <c r="E3702" s="27"/>
      <c r="F3702" s="26"/>
      <c r="G3702" s="28"/>
      <c r="H3702" s="31"/>
    </row>
    <row r="3703" spans="2:8">
      <c r="B3703" s="27"/>
      <c r="C3703" s="27"/>
      <c r="D3703" s="27"/>
      <c r="E3703" s="27"/>
      <c r="F3703" s="26"/>
      <c r="G3703" s="28"/>
      <c r="H3703" s="31"/>
    </row>
    <row r="3704" spans="2:8">
      <c r="B3704" s="27"/>
      <c r="C3704" s="27"/>
      <c r="D3704" s="27"/>
      <c r="E3704" s="27"/>
      <c r="F3704" s="26"/>
      <c r="G3704" s="28"/>
      <c r="H3704" s="31"/>
    </row>
    <row r="3705" spans="2:8">
      <c r="B3705" s="27"/>
      <c r="C3705" s="27"/>
      <c r="D3705" s="27"/>
      <c r="E3705" s="27"/>
      <c r="F3705" s="26"/>
      <c r="G3705" s="28"/>
      <c r="H3705" s="31"/>
    </row>
    <row r="3706" spans="2:8">
      <c r="B3706" s="27"/>
      <c r="C3706" s="27"/>
      <c r="D3706" s="27"/>
      <c r="E3706" s="27"/>
      <c r="F3706" s="26"/>
      <c r="G3706" s="28"/>
      <c r="H3706" s="31"/>
    </row>
    <row r="3707" spans="2:8">
      <c r="B3707" s="27"/>
      <c r="C3707" s="27"/>
      <c r="D3707" s="27"/>
      <c r="E3707" s="27"/>
      <c r="F3707" s="26"/>
      <c r="G3707" s="28"/>
      <c r="H3707" s="31"/>
    </row>
    <row r="3708" spans="2:8">
      <c r="B3708" s="27"/>
      <c r="C3708" s="27"/>
      <c r="D3708" s="27"/>
      <c r="E3708" s="27"/>
      <c r="F3708" s="26"/>
      <c r="G3708" s="28"/>
      <c r="H3708" s="31"/>
    </row>
    <row r="3709" spans="2:8">
      <c r="B3709" s="27"/>
      <c r="C3709" s="27"/>
      <c r="D3709" s="27"/>
      <c r="E3709" s="27"/>
      <c r="F3709" s="26"/>
      <c r="G3709" s="28"/>
      <c r="H3709" s="31"/>
    </row>
    <row r="3710" spans="2:8">
      <c r="B3710" s="27"/>
      <c r="C3710" s="27"/>
      <c r="D3710" s="27"/>
      <c r="E3710" s="27"/>
      <c r="F3710" s="26"/>
      <c r="G3710" s="28"/>
      <c r="H3710" s="31"/>
    </row>
    <row r="3711" spans="2:8">
      <c r="B3711" s="27"/>
      <c r="C3711" s="27"/>
      <c r="D3711" s="27"/>
      <c r="E3711" s="27"/>
      <c r="F3711" s="26"/>
      <c r="G3711" s="28"/>
      <c r="H3711" s="31"/>
    </row>
    <row r="3712" spans="2:8">
      <c r="B3712" s="27"/>
      <c r="C3712" s="27"/>
      <c r="D3712" s="27"/>
      <c r="E3712" s="27"/>
      <c r="F3712" s="26"/>
      <c r="G3712" s="28"/>
      <c r="H3712" s="31"/>
    </row>
    <row r="3713" spans="2:8">
      <c r="B3713" s="27"/>
      <c r="C3713" s="27"/>
      <c r="D3713" s="27"/>
      <c r="E3713" s="27"/>
      <c r="F3713" s="26"/>
      <c r="G3713" s="28"/>
      <c r="H3713" s="31"/>
    </row>
    <row r="3714" spans="2:8">
      <c r="B3714" s="27"/>
      <c r="C3714" s="27"/>
      <c r="D3714" s="27"/>
      <c r="E3714" s="27"/>
      <c r="F3714" s="26"/>
      <c r="G3714" s="28"/>
      <c r="H3714" s="31"/>
    </row>
    <row r="3715" spans="2:8">
      <c r="B3715" s="27"/>
      <c r="C3715" s="27"/>
      <c r="D3715" s="27"/>
      <c r="E3715" s="27"/>
      <c r="F3715" s="26"/>
      <c r="G3715" s="28"/>
      <c r="H3715" s="31"/>
    </row>
    <row r="3716" spans="2:8">
      <c r="B3716" s="27"/>
      <c r="C3716" s="27"/>
      <c r="D3716" s="27"/>
      <c r="E3716" s="27"/>
      <c r="F3716" s="26"/>
      <c r="G3716" s="28"/>
      <c r="H3716" s="31"/>
    </row>
    <row r="3717" spans="2:8">
      <c r="B3717" s="27"/>
      <c r="C3717" s="27"/>
      <c r="D3717" s="27"/>
      <c r="E3717" s="27"/>
      <c r="F3717" s="26"/>
      <c r="G3717" s="28"/>
      <c r="H3717" s="31"/>
    </row>
    <row r="3718" spans="2:8">
      <c r="B3718" s="27"/>
      <c r="C3718" s="27"/>
      <c r="D3718" s="27"/>
      <c r="E3718" s="27"/>
      <c r="F3718" s="26"/>
      <c r="G3718" s="28"/>
      <c r="H3718" s="31"/>
    </row>
    <row r="3719" spans="2:8">
      <c r="B3719" s="27"/>
      <c r="C3719" s="27"/>
      <c r="D3719" s="27"/>
      <c r="E3719" s="27"/>
      <c r="F3719" s="26"/>
      <c r="G3719" s="28"/>
      <c r="H3719" s="31"/>
    </row>
    <row r="3720" spans="2:8">
      <c r="B3720" s="27"/>
      <c r="C3720" s="27"/>
      <c r="D3720" s="27"/>
      <c r="E3720" s="27"/>
      <c r="F3720" s="26"/>
      <c r="G3720" s="28"/>
      <c r="H3720" s="31"/>
    </row>
    <row r="3721" spans="2:8">
      <c r="B3721" s="27"/>
      <c r="C3721" s="27"/>
      <c r="D3721" s="27"/>
      <c r="E3721" s="27"/>
      <c r="F3721" s="26"/>
      <c r="G3721" s="28"/>
      <c r="H3721" s="31"/>
    </row>
    <row r="3722" spans="2:8">
      <c r="B3722" s="27"/>
      <c r="C3722" s="27"/>
      <c r="D3722" s="27"/>
      <c r="E3722" s="27"/>
      <c r="F3722" s="26"/>
      <c r="G3722" s="28"/>
      <c r="H3722" s="31"/>
    </row>
    <row r="3723" spans="2:8">
      <c r="B3723" s="27"/>
      <c r="C3723" s="27"/>
      <c r="D3723" s="27"/>
      <c r="E3723" s="27"/>
      <c r="F3723" s="26"/>
      <c r="G3723" s="28"/>
      <c r="H3723" s="31"/>
    </row>
    <row r="3724" spans="2:8">
      <c r="B3724" s="27"/>
      <c r="C3724" s="27"/>
      <c r="D3724" s="27"/>
      <c r="E3724" s="27"/>
      <c r="F3724" s="26"/>
      <c r="G3724" s="28"/>
      <c r="H3724" s="31"/>
    </row>
    <row r="3725" spans="2:8">
      <c r="B3725" s="27"/>
      <c r="C3725" s="27"/>
      <c r="D3725" s="27"/>
      <c r="E3725" s="27"/>
      <c r="F3725" s="26"/>
      <c r="G3725" s="28"/>
      <c r="H3725" s="31"/>
    </row>
    <row r="3726" spans="2:8">
      <c r="B3726" s="27"/>
      <c r="C3726" s="27"/>
      <c r="D3726" s="27"/>
      <c r="E3726" s="27"/>
      <c r="F3726" s="26"/>
      <c r="G3726" s="28"/>
      <c r="H3726" s="31"/>
    </row>
    <row r="3727" spans="2:8">
      <c r="B3727" s="27"/>
      <c r="C3727" s="27"/>
      <c r="D3727" s="27"/>
      <c r="E3727" s="27"/>
      <c r="F3727" s="26"/>
      <c r="G3727" s="28"/>
      <c r="H3727" s="31"/>
    </row>
    <row r="3728" spans="2:8">
      <c r="B3728" s="27"/>
      <c r="C3728" s="27"/>
      <c r="D3728" s="27"/>
      <c r="E3728" s="27"/>
      <c r="F3728" s="26"/>
      <c r="G3728" s="28"/>
      <c r="H3728" s="31"/>
    </row>
    <row r="3729" spans="2:8">
      <c r="B3729" s="27"/>
      <c r="C3729" s="27"/>
      <c r="D3729" s="27"/>
      <c r="E3729" s="27"/>
      <c r="F3729" s="26"/>
      <c r="G3729" s="28"/>
      <c r="H3729" s="31"/>
    </row>
    <row r="3730" spans="2:8">
      <c r="B3730" s="27"/>
      <c r="C3730" s="27"/>
      <c r="D3730" s="27"/>
      <c r="E3730" s="27"/>
      <c r="F3730" s="26"/>
      <c r="G3730" s="28"/>
      <c r="H3730" s="31"/>
    </row>
    <row r="3731" spans="2:8">
      <c r="B3731" s="27"/>
      <c r="C3731" s="27"/>
      <c r="D3731" s="27"/>
      <c r="E3731" s="27"/>
      <c r="F3731" s="26"/>
      <c r="G3731" s="28"/>
      <c r="H3731" s="31"/>
    </row>
    <row r="3732" spans="2:8">
      <c r="B3732" s="27"/>
      <c r="C3732" s="27"/>
      <c r="D3732" s="27"/>
      <c r="E3732" s="27"/>
      <c r="F3732" s="26"/>
      <c r="G3732" s="28"/>
      <c r="H3732" s="31"/>
    </row>
    <row r="3733" spans="2:8">
      <c r="B3733" s="27"/>
      <c r="C3733" s="27"/>
      <c r="D3733" s="27"/>
      <c r="E3733" s="27"/>
      <c r="F3733" s="26"/>
      <c r="G3733" s="28"/>
      <c r="H3733" s="31"/>
    </row>
    <row r="3734" spans="2:8">
      <c r="B3734" s="27"/>
      <c r="C3734" s="27"/>
      <c r="D3734" s="27"/>
      <c r="E3734" s="27"/>
      <c r="F3734" s="26"/>
      <c r="G3734" s="28"/>
      <c r="H3734" s="31"/>
    </row>
    <row r="3735" spans="2:8">
      <c r="B3735" s="27"/>
      <c r="C3735" s="27"/>
      <c r="D3735" s="27"/>
      <c r="E3735" s="27"/>
      <c r="F3735" s="26"/>
      <c r="G3735" s="28"/>
      <c r="H3735" s="31"/>
    </row>
    <row r="3736" spans="2:8">
      <c r="B3736" s="27"/>
      <c r="C3736" s="27"/>
      <c r="D3736" s="27"/>
      <c r="E3736" s="27"/>
      <c r="F3736" s="26"/>
      <c r="G3736" s="28"/>
      <c r="H3736" s="31"/>
    </row>
    <row r="3737" spans="2:8">
      <c r="B3737" s="27"/>
      <c r="C3737" s="27"/>
      <c r="D3737" s="27"/>
      <c r="E3737" s="27"/>
      <c r="F3737" s="26"/>
      <c r="G3737" s="28"/>
      <c r="H3737" s="31"/>
    </row>
    <row r="3738" spans="2:8">
      <c r="B3738" s="27"/>
      <c r="C3738" s="27"/>
      <c r="D3738" s="27"/>
      <c r="E3738" s="27"/>
      <c r="F3738" s="26"/>
      <c r="G3738" s="28"/>
      <c r="H3738" s="31"/>
    </row>
    <row r="3739" spans="2:8">
      <c r="B3739" s="27"/>
      <c r="C3739" s="27"/>
      <c r="D3739" s="27"/>
      <c r="E3739" s="27"/>
      <c r="F3739" s="26"/>
      <c r="G3739" s="28"/>
      <c r="H3739" s="31"/>
    </row>
    <row r="3740" spans="2:8">
      <c r="B3740" s="27"/>
      <c r="C3740" s="27"/>
      <c r="D3740" s="27"/>
      <c r="E3740" s="27"/>
      <c r="F3740" s="26"/>
      <c r="G3740" s="28"/>
      <c r="H3740" s="31"/>
    </row>
    <row r="3741" spans="2:8">
      <c r="B3741" s="27"/>
      <c r="C3741" s="27"/>
      <c r="D3741" s="27"/>
      <c r="E3741" s="27"/>
      <c r="F3741" s="26"/>
      <c r="G3741" s="28"/>
      <c r="H3741" s="31"/>
    </row>
    <row r="3742" spans="2:8">
      <c r="B3742" s="27"/>
      <c r="C3742" s="27"/>
      <c r="D3742" s="27"/>
      <c r="E3742" s="27"/>
      <c r="F3742" s="26"/>
      <c r="G3742" s="28"/>
      <c r="H3742" s="31"/>
    </row>
    <row r="3743" spans="2:8">
      <c r="B3743" s="27"/>
      <c r="C3743" s="27"/>
      <c r="D3743" s="27"/>
      <c r="E3743" s="27"/>
      <c r="F3743" s="26"/>
      <c r="G3743" s="28"/>
      <c r="H3743" s="31"/>
    </row>
    <row r="3744" spans="2:8">
      <c r="B3744" s="27"/>
      <c r="C3744" s="27"/>
      <c r="D3744" s="27"/>
      <c r="E3744" s="27"/>
      <c r="F3744" s="26"/>
      <c r="G3744" s="28"/>
      <c r="H3744" s="31"/>
    </row>
    <row r="3745" spans="2:8">
      <c r="B3745" s="27"/>
      <c r="C3745" s="27"/>
      <c r="D3745" s="27"/>
      <c r="E3745" s="27"/>
      <c r="F3745" s="26"/>
      <c r="G3745" s="28"/>
      <c r="H3745" s="31"/>
    </row>
    <row r="3746" spans="2:8">
      <c r="B3746" s="27"/>
      <c r="C3746" s="27"/>
      <c r="D3746" s="27"/>
      <c r="E3746" s="27"/>
      <c r="F3746" s="26"/>
      <c r="G3746" s="28"/>
      <c r="H3746" s="31"/>
    </row>
    <row r="3747" spans="2:8">
      <c r="B3747" s="27"/>
      <c r="C3747" s="27"/>
      <c r="D3747" s="27"/>
      <c r="E3747" s="27"/>
      <c r="F3747" s="26"/>
      <c r="G3747" s="28"/>
      <c r="H3747" s="31"/>
    </row>
    <row r="3748" spans="2:8">
      <c r="B3748" s="27"/>
      <c r="C3748" s="27"/>
      <c r="D3748" s="27"/>
      <c r="E3748" s="27"/>
      <c r="F3748" s="26"/>
      <c r="G3748" s="28"/>
      <c r="H3748" s="31"/>
    </row>
    <row r="3749" spans="2:8">
      <c r="B3749" s="27"/>
      <c r="C3749" s="27"/>
      <c r="D3749" s="27"/>
      <c r="E3749" s="27"/>
      <c r="F3749" s="26"/>
      <c r="G3749" s="28"/>
      <c r="H3749" s="31"/>
    </row>
    <row r="3750" spans="2:8">
      <c r="B3750" s="27"/>
      <c r="C3750" s="27"/>
      <c r="D3750" s="27"/>
      <c r="E3750" s="27"/>
      <c r="F3750" s="26"/>
      <c r="G3750" s="28"/>
      <c r="H3750" s="31"/>
    </row>
    <row r="3751" spans="2:8">
      <c r="B3751" s="27"/>
      <c r="C3751" s="27"/>
      <c r="D3751" s="27"/>
      <c r="E3751" s="27"/>
      <c r="F3751" s="26"/>
      <c r="G3751" s="28"/>
      <c r="H3751" s="31"/>
    </row>
    <row r="3752" spans="2:8">
      <c r="B3752" s="27"/>
      <c r="C3752" s="27"/>
      <c r="D3752" s="27"/>
      <c r="E3752" s="27"/>
      <c r="F3752" s="26"/>
      <c r="G3752" s="28"/>
      <c r="H3752" s="31"/>
    </row>
    <row r="3753" spans="2:8">
      <c r="B3753" s="27"/>
      <c r="C3753" s="27"/>
      <c r="D3753" s="27"/>
      <c r="E3753" s="27"/>
      <c r="F3753" s="26"/>
      <c r="G3753" s="28"/>
      <c r="H3753" s="31"/>
    </row>
    <row r="3754" spans="2:8">
      <c r="B3754" s="27"/>
      <c r="C3754" s="27"/>
      <c r="D3754" s="27"/>
      <c r="E3754" s="27"/>
      <c r="F3754" s="26"/>
      <c r="G3754" s="28"/>
      <c r="H3754" s="31"/>
    </row>
    <row r="3755" spans="2:8">
      <c r="B3755" s="27"/>
      <c r="C3755" s="27"/>
      <c r="D3755" s="27"/>
      <c r="E3755" s="27"/>
      <c r="F3755" s="26"/>
      <c r="G3755" s="28"/>
      <c r="H3755" s="31"/>
    </row>
    <row r="3756" spans="2:8">
      <c r="B3756" s="27"/>
      <c r="C3756" s="27"/>
      <c r="D3756" s="27"/>
      <c r="E3756" s="27"/>
      <c r="F3756" s="26"/>
      <c r="G3756" s="28"/>
      <c r="H3756" s="31"/>
    </row>
    <row r="3757" spans="2:8">
      <c r="B3757" s="27"/>
      <c r="C3757" s="27"/>
      <c r="D3757" s="27"/>
      <c r="E3757" s="27"/>
      <c r="F3757" s="26"/>
      <c r="G3757" s="28"/>
      <c r="H3757" s="31"/>
    </row>
    <row r="3758" spans="2:8">
      <c r="B3758" s="27"/>
      <c r="C3758" s="27"/>
      <c r="D3758" s="27"/>
      <c r="E3758" s="27"/>
      <c r="F3758" s="26"/>
      <c r="G3758" s="28"/>
      <c r="H3758" s="31"/>
    </row>
    <row r="3759" spans="2:8">
      <c r="B3759" s="27"/>
      <c r="C3759" s="27"/>
      <c r="D3759" s="27"/>
      <c r="E3759" s="27"/>
      <c r="F3759" s="26"/>
      <c r="G3759" s="28"/>
      <c r="H3759" s="31"/>
    </row>
    <row r="3760" spans="2:8">
      <c r="B3760" s="27"/>
      <c r="C3760" s="27"/>
      <c r="D3760" s="27"/>
      <c r="E3760" s="27"/>
      <c r="F3760" s="26"/>
      <c r="G3760" s="28"/>
      <c r="H3760" s="31"/>
    </row>
    <row r="3761" spans="2:8">
      <c r="B3761" s="27"/>
      <c r="C3761" s="27"/>
      <c r="D3761" s="27"/>
      <c r="E3761" s="27"/>
      <c r="F3761" s="26"/>
      <c r="G3761" s="28"/>
      <c r="H3761" s="31"/>
    </row>
    <row r="3762" spans="2:8">
      <c r="B3762" s="27"/>
      <c r="C3762" s="27"/>
      <c r="D3762" s="27"/>
      <c r="E3762" s="27"/>
      <c r="F3762" s="26"/>
      <c r="G3762" s="28"/>
      <c r="H3762" s="31"/>
    </row>
    <row r="3763" spans="2:8">
      <c r="B3763" s="27"/>
      <c r="C3763" s="27"/>
      <c r="D3763" s="27"/>
      <c r="E3763" s="27"/>
      <c r="F3763" s="26"/>
      <c r="G3763" s="28"/>
      <c r="H3763" s="31"/>
    </row>
    <row r="3764" spans="2:8">
      <c r="B3764" s="27"/>
      <c r="C3764" s="27"/>
      <c r="D3764" s="27"/>
      <c r="E3764" s="27"/>
      <c r="F3764" s="26"/>
      <c r="G3764" s="28"/>
      <c r="H3764" s="31"/>
    </row>
    <row r="3765" spans="2:8">
      <c r="B3765" s="27"/>
      <c r="C3765" s="27"/>
      <c r="D3765" s="27"/>
      <c r="E3765" s="27"/>
      <c r="F3765" s="26"/>
      <c r="G3765" s="28"/>
      <c r="H3765" s="31"/>
    </row>
    <row r="3766" spans="2:8">
      <c r="B3766" s="27"/>
      <c r="C3766" s="27"/>
      <c r="D3766" s="27"/>
      <c r="E3766" s="27"/>
      <c r="F3766" s="26"/>
      <c r="G3766" s="28"/>
      <c r="H3766" s="31"/>
    </row>
    <row r="3767" spans="2:8">
      <c r="B3767" s="27"/>
      <c r="C3767" s="27"/>
      <c r="D3767" s="27"/>
      <c r="E3767" s="27"/>
      <c r="F3767" s="26"/>
      <c r="G3767" s="28"/>
      <c r="H3767" s="31"/>
    </row>
    <row r="3768" spans="2:8">
      <c r="B3768" s="27"/>
      <c r="C3768" s="27"/>
      <c r="D3768" s="27"/>
      <c r="E3768" s="27"/>
      <c r="F3768" s="26"/>
      <c r="G3768" s="28"/>
      <c r="H3768" s="31"/>
    </row>
    <row r="3769" spans="2:8">
      <c r="B3769" s="27"/>
      <c r="C3769" s="27"/>
      <c r="D3769" s="27"/>
      <c r="E3769" s="27"/>
      <c r="F3769" s="26"/>
      <c r="G3769" s="28"/>
      <c r="H3769" s="31"/>
    </row>
    <row r="3770" spans="2:8">
      <c r="B3770" s="27"/>
      <c r="C3770" s="27"/>
      <c r="D3770" s="27"/>
      <c r="E3770" s="27"/>
      <c r="F3770" s="26"/>
      <c r="G3770" s="28"/>
      <c r="H3770" s="31"/>
    </row>
    <row r="3771" spans="2:8">
      <c r="B3771" s="27"/>
      <c r="C3771" s="27"/>
      <c r="D3771" s="27"/>
      <c r="E3771" s="27"/>
      <c r="F3771" s="26"/>
      <c r="G3771" s="28"/>
      <c r="H3771" s="31"/>
    </row>
    <row r="3772" spans="2:8">
      <c r="B3772" s="27"/>
      <c r="C3772" s="27"/>
      <c r="D3772" s="27"/>
      <c r="E3772" s="27"/>
      <c r="F3772" s="26"/>
      <c r="G3772" s="28"/>
      <c r="H3772" s="31"/>
    </row>
    <row r="3773" spans="2:8">
      <c r="B3773" s="27"/>
      <c r="C3773" s="27"/>
      <c r="D3773" s="27"/>
      <c r="E3773" s="27"/>
      <c r="F3773" s="26"/>
      <c r="G3773" s="28"/>
      <c r="H3773" s="31"/>
    </row>
    <row r="3774" spans="2:8">
      <c r="B3774" s="27"/>
      <c r="C3774" s="27"/>
      <c r="D3774" s="27"/>
      <c r="E3774" s="27"/>
      <c r="F3774" s="26"/>
      <c r="G3774" s="28"/>
      <c r="H3774" s="31"/>
    </row>
    <row r="3775" spans="2:8">
      <c r="B3775" s="27"/>
      <c r="C3775" s="27"/>
      <c r="D3775" s="27"/>
      <c r="E3775" s="27"/>
      <c r="F3775" s="26"/>
      <c r="G3775" s="28"/>
      <c r="H3775" s="31"/>
    </row>
    <row r="3776" spans="2:8">
      <c r="B3776" s="27"/>
      <c r="C3776" s="27"/>
      <c r="D3776" s="27"/>
      <c r="E3776" s="27"/>
      <c r="F3776" s="26"/>
      <c r="G3776" s="28"/>
      <c r="H3776" s="31"/>
    </row>
    <row r="3777" spans="2:8">
      <c r="B3777" s="27"/>
      <c r="C3777" s="27"/>
      <c r="D3777" s="27"/>
      <c r="E3777" s="27"/>
      <c r="F3777" s="26"/>
      <c r="G3777" s="28"/>
      <c r="H3777" s="31"/>
    </row>
    <row r="3778" spans="2:8">
      <c r="B3778" s="27"/>
      <c r="C3778" s="27"/>
      <c r="D3778" s="27"/>
      <c r="E3778" s="27"/>
      <c r="F3778" s="26"/>
      <c r="G3778" s="28"/>
      <c r="H3778" s="31"/>
    </row>
    <row r="3779" spans="2:8">
      <c r="B3779" s="27"/>
      <c r="C3779" s="27"/>
      <c r="D3779" s="27"/>
      <c r="E3779" s="27"/>
      <c r="F3779" s="26"/>
      <c r="G3779" s="28"/>
      <c r="H3779" s="31"/>
    </row>
    <row r="3780" spans="2:8">
      <c r="B3780" s="27"/>
      <c r="C3780" s="27"/>
      <c r="D3780" s="27"/>
      <c r="E3780" s="27"/>
      <c r="F3780" s="26"/>
      <c r="G3780" s="28"/>
      <c r="H3780" s="31"/>
    </row>
    <row r="3781" spans="2:8">
      <c r="B3781" s="27"/>
      <c r="C3781" s="27"/>
      <c r="D3781" s="27"/>
      <c r="E3781" s="27"/>
      <c r="F3781" s="26"/>
      <c r="G3781" s="28"/>
      <c r="H3781" s="31"/>
    </row>
    <row r="3782" spans="2:8">
      <c r="B3782" s="27"/>
      <c r="C3782" s="27"/>
      <c r="D3782" s="27"/>
      <c r="E3782" s="27"/>
      <c r="F3782" s="26"/>
      <c r="G3782" s="28"/>
      <c r="H3782" s="31"/>
    </row>
    <row r="3783" spans="2:8">
      <c r="B3783" s="27"/>
      <c r="C3783" s="27"/>
      <c r="D3783" s="27"/>
      <c r="E3783" s="27"/>
      <c r="F3783" s="26"/>
      <c r="G3783" s="28"/>
      <c r="H3783" s="31"/>
    </row>
    <row r="3784" spans="2:8">
      <c r="B3784" s="27"/>
      <c r="C3784" s="27"/>
      <c r="D3784" s="27"/>
      <c r="E3784" s="27"/>
      <c r="F3784" s="26"/>
      <c r="G3784" s="28"/>
      <c r="H3784" s="31"/>
    </row>
    <row r="3785" spans="2:8">
      <c r="B3785" s="27"/>
      <c r="C3785" s="27"/>
      <c r="D3785" s="27"/>
      <c r="E3785" s="27"/>
      <c r="F3785" s="26"/>
      <c r="G3785" s="28"/>
      <c r="H3785" s="31"/>
    </row>
    <row r="3786" spans="2:8">
      <c r="B3786" s="27"/>
      <c r="C3786" s="27"/>
      <c r="D3786" s="27"/>
      <c r="E3786" s="27"/>
      <c r="F3786" s="26"/>
      <c r="G3786" s="28"/>
      <c r="H3786" s="31"/>
    </row>
    <row r="3787" spans="2:8">
      <c r="B3787" s="27"/>
      <c r="C3787" s="27"/>
      <c r="D3787" s="27"/>
      <c r="E3787" s="27"/>
      <c r="F3787" s="26"/>
      <c r="G3787" s="28"/>
      <c r="H3787" s="31"/>
    </row>
    <row r="3788" spans="2:8">
      <c r="B3788" s="27"/>
      <c r="C3788" s="27"/>
      <c r="D3788" s="27"/>
      <c r="E3788" s="27"/>
      <c r="F3788" s="26"/>
      <c r="G3788" s="28"/>
      <c r="H3788" s="31"/>
    </row>
    <row r="3789" spans="2:8">
      <c r="B3789" s="27"/>
      <c r="C3789" s="27"/>
      <c r="D3789" s="27"/>
      <c r="E3789" s="27"/>
      <c r="F3789" s="26"/>
      <c r="G3789" s="28"/>
      <c r="H3789" s="31"/>
    </row>
    <row r="3790" spans="2:8">
      <c r="B3790" s="27"/>
      <c r="C3790" s="27"/>
      <c r="D3790" s="27"/>
      <c r="E3790" s="27"/>
      <c r="F3790" s="26"/>
      <c r="G3790" s="28"/>
      <c r="H3790" s="31"/>
    </row>
    <row r="3791" spans="2:8">
      <c r="B3791" s="27"/>
      <c r="C3791" s="27"/>
      <c r="D3791" s="27"/>
      <c r="E3791" s="27"/>
      <c r="F3791" s="26"/>
      <c r="G3791" s="28"/>
      <c r="H3791" s="31"/>
    </row>
    <row r="3792" spans="2:8">
      <c r="B3792" s="27"/>
      <c r="C3792" s="27"/>
      <c r="D3792" s="27"/>
      <c r="E3792" s="27"/>
      <c r="F3792" s="26"/>
      <c r="G3792" s="28"/>
      <c r="H3792" s="31"/>
    </row>
    <row r="3793" spans="2:8">
      <c r="B3793" s="27"/>
      <c r="C3793" s="27"/>
      <c r="D3793" s="27"/>
      <c r="E3793" s="27"/>
      <c r="F3793" s="26"/>
      <c r="G3793" s="28"/>
      <c r="H3793" s="31"/>
    </row>
    <row r="3794" spans="2:8">
      <c r="B3794" s="27"/>
      <c r="C3794" s="27"/>
      <c r="D3794" s="27"/>
      <c r="E3794" s="27"/>
      <c r="F3794" s="26"/>
      <c r="G3794" s="28"/>
      <c r="H3794" s="31"/>
    </row>
    <row r="3795" spans="2:8">
      <c r="B3795" s="27"/>
      <c r="C3795" s="27"/>
      <c r="D3795" s="27"/>
      <c r="E3795" s="27"/>
      <c r="F3795" s="26"/>
      <c r="G3795" s="28"/>
      <c r="H3795" s="31"/>
    </row>
    <row r="3796" spans="2:8">
      <c r="B3796" s="27"/>
      <c r="C3796" s="27"/>
      <c r="D3796" s="27"/>
      <c r="E3796" s="27"/>
      <c r="F3796" s="26"/>
      <c r="G3796" s="28"/>
      <c r="H3796" s="31"/>
    </row>
    <row r="3797" spans="2:8">
      <c r="B3797" s="27"/>
      <c r="C3797" s="27"/>
      <c r="D3797" s="27"/>
      <c r="E3797" s="27"/>
      <c r="F3797" s="26"/>
      <c r="G3797" s="28"/>
      <c r="H3797" s="31"/>
    </row>
    <row r="3798" spans="2:8">
      <c r="B3798" s="27"/>
      <c r="C3798" s="27"/>
      <c r="D3798" s="27"/>
      <c r="E3798" s="27"/>
      <c r="F3798" s="26"/>
      <c r="G3798" s="28"/>
      <c r="H3798" s="31"/>
    </row>
    <row r="3799" spans="2:8">
      <c r="B3799" s="27"/>
      <c r="C3799" s="27"/>
      <c r="D3799" s="27"/>
      <c r="E3799" s="27"/>
      <c r="F3799" s="26"/>
      <c r="G3799" s="28"/>
      <c r="H3799" s="31"/>
    </row>
    <row r="3800" spans="2:8">
      <c r="B3800" s="27"/>
      <c r="C3800" s="27"/>
      <c r="D3800" s="27"/>
      <c r="E3800" s="27"/>
      <c r="F3800" s="26"/>
      <c r="G3800" s="28"/>
      <c r="H3800" s="31"/>
    </row>
    <row r="3801" spans="2:8">
      <c r="B3801" s="27"/>
      <c r="C3801" s="27"/>
      <c r="D3801" s="27"/>
      <c r="E3801" s="27"/>
      <c r="F3801" s="26"/>
      <c r="G3801" s="28"/>
      <c r="H3801" s="31"/>
    </row>
    <row r="3802" spans="2:8">
      <c r="B3802" s="27"/>
      <c r="C3802" s="27"/>
      <c r="D3802" s="27"/>
      <c r="E3802" s="27"/>
      <c r="F3802" s="26"/>
      <c r="G3802" s="28"/>
      <c r="H3802" s="31"/>
    </row>
    <row r="3803" spans="2:8">
      <c r="B3803" s="27"/>
      <c r="C3803" s="27"/>
      <c r="D3803" s="27"/>
      <c r="E3803" s="27"/>
      <c r="F3803" s="26"/>
      <c r="G3803" s="28"/>
      <c r="H3803" s="31"/>
    </row>
    <row r="3804" spans="2:8">
      <c r="B3804" s="27"/>
      <c r="C3804" s="27"/>
      <c r="D3804" s="27"/>
      <c r="E3804" s="27"/>
      <c r="F3804" s="26"/>
      <c r="G3804" s="28"/>
      <c r="H3804" s="31"/>
    </row>
    <row r="3805" spans="2:8">
      <c r="B3805" s="27"/>
      <c r="C3805" s="27"/>
      <c r="D3805" s="27"/>
      <c r="E3805" s="27"/>
      <c r="F3805" s="26"/>
      <c r="G3805" s="28"/>
      <c r="H3805" s="31"/>
    </row>
    <row r="3806" spans="2:8">
      <c r="B3806" s="27"/>
      <c r="C3806" s="27"/>
      <c r="D3806" s="27"/>
      <c r="E3806" s="27"/>
      <c r="F3806" s="26"/>
      <c r="G3806" s="28"/>
      <c r="H3806" s="31"/>
    </row>
    <row r="3807" spans="2:8">
      <c r="B3807" s="27"/>
      <c r="C3807" s="27"/>
      <c r="D3807" s="27"/>
      <c r="E3807" s="27"/>
      <c r="F3807" s="26"/>
      <c r="G3807" s="28"/>
      <c r="H3807" s="31"/>
    </row>
    <row r="3808" spans="2:8">
      <c r="B3808" s="27"/>
      <c r="C3808" s="27"/>
      <c r="D3808" s="27"/>
      <c r="E3808" s="27"/>
      <c r="F3808" s="26"/>
      <c r="G3808" s="28"/>
      <c r="H3808" s="31"/>
    </row>
    <row r="3809" spans="2:8">
      <c r="B3809" s="27"/>
      <c r="C3809" s="27"/>
      <c r="D3809" s="27"/>
      <c r="E3809" s="27"/>
      <c r="F3809" s="26"/>
      <c r="G3809" s="28"/>
      <c r="H3809" s="31"/>
    </row>
    <row r="3810" spans="2:8">
      <c r="B3810" s="27"/>
      <c r="C3810" s="27"/>
      <c r="D3810" s="27"/>
      <c r="E3810" s="27"/>
      <c r="F3810" s="26"/>
      <c r="G3810" s="28"/>
      <c r="H3810" s="31"/>
    </row>
    <row r="3811" spans="2:8">
      <c r="B3811" s="27"/>
      <c r="C3811" s="27"/>
      <c r="D3811" s="27"/>
      <c r="E3811" s="27"/>
      <c r="F3811" s="26"/>
      <c r="G3811" s="28"/>
      <c r="H3811" s="31"/>
    </row>
    <row r="3812" spans="2:8">
      <c r="B3812" s="27"/>
      <c r="C3812" s="27"/>
      <c r="D3812" s="27"/>
      <c r="E3812" s="27"/>
      <c r="F3812" s="26"/>
      <c r="G3812" s="28"/>
      <c r="H3812" s="31"/>
    </row>
    <row r="3813" spans="2:8">
      <c r="B3813" s="27"/>
      <c r="C3813" s="27"/>
      <c r="D3813" s="27"/>
      <c r="E3813" s="27"/>
      <c r="F3813" s="26"/>
      <c r="G3813" s="28"/>
      <c r="H3813" s="31"/>
    </row>
    <row r="3814" spans="2:8">
      <c r="B3814" s="27"/>
      <c r="C3814" s="27"/>
      <c r="D3814" s="27"/>
      <c r="E3814" s="27"/>
      <c r="F3814" s="26"/>
      <c r="G3814" s="28"/>
      <c r="H3814" s="31"/>
    </row>
    <row r="3815" spans="2:8">
      <c r="B3815" s="27"/>
      <c r="C3815" s="27"/>
      <c r="D3815" s="27"/>
      <c r="E3815" s="27"/>
      <c r="F3815" s="26"/>
      <c r="G3815" s="28"/>
      <c r="H3815" s="31"/>
    </row>
    <row r="3816" spans="2:8">
      <c r="B3816" s="27"/>
      <c r="C3816" s="27"/>
      <c r="D3816" s="27"/>
      <c r="E3816" s="27"/>
      <c r="F3816" s="26"/>
      <c r="G3816" s="28"/>
      <c r="H3816" s="31"/>
    </row>
    <row r="3817" spans="2:8">
      <c r="B3817" s="27"/>
      <c r="C3817" s="27"/>
      <c r="D3817" s="27"/>
      <c r="E3817" s="27"/>
      <c r="F3817" s="26"/>
      <c r="G3817" s="28"/>
      <c r="H3817" s="31"/>
    </row>
    <row r="3818" spans="2:8">
      <c r="B3818" s="27"/>
      <c r="C3818" s="27"/>
      <c r="D3818" s="27"/>
      <c r="E3818" s="27"/>
      <c r="F3818" s="26"/>
      <c r="G3818" s="28"/>
      <c r="H3818" s="31"/>
    </row>
    <row r="3819" spans="2:8">
      <c r="B3819" s="27"/>
      <c r="C3819" s="27"/>
      <c r="D3819" s="27"/>
      <c r="E3819" s="27"/>
      <c r="F3819" s="26"/>
      <c r="G3819" s="28"/>
      <c r="H3819" s="31"/>
    </row>
    <row r="3820" spans="2:8">
      <c r="B3820" s="27"/>
      <c r="C3820" s="27"/>
      <c r="D3820" s="27"/>
      <c r="E3820" s="27"/>
      <c r="F3820" s="26"/>
      <c r="G3820" s="28"/>
      <c r="H3820" s="31"/>
    </row>
    <row r="3821" spans="2:8">
      <c r="B3821" s="27"/>
      <c r="C3821" s="27"/>
      <c r="D3821" s="27"/>
      <c r="E3821" s="27"/>
      <c r="F3821" s="26"/>
      <c r="G3821" s="28"/>
      <c r="H3821" s="31"/>
    </row>
    <row r="3822" spans="2:8">
      <c r="B3822" s="27"/>
      <c r="C3822" s="27"/>
      <c r="D3822" s="27"/>
      <c r="E3822" s="27"/>
      <c r="F3822" s="26"/>
      <c r="G3822" s="28"/>
      <c r="H3822" s="31"/>
    </row>
    <row r="3823" spans="2:8">
      <c r="B3823" s="27"/>
      <c r="C3823" s="27"/>
      <c r="D3823" s="27"/>
      <c r="E3823" s="27"/>
      <c r="F3823" s="26"/>
      <c r="G3823" s="28"/>
      <c r="H3823" s="31"/>
    </row>
    <row r="3824" spans="2:8">
      <c r="B3824" s="27"/>
      <c r="C3824" s="27"/>
      <c r="D3824" s="27"/>
      <c r="E3824" s="27"/>
      <c r="F3824" s="26"/>
      <c r="G3824" s="28"/>
      <c r="H3824" s="31"/>
    </row>
    <row r="3825" spans="2:8">
      <c r="B3825" s="27"/>
      <c r="C3825" s="27"/>
      <c r="D3825" s="27"/>
      <c r="E3825" s="27"/>
      <c r="F3825" s="26"/>
      <c r="G3825" s="28"/>
      <c r="H3825" s="31"/>
    </row>
    <row r="3826" spans="2:8">
      <c r="B3826" s="27"/>
      <c r="C3826" s="27"/>
      <c r="D3826" s="27"/>
      <c r="E3826" s="27"/>
      <c r="F3826" s="26"/>
      <c r="G3826" s="28"/>
      <c r="H3826" s="31"/>
    </row>
    <row r="3827" spans="2:8">
      <c r="B3827" s="27"/>
      <c r="C3827" s="27"/>
      <c r="D3827" s="27"/>
      <c r="E3827" s="27"/>
      <c r="F3827" s="26"/>
      <c r="G3827" s="28"/>
      <c r="H3827" s="31"/>
    </row>
    <row r="3828" spans="2:8">
      <c r="B3828" s="27"/>
      <c r="C3828" s="27"/>
      <c r="D3828" s="27"/>
      <c r="E3828" s="27"/>
      <c r="F3828" s="26"/>
      <c r="G3828" s="28"/>
      <c r="H3828" s="31"/>
    </row>
    <row r="3829" spans="2:8">
      <c r="B3829" s="27"/>
      <c r="C3829" s="27"/>
      <c r="D3829" s="27"/>
      <c r="E3829" s="27"/>
      <c r="F3829" s="26"/>
      <c r="G3829" s="28"/>
      <c r="H3829" s="31"/>
    </row>
    <row r="3830" spans="2:8">
      <c r="B3830" s="27"/>
      <c r="C3830" s="27"/>
      <c r="D3830" s="27"/>
      <c r="E3830" s="27"/>
      <c r="F3830" s="26"/>
      <c r="G3830" s="28"/>
      <c r="H3830" s="31"/>
    </row>
    <row r="3831" spans="2:8">
      <c r="B3831" s="27"/>
      <c r="C3831" s="27"/>
      <c r="D3831" s="27"/>
      <c r="E3831" s="27"/>
      <c r="F3831" s="26"/>
      <c r="G3831" s="28"/>
      <c r="H3831" s="31"/>
    </row>
    <row r="3832" spans="2:8">
      <c r="B3832" s="27"/>
      <c r="C3832" s="27"/>
      <c r="D3832" s="27"/>
      <c r="E3832" s="27"/>
      <c r="F3832" s="26"/>
      <c r="G3832" s="28"/>
      <c r="H3832" s="31"/>
    </row>
    <row r="3833" spans="2:8">
      <c r="B3833" s="27"/>
      <c r="C3833" s="27"/>
      <c r="D3833" s="27"/>
      <c r="E3833" s="27"/>
      <c r="F3833" s="26"/>
      <c r="G3833" s="28"/>
      <c r="H3833" s="31"/>
    </row>
    <row r="3834" spans="2:8">
      <c r="B3834" s="27"/>
      <c r="C3834" s="27"/>
      <c r="D3834" s="27"/>
      <c r="E3834" s="27"/>
      <c r="F3834" s="26"/>
      <c r="G3834" s="28"/>
      <c r="H3834" s="31"/>
    </row>
    <row r="3835" spans="2:8">
      <c r="B3835" s="27"/>
      <c r="C3835" s="27"/>
      <c r="D3835" s="27"/>
      <c r="E3835" s="27"/>
      <c r="F3835" s="26"/>
      <c r="G3835" s="28"/>
      <c r="H3835" s="31"/>
    </row>
    <row r="3836" spans="2:8">
      <c r="B3836" s="27"/>
      <c r="C3836" s="27"/>
      <c r="D3836" s="27"/>
      <c r="E3836" s="27"/>
      <c r="F3836" s="26"/>
      <c r="G3836" s="28"/>
      <c r="H3836" s="31"/>
    </row>
    <row r="3837" spans="2:8">
      <c r="B3837" s="27"/>
      <c r="C3837" s="27"/>
      <c r="D3837" s="27"/>
      <c r="E3837" s="27"/>
      <c r="F3837" s="26"/>
      <c r="G3837" s="28"/>
      <c r="H3837" s="31"/>
    </row>
    <row r="3838" spans="2:8">
      <c r="B3838" s="27"/>
      <c r="C3838" s="27"/>
      <c r="D3838" s="27"/>
      <c r="E3838" s="27"/>
      <c r="F3838" s="26"/>
      <c r="G3838" s="28"/>
      <c r="H3838" s="31"/>
    </row>
    <row r="3839" spans="2:8">
      <c r="B3839" s="27"/>
      <c r="C3839" s="27"/>
      <c r="D3839" s="27"/>
      <c r="E3839" s="27"/>
      <c r="F3839" s="26"/>
      <c r="G3839" s="28"/>
      <c r="H3839" s="31"/>
    </row>
    <row r="3840" spans="2:8">
      <c r="B3840" s="27"/>
      <c r="C3840" s="27"/>
      <c r="D3840" s="27"/>
      <c r="E3840" s="27"/>
      <c r="F3840" s="26"/>
      <c r="G3840" s="28"/>
      <c r="H3840" s="31"/>
    </row>
    <row r="3841" spans="2:8">
      <c r="B3841" s="27"/>
      <c r="C3841" s="27"/>
      <c r="D3841" s="27"/>
      <c r="E3841" s="27"/>
      <c r="F3841" s="26"/>
      <c r="G3841" s="28"/>
      <c r="H3841" s="31"/>
    </row>
    <row r="3842" spans="2:8">
      <c r="B3842" s="27"/>
      <c r="C3842" s="27"/>
      <c r="D3842" s="27"/>
      <c r="E3842" s="27"/>
      <c r="F3842" s="26"/>
      <c r="G3842" s="28"/>
      <c r="H3842" s="31"/>
    </row>
    <row r="3843" spans="2:8">
      <c r="B3843" s="27"/>
      <c r="C3843" s="27"/>
      <c r="D3843" s="27"/>
      <c r="E3843" s="27"/>
      <c r="F3843" s="26"/>
      <c r="G3843" s="28"/>
      <c r="H3843" s="31"/>
    </row>
    <row r="3844" spans="2:8">
      <c r="B3844" s="27"/>
      <c r="C3844" s="27"/>
      <c r="D3844" s="27"/>
      <c r="E3844" s="27"/>
      <c r="F3844" s="26"/>
      <c r="G3844" s="28"/>
      <c r="H3844" s="31"/>
    </row>
    <row r="3845" spans="2:8">
      <c r="B3845" s="27"/>
      <c r="C3845" s="27"/>
      <c r="D3845" s="27"/>
      <c r="E3845" s="27"/>
      <c r="F3845" s="26"/>
      <c r="G3845" s="28"/>
      <c r="H3845" s="31"/>
    </row>
    <row r="3846" spans="2:8">
      <c r="B3846" s="27"/>
      <c r="C3846" s="27"/>
      <c r="D3846" s="27"/>
      <c r="E3846" s="27"/>
      <c r="F3846" s="26"/>
      <c r="G3846" s="28"/>
      <c r="H3846" s="31"/>
    </row>
    <row r="3847" spans="2:8">
      <c r="B3847" s="27"/>
      <c r="C3847" s="27"/>
      <c r="D3847" s="27"/>
      <c r="E3847" s="27"/>
      <c r="F3847" s="26"/>
      <c r="G3847" s="28"/>
      <c r="H3847" s="31"/>
    </row>
    <row r="3848" spans="2:8">
      <c r="B3848" s="27"/>
      <c r="C3848" s="27"/>
      <c r="D3848" s="27"/>
      <c r="E3848" s="27"/>
      <c r="F3848" s="26"/>
      <c r="G3848" s="28"/>
      <c r="H3848" s="31"/>
    </row>
    <row r="3849" spans="2:8">
      <c r="B3849" s="27"/>
      <c r="C3849" s="27"/>
      <c r="D3849" s="27"/>
      <c r="E3849" s="27"/>
      <c r="F3849" s="26"/>
      <c r="G3849" s="28"/>
      <c r="H3849" s="31"/>
    </row>
    <row r="3850" spans="2:8">
      <c r="B3850" s="27"/>
      <c r="C3850" s="27"/>
      <c r="D3850" s="27"/>
      <c r="E3850" s="27"/>
      <c r="F3850" s="26"/>
      <c r="G3850" s="28"/>
      <c r="H3850" s="31"/>
    </row>
    <row r="3851" spans="2:8">
      <c r="B3851" s="27"/>
      <c r="C3851" s="27"/>
      <c r="D3851" s="27"/>
      <c r="E3851" s="27"/>
      <c r="F3851" s="26"/>
      <c r="G3851" s="28"/>
      <c r="H3851" s="31"/>
    </row>
    <row r="3852" spans="2:8">
      <c r="B3852" s="27"/>
      <c r="C3852" s="27"/>
      <c r="D3852" s="27"/>
      <c r="E3852" s="27"/>
      <c r="F3852" s="26"/>
      <c r="G3852" s="28"/>
      <c r="H3852" s="31"/>
    </row>
    <row r="3853" spans="2:8">
      <c r="B3853" s="27"/>
      <c r="C3853" s="27"/>
      <c r="D3853" s="27"/>
      <c r="E3853" s="27"/>
      <c r="F3853" s="26"/>
      <c r="G3853" s="28"/>
      <c r="H3853" s="31"/>
    </row>
    <row r="3854" spans="2:8">
      <c r="B3854" s="27"/>
      <c r="C3854" s="27"/>
      <c r="D3854" s="27"/>
      <c r="E3854" s="27"/>
      <c r="F3854" s="26"/>
      <c r="G3854" s="28"/>
      <c r="H3854" s="31"/>
    </row>
    <row r="3855" spans="2:8">
      <c r="B3855" s="27"/>
      <c r="C3855" s="27"/>
      <c r="D3855" s="27"/>
      <c r="E3855" s="27"/>
      <c r="F3855" s="26"/>
      <c r="G3855" s="28"/>
      <c r="H3855" s="31"/>
    </row>
    <row r="3856" spans="2:8">
      <c r="B3856" s="27"/>
      <c r="C3856" s="27"/>
      <c r="D3856" s="27"/>
      <c r="E3856" s="27"/>
      <c r="F3856" s="26"/>
      <c r="G3856" s="28"/>
      <c r="H3856" s="31"/>
    </row>
    <row r="3857" spans="2:8">
      <c r="B3857" s="27"/>
      <c r="C3857" s="27"/>
      <c r="D3857" s="27"/>
      <c r="E3857" s="27"/>
      <c r="F3857" s="26"/>
      <c r="G3857" s="28"/>
      <c r="H3857" s="31"/>
    </row>
    <row r="3858" spans="2:8">
      <c r="B3858" s="27"/>
      <c r="C3858" s="27"/>
      <c r="D3858" s="27"/>
      <c r="E3858" s="27"/>
      <c r="F3858" s="26"/>
      <c r="G3858" s="28"/>
      <c r="H3858" s="31"/>
    </row>
    <row r="3859" spans="2:8">
      <c r="B3859" s="27"/>
      <c r="C3859" s="27"/>
      <c r="D3859" s="27"/>
      <c r="E3859" s="27"/>
      <c r="F3859" s="26"/>
      <c r="G3859" s="28"/>
      <c r="H3859" s="31"/>
    </row>
    <row r="3860" spans="2:8">
      <c r="B3860" s="27"/>
      <c r="C3860" s="27"/>
      <c r="D3860" s="27"/>
      <c r="E3860" s="27"/>
      <c r="F3860" s="26"/>
      <c r="G3860" s="28"/>
      <c r="H3860" s="31"/>
    </row>
    <row r="3861" spans="2:8">
      <c r="B3861" s="27"/>
      <c r="C3861" s="27"/>
      <c r="D3861" s="27"/>
      <c r="E3861" s="27"/>
      <c r="F3861" s="26"/>
      <c r="G3861" s="28"/>
      <c r="H3861" s="31"/>
    </row>
    <row r="3862" spans="2:8">
      <c r="B3862" s="27"/>
      <c r="C3862" s="27"/>
      <c r="D3862" s="27"/>
      <c r="E3862" s="27"/>
      <c r="F3862" s="26"/>
      <c r="G3862" s="28"/>
      <c r="H3862" s="31"/>
    </row>
    <row r="3863" spans="2:8">
      <c r="B3863" s="27"/>
      <c r="C3863" s="27"/>
      <c r="D3863" s="27"/>
      <c r="E3863" s="27"/>
      <c r="F3863" s="26"/>
      <c r="G3863" s="28"/>
      <c r="H3863" s="31"/>
    </row>
    <row r="3864" spans="2:8">
      <c r="B3864" s="27"/>
      <c r="C3864" s="27"/>
      <c r="D3864" s="27"/>
      <c r="E3864" s="27"/>
      <c r="F3864" s="26"/>
      <c r="G3864" s="28"/>
      <c r="H3864" s="31"/>
    </row>
    <row r="3865" spans="2:8">
      <c r="B3865" s="27"/>
      <c r="C3865" s="27"/>
      <c r="D3865" s="27"/>
      <c r="E3865" s="27"/>
      <c r="F3865" s="26"/>
      <c r="G3865" s="28"/>
      <c r="H3865" s="31"/>
    </row>
    <row r="3866" spans="2:8">
      <c r="B3866" s="27"/>
      <c r="C3866" s="27"/>
      <c r="D3866" s="27"/>
      <c r="E3866" s="27"/>
      <c r="F3866" s="26"/>
      <c r="G3866" s="28"/>
      <c r="H3866" s="31"/>
    </row>
    <row r="3867" spans="2:8">
      <c r="B3867" s="27"/>
      <c r="C3867" s="27"/>
      <c r="D3867" s="27"/>
      <c r="E3867" s="27"/>
      <c r="F3867" s="26"/>
      <c r="G3867" s="28"/>
      <c r="H3867" s="31"/>
    </row>
    <row r="3868" spans="2:8">
      <c r="B3868" s="27"/>
      <c r="C3868" s="27"/>
      <c r="D3868" s="27"/>
      <c r="E3868" s="27"/>
      <c r="F3868" s="26"/>
      <c r="G3868" s="28"/>
      <c r="H3868" s="31"/>
    </row>
    <row r="3869" spans="2:8">
      <c r="B3869" s="27"/>
      <c r="C3869" s="27"/>
      <c r="D3869" s="27"/>
      <c r="E3869" s="27"/>
      <c r="F3869" s="26"/>
      <c r="G3869" s="28"/>
      <c r="H3869" s="31"/>
    </row>
    <row r="3870" spans="2:8">
      <c r="B3870" s="27"/>
      <c r="C3870" s="27"/>
      <c r="D3870" s="27"/>
      <c r="E3870" s="27"/>
      <c r="F3870" s="26"/>
      <c r="G3870" s="28"/>
      <c r="H3870" s="31"/>
    </row>
    <row r="3871" spans="2:8">
      <c r="B3871" s="27"/>
      <c r="C3871" s="27"/>
      <c r="D3871" s="27"/>
      <c r="E3871" s="27"/>
      <c r="F3871" s="26"/>
      <c r="G3871" s="28"/>
      <c r="H3871" s="31"/>
    </row>
    <row r="3872" spans="2:8">
      <c r="B3872" s="27"/>
      <c r="C3872" s="27"/>
      <c r="D3872" s="27"/>
      <c r="E3872" s="27"/>
      <c r="F3872" s="26"/>
      <c r="G3872" s="28"/>
      <c r="H3872" s="31"/>
    </row>
    <row r="3873" spans="2:8">
      <c r="B3873" s="27"/>
      <c r="C3873" s="27"/>
      <c r="D3873" s="27"/>
      <c r="E3873" s="27"/>
      <c r="F3873" s="26"/>
      <c r="G3873" s="28"/>
      <c r="H3873" s="31"/>
    </row>
    <row r="3874" spans="2:8">
      <c r="B3874" s="27"/>
      <c r="C3874" s="27"/>
      <c r="D3874" s="27"/>
      <c r="E3874" s="27"/>
      <c r="F3874" s="26"/>
      <c r="G3874" s="28"/>
      <c r="H3874" s="31"/>
    </row>
    <row r="3875" spans="2:8">
      <c r="B3875" s="27"/>
      <c r="C3875" s="27"/>
      <c r="D3875" s="27"/>
      <c r="E3875" s="27"/>
      <c r="F3875" s="26"/>
      <c r="G3875" s="28"/>
      <c r="H3875" s="31"/>
    </row>
    <row r="3876" spans="2:8">
      <c r="B3876" s="27"/>
      <c r="C3876" s="27"/>
      <c r="D3876" s="27"/>
      <c r="E3876" s="27"/>
      <c r="F3876" s="26"/>
      <c r="G3876" s="28"/>
      <c r="H3876" s="31"/>
    </row>
    <row r="3877" spans="2:8">
      <c r="B3877" s="27"/>
      <c r="C3877" s="27"/>
      <c r="D3877" s="27"/>
      <c r="E3877" s="27"/>
      <c r="F3877" s="26"/>
      <c r="G3877" s="28"/>
      <c r="H3877" s="31"/>
    </row>
    <row r="3878" spans="2:8">
      <c r="B3878" s="27"/>
      <c r="C3878" s="27"/>
      <c r="D3878" s="27"/>
      <c r="E3878" s="27"/>
      <c r="F3878" s="26"/>
      <c r="G3878" s="28"/>
      <c r="H3878" s="31"/>
    </row>
    <row r="3879" spans="2:8">
      <c r="B3879" s="27"/>
      <c r="C3879" s="27"/>
      <c r="D3879" s="27"/>
      <c r="E3879" s="27"/>
      <c r="F3879" s="26"/>
      <c r="G3879" s="28"/>
      <c r="H3879" s="31"/>
    </row>
    <row r="3880" spans="2:8">
      <c r="B3880" s="27"/>
      <c r="C3880" s="27"/>
      <c r="D3880" s="27"/>
      <c r="E3880" s="27"/>
      <c r="F3880" s="26"/>
      <c r="G3880" s="28"/>
      <c r="H3880" s="31"/>
    </row>
    <row r="3881" spans="2:8">
      <c r="B3881" s="27"/>
      <c r="C3881" s="27"/>
      <c r="D3881" s="27"/>
      <c r="E3881" s="27"/>
      <c r="F3881" s="26"/>
      <c r="G3881" s="28"/>
      <c r="H3881" s="31"/>
    </row>
    <row r="3882" spans="2:8">
      <c r="B3882" s="27"/>
      <c r="C3882" s="27"/>
      <c r="D3882" s="27"/>
      <c r="E3882" s="27"/>
      <c r="F3882" s="26"/>
      <c r="G3882" s="28"/>
      <c r="H3882" s="31"/>
    </row>
    <row r="3883" spans="2:8">
      <c r="B3883" s="27"/>
      <c r="C3883" s="27"/>
      <c r="D3883" s="27"/>
      <c r="E3883" s="27"/>
      <c r="F3883" s="26"/>
      <c r="G3883" s="28"/>
      <c r="H3883" s="31"/>
    </row>
    <row r="3884" spans="2:8">
      <c r="B3884" s="27"/>
      <c r="C3884" s="27"/>
      <c r="D3884" s="27"/>
      <c r="E3884" s="27"/>
      <c r="F3884" s="26"/>
      <c r="G3884" s="28"/>
      <c r="H3884" s="31"/>
    </row>
    <row r="3885" spans="2:8">
      <c r="B3885" s="27"/>
      <c r="C3885" s="27"/>
      <c r="D3885" s="27"/>
      <c r="E3885" s="27"/>
      <c r="F3885" s="26"/>
      <c r="G3885" s="28"/>
      <c r="H3885" s="31"/>
    </row>
    <row r="3886" spans="2:8">
      <c r="B3886" s="27"/>
      <c r="C3886" s="27"/>
      <c r="D3886" s="27"/>
      <c r="E3886" s="27"/>
      <c r="F3886" s="26"/>
      <c r="G3886" s="28"/>
      <c r="H3886" s="31"/>
    </row>
    <row r="3887" spans="2:8">
      <c r="B3887" s="27"/>
      <c r="C3887" s="27"/>
      <c r="D3887" s="27"/>
      <c r="E3887" s="27"/>
      <c r="F3887" s="26"/>
      <c r="G3887" s="28"/>
      <c r="H3887" s="31"/>
    </row>
    <row r="3888" spans="2:8">
      <c r="B3888" s="27"/>
      <c r="C3888" s="27"/>
      <c r="D3888" s="27"/>
      <c r="E3888" s="27"/>
      <c r="F3888" s="26"/>
      <c r="G3888" s="28"/>
      <c r="H3888" s="31"/>
    </row>
    <row r="3889" spans="2:8">
      <c r="B3889" s="27"/>
      <c r="C3889" s="27"/>
      <c r="D3889" s="27"/>
      <c r="E3889" s="27"/>
      <c r="F3889" s="26"/>
      <c r="G3889" s="28"/>
      <c r="H3889" s="31"/>
    </row>
    <row r="3890" spans="2:8">
      <c r="B3890" s="27"/>
      <c r="C3890" s="27"/>
      <c r="D3890" s="27"/>
      <c r="E3890" s="27"/>
      <c r="F3890" s="26"/>
      <c r="G3890" s="28"/>
      <c r="H3890" s="31"/>
    </row>
    <row r="3891" spans="2:8">
      <c r="B3891" s="27"/>
      <c r="C3891" s="27"/>
      <c r="D3891" s="27"/>
      <c r="E3891" s="27"/>
      <c r="F3891" s="26"/>
      <c r="G3891" s="28"/>
      <c r="H3891" s="31"/>
    </row>
    <row r="3892" spans="2:8">
      <c r="B3892" s="27"/>
      <c r="C3892" s="27"/>
      <c r="D3892" s="27"/>
      <c r="E3892" s="27"/>
      <c r="F3892" s="26"/>
      <c r="G3892" s="28"/>
      <c r="H3892" s="31"/>
    </row>
    <row r="3893" spans="2:8">
      <c r="B3893" s="27"/>
      <c r="C3893" s="27"/>
      <c r="D3893" s="27"/>
      <c r="E3893" s="27"/>
      <c r="F3893" s="26"/>
      <c r="G3893" s="28"/>
      <c r="H3893" s="31"/>
    </row>
    <row r="3894" spans="2:8">
      <c r="B3894" s="27"/>
      <c r="C3894" s="27"/>
      <c r="D3894" s="27"/>
      <c r="E3894" s="27"/>
      <c r="F3894" s="26"/>
      <c r="G3894" s="28"/>
      <c r="H3894" s="31"/>
    </row>
    <row r="3895" spans="2:8">
      <c r="B3895" s="27"/>
      <c r="C3895" s="27"/>
      <c r="D3895" s="27"/>
      <c r="E3895" s="27"/>
      <c r="F3895" s="26"/>
      <c r="G3895" s="28"/>
      <c r="H3895" s="31"/>
    </row>
    <row r="3896" spans="2:8">
      <c r="B3896" s="27"/>
      <c r="C3896" s="27"/>
      <c r="D3896" s="27"/>
      <c r="E3896" s="27"/>
      <c r="F3896" s="26"/>
      <c r="G3896" s="28"/>
      <c r="H3896" s="31"/>
    </row>
    <row r="3897" spans="2:8">
      <c r="B3897" s="27"/>
      <c r="C3897" s="27"/>
      <c r="D3897" s="27"/>
      <c r="E3897" s="27"/>
      <c r="F3897" s="26"/>
      <c r="G3897" s="28"/>
      <c r="H3897" s="31"/>
    </row>
    <row r="3898" spans="2:8">
      <c r="B3898" s="27"/>
      <c r="C3898" s="27"/>
      <c r="D3898" s="27"/>
      <c r="E3898" s="27"/>
      <c r="F3898" s="26"/>
      <c r="G3898" s="28"/>
      <c r="H3898" s="31"/>
    </row>
    <row r="3899" spans="2:8">
      <c r="B3899" s="27"/>
      <c r="C3899" s="27"/>
      <c r="D3899" s="27"/>
      <c r="E3899" s="27"/>
      <c r="F3899" s="26"/>
      <c r="G3899" s="28"/>
      <c r="H3899" s="31"/>
    </row>
    <row r="3900" spans="2:8">
      <c r="B3900" s="27"/>
      <c r="C3900" s="27"/>
      <c r="D3900" s="27"/>
      <c r="E3900" s="27"/>
      <c r="F3900" s="26"/>
      <c r="G3900" s="28"/>
      <c r="H3900" s="31"/>
    </row>
    <row r="3901" spans="2:8">
      <c r="B3901" s="27"/>
      <c r="C3901" s="27"/>
      <c r="D3901" s="27"/>
      <c r="E3901" s="27"/>
      <c r="F3901" s="26"/>
      <c r="G3901" s="28"/>
      <c r="H3901" s="31"/>
    </row>
    <row r="3902" spans="2:8">
      <c r="B3902" s="27"/>
      <c r="C3902" s="27"/>
      <c r="D3902" s="27"/>
      <c r="E3902" s="27"/>
      <c r="F3902" s="26"/>
      <c r="G3902" s="28"/>
      <c r="H3902" s="31"/>
    </row>
    <row r="3903" spans="2:8">
      <c r="B3903" s="27"/>
      <c r="C3903" s="27"/>
      <c r="D3903" s="27"/>
      <c r="E3903" s="27"/>
      <c r="F3903" s="26"/>
      <c r="G3903" s="28"/>
      <c r="H3903" s="31"/>
    </row>
    <row r="3904" spans="2:8">
      <c r="B3904" s="27"/>
      <c r="C3904" s="27"/>
      <c r="D3904" s="27"/>
      <c r="E3904" s="27"/>
      <c r="F3904" s="26"/>
      <c r="G3904" s="28"/>
      <c r="H3904" s="31"/>
    </row>
    <row r="3905" spans="2:8">
      <c r="B3905" s="27"/>
      <c r="C3905" s="27"/>
      <c r="D3905" s="27"/>
      <c r="E3905" s="27"/>
      <c r="F3905" s="26"/>
      <c r="G3905" s="28"/>
      <c r="H3905" s="31"/>
    </row>
    <row r="3906" spans="2:8">
      <c r="B3906" s="27"/>
      <c r="C3906" s="27"/>
      <c r="D3906" s="27"/>
      <c r="E3906" s="27"/>
      <c r="F3906" s="26"/>
      <c r="G3906" s="28"/>
      <c r="H3906" s="31"/>
    </row>
    <row r="3907" spans="2:8">
      <c r="B3907" s="27"/>
      <c r="C3907" s="27"/>
      <c r="D3907" s="27"/>
      <c r="E3907" s="27"/>
      <c r="F3907" s="26"/>
      <c r="G3907" s="28"/>
      <c r="H3907" s="31"/>
    </row>
    <row r="3908" spans="2:8">
      <c r="B3908" s="27"/>
      <c r="C3908" s="27"/>
      <c r="D3908" s="27"/>
      <c r="E3908" s="27"/>
      <c r="F3908" s="26"/>
      <c r="G3908" s="28"/>
      <c r="H3908" s="31"/>
    </row>
    <row r="3909" spans="2:8">
      <c r="B3909" s="27"/>
      <c r="C3909" s="27"/>
      <c r="D3909" s="27"/>
      <c r="E3909" s="27"/>
      <c r="F3909" s="26"/>
      <c r="G3909" s="28"/>
      <c r="H3909" s="31"/>
    </row>
    <row r="3910" spans="2:8">
      <c r="B3910" s="27"/>
      <c r="C3910" s="27"/>
      <c r="D3910" s="27"/>
      <c r="E3910" s="27"/>
      <c r="F3910" s="26"/>
      <c r="G3910" s="28"/>
      <c r="H3910" s="31"/>
    </row>
    <row r="3911" spans="2:8">
      <c r="B3911" s="27"/>
      <c r="C3911" s="27"/>
      <c r="D3911" s="27"/>
      <c r="E3911" s="27"/>
      <c r="F3911" s="26"/>
      <c r="G3911" s="28"/>
      <c r="H3911" s="31"/>
    </row>
    <row r="3912" spans="2:8">
      <c r="B3912" s="27"/>
      <c r="C3912" s="27"/>
      <c r="D3912" s="27"/>
      <c r="E3912" s="27"/>
      <c r="F3912" s="26"/>
      <c r="G3912" s="28"/>
      <c r="H3912" s="31"/>
    </row>
    <row r="3913" spans="2:8">
      <c r="B3913" s="27"/>
      <c r="C3913" s="27"/>
      <c r="D3913" s="27"/>
      <c r="E3913" s="27"/>
      <c r="F3913" s="26"/>
      <c r="G3913" s="28"/>
      <c r="H3913" s="31"/>
    </row>
    <row r="3914" spans="2:8">
      <c r="B3914" s="27"/>
      <c r="C3914" s="27"/>
      <c r="D3914" s="27"/>
      <c r="E3914" s="27"/>
      <c r="F3914" s="26"/>
      <c r="G3914" s="28"/>
      <c r="H3914" s="31"/>
    </row>
    <row r="3915" spans="2:8">
      <c r="B3915" s="27"/>
      <c r="C3915" s="27"/>
      <c r="D3915" s="27"/>
      <c r="E3915" s="27"/>
      <c r="F3915" s="26"/>
      <c r="G3915" s="28"/>
      <c r="H3915" s="31"/>
    </row>
    <row r="3916" spans="2:8">
      <c r="B3916" s="27"/>
      <c r="C3916" s="27"/>
      <c r="D3916" s="27"/>
      <c r="E3916" s="27"/>
      <c r="F3916" s="26"/>
      <c r="G3916" s="28"/>
      <c r="H3916" s="31"/>
    </row>
    <row r="3917" spans="2:8">
      <c r="B3917" s="27"/>
      <c r="C3917" s="27"/>
      <c r="D3917" s="27"/>
      <c r="E3917" s="27"/>
      <c r="F3917" s="26"/>
      <c r="G3917" s="28"/>
      <c r="H3917" s="31"/>
    </row>
    <row r="3918" spans="2:8">
      <c r="B3918" s="27"/>
      <c r="C3918" s="27"/>
      <c r="D3918" s="27"/>
      <c r="E3918" s="27"/>
      <c r="F3918" s="26"/>
      <c r="G3918" s="28"/>
      <c r="H3918" s="31"/>
    </row>
    <row r="3919" spans="2:8">
      <c r="B3919" s="27"/>
      <c r="C3919" s="27"/>
      <c r="D3919" s="27"/>
      <c r="E3919" s="27"/>
      <c r="F3919" s="26"/>
      <c r="G3919" s="28"/>
      <c r="H3919" s="31"/>
    </row>
    <row r="3920" spans="2:8">
      <c r="B3920" s="27"/>
      <c r="C3920" s="27"/>
      <c r="D3920" s="27"/>
      <c r="E3920" s="27"/>
      <c r="F3920" s="26"/>
      <c r="G3920" s="28"/>
      <c r="H3920" s="31"/>
    </row>
    <row r="3921" spans="2:8">
      <c r="B3921" s="27"/>
      <c r="C3921" s="27"/>
      <c r="D3921" s="27"/>
      <c r="E3921" s="27"/>
      <c r="F3921" s="26"/>
      <c r="G3921" s="28"/>
      <c r="H3921" s="31"/>
    </row>
    <row r="3922" spans="2:8">
      <c r="B3922" s="27"/>
      <c r="C3922" s="27"/>
      <c r="D3922" s="27"/>
      <c r="E3922" s="27"/>
      <c r="F3922" s="26"/>
      <c r="G3922" s="28"/>
      <c r="H3922" s="31"/>
    </row>
    <row r="3923" spans="2:8">
      <c r="B3923" s="27"/>
      <c r="C3923" s="27"/>
      <c r="D3923" s="27"/>
      <c r="E3923" s="27"/>
      <c r="F3923" s="26"/>
      <c r="G3923" s="28"/>
      <c r="H3923" s="31"/>
    </row>
    <row r="3924" spans="2:8">
      <c r="B3924" s="27"/>
      <c r="C3924" s="27"/>
      <c r="D3924" s="27"/>
      <c r="E3924" s="27"/>
      <c r="F3924" s="26"/>
      <c r="G3924" s="28"/>
      <c r="H3924" s="31"/>
    </row>
    <row r="3925" spans="2:8">
      <c r="B3925" s="27"/>
      <c r="C3925" s="27"/>
      <c r="D3925" s="27"/>
      <c r="E3925" s="27"/>
      <c r="F3925" s="26"/>
      <c r="G3925" s="28"/>
      <c r="H3925" s="31"/>
    </row>
    <row r="3926" spans="2:8">
      <c r="B3926" s="27"/>
      <c r="C3926" s="27"/>
      <c r="D3926" s="27"/>
      <c r="E3926" s="27"/>
      <c r="F3926" s="26"/>
      <c r="G3926" s="28"/>
      <c r="H3926" s="31"/>
    </row>
    <row r="3927" spans="2:8">
      <c r="B3927" s="27"/>
      <c r="C3927" s="27"/>
      <c r="D3927" s="27"/>
      <c r="E3927" s="27"/>
      <c r="F3927" s="26"/>
      <c r="G3927" s="28"/>
      <c r="H3927" s="31"/>
    </row>
    <row r="3928" spans="2:8">
      <c r="B3928" s="27"/>
      <c r="C3928" s="27"/>
      <c r="D3928" s="27"/>
      <c r="E3928" s="27"/>
      <c r="F3928" s="26"/>
      <c r="G3928" s="28"/>
      <c r="H3928" s="31"/>
    </row>
    <row r="3929" spans="2:8">
      <c r="B3929" s="27"/>
      <c r="C3929" s="27"/>
      <c r="D3929" s="27"/>
      <c r="E3929" s="27"/>
      <c r="F3929" s="26"/>
      <c r="G3929" s="28"/>
      <c r="H3929" s="31"/>
    </row>
    <row r="3930" spans="2:8">
      <c r="B3930" s="27"/>
      <c r="C3930" s="27"/>
      <c r="D3930" s="27"/>
      <c r="E3930" s="27"/>
      <c r="F3930" s="26"/>
      <c r="G3930" s="28"/>
      <c r="H3930" s="31"/>
    </row>
    <row r="3931" spans="2:8">
      <c r="B3931" s="27"/>
      <c r="C3931" s="27"/>
      <c r="D3931" s="27"/>
      <c r="E3931" s="27"/>
      <c r="F3931" s="26"/>
      <c r="G3931" s="28"/>
      <c r="H3931" s="31"/>
    </row>
    <row r="3932" spans="2:8">
      <c r="B3932" s="27"/>
      <c r="C3932" s="27"/>
      <c r="D3932" s="27"/>
      <c r="E3932" s="27"/>
      <c r="F3932" s="26"/>
      <c r="G3932" s="28"/>
      <c r="H3932" s="31"/>
    </row>
    <row r="3933" spans="2:8">
      <c r="B3933" s="27"/>
      <c r="C3933" s="27"/>
      <c r="D3933" s="27"/>
      <c r="E3933" s="27"/>
      <c r="F3933" s="26"/>
      <c r="G3933" s="28"/>
      <c r="H3933" s="31"/>
    </row>
    <row r="3934" spans="2:8">
      <c r="B3934" s="27"/>
      <c r="C3934" s="27"/>
      <c r="D3934" s="27"/>
      <c r="E3934" s="27"/>
      <c r="F3934" s="26"/>
      <c r="G3934" s="28"/>
      <c r="H3934" s="31"/>
    </row>
    <row r="3935" spans="2:8">
      <c r="B3935" s="27"/>
      <c r="C3935" s="27"/>
      <c r="D3935" s="27"/>
      <c r="E3935" s="27"/>
      <c r="F3935" s="26"/>
      <c r="G3935" s="28"/>
      <c r="H3935" s="31"/>
    </row>
    <row r="3936" spans="2:8">
      <c r="B3936" s="27"/>
      <c r="C3936" s="27"/>
      <c r="D3936" s="27"/>
      <c r="E3936" s="27"/>
      <c r="F3936" s="26"/>
      <c r="G3936" s="28"/>
      <c r="H3936" s="31"/>
    </row>
    <row r="3937" spans="2:8">
      <c r="B3937" s="27"/>
      <c r="C3937" s="27"/>
      <c r="D3937" s="27"/>
      <c r="E3937" s="27"/>
      <c r="F3937" s="26"/>
      <c r="G3937" s="28"/>
      <c r="H3937" s="31"/>
    </row>
    <row r="3938" spans="2:8">
      <c r="B3938" s="27"/>
      <c r="C3938" s="27"/>
      <c r="D3938" s="27"/>
      <c r="E3938" s="27"/>
      <c r="F3938" s="26"/>
      <c r="G3938" s="28"/>
      <c r="H3938" s="31"/>
    </row>
    <row r="3939" spans="2:8">
      <c r="B3939" s="27"/>
      <c r="C3939" s="27"/>
      <c r="D3939" s="27"/>
      <c r="E3939" s="27"/>
      <c r="F3939" s="26"/>
      <c r="G3939" s="28"/>
      <c r="H3939" s="31"/>
    </row>
    <row r="3940" spans="2:8">
      <c r="B3940" s="27"/>
      <c r="C3940" s="27"/>
      <c r="D3940" s="27"/>
      <c r="E3940" s="27"/>
      <c r="F3940" s="26"/>
      <c r="G3940" s="28"/>
      <c r="H3940" s="31"/>
    </row>
    <row r="3941" spans="2:8">
      <c r="B3941" s="27"/>
      <c r="C3941" s="27"/>
      <c r="D3941" s="27"/>
      <c r="E3941" s="27"/>
      <c r="F3941" s="26"/>
      <c r="G3941" s="28"/>
      <c r="H3941" s="31"/>
    </row>
    <row r="3942" spans="2:8">
      <c r="B3942" s="27"/>
      <c r="C3942" s="27"/>
      <c r="D3942" s="27"/>
      <c r="E3942" s="27"/>
      <c r="F3942" s="26"/>
      <c r="G3942" s="28"/>
      <c r="H3942" s="31"/>
    </row>
    <row r="3943" spans="2:8">
      <c r="B3943" s="27"/>
      <c r="C3943" s="27"/>
      <c r="D3943" s="27"/>
      <c r="E3943" s="27"/>
      <c r="F3943" s="26"/>
      <c r="G3943" s="28"/>
      <c r="H3943" s="31"/>
    </row>
    <row r="3944" spans="2:8">
      <c r="B3944" s="27"/>
      <c r="C3944" s="27"/>
      <c r="D3944" s="27"/>
      <c r="E3944" s="27"/>
      <c r="F3944" s="26"/>
      <c r="G3944" s="28"/>
      <c r="H3944" s="31"/>
    </row>
    <row r="3945" spans="2:8">
      <c r="B3945" s="27"/>
      <c r="C3945" s="27"/>
      <c r="D3945" s="27"/>
      <c r="E3945" s="27"/>
      <c r="F3945" s="26"/>
      <c r="G3945" s="28"/>
      <c r="H3945" s="31"/>
    </row>
    <row r="3946" spans="2:8">
      <c r="B3946" s="27"/>
      <c r="C3946" s="27"/>
      <c r="D3946" s="27"/>
      <c r="E3946" s="27"/>
      <c r="F3946" s="26"/>
      <c r="G3946" s="28"/>
      <c r="H3946" s="31"/>
    </row>
    <row r="3947" spans="2:8">
      <c r="B3947" s="27"/>
      <c r="C3947" s="27"/>
      <c r="D3947" s="27"/>
      <c r="E3947" s="27"/>
      <c r="F3947" s="26"/>
      <c r="G3947" s="28"/>
      <c r="H3947" s="31"/>
    </row>
    <row r="3948" spans="2:8">
      <c r="B3948" s="27"/>
      <c r="C3948" s="27"/>
      <c r="D3948" s="27"/>
      <c r="E3948" s="27"/>
      <c r="F3948" s="26"/>
      <c r="G3948" s="28"/>
      <c r="H3948" s="31"/>
    </row>
    <row r="3949" spans="2:8">
      <c r="B3949" s="27"/>
      <c r="C3949" s="27"/>
      <c r="D3949" s="27"/>
      <c r="E3949" s="27"/>
      <c r="F3949" s="26"/>
      <c r="G3949" s="28"/>
      <c r="H3949" s="31"/>
    </row>
    <row r="3950" spans="2:8">
      <c r="B3950" s="27"/>
      <c r="C3950" s="27"/>
      <c r="D3950" s="27"/>
      <c r="E3950" s="27"/>
      <c r="F3950" s="26"/>
      <c r="G3950" s="28"/>
      <c r="H3950" s="31"/>
    </row>
    <row r="3951" spans="2:8">
      <c r="B3951" s="27"/>
      <c r="C3951" s="27"/>
      <c r="D3951" s="27"/>
      <c r="E3951" s="27"/>
      <c r="F3951" s="26"/>
      <c r="G3951" s="28"/>
      <c r="H3951" s="31"/>
    </row>
    <row r="3952" spans="2:8">
      <c r="B3952" s="27"/>
      <c r="C3952" s="27"/>
      <c r="D3952" s="27"/>
      <c r="E3952" s="27"/>
      <c r="F3952" s="26"/>
      <c r="G3952" s="28"/>
      <c r="H3952" s="31"/>
    </row>
    <row r="3953" spans="2:8">
      <c r="B3953" s="27"/>
      <c r="C3953" s="27"/>
      <c r="D3953" s="27"/>
      <c r="E3953" s="27"/>
      <c r="F3953" s="26"/>
      <c r="G3953" s="28"/>
      <c r="H3953" s="31"/>
    </row>
    <row r="3954" spans="2:8">
      <c r="B3954" s="27"/>
      <c r="C3954" s="27"/>
      <c r="D3954" s="27"/>
      <c r="E3954" s="27"/>
      <c r="F3954" s="26"/>
      <c r="G3954" s="28"/>
      <c r="H3954" s="31"/>
    </row>
    <row r="3955" spans="2:8">
      <c r="B3955" s="27"/>
      <c r="C3955" s="27"/>
      <c r="D3955" s="27"/>
      <c r="E3955" s="27"/>
      <c r="F3955" s="26"/>
      <c r="G3955" s="28"/>
      <c r="H3955" s="31"/>
    </row>
    <row r="3956" spans="2:8">
      <c r="B3956" s="27"/>
      <c r="C3956" s="27"/>
      <c r="D3956" s="27"/>
      <c r="E3956" s="27"/>
      <c r="F3956" s="26"/>
      <c r="G3956" s="28"/>
      <c r="H3956" s="31"/>
    </row>
    <row r="3957" spans="2:8">
      <c r="B3957" s="27"/>
      <c r="C3957" s="27"/>
      <c r="D3957" s="27"/>
      <c r="E3957" s="27"/>
      <c r="F3957" s="26"/>
      <c r="G3957" s="28"/>
      <c r="H3957" s="31"/>
    </row>
    <row r="3958" spans="2:8">
      <c r="B3958" s="27"/>
      <c r="C3958" s="27"/>
      <c r="D3958" s="27"/>
      <c r="E3958" s="27"/>
      <c r="F3958" s="26"/>
      <c r="G3958" s="28"/>
      <c r="H3958" s="31"/>
    </row>
    <row r="3959" spans="2:8">
      <c r="B3959" s="27"/>
      <c r="C3959" s="27"/>
      <c r="D3959" s="27"/>
      <c r="E3959" s="27"/>
      <c r="F3959" s="26"/>
      <c r="G3959" s="28"/>
      <c r="H3959" s="31"/>
    </row>
    <row r="3960" spans="2:8">
      <c r="B3960" s="27"/>
      <c r="C3960" s="27"/>
      <c r="D3960" s="27"/>
      <c r="E3960" s="27"/>
      <c r="F3960" s="26"/>
      <c r="G3960" s="28"/>
      <c r="H3960" s="31"/>
    </row>
    <row r="3961" spans="2:8">
      <c r="B3961" s="27"/>
      <c r="C3961" s="27"/>
      <c r="D3961" s="27"/>
      <c r="E3961" s="27"/>
      <c r="F3961" s="26"/>
      <c r="G3961" s="28"/>
      <c r="H3961" s="31"/>
    </row>
    <row r="3962" spans="2:8">
      <c r="B3962" s="27"/>
      <c r="C3962" s="27"/>
      <c r="D3962" s="27"/>
      <c r="E3962" s="27"/>
      <c r="F3962" s="26"/>
      <c r="G3962" s="28"/>
      <c r="H3962" s="31"/>
    </row>
    <row r="3963" spans="2:8">
      <c r="B3963" s="27"/>
      <c r="C3963" s="27"/>
      <c r="D3963" s="27"/>
      <c r="E3963" s="27"/>
      <c r="F3963" s="26"/>
      <c r="G3963" s="28"/>
      <c r="H3963" s="31"/>
    </row>
    <row r="3964" spans="2:8">
      <c r="B3964" s="27"/>
      <c r="C3964" s="27"/>
      <c r="D3964" s="27"/>
      <c r="E3964" s="27"/>
      <c r="F3964" s="26"/>
      <c r="G3964" s="28"/>
      <c r="H3964" s="31"/>
    </row>
    <row r="3965" spans="2:8">
      <c r="B3965" s="27"/>
      <c r="C3965" s="27"/>
      <c r="D3965" s="27"/>
      <c r="E3965" s="27"/>
      <c r="F3965" s="26"/>
      <c r="G3965" s="28"/>
      <c r="H3965" s="31"/>
    </row>
    <row r="3966" spans="2:8">
      <c r="B3966" s="27"/>
      <c r="C3966" s="27"/>
      <c r="D3966" s="27"/>
      <c r="E3966" s="27"/>
      <c r="F3966" s="26"/>
      <c r="G3966" s="28"/>
      <c r="H3966" s="31"/>
    </row>
    <row r="3967" spans="2:8">
      <c r="B3967" s="27"/>
      <c r="C3967" s="27"/>
      <c r="D3967" s="27"/>
      <c r="E3967" s="27"/>
      <c r="F3967" s="26"/>
      <c r="G3967" s="28"/>
      <c r="H3967" s="31"/>
    </row>
    <row r="3968" spans="2:8">
      <c r="B3968" s="27"/>
      <c r="C3968" s="27"/>
      <c r="D3968" s="27"/>
      <c r="E3968" s="27"/>
      <c r="F3968" s="26"/>
      <c r="G3968" s="28"/>
      <c r="H3968" s="31"/>
    </row>
    <row r="3969" spans="2:8">
      <c r="B3969" s="27"/>
      <c r="C3969" s="27"/>
      <c r="D3969" s="27"/>
      <c r="E3969" s="27"/>
      <c r="F3969" s="26"/>
      <c r="G3969" s="28"/>
      <c r="H3969" s="31"/>
    </row>
    <row r="3970" spans="2:8">
      <c r="B3970" s="27"/>
      <c r="C3970" s="27"/>
      <c r="D3970" s="27"/>
      <c r="E3970" s="27"/>
      <c r="F3970" s="26"/>
      <c r="G3970" s="28"/>
      <c r="H3970" s="31"/>
    </row>
    <row r="3971" spans="2:8">
      <c r="B3971" s="27"/>
      <c r="C3971" s="27"/>
      <c r="D3971" s="27"/>
      <c r="E3971" s="27"/>
      <c r="F3971" s="26"/>
      <c r="G3971" s="28"/>
      <c r="H3971" s="31"/>
    </row>
    <row r="3972" spans="2:8">
      <c r="B3972" s="27"/>
      <c r="C3972" s="27"/>
      <c r="D3972" s="27"/>
      <c r="E3972" s="27"/>
      <c r="F3972" s="26"/>
      <c r="G3972" s="28"/>
      <c r="H3972" s="31"/>
    </row>
    <row r="3973" spans="2:8">
      <c r="B3973" s="27"/>
      <c r="C3973" s="27"/>
      <c r="D3973" s="27"/>
      <c r="E3973" s="27"/>
      <c r="F3973" s="26"/>
      <c r="G3973" s="28"/>
      <c r="H3973" s="31"/>
    </row>
    <row r="3974" spans="2:8">
      <c r="B3974" s="27"/>
      <c r="C3974" s="27"/>
      <c r="D3974" s="27"/>
      <c r="E3974" s="27"/>
      <c r="F3974" s="26"/>
      <c r="G3974" s="28"/>
      <c r="H3974" s="31"/>
    </row>
    <row r="3975" spans="2:8">
      <c r="B3975" s="27"/>
      <c r="C3975" s="27"/>
      <c r="D3975" s="27"/>
      <c r="E3975" s="27"/>
      <c r="F3975" s="26"/>
      <c r="G3975" s="28"/>
      <c r="H3975" s="31"/>
    </row>
    <row r="3976" spans="2:8">
      <c r="B3976" s="27"/>
      <c r="C3976" s="27"/>
      <c r="D3976" s="27"/>
      <c r="E3976" s="27"/>
      <c r="F3976" s="26"/>
      <c r="G3976" s="28"/>
      <c r="H3976" s="31"/>
    </row>
    <row r="3977" spans="2:8">
      <c r="B3977" s="27"/>
      <c r="C3977" s="27"/>
      <c r="D3977" s="27"/>
      <c r="E3977" s="27"/>
      <c r="F3977" s="26"/>
      <c r="G3977" s="28"/>
      <c r="H3977" s="31"/>
    </row>
    <row r="3978" spans="2:8">
      <c r="B3978" s="27"/>
      <c r="C3978" s="27"/>
      <c r="D3978" s="27"/>
      <c r="E3978" s="27"/>
      <c r="F3978" s="26"/>
      <c r="G3978" s="28"/>
      <c r="H3978" s="31"/>
    </row>
    <row r="3979" spans="2:8">
      <c r="B3979" s="27"/>
      <c r="C3979" s="27"/>
      <c r="D3979" s="27"/>
      <c r="E3979" s="27"/>
      <c r="F3979" s="26"/>
      <c r="G3979" s="28"/>
      <c r="H3979" s="31"/>
    </row>
    <row r="3980" spans="2:8">
      <c r="B3980" s="27"/>
      <c r="C3980" s="27"/>
      <c r="D3980" s="27"/>
      <c r="E3980" s="27"/>
      <c r="F3980" s="26"/>
      <c r="G3980" s="28"/>
      <c r="H3980" s="31"/>
    </row>
    <row r="3981" spans="2:8">
      <c r="B3981" s="27"/>
      <c r="C3981" s="27"/>
      <c r="D3981" s="27"/>
      <c r="E3981" s="27"/>
      <c r="F3981" s="26"/>
      <c r="G3981" s="28"/>
      <c r="H3981" s="31"/>
    </row>
    <row r="3982" spans="2:8">
      <c r="B3982" s="27"/>
      <c r="C3982" s="27"/>
      <c r="D3982" s="27"/>
      <c r="E3982" s="27"/>
      <c r="F3982" s="26"/>
      <c r="G3982" s="28"/>
      <c r="H3982" s="31"/>
    </row>
    <row r="3983" spans="2:8">
      <c r="B3983" s="27"/>
      <c r="C3983" s="27"/>
      <c r="D3983" s="27"/>
      <c r="E3983" s="27"/>
      <c r="F3983" s="26"/>
      <c r="G3983" s="28"/>
      <c r="H3983" s="31"/>
    </row>
    <row r="3984" spans="2:8">
      <c r="B3984" s="27"/>
      <c r="C3984" s="27"/>
      <c r="D3984" s="27"/>
      <c r="E3984" s="27"/>
      <c r="F3984" s="26"/>
      <c r="G3984" s="28"/>
      <c r="H3984" s="31"/>
    </row>
    <row r="3985" spans="2:8">
      <c r="B3985" s="27"/>
      <c r="C3985" s="27"/>
      <c r="D3985" s="27"/>
      <c r="E3985" s="27"/>
      <c r="F3985" s="26"/>
      <c r="G3985" s="28"/>
      <c r="H3985" s="31"/>
    </row>
    <row r="3986" spans="2:8">
      <c r="B3986" s="27"/>
      <c r="C3986" s="27"/>
      <c r="D3986" s="27"/>
      <c r="E3986" s="27"/>
      <c r="F3986" s="26"/>
      <c r="G3986" s="28"/>
      <c r="H3986" s="31"/>
    </row>
    <row r="3987" spans="2:8">
      <c r="B3987" s="27"/>
      <c r="C3987" s="27"/>
      <c r="D3987" s="27"/>
      <c r="E3987" s="27"/>
      <c r="F3987" s="26"/>
      <c r="G3987" s="28"/>
      <c r="H3987" s="31"/>
    </row>
    <row r="3988" spans="2:8">
      <c r="B3988" s="27"/>
      <c r="C3988" s="27"/>
      <c r="D3988" s="27"/>
      <c r="E3988" s="27"/>
      <c r="F3988" s="26"/>
      <c r="G3988" s="28"/>
      <c r="H3988" s="31"/>
    </row>
    <row r="3989" spans="2:8">
      <c r="B3989" s="27"/>
      <c r="C3989" s="27"/>
      <c r="D3989" s="27"/>
      <c r="E3989" s="27"/>
      <c r="F3989" s="26"/>
      <c r="G3989" s="28"/>
      <c r="H3989" s="31"/>
    </row>
    <row r="3990" spans="2:8">
      <c r="B3990" s="27"/>
      <c r="C3990" s="27"/>
      <c r="D3990" s="27"/>
      <c r="E3990" s="27"/>
      <c r="F3990" s="26"/>
      <c r="G3990" s="28"/>
      <c r="H3990" s="31"/>
    </row>
    <row r="3991" spans="2:8">
      <c r="B3991" s="27"/>
      <c r="C3991" s="27"/>
      <c r="D3991" s="27"/>
      <c r="E3991" s="27"/>
      <c r="F3991" s="26"/>
      <c r="G3991" s="28"/>
      <c r="H3991" s="31"/>
    </row>
    <row r="3992" spans="2:8">
      <c r="B3992" s="27"/>
      <c r="C3992" s="27"/>
      <c r="D3992" s="27"/>
      <c r="E3992" s="27"/>
      <c r="F3992" s="26"/>
      <c r="G3992" s="28"/>
      <c r="H3992" s="31"/>
    </row>
    <row r="3993" spans="2:8">
      <c r="B3993" s="27"/>
      <c r="C3993" s="27"/>
      <c r="D3993" s="27"/>
      <c r="E3993" s="27"/>
      <c r="F3993" s="26"/>
      <c r="G3993" s="28"/>
      <c r="H3993" s="31"/>
    </row>
    <row r="3994" spans="2:8">
      <c r="B3994" s="27"/>
      <c r="C3994" s="27"/>
      <c r="D3994" s="27"/>
      <c r="E3994" s="27"/>
      <c r="F3994" s="26"/>
      <c r="G3994" s="28"/>
      <c r="H3994" s="31"/>
    </row>
    <row r="3995" spans="2:8">
      <c r="B3995" s="27"/>
      <c r="C3995" s="27"/>
      <c r="D3995" s="27"/>
      <c r="E3995" s="27"/>
      <c r="F3995" s="26"/>
      <c r="G3995" s="28"/>
      <c r="H3995" s="31"/>
    </row>
    <row r="3996" spans="2:8">
      <c r="B3996" s="27"/>
      <c r="C3996" s="27"/>
      <c r="D3996" s="27"/>
      <c r="E3996" s="27"/>
      <c r="F3996" s="26"/>
      <c r="G3996" s="28"/>
      <c r="H3996" s="31"/>
    </row>
    <row r="3997" spans="2:8">
      <c r="B3997" s="27"/>
      <c r="C3997" s="27"/>
      <c r="D3997" s="27"/>
      <c r="E3997" s="27"/>
      <c r="F3997" s="26"/>
      <c r="G3997" s="28"/>
      <c r="H3997" s="31"/>
    </row>
    <row r="3998" spans="2:8">
      <c r="B3998" s="27"/>
      <c r="C3998" s="27"/>
      <c r="D3998" s="27"/>
      <c r="E3998" s="27"/>
      <c r="F3998" s="26"/>
      <c r="G3998" s="28"/>
      <c r="H3998" s="31"/>
    </row>
    <row r="3999" spans="2:8">
      <c r="B3999" s="27"/>
      <c r="C3999" s="27"/>
      <c r="D3999" s="27"/>
      <c r="E3999" s="27"/>
      <c r="F3999" s="26"/>
      <c r="G3999" s="28"/>
      <c r="H3999" s="31"/>
    </row>
    <row r="4000" spans="2:8">
      <c r="B4000" s="27"/>
      <c r="C4000" s="27"/>
      <c r="D4000" s="27"/>
      <c r="E4000" s="27"/>
      <c r="F4000" s="26"/>
      <c r="G4000" s="28"/>
      <c r="H4000" s="31"/>
    </row>
    <row r="4001" spans="2:8">
      <c r="B4001" s="27"/>
      <c r="C4001" s="27"/>
      <c r="D4001" s="27"/>
      <c r="E4001" s="27"/>
      <c r="F4001" s="26"/>
      <c r="G4001" s="28"/>
      <c r="H4001" s="31"/>
    </row>
    <row r="4002" spans="2:8">
      <c r="B4002" s="27"/>
      <c r="C4002" s="27"/>
      <c r="D4002" s="27"/>
      <c r="E4002" s="27"/>
      <c r="F4002" s="26"/>
      <c r="G4002" s="28"/>
      <c r="H4002" s="31"/>
    </row>
    <row r="4003" spans="2:8">
      <c r="B4003" s="27"/>
      <c r="C4003" s="27"/>
      <c r="D4003" s="27"/>
      <c r="E4003" s="27"/>
      <c r="F4003" s="26"/>
      <c r="G4003" s="28"/>
      <c r="H4003" s="31"/>
    </row>
    <row r="4004" spans="2:8">
      <c r="B4004" s="27"/>
      <c r="C4004" s="27"/>
      <c r="D4004" s="27"/>
      <c r="E4004" s="27"/>
      <c r="F4004" s="26"/>
      <c r="G4004" s="28"/>
      <c r="H4004" s="31"/>
    </row>
    <row r="4005" spans="2:8">
      <c r="B4005" s="27"/>
      <c r="C4005" s="27"/>
      <c r="D4005" s="27"/>
      <c r="E4005" s="27"/>
      <c r="F4005" s="26"/>
      <c r="G4005" s="28"/>
      <c r="H4005" s="31"/>
    </row>
    <row r="4006" spans="2:8">
      <c r="B4006" s="27"/>
      <c r="C4006" s="27"/>
      <c r="D4006" s="27"/>
      <c r="E4006" s="27"/>
      <c r="F4006" s="26"/>
      <c r="G4006" s="28"/>
      <c r="H4006" s="31"/>
    </row>
    <row r="4007" spans="2:8">
      <c r="B4007" s="27"/>
      <c r="C4007" s="27"/>
      <c r="D4007" s="27"/>
      <c r="E4007" s="27"/>
      <c r="F4007" s="26"/>
      <c r="G4007" s="28"/>
      <c r="H4007" s="31"/>
    </row>
    <row r="4008" spans="2:8">
      <c r="B4008" s="27"/>
      <c r="C4008" s="27"/>
      <c r="D4008" s="27"/>
      <c r="E4008" s="27"/>
      <c r="F4008" s="26"/>
      <c r="G4008" s="28"/>
      <c r="H4008" s="31"/>
    </row>
    <row r="4009" spans="2:8">
      <c r="B4009" s="27"/>
      <c r="C4009" s="27"/>
      <c r="D4009" s="27"/>
      <c r="E4009" s="27"/>
      <c r="F4009" s="26"/>
      <c r="G4009" s="28"/>
      <c r="H4009" s="31"/>
    </row>
    <row r="4010" spans="2:8">
      <c r="B4010" s="27"/>
      <c r="C4010" s="27"/>
      <c r="D4010" s="27"/>
      <c r="E4010" s="27"/>
      <c r="F4010" s="26"/>
      <c r="G4010" s="28"/>
      <c r="H4010" s="31"/>
    </row>
    <row r="4011" spans="2:8">
      <c r="B4011" s="27"/>
      <c r="C4011" s="27"/>
      <c r="D4011" s="27"/>
      <c r="E4011" s="27"/>
      <c r="F4011" s="26"/>
      <c r="G4011" s="28"/>
      <c r="H4011" s="31"/>
    </row>
    <row r="4012" spans="2:8">
      <c r="B4012" s="27"/>
      <c r="C4012" s="27"/>
      <c r="D4012" s="27"/>
      <c r="E4012" s="27"/>
      <c r="F4012" s="26"/>
      <c r="G4012" s="28"/>
      <c r="H4012" s="31"/>
    </row>
    <row r="4013" spans="2:8">
      <c r="B4013" s="27"/>
      <c r="C4013" s="27"/>
      <c r="D4013" s="27"/>
      <c r="E4013" s="27"/>
      <c r="F4013" s="26"/>
      <c r="G4013" s="28"/>
      <c r="H4013" s="31"/>
    </row>
    <row r="4014" spans="2:8">
      <c r="B4014" s="27"/>
      <c r="C4014" s="27"/>
      <c r="D4014" s="27"/>
      <c r="E4014" s="27"/>
      <c r="F4014" s="26"/>
      <c r="G4014" s="28"/>
      <c r="H4014" s="31"/>
    </row>
    <row r="4015" spans="2:8">
      <c r="B4015" s="27"/>
      <c r="C4015" s="27"/>
      <c r="D4015" s="27"/>
      <c r="E4015" s="27"/>
      <c r="F4015" s="26"/>
      <c r="G4015" s="28"/>
      <c r="H4015" s="31"/>
    </row>
    <row r="4016" spans="2:8">
      <c r="B4016" s="27"/>
      <c r="C4016" s="27"/>
      <c r="D4016" s="27"/>
      <c r="E4016" s="27"/>
      <c r="F4016" s="26"/>
      <c r="G4016" s="28"/>
      <c r="H4016" s="31"/>
    </row>
    <row r="4017" spans="2:8">
      <c r="B4017" s="27"/>
      <c r="C4017" s="27"/>
      <c r="D4017" s="27"/>
      <c r="E4017" s="27"/>
      <c r="F4017" s="26"/>
      <c r="G4017" s="28"/>
      <c r="H4017" s="31"/>
    </row>
    <row r="4018" spans="2:8">
      <c r="B4018" s="27"/>
      <c r="C4018" s="27"/>
      <c r="D4018" s="27"/>
      <c r="E4018" s="27"/>
      <c r="F4018" s="26"/>
      <c r="G4018" s="28"/>
      <c r="H4018" s="31"/>
    </row>
    <row r="4019" spans="2:8">
      <c r="B4019" s="27"/>
      <c r="C4019" s="27"/>
      <c r="D4019" s="27"/>
      <c r="E4019" s="27"/>
      <c r="F4019" s="26"/>
      <c r="G4019" s="28"/>
      <c r="H4019" s="31"/>
    </row>
    <row r="4020" spans="2:8">
      <c r="B4020" s="27"/>
      <c r="C4020" s="27"/>
      <c r="D4020" s="27"/>
      <c r="E4020" s="27"/>
      <c r="F4020" s="26"/>
      <c r="G4020" s="28"/>
      <c r="H4020" s="31"/>
    </row>
    <row r="4021" spans="2:8">
      <c r="B4021" s="27"/>
      <c r="C4021" s="27"/>
      <c r="D4021" s="27"/>
      <c r="E4021" s="27"/>
      <c r="F4021" s="26"/>
      <c r="G4021" s="28"/>
      <c r="H4021" s="31"/>
    </row>
    <row r="4022" spans="2:8">
      <c r="B4022" s="27"/>
      <c r="C4022" s="27"/>
      <c r="D4022" s="27"/>
      <c r="E4022" s="27"/>
      <c r="F4022" s="26"/>
      <c r="G4022" s="28"/>
      <c r="H4022" s="31"/>
    </row>
    <row r="4023" spans="2:8">
      <c r="B4023" s="27"/>
      <c r="C4023" s="27"/>
      <c r="D4023" s="27"/>
      <c r="E4023" s="27"/>
      <c r="F4023" s="26"/>
      <c r="G4023" s="28"/>
      <c r="H4023" s="31"/>
    </row>
    <row r="4024" spans="2:8">
      <c r="B4024" s="27"/>
      <c r="C4024" s="27"/>
      <c r="D4024" s="27"/>
      <c r="E4024" s="27"/>
      <c r="F4024" s="26"/>
      <c r="G4024" s="28"/>
      <c r="H4024" s="31"/>
    </row>
    <row r="4025" spans="2:8">
      <c r="B4025" s="27"/>
      <c r="C4025" s="27"/>
      <c r="D4025" s="27"/>
      <c r="E4025" s="27"/>
      <c r="F4025" s="26"/>
      <c r="G4025" s="28"/>
      <c r="H4025" s="31"/>
    </row>
    <row r="4026" spans="2:8">
      <c r="B4026" s="27"/>
      <c r="C4026" s="27"/>
      <c r="D4026" s="27"/>
      <c r="E4026" s="27"/>
      <c r="F4026" s="26"/>
      <c r="G4026" s="28"/>
      <c r="H4026" s="31"/>
    </row>
    <row r="4027" spans="2:8">
      <c r="B4027" s="27"/>
      <c r="C4027" s="27"/>
      <c r="D4027" s="27"/>
      <c r="E4027" s="27"/>
      <c r="F4027" s="26"/>
      <c r="G4027" s="28"/>
      <c r="H4027" s="31"/>
    </row>
    <row r="4028" spans="2:8">
      <c r="B4028" s="27"/>
      <c r="C4028" s="27"/>
      <c r="D4028" s="27"/>
      <c r="E4028" s="27"/>
      <c r="F4028" s="26"/>
      <c r="G4028" s="28"/>
      <c r="H4028" s="31"/>
    </row>
    <row r="4029" spans="2:8">
      <c r="B4029" s="27"/>
      <c r="C4029" s="27"/>
      <c r="D4029" s="27"/>
      <c r="E4029" s="27"/>
      <c r="F4029" s="26"/>
      <c r="G4029" s="28"/>
      <c r="H4029" s="31"/>
    </row>
    <row r="4030" spans="2:8">
      <c r="B4030" s="27"/>
      <c r="C4030" s="27"/>
      <c r="D4030" s="27"/>
      <c r="E4030" s="27"/>
      <c r="F4030" s="26"/>
      <c r="G4030" s="28"/>
      <c r="H4030" s="31"/>
    </row>
    <row r="4031" spans="2:8">
      <c r="B4031" s="27"/>
      <c r="C4031" s="27"/>
      <c r="D4031" s="27"/>
      <c r="E4031" s="27"/>
      <c r="F4031" s="26"/>
      <c r="G4031" s="28"/>
      <c r="H4031" s="31"/>
    </row>
    <row r="4032" spans="2:8">
      <c r="B4032" s="27"/>
      <c r="C4032" s="27"/>
      <c r="D4032" s="27"/>
      <c r="E4032" s="27"/>
      <c r="F4032" s="26"/>
      <c r="G4032" s="28"/>
      <c r="H4032" s="31"/>
    </row>
    <row r="4033" spans="2:8">
      <c r="B4033" s="27"/>
      <c r="C4033" s="27"/>
      <c r="D4033" s="27"/>
      <c r="E4033" s="27"/>
      <c r="F4033" s="26"/>
      <c r="G4033" s="28"/>
      <c r="H4033" s="31"/>
    </row>
    <row r="4034" spans="2:8">
      <c r="B4034" s="27"/>
      <c r="C4034" s="27"/>
      <c r="D4034" s="27"/>
      <c r="E4034" s="27"/>
      <c r="F4034" s="26"/>
      <c r="G4034" s="28"/>
      <c r="H4034" s="31"/>
    </row>
    <row r="4035" spans="2:8">
      <c r="B4035" s="27"/>
      <c r="C4035" s="27"/>
      <c r="D4035" s="27"/>
      <c r="E4035" s="27"/>
      <c r="F4035" s="26"/>
      <c r="G4035" s="28"/>
      <c r="H4035" s="31"/>
    </row>
    <row r="4036" spans="2:8">
      <c r="B4036" s="27"/>
      <c r="C4036" s="27"/>
      <c r="D4036" s="27"/>
      <c r="E4036" s="27"/>
      <c r="F4036" s="26"/>
      <c r="G4036" s="28"/>
      <c r="H4036" s="31"/>
    </row>
    <row r="4037" spans="2:8">
      <c r="B4037" s="27"/>
      <c r="C4037" s="27"/>
      <c r="D4037" s="27"/>
      <c r="E4037" s="27"/>
      <c r="F4037" s="26"/>
      <c r="G4037" s="28"/>
      <c r="H4037" s="31"/>
    </row>
    <row r="4038" spans="2:8">
      <c r="B4038" s="27"/>
      <c r="C4038" s="27"/>
      <c r="D4038" s="27"/>
      <c r="E4038" s="27"/>
      <c r="F4038" s="26"/>
      <c r="G4038" s="28"/>
      <c r="H4038" s="31"/>
    </row>
    <row r="4039" spans="2:8">
      <c r="B4039" s="27"/>
      <c r="C4039" s="27"/>
      <c r="D4039" s="27"/>
      <c r="E4039" s="27"/>
      <c r="F4039" s="26"/>
      <c r="G4039" s="28"/>
      <c r="H4039" s="31"/>
    </row>
    <row r="4040" spans="2:8">
      <c r="B4040" s="27"/>
      <c r="C4040" s="27"/>
      <c r="D4040" s="27"/>
      <c r="E4040" s="27"/>
      <c r="F4040" s="26"/>
      <c r="G4040" s="28"/>
      <c r="H4040" s="31"/>
    </row>
    <row r="4041" spans="2:8">
      <c r="B4041" s="27"/>
      <c r="C4041" s="27"/>
      <c r="D4041" s="27"/>
      <c r="E4041" s="27"/>
      <c r="F4041" s="26"/>
      <c r="G4041" s="28"/>
      <c r="H4041" s="31"/>
    </row>
    <row r="4042" spans="2:8">
      <c r="B4042" s="27"/>
      <c r="C4042" s="27"/>
      <c r="D4042" s="27"/>
      <c r="E4042" s="27"/>
      <c r="F4042" s="26"/>
      <c r="G4042" s="28"/>
      <c r="H4042" s="31"/>
    </row>
    <row r="4043" spans="2:8">
      <c r="B4043" s="27"/>
      <c r="C4043" s="27"/>
      <c r="D4043" s="27"/>
      <c r="E4043" s="27"/>
      <c r="F4043" s="26"/>
      <c r="G4043" s="28"/>
      <c r="H4043" s="31"/>
    </row>
    <row r="4044" spans="2:8">
      <c r="B4044" s="27"/>
      <c r="C4044" s="27"/>
      <c r="D4044" s="27"/>
      <c r="E4044" s="27"/>
      <c r="F4044" s="26"/>
      <c r="G4044" s="28"/>
      <c r="H4044" s="31"/>
    </row>
    <row r="4045" spans="2:8">
      <c r="B4045" s="27"/>
      <c r="C4045" s="27"/>
      <c r="D4045" s="27"/>
      <c r="E4045" s="27"/>
      <c r="F4045" s="26"/>
      <c r="G4045" s="28"/>
      <c r="H4045" s="31"/>
    </row>
    <row r="4046" spans="2:8">
      <c r="B4046" s="27"/>
      <c r="C4046" s="27"/>
      <c r="D4046" s="27"/>
      <c r="E4046" s="27"/>
      <c r="F4046" s="26"/>
      <c r="G4046" s="28"/>
      <c r="H4046" s="31"/>
    </row>
    <row r="4047" spans="2:8">
      <c r="B4047" s="27"/>
      <c r="C4047" s="27"/>
      <c r="D4047" s="27"/>
      <c r="E4047" s="27"/>
      <c r="F4047" s="26"/>
      <c r="G4047" s="28"/>
      <c r="H4047" s="31"/>
    </row>
    <row r="4048" spans="2:8">
      <c r="B4048" s="27"/>
      <c r="C4048" s="27"/>
      <c r="D4048" s="27"/>
      <c r="E4048" s="27"/>
      <c r="F4048" s="26"/>
      <c r="G4048" s="28"/>
      <c r="H4048" s="31"/>
    </row>
    <row r="4049" spans="2:8">
      <c r="B4049" s="27"/>
      <c r="C4049" s="27"/>
      <c r="D4049" s="27"/>
      <c r="E4049" s="27"/>
      <c r="F4049" s="26"/>
      <c r="G4049" s="28"/>
      <c r="H4049" s="31"/>
    </row>
    <row r="4050" spans="2:8">
      <c r="B4050" s="27"/>
      <c r="C4050" s="27"/>
      <c r="D4050" s="27"/>
      <c r="E4050" s="27"/>
      <c r="F4050" s="26"/>
      <c r="G4050" s="28"/>
      <c r="H4050" s="31"/>
    </row>
    <row r="4051" spans="2:8">
      <c r="B4051" s="27"/>
      <c r="C4051" s="27"/>
      <c r="D4051" s="27"/>
      <c r="E4051" s="27"/>
      <c r="F4051" s="26"/>
      <c r="G4051" s="28"/>
      <c r="H4051" s="31"/>
    </row>
    <row r="4052" spans="2:8">
      <c r="B4052" s="27"/>
      <c r="C4052" s="27"/>
      <c r="D4052" s="27"/>
      <c r="E4052" s="27"/>
      <c r="F4052" s="26"/>
      <c r="G4052" s="28"/>
      <c r="H4052" s="31"/>
    </row>
    <row r="4053" spans="2:8">
      <c r="B4053" s="27"/>
      <c r="C4053" s="27"/>
      <c r="D4053" s="27"/>
      <c r="E4053" s="27"/>
      <c r="F4053" s="26"/>
      <c r="G4053" s="28"/>
      <c r="H4053" s="31"/>
    </row>
    <row r="4054" spans="2:8">
      <c r="B4054" s="27"/>
      <c r="C4054" s="27"/>
      <c r="D4054" s="27"/>
      <c r="E4054" s="27"/>
      <c r="F4054" s="26"/>
      <c r="G4054" s="28"/>
      <c r="H4054" s="31"/>
    </row>
    <row r="4055" spans="2:8">
      <c r="B4055" s="27"/>
      <c r="C4055" s="27"/>
      <c r="D4055" s="27"/>
      <c r="E4055" s="27"/>
      <c r="F4055" s="26"/>
      <c r="G4055" s="28"/>
      <c r="H4055" s="31"/>
    </row>
    <row r="4056" spans="2:8">
      <c r="B4056" s="27"/>
      <c r="C4056" s="27"/>
      <c r="D4056" s="27"/>
      <c r="E4056" s="27"/>
      <c r="F4056" s="26"/>
      <c r="G4056" s="28"/>
      <c r="H4056" s="31"/>
    </row>
    <row r="4057" spans="2:8">
      <c r="B4057" s="27"/>
      <c r="C4057" s="27"/>
      <c r="D4057" s="27"/>
      <c r="E4057" s="27"/>
      <c r="F4057" s="26"/>
      <c r="G4057" s="28"/>
      <c r="H4057" s="31"/>
    </row>
    <row r="4058" spans="2:8">
      <c r="B4058" s="27"/>
      <c r="C4058" s="27"/>
      <c r="D4058" s="27"/>
      <c r="E4058" s="27"/>
      <c r="F4058" s="26"/>
      <c r="G4058" s="28"/>
      <c r="H4058" s="31"/>
    </row>
    <row r="4059" spans="2:8">
      <c r="B4059" s="27"/>
      <c r="C4059" s="27"/>
      <c r="D4059" s="27"/>
      <c r="E4059" s="27"/>
      <c r="F4059" s="26"/>
      <c r="G4059" s="28"/>
      <c r="H4059" s="31"/>
    </row>
    <row r="4060" spans="2:8">
      <c r="B4060" s="27"/>
      <c r="C4060" s="27"/>
      <c r="D4060" s="27"/>
      <c r="E4060" s="27"/>
      <c r="F4060" s="26"/>
      <c r="G4060" s="28"/>
      <c r="H4060" s="31"/>
    </row>
    <row r="4061" spans="2:8">
      <c r="B4061" s="27"/>
      <c r="C4061" s="27"/>
      <c r="D4061" s="27"/>
      <c r="E4061" s="27"/>
      <c r="F4061" s="26"/>
      <c r="G4061" s="28"/>
      <c r="H4061" s="31"/>
    </row>
    <row r="4062" spans="2:8">
      <c r="B4062" s="27"/>
      <c r="C4062" s="27"/>
      <c r="D4062" s="27"/>
      <c r="E4062" s="27"/>
      <c r="F4062" s="26"/>
      <c r="G4062" s="28"/>
      <c r="H4062" s="31"/>
    </row>
    <row r="4063" spans="2:8">
      <c r="B4063" s="27"/>
      <c r="C4063" s="27"/>
      <c r="D4063" s="27"/>
      <c r="E4063" s="27"/>
      <c r="F4063" s="26"/>
      <c r="G4063" s="28"/>
      <c r="H4063" s="31"/>
    </row>
    <row r="4064" spans="2:8">
      <c r="B4064" s="27"/>
      <c r="C4064" s="27"/>
      <c r="D4064" s="27"/>
      <c r="E4064" s="27"/>
      <c r="F4064" s="26"/>
      <c r="G4064" s="28"/>
      <c r="H4064" s="31"/>
    </row>
    <row r="4065" spans="2:8">
      <c r="B4065" s="27"/>
      <c r="C4065" s="27"/>
      <c r="D4065" s="27"/>
      <c r="E4065" s="27"/>
      <c r="F4065" s="26"/>
      <c r="G4065" s="28"/>
      <c r="H4065" s="31"/>
    </row>
    <row r="4066" spans="2:8">
      <c r="B4066" s="27"/>
      <c r="C4066" s="27"/>
      <c r="D4066" s="27"/>
      <c r="E4066" s="27"/>
      <c r="F4066" s="26"/>
      <c r="G4066" s="28"/>
      <c r="H4066" s="31"/>
    </row>
    <row r="4067" spans="2:8">
      <c r="B4067" s="27"/>
      <c r="C4067" s="27"/>
      <c r="D4067" s="27"/>
      <c r="E4067" s="27"/>
      <c r="F4067" s="26"/>
      <c r="G4067" s="28"/>
      <c r="H4067" s="31"/>
    </row>
    <row r="4068" spans="2:8">
      <c r="B4068" s="27"/>
      <c r="C4068" s="27"/>
      <c r="D4068" s="27"/>
      <c r="E4068" s="27"/>
      <c r="F4068" s="26"/>
      <c r="G4068" s="28"/>
      <c r="H4068" s="31"/>
    </row>
    <row r="4069" spans="2:8">
      <c r="B4069" s="27"/>
      <c r="C4069" s="27"/>
      <c r="D4069" s="27"/>
      <c r="E4069" s="27"/>
      <c r="F4069" s="26"/>
      <c r="G4069" s="28"/>
      <c r="H4069" s="31"/>
    </row>
    <row r="4070" spans="2:8">
      <c r="B4070" s="27"/>
      <c r="C4070" s="27"/>
      <c r="D4070" s="27"/>
      <c r="E4070" s="27"/>
      <c r="F4070" s="26"/>
      <c r="G4070" s="28"/>
      <c r="H4070" s="31"/>
    </row>
    <row r="4071" spans="2:8">
      <c r="B4071" s="27"/>
      <c r="C4071" s="27"/>
      <c r="D4071" s="27"/>
      <c r="E4071" s="27"/>
      <c r="F4071" s="26"/>
      <c r="G4071" s="28"/>
      <c r="H4071" s="31"/>
    </row>
    <row r="4072" spans="2:8">
      <c r="B4072" s="27"/>
      <c r="C4072" s="27"/>
      <c r="D4072" s="27"/>
      <c r="E4072" s="27"/>
      <c r="F4072" s="26"/>
      <c r="G4072" s="28"/>
      <c r="H4072" s="31"/>
    </row>
    <row r="4073" spans="2:8">
      <c r="B4073" s="27"/>
      <c r="C4073" s="27"/>
      <c r="D4073" s="27"/>
      <c r="E4073" s="27"/>
      <c r="F4073" s="26"/>
      <c r="G4073" s="28"/>
      <c r="H4073" s="31"/>
    </row>
    <row r="4074" spans="2:8">
      <c r="B4074" s="27"/>
      <c r="C4074" s="27"/>
      <c r="D4074" s="27"/>
      <c r="E4074" s="27"/>
      <c r="F4074" s="26"/>
      <c r="G4074" s="28"/>
      <c r="H4074" s="31"/>
    </row>
    <row r="4075" spans="2:8">
      <c r="B4075" s="27"/>
      <c r="C4075" s="27"/>
      <c r="D4075" s="27"/>
      <c r="E4075" s="27"/>
      <c r="F4075" s="26"/>
      <c r="G4075" s="28"/>
      <c r="H4075" s="31"/>
    </row>
    <row r="4076" spans="2:8">
      <c r="B4076" s="27"/>
      <c r="C4076" s="27"/>
      <c r="D4076" s="27"/>
      <c r="E4076" s="27"/>
      <c r="F4076" s="26"/>
      <c r="G4076" s="28"/>
      <c r="H4076" s="31"/>
    </row>
    <row r="4077" spans="2:8">
      <c r="B4077" s="27"/>
      <c r="C4077" s="27"/>
      <c r="D4077" s="27"/>
      <c r="E4077" s="27"/>
      <c r="F4077" s="26"/>
      <c r="G4077" s="28"/>
      <c r="H4077" s="31"/>
    </row>
    <row r="4078" spans="2:8">
      <c r="B4078" s="27"/>
      <c r="C4078" s="27"/>
      <c r="D4078" s="27"/>
      <c r="E4078" s="27"/>
      <c r="F4078" s="26"/>
      <c r="G4078" s="28"/>
      <c r="H4078" s="31"/>
    </row>
    <row r="4079" spans="2:8">
      <c r="B4079" s="27"/>
      <c r="C4079" s="27"/>
      <c r="D4079" s="27"/>
      <c r="E4079" s="27"/>
      <c r="F4079" s="26"/>
      <c r="G4079" s="28"/>
      <c r="H4079" s="31"/>
    </row>
    <row r="4080" spans="2:8">
      <c r="B4080" s="27"/>
      <c r="C4080" s="27"/>
      <c r="D4080" s="27"/>
      <c r="E4080" s="27"/>
      <c r="F4080" s="26"/>
      <c r="G4080" s="28"/>
      <c r="H4080" s="31"/>
    </row>
    <row r="4081" spans="2:8">
      <c r="B4081" s="27"/>
      <c r="C4081" s="27"/>
      <c r="D4081" s="27"/>
      <c r="E4081" s="27"/>
      <c r="F4081" s="26"/>
      <c r="G4081" s="28"/>
      <c r="H4081" s="31"/>
    </row>
    <row r="4082" spans="2:8">
      <c r="B4082" s="27"/>
      <c r="C4082" s="27"/>
      <c r="D4082" s="27"/>
      <c r="E4082" s="27"/>
      <c r="F4082" s="26"/>
      <c r="G4082" s="28"/>
      <c r="H4082" s="31"/>
    </row>
    <row r="4083" spans="2:8">
      <c r="B4083" s="27"/>
      <c r="C4083" s="27"/>
      <c r="D4083" s="27"/>
      <c r="E4083" s="27"/>
      <c r="F4083" s="26"/>
      <c r="G4083" s="28"/>
      <c r="H4083" s="31"/>
    </row>
    <row r="4084" spans="2:8">
      <c r="B4084" s="27"/>
      <c r="C4084" s="27"/>
      <c r="D4084" s="27"/>
      <c r="E4084" s="27"/>
      <c r="F4084" s="26"/>
      <c r="G4084" s="28"/>
      <c r="H4084" s="31"/>
    </row>
    <row r="4085" spans="2:8">
      <c r="B4085" s="27"/>
      <c r="C4085" s="27"/>
      <c r="D4085" s="27"/>
      <c r="E4085" s="27"/>
      <c r="F4085" s="26"/>
      <c r="G4085" s="28"/>
      <c r="H4085" s="31"/>
    </row>
    <row r="4086" spans="2:8">
      <c r="B4086" s="27"/>
      <c r="C4086" s="27"/>
      <c r="D4086" s="27"/>
      <c r="E4086" s="27"/>
      <c r="F4086" s="26"/>
      <c r="G4086" s="28"/>
      <c r="H4086" s="31"/>
    </row>
    <row r="4087" spans="2:8">
      <c r="B4087" s="27"/>
      <c r="C4087" s="27"/>
      <c r="D4087" s="27"/>
      <c r="E4087" s="27"/>
      <c r="F4087" s="26"/>
      <c r="G4087" s="28"/>
      <c r="H4087" s="31"/>
    </row>
    <row r="4088" spans="2:8">
      <c r="B4088" s="27"/>
      <c r="C4088" s="27"/>
      <c r="D4088" s="27"/>
      <c r="E4088" s="27"/>
      <c r="F4088" s="26"/>
      <c r="G4088" s="28"/>
      <c r="H4088" s="31"/>
    </row>
    <row r="4089" spans="2:8">
      <c r="B4089" s="27"/>
      <c r="C4089" s="27"/>
      <c r="D4089" s="27"/>
      <c r="E4089" s="27"/>
      <c r="F4089" s="26"/>
      <c r="G4089" s="28"/>
      <c r="H4089" s="31"/>
    </row>
    <row r="4090" spans="2:8">
      <c r="B4090" s="27"/>
      <c r="C4090" s="27"/>
      <c r="D4090" s="27"/>
      <c r="E4090" s="27"/>
      <c r="F4090" s="26"/>
      <c r="G4090" s="28"/>
      <c r="H4090" s="31"/>
    </row>
    <row r="4091" spans="2:8">
      <c r="B4091" s="27"/>
      <c r="C4091" s="27"/>
      <c r="D4091" s="27"/>
      <c r="E4091" s="27"/>
      <c r="F4091" s="26"/>
      <c r="G4091" s="28"/>
      <c r="H4091" s="31"/>
    </row>
    <row r="4092" spans="2:8">
      <c r="B4092" s="27"/>
      <c r="C4092" s="27"/>
      <c r="D4092" s="27"/>
      <c r="E4092" s="27"/>
      <c r="F4092" s="26"/>
      <c r="G4092" s="28"/>
      <c r="H4092" s="31"/>
    </row>
    <row r="4093" spans="2:8">
      <c r="B4093" s="27"/>
      <c r="C4093" s="27"/>
      <c r="D4093" s="27"/>
      <c r="E4093" s="27"/>
      <c r="F4093" s="26"/>
      <c r="G4093" s="28"/>
      <c r="H4093" s="31"/>
    </row>
    <row r="4094" spans="2:8">
      <c r="B4094" s="27"/>
      <c r="C4094" s="27"/>
      <c r="D4094" s="27"/>
      <c r="E4094" s="27"/>
      <c r="F4094" s="26"/>
      <c r="G4094" s="28"/>
      <c r="H4094" s="31"/>
    </row>
    <row r="4095" spans="2:8">
      <c r="B4095" s="27"/>
      <c r="C4095" s="27"/>
      <c r="D4095" s="27"/>
      <c r="E4095" s="27"/>
      <c r="F4095" s="26"/>
      <c r="G4095" s="28"/>
      <c r="H4095" s="31"/>
    </row>
    <row r="4096" spans="2:8">
      <c r="B4096" s="27"/>
      <c r="C4096" s="27"/>
      <c r="D4096" s="27"/>
      <c r="E4096" s="27"/>
      <c r="F4096" s="26"/>
      <c r="G4096" s="28"/>
      <c r="H4096" s="31"/>
    </row>
    <row r="4097" spans="2:8">
      <c r="B4097" s="27"/>
      <c r="C4097" s="27"/>
      <c r="D4097" s="27"/>
      <c r="E4097" s="27"/>
      <c r="F4097" s="26"/>
      <c r="G4097" s="28"/>
      <c r="H4097" s="31"/>
    </row>
    <row r="4098" spans="2:8">
      <c r="B4098" s="27"/>
      <c r="C4098" s="27"/>
      <c r="D4098" s="27"/>
      <c r="E4098" s="27"/>
      <c r="F4098" s="26"/>
      <c r="G4098" s="28"/>
      <c r="H4098" s="31"/>
    </row>
    <row r="4099" spans="2:8">
      <c r="B4099" s="27"/>
      <c r="C4099" s="27"/>
      <c r="D4099" s="27"/>
      <c r="E4099" s="27"/>
      <c r="F4099" s="26"/>
      <c r="G4099" s="28"/>
      <c r="H4099" s="31"/>
    </row>
    <row r="4100" spans="2:8">
      <c r="B4100" s="27"/>
      <c r="C4100" s="27"/>
      <c r="D4100" s="27"/>
      <c r="E4100" s="27"/>
      <c r="F4100" s="26"/>
      <c r="G4100" s="28"/>
      <c r="H4100" s="31"/>
    </row>
    <row r="4101" spans="2:8">
      <c r="B4101" s="27"/>
      <c r="C4101" s="27"/>
      <c r="D4101" s="27"/>
      <c r="E4101" s="27"/>
      <c r="F4101" s="26"/>
      <c r="G4101" s="28"/>
      <c r="H4101" s="31"/>
    </row>
    <row r="4102" spans="2:8">
      <c r="B4102" s="27"/>
      <c r="C4102" s="27"/>
      <c r="D4102" s="27"/>
      <c r="E4102" s="27"/>
      <c r="F4102" s="26"/>
      <c r="G4102" s="28"/>
      <c r="H4102" s="31"/>
    </row>
    <row r="4103" spans="2:8">
      <c r="B4103" s="27"/>
      <c r="C4103" s="27"/>
      <c r="D4103" s="27"/>
      <c r="E4103" s="27"/>
      <c r="F4103" s="26"/>
      <c r="G4103" s="28"/>
      <c r="H4103" s="31"/>
    </row>
    <row r="4104" spans="2:8">
      <c r="B4104" s="27"/>
      <c r="C4104" s="27"/>
      <c r="D4104" s="27"/>
      <c r="E4104" s="27"/>
      <c r="F4104" s="26"/>
      <c r="G4104" s="28"/>
      <c r="H4104" s="31"/>
    </row>
    <row r="4105" spans="2:8">
      <c r="B4105" s="27"/>
      <c r="C4105" s="27"/>
      <c r="D4105" s="27"/>
      <c r="E4105" s="27"/>
      <c r="F4105" s="26"/>
      <c r="G4105" s="28"/>
      <c r="H4105" s="31"/>
    </row>
    <row r="4106" spans="2:8">
      <c r="B4106" s="27"/>
      <c r="C4106" s="27"/>
      <c r="D4106" s="27"/>
      <c r="E4106" s="27"/>
      <c r="F4106" s="26"/>
      <c r="G4106" s="28"/>
      <c r="H4106" s="31"/>
    </row>
    <row r="4107" spans="2:8">
      <c r="B4107" s="27"/>
      <c r="C4107" s="27"/>
      <c r="D4107" s="27"/>
      <c r="E4107" s="27"/>
      <c r="F4107" s="26"/>
      <c r="G4107" s="28"/>
      <c r="H4107" s="31"/>
    </row>
    <row r="4108" spans="2:8">
      <c r="B4108" s="27"/>
      <c r="C4108" s="27"/>
      <c r="D4108" s="27"/>
      <c r="E4108" s="27"/>
      <c r="F4108" s="26"/>
      <c r="G4108" s="28"/>
      <c r="H4108" s="31"/>
    </row>
    <row r="4109" spans="2:8">
      <c r="B4109" s="27"/>
      <c r="C4109" s="27"/>
      <c r="D4109" s="27"/>
      <c r="E4109" s="27"/>
      <c r="F4109" s="26"/>
      <c r="G4109" s="28"/>
      <c r="H4109" s="31"/>
    </row>
    <row r="4110" spans="2:8">
      <c r="B4110" s="27"/>
      <c r="C4110" s="27"/>
      <c r="D4110" s="27"/>
      <c r="E4110" s="27"/>
      <c r="F4110" s="26"/>
      <c r="G4110" s="28"/>
      <c r="H4110" s="31"/>
    </row>
    <row r="4111" spans="2:8">
      <c r="B4111" s="27"/>
      <c r="C4111" s="27"/>
      <c r="D4111" s="27"/>
      <c r="E4111" s="27"/>
      <c r="F4111" s="26"/>
      <c r="G4111" s="28"/>
      <c r="H4111" s="31"/>
    </row>
    <row r="4112" spans="2:8">
      <c r="B4112" s="27"/>
      <c r="C4112" s="27"/>
      <c r="D4112" s="27"/>
      <c r="E4112" s="27"/>
      <c r="F4112" s="26"/>
      <c r="G4112" s="28"/>
      <c r="H4112" s="31"/>
    </row>
    <row r="4113" spans="2:8">
      <c r="B4113" s="27"/>
      <c r="C4113" s="27"/>
      <c r="D4113" s="27"/>
      <c r="E4113" s="27"/>
      <c r="F4113" s="26"/>
      <c r="G4113" s="28"/>
      <c r="H4113" s="31"/>
    </row>
    <row r="4114" spans="2:8">
      <c r="B4114" s="27"/>
      <c r="C4114" s="27"/>
      <c r="D4114" s="27"/>
      <c r="E4114" s="27"/>
      <c r="F4114" s="26"/>
      <c r="G4114" s="28"/>
      <c r="H4114" s="31"/>
    </row>
    <row r="4115" spans="2:8">
      <c r="B4115" s="27"/>
      <c r="C4115" s="27"/>
      <c r="D4115" s="27"/>
      <c r="E4115" s="27"/>
      <c r="F4115" s="26"/>
      <c r="G4115" s="28"/>
      <c r="H4115" s="31"/>
    </row>
    <row r="4116" spans="2:8">
      <c r="B4116" s="27"/>
      <c r="C4116" s="27"/>
      <c r="D4116" s="27"/>
      <c r="E4116" s="27"/>
      <c r="F4116" s="26"/>
      <c r="G4116" s="28"/>
      <c r="H4116" s="31"/>
    </row>
    <row r="4117" spans="2:8">
      <c r="B4117" s="27"/>
      <c r="C4117" s="27"/>
      <c r="D4117" s="27"/>
      <c r="E4117" s="27"/>
      <c r="F4117" s="26"/>
      <c r="G4117" s="28"/>
      <c r="H4117" s="31"/>
    </row>
    <row r="4118" spans="2:8">
      <c r="B4118" s="27"/>
      <c r="C4118" s="27"/>
      <c r="D4118" s="27"/>
      <c r="E4118" s="27"/>
      <c r="F4118" s="26"/>
      <c r="G4118" s="28"/>
      <c r="H4118" s="31"/>
    </row>
    <row r="4119" spans="2:8">
      <c r="B4119" s="27"/>
      <c r="C4119" s="27"/>
      <c r="D4119" s="27"/>
      <c r="E4119" s="27"/>
      <c r="F4119" s="26"/>
      <c r="G4119" s="28"/>
      <c r="H4119" s="31"/>
    </row>
    <row r="4120" spans="2:8">
      <c r="B4120" s="27"/>
      <c r="C4120" s="27"/>
      <c r="D4120" s="27"/>
      <c r="E4120" s="27"/>
      <c r="F4120" s="26"/>
      <c r="G4120" s="28"/>
      <c r="H4120" s="31"/>
    </row>
    <row r="4121" spans="2:8">
      <c r="B4121" s="27"/>
      <c r="C4121" s="27"/>
      <c r="D4121" s="27"/>
      <c r="E4121" s="27"/>
      <c r="F4121" s="26"/>
      <c r="G4121" s="28"/>
      <c r="H4121" s="31"/>
    </row>
    <row r="4122" spans="2:8">
      <c r="B4122" s="27"/>
      <c r="C4122" s="27"/>
      <c r="D4122" s="27"/>
      <c r="E4122" s="27"/>
      <c r="F4122" s="26"/>
      <c r="G4122" s="28"/>
      <c r="H4122" s="31"/>
    </row>
    <row r="4123" spans="2:8">
      <c r="B4123" s="27"/>
      <c r="C4123" s="27"/>
      <c r="D4123" s="27"/>
      <c r="E4123" s="27"/>
      <c r="F4123" s="26"/>
      <c r="G4123" s="28"/>
      <c r="H4123" s="31"/>
    </row>
    <row r="4124" spans="2:8">
      <c r="B4124" s="27"/>
      <c r="C4124" s="27"/>
      <c r="D4124" s="27"/>
      <c r="E4124" s="27"/>
      <c r="F4124" s="26"/>
      <c r="G4124" s="28"/>
      <c r="H4124" s="31"/>
    </row>
    <row r="4125" spans="2:8">
      <c r="B4125" s="27"/>
      <c r="C4125" s="27"/>
      <c r="D4125" s="27"/>
      <c r="E4125" s="27"/>
      <c r="F4125" s="26"/>
      <c r="G4125" s="28"/>
      <c r="H4125" s="31"/>
    </row>
    <row r="4126" spans="2:8">
      <c r="B4126" s="27"/>
      <c r="C4126" s="27"/>
      <c r="D4126" s="27"/>
      <c r="E4126" s="27"/>
      <c r="F4126" s="26"/>
      <c r="G4126" s="28"/>
      <c r="H4126" s="31"/>
    </row>
    <row r="4127" spans="2:8">
      <c r="B4127" s="27"/>
      <c r="C4127" s="27"/>
      <c r="D4127" s="27"/>
      <c r="E4127" s="27"/>
      <c r="F4127" s="26"/>
      <c r="G4127" s="28"/>
      <c r="H4127" s="31"/>
    </row>
    <row r="4128" spans="2:8">
      <c r="B4128" s="27"/>
      <c r="C4128" s="27"/>
      <c r="D4128" s="27"/>
      <c r="E4128" s="27"/>
      <c r="F4128" s="26"/>
      <c r="G4128" s="28"/>
      <c r="H4128" s="31"/>
    </row>
    <row r="4129" spans="2:8">
      <c r="B4129" s="27"/>
      <c r="C4129" s="27"/>
      <c r="D4129" s="27"/>
      <c r="E4129" s="27"/>
      <c r="F4129" s="26"/>
      <c r="G4129" s="28"/>
      <c r="H4129" s="31"/>
    </row>
    <row r="4130" spans="2:8">
      <c r="B4130" s="27"/>
      <c r="C4130" s="27"/>
      <c r="D4130" s="27"/>
      <c r="E4130" s="27"/>
      <c r="F4130" s="26"/>
      <c r="G4130" s="28"/>
      <c r="H4130" s="31"/>
    </row>
    <row r="4131" spans="2:8">
      <c r="B4131" s="27"/>
      <c r="C4131" s="27"/>
      <c r="D4131" s="27"/>
      <c r="E4131" s="27"/>
      <c r="F4131" s="26"/>
      <c r="G4131" s="28"/>
      <c r="H4131" s="31"/>
    </row>
    <row r="4132" spans="2:8">
      <c r="B4132" s="27"/>
      <c r="C4132" s="27"/>
      <c r="D4132" s="27"/>
      <c r="E4132" s="27"/>
      <c r="F4132" s="26"/>
      <c r="G4132" s="28"/>
      <c r="H4132" s="31"/>
    </row>
    <row r="4133" spans="2:8">
      <c r="B4133" s="27"/>
      <c r="C4133" s="27"/>
      <c r="D4133" s="27"/>
      <c r="E4133" s="27"/>
      <c r="F4133" s="26"/>
      <c r="G4133" s="28"/>
      <c r="H4133" s="31"/>
    </row>
    <row r="4134" spans="2:8">
      <c r="B4134" s="27"/>
      <c r="C4134" s="27"/>
      <c r="D4134" s="27"/>
      <c r="E4134" s="27"/>
      <c r="F4134" s="26"/>
      <c r="G4134" s="28"/>
      <c r="H4134" s="31"/>
    </row>
    <row r="4135" spans="2:8">
      <c r="B4135" s="27"/>
      <c r="C4135" s="27"/>
      <c r="D4135" s="27"/>
      <c r="E4135" s="27"/>
      <c r="F4135" s="26"/>
      <c r="G4135" s="28"/>
      <c r="H4135" s="31"/>
    </row>
    <row r="4136" spans="2:8">
      <c r="B4136" s="27"/>
      <c r="C4136" s="27"/>
      <c r="D4136" s="27"/>
      <c r="E4136" s="27"/>
      <c r="F4136" s="26"/>
      <c r="G4136" s="28"/>
      <c r="H4136" s="31"/>
    </row>
    <row r="4137" spans="2:8">
      <c r="B4137" s="27"/>
      <c r="C4137" s="27"/>
      <c r="D4137" s="27"/>
      <c r="E4137" s="27"/>
      <c r="F4137" s="26"/>
      <c r="G4137" s="28"/>
      <c r="H4137" s="31"/>
    </row>
    <row r="4138" spans="2:8">
      <c r="B4138" s="27"/>
      <c r="C4138" s="27"/>
      <c r="D4138" s="27"/>
      <c r="E4138" s="27"/>
      <c r="F4138" s="26"/>
      <c r="G4138" s="28"/>
      <c r="H4138" s="31"/>
    </row>
    <row r="4139" spans="2:8">
      <c r="B4139" s="27"/>
      <c r="C4139" s="27"/>
      <c r="D4139" s="27"/>
      <c r="E4139" s="27"/>
      <c r="F4139" s="26"/>
      <c r="G4139" s="28"/>
      <c r="H4139" s="31"/>
    </row>
    <row r="4140" spans="2:8">
      <c r="B4140" s="27"/>
      <c r="C4140" s="27"/>
      <c r="D4140" s="27"/>
      <c r="E4140" s="27"/>
      <c r="F4140" s="26"/>
      <c r="G4140" s="28"/>
      <c r="H4140" s="31"/>
    </row>
    <row r="4141" spans="2:8">
      <c r="B4141" s="27"/>
      <c r="C4141" s="27"/>
      <c r="D4141" s="27"/>
      <c r="E4141" s="27"/>
      <c r="F4141" s="26"/>
      <c r="G4141" s="28"/>
      <c r="H4141" s="31"/>
    </row>
    <row r="4142" spans="2:8">
      <c r="B4142" s="27"/>
      <c r="C4142" s="27"/>
      <c r="D4142" s="27"/>
      <c r="E4142" s="27"/>
      <c r="F4142" s="26"/>
      <c r="G4142" s="28"/>
      <c r="H4142" s="31"/>
    </row>
    <row r="4143" spans="2:8">
      <c r="B4143" s="27"/>
      <c r="C4143" s="27"/>
      <c r="D4143" s="27"/>
      <c r="E4143" s="27"/>
      <c r="F4143" s="26"/>
      <c r="G4143" s="28"/>
      <c r="H4143" s="31"/>
    </row>
    <row r="4144" spans="2:8">
      <c r="B4144" s="27"/>
      <c r="C4144" s="27"/>
      <c r="D4144" s="27"/>
      <c r="E4144" s="27"/>
      <c r="F4144" s="26"/>
      <c r="G4144" s="28"/>
      <c r="H4144" s="31"/>
    </row>
    <row r="4145" spans="2:8">
      <c r="B4145" s="27"/>
      <c r="C4145" s="27"/>
      <c r="D4145" s="27"/>
      <c r="E4145" s="27"/>
      <c r="F4145" s="26"/>
      <c r="G4145" s="28"/>
      <c r="H4145" s="31"/>
    </row>
    <row r="4146" spans="2:8">
      <c r="B4146" s="27"/>
      <c r="C4146" s="27"/>
      <c r="D4146" s="27"/>
      <c r="E4146" s="27"/>
      <c r="F4146" s="26"/>
      <c r="G4146" s="28"/>
      <c r="H4146" s="31"/>
    </row>
    <row r="4147" spans="2:8">
      <c r="B4147" s="27"/>
      <c r="C4147" s="27"/>
      <c r="D4147" s="27"/>
      <c r="E4147" s="27"/>
      <c r="F4147" s="26"/>
      <c r="G4147" s="28"/>
      <c r="H4147" s="31"/>
    </row>
    <row r="4148" spans="2:8">
      <c r="B4148" s="27"/>
      <c r="C4148" s="27"/>
      <c r="D4148" s="27"/>
      <c r="E4148" s="27"/>
      <c r="F4148" s="26"/>
      <c r="G4148" s="28"/>
      <c r="H4148" s="31"/>
    </row>
    <row r="4149" spans="2:8">
      <c r="B4149" s="27"/>
      <c r="C4149" s="27"/>
      <c r="D4149" s="27"/>
      <c r="E4149" s="27"/>
      <c r="F4149" s="26"/>
      <c r="G4149" s="28"/>
      <c r="H4149" s="31"/>
    </row>
    <row r="4150" spans="2:8">
      <c r="B4150" s="27"/>
      <c r="C4150" s="27"/>
      <c r="D4150" s="27"/>
      <c r="E4150" s="27"/>
      <c r="F4150" s="26"/>
      <c r="G4150" s="28"/>
      <c r="H4150" s="31"/>
    </row>
    <row r="4151" spans="2:8">
      <c r="B4151" s="27"/>
      <c r="C4151" s="27"/>
      <c r="D4151" s="27"/>
      <c r="E4151" s="27"/>
      <c r="F4151" s="26"/>
      <c r="G4151" s="28"/>
      <c r="H4151" s="31"/>
    </row>
    <row r="4152" spans="2:8">
      <c r="B4152" s="27"/>
      <c r="C4152" s="27"/>
      <c r="D4152" s="27"/>
      <c r="E4152" s="27"/>
      <c r="F4152" s="26"/>
      <c r="G4152" s="28"/>
      <c r="H4152" s="31"/>
    </row>
    <row r="4153" spans="2:8">
      <c r="B4153" s="27"/>
      <c r="C4153" s="27"/>
      <c r="D4153" s="27"/>
      <c r="E4153" s="27"/>
      <c r="F4153" s="26"/>
      <c r="G4153" s="28"/>
      <c r="H4153" s="31"/>
    </row>
    <row r="4154" spans="2:8">
      <c r="B4154" s="27"/>
      <c r="C4154" s="27"/>
      <c r="D4154" s="27"/>
      <c r="E4154" s="27"/>
      <c r="F4154" s="26"/>
      <c r="G4154" s="28"/>
      <c r="H4154" s="31"/>
    </row>
    <row r="4155" spans="2:8">
      <c r="B4155" s="27"/>
      <c r="C4155" s="27"/>
      <c r="D4155" s="27"/>
      <c r="E4155" s="27"/>
      <c r="F4155" s="26"/>
      <c r="G4155" s="28"/>
      <c r="H4155" s="31"/>
    </row>
    <row r="4156" spans="2:8">
      <c r="B4156" s="27"/>
      <c r="C4156" s="27"/>
      <c r="D4156" s="27"/>
      <c r="E4156" s="27"/>
      <c r="F4156" s="26"/>
      <c r="G4156" s="28"/>
      <c r="H4156" s="31"/>
    </row>
    <row r="4157" spans="2:8">
      <c r="B4157" s="27"/>
      <c r="C4157" s="27"/>
      <c r="D4157" s="27"/>
      <c r="E4157" s="27"/>
      <c r="F4157" s="26"/>
      <c r="G4157" s="28"/>
      <c r="H4157" s="31"/>
    </row>
    <row r="4158" spans="2:8">
      <c r="B4158" s="27"/>
      <c r="C4158" s="27"/>
      <c r="D4158" s="27"/>
      <c r="E4158" s="27"/>
      <c r="F4158" s="26"/>
      <c r="G4158" s="28"/>
      <c r="H4158" s="31"/>
    </row>
    <row r="4159" spans="2:8">
      <c r="B4159" s="27"/>
      <c r="C4159" s="27"/>
      <c r="D4159" s="27"/>
      <c r="E4159" s="27"/>
      <c r="F4159" s="26"/>
      <c r="G4159" s="28"/>
      <c r="H4159" s="31"/>
    </row>
    <row r="4160" spans="2:8">
      <c r="B4160" s="27"/>
      <c r="C4160" s="27"/>
      <c r="D4160" s="27"/>
      <c r="E4160" s="27"/>
      <c r="F4160" s="26"/>
      <c r="G4160" s="28"/>
      <c r="H4160" s="31"/>
    </row>
    <row r="4161" spans="2:8">
      <c r="B4161" s="27"/>
      <c r="C4161" s="27"/>
      <c r="D4161" s="27"/>
      <c r="E4161" s="27"/>
      <c r="F4161" s="26"/>
      <c r="G4161" s="28"/>
      <c r="H4161" s="31"/>
    </row>
    <row r="4162" spans="2:8">
      <c r="B4162" s="27"/>
      <c r="C4162" s="27"/>
      <c r="D4162" s="27"/>
      <c r="E4162" s="27"/>
      <c r="F4162" s="26"/>
      <c r="G4162" s="28"/>
      <c r="H4162" s="31"/>
    </row>
    <row r="4163" spans="2:8">
      <c r="B4163" s="27"/>
      <c r="C4163" s="27"/>
      <c r="D4163" s="27"/>
      <c r="E4163" s="27"/>
      <c r="F4163" s="26"/>
      <c r="G4163" s="28"/>
      <c r="H4163" s="31"/>
    </row>
    <row r="4164" spans="2:8">
      <c r="B4164" s="27"/>
      <c r="C4164" s="27"/>
      <c r="D4164" s="27"/>
      <c r="E4164" s="27"/>
      <c r="F4164" s="26"/>
      <c r="G4164" s="28"/>
      <c r="H4164" s="31"/>
    </row>
    <row r="4165" spans="2:8">
      <c r="B4165" s="27"/>
      <c r="C4165" s="27"/>
      <c r="D4165" s="27"/>
      <c r="E4165" s="27"/>
      <c r="F4165" s="26"/>
      <c r="G4165" s="28"/>
      <c r="H4165" s="31"/>
    </row>
    <row r="4166" spans="2:8">
      <c r="B4166" s="27"/>
      <c r="C4166" s="27"/>
      <c r="D4166" s="27"/>
      <c r="E4166" s="27"/>
      <c r="F4166" s="26"/>
      <c r="G4166" s="28"/>
      <c r="H4166" s="31"/>
    </row>
    <row r="4167" spans="2:8">
      <c r="B4167" s="27"/>
      <c r="C4167" s="27"/>
      <c r="D4167" s="27"/>
      <c r="E4167" s="27"/>
      <c r="F4167" s="26"/>
      <c r="G4167" s="28"/>
      <c r="H4167" s="31"/>
    </row>
    <row r="4168" spans="2:8">
      <c r="B4168" s="27"/>
      <c r="C4168" s="27"/>
      <c r="D4168" s="27"/>
      <c r="E4168" s="27"/>
      <c r="F4168" s="26"/>
      <c r="G4168" s="28"/>
      <c r="H4168" s="31"/>
    </row>
    <row r="4169" spans="2:8">
      <c r="B4169" s="27"/>
      <c r="C4169" s="27"/>
      <c r="D4169" s="27"/>
      <c r="E4169" s="27"/>
      <c r="F4169" s="26"/>
      <c r="G4169" s="28"/>
      <c r="H4169" s="31"/>
    </row>
    <row r="4170" spans="2:8">
      <c r="B4170" s="27"/>
      <c r="C4170" s="27"/>
      <c r="D4170" s="27"/>
      <c r="E4170" s="27"/>
      <c r="F4170" s="26"/>
      <c r="G4170" s="28"/>
      <c r="H4170" s="31"/>
    </row>
    <row r="4171" spans="2:8">
      <c r="B4171" s="27"/>
      <c r="C4171" s="27"/>
      <c r="D4171" s="27"/>
      <c r="E4171" s="27"/>
      <c r="F4171" s="26"/>
      <c r="G4171" s="28"/>
      <c r="H4171" s="31"/>
    </row>
    <row r="4172" spans="2:8">
      <c r="B4172" s="27"/>
      <c r="C4172" s="27"/>
      <c r="D4172" s="27"/>
      <c r="E4172" s="27"/>
      <c r="F4172" s="26"/>
      <c r="G4172" s="28"/>
      <c r="H4172" s="31"/>
    </row>
    <row r="4173" spans="2:8">
      <c r="B4173" s="27"/>
      <c r="C4173" s="27"/>
      <c r="D4173" s="27"/>
      <c r="E4173" s="27"/>
      <c r="F4173" s="26"/>
      <c r="G4173" s="28"/>
      <c r="H4173" s="31"/>
    </row>
    <row r="4174" spans="2:8">
      <c r="B4174" s="27"/>
      <c r="C4174" s="27"/>
      <c r="D4174" s="27"/>
      <c r="E4174" s="27"/>
      <c r="F4174" s="26"/>
      <c r="G4174" s="28"/>
      <c r="H4174" s="31"/>
    </row>
    <row r="4175" spans="2:8">
      <c r="B4175" s="27"/>
      <c r="C4175" s="27"/>
      <c r="D4175" s="27"/>
      <c r="E4175" s="27"/>
      <c r="F4175" s="26"/>
      <c r="G4175" s="28"/>
      <c r="H4175" s="31"/>
    </row>
    <row r="4176" spans="2:8">
      <c r="B4176" s="27"/>
      <c r="C4176" s="27"/>
      <c r="D4176" s="27"/>
      <c r="E4176" s="27"/>
      <c r="F4176" s="26"/>
      <c r="G4176" s="28"/>
      <c r="H4176" s="31"/>
    </row>
    <row r="4177" spans="2:8">
      <c r="B4177" s="27"/>
      <c r="C4177" s="27"/>
      <c r="D4177" s="27"/>
      <c r="E4177" s="27"/>
      <c r="F4177" s="26"/>
      <c r="G4177" s="28"/>
      <c r="H4177" s="31"/>
    </row>
    <row r="4178" spans="2:8">
      <c r="B4178" s="27"/>
      <c r="C4178" s="27"/>
      <c r="D4178" s="27"/>
      <c r="E4178" s="27"/>
      <c r="F4178" s="26"/>
      <c r="G4178" s="28"/>
      <c r="H4178" s="31"/>
    </row>
    <row r="4179" spans="2:8">
      <c r="B4179" s="27"/>
      <c r="C4179" s="27"/>
      <c r="D4179" s="27"/>
      <c r="E4179" s="27"/>
      <c r="F4179" s="26"/>
      <c r="G4179" s="28"/>
      <c r="H4179" s="31"/>
    </row>
    <row r="4180" spans="2:8">
      <c r="B4180" s="27"/>
      <c r="C4180" s="27"/>
      <c r="D4180" s="27"/>
      <c r="E4180" s="27"/>
      <c r="F4180" s="26"/>
      <c r="G4180" s="28"/>
      <c r="H4180" s="31"/>
    </row>
    <row r="4181" spans="2:8">
      <c r="B4181" s="27"/>
      <c r="C4181" s="27"/>
      <c r="D4181" s="27"/>
      <c r="E4181" s="27"/>
      <c r="F4181" s="26"/>
      <c r="G4181" s="28"/>
      <c r="H4181" s="31"/>
    </row>
    <row r="4182" spans="2:8">
      <c r="B4182" s="27"/>
      <c r="C4182" s="27"/>
      <c r="D4182" s="27"/>
      <c r="E4182" s="27"/>
      <c r="F4182" s="26"/>
      <c r="G4182" s="28"/>
      <c r="H4182" s="31"/>
    </row>
    <row r="4183" spans="2:8">
      <c r="B4183" s="27"/>
      <c r="C4183" s="27"/>
      <c r="D4183" s="27"/>
      <c r="E4183" s="27"/>
      <c r="F4183" s="26"/>
      <c r="G4183" s="28"/>
      <c r="H4183" s="31"/>
    </row>
    <row r="4184" spans="2:8">
      <c r="B4184" s="27"/>
      <c r="C4184" s="27"/>
      <c r="D4184" s="27"/>
      <c r="E4184" s="27"/>
      <c r="F4184" s="26"/>
      <c r="G4184" s="28"/>
      <c r="H4184" s="31"/>
    </row>
    <row r="4185" spans="2:8">
      <c r="B4185" s="27"/>
      <c r="C4185" s="27"/>
      <c r="D4185" s="27"/>
      <c r="E4185" s="27"/>
      <c r="F4185" s="26"/>
      <c r="G4185" s="28"/>
      <c r="H4185" s="31"/>
    </row>
    <row r="4186" spans="2:8">
      <c r="B4186" s="27"/>
      <c r="C4186" s="27"/>
      <c r="D4186" s="27"/>
      <c r="E4186" s="27"/>
      <c r="F4186" s="26"/>
      <c r="G4186" s="28"/>
      <c r="H4186" s="31"/>
    </row>
    <row r="4187" spans="2:8">
      <c r="B4187" s="27"/>
      <c r="C4187" s="27"/>
      <c r="D4187" s="27"/>
      <c r="E4187" s="27"/>
      <c r="F4187" s="26"/>
      <c r="G4187" s="28"/>
      <c r="H4187" s="31"/>
    </row>
    <row r="4188" spans="2:8">
      <c r="B4188" s="27"/>
      <c r="C4188" s="27"/>
      <c r="D4188" s="27"/>
      <c r="E4188" s="27"/>
      <c r="F4188" s="26"/>
      <c r="G4188" s="28"/>
      <c r="H4188" s="31"/>
    </row>
    <row r="4189" spans="2:8">
      <c r="B4189" s="27"/>
      <c r="C4189" s="27"/>
      <c r="D4189" s="27"/>
      <c r="E4189" s="27"/>
      <c r="F4189" s="26"/>
      <c r="G4189" s="28"/>
      <c r="H4189" s="31"/>
    </row>
    <row r="4190" spans="2:8">
      <c r="B4190" s="27"/>
      <c r="C4190" s="27"/>
      <c r="D4190" s="27"/>
      <c r="E4190" s="27"/>
      <c r="F4190" s="26"/>
      <c r="G4190" s="28"/>
      <c r="H4190" s="31"/>
    </row>
    <row r="4191" spans="2:8">
      <c r="B4191" s="27"/>
      <c r="C4191" s="27"/>
      <c r="D4191" s="27"/>
      <c r="E4191" s="27"/>
      <c r="F4191" s="26"/>
      <c r="G4191" s="28"/>
      <c r="H4191" s="31"/>
    </row>
    <row r="4192" spans="2:8">
      <c r="B4192" s="27"/>
      <c r="C4192" s="27"/>
      <c r="D4192" s="27"/>
      <c r="E4192" s="27"/>
      <c r="F4192" s="26"/>
      <c r="G4192" s="28"/>
      <c r="H4192" s="31"/>
    </row>
    <row r="4193" spans="2:8">
      <c r="B4193" s="27"/>
      <c r="C4193" s="27"/>
      <c r="D4193" s="27"/>
      <c r="E4193" s="27"/>
      <c r="F4193" s="26"/>
      <c r="G4193" s="28"/>
      <c r="H4193" s="31"/>
    </row>
    <row r="4194" spans="2:8">
      <c r="B4194" s="27"/>
      <c r="C4194" s="27"/>
      <c r="D4194" s="27"/>
      <c r="E4194" s="27"/>
      <c r="F4194" s="26"/>
      <c r="G4194" s="28"/>
      <c r="H4194" s="31"/>
    </row>
    <row r="4195" spans="2:8">
      <c r="B4195" s="27"/>
      <c r="C4195" s="27"/>
      <c r="D4195" s="27"/>
      <c r="E4195" s="27"/>
      <c r="F4195" s="26"/>
      <c r="G4195" s="28"/>
      <c r="H4195" s="31"/>
    </row>
    <row r="4196" spans="2:8">
      <c r="B4196" s="27"/>
      <c r="C4196" s="27"/>
      <c r="D4196" s="27"/>
      <c r="E4196" s="27"/>
      <c r="F4196" s="26"/>
      <c r="G4196" s="28"/>
      <c r="H4196" s="31"/>
    </row>
    <row r="4197" spans="2:8">
      <c r="B4197" s="27"/>
      <c r="C4197" s="27"/>
      <c r="D4197" s="27"/>
      <c r="E4197" s="27"/>
      <c r="F4197" s="26"/>
      <c r="G4197" s="28"/>
      <c r="H4197" s="31"/>
    </row>
    <row r="4198" spans="2:8">
      <c r="B4198" s="27"/>
      <c r="C4198" s="27"/>
      <c r="D4198" s="27"/>
      <c r="E4198" s="27"/>
      <c r="F4198" s="26"/>
      <c r="G4198" s="28"/>
      <c r="H4198" s="31"/>
    </row>
    <row r="4199" spans="2:8">
      <c r="B4199" s="27"/>
      <c r="C4199" s="27"/>
      <c r="D4199" s="27"/>
      <c r="E4199" s="27"/>
      <c r="F4199" s="26"/>
      <c r="G4199" s="28"/>
      <c r="H4199" s="31"/>
    </row>
    <row r="4200" spans="2:8">
      <c r="B4200" s="27"/>
      <c r="C4200" s="27"/>
      <c r="D4200" s="27"/>
      <c r="E4200" s="27"/>
      <c r="F4200" s="26"/>
      <c r="G4200" s="28"/>
      <c r="H4200" s="31"/>
    </row>
    <row r="4201" spans="2:8">
      <c r="B4201" s="27"/>
      <c r="C4201" s="27"/>
      <c r="D4201" s="27"/>
      <c r="E4201" s="27"/>
      <c r="F4201" s="26"/>
      <c r="G4201" s="28"/>
      <c r="H4201" s="31"/>
    </row>
    <row r="4202" spans="2:8">
      <c r="B4202" s="27"/>
      <c r="C4202" s="27"/>
      <c r="D4202" s="27"/>
      <c r="E4202" s="27"/>
      <c r="F4202" s="26"/>
      <c r="G4202" s="28"/>
      <c r="H4202" s="31"/>
    </row>
    <row r="4203" spans="2:8">
      <c r="B4203" s="27"/>
      <c r="C4203" s="27"/>
      <c r="D4203" s="27"/>
      <c r="E4203" s="27"/>
      <c r="F4203" s="26"/>
      <c r="G4203" s="28"/>
      <c r="H4203" s="31"/>
    </row>
    <row r="4204" spans="2:8">
      <c r="B4204" s="27"/>
      <c r="C4204" s="27"/>
      <c r="D4204" s="27"/>
      <c r="E4204" s="27"/>
      <c r="F4204" s="26"/>
      <c r="G4204" s="28"/>
      <c r="H4204" s="31"/>
    </row>
    <row r="4205" spans="2:8">
      <c r="B4205" s="27"/>
      <c r="C4205" s="27"/>
      <c r="D4205" s="27"/>
      <c r="E4205" s="27"/>
      <c r="F4205" s="26"/>
      <c r="G4205" s="28"/>
      <c r="H4205" s="31"/>
    </row>
    <row r="4206" spans="2:8">
      <c r="B4206" s="27"/>
      <c r="C4206" s="27"/>
      <c r="D4206" s="27"/>
      <c r="E4206" s="27"/>
      <c r="F4206" s="26"/>
      <c r="G4206" s="28"/>
      <c r="H4206" s="31"/>
    </row>
    <row r="4207" spans="2:8">
      <c r="B4207" s="27"/>
      <c r="C4207" s="27"/>
      <c r="D4207" s="27"/>
      <c r="E4207" s="27"/>
      <c r="F4207" s="26"/>
      <c r="G4207" s="28"/>
      <c r="H4207" s="31"/>
    </row>
    <row r="4208" spans="2:8">
      <c r="B4208" s="27"/>
      <c r="C4208" s="27"/>
      <c r="D4208" s="27"/>
      <c r="E4208" s="27"/>
      <c r="F4208" s="26"/>
      <c r="G4208" s="28"/>
      <c r="H4208" s="31"/>
    </row>
    <row r="4209" spans="2:8">
      <c r="B4209" s="27"/>
      <c r="C4209" s="27"/>
      <c r="D4209" s="27"/>
      <c r="E4209" s="27"/>
      <c r="F4209" s="26"/>
      <c r="G4209" s="28"/>
      <c r="H4209" s="31"/>
    </row>
    <row r="4210" spans="2:8">
      <c r="B4210" s="27"/>
      <c r="C4210" s="27"/>
      <c r="D4210" s="27"/>
      <c r="E4210" s="27"/>
      <c r="F4210" s="26"/>
      <c r="G4210" s="28"/>
      <c r="H4210" s="31"/>
    </row>
    <row r="4211" spans="2:8">
      <c r="B4211" s="27"/>
      <c r="C4211" s="27"/>
      <c r="D4211" s="27"/>
      <c r="E4211" s="27"/>
      <c r="F4211" s="26"/>
      <c r="G4211" s="28"/>
      <c r="H4211" s="31"/>
    </row>
    <row r="4212" spans="2:8">
      <c r="B4212" s="27"/>
      <c r="C4212" s="27"/>
      <c r="D4212" s="27"/>
      <c r="E4212" s="27"/>
      <c r="F4212" s="26"/>
      <c r="G4212" s="28"/>
      <c r="H4212" s="31"/>
    </row>
    <row r="4213" spans="2:8">
      <c r="B4213" s="27"/>
      <c r="C4213" s="27"/>
      <c r="D4213" s="27"/>
      <c r="E4213" s="27"/>
      <c r="F4213" s="26"/>
      <c r="G4213" s="28"/>
      <c r="H4213" s="31"/>
    </row>
    <row r="4214" spans="2:8">
      <c r="B4214" s="27"/>
      <c r="C4214" s="27"/>
      <c r="D4214" s="27"/>
      <c r="E4214" s="27"/>
      <c r="F4214" s="26"/>
      <c r="G4214" s="28"/>
      <c r="H4214" s="31"/>
    </row>
    <row r="4215" spans="2:8">
      <c r="B4215" s="27"/>
      <c r="C4215" s="27"/>
      <c r="D4215" s="27"/>
      <c r="E4215" s="27"/>
      <c r="F4215" s="26"/>
      <c r="G4215" s="28"/>
      <c r="H4215" s="31"/>
    </row>
    <row r="4216" spans="2:8">
      <c r="B4216" s="27"/>
      <c r="C4216" s="27"/>
      <c r="D4216" s="27"/>
      <c r="E4216" s="27"/>
      <c r="F4216" s="26"/>
      <c r="G4216" s="28"/>
      <c r="H4216" s="31"/>
    </row>
    <row r="4217" spans="2:8">
      <c r="B4217" s="27"/>
      <c r="C4217" s="27"/>
      <c r="D4217" s="27"/>
      <c r="E4217" s="27"/>
      <c r="F4217" s="26"/>
      <c r="G4217" s="28"/>
      <c r="H4217" s="31"/>
    </row>
    <row r="4218" spans="2:8">
      <c r="B4218" s="27"/>
      <c r="C4218" s="27"/>
      <c r="D4218" s="27"/>
      <c r="E4218" s="27"/>
      <c r="F4218" s="26"/>
      <c r="G4218" s="28"/>
      <c r="H4218" s="31"/>
    </row>
    <row r="4219" spans="2:8">
      <c r="B4219" s="27"/>
      <c r="C4219" s="27"/>
      <c r="D4219" s="27"/>
      <c r="E4219" s="27"/>
      <c r="F4219" s="26"/>
      <c r="G4219" s="28"/>
      <c r="H4219" s="31"/>
    </row>
    <row r="4220" spans="2:8">
      <c r="B4220" s="27"/>
      <c r="C4220" s="27"/>
      <c r="D4220" s="27"/>
      <c r="E4220" s="27"/>
      <c r="F4220" s="26"/>
      <c r="G4220" s="28"/>
      <c r="H4220" s="31"/>
    </row>
    <row r="4221" spans="2:8">
      <c r="B4221" s="27"/>
      <c r="C4221" s="27"/>
      <c r="D4221" s="27"/>
      <c r="E4221" s="27"/>
      <c r="F4221" s="26"/>
      <c r="G4221" s="28"/>
      <c r="H4221" s="31"/>
    </row>
    <row r="4222" spans="2:8">
      <c r="B4222" s="27"/>
      <c r="C4222" s="27"/>
      <c r="D4222" s="27"/>
      <c r="E4222" s="27"/>
      <c r="F4222" s="26"/>
      <c r="G4222" s="28"/>
      <c r="H4222" s="31"/>
    </row>
    <row r="4223" spans="2:8">
      <c r="B4223" s="27"/>
      <c r="C4223" s="27"/>
      <c r="D4223" s="27"/>
      <c r="E4223" s="27"/>
      <c r="F4223" s="26"/>
      <c r="G4223" s="28"/>
      <c r="H4223" s="31"/>
    </row>
    <row r="4224" spans="2:8">
      <c r="B4224" s="27"/>
      <c r="C4224" s="27"/>
      <c r="D4224" s="27"/>
      <c r="E4224" s="27"/>
      <c r="F4224" s="26"/>
      <c r="G4224" s="28"/>
      <c r="H4224" s="31"/>
    </row>
    <row r="4225" spans="2:8">
      <c r="B4225" s="27"/>
      <c r="C4225" s="27"/>
      <c r="D4225" s="27"/>
      <c r="E4225" s="27"/>
      <c r="F4225" s="26"/>
      <c r="G4225" s="28"/>
      <c r="H4225" s="31"/>
    </row>
    <row r="4226" spans="2:8">
      <c r="B4226" s="27"/>
      <c r="C4226" s="27"/>
      <c r="D4226" s="27"/>
      <c r="E4226" s="27"/>
      <c r="F4226" s="26"/>
      <c r="G4226" s="28"/>
      <c r="H4226" s="31"/>
    </row>
    <row r="4227" spans="2:8">
      <c r="B4227" s="27"/>
      <c r="C4227" s="27"/>
      <c r="D4227" s="27"/>
      <c r="E4227" s="27"/>
      <c r="F4227" s="26"/>
      <c r="G4227" s="28"/>
      <c r="H4227" s="31"/>
    </row>
    <row r="4228" spans="2:8">
      <c r="B4228" s="27"/>
      <c r="C4228" s="27"/>
      <c r="D4228" s="27"/>
      <c r="E4228" s="27"/>
      <c r="F4228" s="26"/>
      <c r="G4228" s="28"/>
      <c r="H4228" s="31"/>
    </row>
    <row r="4229" spans="2:8">
      <c r="B4229" s="27"/>
      <c r="C4229" s="27"/>
      <c r="D4229" s="27"/>
      <c r="E4229" s="27"/>
      <c r="F4229" s="26"/>
      <c r="G4229" s="28"/>
      <c r="H4229" s="31"/>
    </row>
    <row r="4230" spans="2:8">
      <c r="B4230" s="27"/>
      <c r="C4230" s="27"/>
      <c r="D4230" s="27"/>
      <c r="E4230" s="27"/>
      <c r="F4230" s="26"/>
      <c r="G4230" s="28"/>
      <c r="H4230" s="31"/>
    </row>
    <row r="4231" spans="2:8">
      <c r="B4231" s="27"/>
      <c r="C4231" s="27"/>
      <c r="D4231" s="27"/>
      <c r="E4231" s="27"/>
      <c r="F4231" s="26"/>
      <c r="G4231" s="28"/>
      <c r="H4231" s="31"/>
    </row>
    <row r="4232" spans="2:8">
      <c r="B4232" s="27"/>
      <c r="C4232" s="27"/>
      <c r="D4232" s="27"/>
      <c r="E4232" s="27"/>
      <c r="F4232" s="26"/>
      <c r="G4232" s="28"/>
      <c r="H4232" s="31"/>
    </row>
    <row r="4233" spans="2:8">
      <c r="B4233" s="27"/>
      <c r="C4233" s="27"/>
      <c r="D4233" s="27"/>
      <c r="E4233" s="27"/>
      <c r="F4233" s="26"/>
      <c r="G4233" s="28"/>
      <c r="H4233" s="31"/>
    </row>
    <row r="4234" spans="2:8">
      <c r="B4234" s="27"/>
      <c r="C4234" s="27"/>
      <c r="D4234" s="27"/>
      <c r="E4234" s="27"/>
      <c r="F4234" s="26"/>
      <c r="G4234" s="28"/>
      <c r="H4234" s="31"/>
    </row>
    <row r="4235" spans="2:8">
      <c r="B4235" s="27"/>
      <c r="C4235" s="27"/>
      <c r="D4235" s="27"/>
      <c r="E4235" s="27"/>
      <c r="F4235" s="26"/>
      <c r="G4235" s="28"/>
      <c r="H4235" s="31"/>
    </row>
    <row r="4236" spans="2:8">
      <c r="B4236" s="27"/>
      <c r="C4236" s="27"/>
      <c r="D4236" s="27"/>
      <c r="E4236" s="27"/>
      <c r="F4236" s="26"/>
      <c r="G4236" s="28"/>
      <c r="H4236" s="31"/>
    </row>
    <row r="4237" spans="2:8">
      <c r="B4237" s="27"/>
      <c r="C4237" s="27"/>
      <c r="D4237" s="27"/>
      <c r="E4237" s="27"/>
      <c r="F4237" s="26"/>
      <c r="G4237" s="28"/>
      <c r="H4237" s="31"/>
    </row>
    <row r="4238" spans="2:8">
      <c r="B4238" s="27"/>
      <c r="C4238" s="27"/>
      <c r="D4238" s="27"/>
      <c r="E4238" s="27"/>
      <c r="F4238" s="26"/>
      <c r="G4238" s="28"/>
      <c r="H4238" s="31"/>
    </row>
    <row r="4239" spans="2:8">
      <c r="B4239" s="27"/>
      <c r="C4239" s="27"/>
      <c r="D4239" s="27"/>
      <c r="E4239" s="27"/>
      <c r="F4239" s="26"/>
      <c r="G4239" s="28"/>
      <c r="H4239" s="31"/>
    </row>
    <row r="4240" spans="2:8">
      <c r="B4240" s="27"/>
      <c r="C4240" s="27"/>
      <c r="D4240" s="27"/>
      <c r="E4240" s="27"/>
      <c r="F4240" s="26"/>
      <c r="G4240" s="28"/>
      <c r="H4240" s="31"/>
    </row>
    <row r="4241" spans="2:8">
      <c r="B4241" s="27"/>
      <c r="C4241" s="27"/>
      <c r="D4241" s="27"/>
      <c r="E4241" s="27"/>
      <c r="F4241" s="26"/>
      <c r="G4241" s="28"/>
      <c r="H4241" s="31"/>
    </row>
    <row r="4242" spans="2:8">
      <c r="B4242" s="27"/>
      <c r="C4242" s="27"/>
      <c r="D4242" s="27"/>
      <c r="E4242" s="27"/>
      <c r="F4242" s="26"/>
      <c r="G4242" s="28"/>
      <c r="H4242" s="31"/>
    </row>
    <row r="4243" spans="2:8">
      <c r="B4243" s="27"/>
      <c r="C4243" s="27"/>
      <c r="D4243" s="27"/>
      <c r="E4243" s="27"/>
      <c r="F4243" s="26"/>
      <c r="G4243" s="28"/>
      <c r="H4243" s="31"/>
    </row>
    <row r="4244" spans="2:8">
      <c r="B4244" s="27"/>
      <c r="C4244" s="27"/>
      <c r="D4244" s="27"/>
      <c r="E4244" s="27"/>
      <c r="F4244" s="26"/>
      <c r="G4244" s="28"/>
      <c r="H4244" s="31"/>
    </row>
    <row r="4245" spans="2:8">
      <c r="B4245" s="27"/>
      <c r="C4245" s="27"/>
      <c r="D4245" s="27"/>
      <c r="E4245" s="27"/>
      <c r="F4245" s="26"/>
      <c r="G4245" s="28"/>
      <c r="H4245" s="31"/>
    </row>
    <row r="4246" spans="2:8">
      <c r="B4246" s="27"/>
      <c r="C4246" s="27"/>
      <c r="D4246" s="27"/>
      <c r="E4246" s="27"/>
      <c r="F4246" s="26"/>
      <c r="G4246" s="28"/>
      <c r="H4246" s="31"/>
    </row>
    <row r="4247" spans="2:8">
      <c r="B4247" s="27"/>
      <c r="C4247" s="27"/>
      <c r="D4247" s="27"/>
      <c r="E4247" s="27"/>
      <c r="F4247" s="26"/>
      <c r="G4247" s="28"/>
      <c r="H4247" s="31"/>
    </row>
    <row r="4248" spans="2:8">
      <c r="B4248" s="27"/>
      <c r="C4248" s="27"/>
      <c r="D4248" s="27"/>
      <c r="E4248" s="27"/>
      <c r="F4248" s="26"/>
      <c r="G4248" s="28"/>
      <c r="H4248" s="31"/>
    </row>
    <row r="4249" spans="2:8">
      <c r="B4249" s="27"/>
      <c r="C4249" s="27"/>
      <c r="D4249" s="27"/>
      <c r="E4249" s="27"/>
      <c r="F4249" s="26"/>
      <c r="G4249" s="28"/>
      <c r="H4249" s="31"/>
    </row>
    <row r="4250" spans="2:8">
      <c r="B4250" s="27"/>
      <c r="C4250" s="27"/>
      <c r="D4250" s="27"/>
      <c r="E4250" s="27"/>
      <c r="F4250" s="26"/>
      <c r="G4250" s="28"/>
      <c r="H4250" s="31"/>
    </row>
    <row r="4251" spans="2:8">
      <c r="B4251" s="27"/>
      <c r="C4251" s="27"/>
      <c r="D4251" s="27"/>
      <c r="E4251" s="27"/>
      <c r="F4251" s="26"/>
      <c r="G4251" s="28"/>
      <c r="H4251" s="31"/>
    </row>
    <row r="4252" spans="2:8">
      <c r="B4252" s="27"/>
      <c r="C4252" s="27"/>
      <c r="D4252" s="27"/>
      <c r="E4252" s="27"/>
      <c r="F4252" s="26"/>
      <c r="G4252" s="28"/>
      <c r="H4252" s="31"/>
    </row>
    <row r="4253" spans="2:8">
      <c r="B4253" s="27"/>
      <c r="C4253" s="27"/>
      <c r="D4253" s="27"/>
      <c r="E4253" s="27"/>
      <c r="F4253" s="26"/>
      <c r="G4253" s="28"/>
      <c r="H4253" s="31"/>
    </row>
    <row r="4254" spans="2:8">
      <c r="B4254" s="27"/>
      <c r="C4254" s="27"/>
      <c r="D4254" s="27"/>
      <c r="E4254" s="27"/>
      <c r="F4254" s="26"/>
      <c r="G4254" s="28"/>
      <c r="H4254" s="31"/>
    </row>
    <row r="4255" spans="2:8">
      <c r="B4255" s="27"/>
      <c r="C4255" s="27"/>
      <c r="D4255" s="27"/>
      <c r="E4255" s="27"/>
      <c r="F4255" s="26"/>
      <c r="G4255" s="28"/>
      <c r="H4255" s="31"/>
    </row>
    <row r="4256" spans="2:8">
      <c r="B4256" s="27"/>
      <c r="C4256" s="27"/>
      <c r="D4256" s="27"/>
      <c r="E4256" s="27"/>
      <c r="F4256" s="26"/>
      <c r="G4256" s="28"/>
      <c r="H4256" s="31"/>
    </row>
    <row r="4257" spans="2:8">
      <c r="B4257" s="27"/>
      <c r="C4257" s="27"/>
      <c r="D4257" s="27"/>
      <c r="E4257" s="27"/>
      <c r="F4257" s="26"/>
      <c r="G4257" s="28"/>
      <c r="H4257" s="31"/>
    </row>
    <row r="4258" spans="2:8">
      <c r="B4258" s="27"/>
      <c r="C4258" s="27"/>
      <c r="D4258" s="27"/>
      <c r="E4258" s="27"/>
      <c r="F4258" s="26"/>
      <c r="G4258" s="28"/>
      <c r="H4258" s="31"/>
    </row>
    <row r="4259" spans="2:8">
      <c r="B4259" s="27"/>
      <c r="C4259" s="27"/>
      <c r="D4259" s="27"/>
      <c r="E4259" s="27"/>
      <c r="F4259" s="26"/>
      <c r="G4259" s="28"/>
      <c r="H4259" s="31"/>
    </row>
    <row r="4260" spans="2:8">
      <c r="B4260" s="27"/>
      <c r="C4260" s="27"/>
      <c r="D4260" s="27"/>
      <c r="E4260" s="27"/>
      <c r="F4260" s="26"/>
      <c r="G4260" s="28"/>
      <c r="H4260" s="31"/>
    </row>
    <row r="4261" spans="2:8">
      <c r="B4261" s="27"/>
      <c r="C4261" s="27"/>
      <c r="D4261" s="27"/>
      <c r="E4261" s="27"/>
      <c r="F4261" s="26"/>
      <c r="G4261" s="28"/>
      <c r="H4261" s="31"/>
    </row>
    <row r="4262" spans="2:8">
      <c r="B4262" s="27"/>
      <c r="C4262" s="27"/>
      <c r="D4262" s="27"/>
      <c r="E4262" s="27"/>
      <c r="F4262" s="26"/>
      <c r="G4262" s="28"/>
      <c r="H4262" s="31"/>
    </row>
    <row r="4263" spans="2:8">
      <c r="B4263" s="27"/>
      <c r="C4263" s="27"/>
      <c r="D4263" s="27"/>
      <c r="E4263" s="27"/>
      <c r="F4263" s="26"/>
      <c r="G4263" s="28"/>
      <c r="H4263" s="31"/>
    </row>
    <row r="4264" spans="2:8">
      <c r="B4264" s="27"/>
      <c r="C4264" s="27"/>
      <c r="D4264" s="27"/>
      <c r="E4264" s="27"/>
      <c r="F4264" s="26"/>
      <c r="G4264" s="28"/>
      <c r="H4264" s="31"/>
    </row>
    <row r="4265" spans="2:8">
      <c r="B4265" s="27"/>
      <c r="C4265" s="27"/>
      <c r="D4265" s="27"/>
      <c r="E4265" s="27"/>
      <c r="F4265" s="26"/>
      <c r="G4265" s="28"/>
      <c r="H4265" s="31"/>
    </row>
    <row r="4266" spans="2:8">
      <c r="B4266" s="27"/>
      <c r="C4266" s="27"/>
      <c r="D4266" s="27"/>
      <c r="E4266" s="27"/>
      <c r="F4266" s="26"/>
      <c r="G4266" s="28"/>
      <c r="H4266" s="31"/>
    </row>
    <row r="4267" spans="2:8">
      <c r="B4267" s="27"/>
      <c r="C4267" s="27"/>
      <c r="D4267" s="27"/>
      <c r="E4267" s="27"/>
      <c r="F4267" s="26"/>
      <c r="G4267" s="28"/>
      <c r="H4267" s="31"/>
    </row>
    <row r="4268" spans="2:8">
      <c r="B4268" s="27"/>
      <c r="C4268" s="27"/>
      <c r="D4268" s="27"/>
      <c r="E4268" s="27"/>
      <c r="F4268" s="26"/>
      <c r="G4268" s="28"/>
      <c r="H4268" s="31"/>
    </row>
    <row r="4269" spans="2:8">
      <c r="B4269" s="27"/>
      <c r="C4269" s="27"/>
      <c r="D4269" s="27"/>
      <c r="E4269" s="27"/>
      <c r="F4269" s="26"/>
      <c r="G4269" s="28"/>
      <c r="H4269" s="31"/>
    </row>
    <row r="4270" spans="2:8">
      <c r="B4270" s="27"/>
      <c r="C4270" s="27"/>
      <c r="D4270" s="27"/>
      <c r="E4270" s="27"/>
      <c r="F4270" s="26"/>
      <c r="G4270" s="28"/>
      <c r="H4270" s="31"/>
    </row>
    <row r="4271" spans="2:8">
      <c r="B4271" s="27"/>
      <c r="C4271" s="27"/>
      <c r="D4271" s="27"/>
      <c r="E4271" s="27"/>
      <c r="F4271" s="26"/>
      <c r="G4271" s="28"/>
      <c r="H4271" s="31"/>
    </row>
    <row r="4272" spans="2:8">
      <c r="B4272" s="27"/>
      <c r="C4272" s="27"/>
      <c r="D4272" s="27"/>
      <c r="E4272" s="27"/>
      <c r="F4272" s="26"/>
      <c r="G4272" s="28"/>
      <c r="H4272" s="31"/>
    </row>
    <row r="4273" spans="2:8">
      <c r="B4273" s="27"/>
      <c r="C4273" s="27"/>
      <c r="D4273" s="27"/>
      <c r="E4273" s="27"/>
      <c r="F4273" s="26"/>
      <c r="G4273" s="28"/>
      <c r="H4273" s="31"/>
    </row>
    <row r="4274" spans="2:8">
      <c r="B4274" s="27"/>
      <c r="C4274" s="27"/>
      <c r="D4274" s="27"/>
      <c r="E4274" s="27"/>
      <c r="F4274" s="26"/>
      <c r="G4274" s="28"/>
      <c r="H4274" s="31"/>
    </row>
    <row r="4275" spans="2:8">
      <c r="B4275" s="27"/>
      <c r="C4275" s="27"/>
      <c r="D4275" s="27"/>
      <c r="E4275" s="27"/>
      <c r="F4275" s="26"/>
      <c r="G4275" s="28"/>
      <c r="H4275" s="31"/>
    </row>
    <row r="4276" spans="2:8">
      <c r="B4276" s="27"/>
      <c r="C4276" s="27"/>
      <c r="D4276" s="27"/>
      <c r="E4276" s="27"/>
      <c r="F4276" s="26"/>
      <c r="G4276" s="28"/>
      <c r="H4276" s="31"/>
    </row>
    <row r="4277" spans="2:8">
      <c r="B4277" s="27"/>
      <c r="C4277" s="27"/>
      <c r="D4277" s="27"/>
      <c r="E4277" s="27"/>
      <c r="F4277" s="26"/>
      <c r="G4277" s="28"/>
      <c r="H4277" s="31"/>
    </row>
    <row r="4278" spans="2:8">
      <c r="B4278" s="27"/>
      <c r="C4278" s="27"/>
      <c r="D4278" s="27"/>
      <c r="E4278" s="27"/>
      <c r="F4278" s="26"/>
      <c r="G4278" s="28"/>
      <c r="H4278" s="31"/>
    </row>
    <row r="4279" spans="2:8">
      <c r="B4279" s="27"/>
      <c r="C4279" s="27"/>
      <c r="D4279" s="27"/>
      <c r="E4279" s="27"/>
      <c r="F4279" s="26"/>
      <c r="G4279" s="28"/>
      <c r="H4279" s="31"/>
    </row>
    <row r="4280" spans="2:8">
      <c r="B4280" s="27"/>
      <c r="C4280" s="27"/>
      <c r="D4280" s="27"/>
      <c r="E4280" s="27"/>
      <c r="F4280" s="26"/>
      <c r="G4280" s="28"/>
      <c r="H4280" s="31"/>
    </row>
    <row r="4281" spans="2:8">
      <c r="B4281" s="27"/>
      <c r="C4281" s="27"/>
      <c r="D4281" s="27"/>
      <c r="E4281" s="27"/>
      <c r="F4281" s="26"/>
      <c r="G4281" s="28"/>
      <c r="H4281" s="31"/>
    </row>
    <row r="4282" spans="2:8">
      <c r="B4282" s="27"/>
      <c r="C4282" s="27"/>
      <c r="D4282" s="27"/>
      <c r="E4282" s="27"/>
      <c r="F4282" s="26"/>
      <c r="G4282" s="28"/>
      <c r="H4282" s="31"/>
    </row>
    <row r="4283" spans="2:8">
      <c r="B4283" s="27"/>
      <c r="C4283" s="27"/>
      <c r="D4283" s="27"/>
      <c r="E4283" s="27"/>
      <c r="F4283" s="26"/>
      <c r="G4283" s="28"/>
      <c r="H4283" s="31"/>
    </row>
    <row r="4284" spans="2:8">
      <c r="B4284" s="27"/>
      <c r="C4284" s="27"/>
      <c r="D4284" s="27"/>
      <c r="E4284" s="27"/>
      <c r="F4284" s="26"/>
      <c r="G4284" s="28"/>
      <c r="H4284" s="31"/>
    </row>
    <row r="4285" spans="2:8">
      <c r="B4285" s="27"/>
      <c r="C4285" s="27"/>
      <c r="D4285" s="27"/>
      <c r="E4285" s="27"/>
      <c r="F4285" s="26"/>
      <c r="G4285" s="28"/>
      <c r="H4285" s="31"/>
    </row>
    <row r="4286" spans="2:8">
      <c r="B4286" s="27"/>
      <c r="C4286" s="27"/>
      <c r="D4286" s="27"/>
      <c r="E4286" s="27"/>
      <c r="F4286" s="26"/>
      <c r="G4286" s="28"/>
      <c r="H4286" s="31"/>
    </row>
    <row r="4287" spans="2:8">
      <c r="B4287" s="27"/>
      <c r="C4287" s="27"/>
      <c r="D4287" s="27"/>
      <c r="E4287" s="27"/>
      <c r="F4287" s="26"/>
      <c r="G4287" s="28"/>
      <c r="H4287" s="31"/>
    </row>
    <row r="4288" spans="2:8">
      <c r="B4288" s="27"/>
      <c r="C4288" s="27"/>
      <c r="D4288" s="27"/>
      <c r="E4288" s="27"/>
      <c r="F4288" s="26"/>
      <c r="G4288" s="28"/>
      <c r="H4288" s="31"/>
    </row>
    <row r="4289" spans="2:8">
      <c r="B4289" s="27"/>
      <c r="C4289" s="27"/>
      <c r="D4289" s="27"/>
      <c r="E4289" s="27"/>
      <c r="F4289" s="26"/>
      <c r="G4289" s="28"/>
      <c r="H4289" s="31"/>
    </row>
    <row r="4290" spans="2:8">
      <c r="B4290" s="27"/>
      <c r="C4290" s="27"/>
      <c r="D4290" s="27"/>
      <c r="E4290" s="27"/>
      <c r="F4290" s="26"/>
      <c r="G4290" s="28"/>
      <c r="H4290" s="31"/>
    </row>
    <row r="4291" spans="2:8">
      <c r="B4291" s="27"/>
      <c r="C4291" s="27"/>
      <c r="D4291" s="27"/>
      <c r="E4291" s="27"/>
      <c r="F4291" s="26"/>
      <c r="G4291" s="28"/>
      <c r="H4291" s="31"/>
    </row>
    <row r="4292" spans="2:8">
      <c r="B4292" s="27"/>
      <c r="C4292" s="27"/>
      <c r="D4292" s="27"/>
      <c r="E4292" s="27"/>
      <c r="F4292" s="26"/>
      <c r="G4292" s="28"/>
      <c r="H4292" s="31"/>
    </row>
    <row r="4293" spans="2:8">
      <c r="B4293" s="27"/>
      <c r="C4293" s="27"/>
      <c r="D4293" s="27"/>
      <c r="E4293" s="27"/>
      <c r="F4293" s="26"/>
      <c r="G4293" s="28"/>
      <c r="H4293" s="31"/>
    </row>
    <row r="4294" spans="2:8">
      <c r="B4294" s="27"/>
      <c r="C4294" s="27"/>
      <c r="D4294" s="27"/>
      <c r="E4294" s="27"/>
      <c r="F4294" s="26"/>
      <c r="G4294" s="28"/>
      <c r="H4294" s="31"/>
    </row>
    <row r="4295" spans="2:8">
      <c r="B4295" s="27"/>
      <c r="C4295" s="27"/>
      <c r="D4295" s="27"/>
      <c r="E4295" s="27"/>
      <c r="F4295" s="26"/>
      <c r="G4295" s="28"/>
      <c r="H4295" s="31"/>
    </row>
    <row r="4296" spans="2:8">
      <c r="B4296" s="27"/>
      <c r="C4296" s="27"/>
      <c r="D4296" s="27"/>
      <c r="E4296" s="27"/>
      <c r="F4296" s="26"/>
      <c r="G4296" s="28"/>
      <c r="H4296" s="31"/>
    </row>
    <row r="4297" spans="2:8">
      <c r="B4297" s="27"/>
      <c r="C4297" s="27"/>
      <c r="D4297" s="27"/>
      <c r="E4297" s="27"/>
      <c r="F4297" s="26"/>
      <c r="G4297" s="28"/>
      <c r="H4297" s="31"/>
    </row>
    <row r="4298" spans="2:8">
      <c r="B4298" s="27"/>
      <c r="C4298" s="27"/>
      <c r="D4298" s="27"/>
      <c r="E4298" s="27"/>
      <c r="F4298" s="26"/>
      <c r="G4298" s="28"/>
      <c r="H4298" s="31"/>
    </row>
    <row r="4299" spans="2:8">
      <c r="B4299" s="27"/>
      <c r="C4299" s="27"/>
      <c r="D4299" s="27"/>
      <c r="E4299" s="27"/>
      <c r="F4299" s="26"/>
      <c r="G4299" s="28"/>
      <c r="H4299" s="31"/>
    </row>
    <row r="4300" spans="2:8">
      <c r="B4300" s="27"/>
      <c r="C4300" s="27"/>
      <c r="D4300" s="27"/>
      <c r="E4300" s="27"/>
      <c r="F4300" s="26"/>
      <c r="G4300" s="28"/>
      <c r="H4300" s="31"/>
    </row>
    <row r="4301" spans="2:8">
      <c r="B4301" s="27"/>
      <c r="C4301" s="27"/>
      <c r="D4301" s="27"/>
      <c r="E4301" s="27"/>
      <c r="F4301" s="26"/>
      <c r="G4301" s="28"/>
      <c r="H4301" s="31"/>
    </row>
    <row r="4302" spans="2:8">
      <c r="B4302" s="27"/>
      <c r="C4302" s="27"/>
      <c r="D4302" s="27"/>
      <c r="E4302" s="27"/>
      <c r="F4302" s="26"/>
      <c r="G4302" s="28"/>
      <c r="H4302" s="31"/>
    </row>
    <row r="4303" spans="2:8">
      <c r="B4303" s="27"/>
      <c r="C4303" s="27"/>
      <c r="D4303" s="27"/>
      <c r="E4303" s="27"/>
      <c r="F4303" s="26"/>
      <c r="G4303" s="28"/>
      <c r="H4303" s="31"/>
    </row>
    <row r="4304" spans="2:8">
      <c r="B4304" s="27"/>
      <c r="C4304" s="27"/>
      <c r="D4304" s="27"/>
      <c r="E4304" s="27"/>
      <c r="F4304" s="26"/>
      <c r="G4304" s="28"/>
      <c r="H4304" s="31"/>
    </row>
    <row r="4305" spans="2:8">
      <c r="B4305" s="27"/>
      <c r="C4305" s="27"/>
      <c r="D4305" s="27"/>
      <c r="E4305" s="27"/>
      <c r="F4305" s="26"/>
      <c r="G4305" s="28"/>
      <c r="H4305" s="31"/>
    </row>
    <row r="4306" spans="2:8">
      <c r="B4306" s="27"/>
      <c r="C4306" s="27"/>
      <c r="D4306" s="27"/>
      <c r="E4306" s="27"/>
      <c r="F4306" s="26"/>
      <c r="G4306" s="28"/>
      <c r="H4306" s="31"/>
    </row>
    <row r="4307" spans="2:8">
      <c r="B4307" s="27"/>
      <c r="C4307" s="27"/>
      <c r="D4307" s="27"/>
      <c r="E4307" s="27"/>
      <c r="F4307" s="26"/>
      <c r="G4307" s="28"/>
      <c r="H4307" s="31"/>
    </row>
    <row r="4308" spans="2:8">
      <c r="B4308" s="27"/>
      <c r="C4308" s="27"/>
      <c r="D4308" s="27"/>
      <c r="E4308" s="27"/>
      <c r="F4308" s="26"/>
      <c r="G4308" s="28"/>
      <c r="H4308" s="31"/>
    </row>
    <row r="4309" spans="2:8">
      <c r="B4309" s="27"/>
      <c r="C4309" s="27"/>
      <c r="D4309" s="27"/>
      <c r="E4309" s="27"/>
      <c r="F4309" s="26"/>
      <c r="G4309" s="28"/>
      <c r="H4309" s="31"/>
    </row>
    <row r="4310" spans="2:8">
      <c r="B4310" s="27"/>
      <c r="C4310" s="27"/>
      <c r="D4310" s="27"/>
      <c r="E4310" s="27"/>
      <c r="F4310" s="26"/>
      <c r="G4310" s="28"/>
      <c r="H4310" s="31"/>
    </row>
    <row r="4311" spans="2:8">
      <c r="B4311" s="27"/>
      <c r="C4311" s="27"/>
      <c r="D4311" s="27"/>
      <c r="E4311" s="27"/>
      <c r="F4311" s="26"/>
      <c r="G4311" s="28"/>
      <c r="H4311" s="31"/>
    </row>
    <row r="4312" spans="2:8">
      <c r="B4312" s="27"/>
      <c r="C4312" s="27"/>
      <c r="D4312" s="27"/>
      <c r="E4312" s="27"/>
      <c r="F4312" s="26"/>
      <c r="G4312" s="28"/>
      <c r="H4312" s="31"/>
    </row>
    <row r="4313" spans="2:8">
      <c r="B4313" s="27"/>
      <c r="C4313" s="27"/>
      <c r="D4313" s="27"/>
      <c r="E4313" s="27"/>
      <c r="F4313" s="26"/>
      <c r="G4313" s="28"/>
      <c r="H4313" s="31"/>
    </row>
    <row r="4314" spans="2:8">
      <c r="B4314" s="27"/>
      <c r="C4314" s="27"/>
      <c r="D4314" s="27"/>
      <c r="E4314" s="27"/>
      <c r="F4314" s="26"/>
      <c r="G4314" s="28"/>
      <c r="H4314" s="31"/>
    </row>
    <row r="4315" spans="2:8">
      <c r="B4315" s="27"/>
      <c r="C4315" s="27"/>
      <c r="D4315" s="27"/>
      <c r="E4315" s="27"/>
      <c r="F4315" s="26"/>
      <c r="G4315" s="28"/>
      <c r="H4315" s="31"/>
    </row>
    <row r="4316" spans="2:8">
      <c r="B4316" s="27"/>
      <c r="C4316" s="27"/>
      <c r="D4316" s="27"/>
      <c r="E4316" s="27"/>
      <c r="F4316" s="26"/>
      <c r="G4316" s="28"/>
      <c r="H4316" s="31"/>
    </row>
    <row r="4317" spans="2:8">
      <c r="B4317" s="27"/>
      <c r="C4317" s="27"/>
      <c r="D4317" s="27"/>
      <c r="E4317" s="27"/>
      <c r="F4317" s="26"/>
      <c r="G4317" s="28"/>
      <c r="H4317" s="31"/>
    </row>
    <row r="4318" spans="2:8">
      <c r="B4318" s="27"/>
      <c r="C4318" s="27"/>
      <c r="D4318" s="27"/>
      <c r="E4318" s="27"/>
      <c r="F4318" s="26"/>
      <c r="G4318" s="28"/>
      <c r="H4318" s="31"/>
    </row>
    <row r="4319" spans="2:8">
      <c r="B4319" s="27"/>
      <c r="C4319" s="27"/>
      <c r="D4319" s="27"/>
      <c r="E4319" s="27"/>
      <c r="F4319" s="26"/>
      <c r="G4319" s="28"/>
      <c r="H4319" s="31"/>
    </row>
    <row r="4320" spans="2:8">
      <c r="B4320" s="27"/>
      <c r="C4320" s="27"/>
      <c r="D4320" s="27"/>
      <c r="E4320" s="27"/>
      <c r="F4320" s="26"/>
      <c r="G4320" s="28"/>
      <c r="H4320" s="31"/>
    </row>
    <row r="4321" spans="2:8">
      <c r="B4321" s="27"/>
      <c r="C4321" s="27"/>
      <c r="D4321" s="27"/>
      <c r="E4321" s="27"/>
      <c r="F4321" s="26"/>
      <c r="G4321" s="28"/>
      <c r="H4321" s="31"/>
    </row>
    <row r="4322" spans="2:8">
      <c r="B4322" s="27"/>
      <c r="C4322" s="27"/>
      <c r="D4322" s="27"/>
      <c r="E4322" s="27"/>
      <c r="F4322" s="26"/>
      <c r="G4322" s="28"/>
      <c r="H4322" s="31"/>
    </row>
    <row r="4323" spans="2:8">
      <c r="B4323" s="27"/>
      <c r="C4323" s="27"/>
      <c r="D4323" s="27"/>
      <c r="E4323" s="27"/>
      <c r="F4323" s="26"/>
      <c r="G4323" s="28"/>
      <c r="H4323" s="31"/>
    </row>
    <row r="4324" spans="2:8">
      <c r="B4324" s="27"/>
      <c r="C4324" s="27"/>
      <c r="D4324" s="27"/>
      <c r="E4324" s="27"/>
      <c r="F4324" s="26"/>
      <c r="G4324" s="28"/>
      <c r="H4324" s="31"/>
    </row>
    <row r="4325" spans="2:8">
      <c r="B4325" s="27"/>
      <c r="C4325" s="27"/>
      <c r="D4325" s="27"/>
      <c r="E4325" s="27"/>
      <c r="F4325" s="26"/>
      <c r="G4325" s="28"/>
      <c r="H4325" s="31"/>
    </row>
    <row r="4326" spans="2:8">
      <c r="B4326" s="27"/>
      <c r="C4326" s="27"/>
      <c r="D4326" s="27"/>
      <c r="E4326" s="27"/>
      <c r="F4326" s="26"/>
      <c r="G4326" s="28"/>
      <c r="H4326" s="31"/>
    </row>
    <row r="4327" spans="2:8">
      <c r="B4327" s="27"/>
      <c r="C4327" s="27"/>
      <c r="D4327" s="27"/>
      <c r="E4327" s="27"/>
      <c r="F4327" s="26"/>
      <c r="G4327" s="28"/>
      <c r="H4327" s="31"/>
    </row>
    <row r="4328" spans="2:8">
      <c r="B4328" s="27"/>
      <c r="C4328" s="27"/>
      <c r="D4328" s="27"/>
      <c r="E4328" s="27"/>
      <c r="F4328" s="26"/>
      <c r="G4328" s="28"/>
      <c r="H4328" s="31"/>
    </row>
    <row r="4329" spans="2:8">
      <c r="B4329" s="27"/>
      <c r="C4329" s="27"/>
      <c r="D4329" s="27"/>
      <c r="E4329" s="27"/>
      <c r="F4329" s="26"/>
      <c r="G4329" s="28"/>
      <c r="H4329" s="31"/>
    </row>
    <row r="4330" spans="2:8">
      <c r="B4330" s="27"/>
      <c r="C4330" s="27"/>
      <c r="D4330" s="27"/>
      <c r="E4330" s="27"/>
      <c r="F4330" s="26"/>
      <c r="G4330" s="28"/>
      <c r="H4330" s="31"/>
    </row>
    <row r="4331" spans="2:8">
      <c r="B4331" s="27"/>
      <c r="C4331" s="27"/>
      <c r="D4331" s="27"/>
      <c r="E4331" s="27"/>
      <c r="F4331" s="26"/>
      <c r="G4331" s="28"/>
      <c r="H4331" s="31"/>
    </row>
    <row r="4332" spans="2:8">
      <c r="B4332" s="27"/>
      <c r="C4332" s="27"/>
      <c r="D4332" s="27"/>
      <c r="E4332" s="27"/>
      <c r="F4332" s="26"/>
      <c r="G4332" s="28"/>
      <c r="H4332" s="31"/>
    </row>
    <row r="4333" spans="2:8">
      <c r="B4333" s="27"/>
      <c r="C4333" s="27"/>
      <c r="D4333" s="27"/>
      <c r="E4333" s="27"/>
      <c r="F4333" s="26"/>
      <c r="G4333" s="28"/>
      <c r="H4333" s="31"/>
    </row>
    <row r="4334" spans="2:8">
      <c r="B4334" s="27"/>
      <c r="C4334" s="27"/>
      <c r="D4334" s="27"/>
      <c r="E4334" s="27"/>
      <c r="F4334" s="26"/>
      <c r="G4334" s="28"/>
      <c r="H4334" s="31"/>
    </row>
    <row r="4335" spans="2:8">
      <c r="B4335" s="27"/>
      <c r="C4335" s="27"/>
      <c r="D4335" s="27"/>
      <c r="E4335" s="27"/>
      <c r="F4335" s="26"/>
      <c r="G4335" s="28"/>
      <c r="H4335" s="31"/>
    </row>
    <row r="4336" spans="2:8">
      <c r="B4336" s="27"/>
      <c r="C4336" s="27"/>
      <c r="D4336" s="27"/>
      <c r="E4336" s="27"/>
      <c r="F4336" s="26"/>
      <c r="G4336" s="28"/>
      <c r="H4336" s="31"/>
    </row>
    <row r="4337" spans="2:8">
      <c r="B4337" s="27"/>
      <c r="C4337" s="27"/>
      <c r="D4337" s="27"/>
      <c r="E4337" s="27"/>
      <c r="F4337" s="26"/>
      <c r="G4337" s="28"/>
      <c r="H4337" s="31"/>
    </row>
    <row r="4338" spans="2:8">
      <c r="B4338" s="27"/>
      <c r="C4338" s="27"/>
      <c r="D4338" s="27"/>
      <c r="E4338" s="27"/>
      <c r="F4338" s="26"/>
      <c r="G4338" s="28"/>
      <c r="H4338" s="31"/>
    </row>
    <row r="4339" spans="2:8">
      <c r="B4339" s="27"/>
      <c r="C4339" s="27"/>
      <c r="D4339" s="27"/>
      <c r="E4339" s="27"/>
      <c r="F4339" s="26"/>
      <c r="G4339" s="28"/>
      <c r="H4339" s="31"/>
    </row>
    <row r="4340" spans="2:8">
      <c r="B4340" s="27"/>
      <c r="C4340" s="27"/>
      <c r="D4340" s="27"/>
      <c r="E4340" s="27"/>
      <c r="F4340" s="26"/>
      <c r="G4340" s="28"/>
      <c r="H4340" s="31"/>
    </row>
    <row r="4341" spans="2:8">
      <c r="B4341" s="27"/>
      <c r="C4341" s="27"/>
      <c r="D4341" s="27"/>
      <c r="E4341" s="27"/>
      <c r="F4341" s="26"/>
      <c r="G4341" s="28"/>
      <c r="H4341" s="31"/>
    </row>
    <row r="4342" spans="2:8">
      <c r="B4342" s="27"/>
      <c r="C4342" s="27"/>
      <c r="D4342" s="27"/>
      <c r="E4342" s="27"/>
      <c r="F4342" s="26"/>
      <c r="G4342" s="28"/>
      <c r="H4342" s="31"/>
    </row>
    <row r="4343" spans="2:8">
      <c r="B4343" s="27"/>
      <c r="C4343" s="27"/>
      <c r="D4343" s="27"/>
      <c r="E4343" s="27"/>
      <c r="F4343" s="26"/>
      <c r="G4343" s="28"/>
      <c r="H4343" s="31"/>
    </row>
    <row r="4344" spans="2:8">
      <c r="B4344" s="27"/>
      <c r="C4344" s="27"/>
      <c r="D4344" s="27"/>
      <c r="E4344" s="27"/>
      <c r="F4344" s="26"/>
      <c r="G4344" s="28"/>
      <c r="H4344" s="31"/>
    </row>
    <row r="4345" spans="2:8">
      <c r="B4345" s="27"/>
      <c r="C4345" s="27"/>
      <c r="D4345" s="27"/>
      <c r="E4345" s="27"/>
      <c r="F4345" s="26"/>
      <c r="G4345" s="28"/>
      <c r="H4345" s="31"/>
    </row>
    <row r="4346" spans="2:8">
      <c r="B4346" s="27"/>
      <c r="C4346" s="27"/>
      <c r="D4346" s="27"/>
      <c r="E4346" s="27"/>
      <c r="F4346" s="26"/>
      <c r="G4346" s="28"/>
      <c r="H4346" s="31"/>
    </row>
    <row r="4347" spans="2:8">
      <c r="B4347" s="27"/>
      <c r="C4347" s="27"/>
      <c r="D4347" s="27"/>
      <c r="E4347" s="27"/>
      <c r="F4347" s="26"/>
      <c r="G4347" s="28"/>
      <c r="H4347" s="31"/>
    </row>
    <row r="4348" spans="2:8">
      <c r="B4348" s="27"/>
      <c r="C4348" s="27"/>
      <c r="D4348" s="27"/>
      <c r="E4348" s="27"/>
      <c r="F4348" s="26"/>
      <c r="G4348" s="28"/>
      <c r="H4348" s="31"/>
    </row>
    <row r="4349" spans="2:8">
      <c r="B4349" s="27"/>
      <c r="C4349" s="27"/>
      <c r="D4349" s="27"/>
      <c r="E4349" s="27"/>
      <c r="F4349" s="26"/>
      <c r="G4349" s="28"/>
      <c r="H4349" s="31"/>
    </row>
    <row r="4350" spans="2:8">
      <c r="B4350" s="27"/>
      <c r="C4350" s="27"/>
      <c r="D4350" s="27"/>
      <c r="E4350" s="27"/>
      <c r="F4350" s="26"/>
      <c r="G4350" s="28"/>
      <c r="H4350" s="31"/>
    </row>
    <row r="4351" spans="2:8">
      <c r="B4351" s="27"/>
      <c r="C4351" s="27"/>
      <c r="D4351" s="27"/>
      <c r="E4351" s="27"/>
      <c r="F4351" s="26"/>
      <c r="G4351" s="28"/>
      <c r="H4351" s="31"/>
    </row>
    <row r="4352" spans="2:8">
      <c r="B4352" s="27"/>
      <c r="C4352" s="27"/>
      <c r="D4352" s="27"/>
      <c r="E4352" s="27"/>
      <c r="F4352" s="26"/>
      <c r="G4352" s="28"/>
      <c r="H4352" s="31"/>
    </row>
    <row r="4353" spans="2:8">
      <c r="B4353" s="27"/>
      <c r="C4353" s="27"/>
      <c r="D4353" s="27"/>
      <c r="E4353" s="27"/>
      <c r="F4353" s="26"/>
      <c r="G4353" s="28"/>
      <c r="H4353" s="31"/>
    </row>
    <row r="4354" spans="2:8">
      <c r="B4354" s="27"/>
      <c r="C4354" s="27"/>
      <c r="D4354" s="27"/>
      <c r="E4354" s="27"/>
      <c r="F4354" s="26"/>
      <c r="G4354" s="28"/>
      <c r="H4354" s="31"/>
    </row>
    <row r="4355" spans="2:8">
      <c r="B4355" s="27"/>
      <c r="C4355" s="27"/>
      <c r="D4355" s="27"/>
      <c r="E4355" s="27"/>
      <c r="F4355" s="26"/>
      <c r="G4355" s="28"/>
      <c r="H4355" s="31"/>
    </row>
    <row r="4356" spans="2:8">
      <c r="B4356" s="27"/>
      <c r="C4356" s="27"/>
      <c r="D4356" s="27"/>
      <c r="E4356" s="27"/>
      <c r="F4356" s="26"/>
      <c r="G4356" s="28"/>
      <c r="H4356" s="31"/>
    </row>
    <row r="4357" spans="2:8">
      <c r="B4357" s="27"/>
      <c r="C4357" s="27"/>
      <c r="D4357" s="27"/>
      <c r="E4357" s="27"/>
      <c r="F4357" s="26"/>
      <c r="G4357" s="28"/>
      <c r="H4357" s="31"/>
    </row>
    <row r="4358" spans="2:8">
      <c r="B4358" s="27"/>
      <c r="C4358" s="27"/>
      <c r="D4358" s="27"/>
      <c r="E4358" s="27"/>
      <c r="F4358" s="26"/>
      <c r="G4358" s="28"/>
      <c r="H4358" s="31"/>
    </row>
    <row r="4359" spans="2:8">
      <c r="B4359" s="27"/>
      <c r="C4359" s="27"/>
      <c r="D4359" s="27"/>
      <c r="E4359" s="27"/>
      <c r="F4359" s="26"/>
      <c r="G4359" s="28"/>
      <c r="H4359" s="31"/>
    </row>
    <row r="4360" spans="2:8">
      <c r="B4360" s="27"/>
      <c r="C4360" s="27"/>
      <c r="D4360" s="27"/>
      <c r="E4360" s="27"/>
      <c r="F4360" s="26"/>
      <c r="G4360" s="28"/>
      <c r="H4360" s="31"/>
    </row>
    <row r="4361" spans="2:8">
      <c r="B4361" s="27"/>
      <c r="C4361" s="27"/>
      <c r="D4361" s="27"/>
      <c r="E4361" s="27"/>
      <c r="F4361" s="26"/>
      <c r="G4361" s="28"/>
      <c r="H4361" s="31"/>
    </row>
    <row r="4362" spans="2:8">
      <c r="B4362" s="27"/>
      <c r="C4362" s="27"/>
      <c r="D4362" s="27"/>
      <c r="E4362" s="27"/>
      <c r="F4362" s="26"/>
      <c r="G4362" s="28"/>
      <c r="H4362" s="31"/>
    </row>
    <row r="4363" spans="2:8">
      <c r="B4363" s="27"/>
      <c r="C4363" s="27"/>
      <c r="D4363" s="27"/>
      <c r="E4363" s="27"/>
      <c r="F4363" s="26"/>
      <c r="G4363" s="28"/>
      <c r="H4363" s="31"/>
    </row>
    <row r="4364" spans="2:8">
      <c r="B4364" s="27"/>
      <c r="C4364" s="27"/>
      <c r="D4364" s="27"/>
      <c r="E4364" s="27"/>
      <c r="F4364" s="26"/>
      <c r="G4364" s="28"/>
      <c r="H4364" s="31"/>
    </row>
    <row r="4365" spans="2:8">
      <c r="B4365" s="27"/>
      <c r="C4365" s="27"/>
      <c r="D4365" s="27"/>
      <c r="E4365" s="27"/>
      <c r="F4365" s="26"/>
      <c r="G4365" s="28"/>
      <c r="H4365" s="31"/>
    </row>
    <row r="4366" spans="2:8">
      <c r="B4366" s="27"/>
      <c r="C4366" s="27"/>
      <c r="D4366" s="27"/>
      <c r="E4366" s="27"/>
      <c r="F4366" s="26"/>
      <c r="G4366" s="28"/>
      <c r="H4366" s="31"/>
    </row>
    <row r="4367" spans="2:8">
      <c r="B4367" s="27"/>
      <c r="C4367" s="27"/>
      <c r="D4367" s="27"/>
      <c r="E4367" s="27"/>
      <c r="F4367" s="26"/>
      <c r="G4367" s="28"/>
      <c r="H4367" s="31"/>
    </row>
    <row r="4368" spans="2:8">
      <c r="B4368" s="27"/>
      <c r="C4368" s="27"/>
      <c r="D4368" s="27"/>
      <c r="E4368" s="27"/>
      <c r="F4368" s="26"/>
      <c r="G4368" s="28"/>
      <c r="H4368" s="31"/>
    </row>
    <row r="4369" spans="2:8">
      <c r="B4369" s="27"/>
      <c r="C4369" s="27"/>
      <c r="D4369" s="27"/>
      <c r="E4369" s="27"/>
      <c r="F4369" s="26"/>
      <c r="G4369" s="28"/>
      <c r="H4369" s="31"/>
    </row>
    <row r="4370" spans="2:8">
      <c r="B4370" s="27"/>
      <c r="C4370" s="27"/>
      <c r="D4370" s="27"/>
      <c r="E4370" s="27"/>
      <c r="F4370" s="26"/>
      <c r="G4370" s="28"/>
      <c r="H4370" s="31"/>
    </row>
    <row r="4371" spans="2:8">
      <c r="B4371" s="27"/>
      <c r="C4371" s="27"/>
      <c r="D4371" s="27"/>
      <c r="E4371" s="27"/>
      <c r="F4371" s="26"/>
      <c r="G4371" s="28"/>
      <c r="H4371" s="31"/>
    </row>
    <row r="4372" spans="2:8">
      <c r="B4372" s="27"/>
      <c r="C4372" s="27"/>
      <c r="D4372" s="27"/>
      <c r="E4372" s="27"/>
      <c r="F4372" s="26"/>
      <c r="G4372" s="28"/>
      <c r="H4372" s="31"/>
    </row>
    <row r="4373" spans="2:8">
      <c r="B4373" s="27"/>
      <c r="C4373" s="27"/>
      <c r="D4373" s="27"/>
      <c r="E4373" s="27"/>
      <c r="F4373" s="26"/>
      <c r="G4373" s="28"/>
      <c r="H4373" s="31"/>
    </row>
    <row r="4374" spans="2:8">
      <c r="B4374" s="27"/>
      <c r="C4374" s="27"/>
      <c r="D4374" s="27"/>
      <c r="E4374" s="27"/>
      <c r="F4374" s="26"/>
      <c r="G4374" s="28"/>
      <c r="H4374" s="31"/>
    </row>
    <row r="4375" spans="2:8">
      <c r="B4375" s="27"/>
      <c r="C4375" s="27"/>
      <c r="D4375" s="27"/>
      <c r="E4375" s="27"/>
      <c r="F4375" s="26"/>
      <c r="G4375" s="28"/>
      <c r="H4375" s="31"/>
    </row>
    <row r="4376" spans="2:8">
      <c r="B4376" s="27"/>
      <c r="C4376" s="27"/>
      <c r="D4376" s="27"/>
      <c r="E4376" s="27"/>
      <c r="F4376" s="26"/>
      <c r="G4376" s="28"/>
      <c r="H4376" s="31"/>
    </row>
    <row r="4377" spans="2:8">
      <c r="B4377" s="27"/>
      <c r="C4377" s="27"/>
      <c r="D4377" s="27"/>
      <c r="E4377" s="27"/>
      <c r="F4377" s="26"/>
      <c r="G4377" s="28"/>
      <c r="H4377" s="31"/>
    </row>
    <row r="4378" spans="2:8">
      <c r="B4378" s="27"/>
      <c r="C4378" s="27"/>
      <c r="D4378" s="27"/>
      <c r="E4378" s="27"/>
      <c r="F4378" s="26"/>
      <c r="G4378" s="28"/>
      <c r="H4378" s="31"/>
    </row>
    <row r="4379" spans="2:8">
      <c r="B4379" s="27"/>
      <c r="C4379" s="27"/>
      <c r="D4379" s="27"/>
      <c r="E4379" s="27"/>
      <c r="F4379" s="26"/>
      <c r="G4379" s="28"/>
      <c r="H4379" s="31"/>
    </row>
    <row r="4380" spans="2:8">
      <c r="B4380" s="27"/>
      <c r="C4380" s="27"/>
      <c r="D4380" s="27"/>
      <c r="E4380" s="27"/>
      <c r="F4380" s="26"/>
      <c r="G4380" s="28"/>
      <c r="H4380" s="31"/>
    </row>
    <row r="4381" spans="2:8">
      <c r="B4381" s="27"/>
      <c r="C4381" s="27"/>
      <c r="D4381" s="27"/>
      <c r="E4381" s="27"/>
      <c r="F4381" s="26"/>
      <c r="G4381" s="28"/>
      <c r="H4381" s="31"/>
    </row>
    <row r="4382" spans="2:8">
      <c r="B4382" s="27"/>
      <c r="C4382" s="27"/>
      <c r="D4382" s="27"/>
      <c r="E4382" s="27"/>
      <c r="F4382" s="26"/>
      <c r="G4382" s="28"/>
      <c r="H4382" s="31"/>
    </row>
    <row r="4383" spans="2:8">
      <c r="B4383" s="27"/>
      <c r="C4383" s="27"/>
      <c r="D4383" s="27"/>
      <c r="E4383" s="27"/>
      <c r="F4383" s="26"/>
      <c r="G4383" s="28"/>
      <c r="H4383" s="31"/>
    </row>
    <row r="4384" spans="2:8">
      <c r="B4384" s="27"/>
      <c r="C4384" s="27"/>
      <c r="D4384" s="27"/>
      <c r="E4384" s="27"/>
      <c r="F4384" s="26"/>
      <c r="G4384" s="28"/>
      <c r="H4384" s="31"/>
    </row>
    <row r="4385" spans="2:8">
      <c r="B4385" s="27"/>
      <c r="C4385" s="27"/>
      <c r="D4385" s="27"/>
      <c r="E4385" s="27"/>
      <c r="F4385" s="26"/>
      <c r="G4385" s="28"/>
      <c r="H4385" s="31"/>
    </row>
    <row r="4386" spans="2:8">
      <c r="B4386" s="27"/>
      <c r="C4386" s="27"/>
      <c r="D4386" s="27"/>
      <c r="E4386" s="27"/>
      <c r="F4386" s="26"/>
      <c r="G4386" s="28"/>
      <c r="H4386" s="31"/>
    </row>
    <row r="4387" spans="2:8">
      <c r="B4387" s="27"/>
      <c r="C4387" s="27"/>
      <c r="D4387" s="27"/>
      <c r="E4387" s="27"/>
      <c r="F4387" s="26"/>
      <c r="G4387" s="28"/>
      <c r="H4387" s="31"/>
    </row>
    <row r="4388" spans="2:8">
      <c r="B4388" s="27"/>
      <c r="C4388" s="27"/>
      <c r="D4388" s="27"/>
      <c r="E4388" s="27"/>
      <c r="F4388" s="26"/>
      <c r="G4388" s="28"/>
      <c r="H4388" s="31"/>
    </row>
    <row r="4389" spans="2:8">
      <c r="B4389" s="27"/>
      <c r="C4389" s="27"/>
      <c r="D4389" s="27"/>
      <c r="E4389" s="27"/>
      <c r="F4389" s="26"/>
      <c r="G4389" s="28"/>
      <c r="H4389" s="31"/>
    </row>
    <row r="4390" spans="2:8">
      <c r="B4390" s="27"/>
      <c r="C4390" s="27"/>
      <c r="D4390" s="27"/>
      <c r="E4390" s="27"/>
      <c r="F4390" s="26"/>
      <c r="G4390" s="28"/>
      <c r="H4390" s="31"/>
    </row>
    <row r="4391" spans="2:8">
      <c r="B4391" s="27"/>
      <c r="C4391" s="27"/>
      <c r="D4391" s="27"/>
      <c r="E4391" s="27"/>
      <c r="F4391" s="26"/>
      <c r="G4391" s="28"/>
      <c r="H4391" s="31"/>
    </row>
    <row r="4392" spans="2:8">
      <c r="B4392" s="27"/>
      <c r="C4392" s="27"/>
      <c r="D4392" s="27"/>
      <c r="E4392" s="27"/>
      <c r="F4392" s="26"/>
      <c r="G4392" s="28"/>
      <c r="H4392" s="31"/>
    </row>
    <row r="4393" spans="2:8">
      <c r="B4393" s="27"/>
      <c r="C4393" s="27"/>
      <c r="D4393" s="27"/>
      <c r="E4393" s="27"/>
      <c r="F4393" s="26"/>
      <c r="G4393" s="28"/>
      <c r="H4393" s="31"/>
    </row>
    <row r="4394" spans="2:8">
      <c r="B4394" s="27"/>
      <c r="C4394" s="27"/>
      <c r="D4394" s="27"/>
      <c r="E4394" s="27"/>
      <c r="F4394" s="26"/>
      <c r="G4394" s="28"/>
      <c r="H4394" s="31"/>
    </row>
    <row r="4395" spans="2:8">
      <c r="B4395" s="27"/>
      <c r="C4395" s="27"/>
      <c r="D4395" s="27"/>
      <c r="E4395" s="27"/>
      <c r="F4395" s="26"/>
      <c r="G4395" s="28"/>
      <c r="H4395" s="31"/>
    </row>
    <row r="4396" spans="2:8">
      <c r="B4396" s="27"/>
      <c r="C4396" s="27"/>
      <c r="D4396" s="27"/>
      <c r="E4396" s="27"/>
      <c r="F4396" s="26"/>
      <c r="G4396" s="28"/>
      <c r="H4396" s="31"/>
    </row>
    <row r="4397" spans="2:8">
      <c r="B4397" s="27"/>
      <c r="C4397" s="27"/>
      <c r="D4397" s="27"/>
      <c r="E4397" s="27"/>
      <c r="F4397" s="26"/>
      <c r="G4397" s="28"/>
      <c r="H4397" s="31"/>
    </row>
    <row r="4398" spans="2:8">
      <c r="B4398" s="27"/>
      <c r="C4398" s="27"/>
      <c r="D4398" s="27"/>
      <c r="E4398" s="27"/>
      <c r="F4398" s="26"/>
      <c r="G4398" s="28"/>
      <c r="H4398" s="31"/>
    </row>
    <row r="4399" spans="2:8">
      <c r="B4399" s="27"/>
      <c r="C4399" s="27"/>
      <c r="D4399" s="27"/>
      <c r="E4399" s="27"/>
      <c r="F4399" s="26"/>
      <c r="G4399" s="28"/>
      <c r="H4399" s="31"/>
    </row>
    <row r="4400" spans="2:8">
      <c r="B4400" s="27"/>
      <c r="C4400" s="27"/>
      <c r="D4400" s="27"/>
      <c r="E4400" s="27"/>
      <c r="F4400" s="26"/>
      <c r="G4400" s="28"/>
      <c r="H4400" s="31"/>
    </row>
    <row r="4401" spans="2:8">
      <c r="B4401" s="27"/>
      <c r="C4401" s="27"/>
      <c r="D4401" s="27"/>
      <c r="E4401" s="27"/>
      <c r="F4401" s="26"/>
      <c r="G4401" s="28"/>
      <c r="H4401" s="31"/>
    </row>
    <row r="4402" spans="2:8">
      <c r="B4402" s="27"/>
      <c r="C4402" s="27"/>
      <c r="D4402" s="27"/>
      <c r="E4402" s="27"/>
      <c r="F4402" s="26"/>
      <c r="G4402" s="28"/>
      <c r="H4402" s="31"/>
    </row>
    <row r="4403" spans="2:8">
      <c r="B4403" s="27"/>
      <c r="C4403" s="27"/>
      <c r="D4403" s="27"/>
      <c r="E4403" s="27"/>
      <c r="F4403" s="26"/>
      <c r="G4403" s="28"/>
      <c r="H4403" s="31"/>
    </row>
    <row r="4404" spans="2:8">
      <c r="B4404" s="27"/>
      <c r="C4404" s="27"/>
      <c r="D4404" s="27"/>
      <c r="E4404" s="27"/>
      <c r="F4404" s="26"/>
      <c r="G4404" s="28"/>
      <c r="H4404" s="31"/>
    </row>
    <row r="4405" spans="2:8">
      <c r="B4405" s="27"/>
      <c r="C4405" s="27"/>
      <c r="D4405" s="27"/>
      <c r="E4405" s="27"/>
      <c r="F4405" s="26"/>
      <c r="G4405" s="28"/>
      <c r="H4405" s="31"/>
    </row>
    <row r="4406" spans="2:8">
      <c r="B4406" s="27"/>
      <c r="C4406" s="27"/>
      <c r="D4406" s="27"/>
      <c r="E4406" s="27"/>
      <c r="F4406" s="26"/>
      <c r="G4406" s="28"/>
      <c r="H4406" s="31"/>
    </row>
    <row r="4407" spans="2:8">
      <c r="B4407" s="27"/>
      <c r="C4407" s="27"/>
      <c r="D4407" s="27"/>
      <c r="E4407" s="27"/>
      <c r="F4407" s="26"/>
      <c r="G4407" s="28"/>
      <c r="H4407" s="31"/>
    </row>
    <row r="4408" spans="2:8">
      <c r="B4408" s="27"/>
      <c r="C4408" s="27"/>
      <c r="D4408" s="27"/>
      <c r="E4408" s="27"/>
      <c r="F4408" s="26"/>
      <c r="G4408" s="28"/>
      <c r="H4408" s="31"/>
    </row>
    <row r="4409" spans="2:8">
      <c r="B4409" s="27"/>
      <c r="C4409" s="27"/>
      <c r="D4409" s="27"/>
      <c r="E4409" s="27"/>
      <c r="F4409" s="26"/>
      <c r="G4409" s="28"/>
      <c r="H4409" s="31"/>
    </row>
    <row r="4410" spans="2:8">
      <c r="B4410" s="27"/>
      <c r="C4410" s="27"/>
      <c r="D4410" s="27"/>
      <c r="E4410" s="27"/>
      <c r="F4410" s="26"/>
      <c r="G4410" s="28"/>
      <c r="H4410" s="31"/>
    </row>
    <row r="4411" spans="2:8">
      <c r="B4411" s="27"/>
      <c r="C4411" s="27"/>
      <c r="D4411" s="27"/>
      <c r="E4411" s="27"/>
      <c r="F4411" s="26"/>
      <c r="G4411" s="28"/>
      <c r="H4411" s="31"/>
    </row>
    <row r="4412" spans="2:8">
      <c r="B4412" s="27"/>
      <c r="C4412" s="27"/>
      <c r="D4412" s="27"/>
      <c r="E4412" s="27"/>
      <c r="F4412" s="26"/>
      <c r="G4412" s="28"/>
      <c r="H4412" s="31"/>
    </row>
    <row r="4413" spans="2:8">
      <c r="B4413" s="27"/>
      <c r="C4413" s="27"/>
      <c r="D4413" s="27"/>
      <c r="E4413" s="27"/>
      <c r="F4413" s="26"/>
      <c r="G4413" s="28"/>
      <c r="H4413" s="31"/>
    </row>
    <row r="4414" spans="2:8">
      <c r="B4414" s="27"/>
      <c r="C4414" s="27"/>
      <c r="D4414" s="27"/>
      <c r="E4414" s="27"/>
      <c r="F4414" s="26"/>
      <c r="G4414" s="28"/>
      <c r="H4414" s="31"/>
    </row>
    <row r="4415" spans="2:8">
      <c r="B4415" s="27"/>
      <c r="C4415" s="27"/>
      <c r="D4415" s="27"/>
      <c r="E4415" s="27"/>
      <c r="F4415" s="26"/>
      <c r="G4415" s="28"/>
      <c r="H4415" s="31"/>
    </row>
    <row r="4416" spans="2:8">
      <c r="B4416" s="27"/>
      <c r="C4416" s="27"/>
      <c r="D4416" s="27"/>
      <c r="E4416" s="27"/>
      <c r="F4416" s="26"/>
      <c r="G4416" s="28"/>
      <c r="H4416" s="31"/>
    </row>
    <row r="4417" spans="2:8">
      <c r="B4417" s="27"/>
      <c r="C4417" s="27"/>
      <c r="D4417" s="27"/>
      <c r="E4417" s="27"/>
      <c r="F4417" s="26"/>
      <c r="G4417" s="28"/>
      <c r="H4417" s="31"/>
    </row>
    <row r="4418" spans="2:8">
      <c r="B4418" s="27"/>
      <c r="C4418" s="27"/>
      <c r="D4418" s="27"/>
      <c r="E4418" s="27"/>
      <c r="F4418" s="26"/>
      <c r="G4418" s="28"/>
      <c r="H4418" s="31"/>
    </row>
    <row r="4419" spans="2:8">
      <c r="B4419" s="27"/>
      <c r="C4419" s="27"/>
      <c r="D4419" s="27"/>
      <c r="E4419" s="27"/>
      <c r="F4419" s="26"/>
      <c r="G4419" s="28"/>
      <c r="H4419" s="31"/>
    </row>
    <row r="4420" spans="2:8">
      <c r="B4420" s="27"/>
      <c r="C4420" s="27"/>
      <c r="D4420" s="27"/>
      <c r="E4420" s="27"/>
      <c r="F4420" s="26"/>
      <c r="G4420" s="28"/>
      <c r="H4420" s="31"/>
    </row>
    <row r="4421" spans="2:8">
      <c r="B4421" s="27"/>
      <c r="C4421" s="27"/>
      <c r="D4421" s="27"/>
      <c r="E4421" s="27"/>
      <c r="F4421" s="26"/>
      <c r="G4421" s="28"/>
      <c r="H4421" s="31"/>
    </row>
    <row r="4422" spans="2:8">
      <c r="B4422" s="27"/>
      <c r="C4422" s="27"/>
      <c r="D4422" s="27"/>
      <c r="E4422" s="27"/>
      <c r="F4422" s="26"/>
      <c r="G4422" s="28"/>
      <c r="H4422" s="31"/>
    </row>
    <row r="4423" spans="2:8">
      <c r="B4423" s="27"/>
      <c r="C4423" s="27"/>
      <c r="D4423" s="27"/>
      <c r="E4423" s="27"/>
      <c r="F4423" s="26"/>
      <c r="G4423" s="28"/>
      <c r="H4423" s="31"/>
    </row>
    <row r="4424" spans="2:8">
      <c r="B4424" s="27"/>
      <c r="C4424" s="27"/>
      <c r="D4424" s="27"/>
      <c r="E4424" s="27"/>
      <c r="F4424" s="26"/>
      <c r="G4424" s="28"/>
      <c r="H4424" s="31"/>
    </row>
    <row r="4425" spans="2:8">
      <c r="B4425" s="27"/>
      <c r="C4425" s="27"/>
      <c r="D4425" s="27"/>
      <c r="E4425" s="27"/>
      <c r="F4425" s="26"/>
      <c r="G4425" s="28"/>
      <c r="H4425" s="31"/>
    </row>
    <row r="4426" spans="2:8">
      <c r="B4426" s="27"/>
      <c r="C4426" s="27"/>
      <c r="D4426" s="27"/>
      <c r="E4426" s="27"/>
      <c r="F4426" s="26"/>
      <c r="G4426" s="28"/>
      <c r="H4426" s="31"/>
    </row>
    <row r="4427" spans="2:8">
      <c r="B4427" s="27"/>
      <c r="C4427" s="27"/>
      <c r="D4427" s="27"/>
      <c r="E4427" s="27"/>
      <c r="F4427" s="26"/>
      <c r="G4427" s="28"/>
      <c r="H4427" s="31"/>
    </row>
    <row r="4428" spans="2:8">
      <c r="B4428" s="27"/>
      <c r="C4428" s="27"/>
      <c r="D4428" s="27"/>
      <c r="E4428" s="27"/>
      <c r="F4428" s="26"/>
      <c r="G4428" s="28"/>
      <c r="H4428" s="31"/>
    </row>
    <row r="4429" spans="2:8">
      <c r="B4429" s="27"/>
      <c r="C4429" s="27"/>
      <c r="D4429" s="27"/>
      <c r="E4429" s="27"/>
      <c r="F4429" s="26"/>
      <c r="G4429" s="28"/>
      <c r="H4429" s="31"/>
    </row>
    <row r="4430" spans="2:8">
      <c r="B4430" s="27"/>
      <c r="C4430" s="27"/>
      <c r="D4430" s="27"/>
      <c r="E4430" s="27"/>
      <c r="F4430" s="26"/>
      <c r="G4430" s="28"/>
      <c r="H4430" s="31"/>
    </row>
    <row r="4431" spans="2:8">
      <c r="B4431" s="27"/>
      <c r="C4431" s="27"/>
      <c r="D4431" s="27"/>
      <c r="E4431" s="27"/>
      <c r="F4431" s="26"/>
      <c r="G4431" s="28"/>
      <c r="H4431" s="31"/>
    </row>
    <row r="4432" spans="2:8">
      <c r="B4432" s="27"/>
      <c r="C4432" s="27"/>
      <c r="D4432" s="27"/>
      <c r="E4432" s="27"/>
      <c r="F4432" s="26"/>
      <c r="G4432" s="28"/>
      <c r="H4432" s="31"/>
    </row>
    <row r="4433" spans="2:8">
      <c r="B4433" s="27"/>
      <c r="C4433" s="27"/>
      <c r="D4433" s="27"/>
      <c r="E4433" s="27"/>
      <c r="F4433" s="26"/>
      <c r="G4433" s="28"/>
      <c r="H4433" s="31"/>
    </row>
    <row r="4434" spans="2:8">
      <c r="B4434" s="27"/>
      <c r="C4434" s="27"/>
      <c r="D4434" s="27"/>
      <c r="E4434" s="27"/>
      <c r="F4434" s="26"/>
      <c r="G4434" s="28"/>
      <c r="H4434" s="31"/>
    </row>
    <row r="4435" spans="2:8">
      <c r="B4435" s="27"/>
      <c r="C4435" s="27"/>
      <c r="D4435" s="27"/>
      <c r="E4435" s="27"/>
      <c r="F4435" s="26"/>
      <c r="G4435" s="28"/>
      <c r="H4435" s="31"/>
    </row>
    <row r="4436" spans="2:8">
      <c r="B4436" s="27"/>
      <c r="C4436" s="27"/>
      <c r="D4436" s="27"/>
      <c r="E4436" s="27"/>
      <c r="F4436" s="26"/>
      <c r="G4436" s="28"/>
      <c r="H4436" s="31"/>
    </row>
    <row r="4437" spans="2:8">
      <c r="B4437" s="27"/>
      <c r="C4437" s="27"/>
      <c r="D4437" s="27"/>
      <c r="E4437" s="27"/>
      <c r="F4437" s="26"/>
      <c r="G4437" s="28"/>
      <c r="H4437" s="31"/>
    </row>
    <row r="4438" spans="2:8">
      <c r="B4438" s="27"/>
      <c r="C4438" s="27"/>
      <c r="D4438" s="27"/>
      <c r="E4438" s="27"/>
      <c r="F4438" s="26"/>
      <c r="G4438" s="28"/>
      <c r="H4438" s="31"/>
    </row>
    <row r="4439" spans="2:8">
      <c r="B4439" s="27"/>
      <c r="C4439" s="27"/>
      <c r="D4439" s="27"/>
      <c r="E4439" s="27"/>
      <c r="F4439" s="26"/>
      <c r="G4439" s="28"/>
      <c r="H4439" s="31"/>
    </row>
    <row r="4440" spans="2:8">
      <c r="B4440" s="27"/>
      <c r="C4440" s="27"/>
      <c r="D4440" s="27"/>
      <c r="E4440" s="27"/>
      <c r="F4440" s="26"/>
      <c r="G4440" s="28"/>
      <c r="H4440" s="31"/>
    </row>
    <row r="4441" spans="2:8">
      <c r="B4441" s="27"/>
      <c r="C4441" s="27"/>
      <c r="D4441" s="27"/>
      <c r="E4441" s="27"/>
      <c r="F4441" s="26"/>
      <c r="G4441" s="28"/>
      <c r="H4441" s="31"/>
    </row>
    <row r="4442" spans="2:8">
      <c r="B4442" s="27"/>
      <c r="C4442" s="27"/>
      <c r="D4442" s="27"/>
      <c r="E4442" s="27"/>
      <c r="F4442" s="26"/>
      <c r="G4442" s="28"/>
      <c r="H4442" s="31"/>
    </row>
    <row r="4443" spans="2:8">
      <c r="B4443" s="27"/>
      <c r="C4443" s="27"/>
      <c r="D4443" s="27"/>
      <c r="E4443" s="27"/>
      <c r="F4443" s="26"/>
      <c r="G4443" s="28"/>
      <c r="H4443" s="31"/>
    </row>
    <row r="4444" spans="2:8">
      <c r="B4444" s="27"/>
      <c r="C4444" s="27"/>
      <c r="D4444" s="27"/>
      <c r="E4444" s="27"/>
      <c r="F4444" s="26"/>
      <c r="G4444" s="28"/>
      <c r="H4444" s="31"/>
    </row>
    <row r="4445" spans="2:8">
      <c r="B4445" s="27"/>
      <c r="C4445" s="27"/>
      <c r="D4445" s="27"/>
      <c r="E4445" s="27"/>
      <c r="F4445" s="26"/>
      <c r="G4445" s="28"/>
      <c r="H4445" s="31"/>
    </row>
    <row r="4446" spans="2:8">
      <c r="B4446" s="27"/>
      <c r="C4446" s="27"/>
      <c r="D4446" s="27"/>
      <c r="E4446" s="27"/>
      <c r="F4446" s="26"/>
      <c r="G4446" s="28"/>
      <c r="H4446" s="31"/>
    </row>
    <row r="4447" spans="2:8">
      <c r="B4447" s="27"/>
      <c r="C4447" s="27"/>
      <c r="D4447" s="27"/>
      <c r="E4447" s="27"/>
      <c r="F4447" s="26"/>
      <c r="G4447" s="28"/>
      <c r="H4447" s="31"/>
    </row>
    <row r="4448" spans="2:8">
      <c r="B4448" s="27"/>
      <c r="C4448" s="27"/>
      <c r="D4448" s="27"/>
      <c r="E4448" s="27"/>
      <c r="F4448" s="26"/>
      <c r="G4448" s="28"/>
      <c r="H4448" s="31"/>
    </row>
    <row r="4449" spans="2:8">
      <c r="B4449" s="27"/>
      <c r="C4449" s="27"/>
      <c r="D4449" s="27"/>
      <c r="E4449" s="27"/>
      <c r="F4449" s="26"/>
      <c r="G4449" s="28"/>
      <c r="H4449" s="31"/>
    </row>
    <row r="4450" spans="2:8">
      <c r="B4450" s="27"/>
      <c r="C4450" s="27"/>
      <c r="D4450" s="27"/>
      <c r="E4450" s="27"/>
      <c r="F4450" s="26"/>
      <c r="G4450" s="28"/>
      <c r="H4450" s="31"/>
    </row>
    <row r="4451" spans="2:8">
      <c r="B4451" s="27"/>
      <c r="C4451" s="27"/>
      <c r="D4451" s="27"/>
      <c r="E4451" s="27"/>
      <c r="F4451" s="26"/>
      <c r="G4451" s="28"/>
      <c r="H4451" s="31"/>
    </row>
    <row r="4452" spans="2:8">
      <c r="B4452" s="27"/>
      <c r="C4452" s="27"/>
      <c r="D4452" s="27"/>
      <c r="E4452" s="27"/>
      <c r="F4452" s="26"/>
      <c r="G4452" s="28"/>
      <c r="H4452" s="31"/>
    </row>
    <row r="4453" spans="2:8">
      <c r="B4453" s="27"/>
      <c r="C4453" s="27"/>
      <c r="D4453" s="27"/>
      <c r="E4453" s="27"/>
      <c r="F4453" s="26"/>
      <c r="G4453" s="28"/>
      <c r="H4453" s="31"/>
    </row>
    <row r="4454" spans="2:8">
      <c r="B4454" s="27"/>
      <c r="C4454" s="27"/>
      <c r="D4454" s="27"/>
      <c r="E4454" s="27"/>
      <c r="F4454" s="26"/>
      <c r="G4454" s="28"/>
      <c r="H4454" s="31"/>
    </row>
    <row r="4455" spans="2:8">
      <c r="B4455" s="27"/>
      <c r="C4455" s="27"/>
      <c r="D4455" s="27"/>
      <c r="E4455" s="27"/>
      <c r="F4455" s="26"/>
      <c r="G4455" s="28"/>
      <c r="H4455" s="31"/>
    </row>
    <row r="4456" spans="2:8">
      <c r="B4456" s="27"/>
      <c r="C4456" s="27"/>
      <c r="D4456" s="27"/>
      <c r="E4456" s="27"/>
      <c r="F4456" s="26"/>
      <c r="G4456" s="28"/>
      <c r="H4456" s="31"/>
    </row>
    <row r="4457" spans="2:8">
      <c r="B4457" s="27"/>
      <c r="C4457" s="27"/>
      <c r="D4457" s="27"/>
      <c r="E4457" s="27"/>
      <c r="F4457" s="26"/>
      <c r="G4457" s="28"/>
      <c r="H4457" s="31"/>
    </row>
    <row r="4458" spans="2:8">
      <c r="B4458" s="27"/>
      <c r="C4458" s="27"/>
      <c r="D4458" s="27"/>
      <c r="E4458" s="27"/>
      <c r="F4458" s="26"/>
      <c r="G4458" s="28"/>
      <c r="H4458" s="31"/>
    </row>
    <row r="4459" spans="2:8">
      <c r="B4459" s="27"/>
      <c r="C4459" s="27"/>
      <c r="D4459" s="27"/>
      <c r="E4459" s="27"/>
      <c r="F4459" s="26"/>
      <c r="G4459" s="28"/>
      <c r="H4459" s="31"/>
    </row>
    <row r="4460" spans="2:8">
      <c r="B4460" s="27"/>
      <c r="C4460" s="27"/>
      <c r="D4460" s="27"/>
      <c r="E4460" s="27"/>
      <c r="F4460" s="26"/>
      <c r="G4460" s="28"/>
      <c r="H4460" s="31"/>
    </row>
    <row r="4461" spans="2:8">
      <c r="B4461" s="27"/>
      <c r="C4461" s="27"/>
      <c r="D4461" s="27"/>
      <c r="E4461" s="27"/>
      <c r="F4461" s="26"/>
      <c r="G4461" s="28"/>
      <c r="H4461" s="31"/>
    </row>
    <row r="4462" spans="2:8">
      <c r="B4462" s="27"/>
      <c r="C4462" s="27"/>
      <c r="D4462" s="27"/>
      <c r="E4462" s="27"/>
      <c r="F4462" s="26"/>
      <c r="G4462" s="28"/>
      <c r="H4462" s="31"/>
    </row>
    <row r="4463" spans="2:8">
      <c r="B4463" s="27"/>
      <c r="C4463" s="27"/>
      <c r="D4463" s="27"/>
      <c r="E4463" s="27"/>
      <c r="F4463" s="26"/>
      <c r="G4463" s="28"/>
      <c r="H4463" s="31"/>
    </row>
    <row r="4464" spans="2:8">
      <c r="B4464" s="27"/>
      <c r="C4464" s="27"/>
      <c r="D4464" s="27"/>
      <c r="E4464" s="27"/>
      <c r="F4464" s="26"/>
      <c r="G4464" s="28"/>
      <c r="H4464" s="31"/>
    </row>
    <row r="4465" spans="2:8">
      <c r="B4465" s="27"/>
      <c r="C4465" s="27"/>
      <c r="D4465" s="27"/>
      <c r="E4465" s="27"/>
      <c r="F4465" s="26"/>
      <c r="G4465" s="28"/>
      <c r="H4465" s="31"/>
    </row>
    <row r="4466" spans="2:8">
      <c r="B4466" s="27"/>
      <c r="C4466" s="27"/>
      <c r="D4466" s="27"/>
      <c r="E4466" s="27"/>
      <c r="F4466" s="26"/>
      <c r="G4466" s="28"/>
      <c r="H4466" s="31"/>
    </row>
    <row r="4467" spans="2:8">
      <c r="B4467" s="27"/>
      <c r="C4467" s="27"/>
      <c r="D4467" s="27"/>
      <c r="E4467" s="27"/>
      <c r="F4467" s="26"/>
      <c r="G4467" s="28"/>
      <c r="H4467" s="31"/>
    </row>
    <row r="4468" spans="2:8">
      <c r="B4468" s="27"/>
      <c r="C4468" s="27"/>
      <c r="D4468" s="27"/>
      <c r="E4468" s="27"/>
      <c r="F4468" s="26"/>
      <c r="G4468" s="28"/>
      <c r="H4468" s="31"/>
    </row>
    <row r="4469" spans="2:8">
      <c r="B4469" s="27"/>
      <c r="C4469" s="27"/>
      <c r="D4469" s="27"/>
      <c r="E4469" s="27"/>
      <c r="F4469" s="26"/>
      <c r="G4469" s="28"/>
      <c r="H4469" s="31"/>
    </row>
    <row r="4470" spans="2:8">
      <c r="B4470" s="27"/>
      <c r="C4470" s="27"/>
      <c r="D4470" s="27"/>
      <c r="E4470" s="27"/>
      <c r="F4470" s="26"/>
      <c r="G4470" s="28"/>
      <c r="H4470" s="31"/>
    </row>
    <row r="4471" spans="2:8">
      <c r="B4471" s="27"/>
      <c r="C4471" s="27"/>
      <c r="D4471" s="27"/>
      <c r="E4471" s="27"/>
      <c r="F4471" s="26"/>
      <c r="G4471" s="28"/>
      <c r="H4471" s="31"/>
    </row>
    <row r="4472" spans="2:8">
      <c r="B4472" s="27"/>
      <c r="C4472" s="27"/>
      <c r="D4472" s="27"/>
      <c r="E4472" s="27"/>
      <c r="F4472" s="26"/>
      <c r="G4472" s="28"/>
      <c r="H4472" s="31"/>
    </row>
    <row r="4473" spans="2:8">
      <c r="B4473" s="27"/>
      <c r="C4473" s="27"/>
      <c r="D4473" s="27"/>
      <c r="E4473" s="27"/>
      <c r="F4473" s="26"/>
      <c r="G4473" s="28"/>
      <c r="H4473" s="31"/>
    </row>
    <row r="4474" spans="2:8">
      <c r="B4474" s="27"/>
      <c r="C4474" s="27"/>
      <c r="D4474" s="27"/>
      <c r="E4474" s="27"/>
      <c r="F4474" s="26"/>
      <c r="G4474" s="28"/>
      <c r="H4474" s="31"/>
    </row>
    <row r="4475" spans="2:8">
      <c r="B4475" s="27"/>
      <c r="C4475" s="27"/>
      <c r="D4475" s="27"/>
      <c r="E4475" s="27"/>
      <c r="F4475" s="26"/>
      <c r="G4475" s="28"/>
      <c r="H4475" s="31"/>
    </row>
    <row r="4476" spans="2:8">
      <c r="B4476" s="27"/>
      <c r="C4476" s="27"/>
      <c r="D4476" s="27"/>
      <c r="E4476" s="27"/>
      <c r="F4476" s="26"/>
      <c r="G4476" s="28"/>
      <c r="H4476" s="31"/>
    </row>
    <row r="4477" spans="2:8">
      <c r="B4477" s="27"/>
      <c r="C4477" s="27"/>
      <c r="D4477" s="27"/>
      <c r="E4477" s="27"/>
      <c r="F4477" s="26"/>
      <c r="G4477" s="28"/>
      <c r="H4477" s="31"/>
    </row>
    <row r="4478" spans="2:8">
      <c r="B4478" s="27"/>
      <c r="C4478" s="27"/>
      <c r="D4478" s="27"/>
      <c r="E4478" s="27"/>
      <c r="F4478" s="26"/>
      <c r="G4478" s="28"/>
      <c r="H4478" s="31"/>
    </row>
    <row r="4479" spans="2:8">
      <c r="B4479" s="27"/>
      <c r="C4479" s="27"/>
      <c r="D4479" s="27"/>
      <c r="E4479" s="27"/>
      <c r="F4479" s="26"/>
      <c r="G4479" s="28"/>
      <c r="H4479" s="31"/>
    </row>
    <row r="4480" spans="2:8">
      <c r="B4480" s="27"/>
      <c r="C4480" s="27"/>
      <c r="D4480" s="27"/>
      <c r="E4480" s="27"/>
      <c r="F4480" s="26"/>
      <c r="G4480" s="28"/>
      <c r="H4480" s="31"/>
    </row>
    <row r="4481" spans="2:8">
      <c r="B4481" s="27"/>
      <c r="C4481" s="27"/>
      <c r="D4481" s="27"/>
      <c r="E4481" s="27"/>
      <c r="F4481" s="26"/>
      <c r="G4481" s="28"/>
      <c r="H4481" s="31"/>
    </row>
    <row r="4482" spans="2:8">
      <c r="B4482" s="27"/>
      <c r="C4482" s="27"/>
      <c r="D4482" s="27"/>
      <c r="E4482" s="27"/>
      <c r="F4482" s="26"/>
      <c r="G4482" s="28"/>
      <c r="H4482" s="31"/>
    </row>
    <row r="4483" spans="2:8">
      <c r="B4483" s="27"/>
      <c r="C4483" s="27"/>
      <c r="D4483" s="27"/>
      <c r="E4483" s="27"/>
      <c r="F4483" s="26"/>
      <c r="G4483" s="28"/>
      <c r="H4483" s="31"/>
    </row>
    <row r="4484" spans="2:8">
      <c r="B4484" s="27"/>
      <c r="C4484" s="27"/>
      <c r="D4484" s="27"/>
      <c r="E4484" s="27"/>
      <c r="F4484" s="26"/>
      <c r="G4484" s="28"/>
      <c r="H4484" s="31"/>
    </row>
    <row r="4485" spans="2:8">
      <c r="B4485" s="27"/>
      <c r="C4485" s="27"/>
      <c r="D4485" s="27"/>
      <c r="E4485" s="27"/>
      <c r="F4485" s="26"/>
      <c r="G4485" s="28"/>
      <c r="H4485" s="31"/>
    </row>
    <row r="4486" spans="2:8">
      <c r="B4486" s="27"/>
      <c r="C4486" s="27"/>
      <c r="D4486" s="27"/>
      <c r="E4486" s="27"/>
      <c r="F4486" s="26"/>
      <c r="G4486" s="28"/>
      <c r="H4486" s="31"/>
    </row>
    <row r="4487" spans="2:8">
      <c r="B4487" s="27"/>
      <c r="C4487" s="27"/>
      <c r="D4487" s="27"/>
      <c r="E4487" s="27"/>
      <c r="F4487" s="26"/>
      <c r="G4487" s="28"/>
      <c r="H4487" s="31"/>
    </row>
    <row r="4488" spans="2:8">
      <c r="B4488" s="27"/>
      <c r="C4488" s="27"/>
      <c r="D4488" s="27"/>
      <c r="E4488" s="27"/>
      <c r="F4488" s="26"/>
      <c r="G4488" s="28"/>
      <c r="H4488" s="31"/>
    </row>
    <row r="4489" spans="2:8">
      <c r="B4489" s="27"/>
      <c r="C4489" s="27"/>
      <c r="D4489" s="27"/>
      <c r="E4489" s="27"/>
      <c r="F4489" s="26"/>
      <c r="G4489" s="28"/>
      <c r="H4489" s="31"/>
    </row>
    <row r="4490" spans="2:8">
      <c r="B4490" s="27"/>
      <c r="C4490" s="27"/>
      <c r="D4490" s="27"/>
      <c r="E4490" s="27"/>
      <c r="F4490" s="26"/>
      <c r="G4490" s="28"/>
      <c r="H4490" s="31"/>
    </row>
    <row r="4491" spans="2:8">
      <c r="B4491" s="27"/>
      <c r="C4491" s="27"/>
      <c r="D4491" s="27"/>
      <c r="E4491" s="27"/>
      <c r="F4491" s="26"/>
      <c r="G4491" s="28"/>
      <c r="H4491" s="31"/>
    </row>
    <row r="4492" spans="2:8">
      <c r="B4492" s="27"/>
      <c r="C4492" s="27"/>
      <c r="D4492" s="27"/>
      <c r="E4492" s="27"/>
      <c r="F4492" s="26"/>
      <c r="G4492" s="28"/>
      <c r="H4492" s="31"/>
    </row>
    <row r="4493" spans="2:8">
      <c r="B4493" s="27"/>
      <c r="C4493" s="27"/>
      <c r="D4493" s="27"/>
      <c r="E4493" s="27"/>
      <c r="F4493" s="26"/>
      <c r="G4493" s="28"/>
      <c r="H4493" s="31"/>
    </row>
    <row r="4494" spans="2:8">
      <c r="B4494" s="27"/>
      <c r="C4494" s="27"/>
      <c r="D4494" s="27"/>
      <c r="E4494" s="27"/>
      <c r="F4494" s="26"/>
      <c r="G4494" s="28"/>
      <c r="H4494" s="31"/>
    </row>
    <row r="4495" spans="2:8">
      <c r="B4495" s="27"/>
      <c r="C4495" s="27"/>
      <c r="D4495" s="27"/>
      <c r="E4495" s="27"/>
      <c r="F4495" s="26"/>
      <c r="G4495" s="28"/>
      <c r="H4495" s="31"/>
    </row>
    <row r="4496" spans="2:8">
      <c r="B4496" s="27"/>
      <c r="C4496" s="27"/>
      <c r="D4496" s="27"/>
      <c r="E4496" s="27"/>
      <c r="F4496" s="26"/>
      <c r="G4496" s="28"/>
      <c r="H4496" s="31"/>
    </row>
    <row r="4497" spans="2:8">
      <c r="B4497" s="27"/>
      <c r="C4497" s="27"/>
      <c r="D4497" s="27"/>
      <c r="E4497" s="27"/>
      <c r="F4497" s="26"/>
      <c r="G4497" s="28"/>
      <c r="H4497" s="31"/>
    </row>
    <row r="4498" spans="2:8">
      <c r="B4498" s="27"/>
      <c r="C4498" s="27"/>
      <c r="D4498" s="27"/>
      <c r="E4498" s="27"/>
      <c r="F4498" s="26"/>
      <c r="G4498" s="28"/>
      <c r="H4498" s="31"/>
    </row>
    <row r="4499" spans="2:8">
      <c r="B4499" s="27"/>
      <c r="C4499" s="27"/>
      <c r="D4499" s="27"/>
      <c r="E4499" s="27"/>
      <c r="F4499" s="26"/>
      <c r="G4499" s="28"/>
      <c r="H4499" s="31"/>
    </row>
    <row r="4500" spans="2:8">
      <c r="B4500" s="27"/>
      <c r="C4500" s="27"/>
      <c r="D4500" s="27"/>
      <c r="E4500" s="27"/>
      <c r="F4500" s="26"/>
      <c r="G4500" s="28"/>
      <c r="H4500" s="31"/>
    </row>
    <row r="4501" spans="2:8">
      <c r="B4501" s="27"/>
      <c r="C4501" s="27"/>
      <c r="D4501" s="27"/>
      <c r="E4501" s="27"/>
      <c r="F4501" s="26"/>
      <c r="G4501" s="28"/>
      <c r="H4501" s="31"/>
    </row>
    <row r="4502" spans="2:8">
      <c r="B4502" s="27"/>
      <c r="C4502" s="27"/>
      <c r="D4502" s="27"/>
      <c r="E4502" s="27"/>
      <c r="F4502" s="26"/>
      <c r="G4502" s="28"/>
      <c r="H4502" s="31"/>
    </row>
    <row r="4503" spans="2:8">
      <c r="B4503" s="27"/>
      <c r="C4503" s="27"/>
      <c r="D4503" s="27"/>
      <c r="E4503" s="27"/>
      <c r="F4503" s="26"/>
      <c r="G4503" s="28"/>
      <c r="H4503" s="31"/>
    </row>
    <row r="4504" spans="2:8">
      <c r="B4504" s="27"/>
      <c r="C4504" s="27"/>
      <c r="D4504" s="27"/>
      <c r="E4504" s="27"/>
      <c r="F4504" s="26"/>
      <c r="G4504" s="28"/>
      <c r="H4504" s="31"/>
    </row>
    <row r="4505" spans="2:8">
      <c r="B4505" s="27"/>
      <c r="C4505" s="27"/>
      <c r="D4505" s="27"/>
      <c r="E4505" s="27"/>
      <c r="F4505" s="26"/>
      <c r="G4505" s="28"/>
      <c r="H4505" s="31"/>
    </row>
    <row r="4506" spans="2:8">
      <c r="B4506" s="27"/>
      <c r="C4506" s="27"/>
      <c r="D4506" s="27"/>
      <c r="E4506" s="27"/>
      <c r="F4506" s="26"/>
      <c r="G4506" s="28"/>
      <c r="H4506" s="31"/>
    </row>
    <row r="4507" spans="2:8">
      <c r="B4507" s="27"/>
      <c r="C4507" s="27"/>
      <c r="D4507" s="27"/>
      <c r="E4507" s="27"/>
      <c r="F4507" s="26"/>
      <c r="G4507" s="28"/>
      <c r="H4507" s="31"/>
    </row>
    <row r="4508" spans="2:8">
      <c r="B4508" s="27"/>
      <c r="C4508" s="27"/>
      <c r="D4508" s="27"/>
      <c r="E4508" s="27"/>
      <c r="F4508" s="26"/>
      <c r="G4508" s="28"/>
      <c r="H4508" s="31"/>
    </row>
    <row r="4509" spans="2:8">
      <c r="B4509" s="27"/>
      <c r="C4509" s="27"/>
      <c r="D4509" s="27"/>
      <c r="E4509" s="27"/>
      <c r="F4509" s="26"/>
      <c r="G4509" s="28"/>
      <c r="H4509" s="31"/>
    </row>
    <row r="4510" spans="2:8">
      <c r="B4510" s="27"/>
      <c r="C4510" s="27"/>
      <c r="D4510" s="27"/>
      <c r="E4510" s="27"/>
      <c r="F4510" s="26"/>
      <c r="G4510" s="28"/>
      <c r="H4510" s="31"/>
    </row>
    <row r="4511" spans="2:8">
      <c r="B4511" s="27"/>
      <c r="C4511" s="27"/>
      <c r="D4511" s="27"/>
      <c r="E4511" s="27"/>
      <c r="F4511" s="26"/>
      <c r="G4511" s="28"/>
      <c r="H4511" s="31"/>
    </row>
    <row r="4512" spans="2:8">
      <c r="B4512" s="27"/>
      <c r="C4512" s="27"/>
      <c r="D4512" s="27"/>
      <c r="E4512" s="27"/>
      <c r="F4512" s="26"/>
      <c r="G4512" s="28"/>
      <c r="H4512" s="31"/>
    </row>
    <row r="4513" spans="2:8">
      <c r="B4513" s="27"/>
      <c r="C4513" s="27"/>
      <c r="D4513" s="27"/>
      <c r="E4513" s="27"/>
      <c r="F4513" s="26"/>
      <c r="G4513" s="28"/>
      <c r="H4513" s="31"/>
    </row>
    <row r="4514" spans="2:8">
      <c r="B4514" s="27"/>
      <c r="C4514" s="27"/>
      <c r="D4514" s="27"/>
      <c r="E4514" s="27"/>
      <c r="F4514" s="26"/>
      <c r="G4514" s="28"/>
      <c r="H4514" s="31"/>
    </row>
    <row r="4515" spans="2:8">
      <c r="B4515" s="27"/>
      <c r="C4515" s="27"/>
      <c r="D4515" s="27"/>
      <c r="E4515" s="27"/>
      <c r="F4515" s="26"/>
      <c r="G4515" s="28"/>
      <c r="H4515" s="31"/>
    </row>
    <row r="4516" spans="2:8">
      <c r="B4516" s="27"/>
      <c r="C4516" s="27"/>
      <c r="D4516" s="27"/>
      <c r="E4516" s="27"/>
      <c r="F4516" s="26"/>
      <c r="G4516" s="28"/>
      <c r="H4516" s="31"/>
    </row>
    <row r="4517" spans="2:8">
      <c r="B4517" s="27"/>
      <c r="C4517" s="27"/>
      <c r="D4517" s="27"/>
      <c r="E4517" s="27"/>
      <c r="F4517" s="26"/>
      <c r="G4517" s="28"/>
      <c r="H4517" s="31"/>
    </row>
    <row r="4518" spans="2:8">
      <c r="B4518" s="27"/>
      <c r="C4518" s="27"/>
      <c r="D4518" s="27"/>
      <c r="E4518" s="27"/>
      <c r="F4518" s="26"/>
      <c r="G4518" s="28"/>
      <c r="H4518" s="31"/>
    </row>
    <row r="4519" spans="2:8">
      <c r="B4519" s="27"/>
      <c r="C4519" s="27"/>
      <c r="D4519" s="27"/>
      <c r="E4519" s="27"/>
      <c r="F4519" s="26"/>
      <c r="G4519" s="28"/>
      <c r="H4519" s="31"/>
    </row>
    <row r="4520" spans="2:8">
      <c r="B4520" s="27"/>
      <c r="C4520" s="27"/>
      <c r="D4520" s="27"/>
      <c r="E4520" s="27"/>
      <c r="F4520" s="26"/>
      <c r="G4520" s="28"/>
      <c r="H4520" s="31"/>
    </row>
    <row r="4521" spans="2:8">
      <c r="B4521" s="27"/>
      <c r="C4521" s="27"/>
      <c r="D4521" s="27"/>
      <c r="E4521" s="27"/>
      <c r="F4521" s="26"/>
      <c r="G4521" s="28"/>
      <c r="H4521" s="31"/>
    </row>
    <row r="4522" spans="2:8">
      <c r="B4522" s="27"/>
      <c r="C4522" s="27"/>
      <c r="D4522" s="27"/>
      <c r="E4522" s="27"/>
      <c r="F4522" s="26"/>
      <c r="G4522" s="28"/>
      <c r="H4522" s="31"/>
    </row>
    <row r="4523" spans="2:8">
      <c r="B4523" s="27"/>
      <c r="C4523" s="27"/>
      <c r="D4523" s="27"/>
      <c r="E4523" s="27"/>
      <c r="F4523" s="26"/>
      <c r="G4523" s="28"/>
      <c r="H4523" s="31"/>
    </row>
    <row r="4524" spans="2:8">
      <c r="B4524" s="27"/>
      <c r="C4524" s="27"/>
      <c r="D4524" s="27"/>
      <c r="E4524" s="27"/>
      <c r="F4524" s="26"/>
      <c r="G4524" s="28"/>
      <c r="H4524" s="31"/>
    </row>
    <row r="4525" spans="2:8">
      <c r="B4525" s="27"/>
      <c r="C4525" s="27"/>
      <c r="D4525" s="27"/>
      <c r="E4525" s="27"/>
      <c r="F4525" s="26"/>
      <c r="G4525" s="28"/>
      <c r="H4525" s="31"/>
    </row>
    <row r="4526" spans="2:8">
      <c r="B4526" s="27"/>
      <c r="C4526" s="27"/>
      <c r="D4526" s="27"/>
      <c r="E4526" s="27"/>
      <c r="F4526" s="26"/>
      <c r="G4526" s="28"/>
      <c r="H4526" s="31"/>
    </row>
    <row r="4527" spans="2:8">
      <c r="B4527" s="27"/>
      <c r="C4527" s="27"/>
      <c r="D4527" s="27"/>
      <c r="E4527" s="27"/>
      <c r="F4527" s="26"/>
      <c r="G4527" s="28"/>
      <c r="H4527" s="31"/>
    </row>
    <row r="4528" spans="2:8">
      <c r="B4528" s="27"/>
      <c r="C4528" s="27"/>
      <c r="D4528" s="27"/>
      <c r="E4528" s="27"/>
      <c r="F4528" s="26"/>
      <c r="G4528" s="28"/>
      <c r="H4528" s="31"/>
    </row>
    <row r="4529" spans="2:8">
      <c r="B4529" s="27"/>
      <c r="C4529" s="27"/>
      <c r="D4529" s="27"/>
      <c r="E4529" s="27"/>
      <c r="F4529" s="26"/>
      <c r="G4529" s="28"/>
      <c r="H4529" s="31"/>
    </row>
    <row r="4530" spans="2:8">
      <c r="B4530" s="27"/>
      <c r="C4530" s="27"/>
      <c r="D4530" s="27"/>
      <c r="E4530" s="27"/>
      <c r="F4530" s="26"/>
      <c r="G4530" s="28"/>
      <c r="H4530" s="31"/>
    </row>
    <row r="4531" spans="2:8">
      <c r="B4531" s="27"/>
      <c r="C4531" s="27"/>
      <c r="D4531" s="27"/>
      <c r="E4531" s="27"/>
      <c r="F4531" s="26"/>
      <c r="G4531" s="28"/>
      <c r="H4531" s="31"/>
    </row>
    <row r="4532" spans="2:8">
      <c r="B4532" s="27"/>
      <c r="C4532" s="27"/>
      <c r="D4532" s="27"/>
      <c r="E4532" s="27"/>
      <c r="F4532" s="26"/>
      <c r="G4532" s="28"/>
      <c r="H4532" s="31"/>
    </row>
    <row r="4533" spans="2:8">
      <c r="B4533" s="27"/>
      <c r="C4533" s="27"/>
      <c r="D4533" s="27"/>
      <c r="E4533" s="27"/>
      <c r="F4533" s="26"/>
      <c r="G4533" s="28"/>
      <c r="H4533" s="31"/>
    </row>
    <row r="4534" spans="2:8">
      <c r="B4534" s="27"/>
      <c r="C4534" s="27"/>
      <c r="D4534" s="27"/>
      <c r="E4534" s="27"/>
      <c r="F4534" s="26"/>
      <c r="G4534" s="28"/>
      <c r="H4534" s="31"/>
    </row>
    <row r="4535" spans="2:8">
      <c r="B4535" s="27"/>
      <c r="C4535" s="27"/>
      <c r="D4535" s="27"/>
      <c r="E4535" s="27"/>
      <c r="F4535" s="26"/>
      <c r="G4535" s="28"/>
      <c r="H4535" s="31"/>
    </row>
    <row r="4536" spans="2:8">
      <c r="B4536" s="27"/>
      <c r="C4536" s="27"/>
      <c r="D4536" s="27"/>
      <c r="E4536" s="27"/>
      <c r="F4536" s="26"/>
      <c r="G4536" s="28"/>
      <c r="H4536" s="31"/>
    </row>
    <row r="4537" spans="2:8">
      <c r="B4537" s="27"/>
      <c r="C4537" s="27"/>
      <c r="D4537" s="27"/>
      <c r="E4537" s="27"/>
      <c r="F4537" s="26"/>
      <c r="G4537" s="28"/>
      <c r="H4537" s="31"/>
    </row>
    <row r="4538" spans="2:8">
      <c r="B4538" s="27"/>
      <c r="C4538" s="27"/>
      <c r="D4538" s="27"/>
      <c r="E4538" s="27"/>
      <c r="F4538" s="26"/>
      <c r="G4538" s="28"/>
      <c r="H4538" s="31"/>
    </row>
    <row r="4539" spans="2:8">
      <c r="B4539" s="27"/>
      <c r="C4539" s="27"/>
      <c r="D4539" s="27"/>
      <c r="E4539" s="27"/>
      <c r="F4539" s="26"/>
      <c r="G4539" s="28"/>
      <c r="H4539" s="31"/>
    </row>
    <row r="4540" spans="2:8">
      <c r="B4540" s="27"/>
      <c r="C4540" s="27"/>
      <c r="D4540" s="27"/>
      <c r="E4540" s="27"/>
      <c r="F4540" s="26"/>
      <c r="G4540" s="28"/>
      <c r="H4540" s="31"/>
    </row>
    <row r="4541" spans="2:8">
      <c r="B4541" s="27"/>
      <c r="C4541" s="27"/>
      <c r="D4541" s="27"/>
      <c r="E4541" s="27"/>
      <c r="F4541" s="26"/>
      <c r="G4541" s="28"/>
      <c r="H4541" s="31"/>
    </row>
    <row r="4542" spans="2:8">
      <c r="B4542" s="27"/>
      <c r="C4542" s="27"/>
      <c r="D4542" s="27"/>
      <c r="E4542" s="27"/>
      <c r="F4542" s="26"/>
      <c r="G4542" s="28"/>
      <c r="H4542" s="31"/>
    </row>
    <row r="4543" spans="2:8">
      <c r="B4543" s="27"/>
      <c r="C4543" s="27"/>
      <c r="D4543" s="27"/>
      <c r="E4543" s="27"/>
      <c r="F4543" s="26"/>
      <c r="G4543" s="28"/>
      <c r="H4543" s="31"/>
    </row>
    <row r="4544" spans="2:8">
      <c r="B4544" s="27"/>
      <c r="C4544" s="27"/>
      <c r="D4544" s="27"/>
      <c r="E4544" s="27"/>
      <c r="F4544" s="26"/>
      <c r="G4544" s="28"/>
      <c r="H4544" s="31"/>
    </row>
    <row r="4545" spans="2:8">
      <c r="B4545" s="27"/>
      <c r="C4545" s="27"/>
      <c r="D4545" s="27"/>
      <c r="E4545" s="27"/>
      <c r="F4545" s="26"/>
      <c r="G4545" s="28"/>
      <c r="H4545" s="31"/>
    </row>
    <row r="4546" spans="2:8">
      <c r="B4546" s="27"/>
      <c r="C4546" s="27"/>
      <c r="D4546" s="27"/>
      <c r="E4546" s="27"/>
      <c r="F4546" s="26"/>
      <c r="G4546" s="28"/>
      <c r="H4546" s="31"/>
    </row>
    <row r="4547" spans="2:8">
      <c r="B4547" s="27"/>
      <c r="C4547" s="27"/>
      <c r="D4547" s="27"/>
      <c r="E4547" s="27"/>
      <c r="F4547" s="26"/>
      <c r="G4547" s="28"/>
      <c r="H4547" s="31"/>
    </row>
    <row r="4548" spans="2:8">
      <c r="B4548" s="27"/>
      <c r="C4548" s="27"/>
      <c r="D4548" s="27"/>
      <c r="E4548" s="27"/>
      <c r="F4548" s="26"/>
      <c r="G4548" s="28"/>
      <c r="H4548" s="31"/>
    </row>
    <row r="4549" spans="2:8">
      <c r="B4549" s="27"/>
      <c r="C4549" s="27"/>
      <c r="D4549" s="27"/>
      <c r="E4549" s="27"/>
      <c r="F4549" s="26"/>
      <c r="G4549" s="28"/>
      <c r="H4549" s="31"/>
    </row>
    <row r="4550" spans="2:8">
      <c r="B4550" s="27"/>
      <c r="C4550" s="27"/>
      <c r="D4550" s="27"/>
      <c r="E4550" s="27"/>
      <c r="F4550" s="26"/>
      <c r="G4550" s="28"/>
      <c r="H4550" s="31"/>
    </row>
    <row r="4551" spans="2:8">
      <c r="B4551" s="27"/>
      <c r="C4551" s="27"/>
      <c r="D4551" s="27"/>
      <c r="E4551" s="27"/>
      <c r="F4551" s="26"/>
      <c r="G4551" s="28"/>
      <c r="H4551" s="31"/>
    </row>
    <row r="4552" spans="2:8">
      <c r="B4552" s="27"/>
      <c r="C4552" s="27"/>
      <c r="D4552" s="27"/>
      <c r="E4552" s="27"/>
      <c r="F4552" s="26"/>
      <c r="G4552" s="28"/>
      <c r="H4552" s="31"/>
    </row>
    <row r="4553" spans="2:8">
      <c r="B4553" s="27"/>
      <c r="C4553" s="27"/>
      <c r="D4553" s="27"/>
      <c r="E4553" s="27"/>
      <c r="F4553" s="26"/>
      <c r="G4553" s="28"/>
      <c r="H4553" s="31"/>
    </row>
    <row r="4554" spans="2:8">
      <c r="B4554" s="27"/>
      <c r="C4554" s="27"/>
      <c r="D4554" s="27"/>
      <c r="E4554" s="27"/>
      <c r="F4554" s="26"/>
      <c r="G4554" s="28"/>
      <c r="H4554" s="31"/>
    </row>
    <row r="4555" spans="2:8">
      <c r="B4555" s="27"/>
      <c r="C4555" s="27"/>
      <c r="D4555" s="27"/>
      <c r="E4555" s="27"/>
      <c r="F4555" s="26"/>
      <c r="G4555" s="28"/>
      <c r="H4555" s="31"/>
    </row>
    <row r="4556" spans="2:8">
      <c r="B4556" s="27"/>
      <c r="C4556" s="27"/>
      <c r="D4556" s="27"/>
      <c r="E4556" s="27"/>
      <c r="F4556" s="26"/>
      <c r="G4556" s="28"/>
      <c r="H4556" s="31"/>
    </row>
    <row r="4557" spans="2:8">
      <c r="B4557" s="27"/>
      <c r="C4557" s="27"/>
      <c r="D4557" s="27"/>
      <c r="E4557" s="27"/>
      <c r="F4557" s="26"/>
      <c r="G4557" s="28"/>
      <c r="H4557" s="31"/>
    </row>
    <row r="4558" spans="2:8">
      <c r="B4558" s="27"/>
      <c r="C4558" s="27"/>
      <c r="D4558" s="27"/>
      <c r="E4558" s="27"/>
      <c r="F4558" s="26"/>
      <c r="G4558" s="28"/>
      <c r="H4558" s="31"/>
    </row>
    <row r="4559" spans="2:8">
      <c r="B4559" s="27"/>
      <c r="C4559" s="27"/>
      <c r="D4559" s="27"/>
      <c r="E4559" s="27"/>
      <c r="F4559" s="26"/>
      <c r="G4559" s="28"/>
      <c r="H4559" s="31"/>
    </row>
    <row r="4560" spans="2:8">
      <c r="B4560" s="27"/>
      <c r="C4560" s="27"/>
      <c r="D4560" s="27"/>
      <c r="E4560" s="27"/>
      <c r="F4560" s="26"/>
      <c r="G4560" s="28"/>
      <c r="H4560" s="31"/>
    </row>
    <row r="4561" spans="2:8">
      <c r="B4561" s="27"/>
      <c r="C4561" s="27"/>
      <c r="D4561" s="27"/>
      <c r="E4561" s="27"/>
      <c r="F4561" s="26"/>
      <c r="G4561" s="28"/>
      <c r="H4561" s="31"/>
    </row>
    <row r="4562" spans="2:8">
      <c r="B4562" s="27"/>
      <c r="C4562" s="27"/>
      <c r="D4562" s="27"/>
      <c r="E4562" s="27"/>
      <c r="F4562" s="26"/>
      <c r="G4562" s="28"/>
      <c r="H4562" s="31"/>
    </row>
    <row r="4563" spans="2:8">
      <c r="B4563" s="27"/>
      <c r="C4563" s="27"/>
      <c r="D4563" s="27"/>
      <c r="E4563" s="27"/>
      <c r="F4563" s="26"/>
      <c r="G4563" s="28"/>
      <c r="H4563" s="31"/>
    </row>
    <row r="4564" spans="2:8">
      <c r="B4564" s="27"/>
      <c r="C4564" s="27"/>
      <c r="D4564" s="27"/>
      <c r="E4564" s="27"/>
      <c r="F4564" s="26"/>
      <c r="G4564" s="28"/>
      <c r="H4564" s="31"/>
    </row>
    <row r="4565" spans="2:8">
      <c r="B4565" s="27"/>
      <c r="C4565" s="27"/>
      <c r="D4565" s="27"/>
      <c r="E4565" s="27"/>
      <c r="F4565" s="26"/>
      <c r="G4565" s="28"/>
      <c r="H4565" s="31"/>
    </row>
    <row r="4566" spans="2:8">
      <c r="B4566" s="27"/>
      <c r="C4566" s="27"/>
      <c r="D4566" s="27"/>
      <c r="E4566" s="27"/>
      <c r="F4566" s="26"/>
      <c r="G4566" s="28"/>
      <c r="H4566" s="31"/>
    </row>
    <row r="4567" spans="2:8">
      <c r="B4567" s="27"/>
      <c r="C4567" s="27"/>
      <c r="D4567" s="27"/>
      <c r="E4567" s="27"/>
      <c r="F4567" s="26"/>
      <c r="G4567" s="28"/>
      <c r="H4567" s="31"/>
    </row>
    <row r="4568" spans="2:8">
      <c r="B4568" s="27"/>
      <c r="C4568" s="27"/>
      <c r="D4568" s="27"/>
      <c r="E4568" s="27"/>
      <c r="F4568" s="26"/>
      <c r="G4568" s="28"/>
      <c r="H4568" s="31"/>
    </row>
    <row r="4569" spans="2:8">
      <c r="B4569" s="27"/>
      <c r="C4569" s="27"/>
      <c r="D4569" s="27"/>
      <c r="E4569" s="27"/>
      <c r="F4569" s="26"/>
      <c r="G4569" s="28"/>
      <c r="H4569" s="31"/>
    </row>
    <row r="4570" spans="2:8">
      <c r="B4570" s="27"/>
      <c r="C4570" s="27"/>
      <c r="D4570" s="27"/>
      <c r="E4570" s="27"/>
      <c r="F4570" s="26"/>
      <c r="G4570" s="28"/>
      <c r="H4570" s="31"/>
    </row>
    <row r="4571" spans="2:8">
      <c r="B4571" s="27"/>
      <c r="C4571" s="27"/>
      <c r="D4571" s="27"/>
      <c r="E4571" s="27"/>
      <c r="F4571" s="26"/>
      <c r="G4571" s="28"/>
      <c r="H4571" s="31"/>
    </row>
    <row r="4572" spans="2:8">
      <c r="B4572" s="27"/>
      <c r="C4572" s="27"/>
      <c r="D4572" s="27"/>
      <c r="E4572" s="27"/>
      <c r="F4572" s="26"/>
      <c r="G4572" s="28"/>
      <c r="H4572" s="31"/>
    </row>
    <row r="4573" spans="2:8">
      <c r="B4573" s="27"/>
      <c r="C4573" s="27"/>
      <c r="D4573" s="27"/>
      <c r="E4573" s="27"/>
      <c r="F4573" s="26"/>
      <c r="G4573" s="28"/>
      <c r="H4573" s="31"/>
    </row>
    <row r="4574" spans="2:8">
      <c r="B4574" s="27"/>
      <c r="C4574" s="27"/>
      <c r="D4574" s="27"/>
      <c r="E4574" s="27"/>
      <c r="F4574" s="26"/>
      <c r="G4574" s="28"/>
      <c r="H4574" s="31"/>
    </row>
    <row r="4575" spans="2:8">
      <c r="B4575" s="27"/>
      <c r="C4575" s="27"/>
      <c r="D4575" s="27"/>
      <c r="E4575" s="27"/>
      <c r="F4575" s="26"/>
      <c r="G4575" s="28"/>
      <c r="H4575" s="31"/>
    </row>
    <row r="4576" spans="2:8">
      <c r="B4576" s="27"/>
      <c r="C4576" s="27"/>
      <c r="D4576" s="27"/>
      <c r="E4576" s="27"/>
      <c r="F4576" s="26"/>
      <c r="G4576" s="28"/>
      <c r="H4576" s="31"/>
    </row>
    <row r="4577" spans="2:8">
      <c r="B4577" s="27"/>
      <c r="C4577" s="27"/>
      <c r="D4577" s="27"/>
      <c r="E4577" s="27"/>
      <c r="F4577" s="26"/>
      <c r="G4577" s="28"/>
      <c r="H4577" s="31"/>
    </row>
    <row r="4578" spans="2:8">
      <c r="B4578" s="27"/>
      <c r="C4578" s="27"/>
      <c r="D4578" s="27"/>
      <c r="E4578" s="27"/>
      <c r="F4578" s="26"/>
      <c r="G4578" s="28"/>
      <c r="H4578" s="31"/>
    </row>
    <row r="4579" spans="2:8">
      <c r="B4579" s="27"/>
      <c r="C4579" s="27"/>
      <c r="D4579" s="27"/>
      <c r="E4579" s="27"/>
      <c r="F4579" s="26"/>
      <c r="G4579" s="28"/>
      <c r="H4579" s="31"/>
    </row>
    <row r="4580" spans="2:8">
      <c r="B4580" s="27"/>
      <c r="C4580" s="27"/>
      <c r="D4580" s="27"/>
      <c r="E4580" s="27"/>
      <c r="F4580" s="26"/>
      <c r="G4580" s="28"/>
      <c r="H4580" s="31"/>
    </row>
    <row r="4581" spans="2:8">
      <c r="B4581" s="27"/>
      <c r="C4581" s="27"/>
      <c r="D4581" s="27"/>
      <c r="E4581" s="27"/>
      <c r="F4581" s="26"/>
      <c r="G4581" s="28"/>
      <c r="H4581" s="31"/>
    </row>
    <row r="4582" spans="2:8">
      <c r="B4582" s="27"/>
      <c r="C4582" s="27"/>
      <c r="D4582" s="27"/>
      <c r="E4582" s="27"/>
      <c r="F4582" s="26"/>
      <c r="G4582" s="28"/>
      <c r="H4582" s="31"/>
    </row>
    <row r="4583" spans="2:8">
      <c r="B4583" s="27"/>
      <c r="C4583" s="27"/>
      <c r="D4583" s="27"/>
      <c r="E4583" s="27"/>
      <c r="F4583" s="26"/>
      <c r="G4583" s="28"/>
      <c r="H4583" s="31"/>
    </row>
    <row r="4584" spans="2:8">
      <c r="B4584" s="27"/>
      <c r="C4584" s="27"/>
      <c r="D4584" s="27"/>
      <c r="E4584" s="27"/>
      <c r="F4584" s="26"/>
      <c r="G4584" s="28"/>
      <c r="H4584" s="31"/>
    </row>
    <row r="4585" spans="2:8">
      <c r="B4585" s="27"/>
      <c r="C4585" s="27"/>
      <c r="D4585" s="27"/>
      <c r="E4585" s="27"/>
      <c r="F4585" s="26"/>
      <c r="G4585" s="28"/>
      <c r="H4585" s="31"/>
    </row>
    <row r="4586" spans="2:8">
      <c r="B4586" s="27"/>
      <c r="C4586" s="27"/>
      <c r="D4586" s="27"/>
      <c r="E4586" s="27"/>
      <c r="F4586" s="26"/>
      <c r="G4586" s="28"/>
      <c r="H4586" s="31"/>
    </row>
    <row r="4587" spans="2:8">
      <c r="B4587" s="27"/>
      <c r="C4587" s="27"/>
      <c r="D4587" s="27"/>
      <c r="E4587" s="27"/>
      <c r="F4587" s="26"/>
      <c r="G4587" s="28"/>
      <c r="H4587" s="31"/>
    </row>
    <row r="4588" spans="2:8">
      <c r="B4588" s="27"/>
      <c r="C4588" s="27"/>
      <c r="D4588" s="27"/>
      <c r="E4588" s="27"/>
      <c r="F4588" s="26"/>
      <c r="G4588" s="28"/>
      <c r="H4588" s="31"/>
    </row>
    <row r="4589" spans="2:8">
      <c r="B4589" s="27"/>
      <c r="C4589" s="27"/>
      <c r="D4589" s="27"/>
      <c r="E4589" s="27"/>
      <c r="F4589" s="26"/>
      <c r="G4589" s="28"/>
      <c r="H4589" s="31"/>
    </row>
    <row r="4590" spans="2:8">
      <c r="B4590" s="27"/>
      <c r="C4590" s="27"/>
      <c r="D4590" s="27"/>
      <c r="E4590" s="27"/>
      <c r="F4590" s="26"/>
      <c r="G4590" s="28"/>
      <c r="H4590" s="31"/>
    </row>
    <row r="4591" spans="2:8">
      <c r="B4591" s="27"/>
      <c r="C4591" s="27"/>
      <c r="D4591" s="27"/>
      <c r="E4591" s="27"/>
      <c r="F4591" s="26"/>
      <c r="G4591" s="28"/>
      <c r="H4591" s="31"/>
    </row>
    <row r="4592" spans="2:8">
      <c r="B4592" s="27"/>
      <c r="C4592" s="27"/>
      <c r="D4592" s="27"/>
      <c r="E4592" s="27"/>
      <c r="F4592" s="26"/>
      <c r="G4592" s="28"/>
      <c r="H4592" s="31"/>
    </row>
    <row r="4593" spans="2:8">
      <c r="B4593" s="27"/>
      <c r="C4593" s="27"/>
      <c r="D4593" s="27"/>
      <c r="E4593" s="27"/>
      <c r="F4593" s="26"/>
      <c r="G4593" s="28"/>
      <c r="H4593" s="31"/>
    </row>
    <row r="4594" spans="2:8">
      <c r="B4594" s="27"/>
      <c r="C4594" s="27"/>
      <c r="D4594" s="27"/>
      <c r="E4594" s="27"/>
      <c r="F4594" s="26"/>
      <c r="G4594" s="28"/>
      <c r="H4594" s="31"/>
    </row>
    <row r="4595" spans="2:8">
      <c r="B4595" s="27"/>
      <c r="C4595" s="27"/>
      <c r="D4595" s="27"/>
      <c r="E4595" s="27"/>
      <c r="F4595" s="26"/>
      <c r="G4595" s="28"/>
      <c r="H4595" s="31"/>
    </row>
    <row r="4596" spans="2:8">
      <c r="B4596" s="27"/>
      <c r="C4596" s="27"/>
      <c r="D4596" s="27"/>
      <c r="E4596" s="27"/>
      <c r="F4596" s="26"/>
      <c r="G4596" s="28"/>
      <c r="H4596" s="31"/>
    </row>
    <row r="4597" spans="2:8">
      <c r="B4597" s="27"/>
      <c r="C4597" s="27"/>
      <c r="D4597" s="27"/>
      <c r="E4597" s="27"/>
      <c r="F4597" s="26"/>
      <c r="G4597" s="28"/>
      <c r="H4597" s="31"/>
    </row>
    <row r="4598" spans="2:8">
      <c r="B4598" s="27"/>
      <c r="C4598" s="27"/>
      <c r="D4598" s="27"/>
      <c r="E4598" s="27"/>
      <c r="F4598" s="26"/>
      <c r="G4598" s="28"/>
      <c r="H4598" s="31"/>
    </row>
    <row r="4599" spans="2:8">
      <c r="B4599" s="27"/>
      <c r="C4599" s="27"/>
      <c r="D4599" s="27"/>
      <c r="E4599" s="27"/>
      <c r="F4599" s="26"/>
      <c r="G4599" s="28"/>
      <c r="H4599" s="31"/>
    </row>
    <row r="4600" spans="2:8">
      <c r="B4600" s="27"/>
      <c r="C4600" s="27"/>
      <c r="D4600" s="27"/>
      <c r="E4600" s="27"/>
      <c r="F4600" s="26"/>
      <c r="G4600" s="28"/>
      <c r="H4600" s="31"/>
    </row>
    <row r="4601" spans="2:8">
      <c r="B4601" s="27"/>
      <c r="C4601" s="27"/>
      <c r="D4601" s="27"/>
      <c r="E4601" s="27"/>
      <c r="F4601" s="26"/>
      <c r="G4601" s="28"/>
      <c r="H4601" s="31"/>
    </row>
    <row r="4602" spans="2:8">
      <c r="B4602" s="27"/>
      <c r="C4602" s="27"/>
      <c r="D4602" s="27"/>
      <c r="E4602" s="27"/>
      <c r="F4602" s="26"/>
      <c r="G4602" s="28"/>
      <c r="H4602" s="31"/>
    </row>
    <row r="4603" spans="2:8">
      <c r="B4603" s="27"/>
      <c r="C4603" s="27"/>
      <c r="D4603" s="27"/>
      <c r="E4603" s="27"/>
      <c r="F4603" s="26"/>
      <c r="G4603" s="28"/>
      <c r="H4603" s="31"/>
    </row>
    <row r="4604" spans="2:8">
      <c r="B4604" s="27"/>
      <c r="C4604" s="27"/>
      <c r="D4604" s="27"/>
      <c r="E4604" s="27"/>
      <c r="F4604" s="26"/>
      <c r="G4604" s="28"/>
      <c r="H4604" s="31"/>
    </row>
    <row r="4605" spans="2:8">
      <c r="B4605" s="27"/>
      <c r="C4605" s="27"/>
      <c r="D4605" s="27"/>
      <c r="E4605" s="27"/>
      <c r="F4605" s="26"/>
      <c r="G4605" s="28"/>
      <c r="H4605" s="31"/>
    </row>
    <row r="4606" spans="2:8">
      <c r="B4606" s="27"/>
      <c r="C4606" s="27"/>
      <c r="D4606" s="27"/>
      <c r="E4606" s="27"/>
      <c r="F4606" s="26"/>
      <c r="G4606" s="28"/>
      <c r="H4606" s="31"/>
    </row>
    <row r="4607" spans="2:8">
      <c r="B4607" s="27"/>
      <c r="C4607" s="27"/>
      <c r="D4607" s="27"/>
      <c r="E4607" s="27"/>
      <c r="F4607" s="26"/>
      <c r="G4607" s="28"/>
      <c r="H4607" s="31"/>
    </row>
    <row r="4608" spans="2:8">
      <c r="B4608" s="27"/>
      <c r="C4608" s="27"/>
      <c r="D4608" s="27"/>
      <c r="E4608" s="27"/>
      <c r="F4608" s="26"/>
      <c r="G4608" s="28"/>
      <c r="H4608" s="31"/>
    </row>
    <row r="4609" spans="2:8">
      <c r="B4609" s="27"/>
      <c r="C4609" s="27"/>
      <c r="D4609" s="27"/>
      <c r="E4609" s="27"/>
      <c r="F4609" s="26"/>
      <c r="G4609" s="28"/>
      <c r="H4609" s="31"/>
    </row>
    <row r="4610" spans="2:8">
      <c r="B4610" s="27"/>
      <c r="C4610" s="27"/>
      <c r="D4610" s="27"/>
      <c r="E4610" s="27"/>
      <c r="F4610" s="26"/>
      <c r="G4610" s="28"/>
      <c r="H4610" s="31"/>
    </row>
    <row r="4611" spans="2:8">
      <c r="B4611" s="27"/>
      <c r="C4611" s="27"/>
      <c r="D4611" s="27"/>
      <c r="E4611" s="27"/>
      <c r="F4611" s="26"/>
      <c r="G4611" s="28"/>
      <c r="H4611" s="31"/>
    </row>
    <row r="4612" spans="2:8">
      <c r="B4612" s="27"/>
      <c r="C4612" s="27"/>
      <c r="D4612" s="27"/>
      <c r="E4612" s="27"/>
      <c r="F4612" s="26"/>
      <c r="G4612" s="28"/>
      <c r="H4612" s="31"/>
    </row>
    <row r="4613" spans="2:8">
      <c r="B4613" s="27"/>
      <c r="C4613" s="27"/>
      <c r="D4613" s="27"/>
      <c r="E4613" s="27"/>
      <c r="F4613" s="26"/>
      <c r="G4613" s="28"/>
      <c r="H4613" s="31"/>
    </row>
    <row r="4614" spans="2:8">
      <c r="B4614" s="27"/>
      <c r="C4614" s="27"/>
      <c r="D4614" s="27"/>
      <c r="E4614" s="27"/>
      <c r="F4614" s="26"/>
      <c r="G4614" s="28"/>
      <c r="H4614" s="31"/>
    </row>
    <row r="4615" spans="2:8">
      <c r="B4615" s="27"/>
      <c r="C4615" s="27"/>
      <c r="D4615" s="27"/>
      <c r="E4615" s="27"/>
      <c r="F4615" s="26"/>
      <c r="G4615" s="28"/>
      <c r="H4615" s="31"/>
    </row>
    <row r="4616" spans="2:8">
      <c r="B4616" s="27"/>
      <c r="C4616" s="27"/>
      <c r="D4616" s="27"/>
      <c r="E4616" s="27"/>
      <c r="F4616" s="26"/>
      <c r="G4616" s="28"/>
      <c r="H4616" s="31"/>
    </row>
    <row r="4617" spans="2:8">
      <c r="B4617" s="27"/>
      <c r="C4617" s="27"/>
      <c r="D4617" s="27"/>
      <c r="E4617" s="27"/>
      <c r="F4617" s="26"/>
      <c r="G4617" s="28"/>
      <c r="H4617" s="31"/>
    </row>
    <row r="4618" spans="2:8">
      <c r="B4618" s="27"/>
      <c r="C4618" s="27"/>
      <c r="D4618" s="27"/>
      <c r="E4618" s="27"/>
      <c r="F4618" s="26"/>
      <c r="G4618" s="28"/>
      <c r="H4618" s="31"/>
    </row>
    <row r="4619" spans="2:8">
      <c r="B4619" s="27"/>
      <c r="C4619" s="27"/>
      <c r="D4619" s="27"/>
      <c r="E4619" s="27"/>
      <c r="F4619" s="26"/>
      <c r="G4619" s="28"/>
      <c r="H4619" s="31"/>
    </row>
    <row r="4620" spans="2:8">
      <c r="B4620" s="27"/>
      <c r="C4620" s="27"/>
      <c r="D4620" s="27"/>
      <c r="E4620" s="27"/>
      <c r="F4620" s="26"/>
      <c r="G4620" s="28"/>
      <c r="H4620" s="31"/>
    </row>
    <row r="4621" spans="2:8">
      <c r="B4621" s="27"/>
      <c r="C4621" s="27"/>
      <c r="D4621" s="27"/>
      <c r="E4621" s="27"/>
      <c r="F4621" s="26"/>
      <c r="G4621" s="28"/>
      <c r="H4621" s="31"/>
    </row>
    <row r="4622" spans="2:8">
      <c r="B4622" s="27"/>
      <c r="C4622" s="27"/>
      <c r="D4622" s="27"/>
      <c r="E4622" s="27"/>
      <c r="F4622" s="26"/>
      <c r="G4622" s="28"/>
      <c r="H4622" s="31"/>
    </row>
    <row r="4623" spans="2:8">
      <c r="B4623" s="27"/>
      <c r="C4623" s="27"/>
      <c r="D4623" s="27"/>
      <c r="E4623" s="27"/>
      <c r="F4623" s="26"/>
      <c r="G4623" s="28"/>
      <c r="H4623" s="31"/>
    </row>
    <row r="4624" spans="2:8">
      <c r="B4624" s="27"/>
      <c r="C4624" s="27"/>
      <c r="D4624" s="27"/>
      <c r="E4624" s="27"/>
      <c r="F4624" s="26"/>
      <c r="G4624" s="28"/>
      <c r="H4624" s="31"/>
    </row>
    <row r="4625" spans="2:8">
      <c r="B4625" s="27"/>
      <c r="C4625" s="27"/>
      <c r="D4625" s="27"/>
      <c r="E4625" s="27"/>
      <c r="F4625" s="26"/>
      <c r="G4625" s="28"/>
      <c r="H4625" s="31"/>
    </row>
    <row r="4626" spans="2:8">
      <c r="B4626" s="27"/>
      <c r="C4626" s="27"/>
      <c r="D4626" s="27"/>
      <c r="E4626" s="27"/>
      <c r="F4626" s="26"/>
      <c r="G4626" s="28"/>
      <c r="H4626" s="31"/>
    </row>
    <row r="4627" spans="2:8">
      <c r="B4627" s="27"/>
      <c r="C4627" s="27"/>
      <c r="D4627" s="27"/>
      <c r="E4627" s="27"/>
      <c r="F4627" s="26"/>
      <c r="G4627" s="28"/>
      <c r="H4627" s="31"/>
    </row>
    <row r="4628" spans="2:8">
      <c r="B4628" s="27"/>
      <c r="C4628" s="27"/>
      <c r="D4628" s="27"/>
      <c r="E4628" s="27"/>
      <c r="F4628" s="26"/>
      <c r="G4628" s="28"/>
      <c r="H4628" s="31"/>
    </row>
    <row r="4629" spans="2:8">
      <c r="B4629" s="27"/>
      <c r="C4629" s="27"/>
      <c r="D4629" s="27"/>
      <c r="E4629" s="27"/>
      <c r="F4629" s="26"/>
      <c r="G4629" s="28"/>
      <c r="H4629" s="31"/>
    </row>
    <row r="4630" spans="2:8">
      <c r="B4630" s="27"/>
      <c r="C4630" s="27"/>
      <c r="D4630" s="27"/>
      <c r="E4630" s="27"/>
      <c r="F4630" s="26"/>
      <c r="G4630" s="28"/>
      <c r="H4630" s="31"/>
    </row>
    <row r="4631" spans="2:8">
      <c r="B4631" s="27"/>
      <c r="C4631" s="27"/>
      <c r="D4631" s="27"/>
      <c r="E4631" s="27"/>
      <c r="F4631" s="26"/>
      <c r="G4631" s="28"/>
      <c r="H4631" s="31"/>
    </row>
    <row r="4632" spans="2:8">
      <c r="B4632" s="27"/>
      <c r="C4632" s="27"/>
      <c r="D4632" s="27"/>
      <c r="E4632" s="27"/>
      <c r="F4632" s="26"/>
      <c r="G4632" s="28"/>
      <c r="H4632" s="31"/>
    </row>
    <row r="4633" spans="2:8">
      <c r="B4633" s="27"/>
      <c r="C4633" s="27"/>
      <c r="D4633" s="27"/>
      <c r="E4633" s="27"/>
      <c r="F4633" s="26"/>
      <c r="G4633" s="28"/>
      <c r="H4633" s="31"/>
    </row>
    <row r="4634" spans="2:8">
      <c r="B4634" s="27"/>
      <c r="C4634" s="27"/>
      <c r="D4634" s="27"/>
      <c r="E4634" s="27"/>
      <c r="F4634" s="26"/>
      <c r="G4634" s="28"/>
      <c r="H4634" s="31"/>
    </row>
    <row r="4635" spans="2:8">
      <c r="B4635" s="27"/>
      <c r="C4635" s="27"/>
      <c r="D4635" s="27"/>
      <c r="E4635" s="27"/>
      <c r="F4635" s="26"/>
      <c r="G4635" s="28"/>
      <c r="H4635" s="31"/>
    </row>
    <row r="4636" spans="2:8">
      <c r="B4636" s="27"/>
      <c r="C4636" s="27"/>
      <c r="D4636" s="27"/>
      <c r="E4636" s="27"/>
      <c r="F4636" s="26"/>
      <c r="G4636" s="28"/>
      <c r="H4636" s="31"/>
    </row>
    <row r="4637" spans="2:8">
      <c r="B4637" s="27"/>
      <c r="C4637" s="27"/>
      <c r="D4637" s="27"/>
      <c r="E4637" s="27"/>
      <c r="F4637" s="26"/>
      <c r="G4637" s="28"/>
      <c r="H4637" s="31"/>
    </row>
    <row r="4638" spans="2:8">
      <c r="B4638" s="27"/>
      <c r="C4638" s="27"/>
      <c r="D4638" s="27"/>
      <c r="E4638" s="27"/>
      <c r="F4638" s="26"/>
      <c r="G4638" s="28"/>
      <c r="H4638" s="31"/>
    </row>
    <row r="4639" spans="2:8">
      <c r="B4639" s="27"/>
      <c r="C4639" s="27"/>
      <c r="D4639" s="27"/>
      <c r="E4639" s="27"/>
      <c r="F4639" s="26"/>
      <c r="G4639" s="28"/>
      <c r="H4639" s="31"/>
    </row>
    <row r="4640" spans="2:8">
      <c r="B4640" s="27"/>
      <c r="C4640" s="27"/>
      <c r="D4640" s="27"/>
      <c r="E4640" s="27"/>
      <c r="F4640" s="26"/>
      <c r="G4640" s="28"/>
      <c r="H4640" s="31"/>
    </row>
    <row r="4641" spans="2:8">
      <c r="B4641" s="27"/>
      <c r="C4641" s="27"/>
      <c r="D4641" s="27"/>
      <c r="E4641" s="27"/>
      <c r="F4641" s="26"/>
      <c r="G4641" s="28"/>
      <c r="H4641" s="31"/>
    </row>
    <row r="4642" spans="2:8">
      <c r="B4642" s="27"/>
      <c r="C4642" s="27"/>
      <c r="D4642" s="27"/>
      <c r="E4642" s="27"/>
      <c r="F4642" s="26"/>
      <c r="G4642" s="28"/>
      <c r="H4642" s="31"/>
    </row>
    <row r="4643" spans="2:8">
      <c r="B4643" s="27"/>
      <c r="C4643" s="27"/>
      <c r="D4643" s="27"/>
      <c r="E4643" s="27"/>
      <c r="F4643" s="26"/>
      <c r="G4643" s="28"/>
      <c r="H4643" s="31"/>
    </row>
    <row r="4644" spans="2:8">
      <c r="B4644" s="27"/>
      <c r="C4644" s="27"/>
      <c r="D4644" s="27"/>
      <c r="E4644" s="27"/>
      <c r="F4644" s="26"/>
      <c r="G4644" s="28"/>
      <c r="H4644" s="31"/>
    </row>
    <row r="4645" spans="2:8">
      <c r="B4645" s="27"/>
      <c r="C4645" s="27"/>
      <c r="D4645" s="27"/>
      <c r="E4645" s="27"/>
      <c r="F4645" s="26"/>
      <c r="G4645" s="28"/>
      <c r="H4645" s="31"/>
    </row>
    <row r="4646" spans="2:8">
      <c r="B4646" s="27"/>
      <c r="C4646" s="27"/>
      <c r="D4646" s="27"/>
      <c r="E4646" s="27"/>
      <c r="F4646" s="26"/>
      <c r="G4646" s="28"/>
      <c r="H4646" s="31"/>
    </row>
    <row r="4647" spans="2:8">
      <c r="B4647" s="27"/>
      <c r="C4647" s="27"/>
      <c r="D4647" s="27"/>
      <c r="E4647" s="27"/>
      <c r="F4647" s="26"/>
      <c r="G4647" s="28"/>
      <c r="H4647" s="31"/>
    </row>
    <row r="4648" spans="2:8">
      <c r="B4648" s="27"/>
      <c r="C4648" s="27"/>
      <c r="D4648" s="27"/>
      <c r="E4648" s="27"/>
      <c r="F4648" s="26"/>
      <c r="G4648" s="28"/>
      <c r="H4648" s="31"/>
    </row>
    <row r="4649" spans="2:8">
      <c r="B4649" s="27"/>
      <c r="C4649" s="27"/>
      <c r="D4649" s="27"/>
      <c r="E4649" s="27"/>
      <c r="F4649" s="26"/>
      <c r="G4649" s="28"/>
      <c r="H4649" s="31"/>
    </row>
    <row r="4650" spans="2:8">
      <c r="B4650" s="27"/>
      <c r="C4650" s="27"/>
      <c r="D4650" s="27"/>
      <c r="E4650" s="27"/>
      <c r="F4650" s="26"/>
      <c r="G4650" s="28"/>
      <c r="H4650" s="31"/>
    </row>
    <row r="4651" spans="2:8">
      <c r="B4651" s="27"/>
      <c r="C4651" s="27"/>
      <c r="D4651" s="27"/>
      <c r="E4651" s="27"/>
      <c r="F4651" s="26"/>
      <c r="G4651" s="28"/>
      <c r="H4651" s="31"/>
    </row>
    <row r="4652" spans="2:8">
      <c r="B4652" s="27"/>
      <c r="C4652" s="27"/>
      <c r="D4652" s="27"/>
      <c r="E4652" s="27"/>
      <c r="F4652" s="26"/>
      <c r="G4652" s="28"/>
      <c r="H4652" s="31"/>
    </row>
    <row r="4653" spans="2:8">
      <c r="B4653" s="27"/>
      <c r="C4653" s="27"/>
      <c r="D4653" s="27"/>
      <c r="E4653" s="27"/>
      <c r="F4653" s="26"/>
      <c r="G4653" s="28"/>
      <c r="H4653" s="31"/>
    </row>
    <row r="4654" spans="2:8">
      <c r="B4654" s="27"/>
      <c r="C4654" s="27"/>
      <c r="D4654" s="27"/>
      <c r="E4654" s="27"/>
      <c r="F4654" s="26"/>
      <c r="G4654" s="28"/>
      <c r="H4654" s="31"/>
    </row>
    <row r="4655" spans="2:8">
      <c r="B4655" s="27"/>
      <c r="C4655" s="27"/>
      <c r="D4655" s="27"/>
      <c r="E4655" s="27"/>
      <c r="F4655" s="26"/>
      <c r="G4655" s="28"/>
      <c r="H4655" s="31"/>
    </row>
    <row r="4656" spans="2:8">
      <c r="B4656" s="27"/>
      <c r="C4656" s="27"/>
      <c r="D4656" s="27"/>
      <c r="E4656" s="27"/>
      <c r="F4656" s="26"/>
      <c r="G4656" s="28"/>
      <c r="H4656" s="31"/>
    </row>
    <row r="4657" spans="2:8">
      <c r="B4657" s="27"/>
      <c r="C4657" s="27"/>
      <c r="D4657" s="27"/>
      <c r="E4657" s="27"/>
      <c r="F4657" s="26"/>
      <c r="G4657" s="28"/>
      <c r="H4657" s="31"/>
    </row>
    <row r="4658" spans="2:8">
      <c r="B4658" s="27"/>
      <c r="C4658" s="27"/>
      <c r="D4658" s="27"/>
      <c r="E4658" s="27"/>
      <c r="F4658" s="26"/>
      <c r="G4658" s="28"/>
      <c r="H4658" s="31"/>
    </row>
    <row r="4659" spans="2:8">
      <c r="B4659" s="27"/>
      <c r="C4659" s="27"/>
      <c r="D4659" s="27"/>
      <c r="E4659" s="27"/>
      <c r="F4659" s="26"/>
      <c r="G4659" s="28"/>
      <c r="H4659" s="31"/>
    </row>
    <row r="4660" spans="2:8">
      <c r="B4660" s="27"/>
      <c r="C4660" s="27"/>
      <c r="D4660" s="27"/>
      <c r="E4660" s="27"/>
      <c r="F4660" s="26"/>
      <c r="G4660" s="28"/>
      <c r="H4660" s="31"/>
    </row>
    <row r="4661" spans="2:8">
      <c r="B4661" s="27"/>
      <c r="C4661" s="27"/>
      <c r="D4661" s="27"/>
      <c r="E4661" s="27"/>
      <c r="F4661" s="26"/>
      <c r="G4661" s="28"/>
      <c r="H4661" s="31"/>
    </row>
    <row r="4662" spans="2:8">
      <c r="B4662" s="27"/>
      <c r="C4662" s="27"/>
      <c r="D4662" s="27"/>
      <c r="E4662" s="27"/>
      <c r="F4662" s="26"/>
      <c r="G4662" s="28"/>
      <c r="H4662" s="31"/>
    </row>
    <row r="4663" spans="2:8">
      <c r="B4663" s="27"/>
      <c r="C4663" s="27"/>
      <c r="D4663" s="27"/>
      <c r="E4663" s="27"/>
      <c r="F4663" s="26"/>
      <c r="G4663" s="28"/>
      <c r="H4663" s="31"/>
    </row>
    <row r="4664" spans="2:8">
      <c r="B4664" s="27"/>
      <c r="C4664" s="27"/>
      <c r="D4664" s="27"/>
      <c r="E4664" s="27"/>
      <c r="F4664" s="26"/>
      <c r="G4664" s="28"/>
      <c r="H4664" s="31"/>
    </row>
    <row r="4665" spans="2:8">
      <c r="B4665" s="27"/>
      <c r="C4665" s="27"/>
      <c r="D4665" s="27"/>
      <c r="E4665" s="27"/>
      <c r="F4665" s="26"/>
      <c r="G4665" s="28"/>
      <c r="H4665" s="31"/>
    </row>
    <row r="4666" spans="2:8">
      <c r="B4666" s="27"/>
      <c r="C4666" s="27"/>
      <c r="D4666" s="27"/>
      <c r="E4666" s="27"/>
      <c r="F4666" s="26"/>
      <c r="G4666" s="28"/>
      <c r="H4666" s="31"/>
    </row>
    <row r="4667" spans="2:8">
      <c r="B4667" s="27"/>
      <c r="C4667" s="27"/>
      <c r="D4667" s="27"/>
      <c r="E4667" s="27"/>
      <c r="F4667" s="26"/>
      <c r="G4667" s="28"/>
      <c r="H4667" s="31"/>
    </row>
    <row r="4668" spans="2:8">
      <c r="B4668" s="27"/>
      <c r="C4668" s="27"/>
      <c r="D4668" s="27"/>
      <c r="E4668" s="27"/>
      <c r="F4668" s="26"/>
      <c r="G4668" s="28"/>
      <c r="H4668" s="31"/>
    </row>
    <row r="4669" spans="2:8">
      <c r="B4669" s="27"/>
      <c r="C4669" s="27"/>
      <c r="D4669" s="27"/>
      <c r="E4669" s="27"/>
      <c r="F4669" s="26"/>
      <c r="G4669" s="28"/>
      <c r="H4669" s="31"/>
    </row>
    <row r="4670" spans="2:8">
      <c r="B4670" s="27"/>
      <c r="C4670" s="27"/>
      <c r="D4670" s="27"/>
      <c r="E4670" s="27"/>
      <c r="F4670" s="26"/>
      <c r="G4670" s="28"/>
      <c r="H4670" s="31"/>
    </row>
    <row r="4671" spans="2:8">
      <c r="B4671" s="27"/>
      <c r="C4671" s="27"/>
      <c r="D4671" s="27"/>
      <c r="E4671" s="27"/>
      <c r="F4671" s="26"/>
      <c r="G4671" s="28"/>
      <c r="H4671" s="31"/>
    </row>
    <row r="4672" spans="2:8">
      <c r="B4672" s="27"/>
      <c r="C4672" s="27"/>
      <c r="D4672" s="27"/>
      <c r="E4672" s="27"/>
      <c r="F4672" s="26"/>
      <c r="G4672" s="28"/>
      <c r="H4672" s="31"/>
    </row>
    <row r="4673" spans="2:8">
      <c r="B4673" s="27"/>
      <c r="C4673" s="27"/>
      <c r="D4673" s="27"/>
      <c r="E4673" s="27"/>
      <c r="F4673" s="26"/>
      <c r="G4673" s="28"/>
      <c r="H4673" s="31"/>
    </row>
    <row r="4674" spans="2:8">
      <c r="B4674" s="27"/>
      <c r="C4674" s="27"/>
      <c r="D4674" s="27"/>
      <c r="E4674" s="27"/>
      <c r="F4674" s="26"/>
      <c r="G4674" s="28"/>
      <c r="H4674" s="31"/>
    </row>
    <row r="4675" spans="2:8">
      <c r="B4675" s="27"/>
      <c r="C4675" s="27"/>
      <c r="D4675" s="27"/>
      <c r="E4675" s="27"/>
      <c r="F4675" s="26"/>
      <c r="G4675" s="28"/>
      <c r="H4675" s="31"/>
    </row>
    <row r="4676" spans="2:8">
      <c r="B4676" s="27"/>
      <c r="C4676" s="27"/>
      <c r="D4676" s="27"/>
      <c r="E4676" s="27"/>
      <c r="F4676" s="26"/>
      <c r="G4676" s="28"/>
      <c r="H4676" s="31"/>
    </row>
    <row r="4677" spans="2:8">
      <c r="B4677" s="27"/>
      <c r="C4677" s="27"/>
      <c r="D4677" s="27"/>
      <c r="E4677" s="27"/>
      <c r="F4677" s="26"/>
      <c r="G4677" s="28"/>
      <c r="H4677" s="31"/>
    </row>
    <row r="4678" spans="2:8">
      <c r="B4678" s="27"/>
      <c r="C4678" s="27"/>
      <c r="D4678" s="27"/>
      <c r="E4678" s="27"/>
      <c r="F4678" s="26"/>
      <c r="G4678" s="28"/>
      <c r="H4678" s="31"/>
    </row>
    <row r="4679" spans="2:8">
      <c r="B4679" s="27"/>
      <c r="C4679" s="27"/>
      <c r="D4679" s="27"/>
      <c r="E4679" s="27"/>
      <c r="F4679" s="26"/>
      <c r="G4679" s="28"/>
      <c r="H4679" s="31"/>
    </row>
    <row r="4680" spans="2:8">
      <c r="B4680" s="27"/>
      <c r="C4680" s="27"/>
      <c r="D4680" s="27"/>
      <c r="E4680" s="27"/>
      <c r="F4680" s="26"/>
      <c r="G4680" s="28"/>
      <c r="H4680" s="31"/>
    </row>
    <row r="4681" spans="2:8">
      <c r="B4681" s="27"/>
      <c r="C4681" s="27"/>
      <c r="D4681" s="27"/>
      <c r="E4681" s="27"/>
      <c r="F4681" s="26"/>
      <c r="G4681" s="28"/>
      <c r="H4681" s="31"/>
    </row>
    <row r="4682" spans="2:8">
      <c r="B4682" s="27"/>
      <c r="C4682" s="27"/>
      <c r="D4682" s="27"/>
      <c r="E4682" s="27"/>
      <c r="F4682" s="26"/>
      <c r="G4682" s="28"/>
      <c r="H4682" s="31"/>
    </row>
    <row r="4683" spans="2:8">
      <c r="B4683" s="27"/>
      <c r="C4683" s="27"/>
      <c r="D4683" s="27"/>
      <c r="E4683" s="27"/>
      <c r="F4683" s="26"/>
      <c r="G4683" s="28"/>
      <c r="H4683" s="31"/>
    </row>
    <row r="4684" spans="2:8">
      <c r="B4684" s="27"/>
      <c r="C4684" s="27"/>
      <c r="D4684" s="27"/>
      <c r="E4684" s="27"/>
      <c r="F4684" s="26"/>
      <c r="G4684" s="28"/>
      <c r="H4684" s="31"/>
    </row>
    <row r="4685" spans="2:8">
      <c r="B4685" s="27"/>
      <c r="C4685" s="27"/>
      <c r="D4685" s="27"/>
      <c r="E4685" s="27"/>
      <c r="F4685" s="26"/>
      <c r="G4685" s="28"/>
      <c r="H4685" s="31"/>
    </row>
    <row r="4686" spans="2:8">
      <c r="B4686" s="27"/>
      <c r="C4686" s="27"/>
      <c r="D4686" s="27"/>
      <c r="E4686" s="27"/>
      <c r="F4686" s="26"/>
      <c r="G4686" s="28"/>
      <c r="H4686" s="31"/>
    </row>
    <row r="4687" spans="2:8">
      <c r="B4687" s="27"/>
      <c r="C4687" s="27"/>
      <c r="D4687" s="27"/>
      <c r="E4687" s="27"/>
      <c r="F4687" s="26"/>
      <c r="G4687" s="28"/>
      <c r="H4687" s="31"/>
    </row>
    <row r="4688" spans="2:8">
      <c r="B4688" s="27"/>
      <c r="C4688" s="27"/>
      <c r="D4688" s="27"/>
      <c r="E4688" s="27"/>
      <c r="F4688" s="26"/>
      <c r="G4688" s="28"/>
      <c r="H4688" s="31"/>
    </row>
    <row r="4689" spans="2:8">
      <c r="B4689" s="27"/>
      <c r="C4689" s="27"/>
      <c r="D4689" s="27"/>
      <c r="E4689" s="27"/>
      <c r="F4689" s="26"/>
      <c r="G4689" s="28"/>
      <c r="H4689" s="31"/>
    </row>
    <row r="4690" spans="2:8">
      <c r="B4690" s="27"/>
      <c r="C4690" s="27"/>
      <c r="D4690" s="27"/>
      <c r="E4690" s="27"/>
      <c r="F4690" s="26"/>
      <c r="G4690" s="28"/>
      <c r="H4690" s="31"/>
    </row>
    <row r="4691" spans="2:8">
      <c r="B4691" s="27"/>
      <c r="C4691" s="27"/>
      <c r="D4691" s="27"/>
      <c r="E4691" s="27"/>
      <c r="F4691" s="26"/>
      <c r="G4691" s="28"/>
      <c r="H4691" s="31"/>
    </row>
    <row r="4692" spans="2:8">
      <c r="B4692" s="27"/>
      <c r="C4692" s="27"/>
      <c r="D4692" s="27"/>
      <c r="E4692" s="27"/>
      <c r="F4692" s="26"/>
      <c r="G4692" s="28"/>
      <c r="H4692" s="31"/>
    </row>
    <row r="4693" spans="2:8">
      <c r="B4693" s="27"/>
      <c r="C4693" s="27"/>
      <c r="D4693" s="27"/>
      <c r="E4693" s="27"/>
      <c r="F4693" s="26"/>
      <c r="G4693" s="28"/>
      <c r="H4693" s="31"/>
    </row>
    <row r="4694" spans="2:8">
      <c r="B4694" s="27"/>
      <c r="C4694" s="27"/>
      <c r="D4694" s="27"/>
      <c r="E4694" s="27"/>
      <c r="F4694" s="26"/>
      <c r="G4694" s="28"/>
      <c r="H4694" s="31"/>
    </row>
    <row r="4695" spans="2:8">
      <c r="B4695" s="27"/>
      <c r="C4695" s="27"/>
      <c r="D4695" s="27"/>
      <c r="E4695" s="27"/>
      <c r="F4695" s="26"/>
      <c r="G4695" s="28"/>
      <c r="H4695" s="31"/>
    </row>
    <row r="4696" spans="2:8">
      <c r="B4696" s="27"/>
      <c r="C4696" s="27"/>
      <c r="D4696" s="27"/>
      <c r="E4696" s="27"/>
      <c r="F4696" s="26"/>
      <c r="G4696" s="28"/>
      <c r="H4696" s="31"/>
    </row>
    <row r="4697" spans="2:8">
      <c r="B4697" s="27"/>
      <c r="C4697" s="27"/>
      <c r="D4697" s="27"/>
      <c r="E4697" s="27"/>
      <c r="F4697" s="26"/>
      <c r="G4697" s="28"/>
      <c r="H4697" s="31"/>
    </row>
    <row r="4698" spans="2:8">
      <c r="B4698" s="27"/>
      <c r="C4698" s="27"/>
      <c r="D4698" s="27"/>
      <c r="E4698" s="27"/>
      <c r="F4698" s="26"/>
      <c r="G4698" s="28"/>
      <c r="H4698" s="31"/>
    </row>
    <row r="4699" spans="2:8">
      <c r="B4699" s="27"/>
      <c r="C4699" s="27"/>
      <c r="D4699" s="27"/>
      <c r="E4699" s="27"/>
      <c r="F4699" s="26"/>
      <c r="G4699" s="28"/>
      <c r="H4699" s="31"/>
    </row>
    <row r="4700" spans="2:8">
      <c r="B4700" s="27"/>
      <c r="C4700" s="27"/>
      <c r="D4700" s="27"/>
      <c r="E4700" s="27"/>
      <c r="F4700" s="26"/>
      <c r="G4700" s="28"/>
      <c r="H4700" s="31"/>
    </row>
    <row r="4701" spans="2:8">
      <c r="B4701" s="27"/>
      <c r="C4701" s="27"/>
      <c r="D4701" s="27"/>
      <c r="E4701" s="27"/>
      <c r="F4701" s="26"/>
      <c r="G4701" s="28"/>
      <c r="H4701" s="31"/>
    </row>
    <row r="4702" spans="2:8">
      <c r="B4702" s="27"/>
      <c r="C4702" s="27"/>
      <c r="D4702" s="27"/>
      <c r="E4702" s="27"/>
      <c r="F4702" s="26"/>
      <c r="G4702" s="28"/>
      <c r="H4702" s="31"/>
    </row>
    <row r="4703" spans="2:8">
      <c r="B4703" s="27"/>
      <c r="C4703" s="27"/>
      <c r="D4703" s="27"/>
      <c r="E4703" s="27"/>
      <c r="F4703" s="26"/>
      <c r="G4703" s="28"/>
      <c r="H4703" s="31"/>
    </row>
    <row r="4704" spans="2:8">
      <c r="B4704" s="27"/>
      <c r="C4704" s="27"/>
      <c r="D4704" s="27"/>
      <c r="E4704" s="27"/>
      <c r="F4704" s="26"/>
      <c r="G4704" s="28"/>
      <c r="H4704" s="31"/>
    </row>
    <row r="4705" spans="2:8">
      <c r="B4705" s="27"/>
      <c r="C4705" s="27"/>
      <c r="D4705" s="27"/>
      <c r="E4705" s="27"/>
      <c r="F4705" s="26"/>
      <c r="G4705" s="28"/>
      <c r="H4705" s="31"/>
    </row>
    <row r="4706" spans="2:8">
      <c r="B4706" s="27"/>
      <c r="C4706" s="27"/>
      <c r="D4706" s="27"/>
      <c r="E4706" s="27"/>
      <c r="F4706" s="26"/>
      <c r="G4706" s="28"/>
      <c r="H4706" s="31"/>
    </row>
    <row r="4707" spans="2:8">
      <c r="B4707" s="27"/>
      <c r="C4707" s="27"/>
      <c r="D4707" s="27"/>
      <c r="E4707" s="27"/>
      <c r="F4707" s="26"/>
      <c r="G4707" s="28"/>
      <c r="H4707" s="31"/>
    </row>
    <row r="4708" spans="2:8">
      <c r="B4708" s="27"/>
      <c r="C4708" s="27"/>
      <c r="D4708" s="27"/>
      <c r="E4708" s="27"/>
      <c r="F4708" s="26"/>
      <c r="G4708" s="28"/>
      <c r="H4708" s="31"/>
    </row>
    <row r="4709" spans="2:8">
      <c r="B4709" s="27"/>
      <c r="C4709" s="27"/>
      <c r="D4709" s="27"/>
      <c r="E4709" s="27"/>
      <c r="F4709" s="26"/>
      <c r="G4709" s="28"/>
      <c r="H4709" s="31"/>
    </row>
    <row r="4710" spans="2:8">
      <c r="B4710" s="27"/>
      <c r="C4710" s="27"/>
      <c r="D4710" s="27"/>
      <c r="E4710" s="27"/>
      <c r="F4710" s="26"/>
      <c r="G4710" s="28"/>
      <c r="H4710" s="31"/>
    </row>
    <row r="4711" spans="2:8">
      <c r="B4711" s="27"/>
      <c r="C4711" s="27"/>
      <c r="D4711" s="27"/>
      <c r="E4711" s="27"/>
      <c r="F4711" s="26"/>
      <c r="G4711" s="28"/>
      <c r="H4711" s="31"/>
    </row>
    <row r="4712" spans="2:8">
      <c r="B4712" s="27"/>
      <c r="C4712" s="27"/>
      <c r="D4712" s="27"/>
      <c r="E4712" s="27"/>
      <c r="F4712" s="26"/>
      <c r="G4712" s="28"/>
      <c r="H4712" s="31"/>
    </row>
    <row r="4713" spans="2:8">
      <c r="B4713" s="27"/>
      <c r="C4713" s="27"/>
      <c r="D4713" s="27"/>
      <c r="E4713" s="27"/>
      <c r="F4713" s="26"/>
      <c r="G4713" s="28"/>
      <c r="H4713" s="31"/>
    </row>
    <row r="4714" spans="2:8">
      <c r="B4714" s="27"/>
      <c r="C4714" s="27"/>
      <c r="D4714" s="27"/>
      <c r="E4714" s="27"/>
      <c r="F4714" s="26"/>
      <c r="G4714" s="28"/>
      <c r="H4714" s="31"/>
    </row>
    <row r="4715" spans="2:8">
      <c r="B4715" s="27"/>
      <c r="C4715" s="27"/>
      <c r="D4715" s="27"/>
      <c r="E4715" s="27"/>
      <c r="F4715" s="26"/>
      <c r="G4715" s="28"/>
      <c r="H4715" s="31"/>
    </row>
    <row r="4716" spans="2:8">
      <c r="B4716" s="27"/>
      <c r="C4716" s="27"/>
      <c r="D4716" s="27"/>
      <c r="E4716" s="27"/>
      <c r="F4716" s="26"/>
      <c r="G4716" s="28"/>
      <c r="H4716" s="31"/>
    </row>
    <row r="4717" spans="2:8">
      <c r="B4717" s="27"/>
      <c r="C4717" s="27"/>
      <c r="D4717" s="27"/>
      <c r="E4717" s="27"/>
      <c r="F4717" s="26"/>
      <c r="G4717" s="28"/>
      <c r="H4717" s="31"/>
    </row>
    <row r="4718" spans="2:8">
      <c r="B4718" s="27"/>
      <c r="C4718" s="27"/>
      <c r="D4718" s="27"/>
      <c r="E4718" s="27"/>
      <c r="F4718" s="26"/>
      <c r="G4718" s="28"/>
      <c r="H4718" s="31"/>
    </row>
    <row r="4719" spans="2:8">
      <c r="B4719" s="27"/>
      <c r="C4719" s="27"/>
      <c r="D4719" s="27"/>
      <c r="E4719" s="27"/>
      <c r="F4719" s="26"/>
      <c r="G4719" s="28"/>
      <c r="H4719" s="31"/>
    </row>
    <row r="4720" spans="2:8">
      <c r="B4720" s="27"/>
      <c r="C4720" s="27"/>
      <c r="D4720" s="27"/>
      <c r="E4720" s="27"/>
      <c r="F4720" s="26"/>
      <c r="G4720" s="28"/>
      <c r="H4720" s="31"/>
    </row>
    <row r="4721" spans="2:8">
      <c r="B4721" s="27"/>
      <c r="C4721" s="27"/>
      <c r="D4721" s="27"/>
      <c r="E4721" s="27"/>
      <c r="F4721" s="26"/>
      <c r="G4721" s="28"/>
      <c r="H4721" s="31"/>
    </row>
    <row r="4722" spans="2:8">
      <c r="B4722" s="27"/>
      <c r="C4722" s="27"/>
      <c r="D4722" s="27"/>
      <c r="E4722" s="27"/>
      <c r="F4722" s="26"/>
      <c r="G4722" s="28"/>
      <c r="H4722" s="31"/>
    </row>
    <row r="4723" spans="2:8">
      <c r="B4723" s="27"/>
      <c r="C4723" s="27"/>
      <c r="D4723" s="27"/>
      <c r="E4723" s="27"/>
      <c r="F4723" s="26"/>
      <c r="G4723" s="28"/>
      <c r="H4723" s="31"/>
    </row>
    <row r="4724" spans="2:8">
      <c r="B4724" s="27"/>
      <c r="C4724" s="27"/>
      <c r="D4724" s="27"/>
      <c r="E4724" s="27"/>
      <c r="F4724" s="26"/>
      <c r="G4724" s="28"/>
      <c r="H4724" s="31"/>
    </row>
    <row r="4725" spans="2:8">
      <c r="B4725" s="27"/>
      <c r="C4725" s="27"/>
      <c r="D4725" s="27"/>
      <c r="E4725" s="27"/>
      <c r="F4725" s="26"/>
      <c r="G4725" s="28"/>
      <c r="H4725" s="31"/>
    </row>
    <row r="4726" spans="2:8">
      <c r="B4726" s="27"/>
      <c r="C4726" s="27"/>
      <c r="D4726" s="27"/>
      <c r="E4726" s="27"/>
      <c r="F4726" s="26"/>
      <c r="G4726" s="28"/>
      <c r="H4726" s="31"/>
    </row>
    <row r="4727" spans="2:8">
      <c r="B4727" s="27"/>
      <c r="C4727" s="27"/>
      <c r="D4727" s="27"/>
      <c r="E4727" s="27"/>
      <c r="F4727" s="26"/>
      <c r="G4727" s="28"/>
      <c r="H4727" s="31"/>
    </row>
    <row r="4728" spans="2:8">
      <c r="B4728" s="27"/>
      <c r="C4728" s="27"/>
      <c r="D4728" s="27"/>
      <c r="E4728" s="27"/>
      <c r="F4728" s="26"/>
      <c r="G4728" s="28"/>
      <c r="H4728" s="31"/>
    </row>
    <row r="4729" spans="2:8">
      <c r="B4729" s="27"/>
      <c r="C4729" s="27"/>
      <c r="D4729" s="27"/>
      <c r="E4729" s="27"/>
      <c r="F4729" s="26"/>
      <c r="G4729" s="28"/>
      <c r="H4729" s="31"/>
    </row>
    <row r="4730" spans="2:8">
      <c r="B4730" s="27"/>
      <c r="C4730" s="27"/>
      <c r="D4730" s="27"/>
      <c r="E4730" s="27"/>
      <c r="F4730" s="26"/>
      <c r="G4730" s="28"/>
      <c r="H4730" s="31"/>
    </row>
    <row r="4731" spans="2:8">
      <c r="B4731" s="27"/>
      <c r="C4731" s="27"/>
      <c r="D4731" s="27"/>
      <c r="E4731" s="27"/>
      <c r="F4731" s="26"/>
      <c r="G4731" s="28"/>
      <c r="H4731" s="31"/>
    </row>
    <row r="4732" spans="2:8">
      <c r="B4732" s="27"/>
      <c r="C4732" s="27"/>
      <c r="D4732" s="27"/>
      <c r="E4732" s="27"/>
      <c r="F4732" s="26"/>
      <c r="G4732" s="28"/>
      <c r="H4732" s="31"/>
    </row>
    <row r="4733" spans="2:8">
      <c r="B4733" s="27"/>
      <c r="C4733" s="27"/>
      <c r="D4733" s="27"/>
      <c r="E4733" s="27"/>
      <c r="F4733" s="26"/>
      <c r="G4733" s="28"/>
      <c r="H4733" s="31"/>
    </row>
    <row r="4734" spans="2:8">
      <c r="B4734" s="27"/>
      <c r="C4734" s="27"/>
      <c r="D4734" s="27"/>
      <c r="E4734" s="27"/>
      <c r="F4734" s="26"/>
      <c r="G4734" s="28"/>
      <c r="H4734" s="31"/>
    </row>
    <row r="4735" spans="2:8">
      <c r="B4735" s="27"/>
      <c r="C4735" s="27"/>
      <c r="D4735" s="27"/>
      <c r="E4735" s="27"/>
      <c r="F4735" s="26"/>
      <c r="G4735" s="28"/>
      <c r="H4735" s="31"/>
    </row>
    <row r="4736" spans="2:8">
      <c r="B4736" s="27"/>
      <c r="C4736" s="27"/>
      <c r="D4736" s="27"/>
      <c r="E4736" s="27"/>
      <c r="F4736" s="26"/>
      <c r="G4736" s="28"/>
      <c r="H4736" s="31"/>
    </row>
    <row r="4737" spans="2:8">
      <c r="B4737" s="27"/>
      <c r="C4737" s="27"/>
      <c r="D4737" s="27"/>
      <c r="E4737" s="27"/>
      <c r="F4737" s="26"/>
      <c r="G4737" s="28"/>
      <c r="H4737" s="31"/>
    </row>
    <row r="4738" spans="2:8">
      <c r="B4738" s="27"/>
      <c r="C4738" s="27"/>
      <c r="D4738" s="27"/>
      <c r="E4738" s="27"/>
      <c r="F4738" s="26"/>
      <c r="G4738" s="28"/>
      <c r="H4738" s="31"/>
    </row>
    <row r="4739" spans="2:8">
      <c r="B4739" s="27"/>
      <c r="C4739" s="27"/>
      <c r="D4739" s="27"/>
      <c r="E4739" s="27"/>
      <c r="F4739" s="26"/>
      <c r="G4739" s="28"/>
      <c r="H4739" s="31"/>
    </row>
    <row r="4740" spans="2:8">
      <c r="B4740" s="27"/>
      <c r="C4740" s="27"/>
      <c r="D4740" s="27"/>
      <c r="E4740" s="27"/>
      <c r="F4740" s="26"/>
      <c r="G4740" s="28"/>
      <c r="H4740" s="31"/>
    </row>
    <row r="4741" spans="2:8">
      <c r="B4741" s="27"/>
      <c r="C4741" s="27"/>
      <c r="D4741" s="27"/>
      <c r="E4741" s="27"/>
      <c r="F4741" s="26"/>
      <c r="G4741" s="28"/>
      <c r="H4741" s="31"/>
    </row>
    <row r="4742" spans="2:8">
      <c r="B4742" s="27"/>
      <c r="C4742" s="27"/>
      <c r="D4742" s="27"/>
      <c r="E4742" s="27"/>
      <c r="F4742" s="26"/>
      <c r="G4742" s="28"/>
      <c r="H4742" s="31"/>
    </row>
    <row r="4743" spans="2:8">
      <c r="B4743" s="27"/>
      <c r="C4743" s="27"/>
      <c r="D4743" s="27"/>
      <c r="E4743" s="27"/>
      <c r="F4743" s="26"/>
      <c r="G4743" s="28"/>
      <c r="H4743" s="31"/>
    </row>
    <row r="4744" spans="2:8">
      <c r="B4744" s="27"/>
      <c r="C4744" s="27"/>
      <c r="D4744" s="27"/>
      <c r="E4744" s="27"/>
      <c r="F4744" s="26"/>
      <c r="G4744" s="28"/>
      <c r="H4744" s="31"/>
    </row>
    <row r="4745" spans="2:8">
      <c r="B4745" s="27"/>
      <c r="C4745" s="27"/>
      <c r="D4745" s="27"/>
      <c r="E4745" s="27"/>
      <c r="F4745" s="26"/>
      <c r="G4745" s="28"/>
      <c r="H4745" s="31"/>
    </row>
    <row r="4746" spans="2:8">
      <c r="B4746" s="27"/>
      <c r="C4746" s="27"/>
      <c r="D4746" s="27"/>
      <c r="E4746" s="27"/>
      <c r="F4746" s="26"/>
      <c r="G4746" s="28"/>
      <c r="H4746" s="31"/>
    </row>
    <row r="4747" spans="2:8">
      <c r="B4747" s="27"/>
      <c r="C4747" s="27"/>
      <c r="D4747" s="27"/>
      <c r="E4747" s="27"/>
      <c r="F4747" s="26"/>
      <c r="G4747" s="28"/>
      <c r="H4747" s="31"/>
    </row>
    <row r="4748" spans="2:8">
      <c r="B4748" s="27"/>
      <c r="C4748" s="27"/>
      <c r="D4748" s="27"/>
      <c r="E4748" s="27"/>
      <c r="F4748" s="26"/>
      <c r="G4748" s="28"/>
      <c r="H4748" s="31"/>
    </row>
    <row r="4749" spans="2:8">
      <c r="B4749" s="27"/>
      <c r="C4749" s="27"/>
      <c r="D4749" s="27"/>
      <c r="E4749" s="27"/>
      <c r="F4749" s="26"/>
      <c r="G4749" s="28"/>
      <c r="H4749" s="31"/>
    </row>
    <row r="4750" spans="2:8">
      <c r="B4750" s="27"/>
      <c r="C4750" s="27"/>
      <c r="D4750" s="27"/>
      <c r="E4750" s="27"/>
      <c r="F4750" s="26"/>
      <c r="G4750" s="28"/>
      <c r="H4750" s="31"/>
    </row>
    <row r="4751" spans="2:8">
      <c r="B4751" s="27"/>
      <c r="C4751" s="27"/>
      <c r="D4751" s="27"/>
      <c r="E4751" s="27"/>
      <c r="F4751" s="26"/>
      <c r="G4751" s="28"/>
      <c r="H4751" s="31"/>
    </row>
    <row r="4752" spans="2:8">
      <c r="B4752" s="27"/>
      <c r="C4752" s="27"/>
      <c r="D4752" s="27"/>
      <c r="E4752" s="27"/>
      <c r="F4752" s="26"/>
      <c r="G4752" s="28"/>
      <c r="H4752" s="31"/>
    </row>
    <row r="4753" spans="2:8">
      <c r="B4753" s="27"/>
      <c r="C4753" s="27"/>
      <c r="D4753" s="27"/>
      <c r="E4753" s="27"/>
      <c r="F4753" s="26"/>
      <c r="G4753" s="28"/>
      <c r="H4753" s="31"/>
    </row>
    <row r="4754" spans="2:8">
      <c r="B4754" s="27"/>
      <c r="C4754" s="27"/>
      <c r="D4754" s="27"/>
      <c r="E4754" s="27"/>
      <c r="F4754" s="26"/>
      <c r="G4754" s="28"/>
      <c r="H4754" s="31"/>
    </row>
    <row r="4755" spans="2:8">
      <c r="B4755" s="27"/>
      <c r="C4755" s="27"/>
      <c r="D4755" s="27"/>
      <c r="E4755" s="27"/>
      <c r="F4755" s="26"/>
      <c r="G4755" s="28"/>
      <c r="H4755" s="31"/>
    </row>
    <row r="4756" spans="2:8">
      <c r="B4756" s="27"/>
      <c r="C4756" s="27"/>
      <c r="D4756" s="27"/>
      <c r="E4756" s="27"/>
      <c r="F4756" s="26"/>
      <c r="G4756" s="28"/>
      <c r="H4756" s="31"/>
    </row>
    <row r="4757" spans="2:8">
      <c r="B4757" s="27"/>
      <c r="C4757" s="27"/>
      <c r="D4757" s="27"/>
      <c r="E4757" s="27"/>
      <c r="F4757" s="26"/>
      <c r="G4757" s="28"/>
      <c r="H4757" s="31"/>
    </row>
    <row r="4758" spans="2:8">
      <c r="B4758" s="27"/>
      <c r="C4758" s="27"/>
      <c r="D4758" s="27"/>
      <c r="E4758" s="27"/>
      <c r="F4758" s="26"/>
      <c r="G4758" s="28"/>
      <c r="H4758" s="31"/>
    </row>
    <row r="4759" spans="2:8">
      <c r="B4759" s="27"/>
      <c r="C4759" s="27"/>
      <c r="D4759" s="27"/>
      <c r="E4759" s="27"/>
      <c r="F4759" s="26"/>
      <c r="G4759" s="28"/>
      <c r="H4759" s="31"/>
    </row>
    <row r="4760" spans="2:8">
      <c r="B4760" s="27"/>
      <c r="C4760" s="27"/>
      <c r="D4760" s="27"/>
      <c r="E4760" s="27"/>
      <c r="F4760" s="26"/>
      <c r="G4760" s="28"/>
      <c r="H4760" s="31"/>
    </row>
    <row r="4761" spans="2:8">
      <c r="B4761" s="27"/>
      <c r="C4761" s="27"/>
      <c r="D4761" s="27"/>
      <c r="E4761" s="27"/>
      <c r="F4761" s="26"/>
      <c r="G4761" s="28"/>
      <c r="H4761" s="31"/>
    </row>
    <row r="4762" spans="2:8">
      <c r="B4762" s="27"/>
      <c r="C4762" s="27"/>
      <c r="D4762" s="27"/>
      <c r="E4762" s="27"/>
      <c r="F4762" s="26"/>
      <c r="G4762" s="28"/>
      <c r="H4762" s="31"/>
    </row>
    <row r="4763" spans="2:8">
      <c r="B4763" s="27"/>
      <c r="C4763" s="27"/>
      <c r="D4763" s="27"/>
      <c r="E4763" s="27"/>
      <c r="F4763" s="26"/>
      <c r="G4763" s="28"/>
      <c r="H4763" s="31"/>
    </row>
    <row r="4764" spans="2:8">
      <c r="B4764" s="27"/>
      <c r="C4764" s="27"/>
      <c r="D4764" s="27"/>
      <c r="E4764" s="27"/>
      <c r="F4764" s="26"/>
      <c r="G4764" s="28"/>
      <c r="H4764" s="31"/>
    </row>
    <row r="4765" spans="2:8">
      <c r="B4765" s="27"/>
      <c r="C4765" s="27"/>
      <c r="D4765" s="27"/>
      <c r="E4765" s="27"/>
      <c r="F4765" s="26"/>
      <c r="G4765" s="28"/>
      <c r="H4765" s="31"/>
    </row>
    <row r="4766" spans="2:8">
      <c r="B4766" s="27"/>
      <c r="C4766" s="27"/>
      <c r="D4766" s="27"/>
      <c r="E4766" s="27"/>
      <c r="F4766" s="26"/>
      <c r="G4766" s="28"/>
      <c r="H4766" s="31"/>
    </row>
    <row r="4767" spans="2:8">
      <c r="B4767" s="27"/>
      <c r="C4767" s="27"/>
      <c r="D4767" s="27"/>
      <c r="E4767" s="27"/>
      <c r="F4767" s="26"/>
      <c r="G4767" s="28"/>
      <c r="H4767" s="31"/>
    </row>
    <row r="4768" spans="2:8">
      <c r="B4768" s="27"/>
      <c r="C4768" s="27"/>
      <c r="D4768" s="27"/>
      <c r="E4768" s="27"/>
      <c r="F4768" s="26"/>
      <c r="G4768" s="28"/>
      <c r="H4768" s="31"/>
    </row>
    <row r="4769" spans="2:8">
      <c r="B4769" s="27"/>
      <c r="C4769" s="27"/>
      <c r="D4769" s="27"/>
      <c r="E4769" s="27"/>
      <c r="F4769" s="26"/>
      <c r="G4769" s="28"/>
      <c r="H4769" s="31"/>
    </row>
    <row r="4770" spans="2:8">
      <c r="B4770" s="27"/>
      <c r="C4770" s="27"/>
      <c r="D4770" s="27"/>
      <c r="E4770" s="27"/>
      <c r="F4770" s="26"/>
      <c r="G4770" s="28"/>
      <c r="H4770" s="31"/>
    </row>
    <row r="4771" spans="2:8">
      <c r="B4771" s="27"/>
      <c r="C4771" s="27"/>
      <c r="D4771" s="27"/>
      <c r="E4771" s="27"/>
      <c r="F4771" s="26"/>
      <c r="G4771" s="28"/>
      <c r="H4771" s="31"/>
    </row>
    <row r="4772" spans="2:8">
      <c r="B4772" s="27"/>
      <c r="C4772" s="27"/>
      <c r="D4772" s="27"/>
      <c r="E4772" s="27"/>
      <c r="F4772" s="26"/>
      <c r="G4772" s="28"/>
      <c r="H4772" s="31"/>
    </row>
    <row r="4773" spans="2:8">
      <c r="B4773" s="27"/>
      <c r="C4773" s="27"/>
      <c r="D4773" s="27"/>
      <c r="E4773" s="27"/>
      <c r="F4773" s="26"/>
      <c r="G4773" s="28"/>
      <c r="H4773" s="31"/>
    </row>
    <row r="4774" spans="2:8">
      <c r="B4774" s="27"/>
      <c r="C4774" s="27"/>
      <c r="D4774" s="27"/>
      <c r="E4774" s="27"/>
      <c r="F4774" s="26"/>
      <c r="G4774" s="28"/>
      <c r="H4774" s="31"/>
    </row>
    <row r="4775" spans="2:8">
      <c r="B4775" s="27"/>
      <c r="C4775" s="27"/>
      <c r="D4775" s="27"/>
      <c r="E4775" s="27"/>
      <c r="F4775" s="26"/>
      <c r="G4775" s="28"/>
      <c r="H4775" s="31"/>
    </row>
    <row r="4776" spans="2:8">
      <c r="B4776" s="27"/>
      <c r="C4776" s="27"/>
      <c r="D4776" s="27"/>
      <c r="E4776" s="27"/>
      <c r="F4776" s="26"/>
      <c r="G4776" s="28"/>
      <c r="H4776" s="31"/>
    </row>
    <row r="4777" spans="2:8">
      <c r="B4777" s="27"/>
      <c r="C4777" s="27"/>
      <c r="D4777" s="27"/>
      <c r="E4777" s="27"/>
      <c r="F4777" s="26"/>
      <c r="G4777" s="28"/>
      <c r="H4777" s="31"/>
    </row>
    <row r="4778" spans="2:8">
      <c r="B4778" s="27"/>
      <c r="C4778" s="27"/>
      <c r="D4778" s="27"/>
      <c r="E4778" s="27"/>
      <c r="F4778" s="26"/>
      <c r="G4778" s="28"/>
      <c r="H4778" s="31"/>
    </row>
    <row r="4779" spans="2:8">
      <c r="B4779" s="27"/>
      <c r="C4779" s="27"/>
      <c r="D4779" s="27"/>
      <c r="E4779" s="27"/>
      <c r="F4779" s="26"/>
      <c r="G4779" s="28"/>
      <c r="H4779" s="31"/>
    </row>
    <row r="4780" spans="2:8">
      <c r="B4780" s="27"/>
      <c r="C4780" s="27"/>
      <c r="D4780" s="27"/>
      <c r="E4780" s="27"/>
      <c r="F4780" s="26"/>
      <c r="G4780" s="28"/>
      <c r="H4780" s="31"/>
    </row>
    <row r="4781" spans="2:8">
      <c r="B4781" s="27"/>
      <c r="C4781" s="27"/>
      <c r="D4781" s="27"/>
      <c r="E4781" s="27"/>
      <c r="F4781" s="26"/>
      <c r="G4781" s="28"/>
      <c r="H4781" s="31"/>
    </row>
    <row r="4782" spans="2:8">
      <c r="B4782" s="27"/>
      <c r="C4782" s="27"/>
      <c r="D4782" s="27"/>
      <c r="E4782" s="27"/>
      <c r="F4782" s="26"/>
      <c r="G4782" s="28"/>
      <c r="H4782" s="31"/>
    </row>
    <row r="4783" spans="2:8">
      <c r="B4783" s="27"/>
      <c r="C4783" s="27"/>
      <c r="D4783" s="27"/>
      <c r="E4783" s="27"/>
      <c r="F4783" s="26"/>
      <c r="G4783" s="28"/>
      <c r="H4783" s="31"/>
    </row>
    <row r="4784" spans="2:8">
      <c r="B4784" s="27"/>
      <c r="C4784" s="27"/>
      <c r="D4784" s="27"/>
      <c r="E4784" s="27"/>
      <c r="F4784" s="26"/>
      <c r="G4784" s="28"/>
      <c r="H4784" s="31"/>
    </row>
    <row r="4785" spans="2:8">
      <c r="B4785" s="27"/>
      <c r="C4785" s="27"/>
      <c r="D4785" s="27"/>
      <c r="E4785" s="27"/>
      <c r="F4785" s="26"/>
      <c r="G4785" s="28"/>
      <c r="H4785" s="31"/>
    </row>
    <row r="4786" spans="2:8">
      <c r="B4786" s="27"/>
      <c r="C4786" s="27"/>
      <c r="D4786" s="27"/>
      <c r="E4786" s="27"/>
      <c r="F4786" s="26"/>
      <c r="G4786" s="28"/>
      <c r="H4786" s="31"/>
    </row>
    <row r="4787" spans="2:8">
      <c r="B4787" s="27"/>
      <c r="C4787" s="27"/>
      <c r="D4787" s="27"/>
      <c r="E4787" s="27"/>
      <c r="F4787" s="26"/>
      <c r="G4787" s="28"/>
      <c r="H4787" s="31"/>
    </row>
    <row r="4788" spans="2:8">
      <c r="B4788" s="27"/>
      <c r="C4788" s="27"/>
      <c r="D4788" s="27"/>
      <c r="E4788" s="27"/>
      <c r="F4788" s="26"/>
      <c r="G4788" s="28"/>
      <c r="H4788" s="31"/>
    </row>
    <row r="4789" spans="2:8">
      <c r="B4789" s="27"/>
      <c r="C4789" s="27"/>
      <c r="D4789" s="27"/>
      <c r="E4789" s="27"/>
      <c r="F4789" s="26"/>
      <c r="G4789" s="28"/>
      <c r="H4789" s="31"/>
    </row>
    <row r="4790" spans="2:8">
      <c r="B4790" s="27"/>
      <c r="C4790" s="27"/>
      <c r="D4790" s="27"/>
      <c r="E4790" s="27"/>
      <c r="F4790" s="26"/>
      <c r="G4790" s="28"/>
      <c r="H4790" s="31"/>
    </row>
    <row r="4791" spans="2:8">
      <c r="B4791" s="27"/>
      <c r="C4791" s="27"/>
      <c r="D4791" s="27"/>
      <c r="E4791" s="27"/>
      <c r="F4791" s="26"/>
      <c r="G4791" s="28"/>
      <c r="H4791" s="31"/>
    </row>
    <row r="4792" spans="2:8">
      <c r="B4792" s="27"/>
      <c r="C4792" s="27"/>
      <c r="D4792" s="27"/>
      <c r="E4792" s="27"/>
      <c r="F4792" s="26"/>
      <c r="G4792" s="28"/>
      <c r="H4792" s="31"/>
    </row>
    <row r="4793" spans="2:8">
      <c r="B4793" s="27"/>
      <c r="C4793" s="27"/>
      <c r="D4793" s="27"/>
      <c r="E4793" s="27"/>
      <c r="F4793" s="26"/>
      <c r="G4793" s="28"/>
      <c r="H4793" s="31"/>
    </row>
    <row r="4794" spans="2:8">
      <c r="B4794" s="27"/>
      <c r="C4794" s="27"/>
      <c r="D4794" s="27"/>
      <c r="E4794" s="27"/>
      <c r="F4794" s="26"/>
      <c r="G4794" s="28"/>
      <c r="H4794" s="31"/>
    </row>
    <row r="4795" spans="2:8">
      <c r="B4795" s="27"/>
      <c r="C4795" s="27"/>
      <c r="D4795" s="27"/>
      <c r="E4795" s="27"/>
      <c r="F4795" s="26"/>
      <c r="G4795" s="28"/>
      <c r="H4795" s="31"/>
    </row>
    <row r="4796" spans="2:8">
      <c r="B4796" s="27"/>
      <c r="C4796" s="27"/>
      <c r="D4796" s="27"/>
      <c r="E4796" s="27"/>
      <c r="F4796" s="26"/>
      <c r="G4796" s="28"/>
      <c r="H4796" s="31"/>
    </row>
    <row r="4797" spans="2:8">
      <c r="B4797" s="27"/>
      <c r="C4797" s="27"/>
      <c r="D4797" s="27"/>
      <c r="E4797" s="27"/>
      <c r="F4797" s="26"/>
      <c r="G4797" s="28"/>
      <c r="H4797" s="31"/>
    </row>
    <row r="4798" spans="2:8">
      <c r="B4798" s="27"/>
      <c r="C4798" s="27"/>
      <c r="D4798" s="27"/>
      <c r="E4798" s="27"/>
      <c r="F4798" s="26"/>
      <c r="G4798" s="28"/>
      <c r="H4798" s="31"/>
    </row>
    <row r="4799" spans="2:8">
      <c r="B4799" s="27"/>
      <c r="C4799" s="27"/>
      <c r="D4799" s="27"/>
      <c r="E4799" s="27"/>
      <c r="F4799" s="26"/>
      <c r="G4799" s="28"/>
      <c r="H4799" s="31"/>
    </row>
    <row r="4800" spans="2:8">
      <c r="B4800" s="27"/>
      <c r="C4800" s="27"/>
      <c r="D4800" s="27"/>
      <c r="E4800" s="27"/>
      <c r="F4800" s="26"/>
      <c r="G4800" s="28"/>
      <c r="H4800" s="31"/>
    </row>
    <row r="4801" spans="2:8">
      <c r="B4801" s="27"/>
      <c r="C4801" s="27"/>
      <c r="D4801" s="27"/>
      <c r="E4801" s="27"/>
      <c r="F4801" s="26"/>
      <c r="G4801" s="28"/>
      <c r="H4801" s="31"/>
    </row>
    <row r="4802" spans="2:8">
      <c r="B4802" s="27"/>
      <c r="C4802" s="27"/>
      <c r="D4802" s="27"/>
      <c r="E4802" s="27"/>
      <c r="F4802" s="26"/>
      <c r="G4802" s="28"/>
      <c r="H4802" s="31"/>
    </row>
    <row r="4803" spans="2:8">
      <c r="B4803" s="27"/>
      <c r="C4803" s="27"/>
      <c r="D4803" s="27"/>
      <c r="E4803" s="27"/>
      <c r="F4803" s="26"/>
      <c r="G4803" s="28"/>
      <c r="H4803" s="31"/>
    </row>
    <row r="4804" spans="2:8">
      <c r="B4804" s="27"/>
      <c r="C4804" s="27"/>
      <c r="D4804" s="27"/>
      <c r="E4804" s="27"/>
      <c r="F4804" s="26"/>
      <c r="G4804" s="28"/>
      <c r="H4804" s="31"/>
    </row>
    <row r="4805" spans="2:8">
      <c r="B4805" s="27"/>
      <c r="C4805" s="27"/>
      <c r="D4805" s="27"/>
      <c r="E4805" s="27"/>
      <c r="F4805" s="26"/>
      <c r="G4805" s="28"/>
      <c r="H4805" s="31"/>
    </row>
    <row r="4806" spans="2:8">
      <c r="B4806" s="27"/>
      <c r="C4806" s="27"/>
      <c r="D4806" s="27"/>
      <c r="E4806" s="27"/>
      <c r="F4806" s="26"/>
      <c r="G4806" s="28"/>
      <c r="H4806" s="31"/>
    </row>
    <row r="4807" spans="2:8">
      <c r="B4807" s="27"/>
      <c r="C4807" s="27"/>
      <c r="D4807" s="27"/>
      <c r="E4807" s="27"/>
      <c r="F4807" s="26"/>
      <c r="G4807" s="28"/>
      <c r="H4807" s="31"/>
    </row>
    <row r="4808" spans="2:8">
      <c r="B4808" s="27"/>
      <c r="C4808" s="27"/>
      <c r="D4808" s="27"/>
      <c r="E4808" s="27"/>
      <c r="F4808" s="26"/>
      <c r="G4808" s="28"/>
      <c r="H4808" s="31"/>
    </row>
    <row r="4809" spans="2:8">
      <c r="B4809" s="27"/>
      <c r="C4809" s="27"/>
      <c r="D4809" s="27"/>
      <c r="E4809" s="27"/>
      <c r="F4809" s="26"/>
      <c r="G4809" s="28"/>
      <c r="H4809" s="31"/>
    </row>
    <row r="4810" spans="2:8">
      <c r="B4810" s="27"/>
      <c r="C4810" s="27"/>
      <c r="D4810" s="27"/>
      <c r="E4810" s="27"/>
      <c r="F4810" s="26"/>
      <c r="G4810" s="28"/>
      <c r="H4810" s="31"/>
    </row>
    <row r="4811" spans="2:8">
      <c r="B4811" s="27"/>
      <c r="C4811" s="27"/>
      <c r="D4811" s="27"/>
      <c r="E4811" s="27"/>
      <c r="F4811" s="26"/>
      <c r="G4811" s="28"/>
      <c r="H4811" s="31"/>
    </row>
    <row r="4812" spans="2:8">
      <c r="B4812" s="27"/>
      <c r="C4812" s="27"/>
      <c r="D4812" s="27"/>
      <c r="E4812" s="27"/>
      <c r="F4812" s="26"/>
      <c r="G4812" s="28"/>
      <c r="H4812" s="31"/>
    </row>
    <row r="4813" spans="2:8">
      <c r="B4813" s="27"/>
      <c r="C4813" s="27"/>
      <c r="D4813" s="27"/>
      <c r="E4813" s="27"/>
      <c r="F4813" s="26"/>
      <c r="G4813" s="28"/>
      <c r="H4813" s="31"/>
    </row>
    <row r="4814" spans="2:8">
      <c r="B4814" s="27"/>
      <c r="C4814" s="27"/>
      <c r="D4814" s="27"/>
      <c r="E4814" s="27"/>
      <c r="F4814" s="26"/>
      <c r="G4814" s="28"/>
      <c r="H4814" s="31"/>
    </row>
    <row r="4815" spans="2:8">
      <c r="B4815" s="27"/>
      <c r="C4815" s="27"/>
      <c r="D4815" s="27"/>
      <c r="E4815" s="27"/>
      <c r="F4815" s="26"/>
      <c r="G4815" s="28"/>
      <c r="H4815" s="31"/>
    </row>
    <row r="4816" spans="2:8">
      <c r="B4816" s="27"/>
      <c r="C4816" s="27"/>
      <c r="D4816" s="27"/>
      <c r="E4816" s="27"/>
      <c r="F4816" s="26"/>
      <c r="G4816" s="28"/>
      <c r="H4816" s="31"/>
    </row>
    <row r="4817" spans="2:8">
      <c r="B4817" s="27"/>
      <c r="C4817" s="27"/>
      <c r="D4817" s="27"/>
      <c r="E4817" s="27"/>
      <c r="F4817" s="26"/>
      <c r="G4817" s="28"/>
      <c r="H4817" s="31"/>
    </row>
    <row r="4818" spans="2:8">
      <c r="B4818" s="27"/>
      <c r="C4818" s="27"/>
      <c r="D4818" s="27"/>
      <c r="E4818" s="27"/>
      <c r="F4818" s="26"/>
      <c r="G4818" s="28"/>
      <c r="H4818" s="31"/>
    </row>
    <row r="4819" spans="2:8">
      <c r="B4819" s="27"/>
      <c r="C4819" s="27"/>
      <c r="D4819" s="27"/>
      <c r="E4819" s="27"/>
      <c r="F4819" s="26"/>
      <c r="G4819" s="28"/>
      <c r="H4819" s="31"/>
    </row>
    <row r="4820" spans="2:8">
      <c r="B4820" s="27"/>
      <c r="C4820" s="27"/>
      <c r="D4820" s="27"/>
      <c r="E4820" s="27"/>
      <c r="F4820" s="26"/>
      <c r="G4820" s="28"/>
      <c r="H4820" s="31"/>
    </row>
    <row r="4821" spans="2:8">
      <c r="B4821" s="27"/>
      <c r="C4821" s="27"/>
      <c r="D4821" s="27"/>
      <c r="E4821" s="27"/>
      <c r="F4821" s="26"/>
      <c r="G4821" s="28"/>
      <c r="H4821" s="31"/>
    </row>
    <row r="4822" spans="2:8">
      <c r="B4822" s="27"/>
      <c r="C4822" s="27"/>
      <c r="D4822" s="27"/>
      <c r="E4822" s="27"/>
      <c r="F4822" s="26"/>
      <c r="G4822" s="28"/>
      <c r="H4822" s="31"/>
    </row>
    <row r="4823" spans="2:8">
      <c r="B4823" s="27"/>
      <c r="C4823" s="27"/>
      <c r="D4823" s="27"/>
      <c r="E4823" s="27"/>
      <c r="F4823" s="26"/>
      <c r="G4823" s="28"/>
      <c r="H4823" s="31"/>
    </row>
    <row r="4824" spans="2:8">
      <c r="B4824" s="27"/>
      <c r="C4824" s="27"/>
      <c r="D4824" s="27"/>
      <c r="E4824" s="27"/>
      <c r="F4824" s="26"/>
      <c r="G4824" s="28"/>
      <c r="H4824" s="31"/>
    </row>
    <row r="4825" spans="2:8">
      <c r="B4825" s="27"/>
      <c r="C4825" s="27"/>
      <c r="D4825" s="27"/>
      <c r="E4825" s="27"/>
      <c r="F4825" s="26"/>
      <c r="G4825" s="28"/>
      <c r="H4825" s="31"/>
    </row>
    <row r="4826" spans="2:8">
      <c r="B4826" s="27"/>
      <c r="C4826" s="27"/>
      <c r="D4826" s="27"/>
      <c r="E4826" s="27"/>
      <c r="F4826" s="26"/>
      <c r="G4826" s="28"/>
      <c r="H4826" s="31"/>
    </row>
    <row r="4827" spans="2:8">
      <c r="B4827" s="27"/>
      <c r="C4827" s="27"/>
      <c r="D4827" s="27"/>
      <c r="E4827" s="27"/>
      <c r="F4827" s="26"/>
      <c r="G4827" s="28"/>
      <c r="H4827" s="31"/>
    </row>
    <row r="4828" spans="2:8">
      <c r="B4828" s="27"/>
      <c r="C4828" s="27"/>
      <c r="D4828" s="27"/>
      <c r="E4828" s="27"/>
      <c r="F4828" s="26"/>
      <c r="G4828" s="28"/>
      <c r="H4828" s="31"/>
    </row>
    <row r="4829" spans="2:8">
      <c r="B4829" s="27"/>
      <c r="C4829" s="27"/>
      <c r="D4829" s="27"/>
      <c r="E4829" s="27"/>
      <c r="F4829" s="26"/>
      <c r="G4829" s="28"/>
      <c r="H4829" s="31"/>
    </row>
    <row r="4830" spans="2:8">
      <c r="B4830" s="27"/>
      <c r="C4830" s="27"/>
      <c r="D4830" s="27"/>
      <c r="E4830" s="27"/>
      <c r="F4830" s="26"/>
      <c r="G4830" s="28"/>
      <c r="H4830" s="31"/>
    </row>
    <row r="4831" spans="2:8">
      <c r="B4831" s="27"/>
      <c r="C4831" s="27"/>
      <c r="D4831" s="27"/>
      <c r="E4831" s="27"/>
      <c r="F4831" s="26"/>
      <c r="G4831" s="28"/>
      <c r="H4831" s="31"/>
    </row>
    <row r="4832" spans="2:8">
      <c r="B4832" s="27"/>
      <c r="C4832" s="27"/>
      <c r="D4832" s="27"/>
      <c r="E4832" s="27"/>
      <c r="F4832" s="26"/>
      <c r="G4832" s="28"/>
      <c r="H4832" s="31"/>
    </row>
    <row r="4833" spans="2:8">
      <c r="B4833" s="27"/>
      <c r="C4833" s="27"/>
      <c r="D4833" s="27"/>
      <c r="E4833" s="27"/>
      <c r="F4833" s="26"/>
      <c r="G4833" s="28"/>
      <c r="H4833" s="31"/>
    </row>
    <row r="4834" spans="2:8">
      <c r="B4834" s="27"/>
      <c r="C4834" s="27"/>
      <c r="D4834" s="27"/>
      <c r="E4834" s="27"/>
      <c r="F4834" s="26"/>
      <c r="G4834" s="28"/>
      <c r="H4834" s="31"/>
    </row>
    <row r="4835" spans="2:8">
      <c r="B4835" s="27"/>
      <c r="C4835" s="27"/>
      <c r="D4835" s="27"/>
      <c r="E4835" s="27"/>
      <c r="F4835" s="26"/>
      <c r="G4835" s="28"/>
      <c r="H4835" s="31"/>
    </row>
    <row r="4836" spans="2:8">
      <c r="B4836" s="27"/>
      <c r="C4836" s="27"/>
      <c r="D4836" s="27"/>
      <c r="E4836" s="27"/>
      <c r="F4836" s="26"/>
      <c r="G4836" s="28"/>
      <c r="H4836" s="31"/>
    </row>
    <row r="4837" spans="2:8">
      <c r="B4837" s="27"/>
      <c r="C4837" s="27"/>
      <c r="D4837" s="27"/>
      <c r="E4837" s="27"/>
      <c r="F4837" s="26"/>
      <c r="G4837" s="28"/>
      <c r="H4837" s="31"/>
    </row>
    <row r="4838" spans="2:8">
      <c r="B4838" s="27"/>
      <c r="C4838" s="27"/>
      <c r="D4838" s="27"/>
      <c r="E4838" s="27"/>
      <c r="F4838" s="26"/>
      <c r="G4838" s="28"/>
      <c r="H4838" s="31"/>
    </row>
    <row r="4839" spans="2:8">
      <c r="B4839" s="27"/>
      <c r="C4839" s="27"/>
      <c r="D4839" s="27"/>
      <c r="E4839" s="27"/>
      <c r="F4839" s="26"/>
      <c r="G4839" s="28"/>
      <c r="H4839" s="31"/>
    </row>
    <row r="4840" spans="2:8">
      <c r="B4840" s="27"/>
      <c r="C4840" s="27"/>
      <c r="D4840" s="27"/>
      <c r="E4840" s="27"/>
      <c r="F4840" s="26"/>
      <c r="G4840" s="28"/>
      <c r="H4840" s="31"/>
    </row>
    <row r="4841" spans="2:8">
      <c r="B4841" s="27"/>
      <c r="C4841" s="27"/>
      <c r="D4841" s="27"/>
      <c r="E4841" s="27"/>
      <c r="F4841" s="26"/>
      <c r="G4841" s="28"/>
      <c r="H4841" s="31"/>
    </row>
    <row r="4842" spans="2:8">
      <c r="B4842" s="27"/>
      <c r="C4842" s="27"/>
      <c r="D4842" s="27"/>
      <c r="E4842" s="27"/>
      <c r="F4842" s="26"/>
      <c r="G4842" s="28"/>
      <c r="H4842" s="31"/>
    </row>
    <row r="4843" spans="2:8">
      <c r="B4843" s="27"/>
      <c r="C4843" s="27"/>
      <c r="D4843" s="27"/>
      <c r="E4843" s="27"/>
      <c r="F4843" s="26"/>
      <c r="G4843" s="28"/>
      <c r="H4843" s="31"/>
    </row>
    <row r="4844" spans="2:8">
      <c r="B4844" s="27"/>
      <c r="C4844" s="27"/>
      <c r="D4844" s="27"/>
      <c r="E4844" s="27"/>
      <c r="F4844" s="26"/>
      <c r="G4844" s="28"/>
      <c r="H4844" s="31"/>
    </row>
    <row r="4845" spans="2:8">
      <c r="B4845" s="27"/>
      <c r="C4845" s="27"/>
      <c r="D4845" s="27"/>
      <c r="E4845" s="27"/>
      <c r="F4845" s="26"/>
      <c r="G4845" s="28"/>
      <c r="H4845" s="31"/>
    </row>
    <row r="4846" spans="2:8">
      <c r="B4846" s="27"/>
      <c r="C4846" s="27"/>
      <c r="D4846" s="27"/>
      <c r="E4846" s="27"/>
      <c r="F4846" s="26"/>
      <c r="G4846" s="28"/>
      <c r="H4846" s="31"/>
    </row>
    <row r="4847" spans="2:8">
      <c r="B4847" s="27"/>
      <c r="C4847" s="27"/>
      <c r="D4847" s="27"/>
      <c r="E4847" s="27"/>
      <c r="F4847" s="26"/>
      <c r="G4847" s="28"/>
      <c r="H4847" s="31"/>
    </row>
    <row r="4848" spans="2:8">
      <c r="B4848" s="27"/>
      <c r="C4848" s="27"/>
      <c r="D4848" s="27"/>
      <c r="E4848" s="27"/>
      <c r="F4848" s="26"/>
      <c r="G4848" s="28"/>
      <c r="H4848" s="31"/>
    </row>
    <row r="4849" spans="2:8">
      <c r="B4849" s="27"/>
      <c r="C4849" s="27"/>
      <c r="D4849" s="27"/>
      <c r="E4849" s="27"/>
      <c r="F4849" s="26"/>
      <c r="G4849" s="28"/>
      <c r="H4849" s="31"/>
    </row>
    <row r="4850" spans="2:8">
      <c r="B4850" s="27"/>
      <c r="C4850" s="27"/>
      <c r="D4850" s="27"/>
      <c r="E4850" s="27"/>
      <c r="F4850" s="26"/>
      <c r="G4850" s="28"/>
      <c r="H4850" s="31"/>
    </row>
    <row r="4851" spans="2:8">
      <c r="B4851" s="27"/>
      <c r="C4851" s="27"/>
      <c r="D4851" s="27"/>
      <c r="E4851" s="27"/>
      <c r="F4851" s="26"/>
      <c r="G4851" s="28"/>
      <c r="H4851" s="31"/>
    </row>
    <row r="4852" spans="2:8">
      <c r="B4852" s="27"/>
      <c r="C4852" s="27"/>
      <c r="D4852" s="27"/>
      <c r="E4852" s="27"/>
      <c r="F4852" s="26"/>
      <c r="G4852" s="28"/>
      <c r="H4852" s="31"/>
    </row>
    <row r="4853" spans="2:8">
      <c r="B4853" s="27"/>
      <c r="C4853" s="27"/>
      <c r="D4853" s="27"/>
      <c r="E4853" s="27"/>
      <c r="F4853" s="26"/>
      <c r="G4853" s="28"/>
      <c r="H4853" s="31"/>
    </row>
    <row r="4854" spans="2:8">
      <c r="B4854" s="27"/>
      <c r="C4854" s="27"/>
      <c r="D4854" s="27"/>
      <c r="E4854" s="27"/>
      <c r="F4854" s="26"/>
      <c r="G4854" s="28"/>
      <c r="H4854" s="31"/>
    </row>
    <row r="4855" spans="2:8">
      <c r="B4855" s="27"/>
      <c r="C4855" s="27"/>
      <c r="D4855" s="27"/>
      <c r="E4855" s="27"/>
      <c r="F4855" s="26"/>
      <c r="G4855" s="28"/>
      <c r="H4855" s="31"/>
    </row>
    <row r="4856" spans="2:8">
      <c r="B4856" s="27"/>
      <c r="C4856" s="27"/>
      <c r="D4856" s="27"/>
      <c r="E4856" s="27"/>
      <c r="F4856" s="26"/>
      <c r="G4856" s="28"/>
      <c r="H4856" s="31"/>
    </row>
    <row r="4857" spans="2:8">
      <c r="B4857" s="27"/>
      <c r="C4857" s="27"/>
      <c r="D4857" s="27"/>
      <c r="E4857" s="27"/>
      <c r="F4857" s="26"/>
      <c r="G4857" s="28"/>
      <c r="H4857" s="31"/>
    </row>
    <row r="4858" spans="2:8">
      <c r="B4858" s="27"/>
      <c r="C4858" s="27"/>
      <c r="D4858" s="27"/>
      <c r="E4858" s="27"/>
      <c r="F4858" s="26"/>
      <c r="G4858" s="28"/>
      <c r="H4858" s="31"/>
    </row>
    <row r="4859" spans="2:8">
      <c r="B4859" s="27"/>
      <c r="C4859" s="27"/>
      <c r="D4859" s="27"/>
      <c r="E4859" s="27"/>
      <c r="F4859" s="26"/>
      <c r="G4859" s="28"/>
      <c r="H4859" s="31"/>
    </row>
    <row r="4860" spans="2:8">
      <c r="B4860" s="27"/>
      <c r="C4860" s="27"/>
      <c r="D4860" s="27"/>
      <c r="E4860" s="27"/>
      <c r="F4860" s="26"/>
      <c r="G4860" s="28"/>
      <c r="H4860" s="31"/>
    </row>
    <row r="4861" spans="2:8">
      <c r="B4861" s="27"/>
      <c r="C4861" s="27"/>
      <c r="D4861" s="27"/>
      <c r="E4861" s="27"/>
      <c r="F4861" s="26"/>
      <c r="G4861" s="28"/>
      <c r="H4861" s="31"/>
    </row>
    <row r="4862" spans="2:8">
      <c r="B4862" s="27"/>
      <c r="C4862" s="27"/>
      <c r="D4862" s="27"/>
      <c r="E4862" s="27"/>
      <c r="F4862" s="26"/>
      <c r="G4862" s="28"/>
      <c r="H4862" s="31"/>
    </row>
    <row r="4863" spans="2:8">
      <c r="B4863" s="27"/>
      <c r="C4863" s="27"/>
      <c r="D4863" s="27"/>
      <c r="E4863" s="27"/>
      <c r="F4863" s="26"/>
      <c r="G4863" s="28"/>
      <c r="H4863" s="31"/>
    </row>
    <row r="4864" spans="2:8">
      <c r="B4864" s="27"/>
      <c r="C4864" s="27"/>
      <c r="D4864" s="27"/>
      <c r="E4864" s="27"/>
      <c r="F4864" s="26"/>
      <c r="G4864" s="28"/>
      <c r="H4864" s="31"/>
    </row>
    <row r="4865" spans="2:8">
      <c r="B4865" s="27"/>
      <c r="C4865" s="27"/>
      <c r="D4865" s="27"/>
      <c r="E4865" s="27"/>
      <c r="F4865" s="26"/>
      <c r="G4865" s="28"/>
      <c r="H4865" s="31"/>
    </row>
    <row r="4866" spans="2:8">
      <c r="B4866" s="27"/>
      <c r="C4866" s="27"/>
      <c r="D4866" s="27"/>
      <c r="E4866" s="27"/>
      <c r="F4866" s="26"/>
      <c r="G4866" s="28"/>
      <c r="H4866" s="31"/>
    </row>
    <row r="4867" spans="2:8">
      <c r="B4867" s="27"/>
      <c r="C4867" s="27"/>
      <c r="D4867" s="27"/>
      <c r="E4867" s="27"/>
      <c r="F4867" s="26"/>
      <c r="G4867" s="28"/>
      <c r="H4867" s="31"/>
    </row>
    <row r="4868" spans="2:8">
      <c r="B4868" s="27"/>
      <c r="C4868" s="27"/>
      <c r="D4868" s="27"/>
      <c r="E4868" s="27"/>
      <c r="F4868" s="26"/>
      <c r="G4868" s="28"/>
      <c r="H4868" s="31"/>
    </row>
    <row r="4869" spans="2:8">
      <c r="B4869" s="27"/>
      <c r="C4869" s="27"/>
      <c r="D4869" s="27"/>
      <c r="E4869" s="27"/>
      <c r="F4869" s="26"/>
      <c r="G4869" s="28"/>
      <c r="H4869" s="31"/>
    </row>
    <row r="4870" spans="2:8">
      <c r="B4870" s="27"/>
      <c r="C4870" s="27"/>
      <c r="D4870" s="27"/>
      <c r="E4870" s="27"/>
      <c r="F4870" s="26"/>
      <c r="G4870" s="28"/>
      <c r="H4870" s="31"/>
    </row>
    <row r="4871" spans="2:8">
      <c r="B4871" s="27"/>
      <c r="C4871" s="27"/>
      <c r="D4871" s="27"/>
      <c r="E4871" s="27"/>
      <c r="F4871" s="26"/>
      <c r="G4871" s="28"/>
      <c r="H4871" s="31"/>
    </row>
    <row r="4872" spans="2:8">
      <c r="B4872" s="27"/>
      <c r="C4872" s="27"/>
      <c r="D4872" s="27"/>
      <c r="E4872" s="27"/>
      <c r="F4872" s="26"/>
      <c r="G4872" s="28"/>
      <c r="H4872" s="31"/>
    </row>
    <row r="4873" spans="2:8">
      <c r="B4873" s="27"/>
      <c r="C4873" s="27"/>
      <c r="D4873" s="27"/>
      <c r="E4873" s="27"/>
      <c r="F4873" s="26"/>
      <c r="G4873" s="28"/>
      <c r="H4873" s="31"/>
    </row>
    <row r="4874" spans="2:8">
      <c r="B4874" s="27"/>
      <c r="C4874" s="27"/>
      <c r="D4874" s="27"/>
      <c r="E4874" s="27"/>
      <c r="F4874" s="26"/>
      <c r="G4874" s="28"/>
      <c r="H4874" s="31"/>
    </row>
    <row r="4875" spans="2:8">
      <c r="B4875" s="27"/>
      <c r="C4875" s="27"/>
      <c r="D4875" s="27"/>
      <c r="E4875" s="27"/>
      <c r="F4875" s="26"/>
      <c r="G4875" s="28"/>
      <c r="H4875" s="31"/>
    </row>
    <row r="4876" spans="2:8">
      <c r="B4876" s="27"/>
      <c r="C4876" s="27"/>
      <c r="D4876" s="27"/>
      <c r="E4876" s="27"/>
      <c r="F4876" s="26"/>
      <c r="G4876" s="28"/>
      <c r="H4876" s="31"/>
    </row>
    <row r="4877" spans="2:8">
      <c r="B4877" s="27"/>
      <c r="C4877" s="27"/>
      <c r="D4877" s="27"/>
      <c r="E4877" s="27"/>
      <c r="F4877" s="26"/>
      <c r="G4877" s="28"/>
      <c r="H4877" s="31"/>
    </row>
    <row r="4878" spans="2:8">
      <c r="B4878" s="27"/>
      <c r="C4878" s="27"/>
      <c r="D4878" s="27"/>
      <c r="E4878" s="27"/>
      <c r="F4878" s="26"/>
      <c r="G4878" s="28"/>
      <c r="H4878" s="31"/>
    </row>
    <row r="4879" spans="2:8">
      <c r="B4879" s="27"/>
      <c r="C4879" s="27"/>
      <c r="D4879" s="27"/>
      <c r="E4879" s="27"/>
      <c r="F4879" s="26"/>
      <c r="G4879" s="28"/>
      <c r="H4879" s="31"/>
    </row>
    <row r="4880" spans="2:8">
      <c r="B4880" s="27"/>
      <c r="C4880" s="27"/>
      <c r="D4880" s="27"/>
      <c r="E4880" s="27"/>
      <c r="F4880" s="26"/>
      <c r="G4880" s="28"/>
      <c r="H4880" s="31"/>
    </row>
    <row r="4881" spans="2:8">
      <c r="B4881" s="27"/>
      <c r="C4881" s="27"/>
      <c r="D4881" s="27"/>
      <c r="E4881" s="27"/>
      <c r="F4881" s="26"/>
      <c r="G4881" s="28"/>
      <c r="H4881" s="31"/>
    </row>
    <row r="4882" spans="2:8">
      <c r="B4882" s="27"/>
      <c r="C4882" s="27"/>
      <c r="D4882" s="27"/>
      <c r="E4882" s="27"/>
      <c r="F4882" s="26"/>
      <c r="G4882" s="28"/>
      <c r="H4882" s="31"/>
    </row>
    <row r="4883" spans="2:8">
      <c r="B4883" s="27"/>
      <c r="C4883" s="27"/>
      <c r="D4883" s="27"/>
      <c r="E4883" s="27"/>
      <c r="F4883" s="26"/>
      <c r="G4883" s="28"/>
      <c r="H4883" s="31"/>
    </row>
    <row r="4884" spans="2:8">
      <c r="B4884" s="27"/>
      <c r="C4884" s="27"/>
      <c r="D4884" s="27"/>
      <c r="E4884" s="27"/>
      <c r="F4884" s="26"/>
      <c r="G4884" s="28"/>
      <c r="H4884" s="31"/>
    </row>
    <row r="4885" spans="2:8">
      <c r="B4885" s="27"/>
      <c r="C4885" s="27"/>
      <c r="D4885" s="27"/>
      <c r="E4885" s="27"/>
      <c r="F4885" s="26"/>
      <c r="G4885" s="28"/>
      <c r="H4885" s="31"/>
    </row>
    <row r="4886" spans="2:8">
      <c r="B4886" s="27"/>
      <c r="C4886" s="27"/>
      <c r="D4886" s="27"/>
      <c r="E4886" s="27"/>
      <c r="F4886" s="26"/>
      <c r="G4886" s="28"/>
      <c r="H4886" s="31"/>
    </row>
    <row r="4887" spans="2:8">
      <c r="B4887" s="27"/>
      <c r="C4887" s="27"/>
      <c r="D4887" s="27"/>
      <c r="E4887" s="27"/>
      <c r="F4887" s="26"/>
      <c r="G4887" s="28"/>
      <c r="H4887" s="31"/>
    </row>
    <row r="4888" spans="2:8">
      <c r="B4888" s="27"/>
      <c r="C4888" s="27"/>
      <c r="D4888" s="27"/>
      <c r="E4888" s="27"/>
      <c r="F4888" s="26"/>
      <c r="G4888" s="28"/>
      <c r="H4888" s="31"/>
    </row>
    <row r="4889" spans="2:8">
      <c r="B4889" s="27"/>
      <c r="C4889" s="27"/>
      <c r="D4889" s="27"/>
      <c r="E4889" s="27"/>
      <c r="F4889" s="26"/>
      <c r="G4889" s="28"/>
      <c r="H4889" s="31"/>
    </row>
    <row r="4890" spans="2:8">
      <c r="B4890" s="27"/>
      <c r="C4890" s="27"/>
      <c r="D4890" s="27"/>
      <c r="E4890" s="27"/>
      <c r="F4890" s="26"/>
      <c r="G4890" s="28"/>
      <c r="H4890" s="31"/>
    </row>
    <row r="4891" spans="2:8">
      <c r="B4891" s="27"/>
      <c r="C4891" s="27"/>
      <c r="D4891" s="27"/>
      <c r="E4891" s="27"/>
      <c r="F4891" s="26"/>
      <c r="G4891" s="28"/>
      <c r="H4891" s="31"/>
    </row>
    <row r="4892" spans="2:8">
      <c r="B4892" s="27"/>
      <c r="C4892" s="27"/>
      <c r="D4892" s="27"/>
      <c r="E4892" s="27"/>
      <c r="F4892" s="26"/>
      <c r="G4892" s="28"/>
      <c r="H4892" s="31"/>
    </row>
    <row r="4893" spans="2:8">
      <c r="B4893" s="27"/>
      <c r="C4893" s="27"/>
      <c r="D4893" s="27"/>
      <c r="E4893" s="27"/>
      <c r="F4893" s="26"/>
      <c r="G4893" s="28"/>
      <c r="H4893" s="31"/>
    </row>
    <row r="4894" spans="2:8">
      <c r="B4894" s="27"/>
      <c r="C4894" s="27"/>
      <c r="D4894" s="27"/>
      <c r="E4894" s="27"/>
      <c r="F4894" s="26"/>
      <c r="G4894" s="28"/>
      <c r="H4894" s="31"/>
    </row>
    <row r="4895" spans="2:8">
      <c r="B4895" s="27"/>
      <c r="C4895" s="27"/>
      <c r="D4895" s="27"/>
      <c r="E4895" s="27"/>
      <c r="F4895" s="26"/>
      <c r="G4895" s="28"/>
      <c r="H4895" s="31"/>
    </row>
    <row r="4896" spans="2:8">
      <c r="B4896" s="27"/>
      <c r="C4896" s="27"/>
      <c r="D4896" s="27"/>
      <c r="E4896" s="27"/>
      <c r="F4896" s="26"/>
      <c r="G4896" s="28"/>
      <c r="H4896" s="31"/>
    </row>
    <row r="4897" spans="2:8">
      <c r="B4897" s="27"/>
      <c r="C4897" s="27"/>
      <c r="D4897" s="27"/>
      <c r="E4897" s="27"/>
      <c r="F4897" s="26"/>
      <c r="G4897" s="28"/>
      <c r="H4897" s="31"/>
    </row>
    <row r="4898" spans="2:8">
      <c r="B4898" s="27"/>
      <c r="C4898" s="27"/>
      <c r="D4898" s="27"/>
      <c r="E4898" s="27"/>
      <c r="F4898" s="26"/>
      <c r="G4898" s="28"/>
      <c r="H4898" s="31"/>
    </row>
    <row r="4899" spans="2:8">
      <c r="B4899" s="27"/>
      <c r="C4899" s="27"/>
      <c r="D4899" s="27"/>
      <c r="E4899" s="27"/>
      <c r="F4899" s="26"/>
      <c r="G4899" s="28"/>
      <c r="H4899" s="31"/>
    </row>
    <row r="4900" spans="2:8">
      <c r="B4900" s="27"/>
      <c r="C4900" s="27"/>
      <c r="D4900" s="27"/>
      <c r="E4900" s="27"/>
      <c r="F4900" s="26"/>
      <c r="G4900" s="28"/>
      <c r="H4900" s="31"/>
    </row>
    <row r="4901" spans="2:8">
      <c r="B4901" s="27"/>
      <c r="C4901" s="27"/>
      <c r="D4901" s="27"/>
      <c r="E4901" s="27"/>
      <c r="F4901" s="26"/>
      <c r="G4901" s="28"/>
      <c r="H4901" s="31"/>
    </row>
    <row r="4902" spans="2:8">
      <c r="B4902" s="27"/>
      <c r="C4902" s="27"/>
      <c r="D4902" s="27"/>
      <c r="E4902" s="27"/>
      <c r="F4902" s="26"/>
      <c r="G4902" s="28"/>
      <c r="H4902" s="31"/>
    </row>
    <row r="4903" spans="2:8">
      <c r="B4903" s="27"/>
      <c r="C4903" s="27"/>
      <c r="D4903" s="27"/>
      <c r="E4903" s="27"/>
      <c r="F4903" s="26"/>
      <c r="G4903" s="28"/>
      <c r="H4903" s="31"/>
    </row>
    <row r="4904" spans="2:8">
      <c r="B4904" s="27"/>
      <c r="C4904" s="27"/>
      <c r="D4904" s="27"/>
      <c r="E4904" s="27"/>
      <c r="F4904" s="26"/>
      <c r="G4904" s="28"/>
      <c r="H4904" s="31"/>
    </row>
    <row r="4905" spans="2:8">
      <c r="B4905" s="27"/>
      <c r="C4905" s="27"/>
      <c r="D4905" s="27"/>
      <c r="E4905" s="27"/>
      <c r="F4905" s="26"/>
      <c r="G4905" s="28"/>
      <c r="H4905" s="31"/>
    </row>
    <row r="4906" spans="2:8">
      <c r="B4906" s="27"/>
      <c r="C4906" s="27"/>
      <c r="D4906" s="27"/>
      <c r="E4906" s="27"/>
      <c r="F4906" s="26"/>
      <c r="G4906" s="28"/>
      <c r="H4906" s="31"/>
    </row>
    <row r="4907" spans="2:8">
      <c r="B4907" s="27"/>
      <c r="C4907" s="27"/>
      <c r="D4907" s="27"/>
      <c r="E4907" s="27"/>
      <c r="F4907" s="26"/>
      <c r="G4907" s="28"/>
      <c r="H4907" s="31"/>
    </row>
    <row r="4908" spans="2:8">
      <c r="B4908" s="27"/>
      <c r="C4908" s="27"/>
      <c r="D4908" s="27"/>
      <c r="E4908" s="27"/>
      <c r="F4908" s="26"/>
      <c r="G4908" s="28"/>
      <c r="H4908" s="31"/>
    </row>
    <row r="4909" spans="2:8">
      <c r="B4909" s="27"/>
      <c r="C4909" s="27"/>
      <c r="D4909" s="27"/>
      <c r="E4909" s="27"/>
      <c r="F4909" s="26"/>
      <c r="G4909" s="28"/>
      <c r="H4909" s="31"/>
    </row>
    <row r="4910" spans="2:8">
      <c r="B4910" s="27"/>
      <c r="C4910" s="27"/>
      <c r="D4910" s="27"/>
      <c r="E4910" s="27"/>
      <c r="F4910" s="26"/>
      <c r="G4910" s="28"/>
      <c r="H4910" s="31"/>
    </row>
    <row r="4911" spans="2:8">
      <c r="B4911" s="27"/>
      <c r="C4911" s="27"/>
      <c r="D4911" s="27"/>
      <c r="E4911" s="27"/>
      <c r="F4911" s="26"/>
      <c r="G4911" s="28"/>
      <c r="H4911" s="31"/>
    </row>
    <row r="4912" spans="2:8">
      <c r="B4912" s="27"/>
      <c r="C4912" s="27"/>
      <c r="D4912" s="27"/>
      <c r="E4912" s="27"/>
      <c r="F4912" s="26"/>
      <c r="G4912" s="28"/>
      <c r="H4912" s="31"/>
    </row>
    <row r="4913" spans="2:8">
      <c r="B4913" s="27"/>
      <c r="C4913" s="27"/>
      <c r="D4913" s="27"/>
      <c r="E4913" s="27"/>
      <c r="F4913" s="26"/>
      <c r="G4913" s="28"/>
      <c r="H4913" s="31"/>
    </row>
    <row r="4914" spans="2:8">
      <c r="B4914" s="27"/>
      <c r="C4914" s="27"/>
      <c r="D4914" s="27"/>
      <c r="E4914" s="27"/>
      <c r="F4914" s="26"/>
      <c r="G4914" s="28"/>
      <c r="H4914" s="31"/>
    </row>
    <row r="4915" spans="2:8">
      <c r="B4915" s="27"/>
      <c r="C4915" s="27"/>
      <c r="D4915" s="27"/>
      <c r="E4915" s="27"/>
      <c r="F4915" s="26"/>
      <c r="G4915" s="28"/>
      <c r="H4915" s="31"/>
    </row>
    <row r="4916" spans="2:8">
      <c r="B4916" s="27"/>
      <c r="C4916" s="27"/>
      <c r="D4916" s="27"/>
      <c r="E4916" s="27"/>
      <c r="F4916" s="26"/>
      <c r="G4916" s="28"/>
      <c r="H4916" s="31"/>
    </row>
    <row r="4917" spans="2:8">
      <c r="B4917" s="27"/>
      <c r="C4917" s="27"/>
      <c r="D4917" s="27"/>
      <c r="E4917" s="27"/>
      <c r="F4917" s="26"/>
      <c r="G4917" s="28"/>
      <c r="H4917" s="31"/>
    </row>
    <row r="4918" spans="2:8">
      <c r="B4918" s="27"/>
      <c r="C4918" s="27"/>
      <c r="D4918" s="27"/>
      <c r="E4918" s="27"/>
      <c r="F4918" s="26"/>
      <c r="G4918" s="28"/>
      <c r="H4918" s="31"/>
    </row>
    <row r="4919" spans="2:8">
      <c r="B4919" s="27"/>
      <c r="C4919" s="27"/>
      <c r="D4919" s="27"/>
      <c r="E4919" s="27"/>
      <c r="F4919" s="26"/>
      <c r="G4919" s="28"/>
      <c r="H4919" s="31"/>
    </row>
    <row r="4920" spans="2:8">
      <c r="B4920" s="27"/>
      <c r="C4920" s="27"/>
      <c r="D4920" s="27"/>
      <c r="E4920" s="27"/>
      <c r="F4920" s="26"/>
      <c r="G4920" s="28"/>
      <c r="H4920" s="31"/>
    </row>
    <row r="4921" spans="2:8">
      <c r="B4921" s="27"/>
      <c r="C4921" s="27"/>
      <c r="D4921" s="27"/>
      <c r="E4921" s="27"/>
      <c r="F4921" s="26"/>
      <c r="G4921" s="28"/>
      <c r="H4921" s="31"/>
    </row>
    <row r="4922" spans="2:8">
      <c r="B4922" s="27"/>
      <c r="C4922" s="27"/>
      <c r="D4922" s="27"/>
      <c r="E4922" s="27"/>
      <c r="F4922" s="26"/>
      <c r="G4922" s="28"/>
      <c r="H4922" s="31"/>
    </row>
    <row r="4923" spans="2:8">
      <c r="B4923" s="27"/>
      <c r="C4923" s="27"/>
      <c r="D4923" s="27"/>
      <c r="E4923" s="27"/>
      <c r="F4923" s="26"/>
      <c r="G4923" s="28"/>
      <c r="H4923" s="31"/>
    </row>
    <row r="4924" spans="2:8">
      <c r="B4924" s="27"/>
      <c r="C4924" s="27"/>
      <c r="D4924" s="27"/>
      <c r="E4924" s="27"/>
      <c r="F4924" s="26"/>
      <c r="G4924" s="28"/>
      <c r="H4924" s="31"/>
    </row>
    <row r="4925" spans="2:8">
      <c r="B4925" s="27"/>
      <c r="C4925" s="27"/>
      <c r="D4925" s="27"/>
      <c r="E4925" s="27"/>
      <c r="F4925" s="26"/>
      <c r="G4925" s="28"/>
      <c r="H4925" s="31"/>
    </row>
    <row r="4926" spans="2:8">
      <c r="B4926" s="27"/>
      <c r="C4926" s="27"/>
      <c r="D4926" s="27"/>
      <c r="E4926" s="27"/>
      <c r="F4926" s="26"/>
      <c r="G4926" s="28"/>
      <c r="H4926" s="31"/>
    </row>
    <row r="4927" spans="2:8">
      <c r="B4927" s="27"/>
      <c r="C4927" s="27"/>
      <c r="D4927" s="27"/>
      <c r="E4927" s="27"/>
      <c r="F4927" s="26"/>
      <c r="G4927" s="28"/>
      <c r="H4927" s="31"/>
    </row>
    <row r="4928" spans="2:8">
      <c r="B4928" s="27"/>
      <c r="C4928" s="27"/>
      <c r="D4928" s="27"/>
      <c r="E4928" s="27"/>
      <c r="F4928" s="26"/>
      <c r="G4928" s="28"/>
      <c r="H4928" s="31"/>
    </row>
    <row r="4929" spans="2:8">
      <c r="B4929" s="27"/>
      <c r="C4929" s="27"/>
      <c r="D4929" s="27"/>
      <c r="E4929" s="27"/>
      <c r="F4929" s="26"/>
      <c r="G4929" s="28"/>
      <c r="H4929" s="31"/>
    </row>
    <row r="4930" spans="2:8">
      <c r="B4930" s="27"/>
      <c r="C4930" s="27"/>
      <c r="D4930" s="27"/>
      <c r="E4930" s="27"/>
      <c r="F4930" s="26"/>
      <c r="G4930" s="28"/>
      <c r="H4930" s="31"/>
    </row>
    <row r="4931" spans="2:8">
      <c r="B4931" s="27"/>
      <c r="C4931" s="27"/>
      <c r="D4931" s="27"/>
      <c r="E4931" s="27"/>
      <c r="F4931" s="26"/>
      <c r="G4931" s="28"/>
      <c r="H4931" s="31"/>
    </row>
    <row r="4932" spans="2:8">
      <c r="B4932" s="27"/>
      <c r="C4932" s="27"/>
      <c r="D4932" s="27"/>
      <c r="E4932" s="27"/>
      <c r="F4932" s="26"/>
      <c r="G4932" s="28"/>
      <c r="H4932" s="31"/>
    </row>
    <row r="4933" spans="2:8">
      <c r="B4933" s="27"/>
      <c r="C4933" s="27"/>
      <c r="D4933" s="27"/>
      <c r="E4933" s="27"/>
      <c r="F4933" s="26"/>
      <c r="G4933" s="28"/>
      <c r="H4933" s="31"/>
    </row>
    <row r="4934" spans="2:8">
      <c r="B4934" s="27"/>
      <c r="C4934" s="27"/>
      <c r="D4934" s="27"/>
      <c r="E4934" s="27"/>
      <c r="F4934" s="26"/>
      <c r="G4934" s="28"/>
      <c r="H4934" s="31"/>
    </row>
    <row r="4935" spans="2:8">
      <c r="B4935" s="27"/>
      <c r="C4935" s="27"/>
      <c r="D4935" s="27"/>
      <c r="E4935" s="27"/>
      <c r="F4935" s="26"/>
      <c r="G4935" s="28"/>
      <c r="H4935" s="31"/>
    </row>
    <row r="4936" spans="2:8">
      <c r="B4936" s="27"/>
      <c r="C4936" s="27"/>
      <c r="D4936" s="27"/>
      <c r="E4936" s="27"/>
      <c r="F4936" s="26"/>
      <c r="G4936" s="28"/>
      <c r="H4936" s="31"/>
    </row>
    <row r="4937" spans="2:8">
      <c r="B4937" s="27"/>
      <c r="C4937" s="27"/>
      <c r="D4937" s="27"/>
      <c r="E4937" s="27"/>
      <c r="F4937" s="26"/>
      <c r="G4937" s="28"/>
      <c r="H4937" s="31"/>
    </row>
    <row r="4938" spans="2:8">
      <c r="B4938" s="27"/>
      <c r="C4938" s="27"/>
      <c r="D4938" s="27"/>
      <c r="E4938" s="27"/>
      <c r="F4938" s="26"/>
      <c r="G4938" s="28"/>
      <c r="H4938" s="31"/>
    </row>
    <row r="4939" spans="2:8">
      <c r="B4939" s="27"/>
      <c r="C4939" s="27"/>
      <c r="D4939" s="27"/>
      <c r="E4939" s="27"/>
      <c r="F4939" s="26"/>
      <c r="G4939" s="28"/>
      <c r="H4939" s="31"/>
    </row>
    <row r="4940" spans="2:8">
      <c r="B4940" s="27"/>
      <c r="C4940" s="27"/>
      <c r="D4940" s="27"/>
      <c r="E4940" s="27"/>
      <c r="F4940" s="26"/>
      <c r="G4940" s="28"/>
      <c r="H4940" s="31"/>
    </row>
    <row r="4941" spans="2:8">
      <c r="B4941" s="27"/>
      <c r="C4941" s="27"/>
      <c r="D4941" s="27"/>
      <c r="E4941" s="27"/>
      <c r="F4941" s="26"/>
      <c r="G4941" s="28"/>
      <c r="H4941" s="31"/>
    </row>
    <row r="4942" spans="2:8">
      <c r="B4942" s="27"/>
      <c r="C4942" s="27"/>
      <c r="D4942" s="27"/>
      <c r="E4942" s="27"/>
      <c r="F4942" s="26"/>
      <c r="G4942" s="28"/>
      <c r="H4942" s="31"/>
    </row>
    <row r="4943" spans="2:8">
      <c r="B4943" s="27"/>
      <c r="C4943" s="27"/>
      <c r="D4943" s="27"/>
      <c r="E4943" s="27"/>
      <c r="F4943" s="26"/>
      <c r="G4943" s="28"/>
      <c r="H4943" s="31"/>
    </row>
    <row r="4944" spans="2:8">
      <c r="B4944" s="27"/>
      <c r="C4944" s="27"/>
      <c r="D4944" s="27"/>
      <c r="E4944" s="27"/>
      <c r="F4944" s="26"/>
      <c r="G4944" s="28"/>
      <c r="H4944" s="31"/>
    </row>
    <row r="4945" spans="2:8">
      <c r="B4945" s="27"/>
      <c r="C4945" s="27"/>
      <c r="D4945" s="27"/>
      <c r="E4945" s="27"/>
      <c r="F4945" s="26"/>
      <c r="G4945" s="28"/>
      <c r="H4945" s="31"/>
    </row>
    <row r="4946" spans="2:8">
      <c r="B4946" s="27"/>
      <c r="C4946" s="27"/>
      <c r="D4946" s="27"/>
      <c r="E4946" s="27"/>
      <c r="F4946" s="26"/>
      <c r="G4946" s="28"/>
      <c r="H4946" s="31"/>
    </row>
    <row r="4947" spans="2:8">
      <c r="B4947" s="27"/>
      <c r="C4947" s="27"/>
      <c r="D4947" s="27"/>
      <c r="E4947" s="27"/>
      <c r="F4947" s="26"/>
      <c r="G4947" s="28"/>
      <c r="H4947" s="31"/>
    </row>
    <row r="4948" spans="2:8">
      <c r="B4948" s="27"/>
      <c r="C4948" s="27"/>
      <c r="D4948" s="27"/>
      <c r="E4948" s="27"/>
      <c r="F4948" s="26"/>
      <c r="G4948" s="28"/>
      <c r="H4948" s="31"/>
    </row>
    <row r="4949" spans="2:8">
      <c r="B4949" s="27"/>
      <c r="C4949" s="27"/>
      <c r="D4949" s="27"/>
      <c r="E4949" s="27"/>
      <c r="F4949" s="26"/>
      <c r="G4949" s="28"/>
      <c r="H4949" s="31"/>
    </row>
    <row r="4950" spans="2:8">
      <c r="B4950" s="27"/>
      <c r="C4950" s="27"/>
      <c r="D4950" s="27"/>
      <c r="E4950" s="27"/>
      <c r="F4950" s="26"/>
      <c r="G4950" s="28"/>
      <c r="H4950" s="31"/>
    </row>
    <row r="4951" spans="2:8">
      <c r="B4951" s="27"/>
      <c r="C4951" s="27"/>
      <c r="D4951" s="27"/>
      <c r="E4951" s="27"/>
      <c r="F4951" s="26"/>
      <c r="G4951" s="28"/>
      <c r="H4951" s="31"/>
    </row>
    <row r="4952" spans="2:8">
      <c r="B4952" s="27"/>
      <c r="C4952" s="27"/>
      <c r="D4952" s="27"/>
      <c r="E4952" s="27"/>
      <c r="F4952" s="26"/>
      <c r="G4952" s="28"/>
      <c r="H4952" s="31"/>
    </row>
    <row r="4953" spans="2:8">
      <c r="B4953" s="27"/>
      <c r="C4953" s="27"/>
      <c r="D4953" s="27"/>
      <c r="E4953" s="27"/>
      <c r="F4953" s="26"/>
      <c r="G4953" s="28"/>
      <c r="H4953" s="31"/>
    </row>
    <row r="4954" spans="2:8">
      <c r="B4954" s="27"/>
      <c r="C4954" s="27"/>
      <c r="D4954" s="27"/>
      <c r="E4954" s="27"/>
      <c r="F4954" s="26"/>
      <c r="G4954" s="28"/>
      <c r="H4954" s="31"/>
    </row>
    <row r="4955" spans="2:8">
      <c r="B4955" s="27"/>
      <c r="C4955" s="27"/>
      <c r="D4955" s="27"/>
      <c r="E4955" s="27"/>
      <c r="F4955" s="26"/>
      <c r="G4955" s="28"/>
      <c r="H4955" s="31"/>
    </row>
    <row r="4956" spans="2:8">
      <c r="B4956" s="27"/>
      <c r="C4956" s="27"/>
      <c r="D4956" s="27"/>
      <c r="E4956" s="27"/>
      <c r="F4956" s="26"/>
      <c r="G4956" s="28"/>
      <c r="H4956" s="31"/>
    </row>
    <row r="4957" spans="2:8">
      <c r="B4957" s="27"/>
      <c r="C4957" s="27"/>
      <c r="D4957" s="27"/>
      <c r="E4957" s="27"/>
      <c r="F4957" s="26"/>
      <c r="G4957" s="28"/>
      <c r="H4957" s="31"/>
    </row>
    <row r="4958" spans="2:8">
      <c r="B4958" s="27"/>
      <c r="C4958" s="27"/>
      <c r="D4958" s="27"/>
      <c r="E4958" s="27"/>
      <c r="F4958" s="26"/>
      <c r="G4958" s="28"/>
      <c r="H4958" s="31"/>
    </row>
    <row r="4959" spans="2:8">
      <c r="B4959" s="27"/>
      <c r="C4959" s="27"/>
      <c r="D4959" s="27"/>
      <c r="E4959" s="27"/>
      <c r="F4959" s="26"/>
      <c r="G4959" s="28"/>
      <c r="H4959" s="31"/>
    </row>
    <row r="4960" spans="2:8">
      <c r="B4960" s="27"/>
      <c r="C4960" s="27"/>
      <c r="D4960" s="27"/>
      <c r="E4960" s="27"/>
      <c r="F4960" s="26"/>
      <c r="G4960" s="28"/>
      <c r="H4960" s="31"/>
    </row>
    <row r="4961" spans="2:8">
      <c r="B4961" s="27"/>
      <c r="C4961" s="27"/>
      <c r="D4961" s="27"/>
      <c r="E4961" s="27"/>
      <c r="F4961" s="26"/>
      <c r="G4961" s="28"/>
      <c r="H4961" s="31"/>
    </row>
    <row r="4962" spans="2:8">
      <c r="B4962" s="27"/>
      <c r="C4962" s="27"/>
      <c r="D4962" s="27"/>
      <c r="E4962" s="27"/>
      <c r="F4962" s="26"/>
      <c r="G4962" s="28"/>
      <c r="H4962" s="31"/>
    </row>
    <row r="4963" spans="2:8">
      <c r="B4963" s="27"/>
      <c r="C4963" s="27"/>
      <c r="D4963" s="27"/>
      <c r="E4963" s="27"/>
      <c r="F4963" s="26"/>
      <c r="G4963" s="28"/>
      <c r="H4963" s="31"/>
    </row>
    <row r="4964" spans="2:8">
      <c r="B4964" s="27"/>
      <c r="C4964" s="27"/>
      <c r="D4964" s="27"/>
      <c r="E4964" s="27"/>
      <c r="F4964" s="26"/>
      <c r="G4964" s="28"/>
      <c r="H4964" s="31"/>
    </row>
    <row r="4965" spans="2:8">
      <c r="B4965" s="27"/>
      <c r="C4965" s="27"/>
      <c r="D4965" s="27"/>
      <c r="E4965" s="27"/>
      <c r="F4965" s="26"/>
      <c r="G4965" s="28"/>
      <c r="H4965" s="31"/>
    </row>
    <row r="4966" spans="2:8">
      <c r="B4966" s="27"/>
      <c r="C4966" s="27"/>
      <c r="D4966" s="27"/>
      <c r="E4966" s="27"/>
      <c r="F4966" s="26"/>
      <c r="G4966" s="28"/>
      <c r="H4966" s="31"/>
    </row>
    <row r="4967" spans="2:8">
      <c r="B4967" s="27"/>
      <c r="C4967" s="27"/>
      <c r="D4967" s="27"/>
      <c r="E4967" s="27"/>
      <c r="F4967" s="26"/>
      <c r="G4967" s="28"/>
      <c r="H4967" s="31"/>
    </row>
    <row r="4968" spans="2:8">
      <c r="B4968" s="27"/>
      <c r="C4968" s="27"/>
      <c r="D4968" s="27"/>
      <c r="E4968" s="27"/>
      <c r="F4968" s="26"/>
      <c r="G4968" s="28"/>
      <c r="H4968" s="31"/>
    </row>
    <row r="4969" spans="2:8">
      <c r="B4969" s="27"/>
      <c r="C4969" s="27"/>
      <c r="D4969" s="27"/>
      <c r="E4969" s="27"/>
      <c r="F4969" s="26"/>
      <c r="G4969" s="28"/>
      <c r="H4969" s="31"/>
    </row>
    <row r="4970" spans="2:8">
      <c r="B4970" s="27"/>
      <c r="C4970" s="27"/>
      <c r="D4970" s="27"/>
      <c r="E4970" s="27"/>
      <c r="F4970" s="26"/>
      <c r="G4970" s="28"/>
      <c r="H4970" s="31"/>
    </row>
    <row r="4971" spans="2:8">
      <c r="B4971" s="27"/>
      <c r="C4971" s="27"/>
      <c r="D4971" s="27"/>
      <c r="E4971" s="27"/>
      <c r="F4971" s="26"/>
      <c r="G4971" s="28"/>
      <c r="H4971" s="31"/>
    </row>
    <row r="4972" spans="2:8">
      <c r="B4972" s="27"/>
      <c r="C4972" s="27"/>
      <c r="D4972" s="27"/>
      <c r="E4972" s="27"/>
      <c r="F4972" s="26"/>
      <c r="G4972" s="28"/>
      <c r="H4972" s="31"/>
    </row>
    <row r="4973" spans="2:8">
      <c r="B4973" s="27"/>
      <c r="C4973" s="27"/>
      <c r="D4973" s="27"/>
      <c r="E4973" s="27"/>
      <c r="F4973" s="26"/>
      <c r="G4973" s="28"/>
      <c r="H4973" s="31"/>
    </row>
    <row r="4974" spans="2:8">
      <c r="B4974" s="27"/>
      <c r="C4974" s="27"/>
      <c r="D4974" s="27"/>
      <c r="E4974" s="27"/>
      <c r="F4974" s="26"/>
      <c r="G4974" s="28"/>
      <c r="H4974" s="31"/>
    </row>
    <row r="4975" spans="2:8">
      <c r="B4975" s="27"/>
      <c r="C4975" s="27"/>
      <c r="D4975" s="27"/>
      <c r="E4975" s="27"/>
      <c r="F4975" s="26"/>
      <c r="G4975" s="28"/>
      <c r="H4975" s="31"/>
    </row>
    <row r="4976" spans="2:8">
      <c r="B4976" s="27"/>
      <c r="C4976" s="27"/>
      <c r="D4976" s="27"/>
      <c r="E4976" s="27"/>
      <c r="F4976" s="26"/>
      <c r="G4976" s="28"/>
      <c r="H4976" s="31"/>
    </row>
    <row r="4977" spans="2:8">
      <c r="B4977" s="27"/>
      <c r="C4977" s="27"/>
      <c r="D4977" s="27"/>
      <c r="E4977" s="27"/>
      <c r="F4977" s="26"/>
      <c r="G4977" s="28"/>
      <c r="H4977" s="31"/>
    </row>
    <row r="4978" spans="2:8">
      <c r="B4978" s="27"/>
      <c r="C4978" s="27"/>
      <c r="D4978" s="27"/>
      <c r="E4978" s="27"/>
      <c r="F4978" s="26"/>
      <c r="G4978" s="28"/>
      <c r="H4978" s="31"/>
    </row>
    <row r="4979" spans="2:8">
      <c r="B4979" s="27"/>
      <c r="C4979" s="27"/>
      <c r="D4979" s="27"/>
      <c r="E4979" s="27"/>
      <c r="F4979" s="26"/>
      <c r="G4979" s="28"/>
      <c r="H4979" s="31"/>
    </row>
    <row r="4980" spans="2:8">
      <c r="B4980" s="27"/>
      <c r="C4980" s="27"/>
      <c r="D4980" s="27"/>
      <c r="E4980" s="27"/>
      <c r="F4980" s="26"/>
      <c r="G4980" s="28"/>
      <c r="H4980" s="31"/>
    </row>
    <row r="4981" spans="2:8">
      <c r="B4981" s="27"/>
      <c r="C4981" s="27"/>
      <c r="D4981" s="27"/>
      <c r="E4981" s="27"/>
      <c r="F4981" s="26"/>
      <c r="G4981" s="28"/>
      <c r="H4981" s="31"/>
    </row>
    <row r="4982" spans="2:8">
      <c r="B4982" s="27"/>
      <c r="C4982" s="27"/>
      <c r="D4982" s="27"/>
      <c r="E4982" s="27"/>
      <c r="F4982" s="26"/>
      <c r="G4982" s="28"/>
      <c r="H4982" s="31"/>
    </row>
    <row r="4983" spans="2:8">
      <c r="B4983" s="27"/>
      <c r="C4983" s="27"/>
      <c r="D4983" s="27"/>
      <c r="E4983" s="27"/>
      <c r="F4983" s="26"/>
      <c r="G4983" s="28"/>
      <c r="H4983" s="31"/>
    </row>
    <row r="4984" spans="2:8">
      <c r="B4984" s="27"/>
      <c r="C4984" s="27"/>
      <c r="D4984" s="27"/>
      <c r="E4984" s="27"/>
      <c r="F4984" s="26"/>
      <c r="G4984" s="28"/>
      <c r="H4984" s="31"/>
    </row>
    <row r="4985" spans="2:8">
      <c r="B4985" s="27"/>
      <c r="C4985" s="27"/>
      <c r="D4985" s="27"/>
      <c r="E4985" s="27"/>
      <c r="F4985" s="26"/>
      <c r="G4985" s="28"/>
      <c r="H4985" s="31"/>
    </row>
    <row r="4986" spans="2:8">
      <c r="B4986" s="27"/>
      <c r="C4986" s="27"/>
      <c r="D4986" s="27"/>
      <c r="E4986" s="27"/>
      <c r="F4986" s="26"/>
      <c r="G4986" s="28"/>
      <c r="H4986" s="31"/>
    </row>
    <row r="4987" spans="2:8">
      <c r="B4987" s="27"/>
      <c r="C4987" s="27"/>
      <c r="D4987" s="27"/>
      <c r="E4987" s="27"/>
      <c r="F4987" s="26"/>
      <c r="G4987" s="28"/>
      <c r="H4987" s="31"/>
    </row>
    <row r="4988" spans="2:8">
      <c r="B4988" s="27"/>
      <c r="C4988" s="27"/>
      <c r="D4988" s="27"/>
      <c r="E4988" s="27"/>
      <c r="F4988" s="26"/>
      <c r="G4988" s="28"/>
      <c r="H4988" s="31"/>
    </row>
    <row r="4989" spans="2:8">
      <c r="B4989" s="27"/>
      <c r="C4989" s="27"/>
      <c r="D4989" s="27"/>
      <c r="E4989" s="27"/>
      <c r="F4989" s="26"/>
      <c r="G4989" s="28"/>
      <c r="H4989" s="31"/>
    </row>
    <row r="4990" spans="2:8">
      <c r="B4990" s="27"/>
      <c r="C4990" s="27"/>
      <c r="D4990" s="27"/>
      <c r="E4990" s="27"/>
      <c r="F4990" s="26"/>
      <c r="G4990" s="28"/>
      <c r="H4990" s="31"/>
    </row>
    <row r="4991" spans="2:8">
      <c r="B4991" s="27"/>
      <c r="C4991" s="27"/>
      <c r="D4991" s="27"/>
      <c r="E4991" s="27"/>
      <c r="F4991" s="26"/>
      <c r="G4991" s="28"/>
      <c r="H4991" s="31"/>
    </row>
    <row r="4992" spans="2:8">
      <c r="B4992" s="27"/>
      <c r="C4992" s="27"/>
      <c r="D4992" s="27"/>
      <c r="E4992" s="27"/>
      <c r="F4992" s="26"/>
      <c r="G4992" s="28"/>
      <c r="H4992" s="31"/>
    </row>
    <row r="4993" spans="2:8">
      <c r="B4993" s="27"/>
      <c r="C4993" s="27"/>
      <c r="D4993" s="27"/>
      <c r="E4993" s="27"/>
      <c r="F4993" s="26"/>
      <c r="G4993" s="28"/>
      <c r="H4993" s="31"/>
    </row>
    <row r="4994" spans="2:8">
      <c r="B4994" s="27"/>
      <c r="C4994" s="27"/>
      <c r="D4994" s="27"/>
      <c r="E4994" s="27"/>
      <c r="F4994" s="26"/>
      <c r="G4994" s="28"/>
      <c r="H4994" s="31"/>
    </row>
    <row r="4995" spans="2:8">
      <c r="B4995" s="27"/>
      <c r="C4995" s="27"/>
      <c r="D4995" s="27"/>
      <c r="E4995" s="27"/>
      <c r="F4995" s="26"/>
      <c r="G4995" s="28"/>
      <c r="H4995" s="31"/>
    </row>
    <row r="4996" spans="2:8">
      <c r="B4996" s="27"/>
      <c r="C4996" s="27"/>
      <c r="D4996" s="27"/>
      <c r="E4996" s="27"/>
      <c r="F4996" s="26"/>
      <c r="G4996" s="28"/>
      <c r="H4996" s="31"/>
    </row>
    <row r="4997" spans="2:8">
      <c r="B4997" s="27"/>
      <c r="C4997" s="27"/>
      <c r="D4997" s="27"/>
      <c r="E4997" s="27"/>
      <c r="F4997" s="26"/>
      <c r="G4997" s="28"/>
      <c r="H4997" s="31"/>
    </row>
    <row r="4998" spans="2:8">
      <c r="B4998" s="27"/>
      <c r="C4998" s="27"/>
      <c r="D4998" s="27"/>
      <c r="E4998" s="27"/>
      <c r="F4998" s="26"/>
      <c r="G4998" s="28"/>
      <c r="H4998" s="31"/>
    </row>
    <row r="4999" spans="2:8">
      <c r="B4999" s="27"/>
      <c r="C4999" s="27"/>
      <c r="D4999" s="27"/>
      <c r="E4999" s="27"/>
      <c r="F4999" s="26"/>
      <c r="G4999" s="28"/>
      <c r="H4999" s="31"/>
    </row>
    <row r="5000" spans="2:8">
      <c r="B5000" s="27"/>
      <c r="C5000" s="27"/>
      <c r="D5000" s="27"/>
      <c r="E5000" s="27"/>
      <c r="F5000" s="26"/>
      <c r="G5000" s="28"/>
      <c r="H5000" s="31"/>
    </row>
    <row r="5001" spans="2:8">
      <c r="B5001" s="27"/>
      <c r="C5001" s="27"/>
      <c r="D5001" s="27"/>
      <c r="E5001" s="27"/>
      <c r="F5001" s="26"/>
      <c r="G5001" s="28"/>
      <c r="H5001" s="31"/>
    </row>
    <row r="5002" spans="2:8">
      <c r="B5002" s="27"/>
      <c r="C5002" s="27"/>
      <c r="D5002" s="27"/>
      <c r="E5002" s="27"/>
      <c r="F5002" s="26"/>
      <c r="G5002" s="28"/>
      <c r="H5002" s="31"/>
    </row>
    <row r="5003" spans="2:8">
      <c r="B5003" s="27"/>
      <c r="C5003" s="27"/>
      <c r="D5003" s="27"/>
      <c r="E5003" s="27"/>
      <c r="F5003" s="26"/>
      <c r="G5003" s="28"/>
      <c r="H5003" s="31"/>
    </row>
    <row r="5004" spans="2:8">
      <c r="B5004" s="27"/>
      <c r="C5004" s="27"/>
      <c r="D5004" s="27"/>
      <c r="E5004" s="27"/>
      <c r="F5004" s="26"/>
      <c r="G5004" s="28"/>
      <c r="H5004" s="31"/>
    </row>
    <row r="5005" spans="2:8">
      <c r="B5005" s="27"/>
      <c r="C5005" s="27"/>
      <c r="D5005" s="27"/>
      <c r="E5005" s="27"/>
      <c r="F5005" s="26"/>
      <c r="G5005" s="28"/>
      <c r="H5005" s="31"/>
    </row>
    <row r="5006" spans="2:8">
      <c r="B5006" s="27"/>
      <c r="C5006" s="27"/>
      <c r="D5006" s="27"/>
      <c r="E5006" s="27"/>
      <c r="F5006" s="26"/>
      <c r="G5006" s="28"/>
      <c r="H5006" s="31"/>
    </row>
    <row r="5007" spans="2:8">
      <c r="B5007" s="27"/>
      <c r="C5007" s="27"/>
      <c r="D5007" s="27"/>
      <c r="E5007" s="27"/>
      <c r="F5007" s="26"/>
      <c r="G5007" s="28"/>
      <c r="H5007" s="31"/>
    </row>
    <row r="5008" spans="2:8">
      <c r="B5008" s="27"/>
      <c r="C5008" s="27"/>
      <c r="D5008" s="27"/>
      <c r="E5008" s="27"/>
      <c r="F5008" s="26"/>
      <c r="G5008" s="28"/>
      <c r="H5008" s="31"/>
    </row>
    <row r="5009" spans="2:8">
      <c r="B5009" s="27"/>
      <c r="C5009" s="27"/>
      <c r="D5009" s="27"/>
      <c r="E5009" s="27"/>
      <c r="F5009" s="26"/>
      <c r="G5009" s="28"/>
      <c r="H5009" s="31"/>
    </row>
    <row r="5010" spans="2:8">
      <c r="B5010" s="27"/>
      <c r="C5010" s="27"/>
      <c r="D5010" s="27"/>
      <c r="E5010" s="27"/>
      <c r="F5010" s="26"/>
      <c r="G5010" s="28"/>
      <c r="H5010" s="31"/>
    </row>
    <row r="5011" spans="2:8">
      <c r="B5011" s="27"/>
      <c r="C5011" s="27"/>
      <c r="D5011" s="27"/>
      <c r="E5011" s="27"/>
      <c r="F5011" s="26"/>
      <c r="G5011" s="28"/>
      <c r="H5011" s="31"/>
    </row>
    <row r="5012" spans="2:8">
      <c r="B5012" s="27"/>
      <c r="C5012" s="27"/>
      <c r="D5012" s="27"/>
      <c r="E5012" s="27"/>
      <c r="F5012" s="26"/>
      <c r="G5012" s="28"/>
      <c r="H5012" s="31"/>
    </row>
    <row r="5013" spans="2:8">
      <c r="B5013" s="27"/>
      <c r="C5013" s="27"/>
      <c r="D5013" s="27"/>
      <c r="E5013" s="27"/>
      <c r="F5013" s="26"/>
      <c r="G5013" s="28"/>
      <c r="H5013" s="31"/>
    </row>
    <row r="5014" spans="2:8">
      <c r="B5014" s="27"/>
      <c r="C5014" s="27"/>
      <c r="D5014" s="27"/>
      <c r="E5014" s="27"/>
      <c r="F5014" s="26"/>
      <c r="G5014" s="28"/>
      <c r="H5014" s="31"/>
    </row>
    <row r="5015" spans="2:8">
      <c r="B5015" s="27"/>
      <c r="C5015" s="27"/>
      <c r="D5015" s="27"/>
      <c r="E5015" s="27"/>
      <c r="F5015" s="26"/>
      <c r="G5015" s="28"/>
      <c r="H5015" s="31"/>
    </row>
    <row r="5016" spans="2:8">
      <c r="B5016" s="27"/>
      <c r="C5016" s="27"/>
      <c r="D5016" s="27"/>
      <c r="E5016" s="27"/>
      <c r="F5016" s="26"/>
      <c r="G5016" s="28"/>
      <c r="H5016" s="31"/>
    </row>
    <row r="5017" spans="2:8">
      <c r="B5017" s="27"/>
      <c r="C5017" s="27"/>
      <c r="D5017" s="27"/>
      <c r="E5017" s="27"/>
      <c r="F5017" s="26"/>
      <c r="G5017" s="28"/>
      <c r="H5017" s="31"/>
    </row>
    <row r="5018" spans="2:8">
      <c r="B5018" s="27"/>
      <c r="C5018" s="27"/>
      <c r="D5018" s="27"/>
      <c r="E5018" s="27"/>
      <c r="F5018" s="26"/>
      <c r="G5018" s="28"/>
      <c r="H5018" s="31"/>
    </row>
    <row r="5019" spans="2:8">
      <c r="B5019" s="27"/>
      <c r="C5019" s="27"/>
      <c r="D5019" s="27"/>
      <c r="E5019" s="27"/>
      <c r="F5019" s="26"/>
      <c r="G5019" s="28"/>
      <c r="H5019" s="31"/>
    </row>
    <row r="5020" spans="2:8">
      <c r="B5020" s="27"/>
      <c r="C5020" s="27"/>
      <c r="D5020" s="27"/>
      <c r="E5020" s="27"/>
      <c r="F5020" s="26"/>
      <c r="G5020" s="28"/>
      <c r="H5020" s="31"/>
    </row>
    <row r="5021" spans="2:8">
      <c r="B5021" s="27"/>
      <c r="C5021" s="27"/>
      <c r="D5021" s="27"/>
      <c r="E5021" s="27"/>
      <c r="F5021" s="26"/>
      <c r="G5021" s="28"/>
      <c r="H5021" s="31"/>
    </row>
    <row r="5022" spans="2:8">
      <c r="B5022" s="27"/>
      <c r="C5022" s="27"/>
      <c r="D5022" s="27"/>
      <c r="E5022" s="27"/>
      <c r="F5022" s="26"/>
      <c r="G5022" s="28"/>
      <c r="H5022" s="31"/>
    </row>
    <row r="5023" spans="2:8">
      <c r="B5023" s="27"/>
      <c r="C5023" s="27"/>
      <c r="D5023" s="27"/>
      <c r="E5023" s="27"/>
      <c r="F5023" s="26"/>
      <c r="G5023" s="28"/>
      <c r="H5023" s="31"/>
    </row>
    <row r="5024" spans="2:8">
      <c r="B5024" s="27"/>
      <c r="C5024" s="27"/>
      <c r="D5024" s="27"/>
      <c r="E5024" s="27"/>
      <c r="F5024" s="26"/>
      <c r="G5024" s="28"/>
      <c r="H5024" s="31"/>
    </row>
    <row r="5025" spans="2:8">
      <c r="B5025" s="27"/>
      <c r="C5025" s="27"/>
      <c r="D5025" s="27"/>
      <c r="E5025" s="27"/>
      <c r="F5025" s="26"/>
      <c r="G5025" s="28"/>
      <c r="H5025" s="31"/>
    </row>
    <row r="5026" spans="2:8">
      <c r="B5026" s="27"/>
      <c r="C5026" s="27"/>
      <c r="D5026" s="27"/>
      <c r="E5026" s="27"/>
      <c r="F5026" s="26"/>
      <c r="G5026" s="28"/>
      <c r="H5026" s="31"/>
    </row>
    <row r="5027" spans="2:8">
      <c r="B5027" s="27"/>
      <c r="C5027" s="27"/>
      <c r="D5027" s="27"/>
      <c r="E5027" s="27"/>
      <c r="F5027" s="26"/>
      <c r="G5027" s="28"/>
      <c r="H5027" s="31"/>
    </row>
    <row r="5028" spans="2:8">
      <c r="B5028" s="27"/>
      <c r="C5028" s="27"/>
      <c r="D5028" s="27"/>
      <c r="E5028" s="27"/>
      <c r="F5028" s="26"/>
      <c r="G5028" s="28"/>
      <c r="H5028" s="31"/>
    </row>
    <row r="5029" spans="2:8">
      <c r="B5029" s="27"/>
      <c r="C5029" s="27"/>
      <c r="D5029" s="27"/>
      <c r="E5029" s="27"/>
      <c r="F5029" s="26"/>
      <c r="G5029" s="28"/>
      <c r="H5029" s="31"/>
    </row>
    <row r="5030" spans="2:8">
      <c r="B5030" s="27"/>
      <c r="C5030" s="27"/>
      <c r="D5030" s="27"/>
      <c r="E5030" s="27"/>
      <c r="F5030" s="26"/>
      <c r="G5030" s="28"/>
      <c r="H5030" s="31"/>
    </row>
    <row r="5031" spans="2:8">
      <c r="B5031" s="27"/>
      <c r="C5031" s="27"/>
      <c r="D5031" s="27"/>
      <c r="E5031" s="27"/>
      <c r="F5031" s="26"/>
      <c r="G5031" s="28"/>
      <c r="H5031" s="31"/>
    </row>
    <row r="5032" spans="2:8">
      <c r="B5032" s="27"/>
      <c r="C5032" s="27"/>
      <c r="D5032" s="27"/>
      <c r="E5032" s="27"/>
      <c r="F5032" s="26"/>
      <c r="G5032" s="28"/>
      <c r="H5032" s="31"/>
    </row>
    <row r="5033" spans="2:8">
      <c r="B5033" s="27"/>
      <c r="C5033" s="27"/>
      <c r="D5033" s="27"/>
      <c r="E5033" s="27"/>
      <c r="F5033" s="26"/>
      <c r="G5033" s="28"/>
      <c r="H5033" s="31"/>
    </row>
    <row r="5034" spans="2:8">
      <c r="B5034" s="27"/>
      <c r="C5034" s="27"/>
      <c r="D5034" s="27"/>
      <c r="E5034" s="27"/>
      <c r="F5034" s="26"/>
      <c r="G5034" s="28"/>
      <c r="H5034" s="31"/>
    </row>
    <row r="5035" spans="2:8">
      <c r="B5035" s="27"/>
      <c r="C5035" s="27"/>
      <c r="D5035" s="27"/>
      <c r="E5035" s="27"/>
      <c r="F5035" s="26"/>
      <c r="G5035" s="28"/>
      <c r="H5035" s="31"/>
    </row>
    <row r="5036" spans="2:8">
      <c r="B5036" s="27"/>
      <c r="C5036" s="27"/>
      <c r="D5036" s="27"/>
      <c r="E5036" s="27"/>
      <c r="F5036" s="26"/>
      <c r="G5036" s="28"/>
      <c r="H5036" s="31"/>
    </row>
    <row r="5037" spans="2:8">
      <c r="B5037" s="27"/>
      <c r="C5037" s="27"/>
      <c r="D5037" s="27"/>
      <c r="E5037" s="27"/>
      <c r="F5037" s="26"/>
      <c r="G5037" s="28"/>
      <c r="H5037" s="31"/>
    </row>
    <row r="5038" spans="2:8">
      <c r="B5038" s="27"/>
      <c r="C5038" s="27"/>
      <c r="D5038" s="27"/>
      <c r="E5038" s="27"/>
      <c r="F5038" s="26"/>
      <c r="G5038" s="28"/>
      <c r="H5038" s="31"/>
    </row>
    <row r="5039" spans="2:8">
      <c r="B5039" s="27"/>
      <c r="C5039" s="27"/>
      <c r="D5039" s="27"/>
      <c r="E5039" s="27"/>
      <c r="F5039" s="26"/>
      <c r="G5039" s="28"/>
      <c r="H5039" s="31"/>
    </row>
    <row r="5040" spans="2:8">
      <c r="B5040" s="27"/>
      <c r="C5040" s="27"/>
      <c r="D5040" s="27"/>
      <c r="E5040" s="27"/>
      <c r="F5040" s="26"/>
      <c r="G5040" s="28"/>
      <c r="H5040" s="31"/>
    </row>
    <row r="5041" spans="2:8">
      <c r="B5041" s="27"/>
      <c r="C5041" s="27"/>
      <c r="D5041" s="27"/>
      <c r="E5041" s="27"/>
      <c r="F5041" s="26"/>
      <c r="G5041" s="28"/>
      <c r="H5041" s="31"/>
    </row>
    <row r="5042" spans="2:8">
      <c r="B5042" s="27"/>
      <c r="C5042" s="27"/>
      <c r="D5042" s="27"/>
      <c r="E5042" s="27"/>
      <c r="F5042" s="26"/>
      <c r="G5042" s="28"/>
      <c r="H5042" s="31"/>
    </row>
    <row r="5043" spans="2:8">
      <c r="B5043" s="27"/>
      <c r="C5043" s="27"/>
      <c r="D5043" s="27"/>
      <c r="E5043" s="27"/>
      <c r="F5043" s="26"/>
      <c r="G5043" s="28"/>
      <c r="H5043" s="31"/>
    </row>
    <row r="5044" spans="2:8">
      <c r="B5044" s="27"/>
      <c r="C5044" s="27"/>
      <c r="D5044" s="27"/>
      <c r="E5044" s="27"/>
      <c r="F5044" s="26"/>
      <c r="G5044" s="28"/>
      <c r="H5044" s="31"/>
    </row>
    <row r="5045" spans="2:8">
      <c r="B5045" s="27"/>
      <c r="C5045" s="27"/>
      <c r="D5045" s="27"/>
      <c r="E5045" s="27"/>
      <c r="F5045" s="26"/>
      <c r="G5045" s="28"/>
      <c r="H5045" s="31"/>
    </row>
    <row r="5046" spans="2:8">
      <c r="B5046" s="27"/>
      <c r="C5046" s="27"/>
      <c r="D5046" s="27"/>
      <c r="E5046" s="27"/>
      <c r="F5046" s="26"/>
      <c r="G5046" s="28"/>
      <c r="H5046" s="31"/>
    </row>
    <row r="5047" spans="2:8">
      <c r="B5047" s="27"/>
      <c r="C5047" s="27"/>
      <c r="D5047" s="27"/>
      <c r="E5047" s="27"/>
      <c r="F5047" s="26"/>
      <c r="G5047" s="28"/>
      <c r="H5047" s="31"/>
    </row>
    <row r="5048" spans="2:8">
      <c r="B5048" s="27"/>
      <c r="C5048" s="27"/>
      <c r="D5048" s="27"/>
      <c r="E5048" s="27"/>
      <c r="F5048" s="26"/>
      <c r="G5048" s="28"/>
      <c r="H5048" s="31"/>
    </row>
    <row r="5049" spans="2:8">
      <c r="B5049" s="27"/>
      <c r="C5049" s="27"/>
      <c r="D5049" s="27"/>
      <c r="E5049" s="27"/>
      <c r="F5049" s="26"/>
      <c r="G5049" s="28"/>
      <c r="H5049" s="31"/>
    </row>
    <row r="5050" spans="2:8">
      <c r="B5050" s="27"/>
      <c r="C5050" s="27"/>
      <c r="D5050" s="27"/>
      <c r="E5050" s="27"/>
      <c r="F5050" s="26"/>
      <c r="G5050" s="28"/>
      <c r="H5050" s="31"/>
    </row>
    <row r="5051" spans="2:8">
      <c r="B5051" s="27"/>
      <c r="C5051" s="27"/>
      <c r="D5051" s="27"/>
      <c r="E5051" s="27"/>
      <c r="F5051" s="26"/>
      <c r="G5051" s="28"/>
      <c r="H5051" s="31"/>
    </row>
    <row r="5052" spans="2:8">
      <c r="B5052" s="27"/>
      <c r="C5052" s="27"/>
      <c r="D5052" s="27"/>
      <c r="E5052" s="27"/>
      <c r="F5052" s="26"/>
      <c r="G5052" s="28"/>
      <c r="H5052" s="31"/>
    </row>
    <row r="5053" spans="2:8">
      <c r="B5053" s="27"/>
      <c r="C5053" s="27"/>
      <c r="D5053" s="27"/>
      <c r="E5053" s="27"/>
      <c r="F5053" s="26"/>
      <c r="G5053" s="28"/>
      <c r="H5053" s="31"/>
    </row>
    <row r="5054" spans="2:8">
      <c r="B5054" s="27"/>
      <c r="C5054" s="27"/>
      <c r="D5054" s="27"/>
      <c r="E5054" s="27"/>
      <c r="F5054" s="26"/>
      <c r="G5054" s="28"/>
      <c r="H5054" s="31"/>
    </row>
    <row r="5055" spans="2:8">
      <c r="B5055" s="27"/>
      <c r="C5055" s="27"/>
      <c r="D5055" s="27"/>
      <c r="E5055" s="27"/>
      <c r="F5055" s="26"/>
      <c r="G5055" s="28"/>
      <c r="H5055" s="31"/>
    </row>
    <row r="5056" spans="2:8">
      <c r="B5056" s="27"/>
      <c r="C5056" s="27"/>
      <c r="D5056" s="27"/>
      <c r="E5056" s="27"/>
      <c r="F5056" s="26"/>
      <c r="G5056" s="28"/>
      <c r="H5056" s="31"/>
    </row>
    <row r="5057" spans="2:8">
      <c r="B5057" s="27"/>
      <c r="C5057" s="27"/>
      <c r="D5057" s="27"/>
      <c r="E5057" s="27"/>
      <c r="F5057" s="26"/>
      <c r="G5057" s="28"/>
      <c r="H5057" s="31"/>
    </row>
    <row r="5058" spans="2:8">
      <c r="B5058" s="27"/>
      <c r="C5058" s="27"/>
      <c r="D5058" s="27"/>
      <c r="E5058" s="27"/>
      <c r="F5058" s="26"/>
      <c r="G5058" s="28"/>
      <c r="H5058" s="31"/>
    </row>
    <row r="5059" spans="2:8">
      <c r="B5059" s="27"/>
      <c r="C5059" s="27"/>
      <c r="D5059" s="27"/>
      <c r="E5059" s="27"/>
      <c r="F5059" s="26"/>
      <c r="G5059" s="28"/>
      <c r="H5059" s="31"/>
    </row>
    <row r="5060" spans="2:8">
      <c r="B5060" s="27"/>
      <c r="C5060" s="27"/>
      <c r="D5060" s="27"/>
      <c r="E5060" s="27"/>
      <c r="F5060" s="26"/>
      <c r="G5060" s="28"/>
      <c r="H5060" s="31"/>
    </row>
    <row r="5061" spans="2:8">
      <c r="B5061" s="27"/>
      <c r="C5061" s="27"/>
      <c r="D5061" s="27"/>
      <c r="E5061" s="27"/>
      <c r="F5061" s="26"/>
      <c r="G5061" s="28"/>
      <c r="H5061" s="31"/>
    </row>
    <row r="5062" spans="2:8">
      <c r="B5062" s="27"/>
      <c r="C5062" s="27"/>
      <c r="D5062" s="27"/>
      <c r="E5062" s="27"/>
      <c r="F5062" s="26"/>
      <c r="G5062" s="28"/>
      <c r="H5062" s="31"/>
    </row>
    <row r="5063" spans="2:8">
      <c r="B5063" s="27"/>
      <c r="C5063" s="27"/>
      <c r="D5063" s="27"/>
      <c r="E5063" s="27"/>
      <c r="F5063" s="26"/>
      <c r="G5063" s="28"/>
      <c r="H5063" s="31"/>
    </row>
    <row r="5064" spans="2:8">
      <c r="B5064" s="27"/>
      <c r="C5064" s="27"/>
      <c r="D5064" s="27"/>
      <c r="E5064" s="27"/>
      <c r="F5064" s="26"/>
      <c r="G5064" s="28"/>
      <c r="H5064" s="31"/>
    </row>
    <row r="5065" spans="2:8">
      <c r="B5065" s="27"/>
      <c r="C5065" s="27"/>
      <c r="D5065" s="27"/>
      <c r="E5065" s="27"/>
      <c r="F5065" s="26"/>
      <c r="G5065" s="28"/>
      <c r="H5065" s="31"/>
    </row>
    <row r="5066" spans="2:8">
      <c r="B5066" s="27"/>
      <c r="C5066" s="27"/>
      <c r="D5066" s="27"/>
      <c r="E5066" s="27"/>
      <c r="F5066" s="26"/>
      <c r="G5066" s="28"/>
      <c r="H5066" s="31"/>
    </row>
    <row r="5067" spans="2:8">
      <c r="B5067" s="27"/>
      <c r="C5067" s="27"/>
      <c r="D5067" s="27"/>
      <c r="E5067" s="27"/>
      <c r="F5067" s="26"/>
      <c r="G5067" s="28"/>
      <c r="H5067" s="31"/>
    </row>
    <row r="5068" spans="2:8">
      <c r="B5068" s="27"/>
      <c r="C5068" s="27"/>
      <c r="D5068" s="27"/>
      <c r="E5068" s="27"/>
      <c r="F5068" s="26"/>
      <c r="G5068" s="28"/>
      <c r="H5068" s="31"/>
    </row>
    <row r="5069" spans="2:8">
      <c r="B5069" s="27"/>
      <c r="C5069" s="27"/>
      <c r="D5069" s="27"/>
      <c r="E5069" s="27"/>
      <c r="F5069" s="26"/>
      <c r="G5069" s="28"/>
      <c r="H5069" s="31"/>
    </row>
    <row r="5070" spans="2:8">
      <c r="B5070" s="27"/>
      <c r="C5070" s="27"/>
      <c r="D5070" s="27"/>
      <c r="E5070" s="27"/>
      <c r="F5070" s="26"/>
      <c r="G5070" s="28"/>
      <c r="H5070" s="31"/>
    </row>
    <row r="5071" spans="2:8">
      <c r="B5071" s="27"/>
      <c r="C5071" s="27"/>
      <c r="D5071" s="27"/>
      <c r="E5071" s="27"/>
      <c r="F5071" s="26"/>
      <c r="G5071" s="28"/>
      <c r="H5071" s="31"/>
    </row>
    <row r="5072" spans="2:8">
      <c r="B5072" s="27"/>
      <c r="C5072" s="27"/>
      <c r="D5072" s="27"/>
      <c r="E5072" s="27"/>
      <c r="F5072" s="26"/>
      <c r="G5072" s="28"/>
      <c r="H5072" s="31"/>
    </row>
    <row r="5073" spans="2:8">
      <c r="B5073" s="27"/>
      <c r="C5073" s="27"/>
      <c r="D5073" s="27"/>
      <c r="E5073" s="27"/>
      <c r="F5073" s="26"/>
      <c r="G5073" s="28"/>
      <c r="H5073" s="31"/>
    </row>
    <row r="5074" spans="2:8">
      <c r="B5074" s="27"/>
      <c r="C5074" s="27"/>
      <c r="D5074" s="27"/>
      <c r="E5074" s="27"/>
      <c r="F5074" s="26"/>
      <c r="G5074" s="28"/>
      <c r="H5074" s="31"/>
    </row>
    <row r="5075" spans="2:8">
      <c r="B5075" s="27"/>
      <c r="C5075" s="27"/>
      <c r="D5075" s="27"/>
      <c r="E5075" s="27"/>
      <c r="F5075" s="26"/>
      <c r="G5075" s="28"/>
      <c r="H5075" s="31"/>
    </row>
    <row r="5076" spans="2:8">
      <c r="B5076" s="27"/>
      <c r="C5076" s="27"/>
      <c r="D5076" s="27"/>
      <c r="E5076" s="27"/>
      <c r="F5076" s="26"/>
      <c r="G5076" s="28"/>
      <c r="H5076" s="31"/>
    </row>
    <row r="5077" spans="2:8">
      <c r="B5077" s="27"/>
      <c r="C5077" s="27"/>
      <c r="D5077" s="27"/>
      <c r="E5077" s="27"/>
      <c r="F5077" s="26"/>
      <c r="G5077" s="28"/>
      <c r="H5077" s="31"/>
    </row>
    <row r="5078" spans="2:8">
      <c r="B5078" s="27"/>
      <c r="C5078" s="27"/>
      <c r="D5078" s="27"/>
      <c r="E5078" s="27"/>
      <c r="F5078" s="26"/>
      <c r="G5078" s="28"/>
      <c r="H5078" s="31"/>
    </row>
    <row r="5079" spans="2:8">
      <c r="B5079" s="27"/>
      <c r="C5079" s="27"/>
      <c r="D5079" s="27"/>
      <c r="E5079" s="27"/>
      <c r="F5079" s="26"/>
      <c r="G5079" s="28"/>
      <c r="H5079" s="31"/>
    </row>
    <row r="5080" spans="2:8">
      <c r="B5080" s="27"/>
      <c r="C5080" s="27"/>
      <c r="D5080" s="27"/>
      <c r="E5080" s="27"/>
      <c r="F5080" s="26"/>
      <c r="G5080" s="28"/>
      <c r="H5080" s="31"/>
    </row>
    <row r="5081" spans="2:8">
      <c r="B5081" s="27"/>
      <c r="C5081" s="27"/>
      <c r="D5081" s="27"/>
      <c r="E5081" s="27"/>
      <c r="F5081" s="26"/>
      <c r="G5081" s="28"/>
      <c r="H5081" s="31"/>
    </row>
    <row r="5082" spans="2:8">
      <c r="B5082" s="27"/>
      <c r="C5082" s="27"/>
      <c r="D5082" s="27"/>
      <c r="E5082" s="27"/>
      <c r="F5082" s="26"/>
      <c r="G5082" s="28"/>
      <c r="H5082" s="31"/>
    </row>
    <row r="5083" spans="2:8">
      <c r="B5083" s="27"/>
      <c r="C5083" s="27"/>
      <c r="D5083" s="27"/>
      <c r="E5083" s="27"/>
      <c r="F5083" s="26"/>
      <c r="G5083" s="28"/>
      <c r="H5083" s="31"/>
    </row>
    <row r="5084" spans="2:8">
      <c r="B5084" s="27"/>
      <c r="C5084" s="27"/>
      <c r="D5084" s="27"/>
      <c r="E5084" s="27"/>
      <c r="F5084" s="26"/>
      <c r="G5084" s="28"/>
      <c r="H5084" s="31"/>
    </row>
    <row r="5085" spans="2:8">
      <c r="B5085" s="27"/>
      <c r="C5085" s="27"/>
      <c r="D5085" s="27"/>
      <c r="E5085" s="27"/>
      <c r="F5085" s="26"/>
      <c r="G5085" s="28"/>
      <c r="H5085" s="31"/>
    </row>
    <row r="5086" spans="2:8">
      <c r="B5086" s="27"/>
      <c r="C5086" s="27"/>
      <c r="D5086" s="27"/>
      <c r="E5086" s="27"/>
      <c r="F5086" s="26"/>
      <c r="G5086" s="28"/>
      <c r="H5086" s="31"/>
    </row>
    <row r="5087" spans="2:8">
      <c r="B5087" s="27"/>
      <c r="C5087" s="27"/>
      <c r="D5087" s="27"/>
      <c r="E5087" s="27"/>
      <c r="F5087" s="26"/>
      <c r="G5087" s="28"/>
      <c r="H5087" s="31"/>
    </row>
    <row r="5088" spans="2:8">
      <c r="B5088" s="27"/>
      <c r="C5088" s="27"/>
      <c r="D5088" s="27"/>
      <c r="E5088" s="27"/>
      <c r="F5088" s="26"/>
      <c r="G5088" s="28"/>
      <c r="H5088" s="31"/>
    </row>
    <row r="5089" spans="2:8">
      <c r="B5089" s="27"/>
      <c r="C5089" s="27"/>
      <c r="D5089" s="27"/>
      <c r="E5089" s="27"/>
      <c r="F5089" s="26"/>
      <c r="G5089" s="28"/>
      <c r="H5089" s="31"/>
    </row>
    <row r="5090" spans="2:8">
      <c r="B5090" s="27"/>
      <c r="C5090" s="27"/>
      <c r="D5090" s="27"/>
      <c r="E5090" s="27"/>
      <c r="F5090" s="26"/>
      <c r="G5090" s="28"/>
      <c r="H5090" s="31"/>
    </row>
    <row r="5091" spans="2:8">
      <c r="B5091" s="27"/>
      <c r="C5091" s="27"/>
      <c r="D5091" s="27"/>
      <c r="E5091" s="27"/>
      <c r="F5091" s="26"/>
      <c r="G5091" s="28"/>
      <c r="H5091" s="31"/>
    </row>
    <row r="5092" spans="2:8">
      <c r="B5092" s="27"/>
      <c r="C5092" s="27"/>
      <c r="D5092" s="27"/>
      <c r="E5092" s="27"/>
      <c r="F5092" s="26"/>
      <c r="G5092" s="28"/>
      <c r="H5092" s="31"/>
    </row>
    <row r="5093" spans="2:8">
      <c r="B5093" s="27"/>
      <c r="C5093" s="27"/>
      <c r="D5093" s="27"/>
      <c r="E5093" s="27"/>
      <c r="F5093" s="26"/>
      <c r="G5093" s="28"/>
      <c r="H5093" s="31"/>
    </row>
    <row r="5094" spans="2:8">
      <c r="B5094" s="27"/>
      <c r="C5094" s="27"/>
      <c r="D5094" s="27"/>
      <c r="E5094" s="27"/>
      <c r="F5094" s="26"/>
      <c r="G5094" s="28"/>
      <c r="H5094" s="31"/>
    </row>
    <row r="5095" spans="2:8">
      <c r="B5095" s="27"/>
      <c r="C5095" s="27"/>
      <c r="D5095" s="27"/>
      <c r="E5095" s="27"/>
      <c r="F5095" s="26"/>
      <c r="G5095" s="28"/>
      <c r="H5095" s="31"/>
    </row>
    <row r="5096" spans="2:8">
      <c r="B5096" s="27"/>
      <c r="C5096" s="27"/>
      <c r="D5096" s="27"/>
      <c r="E5096" s="27"/>
      <c r="F5096" s="26"/>
      <c r="G5096" s="28"/>
      <c r="H5096" s="31"/>
    </row>
    <row r="5097" spans="2:8">
      <c r="B5097" s="27"/>
      <c r="C5097" s="27"/>
      <c r="D5097" s="27"/>
      <c r="E5097" s="27"/>
      <c r="F5097" s="26"/>
      <c r="G5097" s="28"/>
      <c r="H5097" s="31"/>
    </row>
    <row r="5098" spans="2:8">
      <c r="B5098" s="27"/>
      <c r="C5098" s="27"/>
      <c r="D5098" s="27"/>
      <c r="E5098" s="27"/>
      <c r="F5098" s="26"/>
      <c r="G5098" s="28"/>
      <c r="H5098" s="31"/>
    </row>
    <row r="5099" spans="2:8">
      <c r="B5099" s="27"/>
      <c r="C5099" s="27"/>
      <c r="D5099" s="27"/>
      <c r="E5099" s="27"/>
      <c r="F5099" s="26"/>
      <c r="G5099" s="28"/>
      <c r="H5099" s="31"/>
    </row>
    <row r="5100" spans="2:8">
      <c r="B5100" s="27"/>
      <c r="C5100" s="27"/>
      <c r="D5100" s="27"/>
      <c r="E5100" s="27"/>
      <c r="F5100" s="26"/>
      <c r="G5100" s="28"/>
      <c r="H5100" s="31"/>
    </row>
    <row r="5101" spans="2:8">
      <c r="B5101" s="27"/>
      <c r="C5101" s="27"/>
      <c r="D5101" s="27"/>
      <c r="E5101" s="27"/>
      <c r="F5101" s="26"/>
      <c r="G5101" s="28"/>
      <c r="H5101" s="31"/>
    </row>
    <row r="5102" spans="2:8">
      <c r="B5102" s="27"/>
      <c r="C5102" s="27"/>
      <c r="D5102" s="27"/>
      <c r="E5102" s="27"/>
      <c r="F5102" s="26"/>
      <c r="G5102" s="28"/>
      <c r="H5102" s="31"/>
    </row>
    <row r="5103" spans="2:8">
      <c r="B5103" s="27"/>
      <c r="C5103" s="27"/>
      <c r="D5103" s="27"/>
      <c r="E5103" s="27"/>
      <c r="F5103" s="26"/>
      <c r="G5103" s="28"/>
      <c r="H5103" s="31"/>
    </row>
    <row r="5104" spans="2:8">
      <c r="B5104" s="27"/>
      <c r="C5104" s="27"/>
      <c r="D5104" s="27"/>
      <c r="E5104" s="27"/>
      <c r="F5104" s="26"/>
      <c r="G5104" s="28"/>
      <c r="H5104" s="31"/>
    </row>
    <row r="5105" spans="2:8">
      <c r="B5105" s="27"/>
      <c r="C5105" s="27"/>
      <c r="D5105" s="27"/>
      <c r="E5105" s="27"/>
      <c r="F5105" s="26"/>
      <c r="G5105" s="28"/>
      <c r="H5105" s="31"/>
    </row>
    <row r="5106" spans="2:8">
      <c r="B5106" s="27"/>
      <c r="C5106" s="27"/>
      <c r="D5106" s="27"/>
      <c r="E5106" s="27"/>
      <c r="F5106" s="26"/>
      <c r="G5106" s="28"/>
      <c r="H5106" s="31"/>
    </row>
    <row r="5107" spans="2:8">
      <c r="B5107" s="27"/>
      <c r="C5107" s="27"/>
      <c r="D5107" s="27"/>
      <c r="E5107" s="27"/>
      <c r="F5107" s="26"/>
      <c r="G5107" s="28"/>
      <c r="H5107" s="31"/>
    </row>
    <row r="5108" spans="2:8">
      <c r="B5108" s="27"/>
      <c r="C5108" s="27"/>
      <c r="D5108" s="27"/>
      <c r="E5108" s="27"/>
      <c r="F5108" s="26"/>
      <c r="G5108" s="28"/>
      <c r="H5108" s="31"/>
    </row>
    <row r="5109" spans="2:8">
      <c r="B5109" s="27"/>
      <c r="C5109" s="27"/>
      <c r="D5109" s="27"/>
      <c r="E5109" s="27"/>
      <c r="F5109" s="26"/>
      <c r="G5109" s="28"/>
      <c r="H5109" s="31"/>
    </row>
    <row r="5110" spans="2:8">
      <c r="B5110" s="27"/>
      <c r="C5110" s="27"/>
      <c r="D5110" s="27"/>
      <c r="E5110" s="27"/>
      <c r="F5110" s="26"/>
      <c r="G5110" s="28"/>
      <c r="H5110" s="31"/>
    </row>
    <row r="5111" spans="2:8">
      <c r="B5111" s="27"/>
      <c r="C5111" s="27"/>
      <c r="D5111" s="27"/>
      <c r="E5111" s="27"/>
      <c r="F5111" s="26"/>
      <c r="G5111" s="28"/>
      <c r="H5111" s="31"/>
    </row>
    <row r="5112" spans="2:8">
      <c r="B5112" s="27"/>
      <c r="C5112" s="27"/>
      <c r="D5112" s="27"/>
      <c r="E5112" s="27"/>
      <c r="F5112" s="26"/>
      <c r="G5112" s="28"/>
      <c r="H5112" s="31"/>
    </row>
    <row r="5113" spans="2:8">
      <c r="B5113" s="27"/>
      <c r="C5113" s="27"/>
      <c r="D5113" s="27"/>
      <c r="E5113" s="27"/>
      <c r="F5113" s="26"/>
      <c r="G5113" s="28"/>
      <c r="H5113" s="31"/>
    </row>
    <row r="5114" spans="2:8">
      <c r="B5114" s="27"/>
      <c r="C5114" s="27"/>
      <c r="D5114" s="27"/>
      <c r="E5114" s="27"/>
      <c r="F5114" s="26"/>
      <c r="G5114" s="28"/>
      <c r="H5114" s="31"/>
    </row>
    <row r="5115" spans="2:8">
      <c r="B5115" s="27"/>
      <c r="C5115" s="27"/>
      <c r="D5115" s="27"/>
      <c r="E5115" s="27"/>
      <c r="F5115" s="26"/>
      <c r="G5115" s="28"/>
      <c r="H5115" s="31"/>
    </row>
    <row r="5116" spans="2:8">
      <c r="B5116" s="27"/>
      <c r="C5116" s="27"/>
      <c r="D5116" s="27"/>
      <c r="E5116" s="27"/>
      <c r="F5116" s="26"/>
      <c r="G5116" s="28"/>
      <c r="H5116" s="31"/>
    </row>
    <row r="5117" spans="2:8">
      <c r="B5117" s="27"/>
      <c r="C5117" s="27"/>
      <c r="D5117" s="27"/>
      <c r="E5117" s="27"/>
      <c r="F5117" s="26"/>
      <c r="G5117" s="28"/>
      <c r="H5117" s="31"/>
    </row>
    <row r="5118" spans="2:8">
      <c r="B5118" s="27"/>
      <c r="C5118" s="27"/>
      <c r="D5118" s="27"/>
      <c r="E5118" s="27"/>
      <c r="F5118" s="26"/>
      <c r="G5118" s="28"/>
      <c r="H5118" s="31"/>
    </row>
    <row r="5119" spans="2:8">
      <c r="B5119" s="27"/>
      <c r="C5119" s="27"/>
      <c r="D5119" s="27"/>
      <c r="E5119" s="27"/>
      <c r="F5119" s="26"/>
      <c r="G5119" s="28"/>
      <c r="H5119" s="31"/>
    </row>
    <row r="5120" spans="2:8">
      <c r="B5120" s="27"/>
      <c r="C5120" s="27"/>
      <c r="D5120" s="27"/>
      <c r="E5120" s="27"/>
      <c r="F5120" s="26"/>
      <c r="G5120" s="28"/>
      <c r="H5120" s="31"/>
    </row>
    <row r="5121" spans="2:8">
      <c r="B5121" s="27"/>
      <c r="C5121" s="27"/>
      <c r="D5121" s="27"/>
      <c r="E5121" s="27"/>
      <c r="F5121" s="26"/>
      <c r="G5121" s="28"/>
      <c r="H5121" s="31"/>
    </row>
    <row r="5122" spans="2:8">
      <c r="B5122" s="27"/>
      <c r="C5122" s="27"/>
      <c r="D5122" s="27"/>
      <c r="E5122" s="27"/>
      <c r="F5122" s="26"/>
      <c r="G5122" s="28"/>
      <c r="H5122" s="31"/>
    </row>
    <row r="5123" spans="2:8">
      <c r="B5123" s="27"/>
      <c r="C5123" s="27"/>
      <c r="D5123" s="27"/>
      <c r="E5123" s="27"/>
      <c r="F5123" s="26"/>
      <c r="G5123" s="28"/>
      <c r="H5123" s="31"/>
    </row>
    <row r="5124" spans="2:8">
      <c r="B5124" s="27"/>
      <c r="C5124" s="27"/>
      <c r="D5124" s="27"/>
      <c r="E5124" s="27"/>
      <c r="F5124" s="26"/>
      <c r="G5124" s="28"/>
      <c r="H5124" s="31"/>
    </row>
    <row r="5125" spans="2:8">
      <c r="B5125" s="27"/>
      <c r="C5125" s="27"/>
      <c r="D5125" s="27"/>
      <c r="E5125" s="27"/>
      <c r="F5125" s="26"/>
      <c r="G5125" s="28"/>
      <c r="H5125" s="31"/>
    </row>
    <row r="5126" spans="2:8">
      <c r="B5126" s="27"/>
      <c r="C5126" s="27"/>
      <c r="D5126" s="27"/>
      <c r="E5126" s="27"/>
      <c r="F5126" s="26"/>
      <c r="G5126" s="28"/>
      <c r="H5126" s="31"/>
    </row>
    <row r="5127" spans="2:8">
      <c r="B5127" s="27"/>
      <c r="C5127" s="27"/>
      <c r="D5127" s="27"/>
      <c r="E5127" s="27"/>
      <c r="F5127" s="26"/>
      <c r="G5127" s="28"/>
      <c r="H5127" s="31"/>
    </row>
    <row r="5128" spans="2:8">
      <c r="B5128" s="27"/>
      <c r="C5128" s="27"/>
      <c r="D5128" s="27"/>
      <c r="E5128" s="27"/>
      <c r="F5128" s="26"/>
      <c r="G5128" s="28"/>
      <c r="H5128" s="31"/>
    </row>
    <row r="5129" spans="2:8">
      <c r="B5129" s="27"/>
      <c r="C5129" s="27"/>
      <c r="D5129" s="27"/>
      <c r="E5129" s="27"/>
      <c r="F5129" s="26"/>
      <c r="G5129" s="28"/>
      <c r="H5129" s="31"/>
    </row>
    <row r="5130" spans="2:8">
      <c r="B5130" s="27"/>
      <c r="C5130" s="27"/>
      <c r="D5130" s="27"/>
      <c r="E5130" s="27"/>
      <c r="F5130" s="26"/>
      <c r="G5130" s="28"/>
      <c r="H5130" s="31"/>
    </row>
    <row r="5131" spans="2:8">
      <c r="B5131" s="27"/>
      <c r="C5131" s="27"/>
      <c r="D5131" s="27"/>
      <c r="E5131" s="27"/>
      <c r="F5131" s="26"/>
      <c r="G5131" s="28"/>
      <c r="H5131" s="31"/>
    </row>
    <row r="5132" spans="2:8">
      <c r="B5132" s="27"/>
      <c r="C5132" s="27"/>
      <c r="D5132" s="27"/>
      <c r="E5132" s="27"/>
      <c r="F5132" s="26"/>
      <c r="G5132" s="28"/>
      <c r="H5132" s="31"/>
    </row>
    <row r="5133" spans="2:8">
      <c r="B5133" s="27"/>
      <c r="C5133" s="27"/>
      <c r="D5133" s="27"/>
      <c r="E5133" s="27"/>
      <c r="F5133" s="26"/>
      <c r="G5133" s="28"/>
      <c r="H5133" s="31"/>
    </row>
    <row r="5134" spans="2:8">
      <c r="B5134" s="27"/>
      <c r="C5134" s="27"/>
      <c r="D5134" s="27"/>
      <c r="E5134" s="27"/>
      <c r="F5134" s="26"/>
      <c r="G5134" s="28"/>
      <c r="H5134" s="31"/>
    </row>
    <row r="5135" spans="2:8">
      <c r="B5135" s="27"/>
      <c r="C5135" s="27"/>
      <c r="D5135" s="27"/>
      <c r="E5135" s="27"/>
      <c r="F5135" s="26"/>
      <c r="G5135" s="28"/>
      <c r="H5135" s="31"/>
    </row>
    <row r="5136" spans="2:8">
      <c r="B5136" s="27"/>
      <c r="C5136" s="27"/>
      <c r="D5136" s="27"/>
      <c r="E5136" s="27"/>
      <c r="F5136" s="26"/>
      <c r="G5136" s="28"/>
      <c r="H5136" s="31"/>
    </row>
    <row r="5137" spans="2:8">
      <c r="B5137" s="27"/>
      <c r="C5137" s="27"/>
      <c r="D5137" s="27"/>
      <c r="E5137" s="27"/>
      <c r="F5137" s="26"/>
      <c r="G5137" s="28"/>
      <c r="H5137" s="31"/>
    </row>
    <row r="5138" spans="2:8">
      <c r="B5138" s="27"/>
      <c r="C5138" s="27"/>
      <c r="D5138" s="27"/>
      <c r="E5138" s="27"/>
      <c r="F5138" s="26"/>
      <c r="G5138" s="28"/>
      <c r="H5138" s="31"/>
    </row>
    <row r="5139" spans="2:8">
      <c r="B5139" s="27"/>
      <c r="C5139" s="27"/>
      <c r="D5139" s="27"/>
      <c r="E5139" s="27"/>
      <c r="F5139" s="26"/>
      <c r="G5139" s="28"/>
      <c r="H5139" s="31"/>
    </row>
    <row r="5140" spans="2:8">
      <c r="B5140" s="27"/>
      <c r="C5140" s="27"/>
      <c r="D5140" s="27"/>
      <c r="E5140" s="27"/>
      <c r="F5140" s="26"/>
      <c r="G5140" s="28"/>
      <c r="H5140" s="31"/>
    </row>
    <row r="5141" spans="2:8">
      <c r="B5141" s="27"/>
      <c r="C5141" s="27"/>
      <c r="D5141" s="27"/>
      <c r="E5141" s="27"/>
      <c r="F5141" s="26"/>
      <c r="G5141" s="28"/>
      <c r="H5141" s="31"/>
    </row>
    <row r="5142" spans="2:8">
      <c r="B5142" s="27"/>
      <c r="C5142" s="27"/>
      <c r="D5142" s="27"/>
      <c r="E5142" s="27"/>
      <c r="F5142" s="26"/>
      <c r="G5142" s="28"/>
      <c r="H5142" s="31"/>
    </row>
    <row r="5143" spans="2:8">
      <c r="B5143" s="27"/>
      <c r="C5143" s="27"/>
      <c r="D5143" s="27"/>
      <c r="E5143" s="27"/>
      <c r="F5143" s="26"/>
      <c r="G5143" s="28"/>
      <c r="H5143" s="31"/>
    </row>
    <row r="5144" spans="2:8">
      <c r="B5144" s="27"/>
      <c r="C5144" s="27"/>
      <c r="D5144" s="27"/>
      <c r="E5144" s="27"/>
      <c r="F5144" s="26"/>
      <c r="G5144" s="28"/>
      <c r="H5144" s="31"/>
    </row>
    <row r="5145" spans="2:8">
      <c r="B5145" s="27"/>
      <c r="C5145" s="27"/>
      <c r="D5145" s="27"/>
      <c r="E5145" s="27"/>
      <c r="F5145" s="26"/>
      <c r="G5145" s="28"/>
      <c r="H5145" s="31"/>
    </row>
    <row r="5146" spans="2:8">
      <c r="B5146" s="27"/>
      <c r="C5146" s="27"/>
      <c r="D5146" s="27"/>
      <c r="E5146" s="27"/>
      <c r="F5146" s="26"/>
      <c r="G5146" s="28"/>
      <c r="H5146" s="31"/>
    </row>
    <row r="5147" spans="2:8">
      <c r="B5147" s="27"/>
      <c r="C5147" s="27"/>
      <c r="D5147" s="27"/>
      <c r="E5147" s="27"/>
      <c r="F5147" s="26"/>
      <c r="G5147" s="28"/>
      <c r="H5147" s="31"/>
    </row>
    <row r="5148" spans="2:8">
      <c r="B5148" s="27"/>
      <c r="C5148" s="27"/>
      <c r="D5148" s="27"/>
      <c r="E5148" s="27"/>
      <c r="F5148" s="26"/>
      <c r="G5148" s="28"/>
      <c r="H5148" s="31"/>
    </row>
    <row r="5149" spans="2:8">
      <c r="B5149" s="27"/>
      <c r="C5149" s="27"/>
      <c r="D5149" s="27"/>
      <c r="E5149" s="27"/>
      <c r="F5149" s="26"/>
      <c r="G5149" s="28"/>
      <c r="H5149" s="31"/>
    </row>
    <row r="5150" spans="2:8">
      <c r="B5150" s="27"/>
      <c r="C5150" s="27"/>
      <c r="D5150" s="27"/>
      <c r="E5150" s="27"/>
      <c r="F5150" s="26"/>
      <c r="G5150" s="28"/>
      <c r="H5150" s="31"/>
    </row>
    <row r="5151" spans="2:8">
      <c r="B5151" s="27"/>
      <c r="C5151" s="27"/>
      <c r="D5151" s="27"/>
      <c r="E5151" s="27"/>
      <c r="F5151" s="26"/>
      <c r="G5151" s="28"/>
      <c r="H5151" s="31"/>
    </row>
    <row r="5152" spans="2:8">
      <c r="B5152" s="27"/>
      <c r="C5152" s="27"/>
      <c r="D5152" s="27"/>
      <c r="E5152" s="27"/>
      <c r="F5152" s="26"/>
      <c r="G5152" s="28"/>
      <c r="H5152" s="31"/>
    </row>
    <row r="5153" spans="2:8">
      <c r="B5153" s="27"/>
      <c r="C5153" s="27"/>
      <c r="D5153" s="27"/>
      <c r="E5153" s="27"/>
      <c r="F5153" s="26"/>
      <c r="G5153" s="28"/>
      <c r="H5153" s="31"/>
    </row>
    <row r="5154" spans="2:8">
      <c r="B5154" s="27"/>
      <c r="C5154" s="27"/>
      <c r="D5154" s="27"/>
      <c r="E5154" s="27"/>
      <c r="F5154" s="26"/>
      <c r="G5154" s="28"/>
      <c r="H5154" s="31"/>
    </row>
    <row r="5155" spans="2:8">
      <c r="B5155" s="27"/>
      <c r="C5155" s="27"/>
      <c r="D5155" s="27"/>
      <c r="E5155" s="27"/>
      <c r="F5155" s="26"/>
      <c r="G5155" s="28"/>
      <c r="H5155" s="31"/>
    </row>
    <row r="5156" spans="2:8">
      <c r="B5156" s="27"/>
      <c r="C5156" s="27"/>
      <c r="D5156" s="27"/>
      <c r="E5156" s="27"/>
      <c r="F5156" s="26"/>
      <c r="G5156" s="28"/>
      <c r="H5156" s="31"/>
    </row>
    <row r="5157" spans="2:8">
      <c r="B5157" s="27"/>
      <c r="C5157" s="27"/>
      <c r="D5157" s="27"/>
      <c r="E5157" s="27"/>
      <c r="F5157" s="26"/>
      <c r="G5157" s="28"/>
      <c r="H5157" s="31"/>
    </row>
    <row r="5158" spans="2:8">
      <c r="B5158" s="27"/>
      <c r="C5158" s="27"/>
      <c r="D5158" s="27"/>
      <c r="E5158" s="27"/>
      <c r="F5158" s="26"/>
      <c r="G5158" s="28"/>
      <c r="H5158" s="31"/>
    </row>
    <row r="5159" spans="2:8">
      <c r="B5159" s="27"/>
      <c r="C5159" s="27"/>
      <c r="D5159" s="27"/>
      <c r="E5159" s="27"/>
      <c r="F5159" s="26"/>
      <c r="G5159" s="28"/>
      <c r="H5159" s="31"/>
    </row>
    <row r="5160" spans="2:8">
      <c r="B5160" s="27"/>
      <c r="C5160" s="27"/>
      <c r="D5160" s="27"/>
      <c r="E5160" s="27"/>
      <c r="F5160" s="26"/>
      <c r="G5160" s="28"/>
      <c r="H5160" s="31"/>
    </row>
    <row r="5161" spans="2:8">
      <c r="B5161" s="27"/>
      <c r="C5161" s="27"/>
      <c r="D5161" s="27"/>
      <c r="E5161" s="27"/>
      <c r="F5161" s="26"/>
      <c r="G5161" s="28"/>
      <c r="H5161" s="31"/>
    </row>
    <row r="5162" spans="2:8">
      <c r="B5162" s="27"/>
      <c r="C5162" s="27"/>
      <c r="D5162" s="27"/>
      <c r="E5162" s="27"/>
      <c r="F5162" s="26"/>
      <c r="G5162" s="28"/>
      <c r="H5162" s="31"/>
    </row>
    <row r="5163" spans="2:8">
      <c r="B5163" s="27"/>
      <c r="C5163" s="27"/>
      <c r="D5163" s="27"/>
      <c r="E5163" s="27"/>
      <c r="F5163" s="26"/>
      <c r="G5163" s="28"/>
      <c r="H5163" s="31"/>
    </row>
    <row r="5164" spans="2:8">
      <c r="B5164" s="27"/>
      <c r="C5164" s="27"/>
      <c r="D5164" s="27"/>
      <c r="E5164" s="27"/>
      <c r="F5164" s="26"/>
      <c r="G5164" s="28"/>
      <c r="H5164" s="31"/>
    </row>
    <row r="5165" spans="2:8">
      <c r="B5165" s="27"/>
      <c r="C5165" s="27"/>
      <c r="D5165" s="27"/>
      <c r="E5165" s="27"/>
      <c r="F5165" s="26"/>
      <c r="G5165" s="28"/>
      <c r="H5165" s="31"/>
    </row>
    <row r="5166" spans="2:8">
      <c r="B5166" s="27"/>
      <c r="C5166" s="27"/>
      <c r="D5166" s="27"/>
      <c r="E5166" s="27"/>
      <c r="F5166" s="26"/>
      <c r="G5166" s="28"/>
      <c r="H5166" s="31"/>
    </row>
    <row r="5167" spans="2:8">
      <c r="B5167" s="27"/>
      <c r="C5167" s="27"/>
      <c r="D5167" s="27"/>
      <c r="E5167" s="27"/>
      <c r="F5167" s="26"/>
      <c r="G5167" s="28"/>
      <c r="H5167" s="31"/>
    </row>
    <row r="5168" spans="2:8">
      <c r="B5168" s="27"/>
      <c r="C5168" s="27"/>
      <c r="D5168" s="27"/>
      <c r="E5168" s="27"/>
      <c r="F5168" s="26"/>
      <c r="G5168" s="28"/>
      <c r="H5168" s="31"/>
    </row>
    <row r="5169" spans="2:8">
      <c r="B5169" s="27"/>
      <c r="C5169" s="27"/>
      <c r="D5169" s="27"/>
      <c r="E5169" s="27"/>
      <c r="F5169" s="26"/>
      <c r="G5169" s="28"/>
      <c r="H5169" s="31"/>
    </row>
    <row r="5170" spans="2:8">
      <c r="B5170" s="27"/>
      <c r="C5170" s="27"/>
      <c r="D5170" s="27"/>
      <c r="E5170" s="27"/>
      <c r="F5170" s="26"/>
      <c r="G5170" s="28"/>
      <c r="H5170" s="31"/>
    </row>
    <row r="5171" spans="2:8">
      <c r="B5171" s="27"/>
      <c r="C5171" s="27"/>
      <c r="D5171" s="27"/>
      <c r="E5171" s="27"/>
      <c r="F5171" s="26"/>
      <c r="G5171" s="28"/>
      <c r="H5171" s="31"/>
    </row>
    <row r="5172" spans="2:8">
      <c r="B5172" s="27"/>
      <c r="C5172" s="27"/>
      <c r="D5172" s="27"/>
      <c r="E5172" s="27"/>
      <c r="F5172" s="26"/>
      <c r="G5172" s="28"/>
      <c r="H5172" s="31"/>
    </row>
    <row r="5173" spans="2:8">
      <c r="B5173" s="27"/>
      <c r="C5173" s="27"/>
      <c r="D5173" s="27"/>
      <c r="E5173" s="27"/>
      <c r="F5173" s="26"/>
      <c r="G5173" s="28"/>
      <c r="H5173" s="31"/>
    </row>
    <row r="5174" spans="2:8">
      <c r="B5174" s="27"/>
      <c r="C5174" s="27"/>
      <c r="D5174" s="27"/>
      <c r="E5174" s="27"/>
      <c r="F5174" s="26"/>
      <c r="G5174" s="28"/>
      <c r="H5174" s="31"/>
    </row>
    <row r="5175" spans="2:8">
      <c r="B5175" s="27"/>
      <c r="C5175" s="27"/>
      <c r="D5175" s="27"/>
      <c r="E5175" s="27"/>
      <c r="F5175" s="26"/>
      <c r="G5175" s="28"/>
      <c r="H5175" s="31"/>
    </row>
    <row r="5176" spans="2:8">
      <c r="B5176" s="27"/>
      <c r="C5176" s="27"/>
      <c r="D5176" s="27"/>
      <c r="E5176" s="27"/>
      <c r="F5176" s="26"/>
      <c r="G5176" s="28"/>
      <c r="H5176" s="31"/>
    </row>
    <row r="5177" spans="2:8">
      <c r="B5177" s="27"/>
      <c r="C5177" s="27"/>
      <c r="D5177" s="27"/>
      <c r="E5177" s="27"/>
      <c r="F5177" s="26"/>
      <c r="G5177" s="28"/>
      <c r="H5177" s="31"/>
    </row>
    <row r="5178" spans="2:8">
      <c r="B5178" s="27"/>
      <c r="C5178" s="27"/>
      <c r="D5178" s="27"/>
      <c r="E5178" s="27"/>
      <c r="F5178" s="26"/>
      <c r="G5178" s="28"/>
      <c r="H5178" s="31"/>
    </row>
    <row r="5179" spans="2:8">
      <c r="B5179" s="27"/>
      <c r="C5179" s="27"/>
      <c r="D5179" s="27"/>
      <c r="E5179" s="27"/>
      <c r="F5179" s="26"/>
      <c r="G5179" s="28"/>
      <c r="H5179" s="31"/>
    </row>
    <row r="5180" spans="2:8">
      <c r="B5180" s="27"/>
      <c r="C5180" s="27"/>
      <c r="D5180" s="27"/>
      <c r="E5180" s="27"/>
      <c r="F5180" s="26"/>
      <c r="G5180" s="28"/>
      <c r="H5180" s="31"/>
    </row>
    <row r="5181" spans="2:8">
      <c r="B5181" s="27"/>
      <c r="C5181" s="27"/>
      <c r="D5181" s="27"/>
      <c r="E5181" s="27"/>
      <c r="F5181" s="26"/>
      <c r="G5181" s="28"/>
      <c r="H5181" s="31"/>
    </row>
    <row r="5182" spans="2:8">
      <c r="B5182" s="27"/>
      <c r="C5182" s="27"/>
      <c r="D5182" s="27"/>
      <c r="E5182" s="27"/>
      <c r="F5182" s="26"/>
      <c r="G5182" s="28"/>
      <c r="H5182" s="31"/>
    </row>
    <row r="5183" spans="2:8">
      <c r="B5183" s="27"/>
      <c r="C5183" s="27"/>
      <c r="D5183" s="27"/>
      <c r="E5183" s="27"/>
      <c r="F5183" s="26"/>
      <c r="G5183" s="28"/>
      <c r="H5183" s="31"/>
    </row>
    <row r="5184" spans="2:8">
      <c r="B5184" s="27"/>
      <c r="C5184" s="27"/>
      <c r="D5184" s="27"/>
      <c r="E5184" s="27"/>
      <c r="F5184" s="26"/>
      <c r="G5184" s="28"/>
      <c r="H5184" s="31"/>
    </row>
    <row r="5185" spans="2:8">
      <c r="B5185" s="27"/>
      <c r="C5185" s="27"/>
      <c r="D5185" s="27"/>
      <c r="E5185" s="27"/>
      <c r="F5185" s="26"/>
      <c r="G5185" s="28"/>
      <c r="H5185" s="31"/>
    </row>
    <row r="5186" spans="2:8">
      <c r="B5186" s="27"/>
      <c r="C5186" s="27"/>
      <c r="D5186" s="27"/>
      <c r="E5186" s="27"/>
      <c r="F5186" s="26"/>
      <c r="G5186" s="28"/>
      <c r="H5186" s="31"/>
    </row>
    <row r="5187" spans="2:8">
      <c r="B5187" s="27"/>
      <c r="C5187" s="27"/>
      <c r="D5187" s="27"/>
      <c r="E5187" s="27"/>
      <c r="F5187" s="26"/>
      <c r="G5187" s="28"/>
      <c r="H5187" s="31"/>
    </row>
    <row r="5188" spans="2:8">
      <c r="B5188" s="27"/>
      <c r="C5188" s="27"/>
      <c r="D5188" s="27"/>
      <c r="E5188" s="27"/>
      <c r="F5188" s="26"/>
      <c r="G5188" s="28"/>
      <c r="H5188" s="31"/>
    </row>
    <row r="5189" spans="2:8">
      <c r="B5189" s="27"/>
      <c r="C5189" s="27"/>
      <c r="D5189" s="27"/>
      <c r="E5189" s="27"/>
      <c r="F5189" s="26"/>
      <c r="G5189" s="28"/>
      <c r="H5189" s="31"/>
    </row>
    <row r="5190" spans="2:8">
      <c r="B5190" s="27"/>
      <c r="C5190" s="27"/>
      <c r="D5190" s="27"/>
      <c r="E5190" s="27"/>
      <c r="F5190" s="26"/>
      <c r="G5190" s="28"/>
      <c r="H5190" s="31"/>
    </row>
    <row r="5191" spans="2:8">
      <c r="B5191" s="27"/>
      <c r="C5191" s="27"/>
      <c r="D5191" s="27"/>
      <c r="E5191" s="27"/>
      <c r="F5191" s="26"/>
      <c r="G5191" s="28"/>
      <c r="H5191" s="31"/>
    </row>
    <row r="5192" spans="2:8">
      <c r="B5192" s="27"/>
      <c r="C5192" s="27"/>
      <c r="D5192" s="27"/>
      <c r="E5192" s="27"/>
      <c r="F5192" s="26"/>
      <c r="G5192" s="28"/>
      <c r="H5192" s="31"/>
    </row>
    <row r="5193" spans="2:8">
      <c r="B5193" s="27"/>
      <c r="C5193" s="27"/>
      <c r="D5193" s="27"/>
      <c r="E5193" s="27"/>
      <c r="F5193" s="26"/>
      <c r="G5193" s="28"/>
      <c r="H5193" s="31"/>
    </row>
    <row r="5194" spans="2:8">
      <c r="B5194" s="27"/>
      <c r="C5194" s="27"/>
      <c r="D5194" s="27"/>
      <c r="E5194" s="27"/>
      <c r="F5194" s="26"/>
      <c r="G5194" s="28"/>
      <c r="H5194" s="31"/>
    </row>
    <row r="5195" spans="2:8">
      <c r="B5195" s="27"/>
      <c r="C5195" s="27"/>
      <c r="D5195" s="27"/>
      <c r="E5195" s="27"/>
      <c r="F5195" s="26"/>
      <c r="G5195" s="28"/>
      <c r="H5195" s="31"/>
    </row>
    <row r="5196" spans="2:8">
      <c r="B5196" s="27"/>
      <c r="C5196" s="27"/>
      <c r="D5196" s="27"/>
      <c r="E5196" s="27"/>
      <c r="F5196" s="26"/>
      <c r="G5196" s="28"/>
      <c r="H5196" s="31"/>
    </row>
    <row r="5197" spans="2:8">
      <c r="B5197" s="27"/>
      <c r="C5197" s="27"/>
      <c r="D5197" s="27"/>
      <c r="E5197" s="27"/>
      <c r="F5197" s="26"/>
      <c r="G5197" s="28"/>
      <c r="H5197" s="31"/>
    </row>
    <row r="5198" spans="2:8">
      <c r="B5198" s="27"/>
      <c r="C5198" s="27"/>
      <c r="D5198" s="27"/>
      <c r="E5198" s="27"/>
      <c r="F5198" s="26"/>
      <c r="G5198" s="28"/>
      <c r="H5198" s="31"/>
    </row>
    <row r="5199" spans="2:8">
      <c r="B5199" s="27"/>
      <c r="C5199" s="27"/>
      <c r="D5199" s="27"/>
      <c r="E5199" s="27"/>
      <c r="F5199" s="26"/>
      <c r="G5199" s="28"/>
      <c r="H5199" s="31"/>
    </row>
    <row r="5200" spans="2:8">
      <c r="B5200" s="27"/>
      <c r="C5200" s="27"/>
      <c r="D5200" s="27"/>
      <c r="E5200" s="27"/>
      <c r="F5200" s="26"/>
      <c r="G5200" s="28"/>
      <c r="H5200" s="31"/>
    </row>
    <row r="5201" spans="2:8">
      <c r="B5201" s="27"/>
      <c r="C5201" s="27"/>
      <c r="D5201" s="27"/>
      <c r="E5201" s="27"/>
      <c r="F5201" s="26"/>
      <c r="G5201" s="28"/>
      <c r="H5201" s="31"/>
    </row>
    <row r="5202" spans="2:8">
      <c r="B5202" s="27"/>
      <c r="C5202" s="27"/>
      <c r="D5202" s="27"/>
      <c r="E5202" s="27"/>
      <c r="F5202" s="26"/>
      <c r="G5202" s="28"/>
      <c r="H5202" s="31"/>
    </row>
    <row r="5203" spans="2:8">
      <c r="B5203" s="27"/>
      <c r="C5203" s="27"/>
      <c r="D5203" s="27"/>
      <c r="E5203" s="27"/>
      <c r="F5203" s="26"/>
      <c r="G5203" s="28"/>
      <c r="H5203" s="31"/>
    </row>
    <row r="5204" spans="2:8">
      <c r="B5204" s="27"/>
      <c r="C5204" s="27"/>
      <c r="D5204" s="27"/>
      <c r="E5204" s="27"/>
      <c r="F5204" s="26"/>
      <c r="G5204" s="28"/>
      <c r="H5204" s="31"/>
    </row>
    <row r="5205" spans="2:8">
      <c r="B5205" s="27"/>
      <c r="C5205" s="27"/>
      <c r="D5205" s="27"/>
      <c r="E5205" s="27"/>
      <c r="F5205" s="26"/>
      <c r="G5205" s="28"/>
      <c r="H5205" s="31"/>
    </row>
    <row r="5206" spans="2:8">
      <c r="B5206" s="27"/>
      <c r="C5206" s="27"/>
      <c r="D5206" s="27"/>
      <c r="E5206" s="27"/>
      <c r="F5206" s="26"/>
      <c r="G5206" s="28"/>
      <c r="H5206" s="31"/>
    </row>
    <row r="5207" spans="2:8">
      <c r="B5207" s="27"/>
      <c r="C5207" s="27"/>
      <c r="D5207" s="27"/>
      <c r="E5207" s="27"/>
      <c r="F5207" s="26"/>
      <c r="G5207" s="28"/>
      <c r="H5207" s="31"/>
    </row>
    <row r="5208" spans="2:8">
      <c r="B5208" s="27"/>
      <c r="C5208" s="27"/>
      <c r="D5208" s="27"/>
      <c r="E5208" s="27"/>
      <c r="F5208" s="26"/>
      <c r="G5208" s="28"/>
      <c r="H5208" s="31"/>
    </row>
    <row r="5209" spans="2:8">
      <c r="B5209" s="27"/>
      <c r="C5209" s="27"/>
      <c r="D5209" s="27"/>
      <c r="E5209" s="27"/>
      <c r="F5209" s="26"/>
      <c r="G5209" s="28"/>
      <c r="H5209" s="31"/>
    </row>
    <row r="5210" spans="2:8">
      <c r="B5210" s="27"/>
      <c r="C5210" s="27"/>
      <c r="D5210" s="27"/>
      <c r="E5210" s="27"/>
      <c r="F5210" s="26"/>
      <c r="G5210" s="28"/>
      <c r="H5210" s="31"/>
    </row>
    <row r="5211" spans="2:8">
      <c r="B5211" s="27"/>
      <c r="C5211" s="27"/>
      <c r="D5211" s="27"/>
      <c r="E5211" s="27"/>
      <c r="F5211" s="26"/>
      <c r="G5211" s="28"/>
      <c r="H5211" s="31"/>
    </row>
    <row r="5212" spans="2:8">
      <c r="B5212" s="27"/>
      <c r="C5212" s="27"/>
      <c r="D5212" s="27"/>
      <c r="E5212" s="27"/>
      <c r="F5212" s="26"/>
      <c r="G5212" s="28"/>
      <c r="H5212" s="31"/>
    </row>
    <row r="5213" spans="2:8">
      <c r="B5213" s="27"/>
      <c r="C5213" s="27"/>
      <c r="D5213" s="27"/>
      <c r="E5213" s="27"/>
      <c r="F5213" s="26"/>
      <c r="G5213" s="28"/>
      <c r="H5213" s="31"/>
    </row>
    <row r="5214" spans="2:8">
      <c r="B5214" s="27"/>
      <c r="C5214" s="27"/>
      <c r="D5214" s="27"/>
      <c r="E5214" s="27"/>
      <c r="F5214" s="26"/>
      <c r="G5214" s="28"/>
      <c r="H5214" s="31"/>
    </row>
    <row r="5215" spans="2:8">
      <c r="B5215" s="27"/>
      <c r="C5215" s="27"/>
      <c r="D5215" s="27"/>
      <c r="E5215" s="27"/>
      <c r="F5215" s="26"/>
      <c r="G5215" s="28"/>
      <c r="H5215" s="31"/>
    </row>
    <row r="5216" spans="2:8">
      <c r="B5216" s="27"/>
      <c r="C5216" s="27"/>
      <c r="D5216" s="27"/>
      <c r="E5216" s="27"/>
      <c r="F5216" s="26"/>
      <c r="G5216" s="28"/>
      <c r="H5216" s="31"/>
    </row>
    <row r="5217" spans="2:8">
      <c r="B5217" s="27"/>
      <c r="C5217" s="27"/>
      <c r="D5217" s="27"/>
      <c r="E5217" s="27"/>
      <c r="F5217" s="26"/>
      <c r="G5217" s="28"/>
      <c r="H5217" s="31"/>
    </row>
    <row r="5218" spans="2:8">
      <c r="B5218" s="27"/>
      <c r="C5218" s="27"/>
      <c r="D5218" s="27"/>
      <c r="E5218" s="27"/>
      <c r="F5218" s="26"/>
      <c r="G5218" s="28"/>
      <c r="H5218" s="31"/>
    </row>
    <row r="5219" spans="2:8">
      <c r="B5219" s="27"/>
      <c r="C5219" s="27"/>
      <c r="D5219" s="27"/>
      <c r="E5219" s="27"/>
      <c r="F5219" s="26"/>
      <c r="G5219" s="28"/>
      <c r="H5219" s="31"/>
    </row>
    <row r="5220" spans="2:8">
      <c r="B5220" s="27"/>
      <c r="C5220" s="27"/>
      <c r="D5220" s="27"/>
      <c r="E5220" s="27"/>
      <c r="F5220" s="26"/>
      <c r="G5220" s="28"/>
      <c r="H5220" s="31"/>
    </row>
    <row r="5221" spans="2:8">
      <c r="B5221" s="27"/>
      <c r="C5221" s="27"/>
      <c r="D5221" s="27"/>
      <c r="E5221" s="27"/>
      <c r="F5221" s="26"/>
      <c r="G5221" s="28"/>
      <c r="H5221" s="31"/>
    </row>
    <row r="5222" spans="2:8">
      <c r="B5222" s="27"/>
      <c r="C5222" s="27"/>
      <c r="D5222" s="27"/>
      <c r="E5222" s="27"/>
      <c r="F5222" s="26"/>
      <c r="G5222" s="28"/>
      <c r="H5222" s="31"/>
    </row>
    <row r="5223" spans="2:8">
      <c r="B5223" s="27"/>
      <c r="C5223" s="27"/>
      <c r="D5223" s="27"/>
      <c r="E5223" s="27"/>
      <c r="F5223" s="26"/>
      <c r="G5223" s="28"/>
      <c r="H5223" s="31"/>
    </row>
    <row r="5224" spans="2:8">
      <c r="B5224" s="27"/>
      <c r="C5224" s="27"/>
      <c r="D5224" s="27"/>
      <c r="E5224" s="27"/>
      <c r="F5224" s="26"/>
      <c r="G5224" s="28"/>
      <c r="H5224" s="31"/>
    </row>
    <row r="5225" spans="2:8">
      <c r="B5225" s="27"/>
      <c r="C5225" s="27"/>
      <c r="D5225" s="27"/>
      <c r="E5225" s="27"/>
      <c r="F5225" s="26"/>
      <c r="G5225" s="28"/>
      <c r="H5225" s="31"/>
    </row>
    <row r="5226" spans="2:8">
      <c r="B5226" s="27"/>
      <c r="C5226" s="27"/>
      <c r="D5226" s="27"/>
      <c r="E5226" s="27"/>
      <c r="F5226" s="26"/>
      <c r="G5226" s="28"/>
      <c r="H5226" s="31"/>
    </row>
    <row r="5227" spans="2:8">
      <c r="B5227" s="27"/>
      <c r="C5227" s="27"/>
      <c r="D5227" s="27"/>
      <c r="E5227" s="27"/>
      <c r="F5227" s="26"/>
      <c r="G5227" s="28"/>
      <c r="H5227" s="31"/>
    </row>
    <row r="5228" spans="2:8">
      <c r="B5228" s="27"/>
      <c r="C5228" s="27"/>
      <c r="D5228" s="27"/>
      <c r="E5228" s="27"/>
      <c r="F5228" s="26"/>
      <c r="G5228" s="28"/>
      <c r="H5228" s="31"/>
    </row>
    <row r="5229" spans="2:8">
      <c r="B5229" s="27"/>
      <c r="C5229" s="27"/>
      <c r="D5229" s="27"/>
      <c r="E5229" s="27"/>
      <c r="F5229" s="26"/>
      <c r="G5229" s="28"/>
      <c r="H5229" s="31"/>
    </row>
    <row r="5230" spans="2:8">
      <c r="B5230" s="27"/>
      <c r="C5230" s="27"/>
      <c r="D5230" s="27"/>
      <c r="E5230" s="27"/>
      <c r="F5230" s="26"/>
      <c r="G5230" s="28"/>
      <c r="H5230" s="31"/>
    </row>
    <row r="5231" spans="2:8">
      <c r="B5231" s="27"/>
      <c r="C5231" s="27"/>
      <c r="D5231" s="27"/>
      <c r="E5231" s="27"/>
      <c r="F5231" s="26"/>
      <c r="G5231" s="28"/>
      <c r="H5231" s="31"/>
    </row>
    <row r="5232" spans="2:8">
      <c r="B5232" s="27"/>
      <c r="C5232" s="27"/>
      <c r="D5232" s="27"/>
      <c r="E5232" s="27"/>
      <c r="F5232" s="26"/>
      <c r="G5232" s="28"/>
      <c r="H5232" s="31"/>
    </row>
    <row r="5233" spans="2:8">
      <c r="B5233" s="27"/>
      <c r="C5233" s="27"/>
      <c r="D5233" s="27"/>
      <c r="E5233" s="27"/>
      <c r="F5233" s="26"/>
      <c r="G5233" s="28"/>
      <c r="H5233" s="31"/>
    </row>
    <row r="5234" spans="2:8">
      <c r="B5234" s="27"/>
      <c r="C5234" s="27"/>
      <c r="D5234" s="27"/>
      <c r="E5234" s="27"/>
      <c r="F5234" s="26"/>
      <c r="G5234" s="28"/>
      <c r="H5234" s="31"/>
    </row>
    <row r="5235" spans="2:8">
      <c r="B5235" s="27"/>
      <c r="C5235" s="27"/>
      <c r="D5235" s="27"/>
      <c r="E5235" s="27"/>
      <c r="F5235" s="26"/>
      <c r="G5235" s="28"/>
      <c r="H5235" s="31"/>
    </row>
    <row r="5236" spans="2:8">
      <c r="B5236" s="27"/>
      <c r="C5236" s="27"/>
      <c r="D5236" s="27"/>
      <c r="E5236" s="27"/>
      <c r="F5236" s="26"/>
      <c r="G5236" s="28"/>
      <c r="H5236" s="31"/>
    </row>
    <row r="5237" spans="2:8">
      <c r="B5237" s="27"/>
      <c r="C5237" s="27"/>
      <c r="D5237" s="27"/>
      <c r="E5237" s="27"/>
      <c r="F5237" s="26"/>
      <c r="G5237" s="28"/>
      <c r="H5237" s="31"/>
    </row>
    <row r="5238" spans="2:8">
      <c r="B5238" s="27"/>
      <c r="C5238" s="27"/>
      <c r="D5238" s="27"/>
      <c r="E5238" s="27"/>
      <c r="F5238" s="26"/>
      <c r="G5238" s="28"/>
      <c r="H5238" s="31"/>
    </row>
    <row r="5239" spans="2:8">
      <c r="B5239" s="27"/>
      <c r="C5239" s="27"/>
      <c r="D5239" s="27"/>
      <c r="E5239" s="27"/>
      <c r="F5239" s="26"/>
      <c r="G5239" s="28"/>
      <c r="H5239" s="31"/>
    </row>
    <row r="5240" spans="2:8">
      <c r="B5240" s="27"/>
      <c r="C5240" s="27"/>
      <c r="D5240" s="27"/>
      <c r="E5240" s="27"/>
      <c r="F5240" s="26"/>
      <c r="G5240" s="28"/>
      <c r="H5240" s="31"/>
    </row>
    <row r="5241" spans="2:8">
      <c r="B5241" s="27"/>
      <c r="C5241" s="27"/>
      <c r="D5241" s="27"/>
      <c r="E5241" s="27"/>
      <c r="F5241" s="26"/>
      <c r="G5241" s="28"/>
      <c r="H5241" s="31"/>
    </row>
    <row r="5242" spans="2:8">
      <c r="B5242" s="27"/>
      <c r="C5242" s="27"/>
      <c r="D5242" s="27"/>
      <c r="E5242" s="27"/>
      <c r="F5242" s="26"/>
      <c r="G5242" s="28"/>
      <c r="H5242" s="31"/>
    </row>
    <row r="5243" spans="2:8">
      <c r="B5243" s="27"/>
      <c r="C5243" s="27"/>
      <c r="D5243" s="27"/>
      <c r="E5243" s="27"/>
      <c r="F5243" s="26"/>
      <c r="G5243" s="28"/>
      <c r="H5243" s="31"/>
    </row>
    <row r="5244" spans="2:8">
      <c r="B5244" s="27"/>
      <c r="C5244" s="27"/>
      <c r="D5244" s="27"/>
      <c r="E5244" s="27"/>
      <c r="F5244" s="26"/>
      <c r="G5244" s="28"/>
      <c r="H5244" s="31"/>
    </row>
    <row r="5245" spans="2:8">
      <c r="B5245" s="27"/>
      <c r="C5245" s="27"/>
      <c r="D5245" s="27"/>
      <c r="E5245" s="27"/>
      <c r="F5245" s="26"/>
      <c r="G5245" s="28"/>
      <c r="H5245" s="31"/>
    </row>
    <row r="5246" spans="2:8">
      <c r="B5246" s="27"/>
      <c r="C5246" s="27"/>
      <c r="D5246" s="27"/>
      <c r="E5246" s="27"/>
      <c r="F5246" s="26"/>
      <c r="G5246" s="28"/>
      <c r="H5246" s="31"/>
    </row>
    <row r="5247" spans="2:8">
      <c r="B5247" s="27"/>
      <c r="C5247" s="27"/>
      <c r="D5247" s="27"/>
      <c r="E5247" s="27"/>
      <c r="F5247" s="26"/>
      <c r="G5247" s="28"/>
      <c r="H5247" s="31"/>
    </row>
    <row r="5248" spans="2:8">
      <c r="B5248" s="27"/>
      <c r="C5248" s="27"/>
      <c r="D5248" s="27"/>
      <c r="E5248" s="27"/>
      <c r="F5248" s="26"/>
      <c r="G5248" s="28"/>
      <c r="H5248" s="31"/>
    </row>
    <row r="5249" spans="2:8">
      <c r="B5249" s="27"/>
      <c r="C5249" s="27"/>
      <c r="D5249" s="27"/>
      <c r="E5249" s="27"/>
      <c r="F5249" s="26"/>
      <c r="G5249" s="28"/>
      <c r="H5249" s="31"/>
    </row>
    <row r="5250" spans="2:8">
      <c r="B5250" s="27"/>
      <c r="C5250" s="27"/>
      <c r="D5250" s="27"/>
      <c r="E5250" s="27"/>
      <c r="F5250" s="26"/>
      <c r="G5250" s="28"/>
      <c r="H5250" s="31"/>
    </row>
    <row r="5251" spans="2:8">
      <c r="B5251" s="27"/>
      <c r="C5251" s="27"/>
      <c r="D5251" s="27"/>
      <c r="E5251" s="27"/>
      <c r="F5251" s="26"/>
      <c r="G5251" s="28"/>
      <c r="H5251" s="31"/>
    </row>
    <row r="5252" spans="2:8">
      <c r="B5252" s="27"/>
      <c r="C5252" s="27"/>
      <c r="D5252" s="27"/>
      <c r="E5252" s="27"/>
      <c r="F5252" s="26"/>
      <c r="G5252" s="28"/>
      <c r="H5252" s="31"/>
    </row>
    <row r="5253" spans="2:8">
      <c r="B5253" s="27"/>
      <c r="C5253" s="27"/>
      <c r="D5253" s="27"/>
      <c r="E5253" s="27"/>
      <c r="F5253" s="26"/>
      <c r="G5253" s="28"/>
      <c r="H5253" s="31"/>
    </row>
    <row r="5254" spans="2:8">
      <c r="B5254" s="27"/>
      <c r="C5254" s="27"/>
      <c r="D5254" s="27"/>
      <c r="E5254" s="27"/>
      <c r="F5254" s="26"/>
      <c r="G5254" s="28"/>
      <c r="H5254" s="31"/>
    </row>
    <row r="5255" spans="2:8">
      <c r="B5255" s="27"/>
      <c r="C5255" s="27"/>
      <c r="D5255" s="27"/>
      <c r="E5255" s="27"/>
      <c r="F5255" s="26"/>
      <c r="G5255" s="28"/>
      <c r="H5255" s="31"/>
    </row>
    <row r="5256" spans="2:8">
      <c r="B5256" s="27"/>
      <c r="C5256" s="27"/>
      <c r="D5256" s="27"/>
      <c r="E5256" s="27"/>
      <c r="F5256" s="26"/>
      <c r="G5256" s="28"/>
      <c r="H5256" s="31"/>
    </row>
    <row r="5257" spans="2:8">
      <c r="B5257" s="27"/>
      <c r="C5257" s="27"/>
      <c r="D5257" s="27"/>
      <c r="E5257" s="27"/>
      <c r="F5257" s="26"/>
      <c r="G5257" s="28"/>
      <c r="H5257" s="31"/>
    </row>
    <row r="5258" spans="2:8">
      <c r="B5258" s="27"/>
      <c r="C5258" s="27"/>
      <c r="D5258" s="27"/>
      <c r="E5258" s="27"/>
      <c r="F5258" s="26"/>
      <c r="G5258" s="28"/>
      <c r="H5258" s="31"/>
    </row>
    <row r="5259" spans="2:8">
      <c r="B5259" s="27"/>
      <c r="C5259" s="27"/>
      <c r="D5259" s="27"/>
      <c r="E5259" s="27"/>
      <c r="F5259" s="26"/>
      <c r="G5259" s="28"/>
      <c r="H5259" s="31"/>
    </row>
    <row r="5260" spans="2:8">
      <c r="B5260" s="27"/>
      <c r="C5260" s="27"/>
      <c r="D5260" s="27"/>
      <c r="E5260" s="27"/>
      <c r="F5260" s="26"/>
      <c r="G5260" s="28"/>
      <c r="H5260" s="31"/>
    </row>
    <row r="5261" spans="2:8">
      <c r="B5261" s="27"/>
      <c r="C5261" s="27"/>
      <c r="D5261" s="27"/>
      <c r="E5261" s="27"/>
      <c r="F5261" s="26"/>
      <c r="G5261" s="28"/>
      <c r="H5261" s="31"/>
    </row>
    <row r="5262" spans="2:8">
      <c r="B5262" s="27"/>
      <c r="C5262" s="27"/>
      <c r="D5262" s="27"/>
      <c r="E5262" s="27"/>
      <c r="F5262" s="26"/>
      <c r="G5262" s="28"/>
      <c r="H5262" s="31"/>
    </row>
    <row r="5263" spans="2:8">
      <c r="B5263" s="27"/>
      <c r="C5263" s="27"/>
      <c r="D5263" s="27"/>
      <c r="E5263" s="27"/>
      <c r="F5263" s="26"/>
      <c r="G5263" s="28"/>
      <c r="H5263" s="31"/>
    </row>
    <row r="5264" spans="2:8">
      <c r="B5264" s="27"/>
      <c r="C5264" s="27"/>
      <c r="D5264" s="27"/>
      <c r="E5264" s="27"/>
      <c r="F5264" s="26"/>
      <c r="G5264" s="28"/>
      <c r="H5264" s="31"/>
    </row>
    <row r="5265" spans="2:8">
      <c r="B5265" s="27"/>
      <c r="C5265" s="27"/>
      <c r="D5265" s="27"/>
      <c r="E5265" s="27"/>
      <c r="F5265" s="26"/>
      <c r="G5265" s="28"/>
      <c r="H5265" s="31"/>
    </row>
    <row r="5266" spans="2:8">
      <c r="B5266" s="27"/>
      <c r="C5266" s="27"/>
      <c r="D5266" s="27"/>
      <c r="E5266" s="27"/>
      <c r="F5266" s="26"/>
      <c r="G5266" s="28"/>
      <c r="H5266" s="31"/>
    </row>
    <row r="5267" spans="2:8">
      <c r="B5267" s="27"/>
      <c r="C5267" s="27"/>
      <c r="D5267" s="27"/>
      <c r="E5267" s="27"/>
      <c r="F5267" s="26"/>
      <c r="G5267" s="28"/>
      <c r="H5267" s="31"/>
    </row>
    <row r="5268" spans="2:8">
      <c r="B5268" s="27"/>
      <c r="C5268" s="27"/>
      <c r="D5268" s="27"/>
      <c r="E5268" s="27"/>
      <c r="F5268" s="26"/>
      <c r="G5268" s="28"/>
      <c r="H5268" s="31"/>
    </row>
    <row r="5269" spans="2:8">
      <c r="B5269" s="27"/>
      <c r="C5269" s="27"/>
      <c r="D5269" s="27"/>
      <c r="E5269" s="27"/>
      <c r="F5269" s="26"/>
      <c r="G5269" s="28"/>
      <c r="H5269" s="31"/>
    </row>
    <row r="5270" spans="2:8">
      <c r="B5270" s="27"/>
      <c r="C5270" s="27"/>
      <c r="D5270" s="27"/>
      <c r="E5270" s="27"/>
      <c r="F5270" s="26"/>
      <c r="G5270" s="28"/>
      <c r="H5270" s="31"/>
    </row>
    <row r="5271" spans="2:8">
      <c r="B5271" s="27"/>
      <c r="C5271" s="27"/>
      <c r="D5271" s="27"/>
      <c r="E5271" s="27"/>
      <c r="F5271" s="26"/>
      <c r="G5271" s="28"/>
      <c r="H5271" s="31"/>
    </row>
    <row r="5272" spans="2:8">
      <c r="B5272" s="27"/>
      <c r="C5272" s="27"/>
      <c r="D5272" s="27"/>
      <c r="E5272" s="27"/>
      <c r="F5272" s="26"/>
      <c r="G5272" s="28"/>
      <c r="H5272" s="31"/>
    </row>
    <row r="5273" spans="2:8">
      <c r="B5273" s="27"/>
      <c r="C5273" s="27"/>
      <c r="D5273" s="27"/>
      <c r="E5273" s="27"/>
      <c r="F5273" s="26"/>
      <c r="G5273" s="28"/>
      <c r="H5273" s="31"/>
    </row>
    <row r="5274" spans="2:8">
      <c r="B5274" s="27"/>
      <c r="C5274" s="27"/>
      <c r="D5274" s="27"/>
      <c r="E5274" s="27"/>
      <c r="F5274" s="26"/>
      <c r="G5274" s="28"/>
      <c r="H5274" s="31"/>
    </row>
    <row r="5275" spans="2:8">
      <c r="B5275" s="27"/>
      <c r="C5275" s="27"/>
      <c r="D5275" s="27"/>
      <c r="E5275" s="27"/>
      <c r="F5275" s="26"/>
      <c r="G5275" s="28"/>
      <c r="H5275" s="31"/>
    </row>
    <row r="5276" spans="2:8">
      <c r="B5276" s="27"/>
      <c r="C5276" s="27"/>
      <c r="D5276" s="27"/>
      <c r="E5276" s="27"/>
      <c r="F5276" s="26"/>
      <c r="G5276" s="28"/>
      <c r="H5276" s="31"/>
    </row>
    <row r="5277" spans="2:8">
      <c r="B5277" s="27"/>
      <c r="C5277" s="27"/>
      <c r="D5277" s="27"/>
      <c r="E5277" s="27"/>
      <c r="F5277" s="26"/>
      <c r="G5277" s="28"/>
      <c r="H5277" s="31"/>
    </row>
    <row r="5278" spans="2:8">
      <c r="B5278" s="27"/>
      <c r="C5278" s="27"/>
      <c r="D5278" s="27"/>
      <c r="E5278" s="27"/>
      <c r="F5278" s="26"/>
      <c r="G5278" s="28"/>
      <c r="H5278" s="31"/>
    </row>
    <row r="5279" spans="2:8">
      <c r="B5279" s="27"/>
      <c r="C5279" s="27"/>
      <c r="D5279" s="27"/>
      <c r="E5279" s="27"/>
      <c r="F5279" s="26"/>
      <c r="G5279" s="28"/>
      <c r="H5279" s="31"/>
    </row>
    <row r="5280" spans="2:8">
      <c r="B5280" s="27"/>
      <c r="C5280" s="27"/>
      <c r="D5280" s="27"/>
      <c r="E5280" s="27"/>
      <c r="F5280" s="26"/>
      <c r="G5280" s="28"/>
      <c r="H5280" s="31"/>
    </row>
    <row r="5281" spans="2:8">
      <c r="B5281" s="27"/>
      <c r="C5281" s="27"/>
      <c r="D5281" s="27"/>
      <c r="E5281" s="27"/>
      <c r="F5281" s="26"/>
      <c r="G5281" s="28"/>
      <c r="H5281" s="31"/>
    </row>
    <row r="5282" spans="2:8">
      <c r="B5282" s="27"/>
      <c r="C5282" s="27"/>
      <c r="D5282" s="27"/>
      <c r="E5282" s="27"/>
      <c r="F5282" s="26"/>
      <c r="G5282" s="28"/>
      <c r="H5282" s="31"/>
    </row>
    <row r="5283" spans="2:8">
      <c r="B5283" s="27"/>
      <c r="C5283" s="27"/>
      <c r="D5283" s="27"/>
      <c r="E5283" s="27"/>
      <c r="F5283" s="26"/>
      <c r="G5283" s="28"/>
      <c r="H5283" s="31"/>
    </row>
    <row r="5284" spans="2:8">
      <c r="B5284" s="27"/>
      <c r="C5284" s="27"/>
      <c r="D5284" s="27"/>
      <c r="E5284" s="27"/>
      <c r="F5284" s="26"/>
      <c r="G5284" s="28"/>
      <c r="H5284" s="31"/>
    </row>
    <row r="5285" spans="2:8">
      <c r="B5285" s="27"/>
      <c r="C5285" s="27"/>
      <c r="D5285" s="27"/>
      <c r="E5285" s="27"/>
      <c r="F5285" s="26"/>
      <c r="G5285" s="28"/>
      <c r="H5285" s="31"/>
    </row>
    <row r="5286" spans="2:8">
      <c r="B5286" s="27"/>
      <c r="C5286" s="27"/>
      <c r="D5286" s="27"/>
      <c r="E5286" s="27"/>
      <c r="F5286" s="26"/>
      <c r="G5286" s="28"/>
      <c r="H5286" s="31"/>
    </row>
    <row r="5287" spans="2:8">
      <c r="B5287" s="27"/>
      <c r="C5287" s="27"/>
      <c r="D5287" s="27"/>
      <c r="E5287" s="27"/>
      <c r="F5287" s="26"/>
      <c r="G5287" s="28"/>
      <c r="H5287" s="31"/>
    </row>
    <row r="5288" spans="2:8">
      <c r="B5288" s="27"/>
      <c r="C5288" s="27"/>
      <c r="D5288" s="27"/>
      <c r="E5288" s="27"/>
      <c r="F5288" s="26"/>
      <c r="G5288" s="28"/>
      <c r="H5288" s="31"/>
    </row>
    <row r="5289" spans="2:8">
      <c r="B5289" s="27"/>
      <c r="C5289" s="27"/>
      <c r="D5289" s="27"/>
      <c r="E5289" s="27"/>
      <c r="F5289" s="26"/>
      <c r="G5289" s="28"/>
      <c r="H5289" s="31"/>
    </row>
    <row r="5290" spans="2:8">
      <c r="B5290" s="27"/>
      <c r="C5290" s="27"/>
      <c r="D5290" s="27"/>
      <c r="E5290" s="27"/>
      <c r="F5290" s="26"/>
      <c r="G5290" s="28"/>
      <c r="H5290" s="31"/>
    </row>
    <row r="5291" spans="2:8">
      <c r="B5291" s="27"/>
      <c r="C5291" s="27"/>
      <c r="D5291" s="27"/>
      <c r="E5291" s="27"/>
      <c r="F5291" s="26"/>
      <c r="G5291" s="28"/>
      <c r="H5291" s="31"/>
    </row>
    <row r="5292" spans="2:8">
      <c r="B5292" s="27"/>
      <c r="C5292" s="27"/>
      <c r="D5292" s="27"/>
      <c r="E5292" s="27"/>
      <c r="F5292" s="26"/>
      <c r="G5292" s="28"/>
      <c r="H5292" s="31"/>
    </row>
    <row r="5293" spans="2:8">
      <c r="B5293" s="27"/>
      <c r="C5293" s="27"/>
      <c r="D5293" s="27"/>
      <c r="E5293" s="27"/>
      <c r="F5293" s="26"/>
      <c r="G5293" s="28"/>
      <c r="H5293" s="31"/>
    </row>
    <row r="5294" spans="2:8">
      <c r="B5294" s="27"/>
      <c r="C5294" s="27"/>
      <c r="D5294" s="27"/>
      <c r="E5294" s="27"/>
      <c r="F5294" s="26"/>
      <c r="G5294" s="28"/>
      <c r="H5294" s="31"/>
    </row>
    <row r="5295" spans="2:8">
      <c r="B5295" s="27"/>
      <c r="C5295" s="27"/>
      <c r="D5295" s="27"/>
      <c r="E5295" s="27"/>
      <c r="F5295" s="26"/>
      <c r="G5295" s="28"/>
      <c r="H5295" s="31"/>
    </row>
    <row r="5296" spans="2:8">
      <c r="B5296" s="27"/>
      <c r="C5296" s="27"/>
      <c r="D5296" s="27"/>
      <c r="E5296" s="27"/>
      <c r="F5296" s="26"/>
      <c r="G5296" s="28"/>
      <c r="H5296" s="31"/>
    </row>
    <row r="5297" spans="2:8">
      <c r="B5297" s="27"/>
      <c r="C5297" s="27"/>
      <c r="D5297" s="27"/>
      <c r="E5297" s="27"/>
      <c r="F5297" s="26"/>
      <c r="G5297" s="28"/>
      <c r="H5297" s="31"/>
    </row>
    <row r="5298" spans="2:8">
      <c r="B5298" s="27"/>
      <c r="C5298" s="27"/>
      <c r="D5298" s="27"/>
      <c r="E5298" s="27"/>
      <c r="F5298" s="26"/>
      <c r="G5298" s="28"/>
      <c r="H5298" s="31"/>
    </row>
    <row r="5299" spans="2:8">
      <c r="B5299" s="27"/>
      <c r="C5299" s="27"/>
      <c r="D5299" s="27"/>
      <c r="E5299" s="27"/>
      <c r="F5299" s="26"/>
      <c r="G5299" s="28"/>
      <c r="H5299" s="31"/>
    </row>
    <row r="5300" spans="2:8">
      <c r="B5300" s="27"/>
      <c r="C5300" s="27"/>
      <c r="D5300" s="27"/>
      <c r="E5300" s="27"/>
      <c r="F5300" s="26"/>
      <c r="G5300" s="28"/>
      <c r="H5300" s="31"/>
    </row>
    <row r="5301" spans="2:8">
      <c r="B5301" s="27"/>
      <c r="C5301" s="27"/>
      <c r="D5301" s="27"/>
      <c r="E5301" s="27"/>
      <c r="F5301" s="26"/>
      <c r="G5301" s="28"/>
      <c r="H5301" s="31"/>
    </row>
    <row r="5302" spans="2:8">
      <c r="B5302" s="27"/>
      <c r="C5302" s="27"/>
      <c r="D5302" s="27"/>
      <c r="E5302" s="27"/>
      <c r="F5302" s="26"/>
      <c r="G5302" s="28"/>
      <c r="H5302" s="31"/>
    </row>
    <row r="5303" spans="2:8">
      <c r="B5303" s="27"/>
      <c r="C5303" s="27"/>
      <c r="D5303" s="27"/>
      <c r="E5303" s="27"/>
      <c r="F5303" s="26"/>
      <c r="G5303" s="28"/>
      <c r="H5303" s="31"/>
    </row>
    <row r="5304" spans="2:8">
      <c r="B5304" s="27"/>
      <c r="C5304" s="27"/>
      <c r="D5304" s="27"/>
      <c r="E5304" s="27"/>
      <c r="F5304" s="26"/>
      <c r="G5304" s="28"/>
      <c r="H5304" s="31"/>
    </row>
    <row r="5305" spans="2:8">
      <c r="B5305" s="27"/>
      <c r="C5305" s="27"/>
      <c r="D5305" s="27"/>
      <c r="E5305" s="27"/>
      <c r="F5305" s="26"/>
      <c r="G5305" s="28"/>
      <c r="H5305" s="31"/>
    </row>
    <row r="5306" spans="2:8">
      <c r="B5306" s="27"/>
      <c r="C5306" s="27"/>
      <c r="D5306" s="27"/>
      <c r="E5306" s="27"/>
      <c r="F5306" s="26"/>
      <c r="G5306" s="28"/>
      <c r="H5306" s="31"/>
    </row>
    <row r="5307" spans="2:8">
      <c r="B5307" s="27"/>
      <c r="C5307" s="27"/>
      <c r="D5307" s="27"/>
      <c r="E5307" s="27"/>
      <c r="F5307" s="26"/>
      <c r="G5307" s="28"/>
      <c r="H5307" s="31"/>
    </row>
    <row r="5308" spans="2:8">
      <c r="B5308" s="27"/>
      <c r="C5308" s="27"/>
      <c r="D5308" s="27"/>
      <c r="E5308" s="27"/>
      <c r="F5308" s="26"/>
      <c r="G5308" s="28"/>
      <c r="H5308" s="31"/>
    </row>
    <row r="5309" spans="2:8">
      <c r="B5309" s="27"/>
      <c r="C5309" s="27"/>
      <c r="D5309" s="27"/>
      <c r="E5309" s="27"/>
      <c r="F5309" s="26"/>
      <c r="G5309" s="28"/>
      <c r="H5309" s="31"/>
    </row>
    <row r="5310" spans="2:8">
      <c r="B5310" s="27"/>
      <c r="C5310" s="27"/>
      <c r="D5310" s="27"/>
      <c r="E5310" s="27"/>
      <c r="F5310" s="26"/>
      <c r="G5310" s="28"/>
      <c r="H5310" s="31"/>
    </row>
    <row r="5311" spans="2:8">
      <c r="B5311" s="27"/>
      <c r="C5311" s="27"/>
      <c r="D5311" s="27"/>
      <c r="E5311" s="27"/>
      <c r="F5311" s="26"/>
      <c r="G5311" s="28"/>
      <c r="H5311" s="31"/>
    </row>
    <row r="5312" spans="2:8">
      <c r="B5312" s="27"/>
      <c r="C5312" s="27"/>
      <c r="D5312" s="27"/>
      <c r="E5312" s="27"/>
      <c r="F5312" s="26"/>
      <c r="G5312" s="28"/>
      <c r="H5312" s="31"/>
    </row>
    <row r="5313" spans="2:8">
      <c r="B5313" s="27"/>
      <c r="C5313" s="27"/>
      <c r="D5313" s="27"/>
      <c r="E5313" s="27"/>
      <c r="F5313" s="26"/>
      <c r="G5313" s="28"/>
      <c r="H5313" s="31"/>
    </row>
    <row r="5314" spans="2:8">
      <c r="B5314" s="27"/>
      <c r="C5314" s="27"/>
      <c r="D5314" s="27"/>
      <c r="E5314" s="27"/>
      <c r="F5314" s="26"/>
      <c r="G5314" s="28"/>
      <c r="H5314" s="31"/>
    </row>
    <row r="5315" spans="2:8">
      <c r="B5315" s="27"/>
      <c r="C5315" s="27"/>
      <c r="D5315" s="27"/>
      <c r="E5315" s="27"/>
      <c r="F5315" s="26"/>
      <c r="G5315" s="28"/>
      <c r="H5315" s="31"/>
    </row>
    <row r="5316" spans="2:8">
      <c r="B5316" s="27"/>
      <c r="C5316" s="27"/>
      <c r="D5316" s="27"/>
      <c r="E5316" s="27"/>
      <c r="F5316" s="26"/>
      <c r="G5316" s="28"/>
      <c r="H5316" s="31"/>
    </row>
    <row r="5317" spans="2:8">
      <c r="B5317" s="27"/>
      <c r="C5317" s="27"/>
      <c r="D5317" s="27"/>
      <c r="E5317" s="27"/>
      <c r="F5317" s="26"/>
      <c r="G5317" s="28"/>
      <c r="H5317" s="31"/>
    </row>
    <row r="5318" spans="2:8">
      <c r="B5318" s="27"/>
      <c r="C5318" s="27"/>
      <c r="D5318" s="27"/>
      <c r="E5318" s="27"/>
      <c r="F5318" s="26"/>
      <c r="G5318" s="28"/>
      <c r="H5318" s="31"/>
    </row>
    <row r="5319" spans="2:8">
      <c r="B5319" s="27"/>
      <c r="C5319" s="27"/>
      <c r="D5319" s="27"/>
      <c r="E5319" s="27"/>
      <c r="F5319" s="26"/>
      <c r="G5319" s="28"/>
      <c r="H5319" s="31"/>
    </row>
    <row r="5320" spans="2:8">
      <c r="B5320" s="27"/>
      <c r="C5320" s="27"/>
      <c r="D5320" s="27"/>
      <c r="E5320" s="27"/>
      <c r="F5320" s="26"/>
      <c r="G5320" s="28"/>
      <c r="H5320" s="31"/>
    </row>
    <row r="5321" spans="2:8">
      <c r="B5321" s="27"/>
      <c r="C5321" s="27"/>
      <c r="D5321" s="27"/>
      <c r="E5321" s="27"/>
      <c r="F5321" s="26"/>
      <c r="G5321" s="28"/>
      <c r="H5321" s="31"/>
    </row>
    <row r="5322" spans="2:8">
      <c r="B5322" s="27"/>
      <c r="C5322" s="27"/>
      <c r="D5322" s="27"/>
      <c r="E5322" s="27"/>
      <c r="F5322" s="26"/>
      <c r="G5322" s="28"/>
      <c r="H5322" s="31"/>
    </row>
    <row r="5323" spans="2:8">
      <c r="B5323" s="27"/>
      <c r="C5323" s="27"/>
      <c r="D5323" s="27"/>
      <c r="E5323" s="27"/>
      <c r="F5323" s="26"/>
      <c r="G5323" s="28"/>
      <c r="H5323" s="31"/>
    </row>
    <row r="5324" spans="2:8">
      <c r="B5324" s="27"/>
      <c r="C5324" s="27"/>
      <c r="D5324" s="27"/>
      <c r="E5324" s="27"/>
      <c r="F5324" s="26"/>
      <c r="G5324" s="28"/>
      <c r="H5324" s="31"/>
    </row>
    <row r="5325" spans="2:8">
      <c r="B5325" s="27"/>
      <c r="C5325" s="27"/>
      <c r="D5325" s="27"/>
      <c r="E5325" s="27"/>
      <c r="F5325" s="26"/>
      <c r="G5325" s="28"/>
      <c r="H5325" s="31"/>
    </row>
    <row r="5326" spans="2:8">
      <c r="B5326" s="27"/>
      <c r="C5326" s="27"/>
      <c r="D5326" s="27"/>
      <c r="E5326" s="27"/>
      <c r="F5326" s="26"/>
      <c r="G5326" s="28"/>
      <c r="H5326" s="31"/>
    </row>
    <row r="5327" spans="2:8">
      <c r="B5327" s="27"/>
      <c r="C5327" s="27"/>
      <c r="D5327" s="27"/>
      <c r="E5327" s="27"/>
      <c r="F5327" s="26"/>
      <c r="G5327" s="28"/>
      <c r="H5327" s="31"/>
    </row>
    <row r="5328" spans="2:8">
      <c r="B5328" s="27"/>
      <c r="C5328" s="27"/>
      <c r="D5328" s="27"/>
      <c r="E5328" s="27"/>
      <c r="F5328" s="26"/>
      <c r="G5328" s="28"/>
      <c r="H5328" s="31"/>
    </row>
    <row r="5329" spans="2:8">
      <c r="B5329" s="27"/>
      <c r="C5329" s="27"/>
      <c r="D5329" s="27"/>
      <c r="E5329" s="27"/>
      <c r="F5329" s="26"/>
      <c r="G5329" s="28"/>
      <c r="H5329" s="31"/>
    </row>
    <row r="5330" spans="2:8">
      <c r="B5330" s="27"/>
      <c r="C5330" s="27"/>
      <c r="D5330" s="27"/>
      <c r="E5330" s="27"/>
      <c r="F5330" s="26"/>
      <c r="G5330" s="28"/>
      <c r="H5330" s="31"/>
    </row>
    <row r="5331" spans="2:8">
      <c r="B5331" s="27"/>
      <c r="C5331" s="27"/>
      <c r="D5331" s="27"/>
      <c r="E5331" s="27"/>
      <c r="F5331" s="26"/>
      <c r="G5331" s="28"/>
      <c r="H5331" s="31"/>
    </row>
    <row r="5332" spans="2:8">
      <c r="B5332" s="27"/>
      <c r="C5332" s="27"/>
      <c r="D5332" s="27"/>
      <c r="E5332" s="27"/>
      <c r="F5332" s="26"/>
      <c r="G5332" s="28"/>
      <c r="H5332" s="31"/>
    </row>
    <row r="5333" spans="2:8">
      <c r="B5333" s="27"/>
      <c r="C5333" s="27"/>
      <c r="D5333" s="27"/>
      <c r="E5333" s="27"/>
      <c r="F5333" s="26"/>
      <c r="G5333" s="28"/>
      <c r="H5333" s="31"/>
    </row>
    <row r="5334" spans="2:8">
      <c r="B5334" s="27"/>
      <c r="C5334" s="27"/>
      <c r="D5334" s="27"/>
      <c r="E5334" s="27"/>
      <c r="F5334" s="26"/>
      <c r="G5334" s="28"/>
      <c r="H5334" s="31"/>
    </row>
    <row r="5335" spans="2:8">
      <c r="B5335" s="27"/>
      <c r="C5335" s="27"/>
      <c r="D5335" s="27"/>
      <c r="E5335" s="27"/>
      <c r="F5335" s="26"/>
      <c r="G5335" s="28"/>
      <c r="H5335" s="31"/>
    </row>
    <row r="5336" spans="2:8">
      <c r="B5336" s="27"/>
      <c r="C5336" s="27"/>
      <c r="D5336" s="27"/>
      <c r="E5336" s="27"/>
      <c r="F5336" s="26"/>
      <c r="G5336" s="28"/>
      <c r="H5336" s="31"/>
    </row>
    <row r="5337" spans="2:8">
      <c r="B5337" s="27"/>
      <c r="C5337" s="27"/>
      <c r="D5337" s="27"/>
      <c r="E5337" s="27"/>
      <c r="F5337" s="26"/>
      <c r="G5337" s="28"/>
      <c r="H5337" s="31"/>
    </row>
    <row r="5338" spans="2:8">
      <c r="B5338" s="27"/>
      <c r="C5338" s="27"/>
      <c r="D5338" s="27"/>
      <c r="E5338" s="27"/>
      <c r="F5338" s="26"/>
      <c r="G5338" s="28"/>
      <c r="H5338" s="31"/>
    </row>
    <row r="5339" spans="2:8">
      <c r="B5339" s="27"/>
      <c r="C5339" s="27"/>
      <c r="D5339" s="27"/>
      <c r="E5339" s="27"/>
      <c r="F5339" s="26"/>
      <c r="G5339" s="28"/>
      <c r="H5339" s="31"/>
    </row>
    <row r="5340" spans="2:8">
      <c r="B5340" s="27"/>
      <c r="C5340" s="27"/>
      <c r="D5340" s="27"/>
      <c r="E5340" s="27"/>
      <c r="F5340" s="26"/>
      <c r="G5340" s="28"/>
      <c r="H5340" s="31"/>
    </row>
    <row r="5341" spans="2:8">
      <c r="B5341" s="27"/>
      <c r="C5341" s="27"/>
      <c r="D5341" s="27"/>
      <c r="E5341" s="27"/>
      <c r="F5341" s="26"/>
      <c r="G5341" s="28"/>
      <c r="H5341" s="31"/>
    </row>
    <row r="5342" spans="2:8">
      <c r="B5342" s="27"/>
      <c r="C5342" s="27"/>
      <c r="D5342" s="27"/>
      <c r="E5342" s="27"/>
      <c r="F5342" s="26"/>
      <c r="G5342" s="28"/>
      <c r="H5342" s="31"/>
    </row>
    <row r="5343" spans="2:8">
      <c r="B5343" s="27"/>
      <c r="C5343" s="27"/>
      <c r="D5343" s="27"/>
      <c r="E5343" s="27"/>
      <c r="F5343" s="26"/>
      <c r="G5343" s="28"/>
      <c r="H5343" s="31"/>
    </row>
    <row r="5344" spans="2:8">
      <c r="B5344" s="27"/>
      <c r="C5344" s="27"/>
      <c r="D5344" s="27"/>
      <c r="E5344" s="27"/>
      <c r="F5344" s="26"/>
      <c r="G5344" s="28"/>
      <c r="H5344" s="31"/>
    </row>
    <row r="5345" spans="2:8">
      <c r="B5345" s="27"/>
      <c r="C5345" s="27"/>
      <c r="D5345" s="27"/>
      <c r="E5345" s="27"/>
      <c r="F5345" s="26"/>
      <c r="G5345" s="28"/>
      <c r="H5345" s="31"/>
    </row>
    <row r="5346" spans="2:8">
      <c r="B5346" s="27"/>
      <c r="C5346" s="27"/>
      <c r="D5346" s="27"/>
      <c r="E5346" s="27"/>
      <c r="F5346" s="26"/>
      <c r="G5346" s="28"/>
      <c r="H5346" s="31"/>
    </row>
    <row r="5347" spans="2:8">
      <c r="B5347" s="27"/>
      <c r="C5347" s="27"/>
      <c r="D5347" s="27"/>
      <c r="E5347" s="27"/>
      <c r="F5347" s="26"/>
      <c r="G5347" s="28"/>
      <c r="H5347" s="31"/>
    </row>
    <row r="5348" spans="2:8">
      <c r="B5348" s="27"/>
      <c r="C5348" s="27"/>
      <c r="D5348" s="27"/>
      <c r="E5348" s="27"/>
      <c r="F5348" s="26"/>
      <c r="G5348" s="28"/>
      <c r="H5348" s="31"/>
    </row>
    <row r="5349" spans="2:8">
      <c r="B5349" s="27"/>
      <c r="C5349" s="27"/>
      <c r="D5349" s="27"/>
      <c r="E5349" s="27"/>
      <c r="F5349" s="26"/>
      <c r="G5349" s="28"/>
      <c r="H5349" s="31"/>
    </row>
    <row r="5350" spans="2:8">
      <c r="B5350" s="27"/>
      <c r="C5350" s="27"/>
      <c r="D5350" s="27"/>
      <c r="E5350" s="27"/>
      <c r="F5350" s="26"/>
      <c r="G5350" s="28"/>
      <c r="H5350" s="31"/>
    </row>
    <row r="5351" spans="2:8">
      <c r="B5351" s="27"/>
      <c r="C5351" s="27"/>
      <c r="D5351" s="27"/>
      <c r="E5351" s="27"/>
      <c r="F5351" s="26"/>
      <c r="G5351" s="28"/>
      <c r="H5351" s="31"/>
    </row>
    <row r="5352" spans="2:8">
      <c r="B5352" s="27"/>
      <c r="C5352" s="27"/>
      <c r="D5352" s="27"/>
      <c r="E5352" s="27"/>
      <c r="F5352" s="26"/>
      <c r="G5352" s="28"/>
      <c r="H5352" s="31"/>
    </row>
    <row r="5353" spans="2:8">
      <c r="B5353" s="27"/>
      <c r="C5353" s="27"/>
      <c r="D5353" s="27"/>
      <c r="E5353" s="27"/>
      <c r="F5353" s="26"/>
      <c r="G5353" s="28"/>
      <c r="H5353" s="31"/>
    </row>
    <row r="5354" spans="2:8">
      <c r="B5354" s="27"/>
      <c r="C5354" s="27"/>
      <c r="D5354" s="27"/>
      <c r="E5354" s="27"/>
      <c r="F5354" s="26"/>
      <c r="G5354" s="28"/>
      <c r="H5354" s="31"/>
    </row>
    <row r="5355" spans="2:8">
      <c r="B5355" s="27"/>
      <c r="C5355" s="27"/>
      <c r="D5355" s="27"/>
      <c r="E5355" s="27"/>
      <c r="F5355" s="26"/>
      <c r="G5355" s="28"/>
      <c r="H5355" s="31"/>
    </row>
    <row r="5356" spans="2:8">
      <c r="B5356" s="27"/>
      <c r="C5356" s="27"/>
      <c r="D5356" s="27"/>
      <c r="E5356" s="27"/>
      <c r="F5356" s="26"/>
      <c r="G5356" s="28"/>
      <c r="H5356" s="31"/>
    </row>
    <row r="5357" spans="2:8">
      <c r="B5357" s="27"/>
      <c r="C5357" s="27"/>
      <c r="D5357" s="27"/>
      <c r="E5357" s="27"/>
      <c r="F5357" s="26"/>
      <c r="G5357" s="28"/>
      <c r="H5357" s="31"/>
    </row>
    <row r="5358" spans="2:8">
      <c r="B5358" s="27"/>
      <c r="C5358" s="27"/>
      <c r="D5358" s="27"/>
      <c r="E5358" s="27"/>
      <c r="F5358" s="26"/>
      <c r="G5358" s="28"/>
      <c r="H5358" s="31"/>
    </row>
    <row r="5359" spans="2:8">
      <c r="B5359" s="27"/>
      <c r="C5359" s="27"/>
      <c r="D5359" s="27"/>
      <c r="E5359" s="27"/>
      <c r="F5359" s="26"/>
      <c r="G5359" s="28"/>
      <c r="H5359" s="31"/>
    </row>
    <row r="5360" spans="2:8">
      <c r="B5360" s="27"/>
      <c r="C5360" s="27"/>
      <c r="D5360" s="27"/>
      <c r="E5360" s="27"/>
      <c r="F5360" s="26"/>
      <c r="G5360" s="28"/>
      <c r="H5360" s="31"/>
    </row>
    <row r="5361" spans="2:8">
      <c r="B5361" s="27"/>
      <c r="C5361" s="27"/>
      <c r="D5361" s="27"/>
      <c r="E5361" s="27"/>
      <c r="F5361" s="26"/>
      <c r="G5361" s="28"/>
      <c r="H5361" s="31"/>
    </row>
    <row r="5362" spans="2:8">
      <c r="B5362" s="27"/>
      <c r="C5362" s="27"/>
      <c r="D5362" s="27"/>
      <c r="E5362" s="27"/>
      <c r="F5362" s="26"/>
      <c r="G5362" s="28"/>
      <c r="H5362" s="31"/>
    </row>
    <row r="5363" spans="2:8">
      <c r="B5363" s="27"/>
      <c r="C5363" s="27"/>
      <c r="D5363" s="27"/>
      <c r="E5363" s="27"/>
      <c r="F5363" s="26"/>
      <c r="G5363" s="28"/>
      <c r="H5363" s="31"/>
    </row>
    <row r="5364" spans="2:8">
      <c r="B5364" s="27"/>
      <c r="C5364" s="27"/>
      <c r="D5364" s="27"/>
      <c r="E5364" s="27"/>
      <c r="F5364" s="26"/>
      <c r="G5364" s="28"/>
      <c r="H5364" s="31"/>
    </row>
    <row r="5365" spans="2:8">
      <c r="B5365" s="27"/>
      <c r="C5365" s="27"/>
      <c r="D5365" s="27"/>
      <c r="E5365" s="27"/>
      <c r="F5365" s="26"/>
      <c r="G5365" s="28"/>
      <c r="H5365" s="31"/>
    </row>
    <row r="5366" spans="2:8">
      <c r="B5366" s="27"/>
      <c r="C5366" s="27"/>
      <c r="D5366" s="27"/>
      <c r="E5366" s="27"/>
      <c r="F5366" s="26"/>
      <c r="G5366" s="28"/>
      <c r="H5366" s="31"/>
    </row>
    <row r="5367" spans="2:8">
      <c r="B5367" s="27"/>
      <c r="C5367" s="27"/>
      <c r="D5367" s="27"/>
      <c r="E5367" s="27"/>
      <c r="F5367" s="26"/>
      <c r="G5367" s="28"/>
      <c r="H5367" s="31"/>
    </row>
    <row r="5368" spans="2:8">
      <c r="B5368" s="27"/>
      <c r="C5368" s="27"/>
      <c r="D5368" s="27"/>
      <c r="E5368" s="27"/>
      <c r="F5368" s="26"/>
      <c r="G5368" s="28"/>
      <c r="H5368" s="31"/>
    </row>
    <row r="5369" spans="2:8">
      <c r="B5369" s="27"/>
      <c r="C5369" s="27"/>
      <c r="D5369" s="27"/>
      <c r="E5369" s="27"/>
      <c r="F5369" s="26"/>
      <c r="G5369" s="28"/>
      <c r="H5369" s="31"/>
    </row>
    <row r="5370" spans="2:8">
      <c r="B5370" s="27"/>
      <c r="C5370" s="27"/>
      <c r="D5370" s="27"/>
      <c r="E5370" s="27"/>
      <c r="F5370" s="26"/>
      <c r="G5370" s="28"/>
      <c r="H5370" s="31"/>
    </row>
    <row r="5371" spans="2:8">
      <c r="B5371" s="27"/>
      <c r="C5371" s="27"/>
      <c r="D5371" s="27"/>
      <c r="E5371" s="27"/>
      <c r="F5371" s="26"/>
      <c r="G5371" s="28"/>
      <c r="H5371" s="31"/>
    </row>
    <row r="5372" spans="2:8">
      <c r="B5372" s="27"/>
      <c r="C5372" s="27"/>
      <c r="D5372" s="27"/>
      <c r="E5372" s="27"/>
      <c r="F5372" s="26"/>
      <c r="G5372" s="28"/>
      <c r="H5372" s="31"/>
    </row>
    <row r="5373" spans="2:8">
      <c r="B5373" s="27"/>
      <c r="C5373" s="27"/>
      <c r="D5373" s="27"/>
      <c r="E5373" s="27"/>
      <c r="F5373" s="26"/>
      <c r="G5373" s="28"/>
      <c r="H5373" s="31"/>
    </row>
    <row r="5374" spans="2:8">
      <c r="B5374" s="27"/>
      <c r="C5374" s="27"/>
      <c r="D5374" s="27"/>
      <c r="E5374" s="27"/>
      <c r="F5374" s="26"/>
      <c r="G5374" s="28"/>
      <c r="H5374" s="31"/>
    </row>
    <row r="5375" spans="2:8">
      <c r="B5375" s="27"/>
      <c r="C5375" s="27"/>
      <c r="D5375" s="27"/>
      <c r="E5375" s="27"/>
      <c r="F5375" s="26"/>
      <c r="G5375" s="28"/>
      <c r="H5375" s="31"/>
    </row>
    <row r="5376" spans="2:8">
      <c r="B5376" s="27"/>
      <c r="C5376" s="27"/>
      <c r="D5376" s="27"/>
      <c r="E5376" s="27"/>
      <c r="F5376" s="26"/>
      <c r="G5376" s="28"/>
      <c r="H5376" s="31"/>
    </row>
    <row r="5377" spans="2:8">
      <c r="B5377" s="27"/>
      <c r="C5377" s="27"/>
      <c r="D5377" s="27"/>
      <c r="E5377" s="27"/>
      <c r="F5377" s="26"/>
      <c r="G5377" s="28"/>
      <c r="H5377" s="31"/>
    </row>
    <row r="5378" spans="2:8">
      <c r="B5378" s="27"/>
      <c r="C5378" s="27"/>
      <c r="D5378" s="27"/>
      <c r="E5378" s="27"/>
      <c r="F5378" s="26"/>
      <c r="G5378" s="28"/>
      <c r="H5378" s="31"/>
    </row>
    <row r="5379" spans="2:8">
      <c r="B5379" s="27"/>
      <c r="C5379" s="27"/>
      <c r="D5379" s="27"/>
      <c r="E5379" s="27"/>
      <c r="F5379" s="26"/>
      <c r="G5379" s="28"/>
      <c r="H5379" s="31"/>
    </row>
    <row r="5380" spans="2:8">
      <c r="B5380" s="27"/>
      <c r="C5380" s="27"/>
      <c r="D5380" s="27"/>
      <c r="E5380" s="27"/>
      <c r="F5380" s="26"/>
      <c r="G5380" s="28"/>
      <c r="H5380" s="31"/>
    </row>
    <row r="5381" spans="2:8">
      <c r="B5381" s="27"/>
      <c r="C5381" s="27"/>
      <c r="D5381" s="27"/>
      <c r="E5381" s="27"/>
      <c r="F5381" s="26"/>
      <c r="G5381" s="28"/>
      <c r="H5381" s="31"/>
    </row>
    <row r="5382" spans="2:8">
      <c r="B5382" s="27"/>
      <c r="C5382" s="27"/>
      <c r="D5382" s="27"/>
      <c r="E5382" s="27"/>
      <c r="F5382" s="26"/>
      <c r="G5382" s="28"/>
      <c r="H5382" s="31"/>
    </row>
    <row r="5383" spans="2:8">
      <c r="B5383" s="27"/>
      <c r="C5383" s="27"/>
      <c r="D5383" s="27"/>
      <c r="E5383" s="27"/>
      <c r="F5383" s="26"/>
      <c r="G5383" s="28"/>
      <c r="H5383" s="31"/>
    </row>
    <row r="5384" spans="2:8">
      <c r="B5384" s="27"/>
      <c r="C5384" s="27"/>
      <c r="D5384" s="27"/>
      <c r="E5384" s="27"/>
      <c r="F5384" s="26"/>
      <c r="G5384" s="28"/>
      <c r="H5384" s="31"/>
    </row>
    <row r="5385" spans="2:8">
      <c r="B5385" s="27"/>
      <c r="C5385" s="27"/>
      <c r="D5385" s="27"/>
      <c r="E5385" s="27"/>
      <c r="F5385" s="26"/>
      <c r="G5385" s="28"/>
      <c r="H5385" s="31"/>
    </row>
    <row r="5386" spans="2:8">
      <c r="B5386" s="27"/>
      <c r="C5386" s="27"/>
      <c r="D5386" s="27"/>
      <c r="E5386" s="27"/>
      <c r="F5386" s="26"/>
      <c r="G5386" s="28"/>
      <c r="H5386" s="31"/>
    </row>
    <row r="5387" spans="2:8">
      <c r="B5387" s="27"/>
      <c r="C5387" s="27"/>
      <c r="D5387" s="27"/>
      <c r="E5387" s="27"/>
      <c r="F5387" s="26"/>
      <c r="G5387" s="28"/>
      <c r="H5387" s="31"/>
    </row>
    <row r="5388" spans="2:8">
      <c r="B5388" s="27"/>
      <c r="C5388" s="27"/>
      <c r="D5388" s="27"/>
      <c r="E5388" s="27"/>
      <c r="F5388" s="26"/>
      <c r="G5388" s="28"/>
      <c r="H5388" s="31"/>
    </row>
    <row r="5389" spans="2:8">
      <c r="B5389" s="27"/>
      <c r="C5389" s="27"/>
      <c r="D5389" s="27"/>
      <c r="E5389" s="27"/>
      <c r="F5389" s="26"/>
      <c r="G5389" s="28"/>
      <c r="H5389" s="31"/>
    </row>
    <row r="5390" spans="2:8">
      <c r="B5390" s="27"/>
      <c r="C5390" s="27"/>
      <c r="D5390" s="27"/>
      <c r="E5390" s="27"/>
      <c r="F5390" s="26"/>
      <c r="G5390" s="28"/>
      <c r="H5390" s="31"/>
    </row>
    <row r="5391" spans="2:8">
      <c r="B5391" s="27"/>
      <c r="C5391" s="27"/>
      <c r="D5391" s="27"/>
      <c r="E5391" s="27"/>
      <c r="F5391" s="26"/>
      <c r="G5391" s="28"/>
      <c r="H5391" s="31"/>
    </row>
    <row r="5392" spans="2:8">
      <c r="B5392" s="27"/>
      <c r="C5392" s="27"/>
      <c r="D5392" s="27"/>
      <c r="E5392" s="27"/>
      <c r="F5392" s="26"/>
      <c r="G5392" s="28"/>
      <c r="H5392" s="31"/>
    </row>
    <row r="5393" spans="2:8">
      <c r="B5393" s="27"/>
      <c r="C5393" s="27"/>
      <c r="D5393" s="27"/>
      <c r="E5393" s="27"/>
      <c r="F5393" s="26"/>
      <c r="G5393" s="28"/>
      <c r="H5393" s="31"/>
    </row>
    <row r="5394" spans="2:8">
      <c r="B5394" s="27"/>
      <c r="C5394" s="27"/>
      <c r="D5394" s="27"/>
      <c r="E5394" s="27"/>
      <c r="F5394" s="26"/>
      <c r="G5394" s="28"/>
      <c r="H5394" s="31"/>
    </row>
    <row r="5395" spans="2:8">
      <c r="B5395" s="27"/>
      <c r="C5395" s="27"/>
      <c r="D5395" s="27"/>
      <c r="E5395" s="27"/>
      <c r="F5395" s="26"/>
      <c r="G5395" s="28"/>
      <c r="H5395" s="31"/>
    </row>
    <row r="5396" spans="2:8">
      <c r="B5396" s="27"/>
      <c r="C5396" s="27"/>
      <c r="D5396" s="27"/>
      <c r="E5396" s="27"/>
      <c r="F5396" s="26"/>
      <c r="G5396" s="28"/>
      <c r="H5396" s="31"/>
    </row>
    <row r="5397" spans="2:8">
      <c r="B5397" s="27"/>
      <c r="C5397" s="27"/>
      <c r="D5397" s="27"/>
      <c r="E5397" s="27"/>
      <c r="F5397" s="26"/>
      <c r="G5397" s="28"/>
      <c r="H5397" s="31"/>
    </row>
    <row r="5398" spans="2:8">
      <c r="B5398" s="27"/>
      <c r="C5398" s="27"/>
      <c r="D5398" s="27"/>
      <c r="E5398" s="27"/>
      <c r="F5398" s="26"/>
      <c r="G5398" s="28"/>
      <c r="H5398" s="31"/>
    </row>
    <row r="5399" spans="2:8">
      <c r="B5399" s="27"/>
      <c r="C5399" s="27"/>
      <c r="D5399" s="27"/>
      <c r="E5399" s="27"/>
      <c r="F5399" s="26"/>
      <c r="G5399" s="28"/>
      <c r="H5399" s="31"/>
    </row>
    <row r="5400" spans="2:8">
      <c r="B5400" s="27"/>
      <c r="C5400" s="27"/>
      <c r="D5400" s="27"/>
      <c r="E5400" s="27"/>
      <c r="F5400" s="26"/>
      <c r="G5400" s="28"/>
      <c r="H5400" s="31"/>
    </row>
    <row r="5401" spans="2:8">
      <c r="B5401" s="27"/>
      <c r="C5401" s="27"/>
      <c r="D5401" s="27"/>
      <c r="E5401" s="27"/>
      <c r="F5401" s="26"/>
      <c r="G5401" s="28"/>
      <c r="H5401" s="31"/>
    </row>
    <row r="5402" spans="2:8">
      <c r="B5402" s="27"/>
      <c r="C5402" s="27"/>
      <c r="D5402" s="27"/>
      <c r="E5402" s="27"/>
      <c r="F5402" s="26"/>
      <c r="G5402" s="28"/>
      <c r="H5402" s="31"/>
    </row>
    <row r="5403" spans="2:8">
      <c r="B5403" s="27"/>
      <c r="C5403" s="27"/>
      <c r="D5403" s="27"/>
      <c r="E5403" s="27"/>
      <c r="F5403" s="26"/>
      <c r="G5403" s="28"/>
      <c r="H5403" s="31"/>
    </row>
    <row r="5404" spans="2:8">
      <c r="B5404" s="27"/>
      <c r="C5404" s="27"/>
      <c r="D5404" s="27"/>
      <c r="E5404" s="27"/>
      <c r="F5404" s="26"/>
      <c r="G5404" s="28"/>
      <c r="H5404" s="31"/>
    </row>
    <row r="5405" spans="2:8">
      <c r="B5405" s="27"/>
      <c r="C5405" s="27"/>
      <c r="D5405" s="27"/>
      <c r="E5405" s="27"/>
      <c r="F5405" s="26"/>
      <c r="G5405" s="28"/>
      <c r="H5405" s="31"/>
    </row>
    <row r="5406" spans="2:8">
      <c r="B5406" s="27"/>
      <c r="C5406" s="27"/>
      <c r="D5406" s="27"/>
      <c r="E5406" s="27"/>
      <c r="F5406" s="26"/>
      <c r="G5406" s="28"/>
      <c r="H5406" s="31"/>
    </row>
    <row r="5407" spans="2:8">
      <c r="B5407" s="27"/>
      <c r="C5407" s="27"/>
      <c r="D5407" s="27"/>
      <c r="E5407" s="27"/>
      <c r="F5407" s="26"/>
      <c r="G5407" s="28"/>
      <c r="H5407" s="31"/>
    </row>
    <row r="5408" spans="2:8">
      <c r="B5408" s="27"/>
      <c r="C5408" s="27"/>
      <c r="D5408" s="27"/>
      <c r="E5408" s="27"/>
      <c r="F5408" s="26"/>
      <c r="G5408" s="28"/>
      <c r="H5408" s="31"/>
    </row>
    <row r="5409" spans="2:8">
      <c r="B5409" s="27"/>
      <c r="C5409" s="27"/>
      <c r="D5409" s="27"/>
      <c r="E5409" s="27"/>
      <c r="F5409" s="26"/>
      <c r="G5409" s="28"/>
      <c r="H5409" s="31"/>
    </row>
    <row r="5410" spans="2:8">
      <c r="B5410" s="27"/>
      <c r="C5410" s="27"/>
      <c r="D5410" s="27"/>
      <c r="E5410" s="27"/>
      <c r="F5410" s="26"/>
      <c r="G5410" s="28"/>
      <c r="H5410" s="31"/>
    </row>
    <row r="5411" spans="2:8">
      <c r="B5411" s="27"/>
      <c r="C5411" s="27"/>
      <c r="D5411" s="27"/>
      <c r="E5411" s="27"/>
      <c r="F5411" s="26"/>
      <c r="G5411" s="28"/>
      <c r="H5411" s="31"/>
    </row>
    <row r="5412" spans="2:8">
      <c r="B5412" s="27"/>
      <c r="C5412" s="27"/>
      <c r="D5412" s="27"/>
      <c r="E5412" s="27"/>
      <c r="F5412" s="26"/>
      <c r="G5412" s="28"/>
      <c r="H5412" s="31"/>
    </row>
    <row r="5413" spans="2:8">
      <c r="B5413" s="27"/>
      <c r="C5413" s="27"/>
      <c r="D5413" s="27"/>
      <c r="E5413" s="27"/>
      <c r="F5413" s="26"/>
      <c r="G5413" s="28"/>
      <c r="H5413" s="31"/>
    </row>
    <row r="5414" spans="2:8">
      <c r="B5414" s="27"/>
      <c r="C5414" s="27"/>
      <c r="D5414" s="27"/>
      <c r="E5414" s="27"/>
      <c r="F5414" s="26"/>
      <c r="G5414" s="28"/>
      <c r="H5414" s="31"/>
    </row>
    <row r="5415" spans="2:8">
      <c r="B5415" s="27"/>
      <c r="C5415" s="27"/>
      <c r="D5415" s="27"/>
      <c r="E5415" s="27"/>
      <c r="F5415" s="26"/>
      <c r="G5415" s="28"/>
      <c r="H5415" s="31"/>
    </row>
    <row r="5416" spans="2:8">
      <c r="B5416" s="27"/>
      <c r="C5416" s="27"/>
      <c r="D5416" s="27"/>
      <c r="E5416" s="27"/>
      <c r="F5416" s="26"/>
      <c r="G5416" s="28"/>
      <c r="H5416" s="31"/>
    </row>
    <row r="5417" spans="2:8">
      <c r="B5417" s="27"/>
      <c r="C5417" s="27"/>
      <c r="D5417" s="27"/>
      <c r="E5417" s="27"/>
      <c r="F5417" s="26"/>
      <c r="G5417" s="28"/>
      <c r="H5417" s="31"/>
    </row>
    <row r="5418" spans="2:8">
      <c r="B5418" s="27"/>
      <c r="C5418" s="27"/>
      <c r="D5418" s="27"/>
      <c r="E5418" s="27"/>
      <c r="F5418" s="26"/>
      <c r="G5418" s="28"/>
      <c r="H5418" s="31"/>
    </row>
    <row r="5419" spans="2:8">
      <c r="B5419" s="27"/>
      <c r="C5419" s="27"/>
      <c r="D5419" s="27"/>
      <c r="E5419" s="27"/>
      <c r="F5419" s="26"/>
      <c r="G5419" s="28"/>
      <c r="H5419" s="31"/>
    </row>
    <row r="5420" spans="2:8">
      <c r="B5420" s="27"/>
      <c r="C5420" s="27"/>
      <c r="D5420" s="27"/>
      <c r="E5420" s="27"/>
      <c r="F5420" s="26"/>
      <c r="G5420" s="28"/>
      <c r="H5420" s="31"/>
    </row>
    <row r="5421" spans="2:8">
      <c r="B5421" s="27"/>
      <c r="C5421" s="27"/>
      <c r="D5421" s="27"/>
      <c r="E5421" s="27"/>
      <c r="F5421" s="26"/>
      <c r="G5421" s="28"/>
      <c r="H5421" s="31"/>
    </row>
    <row r="5422" spans="2:8">
      <c r="B5422" s="27"/>
      <c r="C5422" s="27"/>
      <c r="D5422" s="27"/>
      <c r="E5422" s="27"/>
      <c r="F5422" s="26"/>
      <c r="G5422" s="28"/>
      <c r="H5422" s="31"/>
    </row>
    <row r="5423" spans="2:8">
      <c r="B5423" s="27"/>
      <c r="C5423" s="27"/>
      <c r="D5423" s="27"/>
      <c r="E5423" s="27"/>
      <c r="F5423" s="26"/>
      <c r="G5423" s="28"/>
      <c r="H5423" s="31"/>
    </row>
    <row r="5424" spans="2:8">
      <c r="B5424" s="27"/>
      <c r="C5424" s="27"/>
      <c r="D5424" s="27"/>
      <c r="E5424" s="27"/>
      <c r="F5424" s="26"/>
      <c r="G5424" s="28"/>
      <c r="H5424" s="31"/>
    </row>
    <row r="5425" spans="2:8">
      <c r="B5425" s="27"/>
      <c r="C5425" s="27"/>
      <c r="D5425" s="27"/>
      <c r="E5425" s="27"/>
      <c r="F5425" s="26"/>
      <c r="G5425" s="28"/>
      <c r="H5425" s="31"/>
    </row>
    <row r="5426" spans="2:8">
      <c r="B5426" s="27"/>
      <c r="C5426" s="27"/>
      <c r="D5426" s="27"/>
      <c r="E5426" s="27"/>
      <c r="F5426" s="26"/>
      <c r="G5426" s="28"/>
      <c r="H5426" s="31"/>
    </row>
    <row r="5427" spans="2:8">
      <c r="B5427" s="27"/>
      <c r="C5427" s="27"/>
      <c r="D5427" s="27"/>
      <c r="E5427" s="27"/>
      <c r="F5427" s="26"/>
      <c r="G5427" s="28"/>
      <c r="H5427" s="31"/>
    </row>
    <row r="5428" spans="2:8">
      <c r="B5428" s="27"/>
      <c r="C5428" s="27"/>
      <c r="D5428" s="27"/>
      <c r="E5428" s="27"/>
      <c r="F5428" s="26"/>
      <c r="G5428" s="28"/>
      <c r="H5428" s="31"/>
    </row>
    <row r="5429" spans="2:8">
      <c r="B5429" s="27"/>
      <c r="C5429" s="27"/>
      <c r="D5429" s="27"/>
      <c r="E5429" s="27"/>
      <c r="F5429" s="26"/>
      <c r="G5429" s="28"/>
      <c r="H5429" s="31"/>
    </row>
    <row r="5430" spans="2:8">
      <c r="B5430" s="27"/>
      <c r="C5430" s="27"/>
      <c r="D5430" s="27"/>
      <c r="E5430" s="27"/>
      <c r="F5430" s="26"/>
      <c r="G5430" s="28"/>
      <c r="H5430" s="31"/>
    </row>
    <row r="5431" spans="2:8">
      <c r="B5431" s="27"/>
      <c r="C5431" s="27"/>
      <c r="D5431" s="27"/>
      <c r="E5431" s="27"/>
      <c r="F5431" s="26"/>
      <c r="G5431" s="28"/>
      <c r="H5431" s="31"/>
    </row>
    <row r="5432" spans="2:8">
      <c r="B5432" s="27"/>
      <c r="C5432" s="27"/>
      <c r="D5432" s="27"/>
      <c r="E5432" s="27"/>
      <c r="F5432" s="26"/>
      <c r="G5432" s="28"/>
      <c r="H5432" s="31"/>
    </row>
    <row r="5433" spans="2:8">
      <c r="B5433" s="27"/>
      <c r="C5433" s="27"/>
      <c r="D5433" s="27"/>
      <c r="E5433" s="27"/>
      <c r="F5433" s="26"/>
      <c r="G5433" s="28"/>
      <c r="H5433" s="31"/>
    </row>
    <row r="5434" spans="2:8">
      <c r="B5434" s="27"/>
      <c r="C5434" s="27"/>
      <c r="D5434" s="27"/>
      <c r="E5434" s="27"/>
      <c r="F5434" s="26"/>
      <c r="G5434" s="28"/>
      <c r="H5434" s="31"/>
    </row>
    <row r="5435" spans="2:8">
      <c r="B5435" s="27"/>
      <c r="C5435" s="27"/>
      <c r="D5435" s="27"/>
      <c r="E5435" s="27"/>
      <c r="F5435" s="26"/>
      <c r="G5435" s="28"/>
      <c r="H5435" s="31"/>
    </row>
    <row r="5436" spans="2:8">
      <c r="B5436" s="27"/>
      <c r="C5436" s="27"/>
      <c r="D5436" s="27"/>
      <c r="E5436" s="27"/>
      <c r="F5436" s="26"/>
      <c r="G5436" s="28"/>
      <c r="H5436" s="31"/>
    </row>
    <row r="5437" spans="2:8">
      <c r="B5437" s="27"/>
      <c r="C5437" s="27"/>
      <c r="D5437" s="27"/>
      <c r="E5437" s="27"/>
      <c r="F5437" s="26"/>
      <c r="G5437" s="28"/>
      <c r="H5437" s="31"/>
    </row>
    <row r="5438" spans="2:8">
      <c r="B5438" s="27"/>
      <c r="C5438" s="27"/>
      <c r="D5438" s="27"/>
      <c r="E5438" s="27"/>
      <c r="F5438" s="26"/>
      <c r="G5438" s="28"/>
      <c r="H5438" s="31"/>
    </row>
    <row r="5439" spans="2:8">
      <c r="B5439" s="27"/>
      <c r="C5439" s="27"/>
      <c r="D5439" s="27"/>
      <c r="E5439" s="27"/>
      <c r="F5439" s="26"/>
      <c r="G5439" s="28"/>
      <c r="H5439" s="31"/>
    </row>
    <row r="5440" spans="2:8">
      <c r="B5440" s="27"/>
      <c r="C5440" s="27"/>
      <c r="D5440" s="27"/>
      <c r="E5440" s="27"/>
      <c r="F5440" s="26"/>
      <c r="G5440" s="28"/>
      <c r="H5440" s="31"/>
    </row>
    <row r="5441" spans="2:8">
      <c r="B5441" s="27"/>
      <c r="C5441" s="27"/>
      <c r="D5441" s="27"/>
      <c r="E5441" s="27"/>
      <c r="F5441" s="26"/>
      <c r="G5441" s="28"/>
      <c r="H5441" s="31"/>
    </row>
    <row r="5442" spans="2:8">
      <c r="B5442" s="27"/>
      <c r="C5442" s="27"/>
      <c r="D5442" s="27"/>
      <c r="E5442" s="27"/>
      <c r="F5442" s="26"/>
      <c r="G5442" s="28"/>
      <c r="H5442" s="31"/>
    </row>
    <row r="5443" spans="2:8">
      <c r="B5443" s="27"/>
      <c r="C5443" s="27"/>
      <c r="D5443" s="27"/>
      <c r="E5443" s="27"/>
      <c r="F5443" s="26"/>
      <c r="G5443" s="28"/>
      <c r="H5443" s="31"/>
    </row>
    <row r="5444" spans="2:8">
      <c r="B5444" s="27"/>
      <c r="C5444" s="27"/>
      <c r="D5444" s="27"/>
      <c r="E5444" s="27"/>
      <c r="F5444" s="26"/>
      <c r="G5444" s="28"/>
      <c r="H5444" s="31"/>
    </row>
    <row r="5445" spans="2:8">
      <c r="B5445" s="27"/>
      <c r="C5445" s="27"/>
      <c r="D5445" s="27"/>
      <c r="E5445" s="27"/>
      <c r="F5445" s="26"/>
      <c r="G5445" s="28"/>
      <c r="H5445" s="31"/>
    </row>
    <row r="5446" spans="2:8">
      <c r="B5446" s="27"/>
      <c r="C5446" s="27"/>
      <c r="D5446" s="27"/>
      <c r="E5446" s="27"/>
      <c r="F5446" s="26"/>
      <c r="G5446" s="28"/>
      <c r="H5446" s="31"/>
    </row>
    <row r="5447" spans="2:8">
      <c r="B5447" s="27"/>
      <c r="C5447" s="27"/>
      <c r="D5447" s="27"/>
      <c r="E5447" s="27"/>
      <c r="F5447" s="26"/>
      <c r="G5447" s="28"/>
      <c r="H5447" s="31"/>
    </row>
    <row r="5448" spans="2:8">
      <c r="B5448" s="27"/>
      <c r="C5448" s="27"/>
      <c r="D5448" s="27"/>
      <c r="E5448" s="27"/>
      <c r="F5448" s="26"/>
      <c r="G5448" s="28"/>
      <c r="H5448" s="31"/>
    </row>
    <row r="5449" spans="2:8">
      <c r="B5449" s="27"/>
      <c r="C5449" s="27"/>
      <c r="D5449" s="27"/>
      <c r="E5449" s="27"/>
      <c r="F5449" s="26"/>
      <c r="G5449" s="28"/>
      <c r="H5449" s="31"/>
    </row>
    <row r="5450" spans="2:8">
      <c r="B5450" s="27"/>
      <c r="C5450" s="27"/>
      <c r="D5450" s="27"/>
      <c r="E5450" s="27"/>
      <c r="F5450" s="26"/>
      <c r="G5450" s="28"/>
      <c r="H5450" s="31"/>
    </row>
    <row r="5451" spans="2:8">
      <c r="B5451" s="27"/>
      <c r="C5451" s="27"/>
      <c r="D5451" s="27"/>
      <c r="E5451" s="27"/>
      <c r="F5451" s="26"/>
      <c r="G5451" s="28"/>
      <c r="H5451" s="31"/>
    </row>
    <row r="5452" spans="2:8">
      <c r="B5452" s="27"/>
      <c r="C5452" s="27"/>
      <c r="D5452" s="27"/>
      <c r="E5452" s="27"/>
      <c r="F5452" s="26"/>
      <c r="G5452" s="28"/>
      <c r="H5452" s="31"/>
    </row>
    <row r="5453" spans="2:8">
      <c r="B5453" s="27"/>
      <c r="C5453" s="27"/>
      <c r="D5453" s="27"/>
      <c r="E5453" s="27"/>
      <c r="F5453" s="26"/>
      <c r="G5453" s="28"/>
      <c r="H5453" s="31"/>
    </row>
    <row r="5454" spans="2:8">
      <c r="B5454" s="27"/>
      <c r="C5454" s="27"/>
      <c r="D5454" s="27"/>
      <c r="E5454" s="27"/>
      <c r="F5454" s="26"/>
      <c r="G5454" s="28"/>
      <c r="H5454" s="31"/>
    </row>
    <row r="5455" spans="2:8">
      <c r="B5455" s="27"/>
      <c r="C5455" s="27"/>
      <c r="D5455" s="27"/>
      <c r="E5455" s="27"/>
      <c r="F5455" s="26"/>
      <c r="G5455" s="28"/>
      <c r="H5455" s="31"/>
    </row>
    <row r="5456" spans="2:8">
      <c r="B5456" s="27"/>
      <c r="C5456" s="27"/>
      <c r="D5456" s="27"/>
      <c r="E5456" s="27"/>
      <c r="F5456" s="26"/>
      <c r="G5456" s="28"/>
      <c r="H5456" s="31"/>
    </row>
    <row r="5457" spans="2:8">
      <c r="B5457" s="27"/>
      <c r="C5457" s="27"/>
      <c r="D5457" s="27"/>
      <c r="E5457" s="27"/>
      <c r="F5457" s="26"/>
      <c r="G5457" s="28"/>
      <c r="H5457" s="31"/>
    </row>
    <row r="5458" spans="2:8">
      <c r="B5458" s="27"/>
      <c r="C5458" s="27"/>
      <c r="D5458" s="27"/>
      <c r="E5458" s="27"/>
      <c r="F5458" s="26"/>
      <c r="G5458" s="28"/>
      <c r="H5458" s="31"/>
    </row>
    <row r="5459" spans="2:8">
      <c r="B5459" s="27"/>
      <c r="C5459" s="27"/>
      <c r="D5459" s="27"/>
      <c r="E5459" s="27"/>
      <c r="F5459" s="26"/>
      <c r="G5459" s="28"/>
      <c r="H5459" s="31"/>
    </row>
    <row r="5460" spans="2:8">
      <c r="B5460" s="27"/>
      <c r="C5460" s="27"/>
      <c r="D5460" s="27"/>
      <c r="E5460" s="27"/>
      <c r="F5460" s="26"/>
      <c r="G5460" s="28"/>
      <c r="H5460" s="31"/>
    </row>
    <row r="5461" spans="2:8">
      <c r="B5461" s="27"/>
      <c r="C5461" s="27"/>
      <c r="D5461" s="27"/>
      <c r="E5461" s="27"/>
      <c r="F5461" s="26"/>
      <c r="G5461" s="28"/>
      <c r="H5461" s="31"/>
    </row>
    <row r="5462" spans="2:8">
      <c r="B5462" s="27"/>
      <c r="C5462" s="27"/>
      <c r="D5462" s="27"/>
      <c r="E5462" s="27"/>
      <c r="F5462" s="26"/>
      <c r="G5462" s="28"/>
      <c r="H5462" s="31"/>
    </row>
    <row r="5463" spans="2:8">
      <c r="B5463" s="27"/>
      <c r="C5463" s="27"/>
      <c r="D5463" s="27"/>
      <c r="E5463" s="27"/>
      <c r="F5463" s="26"/>
      <c r="G5463" s="28"/>
      <c r="H5463" s="31"/>
    </row>
    <row r="5464" spans="2:8">
      <c r="B5464" s="27"/>
      <c r="C5464" s="27"/>
      <c r="D5464" s="27"/>
      <c r="E5464" s="27"/>
      <c r="F5464" s="26"/>
      <c r="G5464" s="28"/>
      <c r="H5464" s="31"/>
    </row>
    <row r="5465" spans="2:8">
      <c r="B5465" s="27"/>
      <c r="C5465" s="27"/>
      <c r="D5465" s="27"/>
      <c r="E5465" s="27"/>
      <c r="F5465" s="26"/>
      <c r="G5465" s="28"/>
      <c r="H5465" s="31"/>
    </row>
    <row r="5466" spans="2:8">
      <c r="B5466" s="27"/>
      <c r="C5466" s="27"/>
      <c r="D5466" s="27"/>
      <c r="E5466" s="27"/>
      <c r="F5466" s="26"/>
      <c r="G5466" s="28"/>
      <c r="H5466" s="31"/>
    </row>
    <row r="5467" spans="2:8">
      <c r="B5467" s="27"/>
      <c r="C5467" s="27"/>
      <c r="D5467" s="27"/>
      <c r="E5467" s="27"/>
      <c r="F5467" s="26"/>
      <c r="G5467" s="28"/>
      <c r="H5467" s="31"/>
    </row>
    <row r="5468" spans="2:8">
      <c r="B5468" s="27"/>
      <c r="C5468" s="27"/>
      <c r="D5468" s="27"/>
      <c r="E5468" s="27"/>
      <c r="F5468" s="26"/>
      <c r="G5468" s="28"/>
      <c r="H5468" s="31"/>
    </row>
    <row r="5469" spans="2:8">
      <c r="B5469" s="27"/>
      <c r="C5469" s="27"/>
      <c r="D5469" s="27"/>
      <c r="E5469" s="27"/>
      <c r="F5469" s="26"/>
      <c r="G5469" s="28"/>
      <c r="H5469" s="31"/>
    </row>
    <row r="5470" spans="2:8">
      <c r="B5470" s="27"/>
      <c r="C5470" s="27"/>
      <c r="D5470" s="27"/>
      <c r="E5470" s="27"/>
      <c r="F5470" s="26"/>
      <c r="G5470" s="28"/>
      <c r="H5470" s="31"/>
    </row>
    <row r="5471" spans="2:8">
      <c r="B5471" s="27"/>
      <c r="C5471" s="27"/>
      <c r="D5471" s="27"/>
      <c r="E5471" s="27"/>
      <c r="F5471" s="26"/>
      <c r="G5471" s="28"/>
      <c r="H5471" s="31"/>
    </row>
    <row r="5472" spans="2:8">
      <c r="B5472" s="27"/>
      <c r="C5472" s="27"/>
      <c r="D5472" s="27"/>
      <c r="E5472" s="27"/>
      <c r="F5472" s="26"/>
      <c r="G5472" s="28"/>
      <c r="H5472" s="31"/>
    </row>
    <row r="5473" spans="2:8">
      <c r="B5473" s="27"/>
      <c r="C5473" s="27"/>
      <c r="D5473" s="27"/>
      <c r="E5473" s="27"/>
      <c r="F5473" s="26"/>
      <c r="G5473" s="28"/>
      <c r="H5473" s="31"/>
    </row>
    <row r="5474" spans="2:8">
      <c r="B5474" s="27"/>
      <c r="C5474" s="27"/>
      <c r="D5474" s="27"/>
      <c r="E5474" s="27"/>
      <c r="F5474" s="26"/>
      <c r="G5474" s="28"/>
      <c r="H5474" s="31"/>
    </row>
    <row r="5475" spans="2:8">
      <c r="B5475" s="27"/>
      <c r="C5475" s="27"/>
      <c r="D5475" s="27"/>
      <c r="E5475" s="27"/>
      <c r="F5475" s="26"/>
      <c r="G5475" s="28"/>
      <c r="H5475" s="31"/>
    </row>
    <row r="5476" spans="2:8">
      <c r="B5476" s="27"/>
      <c r="C5476" s="27"/>
      <c r="D5476" s="27"/>
      <c r="E5476" s="27"/>
      <c r="F5476" s="26"/>
      <c r="G5476" s="28"/>
      <c r="H5476" s="31"/>
    </row>
    <row r="5477" spans="2:8">
      <c r="B5477" s="27"/>
      <c r="C5477" s="27"/>
      <c r="D5477" s="27"/>
      <c r="E5477" s="27"/>
      <c r="F5477" s="26"/>
      <c r="G5477" s="28"/>
      <c r="H5477" s="31"/>
    </row>
    <row r="5478" spans="2:8">
      <c r="B5478" s="27"/>
      <c r="C5478" s="27"/>
      <c r="D5478" s="27"/>
      <c r="E5478" s="27"/>
      <c r="F5478" s="26"/>
      <c r="G5478" s="28"/>
      <c r="H5478" s="31"/>
    </row>
    <row r="5479" spans="2:8">
      <c r="B5479" s="27"/>
      <c r="C5479" s="27"/>
      <c r="D5479" s="27"/>
      <c r="E5479" s="27"/>
      <c r="F5479" s="26"/>
      <c r="G5479" s="28"/>
      <c r="H5479" s="31"/>
    </row>
    <row r="5480" spans="2:8">
      <c r="B5480" s="27"/>
      <c r="C5480" s="27"/>
      <c r="D5480" s="27"/>
      <c r="E5480" s="27"/>
      <c r="F5480" s="26"/>
      <c r="G5480" s="28"/>
      <c r="H5480" s="31"/>
    </row>
    <row r="5481" spans="2:8">
      <c r="B5481" s="27"/>
      <c r="C5481" s="27"/>
      <c r="D5481" s="27"/>
      <c r="E5481" s="27"/>
      <c r="F5481" s="26"/>
      <c r="G5481" s="28"/>
      <c r="H5481" s="31"/>
    </row>
    <row r="5482" spans="2:8">
      <c r="B5482" s="27"/>
      <c r="C5482" s="27"/>
      <c r="D5482" s="27"/>
      <c r="E5482" s="27"/>
      <c r="F5482" s="26"/>
      <c r="G5482" s="28"/>
      <c r="H5482" s="31"/>
    </row>
    <row r="5483" spans="2:8">
      <c r="B5483" s="27"/>
      <c r="C5483" s="27"/>
      <c r="D5483" s="27"/>
      <c r="E5483" s="27"/>
      <c r="F5483" s="26"/>
      <c r="G5483" s="28"/>
      <c r="H5483" s="31"/>
    </row>
    <row r="5484" spans="2:8">
      <c r="B5484" s="27"/>
      <c r="C5484" s="27"/>
      <c r="D5484" s="27"/>
      <c r="E5484" s="27"/>
      <c r="F5484" s="26"/>
      <c r="G5484" s="28"/>
      <c r="H5484" s="31"/>
    </row>
    <row r="5485" spans="2:8">
      <c r="B5485" s="27"/>
      <c r="C5485" s="27"/>
      <c r="D5485" s="27"/>
      <c r="E5485" s="27"/>
      <c r="F5485" s="26"/>
      <c r="G5485" s="28"/>
      <c r="H5485" s="31"/>
    </row>
    <row r="5486" spans="2:8">
      <c r="B5486" s="27"/>
      <c r="C5486" s="27"/>
      <c r="D5486" s="27"/>
      <c r="E5486" s="27"/>
      <c r="F5486" s="26"/>
      <c r="G5486" s="28"/>
      <c r="H5486" s="31"/>
    </row>
    <row r="5487" spans="2:8">
      <c r="B5487" s="27"/>
      <c r="C5487" s="27"/>
      <c r="D5487" s="27"/>
      <c r="E5487" s="27"/>
      <c r="F5487" s="26"/>
      <c r="G5487" s="28"/>
      <c r="H5487" s="31"/>
    </row>
    <row r="5488" spans="2:8">
      <c r="B5488" s="27"/>
      <c r="C5488" s="27"/>
      <c r="D5488" s="27"/>
      <c r="E5488" s="27"/>
      <c r="F5488" s="26"/>
      <c r="G5488" s="28"/>
      <c r="H5488" s="31"/>
    </row>
    <row r="5489" spans="2:8">
      <c r="B5489" s="27"/>
      <c r="C5489" s="27"/>
      <c r="D5489" s="27"/>
      <c r="E5489" s="27"/>
      <c r="F5489" s="26"/>
      <c r="G5489" s="28"/>
      <c r="H5489" s="31"/>
    </row>
    <row r="5490" spans="2:8">
      <c r="B5490" s="27"/>
      <c r="C5490" s="27"/>
      <c r="D5490" s="27"/>
      <c r="E5490" s="27"/>
      <c r="F5490" s="26"/>
      <c r="G5490" s="28"/>
      <c r="H5490" s="31"/>
    </row>
    <row r="5491" spans="2:8">
      <c r="B5491" s="27"/>
      <c r="C5491" s="27"/>
      <c r="D5491" s="27"/>
      <c r="E5491" s="27"/>
      <c r="F5491" s="26"/>
      <c r="G5491" s="28"/>
      <c r="H5491" s="31"/>
    </row>
    <row r="5492" spans="2:8">
      <c r="B5492" s="27"/>
      <c r="C5492" s="27"/>
      <c r="D5492" s="27"/>
      <c r="E5492" s="27"/>
      <c r="F5492" s="26"/>
      <c r="G5492" s="28"/>
      <c r="H5492" s="31"/>
    </row>
    <row r="5493" spans="2:8">
      <c r="B5493" s="27"/>
      <c r="C5493" s="27"/>
      <c r="D5493" s="27"/>
      <c r="E5493" s="27"/>
      <c r="F5493" s="26"/>
      <c r="G5493" s="28"/>
      <c r="H5493" s="31"/>
    </row>
    <row r="5494" spans="2:8">
      <c r="B5494" s="27"/>
      <c r="C5494" s="27"/>
      <c r="D5494" s="27"/>
      <c r="E5494" s="27"/>
      <c r="F5494" s="26"/>
      <c r="G5494" s="28"/>
      <c r="H5494" s="31"/>
    </row>
    <row r="5495" spans="2:8">
      <c r="B5495" s="27"/>
      <c r="C5495" s="27"/>
      <c r="D5495" s="27"/>
      <c r="E5495" s="27"/>
      <c r="F5495" s="26"/>
      <c r="G5495" s="28"/>
      <c r="H5495" s="31"/>
    </row>
    <row r="5496" spans="2:8">
      <c r="B5496" s="27"/>
      <c r="C5496" s="27"/>
      <c r="D5496" s="27"/>
      <c r="E5496" s="27"/>
      <c r="F5496" s="26"/>
      <c r="G5496" s="28"/>
      <c r="H5496" s="31"/>
    </row>
    <row r="5497" spans="2:8">
      <c r="B5497" s="27"/>
      <c r="C5497" s="27"/>
      <c r="D5497" s="27"/>
      <c r="E5497" s="27"/>
      <c r="F5497" s="26"/>
      <c r="G5497" s="28"/>
      <c r="H5497" s="31"/>
    </row>
    <row r="5498" spans="2:8">
      <c r="B5498" s="27"/>
      <c r="C5498" s="27"/>
      <c r="D5498" s="27"/>
      <c r="E5498" s="27"/>
      <c r="F5498" s="26"/>
      <c r="G5498" s="28"/>
      <c r="H5498" s="31"/>
    </row>
    <row r="5499" spans="2:8">
      <c r="B5499" s="27"/>
      <c r="C5499" s="27"/>
      <c r="D5499" s="27"/>
      <c r="E5499" s="27"/>
      <c r="F5499" s="26"/>
      <c r="G5499" s="28"/>
      <c r="H5499" s="31"/>
    </row>
    <row r="5500" spans="2:8">
      <c r="B5500" s="27"/>
      <c r="C5500" s="27"/>
      <c r="D5500" s="27"/>
      <c r="E5500" s="27"/>
      <c r="F5500" s="26"/>
      <c r="G5500" s="28"/>
      <c r="H5500" s="31"/>
    </row>
    <row r="5501" spans="2:8">
      <c r="B5501" s="27"/>
      <c r="C5501" s="27"/>
      <c r="D5501" s="27"/>
      <c r="E5501" s="27"/>
      <c r="F5501" s="26"/>
      <c r="G5501" s="28"/>
      <c r="H5501" s="31"/>
    </row>
    <row r="5502" spans="2:8">
      <c r="B5502" s="27"/>
      <c r="C5502" s="27"/>
      <c r="D5502" s="27"/>
      <c r="E5502" s="27"/>
      <c r="F5502" s="26"/>
      <c r="G5502" s="28"/>
      <c r="H5502" s="31"/>
    </row>
    <row r="5503" spans="2:8">
      <c r="B5503" s="27"/>
      <c r="C5503" s="27"/>
      <c r="D5503" s="27"/>
      <c r="E5503" s="27"/>
      <c r="F5503" s="26"/>
      <c r="G5503" s="28"/>
      <c r="H5503" s="31"/>
    </row>
    <row r="5504" spans="2:8">
      <c r="B5504" s="27"/>
      <c r="C5504" s="27"/>
      <c r="D5504" s="27"/>
      <c r="E5504" s="27"/>
      <c r="F5504" s="26"/>
      <c r="G5504" s="28"/>
      <c r="H5504" s="31"/>
    </row>
    <row r="5505" spans="2:8">
      <c r="B5505" s="27"/>
      <c r="C5505" s="27"/>
      <c r="D5505" s="27"/>
      <c r="E5505" s="27"/>
      <c r="F5505" s="26"/>
      <c r="G5505" s="28"/>
      <c r="H5505" s="31"/>
    </row>
    <row r="5506" spans="2:8">
      <c r="B5506" s="27"/>
      <c r="C5506" s="27"/>
      <c r="D5506" s="27"/>
      <c r="E5506" s="27"/>
      <c r="F5506" s="26"/>
      <c r="G5506" s="28"/>
      <c r="H5506" s="31"/>
    </row>
    <row r="5507" spans="2:8">
      <c r="B5507" s="27"/>
      <c r="C5507" s="27"/>
      <c r="D5507" s="27"/>
      <c r="E5507" s="27"/>
      <c r="F5507" s="26"/>
      <c r="G5507" s="28"/>
      <c r="H5507" s="31"/>
    </row>
    <row r="5508" spans="2:8">
      <c r="B5508" s="27"/>
      <c r="C5508" s="27"/>
      <c r="D5508" s="27"/>
      <c r="E5508" s="27"/>
      <c r="F5508" s="26"/>
      <c r="G5508" s="28"/>
      <c r="H5508" s="31"/>
    </row>
    <row r="5509" spans="2:8">
      <c r="B5509" s="27"/>
      <c r="C5509" s="27"/>
      <c r="D5509" s="27"/>
      <c r="E5509" s="27"/>
      <c r="F5509" s="26"/>
      <c r="G5509" s="28"/>
      <c r="H5509" s="31"/>
    </row>
    <row r="5510" spans="2:8">
      <c r="B5510" s="27"/>
      <c r="C5510" s="27"/>
      <c r="D5510" s="27"/>
      <c r="E5510" s="27"/>
      <c r="F5510" s="26"/>
      <c r="G5510" s="28"/>
      <c r="H5510" s="31"/>
    </row>
    <row r="5511" spans="2:8">
      <c r="B5511" s="27"/>
      <c r="C5511" s="27"/>
      <c r="D5511" s="27"/>
      <c r="E5511" s="27"/>
      <c r="F5511" s="26"/>
      <c r="G5511" s="28"/>
      <c r="H5511" s="31"/>
    </row>
    <row r="5512" spans="2:8">
      <c r="B5512" s="27"/>
      <c r="C5512" s="27"/>
      <c r="D5512" s="27"/>
      <c r="E5512" s="27"/>
      <c r="F5512" s="26"/>
      <c r="G5512" s="28"/>
      <c r="H5512" s="31"/>
    </row>
    <row r="5513" spans="2:8">
      <c r="B5513" s="27"/>
      <c r="C5513" s="27"/>
      <c r="D5513" s="27"/>
      <c r="E5513" s="27"/>
      <c r="F5513" s="26"/>
      <c r="G5513" s="28"/>
      <c r="H5513" s="31"/>
    </row>
    <row r="5514" spans="2:8">
      <c r="B5514" s="27"/>
      <c r="C5514" s="27"/>
      <c r="D5514" s="27"/>
      <c r="E5514" s="27"/>
      <c r="F5514" s="26"/>
      <c r="G5514" s="28"/>
      <c r="H5514" s="31"/>
    </row>
    <row r="5515" spans="2:8">
      <c r="B5515" s="27"/>
      <c r="C5515" s="27"/>
      <c r="D5515" s="27"/>
      <c r="E5515" s="27"/>
      <c r="F5515" s="26"/>
      <c r="G5515" s="28"/>
      <c r="H5515" s="31"/>
    </row>
    <row r="5516" spans="2:8">
      <c r="B5516" s="27"/>
      <c r="C5516" s="27"/>
      <c r="D5516" s="27"/>
      <c r="E5516" s="27"/>
      <c r="F5516" s="26"/>
      <c r="G5516" s="28"/>
      <c r="H5516" s="31"/>
    </row>
    <row r="5517" spans="2:8">
      <c r="B5517" s="27"/>
      <c r="C5517" s="27"/>
      <c r="D5517" s="27"/>
      <c r="E5517" s="27"/>
      <c r="F5517" s="26"/>
      <c r="G5517" s="28"/>
      <c r="H5517" s="31"/>
    </row>
    <row r="5518" spans="2:8">
      <c r="B5518" s="27"/>
      <c r="C5518" s="27"/>
      <c r="D5518" s="27"/>
      <c r="E5518" s="27"/>
      <c r="F5518" s="26"/>
      <c r="G5518" s="28"/>
      <c r="H5518" s="31"/>
    </row>
    <row r="5519" spans="2:8">
      <c r="B5519" s="27"/>
      <c r="C5519" s="27"/>
      <c r="D5519" s="27"/>
      <c r="E5519" s="27"/>
      <c r="F5519" s="26"/>
      <c r="G5519" s="28"/>
      <c r="H5519" s="31"/>
    </row>
    <row r="5520" spans="2:8">
      <c r="B5520" s="27"/>
      <c r="C5520" s="27"/>
      <c r="D5520" s="27"/>
      <c r="E5520" s="27"/>
      <c r="F5520" s="26"/>
      <c r="G5520" s="28"/>
      <c r="H5520" s="31"/>
    </row>
    <row r="5521" spans="2:8">
      <c r="B5521" s="27"/>
      <c r="C5521" s="27"/>
      <c r="D5521" s="27"/>
      <c r="E5521" s="27"/>
      <c r="F5521" s="26"/>
      <c r="G5521" s="28"/>
      <c r="H5521" s="31"/>
    </row>
    <row r="5522" spans="2:8">
      <c r="B5522" s="27"/>
      <c r="C5522" s="27"/>
      <c r="D5522" s="27"/>
      <c r="E5522" s="27"/>
      <c r="F5522" s="26"/>
      <c r="G5522" s="28"/>
      <c r="H5522" s="31"/>
    </row>
    <row r="5523" spans="2:8">
      <c r="B5523" s="27"/>
      <c r="C5523" s="27"/>
      <c r="D5523" s="27"/>
      <c r="E5523" s="27"/>
      <c r="F5523" s="26"/>
      <c r="G5523" s="28"/>
      <c r="H5523" s="31"/>
    </row>
    <row r="5524" spans="2:8">
      <c r="B5524" s="27"/>
      <c r="C5524" s="27"/>
      <c r="D5524" s="27"/>
      <c r="E5524" s="27"/>
      <c r="F5524" s="26"/>
      <c r="G5524" s="28"/>
      <c r="H5524" s="31"/>
    </row>
    <row r="5525" spans="2:8">
      <c r="B5525" s="27"/>
      <c r="C5525" s="27"/>
      <c r="D5525" s="27"/>
      <c r="E5525" s="27"/>
      <c r="F5525" s="26"/>
      <c r="G5525" s="28"/>
      <c r="H5525" s="31"/>
    </row>
    <row r="5526" spans="2:8">
      <c r="B5526" s="27"/>
      <c r="C5526" s="27"/>
      <c r="D5526" s="27"/>
      <c r="E5526" s="27"/>
      <c r="F5526" s="26"/>
      <c r="G5526" s="28"/>
      <c r="H5526" s="31"/>
    </row>
    <row r="5527" spans="2:8">
      <c r="B5527" s="27"/>
      <c r="C5527" s="27"/>
      <c r="D5527" s="27"/>
      <c r="E5527" s="27"/>
      <c r="F5527" s="26"/>
      <c r="G5527" s="28"/>
      <c r="H5527" s="31"/>
    </row>
    <row r="5528" spans="2:8">
      <c r="B5528" s="27"/>
      <c r="C5528" s="27"/>
      <c r="D5528" s="27"/>
      <c r="E5528" s="27"/>
      <c r="F5528" s="26"/>
      <c r="G5528" s="28"/>
      <c r="H5528" s="31"/>
    </row>
    <row r="5529" spans="2:8">
      <c r="B5529" s="27"/>
      <c r="C5529" s="27"/>
      <c r="D5529" s="27"/>
      <c r="E5529" s="27"/>
      <c r="F5529" s="26"/>
      <c r="G5529" s="28"/>
      <c r="H5529" s="31"/>
    </row>
    <row r="5530" spans="2:8">
      <c r="B5530" s="27"/>
      <c r="C5530" s="27"/>
      <c r="D5530" s="27"/>
      <c r="E5530" s="27"/>
      <c r="F5530" s="26"/>
      <c r="G5530" s="28"/>
      <c r="H5530" s="31"/>
    </row>
    <row r="5531" spans="2:8">
      <c r="B5531" s="27"/>
      <c r="C5531" s="27"/>
      <c r="D5531" s="27"/>
      <c r="E5531" s="27"/>
      <c r="F5531" s="26"/>
      <c r="G5531" s="28"/>
      <c r="H5531" s="31"/>
    </row>
    <row r="5532" spans="2:8">
      <c r="B5532" s="27"/>
      <c r="C5532" s="27"/>
      <c r="D5532" s="27"/>
      <c r="E5532" s="27"/>
      <c r="F5532" s="26"/>
      <c r="G5532" s="28"/>
      <c r="H5532" s="31"/>
    </row>
    <row r="5533" spans="2:8">
      <c r="B5533" s="27"/>
      <c r="C5533" s="27"/>
      <c r="D5533" s="27"/>
      <c r="E5533" s="27"/>
      <c r="F5533" s="26"/>
      <c r="G5533" s="28"/>
      <c r="H5533" s="31"/>
    </row>
    <row r="5534" spans="2:8">
      <c r="B5534" s="27"/>
      <c r="C5534" s="27"/>
      <c r="D5534" s="27"/>
      <c r="E5534" s="27"/>
      <c r="F5534" s="26"/>
      <c r="G5534" s="28"/>
      <c r="H5534" s="31"/>
    </row>
    <row r="5535" spans="2:8">
      <c r="B5535" s="27"/>
      <c r="C5535" s="27"/>
      <c r="D5535" s="27"/>
      <c r="E5535" s="27"/>
      <c r="F5535" s="26"/>
      <c r="G5535" s="28"/>
      <c r="H5535" s="31"/>
    </row>
    <row r="5536" spans="2:8">
      <c r="B5536" s="27"/>
      <c r="C5536" s="27"/>
      <c r="D5536" s="27"/>
      <c r="E5536" s="27"/>
      <c r="F5536" s="26"/>
      <c r="G5536" s="28"/>
      <c r="H5536" s="31"/>
    </row>
    <row r="5537" spans="2:8">
      <c r="B5537" s="27"/>
      <c r="C5537" s="27"/>
      <c r="D5537" s="27"/>
      <c r="E5537" s="27"/>
      <c r="F5537" s="26"/>
      <c r="G5537" s="28"/>
      <c r="H5537" s="31"/>
    </row>
    <row r="5538" spans="2:8">
      <c r="B5538" s="27"/>
      <c r="C5538" s="27"/>
      <c r="D5538" s="27"/>
      <c r="E5538" s="27"/>
      <c r="F5538" s="26"/>
      <c r="G5538" s="28"/>
      <c r="H5538" s="31"/>
    </row>
    <row r="5539" spans="2:8">
      <c r="B5539" s="27"/>
      <c r="C5539" s="27"/>
      <c r="D5539" s="27"/>
      <c r="E5539" s="27"/>
      <c r="F5539" s="26"/>
      <c r="G5539" s="28"/>
      <c r="H5539" s="31"/>
    </row>
    <row r="5540" spans="2:8">
      <c r="B5540" s="27"/>
      <c r="C5540" s="27"/>
      <c r="D5540" s="27"/>
      <c r="E5540" s="27"/>
      <c r="F5540" s="26"/>
      <c r="G5540" s="28"/>
      <c r="H5540" s="31"/>
    </row>
    <row r="5541" spans="2:8">
      <c r="B5541" s="27"/>
      <c r="C5541" s="27"/>
      <c r="D5541" s="27"/>
      <c r="E5541" s="27"/>
      <c r="F5541" s="26"/>
      <c r="G5541" s="28"/>
      <c r="H5541" s="31"/>
    </row>
    <row r="5542" spans="2:8">
      <c r="B5542" s="27"/>
      <c r="C5542" s="27"/>
      <c r="D5542" s="27"/>
      <c r="E5542" s="27"/>
      <c r="F5542" s="26"/>
      <c r="G5542" s="28"/>
      <c r="H5542" s="31"/>
    </row>
    <row r="5543" spans="2:8">
      <c r="B5543" s="27"/>
      <c r="C5543" s="27"/>
      <c r="D5543" s="27"/>
      <c r="E5543" s="27"/>
      <c r="F5543" s="26"/>
      <c r="G5543" s="28"/>
      <c r="H5543" s="31"/>
    </row>
    <row r="5544" spans="2:8">
      <c r="B5544" s="27"/>
      <c r="C5544" s="27"/>
      <c r="D5544" s="27"/>
      <c r="E5544" s="27"/>
      <c r="F5544" s="26"/>
      <c r="G5544" s="28"/>
      <c r="H5544" s="31"/>
    </row>
    <row r="5545" spans="2:8">
      <c r="B5545" s="27"/>
      <c r="C5545" s="27"/>
      <c r="D5545" s="27"/>
      <c r="E5545" s="27"/>
      <c r="F5545" s="26"/>
      <c r="G5545" s="28"/>
      <c r="H5545" s="31"/>
    </row>
    <row r="5546" spans="2:8">
      <c r="B5546" s="27"/>
      <c r="C5546" s="27"/>
      <c r="D5546" s="27"/>
      <c r="E5546" s="27"/>
      <c r="F5546" s="26"/>
      <c r="G5546" s="28"/>
      <c r="H5546" s="31"/>
    </row>
    <row r="5547" spans="2:8">
      <c r="B5547" s="27"/>
      <c r="C5547" s="27"/>
      <c r="D5547" s="27"/>
      <c r="E5547" s="27"/>
      <c r="F5547" s="26"/>
      <c r="G5547" s="28"/>
      <c r="H5547" s="31"/>
    </row>
    <row r="5548" spans="2:8">
      <c r="B5548" s="27"/>
      <c r="C5548" s="27"/>
      <c r="D5548" s="27"/>
      <c r="E5548" s="27"/>
      <c r="F5548" s="26"/>
      <c r="G5548" s="28"/>
      <c r="H5548" s="31"/>
    </row>
    <row r="5549" spans="2:8">
      <c r="B5549" s="27"/>
      <c r="C5549" s="27"/>
      <c r="D5549" s="27"/>
      <c r="E5549" s="27"/>
      <c r="F5549" s="26"/>
      <c r="G5549" s="28"/>
      <c r="H5549" s="31"/>
    </row>
    <row r="5550" spans="2:8">
      <c r="B5550" s="27"/>
      <c r="C5550" s="27"/>
      <c r="D5550" s="27"/>
      <c r="E5550" s="27"/>
      <c r="F5550" s="26"/>
      <c r="G5550" s="28"/>
      <c r="H5550" s="31"/>
    </row>
    <row r="5551" spans="2:8">
      <c r="B5551" s="27"/>
      <c r="C5551" s="27"/>
      <c r="D5551" s="27"/>
      <c r="E5551" s="27"/>
      <c r="F5551" s="26"/>
      <c r="G5551" s="28"/>
      <c r="H5551" s="31"/>
    </row>
    <row r="5552" spans="2:8">
      <c r="B5552" s="27"/>
      <c r="C5552" s="27"/>
      <c r="D5552" s="27"/>
      <c r="E5552" s="27"/>
      <c r="F5552" s="26"/>
      <c r="G5552" s="28"/>
      <c r="H5552" s="31"/>
    </row>
    <row r="5553" spans="2:8">
      <c r="B5553" s="27"/>
      <c r="C5553" s="27"/>
      <c r="D5553" s="27"/>
      <c r="E5553" s="27"/>
      <c r="F5553" s="26"/>
      <c r="G5553" s="28"/>
      <c r="H5553" s="31"/>
    </row>
    <row r="5554" spans="2:8">
      <c r="B5554" s="27"/>
      <c r="C5554" s="27"/>
      <c r="D5554" s="27"/>
      <c r="E5554" s="27"/>
      <c r="F5554" s="26"/>
      <c r="G5554" s="28"/>
      <c r="H5554" s="31"/>
    </row>
    <row r="5555" spans="2:8">
      <c r="B5555" s="27"/>
      <c r="C5555" s="27"/>
      <c r="D5555" s="27"/>
      <c r="E5555" s="27"/>
      <c r="F5555" s="26"/>
      <c r="G5555" s="28"/>
      <c r="H5555" s="31"/>
    </row>
    <row r="5556" spans="2:8">
      <c r="B5556" s="27"/>
      <c r="C5556" s="27"/>
      <c r="D5556" s="27"/>
      <c r="E5556" s="27"/>
      <c r="F5556" s="26"/>
      <c r="G5556" s="28"/>
      <c r="H5556" s="31"/>
    </row>
    <row r="5557" spans="2:8">
      <c r="B5557" s="27"/>
      <c r="C5557" s="27"/>
      <c r="D5557" s="27"/>
      <c r="E5557" s="27"/>
      <c r="F5557" s="26"/>
      <c r="G5557" s="28"/>
      <c r="H5557" s="31"/>
    </row>
    <row r="5558" spans="2:8">
      <c r="B5558" s="27"/>
      <c r="C5558" s="27"/>
      <c r="D5558" s="27"/>
      <c r="E5558" s="27"/>
      <c r="F5558" s="26"/>
      <c r="G5558" s="28"/>
      <c r="H5558" s="31"/>
    </row>
    <row r="5559" spans="2:8">
      <c r="B5559" s="27"/>
      <c r="C5559" s="27"/>
      <c r="D5559" s="27"/>
      <c r="E5559" s="27"/>
      <c r="F5559" s="26"/>
      <c r="G5559" s="28"/>
      <c r="H5559" s="31"/>
    </row>
    <row r="5560" spans="2:8">
      <c r="B5560" s="27"/>
      <c r="C5560" s="27"/>
      <c r="D5560" s="27"/>
      <c r="E5560" s="27"/>
      <c r="F5560" s="26"/>
      <c r="G5560" s="28"/>
      <c r="H5560" s="31"/>
    </row>
    <row r="5561" spans="2:8">
      <c r="B5561" s="27"/>
      <c r="C5561" s="27"/>
      <c r="D5561" s="27"/>
      <c r="E5561" s="27"/>
      <c r="F5561" s="26"/>
      <c r="G5561" s="28"/>
      <c r="H5561" s="31"/>
    </row>
    <row r="5562" spans="2:8">
      <c r="B5562" s="27"/>
      <c r="C5562" s="27"/>
      <c r="D5562" s="27"/>
      <c r="E5562" s="27"/>
      <c r="F5562" s="26"/>
      <c r="G5562" s="28"/>
      <c r="H5562" s="31"/>
    </row>
    <row r="5563" spans="2:8">
      <c r="B5563" s="27"/>
      <c r="C5563" s="27"/>
      <c r="D5563" s="27"/>
      <c r="E5563" s="27"/>
      <c r="F5563" s="26"/>
      <c r="G5563" s="28"/>
      <c r="H5563" s="31"/>
    </row>
    <row r="5564" spans="2:8">
      <c r="B5564" s="27"/>
      <c r="C5564" s="27"/>
      <c r="D5564" s="27"/>
      <c r="E5564" s="27"/>
      <c r="F5564" s="26"/>
      <c r="G5564" s="28"/>
      <c r="H5564" s="31"/>
    </row>
    <row r="5565" spans="2:8">
      <c r="B5565" s="27"/>
      <c r="C5565" s="27"/>
      <c r="D5565" s="27"/>
      <c r="E5565" s="27"/>
      <c r="F5565" s="26"/>
      <c r="G5565" s="28"/>
      <c r="H5565" s="31"/>
    </row>
    <row r="5566" spans="2:8">
      <c r="B5566" s="27"/>
      <c r="C5566" s="27"/>
      <c r="D5566" s="27"/>
      <c r="E5566" s="27"/>
      <c r="F5566" s="26"/>
      <c r="G5566" s="28"/>
      <c r="H5566" s="31"/>
    </row>
    <row r="5567" spans="2:8">
      <c r="B5567" s="27"/>
      <c r="C5567" s="27"/>
      <c r="D5567" s="27"/>
      <c r="E5567" s="27"/>
      <c r="F5567" s="26"/>
      <c r="G5567" s="28"/>
      <c r="H5567" s="31"/>
    </row>
    <row r="5568" spans="2:8">
      <c r="B5568" s="27"/>
      <c r="C5568" s="27"/>
      <c r="D5568" s="27"/>
      <c r="E5568" s="27"/>
      <c r="F5568" s="26"/>
      <c r="G5568" s="28"/>
      <c r="H5568" s="31"/>
    </row>
    <row r="5569" spans="2:8">
      <c r="B5569" s="27"/>
      <c r="C5569" s="27"/>
      <c r="D5569" s="27"/>
      <c r="E5569" s="27"/>
      <c r="F5569" s="26"/>
      <c r="G5569" s="28"/>
      <c r="H5569" s="31"/>
    </row>
    <row r="5570" spans="2:8">
      <c r="B5570" s="27"/>
      <c r="C5570" s="27"/>
      <c r="D5570" s="27"/>
      <c r="E5570" s="27"/>
      <c r="F5570" s="26"/>
      <c r="G5570" s="28"/>
      <c r="H5570" s="31"/>
    </row>
    <row r="5571" spans="2:8">
      <c r="B5571" s="27"/>
      <c r="C5571" s="27"/>
      <c r="D5571" s="27"/>
      <c r="E5571" s="27"/>
      <c r="F5571" s="26"/>
      <c r="G5571" s="28"/>
      <c r="H5571" s="31"/>
    </row>
    <row r="5572" spans="2:8">
      <c r="B5572" s="27"/>
      <c r="C5572" s="27"/>
      <c r="D5572" s="27"/>
      <c r="E5572" s="27"/>
      <c r="F5572" s="26"/>
      <c r="G5572" s="28"/>
      <c r="H5572" s="31"/>
    </row>
    <row r="5573" spans="2:8">
      <c r="B5573" s="27"/>
      <c r="C5573" s="27"/>
      <c r="D5573" s="27"/>
      <c r="E5573" s="27"/>
      <c r="F5573" s="26"/>
      <c r="G5573" s="28"/>
      <c r="H5573" s="31"/>
    </row>
    <row r="5574" spans="2:8">
      <c r="B5574" s="27"/>
      <c r="C5574" s="27"/>
      <c r="D5574" s="27"/>
      <c r="E5574" s="27"/>
      <c r="F5574" s="26"/>
      <c r="G5574" s="28"/>
      <c r="H5574" s="31"/>
    </row>
    <row r="5575" spans="2:8">
      <c r="B5575" s="27"/>
      <c r="C5575" s="27"/>
      <c r="D5575" s="27"/>
      <c r="E5575" s="27"/>
      <c r="F5575" s="26"/>
      <c r="G5575" s="28"/>
      <c r="H5575" s="31"/>
    </row>
    <row r="5576" spans="2:8">
      <c r="B5576" s="27"/>
      <c r="C5576" s="27"/>
      <c r="D5576" s="27"/>
      <c r="E5576" s="27"/>
      <c r="F5576" s="26"/>
      <c r="G5576" s="28"/>
      <c r="H5576" s="31"/>
    </row>
    <row r="5577" spans="2:8">
      <c r="B5577" s="27"/>
      <c r="C5577" s="27"/>
      <c r="D5577" s="27"/>
      <c r="E5577" s="27"/>
      <c r="F5577" s="26"/>
      <c r="G5577" s="28"/>
      <c r="H5577" s="31"/>
    </row>
    <row r="5578" spans="2:8">
      <c r="B5578" s="27"/>
      <c r="C5578" s="27"/>
      <c r="D5578" s="27"/>
      <c r="E5578" s="27"/>
      <c r="F5578" s="26"/>
      <c r="G5578" s="28"/>
      <c r="H5578" s="31"/>
    </row>
    <row r="5579" spans="2:8">
      <c r="B5579" s="27"/>
      <c r="C5579" s="27"/>
      <c r="D5579" s="27"/>
      <c r="E5579" s="27"/>
      <c r="F5579" s="26"/>
      <c r="G5579" s="28"/>
      <c r="H5579" s="31"/>
    </row>
    <row r="5580" spans="2:8">
      <c r="B5580" s="27"/>
      <c r="C5580" s="27"/>
      <c r="D5580" s="27"/>
      <c r="E5580" s="27"/>
      <c r="F5580" s="26"/>
      <c r="G5580" s="28"/>
      <c r="H5580" s="31"/>
    </row>
    <row r="5581" spans="2:8">
      <c r="B5581" s="27"/>
      <c r="C5581" s="27"/>
      <c r="D5581" s="27"/>
      <c r="E5581" s="27"/>
      <c r="F5581" s="26"/>
      <c r="G5581" s="28"/>
      <c r="H5581" s="31"/>
    </row>
    <row r="5582" spans="2:8">
      <c r="B5582" s="27"/>
      <c r="C5582" s="27"/>
      <c r="D5582" s="27"/>
      <c r="E5582" s="27"/>
      <c r="F5582" s="26"/>
      <c r="G5582" s="28"/>
      <c r="H5582" s="31"/>
    </row>
    <row r="5583" spans="2:8">
      <c r="B5583" s="27"/>
      <c r="C5583" s="27"/>
      <c r="D5583" s="27"/>
      <c r="E5583" s="27"/>
      <c r="F5583" s="26"/>
      <c r="G5583" s="28"/>
      <c r="H5583" s="31"/>
    </row>
    <row r="5584" spans="2:8">
      <c r="B5584" s="27"/>
      <c r="C5584" s="27"/>
      <c r="D5584" s="27"/>
      <c r="E5584" s="27"/>
      <c r="F5584" s="26"/>
      <c r="G5584" s="28"/>
      <c r="H5584" s="31"/>
    </row>
    <row r="5585" spans="2:8">
      <c r="B5585" s="27"/>
      <c r="C5585" s="27"/>
      <c r="D5585" s="27"/>
      <c r="E5585" s="27"/>
      <c r="F5585" s="26"/>
      <c r="G5585" s="28"/>
      <c r="H5585" s="31"/>
    </row>
    <row r="5586" spans="2:8">
      <c r="B5586" s="27"/>
      <c r="C5586" s="27"/>
      <c r="D5586" s="27"/>
      <c r="E5586" s="27"/>
      <c r="F5586" s="26"/>
      <c r="G5586" s="28"/>
      <c r="H5586" s="31"/>
    </row>
    <row r="5587" spans="2:8">
      <c r="B5587" s="27"/>
      <c r="C5587" s="27"/>
      <c r="D5587" s="27"/>
      <c r="E5587" s="27"/>
      <c r="F5587" s="26"/>
      <c r="G5587" s="28"/>
      <c r="H5587" s="31"/>
    </row>
    <row r="5588" spans="2:8">
      <c r="B5588" s="27"/>
      <c r="C5588" s="27"/>
      <c r="D5588" s="27"/>
      <c r="E5588" s="27"/>
      <c r="F5588" s="26"/>
      <c r="G5588" s="28"/>
      <c r="H5588" s="31"/>
    </row>
    <row r="5589" spans="2:8">
      <c r="B5589" s="27"/>
      <c r="C5589" s="27"/>
      <c r="D5589" s="27"/>
      <c r="E5589" s="27"/>
      <c r="F5589" s="26"/>
      <c r="G5589" s="28"/>
      <c r="H5589" s="31"/>
    </row>
    <row r="5590" spans="2:8">
      <c r="B5590" s="27"/>
      <c r="C5590" s="27"/>
      <c r="D5590" s="27"/>
      <c r="E5590" s="27"/>
      <c r="F5590" s="26"/>
      <c r="G5590" s="28"/>
      <c r="H5590" s="31"/>
    </row>
    <row r="5591" spans="2:8">
      <c r="B5591" s="27"/>
      <c r="C5591" s="27"/>
      <c r="D5591" s="27"/>
      <c r="E5591" s="27"/>
      <c r="F5591" s="26"/>
      <c r="G5591" s="28"/>
      <c r="H5591" s="31"/>
    </row>
    <row r="5592" spans="2:8">
      <c r="B5592" s="27"/>
      <c r="C5592" s="27"/>
      <c r="D5592" s="27"/>
      <c r="E5592" s="27"/>
      <c r="F5592" s="26"/>
      <c r="G5592" s="28"/>
      <c r="H5592" s="31"/>
    </row>
    <row r="5593" spans="2:8">
      <c r="B5593" s="27"/>
      <c r="C5593" s="27"/>
      <c r="D5593" s="27"/>
      <c r="E5593" s="27"/>
      <c r="F5593" s="26"/>
      <c r="G5593" s="28"/>
      <c r="H5593" s="31"/>
    </row>
    <row r="5594" spans="2:8">
      <c r="B5594" s="27"/>
      <c r="C5594" s="27"/>
      <c r="D5594" s="27"/>
      <c r="E5594" s="27"/>
      <c r="F5594" s="26"/>
      <c r="G5594" s="28"/>
      <c r="H5594" s="31"/>
    </row>
    <row r="5595" spans="2:8">
      <c r="B5595" s="27"/>
      <c r="C5595" s="27"/>
      <c r="D5595" s="27"/>
      <c r="E5595" s="27"/>
      <c r="F5595" s="26"/>
      <c r="G5595" s="28"/>
      <c r="H5595" s="31"/>
    </row>
    <row r="5596" spans="2:8">
      <c r="B5596" s="27"/>
      <c r="C5596" s="27"/>
      <c r="D5596" s="27"/>
      <c r="E5596" s="27"/>
      <c r="F5596" s="26"/>
      <c r="G5596" s="28"/>
      <c r="H5596" s="31"/>
    </row>
    <row r="5597" spans="2:8">
      <c r="B5597" s="27"/>
      <c r="C5597" s="27"/>
      <c r="D5597" s="27"/>
      <c r="E5597" s="27"/>
      <c r="F5597" s="26"/>
      <c r="G5597" s="28"/>
      <c r="H5597" s="31"/>
    </row>
    <row r="5598" spans="2:8">
      <c r="B5598" s="27"/>
      <c r="C5598" s="27"/>
      <c r="D5598" s="27"/>
      <c r="E5598" s="27"/>
      <c r="F5598" s="26"/>
      <c r="G5598" s="28"/>
      <c r="H5598" s="31"/>
    </row>
    <row r="5599" spans="2:8">
      <c r="B5599" s="27"/>
      <c r="C5599" s="27"/>
      <c r="D5599" s="27"/>
      <c r="E5599" s="27"/>
      <c r="F5599" s="26"/>
      <c r="G5599" s="28"/>
      <c r="H5599" s="31"/>
    </row>
    <row r="5600" spans="2:8">
      <c r="B5600" s="27"/>
      <c r="C5600" s="27"/>
      <c r="D5600" s="27"/>
      <c r="E5600" s="27"/>
      <c r="F5600" s="26"/>
      <c r="G5600" s="28"/>
      <c r="H5600" s="31"/>
    </row>
    <row r="5601" spans="2:8">
      <c r="B5601" s="27"/>
      <c r="C5601" s="27"/>
      <c r="D5601" s="27"/>
      <c r="E5601" s="27"/>
      <c r="F5601" s="26"/>
      <c r="G5601" s="28"/>
      <c r="H5601" s="31"/>
    </row>
    <row r="5602" spans="2:8">
      <c r="B5602" s="27"/>
      <c r="C5602" s="27"/>
      <c r="D5602" s="27"/>
      <c r="E5602" s="27"/>
      <c r="F5602" s="26"/>
      <c r="G5602" s="28"/>
      <c r="H5602" s="31"/>
    </row>
    <row r="5603" spans="2:8">
      <c r="B5603" s="27"/>
      <c r="C5603" s="27"/>
      <c r="D5603" s="27"/>
      <c r="E5603" s="27"/>
      <c r="F5603" s="26"/>
      <c r="G5603" s="28"/>
      <c r="H5603" s="31"/>
    </row>
    <row r="5604" spans="2:8">
      <c r="B5604" s="27"/>
      <c r="C5604" s="27"/>
      <c r="D5604" s="27"/>
      <c r="E5604" s="27"/>
      <c r="F5604" s="26"/>
      <c r="G5604" s="28"/>
      <c r="H5604" s="31"/>
    </row>
    <row r="5605" spans="2:8">
      <c r="B5605" s="27"/>
      <c r="C5605" s="27"/>
      <c r="D5605" s="27"/>
      <c r="E5605" s="27"/>
      <c r="F5605" s="26"/>
      <c r="G5605" s="28"/>
      <c r="H5605" s="31"/>
    </row>
    <row r="5606" spans="2:8">
      <c r="B5606" s="27"/>
      <c r="C5606" s="27"/>
      <c r="D5606" s="27"/>
      <c r="E5606" s="27"/>
      <c r="F5606" s="26"/>
      <c r="G5606" s="28"/>
      <c r="H5606" s="31"/>
    </row>
    <row r="5607" spans="2:8">
      <c r="B5607" s="27"/>
      <c r="C5607" s="27"/>
      <c r="D5607" s="27"/>
      <c r="E5607" s="27"/>
      <c r="F5607" s="26"/>
      <c r="G5607" s="28"/>
      <c r="H5607" s="31"/>
    </row>
    <row r="5608" spans="2:8">
      <c r="B5608" s="27"/>
      <c r="C5608" s="27"/>
      <c r="D5608" s="27"/>
      <c r="E5608" s="27"/>
      <c r="F5608" s="26"/>
      <c r="G5608" s="28"/>
      <c r="H5608" s="31"/>
    </row>
    <row r="5609" spans="2:8">
      <c r="B5609" s="27"/>
      <c r="C5609" s="27"/>
      <c r="D5609" s="27"/>
      <c r="E5609" s="27"/>
      <c r="F5609" s="26"/>
      <c r="G5609" s="28"/>
      <c r="H5609" s="31"/>
    </row>
    <row r="5610" spans="2:8">
      <c r="B5610" s="27"/>
      <c r="C5610" s="27"/>
      <c r="D5610" s="27"/>
      <c r="E5610" s="27"/>
      <c r="F5610" s="26"/>
      <c r="G5610" s="28"/>
      <c r="H5610" s="31"/>
    </row>
    <row r="5611" spans="2:8">
      <c r="B5611" s="27"/>
      <c r="C5611" s="27"/>
      <c r="D5611" s="27"/>
      <c r="E5611" s="27"/>
      <c r="F5611" s="26"/>
      <c r="G5611" s="28"/>
      <c r="H5611" s="31"/>
    </row>
    <row r="5612" spans="2:8">
      <c r="B5612" s="27"/>
      <c r="C5612" s="27"/>
      <c r="D5612" s="27"/>
      <c r="E5612" s="27"/>
      <c r="F5612" s="26"/>
      <c r="G5612" s="28"/>
      <c r="H5612" s="31"/>
    </row>
    <row r="5613" spans="2:8">
      <c r="B5613" s="27"/>
      <c r="C5613" s="27"/>
      <c r="D5613" s="27"/>
      <c r="E5613" s="27"/>
      <c r="F5613" s="26"/>
      <c r="G5613" s="28"/>
      <c r="H5613" s="31"/>
    </row>
    <row r="5614" spans="2:8">
      <c r="B5614" s="27"/>
      <c r="C5614" s="27"/>
      <c r="D5614" s="27"/>
      <c r="E5614" s="27"/>
      <c r="F5614" s="26"/>
      <c r="G5614" s="28"/>
      <c r="H5614" s="31"/>
    </row>
    <row r="5615" spans="2:8">
      <c r="B5615" s="27"/>
      <c r="C5615" s="27"/>
      <c r="D5615" s="27"/>
      <c r="E5615" s="27"/>
      <c r="F5615" s="26"/>
      <c r="G5615" s="28"/>
      <c r="H5615" s="31"/>
    </row>
    <row r="5616" spans="2:8">
      <c r="B5616" s="27"/>
      <c r="C5616" s="27"/>
      <c r="D5616" s="27"/>
      <c r="E5616" s="27"/>
      <c r="F5616" s="26"/>
      <c r="G5616" s="28"/>
      <c r="H5616" s="31"/>
    </row>
    <row r="5617" spans="2:8">
      <c r="B5617" s="27"/>
      <c r="C5617" s="27"/>
      <c r="D5617" s="27"/>
      <c r="E5617" s="27"/>
      <c r="F5617" s="26"/>
      <c r="G5617" s="28"/>
      <c r="H5617" s="31"/>
    </row>
    <row r="5618" spans="2:8">
      <c r="B5618" s="27"/>
      <c r="C5618" s="27"/>
      <c r="D5618" s="27"/>
      <c r="E5618" s="27"/>
      <c r="F5618" s="26"/>
      <c r="G5618" s="28"/>
      <c r="H5618" s="31"/>
    </row>
    <row r="5619" spans="2:8">
      <c r="B5619" s="27"/>
      <c r="C5619" s="27"/>
      <c r="D5619" s="27"/>
      <c r="E5619" s="27"/>
      <c r="F5619" s="26"/>
      <c r="G5619" s="28"/>
      <c r="H5619" s="31"/>
    </row>
    <row r="5620" spans="2:8">
      <c r="B5620" s="27"/>
      <c r="C5620" s="27"/>
      <c r="D5620" s="27"/>
      <c r="E5620" s="27"/>
      <c r="F5620" s="26"/>
      <c r="G5620" s="28"/>
      <c r="H5620" s="31"/>
    </row>
    <row r="5621" spans="2:8">
      <c r="B5621" s="27"/>
      <c r="C5621" s="27"/>
      <c r="D5621" s="27"/>
      <c r="E5621" s="27"/>
      <c r="F5621" s="26"/>
      <c r="G5621" s="28"/>
      <c r="H5621" s="31"/>
    </row>
    <row r="5622" spans="2:8">
      <c r="B5622" s="27"/>
      <c r="C5622" s="27"/>
      <c r="D5622" s="27"/>
      <c r="E5622" s="27"/>
      <c r="F5622" s="26"/>
      <c r="G5622" s="28"/>
      <c r="H5622" s="31"/>
    </row>
    <row r="5623" spans="2:8">
      <c r="B5623" s="27"/>
      <c r="C5623" s="27"/>
      <c r="D5623" s="27"/>
      <c r="E5623" s="27"/>
      <c r="F5623" s="26"/>
      <c r="G5623" s="28"/>
      <c r="H5623" s="31"/>
    </row>
    <row r="5624" spans="2:8">
      <c r="B5624" s="27"/>
      <c r="C5624" s="27"/>
      <c r="D5624" s="27"/>
      <c r="E5624" s="27"/>
      <c r="F5624" s="26"/>
      <c r="G5624" s="28"/>
      <c r="H5624" s="31"/>
    </row>
    <row r="5625" spans="2:8">
      <c r="B5625" s="27"/>
      <c r="C5625" s="27"/>
      <c r="D5625" s="27"/>
      <c r="E5625" s="27"/>
      <c r="F5625" s="26"/>
      <c r="G5625" s="28"/>
      <c r="H5625" s="31"/>
    </row>
    <row r="5626" spans="2:8">
      <c r="B5626" s="27"/>
      <c r="C5626" s="27"/>
      <c r="D5626" s="27"/>
      <c r="E5626" s="27"/>
      <c r="F5626" s="26"/>
      <c r="G5626" s="28"/>
      <c r="H5626" s="31"/>
    </row>
    <row r="5627" spans="2:8">
      <c r="B5627" s="27"/>
      <c r="C5627" s="27"/>
      <c r="D5627" s="27"/>
      <c r="E5627" s="27"/>
      <c r="F5627" s="26"/>
      <c r="G5627" s="28"/>
      <c r="H5627" s="31"/>
    </row>
    <row r="5628" spans="2:8">
      <c r="B5628" s="27"/>
      <c r="C5628" s="27"/>
      <c r="D5628" s="27"/>
      <c r="E5628" s="27"/>
      <c r="F5628" s="26"/>
      <c r="G5628" s="28"/>
      <c r="H5628" s="31"/>
    </row>
    <row r="5629" spans="2:8">
      <c r="B5629" s="27"/>
      <c r="C5629" s="27"/>
      <c r="D5629" s="27"/>
      <c r="E5629" s="27"/>
      <c r="F5629" s="26"/>
      <c r="G5629" s="28"/>
      <c r="H5629" s="31"/>
    </row>
    <row r="5630" spans="2:8">
      <c r="B5630" s="27"/>
      <c r="C5630" s="27"/>
      <c r="D5630" s="27"/>
      <c r="E5630" s="27"/>
      <c r="F5630" s="26"/>
      <c r="G5630" s="28"/>
      <c r="H5630" s="31"/>
    </row>
    <row r="5631" spans="2:8">
      <c r="B5631" s="27"/>
      <c r="C5631" s="27"/>
      <c r="D5631" s="27"/>
      <c r="E5631" s="27"/>
      <c r="F5631" s="26"/>
      <c r="G5631" s="28"/>
      <c r="H5631" s="31"/>
    </row>
    <row r="5632" spans="2:8">
      <c r="B5632" s="27"/>
      <c r="C5632" s="27"/>
      <c r="D5632" s="27"/>
      <c r="E5632" s="27"/>
      <c r="F5632" s="26"/>
      <c r="G5632" s="28"/>
      <c r="H5632" s="31"/>
    </row>
    <row r="5633" spans="2:8">
      <c r="B5633" s="27"/>
      <c r="C5633" s="27"/>
      <c r="D5633" s="27"/>
      <c r="E5633" s="27"/>
      <c r="F5633" s="26"/>
      <c r="G5633" s="28"/>
      <c r="H5633" s="31"/>
    </row>
    <row r="5634" spans="2:8">
      <c r="B5634" s="27"/>
      <c r="C5634" s="27"/>
      <c r="D5634" s="27"/>
      <c r="E5634" s="27"/>
      <c r="F5634" s="26"/>
      <c r="G5634" s="28"/>
      <c r="H5634" s="31"/>
    </row>
    <row r="5635" spans="2:8">
      <c r="B5635" s="27"/>
      <c r="C5635" s="27"/>
      <c r="D5635" s="27"/>
      <c r="E5635" s="27"/>
      <c r="F5635" s="26"/>
      <c r="G5635" s="28"/>
      <c r="H5635" s="31"/>
    </row>
    <row r="5636" spans="2:8">
      <c r="B5636" s="27"/>
      <c r="C5636" s="27"/>
      <c r="D5636" s="27"/>
      <c r="E5636" s="27"/>
      <c r="F5636" s="26"/>
      <c r="G5636" s="28"/>
      <c r="H5636" s="31"/>
    </row>
    <row r="5637" spans="2:8">
      <c r="B5637" s="27"/>
      <c r="C5637" s="27"/>
      <c r="D5637" s="27"/>
      <c r="E5637" s="27"/>
      <c r="F5637" s="26"/>
      <c r="G5637" s="28"/>
      <c r="H5637" s="31"/>
    </row>
    <row r="5638" spans="2:8">
      <c r="B5638" s="27"/>
      <c r="C5638" s="27"/>
      <c r="D5638" s="27"/>
      <c r="E5638" s="27"/>
      <c r="F5638" s="26"/>
      <c r="G5638" s="28"/>
      <c r="H5638" s="31"/>
    </row>
    <row r="5639" spans="2:8">
      <c r="B5639" s="27"/>
      <c r="C5639" s="27"/>
      <c r="D5639" s="27"/>
      <c r="E5639" s="27"/>
      <c r="F5639" s="26"/>
      <c r="G5639" s="28"/>
      <c r="H5639" s="31"/>
    </row>
    <row r="5640" spans="2:8">
      <c r="B5640" s="27"/>
      <c r="C5640" s="27"/>
      <c r="D5640" s="27"/>
      <c r="E5640" s="27"/>
      <c r="F5640" s="26"/>
      <c r="G5640" s="28"/>
      <c r="H5640" s="31"/>
    </row>
    <row r="5641" spans="2:8">
      <c r="B5641" s="27"/>
      <c r="C5641" s="27"/>
      <c r="D5641" s="27"/>
      <c r="E5641" s="27"/>
      <c r="F5641" s="26"/>
      <c r="G5641" s="28"/>
      <c r="H5641" s="31"/>
    </row>
    <row r="5642" spans="2:8">
      <c r="B5642" s="27"/>
      <c r="C5642" s="27"/>
      <c r="D5642" s="27"/>
      <c r="E5642" s="27"/>
      <c r="F5642" s="26"/>
      <c r="G5642" s="28"/>
      <c r="H5642" s="31"/>
    </row>
    <row r="5643" spans="2:8">
      <c r="B5643" s="27"/>
      <c r="C5643" s="27"/>
      <c r="D5643" s="27"/>
      <c r="E5643" s="27"/>
      <c r="F5643" s="26"/>
      <c r="G5643" s="28"/>
      <c r="H5643" s="31"/>
    </row>
    <row r="5644" spans="2:8">
      <c r="B5644" s="27"/>
      <c r="C5644" s="27"/>
      <c r="D5644" s="27"/>
      <c r="E5644" s="27"/>
      <c r="F5644" s="26"/>
      <c r="G5644" s="28"/>
      <c r="H5644" s="31"/>
    </row>
    <row r="5645" spans="2:8">
      <c r="B5645" s="27"/>
      <c r="C5645" s="27"/>
      <c r="D5645" s="27"/>
      <c r="E5645" s="27"/>
      <c r="F5645" s="26"/>
      <c r="G5645" s="28"/>
      <c r="H5645" s="31"/>
    </row>
    <row r="5646" spans="2:8">
      <c r="B5646" s="27"/>
      <c r="C5646" s="27"/>
      <c r="D5646" s="27"/>
      <c r="E5646" s="27"/>
      <c r="F5646" s="26"/>
      <c r="G5646" s="28"/>
      <c r="H5646" s="31"/>
    </row>
    <row r="5647" spans="2:8">
      <c r="B5647" s="27"/>
      <c r="C5647" s="27"/>
      <c r="D5647" s="27"/>
      <c r="E5647" s="27"/>
      <c r="F5647" s="26"/>
      <c r="G5647" s="28"/>
      <c r="H5647" s="31"/>
    </row>
    <row r="5648" spans="2:8">
      <c r="B5648" s="27"/>
      <c r="C5648" s="27"/>
      <c r="D5648" s="27"/>
      <c r="E5648" s="27"/>
      <c r="F5648" s="26"/>
      <c r="G5648" s="28"/>
      <c r="H5648" s="31"/>
    </row>
    <row r="5649" spans="2:8">
      <c r="B5649" s="27"/>
      <c r="C5649" s="27"/>
      <c r="D5649" s="27"/>
      <c r="E5649" s="27"/>
      <c r="F5649" s="26"/>
      <c r="G5649" s="28"/>
      <c r="H5649" s="31"/>
    </row>
    <row r="5650" spans="2:8">
      <c r="B5650" s="27"/>
      <c r="C5650" s="27"/>
      <c r="D5650" s="27"/>
      <c r="E5650" s="27"/>
      <c r="F5650" s="26"/>
      <c r="G5650" s="28"/>
      <c r="H5650" s="31"/>
    </row>
    <row r="5651" spans="2:8">
      <c r="B5651" s="27"/>
      <c r="C5651" s="27"/>
      <c r="D5651" s="27"/>
      <c r="E5651" s="27"/>
      <c r="F5651" s="26"/>
      <c r="G5651" s="28"/>
      <c r="H5651" s="31"/>
    </row>
    <row r="5652" spans="2:8">
      <c r="B5652" s="27"/>
      <c r="C5652" s="27"/>
      <c r="D5652" s="27"/>
      <c r="E5652" s="27"/>
      <c r="F5652" s="26"/>
      <c r="G5652" s="28"/>
      <c r="H5652" s="31"/>
    </row>
    <row r="5653" spans="2:8">
      <c r="B5653" s="27"/>
      <c r="C5653" s="27"/>
      <c r="D5653" s="27"/>
      <c r="E5653" s="27"/>
      <c r="F5653" s="26"/>
      <c r="G5653" s="28"/>
      <c r="H5653" s="31"/>
    </row>
    <row r="5654" spans="2:8">
      <c r="B5654" s="27"/>
      <c r="C5654" s="27"/>
      <c r="D5654" s="27"/>
      <c r="E5654" s="27"/>
      <c r="F5654" s="26"/>
      <c r="G5654" s="28"/>
      <c r="H5654" s="31"/>
    </row>
    <row r="5655" spans="2:8">
      <c r="B5655" s="27"/>
      <c r="C5655" s="27"/>
      <c r="D5655" s="27"/>
      <c r="E5655" s="27"/>
      <c r="F5655" s="26"/>
      <c r="G5655" s="28"/>
      <c r="H5655" s="31"/>
    </row>
    <row r="5656" spans="2:8">
      <c r="B5656" s="27"/>
      <c r="C5656" s="27"/>
      <c r="D5656" s="27"/>
      <c r="E5656" s="27"/>
      <c r="F5656" s="26"/>
      <c r="G5656" s="28"/>
      <c r="H5656" s="31"/>
    </row>
    <row r="5657" spans="2:8">
      <c r="B5657" s="27"/>
      <c r="C5657" s="27"/>
      <c r="D5657" s="27"/>
      <c r="E5657" s="27"/>
      <c r="F5657" s="26"/>
      <c r="G5657" s="28"/>
      <c r="H5657" s="31"/>
    </row>
    <row r="5658" spans="2:8">
      <c r="B5658" s="27"/>
      <c r="C5658" s="27"/>
      <c r="D5658" s="27"/>
      <c r="E5658" s="27"/>
      <c r="F5658" s="26"/>
      <c r="G5658" s="28"/>
      <c r="H5658" s="31"/>
    </row>
    <row r="5659" spans="2:8">
      <c r="B5659" s="27"/>
      <c r="C5659" s="27"/>
      <c r="D5659" s="27"/>
      <c r="E5659" s="27"/>
      <c r="F5659" s="26"/>
      <c r="G5659" s="28"/>
      <c r="H5659" s="31"/>
    </row>
    <row r="5660" spans="2:8">
      <c r="B5660" s="27"/>
      <c r="C5660" s="27"/>
      <c r="D5660" s="27"/>
      <c r="E5660" s="27"/>
      <c r="F5660" s="26"/>
      <c r="G5660" s="28"/>
      <c r="H5660" s="31"/>
    </row>
    <row r="5661" spans="2:8">
      <c r="B5661" s="27"/>
      <c r="C5661" s="27"/>
      <c r="D5661" s="27"/>
      <c r="E5661" s="27"/>
      <c r="F5661" s="26"/>
      <c r="G5661" s="28"/>
      <c r="H5661" s="31"/>
    </row>
    <row r="5662" spans="2:8">
      <c r="B5662" s="27"/>
      <c r="C5662" s="27"/>
      <c r="D5662" s="27"/>
      <c r="E5662" s="27"/>
      <c r="F5662" s="26"/>
      <c r="G5662" s="28"/>
      <c r="H5662" s="31"/>
    </row>
    <row r="5663" spans="2:8">
      <c r="B5663" s="27"/>
      <c r="C5663" s="27"/>
      <c r="D5663" s="27"/>
      <c r="E5663" s="27"/>
      <c r="F5663" s="26"/>
      <c r="G5663" s="28"/>
      <c r="H5663" s="31"/>
    </row>
    <row r="5664" spans="2:8">
      <c r="B5664" s="27"/>
      <c r="C5664" s="27"/>
      <c r="D5664" s="27"/>
      <c r="E5664" s="27"/>
      <c r="F5664" s="26"/>
      <c r="G5664" s="28"/>
      <c r="H5664" s="31"/>
    </row>
    <row r="5665" spans="2:8">
      <c r="B5665" s="27"/>
      <c r="C5665" s="27"/>
      <c r="D5665" s="27"/>
      <c r="E5665" s="27"/>
      <c r="F5665" s="26"/>
      <c r="G5665" s="28"/>
      <c r="H5665" s="31"/>
    </row>
    <row r="5666" spans="2:8">
      <c r="B5666" s="27"/>
      <c r="C5666" s="27"/>
      <c r="D5666" s="27"/>
      <c r="E5666" s="27"/>
      <c r="F5666" s="26"/>
      <c r="G5666" s="28"/>
      <c r="H5666" s="31"/>
    </row>
    <row r="5667" spans="2:8">
      <c r="B5667" s="27"/>
      <c r="C5667" s="27"/>
      <c r="D5667" s="27"/>
      <c r="E5667" s="27"/>
      <c r="F5667" s="26"/>
      <c r="G5667" s="28"/>
      <c r="H5667" s="31"/>
    </row>
    <row r="5668" spans="2:8">
      <c r="B5668" s="27"/>
      <c r="C5668" s="27"/>
      <c r="D5668" s="27"/>
      <c r="E5668" s="27"/>
      <c r="F5668" s="26"/>
      <c r="G5668" s="28"/>
      <c r="H5668" s="31"/>
    </row>
    <row r="5669" spans="2:8">
      <c r="B5669" s="27"/>
      <c r="C5669" s="27"/>
      <c r="D5669" s="27"/>
      <c r="E5669" s="27"/>
      <c r="F5669" s="26"/>
      <c r="G5669" s="28"/>
      <c r="H5669" s="31"/>
    </row>
    <row r="5670" spans="2:8">
      <c r="B5670" s="27"/>
      <c r="C5670" s="27"/>
      <c r="D5670" s="27"/>
      <c r="E5670" s="27"/>
      <c r="F5670" s="26"/>
      <c r="G5670" s="28"/>
      <c r="H5670" s="31"/>
    </row>
    <row r="5671" spans="2:8">
      <c r="B5671" s="27"/>
      <c r="C5671" s="27"/>
      <c r="D5671" s="27"/>
      <c r="E5671" s="27"/>
      <c r="F5671" s="26"/>
      <c r="G5671" s="28"/>
      <c r="H5671" s="31"/>
    </row>
    <row r="5672" spans="2:8">
      <c r="B5672" s="27"/>
      <c r="C5672" s="27"/>
      <c r="D5672" s="27"/>
      <c r="E5672" s="27"/>
      <c r="F5672" s="26"/>
      <c r="G5672" s="28"/>
      <c r="H5672" s="31"/>
    </row>
    <row r="5673" spans="2:8">
      <c r="B5673" s="27"/>
      <c r="C5673" s="27"/>
      <c r="D5673" s="27"/>
      <c r="E5673" s="27"/>
      <c r="F5673" s="26"/>
      <c r="G5673" s="28"/>
      <c r="H5673" s="31"/>
    </row>
    <row r="5674" spans="2:8">
      <c r="B5674" s="27"/>
      <c r="C5674" s="27"/>
      <c r="D5674" s="27"/>
      <c r="E5674" s="27"/>
      <c r="F5674" s="26"/>
      <c r="G5674" s="28"/>
      <c r="H5674" s="31"/>
    </row>
    <row r="5675" spans="2:8">
      <c r="B5675" s="27"/>
      <c r="C5675" s="27"/>
      <c r="D5675" s="27"/>
      <c r="E5675" s="27"/>
      <c r="F5675" s="26"/>
      <c r="G5675" s="28"/>
      <c r="H5675" s="31"/>
    </row>
    <row r="5676" spans="2:8">
      <c r="B5676" s="27"/>
      <c r="C5676" s="27"/>
      <c r="D5676" s="27"/>
      <c r="E5676" s="27"/>
      <c r="F5676" s="26"/>
      <c r="G5676" s="28"/>
      <c r="H5676" s="31"/>
    </row>
    <row r="5677" spans="2:8">
      <c r="B5677" s="27"/>
      <c r="C5677" s="27"/>
      <c r="D5677" s="27"/>
      <c r="E5677" s="27"/>
      <c r="F5677" s="26"/>
      <c r="G5677" s="28"/>
      <c r="H5677" s="31"/>
    </row>
    <row r="5678" spans="2:8">
      <c r="B5678" s="27"/>
      <c r="C5678" s="27"/>
      <c r="D5678" s="27"/>
      <c r="E5678" s="27"/>
      <c r="F5678" s="26"/>
      <c r="G5678" s="28"/>
      <c r="H5678" s="31"/>
    </row>
    <row r="5679" spans="2:8">
      <c r="B5679" s="27"/>
      <c r="C5679" s="27"/>
      <c r="D5679" s="27"/>
      <c r="E5679" s="27"/>
      <c r="F5679" s="26"/>
      <c r="G5679" s="28"/>
      <c r="H5679" s="31"/>
    </row>
    <row r="5680" spans="2:8">
      <c r="B5680" s="27"/>
      <c r="C5680" s="27"/>
      <c r="D5680" s="27"/>
      <c r="E5680" s="27"/>
      <c r="F5680" s="26"/>
      <c r="G5680" s="28"/>
      <c r="H5680" s="31"/>
    </row>
    <row r="5681" spans="2:8">
      <c r="B5681" s="27"/>
      <c r="C5681" s="27"/>
      <c r="D5681" s="27"/>
      <c r="E5681" s="27"/>
      <c r="F5681" s="26"/>
      <c r="G5681" s="28"/>
      <c r="H5681" s="31"/>
    </row>
    <row r="5682" spans="2:8">
      <c r="B5682" s="27"/>
      <c r="C5682" s="27"/>
      <c r="D5682" s="27"/>
      <c r="E5682" s="27"/>
      <c r="F5682" s="26"/>
      <c r="G5682" s="28"/>
      <c r="H5682" s="31"/>
    </row>
    <row r="5683" spans="2:8">
      <c r="B5683" s="27"/>
      <c r="C5683" s="27"/>
      <c r="D5683" s="27"/>
      <c r="E5683" s="27"/>
      <c r="F5683" s="26"/>
      <c r="G5683" s="28"/>
      <c r="H5683" s="31"/>
    </row>
    <row r="5684" spans="2:8">
      <c r="B5684" s="27"/>
      <c r="C5684" s="27"/>
      <c r="D5684" s="27"/>
      <c r="E5684" s="27"/>
      <c r="F5684" s="26"/>
      <c r="G5684" s="28"/>
      <c r="H5684" s="31"/>
    </row>
    <row r="5685" spans="2:8">
      <c r="B5685" s="27"/>
      <c r="C5685" s="27"/>
      <c r="D5685" s="27"/>
      <c r="E5685" s="27"/>
      <c r="F5685" s="26"/>
      <c r="G5685" s="28"/>
      <c r="H5685" s="31"/>
    </row>
    <row r="5686" spans="2:8">
      <c r="B5686" s="27"/>
      <c r="C5686" s="27"/>
      <c r="D5686" s="27"/>
      <c r="E5686" s="27"/>
      <c r="F5686" s="26"/>
      <c r="G5686" s="28"/>
      <c r="H5686" s="31"/>
    </row>
    <row r="5687" spans="2:8">
      <c r="B5687" s="27"/>
      <c r="C5687" s="27"/>
      <c r="D5687" s="27"/>
      <c r="E5687" s="27"/>
      <c r="F5687" s="26"/>
      <c r="G5687" s="28"/>
      <c r="H5687" s="31"/>
    </row>
    <row r="5688" spans="2:8">
      <c r="B5688" s="27"/>
      <c r="C5688" s="27"/>
      <c r="D5688" s="27"/>
      <c r="E5688" s="27"/>
      <c r="F5688" s="26"/>
      <c r="G5688" s="28"/>
      <c r="H5688" s="31"/>
    </row>
    <row r="5689" spans="2:8">
      <c r="B5689" s="27"/>
      <c r="C5689" s="27"/>
      <c r="D5689" s="27"/>
      <c r="E5689" s="27"/>
      <c r="F5689" s="26"/>
      <c r="G5689" s="28"/>
      <c r="H5689" s="31"/>
    </row>
    <row r="5690" spans="2:8">
      <c r="B5690" s="27"/>
      <c r="C5690" s="27"/>
      <c r="D5690" s="27"/>
      <c r="E5690" s="27"/>
      <c r="F5690" s="26"/>
      <c r="G5690" s="28"/>
      <c r="H5690" s="31"/>
    </row>
    <row r="5691" spans="2:8">
      <c r="B5691" s="27"/>
      <c r="C5691" s="27"/>
      <c r="D5691" s="27"/>
      <c r="E5691" s="27"/>
      <c r="F5691" s="26"/>
      <c r="G5691" s="28"/>
      <c r="H5691" s="31"/>
    </row>
    <row r="5692" spans="2:8">
      <c r="B5692" s="27"/>
      <c r="C5692" s="27"/>
      <c r="D5692" s="27"/>
      <c r="E5692" s="27"/>
      <c r="F5692" s="26"/>
      <c r="G5692" s="28"/>
      <c r="H5692" s="31"/>
    </row>
    <row r="5693" spans="2:8">
      <c r="B5693" s="27"/>
      <c r="C5693" s="27"/>
      <c r="D5693" s="27"/>
      <c r="E5693" s="27"/>
      <c r="F5693" s="26"/>
      <c r="G5693" s="28"/>
      <c r="H5693" s="31"/>
    </row>
    <row r="5694" spans="2:8">
      <c r="B5694" s="27"/>
      <c r="C5694" s="27"/>
      <c r="D5694" s="27"/>
      <c r="E5694" s="27"/>
      <c r="F5694" s="26"/>
      <c r="G5694" s="28"/>
      <c r="H5694" s="31"/>
    </row>
    <row r="5695" spans="2:8">
      <c r="B5695" s="27"/>
      <c r="C5695" s="27"/>
      <c r="D5695" s="27"/>
      <c r="E5695" s="27"/>
      <c r="F5695" s="26"/>
      <c r="G5695" s="28"/>
      <c r="H5695" s="31"/>
    </row>
    <row r="5696" spans="2:8">
      <c r="B5696" s="27"/>
      <c r="C5696" s="27"/>
      <c r="D5696" s="27"/>
      <c r="E5696" s="27"/>
      <c r="F5696" s="26"/>
      <c r="G5696" s="28"/>
      <c r="H5696" s="31"/>
    </row>
    <row r="5697" spans="2:8">
      <c r="B5697" s="27"/>
      <c r="C5697" s="27"/>
      <c r="D5697" s="27"/>
      <c r="E5697" s="27"/>
      <c r="F5697" s="26"/>
      <c r="G5697" s="28"/>
      <c r="H5697" s="31"/>
    </row>
    <row r="5698" spans="2:8">
      <c r="B5698" s="27"/>
      <c r="C5698" s="27"/>
      <c r="D5698" s="27"/>
      <c r="E5698" s="27"/>
      <c r="F5698" s="26"/>
      <c r="G5698" s="28"/>
      <c r="H5698" s="31"/>
    </row>
    <row r="5699" spans="2:8">
      <c r="B5699" s="27"/>
      <c r="C5699" s="27"/>
      <c r="D5699" s="27"/>
      <c r="E5699" s="27"/>
      <c r="F5699" s="26"/>
      <c r="G5699" s="28"/>
      <c r="H5699" s="31"/>
    </row>
    <row r="5700" spans="2:8">
      <c r="B5700" s="27"/>
      <c r="C5700" s="27"/>
      <c r="D5700" s="27"/>
      <c r="E5700" s="27"/>
      <c r="F5700" s="26"/>
      <c r="G5700" s="28"/>
      <c r="H5700" s="31"/>
    </row>
    <row r="5701" spans="2:8">
      <c r="B5701" s="27"/>
      <c r="C5701" s="27"/>
      <c r="D5701" s="27"/>
      <c r="E5701" s="27"/>
      <c r="F5701" s="26"/>
      <c r="G5701" s="28"/>
      <c r="H5701" s="31"/>
    </row>
    <row r="5702" spans="2:8">
      <c r="B5702" s="27"/>
      <c r="C5702" s="27"/>
      <c r="D5702" s="27"/>
      <c r="E5702" s="27"/>
      <c r="F5702" s="26"/>
      <c r="G5702" s="28"/>
      <c r="H5702" s="31"/>
    </row>
    <row r="5703" spans="2:8">
      <c r="B5703" s="27"/>
      <c r="C5703" s="27"/>
      <c r="D5703" s="27"/>
      <c r="E5703" s="27"/>
      <c r="F5703" s="26"/>
      <c r="G5703" s="28"/>
      <c r="H5703" s="31"/>
    </row>
    <row r="5704" spans="2:8">
      <c r="B5704" s="27"/>
      <c r="C5704" s="27"/>
      <c r="D5704" s="27"/>
      <c r="E5704" s="27"/>
      <c r="F5704" s="26"/>
      <c r="G5704" s="28"/>
      <c r="H5704" s="31"/>
    </row>
    <row r="5705" spans="2:8">
      <c r="B5705" s="27"/>
      <c r="C5705" s="27"/>
      <c r="D5705" s="27"/>
      <c r="E5705" s="27"/>
      <c r="F5705" s="26"/>
      <c r="G5705" s="28"/>
      <c r="H5705" s="31"/>
    </row>
    <row r="5706" spans="2:8">
      <c r="B5706" s="27"/>
      <c r="C5706" s="27"/>
      <c r="D5706" s="27"/>
      <c r="E5706" s="27"/>
      <c r="F5706" s="26"/>
      <c r="G5706" s="28"/>
      <c r="H5706" s="31"/>
    </row>
    <row r="5707" spans="2:8">
      <c r="B5707" s="27"/>
      <c r="C5707" s="27"/>
      <c r="D5707" s="27"/>
      <c r="E5707" s="27"/>
      <c r="F5707" s="26"/>
      <c r="G5707" s="28"/>
      <c r="H5707" s="31"/>
    </row>
    <row r="5708" spans="2:8">
      <c r="B5708" s="27"/>
      <c r="C5708" s="27"/>
      <c r="D5708" s="27"/>
      <c r="E5708" s="27"/>
      <c r="F5708" s="26"/>
      <c r="G5708" s="28"/>
      <c r="H5708" s="31"/>
    </row>
    <row r="5709" spans="2:8">
      <c r="B5709" s="27"/>
      <c r="C5709" s="27"/>
      <c r="D5709" s="27"/>
      <c r="E5709" s="27"/>
      <c r="F5709" s="26"/>
      <c r="G5709" s="28"/>
      <c r="H5709" s="31"/>
    </row>
    <row r="5710" spans="2:8">
      <c r="B5710" s="27"/>
      <c r="C5710" s="27"/>
      <c r="D5710" s="27"/>
      <c r="E5710" s="27"/>
      <c r="F5710" s="26"/>
      <c r="G5710" s="28"/>
      <c r="H5710" s="31"/>
    </row>
    <row r="5711" spans="2:8">
      <c r="B5711" s="27"/>
      <c r="C5711" s="27"/>
      <c r="D5711" s="27"/>
      <c r="E5711" s="27"/>
      <c r="F5711" s="26"/>
      <c r="G5711" s="28"/>
      <c r="H5711" s="31"/>
    </row>
    <row r="5712" spans="2:8">
      <c r="B5712" s="27"/>
      <c r="C5712" s="27"/>
      <c r="D5712" s="27"/>
      <c r="E5712" s="27"/>
      <c r="F5712" s="26"/>
      <c r="G5712" s="28"/>
      <c r="H5712" s="31"/>
    </row>
    <row r="5713" spans="2:8">
      <c r="B5713" s="27"/>
      <c r="C5713" s="27"/>
      <c r="D5713" s="27"/>
      <c r="E5713" s="27"/>
      <c r="F5713" s="26"/>
      <c r="G5713" s="28"/>
      <c r="H5713" s="31"/>
    </row>
    <row r="5714" spans="2:8">
      <c r="B5714" s="27"/>
      <c r="C5714" s="27"/>
      <c r="D5714" s="27"/>
      <c r="E5714" s="27"/>
      <c r="F5714" s="26"/>
      <c r="G5714" s="28"/>
      <c r="H5714" s="31"/>
    </row>
    <row r="5715" spans="2:8">
      <c r="B5715" s="27"/>
      <c r="C5715" s="27"/>
      <c r="D5715" s="27"/>
      <c r="E5715" s="27"/>
      <c r="F5715" s="26"/>
      <c r="G5715" s="28"/>
      <c r="H5715" s="31"/>
    </row>
    <row r="5716" spans="2:8">
      <c r="B5716" s="27"/>
      <c r="C5716" s="27"/>
      <c r="D5716" s="27"/>
      <c r="E5716" s="27"/>
      <c r="F5716" s="26"/>
      <c r="G5716" s="28"/>
      <c r="H5716" s="31"/>
    </row>
    <row r="5717" spans="2:8">
      <c r="B5717" s="27"/>
      <c r="C5717" s="27"/>
      <c r="D5717" s="27"/>
      <c r="E5717" s="27"/>
      <c r="F5717" s="26"/>
      <c r="G5717" s="28"/>
      <c r="H5717" s="31"/>
    </row>
    <row r="5718" spans="2:8">
      <c r="B5718" s="27"/>
      <c r="C5718" s="27"/>
      <c r="D5718" s="27"/>
      <c r="E5718" s="27"/>
      <c r="F5718" s="26"/>
      <c r="G5718" s="28"/>
      <c r="H5718" s="31"/>
    </row>
    <row r="5719" spans="2:8">
      <c r="B5719" s="27"/>
      <c r="C5719" s="27"/>
      <c r="D5719" s="27"/>
      <c r="E5719" s="27"/>
      <c r="F5719" s="26"/>
      <c r="G5719" s="28"/>
      <c r="H5719" s="31"/>
    </row>
    <row r="5720" spans="2:8">
      <c r="B5720" s="27"/>
      <c r="C5720" s="27"/>
      <c r="D5720" s="27"/>
      <c r="E5720" s="27"/>
      <c r="F5720" s="26"/>
      <c r="G5720" s="28"/>
      <c r="H5720" s="31"/>
    </row>
    <row r="5721" spans="2:8">
      <c r="B5721" s="27"/>
      <c r="C5721" s="27"/>
      <c r="D5721" s="27"/>
      <c r="E5721" s="27"/>
      <c r="F5721" s="26"/>
      <c r="G5721" s="28"/>
      <c r="H5721" s="31"/>
    </row>
    <row r="5722" spans="2:8">
      <c r="B5722" s="27"/>
      <c r="C5722" s="27"/>
      <c r="D5722" s="27"/>
      <c r="E5722" s="27"/>
      <c r="F5722" s="26"/>
      <c r="G5722" s="28"/>
      <c r="H5722" s="31"/>
    </row>
    <row r="5723" spans="2:8">
      <c r="B5723" s="27"/>
      <c r="C5723" s="27"/>
      <c r="D5723" s="27"/>
      <c r="E5723" s="27"/>
      <c r="F5723" s="26"/>
      <c r="G5723" s="28"/>
      <c r="H5723" s="31"/>
    </row>
    <row r="5724" spans="2:8">
      <c r="B5724" s="27"/>
      <c r="C5724" s="27"/>
      <c r="D5724" s="27"/>
      <c r="E5724" s="27"/>
      <c r="F5724" s="26"/>
      <c r="G5724" s="28"/>
      <c r="H5724" s="31"/>
    </row>
    <row r="5725" spans="2:8">
      <c r="B5725" s="27"/>
      <c r="C5725" s="27"/>
      <c r="D5725" s="27"/>
      <c r="E5725" s="27"/>
      <c r="F5725" s="26"/>
      <c r="G5725" s="28"/>
      <c r="H5725" s="31"/>
    </row>
    <row r="5726" spans="2:8">
      <c r="B5726" s="27"/>
      <c r="C5726" s="27"/>
      <c r="D5726" s="27"/>
      <c r="E5726" s="27"/>
      <c r="F5726" s="26"/>
      <c r="G5726" s="28"/>
      <c r="H5726" s="31"/>
    </row>
    <row r="5727" spans="2:8">
      <c r="B5727" s="27"/>
      <c r="C5727" s="27"/>
      <c r="D5727" s="27"/>
      <c r="E5727" s="27"/>
      <c r="F5727" s="26"/>
      <c r="G5727" s="28"/>
      <c r="H5727" s="31"/>
    </row>
    <row r="5728" spans="2:8">
      <c r="B5728" s="27"/>
      <c r="C5728" s="27"/>
      <c r="D5728" s="27"/>
      <c r="E5728" s="27"/>
      <c r="F5728" s="26"/>
      <c r="G5728" s="28"/>
      <c r="H5728" s="31"/>
    </row>
    <row r="5729" spans="2:8">
      <c r="B5729" s="27"/>
      <c r="C5729" s="27"/>
      <c r="D5729" s="27"/>
      <c r="E5729" s="27"/>
      <c r="F5729" s="26"/>
      <c r="G5729" s="28"/>
      <c r="H5729" s="31"/>
    </row>
    <row r="5730" spans="2:8">
      <c r="B5730" s="27"/>
      <c r="C5730" s="27"/>
      <c r="D5730" s="27"/>
      <c r="E5730" s="27"/>
      <c r="F5730" s="26"/>
      <c r="G5730" s="28"/>
      <c r="H5730" s="31"/>
    </row>
    <row r="5731" spans="2:8">
      <c r="B5731" s="27"/>
      <c r="C5731" s="27"/>
      <c r="D5731" s="27"/>
      <c r="E5731" s="27"/>
      <c r="F5731" s="26"/>
      <c r="G5731" s="28"/>
      <c r="H5731" s="31"/>
    </row>
    <row r="5732" spans="2:8">
      <c r="B5732" s="27"/>
      <c r="C5732" s="27"/>
      <c r="D5732" s="27"/>
      <c r="E5732" s="27"/>
      <c r="F5732" s="26"/>
      <c r="G5732" s="28"/>
      <c r="H5732" s="31"/>
    </row>
    <row r="5733" spans="2:8">
      <c r="B5733" s="27"/>
      <c r="C5733" s="27"/>
      <c r="D5733" s="27"/>
      <c r="E5733" s="27"/>
      <c r="F5733" s="26"/>
      <c r="G5733" s="28"/>
      <c r="H5733" s="31"/>
    </row>
    <row r="5734" spans="2:8">
      <c r="B5734" s="27"/>
      <c r="C5734" s="27"/>
      <c r="D5734" s="27"/>
      <c r="E5734" s="27"/>
      <c r="F5734" s="26"/>
      <c r="G5734" s="28"/>
      <c r="H5734" s="31"/>
    </row>
    <row r="5735" spans="2:8">
      <c r="B5735" s="27"/>
      <c r="C5735" s="27"/>
      <c r="D5735" s="27"/>
      <c r="E5735" s="27"/>
      <c r="F5735" s="26"/>
      <c r="G5735" s="28"/>
      <c r="H5735" s="31"/>
    </row>
    <row r="5736" spans="2:8">
      <c r="B5736" s="27"/>
      <c r="C5736" s="27"/>
      <c r="D5736" s="27"/>
      <c r="E5736" s="27"/>
      <c r="F5736" s="26"/>
      <c r="G5736" s="28"/>
      <c r="H5736" s="31"/>
    </row>
    <row r="5737" spans="2:8">
      <c r="B5737" s="27"/>
      <c r="C5737" s="27"/>
      <c r="D5737" s="27"/>
      <c r="E5737" s="27"/>
      <c r="F5737" s="26"/>
      <c r="G5737" s="28"/>
      <c r="H5737" s="31"/>
    </row>
    <row r="5738" spans="2:8">
      <c r="B5738" s="27"/>
      <c r="C5738" s="27"/>
      <c r="D5738" s="27"/>
      <c r="E5738" s="27"/>
      <c r="F5738" s="26"/>
      <c r="G5738" s="28"/>
      <c r="H5738" s="31"/>
    </row>
    <row r="5739" spans="2:8">
      <c r="B5739" s="27"/>
      <c r="C5739" s="27"/>
      <c r="D5739" s="27"/>
      <c r="E5739" s="27"/>
      <c r="F5739" s="26"/>
      <c r="G5739" s="28"/>
      <c r="H5739" s="31"/>
    </row>
    <row r="5740" spans="2:8">
      <c r="B5740" s="27"/>
      <c r="C5740" s="27"/>
      <c r="D5740" s="27"/>
      <c r="E5740" s="27"/>
      <c r="F5740" s="26"/>
      <c r="G5740" s="28"/>
      <c r="H5740" s="31"/>
    </row>
    <row r="5741" spans="2:8">
      <c r="B5741" s="27"/>
      <c r="C5741" s="27"/>
      <c r="D5741" s="27"/>
      <c r="E5741" s="27"/>
      <c r="F5741" s="26"/>
      <c r="G5741" s="28"/>
      <c r="H5741" s="31"/>
    </row>
    <row r="5742" spans="2:8">
      <c r="B5742" s="27"/>
      <c r="C5742" s="27"/>
      <c r="D5742" s="27"/>
      <c r="E5742" s="27"/>
      <c r="F5742" s="26"/>
      <c r="G5742" s="28"/>
      <c r="H5742" s="31"/>
    </row>
    <row r="5743" spans="2:8">
      <c r="B5743" s="27"/>
      <c r="C5743" s="27"/>
      <c r="D5743" s="27"/>
      <c r="E5743" s="27"/>
      <c r="F5743" s="26"/>
      <c r="G5743" s="28"/>
      <c r="H5743" s="31"/>
    </row>
    <row r="5744" spans="2:8">
      <c r="B5744" s="27"/>
      <c r="C5744" s="27"/>
      <c r="D5744" s="27"/>
      <c r="E5744" s="27"/>
      <c r="F5744" s="26"/>
      <c r="G5744" s="28"/>
      <c r="H5744" s="31"/>
    </row>
    <row r="5745" spans="2:8">
      <c r="B5745" s="27"/>
      <c r="C5745" s="27"/>
      <c r="D5745" s="27"/>
      <c r="E5745" s="27"/>
      <c r="F5745" s="26"/>
      <c r="G5745" s="28"/>
      <c r="H5745" s="31"/>
    </row>
    <row r="5746" spans="2:8">
      <c r="B5746" s="27"/>
      <c r="C5746" s="27"/>
      <c r="D5746" s="27"/>
      <c r="E5746" s="27"/>
      <c r="F5746" s="26"/>
      <c r="G5746" s="28"/>
      <c r="H5746" s="31"/>
    </row>
    <row r="5747" spans="2:8">
      <c r="B5747" s="27"/>
      <c r="C5747" s="27"/>
      <c r="D5747" s="27"/>
      <c r="E5747" s="27"/>
      <c r="F5747" s="26"/>
      <c r="G5747" s="28"/>
      <c r="H5747" s="31"/>
    </row>
    <row r="5748" spans="2:8">
      <c r="B5748" s="27"/>
      <c r="C5748" s="27"/>
      <c r="D5748" s="27"/>
      <c r="E5748" s="27"/>
      <c r="F5748" s="26"/>
      <c r="G5748" s="28"/>
      <c r="H5748" s="31"/>
    </row>
    <row r="5749" spans="2:8">
      <c r="B5749" s="27"/>
      <c r="C5749" s="27"/>
      <c r="D5749" s="27"/>
      <c r="E5749" s="27"/>
      <c r="F5749" s="26"/>
      <c r="G5749" s="28"/>
      <c r="H5749" s="31"/>
    </row>
    <row r="5750" spans="2:8">
      <c r="B5750" s="27"/>
      <c r="C5750" s="27"/>
      <c r="D5750" s="27"/>
      <c r="E5750" s="27"/>
      <c r="F5750" s="26"/>
      <c r="G5750" s="28"/>
      <c r="H5750" s="31"/>
    </row>
    <row r="5751" spans="2:8">
      <c r="B5751" s="27"/>
      <c r="C5751" s="27"/>
      <c r="D5751" s="27"/>
      <c r="E5751" s="27"/>
      <c r="F5751" s="26"/>
      <c r="G5751" s="28"/>
      <c r="H5751" s="31"/>
    </row>
    <row r="5752" spans="2:8">
      <c r="B5752" s="27"/>
      <c r="C5752" s="27"/>
      <c r="D5752" s="27"/>
      <c r="E5752" s="27"/>
      <c r="F5752" s="26"/>
      <c r="G5752" s="28"/>
      <c r="H5752" s="31"/>
    </row>
    <row r="5753" spans="2:8">
      <c r="B5753" s="27"/>
      <c r="C5753" s="27"/>
      <c r="D5753" s="27"/>
      <c r="E5753" s="27"/>
      <c r="F5753" s="26"/>
      <c r="G5753" s="28"/>
      <c r="H5753" s="31"/>
    </row>
    <row r="5754" spans="2:8">
      <c r="B5754" s="27"/>
      <c r="C5754" s="27"/>
      <c r="D5754" s="27"/>
      <c r="E5754" s="27"/>
      <c r="F5754" s="26"/>
      <c r="G5754" s="28"/>
      <c r="H5754" s="31"/>
    </row>
    <row r="5755" spans="2:8">
      <c r="B5755" s="27"/>
      <c r="C5755" s="27"/>
      <c r="D5755" s="27"/>
      <c r="E5755" s="27"/>
      <c r="F5755" s="26"/>
      <c r="G5755" s="28"/>
      <c r="H5755" s="31"/>
    </row>
    <row r="5756" spans="2:8">
      <c r="B5756" s="27"/>
      <c r="C5756" s="27"/>
      <c r="D5756" s="27"/>
      <c r="E5756" s="27"/>
      <c r="F5756" s="26"/>
      <c r="G5756" s="28"/>
      <c r="H5756" s="31"/>
    </row>
    <row r="5757" spans="2:8">
      <c r="B5757" s="27"/>
      <c r="C5757" s="27"/>
      <c r="D5757" s="27"/>
      <c r="E5757" s="27"/>
      <c r="F5757" s="26"/>
      <c r="G5757" s="28"/>
      <c r="H5757" s="31"/>
    </row>
    <row r="5758" spans="2:8">
      <c r="B5758" s="27"/>
      <c r="C5758" s="27"/>
      <c r="D5758" s="27"/>
      <c r="E5758" s="27"/>
      <c r="F5758" s="26"/>
      <c r="G5758" s="28"/>
      <c r="H5758" s="31"/>
    </row>
    <row r="5759" spans="2:8">
      <c r="B5759" s="27"/>
      <c r="C5759" s="27"/>
      <c r="D5759" s="27"/>
      <c r="E5759" s="27"/>
      <c r="F5759" s="26"/>
      <c r="G5759" s="28"/>
      <c r="H5759" s="31"/>
    </row>
    <row r="5760" spans="2:8">
      <c r="B5760" s="27"/>
      <c r="C5760" s="27"/>
      <c r="D5760" s="27"/>
      <c r="E5760" s="27"/>
      <c r="F5760" s="26"/>
      <c r="G5760" s="28"/>
      <c r="H5760" s="31"/>
    </row>
    <row r="5761" spans="2:8">
      <c r="B5761" s="27"/>
      <c r="C5761" s="27"/>
      <c r="D5761" s="27"/>
      <c r="E5761" s="27"/>
      <c r="F5761" s="26"/>
      <c r="G5761" s="28"/>
      <c r="H5761" s="31"/>
    </row>
    <row r="5762" spans="2:8">
      <c r="B5762" s="27"/>
      <c r="C5762" s="27"/>
      <c r="D5762" s="27"/>
      <c r="E5762" s="27"/>
      <c r="F5762" s="26"/>
      <c r="G5762" s="28"/>
      <c r="H5762" s="31"/>
    </row>
    <row r="5763" spans="2:8">
      <c r="B5763" s="27"/>
      <c r="C5763" s="27"/>
      <c r="D5763" s="27"/>
      <c r="E5763" s="27"/>
      <c r="F5763" s="26"/>
      <c r="G5763" s="28"/>
      <c r="H5763" s="31"/>
    </row>
    <row r="5764" spans="2:8">
      <c r="B5764" s="27"/>
      <c r="C5764" s="27"/>
      <c r="D5764" s="27"/>
      <c r="E5764" s="27"/>
      <c r="F5764" s="26"/>
      <c r="G5764" s="28"/>
      <c r="H5764" s="31"/>
    </row>
    <row r="5765" spans="2:8">
      <c r="B5765" s="27"/>
      <c r="C5765" s="27"/>
      <c r="D5765" s="27"/>
      <c r="E5765" s="27"/>
      <c r="F5765" s="26"/>
      <c r="G5765" s="28"/>
      <c r="H5765" s="31"/>
    </row>
    <row r="5766" spans="2:8">
      <c r="B5766" s="27"/>
      <c r="C5766" s="27"/>
      <c r="D5766" s="27"/>
      <c r="E5766" s="27"/>
      <c r="F5766" s="26"/>
      <c r="G5766" s="28"/>
      <c r="H5766" s="31"/>
    </row>
    <row r="5767" spans="2:8">
      <c r="B5767" s="27"/>
      <c r="C5767" s="27"/>
      <c r="D5767" s="27"/>
      <c r="E5767" s="27"/>
      <c r="F5767" s="26"/>
      <c r="G5767" s="28"/>
      <c r="H5767" s="31"/>
    </row>
    <row r="5768" spans="2:8">
      <c r="B5768" s="27"/>
      <c r="C5768" s="27"/>
      <c r="D5768" s="27"/>
      <c r="E5768" s="27"/>
      <c r="F5768" s="26"/>
      <c r="G5768" s="28"/>
      <c r="H5768" s="31"/>
    </row>
    <row r="5769" spans="2:8">
      <c r="B5769" s="27"/>
      <c r="C5769" s="27"/>
      <c r="D5769" s="27"/>
      <c r="E5769" s="27"/>
      <c r="F5769" s="26"/>
      <c r="G5769" s="28"/>
      <c r="H5769" s="31"/>
    </row>
    <row r="5770" spans="2:8">
      <c r="B5770" s="27"/>
      <c r="C5770" s="27"/>
      <c r="D5770" s="27"/>
      <c r="E5770" s="27"/>
      <c r="F5770" s="26"/>
      <c r="G5770" s="28"/>
      <c r="H5770" s="31"/>
    </row>
    <row r="5771" spans="2:8">
      <c r="B5771" s="27"/>
      <c r="C5771" s="27"/>
      <c r="D5771" s="27"/>
      <c r="E5771" s="27"/>
      <c r="F5771" s="26"/>
      <c r="G5771" s="28"/>
      <c r="H5771" s="31"/>
    </row>
    <row r="5772" spans="2:8">
      <c r="B5772" s="27"/>
      <c r="C5772" s="27"/>
      <c r="D5772" s="27"/>
      <c r="E5772" s="27"/>
      <c r="F5772" s="26"/>
      <c r="G5772" s="28"/>
      <c r="H5772" s="31"/>
    </row>
    <row r="5773" spans="2:8">
      <c r="B5773" s="27"/>
      <c r="C5773" s="27"/>
      <c r="D5773" s="27"/>
      <c r="E5773" s="27"/>
      <c r="F5773" s="26"/>
      <c r="G5773" s="28"/>
      <c r="H5773" s="31"/>
    </row>
    <row r="5774" spans="2:8">
      <c r="B5774" s="27"/>
      <c r="C5774" s="27"/>
      <c r="D5774" s="27"/>
      <c r="E5774" s="27"/>
      <c r="F5774" s="26"/>
      <c r="G5774" s="28"/>
      <c r="H5774" s="31"/>
    </row>
    <row r="5775" spans="2:8">
      <c r="B5775" s="27"/>
      <c r="C5775" s="27"/>
      <c r="D5775" s="27"/>
      <c r="E5775" s="27"/>
      <c r="F5775" s="26"/>
      <c r="G5775" s="28"/>
      <c r="H5775" s="31"/>
    </row>
    <row r="5776" spans="2:8">
      <c r="B5776" s="27"/>
      <c r="C5776" s="27"/>
      <c r="D5776" s="27"/>
      <c r="E5776" s="27"/>
      <c r="F5776" s="26"/>
      <c r="G5776" s="28"/>
      <c r="H5776" s="31"/>
    </row>
    <row r="5777" spans="2:8">
      <c r="B5777" s="27"/>
      <c r="C5777" s="27"/>
      <c r="D5777" s="27"/>
      <c r="E5777" s="27"/>
      <c r="F5777" s="26"/>
      <c r="G5777" s="28"/>
      <c r="H5777" s="31"/>
    </row>
    <row r="5778" spans="2:8">
      <c r="B5778" s="27"/>
      <c r="C5778" s="27"/>
      <c r="D5778" s="27"/>
      <c r="E5778" s="27"/>
      <c r="F5778" s="26"/>
      <c r="G5778" s="28"/>
      <c r="H5778" s="31"/>
    </row>
    <row r="5779" spans="2:8">
      <c r="B5779" s="27"/>
      <c r="C5779" s="27"/>
      <c r="D5779" s="27"/>
      <c r="E5779" s="27"/>
      <c r="F5779" s="26"/>
      <c r="G5779" s="28"/>
      <c r="H5779" s="31"/>
    </row>
    <row r="5780" spans="2:8">
      <c r="B5780" s="27"/>
      <c r="C5780" s="27"/>
      <c r="D5780" s="27"/>
      <c r="E5780" s="27"/>
      <c r="F5780" s="26"/>
      <c r="G5780" s="28"/>
      <c r="H5780" s="31"/>
    </row>
    <row r="5781" spans="2:8">
      <c r="B5781" s="27"/>
      <c r="C5781" s="27"/>
      <c r="D5781" s="27"/>
      <c r="E5781" s="27"/>
      <c r="F5781" s="26"/>
      <c r="G5781" s="28"/>
      <c r="H5781" s="31"/>
    </row>
    <row r="5782" spans="2:8">
      <c r="B5782" s="27"/>
      <c r="C5782" s="27"/>
      <c r="D5782" s="27"/>
      <c r="E5782" s="27"/>
      <c r="F5782" s="26"/>
      <c r="G5782" s="28"/>
      <c r="H5782" s="31"/>
    </row>
    <row r="5783" spans="2:8">
      <c r="B5783" s="27"/>
      <c r="C5783" s="27"/>
      <c r="D5783" s="27"/>
      <c r="E5783" s="27"/>
      <c r="F5783" s="26"/>
      <c r="G5783" s="28"/>
      <c r="H5783" s="31"/>
    </row>
    <row r="5784" spans="2:8">
      <c r="B5784" s="27"/>
      <c r="C5784" s="27"/>
      <c r="D5784" s="27"/>
      <c r="E5784" s="27"/>
      <c r="F5784" s="26"/>
      <c r="G5784" s="28"/>
      <c r="H5784" s="31"/>
    </row>
    <row r="5785" spans="2:8">
      <c r="B5785" s="27"/>
      <c r="C5785" s="27"/>
      <c r="D5785" s="27"/>
      <c r="E5785" s="27"/>
      <c r="F5785" s="26"/>
      <c r="G5785" s="28"/>
      <c r="H5785" s="31"/>
    </row>
    <row r="5786" spans="2:8">
      <c r="B5786" s="27"/>
      <c r="C5786" s="27"/>
      <c r="D5786" s="27"/>
      <c r="E5786" s="27"/>
      <c r="F5786" s="26"/>
      <c r="G5786" s="28"/>
      <c r="H5786" s="31"/>
    </row>
    <row r="5787" spans="2:8">
      <c r="B5787" s="27"/>
      <c r="C5787" s="27"/>
      <c r="D5787" s="27"/>
      <c r="E5787" s="27"/>
      <c r="F5787" s="26"/>
      <c r="G5787" s="28"/>
      <c r="H5787" s="31"/>
    </row>
    <row r="5788" spans="2:8">
      <c r="B5788" s="27"/>
      <c r="C5788" s="27"/>
      <c r="D5788" s="27"/>
      <c r="E5788" s="27"/>
      <c r="F5788" s="26"/>
      <c r="G5788" s="28"/>
      <c r="H5788" s="31"/>
    </row>
    <row r="5789" spans="2:8">
      <c r="B5789" s="27"/>
      <c r="C5789" s="27"/>
      <c r="D5789" s="27"/>
      <c r="E5789" s="27"/>
      <c r="F5789" s="26"/>
      <c r="G5789" s="28"/>
      <c r="H5789" s="31"/>
    </row>
    <row r="5790" spans="2:8">
      <c r="B5790" s="27"/>
      <c r="C5790" s="27"/>
      <c r="D5790" s="27"/>
      <c r="E5790" s="27"/>
      <c r="F5790" s="26"/>
      <c r="G5790" s="28"/>
      <c r="H5790" s="31"/>
    </row>
    <row r="5791" spans="2:8">
      <c r="B5791" s="27"/>
      <c r="C5791" s="27"/>
      <c r="D5791" s="27"/>
      <c r="E5791" s="27"/>
      <c r="F5791" s="26"/>
      <c r="G5791" s="28"/>
      <c r="H5791" s="31"/>
    </row>
    <row r="5792" spans="2:8">
      <c r="B5792" s="27"/>
      <c r="C5792" s="27"/>
      <c r="D5792" s="27"/>
      <c r="E5792" s="27"/>
      <c r="F5792" s="26"/>
      <c r="G5792" s="28"/>
      <c r="H5792" s="31"/>
    </row>
    <row r="5793" spans="2:8">
      <c r="B5793" s="27"/>
      <c r="C5793" s="27"/>
      <c r="D5793" s="27"/>
      <c r="E5793" s="27"/>
      <c r="F5793" s="26"/>
      <c r="G5793" s="28"/>
      <c r="H5793" s="31"/>
    </row>
    <row r="5794" spans="2:8">
      <c r="B5794" s="27"/>
      <c r="C5794" s="27"/>
      <c r="D5794" s="27"/>
      <c r="E5794" s="27"/>
      <c r="F5794" s="26"/>
      <c r="G5794" s="28"/>
      <c r="H5794" s="31"/>
    </row>
    <row r="5795" spans="2:8">
      <c r="B5795" s="27"/>
      <c r="C5795" s="27"/>
      <c r="D5795" s="27"/>
      <c r="E5795" s="27"/>
      <c r="F5795" s="26"/>
      <c r="G5795" s="28"/>
      <c r="H5795" s="31"/>
    </row>
    <row r="5796" spans="2:8">
      <c r="B5796" s="27"/>
      <c r="C5796" s="27"/>
      <c r="D5796" s="27"/>
      <c r="E5796" s="27"/>
      <c r="F5796" s="26"/>
      <c r="G5796" s="28"/>
      <c r="H5796" s="31"/>
    </row>
    <row r="5797" spans="2:8">
      <c r="B5797" s="27"/>
      <c r="C5797" s="27"/>
      <c r="D5797" s="27"/>
      <c r="E5797" s="27"/>
      <c r="F5797" s="26"/>
      <c r="G5797" s="28"/>
      <c r="H5797" s="31"/>
    </row>
    <row r="5798" spans="2:8">
      <c r="B5798" s="27"/>
      <c r="C5798" s="27"/>
      <c r="D5798" s="27"/>
      <c r="E5798" s="27"/>
      <c r="F5798" s="26"/>
      <c r="G5798" s="28"/>
      <c r="H5798" s="31"/>
    </row>
    <row r="5799" spans="2:8">
      <c r="B5799" s="27"/>
      <c r="C5799" s="27"/>
      <c r="D5799" s="27"/>
      <c r="E5799" s="27"/>
      <c r="F5799" s="26"/>
      <c r="G5799" s="28"/>
      <c r="H5799" s="31"/>
    </row>
    <row r="5800" spans="2:8">
      <c r="B5800" s="27"/>
      <c r="C5800" s="27"/>
      <c r="D5800" s="27"/>
      <c r="E5800" s="27"/>
      <c r="F5800" s="26"/>
      <c r="G5800" s="28"/>
      <c r="H5800" s="31"/>
    </row>
    <row r="5801" spans="2:8">
      <c r="B5801" s="27"/>
      <c r="C5801" s="27"/>
      <c r="D5801" s="27"/>
      <c r="E5801" s="27"/>
      <c r="F5801" s="26"/>
      <c r="G5801" s="28"/>
      <c r="H5801" s="31"/>
    </row>
    <row r="5802" spans="2:8">
      <c r="B5802" s="27"/>
      <c r="C5802" s="27"/>
      <c r="D5802" s="27"/>
      <c r="E5802" s="27"/>
      <c r="F5802" s="26"/>
      <c r="G5802" s="28"/>
      <c r="H5802" s="31"/>
    </row>
    <row r="5803" spans="2:8">
      <c r="B5803" s="27"/>
      <c r="C5803" s="27"/>
      <c r="D5803" s="27"/>
      <c r="E5803" s="27"/>
      <c r="F5803" s="26"/>
      <c r="G5803" s="28"/>
      <c r="H5803" s="31"/>
    </row>
    <row r="5804" spans="2:8">
      <c r="B5804" s="27"/>
      <c r="C5804" s="27"/>
      <c r="D5804" s="27"/>
      <c r="E5804" s="27"/>
      <c r="F5804" s="26"/>
      <c r="G5804" s="28"/>
      <c r="H5804" s="31"/>
    </row>
    <row r="5805" spans="2:8">
      <c r="B5805" s="27"/>
      <c r="C5805" s="27"/>
      <c r="D5805" s="27"/>
      <c r="E5805" s="27"/>
      <c r="F5805" s="26"/>
      <c r="G5805" s="28"/>
      <c r="H5805" s="31"/>
    </row>
    <row r="5806" spans="2:8">
      <c r="B5806" s="27"/>
      <c r="C5806" s="27"/>
      <c r="D5806" s="27"/>
      <c r="E5806" s="27"/>
      <c r="F5806" s="26"/>
      <c r="G5806" s="28"/>
      <c r="H5806" s="31"/>
    </row>
    <row r="5807" spans="2:8">
      <c r="B5807" s="27"/>
      <c r="C5807" s="27"/>
      <c r="D5807" s="27"/>
      <c r="E5807" s="27"/>
      <c r="F5807" s="26"/>
      <c r="G5807" s="28"/>
      <c r="H5807" s="31"/>
    </row>
    <row r="5808" spans="2:8">
      <c r="B5808" s="27"/>
      <c r="C5808" s="27"/>
      <c r="D5808" s="27"/>
      <c r="E5808" s="27"/>
      <c r="F5808" s="26"/>
      <c r="G5808" s="28"/>
      <c r="H5808" s="31"/>
    </row>
    <row r="5809" spans="2:8">
      <c r="B5809" s="27"/>
      <c r="C5809" s="27"/>
      <c r="D5809" s="27"/>
      <c r="E5809" s="27"/>
      <c r="F5809" s="26"/>
      <c r="G5809" s="28"/>
      <c r="H5809" s="31"/>
    </row>
    <row r="5810" spans="2:8">
      <c r="B5810" s="27"/>
      <c r="C5810" s="27"/>
      <c r="D5810" s="27"/>
      <c r="E5810" s="27"/>
      <c r="F5810" s="26"/>
      <c r="G5810" s="28"/>
      <c r="H5810" s="31"/>
    </row>
    <row r="5811" spans="2:8">
      <c r="B5811" s="27"/>
      <c r="C5811" s="27"/>
      <c r="D5811" s="27"/>
      <c r="E5811" s="27"/>
      <c r="F5811" s="26"/>
      <c r="G5811" s="28"/>
      <c r="H5811" s="31"/>
    </row>
    <row r="5812" spans="2:8">
      <c r="B5812" s="27"/>
      <c r="C5812" s="27"/>
      <c r="D5812" s="27"/>
      <c r="E5812" s="27"/>
      <c r="F5812" s="26"/>
      <c r="G5812" s="28"/>
      <c r="H5812" s="31"/>
    </row>
    <row r="5813" spans="2:8">
      <c r="B5813" s="27"/>
      <c r="C5813" s="27"/>
      <c r="D5813" s="27"/>
      <c r="E5813" s="27"/>
      <c r="F5813" s="26"/>
      <c r="G5813" s="28"/>
      <c r="H5813" s="31"/>
    </row>
    <row r="5814" spans="2:8">
      <c r="B5814" s="27"/>
      <c r="C5814" s="27"/>
      <c r="D5814" s="27"/>
      <c r="E5814" s="27"/>
      <c r="F5814" s="26"/>
      <c r="G5814" s="28"/>
      <c r="H5814" s="31"/>
    </row>
    <row r="5815" spans="2:8">
      <c r="B5815" s="27"/>
      <c r="C5815" s="27"/>
      <c r="D5815" s="27"/>
      <c r="E5815" s="27"/>
      <c r="F5815" s="26"/>
      <c r="G5815" s="28"/>
      <c r="H5815" s="31"/>
    </row>
    <row r="5816" spans="2:8">
      <c r="B5816" s="27"/>
      <c r="C5816" s="27"/>
      <c r="D5816" s="27"/>
      <c r="E5816" s="27"/>
      <c r="F5816" s="26"/>
      <c r="G5816" s="28"/>
      <c r="H5816" s="31"/>
    </row>
    <row r="5817" spans="2:8">
      <c r="B5817" s="27"/>
      <c r="C5817" s="27"/>
      <c r="D5817" s="27"/>
      <c r="E5817" s="27"/>
      <c r="F5817" s="26"/>
      <c r="G5817" s="28"/>
      <c r="H5817" s="31"/>
    </row>
    <row r="5818" spans="2:8">
      <c r="B5818" s="27"/>
      <c r="C5818" s="27"/>
      <c r="D5818" s="27"/>
      <c r="E5818" s="27"/>
      <c r="F5818" s="26"/>
      <c r="G5818" s="28"/>
      <c r="H5818" s="31"/>
    </row>
    <row r="5819" spans="2:8">
      <c r="B5819" s="27"/>
      <c r="C5819" s="27"/>
      <c r="D5819" s="27"/>
      <c r="E5819" s="27"/>
      <c r="F5819" s="26"/>
      <c r="G5819" s="28"/>
      <c r="H5819" s="31"/>
    </row>
    <row r="5820" spans="2:8">
      <c r="B5820" s="27"/>
      <c r="C5820" s="27"/>
      <c r="D5820" s="27"/>
      <c r="E5820" s="27"/>
      <c r="F5820" s="26"/>
      <c r="G5820" s="28"/>
      <c r="H5820" s="31"/>
    </row>
    <row r="5821" spans="2:8">
      <c r="B5821" s="27"/>
      <c r="C5821" s="27"/>
      <c r="D5821" s="27"/>
      <c r="E5821" s="27"/>
      <c r="F5821" s="26"/>
      <c r="G5821" s="28"/>
      <c r="H5821" s="31"/>
    </row>
    <row r="5822" spans="2:8">
      <c r="B5822" s="27"/>
      <c r="C5822" s="27"/>
      <c r="D5822" s="27"/>
      <c r="E5822" s="27"/>
      <c r="F5822" s="26"/>
      <c r="G5822" s="28"/>
      <c r="H5822" s="31"/>
    </row>
    <row r="5823" spans="2:8">
      <c r="B5823" s="27"/>
      <c r="C5823" s="27"/>
      <c r="D5823" s="27"/>
      <c r="E5823" s="27"/>
      <c r="F5823" s="26"/>
      <c r="G5823" s="28"/>
      <c r="H5823" s="31"/>
    </row>
    <row r="5824" spans="2:8">
      <c r="B5824" s="27"/>
      <c r="C5824" s="27"/>
      <c r="D5824" s="27"/>
      <c r="E5824" s="27"/>
      <c r="F5824" s="26"/>
      <c r="G5824" s="28"/>
      <c r="H5824" s="31"/>
    </row>
    <row r="5825" spans="2:8">
      <c r="B5825" s="27"/>
      <c r="C5825" s="27"/>
      <c r="D5825" s="27"/>
      <c r="E5825" s="27"/>
      <c r="F5825" s="26"/>
      <c r="G5825" s="28"/>
      <c r="H5825" s="31"/>
    </row>
    <row r="5826" spans="2:8">
      <c r="B5826" s="27"/>
      <c r="C5826" s="27"/>
      <c r="D5826" s="27"/>
      <c r="E5826" s="27"/>
      <c r="F5826" s="26"/>
      <c r="G5826" s="28"/>
      <c r="H5826" s="31"/>
    </row>
    <row r="5827" spans="2:8">
      <c r="B5827" s="27"/>
      <c r="C5827" s="27"/>
      <c r="D5827" s="27"/>
      <c r="E5827" s="27"/>
      <c r="F5827" s="26"/>
      <c r="G5827" s="28"/>
      <c r="H5827" s="31"/>
    </row>
    <row r="5828" spans="2:8">
      <c r="B5828" s="27"/>
      <c r="C5828" s="27"/>
      <c r="D5828" s="27"/>
      <c r="E5828" s="27"/>
      <c r="F5828" s="26"/>
      <c r="G5828" s="28"/>
      <c r="H5828" s="31"/>
    </row>
    <row r="5829" spans="2:8">
      <c r="B5829" s="27"/>
      <c r="C5829" s="27"/>
      <c r="D5829" s="27"/>
      <c r="E5829" s="27"/>
      <c r="F5829" s="26"/>
      <c r="G5829" s="28"/>
      <c r="H5829" s="31"/>
    </row>
    <row r="5830" spans="2:8">
      <c r="B5830" s="27"/>
      <c r="C5830" s="27"/>
      <c r="D5830" s="27"/>
      <c r="E5830" s="27"/>
      <c r="F5830" s="26"/>
      <c r="G5830" s="28"/>
      <c r="H5830" s="31"/>
    </row>
    <row r="5831" spans="2:8">
      <c r="B5831" s="27"/>
      <c r="C5831" s="27"/>
      <c r="D5831" s="27"/>
      <c r="E5831" s="27"/>
      <c r="F5831" s="26"/>
      <c r="G5831" s="28"/>
      <c r="H5831" s="31"/>
    </row>
    <row r="5832" spans="2:8">
      <c r="B5832" s="27"/>
      <c r="C5832" s="27"/>
      <c r="D5832" s="27"/>
      <c r="E5832" s="27"/>
      <c r="F5832" s="26"/>
      <c r="G5832" s="28"/>
      <c r="H5832" s="31"/>
    </row>
    <row r="5833" spans="2:8">
      <c r="B5833" s="27"/>
      <c r="C5833" s="27"/>
      <c r="D5833" s="27"/>
      <c r="E5833" s="27"/>
      <c r="F5833" s="26"/>
      <c r="G5833" s="28"/>
      <c r="H5833" s="31"/>
    </row>
    <row r="5834" spans="2:8">
      <c r="B5834" s="27"/>
      <c r="C5834" s="27"/>
      <c r="D5834" s="27"/>
      <c r="E5834" s="27"/>
      <c r="F5834" s="26"/>
      <c r="G5834" s="28"/>
      <c r="H5834" s="31"/>
    </row>
    <row r="5835" spans="2:8">
      <c r="B5835" s="27"/>
      <c r="C5835" s="27"/>
      <c r="D5835" s="27"/>
      <c r="E5835" s="27"/>
      <c r="F5835" s="26"/>
      <c r="G5835" s="28"/>
      <c r="H5835" s="31"/>
    </row>
    <row r="5836" spans="2:8">
      <c r="B5836" s="27"/>
      <c r="C5836" s="27"/>
      <c r="D5836" s="27"/>
      <c r="E5836" s="27"/>
      <c r="F5836" s="26"/>
      <c r="G5836" s="28"/>
      <c r="H5836" s="31"/>
    </row>
    <row r="5837" spans="2:8">
      <c r="B5837" s="27"/>
      <c r="C5837" s="27"/>
      <c r="D5837" s="27"/>
      <c r="E5837" s="27"/>
      <c r="F5837" s="26"/>
      <c r="G5837" s="28"/>
      <c r="H5837" s="31"/>
    </row>
    <row r="5838" spans="2:8">
      <c r="B5838" s="27"/>
      <c r="C5838" s="27"/>
      <c r="D5838" s="27"/>
      <c r="E5838" s="27"/>
      <c r="F5838" s="26"/>
      <c r="G5838" s="28"/>
      <c r="H5838" s="31"/>
    </row>
    <row r="5839" spans="2:8">
      <c r="B5839" s="27"/>
      <c r="C5839" s="27"/>
      <c r="D5839" s="27"/>
      <c r="E5839" s="27"/>
      <c r="F5839" s="26"/>
      <c r="G5839" s="28"/>
      <c r="H5839" s="31"/>
    </row>
    <row r="5840" spans="2:8">
      <c r="B5840" s="27"/>
      <c r="C5840" s="27"/>
      <c r="D5840" s="27"/>
      <c r="E5840" s="27"/>
      <c r="F5840" s="26"/>
      <c r="G5840" s="28"/>
      <c r="H5840" s="31"/>
    </row>
    <row r="5841" spans="2:8">
      <c r="B5841" s="27"/>
      <c r="C5841" s="27"/>
      <c r="D5841" s="27"/>
      <c r="E5841" s="27"/>
      <c r="F5841" s="26"/>
      <c r="G5841" s="28"/>
      <c r="H5841" s="31"/>
    </row>
    <row r="5842" spans="2:8">
      <c r="B5842" s="27"/>
      <c r="C5842" s="27"/>
      <c r="D5842" s="27"/>
      <c r="E5842" s="27"/>
      <c r="F5842" s="26"/>
      <c r="G5842" s="28"/>
      <c r="H5842" s="31"/>
    </row>
    <row r="5843" spans="2:8">
      <c r="B5843" s="27"/>
      <c r="C5843" s="27"/>
      <c r="D5843" s="27"/>
      <c r="E5843" s="27"/>
      <c r="F5843" s="26"/>
      <c r="G5843" s="28"/>
      <c r="H5843" s="31"/>
    </row>
    <row r="5844" spans="2:8">
      <c r="B5844" s="27"/>
      <c r="C5844" s="27"/>
      <c r="D5844" s="27"/>
      <c r="E5844" s="27"/>
      <c r="F5844" s="26"/>
      <c r="G5844" s="28"/>
      <c r="H5844" s="31"/>
    </row>
    <row r="5845" spans="2:8">
      <c r="B5845" s="27"/>
      <c r="C5845" s="27"/>
      <c r="D5845" s="27"/>
      <c r="E5845" s="27"/>
      <c r="F5845" s="26"/>
      <c r="G5845" s="28"/>
      <c r="H5845" s="31"/>
    </row>
    <row r="5846" spans="2:8">
      <c r="B5846" s="27"/>
      <c r="C5846" s="27"/>
      <c r="D5846" s="27"/>
      <c r="E5846" s="27"/>
      <c r="F5846" s="26"/>
      <c r="G5846" s="28"/>
      <c r="H5846" s="31"/>
    </row>
    <row r="5847" spans="2:8">
      <c r="B5847" s="27"/>
      <c r="C5847" s="27"/>
      <c r="D5847" s="27"/>
      <c r="E5847" s="27"/>
      <c r="F5847" s="26"/>
      <c r="G5847" s="28"/>
      <c r="H5847" s="31"/>
    </row>
    <row r="5848" spans="2:8">
      <c r="B5848" s="27"/>
      <c r="C5848" s="27"/>
      <c r="D5848" s="27"/>
      <c r="E5848" s="27"/>
      <c r="F5848" s="26"/>
      <c r="G5848" s="28"/>
      <c r="H5848" s="31"/>
    </row>
    <row r="5849" spans="2:8">
      <c r="B5849" s="27"/>
      <c r="C5849" s="27"/>
      <c r="D5849" s="27"/>
      <c r="E5849" s="27"/>
      <c r="F5849" s="26"/>
      <c r="G5849" s="28"/>
      <c r="H5849" s="31"/>
    </row>
    <row r="5850" spans="2:8">
      <c r="B5850" s="27"/>
      <c r="C5850" s="27"/>
      <c r="D5850" s="27"/>
      <c r="E5850" s="27"/>
      <c r="F5850" s="26"/>
      <c r="G5850" s="28"/>
      <c r="H5850" s="31"/>
    </row>
    <row r="5851" spans="2:8">
      <c r="B5851" s="27"/>
      <c r="C5851" s="27"/>
      <c r="D5851" s="27"/>
      <c r="E5851" s="27"/>
      <c r="F5851" s="26"/>
      <c r="G5851" s="28"/>
      <c r="H5851" s="31"/>
    </row>
    <row r="5852" spans="2:8">
      <c r="B5852" s="27"/>
      <c r="C5852" s="27"/>
      <c r="D5852" s="27"/>
      <c r="E5852" s="27"/>
      <c r="F5852" s="26"/>
      <c r="G5852" s="28"/>
      <c r="H5852" s="31"/>
    </row>
    <row r="5853" spans="2:8">
      <c r="B5853" s="27"/>
      <c r="C5853" s="27"/>
      <c r="D5853" s="27"/>
      <c r="E5853" s="27"/>
      <c r="F5853" s="26"/>
      <c r="G5853" s="28"/>
      <c r="H5853" s="31"/>
    </row>
    <row r="5854" spans="2:8">
      <c r="B5854" s="27"/>
      <c r="C5854" s="27"/>
      <c r="D5854" s="27"/>
      <c r="E5854" s="27"/>
      <c r="F5854" s="26"/>
      <c r="G5854" s="28"/>
      <c r="H5854" s="31"/>
    </row>
    <row r="5855" spans="2:8">
      <c r="B5855" s="27"/>
      <c r="C5855" s="27"/>
      <c r="D5855" s="27"/>
      <c r="E5855" s="27"/>
      <c r="F5855" s="26"/>
      <c r="G5855" s="28"/>
      <c r="H5855" s="31"/>
    </row>
    <row r="5856" spans="2:8">
      <c r="B5856" s="27"/>
      <c r="C5856" s="27"/>
      <c r="D5856" s="27"/>
      <c r="E5856" s="27"/>
      <c r="F5856" s="26"/>
      <c r="G5856" s="28"/>
      <c r="H5856" s="31"/>
    </row>
    <row r="5857" spans="2:8">
      <c r="B5857" s="27"/>
      <c r="C5857" s="27"/>
      <c r="D5857" s="27"/>
      <c r="E5857" s="27"/>
      <c r="F5857" s="26"/>
      <c r="G5857" s="28"/>
      <c r="H5857" s="31"/>
    </row>
    <row r="5858" spans="2:8">
      <c r="B5858" s="27"/>
      <c r="C5858" s="27"/>
      <c r="D5858" s="27"/>
      <c r="E5858" s="27"/>
      <c r="F5858" s="26"/>
      <c r="G5858" s="28"/>
      <c r="H5858" s="31"/>
    </row>
    <row r="5859" spans="2:8">
      <c r="B5859" s="27"/>
      <c r="C5859" s="27"/>
      <c r="D5859" s="27"/>
      <c r="E5859" s="27"/>
      <c r="F5859" s="26"/>
      <c r="G5859" s="28"/>
      <c r="H5859" s="31"/>
    </row>
    <row r="5860" spans="2:8">
      <c r="B5860" s="27"/>
      <c r="C5860" s="27"/>
      <c r="D5860" s="27"/>
      <c r="E5860" s="27"/>
      <c r="F5860" s="26"/>
      <c r="G5860" s="28"/>
      <c r="H5860" s="31"/>
    </row>
    <row r="5861" spans="2:8">
      <c r="B5861" s="27"/>
      <c r="C5861" s="27"/>
      <c r="D5861" s="27"/>
      <c r="E5861" s="27"/>
      <c r="F5861" s="26"/>
      <c r="G5861" s="28"/>
      <c r="H5861" s="31"/>
    </row>
    <row r="5862" spans="2:8">
      <c r="B5862" s="27"/>
      <c r="C5862" s="27"/>
      <c r="D5862" s="27"/>
      <c r="E5862" s="27"/>
      <c r="F5862" s="26"/>
      <c r="G5862" s="28"/>
      <c r="H5862" s="31"/>
    </row>
    <row r="5863" spans="2:8">
      <c r="B5863" s="27"/>
      <c r="C5863" s="27"/>
      <c r="D5863" s="27"/>
      <c r="E5863" s="27"/>
      <c r="F5863" s="26"/>
      <c r="G5863" s="28"/>
      <c r="H5863" s="31"/>
    </row>
    <row r="5864" spans="2:8">
      <c r="B5864" s="27"/>
      <c r="C5864" s="27"/>
      <c r="D5864" s="27"/>
      <c r="E5864" s="27"/>
      <c r="F5864" s="26"/>
      <c r="G5864" s="28"/>
      <c r="H5864" s="31"/>
    </row>
    <row r="5865" spans="2:8">
      <c r="B5865" s="27"/>
      <c r="C5865" s="27"/>
      <c r="D5865" s="27"/>
      <c r="E5865" s="27"/>
      <c r="F5865" s="26"/>
      <c r="G5865" s="28"/>
      <c r="H5865" s="31"/>
    </row>
    <row r="5866" spans="2:8">
      <c r="B5866" s="27"/>
      <c r="C5866" s="27"/>
      <c r="D5866" s="27"/>
      <c r="E5866" s="27"/>
      <c r="F5866" s="26"/>
      <c r="G5866" s="28"/>
      <c r="H5866" s="31"/>
    </row>
    <row r="5867" spans="2:8">
      <c r="B5867" s="27"/>
      <c r="C5867" s="27"/>
      <c r="D5867" s="27"/>
      <c r="E5867" s="27"/>
      <c r="F5867" s="26"/>
      <c r="G5867" s="28"/>
      <c r="H5867" s="31"/>
    </row>
    <row r="5868" spans="2:8">
      <c r="B5868" s="27"/>
      <c r="C5868" s="27"/>
      <c r="D5868" s="27"/>
      <c r="E5868" s="27"/>
      <c r="F5868" s="26"/>
      <c r="G5868" s="28"/>
      <c r="H5868" s="31"/>
    </row>
    <row r="5869" spans="2:8">
      <c r="B5869" s="27"/>
      <c r="C5869" s="27"/>
      <c r="D5869" s="27"/>
      <c r="E5869" s="27"/>
      <c r="F5869" s="26"/>
      <c r="G5869" s="28"/>
      <c r="H5869" s="31"/>
    </row>
    <row r="5870" spans="2:8">
      <c r="B5870" s="27"/>
      <c r="C5870" s="27"/>
      <c r="D5870" s="27"/>
      <c r="E5870" s="27"/>
      <c r="F5870" s="26"/>
      <c r="G5870" s="28"/>
      <c r="H5870" s="31"/>
    </row>
    <row r="5871" spans="2:8">
      <c r="B5871" s="27"/>
      <c r="C5871" s="27"/>
      <c r="D5871" s="27"/>
      <c r="E5871" s="27"/>
      <c r="F5871" s="26"/>
      <c r="G5871" s="28"/>
      <c r="H5871" s="31"/>
    </row>
    <row r="5872" spans="2:8">
      <c r="B5872" s="27"/>
      <c r="C5872" s="27"/>
      <c r="D5872" s="27"/>
      <c r="E5872" s="27"/>
      <c r="F5872" s="26"/>
      <c r="G5872" s="28"/>
      <c r="H5872" s="31"/>
    </row>
    <row r="5873" spans="2:8">
      <c r="B5873" s="27"/>
      <c r="C5873" s="27"/>
      <c r="D5873" s="27"/>
      <c r="E5873" s="27"/>
      <c r="F5873" s="26"/>
      <c r="G5873" s="28"/>
      <c r="H5873" s="31"/>
    </row>
    <row r="5874" spans="2:8">
      <c r="B5874" s="27"/>
      <c r="C5874" s="27"/>
      <c r="D5874" s="27"/>
      <c r="E5874" s="27"/>
      <c r="F5874" s="26"/>
      <c r="G5874" s="28"/>
      <c r="H5874" s="31"/>
    </row>
    <row r="5875" spans="2:8">
      <c r="B5875" s="27"/>
      <c r="C5875" s="27"/>
      <c r="D5875" s="27"/>
      <c r="E5875" s="27"/>
      <c r="F5875" s="26"/>
      <c r="G5875" s="28"/>
      <c r="H5875" s="31"/>
    </row>
    <row r="5876" spans="2:8">
      <c r="B5876" s="27"/>
      <c r="C5876" s="27"/>
      <c r="D5876" s="27"/>
      <c r="E5876" s="27"/>
      <c r="F5876" s="26"/>
      <c r="G5876" s="28"/>
      <c r="H5876" s="31"/>
    </row>
    <row r="5877" spans="2:8">
      <c r="B5877" s="27"/>
      <c r="C5877" s="27"/>
      <c r="D5877" s="27"/>
      <c r="E5877" s="27"/>
      <c r="F5877" s="26"/>
      <c r="G5877" s="28"/>
      <c r="H5877" s="31"/>
    </row>
    <row r="5878" spans="2:8">
      <c r="B5878" s="27"/>
      <c r="C5878" s="27"/>
      <c r="D5878" s="27"/>
      <c r="E5878" s="27"/>
      <c r="F5878" s="26"/>
      <c r="G5878" s="28"/>
      <c r="H5878" s="31"/>
    </row>
    <row r="5879" spans="2:8">
      <c r="B5879" s="27"/>
      <c r="C5879" s="27"/>
      <c r="D5879" s="27"/>
      <c r="E5879" s="27"/>
      <c r="F5879" s="26"/>
      <c r="G5879" s="28"/>
      <c r="H5879" s="31"/>
    </row>
    <row r="5880" spans="2:8">
      <c r="B5880" s="27"/>
      <c r="C5880" s="27"/>
      <c r="D5880" s="27"/>
      <c r="E5880" s="27"/>
      <c r="F5880" s="26"/>
      <c r="G5880" s="28"/>
      <c r="H5880" s="31"/>
    </row>
    <row r="5881" spans="2:8">
      <c r="B5881" s="27"/>
      <c r="C5881" s="27"/>
      <c r="D5881" s="27"/>
      <c r="E5881" s="27"/>
      <c r="F5881" s="26"/>
      <c r="G5881" s="28"/>
      <c r="H5881" s="31"/>
    </row>
    <row r="5882" spans="2:8">
      <c r="B5882" s="27"/>
      <c r="C5882" s="27"/>
      <c r="D5882" s="27"/>
      <c r="E5882" s="27"/>
      <c r="F5882" s="26"/>
      <c r="G5882" s="28"/>
      <c r="H5882" s="31"/>
    </row>
    <row r="5883" spans="2:8">
      <c r="B5883" s="27"/>
      <c r="C5883" s="27"/>
      <c r="D5883" s="27"/>
      <c r="E5883" s="27"/>
      <c r="F5883" s="26"/>
      <c r="G5883" s="28"/>
      <c r="H5883" s="31"/>
    </row>
    <row r="5884" spans="2:8">
      <c r="B5884" s="27"/>
      <c r="C5884" s="27"/>
      <c r="D5884" s="27"/>
      <c r="E5884" s="27"/>
      <c r="F5884" s="26"/>
      <c r="G5884" s="28"/>
      <c r="H5884" s="31"/>
    </row>
    <row r="5885" spans="2:8">
      <c r="B5885" s="27"/>
      <c r="C5885" s="27"/>
      <c r="D5885" s="27"/>
      <c r="E5885" s="27"/>
      <c r="F5885" s="26"/>
      <c r="G5885" s="28"/>
      <c r="H5885" s="31"/>
    </row>
    <row r="5886" spans="2:8">
      <c r="B5886" s="27"/>
      <c r="C5886" s="27"/>
      <c r="D5886" s="27"/>
      <c r="E5886" s="27"/>
      <c r="F5886" s="26"/>
      <c r="G5886" s="28"/>
      <c r="H5886" s="31"/>
    </row>
    <row r="5887" spans="2:8">
      <c r="B5887" s="27"/>
      <c r="C5887" s="27"/>
      <c r="D5887" s="27"/>
      <c r="E5887" s="27"/>
      <c r="F5887" s="26"/>
      <c r="G5887" s="28"/>
      <c r="H5887" s="31"/>
    </row>
    <row r="5888" spans="2:8">
      <c r="B5888" s="27"/>
      <c r="C5888" s="27"/>
      <c r="D5888" s="27"/>
      <c r="E5888" s="27"/>
      <c r="F5888" s="26"/>
      <c r="G5888" s="28"/>
      <c r="H5888" s="31"/>
    </row>
    <row r="5889" spans="2:8">
      <c r="B5889" s="27"/>
      <c r="C5889" s="27"/>
      <c r="D5889" s="27"/>
      <c r="E5889" s="27"/>
      <c r="F5889" s="26"/>
      <c r="G5889" s="28"/>
      <c r="H5889" s="31"/>
    </row>
    <row r="5890" spans="2:8">
      <c r="B5890" s="27"/>
      <c r="C5890" s="27"/>
      <c r="D5890" s="27"/>
      <c r="E5890" s="27"/>
      <c r="F5890" s="26"/>
      <c r="G5890" s="28"/>
      <c r="H5890" s="31"/>
    </row>
    <row r="5891" spans="2:8">
      <c r="B5891" s="27"/>
      <c r="C5891" s="27"/>
      <c r="D5891" s="27"/>
      <c r="E5891" s="27"/>
      <c r="F5891" s="26"/>
      <c r="G5891" s="28"/>
      <c r="H5891" s="31"/>
    </row>
    <row r="5892" spans="2:8">
      <c r="B5892" s="27"/>
      <c r="C5892" s="27"/>
      <c r="D5892" s="27"/>
      <c r="E5892" s="27"/>
      <c r="F5892" s="26"/>
      <c r="G5892" s="28"/>
      <c r="H5892" s="31"/>
    </row>
    <row r="5893" spans="2:8">
      <c r="B5893" s="27"/>
      <c r="C5893" s="27"/>
      <c r="D5893" s="27"/>
      <c r="E5893" s="27"/>
      <c r="F5893" s="26"/>
      <c r="G5893" s="28"/>
      <c r="H5893" s="31"/>
    </row>
    <row r="5894" spans="2:8">
      <c r="B5894" s="27"/>
      <c r="C5894" s="27"/>
      <c r="D5894" s="27"/>
      <c r="E5894" s="27"/>
      <c r="F5894" s="26"/>
      <c r="G5894" s="28"/>
      <c r="H5894" s="31"/>
    </row>
    <row r="5895" spans="2:8">
      <c r="B5895" s="27"/>
      <c r="C5895" s="27"/>
      <c r="D5895" s="27"/>
      <c r="E5895" s="27"/>
      <c r="F5895" s="26"/>
      <c r="G5895" s="28"/>
      <c r="H5895" s="31"/>
    </row>
    <row r="5896" spans="2:8">
      <c r="B5896" s="27"/>
      <c r="C5896" s="27"/>
      <c r="D5896" s="27"/>
      <c r="E5896" s="27"/>
      <c r="F5896" s="26"/>
      <c r="G5896" s="28"/>
      <c r="H5896" s="31"/>
    </row>
    <row r="5897" spans="2:8">
      <c r="B5897" s="27"/>
      <c r="C5897" s="27"/>
      <c r="D5897" s="27"/>
      <c r="E5897" s="27"/>
      <c r="F5897" s="26"/>
      <c r="G5897" s="28"/>
      <c r="H5897" s="31"/>
    </row>
    <row r="5898" spans="2:8">
      <c r="B5898" s="27"/>
      <c r="C5898" s="27"/>
      <c r="D5898" s="27"/>
      <c r="E5898" s="27"/>
      <c r="F5898" s="26"/>
      <c r="G5898" s="28"/>
      <c r="H5898" s="31"/>
    </row>
    <row r="5899" spans="2:8">
      <c r="B5899" s="27"/>
      <c r="C5899" s="27"/>
      <c r="D5899" s="27"/>
      <c r="E5899" s="27"/>
      <c r="F5899" s="26"/>
      <c r="G5899" s="28"/>
      <c r="H5899" s="31"/>
    </row>
    <row r="5900" spans="2:8">
      <c r="B5900" s="27"/>
      <c r="C5900" s="27"/>
      <c r="D5900" s="27"/>
      <c r="E5900" s="27"/>
      <c r="F5900" s="26"/>
      <c r="G5900" s="28"/>
      <c r="H5900" s="31"/>
    </row>
    <row r="5901" spans="2:8">
      <c r="B5901" s="27"/>
      <c r="C5901" s="27"/>
      <c r="D5901" s="27"/>
      <c r="E5901" s="27"/>
      <c r="F5901" s="26"/>
      <c r="G5901" s="28"/>
      <c r="H5901" s="31"/>
    </row>
    <row r="5902" spans="2:8">
      <c r="B5902" s="27"/>
      <c r="C5902" s="27"/>
      <c r="D5902" s="27"/>
      <c r="E5902" s="27"/>
      <c r="F5902" s="26"/>
      <c r="G5902" s="28"/>
      <c r="H5902" s="31"/>
    </row>
    <row r="5903" spans="2:8">
      <c r="B5903" s="27"/>
      <c r="C5903" s="27"/>
      <c r="D5903" s="27"/>
      <c r="E5903" s="27"/>
      <c r="F5903" s="26"/>
      <c r="G5903" s="28"/>
      <c r="H5903" s="31"/>
    </row>
    <row r="5904" spans="2:8">
      <c r="B5904" s="27"/>
      <c r="C5904" s="27"/>
      <c r="D5904" s="27"/>
      <c r="E5904" s="27"/>
      <c r="F5904" s="26"/>
      <c r="G5904" s="28"/>
      <c r="H5904" s="31"/>
    </row>
    <row r="5905" spans="2:8">
      <c r="B5905" s="27"/>
      <c r="C5905" s="27"/>
      <c r="D5905" s="27"/>
      <c r="E5905" s="27"/>
      <c r="F5905" s="26"/>
      <c r="G5905" s="28"/>
      <c r="H5905" s="31"/>
    </row>
    <row r="5906" spans="2:8">
      <c r="B5906" s="27"/>
      <c r="C5906" s="27"/>
      <c r="D5906" s="27"/>
      <c r="E5906" s="27"/>
      <c r="F5906" s="26"/>
      <c r="G5906" s="28"/>
      <c r="H5906" s="31"/>
    </row>
    <row r="5907" spans="2:8">
      <c r="B5907" s="27"/>
      <c r="C5907" s="27"/>
      <c r="D5907" s="27"/>
      <c r="E5907" s="27"/>
      <c r="F5907" s="26"/>
      <c r="G5907" s="28"/>
      <c r="H5907" s="31"/>
    </row>
    <row r="5908" spans="2:8">
      <c r="B5908" s="27"/>
      <c r="C5908" s="27"/>
      <c r="D5908" s="27"/>
      <c r="E5908" s="27"/>
      <c r="F5908" s="26"/>
      <c r="G5908" s="28"/>
      <c r="H5908" s="31"/>
    </row>
    <row r="5909" spans="2:8">
      <c r="B5909" s="27"/>
      <c r="C5909" s="27"/>
      <c r="D5909" s="27"/>
      <c r="E5909" s="27"/>
      <c r="F5909" s="26"/>
      <c r="G5909" s="28"/>
      <c r="H5909" s="31"/>
    </row>
    <row r="5910" spans="2:8">
      <c r="B5910" s="27"/>
      <c r="C5910" s="27"/>
      <c r="D5910" s="27"/>
      <c r="E5910" s="27"/>
      <c r="F5910" s="26"/>
      <c r="G5910" s="28"/>
      <c r="H5910" s="31"/>
    </row>
    <row r="5911" spans="2:8">
      <c r="B5911" s="27"/>
      <c r="C5911" s="27"/>
      <c r="D5911" s="27"/>
      <c r="E5911" s="27"/>
      <c r="F5911" s="26"/>
      <c r="G5911" s="28"/>
      <c r="H5911" s="31"/>
    </row>
    <row r="5912" spans="2:8">
      <c r="B5912" s="27"/>
      <c r="C5912" s="27"/>
      <c r="D5912" s="27"/>
      <c r="E5912" s="27"/>
      <c r="F5912" s="26"/>
      <c r="G5912" s="28"/>
      <c r="H5912" s="31"/>
    </row>
    <row r="5913" spans="2:8">
      <c r="B5913" s="27"/>
      <c r="C5913" s="27"/>
      <c r="D5913" s="27"/>
      <c r="E5913" s="27"/>
      <c r="F5913" s="26"/>
      <c r="G5913" s="28"/>
      <c r="H5913" s="31"/>
    </row>
    <row r="5914" spans="2:8">
      <c r="B5914" s="27"/>
      <c r="C5914" s="27"/>
      <c r="D5914" s="27"/>
      <c r="E5914" s="27"/>
      <c r="F5914" s="26"/>
      <c r="G5914" s="28"/>
      <c r="H5914" s="31"/>
    </row>
    <row r="5915" spans="2:8">
      <c r="B5915" s="27"/>
      <c r="C5915" s="27"/>
      <c r="D5915" s="27"/>
      <c r="E5915" s="27"/>
      <c r="F5915" s="26"/>
      <c r="G5915" s="28"/>
      <c r="H5915" s="31"/>
    </row>
    <row r="5916" spans="2:8">
      <c r="B5916" s="27"/>
      <c r="C5916" s="27"/>
      <c r="D5916" s="27"/>
      <c r="E5916" s="27"/>
      <c r="F5916" s="26"/>
      <c r="G5916" s="28"/>
      <c r="H5916" s="31"/>
    </row>
    <row r="5917" spans="2:8">
      <c r="B5917" s="27"/>
      <c r="C5917" s="27"/>
      <c r="D5917" s="27"/>
      <c r="E5917" s="27"/>
      <c r="F5917" s="26"/>
      <c r="G5917" s="28"/>
      <c r="H5917" s="31"/>
    </row>
    <row r="5918" spans="2:8">
      <c r="B5918" s="27"/>
      <c r="C5918" s="27"/>
      <c r="D5918" s="27"/>
      <c r="E5918" s="27"/>
      <c r="F5918" s="26"/>
      <c r="G5918" s="28"/>
      <c r="H5918" s="31"/>
    </row>
    <row r="5919" spans="2:8">
      <c r="B5919" s="27"/>
      <c r="C5919" s="27"/>
      <c r="D5919" s="27"/>
      <c r="E5919" s="27"/>
      <c r="F5919" s="26"/>
      <c r="G5919" s="28"/>
      <c r="H5919" s="31"/>
    </row>
    <row r="5920" spans="2:8">
      <c r="B5920" s="27"/>
      <c r="C5920" s="27"/>
      <c r="D5920" s="27"/>
      <c r="E5920" s="27"/>
      <c r="F5920" s="26"/>
      <c r="G5920" s="28"/>
      <c r="H5920" s="31"/>
    </row>
    <row r="5921" spans="2:8">
      <c r="B5921" s="27"/>
      <c r="C5921" s="27"/>
      <c r="D5921" s="27"/>
      <c r="E5921" s="27"/>
      <c r="F5921" s="26"/>
      <c r="G5921" s="28"/>
      <c r="H5921" s="31"/>
    </row>
    <row r="5922" spans="2:8">
      <c r="B5922" s="27"/>
      <c r="C5922" s="27"/>
      <c r="D5922" s="27"/>
      <c r="E5922" s="27"/>
      <c r="F5922" s="26"/>
      <c r="G5922" s="28"/>
      <c r="H5922" s="31"/>
    </row>
    <row r="5923" spans="2:8">
      <c r="B5923" s="27"/>
      <c r="C5923" s="27"/>
      <c r="D5923" s="27"/>
      <c r="E5923" s="27"/>
      <c r="F5923" s="26"/>
      <c r="G5923" s="28"/>
      <c r="H5923" s="31"/>
    </row>
    <row r="5924" spans="2:8">
      <c r="B5924" s="27"/>
      <c r="C5924" s="27"/>
      <c r="D5924" s="27"/>
      <c r="E5924" s="27"/>
      <c r="F5924" s="26"/>
      <c r="G5924" s="28"/>
      <c r="H5924" s="31"/>
    </row>
    <row r="5925" spans="2:8">
      <c r="B5925" s="27"/>
      <c r="C5925" s="27"/>
      <c r="D5925" s="27"/>
      <c r="E5925" s="27"/>
      <c r="F5925" s="26"/>
      <c r="G5925" s="28"/>
      <c r="H5925" s="31"/>
    </row>
    <row r="5926" spans="2:8">
      <c r="B5926" s="27"/>
      <c r="C5926" s="27"/>
      <c r="D5926" s="27"/>
      <c r="E5926" s="27"/>
      <c r="F5926" s="26"/>
      <c r="G5926" s="28"/>
      <c r="H5926" s="31"/>
    </row>
    <row r="5927" spans="2:8">
      <c r="B5927" s="27"/>
      <c r="C5927" s="27"/>
      <c r="D5927" s="27"/>
      <c r="E5927" s="27"/>
      <c r="F5927" s="26"/>
      <c r="G5927" s="28"/>
      <c r="H5927" s="31"/>
    </row>
    <row r="5928" spans="2:8">
      <c r="B5928" s="27"/>
      <c r="C5928" s="27"/>
      <c r="D5928" s="27"/>
      <c r="E5928" s="27"/>
      <c r="F5928" s="26"/>
      <c r="G5928" s="28"/>
      <c r="H5928" s="31"/>
    </row>
    <row r="5929" spans="2:8">
      <c r="B5929" s="27"/>
      <c r="C5929" s="27"/>
      <c r="D5929" s="27"/>
      <c r="E5929" s="27"/>
      <c r="F5929" s="26"/>
      <c r="G5929" s="28"/>
      <c r="H5929" s="31"/>
    </row>
    <row r="5930" spans="2:8">
      <c r="B5930" s="27"/>
      <c r="C5930" s="27"/>
      <c r="D5930" s="27"/>
      <c r="E5930" s="27"/>
      <c r="F5930" s="26"/>
      <c r="G5930" s="28"/>
      <c r="H5930" s="31"/>
    </row>
    <row r="5931" spans="2:8">
      <c r="B5931" s="27"/>
      <c r="C5931" s="27"/>
      <c r="D5931" s="27"/>
      <c r="E5931" s="27"/>
      <c r="F5931" s="26"/>
      <c r="G5931" s="28"/>
      <c r="H5931" s="31"/>
    </row>
    <row r="5932" spans="2:8">
      <c r="B5932" s="27"/>
      <c r="C5932" s="27"/>
      <c r="D5932" s="27"/>
      <c r="E5932" s="27"/>
      <c r="F5932" s="26"/>
      <c r="G5932" s="28"/>
      <c r="H5932" s="31"/>
    </row>
    <row r="5933" spans="2:8">
      <c r="B5933" s="27"/>
      <c r="C5933" s="27"/>
      <c r="D5933" s="27"/>
      <c r="E5933" s="27"/>
      <c r="F5933" s="26"/>
      <c r="G5933" s="28"/>
      <c r="H5933" s="31"/>
    </row>
    <row r="5934" spans="2:8">
      <c r="B5934" s="27"/>
      <c r="C5934" s="27"/>
      <c r="D5934" s="27"/>
      <c r="E5934" s="27"/>
      <c r="F5934" s="26"/>
      <c r="G5934" s="28"/>
      <c r="H5934" s="31"/>
    </row>
    <row r="5935" spans="2:8">
      <c r="B5935" s="27"/>
      <c r="C5935" s="27"/>
      <c r="D5935" s="27"/>
      <c r="E5935" s="27"/>
      <c r="F5935" s="26"/>
      <c r="G5935" s="28"/>
      <c r="H5935" s="31"/>
    </row>
    <row r="5936" spans="2:8">
      <c r="B5936" s="27"/>
      <c r="C5936" s="27"/>
      <c r="D5936" s="27"/>
      <c r="E5936" s="27"/>
      <c r="F5936" s="26"/>
      <c r="G5936" s="28"/>
      <c r="H5936" s="31"/>
    </row>
    <row r="5937" spans="2:8">
      <c r="B5937" s="27"/>
      <c r="C5937" s="27"/>
      <c r="D5937" s="27"/>
      <c r="E5937" s="27"/>
      <c r="F5937" s="26"/>
      <c r="G5937" s="28"/>
      <c r="H5937" s="31"/>
    </row>
    <row r="5938" spans="2:8">
      <c r="B5938" s="27"/>
      <c r="C5938" s="27"/>
      <c r="D5938" s="27"/>
      <c r="E5938" s="27"/>
      <c r="F5938" s="26"/>
      <c r="G5938" s="28"/>
      <c r="H5938" s="31"/>
    </row>
    <row r="5939" spans="2:8">
      <c r="B5939" s="27"/>
      <c r="C5939" s="27"/>
      <c r="D5939" s="27"/>
      <c r="E5939" s="27"/>
      <c r="F5939" s="26"/>
      <c r="G5939" s="28"/>
      <c r="H5939" s="31"/>
    </row>
    <row r="5940" spans="2:8">
      <c r="B5940" s="27"/>
      <c r="C5940" s="27"/>
      <c r="D5940" s="27"/>
      <c r="E5940" s="27"/>
      <c r="F5940" s="26"/>
      <c r="G5940" s="28"/>
      <c r="H5940" s="31"/>
    </row>
    <row r="5941" spans="2:8">
      <c r="B5941" s="27"/>
      <c r="C5941" s="27"/>
      <c r="D5941" s="27"/>
      <c r="E5941" s="27"/>
      <c r="F5941" s="26"/>
      <c r="G5941" s="28"/>
      <c r="H5941" s="31"/>
    </row>
    <row r="5942" spans="2:8">
      <c r="B5942" s="27"/>
      <c r="C5942" s="27"/>
      <c r="D5942" s="27"/>
      <c r="E5942" s="27"/>
      <c r="F5942" s="26"/>
      <c r="G5942" s="28"/>
      <c r="H5942" s="31"/>
    </row>
    <row r="5943" spans="2:8">
      <c r="B5943" s="27"/>
      <c r="C5943" s="27"/>
      <c r="D5943" s="27"/>
      <c r="E5943" s="27"/>
      <c r="F5943" s="26"/>
      <c r="G5943" s="28"/>
      <c r="H5943" s="31"/>
    </row>
    <row r="5944" spans="2:8">
      <c r="B5944" s="27"/>
      <c r="C5944" s="27"/>
      <c r="D5944" s="27"/>
      <c r="E5944" s="27"/>
      <c r="F5944" s="26"/>
      <c r="G5944" s="28"/>
      <c r="H5944" s="31"/>
    </row>
    <row r="5945" spans="2:8">
      <c r="B5945" s="27"/>
      <c r="C5945" s="27"/>
      <c r="D5945" s="27"/>
      <c r="E5945" s="27"/>
      <c r="F5945" s="26"/>
      <c r="G5945" s="28"/>
      <c r="H5945" s="31"/>
    </row>
    <row r="5946" spans="2:8">
      <c r="B5946" s="27"/>
      <c r="C5946" s="27"/>
      <c r="D5946" s="27"/>
      <c r="E5946" s="27"/>
      <c r="F5946" s="26"/>
      <c r="G5946" s="28"/>
      <c r="H5946" s="31"/>
    </row>
    <row r="5947" spans="2:8">
      <c r="B5947" s="27"/>
      <c r="C5947" s="27"/>
      <c r="D5947" s="27"/>
      <c r="E5947" s="27"/>
      <c r="F5947" s="26"/>
      <c r="G5947" s="28"/>
      <c r="H5947" s="31"/>
    </row>
    <row r="5948" spans="2:8">
      <c r="B5948" s="27"/>
      <c r="C5948" s="27"/>
      <c r="D5948" s="27"/>
      <c r="E5948" s="27"/>
      <c r="F5948" s="26"/>
      <c r="G5948" s="28"/>
      <c r="H5948" s="31"/>
    </row>
    <row r="5949" spans="2:8">
      <c r="B5949" s="27"/>
      <c r="C5949" s="27"/>
      <c r="D5949" s="27"/>
      <c r="E5949" s="27"/>
      <c r="F5949" s="26"/>
      <c r="G5949" s="28"/>
      <c r="H5949" s="31"/>
    </row>
    <row r="5950" spans="2:8">
      <c r="B5950" s="27"/>
      <c r="C5950" s="27"/>
      <c r="D5950" s="27"/>
      <c r="E5950" s="27"/>
      <c r="F5950" s="26"/>
      <c r="G5950" s="28"/>
      <c r="H5950" s="31"/>
    </row>
    <row r="5951" spans="2:8">
      <c r="B5951" s="27"/>
      <c r="C5951" s="27"/>
      <c r="D5951" s="27"/>
      <c r="E5951" s="27"/>
      <c r="F5951" s="26"/>
      <c r="G5951" s="28"/>
      <c r="H5951" s="31"/>
    </row>
    <row r="5952" spans="2:8">
      <c r="B5952" s="27"/>
      <c r="C5952" s="27"/>
      <c r="D5952" s="27"/>
      <c r="E5952" s="27"/>
      <c r="F5952" s="26"/>
      <c r="G5952" s="28"/>
      <c r="H5952" s="31"/>
    </row>
    <row r="5953" spans="2:8">
      <c r="B5953" s="27"/>
      <c r="C5953" s="27"/>
      <c r="D5953" s="27"/>
      <c r="E5953" s="27"/>
      <c r="F5953" s="26"/>
      <c r="G5953" s="28"/>
      <c r="H5953" s="31"/>
    </row>
    <row r="5954" spans="2:8">
      <c r="B5954" s="27"/>
      <c r="C5954" s="27"/>
      <c r="D5954" s="27"/>
      <c r="E5954" s="27"/>
      <c r="F5954" s="26"/>
      <c r="G5954" s="28"/>
      <c r="H5954" s="31"/>
    </row>
    <row r="5955" spans="2:8">
      <c r="B5955" s="27"/>
      <c r="C5955" s="27"/>
      <c r="D5955" s="27"/>
      <c r="E5955" s="27"/>
      <c r="F5955" s="26"/>
      <c r="G5955" s="28"/>
      <c r="H5955" s="31"/>
    </row>
    <row r="5956" spans="2:8">
      <c r="B5956" s="27"/>
      <c r="C5956" s="27"/>
      <c r="D5956" s="27"/>
      <c r="E5956" s="27"/>
      <c r="F5956" s="26"/>
      <c r="G5956" s="28"/>
      <c r="H5956" s="31"/>
    </row>
    <row r="5957" spans="2:8">
      <c r="B5957" s="27"/>
      <c r="C5957" s="27"/>
      <c r="D5957" s="27"/>
      <c r="E5957" s="27"/>
      <c r="F5957" s="26"/>
      <c r="G5957" s="28"/>
      <c r="H5957" s="31"/>
    </row>
    <row r="5958" spans="2:8">
      <c r="B5958" s="27"/>
      <c r="C5958" s="27"/>
      <c r="D5958" s="27"/>
      <c r="E5958" s="27"/>
      <c r="F5958" s="26"/>
      <c r="G5958" s="28"/>
      <c r="H5958" s="31"/>
    </row>
    <row r="5959" spans="2:8">
      <c r="B5959" s="27"/>
      <c r="C5959" s="27"/>
      <c r="D5959" s="27"/>
      <c r="E5959" s="27"/>
      <c r="F5959" s="26"/>
      <c r="G5959" s="28"/>
      <c r="H5959" s="31"/>
    </row>
    <row r="5960" spans="2:8">
      <c r="B5960" s="27"/>
      <c r="C5960" s="27"/>
      <c r="D5960" s="27"/>
      <c r="E5960" s="27"/>
      <c r="F5960" s="26"/>
      <c r="G5960" s="28"/>
      <c r="H5960" s="31"/>
    </row>
    <row r="5961" spans="2:8">
      <c r="B5961" s="27"/>
      <c r="C5961" s="27"/>
      <c r="D5961" s="27"/>
      <c r="E5961" s="27"/>
      <c r="F5961" s="26"/>
      <c r="G5961" s="28"/>
      <c r="H5961" s="31"/>
    </row>
    <row r="5962" spans="2:8">
      <c r="B5962" s="27"/>
      <c r="C5962" s="27"/>
      <c r="D5962" s="27"/>
      <c r="E5962" s="27"/>
      <c r="F5962" s="26"/>
      <c r="G5962" s="28"/>
      <c r="H5962" s="31"/>
    </row>
    <row r="5963" spans="2:8">
      <c r="B5963" s="27"/>
      <c r="C5963" s="27"/>
      <c r="D5963" s="27"/>
      <c r="E5963" s="27"/>
      <c r="F5963" s="26"/>
      <c r="G5963" s="28"/>
      <c r="H5963" s="31"/>
    </row>
    <row r="5964" spans="2:8">
      <c r="B5964" s="27"/>
      <c r="C5964" s="27"/>
      <c r="D5964" s="27"/>
      <c r="E5964" s="27"/>
      <c r="F5964" s="26"/>
      <c r="G5964" s="28"/>
      <c r="H5964" s="31"/>
    </row>
    <row r="5965" spans="2:8">
      <c r="B5965" s="27"/>
      <c r="C5965" s="27"/>
      <c r="D5965" s="27"/>
      <c r="E5965" s="27"/>
      <c r="F5965" s="26"/>
      <c r="G5965" s="28"/>
      <c r="H5965" s="31"/>
    </row>
    <row r="5966" spans="2:8">
      <c r="B5966" s="27"/>
      <c r="C5966" s="27"/>
      <c r="D5966" s="27"/>
      <c r="E5966" s="27"/>
      <c r="F5966" s="26"/>
      <c r="G5966" s="28"/>
      <c r="H5966" s="31"/>
    </row>
    <row r="5967" spans="2:8">
      <c r="B5967" s="27"/>
      <c r="C5967" s="27"/>
      <c r="D5967" s="27"/>
      <c r="E5967" s="27"/>
      <c r="F5967" s="26"/>
      <c r="G5967" s="28"/>
      <c r="H5967" s="31"/>
    </row>
    <row r="5968" spans="2:8">
      <c r="B5968" s="27"/>
      <c r="C5968" s="27"/>
      <c r="D5968" s="27"/>
      <c r="E5968" s="27"/>
      <c r="F5968" s="26"/>
      <c r="G5968" s="28"/>
      <c r="H5968" s="31"/>
    </row>
    <row r="5969" spans="2:8">
      <c r="B5969" s="27"/>
      <c r="C5969" s="27"/>
      <c r="D5969" s="27"/>
      <c r="E5969" s="27"/>
      <c r="F5969" s="26"/>
      <c r="G5969" s="28"/>
      <c r="H5969" s="31"/>
    </row>
    <row r="5970" spans="2:8">
      <c r="B5970" s="27"/>
      <c r="C5970" s="27"/>
      <c r="D5970" s="27"/>
      <c r="E5970" s="27"/>
      <c r="F5970" s="26"/>
      <c r="G5970" s="28"/>
      <c r="H5970" s="31"/>
    </row>
    <row r="5971" spans="2:8">
      <c r="B5971" s="27"/>
      <c r="C5971" s="27"/>
      <c r="D5971" s="27"/>
      <c r="E5971" s="27"/>
      <c r="F5971" s="26"/>
      <c r="G5971" s="28"/>
      <c r="H5971" s="31"/>
    </row>
    <row r="5972" spans="2:8">
      <c r="B5972" s="27"/>
      <c r="C5972" s="27"/>
      <c r="D5972" s="27"/>
      <c r="E5972" s="27"/>
      <c r="F5972" s="26"/>
      <c r="G5972" s="28"/>
      <c r="H5972" s="31"/>
    </row>
    <row r="5973" spans="2:8">
      <c r="B5973" s="27"/>
      <c r="C5973" s="27"/>
      <c r="D5973" s="27"/>
      <c r="E5973" s="27"/>
      <c r="F5973" s="26"/>
      <c r="G5973" s="28"/>
      <c r="H5973" s="31"/>
    </row>
    <row r="5974" spans="2:8">
      <c r="B5974" s="27"/>
      <c r="C5974" s="27"/>
      <c r="D5974" s="27"/>
      <c r="E5974" s="27"/>
      <c r="F5974" s="26"/>
      <c r="G5974" s="28"/>
      <c r="H5974" s="31"/>
    </row>
    <row r="5975" spans="2:8">
      <c r="B5975" s="27"/>
      <c r="C5975" s="27"/>
      <c r="D5975" s="27"/>
      <c r="E5975" s="27"/>
      <c r="F5975" s="26"/>
      <c r="G5975" s="28"/>
      <c r="H5975" s="31"/>
    </row>
    <row r="5976" spans="2:8">
      <c r="B5976" s="27"/>
      <c r="C5976" s="27"/>
      <c r="D5976" s="27"/>
      <c r="E5976" s="27"/>
      <c r="F5976" s="26"/>
      <c r="G5976" s="28"/>
      <c r="H5976" s="31"/>
    </row>
    <row r="5977" spans="2:8">
      <c r="B5977" s="27"/>
      <c r="C5977" s="27"/>
      <c r="D5977" s="27"/>
      <c r="E5977" s="27"/>
      <c r="F5977" s="26"/>
      <c r="G5977" s="28"/>
      <c r="H5977" s="31"/>
    </row>
    <row r="5978" spans="2:8">
      <c r="B5978" s="27"/>
      <c r="C5978" s="27"/>
      <c r="D5978" s="27"/>
      <c r="E5978" s="27"/>
      <c r="F5978" s="26"/>
      <c r="G5978" s="28"/>
      <c r="H5978" s="31"/>
    </row>
    <row r="5979" spans="2:8">
      <c r="B5979" s="27"/>
      <c r="C5979" s="27"/>
      <c r="D5979" s="27"/>
      <c r="E5979" s="27"/>
      <c r="F5979" s="26"/>
      <c r="G5979" s="28"/>
      <c r="H5979" s="31"/>
    </row>
    <row r="5980" spans="2:8">
      <c r="B5980" s="27"/>
      <c r="C5980" s="27"/>
      <c r="D5980" s="27"/>
      <c r="E5980" s="27"/>
      <c r="F5980" s="26"/>
      <c r="G5980" s="28"/>
      <c r="H5980" s="31"/>
    </row>
    <row r="5981" spans="2:8">
      <c r="B5981" s="27"/>
      <c r="C5981" s="27"/>
      <c r="D5981" s="27"/>
      <c r="E5981" s="27"/>
      <c r="F5981" s="26"/>
      <c r="G5981" s="28"/>
      <c r="H5981" s="31"/>
    </row>
    <row r="5982" spans="2:8">
      <c r="B5982" s="27"/>
      <c r="C5982" s="27"/>
      <c r="D5982" s="27"/>
      <c r="E5982" s="27"/>
      <c r="F5982" s="26"/>
      <c r="G5982" s="28"/>
      <c r="H5982" s="31"/>
    </row>
    <row r="5983" spans="2:8">
      <c r="B5983" s="27"/>
      <c r="C5983" s="27"/>
      <c r="D5983" s="27"/>
      <c r="E5983" s="27"/>
      <c r="F5983" s="26"/>
      <c r="G5983" s="28"/>
      <c r="H5983" s="31"/>
    </row>
    <row r="5984" spans="2:8">
      <c r="B5984" s="27"/>
      <c r="C5984" s="27"/>
      <c r="D5984" s="27"/>
      <c r="E5984" s="27"/>
      <c r="F5984" s="26"/>
      <c r="G5984" s="28"/>
      <c r="H5984" s="31"/>
    </row>
    <row r="5985" spans="2:8">
      <c r="B5985" s="27"/>
      <c r="C5985" s="27"/>
      <c r="D5985" s="27"/>
      <c r="E5985" s="27"/>
      <c r="F5985" s="26"/>
      <c r="G5985" s="28"/>
      <c r="H5985" s="31"/>
    </row>
    <row r="5986" spans="2:8">
      <c r="B5986" s="27"/>
      <c r="C5986" s="27"/>
      <c r="D5986" s="27"/>
      <c r="E5986" s="27"/>
      <c r="F5986" s="26"/>
      <c r="G5986" s="28"/>
      <c r="H5986" s="31"/>
    </row>
    <row r="5987" spans="2:8">
      <c r="B5987" s="27"/>
      <c r="C5987" s="27"/>
      <c r="D5987" s="27"/>
      <c r="E5987" s="27"/>
      <c r="F5987" s="26"/>
      <c r="G5987" s="28"/>
      <c r="H5987" s="31"/>
    </row>
    <row r="5988" spans="2:8">
      <c r="B5988" s="27"/>
      <c r="C5988" s="27"/>
      <c r="D5988" s="27"/>
      <c r="E5988" s="27"/>
      <c r="F5988" s="26"/>
      <c r="G5988" s="28"/>
      <c r="H5988" s="31"/>
    </row>
    <row r="5989" spans="2:8">
      <c r="B5989" s="27"/>
      <c r="C5989" s="27"/>
      <c r="D5989" s="27"/>
      <c r="E5989" s="27"/>
      <c r="F5989" s="26"/>
      <c r="G5989" s="28"/>
      <c r="H5989" s="31"/>
    </row>
    <row r="5990" spans="2:8">
      <c r="B5990" s="27"/>
      <c r="C5990" s="27"/>
      <c r="D5990" s="27"/>
      <c r="E5990" s="27"/>
      <c r="F5990" s="26"/>
      <c r="G5990" s="28"/>
      <c r="H5990" s="31"/>
    </row>
    <row r="5991" spans="2:8">
      <c r="B5991" s="27"/>
      <c r="C5991" s="27"/>
      <c r="D5991" s="27"/>
      <c r="E5991" s="27"/>
      <c r="F5991" s="26"/>
      <c r="G5991" s="28"/>
      <c r="H5991" s="31"/>
    </row>
    <row r="5992" spans="2:8">
      <c r="B5992" s="27"/>
      <c r="C5992" s="27"/>
      <c r="D5992" s="27"/>
      <c r="E5992" s="27"/>
      <c r="F5992" s="26"/>
      <c r="G5992" s="28"/>
      <c r="H5992" s="31"/>
    </row>
    <row r="5993" spans="2:8">
      <c r="B5993" s="27"/>
      <c r="C5993" s="27"/>
      <c r="D5993" s="27"/>
      <c r="E5993" s="27"/>
      <c r="F5993" s="26"/>
      <c r="G5993" s="28"/>
      <c r="H5993" s="31"/>
    </row>
    <row r="5994" spans="2:8">
      <c r="B5994" s="27"/>
      <c r="C5994" s="27"/>
      <c r="D5994" s="27"/>
      <c r="E5994" s="27"/>
      <c r="F5994" s="26"/>
      <c r="G5994" s="28"/>
      <c r="H5994" s="31"/>
    </row>
    <row r="5995" spans="2:8">
      <c r="B5995" s="27"/>
      <c r="C5995" s="27"/>
      <c r="D5995" s="27"/>
      <c r="E5995" s="27"/>
      <c r="F5995" s="26"/>
      <c r="G5995" s="28"/>
      <c r="H5995" s="31"/>
    </row>
    <row r="5996" spans="2:8">
      <c r="B5996" s="27"/>
      <c r="C5996" s="27"/>
      <c r="D5996" s="27"/>
      <c r="E5996" s="27"/>
      <c r="F5996" s="26"/>
      <c r="G5996" s="28"/>
      <c r="H5996" s="31"/>
    </row>
    <row r="5997" spans="2:8">
      <c r="B5997" s="27"/>
      <c r="C5997" s="27"/>
      <c r="D5997" s="27"/>
      <c r="E5997" s="27"/>
      <c r="F5997" s="26"/>
      <c r="G5997" s="28"/>
      <c r="H5997" s="31"/>
    </row>
    <row r="5998" spans="2:8">
      <c r="B5998" s="27"/>
      <c r="C5998" s="27"/>
      <c r="D5998" s="27"/>
      <c r="E5998" s="27"/>
      <c r="F5998" s="26"/>
      <c r="G5998" s="28"/>
      <c r="H5998" s="31"/>
    </row>
    <row r="5999" spans="2:8">
      <c r="B5999" s="27"/>
      <c r="C5999" s="27"/>
      <c r="D5999" s="27"/>
      <c r="E5999" s="27"/>
      <c r="F5999" s="26"/>
      <c r="G5999" s="28"/>
      <c r="H5999" s="31"/>
    </row>
    <row r="6000" spans="2:8">
      <c r="B6000" s="27"/>
      <c r="C6000" s="27"/>
      <c r="D6000" s="27"/>
      <c r="E6000" s="27"/>
      <c r="F6000" s="26"/>
      <c r="G6000" s="28"/>
      <c r="H6000" s="31"/>
    </row>
    <row r="6001" spans="2:8">
      <c r="B6001" s="27"/>
      <c r="C6001" s="27"/>
      <c r="D6001" s="27"/>
      <c r="E6001" s="27"/>
      <c r="F6001" s="26"/>
      <c r="G6001" s="28"/>
      <c r="H6001" s="31"/>
    </row>
    <row r="6002" spans="2:8">
      <c r="B6002" s="27"/>
      <c r="C6002" s="27"/>
      <c r="D6002" s="27"/>
      <c r="E6002" s="27"/>
      <c r="F6002" s="26"/>
      <c r="G6002" s="28"/>
      <c r="H6002" s="31"/>
    </row>
    <row r="6003" spans="2:8">
      <c r="B6003" s="27"/>
      <c r="C6003" s="27"/>
      <c r="D6003" s="27"/>
      <c r="E6003" s="27"/>
      <c r="F6003" s="26"/>
      <c r="G6003" s="28"/>
      <c r="H6003" s="31"/>
    </row>
    <row r="6004" spans="2:8">
      <c r="B6004" s="27"/>
      <c r="C6004" s="27"/>
      <c r="D6004" s="27"/>
      <c r="E6004" s="27"/>
      <c r="F6004" s="26"/>
      <c r="G6004" s="28"/>
      <c r="H6004" s="31"/>
    </row>
    <row r="6005" spans="2:8">
      <c r="B6005" s="27"/>
      <c r="C6005" s="27"/>
      <c r="D6005" s="27"/>
      <c r="E6005" s="27"/>
      <c r="F6005" s="26"/>
      <c r="G6005" s="28"/>
      <c r="H6005" s="31"/>
    </row>
    <row r="6006" spans="2:8">
      <c r="B6006" s="27"/>
      <c r="C6006" s="27"/>
      <c r="D6006" s="27"/>
      <c r="E6006" s="27"/>
      <c r="F6006" s="26"/>
      <c r="G6006" s="28"/>
      <c r="H6006" s="31"/>
    </row>
    <row r="6007" spans="2:8">
      <c r="B6007" s="27"/>
      <c r="C6007" s="27"/>
      <c r="D6007" s="27"/>
      <c r="E6007" s="27"/>
      <c r="F6007" s="26"/>
      <c r="G6007" s="28"/>
      <c r="H6007" s="31"/>
    </row>
    <row r="6008" spans="2:8">
      <c r="B6008" s="27"/>
      <c r="C6008" s="27"/>
      <c r="D6008" s="27"/>
      <c r="E6008" s="27"/>
      <c r="F6008" s="26"/>
      <c r="G6008" s="28"/>
      <c r="H6008" s="31"/>
    </row>
    <row r="6009" spans="2:8">
      <c r="B6009" s="27"/>
      <c r="C6009" s="27"/>
      <c r="D6009" s="27"/>
      <c r="E6009" s="27"/>
      <c r="F6009" s="26"/>
      <c r="G6009" s="28"/>
      <c r="H6009" s="31"/>
    </row>
    <row r="6010" spans="2:8">
      <c r="B6010" s="27"/>
      <c r="C6010" s="27"/>
      <c r="D6010" s="27"/>
      <c r="E6010" s="27"/>
      <c r="F6010" s="26"/>
      <c r="G6010" s="28"/>
      <c r="H6010" s="31"/>
    </row>
    <row r="6011" spans="2:8">
      <c r="B6011" s="27"/>
      <c r="C6011" s="27"/>
      <c r="D6011" s="27"/>
      <c r="E6011" s="27"/>
      <c r="F6011" s="26"/>
      <c r="G6011" s="28"/>
      <c r="H6011" s="31"/>
    </row>
    <row r="6012" spans="2:8">
      <c r="B6012" s="27"/>
      <c r="C6012" s="27"/>
      <c r="D6012" s="27"/>
      <c r="E6012" s="27"/>
      <c r="F6012" s="26"/>
      <c r="G6012" s="28"/>
      <c r="H6012" s="31"/>
    </row>
    <row r="6013" spans="2:8">
      <c r="B6013" s="27"/>
      <c r="C6013" s="27"/>
      <c r="D6013" s="27"/>
      <c r="E6013" s="27"/>
      <c r="F6013" s="26"/>
      <c r="G6013" s="28"/>
      <c r="H6013" s="31"/>
    </row>
    <row r="6014" spans="2:8">
      <c r="B6014" s="27"/>
      <c r="C6014" s="27"/>
      <c r="D6014" s="27"/>
      <c r="E6014" s="27"/>
      <c r="F6014" s="26"/>
      <c r="G6014" s="28"/>
      <c r="H6014" s="31"/>
    </row>
    <row r="6015" spans="2:8">
      <c r="B6015" s="27"/>
      <c r="C6015" s="27"/>
      <c r="D6015" s="27"/>
      <c r="E6015" s="27"/>
      <c r="F6015" s="26"/>
      <c r="G6015" s="28"/>
      <c r="H6015" s="31"/>
    </row>
    <row r="6016" spans="2:8">
      <c r="B6016" s="27"/>
      <c r="C6016" s="27"/>
      <c r="D6016" s="27"/>
      <c r="E6016" s="27"/>
      <c r="F6016" s="26"/>
      <c r="G6016" s="28"/>
      <c r="H6016" s="31"/>
    </row>
    <row r="6017" spans="2:8">
      <c r="B6017" s="27"/>
      <c r="C6017" s="27"/>
      <c r="D6017" s="27"/>
      <c r="E6017" s="27"/>
      <c r="F6017" s="26"/>
      <c r="G6017" s="28"/>
      <c r="H6017" s="31"/>
    </row>
    <row r="6018" spans="2:8">
      <c r="B6018" s="27"/>
      <c r="C6018" s="27"/>
      <c r="D6018" s="27"/>
      <c r="E6018" s="27"/>
      <c r="F6018" s="26"/>
      <c r="G6018" s="28"/>
      <c r="H6018" s="31"/>
    </row>
    <row r="6019" spans="2:8">
      <c r="B6019" s="27"/>
      <c r="C6019" s="27"/>
      <c r="D6019" s="27"/>
      <c r="E6019" s="27"/>
      <c r="F6019" s="26"/>
      <c r="G6019" s="28"/>
      <c r="H6019" s="31"/>
    </row>
    <row r="6020" spans="2:8">
      <c r="B6020" s="27"/>
      <c r="C6020" s="27"/>
      <c r="D6020" s="27"/>
      <c r="E6020" s="27"/>
      <c r="F6020" s="26"/>
      <c r="G6020" s="28"/>
      <c r="H6020" s="31"/>
    </row>
    <row r="6021" spans="2:8">
      <c r="B6021" s="27"/>
      <c r="C6021" s="27"/>
      <c r="D6021" s="27"/>
      <c r="E6021" s="27"/>
      <c r="F6021" s="26"/>
      <c r="G6021" s="28"/>
      <c r="H6021" s="31"/>
    </row>
    <row r="6022" spans="2:8">
      <c r="B6022" s="27"/>
      <c r="C6022" s="27"/>
      <c r="D6022" s="27"/>
      <c r="E6022" s="27"/>
      <c r="F6022" s="26"/>
      <c r="G6022" s="28"/>
      <c r="H6022" s="31"/>
    </row>
    <row r="6023" spans="2:8">
      <c r="B6023" s="27"/>
      <c r="C6023" s="27"/>
      <c r="D6023" s="27"/>
      <c r="E6023" s="27"/>
      <c r="F6023" s="26"/>
      <c r="G6023" s="28"/>
      <c r="H6023" s="31"/>
    </row>
    <row r="6024" spans="2:8">
      <c r="B6024" s="27"/>
      <c r="C6024" s="27"/>
      <c r="D6024" s="27"/>
      <c r="E6024" s="27"/>
      <c r="F6024" s="26"/>
      <c r="G6024" s="28"/>
      <c r="H6024" s="31"/>
    </row>
    <row r="6025" spans="2:8">
      <c r="B6025" s="27"/>
      <c r="C6025" s="27"/>
      <c r="D6025" s="27"/>
      <c r="E6025" s="27"/>
      <c r="F6025" s="26"/>
      <c r="G6025" s="28"/>
      <c r="H6025" s="31"/>
    </row>
    <row r="6026" spans="2:8">
      <c r="B6026" s="27"/>
      <c r="C6026" s="27"/>
      <c r="D6026" s="27"/>
      <c r="E6026" s="27"/>
      <c r="F6026" s="26"/>
      <c r="G6026" s="28"/>
      <c r="H6026" s="31"/>
    </row>
    <row r="6027" spans="2:8">
      <c r="B6027" s="27"/>
      <c r="C6027" s="27"/>
      <c r="D6027" s="27"/>
      <c r="E6027" s="27"/>
      <c r="F6027" s="26"/>
      <c r="G6027" s="28"/>
      <c r="H6027" s="31"/>
    </row>
    <row r="6028" spans="2:8">
      <c r="B6028" s="27"/>
      <c r="C6028" s="27"/>
      <c r="D6028" s="27"/>
      <c r="E6028" s="27"/>
      <c r="F6028" s="26"/>
      <c r="G6028" s="28"/>
      <c r="H6028" s="31"/>
    </row>
    <row r="6029" spans="2:8">
      <c r="B6029" s="27"/>
      <c r="C6029" s="27"/>
      <c r="D6029" s="27"/>
      <c r="E6029" s="27"/>
      <c r="F6029" s="26"/>
      <c r="G6029" s="28"/>
      <c r="H6029" s="31"/>
    </row>
    <row r="6030" spans="2:8">
      <c r="B6030" s="27"/>
      <c r="C6030" s="27"/>
      <c r="D6030" s="27"/>
      <c r="E6030" s="27"/>
      <c r="F6030" s="26"/>
      <c r="G6030" s="28"/>
      <c r="H6030" s="31"/>
    </row>
    <row r="6031" spans="2:8">
      <c r="B6031" s="27"/>
      <c r="C6031" s="27"/>
      <c r="D6031" s="27"/>
      <c r="E6031" s="27"/>
      <c r="F6031" s="26"/>
      <c r="G6031" s="28"/>
      <c r="H6031" s="31"/>
    </row>
    <row r="6032" spans="2:8">
      <c r="B6032" s="27"/>
      <c r="C6032" s="27"/>
      <c r="D6032" s="27"/>
      <c r="E6032" s="27"/>
      <c r="F6032" s="26"/>
      <c r="G6032" s="28"/>
      <c r="H6032" s="31"/>
    </row>
    <row r="6033" spans="2:8">
      <c r="B6033" s="27"/>
      <c r="C6033" s="27"/>
      <c r="D6033" s="27"/>
      <c r="E6033" s="27"/>
      <c r="F6033" s="26"/>
      <c r="G6033" s="28"/>
      <c r="H6033" s="31"/>
    </row>
    <row r="6034" spans="2:8">
      <c r="B6034" s="27"/>
      <c r="C6034" s="27"/>
      <c r="D6034" s="27"/>
      <c r="E6034" s="27"/>
      <c r="F6034" s="26"/>
      <c r="G6034" s="28"/>
      <c r="H6034" s="31"/>
    </row>
    <row r="6035" spans="2:8">
      <c r="B6035" s="27"/>
      <c r="C6035" s="27"/>
      <c r="D6035" s="27"/>
      <c r="E6035" s="27"/>
      <c r="F6035" s="26"/>
      <c r="G6035" s="28"/>
      <c r="H6035" s="31"/>
    </row>
    <row r="6036" spans="2:8">
      <c r="B6036" s="27"/>
      <c r="C6036" s="27"/>
      <c r="D6036" s="27"/>
      <c r="E6036" s="27"/>
      <c r="F6036" s="26"/>
      <c r="G6036" s="28"/>
      <c r="H6036" s="31"/>
    </row>
    <row r="6037" spans="2:8">
      <c r="B6037" s="27"/>
      <c r="C6037" s="27"/>
      <c r="D6037" s="27"/>
      <c r="E6037" s="27"/>
      <c r="F6037" s="26"/>
      <c r="G6037" s="28"/>
      <c r="H6037" s="31"/>
    </row>
    <row r="6038" spans="2:8">
      <c r="B6038" s="27"/>
      <c r="C6038" s="27"/>
      <c r="D6038" s="27"/>
      <c r="E6038" s="27"/>
      <c r="F6038" s="26"/>
      <c r="G6038" s="28"/>
      <c r="H6038" s="31"/>
    </row>
    <row r="6039" spans="2:8">
      <c r="B6039" s="27"/>
      <c r="C6039" s="27"/>
      <c r="D6039" s="27"/>
      <c r="E6039" s="27"/>
      <c r="F6039" s="26"/>
      <c r="G6039" s="28"/>
      <c r="H6039" s="31"/>
    </row>
    <row r="6040" spans="2:8">
      <c r="B6040" s="27"/>
      <c r="C6040" s="27"/>
      <c r="D6040" s="27"/>
      <c r="E6040" s="27"/>
      <c r="F6040" s="26"/>
      <c r="G6040" s="28"/>
      <c r="H6040" s="31"/>
    </row>
    <row r="6041" spans="2:8">
      <c r="B6041" s="27"/>
      <c r="C6041" s="27"/>
      <c r="D6041" s="27"/>
      <c r="E6041" s="27"/>
      <c r="F6041" s="26"/>
      <c r="G6041" s="28"/>
      <c r="H6041" s="31"/>
    </row>
    <row r="6042" spans="2:8">
      <c r="B6042" s="27"/>
      <c r="C6042" s="27"/>
      <c r="D6042" s="27"/>
      <c r="E6042" s="27"/>
      <c r="F6042" s="26"/>
      <c r="G6042" s="28"/>
      <c r="H6042" s="31"/>
    </row>
    <row r="6043" spans="2:8">
      <c r="B6043" s="27"/>
      <c r="C6043" s="27"/>
      <c r="D6043" s="27"/>
      <c r="E6043" s="27"/>
      <c r="F6043" s="26"/>
      <c r="G6043" s="28"/>
      <c r="H6043" s="31"/>
    </row>
    <row r="6044" spans="2:8">
      <c r="B6044" s="27"/>
      <c r="C6044" s="27"/>
      <c r="D6044" s="27"/>
      <c r="E6044" s="27"/>
      <c r="F6044" s="26"/>
      <c r="G6044" s="28"/>
      <c r="H6044" s="31"/>
    </row>
    <row r="6045" spans="2:8">
      <c r="B6045" s="27"/>
      <c r="C6045" s="27"/>
      <c r="D6045" s="27"/>
      <c r="E6045" s="27"/>
      <c r="F6045" s="26"/>
      <c r="G6045" s="28"/>
      <c r="H6045" s="31"/>
    </row>
    <row r="6046" spans="2:8">
      <c r="B6046" s="27"/>
      <c r="C6046" s="27"/>
      <c r="D6046" s="27"/>
      <c r="E6046" s="27"/>
      <c r="F6046" s="26"/>
      <c r="G6046" s="28"/>
      <c r="H6046" s="31"/>
    </row>
    <row r="6047" spans="2:8">
      <c r="B6047" s="27"/>
      <c r="C6047" s="27"/>
      <c r="D6047" s="27"/>
      <c r="E6047" s="27"/>
      <c r="F6047" s="26"/>
      <c r="G6047" s="28"/>
      <c r="H6047" s="31"/>
    </row>
    <row r="6048" spans="2:8">
      <c r="B6048" s="27"/>
      <c r="C6048" s="27"/>
      <c r="D6048" s="27"/>
      <c r="E6048" s="27"/>
      <c r="F6048" s="26"/>
      <c r="G6048" s="28"/>
      <c r="H6048" s="31"/>
    </row>
    <row r="6049" spans="2:8">
      <c r="B6049" s="27"/>
      <c r="C6049" s="27"/>
      <c r="D6049" s="27"/>
      <c r="E6049" s="27"/>
      <c r="F6049" s="26"/>
      <c r="G6049" s="28"/>
      <c r="H6049" s="31"/>
    </row>
    <row r="6050" spans="2:8">
      <c r="B6050" s="27"/>
      <c r="C6050" s="27"/>
      <c r="D6050" s="27"/>
      <c r="E6050" s="27"/>
      <c r="F6050" s="26"/>
      <c r="G6050" s="28"/>
      <c r="H6050" s="31"/>
    </row>
    <row r="6051" spans="2:8">
      <c r="B6051" s="27"/>
      <c r="C6051" s="27"/>
      <c r="D6051" s="27"/>
      <c r="E6051" s="27"/>
      <c r="F6051" s="26"/>
      <c r="G6051" s="28"/>
      <c r="H6051" s="31"/>
    </row>
    <row r="6052" spans="2:8">
      <c r="B6052" s="27"/>
      <c r="C6052" s="27"/>
      <c r="D6052" s="27"/>
      <c r="E6052" s="27"/>
      <c r="F6052" s="26"/>
      <c r="G6052" s="28"/>
      <c r="H6052" s="31"/>
    </row>
    <row r="6053" spans="2:8">
      <c r="B6053" s="27"/>
      <c r="C6053" s="27"/>
      <c r="D6053" s="27"/>
      <c r="E6053" s="27"/>
      <c r="F6053" s="26"/>
      <c r="G6053" s="28"/>
      <c r="H6053" s="31"/>
    </row>
    <row r="6054" spans="2:8">
      <c r="B6054" s="27"/>
      <c r="C6054" s="27"/>
      <c r="D6054" s="27"/>
      <c r="E6054" s="27"/>
      <c r="F6054" s="26"/>
      <c r="G6054" s="28"/>
      <c r="H6054" s="31"/>
    </row>
    <row r="6055" spans="2:8">
      <c r="B6055" s="27"/>
      <c r="C6055" s="27"/>
      <c r="D6055" s="27"/>
      <c r="E6055" s="27"/>
      <c r="F6055" s="26"/>
      <c r="G6055" s="28"/>
      <c r="H6055" s="31"/>
    </row>
    <row r="6056" spans="2:8">
      <c r="B6056" s="27"/>
      <c r="C6056" s="27"/>
      <c r="D6056" s="27"/>
      <c r="E6056" s="27"/>
      <c r="F6056" s="26"/>
      <c r="G6056" s="28"/>
      <c r="H6056" s="31"/>
    </row>
    <row r="6057" spans="2:8">
      <c r="B6057" s="27"/>
      <c r="C6057" s="27"/>
      <c r="D6057" s="27"/>
      <c r="E6057" s="27"/>
      <c r="F6057" s="26"/>
      <c r="G6057" s="28"/>
      <c r="H6057" s="31"/>
    </row>
    <row r="6058" spans="2:8">
      <c r="B6058" s="27"/>
      <c r="C6058" s="27"/>
      <c r="D6058" s="27"/>
      <c r="E6058" s="27"/>
      <c r="F6058" s="26"/>
      <c r="G6058" s="28"/>
      <c r="H6058" s="31"/>
    </row>
    <row r="6059" spans="2:8">
      <c r="B6059" s="27"/>
      <c r="C6059" s="27"/>
      <c r="D6059" s="27"/>
      <c r="E6059" s="27"/>
      <c r="F6059" s="26"/>
      <c r="G6059" s="28"/>
      <c r="H6059" s="31"/>
    </row>
    <row r="6060" spans="2:8">
      <c r="B6060" s="27"/>
      <c r="C6060" s="27"/>
      <c r="D6060" s="27"/>
      <c r="E6060" s="27"/>
      <c r="F6060" s="26"/>
      <c r="G6060" s="28"/>
      <c r="H6060" s="31"/>
    </row>
    <row r="6061" spans="2:8">
      <c r="B6061" s="27"/>
      <c r="C6061" s="27"/>
      <c r="D6061" s="27"/>
      <c r="E6061" s="27"/>
      <c r="F6061" s="26"/>
      <c r="G6061" s="28"/>
      <c r="H6061" s="31"/>
    </row>
    <row r="6062" spans="2:8">
      <c r="B6062" s="27"/>
      <c r="C6062" s="27"/>
      <c r="D6062" s="27"/>
      <c r="E6062" s="27"/>
      <c r="F6062" s="26"/>
      <c r="G6062" s="28"/>
      <c r="H6062" s="31"/>
    </row>
    <row r="6063" spans="2:8">
      <c r="B6063" s="27"/>
      <c r="C6063" s="27"/>
      <c r="D6063" s="27"/>
      <c r="E6063" s="27"/>
      <c r="F6063" s="26"/>
      <c r="G6063" s="28"/>
      <c r="H6063" s="31"/>
    </row>
    <row r="6064" spans="2:8">
      <c r="B6064" s="27"/>
      <c r="C6064" s="27"/>
      <c r="D6064" s="27"/>
      <c r="E6064" s="27"/>
      <c r="F6064" s="26"/>
      <c r="G6064" s="28"/>
      <c r="H6064" s="31"/>
    </row>
    <row r="6065" spans="2:8">
      <c r="B6065" s="27"/>
      <c r="C6065" s="27"/>
      <c r="D6065" s="27"/>
      <c r="E6065" s="27"/>
      <c r="F6065" s="26"/>
      <c r="G6065" s="28"/>
      <c r="H6065" s="31"/>
    </row>
    <row r="6066" spans="2:8">
      <c r="B6066" s="27"/>
      <c r="C6066" s="27"/>
      <c r="D6066" s="27"/>
      <c r="E6066" s="27"/>
      <c r="F6066" s="26"/>
      <c r="G6066" s="28"/>
      <c r="H6066" s="31"/>
    </row>
    <row r="6067" spans="2:8">
      <c r="B6067" s="27"/>
      <c r="C6067" s="27"/>
      <c r="D6067" s="27"/>
      <c r="E6067" s="27"/>
      <c r="F6067" s="26"/>
      <c r="G6067" s="28"/>
      <c r="H6067" s="31"/>
    </row>
    <row r="6068" spans="2:8">
      <c r="B6068" s="27"/>
      <c r="C6068" s="27"/>
      <c r="D6068" s="27"/>
      <c r="E6068" s="27"/>
      <c r="F6068" s="26"/>
      <c r="G6068" s="28"/>
      <c r="H6068" s="31"/>
    </row>
    <row r="6069" spans="2:8">
      <c r="B6069" s="27"/>
      <c r="C6069" s="27"/>
      <c r="D6069" s="27"/>
      <c r="E6069" s="27"/>
      <c r="F6069" s="26"/>
      <c r="G6069" s="28"/>
      <c r="H6069" s="31"/>
    </row>
    <row r="6070" spans="2:8">
      <c r="B6070" s="27"/>
      <c r="C6070" s="27"/>
      <c r="D6070" s="27"/>
      <c r="E6070" s="27"/>
      <c r="F6070" s="26"/>
      <c r="G6070" s="28"/>
      <c r="H6070" s="31"/>
    </row>
    <row r="6071" spans="2:8">
      <c r="B6071" s="27"/>
      <c r="C6071" s="27"/>
      <c r="D6071" s="27"/>
      <c r="E6071" s="27"/>
      <c r="F6071" s="26"/>
      <c r="G6071" s="28"/>
      <c r="H6071" s="31"/>
    </row>
    <row r="6072" spans="2:8">
      <c r="B6072" s="27"/>
      <c r="C6072" s="27"/>
      <c r="D6072" s="27"/>
      <c r="E6072" s="27"/>
      <c r="F6072" s="26"/>
      <c r="G6072" s="28"/>
      <c r="H6072" s="31"/>
    </row>
    <row r="6073" spans="2:8">
      <c r="B6073" s="27"/>
      <c r="C6073" s="27"/>
      <c r="D6073" s="27"/>
      <c r="E6073" s="27"/>
      <c r="F6073" s="26"/>
      <c r="G6073" s="28"/>
      <c r="H6073" s="31"/>
    </row>
    <row r="6074" spans="2:8">
      <c r="B6074" s="27"/>
      <c r="C6074" s="27"/>
      <c r="D6074" s="27"/>
      <c r="E6074" s="27"/>
      <c r="F6074" s="26"/>
      <c r="G6074" s="28"/>
      <c r="H6074" s="31"/>
    </row>
    <row r="6075" spans="2:8">
      <c r="B6075" s="27"/>
      <c r="C6075" s="27"/>
      <c r="D6075" s="27"/>
      <c r="E6075" s="27"/>
      <c r="F6075" s="26"/>
      <c r="G6075" s="28"/>
      <c r="H6075" s="31"/>
    </row>
    <row r="6076" spans="2:8">
      <c r="B6076" s="27"/>
      <c r="C6076" s="27"/>
      <c r="D6076" s="27"/>
      <c r="E6076" s="27"/>
      <c r="F6076" s="26"/>
      <c r="G6076" s="28"/>
      <c r="H6076" s="31"/>
    </row>
    <row r="6077" spans="2:8">
      <c r="B6077" s="27"/>
      <c r="C6077" s="27"/>
      <c r="D6077" s="27"/>
      <c r="E6077" s="27"/>
      <c r="F6077" s="26"/>
      <c r="G6077" s="28"/>
      <c r="H6077" s="31"/>
    </row>
    <row r="6078" spans="2:8">
      <c r="B6078" s="27"/>
      <c r="C6078" s="27"/>
      <c r="D6078" s="27"/>
      <c r="E6078" s="27"/>
      <c r="F6078" s="26"/>
      <c r="G6078" s="28"/>
      <c r="H6078" s="31"/>
    </row>
    <row r="6079" spans="2:8">
      <c r="B6079" s="27"/>
      <c r="C6079" s="27"/>
      <c r="D6079" s="27"/>
      <c r="E6079" s="27"/>
      <c r="F6079" s="26"/>
      <c r="G6079" s="28"/>
      <c r="H6079" s="31"/>
    </row>
    <row r="6080" spans="2:8">
      <c r="B6080" s="27"/>
      <c r="C6080" s="27"/>
      <c r="D6080" s="27"/>
      <c r="E6080" s="27"/>
      <c r="F6080" s="26"/>
      <c r="G6080" s="28"/>
      <c r="H6080" s="31"/>
    </row>
    <row r="6081" spans="2:8">
      <c r="B6081" s="27"/>
      <c r="C6081" s="27"/>
      <c r="D6081" s="27"/>
      <c r="E6081" s="27"/>
      <c r="F6081" s="26"/>
      <c r="G6081" s="28"/>
      <c r="H6081" s="31"/>
    </row>
    <row r="6082" spans="2:8">
      <c r="B6082" s="27"/>
      <c r="C6082" s="27"/>
      <c r="D6082" s="27"/>
      <c r="E6082" s="27"/>
      <c r="F6082" s="26"/>
      <c r="G6082" s="28"/>
      <c r="H6082" s="31"/>
    </row>
    <row r="6083" spans="2:8">
      <c r="B6083" s="27"/>
      <c r="C6083" s="27"/>
      <c r="D6083" s="27"/>
      <c r="E6083" s="27"/>
      <c r="F6083" s="26"/>
      <c r="G6083" s="28"/>
      <c r="H6083" s="31"/>
    </row>
    <row r="6084" spans="2:8">
      <c r="B6084" s="27"/>
      <c r="C6084" s="27"/>
      <c r="D6084" s="27"/>
      <c r="E6084" s="27"/>
      <c r="F6084" s="26"/>
      <c r="G6084" s="28"/>
      <c r="H6084" s="31"/>
    </row>
    <row r="6085" spans="2:8">
      <c r="B6085" s="27"/>
      <c r="C6085" s="27"/>
      <c r="D6085" s="27"/>
      <c r="E6085" s="27"/>
      <c r="F6085" s="26"/>
      <c r="G6085" s="28"/>
      <c r="H6085" s="31"/>
    </row>
    <row r="6086" spans="2:8">
      <c r="B6086" s="27"/>
      <c r="C6086" s="27"/>
      <c r="D6086" s="27"/>
      <c r="E6086" s="27"/>
      <c r="F6086" s="26"/>
      <c r="G6086" s="28"/>
      <c r="H6086" s="31"/>
    </row>
    <row r="6087" spans="2:8">
      <c r="B6087" s="27"/>
      <c r="C6087" s="27"/>
      <c r="D6087" s="27"/>
      <c r="E6087" s="27"/>
      <c r="F6087" s="26"/>
      <c r="G6087" s="28"/>
      <c r="H6087" s="31"/>
    </row>
    <row r="6088" spans="2:8">
      <c r="B6088" s="27"/>
      <c r="C6088" s="27"/>
      <c r="D6088" s="27"/>
      <c r="E6088" s="27"/>
      <c r="F6088" s="26"/>
      <c r="G6088" s="28"/>
      <c r="H6088" s="31"/>
    </row>
    <row r="6089" spans="2:8">
      <c r="B6089" s="27"/>
      <c r="C6089" s="27"/>
      <c r="D6089" s="27"/>
      <c r="E6089" s="27"/>
      <c r="F6089" s="26"/>
      <c r="G6089" s="28"/>
      <c r="H6089" s="31"/>
    </row>
    <row r="6090" spans="2:8">
      <c r="B6090" s="27"/>
      <c r="C6090" s="27"/>
      <c r="D6090" s="27"/>
      <c r="E6090" s="27"/>
      <c r="F6090" s="26"/>
      <c r="G6090" s="28"/>
      <c r="H6090" s="31"/>
    </row>
    <row r="6091" spans="2:8">
      <c r="B6091" s="27"/>
      <c r="C6091" s="27"/>
      <c r="D6091" s="27"/>
      <c r="E6091" s="27"/>
      <c r="F6091" s="26"/>
      <c r="G6091" s="28"/>
      <c r="H6091" s="31"/>
    </row>
    <row r="6092" spans="2:8">
      <c r="B6092" s="27"/>
      <c r="C6092" s="27"/>
      <c r="D6092" s="27"/>
      <c r="E6092" s="27"/>
      <c r="F6092" s="26"/>
      <c r="G6092" s="28"/>
      <c r="H6092" s="31"/>
    </row>
    <row r="6093" spans="2:8">
      <c r="B6093" s="27"/>
      <c r="C6093" s="27"/>
      <c r="D6093" s="27"/>
      <c r="E6093" s="27"/>
      <c r="F6093" s="26"/>
      <c r="G6093" s="28"/>
      <c r="H6093" s="31"/>
    </row>
    <row r="6094" spans="2:8">
      <c r="B6094" s="27"/>
      <c r="C6094" s="27"/>
      <c r="D6094" s="27"/>
      <c r="E6094" s="27"/>
      <c r="F6094" s="26"/>
      <c r="G6094" s="28"/>
      <c r="H6094" s="31"/>
    </row>
    <row r="6095" spans="2:8">
      <c r="B6095" s="27"/>
      <c r="C6095" s="27"/>
      <c r="D6095" s="27"/>
      <c r="E6095" s="27"/>
      <c r="F6095" s="26"/>
      <c r="G6095" s="28"/>
      <c r="H6095" s="31"/>
    </row>
    <row r="6096" spans="2:8">
      <c r="B6096" s="27"/>
      <c r="C6096" s="27"/>
      <c r="D6096" s="27"/>
      <c r="E6096" s="27"/>
      <c r="F6096" s="26"/>
      <c r="G6096" s="28"/>
      <c r="H6096" s="31"/>
    </row>
    <row r="6097" spans="2:8">
      <c r="B6097" s="27"/>
      <c r="C6097" s="27"/>
      <c r="D6097" s="27"/>
      <c r="E6097" s="27"/>
      <c r="F6097" s="26"/>
      <c r="G6097" s="28"/>
      <c r="H6097" s="31"/>
    </row>
    <row r="6098" spans="2:8">
      <c r="B6098" s="27"/>
      <c r="C6098" s="27"/>
      <c r="D6098" s="27"/>
      <c r="E6098" s="27"/>
      <c r="F6098" s="26"/>
      <c r="G6098" s="28"/>
      <c r="H6098" s="31"/>
    </row>
    <row r="6099" spans="2:8">
      <c r="B6099" s="27"/>
      <c r="C6099" s="27"/>
      <c r="D6099" s="27"/>
      <c r="E6099" s="27"/>
      <c r="F6099" s="26"/>
      <c r="G6099" s="28"/>
      <c r="H6099" s="31"/>
    </row>
    <row r="6100" spans="2:8">
      <c r="B6100" s="27"/>
      <c r="C6100" s="27"/>
      <c r="D6100" s="27"/>
      <c r="E6100" s="27"/>
      <c r="F6100" s="26"/>
      <c r="G6100" s="28"/>
      <c r="H6100" s="31"/>
    </row>
    <row r="6101" spans="2:8">
      <c r="B6101" s="27"/>
      <c r="C6101" s="27"/>
      <c r="D6101" s="27"/>
      <c r="E6101" s="27"/>
      <c r="F6101" s="26"/>
      <c r="G6101" s="28"/>
      <c r="H6101" s="31"/>
    </row>
    <row r="6102" spans="2:8">
      <c r="B6102" s="27"/>
      <c r="C6102" s="27"/>
      <c r="D6102" s="27"/>
      <c r="E6102" s="27"/>
      <c r="F6102" s="26"/>
      <c r="G6102" s="28"/>
      <c r="H6102" s="31"/>
    </row>
    <row r="6103" spans="2:8">
      <c r="B6103" s="27"/>
      <c r="C6103" s="27"/>
      <c r="D6103" s="27"/>
      <c r="E6103" s="27"/>
      <c r="F6103" s="26"/>
      <c r="G6103" s="28"/>
      <c r="H6103" s="31"/>
    </row>
    <row r="6104" spans="2:8">
      <c r="B6104" s="27"/>
      <c r="C6104" s="27"/>
      <c r="D6104" s="27"/>
      <c r="E6104" s="27"/>
      <c r="F6104" s="26"/>
      <c r="G6104" s="28"/>
      <c r="H6104" s="31"/>
    </row>
    <row r="6105" spans="2:8">
      <c r="B6105" s="27"/>
      <c r="C6105" s="27"/>
      <c r="D6105" s="27"/>
      <c r="E6105" s="27"/>
      <c r="F6105" s="26"/>
      <c r="G6105" s="28"/>
      <c r="H6105" s="31"/>
    </row>
    <row r="6106" spans="2:8">
      <c r="B6106" s="27"/>
      <c r="C6106" s="27"/>
      <c r="D6106" s="27"/>
      <c r="E6106" s="27"/>
      <c r="F6106" s="26"/>
      <c r="G6106" s="28"/>
      <c r="H6106" s="31"/>
    </row>
    <row r="6107" spans="2:8">
      <c r="B6107" s="27"/>
      <c r="C6107" s="27"/>
      <c r="D6107" s="27"/>
      <c r="E6107" s="27"/>
      <c r="F6107" s="26"/>
      <c r="G6107" s="28"/>
      <c r="H6107" s="31"/>
    </row>
    <row r="6108" spans="2:8">
      <c r="B6108" s="27"/>
      <c r="C6108" s="27"/>
      <c r="D6108" s="27"/>
      <c r="E6108" s="27"/>
      <c r="F6108" s="26"/>
      <c r="G6108" s="28"/>
      <c r="H6108" s="31"/>
    </row>
    <row r="6109" spans="2:8">
      <c r="B6109" s="27"/>
      <c r="C6109" s="27"/>
      <c r="D6109" s="27"/>
      <c r="E6109" s="27"/>
      <c r="F6109" s="26"/>
      <c r="G6109" s="28"/>
      <c r="H6109" s="31"/>
    </row>
    <row r="6110" spans="2:8">
      <c r="B6110" s="27"/>
      <c r="C6110" s="27"/>
      <c r="D6110" s="27"/>
      <c r="E6110" s="27"/>
      <c r="F6110" s="26"/>
      <c r="G6110" s="28"/>
      <c r="H6110" s="31"/>
    </row>
    <row r="6111" spans="2:8">
      <c r="B6111" s="27"/>
      <c r="C6111" s="27"/>
      <c r="D6111" s="27"/>
      <c r="E6111" s="27"/>
      <c r="F6111" s="26"/>
      <c r="G6111" s="28"/>
      <c r="H6111" s="31"/>
    </row>
    <row r="6112" spans="2:8">
      <c r="B6112" s="27"/>
      <c r="C6112" s="27"/>
      <c r="D6112" s="27"/>
      <c r="E6112" s="27"/>
      <c r="F6112" s="26"/>
      <c r="G6112" s="28"/>
      <c r="H6112" s="31"/>
    </row>
    <row r="6113" spans="2:8">
      <c r="B6113" s="27"/>
      <c r="C6113" s="27"/>
      <c r="D6113" s="27"/>
      <c r="E6113" s="27"/>
      <c r="F6113" s="26"/>
      <c r="G6113" s="28"/>
      <c r="H6113" s="31"/>
    </row>
    <row r="6114" spans="2:8">
      <c r="B6114" s="27"/>
      <c r="C6114" s="27"/>
      <c r="D6114" s="27"/>
      <c r="E6114" s="27"/>
      <c r="F6114" s="26"/>
      <c r="G6114" s="28"/>
      <c r="H6114" s="31"/>
    </row>
    <row r="6115" spans="2:8">
      <c r="B6115" s="27"/>
      <c r="C6115" s="27"/>
      <c r="D6115" s="27"/>
      <c r="E6115" s="27"/>
      <c r="F6115" s="26"/>
      <c r="G6115" s="28"/>
      <c r="H6115" s="31"/>
    </row>
    <row r="6116" spans="2:8">
      <c r="B6116" s="27"/>
      <c r="C6116" s="27"/>
      <c r="D6116" s="27"/>
      <c r="E6116" s="27"/>
      <c r="F6116" s="26"/>
      <c r="G6116" s="28"/>
      <c r="H6116" s="31"/>
    </row>
    <row r="6117" spans="2:8">
      <c r="B6117" s="27"/>
      <c r="C6117" s="27"/>
      <c r="D6117" s="27"/>
      <c r="E6117" s="27"/>
      <c r="F6117" s="26"/>
      <c r="G6117" s="28"/>
      <c r="H6117" s="31"/>
    </row>
    <row r="6118" spans="2:8">
      <c r="B6118" s="27"/>
      <c r="C6118" s="27"/>
      <c r="D6118" s="27"/>
      <c r="E6118" s="27"/>
      <c r="F6118" s="26"/>
      <c r="G6118" s="28"/>
      <c r="H6118" s="31"/>
    </row>
    <row r="6119" spans="2:8">
      <c r="B6119" s="27"/>
      <c r="C6119" s="27"/>
      <c r="D6119" s="27"/>
      <c r="E6119" s="27"/>
      <c r="F6119" s="26"/>
      <c r="G6119" s="28"/>
      <c r="H6119" s="31"/>
    </row>
    <row r="6120" spans="2:8">
      <c r="B6120" s="27"/>
      <c r="C6120" s="27"/>
      <c r="D6120" s="27"/>
      <c r="E6120" s="27"/>
      <c r="F6120" s="26"/>
      <c r="G6120" s="28"/>
      <c r="H6120" s="31"/>
    </row>
    <row r="6121" spans="2:8">
      <c r="B6121" s="27"/>
      <c r="C6121" s="27"/>
      <c r="D6121" s="27"/>
      <c r="E6121" s="27"/>
      <c r="F6121" s="26"/>
      <c r="G6121" s="28"/>
      <c r="H6121" s="31"/>
    </row>
    <row r="6122" spans="2:8">
      <c r="B6122" s="27"/>
      <c r="C6122" s="27"/>
      <c r="D6122" s="27"/>
      <c r="E6122" s="27"/>
      <c r="F6122" s="26"/>
      <c r="G6122" s="28"/>
      <c r="H6122" s="31"/>
    </row>
    <row r="6123" spans="2:8">
      <c r="B6123" s="27"/>
      <c r="C6123" s="27"/>
      <c r="D6123" s="27"/>
      <c r="E6123" s="27"/>
      <c r="F6123" s="26"/>
      <c r="G6123" s="28"/>
      <c r="H6123" s="31"/>
    </row>
    <row r="6124" spans="2:8">
      <c r="B6124" s="27"/>
      <c r="C6124" s="27"/>
      <c r="D6124" s="27"/>
      <c r="E6124" s="27"/>
      <c r="F6124" s="26"/>
      <c r="G6124" s="28"/>
      <c r="H6124" s="31"/>
    </row>
    <row r="6125" spans="2:8">
      <c r="B6125" s="27"/>
      <c r="C6125" s="27"/>
      <c r="D6125" s="27"/>
      <c r="E6125" s="27"/>
      <c r="F6125" s="26"/>
      <c r="G6125" s="28"/>
      <c r="H6125" s="31"/>
    </row>
    <row r="6126" spans="2:8">
      <c r="B6126" s="27"/>
      <c r="C6126" s="27"/>
      <c r="D6126" s="27"/>
      <c r="E6126" s="27"/>
      <c r="F6126" s="26"/>
      <c r="G6126" s="28"/>
      <c r="H6126" s="31"/>
    </row>
    <row r="6127" spans="2:8">
      <c r="B6127" s="27"/>
      <c r="C6127" s="27"/>
      <c r="D6127" s="27"/>
      <c r="E6127" s="27"/>
      <c r="F6127" s="26"/>
      <c r="G6127" s="28"/>
      <c r="H6127" s="31"/>
    </row>
    <row r="6128" spans="2:8">
      <c r="B6128" s="27"/>
      <c r="C6128" s="27"/>
      <c r="D6128" s="27"/>
      <c r="E6128" s="27"/>
      <c r="F6128" s="26"/>
      <c r="G6128" s="28"/>
      <c r="H6128" s="31"/>
    </row>
    <row r="6129" spans="2:8">
      <c r="B6129" s="27"/>
      <c r="C6129" s="27"/>
      <c r="D6129" s="27"/>
      <c r="E6129" s="27"/>
      <c r="F6129" s="26"/>
      <c r="G6129" s="28"/>
      <c r="H6129" s="31"/>
    </row>
    <row r="6130" spans="2:8">
      <c r="B6130" s="27"/>
      <c r="C6130" s="27"/>
      <c r="D6130" s="27"/>
      <c r="E6130" s="27"/>
      <c r="F6130" s="26"/>
      <c r="G6130" s="28"/>
      <c r="H6130" s="31"/>
    </row>
    <row r="6131" spans="2:8">
      <c r="B6131" s="27"/>
      <c r="C6131" s="27"/>
      <c r="D6131" s="27"/>
      <c r="E6131" s="27"/>
      <c r="F6131" s="26"/>
      <c r="G6131" s="28"/>
      <c r="H6131" s="31"/>
    </row>
    <row r="6132" spans="2:8">
      <c r="B6132" s="27"/>
      <c r="C6132" s="27"/>
      <c r="D6132" s="27"/>
      <c r="E6132" s="27"/>
      <c r="F6132" s="26"/>
      <c r="G6132" s="28"/>
      <c r="H6132" s="31"/>
    </row>
    <row r="6133" spans="2:8">
      <c r="B6133" s="27"/>
      <c r="C6133" s="27"/>
      <c r="D6133" s="27"/>
      <c r="E6133" s="27"/>
      <c r="F6133" s="26"/>
      <c r="G6133" s="28"/>
      <c r="H6133" s="31"/>
    </row>
    <row r="6134" spans="2:8">
      <c r="B6134" s="27"/>
      <c r="C6134" s="27"/>
      <c r="D6134" s="27"/>
      <c r="E6134" s="27"/>
      <c r="F6134" s="26"/>
      <c r="G6134" s="28"/>
      <c r="H6134" s="31"/>
    </row>
    <row r="6135" spans="2:8">
      <c r="B6135" s="27"/>
      <c r="C6135" s="27"/>
      <c r="D6135" s="27"/>
      <c r="E6135" s="27"/>
      <c r="F6135" s="26"/>
      <c r="G6135" s="28"/>
      <c r="H6135" s="31"/>
    </row>
    <row r="6136" spans="2:8">
      <c r="B6136" s="27"/>
      <c r="C6136" s="27"/>
      <c r="D6136" s="27"/>
      <c r="E6136" s="27"/>
      <c r="F6136" s="26"/>
      <c r="G6136" s="28"/>
      <c r="H6136" s="31"/>
    </row>
    <row r="6137" spans="2:8">
      <c r="B6137" s="27"/>
      <c r="C6137" s="27"/>
      <c r="D6137" s="27"/>
      <c r="E6137" s="27"/>
      <c r="F6137" s="26"/>
      <c r="G6137" s="28"/>
      <c r="H6137" s="31"/>
    </row>
    <row r="6138" spans="2:8">
      <c r="B6138" s="27"/>
      <c r="C6138" s="27"/>
      <c r="D6138" s="27"/>
      <c r="E6138" s="27"/>
      <c r="F6138" s="26"/>
      <c r="G6138" s="28"/>
      <c r="H6138" s="31"/>
    </row>
    <row r="6139" spans="2:8">
      <c r="B6139" s="27"/>
      <c r="C6139" s="27"/>
      <c r="D6139" s="27"/>
      <c r="E6139" s="27"/>
      <c r="F6139" s="26"/>
      <c r="G6139" s="28"/>
      <c r="H6139" s="31"/>
    </row>
    <row r="6140" spans="2:8">
      <c r="B6140" s="27"/>
      <c r="C6140" s="27"/>
      <c r="D6140" s="27"/>
      <c r="E6140" s="27"/>
      <c r="F6140" s="26"/>
      <c r="G6140" s="28"/>
      <c r="H6140" s="31"/>
    </row>
    <row r="6141" spans="2:8">
      <c r="B6141" s="27"/>
      <c r="C6141" s="27"/>
      <c r="D6141" s="27"/>
      <c r="E6141" s="27"/>
      <c r="F6141" s="26"/>
      <c r="G6141" s="28"/>
      <c r="H6141" s="31"/>
    </row>
    <row r="6142" spans="2:8">
      <c r="B6142" s="27"/>
      <c r="C6142" s="27"/>
      <c r="D6142" s="27"/>
      <c r="E6142" s="27"/>
      <c r="F6142" s="26"/>
      <c r="G6142" s="28"/>
      <c r="H6142" s="31"/>
    </row>
    <row r="6143" spans="2:8">
      <c r="B6143" s="27"/>
      <c r="C6143" s="27"/>
      <c r="D6143" s="27"/>
      <c r="E6143" s="27"/>
      <c r="F6143" s="26"/>
      <c r="G6143" s="28"/>
      <c r="H6143" s="31"/>
    </row>
    <row r="6144" spans="2:8">
      <c r="B6144" s="27"/>
      <c r="C6144" s="27"/>
      <c r="D6144" s="27"/>
      <c r="E6144" s="27"/>
      <c r="F6144" s="26"/>
      <c r="G6144" s="28"/>
      <c r="H6144" s="31"/>
    </row>
    <row r="6145" spans="2:8">
      <c r="B6145" s="27"/>
      <c r="C6145" s="27"/>
      <c r="D6145" s="27"/>
      <c r="E6145" s="27"/>
      <c r="F6145" s="26"/>
      <c r="G6145" s="28"/>
      <c r="H6145" s="31"/>
    </row>
    <row r="6146" spans="2:8">
      <c r="B6146" s="27"/>
      <c r="C6146" s="27"/>
      <c r="D6146" s="27"/>
      <c r="E6146" s="27"/>
      <c r="F6146" s="26"/>
      <c r="G6146" s="28"/>
      <c r="H6146" s="31"/>
    </row>
    <row r="6147" spans="2:8">
      <c r="B6147" s="27"/>
      <c r="C6147" s="27"/>
      <c r="D6147" s="27"/>
      <c r="E6147" s="27"/>
      <c r="F6147" s="26"/>
      <c r="G6147" s="28"/>
      <c r="H6147" s="31"/>
    </row>
    <row r="6148" spans="2:8">
      <c r="B6148" s="27"/>
      <c r="C6148" s="27"/>
      <c r="D6148" s="27"/>
      <c r="E6148" s="27"/>
      <c r="F6148" s="26"/>
      <c r="G6148" s="28"/>
      <c r="H6148" s="31"/>
    </row>
    <row r="6149" spans="2:8">
      <c r="B6149" s="27"/>
      <c r="C6149" s="27"/>
      <c r="D6149" s="27"/>
      <c r="E6149" s="27"/>
      <c r="F6149" s="26"/>
      <c r="G6149" s="28"/>
      <c r="H6149" s="31"/>
    </row>
    <row r="6150" spans="2:8">
      <c r="B6150" s="27"/>
      <c r="C6150" s="27"/>
      <c r="D6150" s="27"/>
      <c r="E6150" s="27"/>
      <c r="F6150" s="26"/>
      <c r="G6150" s="28"/>
      <c r="H6150" s="31"/>
    </row>
    <row r="6151" spans="2:8">
      <c r="B6151" s="27"/>
      <c r="C6151" s="27"/>
      <c r="D6151" s="27"/>
      <c r="E6151" s="27"/>
      <c r="F6151" s="26"/>
      <c r="G6151" s="28"/>
      <c r="H6151" s="31"/>
    </row>
    <row r="6152" spans="2:8">
      <c r="B6152" s="27"/>
      <c r="C6152" s="27"/>
      <c r="D6152" s="27"/>
      <c r="E6152" s="27"/>
      <c r="F6152" s="26"/>
      <c r="G6152" s="28"/>
      <c r="H6152" s="31"/>
    </row>
    <row r="6153" spans="2:8">
      <c r="B6153" s="27"/>
      <c r="C6153" s="27"/>
      <c r="D6153" s="27"/>
      <c r="E6153" s="27"/>
      <c r="F6153" s="26"/>
      <c r="G6153" s="28"/>
      <c r="H6153" s="31"/>
    </row>
    <row r="6154" spans="2:8">
      <c r="B6154" s="27"/>
      <c r="C6154" s="27"/>
      <c r="D6154" s="27"/>
      <c r="E6154" s="27"/>
      <c r="F6154" s="26"/>
      <c r="G6154" s="28"/>
      <c r="H6154" s="31"/>
    </row>
    <row r="6155" spans="2:8">
      <c r="B6155" s="27"/>
      <c r="C6155" s="27"/>
      <c r="D6155" s="27"/>
      <c r="E6155" s="27"/>
      <c r="F6155" s="26"/>
      <c r="G6155" s="28"/>
      <c r="H6155" s="31"/>
    </row>
    <row r="6156" spans="2:8">
      <c r="B6156" s="27"/>
      <c r="C6156" s="27"/>
      <c r="D6156" s="27"/>
      <c r="E6156" s="27"/>
      <c r="F6156" s="26"/>
      <c r="G6156" s="28"/>
      <c r="H6156" s="31"/>
    </row>
    <row r="6157" spans="2:8">
      <c r="B6157" s="27"/>
      <c r="C6157" s="27"/>
      <c r="D6157" s="27"/>
      <c r="E6157" s="27"/>
      <c r="F6157" s="26"/>
      <c r="G6157" s="28"/>
      <c r="H6157" s="31"/>
    </row>
    <row r="6158" spans="2:8">
      <c r="B6158" s="27"/>
      <c r="C6158" s="27"/>
      <c r="D6158" s="27"/>
      <c r="E6158" s="27"/>
      <c r="F6158" s="26"/>
      <c r="G6158" s="28"/>
      <c r="H6158" s="31"/>
    </row>
    <row r="6159" spans="2:8">
      <c r="B6159" s="27"/>
      <c r="C6159" s="27"/>
      <c r="D6159" s="27"/>
      <c r="E6159" s="27"/>
      <c r="F6159" s="26"/>
      <c r="G6159" s="28"/>
      <c r="H6159" s="31"/>
    </row>
    <row r="6160" spans="2:8">
      <c r="B6160" s="27"/>
      <c r="C6160" s="27"/>
      <c r="D6160" s="27"/>
      <c r="E6160" s="27"/>
      <c r="F6160" s="26"/>
      <c r="G6160" s="28"/>
      <c r="H6160" s="31"/>
    </row>
    <row r="6161" spans="2:8">
      <c r="B6161" s="27"/>
      <c r="C6161" s="27"/>
      <c r="D6161" s="27"/>
      <c r="E6161" s="27"/>
      <c r="F6161" s="26"/>
      <c r="G6161" s="28"/>
      <c r="H6161" s="31"/>
    </row>
    <row r="6162" spans="2:8">
      <c r="B6162" s="27"/>
      <c r="C6162" s="27"/>
      <c r="D6162" s="27"/>
      <c r="E6162" s="27"/>
      <c r="F6162" s="26"/>
      <c r="G6162" s="28"/>
      <c r="H6162" s="31"/>
    </row>
    <row r="6163" spans="2:8">
      <c r="B6163" s="27"/>
      <c r="C6163" s="27"/>
      <c r="D6163" s="27"/>
      <c r="E6163" s="27"/>
      <c r="F6163" s="26"/>
      <c r="G6163" s="28"/>
      <c r="H6163" s="31"/>
    </row>
    <row r="6164" spans="2:8">
      <c r="B6164" s="27"/>
      <c r="C6164" s="27"/>
      <c r="D6164" s="27"/>
      <c r="E6164" s="27"/>
      <c r="F6164" s="26"/>
      <c r="G6164" s="28"/>
      <c r="H6164" s="31"/>
    </row>
    <row r="6165" spans="2:8">
      <c r="B6165" s="27"/>
      <c r="C6165" s="27"/>
      <c r="D6165" s="27"/>
      <c r="E6165" s="27"/>
      <c r="F6165" s="26"/>
      <c r="G6165" s="28"/>
      <c r="H6165" s="31"/>
    </row>
    <row r="6166" spans="2:8">
      <c r="B6166" s="27"/>
      <c r="C6166" s="27"/>
      <c r="D6166" s="27"/>
      <c r="E6166" s="27"/>
      <c r="F6166" s="26"/>
      <c r="G6166" s="28"/>
      <c r="H6166" s="31"/>
    </row>
    <row r="6167" spans="2:8">
      <c r="B6167" s="27"/>
      <c r="C6167" s="27"/>
      <c r="D6167" s="27"/>
      <c r="E6167" s="27"/>
      <c r="F6167" s="26"/>
      <c r="G6167" s="28"/>
      <c r="H6167" s="31"/>
    </row>
    <row r="6168" spans="2:8">
      <c r="B6168" s="27"/>
      <c r="C6168" s="27"/>
      <c r="D6168" s="27"/>
      <c r="E6168" s="27"/>
      <c r="F6168" s="26"/>
      <c r="G6168" s="28"/>
      <c r="H6168" s="31"/>
    </row>
    <row r="6169" spans="2:8">
      <c r="B6169" s="27"/>
      <c r="C6169" s="27"/>
      <c r="D6169" s="27"/>
      <c r="E6169" s="27"/>
      <c r="F6169" s="26"/>
      <c r="G6169" s="28"/>
      <c r="H6169" s="31"/>
    </row>
    <row r="6170" spans="2:8">
      <c r="B6170" s="27"/>
      <c r="C6170" s="27"/>
      <c r="D6170" s="27"/>
      <c r="E6170" s="27"/>
      <c r="F6170" s="26"/>
      <c r="G6170" s="28"/>
      <c r="H6170" s="31"/>
    </row>
    <row r="6171" spans="2:8">
      <c r="B6171" s="27"/>
      <c r="C6171" s="27"/>
      <c r="D6171" s="27"/>
      <c r="E6171" s="27"/>
      <c r="F6171" s="26"/>
      <c r="G6171" s="28"/>
      <c r="H6171" s="31"/>
    </row>
    <row r="6172" spans="2:8">
      <c r="B6172" s="27"/>
      <c r="C6172" s="27"/>
      <c r="D6172" s="27"/>
      <c r="E6172" s="27"/>
      <c r="F6172" s="26"/>
      <c r="G6172" s="28"/>
      <c r="H6172" s="31"/>
    </row>
    <row r="6173" spans="2:8">
      <c r="B6173" s="27"/>
      <c r="C6173" s="27"/>
      <c r="D6173" s="27"/>
      <c r="E6173" s="27"/>
      <c r="F6173" s="26"/>
      <c r="G6173" s="28"/>
      <c r="H6173" s="31"/>
    </row>
    <row r="6174" spans="2:8">
      <c r="B6174" s="27"/>
      <c r="C6174" s="27"/>
      <c r="D6174" s="27"/>
      <c r="E6174" s="27"/>
      <c r="F6174" s="26"/>
      <c r="G6174" s="28"/>
      <c r="H6174" s="31"/>
    </row>
    <row r="6175" spans="2:8">
      <c r="B6175" s="27"/>
      <c r="C6175" s="27"/>
      <c r="D6175" s="27"/>
      <c r="E6175" s="27"/>
      <c r="F6175" s="26"/>
      <c r="G6175" s="28"/>
      <c r="H6175" s="31"/>
    </row>
    <row r="6176" spans="2:8">
      <c r="B6176" s="27"/>
      <c r="C6176" s="27"/>
      <c r="D6176" s="27"/>
      <c r="E6176" s="27"/>
      <c r="F6176" s="26"/>
      <c r="G6176" s="28"/>
      <c r="H6176" s="31"/>
    </row>
    <row r="6177" spans="2:8">
      <c r="B6177" s="27"/>
      <c r="C6177" s="27"/>
      <c r="D6177" s="27"/>
      <c r="E6177" s="27"/>
      <c r="F6177" s="26"/>
      <c r="G6177" s="28"/>
      <c r="H6177" s="31"/>
    </row>
    <row r="6178" spans="2:8">
      <c r="B6178" s="27"/>
      <c r="C6178" s="27"/>
      <c r="D6178" s="27"/>
      <c r="E6178" s="27"/>
      <c r="F6178" s="26"/>
      <c r="G6178" s="28"/>
      <c r="H6178" s="31"/>
    </row>
    <row r="6179" spans="2:8">
      <c r="B6179" s="27"/>
      <c r="C6179" s="27"/>
      <c r="D6179" s="27"/>
      <c r="E6179" s="27"/>
      <c r="F6179" s="26"/>
      <c r="G6179" s="28"/>
      <c r="H6179" s="31"/>
    </row>
    <row r="6180" spans="2:8">
      <c r="B6180" s="27"/>
      <c r="C6180" s="27"/>
      <c r="D6180" s="27"/>
      <c r="E6180" s="27"/>
      <c r="F6180" s="26"/>
      <c r="G6180" s="28"/>
      <c r="H6180" s="31"/>
    </row>
    <row r="6181" spans="2:8">
      <c r="B6181" s="27"/>
      <c r="C6181" s="27"/>
      <c r="D6181" s="27"/>
      <c r="E6181" s="27"/>
      <c r="F6181" s="26"/>
      <c r="G6181" s="28"/>
      <c r="H6181" s="31"/>
    </row>
    <row r="6182" spans="2:8">
      <c r="B6182" s="27"/>
      <c r="C6182" s="27"/>
      <c r="D6182" s="27"/>
      <c r="E6182" s="27"/>
      <c r="F6182" s="26"/>
      <c r="G6182" s="28"/>
      <c r="H6182" s="31"/>
    </row>
    <row r="6183" spans="2:8">
      <c r="B6183" s="27"/>
      <c r="C6183" s="27"/>
      <c r="D6183" s="27"/>
      <c r="E6183" s="27"/>
      <c r="F6183" s="26"/>
      <c r="G6183" s="28"/>
      <c r="H6183" s="31"/>
    </row>
    <row r="6184" spans="2:8">
      <c r="B6184" s="27"/>
      <c r="C6184" s="27"/>
      <c r="D6184" s="27"/>
      <c r="E6184" s="27"/>
      <c r="F6184" s="26"/>
      <c r="G6184" s="28"/>
      <c r="H6184" s="31"/>
    </row>
    <row r="6185" spans="2:8">
      <c r="B6185" s="27"/>
      <c r="C6185" s="27"/>
      <c r="D6185" s="27"/>
      <c r="E6185" s="27"/>
      <c r="F6185" s="26"/>
      <c r="G6185" s="28"/>
      <c r="H6185" s="31"/>
    </row>
    <row r="6186" spans="2:8">
      <c r="B6186" s="27"/>
      <c r="C6186" s="27"/>
      <c r="D6186" s="27"/>
      <c r="E6186" s="27"/>
      <c r="F6186" s="26"/>
      <c r="G6186" s="28"/>
      <c r="H6186" s="31"/>
    </row>
    <row r="6187" spans="2:8">
      <c r="B6187" s="27"/>
      <c r="C6187" s="27"/>
      <c r="D6187" s="27"/>
      <c r="E6187" s="27"/>
      <c r="F6187" s="26"/>
      <c r="G6187" s="28"/>
      <c r="H6187" s="31"/>
    </row>
    <row r="6188" spans="2:8">
      <c r="B6188" s="27"/>
      <c r="C6188" s="27"/>
      <c r="D6188" s="27"/>
      <c r="E6188" s="27"/>
      <c r="F6188" s="26"/>
      <c r="G6188" s="28"/>
      <c r="H6188" s="31"/>
    </row>
    <row r="6189" spans="2:8">
      <c r="B6189" s="27"/>
      <c r="C6189" s="27"/>
      <c r="D6189" s="27"/>
      <c r="E6189" s="27"/>
      <c r="F6189" s="26"/>
      <c r="G6189" s="28"/>
      <c r="H6189" s="31"/>
    </row>
    <row r="6190" spans="2:8">
      <c r="B6190" s="27"/>
      <c r="C6190" s="27"/>
      <c r="D6190" s="27"/>
      <c r="E6190" s="27"/>
      <c r="F6190" s="26"/>
      <c r="G6190" s="28"/>
      <c r="H6190" s="31"/>
    </row>
    <row r="6191" spans="2:8">
      <c r="B6191" s="27"/>
      <c r="C6191" s="27"/>
      <c r="D6191" s="27"/>
      <c r="E6191" s="27"/>
      <c r="F6191" s="26"/>
      <c r="G6191" s="28"/>
      <c r="H6191" s="31"/>
    </row>
    <row r="6192" spans="2:8">
      <c r="B6192" s="27"/>
      <c r="C6192" s="27"/>
      <c r="D6192" s="27"/>
      <c r="E6192" s="27"/>
      <c r="F6192" s="26"/>
      <c r="G6192" s="28"/>
      <c r="H6192" s="31"/>
    </row>
    <row r="6193" spans="2:8">
      <c r="B6193" s="27"/>
      <c r="C6193" s="27"/>
      <c r="D6193" s="27"/>
      <c r="E6193" s="27"/>
      <c r="F6193" s="26"/>
      <c r="G6193" s="28"/>
      <c r="H6193" s="31"/>
    </row>
    <row r="6194" spans="2:8">
      <c r="B6194" s="27"/>
      <c r="C6194" s="27"/>
      <c r="D6194" s="27"/>
      <c r="E6194" s="27"/>
      <c r="F6194" s="26"/>
      <c r="G6194" s="28"/>
      <c r="H6194" s="31"/>
    </row>
    <row r="6195" spans="2:8">
      <c r="B6195" s="27"/>
      <c r="C6195" s="27"/>
      <c r="D6195" s="27"/>
      <c r="E6195" s="27"/>
      <c r="F6195" s="26"/>
      <c r="G6195" s="28"/>
      <c r="H6195" s="31"/>
    </row>
    <row r="6196" spans="2:8">
      <c r="B6196" s="27"/>
      <c r="C6196" s="27"/>
      <c r="D6196" s="27"/>
      <c r="E6196" s="27"/>
      <c r="F6196" s="26"/>
      <c r="G6196" s="28"/>
      <c r="H6196" s="31"/>
    </row>
    <row r="6197" spans="2:8">
      <c r="B6197" s="27"/>
      <c r="C6197" s="27"/>
      <c r="D6197" s="27"/>
      <c r="E6197" s="27"/>
      <c r="F6197" s="26"/>
      <c r="G6197" s="28"/>
      <c r="H6197" s="31"/>
    </row>
    <row r="6198" spans="2:8">
      <c r="B6198" s="27"/>
      <c r="C6198" s="27"/>
      <c r="D6198" s="27"/>
      <c r="E6198" s="27"/>
      <c r="F6198" s="26"/>
      <c r="G6198" s="28"/>
      <c r="H6198" s="31"/>
    </row>
    <row r="6199" spans="2:8">
      <c r="B6199" s="27"/>
      <c r="C6199" s="27"/>
      <c r="D6199" s="27"/>
      <c r="E6199" s="27"/>
      <c r="F6199" s="26"/>
      <c r="G6199" s="28"/>
      <c r="H6199" s="31"/>
    </row>
    <row r="6200" spans="2:8">
      <c r="B6200" s="27"/>
      <c r="C6200" s="27"/>
      <c r="D6200" s="27"/>
      <c r="E6200" s="27"/>
      <c r="F6200" s="26"/>
      <c r="G6200" s="28"/>
      <c r="H6200" s="31"/>
    </row>
    <row r="6201" spans="2:8">
      <c r="B6201" s="27"/>
      <c r="C6201" s="27"/>
      <c r="D6201" s="27"/>
      <c r="E6201" s="27"/>
      <c r="F6201" s="26"/>
      <c r="G6201" s="28"/>
      <c r="H6201" s="31"/>
    </row>
    <row r="6202" spans="2:8">
      <c r="B6202" s="27"/>
      <c r="C6202" s="27"/>
      <c r="D6202" s="27"/>
      <c r="E6202" s="27"/>
      <c r="F6202" s="26"/>
      <c r="G6202" s="28"/>
      <c r="H6202" s="31"/>
    </row>
    <row r="6203" spans="2:8">
      <c r="B6203" s="27"/>
      <c r="C6203" s="27"/>
      <c r="D6203" s="27"/>
      <c r="E6203" s="27"/>
      <c r="F6203" s="26"/>
      <c r="G6203" s="28"/>
      <c r="H6203" s="31"/>
    </row>
    <row r="6204" spans="2:8">
      <c r="B6204" s="27"/>
      <c r="C6204" s="27"/>
      <c r="D6204" s="27"/>
      <c r="E6204" s="27"/>
      <c r="F6204" s="26"/>
      <c r="G6204" s="28"/>
      <c r="H6204" s="31"/>
    </row>
    <row r="6205" spans="2:8">
      <c r="B6205" s="27"/>
      <c r="C6205" s="27"/>
      <c r="D6205" s="27"/>
      <c r="E6205" s="27"/>
      <c r="F6205" s="26"/>
      <c r="G6205" s="28"/>
      <c r="H6205" s="31"/>
    </row>
    <row r="6206" spans="2:8">
      <c r="B6206" s="27"/>
      <c r="C6206" s="27"/>
      <c r="D6206" s="27"/>
      <c r="E6206" s="27"/>
      <c r="F6206" s="26"/>
      <c r="G6206" s="28"/>
      <c r="H6206" s="31"/>
    </row>
    <row r="6207" spans="2:8">
      <c r="B6207" s="27"/>
      <c r="C6207" s="27"/>
      <c r="D6207" s="27"/>
      <c r="E6207" s="27"/>
      <c r="F6207" s="26"/>
      <c r="G6207" s="28"/>
      <c r="H6207" s="31"/>
    </row>
    <row r="6208" spans="2:8">
      <c r="B6208" s="27"/>
      <c r="C6208" s="27"/>
      <c r="D6208" s="27"/>
      <c r="E6208" s="27"/>
      <c r="F6208" s="26"/>
      <c r="G6208" s="28"/>
      <c r="H6208" s="31"/>
    </row>
    <row r="6209" spans="2:8">
      <c r="B6209" s="27"/>
      <c r="C6209" s="27"/>
      <c r="D6209" s="27"/>
      <c r="E6209" s="27"/>
      <c r="F6209" s="26"/>
      <c r="G6209" s="28"/>
      <c r="H6209" s="31"/>
    </row>
    <row r="6210" spans="2:8">
      <c r="B6210" s="27"/>
      <c r="C6210" s="27"/>
      <c r="D6210" s="27"/>
      <c r="E6210" s="27"/>
      <c r="F6210" s="26"/>
      <c r="G6210" s="28"/>
      <c r="H6210" s="31"/>
    </row>
    <row r="6211" spans="2:8">
      <c r="B6211" s="27"/>
      <c r="C6211" s="27"/>
      <c r="D6211" s="27"/>
      <c r="E6211" s="27"/>
      <c r="F6211" s="26"/>
      <c r="G6211" s="28"/>
      <c r="H6211" s="31"/>
    </row>
    <row r="6212" spans="2:8">
      <c r="B6212" s="27"/>
      <c r="C6212" s="27"/>
      <c r="D6212" s="27"/>
      <c r="E6212" s="27"/>
      <c r="F6212" s="26"/>
      <c r="G6212" s="28"/>
      <c r="H6212" s="31"/>
    </row>
    <row r="6213" spans="2:8">
      <c r="B6213" s="27"/>
      <c r="C6213" s="27"/>
      <c r="D6213" s="27"/>
      <c r="E6213" s="27"/>
      <c r="F6213" s="26"/>
      <c r="G6213" s="28"/>
      <c r="H6213" s="31"/>
    </row>
    <row r="6214" spans="2:8">
      <c r="B6214" s="27"/>
      <c r="C6214" s="27"/>
      <c r="D6214" s="27"/>
      <c r="E6214" s="27"/>
      <c r="F6214" s="26"/>
      <c r="G6214" s="28"/>
      <c r="H6214" s="31"/>
    </row>
    <row r="6215" spans="2:8">
      <c r="B6215" s="27"/>
      <c r="C6215" s="27"/>
      <c r="D6215" s="27"/>
      <c r="E6215" s="27"/>
      <c r="F6215" s="26"/>
      <c r="G6215" s="28"/>
      <c r="H6215" s="31"/>
    </row>
    <row r="6216" spans="2:8">
      <c r="B6216" s="27"/>
      <c r="C6216" s="27"/>
      <c r="D6216" s="27"/>
      <c r="E6216" s="27"/>
      <c r="F6216" s="26"/>
      <c r="G6216" s="28"/>
      <c r="H6216" s="31"/>
    </row>
    <row r="6217" spans="2:8">
      <c r="B6217" s="27"/>
      <c r="C6217" s="27"/>
      <c r="D6217" s="27"/>
      <c r="E6217" s="27"/>
      <c r="F6217" s="26"/>
      <c r="G6217" s="28"/>
      <c r="H6217" s="31"/>
    </row>
    <row r="6218" spans="2:8">
      <c r="B6218" s="27"/>
      <c r="C6218" s="27"/>
      <c r="D6218" s="27"/>
      <c r="E6218" s="27"/>
      <c r="F6218" s="26"/>
      <c r="G6218" s="28"/>
      <c r="H6218" s="31"/>
    </row>
    <row r="6219" spans="2:8">
      <c r="B6219" s="27"/>
      <c r="C6219" s="27"/>
      <c r="D6219" s="27"/>
      <c r="E6219" s="27"/>
      <c r="F6219" s="26"/>
      <c r="G6219" s="28"/>
      <c r="H6219" s="31"/>
    </row>
    <row r="6220" spans="2:8">
      <c r="B6220" s="27"/>
      <c r="C6220" s="27"/>
      <c r="D6220" s="27"/>
      <c r="E6220" s="27"/>
      <c r="F6220" s="26"/>
      <c r="G6220" s="28"/>
      <c r="H6220" s="31"/>
    </row>
    <row r="6221" spans="2:8">
      <c r="B6221" s="27"/>
      <c r="C6221" s="27"/>
      <c r="D6221" s="27"/>
      <c r="E6221" s="27"/>
      <c r="F6221" s="26"/>
      <c r="G6221" s="28"/>
      <c r="H6221" s="31"/>
    </row>
    <row r="6222" spans="2:8">
      <c r="B6222" s="27"/>
      <c r="C6222" s="27"/>
      <c r="D6222" s="27"/>
      <c r="E6222" s="27"/>
      <c r="F6222" s="26"/>
      <c r="G6222" s="28"/>
      <c r="H6222" s="31"/>
    </row>
    <row r="6223" spans="2:8">
      <c r="B6223" s="27"/>
      <c r="C6223" s="27"/>
      <c r="D6223" s="27"/>
      <c r="E6223" s="27"/>
      <c r="F6223" s="26"/>
      <c r="G6223" s="28"/>
      <c r="H6223" s="31"/>
    </row>
    <row r="6224" spans="2:8">
      <c r="B6224" s="27"/>
      <c r="C6224" s="27"/>
      <c r="D6224" s="27"/>
      <c r="E6224" s="27"/>
      <c r="F6224" s="26"/>
      <c r="G6224" s="28"/>
      <c r="H6224" s="31"/>
    </row>
    <row r="6225" spans="2:8">
      <c r="B6225" s="27"/>
      <c r="C6225" s="27"/>
      <c r="D6225" s="27"/>
      <c r="E6225" s="27"/>
      <c r="F6225" s="26"/>
      <c r="G6225" s="28"/>
      <c r="H6225" s="31"/>
    </row>
    <row r="6226" spans="2:8">
      <c r="B6226" s="27"/>
      <c r="C6226" s="27"/>
      <c r="D6226" s="27"/>
      <c r="E6226" s="27"/>
      <c r="F6226" s="26"/>
      <c r="G6226" s="28"/>
      <c r="H6226" s="31"/>
    </row>
    <row r="6227" spans="2:8">
      <c r="B6227" s="27"/>
      <c r="C6227" s="27"/>
      <c r="D6227" s="27"/>
      <c r="E6227" s="27"/>
      <c r="F6227" s="26"/>
      <c r="G6227" s="28"/>
      <c r="H6227" s="31"/>
    </row>
    <row r="6228" spans="2:8">
      <c r="B6228" s="27"/>
      <c r="C6228" s="27"/>
      <c r="D6228" s="27"/>
      <c r="E6228" s="27"/>
      <c r="F6228" s="26"/>
      <c r="G6228" s="28"/>
      <c r="H6228" s="31"/>
    </row>
    <row r="6229" spans="2:8">
      <c r="B6229" s="27"/>
      <c r="C6229" s="27"/>
      <c r="D6229" s="27"/>
      <c r="E6229" s="27"/>
      <c r="F6229" s="26"/>
      <c r="G6229" s="28"/>
      <c r="H6229" s="31"/>
    </row>
    <row r="6230" spans="2:8">
      <c r="B6230" s="27"/>
      <c r="C6230" s="27"/>
      <c r="D6230" s="27"/>
      <c r="E6230" s="27"/>
      <c r="F6230" s="26"/>
      <c r="G6230" s="28"/>
      <c r="H6230" s="31"/>
    </row>
    <row r="6231" spans="2:8">
      <c r="B6231" s="27"/>
      <c r="C6231" s="27"/>
      <c r="D6231" s="27"/>
      <c r="E6231" s="27"/>
      <c r="F6231" s="26"/>
      <c r="G6231" s="28"/>
      <c r="H6231" s="31"/>
    </row>
    <row r="6232" spans="2:8">
      <c r="B6232" s="27"/>
      <c r="C6232" s="27"/>
      <c r="D6232" s="27"/>
      <c r="E6232" s="27"/>
      <c r="F6232" s="26"/>
      <c r="G6232" s="28"/>
      <c r="H6232" s="31"/>
    </row>
    <row r="6233" spans="2:8">
      <c r="B6233" s="27"/>
      <c r="C6233" s="27"/>
      <c r="D6233" s="27"/>
      <c r="E6233" s="27"/>
      <c r="F6233" s="26"/>
      <c r="G6233" s="28"/>
      <c r="H6233" s="31"/>
    </row>
    <row r="6234" spans="2:8">
      <c r="B6234" s="27"/>
      <c r="C6234" s="27"/>
      <c r="D6234" s="27"/>
      <c r="E6234" s="27"/>
      <c r="F6234" s="26"/>
      <c r="G6234" s="28"/>
      <c r="H6234" s="31"/>
    </row>
    <row r="6235" spans="2:8">
      <c r="B6235" s="27"/>
      <c r="C6235" s="27"/>
      <c r="D6235" s="27"/>
      <c r="E6235" s="27"/>
      <c r="F6235" s="26"/>
      <c r="G6235" s="28"/>
      <c r="H6235" s="31"/>
    </row>
    <row r="6236" spans="2:8">
      <c r="B6236" s="27"/>
      <c r="C6236" s="27"/>
      <c r="D6236" s="27"/>
      <c r="E6236" s="27"/>
      <c r="F6236" s="26"/>
      <c r="G6236" s="28"/>
      <c r="H6236" s="31"/>
    </row>
    <row r="6237" spans="2:8">
      <c r="B6237" s="27"/>
      <c r="C6237" s="27"/>
      <c r="D6237" s="27"/>
      <c r="E6237" s="27"/>
      <c r="F6237" s="26"/>
      <c r="G6237" s="28"/>
      <c r="H6237" s="31"/>
    </row>
    <row r="6238" spans="2:8">
      <c r="B6238" s="27"/>
      <c r="C6238" s="27"/>
      <c r="D6238" s="27"/>
      <c r="E6238" s="27"/>
      <c r="F6238" s="26"/>
      <c r="G6238" s="28"/>
      <c r="H6238" s="31"/>
    </row>
    <row r="6239" spans="2:8">
      <c r="B6239" s="27"/>
      <c r="C6239" s="27"/>
      <c r="D6239" s="27"/>
      <c r="E6239" s="27"/>
      <c r="F6239" s="26"/>
      <c r="G6239" s="28"/>
      <c r="H6239" s="31"/>
    </row>
    <row r="6240" spans="2:8">
      <c r="B6240" s="27"/>
      <c r="C6240" s="27"/>
      <c r="D6240" s="27"/>
      <c r="E6240" s="27"/>
      <c r="F6240" s="26"/>
      <c r="G6240" s="28"/>
      <c r="H6240" s="31"/>
    </row>
    <row r="6241" spans="2:8">
      <c r="B6241" s="27"/>
      <c r="C6241" s="27"/>
      <c r="D6241" s="27"/>
      <c r="E6241" s="27"/>
      <c r="F6241" s="26"/>
      <c r="G6241" s="28"/>
      <c r="H6241" s="31"/>
    </row>
    <row r="6242" spans="2:8">
      <c r="B6242" s="27"/>
      <c r="C6242" s="27"/>
      <c r="D6242" s="27"/>
      <c r="E6242" s="27"/>
      <c r="F6242" s="26"/>
      <c r="G6242" s="28"/>
      <c r="H6242" s="31"/>
    </row>
    <row r="6243" spans="2:8">
      <c r="B6243" s="27"/>
      <c r="C6243" s="27"/>
      <c r="D6243" s="27"/>
      <c r="E6243" s="27"/>
      <c r="F6243" s="26"/>
      <c r="G6243" s="28"/>
      <c r="H6243" s="31"/>
    </row>
    <row r="6244" spans="2:8">
      <c r="B6244" s="27"/>
      <c r="C6244" s="27"/>
      <c r="D6244" s="27"/>
      <c r="E6244" s="27"/>
      <c r="F6244" s="26"/>
      <c r="G6244" s="28"/>
      <c r="H6244" s="31"/>
    </row>
    <row r="6245" spans="2:8">
      <c r="B6245" s="27"/>
      <c r="C6245" s="27"/>
      <c r="D6245" s="27"/>
      <c r="E6245" s="27"/>
      <c r="F6245" s="26"/>
      <c r="G6245" s="28"/>
      <c r="H6245" s="31"/>
    </row>
    <row r="6246" spans="2:8">
      <c r="B6246" s="27"/>
      <c r="C6246" s="27"/>
      <c r="D6246" s="27"/>
      <c r="E6246" s="27"/>
      <c r="F6246" s="26"/>
      <c r="G6246" s="28"/>
      <c r="H6246" s="31"/>
    </row>
    <row r="6247" spans="2:8">
      <c r="B6247" s="27"/>
      <c r="C6247" s="27"/>
      <c r="D6247" s="27"/>
      <c r="E6247" s="27"/>
      <c r="F6247" s="26"/>
      <c r="G6247" s="28"/>
      <c r="H6247" s="31"/>
    </row>
    <row r="6248" spans="2:8">
      <c r="B6248" s="27"/>
      <c r="C6248" s="27"/>
      <c r="D6248" s="27"/>
      <c r="E6248" s="27"/>
      <c r="F6248" s="26"/>
      <c r="G6248" s="28"/>
      <c r="H6248" s="31"/>
    </row>
    <row r="6249" spans="2:8">
      <c r="B6249" s="27"/>
      <c r="C6249" s="27"/>
      <c r="D6249" s="27"/>
      <c r="E6249" s="27"/>
      <c r="F6249" s="26"/>
      <c r="G6249" s="28"/>
      <c r="H6249" s="31"/>
    </row>
    <row r="6250" spans="2:8">
      <c r="B6250" s="27"/>
      <c r="C6250" s="27"/>
      <c r="D6250" s="27"/>
      <c r="E6250" s="27"/>
      <c r="F6250" s="26"/>
      <c r="G6250" s="28"/>
      <c r="H6250" s="31"/>
    </row>
    <row r="6251" spans="2:8">
      <c r="B6251" s="27"/>
      <c r="C6251" s="27"/>
      <c r="D6251" s="27"/>
      <c r="E6251" s="27"/>
      <c r="F6251" s="26"/>
      <c r="G6251" s="28"/>
      <c r="H6251" s="31"/>
    </row>
    <row r="6252" spans="2:8">
      <c r="B6252" s="27"/>
      <c r="C6252" s="27"/>
      <c r="D6252" s="27"/>
      <c r="E6252" s="27"/>
      <c r="F6252" s="26"/>
      <c r="G6252" s="28"/>
      <c r="H6252" s="31"/>
    </row>
    <row r="6253" spans="2:8">
      <c r="B6253" s="27"/>
      <c r="C6253" s="27"/>
      <c r="D6253" s="27"/>
      <c r="E6253" s="27"/>
      <c r="F6253" s="26"/>
      <c r="G6253" s="28"/>
      <c r="H6253" s="31"/>
    </row>
    <row r="6254" spans="2:8">
      <c r="B6254" s="27"/>
      <c r="C6254" s="27"/>
      <c r="D6254" s="27"/>
      <c r="E6254" s="27"/>
      <c r="F6254" s="26"/>
      <c r="G6254" s="28"/>
      <c r="H6254" s="31"/>
    </row>
    <row r="6255" spans="2:8">
      <c r="B6255" s="27"/>
      <c r="C6255" s="27"/>
      <c r="D6255" s="27"/>
      <c r="E6255" s="27"/>
      <c r="F6255" s="26"/>
      <c r="G6255" s="28"/>
      <c r="H6255" s="31"/>
    </row>
    <row r="6256" spans="2:8">
      <c r="B6256" s="27"/>
      <c r="C6256" s="27"/>
      <c r="D6256" s="27"/>
      <c r="E6256" s="27"/>
      <c r="F6256" s="26"/>
      <c r="G6256" s="28"/>
      <c r="H6256" s="31"/>
    </row>
    <row r="6257" spans="2:8">
      <c r="B6257" s="27"/>
      <c r="C6257" s="27"/>
      <c r="D6257" s="27"/>
      <c r="E6257" s="27"/>
      <c r="F6257" s="26"/>
      <c r="G6257" s="28"/>
      <c r="H6257" s="31"/>
    </row>
    <row r="6258" spans="2:8">
      <c r="B6258" s="27"/>
      <c r="C6258" s="27"/>
      <c r="D6258" s="27"/>
      <c r="E6258" s="27"/>
      <c r="F6258" s="26"/>
      <c r="G6258" s="28"/>
      <c r="H6258" s="31"/>
    </row>
    <row r="6259" spans="2:8">
      <c r="B6259" s="27"/>
      <c r="C6259" s="27"/>
      <c r="D6259" s="27"/>
      <c r="E6259" s="27"/>
      <c r="F6259" s="26"/>
      <c r="G6259" s="28"/>
      <c r="H6259" s="31"/>
    </row>
    <row r="6260" spans="2:8">
      <c r="B6260" s="27"/>
      <c r="C6260" s="27"/>
      <c r="D6260" s="27"/>
      <c r="E6260" s="27"/>
      <c r="F6260" s="26"/>
      <c r="G6260" s="28"/>
      <c r="H6260" s="31"/>
    </row>
    <row r="6261" spans="2:8">
      <c r="B6261" s="27"/>
      <c r="C6261" s="27"/>
      <c r="D6261" s="27"/>
      <c r="E6261" s="27"/>
      <c r="F6261" s="26"/>
      <c r="G6261" s="28"/>
      <c r="H6261" s="31"/>
    </row>
    <row r="6262" spans="2:8">
      <c r="B6262" s="27"/>
      <c r="C6262" s="27"/>
      <c r="D6262" s="27"/>
      <c r="E6262" s="27"/>
      <c r="F6262" s="26"/>
      <c r="G6262" s="28"/>
      <c r="H6262" s="31"/>
    </row>
    <row r="6263" spans="2:8">
      <c r="B6263" s="27"/>
      <c r="C6263" s="27"/>
      <c r="D6263" s="27"/>
      <c r="E6263" s="27"/>
      <c r="F6263" s="26"/>
      <c r="G6263" s="28"/>
      <c r="H6263" s="31"/>
    </row>
    <row r="6264" spans="2:8">
      <c r="B6264" s="27"/>
      <c r="C6264" s="27"/>
      <c r="D6264" s="27"/>
      <c r="E6264" s="27"/>
      <c r="F6264" s="26"/>
      <c r="G6264" s="28"/>
      <c r="H6264" s="31"/>
    </row>
    <row r="6265" spans="2:8">
      <c r="B6265" s="27"/>
      <c r="C6265" s="27"/>
      <c r="D6265" s="27"/>
      <c r="E6265" s="27"/>
      <c r="F6265" s="26"/>
      <c r="G6265" s="28"/>
      <c r="H6265" s="31"/>
    </row>
    <row r="6266" spans="2:8">
      <c r="B6266" s="27"/>
      <c r="C6266" s="27"/>
      <c r="D6266" s="27"/>
      <c r="E6266" s="27"/>
      <c r="F6266" s="26"/>
      <c r="G6266" s="28"/>
      <c r="H6266" s="31"/>
    </row>
    <row r="6267" spans="2:8">
      <c r="B6267" s="27"/>
      <c r="C6267" s="27"/>
      <c r="D6267" s="27"/>
      <c r="E6267" s="27"/>
      <c r="F6267" s="26"/>
      <c r="G6267" s="28"/>
      <c r="H6267" s="31"/>
    </row>
    <row r="6268" spans="2:8">
      <c r="B6268" s="27"/>
      <c r="C6268" s="27"/>
      <c r="D6268" s="27"/>
      <c r="E6268" s="27"/>
      <c r="F6268" s="26"/>
      <c r="G6268" s="28"/>
      <c r="H6268" s="31"/>
    </row>
    <row r="6269" spans="2:8">
      <c r="B6269" s="27"/>
      <c r="C6269" s="27"/>
      <c r="D6269" s="27"/>
      <c r="E6269" s="27"/>
      <c r="F6269" s="26"/>
      <c r="G6269" s="28"/>
      <c r="H6269" s="31"/>
    </row>
    <row r="6270" spans="2:8">
      <c r="B6270" s="27"/>
      <c r="C6270" s="27"/>
      <c r="D6270" s="27"/>
      <c r="E6270" s="27"/>
      <c r="F6270" s="26"/>
      <c r="G6270" s="28"/>
      <c r="H6270" s="31"/>
    </row>
    <row r="6271" spans="2:8">
      <c r="B6271" s="27"/>
      <c r="C6271" s="27"/>
      <c r="D6271" s="27"/>
      <c r="E6271" s="27"/>
      <c r="F6271" s="26"/>
      <c r="G6271" s="28"/>
      <c r="H6271" s="31"/>
    </row>
    <row r="6272" spans="2:8">
      <c r="B6272" s="27"/>
      <c r="C6272" s="27"/>
      <c r="D6272" s="27"/>
      <c r="E6272" s="27"/>
      <c r="F6272" s="26"/>
      <c r="G6272" s="28"/>
      <c r="H6272" s="31"/>
    </row>
    <row r="6273" spans="2:8">
      <c r="B6273" s="27"/>
      <c r="C6273" s="27"/>
      <c r="D6273" s="27"/>
      <c r="E6273" s="27"/>
      <c r="F6273" s="26"/>
      <c r="G6273" s="28"/>
      <c r="H6273" s="31"/>
    </row>
    <row r="6274" spans="2:8">
      <c r="B6274" s="27"/>
      <c r="C6274" s="27"/>
      <c r="D6274" s="27"/>
      <c r="E6274" s="27"/>
      <c r="F6274" s="26"/>
      <c r="G6274" s="28"/>
      <c r="H6274" s="31"/>
    </row>
    <row r="6275" spans="2:8">
      <c r="B6275" s="27"/>
      <c r="C6275" s="27"/>
      <c r="D6275" s="27"/>
      <c r="E6275" s="27"/>
      <c r="F6275" s="26"/>
      <c r="G6275" s="28"/>
      <c r="H6275" s="31"/>
    </row>
    <row r="6276" spans="2:8">
      <c r="B6276" s="27"/>
      <c r="C6276" s="27"/>
      <c r="D6276" s="27"/>
      <c r="E6276" s="27"/>
      <c r="F6276" s="26"/>
      <c r="G6276" s="28"/>
      <c r="H6276" s="31"/>
    </row>
    <row r="6277" spans="2:8">
      <c r="B6277" s="27"/>
      <c r="C6277" s="27"/>
      <c r="D6277" s="27"/>
      <c r="E6277" s="27"/>
      <c r="F6277" s="26"/>
      <c r="G6277" s="28"/>
      <c r="H6277" s="31"/>
    </row>
    <row r="6278" spans="2:8">
      <c r="B6278" s="27"/>
      <c r="C6278" s="27"/>
      <c r="D6278" s="27"/>
      <c r="E6278" s="27"/>
      <c r="F6278" s="26"/>
      <c r="G6278" s="28"/>
      <c r="H6278" s="31"/>
    </row>
    <row r="6279" spans="2:8">
      <c r="B6279" s="27"/>
      <c r="C6279" s="27"/>
      <c r="D6279" s="27"/>
      <c r="E6279" s="27"/>
      <c r="F6279" s="26"/>
      <c r="G6279" s="28"/>
      <c r="H6279" s="31"/>
    </row>
    <row r="6280" spans="2:8">
      <c r="B6280" s="27"/>
      <c r="C6280" s="27"/>
      <c r="D6280" s="27"/>
      <c r="E6280" s="27"/>
      <c r="F6280" s="26"/>
      <c r="G6280" s="28"/>
      <c r="H6280" s="31"/>
    </row>
    <row r="6281" spans="2:8">
      <c r="B6281" s="27"/>
      <c r="C6281" s="27"/>
      <c r="D6281" s="27"/>
      <c r="E6281" s="27"/>
      <c r="F6281" s="26"/>
      <c r="G6281" s="28"/>
      <c r="H6281" s="31"/>
    </row>
    <row r="6282" spans="2:8">
      <c r="B6282" s="27"/>
      <c r="C6282" s="27"/>
      <c r="D6282" s="27"/>
      <c r="E6282" s="27"/>
      <c r="F6282" s="26"/>
      <c r="G6282" s="28"/>
      <c r="H6282" s="31"/>
    </row>
    <row r="6283" spans="2:8">
      <c r="B6283" s="27"/>
      <c r="C6283" s="27"/>
      <c r="D6283" s="27"/>
      <c r="E6283" s="27"/>
      <c r="F6283" s="26"/>
      <c r="G6283" s="28"/>
      <c r="H6283" s="31"/>
    </row>
    <row r="6284" spans="2:8">
      <c r="B6284" s="27"/>
      <c r="C6284" s="27"/>
      <c r="D6284" s="27"/>
      <c r="E6284" s="27"/>
      <c r="F6284" s="26"/>
      <c r="G6284" s="28"/>
      <c r="H6284" s="31"/>
    </row>
    <row r="6285" spans="2:8">
      <c r="B6285" s="27"/>
      <c r="C6285" s="27"/>
      <c r="D6285" s="27"/>
      <c r="E6285" s="27"/>
      <c r="F6285" s="26"/>
      <c r="G6285" s="28"/>
      <c r="H6285" s="31"/>
    </row>
    <row r="6286" spans="2:8">
      <c r="B6286" s="27"/>
      <c r="C6286" s="27"/>
      <c r="D6286" s="27"/>
      <c r="E6286" s="27"/>
      <c r="F6286" s="26"/>
      <c r="G6286" s="28"/>
      <c r="H6286" s="31"/>
    </row>
    <row r="6287" spans="2:8">
      <c r="B6287" s="27"/>
      <c r="C6287" s="27"/>
      <c r="D6287" s="27"/>
      <c r="E6287" s="27"/>
      <c r="F6287" s="26"/>
      <c r="G6287" s="28"/>
      <c r="H6287" s="31"/>
    </row>
    <row r="6288" spans="2:8">
      <c r="B6288" s="27"/>
      <c r="C6288" s="27"/>
      <c r="D6288" s="27"/>
      <c r="E6288" s="27"/>
      <c r="F6288" s="26"/>
      <c r="G6288" s="28"/>
      <c r="H6288" s="31"/>
    </row>
    <row r="6289" spans="2:8">
      <c r="B6289" s="27"/>
      <c r="C6289" s="27"/>
      <c r="D6289" s="27"/>
      <c r="E6289" s="27"/>
      <c r="F6289" s="26"/>
      <c r="G6289" s="28"/>
      <c r="H6289" s="31"/>
    </row>
    <row r="6290" spans="2:8">
      <c r="B6290" s="27"/>
      <c r="C6290" s="27"/>
      <c r="D6290" s="27"/>
      <c r="E6290" s="27"/>
      <c r="F6290" s="26"/>
      <c r="G6290" s="28"/>
      <c r="H6290" s="31"/>
    </row>
    <row r="6291" spans="2:8">
      <c r="B6291" s="27"/>
      <c r="C6291" s="27"/>
      <c r="D6291" s="27"/>
      <c r="E6291" s="27"/>
      <c r="F6291" s="26"/>
      <c r="G6291" s="28"/>
      <c r="H6291" s="31"/>
    </row>
    <row r="6292" spans="2:8">
      <c r="B6292" s="27"/>
      <c r="C6292" s="27"/>
      <c r="D6292" s="27"/>
      <c r="E6292" s="27"/>
      <c r="F6292" s="26"/>
      <c r="G6292" s="28"/>
      <c r="H6292" s="31"/>
    </row>
    <row r="6293" spans="2:8">
      <c r="B6293" s="27"/>
      <c r="C6293" s="27"/>
      <c r="D6293" s="27"/>
      <c r="E6293" s="27"/>
      <c r="F6293" s="26"/>
      <c r="G6293" s="28"/>
      <c r="H6293" s="31"/>
    </row>
    <row r="6294" spans="2:8">
      <c r="B6294" s="27"/>
      <c r="C6294" s="27"/>
      <c r="D6294" s="27"/>
      <c r="E6294" s="27"/>
      <c r="F6294" s="26"/>
      <c r="G6294" s="28"/>
      <c r="H6294" s="31"/>
    </row>
    <row r="6295" spans="2:8">
      <c r="B6295" s="27"/>
      <c r="C6295" s="27"/>
      <c r="D6295" s="27"/>
      <c r="E6295" s="27"/>
      <c r="F6295" s="26"/>
      <c r="G6295" s="28"/>
      <c r="H6295" s="31"/>
    </row>
    <row r="6296" spans="2:8">
      <c r="B6296" s="27"/>
      <c r="C6296" s="27"/>
      <c r="D6296" s="27"/>
      <c r="E6296" s="27"/>
      <c r="F6296" s="26"/>
      <c r="G6296" s="28"/>
      <c r="H6296" s="31"/>
    </row>
    <row r="6297" spans="2:8">
      <c r="B6297" s="27"/>
      <c r="C6297" s="27"/>
      <c r="D6297" s="27"/>
      <c r="E6297" s="27"/>
      <c r="F6297" s="26"/>
      <c r="G6297" s="28"/>
      <c r="H6297" s="31"/>
    </row>
    <row r="6298" spans="2:8">
      <c r="B6298" s="27"/>
      <c r="C6298" s="27"/>
      <c r="D6298" s="27"/>
      <c r="E6298" s="27"/>
      <c r="F6298" s="26"/>
      <c r="G6298" s="28"/>
      <c r="H6298" s="31"/>
    </row>
    <row r="6299" spans="2:8">
      <c r="B6299" s="27"/>
      <c r="C6299" s="27"/>
      <c r="D6299" s="27"/>
      <c r="E6299" s="27"/>
      <c r="F6299" s="26"/>
      <c r="G6299" s="28"/>
      <c r="H6299" s="31"/>
    </row>
    <row r="6300" spans="2:8">
      <c r="B6300" s="27"/>
      <c r="C6300" s="27"/>
      <c r="D6300" s="27"/>
      <c r="E6300" s="27"/>
      <c r="F6300" s="26"/>
      <c r="G6300" s="28"/>
      <c r="H6300" s="31"/>
    </row>
    <row r="6301" spans="2:8">
      <c r="B6301" s="27"/>
      <c r="C6301" s="27"/>
      <c r="D6301" s="27"/>
      <c r="E6301" s="27"/>
      <c r="F6301" s="26"/>
      <c r="G6301" s="28"/>
      <c r="H6301" s="31"/>
    </row>
    <row r="6302" spans="2:8">
      <c r="B6302" s="27"/>
      <c r="C6302" s="27"/>
      <c r="D6302" s="27"/>
      <c r="E6302" s="27"/>
      <c r="F6302" s="26"/>
      <c r="G6302" s="28"/>
      <c r="H6302" s="31"/>
    </row>
    <row r="6303" spans="2:8">
      <c r="B6303" s="27"/>
      <c r="C6303" s="27"/>
      <c r="D6303" s="27"/>
      <c r="E6303" s="27"/>
      <c r="F6303" s="26"/>
      <c r="G6303" s="28"/>
      <c r="H6303" s="31"/>
    </row>
    <row r="6304" spans="2:8">
      <c r="B6304" s="27"/>
      <c r="C6304" s="27"/>
      <c r="D6304" s="27"/>
      <c r="E6304" s="27"/>
      <c r="F6304" s="26"/>
      <c r="G6304" s="28"/>
      <c r="H6304" s="31"/>
    </row>
    <row r="6305" spans="2:8">
      <c r="B6305" s="27"/>
      <c r="C6305" s="27"/>
      <c r="D6305" s="27"/>
      <c r="E6305" s="27"/>
      <c r="F6305" s="26"/>
      <c r="G6305" s="28"/>
      <c r="H6305" s="31"/>
    </row>
    <row r="6306" spans="2:8">
      <c r="B6306" s="27"/>
      <c r="C6306" s="27"/>
      <c r="D6306" s="27"/>
      <c r="E6306" s="27"/>
      <c r="F6306" s="26"/>
      <c r="G6306" s="28"/>
      <c r="H6306" s="31"/>
    </row>
    <row r="6307" spans="2:8">
      <c r="B6307" s="27"/>
      <c r="C6307" s="27"/>
      <c r="D6307" s="27"/>
      <c r="E6307" s="27"/>
      <c r="F6307" s="26"/>
      <c r="G6307" s="28"/>
      <c r="H6307" s="31"/>
    </row>
    <row r="6308" spans="2:8">
      <c r="B6308" s="27"/>
      <c r="C6308" s="27"/>
      <c r="D6308" s="27"/>
      <c r="E6308" s="27"/>
      <c r="F6308" s="26"/>
      <c r="G6308" s="28"/>
      <c r="H6308" s="31"/>
    </row>
    <row r="6309" spans="2:8">
      <c r="B6309" s="27"/>
      <c r="C6309" s="27"/>
      <c r="D6309" s="27"/>
      <c r="E6309" s="27"/>
      <c r="F6309" s="26"/>
      <c r="G6309" s="28"/>
      <c r="H6309" s="31"/>
    </row>
    <row r="6310" spans="2:8">
      <c r="B6310" s="27"/>
      <c r="C6310" s="27"/>
      <c r="D6310" s="27"/>
      <c r="E6310" s="27"/>
      <c r="F6310" s="26"/>
      <c r="G6310" s="28"/>
      <c r="H6310" s="31"/>
    </row>
    <row r="6311" spans="2:8">
      <c r="B6311" s="27"/>
      <c r="C6311" s="27"/>
      <c r="D6311" s="27"/>
      <c r="E6311" s="27"/>
      <c r="F6311" s="26"/>
      <c r="G6311" s="28"/>
      <c r="H6311" s="31"/>
    </row>
    <row r="6312" spans="2:8">
      <c r="B6312" s="27"/>
      <c r="C6312" s="27"/>
      <c r="D6312" s="27"/>
      <c r="E6312" s="27"/>
      <c r="F6312" s="26"/>
      <c r="G6312" s="28"/>
      <c r="H6312" s="31"/>
    </row>
    <row r="6313" spans="2:8">
      <c r="B6313" s="27"/>
      <c r="C6313" s="27"/>
      <c r="D6313" s="27"/>
      <c r="E6313" s="27"/>
      <c r="F6313" s="26"/>
      <c r="G6313" s="28"/>
      <c r="H6313" s="31"/>
    </row>
    <row r="6314" spans="2:8">
      <c r="B6314" s="27"/>
      <c r="C6314" s="27"/>
      <c r="D6314" s="27"/>
      <c r="E6314" s="27"/>
      <c r="F6314" s="26"/>
      <c r="G6314" s="28"/>
      <c r="H6314" s="31"/>
    </row>
    <row r="6315" spans="2:8">
      <c r="B6315" s="27"/>
      <c r="C6315" s="27"/>
      <c r="D6315" s="27"/>
      <c r="E6315" s="27"/>
      <c r="F6315" s="26"/>
      <c r="G6315" s="28"/>
      <c r="H6315" s="31"/>
    </row>
    <row r="6316" spans="2:8">
      <c r="B6316" s="27"/>
      <c r="C6316" s="27"/>
      <c r="D6316" s="27"/>
      <c r="E6316" s="27"/>
      <c r="F6316" s="26"/>
      <c r="G6316" s="28"/>
      <c r="H6316" s="31"/>
    </row>
    <row r="6317" spans="2:8">
      <c r="B6317" s="27"/>
      <c r="C6317" s="27"/>
      <c r="D6317" s="27"/>
      <c r="E6317" s="27"/>
      <c r="F6317" s="26"/>
      <c r="G6317" s="28"/>
      <c r="H6317" s="31"/>
    </row>
    <row r="6318" spans="2:8">
      <c r="B6318" s="27"/>
      <c r="C6318" s="27"/>
      <c r="D6318" s="27"/>
      <c r="E6318" s="27"/>
      <c r="F6318" s="26"/>
      <c r="G6318" s="28"/>
      <c r="H6318" s="31"/>
    </row>
    <row r="6319" spans="2:8">
      <c r="B6319" s="27"/>
      <c r="C6319" s="27"/>
      <c r="D6319" s="27"/>
      <c r="E6319" s="27"/>
      <c r="F6319" s="26"/>
      <c r="G6319" s="28"/>
      <c r="H6319" s="31"/>
    </row>
    <row r="6320" spans="2:8">
      <c r="B6320" s="27"/>
      <c r="C6320" s="27"/>
      <c r="D6320" s="27"/>
      <c r="E6320" s="27"/>
      <c r="F6320" s="26"/>
      <c r="G6320" s="28"/>
      <c r="H6320" s="31"/>
    </row>
    <row r="6321" spans="2:8">
      <c r="B6321" s="27"/>
      <c r="C6321" s="27"/>
      <c r="D6321" s="27"/>
      <c r="E6321" s="27"/>
      <c r="F6321" s="26"/>
      <c r="G6321" s="28"/>
      <c r="H6321" s="31"/>
    </row>
    <row r="6322" spans="2:8">
      <c r="B6322" s="27"/>
      <c r="C6322" s="27"/>
      <c r="D6322" s="27"/>
      <c r="E6322" s="27"/>
      <c r="F6322" s="26"/>
      <c r="G6322" s="28"/>
      <c r="H6322" s="31"/>
    </row>
    <row r="6323" spans="2:8">
      <c r="B6323" s="27"/>
      <c r="C6323" s="27"/>
      <c r="D6323" s="27"/>
      <c r="E6323" s="27"/>
      <c r="F6323" s="26"/>
      <c r="G6323" s="28"/>
      <c r="H6323" s="31"/>
    </row>
    <row r="6324" spans="2:8">
      <c r="B6324" s="27"/>
      <c r="C6324" s="27"/>
      <c r="D6324" s="27"/>
      <c r="E6324" s="27"/>
      <c r="F6324" s="26"/>
      <c r="G6324" s="28"/>
      <c r="H6324" s="31"/>
    </row>
    <row r="6325" spans="2:8">
      <c r="B6325" s="27"/>
      <c r="C6325" s="27"/>
      <c r="D6325" s="27"/>
      <c r="E6325" s="27"/>
      <c r="F6325" s="26"/>
      <c r="G6325" s="28"/>
      <c r="H6325" s="31"/>
    </row>
    <row r="6326" spans="2:8">
      <c r="B6326" s="27"/>
      <c r="C6326" s="27"/>
      <c r="D6326" s="27"/>
      <c r="E6326" s="27"/>
      <c r="F6326" s="26"/>
      <c r="G6326" s="28"/>
      <c r="H6326" s="31"/>
    </row>
    <row r="6327" spans="2:8">
      <c r="B6327" s="27"/>
      <c r="C6327" s="27"/>
      <c r="D6327" s="27"/>
      <c r="E6327" s="27"/>
      <c r="F6327" s="26"/>
      <c r="G6327" s="28"/>
      <c r="H6327" s="31"/>
    </row>
    <row r="6328" spans="2:8">
      <c r="B6328" s="27"/>
      <c r="C6328" s="27"/>
      <c r="D6328" s="27"/>
      <c r="E6328" s="27"/>
      <c r="F6328" s="26"/>
      <c r="G6328" s="28"/>
      <c r="H6328" s="31"/>
    </row>
    <row r="6329" spans="2:8">
      <c r="B6329" s="27"/>
      <c r="C6329" s="27"/>
      <c r="D6329" s="27"/>
      <c r="E6329" s="27"/>
      <c r="F6329" s="26"/>
      <c r="G6329" s="28"/>
      <c r="H6329" s="31"/>
    </row>
    <row r="6330" spans="2:8">
      <c r="B6330" s="27"/>
      <c r="C6330" s="27"/>
      <c r="D6330" s="27"/>
      <c r="E6330" s="27"/>
      <c r="F6330" s="26"/>
      <c r="G6330" s="28"/>
      <c r="H6330" s="31"/>
    </row>
    <row r="6331" spans="2:8">
      <c r="B6331" s="27"/>
      <c r="C6331" s="27"/>
      <c r="D6331" s="27"/>
      <c r="E6331" s="27"/>
      <c r="F6331" s="26"/>
      <c r="G6331" s="28"/>
      <c r="H6331" s="31"/>
    </row>
    <row r="6332" spans="2:8">
      <c r="B6332" s="27"/>
      <c r="C6332" s="27"/>
      <c r="D6332" s="27"/>
      <c r="E6332" s="27"/>
      <c r="F6332" s="26"/>
      <c r="G6332" s="28"/>
      <c r="H6332" s="31"/>
    </row>
    <row r="6333" spans="2:8">
      <c r="B6333" s="27"/>
      <c r="C6333" s="27"/>
      <c r="D6333" s="27"/>
      <c r="E6333" s="27"/>
      <c r="F6333" s="26"/>
      <c r="G6333" s="28"/>
      <c r="H6333" s="31"/>
    </row>
    <row r="6334" spans="2:8">
      <c r="B6334" s="27"/>
      <c r="C6334" s="27"/>
      <c r="D6334" s="27"/>
      <c r="E6334" s="27"/>
      <c r="F6334" s="26"/>
      <c r="G6334" s="28"/>
      <c r="H6334" s="31"/>
    </row>
    <row r="6335" spans="2:8">
      <c r="B6335" s="27"/>
      <c r="C6335" s="27"/>
      <c r="D6335" s="27"/>
      <c r="E6335" s="27"/>
      <c r="F6335" s="26"/>
      <c r="G6335" s="28"/>
      <c r="H6335" s="31"/>
    </row>
    <row r="6336" spans="2:8">
      <c r="B6336" s="27"/>
      <c r="C6336" s="27"/>
      <c r="D6336" s="27"/>
      <c r="E6336" s="27"/>
      <c r="F6336" s="26"/>
      <c r="G6336" s="28"/>
      <c r="H6336" s="31"/>
    </row>
    <row r="6337" spans="2:8">
      <c r="B6337" s="27"/>
      <c r="C6337" s="27"/>
      <c r="D6337" s="27"/>
      <c r="E6337" s="27"/>
      <c r="F6337" s="26"/>
      <c r="G6337" s="28"/>
      <c r="H6337" s="31"/>
    </row>
    <row r="6338" spans="2:8">
      <c r="B6338" s="27"/>
      <c r="C6338" s="27"/>
      <c r="D6338" s="27"/>
      <c r="E6338" s="27"/>
      <c r="F6338" s="26"/>
      <c r="G6338" s="28"/>
      <c r="H6338" s="31"/>
    </row>
    <row r="6339" spans="2:8">
      <c r="B6339" s="27"/>
      <c r="C6339" s="27"/>
      <c r="D6339" s="27"/>
      <c r="E6339" s="27"/>
      <c r="F6339" s="26"/>
      <c r="G6339" s="28"/>
      <c r="H6339" s="31"/>
    </row>
    <row r="6340" spans="2:8">
      <c r="B6340" s="27"/>
      <c r="C6340" s="27"/>
      <c r="D6340" s="27"/>
      <c r="E6340" s="27"/>
      <c r="F6340" s="26"/>
      <c r="G6340" s="28"/>
      <c r="H6340" s="31"/>
    </row>
    <row r="6341" spans="2:8">
      <c r="B6341" s="27"/>
      <c r="C6341" s="27"/>
      <c r="D6341" s="27"/>
      <c r="E6341" s="27"/>
      <c r="F6341" s="26"/>
      <c r="G6341" s="28"/>
      <c r="H6341" s="31"/>
    </row>
    <row r="6342" spans="2:8">
      <c r="B6342" s="27"/>
      <c r="C6342" s="27"/>
      <c r="D6342" s="27"/>
      <c r="E6342" s="27"/>
      <c r="F6342" s="26"/>
      <c r="G6342" s="28"/>
      <c r="H6342" s="31"/>
    </row>
    <row r="6343" spans="2:8">
      <c r="B6343" s="27"/>
      <c r="C6343" s="27"/>
      <c r="D6343" s="27"/>
      <c r="E6343" s="27"/>
      <c r="F6343" s="26"/>
      <c r="G6343" s="28"/>
      <c r="H6343" s="31"/>
    </row>
    <row r="6344" spans="2:8">
      <c r="B6344" s="27"/>
      <c r="C6344" s="27"/>
      <c r="D6344" s="27"/>
      <c r="E6344" s="27"/>
      <c r="F6344" s="26"/>
      <c r="G6344" s="28"/>
      <c r="H6344" s="31"/>
    </row>
    <row r="6345" spans="2:8">
      <c r="B6345" s="27"/>
      <c r="C6345" s="27"/>
      <c r="D6345" s="27"/>
      <c r="E6345" s="27"/>
      <c r="F6345" s="26"/>
      <c r="G6345" s="28"/>
      <c r="H6345" s="31"/>
    </row>
    <row r="6346" spans="2:8">
      <c r="B6346" s="27"/>
      <c r="C6346" s="27"/>
      <c r="D6346" s="27"/>
      <c r="E6346" s="27"/>
      <c r="F6346" s="26"/>
      <c r="G6346" s="28"/>
      <c r="H6346" s="31"/>
    </row>
    <row r="6347" spans="2:8">
      <c r="B6347" s="27"/>
      <c r="C6347" s="27"/>
      <c r="D6347" s="27"/>
      <c r="E6347" s="27"/>
      <c r="F6347" s="26"/>
      <c r="G6347" s="28"/>
      <c r="H6347" s="31"/>
    </row>
    <row r="6348" spans="2:8">
      <c r="B6348" s="27"/>
      <c r="C6348" s="27"/>
      <c r="D6348" s="27"/>
      <c r="E6348" s="27"/>
      <c r="F6348" s="26"/>
      <c r="G6348" s="28"/>
      <c r="H6348" s="31"/>
    </row>
    <row r="6349" spans="2:8">
      <c r="B6349" s="27"/>
      <c r="C6349" s="27"/>
      <c r="D6349" s="27"/>
      <c r="E6349" s="27"/>
      <c r="F6349" s="26"/>
      <c r="G6349" s="28"/>
      <c r="H6349" s="31"/>
    </row>
    <row r="6350" spans="2:8">
      <c r="B6350" s="27"/>
      <c r="C6350" s="27"/>
      <c r="D6350" s="27"/>
      <c r="E6350" s="27"/>
      <c r="F6350" s="26"/>
      <c r="G6350" s="28"/>
      <c r="H6350" s="31"/>
    </row>
    <row r="6351" spans="2:8">
      <c r="B6351" s="27"/>
      <c r="C6351" s="27"/>
      <c r="D6351" s="27"/>
      <c r="E6351" s="27"/>
      <c r="F6351" s="26"/>
      <c r="G6351" s="28"/>
      <c r="H6351" s="31"/>
    </row>
    <row r="6352" spans="2:8">
      <c r="B6352" s="27"/>
      <c r="C6352" s="27"/>
      <c r="D6352" s="27"/>
      <c r="E6352" s="27"/>
      <c r="F6352" s="26"/>
      <c r="G6352" s="28"/>
      <c r="H6352" s="31"/>
    </row>
    <row r="6353" spans="2:8">
      <c r="B6353" s="27"/>
      <c r="C6353" s="27"/>
      <c r="D6353" s="27"/>
      <c r="E6353" s="27"/>
      <c r="F6353" s="26"/>
      <c r="G6353" s="28"/>
      <c r="H6353" s="31"/>
    </row>
    <row r="6354" spans="2:8">
      <c r="B6354" s="27"/>
      <c r="C6354" s="27"/>
      <c r="D6354" s="27"/>
      <c r="E6354" s="27"/>
      <c r="F6354" s="26"/>
      <c r="G6354" s="28"/>
      <c r="H6354" s="31"/>
    </row>
    <row r="6355" spans="2:8">
      <c r="B6355" s="27"/>
      <c r="C6355" s="27"/>
      <c r="D6355" s="27"/>
      <c r="E6355" s="27"/>
      <c r="F6355" s="26"/>
      <c r="G6355" s="28"/>
      <c r="H6355" s="31"/>
    </row>
    <row r="6356" spans="2:8">
      <c r="B6356" s="27"/>
      <c r="C6356" s="27"/>
      <c r="D6356" s="27"/>
      <c r="E6356" s="27"/>
      <c r="F6356" s="26"/>
      <c r="G6356" s="28"/>
      <c r="H6356" s="31"/>
    </row>
    <row r="6357" spans="2:8">
      <c r="B6357" s="27"/>
      <c r="C6357" s="27"/>
      <c r="D6357" s="27"/>
      <c r="E6357" s="27"/>
      <c r="F6357" s="26"/>
      <c r="G6357" s="28"/>
      <c r="H6357" s="31"/>
    </row>
    <row r="6358" spans="2:8">
      <c r="B6358" s="27"/>
      <c r="C6358" s="27"/>
      <c r="D6358" s="27"/>
      <c r="E6358" s="27"/>
      <c r="F6358" s="26"/>
      <c r="G6358" s="28"/>
      <c r="H6358" s="31"/>
    </row>
    <row r="6359" spans="2:8">
      <c r="B6359" s="27"/>
      <c r="C6359" s="27"/>
      <c r="D6359" s="27"/>
      <c r="E6359" s="27"/>
      <c r="F6359" s="26"/>
      <c r="G6359" s="28"/>
      <c r="H6359" s="31"/>
    </row>
    <row r="6360" spans="2:8">
      <c r="B6360" s="27"/>
      <c r="C6360" s="27"/>
      <c r="D6360" s="27"/>
      <c r="E6360" s="27"/>
      <c r="F6360" s="26"/>
      <c r="G6360" s="28"/>
      <c r="H6360" s="31"/>
    </row>
    <row r="6361" spans="2:8">
      <c r="B6361" s="27"/>
      <c r="C6361" s="27"/>
      <c r="D6361" s="27"/>
      <c r="E6361" s="27"/>
      <c r="F6361" s="26"/>
      <c r="G6361" s="28"/>
      <c r="H6361" s="31"/>
    </row>
    <row r="6362" spans="2:8">
      <c r="B6362" s="27"/>
      <c r="C6362" s="27"/>
      <c r="D6362" s="27"/>
      <c r="E6362" s="27"/>
      <c r="F6362" s="26"/>
      <c r="G6362" s="28"/>
      <c r="H6362" s="31"/>
    </row>
    <row r="6363" spans="2:8">
      <c r="B6363" s="27"/>
      <c r="C6363" s="27"/>
      <c r="D6363" s="27"/>
      <c r="E6363" s="27"/>
      <c r="F6363" s="26"/>
      <c r="G6363" s="28"/>
      <c r="H6363" s="31"/>
    </row>
    <row r="6364" spans="2:8">
      <c r="B6364" s="27"/>
      <c r="C6364" s="27"/>
      <c r="D6364" s="27"/>
      <c r="E6364" s="27"/>
      <c r="F6364" s="26"/>
      <c r="G6364" s="28"/>
      <c r="H6364" s="31"/>
    </row>
    <row r="6365" spans="2:8">
      <c r="B6365" s="27"/>
      <c r="C6365" s="27"/>
      <c r="D6365" s="27"/>
      <c r="E6365" s="27"/>
      <c r="F6365" s="26"/>
      <c r="G6365" s="28"/>
      <c r="H6365" s="31"/>
    </row>
    <row r="6366" spans="2:8">
      <c r="B6366" s="27"/>
      <c r="C6366" s="27"/>
      <c r="D6366" s="27"/>
      <c r="E6366" s="27"/>
      <c r="F6366" s="26"/>
      <c r="G6366" s="28"/>
      <c r="H6366" s="31"/>
    </row>
    <row r="6367" spans="2:8">
      <c r="B6367" s="27"/>
      <c r="C6367" s="27"/>
      <c r="D6367" s="27"/>
      <c r="E6367" s="27"/>
      <c r="F6367" s="26"/>
      <c r="G6367" s="28"/>
      <c r="H6367" s="31"/>
    </row>
    <row r="6368" spans="2:8">
      <c r="B6368" s="27"/>
      <c r="C6368" s="27"/>
      <c r="D6368" s="27"/>
      <c r="E6368" s="27"/>
      <c r="F6368" s="26"/>
      <c r="G6368" s="28"/>
      <c r="H6368" s="31"/>
    </row>
    <row r="6369" spans="2:8">
      <c r="B6369" s="27"/>
      <c r="C6369" s="27"/>
      <c r="D6369" s="27"/>
      <c r="E6369" s="27"/>
      <c r="F6369" s="26"/>
      <c r="G6369" s="28"/>
      <c r="H6369" s="31"/>
    </row>
    <row r="6370" spans="2:8">
      <c r="B6370" s="27"/>
      <c r="C6370" s="27"/>
      <c r="D6370" s="27"/>
      <c r="E6370" s="27"/>
      <c r="F6370" s="26"/>
      <c r="G6370" s="28"/>
      <c r="H6370" s="31"/>
    </row>
    <row r="6371" spans="2:8">
      <c r="B6371" s="27"/>
      <c r="C6371" s="27"/>
      <c r="D6371" s="27"/>
      <c r="E6371" s="27"/>
      <c r="F6371" s="26"/>
      <c r="G6371" s="28"/>
      <c r="H6371" s="31"/>
    </row>
    <row r="6372" spans="2:8">
      <c r="B6372" s="27"/>
      <c r="C6372" s="27"/>
      <c r="D6372" s="27"/>
      <c r="E6372" s="27"/>
      <c r="F6372" s="26"/>
      <c r="G6372" s="28"/>
      <c r="H6372" s="31"/>
    </row>
    <row r="6373" spans="2:8">
      <c r="B6373" s="27"/>
      <c r="C6373" s="27"/>
      <c r="D6373" s="27"/>
      <c r="E6373" s="27"/>
      <c r="F6373" s="26"/>
      <c r="G6373" s="28"/>
      <c r="H6373" s="31"/>
    </row>
    <row r="6374" spans="2:8">
      <c r="B6374" s="27"/>
      <c r="C6374" s="27"/>
      <c r="D6374" s="27"/>
      <c r="E6374" s="27"/>
      <c r="F6374" s="26"/>
      <c r="G6374" s="28"/>
      <c r="H6374" s="31"/>
    </row>
    <row r="6375" spans="2:8">
      <c r="B6375" s="27"/>
      <c r="C6375" s="27"/>
      <c r="D6375" s="27"/>
      <c r="E6375" s="27"/>
      <c r="F6375" s="26"/>
      <c r="G6375" s="28"/>
      <c r="H6375" s="31"/>
    </row>
    <row r="6376" spans="2:8">
      <c r="B6376" s="27"/>
      <c r="C6376" s="27"/>
      <c r="D6376" s="27"/>
      <c r="E6376" s="27"/>
      <c r="F6376" s="26"/>
      <c r="G6376" s="28"/>
      <c r="H6376" s="31"/>
    </row>
    <row r="6377" spans="2:8">
      <c r="B6377" s="27"/>
      <c r="C6377" s="27"/>
      <c r="D6377" s="27"/>
      <c r="E6377" s="27"/>
      <c r="F6377" s="26"/>
      <c r="G6377" s="28"/>
      <c r="H6377" s="31"/>
    </row>
    <row r="6378" spans="2:8">
      <c r="B6378" s="27"/>
      <c r="C6378" s="27"/>
      <c r="D6378" s="27"/>
      <c r="E6378" s="27"/>
      <c r="F6378" s="26"/>
      <c r="G6378" s="28"/>
      <c r="H6378" s="31"/>
    </row>
    <row r="6379" spans="2:8">
      <c r="B6379" s="27"/>
      <c r="C6379" s="27"/>
      <c r="D6379" s="27"/>
      <c r="E6379" s="27"/>
      <c r="F6379" s="26"/>
      <c r="G6379" s="28"/>
      <c r="H6379" s="31"/>
    </row>
    <row r="6380" spans="2:8">
      <c r="B6380" s="27"/>
      <c r="C6380" s="27"/>
      <c r="D6380" s="27"/>
      <c r="E6380" s="27"/>
      <c r="F6380" s="26"/>
      <c r="G6380" s="28"/>
      <c r="H6380" s="31"/>
    </row>
    <row r="6381" spans="2:8">
      <c r="B6381" s="27"/>
      <c r="C6381" s="27"/>
      <c r="D6381" s="27"/>
      <c r="E6381" s="27"/>
      <c r="F6381" s="26"/>
      <c r="G6381" s="28"/>
      <c r="H6381" s="31"/>
    </row>
    <row r="6382" spans="2:8">
      <c r="B6382" s="27"/>
      <c r="C6382" s="27"/>
      <c r="D6382" s="27"/>
      <c r="E6382" s="27"/>
      <c r="F6382" s="26"/>
      <c r="G6382" s="28"/>
      <c r="H6382" s="31"/>
    </row>
    <row r="6383" spans="2:8">
      <c r="B6383" s="27"/>
      <c r="C6383" s="27"/>
      <c r="D6383" s="27"/>
      <c r="E6383" s="27"/>
      <c r="F6383" s="26"/>
      <c r="G6383" s="28"/>
      <c r="H6383" s="31"/>
    </row>
    <row r="6384" spans="2:8">
      <c r="B6384" s="27"/>
      <c r="C6384" s="27"/>
      <c r="D6384" s="27"/>
      <c r="E6384" s="27"/>
      <c r="F6384" s="26"/>
      <c r="G6384" s="28"/>
      <c r="H6384" s="31"/>
    </row>
    <row r="6385" spans="2:8">
      <c r="B6385" s="27"/>
      <c r="C6385" s="27"/>
      <c r="D6385" s="27"/>
      <c r="E6385" s="27"/>
      <c r="F6385" s="26"/>
      <c r="G6385" s="28"/>
      <c r="H6385" s="31"/>
    </row>
    <row r="6386" spans="2:8">
      <c r="B6386" s="27"/>
      <c r="C6386" s="27"/>
      <c r="D6386" s="27"/>
      <c r="E6386" s="27"/>
      <c r="F6386" s="26"/>
      <c r="G6386" s="28"/>
      <c r="H6386" s="31"/>
    </row>
    <row r="6387" spans="2:8">
      <c r="B6387" s="27"/>
      <c r="C6387" s="27"/>
      <c r="D6387" s="27"/>
      <c r="E6387" s="27"/>
      <c r="F6387" s="26"/>
      <c r="G6387" s="28"/>
      <c r="H6387" s="31"/>
    </row>
    <row r="6388" spans="2:8">
      <c r="B6388" s="27"/>
      <c r="C6388" s="27"/>
      <c r="D6388" s="27"/>
      <c r="E6388" s="27"/>
      <c r="F6388" s="26"/>
      <c r="G6388" s="28"/>
      <c r="H6388" s="31"/>
    </row>
    <row r="6389" spans="2:8">
      <c r="B6389" s="27"/>
      <c r="C6389" s="27"/>
      <c r="D6389" s="27"/>
      <c r="E6389" s="27"/>
      <c r="F6389" s="26"/>
      <c r="G6389" s="28"/>
      <c r="H6389" s="31"/>
    </row>
    <row r="6390" spans="2:8">
      <c r="B6390" s="27"/>
      <c r="C6390" s="27"/>
      <c r="D6390" s="27"/>
      <c r="E6390" s="27"/>
      <c r="F6390" s="26"/>
      <c r="G6390" s="28"/>
      <c r="H6390" s="31"/>
    </row>
    <row r="6391" spans="2:8">
      <c r="B6391" s="27"/>
      <c r="C6391" s="27"/>
      <c r="D6391" s="27"/>
      <c r="E6391" s="27"/>
      <c r="F6391" s="26"/>
      <c r="G6391" s="28"/>
      <c r="H6391" s="31"/>
    </row>
    <row r="6392" spans="2:8">
      <c r="B6392" s="27"/>
      <c r="C6392" s="27"/>
      <c r="D6392" s="27"/>
      <c r="E6392" s="27"/>
      <c r="F6392" s="26"/>
      <c r="G6392" s="28"/>
      <c r="H6392" s="31"/>
    </row>
    <row r="6393" spans="2:8">
      <c r="B6393" s="27"/>
      <c r="C6393" s="27"/>
      <c r="D6393" s="27"/>
      <c r="E6393" s="27"/>
      <c r="F6393" s="26"/>
      <c r="G6393" s="28"/>
      <c r="H6393" s="31"/>
    </row>
    <row r="6394" spans="2:8">
      <c r="B6394" s="27"/>
      <c r="C6394" s="27"/>
      <c r="D6394" s="27"/>
      <c r="E6394" s="27"/>
      <c r="F6394" s="26"/>
      <c r="G6394" s="28"/>
      <c r="H6394" s="31"/>
    </row>
    <row r="6395" spans="2:8">
      <c r="B6395" s="27"/>
      <c r="C6395" s="27"/>
      <c r="D6395" s="27"/>
      <c r="E6395" s="27"/>
      <c r="F6395" s="26"/>
      <c r="G6395" s="28"/>
      <c r="H6395" s="31"/>
    </row>
    <row r="6396" spans="2:8">
      <c r="B6396" s="27"/>
      <c r="C6396" s="27"/>
      <c r="D6396" s="27"/>
      <c r="E6396" s="27"/>
      <c r="F6396" s="26"/>
      <c r="G6396" s="28"/>
      <c r="H6396" s="31"/>
    </row>
    <row r="6397" spans="2:8">
      <c r="B6397" s="27"/>
      <c r="C6397" s="27"/>
      <c r="D6397" s="27"/>
      <c r="E6397" s="27"/>
      <c r="F6397" s="26"/>
      <c r="G6397" s="28"/>
      <c r="H6397" s="31"/>
    </row>
    <row r="6398" spans="2:8">
      <c r="B6398" s="27"/>
      <c r="C6398" s="27"/>
      <c r="D6398" s="27"/>
      <c r="E6398" s="27"/>
      <c r="F6398" s="26"/>
      <c r="G6398" s="28"/>
      <c r="H6398" s="31"/>
    </row>
    <row r="6399" spans="2:8">
      <c r="B6399" s="27"/>
      <c r="C6399" s="27"/>
      <c r="D6399" s="27"/>
      <c r="E6399" s="27"/>
      <c r="F6399" s="26"/>
      <c r="G6399" s="28"/>
      <c r="H6399" s="31"/>
    </row>
    <row r="6400" spans="2:8">
      <c r="B6400" s="27"/>
      <c r="C6400" s="27"/>
      <c r="D6400" s="27"/>
      <c r="E6400" s="27"/>
      <c r="F6400" s="26"/>
      <c r="G6400" s="28"/>
      <c r="H6400" s="31"/>
    </row>
    <row r="6401" spans="2:8">
      <c r="B6401" s="27"/>
      <c r="C6401" s="27"/>
      <c r="D6401" s="27"/>
      <c r="E6401" s="27"/>
      <c r="F6401" s="26"/>
      <c r="G6401" s="28"/>
      <c r="H6401" s="31"/>
    </row>
    <row r="6402" spans="2:8">
      <c r="B6402" s="27"/>
      <c r="C6402" s="27"/>
      <c r="D6402" s="27"/>
      <c r="E6402" s="27"/>
      <c r="F6402" s="26"/>
      <c r="G6402" s="28"/>
      <c r="H6402" s="31"/>
    </row>
    <row r="6403" spans="2:8">
      <c r="B6403" s="27"/>
      <c r="C6403" s="27"/>
      <c r="D6403" s="27"/>
      <c r="E6403" s="27"/>
      <c r="F6403" s="26"/>
      <c r="G6403" s="28"/>
      <c r="H6403" s="31"/>
    </row>
    <row r="6404" spans="2:8">
      <c r="B6404" s="27"/>
      <c r="C6404" s="27"/>
      <c r="D6404" s="27"/>
      <c r="E6404" s="27"/>
      <c r="F6404" s="26"/>
      <c r="G6404" s="28"/>
      <c r="H6404" s="31"/>
    </row>
    <row r="6405" spans="2:8">
      <c r="B6405" s="27"/>
      <c r="C6405" s="27"/>
      <c r="D6405" s="27"/>
      <c r="E6405" s="27"/>
      <c r="F6405" s="26"/>
      <c r="G6405" s="28"/>
      <c r="H6405" s="31"/>
    </row>
    <row r="6406" spans="2:8">
      <c r="B6406" s="27"/>
      <c r="C6406" s="27"/>
      <c r="D6406" s="27"/>
      <c r="E6406" s="27"/>
      <c r="F6406" s="26"/>
      <c r="G6406" s="28"/>
      <c r="H6406" s="31"/>
    </row>
    <row r="6407" spans="2:8">
      <c r="B6407" s="27"/>
      <c r="C6407" s="27"/>
      <c r="D6407" s="27"/>
      <c r="E6407" s="27"/>
      <c r="F6407" s="26"/>
      <c r="G6407" s="28"/>
      <c r="H6407" s="31"/>
    </row>
    <row r="6408" spans="2:8">
      <c r="B6408" s="27"/>
      <c r="C6408" s="27"/>
      <c r="D6408" s="27"/>
      <c r="E6408" s="27"/>
      <c r="F6408" s="26"/>
      <c r="G6408" s="28"/>
      <c r="H6408" s="31"/>
    </row>
    <row r="6409" spans="2:8">
      <c r="B6409" s="27"/>
      <c r="C6409" s="27"/>
      <c r="D6409" s="27"/>
      <c r="E6409" s="27"/>
      <c r="F6409" s="26"/>
      <c r="G6409" s="28"/>
      <c r="H6409" s="31"/>
    </row>
    <row r="6410" spans="2:8">
      <c r="B6410" s="27"/>
      <c r="C6410" s="27"/>
      <c r="D6410" s="27"/>
      <c r="E6410" s="27"/>
      <c r="F6410" s="26"/>
      <c r="G6410" s="28"/>
      <c r="H6410" s="31"/>
    </row>
    <row r="6411" spans="2:8">
      <c r="B6411" s="27"/>
      <c r="C6411" s="27"/>
      <c r="D6411" s="27"/>
      <c r="E6411" s="27"/>
      <c r="F6411" s="26"/>
      <c r="G6411" s="28"/>
      <c r="H6411" s="31"/>
    </row>
    <row r="6412" spans="2:8">
      <c r="B6412" s="27"/>
      <c r="C6412" s="27"/>
      <c r="D6412" s="27"/>
      <c r="E6412" s="27"/>
      <c r="F6412" s="26"/>
      <c r="G6412" s="28"/>
      <c r="H6412" s="31"/>
    </row>
    <row r="6413" spans="2:8">
      <c r="B6413" s="27"/>
      <c r="C6413" s="27"/>
      <c r="D6413" s="27"/>
      <c r="E6413" s="27"/>
      <c r="F6413" s="26"/>
      <c r="G6413" s="28"/>
      <c r="H6413" s="31"/>
    </row>
    <row r="6414" spans="2:8">
      <c r="B6414" s="27"/>
      <c r="C6414" s="27"/>
      <c r="D6414" s="27"/>
      <c r="E6414" s="27"/>
      <c r="F6414" s="26"/>
      <c r="G6414" s="28"/>
      <c r="H6414" s="31"/>
    </row>
    <row r="6415" spans="2:8">
      <c r="B6415" s="27"/>
      <c r="C6415" s="27"/>
      <c r="D6415" s="27"/>
      <c r="E6415" s="27"/>
      <c r="F6415" s="26"/>
      <c r="G6415" s="28"/>
      <c r="H6415" s="31"/>
    </row>
    <row r="6416" spans="2:8">
      <c r="B6416" s="27"/>
      <c r="C6416" s="27"/>
      <c r="D6416" s="27"/>
      <c r="E6416" s="27"/>
      <c r="F6416" s="26"/>
      <c r="G6416" s="28"/>
      <c r="H6416" s="31"/>
    </row>
    <row r="6417" spans="2:8">
      <c r="B6417" s="27"/>
      <c r="C6417" s="27"/>
      <c r="D6417" s="27"/>
      <c r="E6417" s="27"/>
      <c r="F6417" s="26"/>
      <c r="G6417" s="28"/>
      <c r="H6417" s="31"/>
    </row>
    <row r="6418" spans="2:8">
      <c r="B6418" s="27"/>
      <c r="C6418" s="27"/>
      <c r="D6418" s="27"/>
      <c r="E6418" s="27"/>
      <c r="F6418" s="26"/>
      <c r="G6418" s="28"/>
      <c r="H6418" s="31"/>
    </row>
    <row r="6419" spans="2:8">
      <c r="B6419" s="27"/>
      <c r="C6419" s="27"/>
      <c r="D6419" s="27"/>
      <c r="E6419" s="27"/>
      <c r="F6419" s="26"/>
      <c r="G6419" s="28"/>
      <c r="H6419" s="31"/>
    </row>
    <row r="6420" spans="2:8">
      <c r="B6420" s="27"/>
      <c r="C6420" s="27"/>
      <c r="D6420" s="27"/>
      <c r="E6420" s="27"/>
      <c r="F6420" s="26"/>
      <c r="G6420" s="28"/>
      <c r="H6420" s="31"/>
    </row>
    <row r="6421" spans="2:8">
      <c r="B6421" s="27"/>
      <c r="C6421" s="27"/>
      <c r="D6421" s="27"/>
      <c r="E6421" s="27"/>
      <c r="F6421" s="26"/>
      <c r="G6421" s="28"/>
      <c r="H6421" s="31"/>
    </row>
    <row r="6422" spans="2:8">
      <c r="B6422" s="27"/>
      <c r="C6422" s="27"/>
      <c r="D6422" s="27"/>
      <c r="E6422" s="27"/>
      <c r="F6422" s="26"/>
      <c r="G6422" s="28"/>
      <c r="H6422" s="31"/>
    </row>
    <row r="6423" spans="2:8">
      <c r="B6423" s="27"/>
      <c r="C6423" s="27"/>
      <c r="D6423" s="27"/>
      <c r="E6423" s="27"/>
      <c r="F6423" s="26"/>
      <c r="G6423" s="28"/>
      <c r="H6423" s="31"/>
    </row>
    <row r="6424" spans="2:8">
      <c r="B6424" s="27"/>
      <c r="C6424" s="27"/>
      <c r="D6424" s="27"/>
      <c r="E6424" s="27"/>
      <c r="F6424" s="26"/>
      <c r="G6424" s="28"/>
      <c r="H6424" s="31"/>
    </row>
    <row r="6425" spans="2:8">
      <c r="B6425" s="27"/>
      <c r="C6425" s="27"/>
      <c r="D6425" s="27"/>
      <c r="E6425" s="27"/>
      <c r="F6425" s="26"/>
      <c r="G6425" s="28"/>
      <c r="H6425" s="31"/>
    </row>
    <row r="6426" spans="2:8">
      <c r="B6426" s="27"/>
      <c r="C6426" s="27"/>
      <c r="D6426" s="27"/>
      <c r="E6426" s="27"/>
      <c r="F6426" s="26"/>
      <c r="G6426" s="28"/>
      <c r="H6426" s="31"/>
    </row>
    <row r="6427" spans="2:8">
      <c r="B6427" s="27"/>
      <c r="C6427" s="27"/>
      <c r="D6427" s="27"/>
      <c r="E6427" s="27"/>
      <c r="F6427" s="26"/>
      <c r="G6427" s="28"/>
      <c r="H6427" s="31"/>
    </row>
    <row r="6428" spans="2:8">
      <c r="B6428" s="27"/>
      <c r="C6428" s="27"/>
      <c r="D6428" s="27"/>
      <c r="E6428" s="27"/>
      <c r="F6428" s="26"/>
      <c r="G6428" s="28"/>
      <c r="H6428" s="31"/>
    </row>
    <row r="6429" spans="2:8">
      <c r="B6429" s="27"/>
      <c r="C6429" s="27"/>
      <c r="D6429" s="27"/>
      <c r="E6429" s="27"/>
      <c r="F6429" s="26"/>
      <c r="G6429" s="28"/>
      <c r="H6429" s="31"/>
    </row>
    <row r="6430" spans="2:8">
      <c r="B6430" s="27"/>
      <c r="C6430" s="27"/>
      <c r="D6430" s="27"/>
      <c r="E6430" s="27"/>
      <c r="F6430" s="26"/>
      <c r="G6430" s="28"/>
      <c r="H6430" s="31"/>
    </row>
    <row r="6431" spans="2:8">
      <c r="B6431" s="27"/>
      <c r="C6431" s="27"/>
      <c r="D6431" s="27"/>
      <c r="E6431" s="27"/>
      <c r="F6431" s="26"/>
      <c r="G6431" s="28"/>
      <c r="H6431" s="31"/>
    </row>
    <row r="6432" spans="2:8">
      <c r="B6432" s="27"/>
      <c r="C6432" s="27"/>
      <c r="D6432" s="27"/>
      <c r="E6432" s="27"/>
      <c r="F6432" s="26"/>
      <c r="G6432" s="28"/>
      <c r="H6432" s="31"/>
    </row>
    <row r="6433" spans="2:8">
      <c r="B6433" s="27"/>
      <c r="C6433" s="27"/>
      <c r="D6433" s="27"/>
      <c r="E6433" s="27"/>
      <c r="F6433" s="26"/>
      <c r="G6433" s="28"/>
      <c r="H6433" s="31"/>
    </row>
    <row r="6434" spans="2:8">
      <c r="B6434" s="27"/>
      <c r="C6434" s="27"/>
      <c r="D6434" s="27"/>
      <c r="E6434" s="27"/>
      <c r="F6434" s="26"/>
      <c r="G6434" s="28"/>
      <c r="H6434" s="31"/>
    </row>
    <row r="6435" spans="2:8">
      <c r="B6435" s="27"/>
      <c r="C6435" s="27"/>
      <c r="D6435" s="27"/>
      <c r="E6435" s="27"/>
      <c r="F6435" s="26"/>
      <c r="G6435" s="28"/>
      <c r="H6435" s="31"/>
    </row>
    <row r="6436" spans="2:8">
      <c r="B6436" s="27"/>
      <c r="C6436" s="27"/>
      <c r="D6436" s="27"/>
      <c r="E6436" s="27"/>
      <c r="F6436" s="26"/>
      <c r="G6436" s="28"/>
      <c r="H6436" s="31"/>
    </row>
    <row r="6437" spans="2:8">
      <c r="B6437" s="27"/>
      <c r="C6437" s="27"/>
      <c r="D6437" s="27"/>
      <c r="E6437" s="27"/>
      <c r="F6437" s="26"/>
      <c r="G6437" s="28"/>
      <c r="H6437" s="31"/>
    </row>
    <row r="6438" spans="2:8">
      <c r="B6438" s="27"/>
      <c r="C6438" s="27"/>
      <c r="D6438" s="27"/>
      <c r="E6438" s="27"/>
      <c r="F6438" s="26"/>
      <c r="G6438" s="28"/>
      <c r="H6438" s="31"/>
    </row>
    <row r="6439" spans="2:8">
      <c r="B6439" s="27"/>
      <c r="C6439" s="27"/>
      <c r="D6439" s="27"/>
      <c r="E6439" s="27"/>
      <c r="F6439" s="26"/>
      <c r="G6439" s="28"/>
      <c r="H6439" s="31"/>
    </row>
    <row r="6440" spans="2:8">
      <c r="B6440" s="27"/>
      <c r="C6440" s="27"/>
      <c r="D6440" s="27"/>
      <c r="E6440" s="27"/>
      <c r="F6440" s="26"/>
      <c r="G6440" s="28"/>
      <c r="H6440" s="31"/>
    </row>
    <row r="6441" spans="2:8">
      <c r="B6441" s="27"/>
      <c r="C6441" s="27"/>
      <c r="D6441" s="27"/>
      <c r="E6441" s="27"/>
      <c r="F6441" s="26"/>
      <c r="G6441" s="28"/>
      <c r="H6441" s="31"/>
    </row>
    <row r="6442" spans="2:8">
      <c r="B6442" s="27"/>
      <c r="C6442" s="27"/>
      <c r="D6442" s="27"/>
      <c r="E6442" s="27"/>
      <c r="F6442" s="26"/>
      <c r="G6442" s="28"/>
      <c r="H6442" s="31"/>
    </row>
    <row r="6443" spans="2:8">
      <c r="B6443" s="27"/>
      <c r="C6443" s="27"/>
      <c r="D6443" s="27"/>
      <c r="E6443" s="27"/>
      <c r="F6443" s="26"/>
      <c r="G6443" s="28"/>
      <c r="H6443" s="31"/>
    </row>
    <row r="6444" spans="2:8">
      <c r="B6444" s="27"/>
      <c r="C6444" s="27"/>
      <c r="D6444" s="27"/>
      <c r="E6444" s="27"/>
      <c r="F6444" s="26"/>
      <c r="G6444" s="28"/>
      <c r="H6444" s="31"/>
    </row>
    <row r="6445" spans="2:8">
      <c r="B6445" s="27"/>
      <c r="C6445" s="27"/>
      <c r="D6445" s="27"/>
      <c r="E6445" s="27"/>
      <c r="F6445" s="26"/>
      <c r="G6445" s="28"/>
      <c r="H6445" s="31"/>
    </row>
    <row r="6446" spans="2:8">
      <c r="B6446" s="27"/>
      <c r="C6446" s="27"/>
      <c r="D6446" s="27"/>
      <c r="E6446" s="27"/>
      <c r="F6446" s="26"/>
      <c r="G6446" s="28"/>
      <c r="H6446" s="31"/>
    </row>
    <row r="6447" spans="2:8">
      <c r="B6447" s="27"/>
      <c r="C6447" s="27"/>
      <c r="D6447" s="27"/>
      <c r="E6447" s="27"/>
      <c r="F6447" s="26"/>
      <c r="G6447" s="28"/>
      <c r="H6447" s="31"/>
    </row>
    <row r="6448" spans="2:8">
      <c r="B6448" s="27"/>
      <c r="C6448" s="27"/>
      <c r="D6448" s="27"/>
      <c r="E6448" s="27"/>
      <c r="F6448" s="26"/>
      <c r="G6448" s="28"/>
      <c r="H6448" s="31"/>
    </row>
    <row r="6449" spans="2:8">
      <c r="B6449" s="27"/>
      <c r="C6449" s="27"/>
      <c r="D6449" s="27"/>
      <c r="E6449" s="27"/>
      <c r="F6449" s="26"/>
      <c r="G6449" s="28"/>
      <c r="H6449" s="31"/>
    </row>
    <row r="6450" spans="2:8">
      <c r="B6450" s="27"/>
      <c r="C6450" s="27"/>
      <c r="D6450" s="27"/>
      <c r="E6450" s="27"/>
      <c r="F6450" s="26"/>
      <c r="G6450" s="28"/>
      <c r="H6450" s="31"/>
    </row>
    <row r="6451" spans="2:8">
      <c r="B6451" s="27"/>
      <c r="C6451" s="27"/>
      <c r="D6451" s="27"/>
      <c r="E6451" s="27"/>
      <c r="F6451" s="26"/>
      <c r="G6451" s="28"/>
      <c r="H6451" s="31"/>
    </row>
    <row r="6452" spans="2:8">
      <c r="B6452" s="27"/>
      <c r="C6452" s="27"/>
      <c r="D6452" s="27"/>
      <c r="E6452" s="27"/>
      <c r="F6452" s="26"/>
      <c r="G6452" s="28"/>
      <c r="H6452" s="31"/>
    </row>
    <row r="6453" spans="2:8">
      <c r="B6453" s="27"/>
      <c r="C6453" s="27"/>
      <c r="D6453" s="27"/>
      <c r="E6453" s="27"/>
      <c r="F6453" s="26"/>
      <c r="G6453" s="28"/>
      <c r="H6453" s="31"/>
    </row>
    <row r="6454" spans="2:8">
      <c r="B6454" s="27"/>
      <c r="C6454" s="27"/>
      <c r="D6454" s="27"/>
      <c r="E6454" s="27"/>
      <c r="F6454" s="26"/>
      <c r="G6454" s="28"/>
      <c r="H6454" s="31"/>
    </row>
    <row r="6455" spans="2:8">
      <c r="B6455" s="27"/>
      <c r="C6455" s="27"/>
      <c r="D6455" s="27"/>
      <c r="E6455" s="27"/>
      <c r="F6455" s="26"/>
      <c r="G6455" s="28"/>
      <c r="H6455" s="31"/>
    </row>
    <row r="6456" spans="2:8">
      <c r="B6456" s="27"/>
      <c r="C6456" s="27"/>
      <c r="D6456" s="27"/>
      <c r="E6456" s="27"/>
      <c r="F6456" s="26"/>
      <c r="G6456" s="28"/>
      <c r="H6456" s="31"/>
    </row>
    <row r="6457" spans="2:8">
      <c r="B6457" s="27"/>
      <c r="C6457" s="27"/>
      <c r="D6457" s="27"/>
      <c r="E6457" s="27"/>
      <c r="F6457" s="26"/>
      <c r="G6457" s="28"/>
      <c r="H6457" s="31"/>
    </row>
    <row r="6458" spans="2:8">
      <c r="B6458" s="27"/>
      <c r="C6458" s="27"/>
      <c r="D6458" s="27"/>
      <c r="E6458" s="27"/>
      <c r="F6458" s="26"/>
      <c r="G6458" s="28"/>
      <c r="H6458" s="31"/>
    </row>
    <row r="6459" spans="2:8">
      <c r="B6459" s="27"/>
      <c r="C6459" s="27"/>
      <c r="D6459" s="27"/>
      <c r="E6459" s="27"/>
      <c r="F6459" s="26"/>
      <c r="G6459" s="28"/>
      <c r="H6459" s="31"/>
    </row>
    <row r="6460" spans="2:8">
      <c r="B6460" s="27"/>
      <c r="C6460" s="27"/>
      <c r="D6460" s="27"/>
      <c r="E6460" s="27"/>
      <c r="F6460" s="26"/>
      <c r="G6460" s="28"/>
      <c r="H6460" s="31"/>
    </row>
    <row r="6461" spans="2:8">
      <c r="B6461" s="27"/>
      <c r="C6461" s="27"/>
      <c r="D6461" s="27"/>
      <c r="E6461" s="27"/>
      <c r="F6461" s="26"/>
      <c r="G6461" s="28"/>
      <c r="H6461" s="31"/>
    </row>
    <row r="6462" spans="2:8">
      <c r="B6462" s="27"/>
      <c r="C6462" s="27"/>
      <c r="D6462" s="27"/>
      <c r="E6462" s="27"/>
      <c r="F6462" s="26"/>
      <c r="G6462" s="28"/>
      <c r="H6462" s="31"/>
    </row>
    <row r="6463" spans="2:8">
      <c r="B6463" s="27"/>
      <c r="C6463" s="27"/>
      <c r="D6463" s="27"/>
      <c r="E6463" s="27"/>
      <c r="F6463" s="26"/>
      <c r="G6463" s="28"/>
      <c r="H6463" s="31"/>
    </row>
    <row r="6464" spans="2:8">
      <c r="B6464" s="27"/>
      <c r="C6464" s="27"/>
      <c r="D6464" s="27"/>
      <c r="E6464" s="27"/>
      <c r="F6464" s="26"/>
      <c r="G6464" s="28"/>
      <c r="H6464" s="31"/>
    </row>
    <row r="6465" spans="2:8">
      <c r="B6465" s="27"/>
      <c r="C6465" s="27"/>
      <c r="D6465" s="27"/>
      <c r="E6465" s="27"/>
      <c r="F6465" s="26"/>
      <c r="G6465" s="28"/>
      <c r="H6465" s="31"/>
    </row>
    <row r="6466" spans="2:8">
      <c r="B6466" s="27"/>
      <c r="C6466" s="27"/>
      <c r="D6466" s="27"/>
      <c r="E6466" s="27"/>
      <c r="F6466" s="26"/>
      <c r="G6466" s="28"/>
      <c r="H6466" s="31"/>
    </row>
    <row r="6467" spans="2:8">
      <c r="B6467" s="27"/>
      <c r="C6467" s="27"/>
      <c r="D6467" s="27"/>
      <c r="E6467" s="27"/>
      <c r="F6467" s="26"/>
      <c r="G6467" s="28"/>
      <c r="H6467" s="31"/>
    </row>
    <row r="6468" spans="2:8">
      <c r="B6468" s="27"/>
      <c r="C6468" s="27"/>
      <c r="D6468" s="27"/>
      <c r="E6468" s="27"/>
      <c r="F6468" s="26"/>
      <c r="G6468" s="28"/>
      <c r="H6468" s="31"/>
    </row>
    <row r="6469" spans="2:8">
      <c r="B6469" s="27"/>
      <c r="C6469" s="27"/>
      <c r="D6469" s="27"/>
      <c r="E6469" s="27"/>
      <c r="F6469" s="26"/>
      <c r="G6469" s="28"/>
      <c r="H6469" s="31"/>
    </row>
    <row r="6470" spans="2:8">
      <c r="B6470" s="27"/>
      <c r="C6470" s="27"/>
      <c r="D6470" s="27"/>
      <c r="E6470" s="27"/>
      <c r="F6470" s="26"/>
      <c r="G6470" s="28"/>
      <c r="H6470" s="31"/>
    </row>
    <row r="6471" spans="2:8">
      <c r="B6471" s="27"/>
      <c r="C6471" s="27"/>
      <c r="D6471" s="27"/>
      <c r="E6471" s="27"/>
      <c r="F6471" s="26"/>
      <c r="G6471" s="28"/>
      <c r="H6471" s="31"/>
    </row>
    <row r="6472" spans="2:8">
      <c r="B6472" s="27"/>
      <c r="C6472" s="27"/>
      <c r="D6472" s="27"/>
      <c r="E6472" s="27"/>
      <c r="F6472" s="26"/>
      <c r="G6472" s="28"/>
      <c r="H6472" s="31"/>
    </row>
    <row r="6473" spans="2:8">
      <c r="B6473" s="27"/>
      <c r="C6473" s="27"/>
      <c r="D6473" s="27"/>
      <c r="E6473" s="27"/>
      <c r="F6473" s="26"/>
      <c r="G6473" s="28"/>
      <c r="H6473" s="31"/>
    </row>
    <row r="6474" spans="2:8">
      <c r="B6474" s="27"/>
      <c r="C6474" s="27"/>
      <c r="D6474" s="27"/>
      <c r="E6474" s="27"/>
      <c r="F6474" s="26"/>
      <c r="G6474" s="28"/>
      <c r="H6474" s="31"/>
    </row>
    <row r="6475" spans="2:8">
      <c r="B6475" s="27"/>
      <c r="C6475" s="27"/>
      <c r="D6475" s="27"/>
      <c r="E6475" s="27"/>
      <c r="F6475" s="26"/>
      <c r="G6475" s="28"/>
      <c r="H6475" s="31"/>
    </row>
    <row r="6476" spans="2:8">
      <c r="B6476" s="27"/>
      <c r="C6476" s="27"/>
      <c r="D6476" s="27"/>
      <c r="E6476" s="27"/>
      <c r="F6476" s="26"/>
      <c r="G6476" s="28"/>
      <c r="H6476" s="31"/>
    </row>
    <row r="6477" spans="2:8">
      <c r="B6477" s="27"/>
      <c r="C6477" s="27"/>
      <c r="D6477" s="27"/>
      <c r="E6477" s="27"/>
      <c r="F6477" s="26"/>
      <c r="G6477" s="28"/>
      <c r="H6477" s="31"/>
    </row>
    <row r="6478" spans="2:8">
      <c r="B6478" s="27"/>
      <c r="C6478" s="27"/>
      <c r="D6478" s="27"/>
      <c r="E6478" s="27"/>
      <c r="F6478" s="26"/>
      <c r="G6478" s="28"/>
      <c r="H6478" s="31"/>
    </row>
    <row r="6479" spans="2:8">
      <c r="B6479" s="27"/>
      <c r="C6479" s="27"/>
      <c r="D6479" s="27"/>
      <c r="E6479" s="27"/>
      <c r="F6479" s="26"/>
      <c r="G6479" s="28"/>
      <c r="H6479" s="31"/>
    </row>
    <row r="6480" spans="2:8">
      <c r="B6480" s="27"/>
      <c r="C6480" s="27"/>
      <c r="D6480" s="27"/>
      <c r="E6480" s="27"/>
      <c r="F6480" s="26"/>
      <c r="G6480" s="28"/>
      <c r="H6480" s="31"/>
    </row>
    <row r="6481" spans="2:8">
      <c r="B6481" s="27"/>
      <c r="C6481" s="27"/>
      <c r="D6481" s="27"/>
      <c r="E6481" s="27"/>
      <c r="F6481" s="26"/>
      <c r="G6481" s="28"/>
      <c r="H6481" s="31"/>
    </row>
    <row r="6482" spans="2:8">
      <c r="B6482" s="27"/>
      <c r="C6482" s="27"/>
      <c r="D6482" s="27"/>
      <c r="E6482" s="27"/>
      <c r="F6482" s="26"/>
      <c r="G6482" s="28"/>
      <c r="H6482" s="31"/>
    </row>
    <row r="6483" spans="2:8">
      <c r="B6483" s="27"/>
      <c r="C6483" s="27"/>
      <c r="D6483" s="27"/>
      <c r="E6483" s="27"/>
      <c r="F6483" s="26"/>
      <c r="G6483" s="28"/>
      <c r="H6483" s="31"/>
    </row>
    <row r="6484" spans="2:8">
      <c r="B6484" s="27"/>
      <c r="C6484" s="27"/>
      <c r="D6484" s="27"/>
      <c r="E6484" s="27"/>
      <c r="F6484" s="26"/>
      <c r="G6484" s="28"/>
      <c r="H6484" s="31"/>
    </row>
    <row r="6485" spans="2:8">
      <c r="B6485" s="27"/>
      <c r="C6485" s="27"/>
      <c r="D6485" s="27"/>
      <c r="E6485" s="27"/>
      <c r="F6485" s="26"/>
      <c r="G6485" s="28"/>
      <c r="H6485" s="31"/>
    </row>
    <row r="6486" spans="2:8">
      <c r="B6486" s="27"/>
      <c r="C6486" s="27"/>
      <c r="D6486" s="27"/>
      <c r="E6486" s="27"/>
      <c r="F6486" s="26"/>
      <c r="G6486" s="28"/>
      <c r="H6486" s="31"/>
    </row>
    <row r="6487" spans="2:8">
      <c r="B6487" s="27"/>
      <c r="C6487" s="27"/>
      <c r="D6487" s="27"/>
      <c r="E6487" s="27"/>
      <c r="F6487" s="26"/>
      <c r="G6487" s="28"/>
      <c r="H6487" s="31"/>
    </row>
    <row r="6488" spans="2:8">
      <c r="B6488" s="27"/>
      <c r="C6488" s="27"/>
      <c r="D6488" s="27"/>
      <c r="E6488" s="27"/>
      <c r="F6488" s="26"/>
      <c r="G6488" s="28"/>
      <c r="H6488" s="31"/>
    </row>
    <row r="6489" spans="2:8">
      <c r="B6489" s="27"/>
      <c r="C6489" s="27"/>
      <c r="D6489" s="27"/>
      <c r="E6489" s="27"/>
      <c r="F6489" s="26"/>
      <c r="G6489" s="28"/>
      <c r="H6489" s="31"/>
    </row>
    <row r="6490" spans="2:8">
      <c r="B6490" s="27"/>
      <c r="C6490" s="27"/>
      <c r="D6490" s="27"/>
      <c r="E6490" s="27"/>
      <c r="F6490" s="26"/>
      <c r="G6490" s="28"/>
      <c r="H6490" s="31"/>
    </row>
    <row r="6491" spans="2:8">
      <c r="B6491" s="27"/>
      <c r="C6491" s="27"/>
      <c r="D6491" s="27"/>
      <c r="E6491" s="27"/>
      <c r="F6491" s="26"/>
      <c r="G6491" s="28"/>
      <c r="H6491" s="31"/>
    </row>
    <row r="6492" spans="2:8">
      <c r="B6492" s="27"/>
      <c r="C6492" s="27"/>
      <c r="D6492" s="27"/>
      <c r="E6492" s="27"/>
      <c r="F6492" s="26"/>
      <c r="G6492" s="28"/>
      <c r="H6492" s="31"/>
    </row>
    <row r="6493" spans="2:8">
      <c r="B6493" s="27"/>
      <c r="C6493" s="27"/>
      <c r="D6493" s="27"/>
      <c r="E6493" s="27"/>
      <c r="F6493" s="26"/>
      <c r="G6493" s="28"/>
      <c r="H6493" s="31"/>
    </row>
    <row r="6494" spans="2:8">
      <c r="B6494" s="27"/>
      <c r="C6494" s="27"/>
      <c r="D6494" s="27"/>
      <c r="E6494" s="27"/>
      <c r="F6494" s="26"/>
      <c r="G6494" s="28"/>
      <c r="H6494" s="31"/>
    </row>
    <row r="6495" spans="2:8">
      <c r="B6495" s="27"/>
      <c r="C6495" s="27"/>
      <c r="D6495" s="27"/>
      <c r="E6495" s="27"/>
      <c r="F6495" s="26"/>
      <c r="G6495" s="28"/>
      <c r="H6495" s="31"/>
    </row>
    <row r="6496" spans="2:8">
      <c r="B6496" s="27"/>
      <c r="C6496" s="27"/>
      <c r="D6496" s="27"/>
      <c r="E6496" s="27"/>
      <c r="F6496" s="26"/>
      <c r="G6496" s="28"/>
      <c r="H6496" s="31"/>
    </row>
    <row r="6497" spans="2:8">
      <c r="B6497" s="27"/>
      <c r="C6497" s="27"/>
      <c r="D6497" s="27"/>
      <c r="E6497" s="27"/>
      <c r="F6497" s="26"/>
      <c r="G6497" s="28"/>
      <c r="H6497" s="31"/>
    </row>
    <row r="6498" spans="2:8">
      <c r="B6498" s="27"/>
      <c r="C6498" s="27"/>
      <c r="D6498" s="27"/>
      <c r="E6498" s="27"/>
      <c r="F6498" s="26"/>
      <c r="G6498" s="28"/>
      <c r="H6498" s="31"/>
    </row>
    <row r="6499" spans="2:8">
      <c r="B6499" s="27"/>
      <c r="C6499" s="27"/>
      <c r="D6499" s="27"/>
      <c r="E6499" s="27"/>
      <c r="F6499" s="26"/>
      <c r="G6499" s="28"/>
      <c r="H6499" s="31"/>
    </row>
    <row r="6500" spans="2:8">
      <c r="B6500" s="27"/>
      <c r="C6500" s="27"/>
      <c r="D6500" s="27"/>
      <c r="E6500" s="27"/>
      <c r="F6500" s="26"/>
      <c r="G6500" s="28"/>
      <c r="H6500" s="31"/>
    </row>
    <row r="6501" spans="2:8">
      <c r="B6501" s="27"/>
      <c r="C6501" s="27"/>
      <c r="D6501" s="27"/>
      <c r="E6501" s="27"/>
      <c r="F6501" s="26"/>
      <c r="G6501" s="28"/>
      <c r="H6501" s="31"/>
    </row>
    <row r="6502" spans="2:8">
      <c r="B6502" s="27"/>
      <c r="C6502" s="27"/>
      <c r="D6502" s="27"/>
      <c r="E6502" s="27"/>
      <c r="F6502" s="26"/>
      <c r="G6502" s="28"/>
      <c r="H6502" s="31"/>
    </row>
    <row r="6503" spans="2:8">
      <c r="B6503" s="27"/>
      <c r="C6503" s="27"/>
      <c r="D6503" s="27"/>
      <c r="E6503" s="27"/>
      <c r="F6503" s="26"/>
      <c r="G6503" s="28"/>
      <c r="H6503" s="31"/>
    </row>
    <row r="6504" spans="2:8">
      <c r="B6504" s="27"/>
      <c r="C6504" s="27"/>
      <c r="D6504" s="27"/>
      <c r="E6504" s="27"/>
      <c r="F6504" s="26"/>
      <c r="G6504" s="28"/>
      <c r="H6504" s="31"/>
    </row>
    <row r="6505" spans="2:8">
      <c r="B6505" s="27"/>
      <c r="C6505" s="27"/>
      <c r="D6505" s="27"/>
      <c r="E6505" s="27"/>
      <c r="F6505" s="26"/>
      <c r="G6505" s="28"/>
      <c r="H6505" s="31"/>
    </row>
    <row r="6506" spans="2:8">
      <c r="B6506" s="27"/>
      <c r="C6506" s="27"/>
      <c r="D6506" s="27"/>
      <c r="E6506" s="27"/>
      <c r="F6506" s="26"/>
      <c r="G6506" s="28"/>
      <c r="H6506" s="31"/>
    </row>
    <row r="6507" spans="2:8">
      <c r="B6507" s="27"/>
      <c r="C6507" s="27"/>
      <c r="D6507" s="27"/>
      <c r="E6507" s="27"/>
      <c r="F6507" s="26"/>
      <c r="G6507" s="28"/>
      <c r="H6507" s="31"/>
    </row>
    <row r="6508" spans="2:8">
      <c r="B6508" s="27"/>
      <c r="C6508" s="27"/>
      <c r="D6508" s="27"/>
      <c r="E6508" s="27"/>
      <c r="F6508" s="26"/>
      <c r="G6508" s="28"/>
      <c r="H6508" s="31"/>
    </row>
    <row r="6509" spans="2:8">
      <c r="B6509" s="27"/>
      <c r="C6509" s="27"/>
      <c r="D6509" s="27"/>
      <c r="E6509" s="27"/>
      <c r="F6509" s="26"/>
      <c r="G6509" s="28"/>
      <c r="H6509" s="31"/>
    </row>
    <row r="6510" spans="2:8">
      <c r="B6510" s="27"/>
      <c r="C6510" s="27"/>
      <c r="D6510" s="27"/>
      <c r="E6510" s="27"/>
      <c r="F6510" s="26"/>
      <c r="G6510" s="28"/>
      <c r="H6510" s="31"/>
    </row>
    <row r="6511" spans="2:8">
      <c r="B6511" s="27"/>
      <c r="C6511" s="27"/>
      <c r="D6511" s="27"/>
      <c r="E6511" s="27"/>
      <c r="F6511" s="26"/>
      <c r="G6511" s="28"/>
      <c r="H6511" s="31"/>
    </row>
    <row r="6512" spans="2:8">
      <c r="B6512" s="27"/>
      <c r="C6512" s="27"/>
      <c r="D6512" s="27"/>
      <c r="E6512" s="27"/>
      <c r="F6512" s="26"/>
      <c r="G6512" s="28"/>
      <c r="H6512" s="31"/>
    </row>
    <row r="6513" spans="2:8">
      <c r="B6513" s="27"/>
      <c r="C6513" s="27"/>
      <c r="D6513" s="27"/>
      <c r="E6513" s="27"/>
      <c r="F6513" s="26"/>
      <c r="G6513" s="28"/>
      <c r="H6513" s="31"/>
    </row>
    <row r="6514" spans="2:8">
      <c r="B6514" s="27"/>
      <c r="C6514" s="27"/>
      <c r="D6514" s="27"/>
      <c r="E6514" s="27"/>
      <c r="F6514" s="26"/>
      <c r="G6514" s="28"/>
      <c r="H6514" s="31"/>
    </row>
    <row r="6515" spans="2:8">
      <c r="B6515" s="27"/>
      <c r="C6515" s="27"/>
      <c r="D6515" s="27"/>
      <c r="E6515" s="27"/>
      <c r="F6515" s="26"/>
      <c r="G6515" s="28"/>
      <c r="H6515" s="31"/>
    </row>
    <row r="6516" spans="2:8">
      <c r="B6516" s="27"/>
      <c r="C6516" s="27"/>
      <c r="D6516" s="27"/>
      <c r="E6516" s="27"/>
      <c r="F6516" s="26"/>
      <c r="G6516" s="28"/>
      <c r="H6516" s="31"/>
    </row>
    <row r="6517" spans="2:8">
      <c r="B6517" s="27"/>
      <c r="C6517" s="27"/>
      <c r="D6517" s="27"/>
      <c r="E6517" s="27"/>
      <c r="F6517" s="26"/>
      <c r="G6517" s="28"/>
      <c r="H6517" s="31"/>
    </row>
    <row r="6518" spans="2:8">
      <c r="B6518" s="27"/>
      <c r="C6518" s="27"/>
      <c r="D6518" s="27"/>
      <c r="E6518" s="27"/>
      <c r="F6518" s="26"/>
      <c r="G6518" s="28"/>
      <c r="H6518" s="31"/>
    </row>
    <row r="6519" spans="2:8">
      <c r="B6519" s="27"/>
      <c r="C6519" s="27"/>
      <c r="D6519" s="27"/>
      <c r="E6519" s="27"/>
      <c r="F6519" s="26"/>
      <c r="G6519" s="28"/>
      <c r="H6519" s="31"/>
    </row>
    <row r="6520" spans="2:8">
      <c r="B6520" s="27"/>
      <c r="C6520" s="27"/>
      <c r="D6520" s="27"/>
      <c r="E6520" s="27"/>
      <c r="F6520" s="26"/>
      <c r="G6520" s="28"/>
      <c r="H6520" s="31"/>
    </row>
    <row r="6521" spans="2:8">
      <c r="B6521" s="27"/>
      <c r="C6521" s="27"/>
      <c r="D6521" s="27"/>
      <c r="E6521" s="27"/>
      <c r="F6521" s="26"/>
      <c r="G6521" s="28"/>
      <c r="H6521" s="31"/>
    </row>
    <row r="6522" spans="2:8">
      <c r="B6522" s="27"/>
      <c r="C6522" s="27"/>
      <c r="D6522" s="27"/>
      <c r="E6522" s="27"/>
      <c r="F6522" s="26"/>
      <c r="G6522" s="28"/>
      <c r="H6522" s="31"/>
    </row>
    <row r="6523" spans="2:8">
      <c r="B6523" s="27"/>
      <c r="C6523" s="27"/>
      <c r="D6523" s="27"/>
      <c r="E6523" s="27"/>
      <c r="F6523" s="26"/>
      <c r="G6523" s="28"/>
      <c r="H6523" s="31"/>
    </row>
    <row r="6524" spans="2:8">
      <c r="B6524" s="27"/>
      <c r="C6524" s="27"/>
      <c r="D6524" s="27"/>
      <c r="E6524" s="27"/>
      <c r="F6524" s="26"/>
      <c r="G6524" s="28"/>
      <c r="H6524" s="31"/>
    </row>
    <row r="6525" spans="2:8">
      <c r="B6525" s="27"/>
      <c r="C6525" s="27"/>
      <c r="D6525" s="27"/>
      <c r="E6525" s="27"/>
      <c r="F6525" s="26"/>
      <c r="G6525" s="28"/>
      <c r="H6525" s="31"/>
    </row>
    <row r="6526" spans="2:8">
      <c r="B6526" s="27"/>
      <c r="C6526" s="27"/>
      <c r="D6526" s="27"/>
      <c r="E6526" s="27"/>
      <c r="F6526" s="26"/>
      <c r="G6526" s="28"/>
      <c r="H6526" s="31"/>
    </row>
    <row r="6527" spans="2:8">
      <c r="B6527" s="27"/>
      <c r="C6527" s="27"/>
      <c r="D6527" s="27"/>
      <c r="E6527" s="27"/>
      <c r="F6527" s="26"/>
      <c r="G6527" s="28"/>
      <c r="H6527" s="31"/>
    </row>
    <row r="6528" spans="2:8">
      <c r="B6528" s="27"/>
      <c r="C6528" s="27"/>
      <c r="D6528" s="27"/>
      <c r="E6528" s="27"/>
      <c r="F6528" s="26"/>
      <c r="G6528" s="28"/>
      <c r="H6528" s="31"/>
    </row>
    <row r="6529" spans="2:8">
      <c r="B6529" s="27"/>
      <c r="C6529" s="27"/>
      <c r="D6529" s="27"/>
      <c r="E6529" s="27"/>
      <c r="F6529" s="26"/>
      <c r="G6529" s="28"/>
      <c r="H6529" s="31"/>
    </row>
    <row r="6530" spans="2:8">
      <c r="B6530" s="27"/>
      <c r="C6530" s="27"/>
      <c r="D6530" s="27"/>
      <c r="E6530" s="27"/>
      <c r="F6530" s="26"/>
      <c r="G6530" s="28"/>
      <c r="H6530" s="31"/>
    </row>
    <row r="6531" spans="2:8">
      <c r="B6531" s="27"/>
      <c r="C6531" s="27"/>
      <c r="D6531" s="27"/>
      <c r="E6531" s="27"/>
      <c r="F6531" s="26"/>
      <c r="G6531" s="28"/>
      <c r="H6531" s="31"/>
    </row>
    <row r="6532" spans="2:8">
      <c r="B6532" s="27"/>
      <c r="C6532" s="27"/>
      <c r="D6532" s="27"/>
      <c r="E6532" s="27"/>
      <c r="F6532" s="26"/>
      <c r="G6532" s="28"/>
      <c r="H6532" s="31"/>
    </row>
    <row r="6533" spans="2:8">
      <c r="B6533" s="27"/>
      <c r="C6533" s="27"/>
      <c r="D6533" s="27"/>
      <c r="E6533" s="27"/>
      <c r="F6533" s="26"/>
      <c r="G6533" s="28"/>
      <c r="H6533" s="31"/>
    </row>
    <row r="6534" spans="2:8">
      <c r="B6534" s="27"/>
      <c r="C6534" s="27"/>
      <c r="D6534" s="27"/>
      <c r="E6534" s="27"/>
      <c r="F6534" s="26"/>
      <c r="G6534" s="28"/>
      <c r="H6534" s="31"/>
    </row>
    <row r="6535" spans="2:8">
      <c r="B6535" s="27"/>
      <c r="C6535" s="27"/>
      <c r="D6535" s="27"/>
      <c r="E6535" s="27"/>
      <c r="F6535" s="26"/>
      <c r="G6535" s="28"/>
      <c r="H6535" s="31"/>
    </row>
    <row r="6536" spans="2:8">
      <c r="B6536" s="27"/>
      <c r="C6536" s="27"/>
      <c r="D6536" s="27"/>
      <c r="E6536" s="27"/>
      <c r="F6536" s="26"/>
      <c r="G6536" s="28"/>
      <c r="H6536" s="31"/>
    </row>
    <row r="6537" spans="2:8">
      <c r="B6537" s="27"/>
      <c r="C6537" s="27"/>
      <c r="D6537" s="27"/>
      <c r="E6537" s="27"/>
      <c r="F6537" s="26"/>
      <c r="G6537" s="28"/>
      <c r="H6537" s="31"/>
    </row>
    <row r="6538" spans="2:8">
      <c r="B6538" s="27"/>
      <c r="C6538" s="27"/>
      <c r="D6538" s="27"/>
      <c r="E6538" s="27"/>
      <c r="F6538" s="26"/>
      <c r="G6538" s="28"/>
      <c r="H6538" s="31"/>
    </row>
    <row r="6539" spans="2:8">
      <c r="B6539" s="27"/>
      <c r="C6539" s="27"/>
      <c r="D6539" s="27"/>
      <c r="E6539" s="27"/>
      <c r="F6539" s="26"/>
      <c r="G6539" s="28"/>
      <c r="H6539" s="31"/>
    </row>
    <row r="6540" spans="2:8">
      <c r="B6540" s="27"/>
      <c r="C6540" s="27"/>
      <c r="D6540" s="27"/>
      <c r="E6540" s="27"/>
      <c r="F6540" s="26"/>
      <c r="G6540" s="28"/>
      <c r="H6540" s="31"/>
    </row>
    <row r="6541" spans="2:8">
      <c r="B6541" s="27"/>
      <c r="C6541" s="27"/>
      <c r="D6541" s="27"/>
      <c r="E6541" s="27"/>
      <c r="F6541" s="26"/>
      <c r="G6541" s="28"/>
      <c r="H6541" s="31"/>
    </row>
    <row r="6542" spans="2:8">
      <c r="B6542" s="27"/>
      <c r="C6542" s="27"/>
      <c r="D6542" s="27"/>
      <c r="E6542" s="27"/>
      <c r="F6542" s="26"/>
      <c r="G6542" s="28"/>
      <c r="H6542" s="31"/>
    </row>
    <row r="6543" spans="2:8">
      <c r="B6543" s="27"/>
      <c r="C6543" s="27"/>
      <c r="D6543" s="27"/>
      <c r="E6543" s="27"/>
      <c r="F6543" s="26"/>
      <c r="G6543" s="28"/>
      <c r="H6543" s="31"/>
    </row>
    <row r="6544" spans="2:8">
      <c r="B6544" s="27"/>
      <c r="C6544" s="27"/>
      <c r="D6544" s="27"/>
      <c r="E6544" s="27"/>
      <c r="F6544" s="26"/>
      <c r="G6544" s="28"/>
      <c r="H6544" s="31"/>
    </row>
    <row r="6545" spans="2:8">
      <c r="B6545" s="27"/>
      <c r="C6545" s="27"/>
      <c r="D6545" s="27"/>
      <c r="E6545" s="27"/>
      <c r="F6545" s="26"/>
      <c r="G6545" s="28"/>
      <c r="H6545" s="31"/>
    </row>
    <row r="6546" spans="2:8">
      <c r="B6546" s="27"/>
      <c r="C6546" s="27"/>
      <c r="D6546" s="27"/>
      <c r="E6546" s="27"/>
      <c r="F6546" s="26"/>
      <c r="G6546" s="28"/>
      <c r="H6546" s="31"/>
    </row>
    <row r="6547" spans="2:8">
      <c r="B6547" s="27"/>
      <c r="C6547" s="27"/>
      <c r="D6547" s="27"/>
      <c r="E6547" s="27"/>
      <c r="F6547" s="26"/>
      <c r="G6547" s="28"/>
      <c r="H6547" s="31"/>
    </row>
    <row r="6548" spans="2:8">
      <c r="B6548" s="27"/>
      <c r="C6548" s="27"/>
      <c r="D6548" s="27"/>
      <c r="E6548" s="27"/>
      <c r="F6548" s="26"/>
      <c r="G6548" s="28"/>
      <c r="H6548" s="31"/>
    </row>
    <row r="6549" spans="2:8">
      <c r="B6549" s="27"/>
      <c r="C6549" s="27"/>
      <c r="D6549" s="27"/>
      <c r="E6549" s="27"/>
      <c r="F6549" s="26"/>
      <c r="G6549" s="28"/>
      <c r="H6549" s="31"/>
    </row>
    <row r="6550" spans="2:8">
      <c r="B6550" s="27"/>
      <c r="C6550" s="27"/>
      <c r="D6550" s="27"/>
      <c r="E6550" s="27"/>
      <c r="F6550" s="26"/>
      <c r="G6550" s="28"/>
      <c r="H6550" s="31"/>
    </row>
    <row r="6551" spans="2:8">
      <c r="B6551" s="27"/>
      <c r="C6551" s="27"/>
      <c r="D6551" s="27"/>
      <c r="E6551" s="27"/>
      <c r="F6551" s="26"/>
      <c r="G6551" s="28"/>
      <c r="H6551" s="31"/>
    </row>
    <row r="6552" spans="2:8">
      <c r="B6552" s="27"/>
      <c r="C6552" s="27"/>
      <c r="D6552" s="27"/>
      <c r="E6552" s="27"/>
      <c r="F6552" s="26"/>
      <c r="G6552" s="28"/>
      <c r="H6552" s="31"/>
    </row>
    <row r="6553" spans="2:8">
      <c r="B6553" s="27"/>
      <c r="C6553" s="27"/>
      <c r="D6553" s="27"/>
      <c r="E6553" s="27"/>
      <c r="F6553" s="26"/>
      <c r="G6553" s="28"/>
      <c r="H6553" s="31"/>
    </row>
    <row r="6554" spans="2:8">
      <c r="B6554" s="27"/>
      <c r="C6554" s="27"/>
      <c r="D6554" s="27"/>
      <c r="E6554" s="27"/>
      <c r="F6554" s="26"/>
      <c r="G6554" s="28"/>
      <c r="H6554" s="31"/>
    </row>
    <row r="6555" spans="2:8">
      <c r="B6555" s="27"/>
      <c r="C6555" s="27"/>
      <c r="D6555" s="27"/>
      <c r="E6555" s="27"/>
      <c r="F6555" s="26"/>
      <c r="G6555" s="28"/>
      <c r="H6555" s="31"/>
    </row>
    <row r="6556" spans="2:8">
      <c r="B6556" s="27"/>
      <c r="C6556" s="27"/>
      <c r="D6556" s="27"/>
      <c r="E6556" s="27"/>
      <c r="F6556" s="26"/>
      <c r="G6556" s="28"/>
      <c r="H6556" s="31"/>
    </row>
    <row r="6557" spans="2:8">
      <c r="B6557" s="27"/>
      <c r="C6557" s="27"/>
      <c r="D6557" s="27"/>
      <c r="E6557" s="27"/>
      <c r="F6557" s="26"/>
      <c r="G6557" s="28"/>
      <c r="H6557" s="31"/>
    </row>
    <row r="6558" spans="2:8">
      <c r="B6558" s="27"/>
      <c r="C6558" s="27"/>
      <c r="D6558" s="27"/>
      <c r="E6558" s="27"/>
      <c r="F6558" s="26"/>
      <c r="G6558" s="28"/>
      <c r="H6558" s="31"/>
    </row>
    <row r="6559" spans="2:8">
      <c r="B6559" s="27"/>
      <c r="C6559" s="27"/>
      <c r="D6559" s="27"/>
      <c r="E6559" s="27"/>
      <c r="F6559" s="26"/>
      <c r="G6559" s="28"/>
      <c r="H6559" s="31"/>
    </row>
    <row r="6560" spans="2:8">
      <c r="B6560" s="27"/>
      <c r="C6560" s="27"/>
      <c r="D6560" s="27"/>
      <c r="E6560" s="27"/>
      <c r="F6560" s="26"/>
      <c r="G6560" s="28"/>
      <c r="H6560" s="31"/>
    </row>
    <row r="6561" spans="2:8">
      <c r="B6561" s="27"/>
      <c r="C6561" s="27"/>
      <c r="D6561" s="27"/>
      <c r="E6561" s="27"/>
      <c r="F6561" s="26"/>
      <c r="G6561" s="28"/>
      <c r="H6561" s="31"/>
    </row>
    <row r="6562" spans="2:8">
      <c r="B6562" s="27"/>
      <c r="C6562" s="27"/>
      <c r="D6562" s="27"/>
      <c r="E6562" s="27"/>
      <c r="F6562" s="26"/>
      <c r="G6562" s="28"/>
      <c r="H6562" s="31"/>
    </row>
    <row r="6563" spans="2:8">
      <c r="B6563" s="27"/>
      <c r="C6563" s="27"/>
      <c r="D6563" s="27"/>
      <c r="E6563" s="27"/>
      <c r="F6563" s="26"/>
      <c r="G6563" s="28"/>
      <c r="H6563" s="31"/>
    </row>
    <row r="6564" spans="2:8">
      <c r="B6564" s="27"/>
      <c r="C6564" s="27"/>
      <c r="D6564" s="27"/>
      <c r="E6564" s="27"/>
      <c r="F6564" s="26"/>
      <c r="G6564" s="28"/>
      <c r="H6564" s="31"/>
    </row>
    <row r="6565" spans="2:8">
      <c r="B6565" s="27"/>
      <c r="C6565" s="27"/>
      <c r="D6565" s="27"/>
      <c r="E6565" s="27"/>
      <c r="F6565" s="26"/>
      <c r="G6565" s="28"/>
      <c r="H6565" s="31"/>
    </row>
    <row r="6566" spans="2:8">
      <c r="B6566" s="27"/>
      <c r="C6566" s="27"/>
      <c r="D6566" s="27"/>
      <c r="E6566" s="27"/>
      <c r="F6566" s="26"/>
      <c r="G6566" s="28"/>
      <c r="H6566" s="31"/>
    </row>
    <row r="6567" spans="2:8">
      <c r="B6567" s="27"/>
      <c r="C6567" s="27"/>
      <c r="D6567" s="27"/>
      <c r="E6567" s="27"/>
      <c r="F6567" s="26"/>
      <c r="G6567" s="28"/>
      <c r="H6567" s="31"/>
    </row>
    <row r="6568" spans="2:8">
      <c r="B6568" s="27"/>
      <c r="C6568" s="27"/>
      <c r="D6568" s="27"/>
      <c r="E6568" s="27"/>
      <c r="F6568" s="26"/>
      <c r="G6568" s="28"/>
      <c r="H6568" s="31"/>
    </row>
    <row r="6569" spans="2:8">
      <c r="B6569" s="27"/>
      <c r="C6569" s="27"/>
      <c r="D6569" s="27"/>
      <c r="E6569" s="27"/>
      <c r="F6569" s="26"/>
      <c r="G6569" s="28"/>
      <c r="H6569" s="31"/>
    </row>
    <row r="6570" spans="2:8">
      <c r="B6570" s="27"/>
      <c r="C6570" s="27"/>
      <c r="D6570" s="27"/>
      <c r="E6570" s="27"/>
      <c r="F6570" s="26"/>
      <c r="G6570" s="28"/>
      <c r="H6570" s="31"/>
    </row>
    <row r="6571" spans="2:8">
      <c r="B6571" s="27"/>
      <c r="C6571" s="27"/>
      <c r="D6571" s="27"/>
      <c r="E6571" s="27"/>
      <c r="F6571" s="26"/>
      <c r="G6571" s="28"/>
      <c r="H6571" s="31"/>
    </row>
    <row r="6572" spans="2:8">
      <c r="B6572" s="27"/>
      <c r="C6572" s="27"/>
      <c r="D6572" s="27"/>
      <c r="E6572" s="27"/>
      <c r="F6572" s="26"/>
      <c r="G6572" s="28"/>
      <c r="H6572" s="31"/>
    </row>
    <row r="6573" spans="2:8">
      <c r="B6573" s="27"/>
      <c r="C6573" s="27"/>
      <c r="D6573" s="27"/>
      <c r="E6573" s="27"/>
      <c r="F6573" s="26"/>
      <c r="G6573" s="28"/>
      <c r="H6573" s="31"/>
    </row>
    <row r="6574" spans="2:8">
      <c r="B6574" s="27"/>
      <c r="C6574" s="27"/>
      <c r="D6574" s="27"/>
      <c r="E6574" s="27"/>
      <c r="F6574" s="26"/>
      <c r="G6574" s="28"/>
      <c r="H6574" s="31"/>
    </row>
    <row r="6575" spans="2:8">
      <c r="B6575" s="27"/>
      <c r="C6575" s="27"/>
      <c r="D6575" s="27"/>
      <c r="E6575" s="27"/>
      <c r="F6575" s="26"/>
      <c r="G6575" s="28"/>
      <c r="H6575" s="31"/>
    </row>
    <row r="6576" spans="2:8">
      <c r="B6576" s="27"/>
      <c r="C6576" s="27"/>
      <c r="D6576" s="27"/>
      <c r="E6576" s="27"/>
      <c r="F6576" s="26"/>
      <c r="G6576" s="28"/>
      <c r="H6576" s="31"/>
    </row>
    <row r="6577" spans="2:8">
      <c r="B6577" s="27"/>
      <c r="C6577" s="27"/>
      <c r="D6577" s="27"/>
      <c r="E6577" s="27"/>
      <c r="F6577" s="26"/>
      <c r="G6577" s="28"/>
      <c r="H6577" s="31"/>
    </row>
    <row r="6578" spans="2:8">
      <c r="B6578" s="27"/>
      <c r="C6578" s="27"/>
      <c r="D6578" s="27"/>
      <c r="E6578" s="27"/>
      <c r="F6578" s="26"/>
      <c r="G6578" s="28"/>
      <c r="H6578" s="31"/>
    </row>
    <row r="6579" spans="2:8">
      <c r="B6579" s="27"/>
      <c r="C6579" s="27"/>
      <c r="D6579" s="27"/>
      <c r="E6579" s="27"/>
      <c r="F6579" s="26"/>
      <c r="G6579" s="28"/>
      <c r="H6579" s="31"/>
    </row>
    <row r="6580" spans="2:8">
      <c r="B6580" s="27"/>
      <c r="C6580" s="27"/>
      <c r="D6580" s="27"/>
      <c r="E6580" s="27"/>
      <c r="F6580" s="26"/>
      <c r="G6580" s="28"/>
      <c r="H6580" s="31"/>
    </row>
    <row r="6581" spans="2:8">
      <c r="B6581" s="27"/>
      <c r="C6581" s="27"/>
      <c r="D6581" s="27"/>
      <c r="E6581" s="27"/>
      <c r="F6581" s="26"/>
      <c r="G6581" s="28"/>
      <c r="H6581" s="31"/>
    </row>
    <row r="6582" spans="2:8">
      <c r="B6582" s="27"/>
      <c r="C6582" s="27"/>
      <c r="D6582" s="27"/>
      <c r="E6582" s="27"/>
      <c r="F6582" s="26"/>
      <c r="G6582" s="28"/>
      <c r="H6582" s="31"/>
    </row>
    <row r="6583" spans="2:8">
      <c r="B6583" s="27"/>
      <c r="C6583" s="27"/>
      <c r="D6583" s="27"/>
      <c r="E6583" s="27"/>
      <c r="F6583" s="26"/>
      <c r="G6583" s="28"/>
      <c r="H6583" s="31"/>
    </row>
    <row r="6584" spans="2:8">
      <c r="B6584" s="27"/>
      <c r="C6584" s="27"/>
      <c r="D6584" s="27"/>
      <c r="E6584" s="27"/>
      <c r="F6584" s="26"/>
      <c r="G6584" s="28"/>
      <c r="H6584" s="31"/>
    </row>
    <row r="6585" spans="2:8">
      <c r="B6585" s="27"/>
      <c r="C6585" s="27"/>
      <c r="D6585" s="27"/>
      <c r="E6585" s="27"/>
      <c r="F6585" s="26"/>
      <c r="G6585" s="28"/>
      <c r="H6585" s="31"/>
    </row>
    <row r="6586" spans="2:8">
      <c r="B6586" s="27"/>
      <c r="C6586" s="27"/>
      <c r="D6586" s="27"/>
      <c r="E6586" s="27"/>
      <c r="F6586" s="26"/>
      <c r="G6586" s="28"/>
      <c r="H6586" s="31"/>
    </row>
    <row r="6587" spans="2:8">
      <c r="B6587" s="27"/>
      <c r="C6587" s="27"/>
      <c r="D6587" s="27"/>
      <c r="E6587" s="27"/>
      <c r="F6587" s="26"/>
      <c r="G6587" s="28"/>
      <c r="H6587" s="31"/>
    </row>
    <row r="6588" spans="2:8">
      <c r="B6588" s="27"/>
      <c r="C6588" s="27"/>
      <c r="D6588" s="27"/>
      <c r="E6588" s="27"/>
      <c r="F6588" s="26"/>
      <c r="G6588" s="28"/>
      <c r="H6588" s="31"/>
    </row>
    <row r="6589" spans="2:8">
      <c r="B6589" s="27"/>
      <c r="C6589" s="27"/>
      <c r="D6589" s="27"/>
      <c r="E6589" s="27"/>
      <c r="F6589" s="26"/>
      <c r="G6589" s="28"/>
      <c r="H6589" s="31"/>
    </row>
    <row r="6590" spans="2:8">
      <c r="B6590" s="27"/>
      <c r="C6590" s="27"/>
      <c r="D6590" s="27"/>
      <c r="E6590" s="27"/>
      <c r="F6590" s="26"/>
      <c r="G6590" s="28"/>
      <c r="H6590" s="31"/>
    </row>
    <row r="6591" spans="2:8">
      <c r="B6591" s="27"/>
      <c r="C6591" s="27"/>
      <c r="D6591" s="27"/>
      <c r="E6591" s="27"/>
      <c r="F6591" s="26"/>
      <c r="G6591" s="28"/>
      <c r="H6591" s="31"/>
    </row>
    <row r="6592" spans="2:8">
      <c r="B6592" s="27"/>
      <c r="C6592" s="27"/>
      <c r="D6592" s="27"/>
      <c r="E6592" s="27"/>
      <c r="F6592" s="26"/>
      <c r="G6592" s="28"/>
      <c r="H6592" s="31"/>
    </row>
    <row r="6593" spans="2:8">
      <c r="B6593" s="27"/>
      <c r="C6593" s="27"/>
      <c r="D6593" s="27"/>
      <c r="E6593" s="27"/>
      <c r="F6593" s="26"/>
      <c r="G6593" s="28"/>
      <c r="H6593" s="31"/>
    </row>
    <row r="6594" spans="2:8">
      <c r="B6594" s="27"/>
      <c r="C6594" s="27"/>
      <c r="D6594" s="27"/>
      <c r="E6594" s="27"/>
      <c r="F6594" s="26"/>
      <c r="G6594" s="28"/>
      <c r="H6594" s="31"/>
    </row>
    <row r="6595" spans="2:8">
      <c r="B6595" s="27"/>
      <c r="C6595" s="27"/>
      <c r="D6595" s="27"/>
      <c r="E6595" s="27"/>
      <c r="F6595" s="26"/>
      <c r="G6595" s="28"/>
      <c r="H6595" s="31"/>
    </row>
    <row r="6596" spans="2:8">
      <c r="B6596" s="27"/>
      <c r="C6596" s="27"/>
      <c r="D6596" s="27"/>
      <c r="E6596" s="27"/>
      <c r="F6596" s="26"/>
      <c r="G6596" s="28"/>
      <c r="H6596" s="31"/>
    </row>
    <row r="6597" spans="2:8">
      <c r="B6597" s="27"/>
      <c r="C6597" s="27"/>
      <c r="D6597" s="27"/>
      <c r="E6597" s="27"/>
      <c r="F6597" s="26"/>
      <c r="G6597" s="28"/>
      <c r="H6597" s="31"/>
    </row>
    <row r="6598" spans="2:8">
      <c r="B6598" s="27"/>
      <c r="C6598" s="27"/>
      <c r="D6598" s="27"/>
      <c r="E6598" s="27"/>
      <c r="F6598" s="26"/>
      <c r="G6598" s="28"/>
      <c r="H6598" s="31"/>
    </row>
    <row r="6599" spans="2:8">
      <c r="B6599" s="27"/>
      <c r="C6599" s="27"/>
      <c r="D6599" s="27"/>
      <c r="E6599" s="27"/>
      <c r="F6599" s="26"/>
      <c r="G6599" s="28"/>
      <c r="H6599" s="31"/>
    </row>
    <row r="6600" spans="2:8">
      <c r="B6600" s="27"/>
      <c r="C6600" s="27"/>
      <c r="D6600" s="27"/>
      <c r="E6600" s="27"/>
      <c r="F6600" s="26"/>
      <c r="G6600" s="28"/>
      <c r="H6600" s="31"/>
    </row>
    <row r="6601" spans="2:8">
      <c r="B6601" s="27"/>
      <c r="C6601" s="27"/>
      <c r="D6601" s="27"/>
      <c r="E6601" s="27"/>
      <c r="F6601" s="26"/>
      <c r="G6601" s="28"/>
      <c r="H6601" s="31"/>
    </row>
    <row r="6602" spans="2:8">
      <c r="B6602" s="27"/>
      <c r="C6602" s="27"/>
      <c r="D6602" s="27"/>
      <c r="E6602" s="27"/>
      <c r="F6602" s="26"/>
      <c r="G6602" s="28"/>
      <c r="H6602" s="31"/>
    </row>
    <row r="6603" spans="2:8">
      <c r="B6603" s="27"/>
      <c r="C6603" s="27"/>
      <c r="D6603" s="27"/>
      <c r="E6603" s="27"/>
      <c r="F6603" s="26"/>
      <c r="G6603" s="28"/>
      <c r="H6603" s="31"/>
    </row>
    <row r="6604" spans="2:8">
      <c r="B6604" s="27"/>
      <c r="C6604" s="27"/>
      <c r="D6604" s="27"/>
      <c r="E6604" s="27"/>
      <c r="F6604" s="26"/>
      <c r="G6604" s="28"/>
      <c r="H6604" s="31"/>
    </row>
    <row r="6605" spans="2:8">
      <c r="B6605" s="27"/>
      <c r="C6605" s="27"/>
      <c r="D6605" s="27"/>
      <c r="E6605" s="27"/>
      <c r="F6605" s="26"/>
      <c r="G6605" s="28"/>
      <c r="H6605" s="31"/>
    </row>
    <row r="6606" spans="2:8">
      <c r="B6606" s="27"/>
      <c r="C6606" s="27"/>
      <c r="D6606" s="27"/>
      <c r="E6606" s="27"/>
      <c r="F6606" s="26"/>
      <c r="G6606" s="28"/>
      <c r="H6606" s="31"/>
    </row>
    <row r="6607" spans="2:8">
      <c r="B6607" s="27"/>
      <c r="C6607" s="27"/>
      <c r="D6607" s="27"/>
      <c r="E6607" s="27"/>
      <c r="F6607" s="26"/>
      <c r="G6607" s="28"/>
      <c r="H6607" s="31"/>
    </row>
    <row r="6608" spans="2:8">
      <c r="B6608" s="27"/>
      <c r="C6608" s="27"/>
      <c r="D6608" s="27"/>
      <c r="E6608" s="27"/>
      <c r="F6608" s="26"/>
      <c r="G6608" s="28"/>
      <c r="H6608" s="31"/>
    </row>
    <row r="6609" spans="2:8">
      <c r="B6609" s="27"/>
      <c r="C6609" s="27"/>
      <c r="D6609" s="27"/>
      <c r="E6609" s="27"/>
      <c r="F6609" s="26"/>
      <c r="G6609" s="28"/>
      <c r="H6609" s="31"/>
    </row>
    <row r="6610" spans="2:8">
      <c r="B6610" s="27"/>
      <c r="C6610" s="27"/>
      <c r="D6610" s="27"/>
      <c r="E6610" s="27"/>
      <c r="F6610" s="26"/>
      <c r="G6610" s="28"/>
      <c r="H6610" s="31"/>
    </row>
    <row r="6611" spans="2:8">
      <c r="B6611" s="27"/>
      <c r="C6611" s="27"/>
      <c r="D6611" s="27"/>
      <c r="E6611" s="27"/>
      <c r="F6611" s="26"/>
      <c r="G6611" s="28"/>
      <c r="H6611" s="31"/>
    </row>
    <row r="6612" spans="2:8">
      <c r="B6612" s="27"/>
      <c r="C6612" s="27"/>
      <c r="D6612" s="27"/>
      <c r="E6612" s="27"/>
      <c r="F6612" s="26"/>
      <c r="G6612" s="28"/>
      <c r="H6612" s="31"/>
    </row>
    <row r="6613" spans="2:8">
      <c r="B6613" s="27"/>
      <c r="C6613" s="27"/>
      <c r="D6613" s="27"/>
      <c r="E6613" s="27"/>
      <c r="F6613" s="26"/>
      <c r="G6613" s="28"/>
      <c r="H6613" s="31"/>
    </row>
    <row r="6614" spans="2:8">
      <c r="B6614" s="27"/>
      <c r="C6614" s="27"/>
      <c r="D6614" s="27"/>
      <c r="E6614" s="27"/>
      <c r="F6614" s="26"/>
      <c r="G6614" s="28"/>
      <c r="H6614" s="31"/>
    </row>
    <row r="6615" spans="2:8">
      <c r="B6615" s="27"/>
      <c r="C6615" s="27"/>
      <c r="D6615" s="27"/>
      <c r="E6615" s="27"/>
      <c r="F6615" s="26"/>
      <c r="G6615" s="28"/>
      <c r="H6615" s="31"/>
    </row>
    <row r="6616" spans="2:8">
      <c r="B6616" s="27"/>
      <c r="C6616" s="27"/>
      <c r="D6616" s="27"/>
      <c r="E6616" s="27"/>
      <c r="F6616" s="26"/>
      <c r="G6616" s="28"/>
      <c r="H6616" s="31"/>
    </row>
    <row r="6617" spans="2:8">
      <c r="B6617" s="27"/>
      <c r="C6617" s="27"/>
      <c r="D6617" s="27"/>
      <c r="E6617" s="27"/>
      <c r="F6617" s="26"/>
      <c r="G6617" s="28"/>
      <c r="H6617" s="31"/>
    </row>
    <row r="6618" spans="2:8">
      <c r="B6618" s="27"/>
      <c r="C6618" s="27"/>
      <c r="D6618" s="27"/>
      <c r="E6618" s="27"/>
      <c r="F6618" s="26"/>
      <c r="G6618" s="28"/>
      <c r="H6618" s="31"/>
    </row>
    <row r="6619" spans="2:8">
      <c r="B6619" s="27"/>
      <c r="C6619" s="27"/>
      <c r="D6619" s="27"/>
      <c r="E6619" s="27"/>
      <c r="F6619" s="26"/>
      <c r="G6619" s="28"/>
      <c r="H6619" s="31"/>
    </row>
    <row r="6620" spans="2:8">
      <c r="B6620" s="27"/>
      <c r="C6620" s="27"/>
      <c r="D6620" s="27"/>
      <c r="E6620" s="27"/>
      <c r="F6620" s="26"/>
      <c r="G6620" s="28"/>
      <c r="H6620" s="31"/>
    </row>
    <row r="6621" spans="2:8">
      <c r="B6621" s="27"/>
      <c r="C6621" s="27"/>
      <c r="D6621" s="27"/>
      <c r="E6621" s="27"/>
      <c r="F6621" s="26"/>
      <c r="G6621" s="28"/>
      <c r="H6621" s="31"/>
    </row>
    <row r="6622" spans="2:8">
      <c r="B6622" s="27"/>
      <c r="C6622" s="27"/>
      <c r="D6622" s="27"/>
      <c r="E6622" s="27"/>
      <c r="F6622" s="26"/>
      <c r="G6622" s="28"/>
      <c r="H6622" s="31"/>
    </row>
    <row r="6623" spans="2:8">
      <c r="B6623" s="27"/>
      <c r="C6623" s="27"/>
      <c r="D6623" s="27"/>
      <c r="E6623" s="27"/>
      <c r="F6623" s="26"/>
      <c r="G6623" s="28"/>
      <c r="H6623" s="31"/>
    </row>
    <row r="6624" spans="2:8">
      <c r="B6624" s="27"/>
      <c r="C6624" s="27"/>
      <c r="D6624" s="27"/>
      <c r="E6624" s="27"/>
      <c r="F6624" s="26"/>
      <c r="G6624" s="28"/>
      <c r="H6624" s="31"/>
    </row>
    <row r="6625" spans="2:8">
      <c r="B6625" s="27"/>
      <c r="C6625" s="27"/>
      <c r="D6625" s="27"/>
      <c r="E6625" s="27"/>
      <c r="F6625" s="26"/>
      <c r="G6625" s="28"/>
      <c r="H6625" s="31"/>
    </row>
    <row r="6626" spans="2:8">
      <c r="B6626" s="27"/>
      <c r="C6626" s="27"/>
      <c r="D6626" s="27"/>
      <c r="E6626" s="27"/>
      <c r="F6626" s="26"/>
      <c r="G6626" s="28"/>
      <c r="H6626" s="31"/>
    </row>
    <row r="6627" spans="2:8">
      <c r="B6627" s="27"/>
      <c r="C6627" s="27"/>
      <c r="D6627" s="27"/>
      <c r="E6627" s="27"/>
      <c r="F6627" s="26"/>
      <c r="G6627" s="28"/>
      <c r="H6627" s="31"/>
    </row>
    <row r="6628" spans="2:8">
      <c r="B6628" s="27"/>
      <c r="C6628" s="27"/>
      <c r="D6628" s="27"/>
      <c r="E6628" s="27"/>
      <c r="F6628" s="26"/>
      <c r="G6628" s="28"/>
      <c r="H6628" s="31"/>
    </row>
    <row r="6629" spans="2:8">
      <c r="B6629" s="27"/>
      <c r="C6629" s="27"/>
      <c r="D6629" s="27"/>
      <c r="E6629" s="27"/>
      <c r="F6629" s="26"/>
      <c r="G6629" s="28"/>
      <c r="H6629" s="31"/>
    </row>
    <row r="6630" spans="2:8">
      <c r="B6630" s="27"/>
      <c r="C6630" s="27"/>
      <c r="D6630" s="27"/>
      <c r="E6630" s="27"/>
      <c r="F6630" s="26"/>
      <c r="G6630" s="28"/>
      <c r="H6630" s="31"/>
    </row>
    <row r="6631" spans="2:8">
      <c r="B6631" s="27"/>
      <c r="C6631" s="27"/>
      <c r="D6631" s="27"/>
      <c r="E6631" s="27"/>
      <c r="F6631" s="26"/>
      <c r="G6631" s="28"/>
      <c r="H6631" s="31"/>
    </row>
    <row r="6632" spans="2:8">
      <c r="B6632" s="27"/>
      <c r="C6632" s="27"/>
      <c r="D6632" s="27"/>
      <c r="E6632" s="27"/>
      <c r="F6632" s="26"/>
      <c r="G6632" s="28"/>
      <c r="H6632" s="31"/>
    </row>
    <row r="6633" spans="2:8">
      <c r="B6633" s="27"/>
      <c r="C6633" s="27"/>
      <c r="D6633" s="27"/>
      <c r="E6633" s="27"/>
      <c r="F6633" s="26"/>
      <c r="G6633" s="28"/>
      <c r="H6633" s="31"/>
    </row>
    <row r="6634" spans="2:8">
      <c r="B6634" s="27"/>
      <c r="C6634" s="27"/>
      <c r="D6634" s="27"/>
      <c r="E6634" s="27"/>
      <c r="F6634" s="26"/>
      <c r="G6634" s="28"/>
      <c r="H6634" s="31"/>
    </row>
    <row r="6635" spans="2:8">
      <c r="B6635" s="27"/>
      <c r="C6635" s="27"/>
      <c r="D6635" s="27"/>
      <c r="E6635" s="27"/>
      <c r="F6635" s="26"/>
      <c r="G6635" s="28"/>
      <c r="H6635" s="31"/>
    </row>
    <row r="6636" spans="2:8">
      <c r="B6636" s="27"/>
      <c r="C6636" s="27"/>
      <c r="D6636" s="27"/>
      <c r="E6636" s="27"/>
      <c r="F6636" s="26"/>
      <c r="G6636" s="28"/>
      <c r="H6636" s="31"/>
    </row>
    <row r="6637" spans="2:8">
      <c r="B6637" s="27"/>
      <c r="C6637" s="27"/>
      <c r="D6637" s="27"/>
      <c r="E6637" s="27"/>
      <c r="F6637" s="26"/>
      <c r="G6637" s="28"/>
      <c r="H6637" s="31"/>
    </row>
    <row r="6638" spans="2:8">
      <c r="B6638" s="27"/>
      <c r="C6638" s="27"/>
      <c r="D6638" s="27"/>
      <c r="E6638" s="27"/>
      <c r="F6638" s="26"/>
      <c r="G6638" s="28"/>
      <c r="H6638" s="31"/>
    </row>
    <row r="6639" spans="2:8">
      <c r="B6639" s="27"/>
      <c r="C6639" s="27"/>
      <c r="D6639" s="27"/>
      <c r="E6639" s="27"/>
      <c r="F6639" s="26"/>
      <c r="G6639" s="28"/>
      <c r="H6639" s="31"/>
    </row>
    <row r="6640" spans="2:8">
      <c r="B6640" s="27"/>
      <c r="C6640" s="27"/>
      <c r="D6640" s="27"/>
      <c r="E6640" s="27"/>
      <c r="F6640" s="26"/>
      <c r="G6640" s="28"/>
      <c r="H6640" s="31"/>
    </row>
    <row r="6641" spans="2:8">
      <c r="B6641" s="27"/>
      <c r="C6641" s="27"/>
      <c r="D6641" s="27"/>
      <c r="E6641" s="27"/>
      <c r="F6641" s="26"/>
      <c r="G6641" s="28"/>
      <c r="H6641" s="31"/>
    </row>
    <row r="6642" spans="2:8">
      <c r="B6642" s="27"/>
      <c r="C6642" s="27"/>
      <c r="D6642" s="27"/>
      <c r="E6642" s="27"/>
      <c r="F6642" s="26"/>
      <c r="G6642" s="28"/>
      <c r="H6642" s="31"/>
    </row>
    <row r="6643" spans="2:8">
      <c r="B6643" s="27"/>
      <c r="C6643" s="27"/>
      <c r="D6643" s="27"/>
      <c r="E6643" s="27"/>
      <c r="F6643" s="26"/>
      <c r="G6643" s="28"/>
      <c r="H6643" s="31"/>
    </row>
    <row r="6644" spans="2:8">
      <c r="B6644" s="27"/>
      <c r="C6644" s="27"/>
      <c r="D6644" s="27"/>
      <c r="E6644" s="27"/>
      <c r="F6644" s="26"/>
      <c r="G6644" s="28"/>
      <c r="H6644" s="31"/>
    </row>
    <row r="6645" spans="2:8">
      <c r="B6645" s="27"/>
      <c r="C6645" s="27"/>
      <c r="D6645" s="27"/>
      <c r="E6645" s="27"/>
      <c r="F6645" s="26"/>
      <c r="G6645" s="28"/>
      <c r="H6645" s="31"/>
    </row>
    <row r="6646" spans="2:8">
      <c r="B6646" s="27"/>
      <c r="C6646" s="27"/>
      <c r="D6646" s="27"/>
      <c r="E6646" s="27"/>
      <c r="F6646" s="26"/>
      <c r="G6646" s="28"/>
      <c r="H6646" s="31"/>
    </row>
    <row r="6647" spans="2:8">
      <c r="B6647" s="27"/>
      <c r="C6647" s="27"/>
      <c r="D6647" s="27"/>
      <c r="E6647" s="27"/>
      <c r="F6647" s="26"/>
      <c r="G6647" s="28"/>
      <c r="H6647" s="31"/>
    </row>
    <row r="6648" spans="2:8">
      <c r="B6648" s="27"/>
      <c r="C6648" s="27"/>
      <c r="D6648" s="27"/>
      <c r="E6648" s="27"/>
      <c r="F6648" s="26"/>
      <c r="G6648" s="28"/>
      <c r="H6648" s="31"/>
    </row>
    <row r="6649" spans="2:8">
      <c r="B6649" s="27"/>
      <c r="C6649" s="27"/>
      <c r="D6649" s="27"/>
      <c r="E6649" s="27"/>
      <c r="F6649" s="26"/>
      <c r="G6649" s="28"/>
      <c r="H6649" s="31"/>
    </row>
    <row r="6650" spans="2:8">
      <c r="B6650" s="27"/>
      <c r="C6650" s="27"/>
      <c r="D6650" s="27"/>
      <c r="E6650" s="27"/>
      <c r="F6650" s="26"/>
      <c r="G6650" s="28"/>
      <c r="H6650" s="31"/>
    </row>
    <row r="6651" spans="2:8">
      <c r="B6651" s="27"/>
      <c r="C6651" s="27"/>
      <c r="D6651" s="27"/>
      <c r="E6651" s="27"/>
      <c r="F6651" s="26"/>
      <c r="G6651" s="28"/>
      <c r="H6651" s="31"/>
    </row>
    <row r="6652" spans="2:8">
      <c r="B6652" s="27"/>
      <c r="C6652" s="27"/>
      <c r="D6652" s="27"/>
      <c r="E6652" s="27"/>
      <c r="F6652" s="26"/>
      <c r="G6652" s="28"/>
      <c r="H6652" s="31"/>
    </row>
    <row r="6653" spans="2:8">
      <c r="B6653" s="27"/>
      <c r="C6653" s="27"/>
      <c r="D6653" s="27"/>
      <c r="E6653" s="27"/>
      <c r="F6653" s="26"/>
      <c r="G6653" s="28"/>
      <c r="H6653" s="31"/>
    </row>
    <row r="6654" spans="2:8">
      <c r="B6654" s="27"/>
      <c r="C6654" s="27"/>
      <c r="D6654" s="27"/>
      <c r="E6654" s="27"/>
      <c r="F6654" s="26"/>
      <c r="G6654" s="28"/>
      <c r="H6654" s="31"/>
    </row>
    <row r="6655" spans="2:8">
      <c r="B6655" s="27"/>
      <c r="C6655" s="27"/>
      <c r="D6655" s="27"/>
      <c r="E6655" s="27"/>
      <c r="F6655" s="26"/>
      <c r="G6655" s="28"/>
      <c r="H6655" s="31"/>
    </row>
    <row r="6656" spans="2:8">
      <c r="B6656" s="27"/>
      <c r="C6656" s="27"/>
      <c r="D6656" s="27"/>
      <c r="E6656" s="27"/>
      <c r="F6656" s="26"/>
      <c r="G6656" s="28"/>
      <c r="H6656" s="31"/>
    </row>
    <row r="6657" spans="2:8">
      <c r="B6657" s="27"/>
      <c r="C6657" s="27"/>
      <c r="D6657" s="27"/>
      <c r="E6657" s="27"/>
      <c r="F6657" s="26"/>
      <c r="G6657" s="28"/>
      <c r="H6657" s="31"/>
    </row>
    <row r="6658" spans="2:8">
      <c r="B6658" s="27"/>
      <c r="C6658" s="27"/>
      <c r="D6658" s="27"/>
      <c r="E6658" s="27"/>
      <c r="F6658" s="26"/>
      <c r="G6658" s="28"/>
      <c r="H6658" s="31"/>
    </row>
    <row r="6659" spans="2:8">
      <c r="B6659" s="27"/>
      <c r="C6659" s="27"/>
      <c r="D6659" s="27"/>
      <c r="E6659" s="27"/>
      <c r="F6659" s="26"/>
      <c r="G6659" s="28"/>
      <c r="H6659" s="31"/>
    </row>
    <row r="6660" spans="2:8">
      <c r="B6660" s="27"/>
      <c r="C6660" s="27"/>
      <c r="D6660" s="27"/>
      <c r="E6660" s="27"/>
      <c r="F6660" s="26"/>
      <c r="G6660" s="28"/>
      <c r="H6660" s="31"/>
    </row>
    <row r="6661" spans="2:8">
      <c r="B6661" s="27"/>
      <c r="C6661" s="27"/>
      <c r="D6661" s="27"/>
      <c r="E6661" s="27"/>
      <c r="F6661" s="26"/>
      <c r="G6661" s="28"/>
      <c r="H6661" s="31"/>
    </row>
    <row r="6662" spans="2:8">
      <c r="B6662" s="27"/>
      <c r="C6662" s="27"/>
      <c r="D6662" s="27"/>
      <c r="E6662" s="27"/>
      <c r="F6662" s="26"/>
      <c r="G6662" s="28"/>
      <c r="H6662" s="31"/>
    </row>
    <row r="6663" spans="2:8">
      <c r="B6663" s="27"/>
      <c r="C6663" s="27"/>
      <c r="D6663" s="27"/>
      <c r="E6663" s="27"/>
      <c r="F6663" s="26"/>
      <c r="G6663" s="28"/>
      <c r="H6663" s="31"/>
    </row>
    <row r="6664" spans="2:8">
      <c r="B6664" s="27"/>
      <c r="C6664" s="27"/>
      <c r="D6664" s="27"/>
      <c r="E6664" s="27"/>
      <c r="F6664" s="26"/>
      <c r="G6664" s="28"/>
      <c r="H6664" s="31"/>
    </row>
    <row r="6665" spans="2:8">
      <c r="B6665" s="27"/>
      <c r="C6665" s="27"/>
      <c r="D6665" s="27"/>
      <c r="E6665" s="27"/>
      <c r="F6665" s="26"/>
      <c r="G6665" s="28"/>
      <c r="H6665" s="31"/>
    </row>
    <row r="6666" spans="2:8">
      <c r="B6666" s="27"/>
      <c r="C6666" s="27"/>
      <c r="D6666" s="27"/>
      <c r="E6666" s="27"/>
      <c r="F6666" s="26"/>
      <c r="G6666" s="28"/>
      <c r="H6666" s="31"/>
    </row>
    <row r="6667" spans="2:8">
      <c r="B6667" s="27"/>
      <c r="C6667" s="27"/>
      <c r="D6667" s="27"/>
      <c r="E6667" s="27"/>
      <c r="F6667" s="26"/>
      <c r="G6667" s="28"/>
      <c r="H6667" s="31"/>
    </row>
    <row r="6668" spans="2:8">
      <c r="B6668" s="27"/>
      <c r="C6668" s="27"/>
      <c r="D6668" s="27"/>
      <c r="E6668" s="27"/>
      <c r="F6668" s="26"/>
      <c r="G6668" s="28"/>
      <c r="H6668" s="31"/>
    </row>
    <row r="6669" spans="2:8">
      <c r="B6669" s="27"/>
      <c r="C6669" s="27"/>
      <c r="D6669" s="27"/>
      <c r="E6669" s="27"/>
      <c r="F6669" s="26"/>
      <c r="G6669" s="28"/>
      <c r="H6669" s="31"/>
    </row>
    <row r="6670" spans="2:8">
      <c r="B6670" s="27"/>
      <c r="C6670" s="27"/>
      <c r="D6670" s="27"/>
      <c r="E6670" s="27"/>
      <c r="F6670" s="26"/>
      <c r="G6670" s="28"/>
      <c r="H6670" s="31"/>
    </row>
    <row r="6671" spans="2:8">
      <c r="B6671" s="27"/>
      <c r="C6671" s="27"/>
      <c r="D6671" s="27"/>
      <c r="E6671" s="27"/>
      <c r="F6671" s="26"/>
      <c r="G6671" s="28"/>
      <c r="H6671" s="31"/>
    </row>
    <row r="6672" spans="2:8">
      <c r="B6672" s="27"/>
      <c r="C6672" s="27"/>
      <c r="D6672" s="27"/>
      <c r="E6672" s="27"/>
      <c r="F6672" s="26"/>
      <c r="G6672" s="28"/>
      <c r="H6672" s="31"/>
    </row>
    <row r="6673" spans="2:8">
      <c r="B6673" s="27"/>
      <c r="C6673" s="27"/>
      <c r="D6673" s="27"/>
      <c r="E6673" s="27"/>
      <c r="F6673" s="26"/>
      <c r="G6673" s="28"/>
      <c r="H6673" s="31"/>
    </row>
    <row r="6674" spans="2:8">
      <c r="B6674" s="27"/>
      <c r="C6674" s="27"/>
      <c r="D6674" s="27"/>
      <c r="E6674" s="27"/>
      <c r="F6674" s="26"/>
      <c r="G6674" s="28"/>
      <c r="H6674" s="31"/>
    </row>
    <row r="6675" spans="2:8">
      <c r="B6675" s="27"/>
      <c r="C6675" s="27"/>
      <c r="D6675" s="27"/>
      <c r="E6675" s="27"/>
      <c r="F6675" s="26"/>
      <c r="G6675" s="28"/>
      <c r="H6675" s="31"/>
    </row>
    <row r="6676" spans="2:8">
      <c r="B6676" s="27"/>
      <c r="C6676" s="27"/>
      <c r="D6676" s="27"/>
      <c r="E6676" s="27"/>
      <c r="F6676" s="26"/>
      <c r="G6676" s="28"/>
      <c r="H6676" s="31"/>
    </row>
    <row r="6677" spans="2:8">
      <c r="B6677" s="27"/>
      <c r="C6677" s="27"/>
      <c r="D6677" s="27"/>
      <c r="E6677" s="27"/>
      <c r="F6677" s="26"/>
      <c r="G6677" s="28"/>
      <c r="H6677" s="31"/>
    </row>
    <row r="6678" spans="2:8">
      <c r="B6678" s="27"/>
      <c r="C6678" s="27"/>
      <c r="D6678" s="27"/>
      <c r="E6678" s="27"/>
      <c r="F6678" s="26"/>
      <c r="G6678" s="28"/>
      <c r="H6678" s="31"/>
    </row>
    <row r="6679" spans="2:8">
      <c r="B6679" s="27"/>
      <c r="C6679" s="27"/>
      <c r="D6679" s="27"/>
      <c r="E6679" s="27"/>
      <c r="F6679" s="26"/>
      <c r="G6679" s="28"/>
      <c r="H6679" s="31"/>
    </row>
    <row r="6680" spans="2:8">
      <c r="B6680" s="27"/>
      <c r="C6680" s="27"/>
      <c r="D6680" s="27"/>
      <c r="E6680" s="27"/>
      <c r="F6680" s="26"/>
      <c r="G6680" s="28"/>
      <c r="H6680" s="31"/>
    </row>
    <row r="6681" spans="2:8">
      <c r="B6681" s="27"/>
      <c r="C6681" s="27"/>
      <c r="D6681" s="27"/>
      <c r="E6681" s="27"/>
      <c r="F6681" s="26"/>
      <c r="G6681" s="28"/>
      <c r="H6681" s="31"/>
    </row>
    <row r="6682" spans="2:8">
      <c r="B6682" s="27"/>
      <c r="C6682" s="27"/>
      <c r="D6682" s="27"/>
      <c r="E6682" s="27"/>
      <c r="F6682" s="26"/>
      <c r="G6682" s="28"/>
      <c r="H6682" s="31"/>
    </row>
    <row r="6683" spans="2:8">
      <c r="B6683" s="27"/>
      <c r="C6683" s="27"/>
      <c r="D6683" s="27"/>
      <c r="E6683" s="27"/>
      <c r="F6683" s="26"/>
      <c r="G6683" s="28"/>
      <c r="H6683" s="31"/>
    </row>
    <row r="6684" spans="2:8">
      <c r="B6684" s="27"/>
      <c r="C6684" s="27"/>
      <c r="D6684" s="27"/>
      <c r="E6684" s="27"/>
      <c r="F6684" s="26"/>
      <c r="G6684" s="28"/>
      <c r="H6684" s="31"/>
    </row>
    <row r="6685" spans="2:8">
      <c r="B6685" s="27"/>
      <c r="C6685" s="27"/>
      <c r="D6685" s="27"/>
      <c r="E6685" s="27"/>
      <c r="F6685" s="26"/>
      <c r="G6685" s="28"/>
      <c r="H6685" s="31"/>
    </row>
    <row r="6686" spans="2:8">
      <c r="B6686" s="27"/>
      <c r="C6686" s="27"/>
      <c r="D6686" s="27"/>
      <c r="E6686" s="27"/>
      <c r="F6686" s="26"/>
      <c r="G6686" s="28"/>
      <c r="H6686" s="31"/>
    </row>
    <row r="6687" spans="2:8">
      <c r="B6687" s="27"/>
      <c r="C6687" s="27"/>
      <c r="D6687" s="27"/>
      <c r="E6687" s="27"/>
      <c r="F6687" s="26"/>
      <c r="G6687" s="28"/>
      <c r="H6687" s="31"/>
    </row>
    <row r="6688" spans="2:8">
      <c r="B6688" s="27"/>
      <c r="C6688" s="27"/>
      <c r="D6688" s="27"/>
      <c r="E6688" s="27"/>
      <c r="F6688" s="26"/>
      <c r="G6688" s="28"/>
      <c r="H6688" s="31"/>
    </row>
    <row r="6689" spans="2:8">
      <c r="B6689" s="27"/>
      <c r="C6689" s="27"/>
      <c r="D6689" s="27"/>
      <c r="E6689" s="27"/>
      <c r="F6689" s="26"/>
      <c r="G6689" s="28"/>
      <c r="H6689" s="31"/>
    </row>
    <row r="6690" spans="2:8">
      <c r="B6690" s="27"/>
      <c r="C6690" s="27"/>
      <c r="D6690" s="27"/>
      <c r="E6690" s="27"/>
      <c r="F6690" s="26"/>
      <c r="G6690" s="28"/>
      <c r="H6690" s="31"/>
    </row>
    <row r="6691" spans="2:8">
      <c r="B6691" s="27"/>
      <c r="C6691" s="27"/>
      <c r="D6691" s="27"/>
      <c r="E6691" s="27"/>
      <c r="F6691" s="26"/>
      <c r="G6691" s="28"/>
      <c r="H6691" s="31"/>
    </row>
    <row r="6692" spans="2:8">
      <c r="B6692" s="27"/>
      <c r="C6692" s="27"/>
      <c r="D6692" s="27"/>
      <c r="E6692" s="27"/>
      <c r="F6692" s="26"/>
      <c r="G6692" s="28"/>
      <c r="H6692" s="31"/>
    </row>
    <row r="6693" spans="2:8">
      <c r="B6693" s="27"/>
      <c r="C6693" s="27"/>
      <c r="D6693" s="27"/>
      <c r="E6693" s="27"/>
      <c r="F6693" s="26"/>
      <c r="G6693" s="28"/>
      <c r="H6693" s="31"/>
    </row>
    <row r="6694" spans="2:8">
      <c r="B6694" s="27"/>
      <c r="C6694" s="27"/>
      <c r="D6694" s="27"/>
      <c r="E6694" s="27"/>
      <c r="F6694" s="26"/>
      <c r="G6694" s="28"/>
      <c r="H6694" s="31"/>
    </row>
    <row r="6695" spans="2:8">
      <c r="B6695" s="27"/>
      <c r="C6695" s="27"/>
      <c r="D6695" s="27"/>
      <c r="E6695" s="27"/>
      <c r="F6695" s="26"/>
      <c r="G6695" s="28"/>
      <c r="H6695" s="31"/>
    </row>
    <row r="6696" spans="2:8">
      <c r="B6696" s="27"/>
      <c r="C6696" s="27"/>
      <c r="D6696" s="27"/>
      <c r="E6696" s="27"/>
      <c r="F6696" s="26"/>
      <c r="G6696" s="28"/>
      <c r="H6696" s="31"/>
    </row>
    <row r="6697" spans="2:8">
      <c r="B6697" s="27"/>
      <c r="C6697" s="27"/>
      <c r="D6697" s="27"/>
      <c r="E6697" s="27"/>
      <c r="F6697" s="26"/>
      <c r="G6697" s="28"/>
      <c r="H6697" s="31"/>
    </row>
    <row r="6698" spans="2:8">
      <c r="B6698" s="27"/>
      <c r="C6698" s="27"/>
      <c r="D6698" s="27"/>
      <c r="E6698" s="27"/>
      <c r="F6698" s="26"/>
      <c r="G6698" s="28"/>
      <c r="H6698" s="31"/>
    </row>
    <row r="6699" spans="2:8">
      <c r="B6699" s="27"/>
      <c r="C6699" s="27"/>
      <c r="D6699" s="27"/>
      <c r="E6699" s="27"/>
      <c r="F6699" s="26"/>
      <c r="G6699" s="28"/>
      <c r="H6699" s="31"/>
    </row>
    <row r="6700" spans="2:8">
      <c r="B6700" s="27"/>
      <c r="C6700" s="27"/>
      <c r="D6700" s="27"/>
      <c r="E6700" s="27"/>
      <c r="F6700" s="26"/>
      <c r="G6700" s="28"/>
      <c r="H6700" s="31"/>
    </row>
    <row r="6701" spans="2:8">
      <c r="B6701" s="27"/>
      <c r="C6701" s="27"/>
      <c r="D6701" s="27"/>
      <c r="E6701" s="27"/>
      <c r="F6701" s="26"/>
      <c r="G6701" s="28"/>
      <c r="H6701" s="31"/>
    </row>
    <row r="6702" spans="2:8">
      <c r="B6702" s="27"/>
      <c r="C6702" s="27"/>
      <c r="D6702" s="27"/>
      <c r="E6702" s="27"/>
      <c r="F6702" s="26"/>
      <c r="G6702" s="28"/>
      <c r="H6702" s="31"/>
    </row>
    <row r="6703" spans="2:8">
      <c r="B6703" s="27"/>
      <c r="C6703" s="27"/>
      <c r="D6703" s="27"/>
      <c r="E6703" s="27"/>
      <c r="F6703" s="26"/>
      <c r="G6703" s="28"/>
      <c r="H6703" s="31"/>
    </row>
    <row r="6704" spans="2:8">
      <c r="B6704" s="27"/>
      <c r="C6704" s="27"/>
      <c r="D6704" s="27"/>
      <c r="E6704" s="27"/>
      <c r="F6704" s="26"/>
      <c r="G6704" s="28"/>
      <c r="H6704" s="31"/>
    </row>
    <row r="6705" spans="2:8">
      <c r="B6705" s="27"/>
      <c r="C6705" s="27"/>
      <c r="D6705" s="27"/>
      <c r="E6705" s="27"/>
      <c r="F6705" s="26"/>
      <c r="G6705" s="28"/>
      <c r="H6705" s="31"/>
    </row>
    <row r="6706" spans="2:8">
      <c r="B6706" s="27"/>
      <c r="C6706" s="27"/>
      <c r="D6706" s="27"/>
      <c r="E6706" s="27"/>
      <c r="F6706" s="26"/>
      <c r="G6706" s="28"/>
      <c r="H6706" s="31"/>
    </row>
    <row r="6707" spans="2:8">
      <c r="B6707" s="27"/>
      <c r="C6707" s="27"/>
      <c r="D6707" s="27"/>
      <c r="E6707" s="27"/>
      <c r="F6707" s="26"/>
      <c r="G6707" s="28"/>
      <c r="H6707" s="31"/>
    </row>
    <row r="6708" spans="2:8">
      <c r="B6708" s="27"/>
      <c r="C6708" s="27"/>
      <c r="D6708" s="27"/>
      <c r="E6708" s="27"/>
      <c r="F6708" s="26"/>
      <c r="G6708" s="28"/>
      <c r="H6708" s="31"/>
    </row>
    <row r="6709" spans="2:8">
      <c r="B6709" s="27"/>
      <c r="C6709" s="27"/>
      <c r="D6709" s="27"/>
      <c r="E6709" s="27"/>
      <c r="F6709" s="26"/>
      <c r="G6709" s="28"/>
      <c r="H6709" s="31"/>
    </row>
    <row r="6710" spans="2:8">
      <c r="B6710" s="27"/>
      <c r="C6710" s="27"/>
      <c r="D6710" s="27"/>
      <c r="E6710" s="27"/>
      <c r="F6710" s="26"/>
      <c r="G6710" s="28"/>
      <c r="H6710" s="31"/>
    </row>
    <row r="6711" spans="2:8">
      <c r="B6711" s="27"/>
      <c r="C6711" s="27"/>
      <c r="D6711" s="27"/>
      <c r="E6711" s="27"/>
      <c r="F6711" s="26"/>
      <c r="G6711" s="28"/>
      <c r="H6711" s="31"/>
    </row>
    <row r="6712" spans="2:8">
      <c r="B6712" s="27"/>
      <c r="C6712" s="27"/>
      <c r="D6712" s="27"/>
      <c r="E6712" s="27"/>
      <c r="F6712" s="26"/>
      <c r="G6712" s="28"/>
      <c r="H6712" s="31"/>
    </row>
    <row r="6713" spans="2:8">
      <c r="B6713" s="27"/>
      <c r="C6713" s="27"/>
      <c r="D6713" s="27"/>
      <c r="E6713" s="27"/>
      <c r="F6713" s="26"/>
      <c r="G6713" s="28"/>
      <c r="H6713" s="31"/>
    </row>
    <row r="6714" spans="2:8">
      <c r="B6714" s="27"/>
      <c r="C6714" s="27"/>
      <c r="D6714" s="27"/>
      <c r="E6714" s="27"/>
      <c r="F6714" s="26"/>
      <c r="G6714" s="28"/>
      <c r="H6714" s="31"/>
    </row>
    <row r="6715" spans="2:8">
      <c r="B6715" s="27"/>
      <c r="C6715" s="27"/>
      <c r="D6715" s="27"/>
      <c r="E6715" s="27"/>
      <c r="F6715" s="26"/>
      <c r="G6715" s="28"/>
      <c r="H6715" s="31"/>
    </row>
    <row r="6716" spans="2:8">
      <c r="B6716" s="27"/>
      <c r="C6716" s="27"/>
      <c r="D6716" s="27"/>
      <c r="E6716" s="27"/>
      <c r="F6716" s="26"/>
      <c r="G6716" s="28"/>
      <c r="H6716" s="31"/>
    </row>
    <row r="6717" spans="2:8">
      <c r="B6717" s="27"/>
      <c r="C6717" s="27"/>
      <c r="D6717" s="27"/>
      <c r="E6717" s="27"/>
      <c r="F6717" s="26"/>
      <c r="G6717" s="28"/>
      <c r="H6717" s="31"/>
    </row>
    <row r="6718" spans="2:8">
      <c r="B6718" s="27"/>
      <c r="C6718" s="27"/>
      <c r="D6718" s="27"/>
      <c r="E6718" s="27"/>
      <c r="F6718" s="26"/>
      <c r="G6718" s="28"/>
      <c r="H6718" s="31"/>
    </row>
    <row r="6719" spans="2:8">
      <c r="B6719" s="27"/>
      <c r="C6719" s="27"/>
      <c r="D6719" s="27"/>
      <c r="E6719" s="27"/>
      <c r="F6719" s="26"/>
      <c r="G6719" s="28"/>
      <c r="H6719" s="31"/>
    </row>
    <row r="6720" spans="2:8">
      <c r="B6720" s="27"/>
      <c r="C6720" s="27"/>
      <c r="D6720" s="27"/>
      <c r="E6720" s="27"/>
      <c r="F6720" s="26"/>
      <c r="G6720" s="28"/>
      <c r="H6720" s="31"/>
    </row>
    <row r="6721" spans="2:8">
      <c r="B6721" s="27"/>
      <c r="C6721" s="27"/>
      <c r="D6721" s="27"/>
      <c r="E6721" s="27"/>
      <c r="F6721" s="26"/>
      <c r="G6721" s="28"/>
      <c r="H6721" s="31"/>
    </row>
    <row r="6722" spans="2:8">
      <c r="B6722" s="27"/>
      <c r="C6722" s="27"/>
      <c r="D6722" s="27"/>
      <c r="E6722" s="27"/>
      <c r="F6722" s="26"/>
      <c r="G6722" s="28"/>
      <c r="H6722" s="31"/>
    </row>
    <row r="6723" spans="2:8">
      <c r="B6723" s="27"/>
      <c r="C6723" s="27"/>
      <c r="D6723" s="27"/>
      <c r="E6723" s="27"/>
      <c r="F6723" s="26"/>
      <c r="G6723" s="28"/>
      <c r="H6723" s="31"/>
    </row>
    <row r="6724" spans="2:8">
      <c r="B6724" s="27"/>
      <c r="C6724" s="27"/>
      <c r="D6724" s="27"/>
      <c r="E6724" s="27"/>
      <c r="F6724" s="26"/>
      <c r="G6724" s="28"/>
      <c r="H6724" s="31"/>
    </row>
    <row r="6725" spans="2:8">
      <c r="B6725" s="27"/>
      <c r="C6725" s="27"/>
      <c r="D6725" s="27"/>
      <c r="E6725" s="27"/>
      <c r="F6725" s="26"/>
      <c r="G6725" s="28"/>
      <c r="H6725" s="31"/>
    </row>
    <row r="6726" spans="2:8">
      <c r="B6726" s="27"/>
      <c r="C6726" s="27"/>
      <c r="D6726" s="27"/>
      <c r="E6726" s="27"/>
      <c r="F6726" s="26"/>
      <c r="G6726" s="28"/>
      <c r="H6726" s="31"/>
    </row>
    <row r="6727" spans="2:8">
      <c r="B6727" s="27"/>
      <c r="C6727" s="27"/>
      <c r="D6727" s="27"/>
      <c r="E6727" s="27"/>
      <c r="F6727" s="26"/>
      <c r="G6727" s="28"/>
      <c r="H6727" s="31"/>
    </row>
    <row r="6728" spans="2:8">
      <c r="B6728" s="27"/>
      <c r="C6728" s="27"/>
      <c r="D6728" s="27"/>
      <c r="E6728" s="27"/>
      <c r="F6728" s="26"/>
      <c r="G6728" s="28"/>
      <c r="H6728" s="31"/>
    </row>
    <row r="6729" spans="2:8">
      <c r="B6729" s="27"/>
      <c r="C6729" s="27"/>
      <c r="D6729" s="27"/>
      <c r="E6729" s="27"/>
      <c r="F6729" s="26"/>
      <c r="G6729" s="28"/>
      <c r="H6729" s="31"/>
    </row>
    <row r="6730" spans="2:8">
      <c r="B6730" s="27"/>
      <c r="C6730" s="27"/>
      <c r="D6730" s="27"/>
      <c r="E6730" s="27"/>
      <c r="F6730" s="26"/>
      <c r="G6730" s="28"/>
      <c r="H6730" s="31"/>
    </row>
    <row r="6731" spans="2:8">
      <c r="B6731" s="27"/>
      <c r="C6731" s="27"/>
      <c r="D6731" s="27"/>
      <c r="E6731" s="27"/>
      <c r="F6731" s="26"/>
      <c r="G6731" s="28"/>
      <c r="H6731" s="31"/>
    </row>
    <row r="6732" spans="2:8">
      <c r="B6732" s="27"/>
      <c r="C6732" s="27"/>
      <c r="D6732" s="27"/>
      <c r="E6732" s="27"/>
      <c r="F6732" s="26"/>
      <c r="G6732" s="28"/>
      <c r="H6732" s="31"/>
    </row>
    <row r="6733" spans="2:8">
      <c r="B6733" s="27"/>
      <c r="C6733" s="27"/>
      <c r="D6733" s="27"/>
      <c r="E6733" s="27"/>
      <c r="F6733" s="26"/>
      <c r="G6733" s="28"/>
      <c r="H6733" s="31"/>
    </row>
    <row r="6734" spans="2:8">
      <c r="B6734" s="27"/>
      <c r="C6734" s="27"/>
      <c r="D6734" s="27"/>
      <c r="E6734" s="27"/>
      <c r="F6734" s="26"/>
      <c r="G6734" s="28"/>
      <c r="H6734" s="31"/>
    </row>
    <row r="6735" spans="2:8">
      <c r="B6735" s="27"/>
      <c r="C6735" s="27"/>
      <c r="D6735" s="27"/>
      <c r="E6735" s="27"/>
      <c r="F6735" s="26"/>
      <c r="G6735" s="28"/>
      <c r="H6735" s="31"/>
    </row>
    <row r="6736" spans="2:8">
      <c r="B6736" s="27"/>
      <c r="C6736" s="27"/>
      <c r="D6736" s="27"/>
      <c r="E6736" s="27"/>
      <c r="F6736" s="26"/>
      <c r="G6736" s="28"/>
      <c r="H6736" s="31"/>
    </row>
    <row r="6737" spans="2:8">
      <c r="B6737" s="27"/>
      <c r="C6737" s="27"/>
      <c r="D6737" s="27"/>
      <c r="E6737" s="27"/>
      <c r="F6737" s="26"/>
      <c r="G6737" s="28"/>
      <c r="H6737" s="31"/>
    </row>
    <row r="6738" spans="2:8">
      <c r="B6738" s="27"/>
      <c r="C6738" s="27"/>
      <c r="D6738" s="27"/>
      <c r="E6738" s="27"/>
      <c r="F6738" s="26"/>
      <c r="G6738" s="28"/>
      <c r="H6738" s="31"/>
    </row>
    <row r="6739" spans="2:8">
      <c r="B6739" s="27"/>
      <c r="C6739" s="27"/>
      <c r="D6739" s="27"/>
      <c r="E6739" s="27"/>
      <c r="F6739" s="26"/>
      <c r="G6739" s="28"/>
      <c r="H6739" s="31"/>
    </row>
    <row r="6740" spans="2:8">
      <c r="B6740" s="27"/>
      <c r="C6740" s="27"/>
      <c r="D6740" s="27"/>
      <c r="E6740" s="27"/>
      <c r="F6740" s="26"/>
      <c r="G6740" s="28"/>
      <c r="H6740" s="31"/>
    </row>
    <row r="6741" spans="2:8">
      <c r="B6741" s="27"/>
      <c r="C6741" s="27"/>
      <c r="D6741" s="27"/>
      <c r="E6741" s="27"/>
      <c r="F6741" s="26"/>
      <c r="G6741" s="28"/>
      <c r="H6741" s="31"/>
    </row>
    <row r="6742" spans="2:8">
      <c r="B6742" s="27"/>
      <c r="C6742" s="27"/>
      <c r="D6742" s="27"/>
      <c r="E6742" s="27"/>
      <c r="F6742" s="26"/>
      <c r="G6742" s="28"/>
      <c r="H6742" s="31"/>
    </row>
    <row r="6743" spans="2:8">
      <c r="B6743" s="27"/>
      <c r="C6743" s="27"/>
      <c r="D6743" s="27"/>
      <c r="E6743" s="27"/>
      <c r="F6743" s="26"/>
      <c r="G6743" s="28"/>
      <c r="H6743" s="31"/>
    </row>
    <row r="6744" spans="2:8">
      <c r="B6744" s="27"/>
      <c r="C6744" s="27"/>
      <c r="D6744" s="27"/>
      <c r="E6744" s="27"/>
      <c r="F6744" s="26"/>
      <c r="G6744" s="28"/>
      <c r="H6744" s="31"/>
    </row>
    <row r="6745" spans="2:8">
      <c r="B6745" s="27"/>
      <c r="C6745" s="27"/>
      <c r="D6745" s="27"/>
      <c r="E6745" s="27"/>
      <c r="F6745" s="26"/>
      <c r="G6745" s="28"/>
      <c r="H6745" s="31"/>
    </row>
    <row r="6746" spans="2:8">
      <c r="B6746" s="27"/>
      <c r="C6746" s="27"/>
      <c r="D6746" s="27"/>
      <c r="E6746" s="27"/>
      <c r="F6746" s="26"/>
      <c r="G6746" s="28"/>
      <c r="H6746" s="31"/>
    </row>
    <row r="6747" spans="2:8">
      <c r="B6747" s="27"/>
      <c r="C6747" s="27"/>
      <c r="D6747" s="27"/>
      <c r="E6747" s="27"/>
      <c r="F6747" s="26"/>
      <c r="G6747" s="28"/>
      <c r="H6747" s="31"/>
    </row>
    <row r="6748" spans="2:8">
      <c r="B6748" s="27"/>
      <c r="C6748" s="27"/>
      <c r="D6748" s="27"/>
      <c r="E6748" s="27"/>
      <c r="F6748" s="26"/>
      <c r="G6748" s="28"/>
      <c r="H6748" s="31"/>
    </row>
    <row r="6749" spans="2:8">
      <c r="B6749" s="27"/>
      <c r="C6749" s="27"/>
      <c r="D6749" s="27"/>
      <c r="E6749" s="27"/>
      <c r="F6749" s="26"/>
      <c r="G6749" s="28"/>
      <c r="H6749" s="31"/>
    </row>
    <row r="6750" spans="2:8">
      <c r="B6750" s="27"/>
      <c r="C6750" s="27"/>
      <c r="D6750" s="27"/>
      <c r="E6750" s="27"/>
      <c r="F6750" s="26"/>
      <c r="G6750" s="28"/>
      <c r="H6750" s="31"/>
    </row>
    <row r="6751" spans="2:8">
      <c r="B6751" s="27"/>
      <c r="C6751" s="27"/>
      <c r="D6751" s="27"/>
      <c r="E6751" s="27"/>
      <c r="F6751" s="26"/>
      <c r="G6751" s="28"/>
      <c r="H6751" s="31"/>
    </row>
    <row r="6752" spans="2:8">
      <c r="B6752" s="27"/>
      <c r="C6752" s="27"/>
      <c r="D6752" s="27"/>
      <c r="E6752" s="27"/>
      <c r="F6752" s="26"/>
      <c r="G6752" s="28"/>
      <c r="H6752" s="31"/>
    </row>
    <row r="6753" spans="2:8">
      <c r="B6753" s="27"/>
      <c r="C6753" s="27"/>
      <c r="D6753" s="27"/>
      <c r="E6753" s="27"/>
      <c r="F6753" s="26"/>
      <c r="G6753" s="28"/>
      <c r="H6753" s="31"/>
    </row>
    <row r="6754" spans="2:8">
      <c r="B6754" s="27"/>
      <c r="C6754" s="27"/>
      <c r="D6754" s="27"/>
      <c r="E6754" s="27"/>
      <c r="F6754" s="26"/>
      <c r="G6754" s="28"/>
      <c r="H6754" s="31"/>
    </row>
    <row r="6755" spans="2:8">
      <c r="B6755" s="27"/>
      <c r="C6755" s="27"/>
      <c r="D6755" s="27"/>
      <c r="E6755" s="27"/>
      <c r="F6755" s="26"/>
      <c r="G6755" s="28"/>
      <c r="H6755" s="31"/>
    </row>
    <row r="6756" spans="2:8">
      <c r="B6756" s="27"/>
      <c r="C6756" s="27"/>
      <c r="D6756" s="27"/>
      <c r="E6756" s="27"/>
      <c r="F6756" s="26"/>
      <c r="G6756" s="28"/>
      <c r="H6756" s="31"/>
    </row>
    <row r="6757" spans="2:8">
      <c r="B6757" s="27"/>
      <c r="C6757" s="27"/>
      <c r="D6757" s="27"/>
      <c r="E6757" s="27"/>
      <c r="F6757" s="26"/>
      <c r="G6757" s="28"/>
      <c r="H6757" s="31"/>
    </row>
    <row r="6758" spans="2:8">
      <c r="B6758" s="27"/>
      <c r="C6758" s="27"/>
      <c r="D6758" s="27"/>
      <c r="E6758" s="27"/>
      <c r="F6758" s="26"/>
      <c r="G6758" s="28"/>
      <c r="H6758" s="31"/>
    </row>
    <row r="6759" spans="2:8">
      <c r="B6759" s="27"/>
      <c r="C6759" s="27"/>
      <c r="D6759" s="27"/>
      <c r="E6759" s="27"/>
      <c r="F6759" s="26"/>
      <c r="G6759" s="28"/>
      <c r="H6759" s="31"/>
    </row>
    <row r="6760" spans="2:8">
      <c r="B6760" s="27"/>
      <c r="C6760" s="27"/>
      <c r="D6760" s="27"/>
      <c r="E6760" s="27"/>
      <c r="F6760" s="26"/>
      <c r="G6760" s="28"/>
      <c r="H6760" s="31"/>
    </row>
    <row r="6761" spans="2:8">
      <c r="B6761" s="27"/>
      <c r="C6761" s="27"/>
      <c r="D6761" s="27"/>
      <c r="E6761" s="27"/>
      <c r="F6761" s="26"/>
      <c r="G6761" s="28"/>
      <c r="H6761" s="31"/>
    </row>
    <row r="6762" spans="2:8">
      <c r="B6762" s="27"/>
      <c r="C6762" s="27"/>
      <c r="D6762" s="27"/>
      <c r="E6762" s="27"/>
      <c r="F6762" s="26"/>
      <c r="G6762" s="28"/>
      <c r="H6762" s="31"/>
    </row>
    <row r="6763" spans="2:8">
      <c r="B6763" s="27"/>
      <c r="C6763" s="27"/>
      <c r="D6763" s="27"/>
      <c r="E6763" s="27"/>
      <c r="F6763" s="26"/>
      <c r="G6763" s="28"/>
      <c r="H6763" s="31"/>
    </row>
    <row r="6764" spans="2:8">
      <c r="B6764" s="27"/>
      <c r="C6764" s="27"/>
      <c r="D6764" s="27"/>
      <c r="E6764" s="27"/>
      <c r="F6764" s="26"/>
      <c r="G6764" s="28"/>
      <c r="H6764" s="31"/>
    </row>
    <row r="6765" spans="2:8">
      <c r="B6765" s="27"/>
      <c r="C6765" s="27"/>
      <c r="D6765" s="27"/>
      <c r="E6765" s="27"/>
      <c r="F6765" s="26"/>
      <c r="G6765" s="28"/>
      <c r="H6765" s="31"/>
    </row>
    <row r="6766" spans="2:8">
      <c r="B6766" s="27"/>
      <c r="C6766" s="27"/>
      <c r="D6766" s="27"/>
      <c r="E6766" s="27"/>
      <c r="F6766" s="26"/>
      <c r="G6766" s="28"/>
      <c r="H6766" s="31"/>
    </row>
    <row r="6767" spans="2:8">
      <c r="B6767" s="27"/>
      <c r="C6767" s="27"/>
      <c r="D6767" s="27"/>
      <c r="E6767" s="27"/>
      <c r="F6767" s="26"/>
      <c r="G6767" s="28"/>
      <c r="H6767" s="31"/>
    </row>
    <row r="6768" spans="2:8">
      <c r="B6768" s="27"/>
      <c r="C6768" s="27"/>
      <c r="D6768" s="27"/>
      <c r="E6768" s="27"/>
      <c r="F6768" s="26"/>
      <c r="G6768" s="28"/>
      <c r="H6768" s="31"/>
    </row>
    <row r="6769" spans="2:8">
      <c r="B6769" s="27"/>
      <c r="C6769" s="27"/>
      <c r="D6769" s="27"/>
      <c r="E6769" s="27"/>
      <c r="F6769" s="26"/>
      <c r="G6769" s="28"/>
      <c r="H6769" s="31"/>
    </row>
    <row r="6770" spans="2:8">
      <c r="B6770" s="27"/>
      <c r="C6770" s="27"/>
      <c r="D6770" s="27"/>
      <c r="E6770" s="27"/>
      <c r="F6770" s="26"/>
      <c r="G6770" s="28"/>
      <c r="H6770" s="31"/>
    </row>
    <row r="6771" spans="2:8">
      <c r="B6771" s="27"/>
      <c r="C6771" s="27"/>
      <c r="D6771" s="27"/>
      <c r="E6771" s="27"/>
      <c r="F6771" s="26"/>
      <c r="G6771" s="28"/>
      <c r="H6771" s="31"/>
    </row>
    <row r="6772" spans="2:8">
      <c r="B6772" s="27"/>
      <c r="C6772" s="27"/>
      <c r="D6772" s="27"/>
      <c r="E6772" s="27"/>
      <c r="F6772" s="26"/>
      <c r="G6772" s="28"/>
      <c r="H6772" s="31"/>
    </row>
    <row r="6773" spans="2:8">
      <c r="B6773" s="27"/>
      <c r="C6773" s="27"/>
      <c r="D6773" s="27"/>
      <c r="E6773" s="27"/>
      <c r="F6773" s="26"/>
      <c r="G6773" s="28"/>
      <c r="H6773" s="31"/>
    </row>
    <row r="6774" spans="2:8">
      <c r="B6774" s="27"/>
      <c r="C6774" s="27"/>
      <c r="D6774" s="27"/>
      <c r="E6774" s="27"/>
      <c r="F6774" s="26"/>
      <c r="G6774" s="28"/>
      <c r="H6774" s="31"/>
    </row>
    <row r="6775" spans="2:8">
      <c r="B6775" s="27"/>
      <c r="C6775" s="27"/>
      <c r="D6775" s="27"/>
      <c r="E6775" s="27"/>
      <c r="F6775" s="26"/>
      <c r="G6775" s="28"/>
      <c r="H6775" s="31"/>
    </row>
    <row r="6776" spans="2:8">
      <c r="B6776" s="27"/>
      <c r="C6776" s="27"/>
      <c r="D6776" s="27"/>
      <c r="E6776" s="27"/>
      <c r="F6776" s="26"/>
      <c r="G6776" s="28"/>
      <c r="H6776" s="31"/>
    </row>
    <row r="6777" spans="2:8">
      <c r="B6777" s="27"/>
      <c r="C6777" s="27"/>
      <c r="D6777" s="27"/>
      <c r="E6777" s="27"/>
      <c r="F6777" s="26"/>
      <c r="G6777" s="28"/>
      <c r="H6777" s="31"/>
    </row>
    <row r="6778" spans="2:8">
      <c r="B6778" s="27"/>
      <c r="C6778" s="27"/>
      <c r="D6778" s="27"/>
      <c r="E6778" s="27"/>
      <c r="F6778" s="26"/>
      <c r="G6778" s="28"/>
      <c r="H6778" s="31"/>
    </row>
    <row r="6779" spans="2:8">
      <c r="B6779" s="27"/>
      <c r="C6779" s="27"/>
      <c r="D6779" s="27"/>
      <c r="E6779" s="27"/>
      <c r="F6779" s="26"/>
      <c r="G6779" s="28"/>
      <c r="H6779" s="31"/>
    </row>
    <row r="6780" spans="2:8">
      <c r="B6780" s="27"/>
      <c r="C6780" s="27"/>
      <c r="D6780" s="27"/>
      <c r="E6780" s="27"/>
      <c r="F6780" s="26"/>
      <c r="G6780" s="28"/>
      <c r="H6780" s="31"/>
    </row>
    <row r="6781" spans="2:8">
      <c r="B6781" s="27"/>
      <c r="C6781" s="27"/>
      <c r="D6781" s="27"/>
      <c r="E6781" s="27"/>
      <c r="F6781" s="26"/>
      <c r="G6781" s="28"/>
      <c r="H6781" s="31"/>
    </row>
    <row r="6782" spans="2:8">
      <c r="B6782" s="27"/>
      <c r="C6782" s="27"/>
      <c r="D6782" s="27"/>
      <c r="E6782" s="27"/>
      <c r="F6782" s="26"/>
      <c r="G6782" s="28"/>
      <c r="H6782" s="31"/>
    </row>
    <row r="6783" spans="2:8">
      <c r="B6783" s="27"/>
      <c r="C6783" s="27"/>
      <c r="D6783" s="27"/>
      <c r="E6783" s="27"/>
      <c r="F6783" s="26"/>
      <c r="G6783" s="28"/>
      <c r="H6783" s="31"/>
    </row>
    <row r="6784" spans="2:8">
      <c r="B6784" s="27"/>
      <c r="C6784" s="27"/>
      <c r="D6784" s="27"/>
      <c r="E6784" s="27"/>
      <c r="F6784" s="26"/>
      <c r="G6784" s="28"/>
      <c r="H6784" s="31"/>
    </row>
    <row r="6785" spans="2:8">
      <c r="B6785" s="27"/>
      <c r="C6785" s="27"/>
      <c r="D6785" s="27"/>
      <c r="E6785" s="27"/>
      <c r="F6785" s="26"/>
      <c r="G6785" s="28"/>
      <c r="H6785" s="31"/>
    </row>
    <row r="6786" spans="2:8">
      <c r="B6786" s="27"/>
      <c r="C6786" s="27"/>
      <c r="D6786" s="27"/>
      <c r="E6786" s="27"/>
      <c r="F6786" s="26"/>
      <c r="G6786" s="28"/>
      <c r="H6786" s="31"/>
    </row>
    <row r="6787" spans="2:8">
      <c r="B6787" s="27"/>
      <c r="C6787" s="27"/>
      <c r="D6787" s="27"/>
      <c r="E6787" s="27"/>
      <c r="F6787" s="26"/>
      <c r="G6787" s="28"/>
      <c r="H6787" s="31"/>
    </row>
    <row r="6788" spans="2:8">
      <c r="B6788" s="27"/>
      <c r="C6788" s="27"/>
      <c r="D6788" s="27"/>
      <c r="E6788" s="27"/>
      <c r="F6788" s="26"/>
      <c r="G6788" s="28"/>
      <c r="H6788" s="31"/>
    </row>
    <row r="6789" spans="2:8">
      <c r="B6789" s="27"/>
      <c r="C6789" s="27"/>
      <c r="D6789" s="27"/>
      <c r="E6789" s="27"/>
      <c r="F6789" s="26"/>
      <c r="G6789" s="28"/>
      <c r="H6789" s="31"/>
    </row>
    <row r="6790" spans="2:8">
      <c r="B6790" s="27"/>
      <c r="C6790" s="27"/>
      <c r="D6790" s="27"/>
      <c r="E6790" s="27"/>
      <c r="F6790" s="26"/>
      <c r="G6790" s="28"/>
      <c r="H6790" s="31"/>
    </row>
    <row r="6791" spans="2:8">
      <c r="B6791" s="27"/>
      <c r="C6791" s="27"/>
      <c r="D6791" s="27"/>
      <c r="E6791" s="27"/>
      <c r="F6791" s="26"/>
      <c r="G6791" s="28"/>
      <c r="H6791" s="31"/>
    </row>
    <row r="6792" spans="2:8">
      <c r="B6792" s="27"/>
      <c r="C6792" s="27"/>
      <c r="D6792" s="27"/>
      <c r="E6792" s="27"/>
      <c r="F6792" s="26"/>
      <c r="G6792" s="28"/>
      <c r="H6792" s="31"/>
    </row>
    <row r="6793" spans="2:8">
      <c r="B6793" s="27"/>
      <c r="C6793" s="27"/>
      <c r="D6793" s="27"/>
      <c r="E6793" s="27"/>
      <c r="F6793" s="26"/>
      <c r="G6793" s="28"/>
      <c r="H6793" s="31"/>
    </row>
    <row r="6794" spans="2:8">
      <c r="B6794" s="27"/>
      <c r="C6794" s="27"/>
      <c r="D6794" s="27"/>
      <c r="E6794" s="27"/>
      <c r="F6794" s="26"/>
      <c r="G6794" s="28"/>
      <c r="H6794" s="31"/>
    </row>
    <row r="6795" spans="2:8">
      <c r="B6795" s="27"/>
      <c r="C6795" s="27"/>
      <c r="D6795" s="27"/>
      <c r="E6795" s="27"/>
      <c r="F6795" s="26"/>
      <c r="G6795" s="28"/>
      <c r="H6795" s="31"/>
    </row>
    <row r="6796" spans="2:8">
      <c r="B6796" s="27"/>
      <c r="C6796" s="27"/>
      <c r="D6796" s="27"/>
      <c r="E6796" s="27"/>
      <c r="F6796" s="26"/>
      <c r="G6796" s="28"/>
      <c r="H6796" s="31"/>
    </row>
    <row r="6797" spans="2:8">
      <c r="B6797" s="27"/>
      <c r="C6797" s="27"/>
      <c r="D6797" s="27"/>
      <c r="E6797" s="27"/>
      <c r="F6797" s="26"/>
      <c r="G6797" s="28"/>
      <c r="H6797" s="31"/>
    </row>
    <row r="6798" spans="2:8">
      <c r="B6798" s="27"/>
      <c r="C6798" s="27"/>
      <c r="D6798" s="27"/>
      <c r="E6798" s="27"/>
      <c r="F6798" s="26"/>
      <c r="G6798" s="28"/>
      <c r="H6798" s="31"/>
    </row>
    <row r="6799" spans="2:8">
      <c r="B6799" s="27"/>
      <c r="C6799" s="27"/>
      <c r="D6799" s="27"/>
      <c r="E6799" s="27"/>
      <c r="F6799" s="26"/>
      <c r="G6799" s="28"/>
      <c r="H6799" s="31"/>
    </row>
    <row r="6800" spans="2:8">
      <c r="B6800" s="27"/>
      <c r="C6800" s="27"/>
      <c r="D6800" s="27"/>
      <c r="E6800" s="27"/>
      <c r="F6800" s="26"/>
      <c r="G6800" s="28"/>
      <c r="H6800" s="31"/>
    </row>
    <row r="6801" spans="2:8">
      <c r="B6801" s="27"/>
      <c r="C6801" s="27"/>
      <c r="D6801" s="27"/>
      <c r="E6801" s="27"/>
      <c r="F6801" s="26"/>
      <c r="G6801" s="28"/>
      <c r="H6801" s="31"/>
    </row>
    <row r="6802" spans="2:8">
      <c r="B6802" s="27"/>
      <c r="C6802" s="27"/>
      <c r="D6802" s="27"/>
      <c r="E6802" s="27"/>
      <c r="F6802" s="26"/>
      <c r="G6802" s="28"/>
      <c r="H6802" s="31"/>
    </row>
    <row r="6803" spans="2:8">
      <c r="B6803" s="27"/>
      <c r="C6803" s="27"/>
      <c r="D6803" s="27"/>
      <c r="E6803" s="27"/>
      <c r="F6803" s="26"/>
      <c r="G6803" s="28"/>
      <c r="H6803" s="31"/>
    </row>
    <row r="6804" spans="2:8">
      <c r="B6804" s="27"/>
      <c r="C6804" s="27"/>
      <c r="D6804" s="27"/>
      <c r="E6804" s="27"/>
      <c r="F6804" s="26"/>
      <c r="G6804" s="28"/>
      <c r="H6804" s="31"/>
    </row>
    <row r="6805" spans="2:8">
      <c r="B6805" s="27"/>
      <c r="C6805" s="27"/>
      <c r="D6805" s="27"/>
      <c r="E6805" s="27"/>
      <c r="F6805" s="26"/>
      <c r="G6805" s="28"/>
      <c r="H6805" s="31"/>
    </row>
    <row r="6806" spans="2:8">
      <c r="B6806" s="27"/>
      <c r="C6806" s="27"/>
      <c r="D6806" s="27"/>
      <c r="E6806" s="27"/>
      <c r="F6806" s="26"/>
      <c r="G6806" s="28"/>
      <c r="H6806" s="31"/>
    </row>
    <row r="6807" spans="2:8">
      <c r="B6807" s="27"/>
      <c r="C6807" s="27"/>
      <c r="D6807" s="27"/>
      <c r="E6807" s="27"/>
      <c r="F6807" s="26"/>
      <c r="G6807" s="28"/>
      <c r="H6807" s="31"/>
    </row>
    <row r="6808" spans="2:8">
      <c r="B6808" s="27"/>
      <c r="C6808" s="27"/>
      <c r="D6808" s="27"/>
      <c r="E6808" s="27"/>
      <c r="F6808" s="26"/>
      <c r="G6808" s="28"/>
      <c r="H6808" s="31"/>
    </row>
    <row r="6809" spans="2:8">
      <c r="B6809" s="27"/>
      <c r="C6809" s="27"/>
      <c r="D6809" s="27"/>
      <c r="E6809" s="27"/>
      <c r="F6809" s="26"/>
      <c r="G6809" s="28"/>
      <c r="H6809" s="31"/>
    </row>
    <row r="6810" spans="2:8">
      <c r="B6810" s="27"/>
      <c r="C6810" s="27"/>
      <c r="D6810" s="27"/>
      <c r="E6810" s="27"/>
      <c r="F6810" s="26"/>
      <c r="G6810" s="28"/>
      <c r="H6810" s="31"/>
    </row>
    <row r="6811" spans="2:8">
      <c r="B6811" s="27"/>
      <c r="C6811" s="27"/>
      <c r="D6811" s="27"/>
      <c r="E6811" s="27"/>
      <c r="F6811" s="26"/>
      <c r="G6811" s="28"/>
      <c r="H6811" s="31"/>
    </row>
    <row r="6812" spans="2:8">
      <c r="B6812" s="27"/>
      <c r="C6812" s="27"/>
      <c r="D6812" s="27"/>
      <c r="E6812" s="27"/>
      <c r="F6812" s="26"/>
      <c r="G6812" s="28"/>
      <c r="H6812" s="31"/>
    </row>
    <row r="6813" spans="2:8">
      <c r="B6813" s="27"/>
      <c r="C6813" s="27"/>
      <c r="D6813" s="27"/>
      <c r="E6813" s="27"/>
      <c r="F6813" s="26"/>
      <c r="G6813" s="28"/>
      <c r="H6813" s="31"/>
    </row>
    <row r="6814" spans="2:8">
      <c r="B6814" s="27"/>
      <c r="C6814" s="27"/>
      <c r="D6814" s="27"/>
      <c r="E6814" s="27"/>
      <c r="F6814" s="26"/>
      <c r="G6814" s="28"/>
      <c r="H6814" s="31"/>
    </row>
    <row r="6815" spans="2:8">
      <c r="B6815" s="27"/>
      <c r="C6815" s="27"/>
      <c r="D6815" s="27"/>
      <c r="E6815" s="27"/>
      <c r="F6815" s="26"/>
      <c r="G6815" s="28"/>
      <c r="H6815" s="31"/>
    </row>
    <row r="6816" spans="2:8">
      <c r="B6816" s="27"/>
      <c r="C6816" s="27"/>
      <c r="D6816" s="27"/>
      <c r="E6816" s="27"/>
      <c r="F6816" s="26"/>
      <c r="G6816" s="28"/>
      <c r="H6816" s="31"/>
    </row>
    <row r="6817" spans="2:8">
      <c r="B6817" s="27"/>
      <c r="C6817" s="27"/>
      <c r="D6817" s="27"/>
      <c r="E6817" s="27"/>
      <c r="F6817" s="26"/>
      <c r="G6817" s="28"/>
      <c r="H6817" s="31"/>
    </row>
    <row r="6818" spans="2:8">
      <c r="B6818" s="27"/>
      <c r="C6818" s="27"/>
      <c r="D6818" s="27"/>
      <c r="E6818" s="27"/>
      <c r="F6818" s="26"/>
      <c r="G6818" s="28"/>
      <c r="H6818" s="31"/>
    </row>
    <row r="6819" spans="2:8">
      <c r="B6819" s="27"/>
      <c r="C6819" s="27"/>
      <c r="D6819" s="27"/>
      <c r="E6819" s="27"/>
      <c r="F6819" s="26"/>
      <c r="G6819" s="28"/>
      <c r="H6819" s="31"/>
    </row>
    <row r="6820" spans="2:8">
      <c r="B6820" s="27"/>
      <c r="C6820" s="27"/>
      <c r="D6820" s="27"/>
      <c r="E6820" s="27"/>
      <c r="F6820" s="26"/>
      <c r="G6820" s="28"/>
      <c r="H6820" s="31"/>
    </row>
    <row r="6821" spans="2:8">
      <c r="B6821" s="27"/>
      <c r="C6821" s="27"/>
      <c r="D6821" s="27"/>
      <c r="E6821" s="27"/>
      <c r="F6821" s="26"/>
      <c r="G6821" s="28"/>
      <c r="H6821" s="31"/>
    </row>
    <row r="6822" spans="2:8">
      <c r="B6822" s="27"/>
      <c r="C6822" s="27"/>
      <c r="D6822" s="27"/>
      <c r="E6822" s="27"/>
      <c r="F6822" s="26"/>
      <c r="G6822" s="28"/>
      <c r="H6822" s="31"/>
    </row>
    <row r="6823" spans="2:8">
      <c r="B6823" s="27"/>
      <c r="C6823" s="27"/>
      <c r="D6823" s="27"/>
      <c r="E6823" s="27"/>
      <c r="F6823" s="26"/>
      <c r="G6823" s="28"/>
      <c r="H6823" s="31"/>
    </row>
    <row r="6824" spans="2:8">
      <c r="B6824" s="27"/>
      <c r="C6824" s="27"/>
      <c r="D6824" s="27"/>
      <c r="E6824" s="27"/>
      <c r="F6824" s="26"/>
      <c r="G6824" s="28"/>
      <c r="H6824" s="31"/>
    </row>
    <row r="6825" spans="2:8">
      <c r="B6825" s="27"/>
      <c r="C6825" s="27"/>
      <c r="D6825" s="27"/>
      <c r="E6825" s="27"/>
      <c r="F6825" s="26"/>
      <c r="G6825" s="28"/>
      <c r="H6825" s="31"/>
    </row>
    <row r="6826" spans="2:8">
      <c r="B6826" s="27"/>
      <c r="C6826" s="27"/>
      <c r="D6826" s="27"/>
      <c r="E6826" s="27"/>
      <c r="F6826" s="26"/>
      <c r="G6826" s="28"/>
      <c r="H6826" s="31"/>
    </row>
    <row r="6827" spans="2:8">
      <c r="B6827" s="27"/>
      <c r="C6827" s="27"/>
      <c r="D6827" s="27"/>
      <c r="E6827" s="27"/>
      <c r="F6827" s="26"/>
      <c r="G6827" s="28"/>
      <c r="H6827" s="31"/>
    </row>
    <row r="6828" spans="2:8">
      <c r="B6828" s="27"/>
      <c r="C6828" s="27"/>
      <c r="D6828" s="27"/>
      <c r="E6828" s="27"/>
      <c r="F6828" s="26"/>
      <c r="G6828" s="28"/>
      <c r="H6828" s="31"/>
    </row>
    <row r="6829" spans="2:8">
      <c r="B6829" s="27"/>
      <c r="C6829" s="27"/>
      <c r="D6829" s="27"/>
      <c r="E6829" s="27"/>
      <c r="F6829" s="26"/>
      <c r="G6829" s="28"/>
      <c r="H6829" s="31"/>
    </row>
    <row r="6830" spans="2:8">
      <c r="B6830" s="27"/>
      <c r="C6830" s="27"/>
      <c r="D6830" s="27"/>
      <c r="E6830" s="27"/>
      <c r="F6830" s="26"/>
      <c r="G6830" s="28"/>
      <c r="H6830" s="31"/>
    </row>
    <row r="6831" spans="2:8">
      <c r="B6831" s="27"/>
      <c r="C6831" s="27"/>
      <c r="D6831" s="27"/>
      <c r="E6831" s="27"/>
      <c r="F6831" s="26"/>
      <c r="G6831" s="28"/>
      <c r="H6831" s="31"/>
    </row>
    <row r="6832" spans="2:8">
      <c r="B6832" s="27"/>
      <c r="C6832" s="27"/>
      <c r="D6832" s="27"/>
      <c r="E6832" s="27"/>
      <c r="F6832" s="26"/>
      <c r="G6832" s="28"/>
      <c r="H6832" s="31"/>
    </row>
    <row r="6833" spans="2:8">
      <c r="B6833" s="27"/>
      <c r="C6833" s="27"/>
      <c r="D6833" s="27"/>
      <c r="E6833" s="27"/>
      <c r="F6833" s="26"/>
      <c r="G6833" s="28"/>
      <c r="H6833" s="31"/>
    </row>
    <row r="6834" spans="2:8">
      <c r="B6834" s="27"/>
      <c r="C6834" s="27"/>
      <c r="D6834" s="27"/>
      <c r="E6834" s="27"/>
      <c r="F6834" s="26"/>
      <c r="G6834" s="28"/>
      <c r="H6834" s="31"/>
    </row>
    <row r="6835" spans="2:8">
      <c r="B6835" s="27"/>
      <c r="C6835" s="27"/>
      <c r="D6835" s="27"/>
      <c r="E6835" s="27"/>
      <c r="F6835" s="26"/>
      <c r="G6835" s="28"/>
      <c r="H6835" s="31"/>
    </row>
    <row r="6836" spans="2:8">
      <c r="B6836" s="27"/>
      <c r="C6836" s="27"/>
      <c r="D6836" s="27"/>
      <c r="E6836" s="27"/>
      <c r="F6836" s="26"/>
      <c r="G6836" s="28"/>
      <c r="H6836" s="31"/>
    </row>
    <row r="6837" spans="2:8">
      <c r="B6837" s="27"/>
      <c r="C6837" s="27"/>
      <c r="D6837" s="27"/>
      <c r="E6837" s="27"/>
      <c r="F6837" s="26"/>
      <c r="G6837" s="28"/>
      <c r="H6837" s="31"/>
    </row>
    <row r="6838" spans="2:8">
      <c r="B6838" s="27"/>
      <c r="C6838" s="27"/>
      <c r="D6838" s="27"/>
      <c r="E6838" s="27"/>
      <c r="F6838" s="26"/>
      <c r="G6838" s="28"/>
      <c r="H6838" s="31"/>
    </row>
    <row r="6839" spans="2:8">
      <c r="B6839" s="27"/>
      <c r="C6839" s="27"/>
      <c r="D6839" s="27"/>
      <c r="E6839" s="27"/>
      <c r="F6839" s="26"/>
      <c r="G6839" s="28"/>
      <c r="H6839" s="31"/>
    </row>
    <row r="6840" spans="2:8">
      <c r="B6840" s="27"/>
      <c r="C6840" s="27"/>
      <c r="D6840" s="27"/>
      <c r="E6840" s="27"/>
      <c r="F6840" s="26"/>
      <c r="G6840" s="28"/>
      <c r="H6840" s="31"/>
    </row>
    <row r="6841" spans="2:8">
      <c r="B6841" s="27"/>
      <c r="C6841" s="27"/>
      <c r="D6841" s="27"/>
      <c r="E6841" s="27"/>
      <c r="F6841" s="26"/>
      <c r="G6841" s="28"/>
      <c r="H6841" s="31"/>
    </row>
    <row r="6842" spans="2:8">
      <c r="B6842" s="27"/>
      <c r="C6842" s="27"/>
      <c r="D6842" s="27"/>
      <c r="E6842" s="27"/>
      <c r="F6842" s="26"/>
      <c r="G6842" s="28"/>
      <c r="H6842" s="31"/>
    </row>
    <row r="6843" spans="2:8">
      <c r="B6843" s="27"/>
      <c r="C6843" s="27"/>
      <c r="D6843" s="27"/>
      <c r="E6843" s="27"/>
      <c r="F6843" s="26"/>
      <c r="G6843" s="28"/>
      <c r="H6843" s="31"/>
    </row>
    <row r="6844" spans="2:8">
      <c r="B6844" s="27"/>
      <c r="C6844" s="27"/>
      <c r="D6844" s="27"/>
      <c r="E6844" s="27"/>
      <c r="F6844" s="26"/>
      <c r="G6844" s="28"/>
      <c r="H6844" s="31"/>
    </row>
    <row r="6845" spans="2:8">
      <c r="B6845" s="27"/>
      <c r="C6845" s="27"/>
      <c r="D6845" s="27"/>
      <c r="E6845" s="27"/>
      <c r="F6845" s="26"/>
      <c r="G6845" s="28"/>
      <c r="H6845" s="31"/>
    </row>
    <row r="6846" spans="2:8">
      <c r="B6846" s="27"/>
      <c r="C6846" s="27"/>
      <c r="D6846" s="27"/>
      <c r="E6846" s="27"/>
      <c r="F6846" s="26"/>
      <c r="G6846" s="28"/>
      <c r="H6846" s="31"/>
    </row>
    <row r="6847" spans="2:8">
      <c r="B6847" s="27"/>
      <c r="C6847" s="27"/>
      <c r="D6847" s="27"/>
      <c r="E6847" s="27"/>
      <c r="F6847" s="26"/>
      <c r="G6847" s="28"/>
      <c r="H6847" s="31"/>
    </row>
    <row r="6848" spans="2:8">
      <c r="B6848" s="27"/>
      <c r="C6848" s="27"/>
      <c r="D6848" s="27"/>
      <c r="E6848" s="27"/>
      <c r="F6848" s="26"/>
      <c r="G6848" s="28"/>
      <c r="H6848" s="31"/>
    </row>
    <row r="6849" spans="2:8">
      <c r="B6849" s="27"/>
      <c r="C6849" s="27"/>
      <c r="D6849" s="27"/>
      <c r="E6849" s="27"/>
      <c r="F6849" s="26"/>
      <c r="G6849" s="28"/>
      <c r="H6849" s="31"/>
    </row>
    <row r="6850" spans="2:8">
      <c r="B6850" s="27"/>
      <c r="C6850" s="27"/>
      <c r="D6850" s="27"/>
      <c r="E6850" s="27"/>
      <c r="F6850" s="26"/>
      <c r="G6850" s="28"/>
      <c r="H6850" s="31"/>
    </row>
    <row r="6851" spans="2:8">
      <c r="B6851" s="27"/>
      <c r="C6851" s="27"/>
      <c r="D6851" s="27"/>
      <c r="E6851" s="27"/>
      <c r="F6851" s="26"/>
      <c r="G6851" s="28"/>
      <c r="H6851" s="31"/>
    </row>
    <row r="6852" spans="2:8">
      <c r="B6852" s="27"/>
      <c r="C6852" s="27"/>
      <c r="D6852" s="27"/>
      <c r="E6852" s="27"/>
      <c r="F6852" s="26"/>
      <c r="G6852" s="28"/>
      <c r="H6852" s="31"/>
    </row>
    <row r="6853" spans="2:8">
      <c r="B6853" s="27"/>
      <c r="C6853" s="27"/>
      <c r="D6853" s="27"/>
      <c r="E6853" s="27"/>
      <c r="F6853" s="26"/>
      <c r="G6853" s="28"/>
      <c r="H6853" s="31"/>
    </row>
    <row r="6854" spans="2:8">
      <c r="B6854" s="27"/>
      <c r="C6854" s="27"/>
      <c r="D6854" s="27"/>
      <c r="E6854" s="27"/>
      <c r="F6854" s="26"/>
      <c r="G6854" s="28"/>
      <c r="H6854" s="31"/>
    </row>
    <row r="6855" spans="2:8">
      <c r="B6855" s="27"/>
      <c r="C6855" s="27"/>
      <c r="D6855" s="27"/>
      <c r="E6855" s="27"/>
      <c r="F6855" s="26"/>
      <c r="G6855" s="28"/>
      <c r="H6855" s="31"/>
    </row>
    <row r="6856" spans="2:8">
      <c r="B6856" s="27"/>
      <c r="C6856" s="27"/>
      <c r="D6856" s="27"/>
      <c r="E6856" s="27"/>
      <c r="F6856" s="26"/>
      <c r="G6856" s="28"/>
      <c r="H6856" s="31"/>
    </row>
    <row r="6857" spans="2:8">
      <c r="B6857" s="27"/>
      <c r="C6857" s="27"/>
      <c r="D6857" s="27"/>
      <c r="E6857" s="27"/>
      <c r="F6857" s="26"/>
      <c r="G6857" s="28"/>
      <c r="H6857" s="31"/>
    </row>
    <row r="6858" spans="2:8">
      <c r="B6858" s="27"/>
      <c r="C6858" s="27"/>
      <c r="D6858" s="27"/>
      <c r="E6858" s="27"/>
      <c r="F6858" s="26"/>
      <c r="G6858" s="28"/>
      <c r="H6858" s="31"/>
    </row>
    <row r="6859" spans="2:8">
      <c r="B6859" s="27"/>
      <c r="C6859" s="27"/>
      <c r="D6859" s="27"/>
      <c r="E6859" s="27"/>
      <c r="F6859" s="26"/>
      <c r="G6859" s="28"/>
      <c r="H6859" s="31"/>
    </row>
    <row r="6860" spans="2:8">
      <c r="B6860" s="27"/>
      <c r="C6860" s="27"/>
      <c r="D6860" s="27"/>
      <c r="E6860" s="27"/>
      <c r="F6860" s="26"/>
      <c r="G6860" s="28"/>
      <c r="H6860" s="31"/>
    </row>
    <row r="6861" spans="2:8">
      <c r="B6861" s="27"/>
      <c r="C6861" s="27"/>
      <c r="D6861" s="27"/>
      <c r="E6861" s="27"/>
      <c r="F6861" s="26"/>
      <c r="G6861" s="28"/>
      <c r="H6861" s="31"/>
    </row>
    <row r="6862" spans="2:8">
      <c r="B6862" s="27"/>
      <c r="C6862" s="27"/>
      <c r="D6862" s="27"/>
      <c r="E6862" s="27"/>
      <c r="F6862" s="26"/>
      <c r="G6862" s="28"/>
      <c r="H6862" s="31"/>
    </row>
    <row r="6863" spans="2:8">
      <c r="B6863" s="27"/>
      <c r="C6863" s="27"/>
      <c r="D6863" s="27"/>
      <c r="E6863" s="27"/>
      <c r="F6863" s="26"/>
      <c r="G6863" s="28"/>
      <c r="H6863" s="31"/>
    </row>
    <row r="6864" spans="2:8">
      <c r="B6864" s="27"/>
      <c r="C6864" s="27"/>
      <c r="D6864" s="27"/>
      <c r="E6864" s="27"/>
      <c r="F6864" s="26"/>
      <c r="G6864" s="28"/>
      <c r="H6864" s="31"/>
    </row>
    <row r="6865" spans="2:8">
      <c r="B6865" s="27"/>
      <c r="C6865" s="27"/>
      <c r="D6865" s="27"/>
      <c r="E6865" s="27"/>
      <c r="F6865" s="26"/>
      <c r="G6865" s="28"/>
      <c r="H6865" s="31"/>
    </row>
    <row r="6866" spans="2:8">
      <c r="B6866" s="27"/>
      <c r="C6866" s="27"/>
      <c r="D6866" s="27"/>
      <c r="E6866" s="27"/>
      <c r="F6866" s="26"/>
      <c r="G6866" s="28"/>
      <c r="H6866" s="31"/>
    </row>
    <row r="6867" spans="2:8">
      <c r="B6867" s="27"/>
      <c r="C6867" s="27"/>
      <c r="D6867" s="27"/>
      <c r="E6867" s="27"/>
      <c r="F6867" s="26"/>
      <c r="G6867" s="28"/>
      <c r="H6867" s="31"/>
    </row>
    <row r="6868" spans="2:8">
      <c r="B6868" s="27"/>
      <c r="C6868" s="27"/>
      <c r="D6868" s="27"/>
      <c r="E6868" s="27"/>
      <c r="F6868" s="26"/>
      <c r="G6868" s="28"/>
      <c r="H6868" s="31"/>
    </row>
    <row r="6869" spans="2:8">
      <c r="B6869" s="27"/>
      <c r="C6869" s="27"/>
      <c r="D6869" s="27"/>
      <c r="E6869" s="27"/>
      <c r="F6869" s="26"/>
      <c r="G6869" s="28"/>
      <c r="H6869" s="31"/>
    </row>
    <row r="6870" spans="2:8">
      <c r="B6870" s="27"/>
      <c r="C6870" s="27"/>
      <c r="D6870" s="27"/>
      <c r="E6870" s="27"/>
      <c r="F6870" s="26"/>
      <c r="G6870" s="28"/>
      <c r="H6870" s="31"/>
    </row>
    <row r="6871" spans="2:8">
      <c r="B6871" s="27"/>
      <c r="C6871" s="27"/>
      <c r="D6871" s="27"/>
      <c r="E6871" s="27"/>
      <c r="F6871" s="26"/>
      <c r="G6871" s="28"/>
      <c r="H6871" s="31"/>
    </row>
    <row r="6872" spans="2:8">
      <c r="B6872" s="27"/>
      <c r="C6872" s="27"/>
      <c r="D6872" s="27"/>
      <c r="E6872" s="27"/>
      <c r="F6872" s="26"/>
      <c r="G6872" s="28"/>
      <c r="H6872" s="31"/>
    </row>
    <row r="6873" spans="2:8">
      <c r="B6873" s="27"/>
      <c r="C6873" s="27"/>
      <c r="D6873" s="27"/>
      <c r="E6873" s="27"/>
      <c r="F6873" s="26"/>
      <c r="G6873" s="28"/>
      <c r="H6873" s="31"/>
    </row>
    <row r="6874" spans="2:8">
      <c r="B6874" s="27"/>
      <c r="C6874" s="27"/>
      <c r="D6874" s="27"/>
      <c r="E6874" s="27"/>
      <c r="F6874" s="26"/>
      <c r="G6874" s="28"/>
      <c r="H6874" s="31"/>
    </row>
    <row r="6875" spans="2:8">
      <c r="B6875" s="27"/>
      <c r="C6875" s="27"/>
      <c r="D6875" s="27"/>
      <c r="E6875" s="27"/>
      <c r="F6875" s="26"/>
      <c r="G6875" s="28"/>
      <c r="H6875" s="31"/>
    </row>
    <row r="6876" spans="2:8">
      <c r="B6876" s="27"/>
      <c r="C6876" s="27"/>
      <c r="D6876" s="27"/>
      <c r="E6876" s="27"/>
      <c r="F6876" s="26"/>
      <c r="G6876" s="28"/>
      <c r="H6876" s="31"/>
    </row>
    <row r="6877" spans="2:8">
      <c r="B6877" s="27"/>
      <c r="C6877" s="27"/>
      <c r="D6877" s="27"/>
      <c r="E6877" s="27"/>
      <c r="F6877" s="26"/>
      <c r="G6877" s="28"/>
      <c r="H6877" s="31"/>
    </row>
    <row r="6878" spans="2:8">
      <c r="B6878" s="27"/>
      <c r="C6878" s="27"/>
      <c r="D6878" s="27"/>
      <c r="E6878" s="27"/>
      <c r="F6878" s="26"/>
      <c r="G6878" s="28"/>
      <c r="H6878" s="31"/>
    </row>
    <row r="6879" spans="2:8">
      <c r="B6879" s="27"/>
      <c r="C6879" s="27"/>
      <c r="D6879" s="27"/>
      <c r="E6879" s="27"/>
      <c r="F6879" s="26"/>
      <c r="G6879" s="28"/>
      <c r="H6879" s="31"/>
    </row>
    <row r="6880" spans="2:8">
      <c r="B6880" s="27"/>
      <c r="C6880" s="27"/>
      <c r="D6880" s="27"/>
      <c r="E6880" s="27"/>
      <c r="F6880" s="26"/>
      <c r="G6880" s="28"/>
      <c r="H6880" s="31"/>
    </row>
    <row r="6881" spans="2:8">
      <c r="B6881" s="27"/>
      <c r="C6881" s="27"/>
      <c r="D6881" s="27"/>
      <c r="E6881" s="27"/>
      <c r="F6881" s="26"/>
      <c r="G6881" s="28"/>
      <c r="H6881" s="31"/>
    </row>
    <row r="6882" spans="2:8">
      <c r="B6882" s="27"/>
      <c r="C6882" s="27"/>
      <c r="D6882" s="27"/>
      <c r="E6882" s="27"/>
      <c r="F6882" s="26"/>
      <c r="G6882" s="28"/>
      <c r="H6882" s="31"/>
    </row>
    <row r="6883" spans="2:8">
      <c r="B6883" s="27"/>
      <c r="C6883" s="27"/>
      <c r="D6883" s="27"/>
      <c r="E6883" s="27"/>
      <c r="F6883" s="26"/>
      <c r="G6883" s="28"/>
      <c r="H6883" s="31"/>
    </row>
    <row r="6884" spans="2:8">
      <c r="B6884" s="27"/>
      <c r="C6884" s="27"/>
      <c r="D6884" s="27"/>
      <c r="E6884" s="27"/>
      <c r="F6884" s="26"/>
      <c r="G6884" s="28"/>
      <c r="H6884" s="31"/>
    </row>
    <row r="6885" spans="2:8">
      <c r="B6885" s="27"/>
      <c r="C6885" s="27"/>
      <c r="D6885" s="27"/>
      <c r="E6885" s="27"/>
      <c r="F6885" s="26"/>
      <c r="G6885" s="28"/>
      <c r="H6885" s="31"/>
    </row>
    <row r="6886" spans="2:8">
      <c r="B6886" s="27"/>
      <c r="C6886" s="27"/>
      <c r="D6886" s="27"/>
      <c r="E6886" s="27"/>
      <c r="F6886" s="26"/>
      <c r="G6886" s="28"/>
      <c r="H6886" s="31"/>
    </row>
    <row r="6887" spans="2:8">
      <c r="B6887" s="27"/>
      <c r="C6887" s="27"/>
      <c r="D6887" s="27"/>
      <c r="E6887" s="27"/>
      <c r="F6887" s="26"/>
      <c r="G6887" s="28"/>
      <c r="H6887" s="31"/>
    </row>
    <row r="6888" spans="2:8">
      <c r="B6888" s="27"/>
      <c r="C6888" s="27"/>
      <c r="D6888" s="27"/>
      <c r="E6888" s="27"/>
      <c r="F6888" s="26"/>
      <c r="G6888" s="28"/>
      <c r="H6888" s="31"/>
    </row>
    <row r="6889" spans="2:8">
      <c r="B6889" s="27"/>
      <c r="C6889" s="27"/>
      <c r="D6889" s="27"/>
      <c r="E6889" s="27"/>
      <c r="F6889" s="26"/>
      <c r="G6889" s="28"/>
      <c r="H6889" s="31"/>
    </row>
    <row r="6890" spans="2:8">
      <c r="B6890" s="27"/>
      <c r="C6890" s="27"/>
      <c r="D6890" s="27"/>
      <c r="E6890" s="27"/>
      <c r="F6890" s="26"/>
      <c r="G6890" s="28"/>
      <c r="H6890" s="31"/>
    </row>
    <row r="6891" spans="2:8">
      <c r="B6891" s="27"/>
      <c r="C6891" s="27"/>
      <c r="D6891" s="27"/>
      <c r="E6891" s="27"/>
      <c r="F6891" s="26"/>
      <c r="G6891" s="28"/>
      <c r="H6891" s="31"/>
    </row>
    <row r="6892" spans="2:8">
      <c r="B6892" s="27"/>
      <c r="C6892" s="27"/>
      <c r="D6892" s="27"/>
      <c r="E6892" s="27"/>
      <c r="F6892" s="26"/>
      <c r="G6892" s="28"/>
      <c r="H6892" s="31"/>
    </row>
    <row r="6893" spans="2:8">
      <c r="B6893" s="27"/>
      <c r="C6893" s="27"/>
      <c r="D6893" s="27"/>
      <c r="E6893" s="27"/>
      <c r="F6893" s="26"/>
      <c r="G6893" s="28"/>
      <c r="H6893" s="31"/>
    </row>
    <row r="6894" spans="2:8">
      <c r="B6894" s="27"/>
      <c r="C6894" s="27"/>
      <c r="D6894" s="27"/>
      <c r="E6894" s="27"/>
      <c r="F6894" s="26"/>
      <c r="G6894" s="28"/>
      <c r="H6894" s="31"/>
    </row>
    <row r="6895" spans="2:8">
      <c r="B6895" s="27"/>
      <c r="C6895" s="27"/>
      <c r="D6895" s="27"/>
      <c r="E6895" s="27"/>
      <c r="F6895" s="26"/>
      <c r="G6895" s="28"/>
      <c r="H6895" s="31"/>
    </row>
    <row r="6896" spans="2:8">
      <c r="B6896" s="27"/>
      <c r="C6896" s="27"/>
      <c r="D6896" s="27"/>
      <c r="E6896" s="27"/>
      <c r="F6896" s="26"/>
      <c r="G6896" s="28"/>
      <c r="H6896" s="31"/>
    </row>
    <row r="6897" spans="2:8">
      <c r="B6897" s="27"/>
      <c r="C6897" s="27"/>
      <c r="D6897" s="27"/>
      <c r="E6897" s="27"/>
      <c r="F6897" s="26"/>
      <c r="G6897" s="28"/>
      <c r="H6897" s="31"/>
    </row>
    <row r="6898" spans="2:8">
      <c r="B6898" s="27"/>
      <c r="C6898" s="27"/>
      <c r="D6898" s="27"/>
      <c r="E6898" s="27"/>
      <c r="F6898" s="26"/>
      <c r="G6898" s="28"/>
      <c r="H6898" s="31"/>
    </row>
    <row r="6899" spans="2:8">
      <c r="B6899" s="27"/>
      <c r="C6899" s="27"/>
      <c r="D6899" s="27"/>
      <c r="E6899" s="27"/>
      <c r="F6899" s="26"/>
      <c r="G6899" s="28"/>
      <c r="H6899" s="31"/>
    </row>
    <row r="6900" spans="2:8">
      <c r="B6900" s="27"/>
      <c r="C6900" s="27"/>
      <c r="D6900" s="27"/>
      <c r="E6900" s="27"/>
      <c r="F6900" s="26"/>
      <c r="G6900" s="28"/>
      <c r="H6900" s="31"/>
    </row>
    <row r="6901" spans="2:8">
      <c r="B6901" s="27"/>
      <c r="C6901" s="27"/>
      <c r="D6901" s="27"/>
      <c r="E6901" s="27"/>
      <c r="F6901" s="26"/>
      <c r="G6901" s="28"/>
      <c r="H6901" s="31"/>
    </row>
    <row r="6902" spans="2:8">
      <c r="B6902" s="27"/>
      <c r="C6902" s="27"/>
      <c r="D6902" s="27"/>
      <c r="E6902" s="27"/>
      <c r="F6902" s="26"/>
      <c r="G6902" s="28"/>
      <c r="H6902" s="31"/>
    </row>
    <row r="6903" spans="2:8">
      <c r="B6903" s="27"/>
      <c r="C6903" s="27"/>
      <c r="D6903" s="27"/>
      <c r="E6903" s="27"/>
      <c r="F6903" s="26"/>
      <c r="G6903" s="28"/>
      <c r="H6903" s="31"/>
    </row>
    <row r="6904" spans="2:8">
      <c r="B6904" s="27"/>
      <c r="C6904" s="27"/>
      <c r="D6904" s="27"/>
      <c r="E6904" s="27"/>
      <c r="F6904" s="26"/>
      <c r="G6904" s="28"/>
      <c r="H6904" s="31"/>
    </row>
    <row r="6905" spans="2:8">
      <c r="B6905" s="27"/>
      <c r="C6905" s="27"/>
      <c r="D6905" s="27"/>
      <c r="E6905" s="27"/>
      <c r="F6905" s="26"/>
      <c r="G6905" s="28"/>
      <c r="H6905" s="31"/>
    </row>
    <row r="6906" spans="2:8">
      <c r="B6906" s="27"/>
      <c r="C6906" s="27"/>
      <c r="D6906" s="27"/>
      <c r="E6906" s="27"/>
      <c r="F6906" s="26"/>
      <c r="G6906" s="28"/>
      <c r="H6906" s="31"/>
    </row>
    <row r="6907" spans="2:8">
      <c r="B6907" s="27"/>
      <c r="C6907" s="27"/>
      <c r="D6907" s="27"/>
      <c r="E6907" s="27"/>
      <c r="F6907" s="26"/>
      <c r="G6907" s="28"/>
      <c r="H6907" s="31"/>
    </row>
    <row r="6908" spans="2:8">
      <c r="B6908" s="27"/>
      <c r="C6908" s="27"/>
      <c r="D6908" s="27"/>
      <c r="E6908" s="27"/>
      <c r="F6908" s="26"/>
      <c r="G6908" s="28"/>
      <c r="H6908" s="31"/>
    </row>
    <row r="6909" spans="2:8">
      <c r="B6909" s="27"/>
      <c r="C6909" s="27"/>
      <c r="D6909" s="27"/>
      <c r="E6909" s="27"/>
      <c r="F6909" s="26"/>
      <c r="G6909" s="28"/>
      <c r="H6909" s="31"/>
    </row>
    <row r="6910" spans="2:8">
      <c r="B6910" s="27"/>
      <c r="C6910" s="27"/>
      <c r="D6910" s="27"/>
      <c r="E6910" s="27"/>
      <c r="F6910" s="26"/>
      <c r="G6910" s="28"/>
      <c r="H6910" s="31"/>
    </row>
    <row r="6911" spans="2:8">
      <c r="B6911" s="27"/>
      <c r="C6911" s="27"/>
      <c r="D6911" s="27"/>
      <c r="E6911" s="27"/>
      <c r="F6911" s="26"/>
      <c r="G6911" s="28"/>
      <c r="H6911" s="31"/>
    </row>
    <row r="6912" spans="2:8">
      <c r="B6912" s="27"/>
      <c r="C6912" s="27"/>
      <c r="D6912" s="27"/>
      <c r="E6912" s="27"/>
      <c r="F6912" s="26"/>
      <c r="G6912" s="28"/>
      <c r="H6912" s="31"/>
    </row>
    <row r="6913" spans="2:8">
      <c r="B6913" s="27"/>
      <c r="C6913" s="27"/>
      <c r="D6913" s="27"/>
      <c r="E6913" s="27"/>
      <c r="F6913" s="26"/>
      <c r="G6913" s="28"/>
      <c r="H6913" s="31"/>
    </row>
    <row r="6914" spans="2:8">
      <c r="B6914" s="27"/>
      <c r="C6914" s="27"/>
      <c r="D6914" s="27"/>
      <c r="E6914" s="27"/>
      <c r="F6914" s="26"/>
      <c r="G6914" s="28"/>
      <c r="H6914" s="31"/>
    </row>
    <row r="6915" spans="2:8">
      <c r="B6915" s="27"/>
      <c r="C6915" s="27"/>
      <c r="D6915" s="27"/>
      <c r="E6915" s="27"/>
      <c r="F6915" s="26"/>
      <c r="G6915" s="28"/>
      <c r="H6915" s="31"/>
    </row>
    <row r="6916" spans="2:8">
      <c r="B6916" s="27"/>
      <c r="C6916" s="27"/>
      <c r="D6916" s="27"/>
      <c r="E6916" s="27"/>
      <c r="F6916" s="26"/>
      <c r="G6916" s="28"/>
      <c r="H6916" s="31"/>
    </row>
    <row r="6917" spans="2:8">
      <c r="B6917" s="27"/>
      <c r="C6917" s="27"/>
      <c r="D6917" s="27"/>
      <c r="E6917" s="27"/>
      <c r="F6917" s="26"/>
      <c r="G6917" s="28"/>
      <c r="H6917" s="31"/>
    </row>
    <row r="6918" spans="2:8">
      <c r="B6918" s="27"/>
      <c r="C6918" s="27"/>
      <c r="D6918" s="27"/>
      <c r="E6918" s="27"/>
      <c r="F6918" s="26"/>
      <c r="G6918" s="28"/>
      <c r="H6918" s="31"/>
    </row>
    <row r="6919" spans="2:8">
      <c r="B6919" s="27"/>
      <c r="C6919" s="27"/>
      <c r="D6919" s="27"/>
      <c r="E6919" s="27"/>
      <c r="F6919" s="26"/>
      <c r="G6919" s="28"/>
      <c r="H6919" s="31"/>
    </row>
    <row r="6920" spans="2:8">
      <c r="B6920" s="27"/>
      <c r="C6920" s="27"/>
      <c r="D6920" s="27"/>
      <c r="E6920" s="27"/>
      <c r="F6920" s="26"/>
      <c r="G6920" s="28"/>
      <c r="H6920" s="31"/>
    </row>
    <row r="6921" spans="2:8">
      <c r="B6921" s="27"/>
      <c r="C6921" s="27"/>
      <c r="D6921" s="27"/>
      <c r="E6921" s="27"/>
      <c r="F6921" s="26"/>
      <c r="G6921" s="28"/>
      <c r="H6921" s="31"/>
    </row>
    <row r="6922" spans="2:8">
      <c r="B6922" s="27"/>
      <c r="C6922" s="27"/>
      <c r="D6922" s="27"/>
      <c r="E6922" s="27"/>
      <c r="F6922" s="26"/>
      <c r="G6922" s="28"/>
      <c r="H6922" s="31"/>
    </row>
    <row r="6923" spans="2:8">
      <c r="B6923" s="27"/>
      <c r="C6923" s="27"/>
      <c r="D6923" s="27"/>
      <c r="E6923" s="27"/>
      <c r="F6923" s="26"/>
      <c r="G6923" s="28"/>
      <c r="H6923" s="31"/>
    </row>
    <row r="6924" spans="2:8">
      <c r="B6924" s="27"/>
      <c r="C6924" s="27"/>
      <c r="D6924" s="27"/>
      <c r="E6924" s="27"/>
      <c r="F6924" s="26"/>
      <c r="G6924" s="28"/>
      <c r="H6924" s="31"/>
    </row>
    <row r="6925" spans="2:8">
      <c r="B6925" s="27"/>
      <c r="C6925" s="27"/>
      <c r="D6925" s="27"/>
      <c r="E6925" s="27"/>
      <c r="F6925" s="26"/>
      <c r="G6925" s="28"/>
      <c r="H6925" s="31"/>
    </row>
    <row r="6926" spans="2:8">
      <c r="B6926" s="27"/>
      <c r="C6926" s="27"/>
      <c r="D6926" s="27"/>
      <c r="E6926" s="27"/>
      <c r="F6926" s="26"/>
      <c r="G6926" s="28"/>
      <c r="H6926" s="31"/>
    </row>
    <row r="6927" spans="2:8">
      <c r="B6927" s="27"/>
      <c r="C6927" s="27"/>
      <c r="D6927" s="27"/>
      <c r="E6927" s="27"/>
      <c r="F6927" s="26"/>
      <c r="G6927" s="28"/>
      <c r="H6927" s="31"/>
    </row>
    <row r="6928" spans="2:8">
      <c r="B6928" s="27"/>
      <c r="C6928" s="27"/>
      <c r="D6928" s="27"/>
      <c r="E6928" s="27"/>
      <c r="F6928" s="26"/>
      <c r="G6928" s="28"/>
      <c r="H6928" s="31"/>
    </row>
    <row r="6929" spans="2:8">
      <c r="B6929" s="27"/>
      <c r="C6929" s="27"/>
      <c r="D6929" s="27"/>
      <c r="E6929" s="27"/>
      <c r="F6929" s="26"/>
      <c r="G6929" s="28"/>
      <c r="H6929" s="31"/>
    </row>
    <row r="6930" spans="2:8">
      <c r="B6930" s="27"/>
      <c r="C6930" s="27"/>
      <c r="D6930" s="27"/>
      <c r="E6930" s="27"/>
      <c r="F6930" s="26"/>
      <c r="G6930" s="28"/>
      <c r="H6930" s="31"/>
    </row>
    <row r="6931" spans="2:8">
      <c r="B6931" s="27"/>
      <c r="C6931" s="27"/>
      <c r="D6931" s="27"/>
      <c r="E6931" s="27"/>
      <c r="F6931" s="26"/>
      <c r="G6931" s="28"/>
      <c r="H6931" s="31"/>
    </row>
    <row r="6932" spans="2:8">
      <c r="B6932" s="27"/>
      <c r="C6932" s="27"/>
      <c r="D6932" s="27"/>
      <c r="E6932" s="27"/>
      <c r="F6932" s="26"/>
      <c r="G6932" s="28"/>
      <c r="H6932" s="31"/>
    </row>
    <row r="6933" spans="2:8">
      <c r="B6933" s="27"/>
      <c r="C6933" s="27"/>
      <c r="D6933" s="27"/>
      <c r="E6933" s="27"/>
      <c r="F6933" s="26"/>
      <c r="G6933" s="28"/>
      <c r="H6933" s="31"/>
    </row>
    <row r="6934" spans="2:8">
      <c r="B6934" s="27"/>
      <c r="C6934" s="27"/>
      <c r="D6934" s="27"/>
      <c r="E6934" s="27"/>
      <c r="F6934" s="26"/>
      <c r="G6934" s="28"/>
      <c r="H6934" s="31"/>
    </row>
    <row r="6935" spans="2:8">
      <c r="B6935" s="27"/>
      <c r="C6935" s="27"/>
      <c r="D6935" s="27"/>
      <c r="E6935" s="27"/>
      <c r="F6935" s="26"/>
      <c r="G6935" s="28"/>
      <c r="H6935" s="31"/>
    </row>
    <row r="6936" spans="2:8">
      <c r="B6936" s="27"/>
      <c r="C6936" s="27"/>
      <c r="D6936" s="27"/>
      <c r="E6936" s="27"/>
      <c r="F6936" s="26"/>
      <c r="G6936" s="28"/>
      <c r="H6936" s="31"/>
    </row>
    <row r="6937" spans="2:8">
      <c r="B6937" s="27"/>
      <c r="C6937" s="27"/>
      <c r="D6937" s="27"/>
      <c r="E6937" s="27"/>
      <c r="F6937" s="26"/>
      <c r="G6937" s="28"/>
      <c r="H6937" s="31"/>
    </row>
    <row r="6938" spans="2:8">
      <c r="B6938" s="27"/>
      <c r="C6938" s="27"/>
      <c r="D6938" s="27"/>
      <c r="E6938" s="27"/>
      <c r="F6938" s="26"/>
      <c r="G6938" s="28"/>
      <c r="H6938" s="31"/>
    </row>
    <row r="6939" spans="2:8">
      <c r="B6939" s="27"/>
      <c r="C6939" s="27"/>
      <c r="D6939" s="27"/>
      <c r="E6939" s="27"/>
      <c r="F6939" s="26"/>
      <c r="G6939" s="28"/>
      <c r="H6939" s="31"/>
    </row>
    <row r="6940" spans="2:8">
      <c r="B6940" s="27"/>
      <c r="C6940" s="27"/>
      <c r="D6940" s="27"/>
      <c r="E6940" s="27"/>
      <c r="F6940" s="26"/>
      <c r="G6940" s="28"/>
      <c r="H6940" s="31"/>
    </row>
    <row r="6941" spans="2:8">
      <c r="B6941" s="27"/>
      <c r="C6941" s="27"/>
      <c r="D6941" s="27"/>
      <c r="E6941" s="27"/>
      <c r="F6941" s="26"/>
      <c r="G6941" s="28"/>
      <c r="H6941" s="31"/>
    </row>
    <row r="6942" spans="2:8">
      <c r="B6942" s="27"/>
      <c r="C6942" s="27"/>
      <c r="D6942" s="27"/>
      <c r="E6942" s="27"/>
      <c r="F6942" s="26"/>
      <c r="G6942" s="28"/>
      <c r="H6942" s="31"/>
    </row>
    <row r="6943" spans="2:8">
      <c r="B6943" s="27"/>
      <c r="C6943" s="27"/>
      <c r="D6943" s="27"/>
      <c r="E6943" s="27"/>
      <c r="F6943" s="26"/>
      <c r="G6943" s="28"/>
      <c r="H6943" s="31"/>
    </row>
    <row r="6944" spans="2:8">
      <c r="B6944" s="27"/>
      <c r="C6944" s="27"/>
      <c r="D6944" s="27"/>
      <c r="E6944" s="27"/>
      <c r="F6944" s="26"/>
      <c r="G6944" s="28"/>
      <c r="H6944" s="31"/>
    </row>
    <row r="6945" spans="2:8">
      <c r="B6945" s="27"/>
      <c r="C6945" s="27"/>
      <c r="D6945" s="27"/>
      <c r="E6945" s="27"/>
      <c r="F6945" s="26"/>
      <c r="G6945" s="28"/>
      <c r="H6945" s="31"/>
    </row>
    <row r="6946" spans="2:8">
      <c r="B6946" s="27"/>
      <c r="C6946" s="27"/>
      <c r="D6946" s="27"/>
      <c r="E6946" s="27"/>
      <c r="F6946" s="26"/>
      <c r="G6946" s="28"/>
      <c r="H6946" s="31"/>
    </row>
    <row r="6947" spans="2:8">
      <c r="B6947" s="27"/>
      <c r="C6947" s="27"/>
      <c r="D6947" s="27"/>
      <c r="E6947" s="27"/>
      <c r="F6947" s="26"/>
      <c r="G6947" s="28"/>
      <c r="H6947" s="31"/>
    </row>
    <row r="6948" spans="2:8">
      <c r="B6948" s="27"/>
      <c r="C6948" s="27"/>
      <c r="D6948" s="27"/>
      <c r="E6948" s="27"/>
      <c r="F6948" s="26"/>
      <c r="G6948" s="28"/>
      <c r="H6948" s="31"/>
    </row>
    <row r="6949" spans="2:8">
      <c r="B6949" s="27"/>
      <c r="C6949" s="27"/>
      <c r="D6949" s="27"/>
      <c r="E6949" s="27"/>
      <c r="F6949" s="26"/>
      <c r="G6949" s="28"/>
      <c r="H6949" s="31"/>
    </row>
    <row r="6950" spans="2:8">
      <c r="B6950" s="27"/>
      <c r="C6950" s="27"/>
      <c r="D6950" s="27"/>
      <c r="E6950" s="27"/>
      <c r="F6950" s="26"/>
      <c r="G6950" s="28"/>
      <c r="H6950" s="31"/>
    </row>
    <row r="6951" spans="2:8">
      <c r="B6951" s="27"/>
      <c r="C6951" s="27"/>
      <c r="D6951" s="27"/>
      <c r="E6951" s="27"/>
      <c r="F6951" s="26"/>
      <c r="G6951" s="28"/>
      <c r="H6951" s="31"/>
    </row>
    <row r="6952" spans="2:8">
      <c r="B6952" s="27"/>
      <c r="C6952" s="27"/>
      <c r="D6952" s="27"/>
      <c r="E6952" s="27"/>
      <c r="F6952" s="26"/>
      <c r="G6952" s="28"/>
      <c r="H6952" s="31"/>
    </row>
    <row r="6953" spans="2:8">
      <c r="B6953" s="27"/>
      <c r="C6953" s="27"/>
      <c r="D6953" s="27"/>
      <c r="E6953" s="27"/>
      <c r="F6953" s="26"/>
      <c r="G6953" s="28"/>
      <c r="H6953" s="31"/>
    </row>
    <row r="6954" spans="2:8">
      <c r="B6954" s="27"/>
      <c r="C6954" s="27"/>
      <c r="D6954" s="27"/>
      <c r="E6954" s="27"/>
      <c r="F6954" s="26"/>
      <c r="G6954" s="28"/>
      <c r="H6954" s="31"/>
    </row>
    <row r="6955" spans="2:8">
      <c r="B6955" s="27"/>
      <c r="C6955" s="27"/>
      <c r="D6955" s="27"/>
      <c r="E6955" s="27"/>
      <c r="F6955" s="26"/>
      <c r="G6955" s="28"/>
      <c r="H6955" s="31"/>
    </row>
    <row r="6956" spans="2:8">
      <c r="B6956" s="27"/>
      <c r="C6956" s="27"/>
      <c r="D6956" s="27"/>
      <c r="E6956" s="27"/>
      <c r="F6956" s="26"/>
      <c r="G6956" s="28"/>
      <c r="H6956" s="31"/>
    </row>
    <row r="6957" spans="2:8">
      <c r="B6957" s="27"/>
      <c r="C6957" s="27"/>
      <c r="D6957" s="27"/>
      <c r="E6957" s="27"/>
      <c r="F6957" s="26"/>
      <c r="G6957" s="28"/>
      <c r="H6957" s="31"/>
    </row>
    <row r="6958" spans="2:8">
      <c r="B6958" s="27"/>
      <c r="C6958" s="27"/>
      <c r="D6958" s="27"/>
      <c r="E6958" s="27"/>
      <c r="F6958" s="26"/>
      <c r="G6958" s="28"/>
      <c r="H6958" s="31"/>
    </row>
    <row r="6959" spans="2:8">
      <c r="B6959" s="27"/>
      <c r="C6959" s="27"/>
      <c r="D6959" s="27"/>
      <c r="E6959" s="27"/>
      <c r="F6959" s="26"/>
      <c r="G6959" s="28"/>
      <c r="H6959" s="31"/>
    </row>
    <row r="6960" spans="2:8">
      <c r="B6960" s="27"/>
      <c r="C6960" s="27"/>
      <c r="D6960" s="27"/>
      <c r="E6960" s="27"/>
      <c r="F6960" s="26"/>
      <c r="G6960" s="28"/>
      <c r="H6960" s="31"/>
    </row>
    <row r="6961" spans="2:8">
      <c r="B6961" s="27"/>
      <c r="C6961" s="27"/>
      <c r="D6961" s="27"/>
      <c r="E6961" s="27"/>
      <c r="F6961" s="26"/>
      <c r="G6961" s="28"/>
      <c r="H6961" s="31"/>
    </row>
    <row r="6962" spans="2:8">
      <c r="B6962" s="27"/>
      <c r="C6962" s="27"/>
      <c r="D6962" s="27"/>
      <c r="E6962" s="27"/>
      <c r="F6962" s="26"/>
      <c r="G6962" s="28"/>
      <c r="H6962" s="31"/>
    </row>
    <row r="6963" spans="2:8">
      <c r="B6963" s="27"/>
      <c r="C6963" s="27"/>
      <c r="D6963" s="27"/>
      <c r="E6963" s="27"/>
      <c r="F6963" s="26"/>
      <c r="G6963" s="28"/>
      <c r="H6963" s="31"/>
    </row>
    <row r="6964" spans="2:8">
      <c r="B6964" s="27"/>
      <c r="C6964" s="27"/>
      <c r="D6964" s="27"/>
      <c r="E6964" s="27"/>
      <c r="F6964" s="26"/>
      <c r="G6964" s="28"/>
      <c r="H6964" s="31"/>
    </row>
    <row r="6965" spans="2:8">
      <c r="B6965" s="27"/>
      <c r="C6965" s="27"/>
      <c r="D6965" s="27"/>
      <c r="E6965" s="27"/>
      <c r="F6965" s="26"/>
      <c r="G6965" s="28"/>
      <c r="H6965" s="31"/>
    </row>
    <row r="6966" spans="2:8">
      <c r="B6966" s="27"/>
      <c r="C6966" s="27"/>
      <c r="D6966" s="27"/>
      <c r="E6966" s="27"/>
      <c r="F6966" s="26"/>
      <c r="G6966" s="28"/>
      <c r="H6966" s="31"/>
    </row>
    <row r="6967" spans="2:8">
      <c r="B6967" s="27"/>
      <c r="C6967" s="27"/>
      <c r="D6967" s="27"/>
      <c r="E6967" s="27"/>
      <c r="F6967" s="26"/>
      <c r="G6967" s="28"/>
      <c r="H6967" s="31"/>
    </row>
    <row r="6968" spans="2:8">
      <c r="B6968" s="27"/>
      <c r="C6968" s="27"/>
      <c r="D6968" s="27"/>
      <c r="E6968" s="27"/>
      <c r="F6968" s="26"/>
      <c r="G6968" s="28"/>
      <c r="H6968" s="31"/>
    </row>
    <row r="6969" spans="2:8">
      <c r="B6969" s="27"/>
      <c r="C6969" s="27"/>
      <c r="D6969" s="27"/>
      <c r="E6969" s="27"/>
      <c r="F6969" s="26"/>
      <c r="G6969" s="28"/>
      <c r="H6969" s="31"/>
    </row>
    <row r="6970" spans="2:8">
      <c r="B6970" s="27"/>
      <c r="C6970" s="27"/>
      <c r="D6970" s="27"/>
      <c r="E6970" s="27"/>
      <c r="F6970" s="26"/>
      <c r="G6970" s="28"/>
      <c r="H6970" s="31"/>
    </row>
    <row r="6971" spans="2:8">
      <c r="B6971" s="27"/>
      <c r="C6971" s="27"/>
      <c r="D6971" s="27"/>
      <c r="E6971" s="27"/>
      <c r="F6971" s="26"/>
      <c r="G6971" s="28"/>
      <c r="H6971" s="31"/>
    </row>
    <row r="6972" spans="2:8">
      <c r="B6972" s="27"/>
      <c r="C6972" s="27"/>
      <c r="D6972" s="27"/>
      <c r="E6972" s="27"/>
      <c r="F6972" s="26"/>
      <c r="G6972" s="28"/>
      <c r="H6972" s="31"/>
    </row>
    <row r="6973" spans="2:8">
      <c r="B6973" s="27"/>
      <c r="C6973" s="27"/>
      <c r="D6973" s="27"/>
      <c r="E6973" s="27"/>
      <c r="F6973" s="26"/>
      <c r="G6973" s="28"/>
      <c r="H6973" s="31"/>
    </row>
    <row r="6974" spans="2:8">
      <c r="B6974" s="27"/>
      <c r="C6974" s="27"/>
      <c r="D6974" s="27"/>
      <c r="E6974" s="27"/>
      <c r="F6974" s="26"/>
      <c r="G6974" s="28"/>
      <c r="H6974" s="31"/>
    </row>
    <row r="6975" spans="2:8">
      <c r="B6975" s="27"/>
      <c r="C6975" s="27"/>
      <c r="D6975" s="27"/>
      <c r="E6975" s="27"/>
      <c r="F6975" s="26"/>
      <c r="G6975" s="28"/>
      <c r="H6975" s="31"/>
    </row>
    <row r="6976" spans="2:8">
      <c r="B6976" s="27"/>
      <c r="C6976" s="27"/>
      <c r="D6976" s="27"/>
      <c r="E6976" s="27"/>
      <c r="F6976" s="26"/>
      <c r="G6976" s="28"/>
      <c r="H6976" s="31"/>
    </row>
    <row r="6977" spans="2:8">
      <c r="B6977" s="27"/>
      <c r="C6977" s="27"/>
      <c r="D6977" s="27"/>
      <c r="E6977" s="27"/>
      <c r="F6977" s="26"/>
      <c r="G6977" s="28"/>
      <c r="H6977" s="31"/>
    </row>
    <row r="6978" spans="2:8">
      <c r="B6978" s="27"/>
      <c r="C6978" s="27"/>
      <c r="D6978" s="27"/>
      <c r="E6978" s="27"/>
      <c r="F6978" s="26"/>
      <c r="G6978" s="28"/>
      <c r="H6978" s="31"/>
    </row>
    <row r="6979" spans="2:8">
      <c r="B6979" s="27"/>
      <c r="C6979" s="27"/>
      <c r="D6979" s="27"/>
      <c r="E6979" s="27"/>
      <c r="F6979" s="26"/>
      <c r="G6979" s="28"/>
      <c r="H6979" s="31"/>
    </row>
    <row r="6980" spans="2:8">
      <c r="B6980" s="27"/>
      <c r="C6980" s="27"/>
      <c r="D6980" s="27"/>
      <c r="E6980" s="27"/>
      <c r="F6980" s="26"/>
      <c r="G6980" s="28"/>
      <c r="H6980" s="31"/>
    </row>
    <row r="6981" spans="2:8">
      <c r="B6981" s="27"/>
      <c r="C6981" s="27"/>
      <c r="D6981" s="27"/>
      <c r="E6981" s="27"/>
      <c r="F6981" s="26"/>
      <c r="G6981" s="28"/>
      <c r="H6981" s="31"/>
    </row>
    <row r="6982" spans="2:8">
      <c r="B6982" s="27"/>
      <c r="C6982" s="27"/>
      <c r="D6982" s="27"/>
      <c r="E6982" s="27"/>
      <c r="F6982" s="26"/>
      <c r="G6982" s="28"/>
      <c r="H6982" s="31"/>
    </row>
    <row r="6983" spans="2:8">
      <c r="B6983" s="27"/>
      <c r="C6983" s="27"/>
      <c r="D6983" s="27"/>
      <c r="E6983" s="27"/>
      <c r="F6983" s="26"/>
      <c r="G6983" s="28"/>
      <c r="H6983" s="31"/>
    </row>
    <row r="6984" spans="2:8">
      <c r="B6984" s="27"/>
      <c r="C6984" s="27"/>
      <c r="D6984" s="27"/>
      <c r="E6984" s="27"/>
      <c r="F6984" s="26"/>
      <c r="G6984" s="28"/>
      <c r="H6984" s="31"/>
    </row>
    <row r="6985" spans="2:8">
      <c r="B6985" s="27"/>
      <c r="C6985" s="27"/>
      <c r="D6985" s="27"/>
      <c r="E6985" s="27"/>
      <c r="F6985" s="26"/>
      <c r="G6985" s="28"/>
      <c r="H6985" s="31"/>
    </row>
    <row r="6986" spans="2:8">
      <c r="B6986" s="27"/>
      <c r="C6986" s="27"/>
      <c r="D6986" s="27"/>
      <c r="E6986" s="27"/>
      <c r="F6986" s="26"/>
      <c r="G6986" s="28"/>
      <c r="H6986" s="31"/>
    </row>
    <row r="6987" spans="2:8">
      <c r="B6987" s="27"/>
      <c r="C6987" s="27"/>
      <c r="D6987" s="27"/>
      <c r="E6987" s="27"/>
      <c r="F6987" s="26"/>
      <c r="G6987" s="28"/>
      <c r="H6987" s="31"/>
    </row>
    <row r="6988" spans="2:8">
      <c r="B6988" s="27"/>
      <c r="C6988" s="27"/>
      <c r="D6988" s="27"/>
      <c r="E6988" s="27"/>
      <c r="F6988" s="26"/>
      <c r="G6988" s="28"/>
      <c r="H6988" s="31"/>
    </row>
    <row r="6989" spans="2:8">
      <c r="B6989" s="27"/>
      <c r="C6989" s="27"/>
      <c r="D6989" s="27"/>
      <c r="E6989" s="27"/>
      <c r="F6989" s="26"/>
      <c r="G6989" s="28"/>
      <c r="H6989" s="31"/>
    </row>
    <row r="6990" spans="2:8">
      <c r="B6990" s="27"/>
      <c r="C6990" s="27"/>
      <c r="D6990" s="27"/>
      <c r="E6990" s="27"/>
      <c r="F6990" s="26"/>
      <c r="G6990" s="28"/>
      <c r="H6990" s="31"/>
    </row>
    <row r="6991" spans="2:8">
      <c r="B6991" s="27"/>
      <c r="C6991" s="27"/>
      <c r="D6991" s="27"/>
      <c r="E6991" s="27"/>
      <c r="F6991" s="26"/>
      <c r="G6991" s="28"/>
      <c r="H6991" s="31"/>
    </row>
    <row r="6992" spans="2:8">
      <c r="B6992" s="27"/>
      <c r="C6992" s="27"/>
      <c r="D6992" s="27"/>
      <c r="E6992" s="27"/>
      <c r="F6992" s="26"/>
      <c r="G6992" s="28"/>
      <c r="H6992" s="31"/>
    </row>
    <row r="6993" spans="2:8">
      <c r="B6993" s="27"/>
      <c r="C6993" s="27"/>
      <c r="D6993" s="27"/>
      <c r="E6993" s="27"/>
      <c r="F6993" s="26"/>
      <c r="G6993" s="28"/>
      <c r="H6993" s="31"/>
    </row>
    <row r="6994" spans="2:8">
      <c r="B6994" s="27"/>
      <c r="C6994" s="27"/>
      <c r="D6994" s="27"/>
      <c r="E6994" s="27"/>
      <c r="F6994" s="26"/>
      <c r="G6994" s="28"/>
      <c r="H6994" s="31"/>
    </row>
    <row r="6995" spans="2:8">
      <c r="B6995" s="27"/>
      <c r="C6995" s="27"/>
      <c r="D6995" s="27"/>
      <c r="E6995" s="27"/>
      <c r="F6995" s="26"/>
      <c r="G6995" s="28"/>
      <c r="H6995" s="31"/>
    </row>
    <row r="6996" spans="2:8">
      <c r="B6996" s="27"/>
      <c r="C6996" s="27"/>
      <c r="D6996" s="27"/>
      <c r="E6996" s="27"/>
      <c r="F6996" s="26"/>
      <c r="G6996" s="28"/>
      <c r="H6996" s="31"/>
    </row>
    <row r="6997" spans="2:8">
      <c r="B6997" s="27"/>
      <c r="C6997" s="27"/>
      <c r="D6997" s="27"/>
      <c r="E6997" s="27"/>
      <c r="F6997" s="26"/>
      <c r="G6997" s="28"/>
      <c r="H6997" s="31"/>
    </row>
    <row r="6998" spans="2:8">
      <c r="B6998" s="27"/>
      <c r="C6998" s="27"/>
      <c r="D6998" s="27"/>
      <c r="E6998" s="27"/>
      <c r="F6998" s="26"/>
      <c r="G6998" s="28"/>
      <c r="H6998" s="31"/>
    </row>
    <row r="6999" spans="2:8">
      <c r="B6999" s="27"/>
      <c r="C6999" s="27"/>
      <c r="D6999" s="27"/>
      <c r="E6999" s="27"/>
      <c r="F6999" s="26"/>
      <c r="G6999" s="28"/>
      <c r="H6999" s="31"/>
    </row>
    <row r="7000" spans="2:8">
      <c r="B7000" s="27"/>
      <c r="C7000" s="27"/>
      <c r="D7000" s="27"/>
      <c r="E7000" s="27"/>
      <c r="F7000" s="26"/>
      <c r="G7000" s="28"/>
      <c r="H7000" s="31"/>
    </row>
    <row r="7001" spans="2:8">
      <c r="B7001" s="27"/>
      <c r="C7001" s="27"/>
      <c r="D7001" s="27"/>
      <c r="E7001" s="27"/>
      <c r="F7001" s="26"/>
      <c r="G7001" s="28"/>
      <c r="H7001" s="31"/>
    </row>
    <row r="7002" spans="2:8">
      <c r="B7002" s="27"/>
      <c r="C7002" s="27"/>
      <c r="D7002" s="27"/>
      <c r="E7002" s="27"/>
      <c r="F7002" s="26"/>
      <c r="G7002" s="28"/>
      <c r="H7002" s="31"/>
    </row>
    <row r="7003" spans="2:8">
      <c r="B7003" s="27"/>
      <c r="C7003" s="27"/>
      <c r="D7003" s="27"/>
      <c r="E7003" s="27"/>
      <c r="F7003" s="26"/>
      <c r="G7003" s="28"/>
      <c r="H7003" s="31"/>
    </row>
    <row r="7004" spans="2:8">
      <c r="B7004" s="27"/>
      <c r="C7004" s="27"/>
      <c r="D7004" s="27"/>
      <c r="E7004" s="27"/>
      <c r="F7004" s="26"/>
      <c r="G7004" s="28"/>
      <c r="H7004" s="31"/>
    </row>
    <row r="7005" spans="2:8">
      <c r="B7005" s="27"/>
      <c r="C7005" s="27"/>
      <c r="D7005" s="27"/>
      <c r="E7005" s="27"/>
      <c r="F7005" s="26"/>
      <c r="G7005" s="28"/>
      <c r="H7005" s="31"/>
    </row>
    <row r="7006" spans="2:8">
      <c r="B7006" s="27"/>
      <c r="C7006" s="27"/>
      <c r="D7006" s="27"/>
      <c r="E7006" s="27"/>
      <c r="F7006" s="26"/>
      <c r="G7006" s="28"/>
      <c r="H7006" s="31"/>
    </row>
    <row r="7007" spans="2:8">
      <c r="B7007" s="27"/>
      <c r="C7007" s="27"/>
      <c r="D7007" s="27"/>
      <c r="E7007" s="27"/>
      <c r="F7007" s="26"/>
      <c r="G7007" s="28"/>
      <c r="H7007" s="31"/>
    </row>
    <row r="7008" spans="2:8">
      <c r="B7008" s="27"/>
      <c r="C7008" s="27"/>
      <c r="D7008" s="27"/>
      <c r="E7008" s="27"/>
      <c r="F7008" s="26"/>
      <c r="G7008" s="28"/>
      <c r="H7008" s="31"/>
    </row>
    <row r="7009" spans="2:8">
      <c r="B7009" s="27"/>
      <c r="C7009" s="27"/>
      <c r="D7009" s="27"/>
      <c r="E7009" s="27"/>
      <c r="F7009" s="26"/>
      <c r="G7009" s="28"/>
      <c r="H7009" s="31"/>
    </row>
    <row r="7010" spans="2:8">
      <c r="B7010" s="27"/>
      <c r="C7010" s="27"/>
      <c r="D7010" s="27"/>
      <c r="E7010" s="27"/>
      <c r="F7010" s="26"/>
      <c r="G7010" s="28"/>
      <c r="H7010" s="31"/>
    </row>
    <row r="7011" spans="2:8">
      <c r="B7011" s="27"/>
      <c r="C7011" s="27"/>
      <c r="D7011" s="27"/>
      <c r="E7011" s="27"/>
      <c r="F7011" s="26"/>
      <c r="G7011" s="28"/>
      <c r="H7011" s="31"/>
    </row>
    <row r="7012" spans="2:8">
      <c r="B7012" s="27"/>
      <c r="C7012" s="27"/>
      <c r="D7012" s="27"/>
      <c r="E7012" s="27"/>
      <c r="F7012" s="26"/>
      <c r="G7012" s="28"/>
      <c r="H7012" s="31"/>
    </row>
    <row r="7013" spans="2:8">
      <c r="B7013" s="27"/>
      <c r="C7013" s="27"/>
      <c r="D7013" s="27"/>
      <c r="E7013" s="27"/>
      <c r="F7013" s="26"/>
      <c r="G7013" s="28"/>
      <c r="H7013" s="31"/>
    </row>
    <row r="7014" spans="2:8">
      <c r="B7014" s="27"/>
      <c r="C7014" s="27"/>
      <c r="D7014" s="27"/>
      <c r="E7014" s="27"/>
      <c r="F7014" s="26"/>
      <c r="G7014" s="28"/>
      <c r="H7014" s="31"/>
    </row>
    <row r="7015" spans="2:8">
      <c r="B7015" s="27"/>
      <c r="C7015" s="27"/>
      <c r="D7015" s="27"/>
      <c r="E7015" s="27"/>
      <c r="F7015" s="26"/>
      <c r="G7015" s="28"/>
      <c r="H7015" s="31"/>
    </row>
    <row r="7016" spans="2:8">
      <c r="B7016" s="27"/>
      <c r="C7016" s="27"/>
      <c r="D7016" s="27"/>
      <c r="E7016" s="27"/>
      <c r="F7016" s="26"/>
      <c r="G7016" s="28"/>
      <c r="H7016" s="31"/>
    </row>
    <row r="7017" spans="2:8">
      <c r="B7017" s="27"/>
      <c r="C7017" s="27"/>
      <c r="D7017" s="27"/>
      <c r="E7017" s="27"/>
      <c r="F7017" s="26"/>
      <c r="G7017" s="28"/>
      <c r="H7017" s="31"/>
    </row>
    <row r="7018" spans="2:8">
      <c r="B7018" s="27"/>
      <c r="C7018" s="27"/>
      <c r="D7018" s="27"/>
      <c r="E7018" s="27"/>
      <c r="F7018" s="26"/>
      <c r="G7018" s="28"/>
      <c r="H7018" s="31"/>
    </row>
    <row r="7019" spans="2:8">
      <c r="B7019" s="27"/>
      <c r="C7019" s="27"/>
      <c r="D7019" s="27"/>
      <c r="E7019" s="27"/>
      <c r="F7019" s="26"/>
      <c r="G7019" s="28"/>
      <c r="H7019" s="31"/>
    </row>
    <row r="7020" spans="2:8">
      <c r="B7020" s="27"/>
      <c r="C7020" s="27"/>
      <c r="D7020" s="27"/>
      <c r="E7020" s="27"/>
      <c r="F7020" s="26"/>
      <c r="G7020" s="28"/>
      <c r="H7020" s="31"/>
    </row>
    <row r="7021" spans="2:8">
      <c r="B7021" s="27"/>
      <c r="C7021" s="27"/>
      <c r="D7021" s="27"/>
      <c r="E7021" s="27"/>
      <c r="F7021" s="26"/>
      <c r="G7021" s="28"/>
      <c r="H7021" s="31"/>
    </row>
    <row r="7022" spans="2:8">
      <c r="B7022" s="27"/>
      <c r="C7022" s="27"/>
      <c r="D7022" s="27"/>
      <c r="E7022" s="27"/>
      <c r="F7022" s="26"/>
      <c r="G7022" s="28"/>
      <c r="H7022" s="31"/>
    </row>
    <row r="7023" spans="2:8">
      <c r="B7023" s="27"/>
      <c r="C7023" s="27"/>
      <c r="D7023" s="27"/>
      <c r="E7023" s="27"/>
      <c r="F7023" s="26"/>
      <c r="G7023" s="28"/>
      <c r="H7023" s="31"/>
    </row>
    <row r="7024" spans="2:8">
      <c r="B7024" s="27"/>
      <c r="C7024" s="27"/>
      <c r="D7024" s="27"/>
      <c r="E7024" s="27"/>
      <c r="F7024" s="26"/>
      <c r="G7024" s="28"/>
      <c r="H7024" s="31"/>
    </row>
    <row r="7025" spans="2:8">
      <c r="B7025" s="27"/>
      <c r="C7025" s="27"/>
      <c r="D7025" s="27"/>
      <c r="E7025" s="27"/>
      <c r="F7025" s="26"/>
      <c r="G7025" s="28"/>
      <c r="H7025" s="31"/>
    </row>
    <row r="7026" spans="2:8">
      <c r="B7026" s="27"/>
      <c r="C7026" s="27"/>
      <c r="D7026" s="27"/>
      <c r="E7026" s="27"/>
      <c r="F7026" s="26"/>
      <c r="G7026" s="28"/>
      <c r="H7026" s="31"/>
    </row>
    <row r="7027" spans="2:8">
      <c r="B7027" s="27"/>
      <c r="C7027" s="27"/>
      <c r="D7027" s="27"/>
      <c r="E7027" s="27"/>
      <c r="F7027" s="26"/>
      <c r="G7027" s="28"/>
      <c r="H7027" s="31"/>
    </row>
    <row r="7028" spans="2:8">
      <c r="B7028" s="27"/>
      <c r="C7028" s="27"/>
      <c r="D7028" s="27"/>
      <c r="E7028" s="27"/>
      <c r="F7028" s="26"/>
      <c r="G7028" s="28"/>
      <c r="H7028" s="31"/>
    </row>
    <row r="7029" spans="2:8">
      <c r="B7029" s="27"/>
      <c r="C7029" s="27"/>
      <c r="D7029" s="27"/>
      <c r="E7029" s="27"/>
      <c r="F7029" s="26"/>
      <c r="G7029" s="28"/>
      <c r="H7029" s="31"/>
    </row>
    <row r="7030" spans="2:8">
      <c r="B7030" s="27"/>
      <c r="C7030" s="27"/>
      <c r="D7030" s="27"/>
      <c r="E7030" s="27"/>
      <c r="F7030" s="26"/>
      <c r="G7030" s="28"/>
      <c r="H7030" s="31"/>
    </row>
    <row r="7031" spans="2:8">
      <c r="B7031" s="27"/>
      <c r="C7031" s="27"/>
      <c r="D7031" s="27"/>
      <c r="E7031" s="27"/>
      <c r="F7031" s="26"/>
      <c r="G7031" s="28"/>
      <c r="H7031" s="31"/>
    </row>
    <row r="7032" spans="2:8">
      <c r="B7032" s="27"/>
      <c r="C7032" s="27"/>
      <c r="D7032" s="27"/>
      <c r="E7032" s="27"/>
      <c r="F7032" s="26"/>
      <c r="G7032" s="28"/>
      <c r="H7032" s="31"/>
    </row>
    <row r="7033" spans="2:8">
      <c r="B7033" s="27"/>
      <c r="C7033" s="27"/>
      <c r="D7033" s="27"/>
      <c r="E7033" s="27"/>
      <c r="F7033" s="26"/>
      <c r="G7033" s="28"/>
      <c r="H7033" s="31"/>
    </row>
    <row r="7034" spans="2:8">
      <c r="B7034" s="27"/>
      <c r="C7034" s="27"/>
      <c r="D7034" s="27"/>
      <c r="E7034" s="27"/>
      <c r="F7034" s="26"/>
      <c r="G7034" s="28"/>
      <c r="H7034" s="31"/>
    </row>
    <row r="7035" spans="2:8">
      <c r="B7035" s="27"/>
      <c r="C7035" s="27"/>
      <c r="D7035" s="27"/>
      <c r="E7035" s="27"/>
      <c r="F7035" s="26"/>
      <c r="G7035" s="28"/>
      <c r="H7035" s="31"/>
    </row>
    <row r="7036" spans="2:8">
      <c r="B7036" s="27"/>
      <c r="C7036" s="27"/>
      <c r="D7036" s="27"/>
      <c r="E7036" s="27"/>
      <c r="F7036" s="26"/>
      <c r="G7036" s="28"/>
      <c r="H7036" s="31"/>
    </row>
    <row r="7037" spans="2:8">
      <c r="B7037" s="27"/>
      <c r="C7037" s="27"/>
      <c r="D7037" s="27"/>
      <c r="E7037" s="27"/>
      <c r="F7037" s="26"/>
      <c r="G7037" s="28"/>
      <c r="H7037" s="31"/>
    </row>
    <row r="7038" spans="2:8">
      <c r="B7038" s="27"/>
      <c r="C7038" s="27"/>
      <c r="D7038" s="27"/>
      <c r="E7038" s="27"/>
      <c r="F7038" s="26"/>
      <c r="G7038" s="28"/>
      <c r="H7038" s="31"/>
    </row>
    <row r="7039" spans="2:8">
      <c r="B7039" s="27"/>
      <c r="C7039" s="27"/>
      <c r="D7039" s="27"/>
      <c r="E7039" s="27"/>
      <c r="F7039" s="26"/>
      <c r="G7039" s="28"/>
      <c r="H7039" s="31"/>
    </row>
    <row r="7040" spans="2:8">
      <c r="B7040" s="27"/>
      <c r="C7040" s="27"/>
      <c r="D7040" s="27"/>
      <c r="E7040" s="27"/>
      <c r="F7040" s="26"/>
      <c r="G7040" s="28"/>
      <c r="H7040" s="31"/>
    </row>
    <row r="7041" spans="2:8">
      <c r="B7041" s="27"/>
      <c r="C7041" s="27"/>
      <c r="D7041" s="27"/>
      <c r="E7041" s="27"/>
      <c r="F7041" s="26"/>
      <c r="G7041" s="28"/>
      <c r="H7041" s="31"/>
    </row>
    <row r="7042" spans="2:8">
      <c r="B7042" s="27"/>
      <c r="C7042" s="27"/>
      <c r="D7042" s="27"/>
      <c r="E7042" s="27"/>
      <c r="F7042" s="26"/>
      <c r="G7042" s="28"/>
      <c r="H7042" s="31"/>
    </row>
    <row r="7043" spans="2:8">
      <c r="B7043" s="27"/>
      <c r="C7043" s="27"/>
      <c r="D7043" s="27"/>
      <c r="E7043" s="27"/>
      <c r="F7043" s="26"/>
      <c r="G7043" s="28"/>
      <c r="H7043" s="31"/>
    </row>
    <row r="7044" spans="2:8">
      <c r="B7044" s="27"/>
      <c r="C7044" s="27"/>
      <c r="D7044" s="27"/>
      <c r="E7044" s="27"/>
      <c r="F7044" s="26"/>
      <c r="G7044" s="28"/>
      <c r="H7044" s="31"/>
    </row>
    <row r="7045" spans="2:8">
      <c r="B7045" s="27"/>
      <c r="C7045" s="27"/>
      <c r="D7045" s="27"/>
      <c r="E7045" s="27"/>
      <c r="F7045" s="26"/>
      <c r="G7045" s="28"/>
      <c r="H7045" s="31"/>
    </row>
    <row r="7046" spans="2:8">
      <c r="B7046" s="27"/>
      <c r="C7046" s="27"/>
      <c r="D7046" s="27"/>
      <c r="E7046" s="27"/>
      <c r="F7046" s="26"/>
      <c r="G7046" s="28"/>
      <c r="H7046" s="31"/>
    </row>
    <row r="7047" spans="2:8">
      <c r="B7047" s="27"/>
      <c r="C7047" s="27"/>
      <c r="D7047" s="27"/>
      <c r="E7047" s="27"/>
      <c r="F7047" s="26"/>
      <c r="G7047" s="28"/>
      <c r="H7047" s="31"/>
    </row>
    <row r="7048" spans="2:8">
      <c r="B7048" s="27"/>
      <c r="C7048" s="27"/>
      <c r="D7048" s="27"/>
      <c r="E7048" s="27"/>
      <c r="F7048" s="26"/>
      <c r="G7048" s="28"/>
      <c r="H7048" s="31"/>
    </row>
    <row r="7049" spans="2:8">
      <c r="B7049" s="27"/>
      <c r="C7049" s="27"/>
      <c r="D7049" s="27"/>
      <c r="E7049" s="27"/>
      <c r="F7049" s="26"/>
      <c r="G7049" s="28"/>
      <c r="H7049" s="31"/>
    </row>
    <row r="7050" spans="2:8">
      <c r="B7050" s="27"/>
      <c r="C7050" s="27"/>
      <c r="D7050" s="27"/>
      <c r="E7050" s="27"/>
      <c r="F7050" s="26"/>
      <c r="G7050" s="28"/>
      <c r="H7050" s="31"/>
    </row>
    <row r="7051" spans="2:8">
      <c r="B7051" s="27"/>
      <c r="C7051" s="27"/>
      <c r="D7051" s="27"/>
      <c r="E7051" s="27"/>
      <c r="F7051" s="26"/>
      <c r="G7051" s="28"/>
      <c r="H7051" s="31"/>
    </row>
    <row r="7052" spans="2:8">
      <c r="B7052" s="27"/>
      <c r="C7052" s="27"/>
      <c r="D7052" s="27"/>
      <c r="E7052" s="27"/>
      <c r="F7052" s="26"/>
      <c r="G7052" s="28"/>
      <c r="H7052" s="31"/>
    </row>
    <row r="7053" spans="2:8">
      <c r="B7053" s="27"/>
      <c r="C7053" s="27"/>
      <c r="D7053" s="27"/>
      <c r="E7053" s="27"/>
      <c r="F7053" s="26"/>
      <c r="G7053" s="28"/>
      <c r="H7053" s="31"/>
    </row>
    <row r="7054" spans="2:8">
      <c r="B7054" s="27"/>
      <c r="C7054" s="27"/>
      <c r="D7054" s="27"/>
      <c r="E7054" s="27"/>
      <c r="F7054" s="26"/>
      <c r="G7054" s="28"/>
      <c r="H7054" s="31"/>
    </row>
    <row r="7055" spans="2:8">
      <c r="B7055" s="27"/>
      <c r="C7055" s="27"/>
      <c r="D7055" s="27"/>
      <c r="E7055" s="27"/>
      <c r="F7055" s="26"/>
      <c r="G7055" s="28"/>
      <c r="H7055" s="31"/>
    </row>
    <row r="7056" spans="2:8">
      <c r="B7056" s="27"/>
      <c r="C7056" s="27"/>
      <c r="D7056" s="27"/>
      <c r="E7056" s="27"/>
      <c r="F7056" s="26"/>
      <c r="G7056" s="28"/>
      <c r="H7056" s="31"/>
    </row>
    <row r="7057" spans="2:8">
      <c r="B7057" s="27"/>
      <c r="C7057" s="27"/>
      <c r="D7057" s="27"/>
      <c r="E7057" s="27"/>
      <c r="F7057" s="26"/>
      <c r="G7057" s="28"/>
      <c r="H7057" s="31"/>
    </row>
    <row r="7058" spans="2:8">
      <c r="B7058" s="27"/>
      <c r="C7058" s="27"/>
      <c r="D7058" s="27"/>
      <c r="E7058" s="27"/>
      <c r="F7058" s="26"/>
      <c r="G7058" s="28"/>
      <c r="H7058" s="31"/>
    </row>
    <row r="7059" spans="2:8">
      <c r="B7059" s="27"/>
      <c r="C7059" s="27"/>
      <c r="D7059" s="27"/>
      <c r="E7059" s="27"/>
      <c r="F7059" s="26"/>
      <c r="G7059" s="28"/>
      <c r="H7059" s="31"/>
    </row>
    <row r="7060" spans="2:8">
      <c r="B7060" s="27"/>
      <c r="C7060" s="27"/>
      <c r="D7060" s="27"/>
      <c r="E7060" s="27"/>
      <c r="F7060" s="26"/>
      <c r="G7060" s="28"/>
      <c r="H7060" s="31"/>
    </row>
    <row r="7061" spans="2:8">
      <c r="B7061" s="27"/>
      <c r="C7061" s="27"/>
      <c r="D7061" s="27"/>
      <c r="E7061" s="27"/>
      <c r="F7061" s="26"/>
      <c r="G7061" s="28"/>
      <c r="H7061" s="31"/>
    </row>
    <row r="7062" spans="2:8">
      <c r="B7062" s="27"/>
      <c r="C7062" s="27"/>
      <c r="D7062" s="27"/>
      <c r="E7062" s="27"/>
      <c r="F7062" s="26"/>
      <c r="G7062" s="28"/>
      <c r="H7062" s="31"/>
    </row>
    <row r="7063" spans="2:8">
      <c r="B7063" s="27"/>
      <c r="C7063" s="27"/>
      <c r="D7063" s="27"/>
      <c r="E7063" s="27"/>
      <c r="F7063" s="26"/>
      <c r="G7063" s="28"/>
      <c r="H7063" s="31"/>
    </row>
    <row r="7064" spans="2:8">
      <c r="B7064" s="27"/>
      <c r="C7064" s="27"/>
      <c r="D7064" s="27"/>
      <c r="E7064" s="27"/>
      <c r="F7064" s="26"/>
      <c r="G7064" s="28"/>
      <c r="H7064" s="31"/>
    </row>
    <row r="7065" spans="2:8">
      <c r="B7065" s="27"/>
      <c r="C7065" s="27"/>
      <c r="D7065" s="27"/>
      <c r="E7065" s="27"/>
      <c r="F7065" s="26"/>
      <c r="G7065" s="28"/>
      <c r="H7065" s="31"/>
    </row>
    <row r="7066" spans="2:8">
      <c r="B7066" s="27"/>
      <c r="C7066" s="27"/>
      <c r="D7066" s="27"/>
      <c r="E7066" s="27"/>
      <c r="F7066" s="26"/>
      <c r="G7066" s="28"/>
      <c r="H7066" s="31"/>
    </row>
    <row r="7067" spans="2:8">
      <c r="B7067" s="27"/>
      <c r="C7067" s="27"/>
      <c r="D7067" s="27"/>
      <c r="E7067" s="27"/>
      <c r="F7067" s="26"/>
      <c r="G7067" s="28"/>
      <c r="H7067" s="31"/>
    </row>
    <row r="7068" spans="2:8">
      <c r="B7068" s="27"/>
      <c r="C7068" s="27"/>
      <c r="D7068" s="27"/>
      <c r="E7068" s="27"/>
      <c r="F7068" s="26"/>
      <c r="G7068" s="28"/>
      <c r="H7068" s="31"/>
    </row>
    <row r="7069" spans="2:8">
      <c r="B7069" s="27"/>
      <c r="C7069" s="27"/>
      <c r="D7069" s="27"/>
      <c r="E7069" s="27"/>
      <c r="F7069" s="26"/>
      <c r="G7069" s="28"/>
      <c r="H7069" s="31"/>
    </row>
    <row r="7070" spans="2:8">
      <c r="B7070" s="27"/>
      <c r="C7070" s="27"/>
      <c r="D7070" s="27"/>
      <c r="E7070" s="27"/>
      <c r="F7070" s="26"/>
      <c r="G7070" s="28"/>
      <c r="H7070" s="31"/>
    </row>
    <row r="7071" spans="2:8">
      <c r="B7071" s="27"/>
      <c r="C7071" s="27"/>
      <c r="D7071" s="27"/>
      <c r="E7071" s="27"/>
      <c r="F7071" s="26"/>
      <c r="G7071" s="28"/>
      <c r="H7071" s="31"/>
    </row>
    <row r="7072" spans="2:8">
      <c r="B7072" s="27"/>
      <c r="C7072" s="27"/>
      <c r="D7072" s="27"/>
      <c r="E7072" s="27"/>
      <c r="F7072" s="26"/>
      <c r="G7072" s="28"/>
      <c r="H7072" s="31"/>
    </row>
    <row r="7073" spans="2:8">
      <c r="B7073" s="27"/>
      <c r="C7073" s="27"/>
      <c r="D7073" s="27"/>
      <c r="E7073" s="27"/>
      <c r="F7073" s="26"/>
      <c r="G7073" s="28"/>
      <c r="H7073" s="31"/>
    </row>
    <row r="7074" spans="2:8">
      <c r="B7074" s="27"/>
      <c r="C7074" s="27"/>
      <c r="D7074" s="27"/>
      <c r="E7074" s="27"/>
      <c r="F7074" s="26"/>
      <c r="G7074" s="28"/>
      <c r="H7074" s="31"/>
    </row>
    <row r="7075" spans="2:8">
      <c r="B7075" s="27"/>
      <c r="C7075" s="27"/>
      <c r="D7075" s="27"/>
      <c r="E7075" s="27"/>
      <c r="F7075" s="26"/>
      <c r="G7075" s="28"/>
      <c r="H7075" s="31"/>
    </row>
    <row r="7076" spans="2:8">
      <c r="B7076" s="27"/>
      <c r="C7076" s="27"/>
      <c r="D7076" s="27"/>
      <c r="E7076" s="27"/>
      <c r="F7076" s="26"/>
      <c r="G7076" s="28"/>
      <c r="H7076" s="31"/>
    </row>
    <row r="7077" spans="2:8">
      <c r="B7077" s="27"/>
      <c r="C7077" s="27"/>
      <c r="D7077" s="27"/>
      <c r="E7077" s="27"/>
      <c r="F7077" s="26"/>
      <c r="G7077" s="28"/>
      <c r="H7077" s="31"/>
    </row>
    <row r="7078" spans="2:8">
      <c r="B7078" s="27"/>
      <c r="C7078" s="27"/>
      <c r="D7078" s="27"/>
      <c r="E7078" s="27"/>
      <c r="F7078" s="26"/>
      <c r="G7078" s="28"/>
      <c r="H7078" s="31"/>
    </row>
    <row r="7079" spans="2:8">
      <c r="B7079" s="27"/>
      <c r="C7079" s="27"/>
      <c r="D7079" s="27"/>
      <c r="E7079" s="27"/>
      <c r="F7079" s="26"/>
      <c r="G7079" s="28"/>
      <c r="H7079" s="31"/>
    </row>
    <row r="7080" spans="2:8">
      <c r="B7080" s="27"/>
      <c r="C7080" s="27"/>
      <c r="D7080" s="27"/>
      <c r="E7080" s="27"/>
      <c r="F7080" s="26"/>
      <c r="G7080" s="28"/>
      <c r="H7080" s="31"/>
    </row>
    <row r="7081" spans="2:8">
      <c r="B7081" s="27"/>
      <c r="C7081" s="27"/>
      <c r="D7081" s="27"/>
      <c r="E7081" s="27"/>
      <c r="F7081" s="26"/>
      <c r="G7081" s="28"/>
      <c r="H7081" s="31"/>
    </row>
    <row r="7082" spans="2:8">
      <c r="B7082" s="27"/>
      <c r="C7082" s="27"/>
      <c r="D7082" s="27"/>
      <c r="E7082" s="27"/>
      <c r="F7082" s="26"/>
      <c r="G7082" s="28"/>
      <c r="H7082" s="31"/>
    </row>
    <row r="7083" spans="2:8">
      <c r="B7083" s="27"/>
      <c r="C7083" s="27"/>
      <c r="D7083" s="27"/>
      <c r="E7083" s="27"/>
      <c r="F7083" s="26"/>
      <c r="G7083" s="28"/>
      <c r="H7083" s="31"/>
    </row>
    <row r="7084" spans="2:8">
      <c r="B7084" s="27"/>
      <c r="C7084" s="27"/>
      <c r="D7084" s="27"/>
      <c r="E7084" s="27"/>
      <c r="F7084" s="26"/>
      <c r="G7084" s="28"/>
      <c r="H7084" s="31"/>
    </row>
    <row r="7085" spans="2:8">
      <c r="B7085" s="27"/>
      <c r="C7085" s="27"/>
      <c r="D7085" s="27"/>
      <c r="E7085" s="27"/>
      <c r="F7085" s="26"/>
      <c r="G7085" s="28"/>
      <c r="H7085" s="31"/>
    </row>
    <row r="7086" spans="2:8">
      <c r="B7086" s="27"/>
      <c r="C7086" s="27"/>
      <c r="D7086" s="27"/>
      <c r="E7086" s="27"/>
      <c r="F7086" s="26"/>
      <c r="G7086" s="28"/>
      <c r="H7086" s="31"/>
    </row>
    <row r="7087" spans="2:8">
      <c r="B7087" s="27"/>
      <c r="C7087" s="27"/>
      <c r="D7087" s="27"/>
      <c r="E7087" s="27"/>
      <c r="F7087" s="26"/>
      <c r="G7087" s="28"/>
      <c r="H7087" s="31"/>
    </row>
    <row r="7088" spans="2:8">
      <c r="B7088" s="27"/>
      <c r="C7088" s="27"/>
      <c r="D7088" s="27"/>
      <c r="E7088" s="27"/>
      <c r="F7088" s="26"/>
      <c r="G7088" s="28"/>
      <c r="H7088" s="31"/>
    </row>
    <row r="7089" spans="2:8">
      <c r="B7089" s="27"/>
      <c r="C7089" s="27"/>
      <c r="D7089" s="27"/>
      <c r="E7089" s="27"/>
      <c r="F7089" s="26"/>
      <c r="G7089" s="28"/>
      <c r="H7089" s="31"/>
    </row>
    <row r="7090" spans="2:8">
      <c r="B7090" s="27"/>
      <c r="C7090" s="27"/>
      <c r="D7090" s="27"/>
      <c r="E7090" s="27"/>
      <c r="F7090" s="26"/>
      <c r="G7090" s="28"/>
      <c r="H7090" s="31"/>
    </row>
    <row r="7091" spans="2:8">
      <c r="B7091" s="27"/>
      <c r="C7091" s="27"/>
      <c r="D7091" s="27"/>
      <c r="E7091" s="27"/>
      <c r="F7091" s="26"/>
      <c r="G7091" s="28"/>
      <c r="H7091" s="31"/>
    </row>
    <row r="7092" spans="2:8">
      <c r="B7092" s="27"/>
      <c r="C7092" s="27"/>
      <c r="D7092" s="27"/>
      <c r="E7092" s="27"/>
      <c r="F7092" s="26"/>
      <c r="G7092" s="28"/>
      <c r="H7092" s="31"/>
    </row>
    <row r="7093" spans="2:8">
      <c r="B7093" s="27"/>
      <c r="C7093" s="27"/>
      <c r="D7093" s="27"/>
      <c r="E7093" s="27"/>
      <c r="F7093" s="26"/>
      <c r="G7093" s="28"/>
      <c r="H7093" s="31"/>
    </row>
    <row r="7094" spans="2:8">
      <c r="B7094" s="27"/>
      <c r="C7094" s="27"/>
      <c r="D7094" s="27"/>
      <c r="E7094" s="27"/>
      <c r="F7094" s="26"/>
      <c r="G7094" s="28"/>
      <c r="H7094" s="31"/>
    </row>
    <row r="7095" spans="2:8">
      <c r="B7095" s="27"/>
      <c r="C7095" s="27"/>
      <c r="D7095" s="27"/>
      <c r="E7095" s="27"/>
      <c r="F7095" s="26"/>
      <c r="G7095" s="28"/>
      <c r="H7095" s="31"/>
    </row>
    <row r="7096" spans="2:8">
      <c r="B7096" s="27"/>
      <c r="C7096" s="27"/>
      <c r="D7096" s="27"/>
      <c r="E7096" s="27"/>
      <c r="F7096" s="26"/>
      <c r="G7096" s="28"/>
      <c r="H7096" s="31"/>
    </row>
    <row r="7097" spans="2:8">
      <c r="B7097" s="27"/>
      <c r="C7097" s="27"/>
      <c r="D7097" s="27"/>
      <c r="E7097" s="27"/>
      <c r="F7097" s="26"/>
      <c r="G7097" s="28"/>
      <c r="H7097" s="31"/>
    </row>
    <row r="7098" spans="2:8">
      <c r="B7098" s="27"/>
      <c r="C7098" s="27"/>
      <c r="D7098" s="27"/>
      <c r="E7098" s="27"/>
      <c r="F7098" s="26"/>
      <c r="G7098" s="28"/>
      <c r="H7098" s="31"/>
    </row>
    <row r="7099" spans="2:8">
      <c r="B7099" s="27"/>
      <c r="C7099" s="27"/>
      <c r="D7099" s="27"/>
      <c r="E7099" s="27"/>
      <c r="F7099" s="26"/>
      <c r="G7099" s="28"/>
      <c r="H7099" s="31"/>
    </row>
    <row r="7100" spans="2:8">
      <c r="B7100" s="27"/>
      <c r="C7100" s="27"/>
      <c r="D7100" s="27"/>
      <c r="E7100" s="27"/>
      <c r="F7100" s="26"/>
      <c r="G7100" s="28"/>
      <c r="H7100" s="31"/>
    </row>
    <row r="7101" spans="2:8">
      <c r="B7101" s="27"/>
      <c r="C7101" s="27"/>
      <c r="D7101" s="27"/>
      <c r="E7101" s="27"/>
      <c r="F7101" s="26"/>
      <c r="G7101" s="28"/>
      <c r="H7101" s="31"/>
    </row>
    <row r="7102" spans="2:8">
      <c r="B7102" s="27"/>
      <c r="C7102" s="27"/>
      <c r="D7102" s="27"/>
      <c r="E7102" s="27"/>
      <c r="F7102" s="26"/>
      <c r="G7102" s="28"/>
      <c r="H7102" s="31"/>
    </row>
    <row r="7103" spans="2:8">
      <c r="B7103" s="27"/>
      <c r="C7103" s="27"/>
      <c r="D7103" s="27"/>
      <c r="E7103" s="27"/>
      <c r="F7103" s="26"/>
      <c r="G7103" s="28"/>
      <c r="H7103" s="31"/>
    </row>
    <row r="7104" spans="2:8">
      <c r="B7104" s="27"/>
      <c r="C7104" s="27"/>
      <c r="D7104" s="27"/>
      <c r="E7104" s="27"/>
      <c r="F7104" s="26"/>
      <c r="G7104" s="28"/>
      <c r="H7104" s="31"/>
    </row>
    <row r="7105" spans="2:8">
      <c r="B7105" s="27"/>
      <c r="C7105" s="27"/>
      <c r="D7105" s="27"/>
      <c r="E7105" s="27"/>
      <c r="F7105" s="26"/>
      <c r="G7105" s="28"/>
      <c r="H7105" s="31"/>
    </row>
    <row r="7106" spans="2:8">
      <c r="B7106" s="27"/>
      <c r="C7106" s="27"/>
      <c r="D7106" s="27"/>
      <c r="E7106" s="27"/>
      <c r="F7106" s="26"/>
      <c r="G7106" s="28"/>
      <c r="H7106" s="31"/>
    </row>
    <row r="7107" spans="2:8">
      <c r="B7107" s="27"/>
      <c r="C7107" s="27"/>
      <c r="D7107" s="27"/>
      <c r="E7107" s="27"/>
      <c r="F7107" s="26"/>
      <c r="G7107" s="28"/>
      <c r="H7107" s="31"/>
    </row>
    <row r="7108" spans="2:8">
      <c r="B7108" s="27"/>
      <c r="C7108" s="27"/>
      <c r="D7108" s="27"/>
      <c r="E7108" s="27"/>
      <c r="F7108" s="26"/>
      <c r="G7108" s="28"/>
      <c r="H7108" s="31"/>
    </row>
    <row r="7109" spans="2:8">
      <c r="B7109" s="27"/>
      <c r="C7109" s="27"/>
      <c r="D7109" s="27"/>
      <c r="E7109" s="27"/>
      <c r="F7109" s="26"/>
      <c r="G7109" s="28"/>
      <c r="H7109" s="31"/>
    </row>
    <row r="7110" spans="2:8">
      <c r="B7110" s="27"/>
      <c r="C7110" s="27"/>
      <c r="D7110" s="27"/>
      <c r="E7110" s="27"/>
      <c r="F7110" s="26"/>
      <c r="G7110" s="28"/>
      <c r="H7110" s="31"/>
    </row>
    <row r="7111" spans="2:8">
      <c r="B7111" s="27"/>
      <c r="C7111" s="27"/>
      <c r="D7111" s="27"/>
      <c r="E7111" s="27"/>
      <c r="F7111" s="26"/>
      <c r="G7111" s="28"/>
      <c r="H7111" s="31"/>
    </row>
    <row r="7112" spans="2:8">
      <c r="B7112" s="27"/>
      <c r="C7112" s="27"/>
      <c r="D7112" s="27"/>
      <c r="E7112" s="27"/>
      <c r="F7112" s="26"/>
      <c r="G7112" s="28"/>
      <c r="H7112" s="31"/>
    </row>
    <row r="7113" spans="2:8">
      <c r="B7113" s="27"/>
      <c r="C7113" s="27"/>
      <c r="D7113" s="27"/>
      <c r="E7113" s="27"/>
      <c r="F7113" s="26"/>
      <c r="G7113" s="28"/>
      <c r="H7113" s="31"/>
    </row>
    <row r="7114" spans="2:8">
      <c r="B7114" s="27"/>
      <c r="C7114" s="27"/>
      <c r="D7114" s="27"/>
      <c r="E7114" s="27"/>
      <c r="F7114" s="26"/>
      <c r="G7114" s="28"/>
      <c r="H7114" s="31"/>
    </row>
    <row r="7115" spans="2:8">
      <c r="B7115" s="27"/>
      <c r="C7115" s="27"/>
      <c r="D7115" s="27"/>
      <c r="E7115" s="27"/>
      <c r="F7115" s="26"/>
      <c r="G7115" s="28"/>
      <c r="H7115" s="31"/>
    </row>
    <row r="7116" spans="2:8">
      <c r="B7116" s="27"/>
      <c r="C7116" s="27"/>
      <c r="D7116" s="27"/>
      <c r="E7116" s="27"/>
      <c r="F7116" s="26"/>
      <c r="G7116" s="28"/>
      <c r="H7116" s="31"/>
    </row>
    <row r="7117" spans="2:8">
      <c r="B7117" s="27"/>
      <c r="C7117" s="27"/>
      <c r="D7117" s="27"/>
      <c r="E7117" s="27"/>
      <c r="F7117" s="26"/>
      <c r="G7117" s="28"/>
      <c r="H7117" s="31"/>
    </row>
    <row r="7118" spans="2:8">
      <c r="B7118" s="27"/>
      <c r="C7118" s="27"/>
      <c r="D7118" s="27"/>
      <c r="E7118" s="27"/>
      <c r="F7118" s="26"/>
      <c r="G7118" s="28"/>
      <c r="H7118" s="31"/>
    </row>
    <row r="7119" spans="2:8">
      <c r="B7119" s="27"/>
      <c r="C7119" s="27"/>
      <c r="D7119" s="27"/>
      <c r="E7119" s="27"/>
      <c r="F7119" s="26"/>
      <c r="G7119" s="28"/>
      <c r="H7119" s="31"/>
    </row>
    <row r="7120" spans="2:8">
      <c r="B7120" s="27"/>
      <c r="C7120" s="27"/>
      <c r="D7120" s="27"/>
      <c r="E7120" s="27"/>
      <c r="F7120" s="26"/>
      <c r="G7120" s="28"/>
      <c r="H7120" s="31"/>
    </row>
    <row r="7121" spans="2:8">
      <c r="B7121" s="27"/>
      <c r="C7121" s="27"/>
      <c r="D7121" s="27"/>
      <c r="E7121" s="27"/>
      <c r="F7121" s="26"/>
      <c r="G7121" s="28"/>
      <c r="H7121" s="31"/>
    </row>
    <row r="7122" spans="2:8">
      <c r="B7122" s="27"/>
      <c r="C7122" s="27"/>
      <c r="D7122" s="27"/>
      <c r="E7122" s="27"/>
      <c r="F7122" s="26"/>
      <c r="G7122" s="28"/>
      <c r="H7122" s="31"/>
    </row>
    <row r="7123" spans="2:8">
      <c r="B7123" s="27"/>
      <c r="C7123" s="27"/>
      <c r="D7123" s="27"/>
      <c r="E7123" s="27"/>
      <c r="F7123" s="26"/>
      <c r="G7123" s="28"/>
      <c r="H7123" s="31"/>
    </row>
    <row r="7124" spans="2:8">
      <c r="B7124" s="27"/>
      <c r="C7124" s="27"/>
      <c r="D7124" s="27"/>
      <c r="E7124" s="27"/>
      <c r="F7124" s="26"/>
      <c r="G7124" s="28"/>
      <c r="H7124" s="31"/>
    </row>
    <row r="7125" spans="2:8">
      <c r="B7125" s="27"/>
      <c r="C7125" s="27"/>
      <c r="D7125" s="27"/>
      <c r="E7125" s="27"/>
      <c r="F7125" s="26"/>
      <c r="G7125" s="28"/>
      <c r="H7125" s="31"/>
    </row>
    <row r="7126" spans="2:8">
      <c r="B7126" s="27"/>
      <c r="C7126" s="27"/>
      <c r="D7126" s="27"/>
      <c r="E7126" s="27"/>
      <c r="F7126" s="26"/>
      <c r="G7126" s="28"/>
      <c r="H7126" s="31"/>
    </row>
    <row r="7127" spans="2:8">
      <c r="B7127" s="27"/>
      <c r="C7127" s="27"/>
      <c r="D7127" s="27"/>
      <c r="E7127" s="27"/>
      <c r="F7127" s="26"/>
      <c r="G7127" s="28"/>
      <c r="H7127" s="31"/>
    </row>
    <row r="7128" spans="2:8">
      <c r="B7128" s="27"/>
      <c r="C7128" s="27"/>
      <c r="D7128" s="27"/>
      <c r="E7128" s="27"/>
      <c r="F7128" s="26"/>
      <c r="G7128" s="28"/>
      <c r="H7128" s="31"/>
    </row>
    <row r="7129" spans="2:8">
      <c r="B7129" s="27"/>
      <c r="C7129" s="27"/>
      <c r="D7129" s="27"/>
      <c r="E7129" s="27"/>
      <c r="F7129" s="26"/>
      <c r="G7129" s="28"/>
      <c r="H7129" s="31"/>
    </row>
    <row r="7130" spans="2:8">
      <c r="B7130" s="27"/>
      <c r="C7130" s="27"/>
      <c r="D7130" s="27"/>
      <c r="E7130" s="27"/>
      <c r="F7130" s="26"/>
      <c r="G7130" s="28"/>
      <c r="H7130" s="31"/>
    </row>
    <row r="7131" spans="2:8">
      <c r="B7131" s="27"/>
      <c r="C7131" s="27"/>
      <c r="D7131" s="27"/>
      <c r="E7131" s="27"/>
      <c r="F7131" s="26"/>
      <c r="G7131" s="28"/>
      <c r="H7131" s="31"/>
    </row>
    <row r="7132" spans="2:8">
      <c r="B7132" s="27"/>
      <c r="C7132" s="27"/>
      <c r="D7132" s="27"/>
      <c r="E7132" s="27"/>
      <c r="F7132" s="26"/>
      <c r="G7132" s="28"/>
      <c r="H7132" s="31"/>
    </row>
    <row r="7133" spans="2:8">
      <c r="B7133" s="27"/>
      <c r="C7133" s="27"/>
      <c r="D7133" s="27"/>
      <c r="E7133" s="27"/>
      <c r="F7133" s="26"/>
      <c r="G7133" s="28"/>
      <c r="H7133" s="31"/>
    </row>
    <row r="7134" spans="2:8">
      <c r="B7134" s="27"/>
      <c r="C7134" s="27"/>
      <c r="D7134" s="27"/>
      <c r="E7134" s="27"/>
      <c r="F7134" s="26"/>
      <c r="G7134" s="28"/>
      <c r="H7134" s="31"/>
    </row>
    <row r="7135" spans="2:8">
      <c r="B7135" s="27"/>
      <c r="C7135" s="27"/>
      <c r="D7135" s="27"/>
      <c r="E7135" s="27"/>
      <c r="F7135" s="26"/>
      <c r="G7135" s="28"/>
      <c r="H7135" s="31"/>
    </row>
    <row r="7136" spans="2:8">
      <c r="B7136" s="27"/>
      <c r="C7136" s="27"/>
      <c r="D7136" s="27"/>
      <c r="E7136" s="27"/>
      <c r="F7136" s="26"/>
      <c r="G7136" s="28"/>
      <c r="H7136" s="31"/>
    </row>
    <row r="7137" spans="2:8">
      <c r="B7137" s="27"/>
      <c r="C7137" s="27"/>
      <c r="D7137" s="27"/>
      <c r="E7137" s="27"/>
      <c r="F7137" s="26"/>
      <c r="G7137" s="28"/>
      <c r="H7137" s="31"/>
    </row>
    <row r="7138" spans="2:8">
      <c r="B7138" s="27"/>
      <c r="C7138" s="27"/>
      <c r="D7138" s="27"/>
      <c r="E7138" s="27"/>
      <c r="F7138" s="26"/>
      <c r="G7138" s="28"/>
      <c r="H7138" s="31"/>
    </row>
    <row r="7139" spans="2:8">
      <c r="B7139" s="27"/>
      <c r="C7139" s="27"/>
      <c r="D7139" s="27"/>
      <c r="E7139" s="27"/>
      <c r="F7139" s="26"/>
      <c r="G7139" s="28"/>
      <c r="H7139" s="31"/>
    </row>
    <row r="7140" spans="2:8">
      <c r="B7140" s="27"/>
      <c r="C7140" s="27"/>
      <c r="D7140" s="27"/>
      <c r="E7140" s="27"/>
      <c r="F7140" s="26"/>
      <c r="G7140" s="28"/>
      <c r="H7140" s="31"/>
    </row>
    <row r="7141" spans="2:8">
      <c r="B7141" s="27"/>
      <c r="C7141" s="27"/>
      <c r="D7141" s="27"/>
      <c r="E7141" s="27"/>
      <c r="F7141" s="26"/>
      <c r="G7141" s="28"/>
      <c r="H7141" s="31"/>
    </row>
    <row r="7142" spans="2:8">
      <c r="B7142" s="27"/>
      <c r="C7142" s="27"/>
      <c r="D7142" s="27"/>
      <c r="E7142" s="27"/>
      <c r="F7142" s="26"/>
      <c r="G7142" s="28"/>
      <c r="H7142" s="31"/>
    </row>
    <row r="7143" spans="2:8">
      <c r="B7143" s="27"/>
      <c r="C7143" s="27"/>
      <c r="D7143" s="27"/>
      <c r="E7143" s="27"/>
      <c r="F7143" s="26"/>
      <c r="G7143" s="28"/>
      <c r="H7143" s="31"/>
    </row>
    <row r="7144" spans="2:8">
      <c r="B7144" s="27"/>
      <c r="C7144" s="27"/>
      <c r="D7144" s="27"/>
      <c r="E7144" s="27"/>
      <c r="F7144" s="26"/>
      <c r="G7144" s="28"/>
      <c r="H7144" s="31"/>
    </row>
    <row r="7145" spans="2:8">
      <c r="B7145" s="27"/>
      <c r="C7145" s="27"/>
      <c r="D7145" s="27"/>
      <c r="E7145" s="27"/>
      <c r="F7145" s="26"/>
      <c r="G7145" s="28"/>
      <c r="H7145" s="31"/>
    </row>
    <row r="7146" spans="2:8">
      <c r="B7146" s="27"/>
      <c r="C7146" s="27"/>
      <c r="D7146" s="27"/>
      <c r="E7146" s="27"/>
      <c r="F7146" s="26"/>
      <c r="G7146" s="28"/>
      <c r="H7146" s="31"/>
    </row>
    <row r="7147" spans="2:8">
      <c r="B7147" s="27"/>
      <c r="C7147" s="27"/>
      <c r="D7147" s="27"/>
      <c r="E7147" s="27"/>
      <c r="F7147" s="26"/>
      <c r="G7147" s="28"/>
      <c r="H7147" s="31"/>
    </row>
    <row r="7148" spans="2:8">
      <c r="B7148" s="27"/>
      <c r="C7148" s="27"/>
      <c r="D7148" s="27"/>
      <c r="E7148" s="27"/>
      <c r="F7148" s="26"/>
      <c r="G7148" s="28"/>
      <c r="H7148" s="31"/>
    </row>
    <row r="7149" spans="2:8">
      <c r="B7149" s="27"/>
      <c r="C7149" s="27"/>
      <c r="D7149" s="27"/>
      <c r="E7149" s="27"/>
      <c r="F7149" s="26"/>
      <c r="G7149" s="28"/>
      <c r="H7149" s="31"/>
    </row>
    <row r="7150" spans="2:8">
      <c r="B7150" s="27"/>
      <c r="C7150" s="27"/>
      <c r="D7150" s="27"/>
      <c r="E7150" s="27"/>
      <c r="F7150" s="26"/>
      <c r="G7150" s="28"/>
      <c r="H7150" s="31"/>
    </row>
    <row r="7151" spans="2:8">
      <c r="B7151" s="27"/>
      <c r="C7151" s="27"/>
      <c r="D7151" s="27"/>
      <c r="E7151" s="27"/>
      <c r="F7151" s="26"/>
      <c r="G7151" s="28"/>
      <c r="H7151" s="31"/>
    </row>
    <row r="7152" spans="2:8">
      <c r="B7152" s="27"/>
      <c r="C7152" s="27"/>
      <c r="D7152" s="27"/>
      <c r="E7152" s="27"/>
      <c r="F7152" s="26"/>
      <c r="G7152" s="28"/>
      <c r="H7152" s="31"/>
    </row>
    <row r="7153" spans="2:8">
      <c r="B7153" s="27"/>
      <c r="C7153" s="27"/>
      <c r="D7153" s="27"/>
      <c r="E7153" s="27"/>
      <c r="F7153" s="26"/>
      <c r="G7153" s="28"/>
      <c r="H7153" s="31"/>
    </row>
    <row r="7154" spans="2:8">
      <c r="B7154" s="27"/>
      <c r="C7154" s="27"/>
      <c r="D7154" s="27"/>
      <c r="E7154" s="27"/>
      <c r="F7154" s="26"/>
      <c r="G7154" s="28"/>
      <c r="H7154" s="31"/>
    </row>
    <row r="7155" spans="2:8">
      <c r="B7155" s="27"/>
      <c r="C7155" s="27"/>
      <c r="D7155" s="27"/>
      <c r="E7155" s="27"/>
      <c r="F7155" s="26"/>
      <c r="G7155" s="28"/>
      <c r="H7155" s="31"/>
    </row>
    <row r="7156" spans="2:8">
      <c r="B7156" s="27"/>
      <c r="C7156" s="27"/>
      <c r="D7156" s="27"/>
      <c r="E7156" s="27"/>
      <c r="F7156" s="26"/>
      <c r="G7156" s="28"/>
      <c r="H7156" s="31"/>
    </row>
    <row r="7157" spans="2:8">
      <c r="B7157" s="27"/>
      <c r="C7157" s="27"/>
      <c r="D7157" s="27"/>
      <c r="E7157" s="27"/>
      <c r="F7157" s="26"/>
      <c r="G7157" s="28"/>
      <c r="H7157" s="31"/>
    </row>
    <row r="7158" spans="2:8">
      <c r="B7158" s="27"/>
      <c r="C7158" s="27"/>
      <c r="D7158" s="27"/>
      <c r="E7158" s="27"/>
      <c r="F7158" s="26"/>
      <c r="G7158" s="28"/>
      <c r="H7158" s="31"/>
    </row>
    <row r="7159" spans="2:8">
      <c r="B7159" s="27"/>
      <c r="C7159" s="27"/>
      <c r="D7159" s="27"/>
      <c r="E7159" s="27"/>
      <c r="F7159" s="26"/>
      <c r="G7159" s="28"/>
      <c r="H7159" s="31"/>
    </row>
    <row r="7160" spans="2:8">
      <c r="B7160" s="27"/>
      <c r="C7160" s="27"/>
      <c r="D7160" s="27"/>
      <c r="E7160" s="27"/>
      <c r="F7160" s="26"/>
      <c r="G7160" s="28"/>
      <c r="H7160" s="31"/>
    </row>
    <row r="7161" spans="2:8">
      <c r="B7161" s="27"/>
      <c r="C7161" s="27"/>
      <c r="D7161" s="27"/>
      <c r="E7161" s="27"/>
      <c r="F7161" s="26"/>
      <c r="G7161" s="28"/>
      <c r="H7161" s="31"/>
    </row>
    <row r="7162" spans="2:8">
      <c r="B7162" s="27"/>
      <c r="C7162" s="27"/>
      <c r="D7162" s="27"/>
      <c r="E7162" s="27"/>
      <c r="F7162" s="26"/>
      <c r="G7162" s="28"/>
      <c r="H7162" s="31"/>
    </row>
    <row r="7163" spans="2:8">
      <c r="B7163" s="27"/>
      <c r="C7163" s="27"/>
      <c r="D7163" s="27"/>
      <c r="E7163" s="27"/>
      <c r="F7163" s="26"/>
      <c r="G7163" s="28"/>
      <c r="H7163" s="31"/>
    </row>
    <row r="7164" spans="2:8">
      <c r="B7164" s="27"/>
      <c r="C7164" s="27"/>
      <c r="D7164" s="27"/>
      <c r="E7164" s="27"/>
      <c r="F7164" s="26"/>
      <c r="G7164" s="28"/>
      <c r="H7164" s="31"/>
    </row>
    <row r="7165" spans="2:8">
      <c r="B7165" s="27"/>
      <c r="C7165" s="27"/>
      <c r="D7165" s="27"/>
      <c r="E7165" s="27"/>
      <c r="F7165" s="26"/>
      <c r="G7165" s="28"/>
      <c r="H7165" s="31"/>
    </row>
    <row r="7166" spans="2:8">
      <c r="B7166" s="27"/>
      <c r="C7166" s="27"/>
      <c r="D7166" s="27"/>
      <c r="E7166" s="27"/>
      <c r="F7166" s="26"/>
      <c r="G7166" s="28"/>
      <c r="H7166" s="31"/>
    </row>
    <row r="7167" spans="2:8">
      <c r="B7167" s="27"/>
      <c r="C7167" s="27"/>
      <c r="D7167" s="27"/>
      <c r="E7167" s="27"/>
      <c r="F7167" s="26"/>
      <c r="G7167" s="28"/>
      <c r="H7167" s="31"/>
    </row>
    <row r="7168" spans="2:8">
      <c r="B7168" s="27"/>
      <c r="C7168" s="27"/>
      <c r="D7168" s="27"/>
      <c r="E7168" s="27"/>
      <c r="F7168" s="26"/>
      <c r="G7168" s="28"/>
      <c r="H7168" s="31"/>
    </row>
    <row r="7169" spans="2:8">
      <c r="B7169" s="27"/>
      <c r="C7169" s="27"/>
      <c r="D7169" s="27"/>
      <c r="E7169" s="27"/>
      <c r="F7169" s="26"/>
      <c r="G7169" s="28"/>
      <c r="H7169" s="31"/>
    </row>
    <row r="7170" spans="2:8">
      <c r="B7170" s="27"/>
      <c r="C7170" s="27"/>
      <c r="D7170" s="27"/>
      <c r="E7170" s="27"/>
      <c r="F7170" s="26"/>
      <c r="G7170" s="28"/>
      <c r="H7170" s="31"/>
    </row>
    <row r="7171" spans="2:8">
      <c r="B7171" s="27"/>
      <c r="C7171" s="27"/>
      <c r="D7171" s="27"/>
      <c r="E7171" s="27"/>
      <c r="F7171" s="26"/>
      <c r="G7171" s="28"/>
      <c r="H7171" s="31"/>
    </row>
    <row r="7172" spans="2:8">
      <c r="B7172" s="27"/>
      <c r="C7172" s="27"/>
      <c r="D7172" s="27"/>
      <c r="E7172" s="27"/>
      <c r="F7172" s="26"/>
      <c r="G7172" s="28"/>
      <c r="H7172" s="31"/>
    </row>
    <row r="7173" spans="2:8">
      <c r="B7173" s="27"/>
      <c r="C7173" s="27"/>
      <c r="D7173" s="27"/>
      <c r="E7173" s="27"/>
      <c r="F7173" s="26"/>
      <c r="G7173" s="28"/>
      <c r="H7173" s="31"/>
    </row>
    <row r="7174" spans="2:8">
      <c r="B7174" s="27"/>
      <c r="C7174" s="27"/>
      <c r="D7174" s="27"/>
      <c r="E7174" s="27"/>
      <c r="F7174" s="26"/>
      <c r="G7174" s="28"/>
      <c r="H7174" s="31"/>
    </row>
    <row r="7175" spans="2:8">
      <c r="B7175" s="27"/>
      <c r="C7175" s="27"/>
      <c r="D7175" s="27"/>
      <c r="E7175" s="27"/>
      <c r="F7175" s="26"/>
      <c r="G7175" s="28"/>
      <c r="H7175" s="31"/>
    </row>
    <row r="7176" spans="2:8">
      <c r="B7176" s="27"/>
      <c r="C7176" s="27"/>
      <c r="D7176" s="27"/>
      <c r="E7176" s="27"/>
      <c r="F7176" s="26"/>
      <c r="G7176" s="28"/>
      <c r="H7176" s="31"/>
    </row>
    <row r="7177" spans="2:8">
      <c r="B7177" s="27"/>
      <c r="C7177" s="27"/>
      <c r="D7177" s="27"/>
      <c r="E7177" s="27"/>
      <c r="F7177" s="26"/>
      <c r="G7177" s="28"/>
      <c r="H7177" s="31"/>
    </row>
    <row r="7178" spans="2:8">
      <c r="B7178" s="27"/>
      <c r="C7178" s="27"/>
      <c r="D7178" s="27"/>
      <c r="E7178" s="27"/>
      <c r="F7178" s="26"/>
      <c r="G7178" s="28"/>
      <c r="H7178" s="31"/>
    </row>
    <row r="7179" spans="2:8">
      <c r="B7179" s="27"/>
      <c r="C7179" s="27"/>
      <c r="D7179" s="27"/>
      <c r="E7179" s="27"/>
      <c r="F7179" s="26"/>
      <c r="G7179" s="28"/>
      <c r="H7179" s="31"/>
    </row>
    <row r="7180" spans="2:8">
      <c r="B7180" s="27"/>
      <c r="C7180" s="27"/>
      <c r="D7180" s="27"/>
      <c r="E7180" s="27"/>
      <c r="F7180" s="26"/>
      <c r="G7180" s="28"/>
      <c r="H7180" s="31"/>
    </row>
    <row r="7181" spans="2:8">
      <c r="B7181" s="27"/>
      <c r="C7181" s="27"/>
      <c r="D7181" s="27"/>
      <c r="E7181" s="27"/>
      <c r="F7181" s="26"/>
      <c r="G7181" s="28"/>
      <c r="H7181" s="31"/>
    </row>
    <row r="7182" spans="2:8">
      <c r="B7182" s="27"/>
      <c r="C7182" s="27"/>
      <c r="D7182" s="27"/>
      <c r="E7182" s="27"/>
      <c r="F7182" s="26"/>
      <c r="G7182" s="28"/>
      <c r="H7182" s="31"/>
    </row>
    <row r="7183" spans="2:8">
      <c r="B7183" s="27"/>
      <c r="C7183" s="27"/>
      <c r="D7183" s="27"/>
      <c r="E7183" s="27"/>
      <c r="F7183" s="26"/>
      <c r="G7183" s="28"/>
      <c r="H7183" s="31"/>
    </row>
    <row r="7184" spans="2:8">
      <c r="B7184" s="27"/>
      <c r="C7184" s="27"/>
      <c r="D7184" s="27"/>
      <c r="E7184" s="27"/>
      <c r="F7184" s="26"/>
      <c r="G7184" s="28"/>
      <c r="H7184" s="31"/>
    </row>
    <row r="7185" spans="2:8">
      <c r="B7185" s="27"/>
      <c r="C7185" s="27"/>
      <c r="D7185" s="27"/>
      <c r="E7185" s="27"/>
      <c r="F7185" s="26"/>
      <c r="G7185" s="28"/>
      <c r="H7185" s="31"/>
    </row>
    <row r="7186" spans="2:8">
      <c r="B7186" s="27"/>
      <c r="C7186" s="27"/>
      <c r="D7186" s="27"/>
      <c r="E7186" s="27"/>
      <c r="F7186" s="26"/>
      <c r="G7186" s="28"/>
      <c r="H7186" s="31"/>
    </row>
    <row r="7187" spans="2:8">
      <c r="B7187" s="27"/>
      <c r="C7187" s="27"/>
      <c r="D7187" s="27"/>
      <c r="E7187" s="27"/>
      <c r="F7187" s="26"/>
      <c r="G7187" s="28"/>
      <c r="H7187" s="31"/>
    </row>
    <row r="7188" spans="2:8">
      <c r="B7188" s="27"/>
      <c r="C7188" s="27"/>
      <c r="D7188" s="27"/>
      <c r="E7188" s="27"/>
      <c r="F7188" s="26"/>
      <c r="G7188" s="28"/>
      <c r="H7188" s="31"/>
    </row>
    <row r="7189" spans="2:8">
      <c r="B7189" s="27"/>
      <c r="C7189" s="27"/>
      <c r="D7189" s="27"/>
      <c r="E7189" s="27"/>
      <c r="F7189" s="26"/>
      <c r="G7189" s="28"/>
      <c r="H7189" s="31"/>
    </row>
    <row r="7190" spans="2:8">
      <c r="B7190" s="27"/>
      <c r="C7190" s="27"/>
      <c r="D7190" s="27"/>
      <c r="E7190" s="27"/>
      <c r="F7190" s="26"/>
      <c r="G7190" s="28"/>
      <c r="H7190" s="31"/>
    </row>
    <row r="7191" spans="2:8">
      <c r="B7191" s="27"/>
      <c r="C7191" s="27"/>
      <c r="D7191" s="27"/>
      <c r="E7191" s="27"/>
      <c r="F7191" s="26"/>
      <c r="G7191" s="28"/>
      <c r="H7191" s="31"/>
    </row>
    <row r="7192" spans="2:8">
      <c r="B7192" s="27"/>
      <c r="C7192" s="27"/>
      <c r="D7192" s="27"/>
      <c r="E7192" s="27"/>
      <c r="F7192" s="26"/>
      <c r="G7192" s="28"/>
      <c r="H7192" s="31"/>
    </row>
    <row r="7193" spans="2:8">
      <c r="B7193" s="27"/>
      <c r="C7193" s="27"/>
      <c r="D7193" s="27"/>
      <c r="E7193" s="27"/>
      <c r="F7193" s="26"/>
      <c r="G7193" s="28"/>
      <c r="H7193" s="31"/>
    </row>
    <row r="7194" spans="2:8">
      <c r="B7194" s="27"/>
      <c r="C7194" s="27"/>
      <c r="D7194" s="27"/>
      <c r="E7194" s="27"/>
      <c r="F7194" s="26"/>
      <c r="G7194" s="28"/>
      <c r="H7194" s="31"/>
    </row>
    <row r="7195" spans="2:8">
      <c r="B7195" s="27"/>
      <c r="C7195" s="27"/>
      <c r="D7195" s="27"/>
      <c r="E7195" s="27"/>
      <c r="F7195" s="26"/>
      <c r="G7195" s="28"/>
      <c r="H7195" s="31"/>
    </row>
    <row r="7196" spans="2:8">
      <c r="B7196" s="27"/>
      <c r="C7196" s="27"/>
      <c r="D7196" s="27"/>
      <c r="E7196" s="27"/>
      <c r="F7196" s="26"/>
      <c r="G7196" s="28"/>
      <c r="H7196" s="31"/>
    </row>
    <row r="7197" spans="2:8">
      <c r="B7197" s="27"/>
      <c r="C7197" s="27"/>
      <c r="D7197" s="27"/>
      <c r="E7197" s="27"/>
      <c r="F7197" s="26"/>
      <c r="G7197" s="28"/>
      <c r="H7197" s="31"/>
    </row>
    <row r="7198" spans="2:8">
      <c r="B7198" s="27"/>
      <c r="C7198" s="27"/>
      <c r="D7198" s="27"/>
      <c r="E7198" s="27"/>
      <c r="F7198" s="26"/>
      <c r="G7198" s="28"/>
      <c r="H7198" s="31"/>
    </row>
    <row r="7199" spans="2:8">
      <c r="B7199" s="27"/>
      <c r="C7199" s="27"/>
      <c r="D7199" s="27"/>
      <c r="E7199" s="27"/>
      <c r="F7199" s="26"/>
      <c r="G7199" s="28"/>
      <c r="H7199" s="31"/>
    </row>
    <row r="7200" spans="2:8">
      <c r="B7200" s="27"/>
      <c r="C7200" s="27"/>
      <c r="D7200" s="27"/>
      <c r="E7200" s="27"/>
      <c r="F7200" s="26"/>
      <c r="G7200" s="28"/>
      <c r="H7200" s="31"/>
    </row>
    <row r="7201" spans="2:8">
      <c r="B7201" s="27"/>
      <c r="C7201" s="27"/>
      <c r="D7201" s="27"/>
      <c r="E7201" s="27"/>
      <c r="F7201" s="26"/>
      <c r="G7201" s="28"/>
      <c r="H7201" s="31"/>
    </row>
    <row r="7202" spans="2:8">
      <c r="B7202" s="27"/>
      <c r="C7202" s="27"/>
      <c r="D7202" s="27"/>
      <c r="E7202" s="27"/>
      <c r="F7202" s="26"/>
      <c r="G7202" s="28"/>
      <c r="H7202" s="31"/>
    </row>
    <row r="7203" spans="2:8">
      <c r="B7203" s="27"/>
      <c r="C7203" s="27"/>
      <c r="D7203" s="27"/>
      <c r="E7203" s="27"/>
      <c r="F7203" s="26"/>
      <c r="G7203" s="28"/>
      <c r="H7203" s="31"/>
    </row>
    <row r="7204" spans="2:8">
      <c r="B7204" s="27"/>
      <c r="C7204" s="27"/>
      <c r="D7204" s="27"/>
      <c r="E7204" s="27"/>
      <c r="F7204" s="26"/>
      <c r="G7204" s="28"/>
      <c r="H7204" s="31"/>
    </row>
    <row r="7205" spans="2:8">
      <c r="B7205" s="27"/>
      <c r="C7205" s="27"/>
      <c r="D7205" s="27"/>
      <c r="E7205" s="27"/>
      <c r="F7205" s="26"/>
      <c r="G7205" s="28"/>
      <c r="H7205" s="31"/>
    </row>
    <row r="7206" spans="2:8">
      <c r="B7206" s="27"/>
      <c r="C7206" s="27"/>
      <c r="D7206" s="27"/>
      <c r="E7206" s="27"/>
      <c r="F7206" s="26"/>
      <c r="G7206" s="28"/>
      <c r="H7206" s="31"/>
    </row>
    <row r="7207" spans="2:8">
      <c r="B7207" s="27"/>
      <c r="C7207" s="27"/>
      <c r="D7207" s="27"/>
      <c r="E7207" s="27"/>
      <c r="F7207" s="26"/>
      <c r="G7207" s="28"/>
      <c r="H7207" s="31"/>
    </row>
    <row r="7208" spans="2:8">
      <c r="B7208" s="27"/>
      <c r="C7208" s="27"/>
      <c r="D7208" s="27"/>
      <c r="E7208" s="27"/>
      <c r="F7208" s="26"/>
      <c r="G7208" s="28"/>
      <c r="H7208" s="31"/>
    </row>
    <row r="7209" spans="2:8">
      <c r="B7209" s="27"/>
      <c r="C7209" s="27"/>
      <c r="D7209" s="27"/>
      <c r="E7209" s="27"/>
      <c r="F7209" s="26"/>
      <c r="G7209" s="28"/>
      <c r="H7209" s="31"/>
    </row>
    <row r="7210" spans="2:8">
      <c r="B7210" s="27"/>
      <c r="C7210" s="27"/>
      <c r="D7210" s="27"/>
      <c r="E7210" s="27"/>
      <c r="F7210" s="26"/>
      <c r="G7210" s="28"/>
      <c r="H7210" s="31"/>
    </row>
    <row r="7211" spans="2:8">
      <c r="B7211" s="27"/>
      <c r="C7211" s="27"/>
      <c r="D7211" s="27"/>
      <c r="E7211" s="27"/>
      <c r="F7211" s="26"/>
      <c r="G7211" s="28"/>
      <c r="H7211" s="31"/>
    </row>
    <row r="7212" spans="2:8">
      <c r="B7212" s="27"/>
      <c r="C7212" s="27"/>
      <c r="D7212" s="27"/>
      <c r="E7212" s="27"/>
      <c r="F7212" s="26"/>
      <c r="G7212" s="28"/>
      <c r="H7212" s="31"/>
    </row>
    <row r="7213" spans="2:8">
      <c r="B7213" s="27"/>
      <c r="C7213" s="27"/>
      <c r="D7213" s="27"/>
      <c r="E7213" s="27"/>
      <c r="F7213" s="26"/>
      <c r="G7213" s="28"/>
      <c r="H7213" s="31"/>
    </row>
    <row r="7214" spans="2:8">
      <c r="B7214" s="27"/>
      <c r="C7214" s="27"/>
      <c r="D7214" s="27"/>
      <c r="E7214" s="27"/>
      <c r="F7214" s="26"/>
      <c r="G7214" s="28"/>
      <c r="H7214" s="31"/>
    </row>
    <row r="7215" spans="2:8">
      <c r="B7215" s="27"/>
      <c r="C7215" s="27"/>
      <c r="D7215" s="27"/>
      <c r="E7215" s="27"/>
      <c r="F7215" s="26"/>
      <c r="G7215" s="28"/>
      <c r="H7215" s="31"/>
    </row>
    <row r="7216" spans="2:8">
      <c r="B7216" s="27"/>
      <c r="C7216" s="27"/>
      <c r="D7216" s="27"/>
      <c r="E7216" s="27"/>
      <c r="F7216" s="26"/>
      <c r="G7216" s="28"/>
      <c r="H7216" s="31"/>
    </row>
    <row r="7217" spans="2:8">
      <c r="B7217" s="27"/>
      <c r="C7217" s="27"/>
      <c r="D7217" s="27"/>
      <c r="E7217" s="27"/>
      <c r="F7217" s="26"/>
      <c r="G7217" s="28"/>
      <c r="H7217" s="31"/>
    </row>
    <row r="7218" spans="2:8">
      <c r="B7218" s="27"/>
      <c r="C7218" s="27"/>
      <c r="D7218" s="27"/>
      <c r="E7218" s="27"/>
      <c r="F7218" s="26"/>
      <c r="G7218" s="28"/>
      <c r="H7218" s="31"/>
    </row>
    <row r="7219" spans="2:8">
      <c r="B7219" s="27"/>
      <c r="C7219" s="27"/>
      <c r="D7219" s="27"/>
      <c r="E7219" s="27"/>
      <c r="F7219" s="26"/>
      <c r="G7219" s="28"/>
      <c r="H7219" s="31"/>
    </row>
    <row r="7220" spans="2:8">
      <c r="B7220" s="27"/>
      <c r="C7220" s="27"/>
      <c r="D7220" s="27"/>
      <c r="E7220" s="27"/>
      <c r="F7220" s="26"/>
      <c r="G7220" s="28"/>
      <c r="H7220" s="31"/>
    </row>
    <row r="7221" spans="2:8">
      <c r="B7221" s="27"/>
      <c r="C7221" s="27"/>
      <c r="D7221" s="27"/>
      <c r="E7221" s="27"/>
      <c r="F7221" s="26"/>
      <c r="G7221" s="28"/>
      <c r="H7221" s="31"/>
    </row>
    <row r="7222" spans="2:8">
      <c r="B7222" s="27"/>
      <c r="C7222" s="27"/>
      <c r="D7222" s="27"/>
      <c r="E7222" s="27"/>
      <c r="F7222" s="26"/>
      <c r="G7222" s="28"/>
      <c r="H7222" s="31"/>
    </row>
    <row r="7223" spans="2:8">
      <c r="B7223" s="27"/>
      <c r="C7223" s="27"/>
      <c r="D7223" s="27"/>
      <c r="E7223" s="27"/>
      <c r="F7223" s="26"/>
      <c r="G7223" s="28"/>
      <c r="H7223" s="31"/>
    </row>
    <row r="7224" spans="2:8">
      <c r="B7224" s="27"/>
      <c r="C7224" s="27"/>
      <c r="D7224" s="27"/>
      <c r="E7224" s="27"/>
      <c r="F7224" s="26"/>
      <c r="G7224" s="28"/>
      <c r="H7224" s="31"/>
    </row>
    <row r="7225" spans="2:8">
      <c r="B7225" s="27"/>
      <c r="C7225" s="27"/>
      <c r="D7225" s="27"/>
      <c r="E7225" s="27"/>
      <c r="F7225" s="26"/>
      <c r="G7225" s="28"/>
      <c r="H7225" s="31"/>
    </row>
    <row r="7226" spans="2:8">
      <c r="B7226" s="27"/>
      <c r="C7226" s="27"/>
      <c r="D7226" s="27"/>
      <c r="E7226" s="27"/>
      <c r="F7226" s="26"/>
      <c r="G7226" s="28"/>
      <c r="H7226" s="31"/>
    </row>
    <row r="7227" spans="2:8">
      <c r="B7227" s="27"/>
      <c r="C7227" s="27"/>
      <c r="D7227" s="27"/>
      <c r="E7227" s="27"/>
      <c r="F7227" s="26"/>
      <c r="G7227" s="28"/>
      <c r="H7227" s="31"/>
    </row>
    <row r="7228" spans="2:8">
      <c r="B7228" s="27"/>
      <c r="C7228" s="27"/>
      <c r="D7228" s="27"/>
      <c r="E7228" s="27"/>
      <c r="F7228" s="26"/>
      <c r="G7228" s="28"/>
      <c r="H7228" s="31"/>
    </row>
    <row r="7229" spans="2:8">
      <c r="B7229" s="27"/>
      <c r="C7229" s="27"/>
      <c r="D7229" s="27"/>
      <c r="E7229" s="27"/>
      <c r="F7229" s="26"/>
      <c r="G7229" s="28"/>
      <c r="H7229" s="31"/>
    </row>
    <row r="7230" spans="2:8">
      <c r="B7230" s="27"/>
      <c r="C7230" s="27"/>
      <c r="D7230" s="27"/>
      <c r="E7230" s="27"/>
      <c r="F7230" s="26"/>
      <c r="G7230" s="28"/>
      <c r="H7230" s="31"/>
    </row>
    <row r="7231" spans="2:8">
      <c r="B7231" s="27"/>
      <c r="C7231" s="27"/>
      <c r="D7231" s="27"/>
      <c r="E7231" s="27"/>
      <c r="F7231" s="26"/>
      <c r="G7231" s="28"/>
      <c r="H7231" s="31"/>
    </row>
    <row r="7232" spans="2:8">
      <c r="B7232" s="27"/>
      <c r="C7232" s="27"/>
      <c r="D7232" s="27"/>
      <c r="E7232" s="27"/>
      <c r="F7232" s="26"/>
      <c r="G7232" s="28"/>
      <c r="H7232" s="31"/>
    </row>
    <row r="7233" spans="2:8">
      <c r="B7233" s="27"/>
      <c r="C7233" s="27"/>
      <c r="D7233" s="27"/>
      <c r="E7233" s="27"/>
      <c r="F7233" s="26"/>
      <c r="G7233" s="28"/>
      <c r="H7233" s="31"/>
    </row>
    <row r="7234" spans="2:8">
      <c r="B7234" s="27"/>
      <c r="C7234" s="27"/>
      <c r="D7234" s="27"/>
      <c r="E7234" s="27"/>
      <c r="F7234" s="26"/>
      <c r="G7234" s="28"/>
      <c r="H7234" s="31"/>
    </row>
    <row r="7235" spans="2:8">
      <c r="B7235" s="27"/>
      <c r="C7235" s="27"/>
      <c r="D7235" s="27"/>
      <c r="E7235" s="27"/>
      <c r="F7235" s="26"/>
      <c r="G7235" s="28"/>
      <c r="H7235" s="31"/>
    </row>
    <row r="7236" spans="2:8">
      <c r="B7236" s="27"/>
      <c r="C7236" s="27"/>
      <c r="D7236" s="27"/>
      <c r="E7236" s="27"/>
      <c r="F7236" s="26"/>
      <c r="G7236" s="28"/>
      <c r="H7236" s="31"/>
    </row>
    <row r="7237" spans="2:8">
      <c r="B7237" s="27"/>
      <c r="C7237" s="27"/>
      <c r="D7237" s="27"/>
      <c r="E7237" s="27"/>
      <c r="F7237" s="26"/>
      <c r="G7237" s="28"/>
      <c r="H7237" s="31"/>
    </row>
    <row r="7238" spans="2:8">
      <c r="B7238" s="27"/>
      <c r="C7238" s="27"/>
      <c r="D7238" s="27"/>
      <c r="E7238" s="27"/>
      <c r="F7238" s="26"/>
      <c r="G7238" s="28"/>
      <c r="H7238" s="31"/>
    </row>
    <row r="7239" spans="2:8">
      <c r="B7239" s="27"/>
      <c r="C7239" s="27"/>
      <c r="D7239" s="27"/>
      <c r="E7239" s="27"/>
      <c r="F7239" s="26"/>
      <c r="G7239" s="28"/>
      <c r="H7239" s="31"/>
    </row>
    <row r="7240" spans="2:8">
      <c r="B7240" s="27"/>
      <c r="C7240" s="27"/>
      <c r="D7240" s="27"/>
      <c r="E7240" s="27"/>
      <c r="F7240" s="26"/>
      <c r="G7240" s="28"/>
      <c r="H7240" s="31"/>
    </row>
    <row r="7241" spans="2:8">
      <c r="B7241" s="27"/>
      <c r="C7241" s="27"/>
      <c r="D7241" s="27"/>
      <c r="E7241" s="27"/>
      <c r="F7241" s="26"/>
      <c r="G7241" s="28"/>
      <c r="H7241" s="31"/>
    </row>
    <row r="7242" spans="2:8">
      <c r="B7242" s="27"/>
      <c r="C7242" s="27"/>
      <c r="D7242" s="27"/>
      <c r="E7242" s="27"/>
      <c r="F7242" s="26"/>
      <c r="G7242" s="28"/>
      <c r="H7242" s="31"/>
    </row>
    <row r="7243" spans="2:8">
      <c r="B7243" s="27"/>
      <c r="C7243" s="27"/>
      <c r="D7243" s="27"/>
      <c r="E7243" s="27"/>
      <c r="F7243" s="26"/>
      <c r="G7243" s="28"/>
      <c r="H7243" s="31"/>
    </row>
    <row r="7244" spans="2:8">
      <c r="B7244" s="27"/>
      <c r="C7244" s="27"/>
      <c r="D7244" s="27"/>
      <c r="E7244" s="27"/>
      <c r="F7244" s="26"/>
      <c r="G7244" s="28"/>
      <c r="H7244" s="31"/>
    </row>
    <row r="7245" spans="2:8">
      <c r="B7245" s="27"/>
      <c r="C7245" s="27"/>
      <c r="D7245" s="27"/>
      <c r="E7245" s="27"/>
      <c r="F7245" s="26"/>
      <c r="G7245" s="28"/>
      <c r="H7245" s="31"/>
    </row>
    <row r="7246" spans="2:8">
      <c r="B7246" s="27"/>
      <c r="C7246" s="27"/>
      <c r="D7246" s="27"/>
      <c r="E7246" s="27"/>
      <c r="F7246" s="26"/>
      <c r="G7246" s="28"/>
      <c r="H7246" s="31"/>
    </row>
    <row r="7247" spans="2:8">
      <c r="B7247" s="27"/>
      <c r="C7247" s="27"/>
      <c r="D7247" s="27"/>
      <c r="E7247" s="27"/>
      <c r="F7247" s="26"/>
      <c r="G7247" s="28"/>
      <c r="H7247" s="31"/>
    </row>
    <row r="7248" spans="2:8">
      <c r="B7248" s="27"/>
      <c r="C7248" s="27"/>
      <c r="D7248" s="27"/>
      <c r="E7248" s="27"/>
      <c r="F7248" s="26"/>
      <c r="G7248" s="28"/>
      <c r="H7248" s="31"/>
    </row>
    <row r="7249" spans="2:8">
      <c r="B7249" s="27"/>
      <c r="C7249" s="27"/>
      <c r="D7249" s="27"/>
      <c r="E7249" s="27"/>
      <c r="F7249" s="26"/>
      <c r="G7249" s="28"/>
      <c r="H7249" s="31"/>
    </row>
    <row r="7250" spans="2:8">
      <c r="B7250" s="27"/>
      <c r="C7250" s="27"/>
      <c r="D7250" s="27"/>
      <c r="E7250" s="27"/>
      <c r="F7250" s="26"/>
      <c r="G7250" s="28"/>
      <c r="H7250" s="31"/>
    </row>
    <row r="7251" spans="2:8">
      <c r="B7251" s="27"/>
      <c r="C7251" s="27"/>
      <c r="D7251" s="27"/>
      <c r="E7251" s="27"/>
      <c r="F7251" s="26"/>
      <c r="G7251" s="28"/>
      <c r="H7251" s="31"/>
    </row>
    <row r="7252" spans="2:8">
      <c r="B7252" s="27"/>
      <c r="C7252" s="27"/>
      <c r="D7252" s="27"/>
      <c r="E7252" s="27"/>
      <c r="F7252" s="26"/>
      <c r="G7252" s="28"/>
      <c r="H7252" s="31"/>
    </row>
    <row r="7253" spans="2:8">
      <c r="B7253" s="27"/>
      <c r="C7253" s="27"/>
      <c r="D7253" s="27"/>
      <c r="E7253" s="27"/>
      <c r="F7253" s="26"/>
      <c r="G7253" s="28"/>
      <c r="H7253" s="31"/>
    </row>
    <row r="7254" spans="2:8">
      <c r="B7254" s="27"/>
      <c r="C7254" s="27"/>
      <c r="D7254" s="27"/>
      <c r="E7254" s="27"/>
      <c r="F7254" s="26"/>
      <c r="G7254" s="28"/>
      <c r="H7254" s="31"/>
    </row>
    <row r="7255" spans="2:8">
      <c r="B7255" s="27"/>
      <c r="C7255" s="27"/>
      <c r="D7255" s="27"/>
      <c r="E7255" s="27"/>
      <c r="F7255" s="26"/>
      <c r="G7255" s="28"/>
      <c r="H7255" s="31"/>
    </row>
    <row r="7256" spans="2:8">
      <c r="B7256" s="27"/>
      <c r="C7256" s="27"/>
      <c r="D7256" s="27"/>
      <c r="E7256" s="27"/>
      <c r="F7256" s="26"/>
      <c r="G7256" s="28"/>
      <c r="H7256" s="31"/>
    </row>
    <row r="7257" spans="2:8">
      <c r="B7257" s="27"/>
      <c r="C7257" s="27"/>
      <c r="D7257" s="27"/>
      <c r="E7257" s="27"/>
      <c r="F7257" s="26"/>
      <c r="G7257" s="28"/>
      <c r="H7257" s="31"/>
    </row>
    <row r="7258" spans="2:8">
      <c r="B7258" s="27"/>
      <c r="C7258" s="27"/>
      <c r="D7258" s="27"/>
      <c r="E7258" s="27"/>
      <c r="F7258" s="26"/>
      <c r="G7258" s="28"/>
      <c r="H7258" s="31"/>
    </row>
    <row r="7259" spans="2:8">
      <c r="B7259" s="27"/>
      <c r="C7259" s="27"/>
      <c r="D7259" s="27"/>
      <c r="E7259" s="27"/>
      <c r="F7259" s="26"/>
      <c r="G7259" s="28"/>
      <c r="H7259" s="31"/>
    </row>
    <row r="7260" spans="2:8">
      <c r="B7260" s="27"/>
      <c r="C7260" s="27"/>
      <c r="D7260" s="27"/>
      <c r="E7260" s="27"/>
      <c r="F7260" s="26"/>
      <c r="G7260" s="28"/>
      <c r="H7260" s="31"/>
    </row>
    <row r="7261" spans="2:8">
      <c r="B7261" s="27"/>
      <c r="C7261" s="27"/>
      <c r="D7261" s="27"/>
      <c r="E7261" s="27"/>
      <c r="F7261" s="26"/>
      <c r="G7261" s="28"/>
      <c r="H7261" s="31"/>
    </row>
    <row r="7262" spans="2:8">
      <c r="B7262" s="27"/>
      <c r="C7262" s="27"/>
      <c r="D7262" s="27"/>
      <c r="E7262" s="27"/>
      <c r="F7262" s="26"/>
      <c r="G7262" s="28"/>
      <c r="H7262" s="31"/>
    </row>
    <row r="7263" spans="2:8">
      <c r="B7263" s="27"/>
      <c r="C7263" s="27"/>
      <c r="D7263" s="27"/>
      <c r="E7263" s="27"/>
      <c r="F7263" s="26"/>
      <c r="G7263" s="28"/>
      <c r="H7263" s="31"/>
    </row>
    <row r="7264" spans="2:8">
      <c r="B7264" s="27"/>
      <c r="C7264" s="27"/>
      <c r="D7264" s="27"/>
      <c r="E7264" s="27"/>
      <c r="F7264" s="26"/>
      <c r="G7264" s="28"/>
      <c r="H7264" s="31"/>
    </row>
    <row r="7265" spans="2:8">
      <c r="B7265" s="27"/>
      <c r="C7265" s="27"/>
      <c r="D7265" s="27"/>
      <c r="E7265" s="27"/>
      <c r="F7265" s="26"/>
      <c r="G7265" s="28"/>
      <c r="H7265" s="31"/>
    </row>
    <row r="7266" spans="2:8">
      <c r="B7266" s="27"/>
      <c r="C7266" s="27"/>
      <c r="D7266" s="27"/>
      <c r="E7266" s="27"/>
      <c r="F7266" s="26"/>
      <c r="G7266" s="28"/>
      <c r="H7266" s="31"/>
    </row>
    <row r="7267" spans="2:8">
      <c r="B7267" s="27"/>
      <c r="C7267" s="27"/>
      <c r="D7267" s="27"/>
      <c r="E7267" s="27"/>
      <c r="F7267" s="26"/>
      <c r="G7267" s="28"/>
      <c r="H7267" s="31"/>
    </row>
    <row r="7268" spans="2:8">
      <c r="B7268" s="27"/>
      <c r="C7268" s="27"/>
      <c r="D7268" s="27"/>
      <c r="E7268" s="27"/>
      <c r="F7268" s="26"/>
      <c r="G7268" s="28"/>
      <c r="H7268" s="31"/>
    </row>
    <row r="7269" spans="2:8">
      <c r="B7269" s="27"/>
      <c r="C7269" s="27"/>
      <c r="D7269" s="27"/>
      <c r="E7269" s="27"/>
      <c r="F7269" s="26"/>
      <c r="G7269" s="28"/>
      <c r="H7269" s="31"/>
    </row>
    <row r="7270" spans="2:8">
      <c r="B7270" s="27"/>
      <c r="C7270" s="27"/>
      <c r="D7270" s="27"/>
      <c r="E7270" s="27"/>
      <c r="F7270" s="26"/>
      <c r="G7270" s="28"/>
      <c r="H7270" s="31"/>
    </row>
    <row r="7271" spans="2:8">
      <c r="B7271" s="27"/>
      <c r="C7271" s="27"/>
      <c r="D7271" s="27"/>
      <c r="E7271" s="27"/>
      <c r="F7271" s="26"/>
      <c r="G7271" s="28"/>
      <c r="H7271" s="31"/>
    </row>
    <row r="7272" spans="2:8">
      <c r="B7272" s="27"/>
      <c r="C7272" s="27"/>
      <c r="D7272" s="27"/>
      <c r="E7272" s="27"/>
      <c r="F7272" s="26"/>
      <c r="G7272" s="28"/>
      <c r="H7272" s="31"/>
    </row>
    <row r="7273" spans="2:8">
      <c r="B7273" s="27"/>
      <c r="C7273" s="27"/>
      <c r="D7273" s="27"/>
      <c r="E7273" s="27"/>
      <c r="F7273" s="26"/>
      <c r="G7273" s="28"/>
      <c r="H7273" s="31"/>
    </row>
    <row r="7274" spans="2:8">
      <c r="B7274" s="27"/>
      <c r="C7274" s="27"/>
      <c r="D7274" s="27"/>
      <c r="E7274" s="27"/>
      <c r="F7274" s="26"/>
      <c r="G7274" s="28"/>
      <c r="H7274" s="31"/>
    </row>
    <row r="7275" spans="2:8">
      <c r="B7275" s="27"/>
      <c r="C7275" s="27"/>
      <c r="D7275" s="27"/>
      <c r="E7275" s="27"/>
      <c r="F7275" s="26"/>
      <c r="G7275" s="28"/>
      <c r="H7275" s="31"/>
    </row>
    <row r="7276" spans="2:8">
      <c r="B7276" s="27"/>
      <c r="C7276" s="27"/>
      <c r="D7276" s="27"/>
      <c r="E7276" s="27"/>
      <c r="F7276" s="26"/>
      <c r="G7276" s="28"/>
      <c r="H7276" s="31"/>
    </row>
    <row r="7277" spans="2:8">
      <c r="B7277" s="27"/>
      <c r="C7277" s="27"/>
      <c r="D7277" s="27"/>
      <c r="E7277" s="27"/>
      <c r="F7277" s="26"/>
      <c r="G7277" s="28"/>
      <c r="H7277" s="31"/>
    </row>
    <row r="7278" spans="2:8">
      <c r="B7278" s="27"/>
      <c r="C7278" s="27"/>
      <c r="D7278" s="27"/>
      <c r="E7278" s="27"/>
      <c r="F7278" s="26"/>
      <c r="G7278" s="28"/>
      <c r="H7278" s="31"/>
    </row>
    <row r="7279" spans="2:8">
      <c r="B7279" s="27"/>
      <c r="C7279" s="27"/>
      <c r="D7279" s="27"/>
      <c r="E7279" s="27"/>
      <c r="F7279" s="26"/>
      <c r="G7279" s="28"/>
      <c r="H7279" s="31"/>
    </row>
    <row r="7280" spans="2:8">
      <c r="B7280" s="27"/>
      <c r="C7280" s="27"/>
      <c r="D7280" s="27"/>
      <c r="E7280" s="27"/>
      <c r="F7280" s="26"/>
      <c r="G7280" s="28"/>
      <c r="H7280" s="31"/>
    </row>
    <row r="7281" spans="2:8">
      <c r="B7281" s="27"/>
      <c r="C7281" s="27"/>
      <c r="D7281" s="27"/>
      <c r="E7281" s="27"/>
      <c r="F7281" s="26"/>
      <c r="G7281" s="28"/>
      <c r="H7281" s="31"/>
    </row>
    <row r="7282" spans="2:8">
      <c r="B7282" s="27"/>
      <c r="C7282" s="27"/>
      <c r="D7282" s="27"/>
      <c r="E7282" s="27"/>
      <c r="F7282" s="26"/>
      <c r="G7282" s="28"/>
      <c r="H7282" s="31"/>
    </row>
    <row r="7283" spans="2:8">
      <c r="B7283" s="27"/>
      <c r="C7283" s="27"/>
      <c r="D7283" s="27"/>
      <c r="E7283" s="27"/>
      <c r="F7283" s="26"/>
      <c r="G7283" s="28"/>
      <c r="H7283" s="31"/>
    </row>
    <row r="7284" spans="2:8">
      <c r="B7284" s="27"/>
      <c r="C7284" s="27"/>
      <c r="D7284" s="27"/>
      <c r="E7284" s="27"/>
      <c r="F7284" s="26"/>
      <c r="G7284" s="28"/>
      <c r="H7284" s="31"/>
    </row>
    <row r="7285" spans="2:8">
      <c r="B7285" s="27"/>
      <c r="C7285" s="27"/>
      <c r="D7285" s="27"/>
      <c r="E7285" s="27"/>
      <c r="F7285" s="26"/>
      <c r="G7285" s="28"/>
      <c r="H7285" s="31"/>
    </row>
    <row r="7286" spans="2:8">
      <c r="B7286" s="27"/>
      <c r="C7286" s="27"/>
      <c r="D7286" s="27"/>
      <c r="E7286" s="27"/>
      <c r="F7286" s="26"/>
      <c r="G7286" s="28"/>
      <c r="H7286" s="31"/>
    </row>
    <row r="7287" spans="2:8">
      <c r="B7287" s="27"/>
      <c r="C7287" s="27"/>
      <c r="D7287" s="27"/>
      <c r="E7287" s="27"/>
      <c r="F7287" s="26"/>
      <c r="G7287" s="28"/>
      <c r="H7287" s="31"/>
    </row>
    <row r="7288" spans="2:8">
      <c r="B7288" s="27"/>
      <c r="C7288" s="27"/>
      <c r="D7288" s="27"/>
      <c r="E7288" s="27"/>
      <c r="F7288" s="26"/>
      <c r="G7288" s="28"/>
      <c r="H7288" s="31"/>
    </row>
    <row r="7289" spans="2:8">
      <c r="B7289" s="27"/>
      <c r="C7289" s="27"/>
      <c r="D7289" s="27"/>
      <c r="E7289" s="27"/>
      <c r="F7289" s="26"/>
      <c r="G7289" s="28"/>
      <c r="H7289" s="31"/>
    </row>
    <row r="7290" spans="2:8">
      <c r="B7290" s="27"/>
      <c r="C7290" s="27"/>
      <c r="D7290" s="27"/>
      <c r="E7290" s="27"/>
      <c r="F7290" s="26"/>
      <c r="G7290" s="28"/>
      <c r="H7290" s="31"/>
    </row>
    <row r="7291" spans="2:8">
      <c r="B7291" s="27"/>
      <c r="C7291" s="27"/>
      <c r="D7291" s="27"/>
      <c r="E7291" s="27"/>
      <c r="F7291" s="26"/>
      <c r="G7291" s="28"/>
      <c r="H7291" s="31"/>
    </row>
    <row r="7292" spans="2:8">
      <c r="B7292" s="27"/>
      <c r="C7292" s="27"/>
      <c r="D7292" s="27"/>
      <c r="E7292" s="27"/>
      <c r="F7292" s="26"/>
      <c r="G7292" s="28"/>
      <c r="H7292" s="31"/>
    </row>
    <row r="7293" spans="2:8">
      <c r="B7293" s="27"/>
      <c r="C7293" s="27"/>
      <c r="D7293" s="27"/>
      <c r="E7293" s="27"/>
      <c r="F7293" s="26"/>
      <c r="G7293" s="28"/>
      <c r="H7293" s="31"/>
    </row>
    <row r="7294" spans="2:8">
      <c r="B7294" s="27"/>
      <c r="C7294" s="27"/>
      <c r="D7294" s="27"/>
      <c r="E7294" s="27"/>
      <c r="F7294" s="26"/>
      <c r="G7294" s="28"/>
      <c r="H7294" s="31"/>
    </row>
    <row r="7295" spans="2:8">
      <c r="B7295" s="27"/>
      <c r="C7295" s="27"/>
      <c r="D7295" s="27"/>
      <c r="E7295" s="27"/>
      <c r="F7295" s="26"/>
      <c r="G7295" s="28"/>
      <c r="H7295" s="31"/>
    </row>
    <row r="7296" spans="2:8">
      <c r="B7296" s="27"/>
      <c r="C7296" s="27"/>
      <c r="D7296" s="27"/>
      <c r="E7296" s="27"/>
      <c r="F7296" s="26"/>
      <c r="G7296" s="28"/>
      <c r="H7296" s="31"/>
    </row>
    <row r="7297" spans="2:8">
      <c r="B7297" s="27"/>
      <c r="C7297" s="27"/>
      <c r="D7297" s="27"/>
      <c r="E7297" s="27"/>
      <c r="F7297" s="26"/>
      <c r="G7297" s="28"/>
      <c r="H7297" s="31"/>
    </row>
    <row r="7298" spans="2:8">
      <c r="B7298" s="27"/>
      <c r="C7298" s="27"/>
      <c r="D7298" s="27"/>
      <c r="E7298" s="27"/>
      <c r="F7298" s="26"/>
      <c r="G7298" s="28"/>
      <c r="H7298" s="31"/>
    </row>
    <row r="7299" spans="2:8">
      <c r="B7299" s="27"/>
      <c r="C7299" s="27"/>
      <c r="D7299" s="27"/>
      <c r="E7299" s="27"/>
      <c r="F7299" s="26"/>
      <c r="G7299" s="28"/>
      <c r="H7299" s="31"/>
    </row>
    <row r="7300" spans="2:8">
      <c r="B7300" s="27"/>
      <c r="C7300" s="27"/>
      <c r="D7300" s="27"/>
      <c r="E7300" s="27"/>
      <c r="F7300" s="26"/>
      <c r="G7300" s="28"/>
      <c r="H7300" s="31"/>
    </row>
    <row r="7301" spans="2:8">
      <c r="B7301" s="27"/>
      <c r="C7301" s="27"/>
      <c r="D7301" s="27"/>
      <c r="E7301" s="27"/>
      <c r="F7301" s="26"/>
      <c r="G7301" s="28"/>
      <c r="H7301" s="31"/>
    </row>
    <row r="7302" spans="2:8">
      <c r="B7302" s="27"/>
      <c r="C7302" s="27"/>
      <c r="D7302" s="27"/>
      <c r="E7302" s="27"/>
      <c r="F7302" s="26"/>
      <c r="G7302" s="28"/>
      <c r="H7302" s="31"/>
    </row>
    <row r="7303" spans="2:8">
      <c r="B7303" s="27"/>
      <c r="C7303" s="27"/>
      <c r="D7303" s="27"/>
      <c r="E7303" s="27"/>
      <c r="F7303" s="26"/>
      <c r="G7303" s="28"/>
      <c r="H7303" s="31"/>
    </row>
    <row r="7304" spans="2:8">
      <c r="B7304" s="27"/>
      <c r="C7304" s="27"/>
      <c r="D7304" s="27"/>
      <c r="E7304" s="27"/>
      <c r="F7304" s="26"/>
      <c r="G7304" s="28"/>
      <c r="H7304" s="31"/>
    </row>
    <row r="7305" spans="2:8">
      <c r="B7305" s="27"/>
      <c r="C7305" s="27"/>
      <c r="D7305" s="27"/>
      <c r="E7305" s="27"/>
      <c r="F7305" s="26"/>
      <c r="G7305" s="28"/>
      <c r="H7305" s="31"/>
    </row>
    <row r="7306" spans="2:8">
      <c r="B7306" s="27"/>
      <c r="C7306" s="27"/>
      <c r="D7306" s="27"/>
      <c r="E7306" s="27"/>
      <c r="F7306" s="26"/>
      <c r="G7306" s="28"/>
      <c r="H7306" s="31"/>
    </row>
    <row r="7307" spans="2:8">
      <c r="B7307" s="27"/>
      <c r="C7307" s="27"/>
      <c r="D7307" s="27"/>
      <c r="E7307" s="27"/>
      <c r="F7307" s="26"/>
      <c r="G7307" s="28"/>
      <c r="H7307" s="31"/>
    </row>
    <row r="7308" spans="2:8">
      <c r="B7308" s="27"/>
      <c r="C7308" s="27"/>
      <c r="D7308" s="27"/>
      <c r="E7308" s="27"/>
      <c r="F7308" s="26"/>
      <c r="G7308" s="28"/>
      <c r="H7308" s="31"/>
    </row>
    <row r="7309" spans="2:8">
      <c r="B7309" s="27"/>
      <c r="C7309" s="27"/>
      <c r="D7309" s="27"/>
      <c r="E7309" s="27"/>
      <c r="F7309" s="26"/>
      <c r="G7309" s="28"/>
      <c r="H7309" s="31"/>
    </row>
    <row r="7310" spans="2:8">
      <c r="B7310" s="27"/>
      <c r="C7310" s="27"/>
      <c r="D7310" s="27"/>
      <c r="E7310" s="27"/>
      <c r="F7310" s="26"/>
      <c r="G7310" s="28"/>
      <c r="H7310" s="31"/>
    </row>
    <row r="7311" spans="2:8">
      <c r="B7311" s="27"/>
      <c r="C7311" s="27"/>
      <c r="D7311" s="27"/>
      <c r="E7311" s="27"/>
      <c r="F7311" s="26"/>
      <c r="G7311" s="28"/>
      <c r="H7311" s="31"/>
    </row>
    <row r="7312" spans="2:8">
      <c r="B7312" s="27"/>
      <c r="C7312" s="27"/>
      <c r="D7312" s="27"/>
      <c r="E7312" s="27"/>
      <c r="F7312" s="26"/>
      <c r="G7312" s="28"/>
      <c r="H7312" s="31"/>
    </row>
    <row r="7313" spans="2:8">
      <c r="B7313" s="27"/>
      <c r="C7313" s="27"/>
      <c r="D7313" s="27"/>
      <c r="E7313" s="27"/>
      <c r="F7313" s="26"/>
      <c r="G7313" s="28"/>
      <c r="H7313" s="31"/>
    </row>
    <row r="7314" spans="2:8">
      <c r="B7314" s="27"/>
      <c r="C7314" s="27"/>
      <c r="D7314" s="27"/>
      <c r="E7314" s="27"/>
      <c r="F7314" s="26"/>
      <c r="G7314" s="28"/>
      <c r="H7314" s="31"/>
    </row>
    <row r="7315" spans="2:8">
      <c r="B7315" s="27"/>
      <c r="C7315" s="27"/>
      <c r="D7315" s="27"/>
      <c r="E7315" s="27"/>
      <c r="F7315" s="26"/>
      <c r="G7315" s="28"/>
      <c r="H7315" s="31"/>
    </row>
    <row r="7316" spans="2:8">
      <c r="B7316" s="27"/>
      <c r="C7316" s="27"/>
      <c r="D7316" s="27"/>
      <c r="E7316" s="27"/>
      <c r="F7316" s="26"/>
      <c r="G7316" s="28"/>
      <c r="H7316" s="31"/>
    </row>
    <row r="7317" spans="2:8">
      <c r="B7317" s="27"/>
      <c r="C7317" s="27"/>
      <c r="D7317" s="27"/>
      <c r="E7317" s="27"/>
      <c r="F7317" s="26"/>
      <c r="G7317" s="28"/>
      <c r="H7317" s="31"/>
    </row>
    <row r="7318" spans="2:8">
      <c r="B7318" s="27"/>
      <c r="C7318" s="27"/>
      <c r="D7318" s="27"/>
      <c r="E7318" s="27"/>
      <c r="F7318" s="26"/>
      <c r="G7318" s="28"/>
      <c r="H7318" s="31"/>
    </row>
    <row r="7319" spans="2:8">
      <c r="B7319" s="27"/>
      <c r="C7319" s="27"/>
      <c r="D7319" s="27"/>
      <c r="E7319" s="27"/>
      <c r="F7319" s="26"/>
      <c r="G7319" s="28"/>
      <c r="H7319" s="31"/>
    </row>
    <row r="7320" spans="2:8">
      <c r="B7320" s="27"/>
      <c r="C7320" s="27"/>
      <c r="D7320" s="27"/>
      <c r="E7320" s="27"/>
      <c r="F7320" s="26"/>
      <c r="G7320" s="28"/>
      <c r="H7320" s="31"/>
    </row>
    <row r="7321" spans="2:8">
      <c r="B7321" s="27"/>
      <c r="C7321" s="27"/>
      <c r="D7321" s="27"/>
      <c r="E7321" s="27"/>
      <c r="F7321" s="26"/>
      <c r="G7321" s="28"/>
      <c r="H7321" s="31"/>
    </row>
    <row r="7322" spans="2:8">
      <c r="B7322" s="27"/>
      <c r="C7322" s="27"/>
      <c r="D7322" s="27"/>
      <c r="E7322" s="27"/>
      <c r="F7322" s="26"/>
      <c r="G7322" s="28"/>
      <c r="H7322" s="31"/>
    </row>
    <row r="7323" spans="2:8">
      <c r="B7323" s="27"/>
      <c r="C7323" s="27"/>
      <c r="D7323" s="27"/>
      <c r="E7323" s="27"/>
      <c r="F7323" s="26"/>
      <c r="G7323" s="28"/>
      <c r="H7323" s="31"/>
    </row>
    <row r="7324" spans="2:8">
      <c r="B7324" s="27"/>
      <c r="C7324" s="27"/>
      <c r="D7324" s="27"/>
      <c r="E7324" s="27"/>
      <c r="F7324" s="26"/>
      <c r="G7324" s="28"/>
      <c r="H7324" s="31"/>
    </row>
    <row r="7325" spans="2:8">
      <c r="B7325" s="27"/>
      <c r="C7325" s="27"/>
      <c r="D7325" s="27"/>
      <c r="E7325" s="27"/>
      <c r="F7325" s="26"/>
      <c r="G7325" s="28"/>
      <c r="H7325" s="31"/>
    </row>
    <row r="7326" spans="2:8">
      <c r="B7326" s="27"/>
      <c r="C7326" s="27"/>
      <c r="D7326" s="27"/>
      <c r="E7326" s="27"/>
      <c r="F7326" s="26"/>
      <c r="G7326" s="28"/>
      <c r="H7326" s="31"/>
    </row>
    <row r="7327" spans="2:8">
      <c r="B7327" s="27"/>
      <c r="C7327" s="27"/>
      <c r="D7327" s="27"/>
      <c r="E7327" s="27"/>
      <c r="F7327" s="26"/>
      <c r="G7327" s="28"/>
      <c r="H7327" s="31"/>
    </row>
    <row r="7328" spans="2:8">
      <c r="B7328" s="27"/>
      <c r="C7328" s="27"/>
      <c r="D7328" s="27"/>
      <c r="E7328" s="27"/>
      <c r="F7328" s="26"/>
      <c r="G7328" s="28"/>
      <c r="H7328" s="31"/>
    </row>
    <row r="7329" spans="2:8">
      <c r="B7329" s="27"/>
      <c r="C7329" s="27"/>
      <c r="D7329" s="27"/>
      <c r="E7329" s="27"/>
      <c r="F7329" s="26"/>
      <c r="G7329" s="28"/>
      <c r="H7329" s="31"/>
    </row>
    <row r="7330" spans="2:8">
      <c r="B7330" s="27"/>
      <c r="C7330" s="27"/>
      <c r="D7330" s="27"/>
      <c r="E7330" s="27"/>
      <c r="F7330" s="26"/>
      <c r="G7330" s="28"/>
      <c r="H7330" s="31"/>
    </row>
    <row r="7331" spans="2:8">
      <c r="B7331" s="27"/>
      <c r="C7331" s="27"/>
      <c r="D7331" s="27"/>
      <c r="E7331" s="27"/>
      <c r="F7331" s="26"/>
      <c r="G7331" s="28"/>
      <c r="H7331" s="31"/>
    </row>
    <row r="7332" spans="2:8">
      <c r="B7332" s="27"/>
      <c r="C7332" s="27"/>
      <c r="D7332" s="27"/>
      <c r="E7332" s="27"/>
      <c r="F7332" s="26"/>
      <c r="G7332" s="28"/>
      <c r="H7332" s="31"/>
    </row>
    <row r="7333" spans="2:8">
      <c r="B7333" s="27"/>
      <c r="C7333" s="27"/>
      <c r="D7333" s="27"/>
      <c r="E7333" s="27"/>
      <c r="F7333" s="26"/>
      <c r="G7333" s="28"/>
      <c r="H7333" s="31"/>
    </row>
    <row r="7334" spans="2:8">
      <c r="B7334" s="27"/>
      <c r="C7334" s="27"/>
      <c r="D7334" s="27"/>
      <c r="E7334" s="27"/>
      <c r="F7334" s="26"/>
      <c r="G7334" s="28"/>
      <c r="H7334" s="31"/>
    </row>
    <row r="7335" spans="2:8">
      <c r="B7335" s="27"/>
      <c r="C7335" s="27"/>
      <c r="D7335" s="27"/>
      <c r="E7335" s="27"/>
      <c r="F7335" s="26"/>
      <c r="G7335" s="28"/>
      <c r="H7335" s="31"/>
    </row>
    <row r="7336" spans="2:8">
      <c r="B7336" s="27"/>
      <c r="C7336" s="27"/>
      <c r="D7336" s="27"/>
      <c r="E7336" s="27"/>
      <c r="F7336" s="26"/>
      <c r="G7336" s="28"/>
      <c r="H7336" s="31"/>
    </row>
    <row r="7337" spans="2:8">
      <c r="B7337" s="27"/>
      <c r="C7337" s="27"/>
      <c r="D7337" s="27"/>
      <c r="E7337" s="27"/>
      <c r="F7337" s="26"/>
      <c r="G7337" s="28"/>
      <c r="H7337" s="31"/>
    </row>
    <row r="7338" spans="2:8">
      <c r="B7338" s="27"/>
      <c r="C7338" s="27"/>
      <c r="D7338" s="27"/>
      <c r="E7338" s="27"/>
      <c r="F7338" s="26"/>
      <c r="G7338" s="28"/>
      <c r="H7338" s="31"/>
    </row>
    <row r="7339" spans="2:8">
      <c r="B7339" s="27"/>
      <c r="C7339" s="27"/>
      <c r="D7339" s="27"/>
      <c r="E7339" s="27"/>
      <c r="F7339" s="26"/>
      <c r="G7339" s="28"/>
      <c r="H7339" s="31"/>
    </row>
    <row r="7340" spans="2:8">
      <c r="B7340" s="27"/>
      <c r="C7340" s="27"/>
      <c r="D7340" s="27"/>
      <c r="E7340" s="27"/>
      <c r="F7340" s="26"/>
      <c r="G7340" s="28"/>
      <c r="H7340" s="31"/>
    </row>
    <row r="7341" spans="2:8">
      <c r="B7341" s="27"/>
      <c r="C7341" s="27"/>
      <c r="D7341" s="27"/>
      <c r="E7341" s="27"/>
      <c r="F7341" s="26"/>
      <c r="G7341" s="28"/>
      <c r="H7341" s="31"/>
    </row>
    <row r="7342" spans="2:8">
      <c r="B7342" s="27"/>
      <c r="C7342" s="27"/>
      <c r="D7342" s="27"/>
      <c r="E7342" s="27"/>
      <c r="F7342" s="26"/>
      <c r="G7342" s="28"/>
      <c r="H7342" s="31"/>
    </row>
    <row r="7343" spans="2:8">
      <c r="B7343" s="27"/>
      <c r="C7343" s="27"/>
      <c r="D7343" s="27"/>
      <c r="E7343" s="27"/>
      <c r="F7343" s="26"/>
      <c r="G7343" s="28"/>
      <c r="H7343" s="31"/>
    </row>
    <row r="7344" spans="2:8">
      <c r="B7344" s="27"/>
      <c r="C7344" s="27"/>
      <c r="D7344" s="27"/>
      <c r="E7344" s="27"/>
      <c r="F7344" s="26"/>
      <c r="G7344" s="28"/>
      <c r="H7344" s="31"/>
    </row>
    <row r="7345" spans="2:8">
      <c r="B7345" s="27"/>
      <c r="C7345" s="27"/>
      <c r="D7345" s="27"/>
      <c r="E7345" s="27"/>
      <c r="F7345" s="26"/>
      <c r="G7345" s="28"/>
      <c r="H7345" s="31"/>
    </row>
    <row r="7346" spans="2:8">
      <c r="B7346" s="27"/>
      <c r="C7346" s="27"/>
      <c r="D7346" s="27"/>
      <c r="E7346" s="27"/>
      <c r="F7346" s="26"/>
      <c r="G7346" s="28"/>
      <c r="H7346" s="31"/>
    </row>
    <row r="7347" spans="2:8">
      <c r="B7347" s="27"/>
      <c r="C7347" s="27"/>
      <c r="D7347" s="27"/>
      <c r="E7347" s="27"/>
      <c r="F7347" s="26"/>
      <c r="G7347" s="28"/>
      <c r="H7347" s="31"/>
    </row>
    <row r="7348" spans="2:8">
      <c r="B7348" s="27"/>
      <c r="C7348" s="27"/>
      <c r="D7348" s="27"/>
      <c r="E7348" s="27"/>
      <c r="F7348" s="26"/>
      <c r="G7348" s="28"/>
      <c r="H7348" s="31"/>
    </row>
    <row r="7349" spans="2:8">
      <c r="B7349" s="27"/>
      <c r="C7349" s="27"/>
      <c r="D7349" s="27"/>
      <c r="E7349" s="27"/>
      <c r="F7349" s="26"/>
      <c r="G7349" s="28"/>
      <c r="H7349" s="31"/>
    </row>
    <row r="7350" spans="2:8">
      <c r="B7350" s="27"/>
      <c r="C7350" s="27"/>
      <c r="D7350" s="27"/>
      <c r="E7350" s="27"/>
      <c r="F7350" s="26"/>
      <c r="G7350" s="28"/>
      <c r="H7350" s="31"/>
    </row>
    <row r="7351" spans="2:8">
      <c r="B7351" s="27"/>
      <c r="C7351" s="27"/>
      <c r="D7351" s="27"/>
      <c r="E7351" s="27"/>
      <c r="F7351" s="26"/>
      <c r="G7351" s="28"/>
      <c r="H7351" s="31"/>
    </row>
    <row r="7352" spans="2:8">
      <c r="B7352" s="27"/>
      <c r="C7352" s="27"/>
      <c r="D7352" s="27"/>
      <c r="E7352" s="27"/>
      <c r="F7352" s="26"/>
      <c r="G7352" s="28"/>
      <c r="H7352" s="31"/>
    </row>
    <row r="7353" spans="2:8">
      <c r="B7353" s="27"/>
      <c r="C7353" s="27"/>
      <c r="D7353" s="27"/>
      <c r="E7353" s="27"/>
      <c r="F7353" s="26"/>
      <c r="G7353" s="28"/>
      <c r="H7353" s="31"/>
    </row>
    <row r="7354" spans="2:8">
      <c r="B7354" s="27"/>
      <c r="C7354" s="27"/>
      <c r="D7354" s="27"/>
      <c r="E7354" s="27"/>
      <c r="F7354" s="26"/>
      <c r="G7354" s="28"/>
      <c r="H7354" s="31"/>
    </row>
    <row r="7355" spans="2:8">
      <c r="B7355" s="27"/>
      <c r="C7355" s="27"/>
      <c r="D7355" s="27"/>
      <c r="E7355" s="27"/>
      <c r="F7355" s="26"/>
      <c r="G7355" s="28"/>
      <c r="H7355" s="31"/>
    </row>
    <row r="7356" spans="2:8">
      <c r="B7356" s="27"/>
      <c r="C7356" s="27"/>
      <c r="D7356" s="27"/>
      <c r="E7356" s="27"/>
      <c r="F7356" s="26"/>
      <c r="G7356" s="28"/>
      <c r="H7356" s="31"/>
    </row>
    <row r="7357" spans="2:8">
      <c r="B7357" s="27"/>
      <c r="C7357" s="27"/>
      <c r="D7357" s="27"/>
      <c r="E7357" s="27"/>
      <c r="F7357" s="26"/>
      <c r="G7357" s="28"/>
      <c r="H7357" s="31"/>
    </row>
    <row r="7358" spans="2:8">
      <c r="B7358" s="27"/>
      <c r="C7358" s="27"/>
      <c r="D7358" s="27"/>
      <c r="E7358" s="27"/>
      <c r="F7358" s="26"/>
      <c r="G7358" s="28"/>
      <c r="H7358" s="31"/>
    </row>
    <row r="7359" spans="2:8">
      <c r="B7359" s="27"/>
      <c r="C7359" s="27"/>
      <c r="D7359" s="27"/>
      <c r="E7359" s="27"/>
      <c r="F7359" s="26"/>
      <c r="G7359" s="28"/>
      <c r="H7359" s="31"/>
    </row>
    <row r="7360" spans="2:8">
      <c r="B7360" s="27"/>
      <c r="C7360" s="27"/>
      <c r="D7360" s="27"/>
      <c r="E7360" s="27"/>
      <c r="F7360" s="26"/>
      <c r="G7360" s="28"/>
      <c r="H7360" s="31"/>
    </row>
    <row r="7361" spans="2:8">
      <c r="B7361" s="27"/>
      <c r="C7361" s="27"/>
      <c r="D7361" s="27"/>
      <c r="E7361" s="27"/>
      <c r="F7361" s="26"/>
      <c r="G7361" s="28"/>
      <c r="H7361" s="31"/>
    </row>
    <row r="7362" spans="2:8">
      <c r="B7362" s="27"/>
      <c r="C7362" s="27"/>
      <c r="D7362" s="27"/>
      <c r="E7362" s="27"/>
      <c r="F7362" s="26"/>
      <c r="G7362" s="28"/>
      <c r="H7362" s="31"/>
    </row>
    <row r="7363" spans="2:8">
      <c r="B7363" s="27"/>
      <c r="C7363" s="27"/>
      <c r="D7363" s="27"/>
      <c r="E7363" s="27"/>
      <c r="F7363" s="26"/>
      <c r="G7363" s="28"/>
      <c r="H7363" s="31"/>
    </row>
    <row r="7364" spans="2:8">
      <c r="B7364" s="27"/>
      <c r="C7364" s="27"/>
      <c r="D7364" s="27"/>
      <c r="E7364" s="27"/>
      <c r="F7364" s="26"/>
      <c r="G7364" s="28"/>
      <c r="H7364" s="31"/>
    </row>
    <row r="7365" spans="2:8">
      <c r="B7365" s="27"/>
      <c r="C7365" s="27"/>
      <c r="D7365" s="27"/>
      <c r="E7365" s="27"/>
      <c r="F7365" s="26"/>
      <c r="G7365" s="28"/>
      <c r="H7365" s="31"/>
    </row>
    <row r="7366" spans="2:8">
      <c r="B7366" s="27"/>
      <c r="C7366" s="27"/>
      <c r="D7366" s="27"/>
      <c r="E7366" s="27"/>
      <c r="F7366" s="26"/>
      <c r="G7366" s="28"/>
      <c r="H7366" s="31"/>
    </row>
    <row r="7367" spans="2:8">
      <c r="B7367" s="27"/>
      <c r="C7367" s="27"/>
      <c r="D7367" s="27"/>
      <c r="E7367" s="27"/>
      <c r="F7367" s="26"/>
      <c r="G7367" s="28"/>
      <c r="H7367" s="31"/>
    </row>
    <row r="7368" spans="2:8">
      <c r="B7368" s="27"/>
      <c r="C7368" s="27"/>
      <c r="D7368" s="27"/>
      <c r="E7368" s="27"/>
      <c r="F7368" s="26"/>
      <c r="G7368" s="28"/>
      <c r="H7368" s="31"/>
    </row>
    <row r="7369" spans="2:8">
      <c r="B7369" s="27"/>
      <c r="C7369" s="27"/>
      <c r="D7369" s="27"/>
      <c r="E7369" s="27"/>
      <c r="F7369" s="26"/>
      <c r="G7369" s="28"/>
      <c r="H7369" s="31"/>
    </row>
    <row r="7370" spans="2:8">
      <c r="B7370" s="27"/>
      <c r="C7370" s="27"/>
      <c r="D7370" s="27"/>
      <c r="E7370" s="27"/>
      <c r="F7370" s="26"/>
      <c r="G7370" s="28"/>
      <c r="H7370" s="31"/>
    </row>
    <row r="7371" spans="2:8">
      <c r="B7371" s="27"/>
      <c r="C7371" s="27"/>
      <c r="D7371" s="27"/>
      <c r="E7371" s="27"/>
      <c r="F7371" s="26"/>
      <c r="G7371" s="28"/>
      <c r="H7371" s="31"/>
    </row>
    <row r="7372" spans="2:8">
      <c r="B7372" s="27"/>
      <c r="C7372" s="27"/>
      <c r="D7372" s="27"/>
      <c r="E7372" s="27"/>
      <c r="F7372" s="26"/>
      <c r="G7372" s="28"/>
      <c r="H7372" s="31"/>
    </row>
    <row r="7373" spans="2:8">
      <c r="B7373" s="27"/>
      <c r="C7373" s="27"/>
      <c r="D7373" s="27"/>
      <c r="E7373" s="27"/>
      <c r="F7373" s="26"/>
      <c r="G7373" s="28"/>
      <c r="H7373" s="31"/>
    </row>
    <row r="7374" spans="2:8">
      <c r="B7374" s="27"/>
      <c r="C7374" s="27"/>
      <c r="D7374" s="27"/>
      <c r="E7374" s="27"/>
      <c r="F7374" s="26"/>
      <c r="G7374" s="28"/>
      <c r="H7374" s="31"/>
    </row>
    <row r="7375" spans="2:8">
      <c r="B7375" s="27"/>
      <c r="C7375" s="27"/>
      <c r="D7375" s="27"/>
      <c r="E7375" s="27"/>
      <c r="F7375" s="26"/>
      <c r="G7375" s="28"/>
      <c r="H7375" s="31"/>
    </row>
    <row r="7376" spans="2:8">
      <c r="B7376" s="27"/>
      <c r="C7376" s="27"/>
      <c r="D7376" s="27"/>
      <c r="E7376" s="27"/>
      <c r="F7376" s="26"/>
      <c r="G7376" s="28"/>
      <c r="H7376" s="31"/>
    </row>
    <row r="7377" spans="2:8">
      <c r="B7377" s="27"/>
      <c r="C7377" s="27"/>
      <c r="D7377" s="27"/>
      <c r="E7377" s="27"/>
      <c r="F7377" s="26"/>
      <c r="G7377" s="28"/>
      <c r="H7377" s="31"/>
    </row>
    <row r="7378" spans="2:8">
      <c r="B7378" s="27"/>
      <c r="C7378" s="27"/>
      <c r="D7378" s="27"/>
      <c r="E7378" s="27"/>
      <c r="F7378" s="26"/>
      <c r="G7378" s="28"/>
      <c r="H7378" s="31"/>
    </row>
    <row r="7379" spans="2:8">
      <c r="B7379" s="27"/>
      <c r="C7379" s="27"/>
      <c r="D7379" s="27"/>
      <c r="E7379" s="27"/>
      <c r="F7379" s="26"/>
      <c r="G7379" s="28"/>
      <c r="H7379" s="31"/>
    </row>
    <row r="7380" spans="2:8">
      <c r="B7380" s="27"/>
      <c r="C7380" s="27"/>
      <c r="D7380" s="27"/>
      <c r="E7380" s="27"/>
      <c r="F7380" s="26"/>
      <c r="G7380" s="28"/>
      <c r="H7380" s="31"/>
    </row>
    <row r="7381" spans="2:8">
      <c r="B7381" s="27"/>
      <c r="C7381" s="27"/>
      <c r="D7381" s="27"/>
      <c r="E7381" s="27"/>
      <c r="F7381" s="26"/>
      <c r="G7381" s="28"/>
      <c r="H7381" s="31"/>
    </row>
    <row r="7382" spans="2:8">
      <c r="B7382" s="27"/>
      <c r="C7382" s="27"/>
      <c r="D7382" s="27"/>
      <c r="E7382" s="27"/>
      <c r="F7382" s="26"/>
      <c r="G7382" s="28"/>
      <c r="H7382" s="31"/>
    </row>
    <row r="7383" spans="2:8">
      <c r="B7383" s="27"/>
      <c r="C7383" s="27"/>
      <c r="D7383" s="27"/>
      <c r="E7383" s="27"/>
      <c r="F7383" s="26"/>
      <c r="G7383" s="28"/>
      <c r="H7383" s="31"/>
    </row>
    <row r="7384" spans="2:8">
      <c r="B7384" s="27"/>
      <c r="C7384" s="27"/>
      <c r="D7384" s="27"/>
      <c r="E7384" s="27"/>
      <c r="F7384" s="26"/>
      <c r="G7384" s="28"/>
      <c r="H7384" s="31"/>
    </row>
    <row r="7385" spans="2:8">
      <c r="B7385" s="27"/>
      <c r="C7385" s="27"/>
      <c r="D7385" s="27"/>
      <c r="E7385" s="27"/>
      <c r="F7385" s="26"/>
      <c r="G7385" s="28"/>
      <c r="H7385" s="31"/>
    </row>
    <row r="7386" spans="2:8">
      <c r="B7386" s="27"/>
      <c r="C7386" s="27"/>
      <c r="D7386" s="27"/>
      <c r="E7386" s="27"/>
      <c r="F7386" s="26"/>
      <c r="G7386" s="28"/>
      <c r="H7386" s="31"/>
    </row>
    <row r="7387" spans="2:8">
      <c r="B7387" s="27"/>
      <c r="C7387" s="27"/>
      <c r="D7387" s="27"/>
      <c r="E7387" s="27"/>
      <c r="F7387" s="26"/>
      <c r="G7387" s="28"/>
      <c r="H7387" s="31"/>
    </row>
    <row r="7388" spans="2:8">
      <c r="B7388" s="27"/>
      <c r="C7388" s="27"/>
      <c r="D7388" s="27"/>
      <c r="E7388" s="27"/>
      <c r="F7388" s="26"/>
      <c r="G7388" s="28"/>
      <c r="H7388" s="31"/>
    </row>
    <row r="7389" spans="2:8">
      <c r="B7389" s="27"/>
      <c r="C7389" s="27"/>
      <c r="D7389" s="27"/>
      <c r="E7389" s="27"/>
      <c r="F7389" s="26"/>
      <c r="G7389" s="28"/>
      <c r="H7389" s="31"/>
    </row>
    <row r="7390" spans="2:8">
      <c r="B7390" s="27"/>
      <c r="C7390" s="27"/>
      <c r="D7390" s="27"/>
      <c r="E7390" s="27"/>
      <c r="F7390" s="26"/>
      <c r="G7390" s="28"/>
      <c r="H7390" s="31"/>
    </row>
    <row r="7391" spans="2:8">
      <c r="B7391" s="27"/>
      <c r="C7391" s="27"/>
      <c r="D7391" s="27"/>
      <c r="E7391" s="27"/>
      <c r="F7391" s="26"/>
      <c r="G7391" s="28"/>
      <c r="H7391" s="31"/>
    </row>
    <row r="7392" spans="2:8">
      <c r="B7392" s="27"/>
      <c r="C7392" s="27"/>
      <c r="D7392" s="27"/>
      <c r="E7392" s="27"/>
      <c r="F7392" s="26"/>
      <c r="G7392" s="28"/>
      <c r="H7392" s="31"/>
    </row>
    <row r="7393" spans="2:8">
      <c r="B7393" s="27"/>
      <c r="C7393" s="27"/>
      <c r="D7393" s="27"/>
      <c r="E7393" s="27"/>
      <c r="F7393" s="26"/>
      <c r="G7393" s="28"/>
      <c r="H7393" s="31"/>
    </row>
    <row r="7394" spans="2:8">
      <c r="B7394" s="27"/>
      <c r="C7394" s="27"/>
      <c r="D7394" s="27"/>
      <c r="E7394" s="27"/>
      <c r="F7394" s="26"/>
      <c r="G7394" s="28"/>
      <c r="H7394" s="31"/>
    </row>
    <row r="7395" spans="2:8">
      <c r="B7395" s="27"/>
      <c r="C7395" s="27"/>
      <c r="D7395" s="27"/>
      <c r="E7395" s="27"/>
      <c r="F7395" s="26"/>
      <c r="G7395" s="28"/>
      <c r="H7395" s="31"/>
    </row>
    <row r="7396" spans="2:8">
      <c r="B7396" s="27"/>
      <c r="C7396" s="27"/>
      <c r="D7396" s="27"/>
      <c r="E7396" s="27"/>
      <c r="F7396" s="26"/>
      <c r="G7396" s="28"/>
      <c r="H7396" s="31"/>
    </row>
    <row r="7397" spans="2:8">
      <c r="B7397" s="27"/>
      <c r="C7397" s="27"/>
      <c r="D7397" s="27"/>
      <c r="E7397" s="27"/>
      <c r="F7397" s="26"/>
      <c r="G7397" s="28"/>
      <c r="H7397" s="31"/>
    </row>
    <row r="7398" spans="2:8">
      <c r="B7398" s="27"/>
      <c r="C7398" s="27"/>
      <c r="D7398" s="27"/>
      <c r="E7398" s="27"/>
      <c r="F7398" s="26"/>
      <c r="G7398" s="28"/>
      <c r="H7398" s="31"/>
    </row>
    <row r="7399" spans="2:8">
      <c r="B7399" s="27"/>
      <c r="C7399" s="27"/>
      <c r="D7399" s="27"/>
      <c r="E7399" s="27"/>
      <c r="F7399" s="26"/>
      <c r="G7399" s="28"/>
      <c r="H7399" s="31"/>
    </row>
    <row r="7400" spans="2:8">
      <c r="B7400" s="27"/>
      <c r="C7400" s="27"/>
      <c r="D7400" s="27"/>
      <c r="E7400" s="27"/>
      <c r="F7400" s="26"/>
      <c r="G7400" s="28"/>
      <c r="H7400" s="31"/>
    </row>
    <row r="7401" spans="2:8">
      <c r="B7401" s="27"/>
      <c r="C7401" s="27"/>
      <c r="D7401" s="27"/>
      <c r="E7401" s="27"/>
      <c r="F7401" s="26"/>
      <c r="G7401" s="28"/>
      <c r="H7401" s="31"/>
    </row>
    <row r="7402" spans="2:8">
      <c r="B7402" s="27"/>
      <c r="C7402" s="27"/>
      <c r="D7402" s="27"/>
      <c r="E7402" s="27"/>
      <c r="F7402" s="26"/>
      <c r="G7402" s="28"/>
      <c r="H7402" s="31"/>
    </row>
    <row r="7403" spans="2:8">
      <c r="B7403" s="27"/>
      <c r="C7403" s="27"/>
      <c r="D7403" s="27"/>
      <c r="E7403" s="27"/>
      <c r="F7403" s="26"/>
      <c r="G7403" s="28"/>
      <c r="H7403" s="31"/>
    </row>
    <row r="7404" spans="2:8">
      <c r="B7404" s="27"/>
      <c r="C7404" s="27"/>
      <c r="D7404" s="27"/>
      <c r="E7404" s="27"/>
      <c r="F7404" s="26"/>
      <c r="G7404" s="28"/>
      <c r="H7404" s="31"/>
    </row>
    <row r="7405" spans="2:8">
      <c r="B7405" s="27"/>
      <c r="C7405" s="27"/>
      <c r="D7405" s="27"/>
      <c r="E7405" s="27"/>
      <c r="F7405" s="26"/>
      <c r="G7405" s="28"/>
      <c r="H7405" s="31"/>
    </row>
    <row r="7406" spans="2:8">
      <c r="B7406" s="27"/>
      <c r="C7406" s="27"/>
      <c r="D7406" s="27"/>
      <c r="E7406" s="27"/>
      <c r="F7406" s="26"/>
      <c r="G7406" s="28"/>
      <c r="H7406" s="31"/>
    </row>
    <row r="7407" spans="2:8">
      <c r="B7407" s="27"/>
      <c r="C7407" s="27"/>
      <c r="D7407" s="27"/>
      <c r="E7407" s="27"/>
      <c r="F7407" s="26"/>
      <c r="G7407" s="28"/>
      <c r="H7407" s="31"/>
    </row>
    <row r="7408" spans="2:8">
      <c r="B7408" s="27"/>
      <c r="C7408" s="27"/>
      <c r="D7408" s="27"/>
      <c r="E7408" s="27"/>
      <c r="F7408" s="26"/>
      <c r="G7408" s="28"/>
      <c r="H7408" s="31"/>
    </row>
    <row r="7409" spans="2:8">
      <c r="B7409" s="27"/>
      <c r="C7409" s="27"/>
      <c r="D7409" s="27"/>
      <c r="E7409" s="27"/>
      <c r="F7409" s="26"/>
      <c r="G7409" s="28"/>
      <c r="H7409" s="31"/>
    </row>
    <row r="7410" spans="2:8">
      <c r="B7410" s="27"/>
      <c r="C7410" s="27"/>
      <c r="D7410" s="27"/>
      <c r="E7410" s="27"/>
      <c r="F7410" s="26"/>
      <c r="G7410" s="28"/>
      <c r="H7410" s="31"/>
    </row>
    <row r="7411" spans="2:8">
      <c r="B7411" s="27"/>
      <c r="C7411" s="27"/>
      <c r="D7411" s="27"/>
      <c r="E7411" s="27"/>
      <c r="F7411" s="26"/>
      <c r="G7411" s="28"/>
      <c r="H7411" s="31"/>
    </row>
    <row r="7412" spans="2:8">
      <c r="B7412" s="27"/>
      <c r="C7412" s="27"/>
      <c r="D7412" s="27"/>
      <c r="E7412" s="27"/>
      <c r="F7412" s="26"/>
      <c r="G7412" s="28"/>
      <c r="H7412" s="31"/>
    </row>
    <row r="7413" spans="2:8">
      <c r="B7413" s="27"/>
      <c r="C7413" s="27"/>
      <c r="D7413" s="27"/>
      <c r="E7413" s="27"/>
      <c r="F7413" s="26"/>
      <c r="G7413" s="28"/>
      <c r="H7413" s="31"/>
    </row>
    <row r="7414" spans="2:8">
      <c r="B7414" s="27"/>
      <c r="C7414" s="27"/>
      <c r="D7414" s="27"/>
      <c r="E7414" s="27"/>
      <c r="F7414" s="26"/>
      <c r="G7414" s="28"/>
      <c r="H7414" s="31"/>
    </row>
    <row r="7415" spans="2:8">
      <c r="B7415" s="27"/>
      <c r="C7415" s="27"/>
      <c r="D7415" s="27"/>
      <c r="E7415" s="27"/>
      <c r="F7415" s="26"/>
      <c r="G7415" s="28"/>
      <c r="H7415" s="31"/>
    </row>
    <row r="7416" spans="2:8">
      <c r="B7416" s="27"/>
      <c r="C7416" s="27"/>
      <c r="D7416" s="27"/>
      <c r="E7416" s="27"/>
      <c r="F7416" s="26"/>
      <c r="G7416" s="28"/>
      <c r="H7416" s="31"/>
    </row>
    <row r="7417" spans="2:8">
      <c r="B7417" s="27"/>
      <c r="C7417" s="27"/>
      <c r="D7417" s="27"/>
      <c r="E7417" s="27"/>
      <c r="F7417" s="26"/>
      <c r="G7417" s="28"/>
      <c r="H7417" s="31"/>
    </row>
    <row r="7418" spans="2:8">
      <c r="B7418" s="27"/>
      <c r="C7418" s="27"/>
      <c r="D7418" s="27"/>
      <c r="E7418" s="27"/>
      <c r="F7418" s="26"/>
      <c r="G7418" s="28"/>
      <c r="H7418" s="31"/>
    </row>
    <row r="7419" spans="2:8">
      <c r="B7419" s="27"/>
      <c r="C7419" s="27"/>
      <c r="D7419" s="27"/>
      <c r="E7419" s="27"/>
      <c r="F7419" s="26"/>
      <c r="G7419" s="28"/>
      <c r="H7419" s="31"/>
    </row>
    <row r="7420" spans="2:8">
      <c r="B7420" s="27"/>
      <c r="C7420" s="27"/>
      <c r="D7420" s="27"/>
      <c r="E7420" s="27"/>
      <c r="F7420" s="26"/>
      <c r="G7420" s="28"/>
      <c r="H7420" s="31"/>
    </row>
    <row r="7421" spans="2:8">
      <c r="B7421" s="27"/>
      <c r="C7421" s="27"/>
      <c r="D7421" s="27"/>
      <c r="E7421" s="27"/>
      <c r="F7421" s="26"/>
      <c r="G7421" s="28"/>
      <c r="H7421" s="31"/>
    </row>
    <row r="7422" spans="2:8">
      <c r="B7422" s="27"/>
      <c r="C7422" s="27"/>
      <c r="D7422" s="27"/>
      <c r="E7422" s="27"/>
      <c r="F7422" s="26"/>
      <c r="G7422" s="28"/>
      <c r="H7422" s="31"/>
    </row>
    <row r="7423" spans="2:8">
      <c r="B7423" s="27"/>
      <c r="C7423" s="27"/>
      <c r="D7423" s="27"/>
      <c r="E7423" s="27"/>
      <c r="F7423" s="26"/>
      <c r="G7423" s="28"/>
      <c r="H7423" s="31"/>
    </row>
    <row r="7424" spans="2:8">
      <c r="B7424" s="27"/>
      <c r="C7424" s="27"/>
      <c r="D7424" s="27"/>
      <c r="E7424" s="27"/>
      <c r="F7424" s="26"/>
      <c r="G7424" s="28"/>
      <c r="H7424" s="31"/>
    </row>
    <row r="7425" spans="2:8">
      <c r="B7425" s="27"/>
      <c r="C7425" s="27"/>
      <c r="D7425" s="27"/>
      <c r="E7425" s="27"/>
      <c r="F7425" s="26"/>
      <c r="G7425" s="28"/>
      <c r="H7425" s="31"/>
    </row>
    <row r="7426" spans="2:8">
      <c r="B7426" s="27"/>
      <c r="C7426" s="27"/>
      <c r="D7426" s="27"/>
      <c r="E7426" s="27"/>
      <c r="F7426" s="26"/>
      <c r="G7426" s="28"/>
      <c r="H7426" s="31"/>
    </row>
    <row r="7427" spans="2:8">
      <c r="B7427" s="27"/>
      <c r="C7427" s="27"/>
      <c r="D7427" s="27"/>
      <c r="E7427" s="27"/>
      <c r="F7427" s="26"/>
      <c r="G7427" s="28"/>
      <c r="H7427" s="31"/>
    </row>
    <row r="7428" spans="2:8">
      <c r="B7428" s="27"/>
      <c r="C7428" s="27"/>
      <c r="D7428" s="27"/>
      <c r="E7428" s="27"/>
      <c r="F7428" s="26"/>
      <c r="G7428" s="28"/>
      <c r="H7428" s="31"/>
    </row>
    <row r="7429" spans="2:8">
      <c r="B7429" s="27"/>
      <c r="C7429" s="27"/>
      <c r="D7429" s="27"/>
      <c r="E7429" s="27"/>
      <c r="F7429" s="26"/>
      <c r="G7429" s="28"/>
      <c r="H7429" s="31"/>
    </row>
    <row r="7430" spans="2:8">
      <c r="B7430" s="27"/>
      <c r="C7430" s="27"/>
      <c r="D7430" s="27"/>
      <c r="E7430" s="27"/>
      <c r="F7430" s="26"/>
      <c r="G7430" s="28"/>
      <c r="H7430" s="31"/>
    </row>
    <row r="7431" spans="2:8">
      <c r="B7431" s="27"/>
      <c r="C7431" s="27"/>
      <c r="D7431" s="27"/>
      <c r="E7431" s="27"/>
      <c r="F7431" s="26"/>
      <c r="G7431" s="28"/>
      <c r="H7431" s="31"/>
    </row>
    <row r="7432" spans="2:8">
      <c r="B7432" s="27"/>
      <c r="C7432" s="27"/>
      <c r="D7432" s="27"/>
      <c r="E7432" s="27"/>
      <c r="F7432" s="26"/>
      <c r="G7432" s="28"/>
      <c r="H7432" s="31"/>
    </row>
    <row r="7433" spans="2:8">
      <c r="B7433" s="27"/>
      <c r="C7433" s="27"/>
      <c r="D7433" s="27"/>
      <c r="E7433" s="27"/>
      <c r="F7433" s="26"/>
      <c r="G7433" s="28"/>
      <c r="H7433" s="31"/>
    </row>
    <row r="7434" spans="2:8">
      <c r="B7434" s="27"/>
      <c r="C7434" s="27"/>
      <c r="D7434" s="27"/>
      <c r="E7434" s="27"/>
      <c r="F7434" s="26"/>
      <c r="G7434" s="28"/>
      <c r="H7434" s="31"/>
    </row>
    <row r="7435" spans="2:8">
      <c r="B7435" s="27"/>
      <c r="C7435" s="27"/>
      <c r="D7435" s="27"/>
      <c r="E7435" s="27"/>
      <c r="F7435" s="26"/>
      <c r="G7435" s="28"/>
      <c r="H7435" s="31"/>
    </row>
    <row r="7436" spans="2:8">
      <c r="B7436" s="27"/>
      <c r="C7436" s="27"/>
      <c r="D7436" s="27"/>
      <c r="E7436" s="27"/>
      <c r="F7436" s="26"/>
      <c r="G7436" s="28"/>
      <c r="H7436" s="31"/>
    </row>
    <row r="7437" spans="2:8">
      <c r="B7437" s="27"/>
      <c r="C7437" s="27"/>
      <c r="D7437" s="27"/>
      <c r="E7437" s="27"/>
      <c r="F7437" s="26"/>
      <c r="G7437" s="28"/>
      <c r="H7437" s="31"/>
    </row>
    <row r="7438" spans="2:8">
      <c r="B7438" s="27"/>
      <c r="C7438" s="27"/>
      <c r="D7438" s="27"/>
      <c r="E7438" s="27"/>
      <c r="F7438" s="26"/>
      <c r="G7438" s="28"/>
      <c r="H7438" s="31"/>
    </row>
    <row r="7439" spans="2:8">
      <c r="B7439" s="27"/>
      <c r="C7439" s="27"/>
      <c r="D7439" s="27"/>
      <c r="E7439" s="27"/>
      <c r="F7439" s="26"/>
      <c r="G7439" s="28"/>
      <c r="H7439" s="31"/>
    </row>
    <row r="7440" spans="2:8">
      <c r="B7440" s="27"/>
      <c r="C7440" s="27"/>
      <c r="D7440" s="27"/>
      <c r="E7440" s="27"/>
      <c r="F7440" s="26"/>
      <c r="G7440" s="28"/>
      <c r="H7440" s="31"/>
    </row>
    <row r="7441" spans="2:8">
      <c r="B7441" s="27"/>
      <c r="C7441" s="27"/>
      <c r="D7441" s="27"/>
      <c r="E7441" s="27"/>
      <c r="F7441" s="26"/>
      <c r="G7441" s="28"/>
      <c r="H7441" s="31"/>
    </row>
    <row r="7442" spans="2:8">
      <c r="B7442" s="27"/>
      <c r="C7442" s="27"/>
      <c r="D7442" s="27"/>
      <c r="E7442" s="27"/>
      <c r="F7442" s="26"/>
      <c r="G7442" s="28"/>
      <c r="H7442" s="31"/>
    </row>
    <row r="7443" spans="2:8">
      <c r="B7443" s="27"/>
      <c r="C7443" s="27"/>
      <c r="D7443" s="27"/>
      <c r="E7443" s="27"/>
      <c r="F7443" s="26"/>
      <c r="G7443" s="28"/>
      <c r="H7443" s="31"/>
    </row>
    <row r="7444" spans="2:8">
      <c r="B7444" s="27"/>
      <c r="C7444" s="27"/>
      <c r="D7444" s="27"/>
      <c r="E7444" s="27"/>
      <c r="F7444" s="26"/>
      <c r="G7444" s="28"/>
      <c r="H7444" s="31"/>
    </row>
    <row r="7445" spans="2:8">
      <c r="B7445" s="27"/>
      <c r="C7445" s="27"/>
      <c r="D7445" s="27"/>
      <c r="E7445" s="27"/>
      <c r="F7445" s="26"/>
      <c r="G7445" s="28"/>
      <c r="H7445" s="31"/>
    </row>
    <row r="7446" spans="2:8">
      <c r="B7446" s="27"/>
      <c r="C7446" s="27"/>
      <c r="D7446" s="27"/>
      <c r="E7446" s="27"/>
      <c r="F7446" s="26"/>
      <c r="G7446" s="28"/>
      <c r="H7446" s="31"/>
    </row>
    <row r="7447" spans="2:8">
      <c r="B7447" s="27"/>
      <c r="C7447" s="27"/>
      <c r="D7447" s="27"/>
      <c r="E7447" s="27"/>
      <c r="F7447" s="26"/>
      <c r="G7447" s="28"/>
      <c r="H7447" s="31"/>
    </row>
    <row r="7448" spans="2:8">
      <c r="B7448" s="27"/>
      <c r="C7448" s="27"/>
      <c r="D7448" s="27"/>
      <c r="E7448" s="27"/>
      <c r="F7448" s="26"/>
      <c r="G7448" s="28"/>
      <c r="H7448" s="31"/>
    </row>
    <row r="7449" spans="2:8">
      <c r="B7449" s="27"/>
      <c r="C7449" s="27"/>
      <c r="D7449" s="27"/>
      <c r="E7449" s="27"/>
      <c r="F7449" s="26"/>
      <c r="G7449" s="28"/>
      <c r="H7449" s="31"/>
    </row>
    <row r="7450" spans="2:8">
      <c r="B7450" s="27"/>
      <c r="C7450" s="27"/>
      <c r="D7450" s="27"/>
      <c r="E7450" s="27"/>
      <c r="F7450" s="26"/>
      <c r="G7450" s="28"/>
      <c r="H7450" s="31"/>
    </row>
    <row r="7451" spans="2:8">
      <c r="B7451" s="27"/>
      <c r="C7451" s="27"/>
      <c r="D7451" s="27"/>
      <c r="E7451" s="27"/>
      <c r="F7451" s="26"/>
      <c r="G7451" s="28"/>
      <c r="H7451" s="31"/>
    </row>
    <row r="7452" spans="2:8">
      <c r="B7452" s="27"/>
      <c r="C7452" s="27"/>
      <c r="D7452" s="27"/>
      <c r="E7452" s="27"/>
      <c r="F7452" s="26"/>
      <c r="G7452" s="28"/>
      <c r="H7452" s="31"/>
    </row>
    <row r="7453" spans="2:8">
      <c r="B7453" s="27"/>
      <c r="C7453" s="27"/>
      <c r="D7453" s="27"/>
      <c r="E7453" s="27"/>
      <c r="F7453" s="26"/>
      <c r="G7453" s="28"/>
      <c r="H7453" s="31"/>
    </row>
    <row r="7454" spans="2:8">
      <c r="B7454" s="27"/>
      <c r="C7454" s="27"/>
      <c r="D7454" s="27"/>
      <c r="E7454" s="27"/>
      <c r="F7454" s="26"/>
      <c r="G7454" s="28"/>
      <c r="H7454" s="31"/>
    </row>
    <row r="7455" spans="2:8">
      <c r="B7455" s="27"/>
      <c r="C7455" s="27"/>
      <c r="D7455" s="27"/>
      <c r="E7455" s="27"/>
      <c r="F7455" s="26"/>
      <c r="G7455" s="28"/>
      <c r="H7455" s="31"/>
    </row>
    <row r="7456" spans="2:8">
      <c r="B7456" s="27"/>
      <c r="C7456" s="27"/>
      <c r="D7456" s="27"/>
      <c r="E7456" s="27"/>
      <c r="F7456" s="26"/>
      <c r="G7456" s="28"/>
      <c r="H7456" s="31"/>
    </row>
    <row r="7457" spans="2:8">
      <c r="B7457" s="27"/>
      <c r="C7457" s="27"/>
      <c r="D7457" s="27"/>
      <c r="E7457" s="27"/>
      <c r="F7457" s="26"/>
      <c r="G7457" s="28"/>
      <c r="H7457" s="31"/>
    </row>
    <row r="7458" spans="2:8">
      <c r="B7458" s="27"/>
      <c r="C7458" s="27"/>
      <c r="D7458" s="27"/>
      <c r="E7458" s="27"/>
      <c r="F7458" s="26"/>
      <c r="G7458" s="28"/>
      <c r="H7458" s="31"/>
    </row>
    <row r="7459" spans="2:8">
      <c r="B7459" s="27"/>
      <c r="C7459" s="27"/>
      <c r="D7459" s="27"/>
      <c r="E7459" s="27"/>
      <c r="F7459" s="26"/>
      <c r="G7459" s="28"/>
      <c r="H7459" s="31"/>
    </row>
    <row r="7460" spans="2:8">
      <c r="B7460" s="27"/>
      <c r="C7460" s="27"/>
      <c r="D7460" s="27"/>
      <c r="E7460" s="27"/>
      <c r="F7460" s="26"/>
      <c r="G7460" s="28"/>
      <c r="H7460" s="31"/>
    </row>
    <row r="7461" spans="2:8">
      <c r="B7461" s="27"/>
      <c r="C7461" s="27"/>
      <c r="D7461" s="27"/>
      <c r="E7461" s="27"/>
      <c r="F7461" s="26"/>
      <c r="G7461" s="28"/>
      <c r="H7461" s="31"/>
    </row>
    <row r="7462" spans="2:8">
      <c r="B7462" s="27"/>
      <c r="C7462" s="27"/>
      <c r="D7462" s="27"/>
      <c r="E7462" s="27"/>
      <c r="F7462" s="26"/>
      <c r="G7462" s="28"/>
      <c r="H7462" s="31"/>
    </row>
    <row r="7463" spans="2:8">
      <c r="B7463" s="27"/>
      <c r="C7463" s="27"/>
      <c r="D7463" s="27"/>
      <c r="E7463" s="27"/>
      <c r="F7463" s="26"/>
      <c r="G7463" s="28"/>
      <c r="H7463" s="31"/>
    </row>
    <row r="7464" spans="2:8">
      <c r="B7464" s="27"/>
      <c r="C7464" s="27"/>
      <c r="D7464" s="27"/>
      <c r="E7464" s="27"/>
      <c r="F7464" s="26"/>
      <c r="G7464" s="28"/>
      <c r="H7464" s="31"/>
    </row>
    <row r="7465" spans="2:8">
      <c r="B7465" s="27"/>
      <c r="C7465" s="27"/>
      <c r="D7465" s="27"/>
      <c r="E7465" s="27"/>
      <c r="F7465" s="26"/>
      <c r="G7465" s="28"/>
      <c r="H7465" s="31"/>
    </row>
    <row r="7466" spans="2:8">
      <c r="B7466" s="27"/>
      <c r="C7466" s="27"/>
      <c r="D7466" s="27"/>
      <c r="E7466" s="27"/>
      <c r="F7466" s="26"/>
      <c r="G7466" s="28"/>
      <c r="H7466" s="31"/>
    </row>
    <row r="7467" spans="2:8">
      <c r="B7467" s="27"/>
      <c r="C7467" s="27"/>
      <c r="D7467" s="27"/>
      <c r="E7467" s="27"/>
      <c r="F7467" s="26"/>
      <c r="G7467" s="28"/>
      <c r="H7467" s="31"/>
    </row>
    <row r="7468" spans="2:8">
      <c r="B7468" s="27"/>
      <c r="C7468" s="27"/>
      <c r="D7468" s="27"/>
      <c r="E7468" s="27"/>
      <c r="F7468" s="26"/>
      <c r="G7468" s="28"/>
      <c r="H7468" s="31"/>
    </row>
    <row r="7469" spans="2:8">
      <c r="B7469" s="27"/>
      <c r="C7469" s="27"/>
      <c r="D7469" s="27"/>
      <c r="E7469" s="27"/>
      <c r="F7469" s="26"/>
      <c r="G7469" s="28"/>
      <c r="H7469" s="31"/>
    </row>
    <row r="7470" spans="2:8">
      <c r="B7470" s="27"/>
      <c r="C7470" s="27"/>
      <c r="D7470" s="27"/>
      <c r="E7470" s="27"/>
      <c r="F7470" s="26"/>
      <c r="G7470" s="28"/>
      <c r="H7470" s="31"/>
    </row>
    <row r="7471" spans="2:8">
      <c r="B7471" s="27"/>
      <c r="C7471" s="27"/>
      <c r="D7471" s="27"/>
      <c r="E7471" s="27"/>
      <c r="F7471" s="26"/>
      <c r="G7471" s="28"/>
      <c r="H7471" s="31"/>
    </row>
    <row r="7472" spans="2:8">
      <c r="B7472" s="27"/>
      <c r="C7472" s="27"/>
      <c r="D7472" s="27"/>
      <c r="E7472" s="27"/>
      <c r="F7472" s="26"/>
      <c r="G7472" s="28"/>
      <c r="H7472" s="31"/>
    </row>
    <row r="7473" spans="2:8">
      <c r="B7473" s="27"/>
      <c r="C7473" s="27"/>
      <c r="D7473" s="27"/>
      <c r="E7473" s="27"/>
      <c r="F7473" s="26"/>
      <c r="G7473" s="28"/>
      <c r="H7473" s="31"/>
    </row>
    <row r="7474" spans="2:8">
      <c r="B7474" s="27"/>
      <c r="C7474" s="27"/>
      <c r="D7474" s="27"/>
      <c r="E7474" s="27"/>
      <c r="F7474" s="26"/>
      <c r="G7474" s="28"/>
      <c r="H7474" s="31"/>
    </row>
    <row r="7475" spans="2:8">
      <c r="B7475" s="27"/>
      <c r="C7475" s="27"/>
      <c r="D7475" s="27"/>
      <c r="E7475" s="27"/>
      <c r="F7475" s="26"/>
      <c r="G7475" s="28"/>
      <c r="H7475" s="31"/>
    </row>
    <row r="7476" spans="2:8">
      <c r="B7476" s="27"/>
      <c r="C7476" s="27"/>
      <c r="D7476" s="27"/>
      <c r="E7476" s="27"/>
      <c r="F7476" s="26"/>
      <c r="G7476" s="28"/>
      <c r="H7476" s="31"/>
    </row>
    <row r="7477" spans="2:8">
      <c r="B7477" s="27"/>
      <c r="C7477" s="27"/>
      <c r="D7477" s="27"/>
      <c r="E7477" s="27"/>
      <c r="F7477" s="26"/>
      <c r="G7477" s="28"/>
      <c r="H7477" s="31"/>
    </row>
    <row r="7478" spans="2:8">
      <c r="B7478" s="27"/>
      <c r="C7478" s="27"/>
      <c r="D7478" s="27"/>
      <c r="E7478" s="27"/>
      <c r="F7478" s="26"/>
      <c r="G7478" s="28"/>
      <c r="H7478" s="31"/>
    </row>
    <row r="7479" spans="2:8">
      <c r="B7479" s="27"/>
      <c r="C7479" s="27"/>
      <c r="D7479" s="27"/>
      <c r="E7479" s="27"/>
      <c r="F7479" s="26"/>
      <c r="G7479" s="28"/>
      <c r="H7479" s="31"/>
    </row>
    <row r="7480" spans="2:8">
      <c r="B7480" s="27"/>
      <c r="C7480" s="27"/>
      <c r="D7480" s="27"/>
      <c r="E7480" s="27"/>
      <c r="F7480" s="26"/>
      <c r="G7480" s="28"/>
      <c r="H7480" s="31"/>
    </row>
    <row r="7481" spans="2:8">
      <c r="B7481" s="27"/>
      <c r="C7481" s="27"/>
      <c r="D7481" s="27"/>
      <c r="E7481" s="27"/>
      <c r="F7481" s="26"/>
      <c r="G7481" s="28"/>
      <c r="H7481" s="31"/>
    </row>
    <row r="7482" spans="2:8">
      <c r="B7482" s="27"/>
      <c r="C7482" s="27"/>
      <c r="D7482" s="27"/>
      <c r="E7482" s="27"/>
      <c r="F7482" s="26"/>
      <c r="G7482" s="28"/>
      <c r="H7482" s="31"/>
    </row>
    <row r="7483" spans="2:8">
      <c r="B7483" s="27"/>
      <c r="C7483" s="27"/>
      <c r="D7483" s="27"/>
      <c r="E7483" s="27"/>
      <c r="F7483" s="26"/>
      <c r="G7483" s="28"/>
      <c r="H7483" s="31"/>
    </row>
    <row r="7484" spans="2:8">
      <c r="B7484" s="27"/>
      <c r="C7484" s="27"/>
      <c r="D7484" s="27"/>
      <c r="E7484" s="27"/>
      <c r="F7484" s="26"/>
      <c r="G7484" s="28"/>
      <c r="H7484" s="31"/>
    </row>
    <row r="7485" spans="2:8">
      <c r="B7485" s="27"/>
      <c r="C7485" s="27"/>
      <c r="D7485" s="27"/>
      <c r="E7485" s="27"/>
      <c r="F7485" s="26"/>
      <c r="G7485" s="28"/>
      <c r="H7485" s="31"/>
    </row>
    <row r="7486" spans="2:8">
      <c r="B7486" s="27"/>
      <c r="C7486" s="27"/>
      <c r="D7486" s="27"/>
      <c r="E7486" s="27"/>
      <c r="F7486" s="26"/>
      <c r="G7486" s="28"/>
      <c r="H7486" s="31"/>
    </row>
    <row r="7487" spans="2:8">
      <c r="B7487" s="27"/>
      <c r="C7487" s="27"/>
      <c r="D7487" s="27"/>
      <c r="E7487" s="27"/>
      <c r="F7487" s="26"/>
      <c r="G7487" s="28"/>
      <c r="H7487" s="31"/>
    </row>
    <row r="7488" spans="2:8">
      <c r="B7488" s="27"/>
      <c r="C7488" s="27"/>
      <c r="D7488" s="27"/>
      <c r="E7488" s="27"/>
      <c r="F7488" s="26"/>
      <c r="G7488" s="28"/>
      <c r="H7488" s="31"/>
    </row>
    <row r="7489" spans="2:8">
      <c r="B7489" s="27"/>
      <c r="C7489" s="27"/>
      <c r="D7489" s="27"/>
      <c r="E7489" s="27"/>
      <c r="F7489" s="26"/>
      <c r="G7489" s="28"/>
      <c r="H7489" s="31"/>
    </row>
    <row r="7490" spans="2:8">
      <c r="B7490" s="27"/>
      <c r="C7490" s="27"/>
      <c r="D7490" s="27"/>
      <c r="E7490" s="27"/>
      <c r="F7490" s="26"/>
      <c r="G7490" s="28"/>
      <c r="H7490" s="31"/>
    </row>
    <row r="7491" spans="2:8">
      <c r="B7491" s="27"/>
      <c r="C7491" s="27"/>
      <c r="D7491" s="27"/>
      <c r="E7491" s="27"/>
      <c r="F7491" s="26"/>
      <c r="G7491" s="28"/>
      <c r="H7491" s="31"/>
    </row>
    <row r="7492" spans="2:8">
      <c r="B7492" s="27"/>
      <c r="C7492" s="27"/>
      <c r="D7492" s="27"/>
      <c r="E7492" s="27"/>
      <c r="F7492" s="26"/>
      <c r="G7492" s="28"/>
      <c r="H7492" s="31"/>
    </row>
    <row r="7493" spans="2:8">
      <c r="B7493" s="27"/>
      <c r="C7493" s="27"/>
      <c r="D7493" s="27"/>
      <c r="E7493" s="27"/>
      <c r="F7493" s="26"/>
      <c r="G7493" s="28"/>
      <c r="H7493" s="31"/>
    </row>
    <row r="7494" spans="2:8">
      <c r="B7494" s="27"/>
      <c r="C7494" s="27"/>
      <c r="D7494" s="27"/>
      <c r="E7494" s="27"/>
      <c r="F7494" s="26"/>
      <c r="G7494" s="28"/>
      <c r="H7494" s="31"/>
    </row>
    <row r="7495" spans="2:8">
      <c r="B7495" s="27"/>
      <c r="C7495" s="27"/>
      <c r="D7495" s="27"/>
      <c r="E7495" s="27"/>
      <c r="F7495" s="26"/>
      <c r="G7495" s="28"/>
      <c r="H7495" s="31"/>
    </row>
    <row r="7496" spans="2:8">
      <c r="B7496" s="27"/>
      <c r="C7496" s="27"/>
      <c r="D7496" s="27"/>
      <c r="E7496" s="27"/>
      <c r="F7496" s="26"/>
      <c r="G7496" s="28"/>
      <c r="H7496" s="31"/>
    </row>
    <row r="7497" spans="2:8">
      <c r="B7497" s="27"/>
      <c r="C7497" s="27"/>
      <c r="D7497" s="27"/>
      <c r="E7497" s="27"/>
      <c r="F7497" s="26"/>
      <c r="G7497" s="28"/>
      <c r="H7497" s="31"/>
    </row>
    <row r="7498" spans="2:8">
      <c r="B7498" s="27"/>
      <c r="C7498" s="27"/>
      <c r="D7498" s="27"/>
      <c r="E7498" s="27"/>
      <c r="F7498" s="26"/>
      <c r="G7498" s="28"/>
      <c r="H7498" s="31"/>
    </row>
    <row r="7499" spans="2:8">
      <c r="B7499" s="27"/>
      <c r="C7499" s="27"/>
      <c r="D7499" s="27"/>
      <c r="E7499" s="27"/>
      <c r="F7499" s="26"/>
      <c r="G7499" s="28"/>
      <c r="H7499" s="31"/>
    </row>
    <row r="7500" spans="2:8">
      <c r="B7500" s="27"/>
      <c r="C7500" s="27"/>
      <c r="D7500" s="27"/>
      <c r="E7500" s="27"/>
      <c r="F7500" s="26"/>
      <c r="G7500" s="28"/>
      <c r="H7500" s="31"/>
    </row>
    <row r="7501" spans="2:8">
      <c r="B7501" s="27"/>
      <c r="C7501" s="27"/>
      <c r="D7501" s="27"/>
      <c r="E7501" s="27"/>
      <c r="F7501" s="26"/>
      <c r="G7501" s="28"/>
      <c r="H7501" s="31"/>
    </row>
    <row r="7502" spans="2:8">
      <c r="B7502" s="27"/>
      <c r="C7502" s="27"/>
      <c r="D7502" s="27"/>
      <c r="E7502" s="27"/>
      <c r="F7502" s="26"/>
      <c r="G7502" s="28"/>
      <c r="H7502" s="31"/>
    </row>
    <row r="7503" spans="2:8">
      <c r="B7503" s="27"/>
      <c r="C7503" s="27"/>
      <c r="D7503" s="27"/>
      <c r="E7503" s="27"/>
      <c r="F7503" s="26"/>
      <c r="G7503" s="28"/>
      <c r="H7503" s="31"/>
    </row>
    <row r="7504" spans="2:8">
      <c r="B7504" s="27"/>
      <c r="C7504" s="27"/>
      <c r="D7504" s="27"/>
      <c r="E7504" s="27"/>
      <c r="F7504" s="26"/>
      <c r="G7504" s="28"/>
      <c r="H7504" s="31"/>
    </row>
    <row r="7505" spans="2:8">
      <c r="B7505" s="27"/>
      <c r="C7505" s="27"/>
      <c r="D7505" s="27"/>
      <c r="E7505" s="27"/>
      <c r="F7505" s="26"/>
      <c r="G7505" s="28"/>
      <c r="H7505" s="31"/>
    </row>
    <row r="7506" spans="2:8">
      <c r="B7506" s="27"/>
      <c r="C7506" s="27"/>
      <c r="D7506" s="27"/>
      <c r="E7506" s="27"/>
      <c r="F7506" s="26"/>
      <c r="G7506" s="28"/>
      <c r="H7506" s="31"/>
    </row>
    <row r="7507" spans="2:8">
      <c r="B7507" s="27"/>
      <c r="C7507" s="27"/>
      <c r="D7507" s="27"/>
      <c r="E7507" s="27"/>
      <c r="F7507" s="26"/>
      <c r="G7507" s="28"/>
      <c r="H7507" s="31"/>
    </row>
    <row r="7508" spans="2:8">
      <c r="B7508" s="27"/>
      <c r="C7508" s="27"/>
      <c r="D7508" s="27"/>
      <c r="E7508" s="27"/>
      <c r="F7508" s="26"/>
      <c r="G7508" s="28"/>
      <c r="H7508" s="31"/>
    </row>
    <row r="7509" spans="2:8">
      <c r="B7509" s="27"/>
      <c r="C7509" s="27"/>
      <c r="D7509" s="27"/>
      <c r="E7509" s="27"/>
      <c r="F7509" s="26"/>
      <c r="G7509" s="28"/>
      <c r="H7509" s="31"/>
    </row>
    <row r="7510" spans="2:8">
      <c r="B7510" s="27"/>
      <c r="C7510" s="27"/>
      <c r="D7510" s="27"/>
      <c r="E7510" s="27"/>
      <c r="F7510" s="26"/>
      <c r="G7510" s="28"/>
      <c r="H7510" s="31"/>
    </row>
    <row r="7511" spans="2:8">
      <c r="B7511" s="27"/>
      <c r="C7511" s="27"/>
      <c r="D7511" s="27"/>
      <c r="E7511" s="27"/>
      <c r="F7511" s="26"/>
      <c r="G7511" s="28"/>
      <c r="H7511" s="31"/>
    </row>
    <row r="7512" spans="2:8">
      <c r="B7512" s="27"/>
      <c r="C7512" s="27"/>
      <c r="D7512" s="27"/>
      <c r="E7512" s="27"/>
      <c r="F7512" s="26"/>
      <c r="G7512" s="28"/>
      <c r="H7512" s="31"/>
    </row>
    <row r="7513" spans="2:8">
      <c r="B7513" s="27"/>
      <c r="C7513" s="27"/>
      <c r="D7513" s="27"/>
      <c r="E7513" s="27"/>
      <c r="F7513" s="26"/>
      <c r="G7513" s="28"/>
      <c r="H7513" s="31"/>
    </row>
    <row r="7514" spans="2:8">
      <c r="B7514" s="27"/>
      <c r="C7514" s="27"/>
      <c r="D7514" s="27"/>
      <c r="E7514" s="27"/>
      <c r="F7514" s="26"/>
      <c r="G7514" s="28"/>
      <c r="H7514" s="31"/>
    </row>
    <row r="7515" spans="2:8">
      <c r="B7515" s="27"/>
      <c r="C7515" s="27"/>
      <c r="D7515" s="27"/>
      <c r="E7515" s="27"/>
      <c r="F7515" s="26"/>
      <c r="G7515" s="28"/>
      <c r="H7515" s="31"/>
    </row>
    <row r="7516" spans="2:8">
      <c r="B7516" s="27"/>
      <c r="C7516" s="27"/>
      <c r="D7516" s="27"/>
      <c r="E7516" s="27"/>
      <c r="F7516" s="26"/>
      <c r="G7516" s="28"/>
      <c r="H7516" s="31"/>
    </row>
    <row r="7517" spans="2:8">
      <c r="B7517" s="27"/>
      <c r="C7517" s="27"/>
      <c r="D7517" s="27"/>
      <c r="E7517" s="27"/>
      <c r="F7517" s="26"/>
      <c r="G7517" s="28"/>
      <c r="H7517" s="31"/>
    </row>
    <row r="7518" spans="2:8">
      <c r="B7518" s="27"/>
      <c r="C7518" s="27"/>
      <c r="D7518" s="27"/>
      <c r="E7518" s="27"/>
      <c r="F7518" s="26"/>
      <c r="G7518" s="28"/>
      <c r="H7518" s="31"/>
    </row>
    <row r="7519" spans="2:8">
      <c r="B7519" s="27"/>
      <c r="C7519" s="27"/>
      <c r="D7519" s="27"/>
      <c r="E7519" s="27"/>
      <c r="F7519" s="26"/>
      <c r="G7519" s="28"/>
      <c r="H7519" s="31"/>
    </row>
    <row r="7520" spans="2:8">
      <c r="B7520" s="27"/>
      <c r="C7520" s="27"/>
      <c r="D7520" s="27"/>
      <c r="E7520" s="27"/>
      <c r="F7520" s="26"/>
      <c r="G7520" s="28"/>
      <c r="H7520" s="31"/>
    </row>
    <row r="7521" spans="2:8">
      <c r="B7521" s="27"/>
      <c r="C7521" s="27"/>
      <c r="D7521" s="27"/>
      <c r="E7521" s="27"/>
      <c r="F7521" s="26"/>
      <c r="G7521" s="28"/>
      <c r="H7521" s="31"/>
    </row>
    <row r="7522" spans="2:8">
      <c r="B7522" s="27"/>
      <c r="C7522" s="27"/>
      <c r="D7522" s="27"/>
      <c r="E7522" s="27"/>
      <c r="F7522" s="26"/>
      <c r="G7522" s="28"/>
      <c r="H7522" s="31"/>
    </row>
    <row r="7523" spans="2:8">
      <c r="B7523" s="27"/>
      <c r="C7523" s="27"/>
      <c r="D7523" s="27"/>
      <c r="E7523" s="27"/>
      <c r="F7523" s="26"/>
      <c r="G7523" s="28"/>
      <c r="H7523" s="31"/>
    </row>
    <row r="7524" spans="2:8">
      <c r="B7524" s="27"/>
      <c r="C7524" s="27"/>
      <c r="D7524" s="27"/>
      <c r="E7524" s="27"/>
      <c r="F7524" s="26"/>
      <c r="G7524" s="28"/>
      <c r="H7524" s="31"/>
    </row>
    <row r="7525" spans="2:8">
      <c r="B7525" s="27"/>
      <c r="C7525" s="27"/>
      <c r="D7525" s="27"/>
      <c r="E7525" s="27"/>
      <c r="F7525" s="26"/>
      <c r="G7525" s="28"/>
      <c r="H7525" s="31"/>
    </row>
    <row r="7526" spans="2:8">
      <c r="B7526" s="27"/>
      <c r="C7526" s="27"/>
      <c r="D7526" s="27"/>
      <c r="E7526" s="27"/>
      <c r="F7526" s="26"/>
      <c r="G7526" s="28"/>
      <c r="H7526" s="31"/>
    </row>
    <row r="7527" spans="2:8">
      <c r="B7527" s="27"/>
      <c r="C7527" s="27"/>
      <c r="D7527" s="27"/>
      <c r="E7527" s="27"/>
      <c r="F7527" s="26"/>
      <c r="G7527" s="28"/>
      <c r="H7527" s="31"/>
    </row>
    <row r="7528" spans="2:8">
      <c r="B7528" s="27"/>
      <c r="C7528" s="27"/>
      <c r="D7528" s="27"/>
      <c r="E7528" s="27"/>
      <c r="F7528" s="26"/>
      <c r="G7528" s="28"/>
      <c r="H7528" s="31"/>
    </row>
    <row r="7529" spans="2:8">
      <c r="B7529" s="27"/>
      <c r="C7529" s="27"/>
      <c r="D7529" s="27"/>
      <c r="E7529" s="27"/>
      <c r="F7529" s="26"/>
      <c r="G7529" s="28"/>
      <c r="H7529" s="31"/>
    </row>
    <row r="7530" spans="2:8">
      <c r="B7530" s="27"/>
      <c r="C7530" s="27"/>
      <c r="D7530" s="27"/>
      <c r="E7530" s="27"/>
      <c r="F7530" s="26"/>
      <c r="G7530" s="28"/>
      <c r="H7530" s="31"/>
    </row>
    <row r="7531" spans="2:8">
      <c r="B7531" s="27"/>
      <c r="C7531" s="27"/>
      <c r="D7531" s="27"/>
      <c r="E7531" s="27"/>
      <c r="F7531" s="26"/>
      <c r="G7531" s="28"/>
      <c r="H7531" s="31"/>
    </row>
    <row r="7532" spans="2:8">
      <c r="B7532" s="27"/>
      <c r="C7532" s="27"/>
      <c r="D7532" s="27"/>
      <c r="E7532" s="27"/>
      <c r="F7532" s="26"/>
      <c r="G7532" s="28"/>
      <c r="H7532" s="31"/>
    </row>
    <row r="7533" spans="2:8">
      <c r="B7533" s="27"/>
      <c r="C7533" s="27"/>
      <c r="D7533" s="27"/>
      <c r="E7533" s="27"/>
      <c r="F7533" s="26"/>
      <c r="G7533" s="28"/>
      <c r="H7533" s="31"/>
    </row>
    <row r="7534" spans="2:8">
      <c r="B7534" s="27"/>
      <c r="C7534" s="27"/>
      <c r="D7534" s="27"/>
      <c r="E7534" s="27"/>
      <c r="F7534" s="26"/>
      <c r="G7534" s="28"/>
      <c r="H7534" s="31"/>
    </row>
    <row r="7535" spans="2:8">
      <c r="B7535" s="27"/>
      <c r="C7535" s="27"/>
      <c r="D7535" s="27"/>
      <c r="E7535" s="27"/>
      <c r="F7535" s="26"/>
      <c r="G7535" s="28"/>
      <c r="H7535" s="31"/>
    </row>
    <row r="7536" spans="2:8">
      <c r="B7536" s="27"/>
      <c r="C7536" s="27"/>
      <c r="D7536" s="27"/>
      <c r="E7536" s="27"/>
      <c r="F7536" s="26"/>
      <c r="G7536" s="28"/>
      <c r="H7536" s="31"/>
    </row>
    <row r="7537" spans="2:8">
      <c r="B7537" s="27"/>
      <c r="C7537" s="27"/>
      <c r="D7537" s="27"/>
      <c r="E7537" s="27"/>
      <c r="F7537" s="26"/>
      <c r="G7537" s="28"/>
      <c r="H7537" s="31"/>
    </row>
    <row r="7538" spans="2:8">
      <c r="B7538" s="27"/>
      <c r="C7538" s="27"/>
      <c r="D7538" s="27"/>
      <c r="E7538" s="27"/>
      <c r="F7538" s="26"/>
      <c r="G7538" s="28"/>
      <c r="H7538" s="31"/>
    </row>
    <row r="7539" spans="2:8">
      <c r="B7539" s="27"/>
      <c r="C7539" s="27"/>
      <c r="D7539" s="27"/>
      <c r="E7539" s="27"/>
      <c r="F7539" s="26"/>
      <c r="G7539" s="28"/>
      <c r="H7539" s="31"/>
    </row>
    <row r="7540" spans="2:8">
      <c r="B7540" s="27"/>
      <c r="C7540" s="27"/>
      <c r="D7540" s="27"/>
      <c r="E7540" s="27"/>
      <c r="F7540" s="26"/>
      <c r="G7540" s="28"/>
      <c r="H7540" s="31"/>
    </row>
    <row r="7541" spans="2:8">
      <c r="B7541" s="27"/>
      <c r="C7541" s="27"/>
      <c r="D7541" s="27"/>
      <c r="E7541" s="27"/>
      <c r="F7541" s="26"/>
      <c r="G7541" s="28"/>
      <c r="H7541" s="31"/>
    </row>
    <row r="7542" spans="2:8">
      <c r="B7542" s="27"/>
      <c r="C7542" s="27"/>
      <c r="D7542" s="27"/>
      <c r="E7542" s="27"/>
      <c r="F7542" s="26"/>
      <c r="G7542" s="28"/>
      <c r="H7542" s="31"/>
    </row>
    <row r="7543" spans="2:8">
      <c r="B7543" s="27"/>
      <c r="C7543" s="27"/>
      <c r="D7543" s="27"/>
      <c r="E7543" s="27"/>
      <c r="F7543" s="26"/>
      <c r="G7543" s="28"/>
      <c r="H7543" s="31"/>
    </row>
    <row r="7544" spans="2:8">
      <c r="B7544" s="27"/>
      <c r="C7544" s="27"/>
      <c r="D7544" s="27"/>
      <c r="E7544" s="27"/>
      <c r="F7544" s="26"/>
      <c r="G7544" s="28"/>
      <c r="H7544" s="31"/>
    </row>
    <row r="7545" spans="2:8">
      <c r="B7545" s="27"/>
      <c r="C7545" s="27"/>
      <c r="D7545" s="27"/>
      <c r="E7545" s="27"/>
      <c r="F7545" s="26"/>
      <c r="G7545" s="28"/>
      <c r="H7545" s="31"/>
    </row>
    <row r="7546" spans="2:8">
      <c r="B7546" s="27"/>
      <c r="C7546" s="27"/>
      <c r="D7546" s="27"/>
      <c r="E7546" s="27"/>
      <c r="F7546" s="26"/>
      <c r="G7546" s="28"/>
      <c r="H7546" s="31"/>
    </row>
    <row r="7547" spans="2:8">
      <c r="B7547" s="27"/>
      <c r="C7547" s="27"/>
      <c r="D7547" s="27"/>
      <c r="E7547" s="27"/>
      <c r="F7547" s="26"/>
      <c r="G7547" s="28"/>
      <c r="H7547" s="31"/>
    </row>
    <row r="7548" spans="2:8">
      <c r="B7548" s="27"/>
      <c r="C7548" s="27"/>
      <c r="D7548" s="27"/>
      <c r="E7548" s="27"/>
      <c r="F7548" s="26"/>
      <c r="G7548" s="28"/>
      <c r="H7548" s="31"/>
    </row>
    <row r="7549" spans="2:8">
      <c r="B7549" s="27"/>
      <c r="C7549" s="27"/>
      <c r="D7549" s="27"/>
      <c r="E7549" s="27"/>
      <c r="F7549" s="26"/>
      <c r="G7549" s="28"/>
      <c r="H7549" s="31"/>
    </row>
    <row r="7550" spans="2:8">
      <c r="B7550" s="27"/>
      <c r="C7550" s="27"/>
      <c r="D7550" s="27"/>
      <c r="E7550" s="27"/>
      <c r="F7550" s="26"/>
      <c r="G7550" s="28"/>
      <c r="H7550" s="31"/>
    </row>
    <row r="7551" spans="2:8">
      <c r="B7551" s="27"/>
      <c r="C7551" s="27"/>
      <c r="D7551" s="27"/>
      <c r="E7551" s="27"/>
      <c r="F7551" s="26"/>
      <c r="G7551" s="28"/>
      <c r="H7551" s="31"/>
    </row>
    <row r="7552" spans="2:8">
      <c r="B7552" s="27"/>
      <c r="C7552" s="27"/>
      <c r="D7552" s="27"/>
      <c r="E7552" s="27"/>
      <c r="F7552" s="26"/>
      <c r="G7552" s="28"/>
      <c r="H7552" s="31"/>
    </row>
    <row r="7553" spans="2:8">
      <c r="B7553" s="27"/>
      <c r="C7553" s="27"/>
      <c r="D7553" s="27"/>
      <c r="E7553" s="27"/>
      <c r="F7553" s="26"/>
      <c r="G7553" s="28"/>
      <c r="H7553" s="31"/>
    </row>
    <row r="7554" spans="2:8">
      <c r="B7554" s="27"/>
      <c r="C7554" s="27"/>
      <c r="D7554" s="27"/>
      <c r="E7554" s="27"/>
      <c r="F7554" s="26"/>
      <c r="G7554" s="28"/>
      <c r="H7554" s="31"/>
    </row>
    <row r="7555" spans="2:8">
      <c r="B7555" s="27"/>
      <c r="C7555" s="27"/>
      <c r="D7555" s="27"/>
      <c r="E7555" s="27"/>
      <c r="F7555" s="26"/>
      <c r="G7555" s="28"/>
      <c r="H7555" s="31"/>
    </row>
    <row r="7556" spans="2:8">
      <c r="B7556" s="27"/>
      <c r="C7556" s="27"/>
      <c r="D7556" s="27"/>
      <c r="E7556" s="27"/>
      <c r="F7556" s="26"/>
      <c r="G7556" s="28"/>
      <c r="H7556" s="31"/>
    </row>
    <row r="7557" spans="2:8">
      <c r="B7557" s="27"/>
      <c r="C7557" s="27"/>
      <c r="D7557" s="27"/>
      <c r="E7557" s="27"/>
      <c r="F7557" s="26"/>
      <c r="G7557" s="28"/>
      <c r="H7557" s="31"/>
    </row>
    <row r="7558" spans="2:8">
      <c r="B7558" s="27"/>
      <c r="C7558" s="27"/>
      <c r="D7558" s="27"/>
      <c r="E7558" s="27"/>
      <c r="F7558" s="26"/>
      <c r="G7558" s="28"/>
      <c r="H7558" s="31"/>
    </row>
    <row r="7559" spans="2:8">
      <c r="B7559" s="27"/>
      <c r="C7559" s="27"/>
      <c r="D7559" s="27"/>
      <c r="E7559" s="27"/>
      <c r="F7559" s="26"/>
      <c r="G7559" s="28"/>
      <c r="H7559" s="31"/>
    </row>
    <row r="7560" spans="2:8">
      <c r="B7560" s="27"/>
      <c r="C7560" s="27"/>
      <c r="D7560" s="27"/>
      <c r="E7560" s="27"/>
      <c r="F7560" s="26"/>
      <c r="G7560" s="28"/>
      <c r="H7560" s="31"/>
    </row>
    <row r="7561" spans="2:8">
      <c r="B7561" s="27"/>
      <c r="C7561" s="27"/>
      <c r="D7561" s="27"/>
      <c r="E7561" s="27"/>
      <c r="F7561" s="26"/>
      <c r="G7561" s="28"/>
      <c r="H7561" s="31"/>
    </row>
    <row r="7562" spans="2:8">
      <c r="B7562" s="27"/>
      <c r="C7562" s="27"/>
      <c r="D7562" s="27"/>
      <c r="E7562" s="27"/>
      <c r="F7562" s="26"/>
      <c r="G7562" s="28"/>
      <c r="H7562" s="31"/>
    </row>
    <row r="7563" spans="2:8">
      <c r="B7563" s="27"/>
      <c r="C7563" s="27"/>
      <c r="D7563" s="27"/>
      <c r="E7563" s="27"/>
      <c r="F7563" s="26"/>
      <c r="G7563" s="28"/>
      <c r="H7563" s="31"/>
    </row>
    <row r="7564" spans="2:8">
      <c r="B7564" s="27"/>
      <c r="C7564" s="27"/>
      <c r="D7564" s="27"/>
      <c r="E7564" s="27"/>
      <c r="F7564" s="26"/>
      <c r="G7564" s="28"/>
      <c r="H7564" s="31"/>
    </row>
    <row r="7565" spans="2:8">
      <c r="B7565" s="27"/>
      <c r="C7565" s="27"/>
      <c r="D7565" s="27"/>
      <c r="E7565" s="27"/>
      <c r="F7565" s="26"/>
      <c r="G7565" s="28"/>
      <c r="H7565" s="31"/>
    </row>
    <row r="7566" spans="2:8">
      <c r="B7566" s="27"/>
      <c r="C7566" s="27"/>
      <c r="D7566" s="27"/>
      <c r="E7566" s="27"/>
      <c r="F7566" s="26"/>
      <c r="G7566" s="28"/>
      <c r="H7566" s="31"/>
    </row>
    <row r="7567" spans="2:8">
      <c r="B7567" s="27"/>
      <c r="C7567" s="27"/>
      <c r="D7567" s="27"/>
      <c r="E7567" s="27"/>
      <c r="F7567" s="26"/>
      <c r="G7567" s="28"/>
      <c r="H7567" s="31"/>
    </row>
    <row r="7568" spans="2:8">
      <c r="B7568" s="27"/>
      <c r="C7568" s="27"/>
      <c r="D7568" s="27"/>
      <c r="E7568" s="27"/>
      <c r="F7568" s="26"/>
      <c r="G7568" s="28"/>
      <c r="H7568" s="31"/>
    </row>
    <row r="7569" spans="2:8">
      <c r="B7569" s="27"/>
      <c r="C7569" s="27"/>
      <c r="D7569" s="27"/>
      <c r="E7569" s="27"/>
      <c r="F7569" s="26"/>
      <c r="G7569" s="28"/>
      <c r="H7569" s="31"/>
    </row>
    <row r="7570" spans="2:8">
      <c r="B7570" s="27"/>
      <c r="C7570" s="27"/>
      <c r="D7570" s="27"/>
      <c r="E7570" s="27"/>
      <c r="F7570" s="26"/>
      <c r="G7570" s="28"/>
      <c r="H7570" s="31"/>
    </row>
    <row r="7571" spans="2:8">
      <c r="B7571" s="27"/>
      <c r="C7571" s="27"/>
      <c r="D7571" s="27"/>
      <c r="E7571" s="27"/>
      <c r="F7571" s="26"/>
      <c r="G7571" s="28"/>
      <c r="H7571" s="31"/>
    </row>
    <row r="7572" spans="2:8">
      <c r="B7572" s="27"/>
      <c r="C7572" s="27"/>
      <c r="D7572" s="27"/>
      <c r="E7572" s="27"/>
      <c r="F7572" s="26"/>
      <c r="G7572" s="28"/>
      <c r="H7572" s="31"/>
    </row>
    <row r="7573" spans="2:8">
      <c r="B7573" s="27"/>
      <c r="C7573" s="27"/>
      <c r="D7573" s="27"/>
      <c r="E7573" s="27"/>
      <c r="F7573" s="26"/>
      <c r="G7573" s="28"/>
      <c r="H7573" s="31"/>
    </row>
    <row r="7574" spans="2:8">
      <c r="B7574" s="27"/>
      <c r="C7574" s="27"/>
      <c r="D7574" s="27"/>
      <c r="E7574" s="27"/>
      <c r="F7574" s="26"/>
      <c r="G7574" s="28"/>
      <c r="H7574" s="31"/>
    </row>
    <row r="7575" spans="2:8">
      <c r="B7575" s="27"/>
      <c r="C7575" s="27"/>
      <c r="D7575" s="27"/>
      <c r="E7575" s="27"/>
      <c r="F7575" s="26"/>
      <c r="G7575" s="28"/>
      <c r="H7575" s="31"/>
    </row>
    <row r="7576" spans="2:8">
      <c r="B7576" s="27"/>
      <c r="C7576" s="27"/>
      <c r="D7576" s="27"/>
      <c r="E7576" s="27"/>
      <c r="F7576" s="26"/>
      <c r="G7576" s="28"/>
      <c r="H7576" s="31"/>
    </row>
    <row r="7577" spans="2:8">
      <c r="B7577" s="27"/>
      <c r="C7577" s="27"/>
      <c r="D7577" s="27"/>
      <c r="E7577" s="27"/>
      <c r="F7577" s="26"/>
      <c r="G7577" s="28"/>
      <c r="H7577" s="31"/>
    </row>
    <row r="7578" spans="2:8">
      <c r="B7578" s="27"/>
      <c r="C7578" s="27"/>
      <c r="D7578" s="27"/>
      <c r="E7578" s="27"/>
      <c r="F7578" s="26"/>
      <c r="G7578" s="28"/>
      <c r="H7578" s="31"/>
    </row>
    <row r="7579" spans="2:8">
      <c r="B7579" s="27"/>
      <c r="C7579" s="27"/>
      <c r="D7579" s="27"/>
      <c r="E7579" s="27"/>
      <c r="F7579" s="26"/>
      <c r="G7579" s="28"/>
      <c r="H7579" s="31"/>
    </row>
    <row r="7580" spans="2:8">
      <c r="B7580" s="27"/>
      <c r="C7580" s="27"/>
      <c r="D7580" s="27"/>
      <c r="E7580" s="27"/>
      <c r="F7580" s="26"/>
      <c r="G7580" s="28"/>
      <c r="H7580" s="31"/>
    </row>
    <row r="7581" spans="2:8">
      <c r="B7581" s="27"/>
      <c r="C7581" s="27"/>
      <c r="D7581" s="27"/>
      <c r="E7581" s="27"/>
      <c r="F7581" s="26"/>
      <c r="G7581" s="28"/>
      <c r="H7581" s="31"/>
    </row>
    <row r="7582" spans="2:8">
      <c r="B7582" s="27"/>
      <c r="C7582" s="27"/>
      <c r="D7582" s="27"/>
      <c r="E7582" s="27"/>
      <c r="F7582" s="26"/>
      <c r="G7582" s="28"/>
      <c r="H7582" s="31"/>
    </row>
    <row r="7583" spans="2:8">
      <c r="B7583" s="27"/>
      <c r="C7583" s="27"/>
      <c r="D7583" s="27"/>
      <c r="E7583" s="27"/>
      <c r="F7583" s="26"/>
      <c r="G7583" s="28"/>
      <c r="H7583" s="31"/>
    </row>
    <row r="7584" spans="2:8">
      <c r="B7584" s="27"/>
      <c r="C7584" s="27"/>
      <c r="D7584" s="27"/>
      <c r="E7584" s="27"/>
      <c r="F7584" s="26"/>
      <c r="G7584" s="28"/>
      <c r="H7584" s="31"/>
    </row>
    <row r="7585" spans="2:8">
      <c r="B7585" s="27"/>
      <c r="C7585" s="27"/>
      <c r="D7585" s="27"/>
      <c r="E7585" s="27"/>
      <c r="F7585" s="26"/>
      <c r="G7585" s="28"/>
      <c r="H7585" s="31"/>
    </row>
    <row r="7586" spans="2:8">
      <c r="B7586" s="27"/>
      <c r="C7586" s="27"/>
      <c r="D7586" s="27"/>
      <c r="E7586" s="27"/>
      <c r="F7586" s="26"/>
      <c r="G7586" s="28"/>
      <c r="H7586" s="31"/>
    </row>
    <row r="7587" spans="2:8">
      <c r="B7587" s="27"/>
      <c r="C7587" s="27"/>
      <c r="D7587" s="27"/>
      <c r="E7587" s="27"/>
      <c r="F7587" s="26"/>
      <c r="G7587" s="28"/>
      <c r="H7587" s="31"/>
    </row>
    <row r="7588" spans="2:8">
      <c r="B7588" s="27"/>
      <c r="C7588" s="27"/>
      <c r="D7588" s="27"/>
      <c r="E7588" s="27"/>
      <c r="F7588" s="26"/>
      <c r="G7588" s="28"/>
      <c r="H7588" s="31"/>
    </row>
    <row r="7589" spans="2:8">
      <c r="B7589" s="27"/>
      <c r="C7589" s="27"/>
      <c r="D7589" s="27"/>
      <c r="E7589" s="27"/>
      <c r="F7589" s="26"/>
      <c r="G7589" s="28"/>
      <c r="H7589" s="31"/>
    </row>
    <row r="7590" spans="2:8">
      <c r="B7590" s="27"/>
      <c r="C7590" s="27"/>
      <c r="D7590" s="27"/>
      <c r="E7590" s="27"/>
      <c r="F7590" s="26"/>
      <c r="G7590" s="28"/>
      <c r="H7590" s="31"/>
    </row>
    <row r="7591" spans="2:8">
      <c r="B7591" s="27"/>
      <c r="C7591" s="27"/>
      <c r="D7591" s="27"/>
      <c r="E7591" s="27"/>
      <c r="F7591" s="26"/>
      <c r="G7591" s="28"/>
      <c r="H7591" s="31"/>
    </row>
    <row r="7592" spans="2:8">
      <c r="B7592" s="27"/>
      <c r="C7592" s="27"/>
      <c r="D7592" s="27"/>
      <c r="E7592" s="27"/>
      <c r="F7592" s="26"/>
      <c r="G7592" s="28"/>
      <c r="H7592" s="31"/>
    </row>
    <row r="7593" spans="2:8">
      <c r="B7593" s="27"/>
      <c r="C7593" s="27"/>
      <c r="D7593" s="27"/>
      <c r="E7593" s="27"/>
      <c r="F7593" s="26"/>
      <c r="G7593" s="28"/>
      <c r="H7593" s="31"/>
    </row>
    <row r="7594" spans="2:8">
      <c r="B7594" s="27"/>
      <c r="C7594" s="27"/>
      <c r="D7594" s="27"/>
      <c r="E7594" s="27"/>
      <c r="F7594" s="26"/>
      <c r="G7594" s="28"/>
      <c r="H7594" s="31"/>
    </row>
    <row r="7595" spans="2:8">
      <c r="B7595" s="27"/>
      <c r="C7595" s="27"/>
      <c r="D7595" s="27"/>
      <c r="E7595" s="27"/>
      <c r="F7595" s="26"/>
      <c r="G7595" s="28"/>
      <c r="H7595" s="31"/>
    </row>
    <row r="7596" spans="2:8">
      <c r="B7596" s="27"/>
      <c r="C7596" s="27"/>
      <c r="D7596" s="27"/>
      <c r="E7596" s="27"/>
      <c r="F7596" s="26"/>
      <c r="G7596" s="28"/>
      <c r="H7596" s="31"/>
    </row>
    <row r="7597" spans="2:8">
      <c r="B7597" s="27"/>
      <c r="C7597" s="27"/>
      <c r="D7597" s="27"/>
      <c r="E7597" s="27"/>
      <c r="F7597" s="26"/>
      <c r="G7597" s="28"/>
      <c r="H7597" s="31"/>
    </row>
    <row r="7598" spans="2:8">
      <c r="B7598" s="27"/>
      <c r="C7598" s="27"/>
      <c r="D7598" s="27"/>
      <c r="E7598" s="27"/>
      <c r="F7598" s="26"/>
      <c r="G7598" s="28"/>
      <c r="H7598" s="31"/>
    </row>
    <row r="7599" spans="2:8">
      <c r="B7599" s="27"/>
      <c r="C7599" s="27"/>
      <c r="D7599" s="27"/>
      <c r="E7599" s="27"/>
      <c r="F7599" s="26"/>
      <c r="G7599" s="28"/>
      <c r="H7599" s="31"/>
    </row>
    <row r="7600" spans="2:8">
      <c r="B7600" s="27"/>
      <c r="C7600" s="27"/>
      <c r="D7600" s="27"/>
      <c r="E7600" s="27"/>
      <c r="F7600" s="26"/>
      <c r="G7600" s="28"/>
      <c r="H7600" s="31"/>
    </row>
    <row r="7601" spans="2:8">
      <c r="B7601" s="27"/>
      <c r="C7601" s="27"/>
      <c r="D7601" s="27"/>
      <c r="E7601" s="27"/>
      <c r="F7601" s="26"/>
      <c r="G7601" s="28"/>
      <c r="H7601" s="31"/>
    </row>
    <row r="7602" spans="2:8">
      <c r="B7602" s="27"/>
      <c r="C7602" s="27"/>
      <c r="D7602" s="27"/>
      <c r="E7602" s="27"/>
      <c r="F7602" s="26"/>
      <c r="G7602" s="28"/>
      <c r="H7602" s="31"/>
    </row>
    <row r="7603" spans="2:8">
      <c r="B7603" s="27"/>
      <c r="C7603" s="27"/>
      <c r="D7603" s="27"/>
      <c r="E7603" s="27"/>
      <c r="F7603" s="26"/>
      <c r="G7603" s="28"/>
      <c r="H7603" s="31"/>
    </row>
    <row r="7604" spans="2:8">
      <c r="B7604" s="27"/>
      <c r="C7604" s="27"/>
      <c r="D7604" s="27"/>
      <c r="E7604" s="27"/>
      <c r="F7604" s="26"/>
      <c r="G7604" s="28"/>
      <c r="H7604" s="31"/>
    </row>
    <row r="7605" spans="2:8">
      <c r="B7605" s="27"/>
      <c r="C7605" s="27"/>
      <c r="D7605" s="27"/>
      <c r="E7605" s="27"/>
      <c r="F7605" s="26"/>
      <c r="G7605" s="28"/>
      <c r="H7605" s="31"/>
    </row>
    <row r="7606" spans="2:8">
      <c r="B7606" s="27"/>
      <c r="C7606" s="27"/>
      <c r="D7606" s="27"/>
      <c r="E7606" s="27"/>
      <c r="F7606" s="26"/>
      <c r="G7606" s="28"/>
      <c r="H7606" s="31"/>
    </row>
    <row r="7607" spans="2:8">
      <c r="B7607" s="27"/>
      <c r="C7607" s="27"/>
      <c r="D7607" s="27"/>
      <c r="E7607" s="27"/>
      <c r="F7607" s="26"/>
      <c r="G7607" s="28"/>
      <c r="H7607" s="31"/>
    </row>
    <row r="7608" spans="2:8">
      <c r="B7608" s="27"/>
      <c r="C7608" s="27"/>
      <c r="D7608" s="27"/>
      <c r="E7608" s="27"/>
      <c r="F7608" s="26"/>
      <c r="G7608" s="28"/>
      <c r="H7608" s="31"/>
    </row>
    <row r="7609" spans="2:8">
      <c r="B7609" s="27"/>
      <c r="C7609" s="27"/>
      <c r="D7609" s="27"/>
      <c r="E7609" s="27"/>
      <c r="F7609" s="26"/>
      <c r="G7609" s="28"/>
      <c r="H7609" s="31"/>
    </row>
    <row r="7610" spans="2:8">
      <c r="B7610" s="27"/>
      <c r="C7610" s="27"/>
      <c r="D7610" s="27"/>
      <c r="E7610" s="27"/>
      <c r="F7610" s="26"/>
      <c r="G7610" s="28"/>
      <c r="H7610" s="31"/>
    </row>
    <row r="7611" spans="2:8">
      <c r="B7611" s="27"/>
      <c r="C7611" s="27"/>
      <c r="D7611" s="27"/>
      <c r="E7611" s="27"/>
      <c r="F7611" s="26"/>
      <c r="G7611" s="28"/>
      <c r="H7611" s="31"/>
    </row>
    <row r="7612" spans="2:8">
      <c r="B7612" s="27"/>
      <c r="C7612" s="27"/>
      <c r="D7612" s="27"/>
      <c r="E7612" s="27"/>
      <c r="F7612" s="26"/>
      <c r="G7612" s="28"/>
      <c r="H7612" s="31"/>
    </row>
    <row r="7613" spans="2:8">
      <c r="B7613" s="27"/>
      <c r="C7613" s="27"/>
      <c r="D7613" s="27"/>
      <c r="E7613" s="27"/>
      <c r="F7613" s="26"/>
      <c r="G7613" s="28"/>
      <c r="H7613" s="31"/>
    </row>
    <row r="7614" spans="2:8">
      <c r="B7614" s="27"/>
      <c r="C7614" s="27"/>
      <c r="D7614" s="27"/>
      <c r="E7614" s="27"/>
      <c r="F7614" s="26"/>
      <c r="G7614" s="28"/>
      <c r="H7614" s="31"/>
    </row>
    <row r="7615" spans="2:8">
      <c r="B7615" s="27"/>
      <c r="C7615" s="27"/>
      <c r="D7615" s="27"/>
      <c r="E7615" s="27"/>
      <c r="F7615" s="26"/>
      <c r="G7615" s="28"/>
      <c r="H7615" s="31"/>
    </row>
    <row r="7616" spans="2:8">
      <c r="B7616" s="27"/>
      <c r="C7616" s="27"/>
      <c r="D7616" s="27"/>
      <c r="E7616" s="27"/>
      <c r="F7616" s="26"/>
      <c r="G7616" s="28"/>
      <c r="H7616" s="31"/>
    </row>
    <row r="7617" spans="2:8">
      <c r="B7617" s="27"/>
      <c r="C7617" s="27"/>
      <c r="D7617" s="27"/>
      <c r="E7617" s="27"/>
      <c r="F7617" s="26"/>
      <c r="G7617" s="28"/>
      <c r="H7617" s="31"/>
    </row>
    <row r="7618" spans="2:8">
      <c r="B7618" s="27"/>
      <c r="C7618" s="27"/>
      <c r="D7618" s="27"/>
      <c r="E7618" s="27"/>
      <c r="F7618" s="26"/>
      <c r="G7618" s="28"/>
      <c r="H7618" s="31"/>
    </row>
    <row r="7619" spans="2:8">
      <c r="B7619" s="27"/>
      <c r="C7619" s="27"/>
      <c r="D7619" s="27"/>
      <c r="E7619" s="27"/>
      <c r="F7619" s="26"/>
      <c r="G7619" s="28"/>
      <c r="H7619" s="31"/>
    </row>
    <row r="7620" spans="2:8">
      <c r="B7620" s="27"/>
      <c r="C7620" s="27"/>
      <c r="D7620" s="27"/>
      <c r="E7620" s="27"/>
      <c r="F7620" s="26"/>
      <c r="G7620" s="28"/>
      <c r="H7620" s="31"/>
    </row>
    <row r="7621" spans="2:8">
      <c r="B7621" s="27"/>
      <c r="C7621" s="27"/>
      <c r="D7621" s="27"/>
      <c r="E7621" s="27"/>
      <c r="F7621" s="26"/>
      <c r="G7621" s="28"/>
      <c r="H7621" s="31"/>
    </row>
    <row r="7622" spans="2:8">
      <c r="B7622" s="27"/>
      <c r="C7622" s="27"/>
      <c r="D7622" s="27"/>
      <c r="E7622" s="27"/>
      <c r="F7622" s="26"/>
      <c r="G7622" s="28"/>
      <c r="H7622" s="31"/>
    </row>
    <row r="7623" spans="2:8">
      <c r="B7623" s="27"/>
      <c r="C7623" s="27"/>
      <c r="D7623" s="27"/>
      <c r="E7623" s="27"/>
      <c r="F7623" s="26"/>
      <c r="G7623" s="28"/>
      <c r="H7623" s="31"/>
    </row>
    <row r="7624" spans="2:8">
      <c r="B7624" s="27"/>
      <c r="C7624" s="27"/>
      <c r="D7624" s="27"/>
      <c r="E7624" s="27"/>
      <c r="F7624" s="26"/>
      <c r="G7624" s="28"/>
      <c r="H7624" s="31"/>
    </row>
    <row r="7625" spans="2:8">
      <c r="B7625" s="27"/>
      <c r="C7625" s="27"/>
      <c r="D7625" s="27"/>
      <c r="E7625" s="27"/>
      <c r="F7625" s="26"/>
      <c r="G7625" s="28"/>
      <c r="H7625" s="31"/>
    </row>
    <row r="7626" spans="2:8">
      <c r="B7626" s="27"/>
      <c r="C7626" s="27"/>
      <c r="D7626" s="27"/>
      <c r="E7626" s="27"/>
      <c r="F7626" s="26"/>
      <c r="G7626" s="28"/>
      <c r="H7626" s="31"/>
    </row>
    <row r="7627" spans="2:8">
      <c r="B7627" s="27"/>
      <c r="C7627" s="27"/>
      <c r="D7627" s="27"/>
      <c r="E7627" s="27"/>
      <c r="F7627" s="26"/>
      <c r="G7627" s="28"/>
      <c r="H7627" s="31"/>
    </row>
    <row r="7628" spans="2:8">
      <c r="B7628" s="27"/>
      <c r="C7628" s="27"/>
      <c r="D7628" s="27"/>
      <c r="E7628" s="27"/>
      <c r="F7628" s="26"/>
      <c r="G7628" s="28"/>
      <c r="H7628" s="31"/>
    </row>
    <row r="7629" spans="2:8">
      <c r="B7629" s="27"/>
      <c r="C7629" s="27"/>
      <c r="D7629" s="27"/>
      <c r="E7629" s="27"/>
      <c r="F7629" s="26"/>
      <c r="G7629" s="28"/>
      <c r="H7629" s="31"/>
    </row>
    <row r="7630" spans="2:8">
      <c r="B7630" s="27"/>
      <c r="C7630" s="27"/>
      <c r="D7630" s="27"/>
      <c r="E7630" s="27"/>
      <c r="F7630" s="26"/>
      <c r="G7630" s="28"/>
      <c r="H7630" s="31"/>
    </row>
    <row r="7631" spans="2:8">
      <c r="B7631" s="27"/>
      <c r="C7631" s="27"/>
      <c r="D7631" s="27"/>
      <c r="E7631" s="27"/>
      <c r="F7631" s="26"/>
      <c r="G7631" s="28"/>
      <c r="H7631" s="31"/>
    </row>
    <row r="7632" spans="2:8">
      <c r="B7632" s="27"/>
      <c r="C7632" s="27"/>
      <c r="D7632" s="27"/>
      <c r="E7632" s="27"/>
      <c r="F7632" s="26"/>
      <c r="G7632" s="28"/>
      <c r="H7632" s="31"/>
    </row>
    <row r="7633" spans="2:8">
      <c r="B7633" s="27"/>
      <c r="C7633" s="27"/>
      <c r="D7633" s="27"/>
      <c r="E7633" s="27"/>
      <c r="F7633" s="26"/>
      <c r="G7633" s="28"/>
      <c r="H7633" s="31"/>
    </row>
    <row r="7634" spans="2:8">
      <c r="B7634" s="27"/>
      <c r="C7634" s="27"/>
      <c r="D7634" s="27"/>
      <c r="E7634" s="27"/>
      <c r="F7634" s="26"/>
      <c r="G7634" s="28"/>
      <c r="H7634" s="31"/>
    </row>
    <row r="7635" spans="2:8">
      <c r="B7635" s="27"/>
      <c r="C7635" s="27"/>
      <c r="D7635" s="27"/>
      <c r="E7635" s="27"/>
      <c r="F7635" s="26"/>
      <c r="G7635" s="28"/>
      <c r="H7635" s="31"/>
    </row>
    <row r="7636" spans="2:8">
      <c r="B7636" s="27"/>
      <c r="C7636" s="27"/>
      <c r="D7636" s="27"/>
      <c r="E7636" s="27"/>
      <c r="F7636" s="26"/>
      <c r="G7636" s="28"/>
      <c r="H7636" s="31"/>
    </row>
    <row r="7637" spans="2:8">
      <c r="B7637" s="27"/>
      <c r="C7637" s="27"/>
      <c r="D7637" s="27"/>
      <c r="E7637" s="27"/>
      <c r="F7637" s="26"/>
      <c r="G7637" s="28"/>
      <c r="H7637" s="31"/>
    </row>
    <row r="7638" spans="2:8">
      <c r="B7638" s="27"/>
      <c r="C7638" s="27"/>
      <c r="D7638" s="27"/>
      <c r="E7638" s="27"/>
      <c r="F7638" s="26"/>
      <c r="G7638" s="28"/>
      <c r="H7638" s="31"/>
    </row>
    <row r="7639" spans="2:8">
      <c r="B7639" s="27"/>
      <c r="C7639" s="27"/>
      <c r="D7639" s="27"/>
      <c r="E7639" s="27"/>
      <c r="F7639" s="26"/>
      <c r="G7639" s="28"/>
      <c r="H7639" s="31"/>
    </row>
    <row r="7640" spans="2:8">
      <c r="B7640" s="27"/>
      <c r="C7640" s="27"/>
      <c r="D7640" s="27"/>
      <c r="E7640" s="27"/>
      <c r="F7640" s="26"/>
      <c r="G7640" s="28"/>
      <c r="H7640" s="31"/>
    </row>
    <row r="7641" spans="2:8">
      <c r="B7641" s="27"/>
      <c r="C7641" s="27"/>
      <c r="D7641" s="27"/>
      <c r="E7641" s="27"/>
      <c r="F7641" s="26"/>
      <c r="G7641" s="28"/>
      <c r="H7641" s="31"/>
    </row>
    <row r="7642" spans="2:8">
      <c r="B7642" s="27"/>
      <c r="C7642" s="27"/>
      <c r="D7642" s="27"/>
      <c r="E7642" s="27"/>
      <c r="F7642" s="26"/>
      <c r="G7642" s="28"/>
      <c r="H7642" s="31"/>
    </row>
    <row r="7643" spans="2:8">
      <c r="B7643" s="27"/>
      <c r="C7643" s="27"/>
      <c r="D7643" s="27"/>
      <c r="E7643" s="27"/>
      <c r="F7643" s="26"/>
      <c r="G7643" s="28"/>
      <c r="H7643" s="31"/>
    </row>
    <row r="7644" spans="2:8">
      <c r="B7644" s="27"/>
      <c r="C7644" s="27"/>
      <c r="D7644" s="27"/>
      <c r="E7644" s="27"/>
      <c r="F7644" s="26"/>
      <c r="G7644" s="28"/>
      <c r="H7644" s="31"/>
    </row>
    <row r="7645" spans="2:8">
      <c r="B7645" s="27"/>
      <c r="C7645" s="27"/>
      <c r="D7645" s="27"/>
      <c r="E7645" s="27"/>
      <c r="F7645" s="26"/>
      <c r="G7645" s="28"/>
      <c r="H7645" s="31"/>
    </row>
    <row r="7646" spans="2:8">
      <c r="B7646" s="27"/>
      <c r="C7646" s="27"/>
      <c r="D7646" s="27"/>
      <c r="E7646" s="27"/>
      <c r="F7646" s="26"/>
      <c r="G7646" s="28"/>
      <c r="H7646" s="31"/>
    </row>
    <row r="7647" spans="2:8">
      <c r="B7647" s="27"/>
      <c r="C7647" s="27"/>
      <c r="D7647" s="27"/>
      <c r="E7647" s="27"/>
      <c r="F7647" s="26"/>
      <c r="G7647" s="28"/>
      <c r="H7647" s="31"/>
    </row>
    <row r="7648" spans="2:8">
      <c r="B7648" s="27"/>
      <c r="C7648" s="27"/>
      <c r="D7648" s="27"/>
      <c r="E7648" s="27"/>
      <c r="F7648" s="26"/>
      <c r="G7648" s="28"/>
      <c r="H7648" s="31"/>
    </row>
    <row r="7649" spans="2:8">
      <c r="B7649" s="27"/>
      <c r="C7649" s="27"/>
      <c r="D7649" s="27"/>
      <c r="E7649" s="27"/>
      <c r="F7649" s="26"/>
      <c r="G7649" s="28"/>
      <c r="H7649" s="31"/>
    </row>
    <row r="7650" spans="2:8">
      <c r="B7650" s="27"/>
      <c r="C7650" s="27"/>
      <c r="D7650" s="27"/>
      <c r="E7650" s="27"/>
      <c r="F7650" s="26"/>
      <c r="G7650" s="28"/>
      <c r="H7650" s="31"/>
    </row>
    <row r="7651" spans="2:8">
      <c r="B7651" s="27"/>
      <c r="C7651" s="27"/>
      <c r="D7651" s="27"/>
      <c r="E7651" s="27"/>
      <c r="F7651" s="26"/>
      <c r="G7651" s="28"/>
      <c r="H7651" s="31"/>
    </row>
    <row r="7652" spans="2:8">
      <c r="B7652" s="27"/>
      <c r="C7652" s="27"/>
      <c r="D7652" s="27"/>
      <c r="E7652" s="27"/>
      <c r="F7652" s="26"/>
      <c r="G7652" s="28"/>
      <c r="H7652" s="31"/>
    </row>
    <row r="7653" spans="2:8">
      <c r="B7653" s="27"/>
      <c r="C7653" s="27"/>
      <c r="D7653" s="27"/>
      <c r="E7653" s="27"/>
      <c r="F7653" s="26"/>
      <c r="G7653" s="28"/>
      <c r="H7653" s="31"/>
    </row>
    <row r="7654" spans="2:8">
      <c r="B7654" s="27"/>
      <c r="C7654" s="27"/>
      <c r="D7654" s="27"/>
      <c r="E7654" s="27"/>
      <c r="F7654" s="26"/>
      <c r="G7654" s="28"/>
      <c r="H7654" s="31"/>
    </row>
    <row r="7655" spans="2:8">
      <c r="B7655" s="27"/>
      <c r="C7655" s="27"/>
      <c r="D7655" s="27"/>
      <c r="E7655" s="27"/>
      <c r="F7655" s="26"/>
      <c r="G7655" s="28"/>
      <c r="H7655" s="31"/>
    </row>
    <row r="7656" spans="2:8">
      <c r="B7656" s="27"/>
      <c r="C7656" s="27"/>
      <c r="D7656" s="27"/>
      <c r="E7656" s="27"/>
      <c r="F7656" s="26"/>
      <c r="G7656" s="28"/>
      <c r="H7656" s="31"/>
    </row>
    <row r="7657" spans="2:8">
      <c r="B7657" s="27"/>
      <c r="C7657" s="27"/>
      <c r="D7657" s="27"/>
      <c r="E7657" s="27"/>
      <c r="F7657" s="26"/>
      <c r="G7657" s="28"/>
      <c r="H7657" s="31"/>
    </row>
    <row r="7658" spans="2:8">
      <c r="B7658" s="27"/>
      <c r="C7658" s="27"/>
      <c r="D7658" s="27"/>
      <c r="E7658" s="27"/>
      <c r="F7658" s="26"/>
      <c r="G7658" s="28"/>
      <c r="H7658" s="31"/>
    </row>
    <row r="7659" spans="2:8">
      <c r="B7659" s="27"/>
      <c r="C7659" s="27"/>
      <c r="D7659" s="27"/>
      <c r="E7659" s="27"/>
      <c r="F7659" s="26"/>
      <c r="G7659" s="28"/>
      <c r="H7659" s="31"/>
    </row>
    <row r="7660" spans="2:8">
      <c r="B7660" s="27"/>
      <c r="C7660" s="27"/>
      <c r="D7660" s="27"/>
      <c r="E7660" s="27"/>
      <c r="F7660" s="26"/>
      <c r="G7660" s="28"/>
      <c r="H7660" s="31"/>
    </row>
    <row r="7661" spans="2:8">
      <c r="B7661" s="27"/>
      <c r="C7661" s="27"/>
      <c r="D7661" s="27"/>
      <c r="E7661" s="27"/>
      <c r="F7661" s="26"/>
      <c r="G7661" s="28"/>
      <c r="H7661" s="31"/>
    </row>
    <row r="7662" spans="2:8">
      <c r="B7662" s="27"/>
      <c r="C7662" s="27"/>
      <c r="D7662" s="27"/>
      <c r="E7662" s="27"/>
      <c r="F7662" s="26"/>
      <c r="G7662" s="28"/>
      <c r="H7662" s="31"/>
    </row>
    <row r="7663" spans="2:8">
      <c r="B7663" s="27"/>
      <c r="C7663" s="27"/>
      <c r="D7663" s="27"/>
      <c r="E7663" s="27"/>
      <c r="F7663" s="26"/>
      <c r="G7663" s="28"/>
      <c r="H7663" s="31"/>
    </row>
    <row r="7664" spans="2:8">
      <c r="B7664" s="27"/>
      <c r="C7664" s="27"/>
      <c r="D7664" s="27"/>
      <c r="E7664" s="27"/>
      <c r="F7664" s="26"/>
      <c r="G7664" s="28"/>
      <c r="H7664" s="31"/>
    </row>
    <row r="7665" spans="2:8">
      <c r="B7665" s="27"/>
      <c r="C7665" s="27"/>
      <c r="D7665" s="27"/>
      <c r="E7665" s="27"/>
      <c r="F7665" s="26"/>
      <c r="G7665" s="28"/>
      <c r="H7665" s="31"/>
    </row>
    <row r="7666" spans="2:8">
      <c r="B7666" s="27"/>
      <c r="C7666" s="27"/>
      <c r="D7666" s="27"/>
      <c r="E7666" s="27"/>
      <c r="F7666" s="26"/>
      <c r="G7666" s="28"/>
      <c r="H7666" s="31"/>
    </row>
    <row r="7667" spans="2:8">
      <c r="B7667" s="27"/>
      <c r="C7667" s="27"/>
      <c r="D7667" s="27"/>
      <c r="E7667" s="27"/>
      <c r="F7667" s="26"/>
      <c r="G7667" s="28"/>
      <c r="H7667" s="31"/>
    </row>
    <row r="7668" spans="2:8">
      <c r="B7668" s="27"/>
      <c r="C7668" s="27"/>
      <c r="D7668" s="27"/>
      <c r="E7668" s="27"/>
      <c r="F7668" s="26"/>
      <c r="G7668" s="28"/>
      <c r="H7668" s="31"/>
    </row>
    <row r="7669" spans="2:8">
      <c r="B7669" s="27"/>
      <c r="C7669" s="27"/>
      <c r="D7669" s="27"/>
      <c r="E7669" s="27"/>
      <c r="F7669" s="26"/>
      <c r="G7669" s="28"/>
      <c r="H7669" s="31"/>
    </row>
    <row r="7670" spans="2:8">
      <c r="B7670" s="27"/>
      <c r="C7670" s="27"/>
      <c r="D7670" s="27"/>
      <c r="E7670" s="27"/>
      <c r="F7670" s="26"/>
      <c r="G7670" s="28"/>
      <c r="H7670" s="31"/>
    </row>
    <row r="7671" spans="2:8">
      <c r="B7671" s="27"/>
      <c r="C7671" s="27"/>
      <c r="D7671" s="27"/>
      <c r="E7671" s="27"/>
      <c r="F7671" s="26"/>
      <c r="G7671" s="28"/>
      <c r="H7671" s="31"/>
    </row>
    <row r="7672" spans="2:8">
      <c r="B7672" s="27"/>
      <c r="C7672" s="27"/>
      <c r="D7672" s="27"/>
      <c r="E7672" s="27"/>
      <c r="F7672" s="26"/>
      <c r="G7672" s="28"/>
      <c r="H7672" s="31"/>
    </row>
    <row r="7673" spans="2:8">
      <c r="B7673" s="27"/>
      <c r="C7673" s="27"/>
      <c r="D7673" s="27"/>
      <c r="E7673" s="27"/>
      <c r="F7673" s="26"/>
      <c r="G7673" s="28"/>
      <c r="H7673" s="31"/>
    </row>
    <row r="7674" spans="2:8">
      <c r="B7674" s="27"/>
      <c r="C7674" s="27"/>
      <c r="D7674" s="27"/>
      <c r="E7674" s="27"/>
      <c r="F7674" s="26"/>
      <c r="G7674" s="28"/>
      <c r="H7674" s="31"/>
    </row>
    <row r="7675" spans="2:8">
      <c r="B7675" s="27"/>
      <c r="C7675" s="27"/>
      <c r="D7675" s="27"/>
      <c r="E7675" s="27"/>
      <c r="F7675" s="26"/>
      <c r="G7675" s="28"/>
      <c r="H7675" s="31"/>
    </row>
    <row r="7676" spans="2:8">
      <c r="B7676" s="27"/>
      <c r="C7676" s="27"/>
      <c r="D7676" s="27"/>
      <c r="E7676" s="27"/>
      <c r="F7676" s="26"/>
      <c r="G7676" s="28"/>
      <c r="H7676" s="31"/>
    </row>
    <row r="7677" spans="2:8">
      <c r="B7677" s="27"/>
      <c r="C7677" s="27"/>
      <c r="D7677" s="27"/>
      <c r="E7677" s="27"/>
      <c r="F7677" s="26"/>
      <c r="G7677" s="28"/>
      <c r="H7677" s="31"/>
    </row>
    <row r="7678" spans="2:8">
      <c r="B7678" s="27"/>
      <c r="C7678" s="27"/>
      <c r="D7678" s="27"/>
      <c r="E7678" s="27"/>
      <c r="F7678" s="26"/>
      <c r="G7678" s="28"/>
      <c r="H7678" s="31"/>
    </row>
    <row r="7679" spans="2:8">
      <c r="B7679" s="27"/>
      <c r="C7679" s="27"/>
      <c r="D7679" s="27"/>
      <c r="E7679" s="27"/>
      <c r="F7679" s="26"/>
      <c r="G7679" s="28"/>
      <c r="H7679" s="31"/>
    </row>
    <row r="7680" spans="2:8">
      <c r="B7680" s="27"/>
      <c r="C7680" s="27"/>
      <c r="D7680" s="27"/>
      <c r="E7680" s="27"/>
      <c r="F7680" s="26"/>
      <c r="G7680" s="28"/>
      <c r="H7680" s="31"/>
    </row>
    <row r="7681" spans="2:8">
      <c r="B7681" s="27"/>
      <c r="C7681" s="27"/>
      <c r="D7681" s="27"/>
      <c r="E7681" s="27"/>
      <c r="F7681" s="26"/>
      <c r="G7681" s="28"/>
      <c r="H7681" s="31"/>
    </row>
    <row r="7682" spans="2:8">
      <c r="B7682" s="27"/>
      <c r="C7682" s="27"/>
      <c r="D7682" s="27"/>
      <c r="E7682" s="27"/>
      <c r="F7682" s="26"/>
      <c r="G7682" s="28"/>
      <c r="H7682" s="31"/>
    </row>
    <row r="7683" spans="2:8">
      <c r="B7683" s="27"/>
      <c r="C7683" s="27"/>
      <c r="D7683" s="27"/>
      <c r="E7683" s="27"/>
      <c r="F7683" s="26"/>
      <c r="G7683" s="28"/>
      <c r="H7683" s="31"/>
    </row>
    <row r="7684" spans="2:8">
      <c r="B7684" s="27"/>
      <c r="C7684" s="27"/>
      <c r="D7684" s="27"/>
      <c r="E7684" s="27"/>
      <c r="F7684" s="26"/>
      <c r="G7684" s="28"/>
      <c r="H7684" s="31"/>
    </row>
    <row r="7685" spans="2:8">
      <c r="B7685" s="27"/>
      <c r="C7685" s="27"/>
      <c r="D7685" s="27"/>
      <c r="E7685" s="27"/>
      <c r="F7685" s="26"/>
      <c r="G7685" s="28"/>
      <c r="H7685" s="31"/>
    </row>
    <row r="7686" spans="2:8">
      <c r="B7686" s="27"/>
      <c r="C7686" s="27"/>
      <c r="D7686" s="27"/>
      <c r="E7686" s="27"/>
      <c r="F7686" s="26"/>
      <c r="G7686" s="28"/>
      <c r="H7686" s="31"/>
    </row>
    <row r="7687" spans="2:8">
      <c r="B7687" s="27"/>
      <c r="C7687" s="27"/>
      <c r="D7687" s="27"/>
      <c r="E7687" s="27"/>
      <c r="F7687" s="26"/>
      <c r="G7687" s="28"/>
      <c r="H7687" s="31"/>
    </row>
    <row r="7688" spans="2:8">
      <c r="B7688" s="27"/>
      <c r="C7688" s="27"/>
      <c r="D7688" s="27"/>
      <c r="E7688" s="27"/>
      <c r="F7688" s="26"/>
      <c r="G7688" s="28"/>
      <c r="H7688" s="31"/>
    </row>
    <row r="7689" spans="2:8">
      <c r="B7689" s="27"/>
      <c r="C7689" s="27"/>
      <c r="D7689" s="27"/>
      <c r="E7689" s="27"/>
      <c r="F7689" s="26"/>
      <c r="G7689" s="28"/>
      <c r="H7689" s="31"/>
    </row>
    <row r="7690" spans="2:8">
      <c r="B7690" s="27"/>
      <c r="C7690" s="27"/>
      <c r="D7690" s="27"/>
      <c r="E7690" s="27"/>
      <c r="F7690" s="26"/>
      <c r="G7690" s="28"/>
      <c r="H7690" s="31"/>
    </row>
    <row r="7691" spans="2:8">
      <c r="B7691" s="27"/>
      <c r="C7691" s="27"/>
      <c r="D7691" s="27"/>
      <c r="E7691" s="27"/>
      <c r="F7691" s="26"/>
      <c r="G7691" s="28"/>
      <c r="H7691" s="31"/>
    </row>
    <row r="7692" spans="2:8">
      <c r="B7692" s="27"/>
      <c r="C7692" s="27"/>
      <c r="D7692" s="27"/>
      <c r="E7692" s="27"/>
      <c r="F7692" s="26"/>
      <c r="G7692" s="28"/>
      <c r="H7692" s="31"/>
    </row>
    <row r="7693" spans="2:8">
      <c r="B7693" s="27"/>
      <c r="C7693" s="27"/>
      <c r="D7693" s="27"/>
      <c r="E7693" s="27"/>
      <c r="F7693" s="26"/>
      <c r="G7693" s="28"/>
      <c r="H7693" s="31"/>
    </row>
    <row r="7694" spans="2:8">
      <c r="B7694" s="27"/>
      <c r="C7694" s="27"/>
      <c r="D7694" s="27"/>
      <c r="E7694" s="27"/>
      <c r="F7694" s="26"/>
      <c r="G7694" s="28"/>
      <c r="H7694" s="31"/>
    </row>
    <row r="7695" spans="2:8">
      <c r="B7695" s="27"/>
      <c r="C7695" s="27"/>
      <c r="D7695" s="27"/>
      <c r="E7695" s="27"/>
      <c r="F7695" s="26"/>
      <c r="G7695" s="28"/>
      <c r="H7695" s="31"/>
    </row>
    <row r="7696" spans="2:8">
      <c r="B7696" s="27"/>
      <c r="C7696" s="27"/>
      <c r="D7696" s="27"/>
      <c r="E7696" s="27"/>
      <c r="F7696" s="26"/>
      <c r="G7696" s="28"/>
      <c r="H7696" s="31"/>
    </row>
    <row r="7697" spans="2:8">
      <c r="B7697" s="27"/>
      <c r="C7697" s="27"/>
      <c r="D7697" s="27"/>
      <c r="E7697" s="27"/>
      <c r="F7697" s="26"/>
      <c r="G7697" s="28"/>
      <c r="H7697" s="31"/>
    </row>
    <row r="7698" spans="2:8">
      <c r="B7698" s="27"/>
      <c r="C7698" s="27"/>
      <c r="D7698" s="27"/>
      <c r="E7698" s="27"/>
      <c r="F7698" s="26"/>
      <c r="G7698" s="28"/>
      <c r="H7698" s="31"/>
    </row>
    <row r="7699" spans="2:8">
      <c r="B7699" s="27"/>
      <c r="C7699" s="27"/>
      <c r="D7699" s="27"/>
      <c r="E7699" s="27"/>
      <c r="F7699" s="26"/>
      <c r="G7699" s="28"/>
      <c r="H7699" s="31"/>
    </row>
    <row r="7700" spans="2:8">
      <c r="B7700" s="27"/>
      <c r="C7700" s="27"/>
      <c r="D7700" s="27"/>
      <c r="E7700" s="27"/>
      <c r="F7700" s="26"/>
      <c r="G7700" s="28"/>
      <c r="H7700" s="31"/>
    </row>
    <row r="7701" spans="2:8">
      <c r="B7701" s="27"/>
      <c r="C7701" s="27"/>
      <c r="D7701" s="27"/>
      <c r="E7701" s="27"/>
      <c r="F7701" s="26"/>
      <c r="G7701" s="28"/>
      <c r="H7701" s="31"/>
    </row>
    <row r="7702" spans="2:8">
      <c r="B7702" s="27"/>
      <c r="C7702" s="27"/>
      <c r="D7702" s="27"/>
      <c r="E7702" s="27"/>
      <c r="F7702" s="26"/>
      <c r="G7702" s="28"/>
      <c r="H7702" s="31"/>
    </row>
    <row r="7703" spans="2:8">
      <c r="B7703" s="27"/>
      <c r="C7703" s="27"/>
      <c r="D7703" s="27"/>
      <c r="E7703" s="27"/>
      <c r="F7703" s="26"/>
      <c r="G7703" s="28"/>
      <c r="H7703" s="31"/>
    </row>
    <row r="7704" spans="2:8">
      <c r="B7704" s="27"/>
      <c r="C7704" s="27"/>
      <c r="D7704" s="27"/>
      <c r="E7704" s="27"/>
      <c r="F7704" s="26"/>
      <c r="G7704" s="28"/>
      <c r="H7704" s="31"/>
    </row>
    <row r="7705" spans="2:8">
      <c r="B7705" s="27"/>
      <c r="C7705" s="27"/>
      <c r="D7705" s="27"/>
      <c r="E7705" s="27"/>
      <c r="F7705" s="26"/>
      <c r="G7705" s="28"/>
      <c r="H7705" s="31"/>
    </row>
    <row r="7706" spans="2:8">
      <c r="B7706" s="27"/>
      <c r="C7706" s="27"/>
      <c r="D7706" s="27"/>
      <c r="E7706" s="27"/>
      <c r="F7706" s="26"/>
      <c r="G7706" s="28"/>
      <c r="H7706" s="31"/>
    </row>
    <row r="7707" spans="2:8">
      <c r="B7707" s="27"/>
      <c r="C7707" s="27"/>
      <c r="D7707" s="27"/>
      <c r="E7707" s="27"/>
      <c r="F7707" s="26"/>
      <c r="G7707" s="28"/>
      <c r="H7707" s="31"/>
    </row>
    <row r="7708" spans="2:8">
      <c r="B7708" s="27"/>
      <c r="C7708" s="27"/>
      <c r="D7708" s="27"/>
      <c r="E7708" s="27"/>
      <c r="F7708" s="26"/>
      <c r="G7708" s="28"/>
      <c r="H7708" s="31"/>
    </row>
    <row r="7709" spans="2:8">
      <c r="B7709" s="27"/>
      <c r="C7709" s="27"/>
      <c r="D7709" s="27"/>
      <c r="E7709" s="27"/>
      <c r="F7709" s="26"/>
      <c r="G7709" s="28"/>
      <c r="H7709" s="31"/>
    </row>
    <row r="7710" spans="2:8">
      <c r="B7710" s="27"/>
      <c r="C7710" s="27"/>
      <c r="D7710" s="27"/>
      <c r="E7710" s="27"/>
      <c r="F7710" s="26"/>
      <c r="G7710" s="28"/>
      <c r="H7710" s="31"/>
    </row>
    <row r="7711" spans="2:8">
      <c r="B7711" s="27"/>
      <c r="C7711" s="27"/>
      <c r="D7711" s="27"/>
      <c r="E7711" s="27"/>
      <c r="F7711" s="26"/>
      <c r="G7711" s="28"/>
      <c r="H7711" s="31"/>
    </row>
    <row r="7712" spans="2:8">
      <c r="B7712" s="27"/>
      <c r="C7712" s="27"/>
      <c r="D7712" s="27"/>
      <c r="E7712" s="27"/>
      <c r="F7712" s="26"/>
      <c r="G7712" s="28"/>
      <c r="H7712" s="31"/>
    </row>
    <row r="7713" spans="2:8">
      <c r="B7713" s="27"/>
      <c r="C7713" s="27"/>
      <c r="D7713" s="27"/>
      <c r="E7713" s="27"/>
      <c r="F7713" s="26"/>
      <c r="G7713" s="28"/>
      <c r="H7713" s="31"/>
    </row>
    <row r="7714" spans="2:8">
      <c r="B7714" s="27"/>
      <c r="C7714" s="27"/>
      <c r="D7714" s="27"/>
      <c r="E7714" s="27"/>
      <c r="F7714" s="26"/>
      <c r="G7714" s="28"/>
      <c r="H7714" s="31"/>
    </row>
    <row r="7715" spans="2:8">
      <c r="B7715" s="27"/>
      <c r="C7715" s="27"/>
      <c r="D7715" s="27"/>
      <c r="E7715" s="27"/>
      <c r="F7715" s="26"/>
      <c r="G7715" s="28"/>
      <c r="H7715" s="31"/>
    </row>
    <row r="7716" spans="2:8">
      <c r="B7716" s="27"/>
      <c r="C7716" s="27"/>
      <c r="D7716" s="27"/>
      <c r="E7716" s="27"/>
      <c r="F7716" s="26"/>
      <c r="G7716" s="28"/>
      <c r="H7716" s="31"/>
    </row>
    <row r="7717" spans="2:8">
      <c r="B7717" s="27"/>
      <c r="C7717" s="27"/>
      <c r="D7717" s="27"/>
      <c r="E7717" s="27"/>
      <c r="F7717" s="26"/>
      <c r="G7717" s="28"/>
      <c r="H7717" s="31"/>
    </row>
    <row r="7718" spans="2:8">
      <c r="B7718" s="27"/>
      <c r="C7718" s="27"/>
      <c r="D7718" s="27"/>
      <c r="E7718" s="27"/>
      <c r="F7718" s="26"/>
      <c r="G7718" s="28"/>
      <c r="H7718" s="31"/>
    </row>
    <row r="7719" spans="2:8">
      <c r="B7719" s="27"/>
      <c r="C7719" s="27"/>
      <c r="D7719" s="27"/>
      <c r="E7719" s="27"/>
      <c r="F7719" s="26"/>
      <c r="G7719" s="28"/>
      <c r="H7719" s="31"/>
    </row>
    <row r="7720" spans="2:8">
      <c r="B7720" s="27"/>
      <c r="C7720" s="27"/>
      <c r="D7720" s="27"/>
      <c r="E7720" s="27"/>
      <c r="F7720" s="26"/>
      <c r="G7720" s="28"/>
      <c r="H7720" s="31"/>
    </row>
    <row r="7721" spans="2:8">
      <c r="B7721" s="27"/>
      <c r="C7721" s="27"/>
      <c r="D7721" s="27"/>
      <c r="E7721" s="27"/>
      <c r="F7721" s="26"/>
      <c r="G7721" s="28"/>
      <c r="H7721" s="31"/>
    </row>
    <row r="7722" spans="2:8">
      <c r="B7722" s="27"/>
      <c r="C7722" s="27"/>
      <c r="D7722" s="27"/>
      <c r="E7722" s="27"/>
      <c r="F7722" s="26"/>
      <c r="G7722" s="28"/>
      <c r="H7722" s="31"/>
    </row>
    <row r="7723" spans="2:8">
      <c r="B7723" s="27"/>
      <c r="C7723" s="27"/>
      <c r="D7723" s="27"/>
      <c r="E7723" s="27"/>
      <c r="F7723" s="26"/>
      <c r="G7723" s="28"/>
      <c r="H7723" s="31"/>
    </row>
    <row r="7724" spans="2:8">
      <c r="B7724" s="27"/>
      <c r="C7724" s="27"/>
      <c r="D7724" s="27"/>
      <c r="E7724" s="27"/>
      <c r="F7724" s="26"/>
      <c r="G7724" s="28"/>
      <c r="H7724" s="31"/>
    </row>
    <row r="7725" spans="2:8">
      <c r="B7725" s="27"/>
      <c r="C7725" s="27"/>
      <c r="D7725" s="27"/>
      <c r="E7725" s="27"/>
      <c r="F7725" s="26"/>
      <c r="G7725" s="28"/>
      <c r="H7725" s="31"/>
    </row>
    <row r="7726" spans="2:8">
      <c r="B7726" s="27"/>
      <c r="C7726" s="27"/>
      <c r="D7726" s="27"/>
      <c r="E7726" s="27"/>
      <c r="F7726" s="26"/>
      <c r="G7726" s="28"/>
      <c r="H7726" s="31"/>
    </row>
    <row r="7727" spans="2:8">
      <c r="B7727" s="27"/>
      <c r="C7727" s="27"/>
      <c r="D7727" s="27"/>
      <c r="E7727" s="27"/>
      <c r="F7727" s="26"/>
      <c r="G7727" s="28"/>
      <c r="H7727" s="31"/>
    </row>
    <row r="7728" spans="2:8">
      <c r="B7728" s="27"/>
      <c r="C7728" s="27"/>
      <c r="D7728" s="27"/>
      <c r="E7728" s="27"/>
      <c r="F7728" s="26"/>
      <c r="G7728" s="28"/>
      <c r="H7728" s="31"/>
    </row>
    <row r="7729" spans="2:8">
      <c r="B7729" s="27"/>
      <c r="C7729" s="27"/>
      <c r="D7729" s="27"/>
      <c r="E7729" s="27"/>
      <c r="F7729" s="26"/>
      <c r="G7729" s="28"/>
      <c r="H7729" s="31"/>
    </row>
    <row r="7730" spans="2:8">
      <c r="B7730" s="27"/>
      <c r="C7730" s="27"/>
      <c r="D7730" s="27"/>
      <c r="E7730" s="27"/>
      <c r="F7730" s="26"/>
      <c r="G7730" s="28"/>
      <c r="H7730" s="31"/>
    </row>
    <row r="7731" spans="2:8">
      <c r="B7731" s="27"/>
      <c r="C7731" s="27"/>
      <c r="D7731" s="27"/>
      <c r="E7731" s="27"/>
      <c r="F7731" s="26"/>
      <c r="G7731" s="28"/>
      <c r="H7731" s="31"/>
    </row>
    <row r="7732" spans="2:8">
      <c r="B7732" s="27"/>
      <c r="C7732" s="27"/>
      <c r="D7732" s="27"/>
      <c r="E7732" s="27"/>
      <c r="F7732" s="26"/>
      <c r="G7732" s="28"/>
      <c r="H7732" s="31"/>
    </row>
    <row r="7733" spans="2:8">
      <c r="B7733" s="27"/>
      <c r="C7733" s="27"/>
      <c r="D7733" s="27"/>
      <c r="E7733" s="27"/>
      <c r="F7733" s="26"/>
      <c r="G7733" s="28"/>
      <c r="H7733" s="31"/>
    </row>
    <row r="7734" spans="2:8">
      <c r="B7734" s="27"/>
      <c r="C7734" s="27"/>
      <c r="D7734" s="27"/>
      <c r="E7734" s="27"/>
      <c r="F7734" s="26"/>
      <c r="G7734" s="28"/>
      <c r="H7734" s="31"/>
    </row>
    <row r="7735" spans="2:8">
      <c r="B7735" s="27"/>
      <c r="C7735" s="27"/>
      <c r="D7735" s="27"/>
      <c r="E7735" s="27"/>
      <c r="F7735" s="26"/>
      <c r="G7735" s="28"/>
      <c r="H7735" s="31"/>
    </row>
    <row r="7736" spans="2:8">
      <c r="B7736" s="27"/>
      <c r="C7736" s="27"/>
      <c r="D7736" s="27"/>
      <c r="E7736" s="27"/>
      <c r="F7736" s="26"/>
      <c r="G7736" s="28"/>
      <c r="H7736" s="31"/>
    </row>
    <row r="7737" spans="2:8">
      <c r="B7737" s="27"/>
      <c r="C7737" s="27"/>
      <c r="D7737" s="27"/>
      <c r="E7737" s="27"/>
      <c r="F7737" s="26"/>
      <c r="G7737" s="28"/>
      <c r="H7737" s="31"/>
    </row>
    <row r="7738" spans="2:8">
      <c r="B7738" s="27"/>
      <c r="C7738" s="27"/>
      <c r="D7738" s="27"/>
      <c r="E7738" s="27"/>
      <c r="F7738" s="26"/>
      <c r="G7738" s="28"/>
      <c r="H7738" s="31"/>
    </row>
    <row r="7739" spans="2:8">
      <c r="B7739" s="27"/>
      <c r="C7739" s="27"/>
      <c r="D7739" s="27"/>
      <c r="E7739" s="27"/>
      <c r="F7739" s="26"/>
      <c r="G7739" s="28"/>
      <c r="H7739" s="31"/>
    </row>
    <row r="7740" spans="2:8">
      <c r="B7740" s="27"/>
      <c r="C7740" s="27"/>
      <c r="D7740" s="27"/>
      <c r="E7740" s="27"/>
      <c r="F7740" s="26"/>
      <c r="G7740" s="28"/>
      <c r="H7740" s="31"/>
    </row>
    <row r="7741" spans="2:8">
      <c r="B7741" s="27"/>
      <c r="C7741" s="27"/>
      <c r="D7741" s="27"/>
      <c r="E7741" s="27"/>
      <c r="F7741" s="26"/>
      <c r="G7741" s="28"/>
      <c r="H7741" s="31"/>
    </row>
    <row r="7742" spans="2:8">
      <c r="B7742" s="27"/>
      <c r="C7742" s="27"/>
      <c r="D7742" s="27"/>
      <c r="E7742" s="27"/>
      <c r="F7742" s="26"/>
      <c r="G7742" s="28"/>
      <c r="H7742" s="31"/>
    </row>
    <row r="7743" spans="2:8">
      <c r="B7743" s="27"/>
      <c r="C7743" s="27"/>
      <c r="D7743" s="27"/>
      <c r="E7743" s="27"/>
      <c r="F7743" s="26"/>
      <c r="G7743" s="28"/>
      <c r="H7743" s="31"/>
    </row>
    <row r="7744" spans="2:8">
      <c r="B7744" s="27"/>
      <c r="C7744" s="27"/>
      <c r="D7744" s="27"/>
      <c r="E7744" s="27"/>
      <c r="F7744" s="26"/>
      <c r="G7744" s="28"/>
      <c r="H7744" s="31"/>
    </row>
    <row r="7745" spans="2:8">
      <c r="B7745" s="27"/>
      <c r="C7745" s="27"/>
      <c r="D7745" s="27"/>
      <c r="E7745" s="27"/>
      <c r="F7745" s="26"/>
      <c r="G7745" s="28"/>
      <c r="H7745" s="31"/>
    </row>
    <row r="7746" spans="2:8">
      <c r="B7746" s="27"/>
      <c r="C7746" s="27"/>
      <c r="D7746" s="27"/>
      <c r="E7746" s="27"/>
      <c r="F7746" s="26"/>
      <c r="G7746" s="28"/>
      <c r="H7746" s="31"/>
    </row>
    <row r="7747" spans="2:8">
      <c r="B7747" s="27"/>
      <c r="C7747" s="27"/>
      <c r="D7747" s="27"/>
      <c r="E7747" s="27"/>
      <c r="F7747" s="26"/>
      <c r="G7747" s="28"/>
      <c r="H7747" s="31"/>
    </row>
    <row r="7748" spans="2:8">
      <c r="B7748" s="27"/>
      <c r="C7748" s="27"/>
      <c r="D7748" s="27"/>
      <c r="E7748" s="27"/>
      <c r="F7748" s="26"/>
      <c r="G7748" s="28"/>
      <c r="H7748" s="31"/>
    </row>
    <row r="7749" spans="2:8">
      <c r="B7749" s="27"/>
      <c r="C7749" s="27"/>
      <c r="D7749" s="27"/>
      <c r="E7749" s="27"/>
      <c r="F7749" s="26"/>
      <c r="G7749" s="28"/>
      <c r="H7749" s="31"/>
    </row>
    <row r="7750" spans="2:8">
      <c r="B7750" s="27"/>
      <c r="C7750" s="27"/>
      <c r="D7750" s="27"/>
      <c r="E7750" s="27"/>
      <c r="F7750" s="26"/>
      <c r="G7750" s="28"/>
      <c r="H7750" s="31"/>
    </row>
    <row r="7751" spans="2:8">
      <c r="B7751" s="27"/>
      <c r="C7751" s="27"/>
      <c r="D7751" s="27"/>
      <c r="E7751" s="27"/>
      <c r="F7751" s="26"/>
      <c r="G7751" s="28"/>
      <c r="H7751" s="31"/>
    </row>
    <row r="7752" spans="2:8">
      <c r="B7752" s="27"/>
      <c r="C7752" s="27"/>
      <c r="D7752" s="27"/>
      <c r="E7752" s="27"/>
      <c r="F7752" s="26"/>
      <c r="G7752" s="28"/>
      <c r="H7752" s="31"/>
    </row>
    <row r="7753" spans="2:8">
      <c r="B7753" s="27"/>
      <c r="C7753" s="27"/>
      <c r="D7753" s="27"/>
      <c r="E7753" s="27"/>
      <c r="F7753" s="26"/>
      <c r="G7753" s="28"/>
      <c r="H7753" s="31"/>
    </row>
    <row r="7754" spans="2:8">
      <c r="B7754" s="27"/>
      <c r="C7754" s="27"/>
      <c r="D7754" s="27"/>
      <c r="E7754" s="27"/>
      <c r="F7754" s="26"/>
      <c r="G7754" s="28"/>
      <c r="H7754" s="31"/>
    </row>
    <row r="7755" spans="2:8">
      <c r="B7755" s="27"/>
      <c r="C7755" s="27"/>
      <c r="D7755" s="27"/>
      <c r="E7755" s="27"/>
      <c r="F7755" s="26"/>
      <c r="G7755" s="28"/>
      <c r="H7755" s="31"/>
    </row>
    <row r="7756" spans="2:8">
      <c r="B7756" s="27"/>
      <c r="C7756" s="27"/>
      <c r="D7756" s="27"/>
      <c r="E7756" s="27"/>
      <c r="F7756" s="26"/>
      <c r="G7756" s="28"/>
      <c r="H7756" s="31"/>
    </row>
    <row r="7757" spans="2:8">
      <c r="B7757" s="27"/>
      <c r="C7757" s="27"/>
      <c r="D7757" s="27"/>
      <c r="E7757" s="27"/>
      <c r="F7757" s="26"/>
      <c r="G7757" s="28"/>
      <c r="H7757" s="31"/>
    </row>
    <row r="7758" spans="2:8">
      <c r="B7758" s="27"/>
      <c r="C7758" s="27"/>
      <c r="D7758" s="27"/>
      <c r="E7758" s="27"/>
      <c r="F7758" s="26"/>
      <c r="G7758" s="28"/>
      <c r="H7758" s="31"/>
    </row>
    <row r="7759" spans="2:8">
      <c r="B7759" s="27"/>
      <c r="C7759" s="27"/>
      <c r="D7759" s="27"/>
      <c r="E7759" s="27"/>
      <c r="F7759" s="26"/>
      <c r="G7759" s="28"/>
      <c r="H7759" s="31"/>
    </row>
    <row r="7760" spans="2:8">
      <c r="B7760" s="27"/>
      <c r="C7760" s="27"/>
      <c r="D7760" s="27"/>
      <c r="E7760" s="27"/>
      <c r="F7760" s="26"/>
      <c r="G7760" s="28"/>
      <c r="H7760" s="31"/>
    </row>
    <row r="7761" spans="2:8">
      <c r="B7761" s="27"/>
      <c r="C7761" s="27"/>
      <c r="D7761" s="27"/>
      <c r="E7761" s="27"/>
      <c r="F7761" s="26"/>
      <c r="G7761" s="28"/>
      <c r="H7761" s="31"/>
    </row>
    <row r="7762" spans="2:8">
      <c r="B7762" s="27"/>
      <c r="C7762" s="27"/>
      <c r="D7762" s="27"/>
      <c r="E7762" s="27"/>
      <c r="F7762" s="26"/>
      <c r="G7762" s="28"/>
      <c r="H7762" s="31"/>
    </row>
    <row r="7763" spans="2:8">
      <c r="B7763" s="27"/>
      <c r="C7763" s="27"/>
      <c r="D7763" s="27"/>
      <c r="E7763" s="27"/>
      <c r="F7763" s="26"/>
      <c r="G7763" s="28"/>
      <c r="H7763" s="31"/>
    </row>
    <row r="7764" spans="2:8">
      <c r="B7764" s="27"/>
      <c r="C7764" s="27"/>
      <c r="D7764" s="27"/>
      <c r="E7764" s="27"/>
      <c r="F7764" s="26"/>
      <c r="G7764" s="28"/>
      <c r="H7764" s="31"/>
    </row>
    <row r="7765" spans="2:8">
      <c r="B7765" s="27"/>
      <c r="C7765" s="27"/>
      <c r="D7765" s="27"/>
      <c r="E7765" s="27"/>
      <c r="F7765" s="26"/>
      <c r="G7765" s="28"/>
      <c r="H7765" s="31"/>
    </row>
    <row r="7766" spans="2:8">
      <c r="B7766" s="27"/>
      <c r="C7766" s="27"/>
      <c r="D7766" s="27"/>
      <c r="E7766" s="27"/>
      <c r="F7766" s="26"/>
      <c r="G7766" s="28"/>
      <c r="H7766" s="31"/>
    </row>
    <row r="7767" spans="2:8">
      <c r="B7767" s="27"/>
      <c r="C7767" s="27"/>
      <c r="D7767" s="27"/>
      <c r="E7767" s="27"/>
      <c r="F7767" s="26"/>
      <c r="G7767" s="28"/>
      <c r="H7767" s="31"/>
    </row>
    <row r="7768" spans="2:8">
      <c r="B7768" s="27"/>
      <c r="C7768" s="27"/>
      <c r="D7768" s="27"/>
      <c r="E7768" s="27"/>
      <c r="F7768" s="26"/>
      <c r="G7768" s="28"/>
      <c r="H7768" s="31"/>
    </row>
    <row r="7769" spans="2:8">
      <c r="B7769" s="27"/>
      <c r="C7769" s="27"/>
      <c r="D7769" s="27"/>
      <c r="E7769" s="27"/>
      <c r="F7769" s="26"/>
      <c r="G7769" s="28"/>
      <c r="H7769" s="31"/>
    </row>
    <row r="7770" spans="2:8">
      <c r="B7770" s="27"/>
      <c r="C7770" s="27"/>
      <c r="D7770" s="27"/>
      <c r="E7770" s="27"/>
      <c r="F7770" s="26"/>
      <c r="G7770" s="28"/>
      <c r="H7770" s="31"/>
    </row>
    <row r="7771" spans="2:8">
      <c r="B7771" s="27"/>
      <c r="C7771" s="27"/>
      <c r="D7771" s="27"/>
      <c r="E7771" s="27"/>
      <c r="F7771" s="26"/>
      <c r="G7771" s="28"/>
      <c r="H7771" s="31"/>
    </row>
    <row r="7772" spans="2:8">
      <c r="B7772" s="27"/>
      <c r="C7772" s="27"/>
      <c r="D7772" s="27"/>
      <c r="E7772" s="27"/>
      <c r="F7772" s="26"/>
      <c r="G7772" s="28"/>
      <c r="H7772" s="31"/>
    </row>
    <row r="7773" spans="2:8">
      <c r="B7773" s="27"/>
      <c r="C7773" s="27"/>
      <c r="D7773" s="27"/>
      <c r="E7773" s="27"/>
      <c r="F7773" s="26"/>
      <c r="G7773" s="28"/>
      <c r="H7773" s="31"/>
    </row>
    <row r="7774" spans="2:8">
      <c r="B7774" s="27"/>
      <c r="C7774" s="27"/>
      <c r="D7774" s="27"/>
      <c r="E7774" s="27"/>
      <c r="F7774" s="26"/>
      <c r="G7774" s="28"/>
      <c r="H7774" s="31"/>
    </row>
    <row r="7775" spans="2:8">
      <c r="B7775" s="27"/>
      <c r="C7775" s="27"/>
      <c r="D7775" s="27"/>
      <c r="E7775" s="27"/>
      <c r="F7775" s="26"/>
      <c r="G7775" s="28"/>
      <c r="H7775" s="31"/>
    </row>
    <row r="7776" spans="2:8">
      <c r="B7776" s="27"/>
      <c r="C7776" s="27"/>
      <c r="D7776" s="27"/>
      <c r="E7776" s="27"/>
      <c r="F7776" s="26"/>
      <c r="G7776" s="28"/>
      <c r="H7776" s="31"/>
    </row>
    <row r="7777" spans="2:8">
      <c r="B7777" s="27"/>
      <c r="C7777" s="27"/>
      <c r="D7777" s="27"/>
      <c r="E7777" s="27"/>
      <c r="F7777" s="26"/>
      <c r="G7777" s="28"/>
      <c r="H7777" s="31"/>
    </row>
    <row r="7778" spans="2:8">
      <c r="B7778" s="27"/>
      <c r="C7778" s="27"/>
      <c r="D7778" s="27"/>
      <c r="E7778" s="27"/>
      <c r="F7778" s="26"/>
      <c r="G7778" s="28"/>
      <c r="H7778" s="31"/>
    </row>
    <row r="7779" spans="2:8">
      <c r="B7779" s="27"/>
      <c r="C7779" s="27"/>
      <c r="D7779" s="27"/>
      <c r="E7779" s="27"/>
      <c r="F7779" s="26"/>
      <c r="G7779" s="28"/>
      <c r="H7779" s="31"/>
    </row>
    <row r="7780" spans="2:8">
      <c r="B7780" s="27"/>
      <c r="C7780" s="27"/>
      <c r="D7780" s="27"/>
      <c r="E7780" s="27"/>
      <c r="F7780" s="26"/>
      <c r="G7780" s="28"/>
      <c r="H7780" s="31"/>
    </row>
    <row r="7781" spans="2:8">
      <c r="B7781" s="27"/>
      <c r="C7781" s="27"/>
      <c r="D7781" s="27"/>
      <c r="E7781" s="27"/>
      <c r="F7781" s="26"/>
      <c r="G7781" s="28"/>
      <c r="H7781" s="31"/>
    </row>
    <row r="7782" spans="2:8">
      <c r="B7782" s="27"/>
      <c r="C7782" s="27"/>
      <c r="D7782" s="27"/>
      <c r="E7782" s="27"/>
      <c r="F7782" s="26"/>
      <c r="G7782" s="28"/>
      <c r="H7782" s="31"/>
    </row>
    <row r="7783" spans="2:8">
      <c r="B7783" s="27"/>
      <c r="C7783" s="27"/>
      <c r="D7783" s="27"/>
      <c r="E7783" s="27"/>
      <c r="F7783" s="26"/>
      <c r="G7783" s="28"/>
      <c r="H7783" s="31"/>
    </row>
    <row r="7784" spans="2:8">
      <c r="B7784" s="27"/>
      <c r="C7784" s="27"/>
      <c r="D7784" s="27"/>
      <c r="E7784" s="27"/>
      <c r="F7784" s="26"/>
      <c r="G7784" s="28"/>
      <c r="H7784" s="31"/>
    </row>
    <row r="7785" spans="2:8">
      <c r="B7785" s="27"/>
      <c r="C7785" s="27"/>
      <c r="D7785" s="27"/>
      <c r="E7785" s="27"/>
      <c r="F7785" s="26"/>
      <c r="G7785" s="28"/>
      <c r="H7785" s="31"/>
    </row>
    <row r="7786" spans="2:8">
      <c r="B7786" s="27"/>
      <c r="C7786" s="27"/>
      <c r="D7786" s="27"/>
      <c r="E7786" s="27"/>
      <c r="F7786" s="26"/>
      <c r="G7786" s="28"/>
      <c r="H7786" s="31"/>
    </row>
    <row r="7787" spans="2:8">
      <c r="B7787" s="27"/>
      <c r="C7787" s="27"/>
      <c r="D7787" s="27"/>
      <c r="E7787" s="27"/>
      <c r="F7787" s="26"/>
      <c r="G7787" s="28"/>
      <c r="H7787" s="31"/>
    </row>
    <row r="7788" spans="2:8">
      <c r="B7788" s="27"/>
      <c r="C7788" s="27"/>
      <c r="D7788" s="27"/>
      <c r="E7788" s="27"/>
      <c r="F7788" s="26"/>
      <c r="G7788" s="28"/>
      <c r="H7788" s="31"/>
    </row>
    <row r="7789" spans="2:8">
      <c r="B7789" s="27"/>
      <c r="C7789" s="27"/>
      <c r="D7789" s="27"/>
      <c r="E7789" s="27"/>
      <c r="F7789" s="26"/>
      <c r="G7789" s="28"/>
      <c r="H7789" s="31"/>
    </row>
    <row r="7790" spans="2:8">
      <c r="B7790" s="27"/>
      <c r="C7790" s="27"/>
      <c r="D7790" s="27"/>
      <c r="E7790" s="27"/>
      <c r="F7790" s="26"/>
      <c r="G7790" s="28"/>
      <c r="H7790" s="31"/>
    </row>
    <row r="7791" spans="2:8">
      <c r="B7791" s="27"/>
      <c r="C7791" s="27"/>
      <c r="D7791" s="27"/>
      <c r="E7791" s="27"/>
      <c r="F7791" s="26"/>
      <c r="G7791" s="28"/>
      <c r="H7791" s="31"/>
    </row>
    <row r="7792" spans="2:8">
      <c r="B7792" s="27"/>
      <c r="C7792" s="27"/>
      <c r="D7792" s="27"/>
      <c r="E7792" s="27"/>
      <c r="F7792" s="26"/>
      <c r="G7792" s="28"/>
      <c r="H7792" s="31"/>
    </row>
    <row r="7793" spans="2:8">
      <c r="B7793" s="27"/>
      <c r="C7793" s="27"/>
      <c r="D7793" s="27"/>
      <c r="E7793" s="27"/>
      <c r="F7793" s="26"/>
      <c r="G7793" s="28"/>
      <c r="H7793" s="31"/>
    </row>
    <row r="7794" spans="2:8">
      <c r="B7794" s="27"/>
      <c r="C7794" s="27"/>
      <c r="D7794" s="27"/>
      <c r="E7794" s="27"/>
      <c r="F7794" s="26"/>
      <c r="G7794" s="28"/>
      <c r="H7794" s="31"/>
    </row>
    <row r="7795" spans="2:8">
      <c r="B7795" s="27"/>
      <c r="C7795" s="27"/>
      <c r="D7795" s="27"/>
      <c r="E7795" s="27"/>
      <c r="F7795" s="26"/>
      <c r="G7795" s="28"/>
      <c r="H7795" s="31"/>
    </row>
    <row r="7796" spans="2:8">
      <c r="B7796" s="27"/>
      <c r="C7796" s="27"/>
      <c r="D7796" s="27"/>
      <c r="E7796" s="27"/>
      <c r="F7796" s="26"/>
      <c r="G7796" s="28"/>
      <c r="H7796" s="31"/>
    </row>
    <row r="7797" spans="2:8">
      <c r="B7797" s="27"/>
      <c r="C7797" s="27"/>
      <c r="D7797" s="27"/>
      <c r="E7797" s="27"/>
      <c r="F7797" s="26"/>
      <c r="G7797" s="28"/>
      <c r="H7797" s="31"/>
    </row>
    <row r="7798" spans="2:8">
      <c r="B7798" s="27"/>
      <c r="C7798" s="27"/>
      <c r="D7798" s="27"/>
      <c r="E7798" s="27"/>
      <c r="F7798" s="26"/>
      <c r="G7798" s="28"/>
      <c r="H7798" s="31"/>
    </row>
    <row r="7799" spans="2:8">
      <c r="B7799" s="27"/>
      <c r="C7799" s="27"/>
      <c r="D7799" s="27"/>
      <c r="E7799" s="27"/>
      <c r="F7799" s="26"/>
      <c r="G7799" s="28"/>
      <c r="H7799" s="31"/>
    </row>
    <row r="7800" spans="2:8">
      <c r="B7800" s="27"/>
      <c r="C7800" s="27"/>
      <c r="D7800" s="27"/>
      <c r="E7800" s="27"/>
      <c r="F7800" s="26"/>
      <c r="G7800" s="28"/>
      <c r="H7800" s="31"/>
    </row>
    <row r="7801" spans="2:8">
      <c r="B7801" s="27"/>
      <c r="C7801" s="27"/>
      <c r="D7801" s="27"/>
      <c r="E7801" s="27"/>
      <c r="F7801" s="26"/>
      <c r="G7801" s="28"/>
      <c r="H7801" s="31"/>
    </row>
    <row r="7802" spans="2:8">
      <c r="B7802" s="27"/>
      <c r="C7802" s="27"/>
      <c r="D7802" s="27"/>
      <c r="E7802" s="27"/>
      <c r="F7802" s="26"/>
      <c r="G7802" s="28"/>
      <c r="H7802" s="31"/>
    </row>
    <row r="7803" spans="2:8">
      <c r="B7803" s="27"/>
      <c r="C7803" s="27"/>
      <c r="D7803" s="27"/>
      <c r="E7803" s="27"/>
      <c r="F7803" s="26"/>
      <c r="G7803" s="28"/>
      <c r="H7803" s="31"/>
    </row>
    <row r="7804" spans="2:8">
      <c r="B7804" s="27"/>
      <c r="C7804" s="27"/>
      <c r="D7804" s="27"/>
      <c r="E7804" s="27"/>
      <c r="F7804" s="26"/>
      <c r="G7804" s="28"/>
      <c r="H7804" s="31"/>
    </row>
    <row r="7805" spans="2:8">
      <c r="B7805" s="27"/>
      <c r="C7805" s="27"/>
      <c r="D7805" s="27"/>
      <c r="E7805" s="27"/>
      <c r="F7805" s="26"/>
      <c r="G7805" s="28"/>
      <c r="H7805" s="31"/>
    </row>
    <row r="7806" spans="2:8">
      <c r="B7806" s="27"/>
      <c r="C7806" s="27"/>
      <c r="D7806" s="27"/>
      <c r="E7806" s="27"/>
      <c r="F7806" s="26"/>
      <c r="G7806" s="28"/>
      <c r="H7806" s="31"/>
    </row>
    <row r="7807" spans="2:8">
      <c r="B7807" s="27"/>
      <c r="C7807" s="27"/>
      <c r="D7807" s="27"/>
      <c r="E7807" s="27"/>
      <c r="F7807" s="26"/>
      <c r="G7807" s="28"/>
      <c r="H7807" s="31"/>
    </row>
    <row r="7808" spans="2:8">
      <c r="B7808" s="27"/>
      <c r="C7808" s="27"/>
      <c r="D7808" s="27"/>
      <c r="E7808" s="27"/>
      <c r="F7808" s="26"/>
      <c r="G7808" s="28"/>
      <c r="H7808" s="31"/>
    </row>
    <row r="7809" spans="2:8">
      <c r="B7809" s="27"/>
      <c r="C7809" s="27"/>
      <c r="D7809" s="27"/>
      <c r="E7809" s="27"/>
      <c r="F7809" s="26"/>
      <c r="G7809" s="28"/>
      <c r="H7809" s="31"/>
    </row>
    <row r="7810" spans="2:8">
      <c r="B7810" s="27"/>
      <c r="C7810" s="27"/>
      <c r="D7810" s="27"/>
      <c r="E7810" s="27"/>
      <c r="F7810" s="26"/>
      <c r="G7810" s="28"/>
      <c r="H7810" s="31"/>
    </row>
    <row r="7811" spans="2:8">
      <c r="B7811" s="27"/>
      <c r="C7811" s="27"/>
      <c r="D7811" s="27"/>
      <c r="E7811" s="27"/>
      <c r="F7811" s="26"/>
      <c r="G7811" s="28"/>
      <c r="H7811" s="31"/>
    </row>
    <row r="7812" spans="2:8">
      <c r="B7812" s="27"/>
      <c r="C7812" s="27"/>
      <c r="D7812" s="27"/>
      <c r="E7812" s="27"/>
      <c r="F7812" s="26"/>
      <c r="G7812" s="28" t="str">
        <f t="shared" ref="G7812:G7875" si="2">IF(F7812="","",IF(F7812="EI",4,IF(F7812="EO",5.2,IF(F7812="EQ",3.9,IF(F7812="ILF",7.5,IF(F7812="EIF",5.4))))))</f>
        <v/>
      </c>
      <c r="H7812" s="31"/>
    </row>
    <row r="7813" spans="2:8">
      <c r="B7813" s="27"/>
      <c r="C7813" s="27"/>
      <c r="D7813" s="27"/>
      <c r="E7813" s="27"/>
      <c r="F7813" s="26"/>
      <c r="G7813" s="28" t="str">
        <f t="shared" si="2"/>
        <v/>
      </c>
      <c r="H7813" s="31"/>
    </row>
    <row r="7814" spans="2:8">
      <c r="B7814" s="27"/>
      <c r="C7814" s="27"/>
      <c r="D7814" s="27"/>
      <c r="E7814" s="27"/>
      <c r="F7814" s="26"/>
      <c r="G7814" s="28" t="str">
        <f t="shared" si="2"/>
        <v/>
      </c>
      <c r="H7814" s="31"/>
    </row>
    <row r="7815" spans="2:8">
      <c r="B7815" s="27"/>
      <c r="C7815" s="27"/>
      <c r="D7815" s="27"/>
      <c r="E7815" s="27"/>
      <c r="F7815" s="26"/>
      <c r="G7815" s="28" t="str">
        <f t="shared" si="2"/>
        <v/>
      </c>
      <c r="H7815" s="31"/>
    </row>
    <row r="7816" spans="2:8">
      <c r="B7816" s="27"/>
      <c r="C7816" s="27"/>
      <c r="D7816" s="27"/>
      <c r="E7816" s="27"/>
      <c r="F7816" s="26"/>
      <c r="G7816" s="28" t="str">
        <f t="shared" si="2"/>
        <v/>
      </c>
      <c r="H7816" s="31"/>
    </row>
    <row r="7817" spans="2:8">
      <c r="B7817" s="27"/>
      <c r="C7817" s="27"/>
      <c r="D7817" s="27"/>
      <c r="E7817" s="27"/>
      <c r="F7817" s="26"/>
      <c r="G7817" s="28" t="str">
        <f t="shared" si="2"/>
        <v/>
      </c>
      <c r="H7817" s="31"/>
    </row>
    <row r="7818" spans="2:8">
      <c r="B7818" s="27"/>
      <c r="C7818" s="27"/>
      <c r="D7818" s="27"/>
      <c r="E7818" s="27"/>
      <c r="F7818" s="26"/>
      <c r="G7818" s="28" t="str">
        <f t="shared" si="2"/>
        <v/>
      </c>
      <c r="H7818" s="31"/>
    </row>
    <row r="7819" spans="2:8">
      <c r="B7819" s="27"/>
      <c r="C7819" s="27"/>
      <c r="D7819" s="27"/>
      <c r="E7819" s="27"/>
      <c r="F7819" s="26"/>
      <c r="G7819" s="28" t="str">
        <f t="shared" si="2"/>
        <v/>
      </c>
      <c r="H7819" s="31"/>
    </row>
    <row r="7820" spans="2:8">
      <c r="B7820" s="27"/>
      <c r="C7820" s="27"/>
      <c r="D7820" s="27"/>
      <c r="E7820" s="27"/>
      <c r="F7820" s="26"/>
      <c r="G7820" s="28" t="str">
        <f t="shared" si="2"/>
        <v/>
      </c>
      <c r="H7820" s="31"/>
    </row>
    <row r="7821" spans="2:8">
      <c r="B7821" s="27"/>
      <c r="C7821" s="27"/>
      <c r="D7821" s="27"/>
      <c r="E7821" s="27"/>
      <c r="F7821" s="26"/>
      <c r="G7821" s="28" t="str">
        <f t="shared" si="2"/>
        <v/>
      </c>
      <c r="H7821" s="31"/>
    </row>
    <row r="7822" spans="2:8">
      <c r="B7822" s="27"/>
      <c r="C7822" s="27"/>
      <c r="D7822" s="27"/>
      <c r="E7822" s="27"/>
      <c r="F7822" s="26"/>
      <c r="G7822" s="28" t="str">
        <f t="shared" si="2"/>
        <v/>
      </c>
      <c r="H7822" s="31"/>
    </row>
    <row r="7823" spans="2:8">
      <c r="B7823" s="27"/>
      <c r="C7823" s="27"/>
      <c r="D7823" s="27"/>
      <c r="E7823" s="27"/>
      <c r="F7823" s="26"/>
      <c r="G7823" s="28" t="str">
        <f t="shared" si="2"/>
        <v/>
      </c>
      <c r="H7823" s="31"/>
    </row>
    <row r="7824" spans="2:8">
      <c r="B7824" s="27"/>
      <c r="C7824" s="27"/>
      <c r="D7824" s="27"/>
      <c r="E7824" s="27"/>
      <c r="F7824" s="26"/>
      <c r="G7824" s="28" t="str">
        <f t="shared" si="2"/>
        <v/>
      </c>
      <c r="H7824" s="31"/>
    </row>
    <row r="7825" spans="2:8">
      <c r="B7825" s="27"/>
      <c r="C7825" s="27"/>
      <c r="D7825" s="27"/>
      <c r="E7825" s="27"/>
      <c r="F7825" s="26"/>
      <c r="G7825" s="28" t="str">
        <f t="shared" si="2"/>
        <v/>
      </c>
      <c r="H7825" s="31"/>
    </row>
    <row r="7826" spans="2:8">
      <c r="B7826" s="27"/>
      <c r="C7826" s="27"/>
      <c r="D7826" s="27"/>
      <c r="E7826" s="27"/>
      <c r="F7826" s="26"/>
      <c r="G7826" s="28" t="str">
        <f t="shared" si="2"/>
        <v/>
      </c>
      <c r="H7826" s="31"/>
    </row>
    <row r="7827" spans="2:8">
      <c r="B7827" s="27"/>
      <c r="C7827" s="27"/>
      <c r="D7827" s="27"/>
      <c r="E7827" s="27"/>
      <c r="F7827" s="26"/>
      <c r="G7827" s="28" t="str">
        <f t="shared" si="2"/>
        <v/>
      </c>
      <c r="H7827" s="31"/>
    </row>
    <row r="7828" spans="2:8">
      <c r="B7828" s="27"/>
      <c r="C7828" s="27"/>
      <c r="D7828" s="27"/>
      <c r="E7828" s="27"/>
      <c r="F7828" s="26"/>
      <c r="G7828" s="28" t="str">
        <f t="shared" si="2"/>
        <v/>
      </c>
      <c r="H7828" s="31"/>
    </row>
    <row r="7829" spans="2:8">
      <c r="B7829" s="27"/>
      <c r="C7829" s="27"/>
      <c r="D7829" s="27"/>
      <c r="E7829" s="27"/>
      <c r="F7829" s="26"/>
      <c r="G7829" s="28" t="str">
        <f t="shared" si="2"/>
        <v/>
      </c>
      <c r="H7829" s="31"/>
    </row>
    <row r="7830" spans="2:8">
      <c r="B7830" s="27"/>
      <c r="C7830" s="27"/>
      <c r="D7830" s="27"/>
      <c r="E7830" s="27"/>
      <c r="F7830" s="26"/>
      <c r="G7830" s="28" t="str">
        <f t="shared" si="2"/>
        <v/>
      </c>
      <c r="H7830" s="31"/>
    </row>
    <row r="7831" spans="2:8">
      <c r="B7831" s="27"/>
      <c r="C7831" s="27"/>
      <c r="D7831" s="27"/>
      <c r="E7831" s="27"/>
      <c r="F7831" s="26"/>
      <c r="G7831" s="28" t="str">
        <f t="shared" si="2"/>
        <v/>
      </c>
      <c r="H7831" s="31"/>
    </row>
    <row r="7832" spans="2:8">
      <c r="B7832" s="27"/>
      <c r="C7832" s="27"/>
      <c r="D7832" s="27"/>
      <c r="E7832" s="27"/>
      <c r="F7832" s="26"/>
      <c r="G7832" s="28" t="str">
        <f t="shared" si="2"/>
        <v/>
      </c>
      <c r="H7832" s="31"/>
    </row>
    <row r="7833" spans="2:8">
      <c r="B7833" s="27"/>
      <c r="C7833" s="27"/>
      <c r="D7833" s="27"/>
      <c r="E7833" s="27"/>
      <c r="F7833" s="26"/>
      <c r="G7833" s="28" t="str">
        <f t="shared" si="2"/>
        <v/>
      </c>
      <c r="H7833" s="31"/>
    </row>
    <row r="7834" spans="2:8">
      <c r="B7834" s="27"/>
      <c r="C7834" s="27"/>
      <c r="D7834" s="27"/>
      <c r="E7834" s="27"/>
      <c r="F7834" s="26"/>
      <c r="G7834" s="28" t="str">
        <f t="shared" si="2"/>
        <v/>
      </c>
      <c r="H7834" s="31"/>
    </row>
    <row r="7835" spans="2:8">
      <c r="B7835" s="27"/>
      <c r="C7835" s="27"/>
      <c r="D7835" s="27"/>
      <c r="E7835" s="27"/>
      <c r="F7835" s="26"/>
      <c r="G7835" s="28" t="str">
        <f t="shared" si="2"/>
        <v/>
      </c>
      <c r="H7835" s="31"/>
    </row>
    <row r="7836" spans="2:8">
      <c r="B7836" s="27"/>
      <c r="C7836" s="27"/>
      <c r="D7836" s="27"/>
      <c r="E7836" s="27"/>
      <c r="F7836" s="26"/>
      <c r="G7836" s="28" t="str">
        <f t="shared" si="2"/>
        <v/>
      </c>
      <c r="H7836" s="31"/>
    </row>
    <row r="7837" spans="2:8">
      <c r="B7837" s="27"/>
      <c r="C7837" s="27"/>
      <c r="D7837" s="27"/>
      <c r="E7837" s="27"/>
      <c r="F7837" s="26"/>
      <c r="G7837" s="28" t="str">
        <f t="shared" si="2"/>
        <v/>
      </c>
      <c r="H7837" s="31"/>
    </row>
    <row r="7838" spans="2:8">
      <c r="B7838" s="27"/>
      <c r="C7838" s="27"/>
      <c r="D7838" s="27"/>
      <c r="E7838" s="27"/>
      <c r="F7838" s="26"/>
      <c r="G7838" s="28" t="str">
        <f t="shared" si="2"/>
        <v/>
      </c>
      <c r="H7838" s="31"/>
    </row>
    <row r="7839" spans="2:8">
      <c r="B7839" s="27"/>
      <c r="C7839" s="27"/>
      <c r="D7839" s="27"/>
      <c r="E7839" s="27"/>
      <c r="F7839" s="26"/>
      <c r="G7839" s="28" t="str">
        <f t="shared" si="2"/>
        <v/>
      </c>
      <c r="H7839" s="31"/>
    </row>
    <row r="7840" spans="2:8">
      <c r="B7840" s="27"/>
      <c r="C7840" s="27"/>
      <c r="D7840" s="27"/>
      <c r="E7840" s="27"/>
      <c r="F7840" s="26"/>
      <c r="G7840" s="28" t="str">
        <f t="shared" si="2"/>
        <v/>
      </c>
      <c r="H7840" s="31"/>
    </row>
    <row r="7841" spans="2:8">
      <c r="B7841" s="27"/>
      <c r="C7841" s="27"/>
      <c r="D7841" s="27"/>
      <c r="E7841" s="27"/>
      <c r="F7841" s="26"/>
      <c r="G7841" s="28" t="str">
        <f t="shared" si="2"/>
        <v/>
      </c>
      <c r="H7841" s="31"/>
    </row>
    <row r="7842" spans="2:8">
      <c r="B7842" s="27"/>
      <c r="C7842" s="27"/>
      <c r="D7842" s="27"/>
      <c r="E7842" s="27"/>
      <c r="F7842" s="26"/>
      <c r="G7842" s="28" t="str">
        <f t="shared" si="2"/>
        <v/>
      </c>
      <c r="H7842" s="31"/>
    </row>
    <row r="7843" spans="2:8">
      <c r="B7843" s="27"/>
      <c r="C7843" s="27"/>
      <c r="D7843" s="27"/>
      <c r="E7843" s="27"/>
      <c r="F7843" s="26"/>
      <c r="G7843" s="28" t="str">
        <f t="shared" si="2"/>
        <v/>
      </c>
      <c r="H7843" s="31"/>
    </row>
    <row r="7844" spans="2:8">
      <c r="B7844" s="27"/>
      <c r="C7844" s="27"/>
      <c r="D7844" s="27"/>
      <c r="E7844" s="27"/>
      <c r="F7844" s="26"/>
      <c r="G7844" s="28" t="str">
        <f t="shared" si="2"/>
        <v/>
      </c>
      <c r="H7844" s="31"/>
    </row>
    <row r="7845" spans="2:8">
      <c r="B7845" s="27"/>
      <c r="C7845" s="27"/>
      <c r="D7845" s="27"/>
      <c r="E7845" s="27"/>
      <c r="F7845" s="26"/>
      <c r="G7845" s="28" t="str">
        <f t="shared" si="2"/>
        <v/>
      </c>
      <c r="H7845" s="31"/>
    </row>
    <row r="7846" spans="2:8">
      <c r="B7846" s="27"/>
      <c r="C7846" s="27"/>
      <c r="D7846" s="27"/>
      <c r="E7846" s="27"/>
      <c r="F7846" s="26"/>
      <c r="G7846" s="28" t="str">
        <f t="shared" si="2"/>
        <v/>
      </c>
      <c r="H7846" s="31"/>
    </row>
    <row r="7847" spans="2:8">
      <c r="B7847" s="27"/>
      <c r="C7847" s="27"/>
      <c r="D7847" s="27"/>
      <c r="E7847" s="27"/>
      <c r="F7847" s="26"/>
      <c r="G7847" s="28" t="str">
        <f t="shared" si="2"/>
        <v/>
      </c>
      <c r="H7847" s="31"/>
    </row>
    <row r="7848" spans="2:8">
      <c r="B7848" s="27"/>
      <c r="C7848" s="27"/>
      <c r="D7848" s="27"/>
      <c r="E7848" s="27"/>
      <c r="F7848" s="26"/>
      <c r="G7848" s="28" t="str">
        <f t="shared" si="2"/>
        <v/>
      </c>
      <c r="H7848" s="31"/>
    </row>
    <row r="7849" spans="2:8">
      <c r="B7849" s="27"/>
      <c r="C7849" s="27"/>
      <c r="D7849" s="27"/>
      <c r="E7849" s="27"/>
      <c r="F7849" s="26"/>
      <c r="G7849" s="28" t="str">
        <f t="shared" si="2"/>
        <v/>
      </c>
      <c r="H7849" s="31"/>
    </row>
    <row r="7850" spans="2:8">
      <c r="B7850" s="27"/>
      <c r="C7850" s="27"/>
      <c r="D7850" s="27"/>
      <c r="E7850" s="27"/>
      <c r="F7850" s="26"/>
      <c r="G7850" s="28" t="str">
        <f t="shared" si="2"/>
        <v/>
      </c>
      <c r="H7850" s="31"/>
    </row>
    <row r="7851" spans="2:8">
      <c r="B7851" s="27"/>
      <c r="C7851" s="27"/>
      <c r="D7851" s="27"/>
      <c r="E7851" s="27"/>
      <c r="F7851" s="26"/>
      <c r="G7851" s="28" t="str">
        <f t="shared" si="2"/>
        <v/>
      </c>
      <c r="H7851" s="31"/>
    </row>
    <row r="7852" spans="2:8">
      <c r="B7852" s="27"/>
      <c r="C7852" s="27"/>
      <c r="D7852" s="27"/>
      <c r="E7852" s="27"/>
      <c r="F7852" s="26"/>
      <c r="G7852" s="28" t="str">
        <f t="shared" si="2"/>
        <v/>
      </c>
      <c r="H7852" s="31"/>
    </row>
    <row r="7853" spans="2:8">
      <c r="B7853" s="27"/>
      <c r="C7853" s="27"/>
      <c r="D7853" s="27"/>
      <c r="E7853" s="27"/>
      <c r="F7853" s="26"/>
      <c r="G7853" s="28" t="str">
        <f t="shared" si="2"/>
        <v/>
      </c>
      <c r="H7853" s="31"/>
    </row>
    <row r="7854" spans="2:8">
      <c r="B7854" s="27"/>
      <c r="C7854" s="27"/>
      <c r="D7854" s="27"/>
      <c r="E7854" s="27"/>
      <c r="F7854" s="26"/>
      <c r="G7854" s="28" t="str">
        <f t="shared" si="2"/>
        <v/>
      </c>
      <c r="H7854" s="31"/>
    </row>
    <row r="7855" spans="2:8">
      <c r="B7855" s="27"/>
      <c r="C7855" s="27"/>
      <c r="D7855" s="27"/>
      <c r="E7855" s="27"/>
      <c r="F7855" s="26"/>
      <c r="G7855" s="28" t="str">
        <f t="shared" si="2"/>
        <v/>
      </c>
      <c r="H7855" s="31"/>
    </row>
    <row r="7856" spans="2:8">
      <c r="B7856" s="27"/>
      <c r="C7856" s="27"/>
      <c r="D7856" s="27"/>
      <c r="E7856" s="27"/>
      <c r="F7856" s="26"/>
      <c r="G7856" s="28" t="str">
        <f t="shared" si="2"/>
        <v/>
      </c>
      <c r="H7856" s="31"/>
    </row>
    <row r="7857" spans="2:8">
      <c r="B7857" s="27"/>
      <c r="C7857" s="27"/>
      <c r="D7857" s="27"/>
      <c r="E7857" s="27"/>
      <c r="F7857" s="26"/>
      <c r="G7857" s="28" t="str">
        <f t="shared" si="2"/>
        <v/>
      </c>
      <c r="H7857" s="31"/>
    </row>
    <row r="7858" spans="2:8">
      <c r="B7858" s="27"/>
      <c r="C7858" s="27"/>
      <c r="D7858" s="27"/>
      <c r="E7858" s="27"/>
      <c r="F7858" s="26"/>
      <c r="G7858" s="28" t="str">
        <f t="shared" si="2"/>
        <v/>
      </c>
      <c r="H7858" s="31"/>
    </row>
    <row r="7859" spans="2:8">
      <c r="B7859" s="27"/>
      <c r="C7859" s="27"/>
      <c r="D7859" s="27"/>
      <c r="E7859" s="27"/>
      <c r="F7859" s="26"/>
      <c r="G7859" s="28" t="str">
        <f t="shared" si="2"/>
        <v/>
      </c>
      <c r="H7859" s="31"/>
    </row>
    <row r="7860" spans="2:8">
      <c r="B7860" s="27"/>
      <c r="C7860" s="27"/>
      <c r="D7860" s="27"/>
      <c r="E7860" s="27"/>
      <c r="F7860" s="26"/>
      <c r="G7860" s="28" t="str">
        <f t="shared" si="2"/>
        <v/>
      </c>
      <c r="H7860" s="31"/>
    </row>
    <row r="7861" spans="2:8">
      <c r="B7861" s="27"/>
      <c r="C7861" s="27"/>
      <c r="D7861" s="27"/>
      <c r="E7861" s="27"/>
      <c r="F7861" s="26"/>
      <c r="G7861" s="28" t="str">
        <f t="shared" si="2"/>
        <v/>
      </c>
      <c r="H7861" s="31"/>
    </row>
    <row r="7862" spans="2:8">
      <c r="B7862" s="27"/>
      <c r="C7862" s="27"/>
      <c r="D7862" s="27"/>
      <c r="E7862" s="27"/>
      <c r="F7862" s="26"/>
      <c r="G7862" s="28" t="str">
        <f t="shared" si="2"/>
        <v/>
      </c>
      <c r="H7862" s="31"/>
    </row>
    <row r="7863" spans="2:8">
      <c r="B7863" s="27"/>
      <c r="C7863" s="27"/>
      <c r="D7863" s="27"/>
      <c r="E7863" s="27"/>
      <c r="F7863" s="26"/>
      <c r="G7863" s="28" t="str">
        <f t="shared" si="2"/>
        <v/>
      </c>
      <c r="H7863" s="31"/>
    </row>
    <row r="7864" spans="2:8">
      <c r="B7864" s="27"/>
      <c r="C7864" s="27"/>
      <c r="D7864" s="27"/>
      <c r="E7864" s="27"/>
      <c r="F7864" s="26"/>
      <c r="G7864" s="28" t="str">
        <f t="shared" si="2"/>
        <v/>
      </c>
      <c r="H7864" s="31"/>
    </row>
    <row r="7865" spans="2:8">
      <c r="B7865" s="27"/>
      <c r="C7865" s="27"/>
      <c r="D7865" s="27"/>
      <c r="E7865" s="27"/>
      <c r="F7865" s="26"/>
      <c r="G7865" s="28" t="str">
        <f t="shared" si="2"/>
        <v/>
      </c>
      <c r="H7865" s="31"/>
    </row>
    <row r="7866" spans="2:8">
      <c r="B7866" s="27"/>
      <c r="C7866" s="27"/>
      <c r="D7866" s="27"/>
      <c r="E7866" s="27"/>
      <c r="F7866" s="26"/>
      <c r="G7866" s="28" t="str">
        <f t="shared" si="2"/>
        <v/>
      </c>
      <c r="H7866" s="31"/>
    </row>
    <row r="7867" spans="2:8">
      <c r="B7867" s="27"/>
      <c r="C7867" s="27"/>
      <c r="D7867" s="27"/>
      <c r="E7867" s="27"/>
      <c r="F7867" s="26"/>
      <c r="G7867" s="28" t="str">
        <f t="shared" si="2"/>
        <v/>
      </c>
      <c r="H7867" s="31"/>
    </row>
    <row r="7868" spans="2:8">
      <c r="B7868" s="27"/>
      <c r="C7868" s="27"/>
      <c r="D7868" s="27"/>
      <c r="E7868" s="27"/>
      <c r="F7868" s="26"/>
      <c r="G7868" s="28" t="str">
        <f t="shared" si="2"/>
        <v/>
      </c>
      <c r="H7868" s="31"/>
    </row>
    <row r="7869" spans="2:8">
      <c r="B7869" s="27"/>
      <c r="C7869" s="27"/>
      <c r="D7869" s="27"/>
      <c r="E7869" s="27"/>
      <c r="F7869" s="26"/>
      <c r="G7869" s="28" t="str">
        <f t="shared" si="2"/>
        <v/>
      </c>
      <c r="H7869" s="31"/>
    </row>
    <row r="7870" spans="2:8">
      <c r="B7870" s="27"/>
      <c r="C7870" s="27"/>
      <c r="D7870" s="27"/>
      <c r="E7870" s="27"/>
      <c r="F7870" s="26"/>
      <c r="G7870" s="28" t="str">
        <f t="shared" si="2"/>
        <v/>
      </c>
      <c r="H7870" s="31"/>
    </row>
    <row r="7871" spans="2:8">
      <c r="B7871" s="27"/>
      <c r="C7871" s="27"/>
      <c r="D7871" s="27"/>
      <c r="E7871" s="27"/>
      <c r="F7871" s="26"/>
      <c r="G7871" s="28" t="str">
        <f t="shared" si="2"/>
        <v/>
      </c>
      <c r="H7871" s="31"/>
    </row>
    <row r="7872" spans="2:8">
      <c r="B7872" s="27"/>
      <c r="C7872" s="27"/>
      <c r="D7872" s="27"/>
      <c r="E7872" s="27"/>
      <c r="F7872" s="26"/>
      <c r="G7872" s="28" t="str">
        <f t="shared" si="2"/>
        <v/>
      </c>
      <c r="H7872" s="31"/>
    </row>
    <row r="7873" spans="2:8">
      <c r="B7873" s="27"/>
      <c r="C7873" s="27"/>
      <c r="D7873" s="27"/>
      <c r="E7873" s="27"/>
      <c r="F7873" s="26"/>
      <c r="G7873" s="28" t="str">
        <f t="shared" si="2"/>
        <v/>
      </c>
      <c r="H7873" s="31"/>
    </row>
    <row r="7874" spans="2:8">
      <c r="B7874" s="27"/>
      <c r="C7874" s="27"/>
      <c r="D7874" s="27"/>
      <c r="E7874" s="27"/>
      <c r="F7874" s="26"/>
      <c r="G7874" s="28" t="str">
        <f t="shared" si="2"/>
        <v/>
      </c>
      <c r="H7874" s="31"/>
    </row>
    <row r="7875" spans="2:8">
      <c r="B7875" s="27"/>
      <c r="C7875" s="27"/>
      <c r="D7875" s="27"/>
      <c r="E7875" s="27"/>
      <c r="F7875" s="26"/>
      <c r="G7875" s="28" t="str">
        <f t="shared" si="2"/>
        <v/>
      </c>
      <c r="H7875" s="31"/>
    </row>
    <row r="7876" spans="2:8">
      <c r="B7876" s="27"/>
      <c r="C7876" s="27"/>
      <c r="D7876" s="27"/>
      <c r="E7876" s="27"/>
      <c r="F7876" s="26"/>
      <c r="G7876" s="28" t="str">
        <f t="shared" ref="G7876:G7939" si="3">IF(F7876="","",IF(F7876="EI",4,IF(F7876="EO",5.2,IF(F7876="EQ",3.9,IF(F7876="ILF",7.5,IF(F7876="EIF",5.4))))))</f>
        <v/>
      </c>
      <c r="H7876" s="31"/>
    </row>
    <row r="7877" spans="2:8">
      <c r="B7877" s="27"/>
      <c r="C7877" s="27"/>
      <c r="D7877" s="27"/>
      <c r="E7877" s="27"/>
      <c r="F7877" s="26"/>
      <c r="G7877" s="28" t="str">
        <f t="shared" si="3"/>
        <v/>
      </c>
      <c r="H7877" s="31"/>
    </row>
    <row r="7878" spans="2:8">
      <c r="B7878" s="27"/>
      <c r="C7878" s="27"/>
      <c r="D7878" s="27"/>
      <c r="E7878" s="27"/>
      <c r="F7878" s="26"/>
      <c r="G7878" s="28" t="str">
        <f t="shared" si="3"/>
        <v/>
      </c>
      <c r="H7878" s="31"/>
    </row>
    <row r="7879" spans="2:8">
      <c r="B7879" s="27"/>
      <c r="C7879" s="27"/>
      <c r="D7879" s="27"/>
      <c r="E7879" s="27"/>
      <c r="F7879" s="26"/>
      <c r="G7879" s="28" t="str">
        <f t="shared" si="3"/>
        <v/>
      </c>
      <c r="H7879" s="31"/>
    </row>
    <row r="7880" spans="2:8">
      <c r="B7880" s="27"/>
      <c r="C7880" s="27"/>
      <c r="D7880" s="27"/>
      <c r="E7880" s="27"/>
      <c r="F7880" s="26"/>
      <c r="G7880" s="28" t="str">
        <f t="shared" si="3"/>
        <v/>
      </c>
      <c r="H7880" s="31"/>
    </row>
    <row r="7881" spans="2:8">
      <c r="B7881" s="27"/>
      <c r="C7881" s="27"/>
      <c r="D7881" s="27"/>
      <c r="E7881" s="27"/>
      <c r="F7881" s="26"/>
      <c r="G7881" s="28" t="str">
        <f t="shared" si="3"/>
        <v/>
      </c>
      <c r="H7881" s="31"/>
    </row>
    <row r="7882" spans="2:8">
      <c r="B7882" s="27"/>
      <c r="C7882" s="27"/>
      <c r="D7882" s="27"/>
      <c r="E7882" s="27"/>
      <c r="F7882" s="26"/>
      <c r="G7882" s="28" t="str">
        <f t="shared" si="3"/>
        <v/>
      </c>
      <c r="H7882" s="31"/>
    </row>
    <row r="7883" spans="2:8">
      <c r="B7883" s="27"/>
      <c r="C7883" s="27"/>
      <c r="D7883" s="27"/>
      <c r="E7883" s="27"/>
      <c r="F7883" s="26"/>
      <c r="G7883" s="28" t="str">
        <f t="shared" si="3"/>
        <v/>
      </c>
      <c r="H7883" s="31"/>
    </row>
    <row r="7884" spans="2:8">
      <c r="B7884" s="27"/>
      <c r="C7884" s="27"/>
      <c r="D7884" s="27"/>
      <c r="E7884" s="27"/>
      <c r="F7884" s="26"/>
      <c r="G7884" s="28" t="str">
        <f t="shared" si="3"/>
        <v/>
      </c>
      <c r="H7884" s="31"/>
    </row>
    <row r="7885" spans="2:8">
      <c r="B7885" s="27"/>
      <c r="C7885" s="27"/>
      <c r="D7885" s="27"/>
      <c r="E7885" s="27"/>
      <c r="F7885" s="26"/>
      <c r="G7885" s="28" t="str">
        <f t="shared" si="3"/>
        <v/>
      </c>
      <c r="H7885" s="31"/>
    </row>
    <row r="7886" spans="2:8">
      <c r="B7886" s="27"/>
      <c r="C7886" s="27"/>
      <c r="D7886" s="27"/>
      <c r="E7886" s="27"/>
      <c r="F7886" s="26"/>
      <c r="G7886" s="28" t="str">
        <f t="shared" si="3"/>
        <v/>
      </c>
      <c r="H7886" s="31"/>
    </row>
    <row r="7887" spans="2:8">
      <c r="B7887" s="27"/>
      <c r="C7887" s="27"/>
      <c r="D7887" s="27"/>
      <c r="E7887" s="27"/>
      <c r="F7887" s="26"/>
      <c r="G7887" s="28" t="str">
        <f t="shared" si="3"/>
        <v/>
      </c>
      <c r="H7887" s="31"/>
    </row>
    <row r="7888" spans="2:8">
      <c r="B7888" s="27"/>
      <c r="C7888" s="27"/>
      <c r="D7888" s="27"/>
      <c r="E7888" s="27"/>
      <c r="F7888" s="26"/>
      <c r="G7888" s="28" t="str">
        <f t="shared" si="3"/>
        <v/>
      </c>
      <c r="H7888" s="31"/>
    </row>
    <row r="7889" spans="2:8">
      <c r="B7889" s="27"/>
      <c r="C7889" s="27"/>
      <c r="D7889" s="27"/>
      <c r="E7889" s="27"/>
      <c r="F7889" s="26"/>
      <c r="G7889" s="28" t="str">
        <f t="shared" si="3"/>
        <v/>
      </c>
      <c r="H7889" s="31"/>
    </row>
    <row r="7890" spans="2:8">
      <c r="B7890" s="27"/>
      <c r="C7890" s="27"/>
      <c r="D7890" s="27"/>
      <c r="E7890" s="27"/>
      <c r="F7890" s="26"/>
      <c r="G7890" s="28" t="str">
        <f t="shared" si="3"/>
        <v/>
      </c>
      <c r="H7890" s="31"/>
    </row>
    <row r="7891" spans="2:8">
      <c r="B7891" s="27"/>
      <c r="C7891" s="27"/>
      <c r="D7891" s="27"/>
      <c r="E7891" s="27"/>
      <c r="F7891" s="26"/>
      <c r="G7891" s="28" t="str">
        <f t="shared" si="3"/>
        <v/>
      </c>
      <c r="H7891" s="31"/>
    </row>
    <row r="7892" spans="2:8">
      <c r="B7892" s="27"/>
      <c r="C7892" s="27"/>
      <c r="D7892" s="27"/>
      <c r="E7892" s="27"/>
      <c r="F7892" s="26"/>
      <c r="G7892" s="28" t="str">
        <f t="shared" si="3"/>
        <v/>
      </c>
      <c r="H7892" s="31"/>
    </row>
    <row r="7893" spans="2:8">
      <c r="B7893" s="27"/>
      <c r="C7893" s="27"/>
      <c r="D7893" s="27"/>
      <c r="E7893" s="27"/>
      <c r="F7893" s="26"/>
      <c r="G7893" s="28" t="str">
        <f t="shared" si="3"/>
        <v/>
      </c>
      <c r="H7893" s="31"/>
    </row>
    <row r="7894" spans="2:8">
      <c r="B7894" s="27"/>
      <c r="C7894" s="27"/>
      <c r="D7894" s="27"/>
      <c r="E7894" s="27"/>
      <c r="F7894" s="26"/>
      <c r="G7894" s="28" t="str">
        <f t="shared" si="3"/>
        <v/>
      </c>
      <c r="H7894" s="31"/>
    </row>
    <row r="7895" spans="2:8">
      <c r="B7895" s="27"/>
      <c r="C7895" s="27"/>
      <c r="D7895" s="27"/>
      <c r="E7895" s="27"/>
      <c r="F7895" s="26"/>
      <c r="G7895" s="28" t="str">
        <f t="shared" si="3"/>
        <v/>
      </c>
      <c r="H7895" s="31"/>
    </row>
    <row r="7896" spans="2:8">
      <c r="B7896" s="27"/>
      <c r="C7896" s="27"/>
      <c r="D7896" s="27"/>
      <c r="E7896" s="27"/>
      <c r="F7896" s="26"/>
      <c r="G7896" s="28" t="str">
        <f t="shared" si="3"/>
        <v/>
      </c>
      <c r="H7896" s="31"/>
    </row>
    <row r="7897" spans="2:8">
      <c r="B7897" s="27"/>
      <c r="C7897" s="27"/>
      <c r="D7897" s="27"/>
      <c r="E7897" s="27"/>
      <c r="F7897" s="26"/>
      <c r="G7897" s="28" t="str">
        <f t="shared" si="3"/>
        <v/>
      </c>
      <c r="H7897" s="31"/>
    </row>
    <row r="7898" spans="2:8">
      <c r="B7898" s="27"/>
      <c r="C7898" s="27"/>
      <c r="D7898" s="27"/>
      <c r="E7898" s="27"/>
      <c r="F7898" s="26"/>
      <c r="G7898" s="28" t="str">
        <f t="shared" si="3"/>
        <v/>
      </c>
      <c r="H7898" s="31"/>
    </row>
    <row r="7899" spans="2:8">
      <c r="B7899" s="27"/>
      <c r="C7899" s="27"/>
      <c r="D7899" s="27"/>
      <c r="E7899" s="27"/>
      <c r="F7899" s="26"/>
      <c r="G7899" s="28" t="str">
        <f t="shared" si="3"/>
        <v/>
      </c>
      <c r="H7899" s="31"/>
    </row>
    <row r="7900" spans="2:8">
      <c r="B7900" s="27"/>
      <c r="C7900" s="27"/>
      <c r="D7900" s="27"/>
      <c r="E7900" s="27"/>
      <c r="F7900" s="26"/>
      <c r="G7900" s="28" t="str">
        <f t="shared" si="3"/>
        <v/>
      </c>
      <c r="H7900" s="31"/>
    </row>
    <row r="7901" spans="2:8">
      <c r="B7901" s="27"/>
      <c r="C7901" s="27"/>
      <c r="D7901" s="27"/>
      <c r="E7901" s="27"/>
      <c r="F7901" s="26"/>
      <c r="G7901" s="28" t="str">
        <f t="shared" si="3"/>
        <v/>
      </c>
      <c r="H7901" s="31"/>
    </row>
    <row r="7902" spans="2:8">
      <c r="B7902" s="27"/>
      <c r="C7902" s="27"/>
      <c r="D7902" s="27"/>
      <c r="E7902" s="27"/>
      <c r="F7902" s="26"/>
      <c r="G7902" s="28" t="str">
        <f t="shared" si="3"/>
        <v/>
      </c>
      <c r="H7902" s="31"/>
    </row>
    <row r="7903" spans="2:8">
      <c r="B7903" s="27"/>
      <c r="C7903" s="27"/>
      <c r="D7903" s="27"/>
      <c r="E7903" s="27"/>
      <c r="F7903" s="26"/>
      <c r="G7903" s="28" t="str">
        <f t="shared" si="3"/>
        <v/>
      </c>
      <c r="H7903" s="31"/>
    </row>
    <row r="7904" spans="2:8">
      <c r="B7904" s="27"/>
      <c r="C7904" s="27"/>
      <c r="D7904" s="27"/>
      <c r="E7904" s="27"/>
      <c r="F7904" s="26"/>
      <c r="G7904" s="28" t="str">
        <f t="shared" si="3"/>
        <v/>
      </c>
      <c r="H7904" s="31"/>
    </row>
    <row r="7905" spans="2:8">
      <c r="B7905" s="27"/>
      <c r="C7905" s="27"/>
      <c r="D7905" s="27"/>
      <c r="E7905" s="27"/>
      <c r="F7905" s="26"/>
      <c r="G7905" s="28" t="str">
        <f t="shared" si="3"/>
        <v/>
      </c>
      <c r="H7905" s="31"/>
    </row>
    <row r="7906" spans="2:8">
      <c r="B7906" s="27"/>
      <c r="C7906" s="27"/>
      <c r="D7906" s="27"/>
      <c r="E7906" s="27"/>
      <c r="F7906" s="26"/>
      <c r="G7906" s="28" t="str">
        <f t="shared" si="3"/>
        <v/>
      </c>
      <c r="H7906" s="31"/>
    </row>
    <row r="7907" spans="2:8">
      <c r="B7907" s="27"/>
      <c r="C7907" s="27"/>
      <c r="D7907" s="27"/>
      <c r="E7907" s="27"/>
      <c r="F7907" s="26"/>
      <c r="G7907" s="28" t="str">
        <f t="shared" si="3"/>
        <v/>
      </c>
      <c r="H7907" s="31"/>
    </row>
    <row r="7908" spans="2:8">
      <c r="B7908" s="27"/>
      <c r="C7908" s="27"/>
      <c r="D7908" s="27"/>
      <c r="E7908" s="27"/>
      <c r="F7908" s="26"/>
      <c r="G7908" s="28" t="str">
        <f t="shared" si="3"/>
        <v/>
      </c>
      <c r="H7908" s="31"/>
    </row>
    <row r="7909" spans="2:8">
      <c r="B7909" s="27"/>
      <c r="C7909" s="27"/>
      <c r="D7909" s="27"/>
      <c r="E7909" s="27"/>
      <c r="F7909" s="26"/>
      <c r="G7909" s="28" t="str">
        <f t="shared" si="3"/>
        <v/>
      </c>
      <c r="H7909" s="31"/>
    </row>
    <row r="7910" spans="2:8">
      <c r="B7910" s="27"/>
      <c r="C7910" s="27"/>
      <c r="D7910" s="27"/>
      <c r="E7910" s="27"/>
      <c r="F7910" s="26"/>
      <c r="G7910" s="28" t="str">
        <f t="shared" si="3"/>
        <v/>
      </c>
      <c r="H7910" s="31"/>
    </row>
    <row r="7911" spans="2:8">
      <c r="B7911" s="27"/>
      <c r="C7911" s="27"/>
      <c r="D7911" s="27"/>
      <c r="E7911" s="27"/>
      <c r="F7911" s="26"/>
      <c r="G7911" s="28" t="str">
        <f t="shared" si="3"/>
        <v/>
      </c>
      <c r="H7911" s="31"/>
    </row>
    <row r="7912" spans="2:8">
      <c r="B7912" s="27"/>
      <c r="C7912" s="27"/>
      <c r="D7912" s="27"/>
      <c r="E7912" s="27"/>
      <c r="F7912" s="26"/>
      <c r="G7912" s="28" t="str">
        <f t="shared" si="3"/>
        <v/>
      </c>
      <c r="H7912" s="31"/>
    </row>
    <row r="7913" spans="2:8">
      <c r="B7913" s="27"/>
      <c r="C7913" s="27"/>
      <c r="D7913" s="27"/>
      <c r="E7913" s="27"/>
      <c r="F7913" s="26"/>
      <c r="G7913" s="28" t="str">
        <f t="shared" si="3"/>
        <v/>
      </c>
      <c r="H7913" s="31"/>
    </row>
    <row r="7914" spans="2:8">
      <c r="B7914" s="27"/>
      <c r="C7914" s="27"/>
      <c r="D7914" s="27"/>
      <c r="E7914" s="27"/>
      <c r="F7914" s="26"/>
      <c r="G7914" s="28" t="str">
        <f t="shared" si="3"/>
        <v/>
      </c>
      <c r="H7914" s="31"/>
    </row>
    <row r="7915" spans="2:8">
      <c r="B7915" s="27"/>
      <c r="C7915" s="27"/>
      <c r="D7915" s="27"/>
      <c r="E7915" s="27"/>
      <c r="F7915" s="26"/>
      <c r="G7915" s="28" t="str">
        <f t="shared" si="3"/>
        <v/>
      </c>
      <c r="H7915" s="31"/>
    </row>
    <row r="7916" spans="2:8">
      <c r="B7916" s="27"/>
      <c r="C7916" s="27"/>
      <c r="D7916" s="27"/>
      <c r="E7916" s="27"/>
      <c r="F7916" s="26"/>
      <c r="G7916" s="28" t="str">
        <f t="shared" si="3"/>
        <v/>
      </c>
      <c r="H7916" s="31"/>
    </row>
    <row r="7917" spans="2:8">
      <c r="B7917" s="27"/>
      <c r="C7917" s="27"/>
      <c r="D7917" s="27"/>
      <c r="E7917" s="27"/>
      <c r="F7917" s="26"/>
      <c r="G7917" s="28" t="str">
        <f t="shared" si="3"/>
        <v/>
      </c>
      <c r="H7917" s="31"/>
    </row>
    <row r="7918" spans="2:8">
      <c r="B7918" s="27"/>
      <c r="C7918" s="27"/>
      <c r="D7918" s="27"/>
      <c r="E7918" s="27"/>
      <c r="F7918" s="26"/>
      <c r="G7918" s="28" t="str">
        <f t="shared" si="3"/>
        <v/>
      </c>
      <c r="H7918" s="31"/>
    </row>
    <row r="7919" spans="2:8">
      <c r="B7919" s="27"/>
      <c r="C7919" s="27"/>
      <c r="D7919" s="27"/>
      <c r="E7919" s="27"/>
      <c r="F7919" s="26"/>
      <c r="G7919" s="28" t="str">
        <f t="shared" si="3"/>
        <v/>
      </c>
      <c r="H7919" s="31"/>
    </row>
    <row r="7920" spans="2:8">
      <c r="B7920" s="27"/>
      <c r="C7920" s="27"/>
      <c r="D7920" s="27"/>
      <c r="E7920" s="27"/>
      <c r="F7920" s="26"/>
      <c r="G7920" s="28" t="str">
        <f t="shared" si="3"/>
        <v/>
      </c>
      <c r="H7920" s="31"/>
    </row>
    <row r="7921" spans="2:8">
      <c r="B7921" s="27"/>
      <c r="C7921" s="27"/>
      <c r="D7921" s="27"/>
      <c r="E7921" s="27"/>
      <c r="F7921" s="26"/>
      <c r="G7921" s="28" t="str">
        <f t="shared" si="3"/>
        <v/>
      </c>
      <c r="H7921" s="31"/>
    </row>
    <row r="7922" spans="2:8">
      <c r="B7922" s="27"/>
      <c r="C7922" s="27"/>
      <c r="D7922" s="27"/>
      <c r="E7922" s="27"/>
      <c r="F7922" s="26"/>
      <c r="G7922" s="28" t="str">
        <f t="shared" si="3"/>
        <v/>
      </c>
      <c r="H7922" s="31"/>
    </row>
    <row r="7923" spans="2:8">
      <c r="B7923" s="27"/>
      <c r="C7923" s="27"/>
      <c r="D7923" s="27"/>
      <c r="E7923" s="27"/>
      <c r="F7923" s="26"/>
      <c r="G7923" s="28" t="str">
        <f t="shared" si="3"/>
        <v/>
      </c>
      <c r="H7923" s="31"/>
    </row>
    <row r="7924" spans="2:8">
      <c r="B7924" s="27"/>
      <c r="C7924" s="27"/>
      <c r="D7924" s="27"/>
      <c r="E7924" s="27"/>
      <c r="F7924" s="26"/>
      <c r="G7924" s="28" t="str">
        <f t="shared" si="3"/>
        <v/>
      </c>
      <c r="H7924" s="31"/>
    </row>
    <row r="7925" spans="2:8">
      <c r="B7925" s="27"/>
      <c r="C7925" s="27"/>
      <c r="D7925" s="27"/>
      <c r="E7925" s="27"/>
      <c r="F7925" s="26"/>
      <c r="G7925" s="28" t="str">
        <f t="shared" si="3"/>
        <v/>
      </c>
      <c r="H7925" s="31"/>
    </row>
    <row r="7926" spans="2:8">
      <c r="B7926" s="27"/>
      <c r="C7926" s="27"/>
      <c r="D7926" s="27"/>
      <c r="E7926" s="27"/>
      <c r="F7926" s="26"/>
      <c r="G7926" s="28" t="str">
        <f t="shared" si="3"/>
        <v/>
      </c>
      <c r="H7926" s="31"/>
    </row>
    <row r="7927" spans="2:8">
      <c r="B7927" s="27"/>
      <c r="C7927" s="27"/>
      <c r="D7927" s="27"/>
      <c r="E7927" s="27"/>
      <c r="F7927" s="26"/>
      <c r="G7927" s="28" t="str">
        <f t="shared" si="3"/>
        <v/>
      </c>
      <c r="H7927" s="31"/>
    </row>
    <row r="7928" spans="2:8">
      <c r="B7928" s="27"/>
      <c r="C7928" s="27"/>
      <c r="D7928" s="27"/>
      <c r="E7928" s="27"/>
      <c r="F7928" s="26"/>
      <c r="G7928" s="28" t="str">
        <f t="shared" si="3"/>
        <v/>
      </c>
      <c r="H7928" s="31"/>
    </row>
    <row r="7929" spans="2:8">
      <c r="B7929" s="27"/>
      <c r="C7929" s="27"/>
      <c r="D7929" s="27"/>
      <c r="E7929" s="27"/>
      <c r="F7929" s="26"/>
      <c r="G7929" s="28" t="str">
        <f t="shared" si="3"/>
        <v/>
      </c>
      <c r="H7929" s="31"/>
    </row>
    <row r="7930" spans="2:8">
      <c r="B7930" s="27"/>
      <c r="C7930" s="27"/>
      <c r="D7930" s="27"/>
      <c r="E7930" s="27"/>
      <c r="F7930" s="26"/>
      <c r="G7930" s="28" t="str">
        <f t="shared" si="3"/>
        <v/>
      </c>
      <c r="H7930" s="31"/>
    </row>
    <row r="7931" spans="2:8">
      <c r="B7931" s="27"/>
      <c r="C7931" s="27"/>
      <c r="D7931" s="27"/>
      <c r="E7931" s="27"/>
      <c r="F7931" s="26"/>
      <c r="G7931" s="28" t="str">
        <f t="shared" si="3"/>
        <v/>
      </c>
      <c r="H7931" s="31"/>
    </row>
    <row r="7932" spans="2:8">
      <c r="B7932" s="27"/>
      <c r="C7932" s="27"/>
      <c r="D7932" s="27"/>
      <c r="E7932" s="27"/>
      <c r="F7932" s="26"/>
      <c r="G7932" s="28" t="str">
        <f t="shared" si="3"/>
        <v/>
      </c>
      <c r="H7932" s="31"/>
    </row>
    <row r="7933" spans="2:8">
      <c r="B7933" s="27"/>
      <c r="C7933" s="27"/>
      <c r="D7933" s="27"/>
      <c r="E7933" s="27"/>
      <c r="F7933" s="26"/>
      <c r="G7933" s="28" t="str">
        <f t="shared" si="3"/>
        <v/>
      </c>
      <c r="H7933" s="31"/>
    </row>
    <row r="7934" spans="2:8">
      <c r="B7934" s="27"/>
      <c r="C7934" s="27"/>
      <c r="D7934" s="27"/>
      <c r="E7934" s="27"/>
      <c r="F7934" s="26"/>
      <c r="G7934" s="28" t="str">
        <f t="shared" si="3"/>
        <v/>
      </c>
      <c r="H7934" s="31"/>
    </row>
    <row r="7935" spans="2:8">
      <c r="B7935" s="27"/>
      <c r="C7935" s="27"/>
      <c r="D7935" s="27"/>
      <c r="E7935" s="27"/>
      <c r="F7935" s="26"/>
      <c r="G7935" s="28" t="str">
        <f t="shared" si="3"/>
        <v/>
      </c>
      <c r="H7935" s="31"/>
    </row>
    <row r="7936" spans="2:8">
      <c r="B7936" s="27"/>
      <c r="C7936" s="27"/>
      <c r="D7936" s="27"/>
      <c r="E7936" s="27"/>
      <c r="F7936" s="26"/>
      <c r="G7936" s="28" t="str">
        <f t="shared" si="3"/>
        <v/>
      </c>
      <c r="H7936" s="31"/>
    </row>
    <row r="7937" spans="2:8">
      <c r="B7937" s="27"/>
      <c r="C7937" s="27"/>
      <c r="D7937" s="27"/>
      <c r="E7937" s="27"/>
      <c r="F7937" s="26"/>
      <c r="G7937" s="28" t="str">
        <f t="shared" si="3"/>
        <v/>
      </c>
      <c r="H7937" s="31"/>
    </row>
    <row r="7938" spans="2:8">
      <c r="B7938" s="27"/>
      <c r="C7938" s="27"/>
      <c r="D7938" s="27"/>
      <c r="E7938" s="27"/>
      <c r="F7938" s="26"/>
      <c r="G7938" s="28" t="str">
        <f t="shared" si="3"/>
        <v/>
      </c>
      <c r="H7938" s="31"/>
    </row>
    <row r="7939" spans="2:8">
      <c r="B7939" s="27"/>
      <c r="C7939" s="27"/>
      <c r="D7939" s="27"/>
      <c r="E7939" s="27"/>
      <c r="F7939" s="26"/>
      <c r="G7939" s="28" t="str">
        <f t="shared" si="3"/>
        <v/>
      </c>
      <c r="H7939" s="31"/>
    </row>
    <row r="7940" spans="2:8">
      <c r="B7940" s="27"/>
      <c r="C7940" s="27"/>
      <c r="D7940" s="27"/>
      <c r="E7940" s="27"/>
      <c r="F7940" s="26"/>
      <c r="G7940" s="28" t="str">
        <f t="shared" ref="G7940:G8003" si="4">IF(F7940="","",IF(F7940="EI",4,IF(F7940="EO",5.2,IF(F7940="EQ",3.9,IF(F7940="ILF",7.5,IF(F7940="EIF",5.4))))))</f>
        <v/>
      </c>
      <c r="H7940" s="31"/>
    </row>
    <row r="7941" spans="2:8">
      <c r="B7941" s="27"/>
      <c r="C7941" s="27"/>
      <c r="D7941" s="27"/>
      <c r="E7941" s="27"/>
      <c r="F7941" s="26"/>
      <c r="G7941" s="28" t="str">
        <f t="shared" si="4"/>
        <v/>
      </c>
      <c r="H7941" s="31"/>
    </row>
    <row r="7942" spans="2:8">
      <c r="B7942" s="27"/>
      <c r="C7942" s="27"/>
      <c r="D7942" s="27"/>
      <c r="E7942" s="27"/>
      <c r="F7942" s="26"/>
      <c r="G7942" s="28" t="str">
        <f t="shared" si="4"/>
        <v/>
      </c>
      <c r="H7942" s="31"/>
    </row>
    <row r="7943" spans="2:8">
      <c r="B7943" s="27"/>
      <c r="C7943" s="27"/>
      <c r="D7943" s="27"/>
      <c r="E7943" s="27"/>
      <c r="F7943" s="26"/>
      <c r="G7943" s="28" t="str">
        <f t="shared" si="4"/>
        <v/>
      </c>
      <c r="H7943" s="31"/>
    </row>
    <row r="7944" spans="2:8">
      <c r="B7944" s="27"/>
      <c r="C7944" s="27"/>
      <c r="D7944" s="27"/>
      <c r="E7944" s="27"/>
      <c r="F7944" s="26"/>
      <c r="G7944" s="28" t="str">
        <f t="shared" si="4"/>
        <v/>
      </c>
      <c r="H7944" s="31"/>
    </row>
    <row r="7945" spans="2:8">
      <c r="B7945" s="27"/>
      <c r="C7945" s="27"/>
      <c r="D7945" s="27"/>
      <c r="E7945" s="27"/>
      <c r="F7945" s="26"/>
      <c r="G7945" s="28" t="str">
        <f t="shared" si="4"/>
        <v/>
      </c>
      <c r="H7945" s="31"/>
    </row>
    <row r="7946" spans="2:8">
      <c r="B7946" s="27"/>
      <c r="C7946" s="27"/>
      <c r="D7946" s="27"/>
      <c r="E7946" s="27"/>
      <c r="F7946" s="26"/>
      <c r="G7946" s="28" t="str">
        <f t="shared" si="4"/>
        <v/>
      </c>
      <c r="H7946" s="31"/>
    </row>
    <row r="7947" spans="2:8">
      <c r="B7947" s="27"/>
      <c r="C7947" s="27"/>
      <c r="D7947" s="27"/>
      <c r="E7947" s="27"/>
      <c r="F7947" s="26"/>
      <c r="G7947" s="28" t="str">
        <f t="shared" si="4"/>
        <v/>
      </c>
      <c r="H7947" s="31"/>
    </row>
    <row r="7948" spans="2:8">
      <c r="B7948" s="27"/>
      <c r="C7948" s="27"/>
      <c r="D7948" s="27"/>
      <c r="E7948" s="27"/>
      <c r="F7948" s="26"/>
      <c r="G7948" s="28" t="str">
        <f t="shared" si="4"/>
        <v/>
      </c>
      <c r="H7948" s="31"/>
    </row>
    <row r="7949" spans="2:8">
      <c r="B7949" s="27"/>
      <c r="C7949" s="27"/>
      <c r="D7949" s="27"/>
      <c r="E7949" s="27"/>
      <c r="F7949" s="26"/>
      <c r="G7949" s="28" t="str">
        <f t="shared" si="4"/>
        <v/>
      </c>
      <c r="H7949" s="31"/>
    </row>
    <row r="7950" spans="2:8">
      <c r="B7950" s="27"/>
      <c r="C7950" s="27"/>
      <c r="D7950" s="27"/>
      <c r="E7950" s="27"/>
      <c r="F7950" s="26"/>
      <c r="G7950" s="28" t="str">
        <f t="shared" si="4"/>
        <v/>
      </c>
      <c r="H7950" s="31"/>
    </row>
    <row r="7951" spans="2:8">
      <c r="B7951" s="27"/>
      <c r="C7951" s="27"/>
      <c r="D7951" s="27"/>
      <c r="E7951" s="27"/>
      <c r="F7951" s="26"/>
      <c r="G7951" s="28" t="str">
        <f t="shared" si="4"/>
        <v/>
      </c>
      <c r="H7951" s="31"/>
    </row>
    <row r="7952" spans="2:8">
      <c r="B7952" s="27"/>
      <c r="C7952" s="27"/>
      <c r="D7952" s="27"/>
      <c r="E7952" s="27"/>
      <c r="F7952" s="26"/>
      <c r="G7952" s="28" t="str">
        <f t="shared" si="4"/>
        <v/>
      </c>
      <c r="H7952" s="31"/>
    </row>
    <row r="7953" spans="2:8">
      <c r="B7953" s="27"/>
      <c r="C7953" s="27"/>
      <c r="D7953" s="27"/>
      <c r="E7953" s="27"/>
      <c r="F7953" s="26"/>
      <c r="G7953" s="28" t="str">
        <f t="shared" si="4"/>
        <v/>
      </c>
      <c r="H7953" s="31"/>
    </row>
    <row r="7954" spans="2:8">
      <c r="B7954" s="27"/>
      <c r="C7954" s="27"/>
      <c r="D7954" s="27"/>
      <c r="E7954" s="27"/>
      <c r="F7954" s="26"/>
      <c r="G7954" s="28" t="str">
        <f t="shared" si="4"/>
        <v/>
      </c>
      <c r="H7954" s="31"/>
    </row>
    <row r="7955" spans="2:8">
      <c r="B7955" s="27"/>
      <c r="C7955" s="27"/>
      <c r="D7955" s="27"/>
      <c r="E7955" s="27"/>
      <c r="F7955" s="26"/>
      <c r="G7955" s="28" t="str">
        <f t="shared" si="4"/>
        <v/>
      </c>
      <c r="H7955" s="31"/>
    </row>
    <row r="7956" spans="2:8">
      <c r="B7956" s="27"/>
      <c r="C7956" s="27"/>
      <c r="D7956" s="27"/>
      <c r="E7956" s="27"/>
      <c r="F7956" s="26"/>
      <c r="G7956" s="28" t="str">
        <f t="shared" si="4"/>
        <v/>
      </c>
      <c r="H7956" s="31"/>
    </row>
    <row r="7957" spans="2:8">
      <c r="B7957" s="27"/>
      <c r="C7957" s="27"/>
      <c r="D7957" s="27"/>
      <c r="E7957" s="27"/>
      <c r="F7957" s="26"/>
      <c r="G7957" s="28" t="str">
        <f t="shared" si="4"/>
        <v/>
      </c>
      <c r="H7957" s="31"/>
    </row>
    <row r="7958" spans="2:8">
      <c r="B7958" s="27"/>
      <c r="C7958" s="27"/>
      <c r="D7958" s="27"/>
      <c r="E7958" s="27"/>
      <c r="F7958" s="26"/>
      <c r="G7958" s="28" t="str">
        <f t="shared" si="4"/>
        <v/>
      </c>
      <c r="H7958" s="31"/>
    </row>
    <row r="7959" spans="2:8">
      <c r="B7959" s="27"/>
      <c r="C7959" s="27"/>
      <c r="D7959" s="27"/>
      <c r="E7959" s="27"/>
      <c r="F7959" s="26"/>
      <c r="G7959" s="28" t="str">
        <f t="shared" si="4"/>
        <v/>
      </c>
      <c r="H7959" s="31"/>
    </row>
    <row r="7960" spans="2:8">
      <c r="B7960" s="27"/>
      <c r="C7960" s="27"/>
      <c r="D7960" s="27"/>
      <c r="E7960" s="27"/>
      <c r="F7960" s="26"/>
      <c r="G7960" s="28" t="str">
        <f t="shared" si="4"/>
        <v/>
      </c>
      <c r="H7960" s="31"/>
    </row>
    <row r="7961" spans="2:8">
      <c r="B7961" s="27"/>
      <c r="C7961" s="27"/>
      <c r="D7961" s="27"/>
      <c r="E7961" s="27"/>
      <c r="F7961" s="26"/>
      <c r="G7961" s="28" t="str">
        <f t="shared" si="4"/>
        <v/>
      </c>
      <c r="H7961" s="31"/>
    </row>
    <row r="7962" spans="2:8">
      <c r="B7962" s="27"/>
      <c r="C7962" s="27"/>
      <c r="D7962" s="27"/>
      <c r="E7962" s="27"/>
      <c r="F7962" s="26"/>
      <c r="G7962" s="28" t="str">
        <f t="shared" si="4"/>
        <v/>
      </c>
      <c r="H7962" s="31"/>
    </row>
    <row r="7963" spans="2:8">
      <c r="B7963" s="27"/>
      <c r="C7963" s="27"/>
      <c r="D7963" s="27"/>
      <c r="E7963" s="27"/>
      <c r="F7963" s="26"/>
      <c r="G7963" s="28" t="str">
        <f t="shared" si="4"/>
        <v/>
      </c>
      <c r="H7963" s="31"/>
    </row>
    <row r="7964" spans="2:8">
      <c r="B7964" s="27"/>
      <c r="C7964" s="27"/>
      <c r="D7964" s="27"/>
      <c r="E7964" s="27"/>
      <c r="F7964" s="26"/>
      <c r="G7964" s="28" t="str">
        <f t="shared" si="4"/>
        <v/>
      </c>
      <c r="H7964" s="31"/>
    </row>
    <row r="7965" spans="2:8">
      <c r="B7965" s="27"/>
      <c r="C7965" s="27"/>
      <c r="D7965" s="27"/>
      <c r="E7965" s="27"/>
      <c r="F7965" s="26"/>
      <c r="G7965" s="28" t="str">
        <f t="shared" si="4"/>
        <v/>
      </c>
      <c r="H7965" s="31"/>
    </row>
    <row r="7966" spans="2:8">
      <c r="B7966" s="27"/>
      <c r="C7966" s="27"/>
      <c r="D7966" s="27"/>
      <c r="E7966" s="27"/>
      <c r="F7966" s="26"/>
      <c r="G7966" s="28" t="str">
        <f t="shared" si="4"/>
        <v/>
      </c>
      <c r="H7966" s="31"/>
    </row>
    <row r="7967" spans="2:8">
      <c r="B7967" s="27"/>
      <c r="C7967" s="27"/>
      <c r="D7967" s="27"/>
      <c r="E7967" s="27"/>
      <c r="F7967" s="26"/>
      <c r="G7967" s="28" t="str">
        <f t="shared" si="4"/>
        <v/>
      </c>
      <c r="H7967" s="31"/>
    </row>
    <row r="7968" spans="2:8">
      <c r="B7968" s="27"/>
      <c r="C7968" s="27"/>
      <c r="D7968" s="27"/>
      <c r="E7968" s="27"/>
      <c r="F7968" s="26"/>
      <c r="G7968" s="28" t="str">
        <f t="shared" si="4"/>
        <v/>
      </c>
      <c r="H7968" s="31"/>
    </row>
    <row r="7969" spans="2:8">
      <c r="B7969" s="27"/>
      <c r="C7969" s="27"/>
      <c r="D7969" s="27"/>
      <c r="E7969" s="27"/>
      <c r="F7969" s="26"/>
      <c r="G7969" s="28" t="str">
        <f t="shared" si="4"/>
        <v/>
      </c>
      <c r="H7969" s="31"/>
    </row>
    <row r="7970" spans="2:8">
      <c r="B7970" s="27"/>
      <c r="C7970" s="27"/>
      <c r="D7970" s="27"/>
      <c r="E7970" s="27"/>
      <c r="F7970" s="26"/>
      <c r="G7970" s="28" t="str">
        <f t="shared" si="4"/>
        <v/>
      </c>
      <c r="H7970" s="31"/>
    </row>
    <row r="7971" spans="2:8">
      <c r="B7971" s="27"/>
      <c r="C7971" s="27"/>
      <c r="D7971" s="27"/>
      <c r="E7971" s="27"/>
      <c r="F7971" s="26"/>
      <c r="G7971" s="28" t="str">
        <f t="shared" si="4"/>
        <v/>
      </c>
      <c r="H7971" s="31"/>
    </row>
    <row r="7972" spans="2:8">
      <c r="B7972" s="27"/>
      <c r="C7972" s="27"/>
      <c r="D7972" s="27"/>
      <c r="E7972" s="27"/>
      <c r="F7972" s="26"/>
      <c r="G7972" s="28" t="str">
        <f t="shared" si="4"/>
        <v/>
      </c>
      <c r="H7972" s="31"/>
    </row>
    <row r="7973" spans="2:8">
      <c r="B7973" s="27"/>
      <c r="C7973" s="27"/>
      <c r="D7973" s="27"/>
      <c r="E7973" s="27"/>
      <c r="F7973" s="26"/>
      <c r="G7973" s="28" t="str">
        <f t="shared" si="4"/>
        <v/>
      </c>
      <c r="H7973" s="31"/>
    </row>
    <row r="7974" spans="2:8">
      <c r="B7974" s="27"/>
      <c r="C7974" s="27"/>
      <c r="D7974" s="27"/>
      <c r="E7974" s="27"/>
      <c r="F7974" s="26"/>
      <c r="G7974" s="28" t="str">
        <f t="shared" si="4"/>
        <v/>
      </c>
      <c r="H7974" s="31"/>
    </row>
    <row r="7975" spans="2:8">
      <c r="B7975" s="27"/>
      <c r="C7975" s="27"/>
      <c r="D7975" s="27"/>
      <c r="E7975" s="27"/>
      <c r="F7975" s="26"/>
      <c r="G7975" s="28" t="str">
        <f t="shared" si="4"/>
        <v/>
      </c>
      <c r="H7975" s="31"/>
    </row>
    <row r="7976" spans="2:8">
      <c r="B7976" s="27"/>
      <c r="C7976" s="27"/>
      <c r="D7976" s="27"/>
      <c r="E7976" s="27"/>
      <c r="F7976" s="26"/>
      <c r="G7976" s="28" t="str">
        <f t="shared" si="4"/>
        <v/>
      </c>
      <c r="H7976" s="31"/>
    </row>
    <row r="7977" spans="2:8">
      <c r="B7977" s="27"/>
      <c r="C7977" s="27"/>
      <c r="D7977" s="27"/>
      <c r="E7977" s="27"/>
      <c r="F7977" s="26"/>
      <c r="G7977" s="28" t="str">
        <f t="shared" si="4"/>
        <v/>
      </c>
      <c r="H7977" s="31"/>
    </row>
    <row r="7978" spans="2:8">
      <c r="B7978" s="27"/>
      <c r="C7978" s="27"/>
      <c r="D7978" s="27"/>
      <c r="E7978" s="27"/>
      <c r="F7978" s="26"/>
      <c r="G7978" s="28" t="str">
        <f t="shared" si="4"/>
        <v/>
      </c>
      <c r="H7978" s="31"/>
    </row>
    <row r="7979" spans="2:8">
      <c r="B7979" s="27"/>
      <c r="C7979" s="27"/>
      <c r="D7979" s="27"/>
      <c r="E7979" s="27"/>
      <c r="F7979" s="26"/>
      <c r="G7979" s="28" t="str">
        <f t="shared" si="4"/>
        <v/>
      </c>
      <c r="H7979" s="31"/>
    </row>
    <row r="7980" spans="2:8">
      <c r="B7980" s="27"/>
      <c r="C7980" s="27"/>
      <c r="D7980" s="27"/>
      <c r="E7980" s="27"/>
      <c r="F7980" s="26"/>
      <c r="G7980" s="28" t="str">
        <f t="shared" si="4"/>
        <v/>
      </c>
      <c r="H7980" s="31"/>
    </row>
    <row r="7981" spans="2:8">
      <c r="B7981" s="27"/>
      <c r="C7981" s="27"/>
      <c r="D7981" s="27"/>
      <c r="E7981" s="27"/>
      <c r="F7981" s="26"/>
      <c r="G7981" s="28" t="str">
        <f t="shared" si="4"/>
        <v/>
      </c>
      <c r="H7981" s="31"/>
    </row>
    <row r="7982" spans="2:8">
      <c r="B7982" s="27"/>
      <c r="C7982" s="27"/>
      <c r="D7982" s="27"/>
      <c r="E7982" s="27"/>
      <c r="F7982" s="26"/>
      <c r="G7982" s="28" t="str">
        <f t="shared" si="4"/>
        <v/>
      </c>
      <c r="H7982" s="31"/>
    </row>
    <row r="7983" spans="2:8">
      <c r="B7983" s="27"/>
      <c r="C7983" s="27"/>
      <c r="D7983" s="27"/>
      <c r="E7983" s="27"/>
      <c r="F7983" s="26"/>
      <c r="G7983" s="28" t="str">
        <f t="shared" si="4"/>
        <v/>
      </c>
      <c r="H7983" s="31"/>
    </row>
    <row r="7984" spans="2:8">
      <c r="B7984" s="27"/>
      <c r="C7984" s="27"/>
      <c r="D7984" s="27"/>
      <c r="E7984" s="27"/>
      <c r="F7984" s="26"/>
      <c r="G7984" s="28" t="str">
        <f t="shared" si="4"/>
        <v/>
      </c>
      <c r="H7984" s="31"/>
    </row>
    <row r="7985" spans="2:8">
      <c r="B7985" s="27"/>
      <c r="C7985" s="27"/>
      <c r="D7985" s="27"/>
      <c r="E7985" s="27"/>
      <c r="F7985" s="26"/>
      <c r="G7985" s="28" t="str">
        <f t="shared" si="4"/>
        <v/>
      </c>
      <c r="H7985" s="31"/>
    </row>
    <row r="7986" spans="2:8">
      <c r="B7986" s="27"/>
      <c r="C7986" s="27"/>
      <c r="D7986" s="27"/>
      <c r="E7986" s="27"/>
      <c r="F7986" s="26"/>
      <c r="G7986" s="28" t="str">
        <f t="shared" si="4"/>
        <v/>
      </c>
      <c r="H7986" s="31"/>
    </row>
    <row r="7987" spans="2:8">
      <c r="B7987" s="27"/>
      <c r="C7987" s="27"/>
      <c r="D7987" s="27"/>
      <c r="E7987" s="27"/>
      <c r="F7987" s="26"/>
      <c r="G7987" s="28" t="str">
        <f t="shared" si="4"/>
        <v/>
      </c>
      <c r="H7987" s="31"/>
    </row>
    <row r="7988" spans="2:8">
      <c r="B7988" s="27"/>
      <c r="C7988" s="27"/>
      <c r="D7988" s="27"/>
      <c r="E7988" s="27"/>
      <c r="F7988" s="26"/>
      <c r="G7988" s="28" t="str">
        <f t="shared" si="4"/>
        <v/>
      </c>
      <c r="H7988" s="31"/>
    </row>
    <row r="7989" spans="2:8">
      <c r="B7989" s="27"/>
      <c r="C7989" s="27"/>
      <c r="D7989" s="27"/>
      <c r="E7989" s="27"/>
      <c r="F7989" s="26"/>
      <c r="G7989" s="28" t="str">
        <f t="shared" si="4"/>
        <v/>
      </c>
      <c r="H7989" s="31"/>
    </row>
    <row r="7990" spans="2:8">
      <c r="B7990" s="27"/>
      <c r="C7990" s="27"/>
      <c r="D7990" s="27"/>
      <c r="E7990" s="27"/>
      <c r="F7990" s="26"/>
      <c r="G7990" s="28" t="str">
        <f t="shared" si="4"/>
        <v/>
      </c>
      <c r="H7990" s="31"/>
    </row>
    <row r="7991" spans="2:8">
      <c r="B7991" s="27"/>
      <c r="C7991" s="27"/>
      <c r="D7991" s="27"/>
      <c r="E7991" s="27"/>
      <c r="F7991" s="26"/>
      <c r="G7991" s="28" t="str">
        <f t="shared" si="4"/>
        <v/>
      </c>
      <c r="H7991" s="31"/>
    </row>
    <row r="7992" spans="2:8">
      <c r="B7992" s="27"/>
      <c r="C7992" s="27"/>
      <c r="D7992" s="27"/>
      <c r="E7992" s="27"/>
      <c r="F7992" s="26"/>
      <c r="G7992" s="28" t="str">
        <f t="shared" si="4"/>
        <v/>
      </c>
      <c r="H7992" s="31"/>
    </row>
    <row r="7993" spans="2:8">
      <c r="B7993" s="27"/>
      <c r="C7993" s="27"/>
      <c r="D7993" s="27"/>
      <c r="E7993" s="27"/>
      <c r="F7993" s="26"/>
      <c r="G7993" s="28" t="str">
        <f t="shared" si="4"/>
        <v/>
      </c>
      <c r="H7993" s="31"/>
    </row>
    <row r="7994" spans="2:8">
      <c r="B7994" s="27"/>
      <c r="C7994" s="27"/>
      <c r="D7994" s="27"/>
      <c r="E7994" s="27"/>
      <c r="F7994" s="26"/>
      <c r="G7994" s="28" t="str">
        <f t="shared" si="4"/>
        <v/>
      </c>
      <c r="H7994" s="31"/>
    </row>
    <row r="7995" spans="2:8">
      <c r="B7995" s="27"/>
      <c r="C7995" s="27"/>
      <c r="D7995" s="27"/>
      <c r="E7995" s="27"/>
      <c r="F7995" s="26"/>
      <c r="G7995" s="28" t="str">
        <f t="shared" si="4"/>
        <v/>
      </c>
      <c r="H7995" s="31"/>
    </row>
    <row r="7996" spans="2:8">
      <c r="B7996" s="27"/>
      <c r="C7996" s="27"/>
      <c r="D7996" s="27"/>
      <c r="E7996" s="27"/>
      <c r="F7996" s="26"/>
      <c r="G7996" s="28" t="str">
        <f t="shared" si="4"/>
        <v/>
      </c>
      <c r="H7996" s="31"/>
    </row>
    <row r="7997" spans="2:8">
      <c r="B7997" s="27"/>
      <c r="C7997" s="27"/>
      <c r="D7997" s="27"/>
      <c r="E7997" s="27"/>
      <c r="F7997" s="26"/>
      <c r="G7997" s="28" t="str">
        <f t="shared" si="4"/>
        <v/>
      </c>
      <c r="H7997" s="31"/>
    </row>
    <row r="7998" spans="2:8">
      <c r="B7998" s="27"/>
      <c r="C7998" s="27"/>
      <c r="D7998" s="27"/>
      <c r="E7998" s="27"/>
      <c r="F7998" s="26"/>
      <c r="G7998" s="28" t="str">
        <f t="shared" si="4"/>
        <v/>
      </c>
      <c r="H7998" s="31"/>
    </row>
    <row r="7999" spans="2:8">
      <c r="B7999" s="27"/>
      <c r="C7999" s="27"/>
      <c r="D7999" s="27"/>
      <c r="E7999" s="27"/>
      <c r="F7999" s="26"/>
      <c r="G7999" s="28" t="str">
        <f t="shared" si="4"/>
        <v/>
      </c>
      <c r="H7999" s="31"/>
    </row>
    <row r="8000" spans="2:8">
      <c r="B8000" s="27"/>
      <c r="C8000" s="27"/>
      <c r="D8000" s="27"/>
      <c r="E8000" s="27"/>
      <c r="F8000" s="26"/>
      <c r="G8000" s="28" t="str">
        <f t="shared" si="4"/>
        <v/>
      </c>
      <c r="H8000" s="31"/>
    </row>
    <row r="8001" spans="2:8">
      <c r="B8001" s="27"/>
      <c r="C8001" s="27"/>
      <c r="D8001" s="27"/>
      <c r="E8001" s="27"/>
      <c r="F8001" s="26"/>
      <c r="G8001" s="28" t="str">
        <f t="shared" si="4"/>
        <v/>
      </c>
      <c r="H8001" s="31"/>
    </row>
    <row r="8002" spans="2:8">
      <c r="B8002" s="27"/>
      <c r="C8002" s="27"/>
      <c r="D8002" s="27"/>
      <c r="E8002" s="27"/>
      <c r="F8002" s="26"/>
      <c r="G8002" s="28" t="str">
        <f t="shared" si="4"/>
        <v/>
      </c>
      <c r="H8002" s="31"/>
    </row>
    <row r="8003" spans="2:8">
      <c r="B8003" s="27"/>
      <c r="C8003" s="27"/>
      <c r="D8003" s="27"/>
      <c r="E8003" s="27"/>
      <c r="F8003" s="26"/>
      <c r="G8003" s="28" t="str">
        <f t="shared" si="4"/>
        <v/>
      </c>
      <c r="H8003" s="31"/>
    </row>
    <row r="8004" spans="2:8">
      <c r="B8004" s="27"/>
      <c r="C8004" s="27"/>
      <c r="D8004" s="27"/>
      <c r="E8004" s="27"/>
      <c r="F8004" s="26"/>
      <c r="G8004" s="28" t="str">
        <f t="shared" ref="G8004:G8067" si="5">IF(F8004="","",IF(F8004="EI",4,IF(F8004="EO",5.2,IF(F8004="EQ",3.9,IF(F8004="ILF",7.5,IF(F8004="EIF",5.4))))))</f>
        <v/>
      </c>
      <c r="H8004" s="31"/>
    </row>
    <row r="8005" spans="2:8">
      <c r="B8005" s="27"/>
      <c r="C8005" s="27"/>
      <c r="D8005" s="27"/>
      <c r="E8005" s="27"/>
      <c r="F8005" s="26"/>
      <c r="G8005" s="28" t="str">
        <f t="shared" si="5"/>
        <v/>
      </c>
      <c r="H8005" s="31"/>
    </row>
    <row r="8006" spans="2:8">
      <c r="B8006" s="27"/>
      <c r="C8006" s="27"/>
      <c r="D8006" s="27"/>
      <c r="E8006" s="27"/>
      <c r="F8006" s="26"/>
      <c r="G8006" s="28" t="str">
        <f t="shared" si="5"/>
        <v/>
      </c>
      <c r="H8006" s="31"/>
    </row>
    <row r="8007" spans="2:8">
      <c r="B8007" s="27"/>
      <c r="C8007" s="27"/>
      <c r="D8007" s="27"/>
      <c r="E8007" s="27"/>
      <c r="F8007" s="26"/>
      <c r="G8007" s="28" t="str">
        <f t="shared" si="5"/>
        <v/>
      </c>
      <c r="H8007" s="31"/>
    </row>
    <row r="8008" spans="2:8">
      <c r="B8008" s="27"/>
      <c r="C8008" s="27"/>
      <c r="D8008" s="27"/>
      <c r="E8008" s="27"/>
      <c r="F8008" s="26"/>
      <c r="G8008" s="28" t="str">
        <f t="shared" si="5"/>
        <v/>
      </c>
      <c r="H8008" s="31"/>
    </row>
    <row r="8009" spans="2:8">
      <c r="B8009" s="27"/>
      <c r="C8009" s="27"/>
      <c r="D8009" s="27"/>
      <c r="E8009" s="27"/>
      <c r="F8009" s="26"/>
      <c r="G8009" s="28" t="str">
        <f t="shared" si="5"/>
        <v/>
      </c>
      <c r="H8009" s="31"/>
    </row>
    <row r="8010" spans="2:8">
      <c r="B8010" s="27"/>
      <c r="C8010" s="27"/>
      <c r="D8010" s="27"/>
      <c r="E8010" s="27"/>
      <c r="F8010" s="26"/>
      <c r="G8010" s="28" t="str">
        <f t="shared" si="5"/>
        <v/>
      </c>
      <c r="H8010" s="31"/>
    </row>
    <row r="8011" spans="2:8">
      <c r="B8011" s="27"/>
      <c r="C8011" s="27"/>
      <c r="D8011" s="27"/>
      <c r="E8011" s="27"/>
      <c r="F8011" s="26"/>
      <c r="G8011" s="28" t="str">
        <f t="shared" si="5"/>
        <v/>
      </c>
      <c r="H8011" s="31"/>
    </row>
    <row r="8012" spans="2:8">
      <c r="B8012" s="27"/>
      <c r="C8012" s="27"/>
      <c r="D8012" s="27"/>
      <c r="E8012" s="27"/>
      <c r="F8012" s="26"/>
      <c r="G8012" s="28" t="str">
        <f t="shared" si="5"/>
        <v/>
      </c>
      <c r="H8012" s="31"/>
    </row>
    <row r="8013" spans="2:8">
      <c r="B8013" s="27"/>
      <c r="C8013" s="27"/>
      <c r="D8013" s="27"/>
      <c r="E8013" s="27"/>
      <c r="F8013" s="26"/>
      <c r="G8013" s="28" t="str">
        <f t="shared" si="5"/>
        <v/>
      </c>
      <c r="H8013" s="31"/>
    </row>
    <row r="8014" spans="2:8">
      <c r="B8014" s="27"/>
      <c r="C8014" s="27"/>
      <c r="D8014" s="27"/>
      <c r="E8014" s="27"/>
      <c r="F8014" s="26"/>
      <c r="G8014" s="28" t="str">
        <f t="shared" si="5"/>
        <v/>
      </c>
      <c r="H8014" s="31"/>
    </row>
    <row r="8015" spans="2:8">
      <c r="B8015" s="27"/>
      <c r="C8015" s="27"/>
      <c r="D8015" s="27"/>
      <c r="E8015" s="27"/>
      <c r="F8015" s="26"/>
      <c r="G8015" s="28" t="str">
        <f t="shared" si="5"/>
        <v/>
      </c>
      <c r="H8015" s="31"/>
    </row>
    <row r="8016" spans="2:8">
      <c r="B8016" s="27"/>
      <c r="C8016" s="27"/>
      <c r="D8016" s="27"/>
      <c r="E8016" s="27"/>
      <c r="F8016" s="26"/>
      <c r="G8016" s="28" t="str">
        <f t="shared" si="5"/>
        <v/>
      </c>
      <c r="H8016" s="31"/>
    </row>
    <row r="8017" spans="2:8">
      <c r="B8017" s="27"/>
      <c r="C8017" s="27"/>
      <c r="D8017" s="27"/>
      <c r="E8017" s="27"/>
      <c r="F8017" s="26"/>
      <c r="G8017" s="28" t="str">
        <f t="shared" si="5"/>
        <v/>
      </c>
      <c r="H8017" s="31"/>
    </row>
    <row r="8018" spans="2:8">
      <c r="B8018" s="27"/>
      <c r="C8018" s="27"/>
      <c r="D8018" s="27"/>
      <c r="E8018" s="27"/>
      <c r="F8018" s="26"/>
      <c r="G8018" s="28" t="str">
        <f t="shared" si="5"/>
        <v/>
      </c>
      <c r="H8018" s="31"/>
    </row>
    <row r="8019" spans="2:8">
      <c r="B8019" s="27"/>
      <c r="C8019" s="27"/>
      <c r="D8019" s="27"/>
      <c r="E8019" s="27"/>
      <c r="F8019" s="26"/>
      <c r="G8019" s="28" t="str">
        <f t="shared" si="5"/>
        <v/>
      </c>
      <c r="H8019" s="31"/>
    </row>
    <row r="8020" spans="2:8">
      <c r="B8020" s="27"/>
      <c r="C8020" s="27"/>
      <c r="D8020" s="27"/>
      <c r="E8020" s="27"/>
      <c r="F8020" s="26"/>
      <c r="G8020" s="28" t="str">
        <f t="shared" si="5"/>
        <v/>
      </c>
      <c r="H8020" s="31"/>
    </row>
    <row r="8021" spans="2:8">
      <c r="B8021" s="27"/>
      <c r="C8021" s="27"/>
      <c r="D8021" s="27"/>
      <c r="E8021" s="27"/>
      <c r="F8021" s="26"/>
      <c r="G8021" s="28" t="str">
        <f t="shared" si="5"/>
        <v/>
      </c>
      <c r="H8021" s="31"/>
    </row>
    <row r="8022" spans="2:8">
      <c r="B8022" s="27"/>
      <c r="C8022" s="27"/>
      <c r="D8022" s="27"/>
      <c r="E8022" s="27"/>
      <c r="F8022" s="26"/>
      <c r="G8022" s="28" t="str">
        <f t="shared" si="5"/>
        <v/>
      </c>
      <c r="H8022" s="31"/>
    </row>
    <row r="8023" spans="2:8">
      <c r="B8023" s="27"/>
      <c r="C8023" s="27"/>
      <c r="D8023" s="27"/>
      <c r="E8023" s="27"/>
      <c r="F8023" s="26"/>
      <c r="G8023" s="28" t="str">
        <f t="shared" si="5"/>
        <v/>
      </c>
      <c r="H8023" s="31"/>
    </row>
    <row r="8024" spans="2:8">
      <c r="B8024" s="27"/>
      <c r="C8024" s="27"/>
      <c r="D8024" s="27"/>
      <c r="E8024" s="27"/>
      <c r="F8024" s="26"/>
      <c r="G8024" s="28" t="str">
        <f t="shared" si="5"/>
        <v/>
      </c>
      <c r="H8024" s="31"/>
    </row>
    <row r="8025" spans="2:8">
      <c r="B8025" s="27"/>
      <c r="C8025" s="27"/>
      <c r="D8025" s="27"/>
      <c r="E8025" s="27"/>
      <c r="F8025" s="26"/>
      <c r="G8025" s="28" t="str">
        <f t="shared" si="5"/>
        <v/>
      </c>
      <c r="H8025" s="31"/>
    </row>
    <row r="8026" spans="2:8">
      <c r="B8026" s="27"/>
      <c r="C8026" s="27"/>
      <c r="D8026" s="27"/>
      <c r="E8026" s="27"/>
      <c r="F8026" s="26"/>
      <c r="G8026" s="28" t="str">
        <f t="shared" si="5"/>
        <v/>
      </c>
      <c r="H8026" s="31"/>
    </row>
    <row r="8027" spans="2:8">
      <c r="B8027" s="27"/>
      <c r="C8027" s="27"/>
      <c r="D8027" s="27"/>
      <c r="E8027" s="27"/>
      <c r="F8027" s="26"/>
      <c r="G8027" s="28" t="str">
        <f t="shared" si="5"/>
        <v/>
      </c>
      <c r="H8027" s="31"/>
    </row>
    <row r="8028" spans="2:8">
      <c r="B8028" s="27"/>
      <c r="C8028" s="27"/>
      <c r="D8028" s="27"/>
      <c r="E8028" s="27"/>
      <c r="F8028" s="26"/>
      <c r="G8028" s="28" t="str">
        <f t="shared" si="5"/>
        <v/>
      </c>
      <c r="H8028" s="31"/>
    </row>
    <row r="8029" spans="2:8">
      <c r="B8029" s="27"/>
      <c r="C8029" s="27"/>
      <c r="D8029" s="27"/>
      <c r="E8029" s="27"/>
      <c r="F8029" s="26"/>
      <c r="G8029" s="28" t="str">
        <f t="shared" si="5"/>
        <v/>
      </c>
      <c r="H8029" s="31"/>
    </row>
    <row r="8030" spans="2:8">
      <c r="B8030" s="27"/>
      <c r="C8030" s="27"/>
      <c r="D8030" s="27"/>
      <c r="E8030" s="27"/>
      <c r="F8030" s="26"/>
      <c r="G8030" s="28" t="str">
        <f t="shared" si="5"/>
        <v/>
      </c>
      <c r="H8030" s="31"/>
    </row>
    <row r="8031" spans="2:8">
      <c r="B8031" s="27"/>
      <c r="C8031" s="27"/>
      <c r="D8031" s="27"/>
      <c r="E8031" s="27"/>
      <c r="F8031" s="26"/>
      <c r="G8031" s="28" t="str">
        <f t="shared" si="5"/>
        <v/>
      </c>
      <c r="H8031" s="31"/>
    </row>
    <row r="8032" spans="2:8">
      <c r="B8032" s="27"/>
      <c r="C8032" s="27"/>
      <c r="D8032" s="27"/>
      <c r="E8032" s="27"/>
      <c r="F8032" s="26"/>
      <c r="G8032" s="28" t="str">
        <f t="shared" si="5"/>
        <v/>
      </c>
      <c r="H8032" s="31"/>
    </row>
    <row r="8033" spans="2:8">
      <c r="B8033" s="27"/>
      <c r="C8033" s="27"/>
      <c r="D8033" s="27"/>
      <c r="E8033" s="27"/>
      <c r="F8033" s="26"/>
      <c r="G8033" s="28" t="str">
        <f t="shared" si="5"/>
        <v/>
      </c>
      <c r="H8033" s="31"/>
    </row>
    <row r="8034" spans="2:8">
      <c r="B8034" s="27"/>
      <c r="C8034" s="27"/>
      <c r="D8034" s="27"/>
      <c r="E8034" s="27"/>
      <c r="F8034" s="26"/>
      <c r="G8034" s="28" t="str">
        <f t="shared" si="5"/>
        <v/>
      </c>
      <c r="H8034" s="31"/>
    </row>
    <row r="8035" spans="2:8">
      <c r="B8035" s="27"/>
      <c r="C8035" s="27"/>
      <c r="D8035" s="27"/>
      <c r="E8035" s="27"/>
      <c r="F8035" s="26"/>
      <c r="G8035" s="28" t="str">
        <f t="shared" si="5"/>
        <v/>
      </c>
      <c r="H8035" s="31"/>
    </row>
    <row r="8036" spans="2:8">
      <c r="B8036" s="27"/>
      <c r="C8036" s="27"/>
      <c r="D8036" s="27"/>
      <c r="E8036" s="27"/>
      <c r="F8036" s="26"/>
      <c r="G8036" s="28" t="str">
        <f t="shared" si="5"/>
        <v/>
      </c>
      <c r="H8036" s="31"/>
    </row>
    <row r="8037" spans="2:8">
      <c r="B8037" s="27"/>
      <c r="C8037" s="27"/>
      <c r="D8037" s="27"/>
      <c r="E8037" s="27"/>
      <c r="F8037" s="26"/>
      <c r="G8037" s="28" t="str">
        <f t="shared" si="5"/>
        <v/>
      </c>
      <c r="H8037" s="31"/>
    </row>
    <row r="8038" spans="2:8">
      <c r="B8038" s="27"/>
      <c r="C8038" s="27"/>
      <c r="D8038" s="27"/>
      <c r="E8038" s="27"/>
      <c r="F8038" s="26"/>
      <c r="G8038" s="28" t="str">
        <f t="shared" si="5"/>
        <v/>
      </c>
      <c r="H8038" s="31"/>
    </row>
    <row r="8039" spans="2:8">
      <c r="B8039" s="27"/>
      <c r="C8039" s="27"/>
      <c r="D8039" s="27"/>
      <c r="E8039" s="27"/>
      <c r="F8039" s="26"/>
      <c r="G8039" s="28" t="str">
        <f t="shared" si="5"/>
        <v/>
      </c>
      <c r="H8039" s="31"/>
    </row>
    <row r="8040" spans="2:8">
      <c r="B8040" s="27"/>
      <c r="C8040" s="27"/>
      <c r="D8040" s="27"/>
      <c r="E8040" s="27"/>
      <c r="F8040" s="26"/>
      <c r="G8040" s="28" t="str">
        <f t="shared" si="5"/>
        <v/>
      </c>
      <c r="H8040" s="31"/>
    </row>
    <row r="8041" spans="2:8">
      <c r="B8041" s="27"/>
      <c r="C8041" s="27"/>
      <c r="D8041" s="27"/>
      <c r="E8041" s="27"/>
      <c r="F8041" s="26"/>
      <c r="G8041" s="28" t="str">
        <f t="shared" si="5"/>
        <v/>
      </c>
      <c r="H8041" s="31"/>
    </row>
    <row r="8042" spans="2:8">
      <c r="B8042" s="27"/>
      <c r="C8042" s="27"/>
      <c r="D8042" s="27"/>
      <c r="E8042" s="27"/>
      <c r="F8042" s="26"/>
      <c r="G8042" s="28" t="str">
        <f t="shared" si="5"/>
        <v/>
      </c>
      <c r="H8042" s="31"/>
    </row>
    <row r="8043" spans="2:8">
      <c r="B8043" s="27"/>
      <c r="C8043" s="27"/>
      <c r="D8043" s="27"/>
      <c r="E8043" s="27"/>
      <c r="F8043" s="26"/>
      <c r="G8043" s="28" t="str">
        <f t="shared" si="5"/>
        <v/>
      </c>
      <c r="H8043" s="31"/>
    </row>
    <row r="8044" spans="2:8">
      <c r="B8044" s="27"/>
      <c r="C8044" s="27"/>
      <c r="D8044" s="27"/>
      <c r="E8044" s="27"/>
      <c r="F8044" s="26"/>
      <c r="G8044" s="28" t="str">
        <f t="shared" si="5"/>
        <v/>
      </c>
      <c r="H8044" s="31"/>
    </row>
    <row r="8045" spans="2:8">
      <c r="B8045" s="27"/>
      <c r="C8045" s="27"/>
      <c r="D8045" s="27"/>
      <c r="E8045" s="27"/>
      <c r="F8045" s="26"/>
      <c r="G8045" s="28" t="str">
        <f t="shared" si="5"/>
        <v/>
      </c>
      <c r="H8045" s="31"/>
    </row>
    <row r="8046" spans="2:8">
      <c r="B8046" s="27"/>
      <c r="C8046" s="27"/>
      <c r="D8046" s="27"/>
      <c r="E8046" s="27"/>
      <c r="F8046" s="26"/>
      <c r="G8046" s="28" t="str">
        <f t="shared" si="5"/>
        <v/>
      </c>
      <c r="H8046" s="31"/>
    </row>
    <row r="8047" spans="2:8">
      <c r="B8047" s="27"/>
      <c r="C8047" s="27"/>
      <c r="D8047" s="27"/>
      <c r="E8047" s="27"/>
      <c r="F8047" s="26"/>
      <c r="G8047" s="28" t="str">
        <f t="shared" si="5"/>
        <v/>
      </c>
      <c r="H8047" s="31"/>
    </row>
    <row r="8048" spans="2:8">
      <c r="B8048" s="27"/>
      <c r="C8048" s="27"/>
      <c r="D8048" s="27"/>
      <c r="E8048" s="27"/>
      <c r="F8048" s="26"/>
      <c r="G8048" s="28" t="str">
        <f t="shared" si="5"/>
        <v/>
      </c>
      <c r="H8048" s="31"/>
    </row>
    <row r="8049" spans="2:8">
      <c r="B8049" s="27"/>
      <c r="C8049" s="27"/>
      <c r="D8049" s="27"/>
      <c r="E8049" s="27"/>
      <c r="F8049" s="26"/>
      <c r="G8049" s="28" t="str">
        <f t="shared" si="5"/>
        <v/>
      </c>
      <c r="H8049" s="31"/>
    </row>
    <row r="8050" spans="2:8">
      <c r="B8050" s="27"/>
      <c r="C8050" s="27"/>
      <c r="D8050" s="27"/>
      <c r="E8050" s="27"/>
      <c r="F8050" s="26"/>
      <c r="G8050" s="28" t="str">
        <f t="shared" si="5"/>
        <v/>
      </c>
      <c r="H8050" s="31"/>
    </row>
    <row r="8051" spans="2:8">
      <c r="B8051" s="27"/>
      <c r="C8051" s="27"/>
      <c r="D8051" s="27"/>
      <c r="E8051" s="27"/>
      <c r="F8051" s="26"/>
      <c r="G8051" s="28" t="str">
        <f t="shared" si="5"/>
        <v/>
      </c>
      <c r="H8051" s="31"/>
    </row>
    <row r="8052" spans="2:8">
      <c r="B8052" s="27"/>
      <c r="C8052" s="27"/>
      <c r="D8052" s="27"/>
      <c r="E8052" s="27"/>
      <c r="F8052" s="26"/>
      <c r="G8052" s="28" t="str">
        <f t="shared" si="5"/>
        <v/>
      </c>
      <c r="H8052" s="31"/>
    </row>
    <row r="8053" spans="2:8">
      <c r="B8053" s="27"/>
      <c r="C8053" s="27"/>
      <c r="D8053" s="27"/>
      <c r="E8053" s="27"/>
      <c r="F8053" s="26"/>
      <c r="G8053" s="28" t="str">
        <f t="shared" si="5"/>
        <v/>
      </c>
      <c r="H8053" s="31"/>
    </row>
    <row r="8054" spans="2:8">
      <c r="B8054" s="27"/>
      <c r="C8054" s="27"/>
      <c r="D8054" s="27"/>
      <c r="E8054" s="27"/>
      <c r="F8054" s="26"/>
      <c r="G8054" s="28" t="str">
        <f t="shared" si="5"/>
        <v/>
      </c>
      <c r="H8054" s="31"/>
    </row>
    <row r="8055" spans="2:8">
      <c r="B8055" s="27"/>
      <c r="C8055" s="27"/>
      <c r="D8055" s="27"/>
      <c r="E8055" s="27"/>
      <c r="F8055" s="26"/>
      <c r="G8055" s="28" t="str">
        <f t="shared" si="5"/>
        <v/>
      </c>
      <c r="H8055" s="31"/>
    </row>
    <row r="8056" spans="2:8">
      <c r="B8056" s="27"/>
      <c r="C8056" s="27"/>
      <c r="D8056" s="27"/>
      <c r="E8056" s="27"/>
      <c r="F8056" s="26"/>
      <c r="G8056" s="28" t="str">
        <f t="shared" si="5"/>
        <v/>
      </c>
      <c r="H8056" s="31"/>
    </row>
    <row r="8057" spans="2:8">
      <c r="B8057" s="27"/>
      <c r="C8057" s="27"/>
      <c r="D8057" s="27"/>
      <c r="E8057" s="27"/>
      <c r="F8057" s="26"/>
      <c r="G8057" s="28" t="str">
        <f t="shared" si="5"/>
        <v/>
      </c>
      <c r="H8057" s="31"/>
    </row>
    <row r="8058" spans="2:8">
      <c r="B8058" s="27"/>
      <c r="C8058" s="27"/>
      <c r="D8058" s="27"/>
      <c r="E8058" s="27"/>
      <c r="F8058" s="26"/>
      <c r="G8058" s="28" t="str">
        <f t="shared" si="5"/>
        <v/>
      </c>
      <c r="H8058" s="31"/>
    </row>
    <row r="8059" spans="2:8">
      <c r="B8059" s="27"/>
      <c r="C8059" s="27"/>
      <c r="D8059" s="27"/>
      <c r="E8059" s="27"/>
      <c r="F8059" s="26"/>
      <c r="G8059" s="28" t="str">
        <f t="shared" si="5"/>
        <v/>
      </c>
      <c r="H8059" s="31"/>
    </row>
    <row r="8060" spans="2:8">
      <c r="B8060" s="27"/>
      <c r="C8060" s="27"/>
      <c r="D8060" s="27"/>
      <c r="E8060" s="27"/>
      <c r="F8060" s="26"/>
      <c r="G8060" s="28" t="str">
        <f t="shared" si="5"/>
        <v/>
      </c>
      <c r="H8060" s="31"/>
    </row>
    <row r="8061" spans="2:8">
      <c r="B8061" s="27"/>
      <c r="C8061" s="27"/>
      <c r="D8061" s="27"/>
      <c r="E8061" s="27"/>
      <c r="F8061" s="26"/>
      <c r="G8061" s="28" t="str">
        <f t="shared" si="5"/>
        <v/>
      </c>
      <c r="H8061" s="31"/>
    </row>
    <row r="8062" spans="2:8">
      <c r="B8062" s="27"/>
      <c r="C8062" s="27"/>
      <c r="D8062" s="27"/>
      <c r="E8062" s="27"/>
      <c r="F8062" s="26"/>
      <c r="G8062" s="28" t="str">
        <f t="shared" si="5"/>
        <v/>
      </c>
      <c r="H8062" s="31"/>
    </row>
    <row r="8063" spans="2:8">
      <c r="B8063" s="27"/>
      <c r="C8063" s="27"/>
      <c r="D8063" s="27"/>
      <c r="E8063" s="27"/>
      <c r="F8063" s="26"/>
      <c r="G8063" s="28" t="str">
        <f t="shared" si="5"/>
        <v/>
      </c>
      <c r="H8063" s="31"/>
    </row>
    <row r="8064" spans="2:8">
      <c r="B8064" s="27"/>
      <c r="C8064" s="27"/>
      <c r="D8064" s="27"/>
      <c r="E8064" s="27"/>
      <c r="F8064" s="26"/>
      <c r="G8064" s="28" t="str">
        <f t="shared" si="5"/>
        <v/>
      </c>
      <c r="H8064" s="31"/>
    </row>
    <row r="8065" spans="2:8">
      <c r="B8065" s="27"/>
      <c r="C8065" s="27"/>
      <c r="D8065" s="27"/>
      <c r="E8065" s="27"/>
      <c r="F8065" s="26"/>
      <c r="G8065" s="28" t="str">
        <f t="shared" si="5"/>
        <v/>
      </c>
      <c r="H8065" s="31"/>
    </row>
    <row r="8066" spans="2:8">
      <c r="B8066" s="27"/>
      <c r="C8066" s="27"/>
      <c r="D8066" s="27"/>
      <c r="E8066" s="27"/>
      <c r="F8066" s="26"/>
      <c r="G8066" s="28" t="str">
        <f t="shared" si="5"/>
        <v/>
      </c>
      <c r="H8066" s="31"/>
    </row>
    <row r="8067" spans="2:8">
      <c r="B8067" s="27"/>
      <c r="C8067" s="27"/>
      <c r="D8067" s="27"/>
      <c r="E8067" s="27"/>
      <c r="F8067" s="26"/>
      <c r="G8067" s="28" t="str">
        <f t="shared" si="5"/>
        <v/>
      </c>
      <c r="H8067" s="31"/>
    </row>
    <row r="8068" spans="2:8">
      <c r="B8068" s="27"/>
      <c r="C8068" s="27"/>
      <c r="D8068" s="27"/>
      <c r="E8068" s="27"/>
      <c r="F8068" s="26"/>
      <c r="G8068" s="28" t="str">
        <f t="shared" ref="G8068:G8131" si="6">IF(F8068="","",IF(F8068="EI",4,IF(F8068="EO",5.2,IF(F8068="EQ",3.9,IF(F8068="ILF",7.5,IF(F8068="EIF",5.4))))))</f>
        <v/>
      </c>
      <c r="H8068" s="31"/>
    </row>
    <row r="8069" spans="2:8">
      <c r="B8069" s="27"/>
      <c r="C8069" s="27"/>
      <c r="D8069" s="27"/>
      <c r="E8069" s="27"/>
      <c r="F8069" s="26"/>
      <c r="G8069" s="28" t="str">
        <f t="shared" si="6"/>
        <v/>
      </c>
      <c r="H8069" s="31"/>
    </row>
    <row r="8070" spans="2:8">
      <c r="B8070" s="27"/>
      <c r="C8070" s="27"/>
      <c r="D8070" s="27"/>
      <c r="E8070" s="27"/>
      <c r="F8070" s="26"/>
      <c r="G8070" s="28" t="str">
        <f t="shared" si="6"/>
        <v/>
      </c>
      <c r="H8070" s="31"/>
    </row>
    <row r="8071" spans="2:8">
      <c r="B8071" s="27"/>
      <c r="C8071" s="27"/>
      <c r="D8071" s="27"/>
      <c r="E8071" s="27"/>
      <c r="F8071" s="26"/>
      <c r="G8071" s="28" t="str">
        <f t="shared" si="6"/>
        <v/>
      </c>
      <c r="H8071" s="31"/>
    </row>
    <row r="8072" spans="2:8">
      <c r="B8072" s="27"/>
      <c r="C8072" s="27"/>
      <c r="D8072" s="27"/>
      <c r="E8072" s="27"/>
      <c r="F8072" s="26"/>
      <c r="G8072" s="28" t="str">
        <f t="shared" si="6"/>
        <v/>
      </c>
      <c r="H8072" s="31"/>
    </row>
    <row r="8073" spans="2:8">
      <c r="B8073" s="27"/>
      <c r="C8073" s="27"/>
      <c r="D8073" s="27"/>
      <c r="E8073" s="27"/>
      <c r="F8073" s="26"/>
      <c r="G8073" s="28" t="str">
        <f t="shared" si="6"/>
        <v/>
      </c>
      <c r="H8073" s="31"/>
    </row>
    <row r="8074" spans="2:8">
      <c r="B8074" s="27"/>
      <c r="C8074" s="27"/>
      <c r="D8074" s="27"/>
      <c r="E8074" s="27"/>
      <c r="F8074" s="26"/>
      <c r="G8074" s="28" t="str">
        <f t="shared" si="6"/>
        <v/>
      </c>
      <c r="H8074" s="31"/>
    </row>
    <row r="8075" spans="2:8">
      <c r="B8075" s="27"/>
      <c r="C8075" s="27"/>
      <c r="D8075" s="27"/>
      <c r="E8075" s="27"/>
      <c r="F8075" s="26"/>
      <c r="G8075" s="28" t="str">
        <f t="shared" si="6"/>
        <v/>
      </c>
      <c r="H8075" s="31"/>
    </row>
    <row r="8076" spans="2:8">
      <c r="B8076" s="27"/>
      <c r="C8076" s="27"/>
      <c r="D8076" s="27"/>
      <c r="E8076" s="27"/>
      <c r="F8076" s="26"/>
      <c r="G8076" s="28" t="str">
        <f t="shared" si="6"/>
        <v/>
      </c>
      <c r="H8076" s="31"/>
    </row>
    <row r="8077" spans="2:8">
      <c r="B8077" s="27"/>
      <c r="C8077" s="27"/>
      <c r="D8077" s="27"/>
      <c r="E8077" s="27"/>
      <c r="F8077" s="26"/>
      <c r="G8077" s="28" t="str">
        <f t="shared" si="6"/>
        <v/>
      </c>
      <c r="H8077" s="31"/>
    </row>
    <row r="8078" spans="2:8">
      <c r="B8078" s="27"/>
      <c r="C8078" s="27"/>
      <c r="D8078" s="27"/>
      <c r="E8078" s="27"/>
      <c r="F8078" s="26"/>
      <c r="G8078" s="28" t="str">
        <f t="shared" si="6"/>
        <v/>
      </c>
      <c r="H8078" s="31"/>
    </row>
    <row r="8079" spans="2:8">
      <c r="B8079" s="27"/>
      <c r="C8079" s="27"/>
      <c r="D8079" s="27"/>
      <c r="E8079" s="27"/>
      <c r="F8079" s="26"/>
      <c r="G8079" s="28" t="str">
        <f t="shared" si="6"/>
        <v/>
      </c>
      <c r="H8079" s="31"/>
    </row>
    <row r="8080" spans="2:8">
      <c r="B8080" s="27"/>
      <c r="C8080" s="27"/>
      <c r="D8080" s="27"/>
      <c r="E8080" s="27"/>
      <c r="F8080" s="26"/>
      <c r="G8080" s="28" t="str">
        <f t="shared" si="6"/>
        <v/>
      </c>
      <c r="H8080" s="31"/>
    </row>
    <row r="8081" spans="2:8">
      <c r="B8081" s="27"/>
      <c r="C8081" s="27"/>
      <c r="D8081" s="27"/>
      <c r="E8081" s="27"/>
      <c r="F8081" s="26"/>
      <c r="G8081" s="28" t="str">
        <f t="shared" si="6"/>
        <v/>
      </c>
      <c r="H8081" s="31"/>
    </row>
    <row r="8082" spans="2:8">
      <c r="B8082" s="27"/>
      <c r="C8082" s="27"/>
      <c r="D8082" s="27"/>
      <c r="E8082" s="27"/>
      <c r="F8082" s="26"/>
      <c r="G8082" s="28" t="str">
        <f t="shared" si="6"/>
        <v/>
      </c>
      <c r="H8082" s="31"/>
    </row>
    <row r="8083" spans="2:8">
      <c r="B8083" s="27"/>
      <c r="C8083" s="27"/>
      <c r="D8083" s="27"/>
      <c r="E8083" s="27"/>
      <c r="F8083" s="26"/>
      <c r="G8083" s="28" t="str">
        <f t="shared" si="6"/>
        <v/>
      </c>
      <c r="H8083" s="31"/>
    </row>
    <row r="8084" spans="2:8">
      <c r="B8084" s="27"/>
      <c r="C8084" s="27"/>
      <c r="D8084" s="27"/>
      <c r="E8084" s="27"/>
      <c r="F8084" s="26"/>
      <c r="G8084" s="28" t="str">
        <f t="shared" si="6"/>
        <v/>
      </c>
      <c r="H8084" s="31"/>
    </row>
    <row r="8085" spans="2:8">
      <c r="B8085" s="27"/>
      <c r="C8085" s="27"/>
      <c r="D8085" s="27"/>
      <c r="E8085" s="27"/>
      <c r="F8085" s="26"/>
      <c r="G8085" s="28" t="str">
        <f t="shared" si="6"/>
        <v/>
      </c>
      <c r="H8085" s="31"/>
    </row>
    <row r="8086" spans="2:8">
      <c r="B8086" s="27"/>
      <c r="C8086" s="27"/>
      <c r="D8086" s="27"/>
      <c r="E8086" s="27"/>
      <c r="F8086" s="26"/>
      <c r="G8086" s="28" t="str">
        <f t="shared" si="6"/>
        <v/>
      </c>
      <c r="H8086" s="31"/>
    </row>
    <row r="8087" spans="2:8">
      <c r="B8087" s="27"/>
      <c r="C8087" s="27"/>
      <c r="D8087" s="27"/>
      <c r="E8087" s="27"/>
      <c r="F8087" s="26"/>
      <c r="G8087" s="28" t="str">
        <f t="shared" si="6"/>
        <v/>
      </c>
      <c r="H8087" s="31"/>
    </row>
    <row r="8088" spans="2:8">
      <c r="B8088" s="27"/>
      <c r="C8088" s="27"/>
      <c r="D8088" s="27"/>
      <c r="E8088" s="27"/>
      <c r="F8088" s="26"/>
      <c r="G8088" s="28" t="str">
        <f t="shared" si="6"/>
        <v/>
      </c>
      <c r="H8088" s="31"/>
    </row>
    <row r="8089" spans="2:8">
      <c r="B8089" s="27"/>
      <c r="C8089" s="27"/>
      <c r="D8089" s="27"/>
      <c r="E8089" s="27"/>
      <c r="F8089" s="26"/>
      <c r="G8089" s="28" t="str">
        <f t="shared" si="6"/>
        <v/>
      </c>
      <c r="H8089" s="31"/>
    </row>
    <row r="8090" spans="2:8">
      <c r="B8090" s="27"/>
      <c r="C8090" s="27"/>
      <c r="D8090" s="27"/>
      <c r="E8090" s="27"/>
      <c r="F8090" s="26"/>
      <c r="G8090" s="28" t="str">
        <f t="shared" si="6"/>
        <v/>
      </c>
      <c r="H8090" s="31"/>
    </row>
    <row r="8091" spans="2:8">
      <c r="B8091" s="27"/>
      <c r="C8091" s="27"/>
      <c r="D8091" s="27"/>
      <c r="E8091" s="27"/>
      <c r="F8091" s="26"/>
      <c r="G8091" s="28" t="str">
        <f t="shared" si="6"/>
        <v/>
      </c>
      <c r="H8091" s="31"/>
    </row>
    <row r="8092" spans="2:8">
      <c r="B8092" s="27"/>
      <c r="C8092" s="27"/>
      <c r="D8092" s="27"/>
      <c r="E8092" s="27"/>
      <c r="F8092" s="26"/>
      <c r="G8092" s="28" t="str">
        <f t="shared" si="6"/>
        <v/>
      </c>
      <c r="H8092" s="31"/>
    </row>
    <row r="8093" spans="2:8">
      <c r="B8093" s="27"/>
      <c r="C8093" s="27"/>
      <c r="D8093" s="27"/>
      <c r="E8093" s="27"/>
      <c r="F8093" s="26"/>
      <c r="G8093" s="28" t="str">
        <f t="shared" si="6"/>
        <v/>
      </c>
      <c r="H8093" s="31"/>
    </row>
    <row r="8094" spans="2:8">
      <c r="B8094" s="27"/>
      <c r="C8094" s="27"/>
      <c r="D8094" s="27"/>
      <c r="E8094" s="27"/>
      <c r="F8094" s="26"/>
      <c r="G8094" s="28" t="str">
        <f t="shared" si="6"/>
        <v/>
      </c>
      <c r="H8094" s="31"/>
    </row>
    <row r="8095" spans="2:8">
      <c r="B8095" s="27"/>
      <c r="C8095" s="27"/>
      <c r="D8095" s="27"/>
      <c r="E8095" s="27"/>
      <c r="F8095" s="26"/>
      <c r="G8095" s="28" t="str">
        <f t="shared" si="6"/>
        <v/>
      </c>
      <c r="H8095" s="31"/>
    </row>
    <row r="8096" spans="2:8">
      <c r="B8096" s="27"/>
      <c r="C8096" s="27"/>
      <c r="D8096" s="27"/>
      <c r="E8096" s="27"/>
      <c r="F8096" s="26"/>
      <c r="G8096" s="28" t="str">
        <f t="shared" si="6"/>
        <v/>
      </c>
      <c r="H8096" s="31"/>
    </row>
    <row r="8097" spans="2:8">
      <c r="B8097" s="27"/>
      <c r="C8097" s="27"/>
      <c r="D8097" s="27"/>
      <c r="E8097" s="27"/>
      <c r="F8097" s="26"/>
      <c r="G8097" s="28" t="str">
        <f t="shared" si="6"/>
        <v/>
      </c>
      <c r="H8097" s="31"/>
    </row>
    <row r="8098" spans="2:8">
      <c r="B8098" s="27"/>
      <c r="C8098" s="27"/>
      <c r="D8098" s="27"/>
      <c r="E8098" s="27"/>
      <c r="F8098" s="26"/>
      <c r="G8098" s="28" t="str">
        <f t="shared" si="6"/>
        <v/>
      </c>
      <c r="H8098" s="31"/>
    </row>
    <row r="8099" spans="2:8">
      <c r="B8099" s="27"/>
      <c r="C8099" s="27"/>
      <c r="D8099" s="27"/>
      <c r="E8099" s="27"/>
      <c r="F8099" s="26"/>
      <c r="G8099" s="28" t="str">
        <f t="shared" si="6"/>
        <v/>
      </c>
      <c r="H8099" s="31"/>
    </row>
    <row r="8100" spans="2:8">
      <c r="B8100" s="27"/>
      <c r="C8100" s="27"/>
      <c r="D8100" s="27"/>
      <c r="E8100" s="27"/>
      <c r="F8100" s="26"/>
      <c r="G8100" s="28" t="str">
        <f t="shared" si="6"/>
        <v/>
      </c>
      <c r="H8100" s="31"/>
    </row>
    <row r="8101" spans="2:8">
      <c r="B8101" s="27"/>
      <c r="C8101" s="27"/>
      <c r="D8101" s="27"/>
      <c r="E8101" s="27"/>
      <c r="F8101" s="26"/>
      <c r="G8101" s="28" t="str">
        <f t="shared" si="6"/>
        <v/>
      </c>
      <c r="H8101" s="31"/>
    </row>
    <row r="8102" spans="2:8">
      <c r="B8102" s="27"/>
      <c r="C8102" s="27"/>
      <c r="D8102" s="27"/>
      <c r="E8102" s="27"/>
      <c r="F8102" s="26"/>
      <c r="G8102" s="28" t="str">
        <f t="shared" si="6"/>
        <v/>
      </c>
      <c r="H8102" s="31"/>
    </row>
    <row r="8103" spans="2:8">
      <c r="B8103" s="27"/>
      <c r="C8103" s="27"/>
      <c r="D8103" s="27"/>
      <c r="E8103" s="27"/>
      <c r="F8103" s="26"/>
      <c r="G8103" s="28" t="str">
        <f t="shared" si="6"/>
        <v/>
      </c>
      <c r="H8103" s="31"/>
    </row>
    <row r="8104" spans="2:8">
      <c r="B8104" s="27"/>
      <c r="C8104" s="27"/>
      <c r="D8104" s="27"/>
      <c r="E8104" s="27"/>
      <c r="F8104" s="26"/>
      <c r="G8104" s="28" t="str">
        <f t="shared" si="6"/>
        <v/>
      </c>
      <c r="H8104" s="31"/>
    </row>
    <row r="8105" spans="2:8">
      <c r="B8105" s="27"/>
      <c r="C8105" s="27"/>
      <c r="D8105" s="27"/>
      <c r="E8105" s="27"/>
      <c r="F8105" s="26"/>
      <c r="G8105" s="28" t="str">
        <f t="shared" si="6"/>
        <v/>
      </c>
      <c r="H8105" s="31"/>
    </row>
    <row r="8106" spans="2:8">
      <c r="B8106" s="27"/>
      <c r="C8106" s="27"/>
      <c r="D8106" s="27"/>
      <c r="E8106" s="27"/>
      <c r="F8106" s="26"/>
      <c r="G8106" s="28" t="str">
        <f t="shared" si="6"/>
        <v/>
      </c>
      <c r="H8106" s="31"/>
    </row>
    <row r="8107" spans="2:8">
      <c r="B8107" s="27"/>
      <c r="C8107" s="27"/>
      <c r="D8107" s="27"/>
      <c r="E8107" s="27"/>
      <c r="F8107" s="26"/>
      <c r="G8107" s="28" t="str">
        <f t="shared" si="6"/>
        <v/>
      </c>
      <c r="H8107" s="31"/>
    </row>
    <row r="8108" spans="2:8">
      <c r="B8108" s="27"/>
      <c r="C8108" s="27"/>
      <c r="D8108" s="27"/>
      <c r="E8108" s="27"/>
      <c r="F8108" s="26"/>
      <c r="G8108" s="28" t="str">
        <f t="shared" si="6"/>
        <v/>
      </c>
      <c r="H8108" s="31"/>
    </row>
    <row r="8109" spans="2:8">
      <c r="B8109" s="27"/>
      <c r="C8109" s="27"/>
      <c r="D8109" s="27"/>
      <c r="E8109" s="27"/>
      <c r="F8109" s="26"/>
      <c r="G8109" s="28" t="str">
        <f t="shared" si="6"/>
        <v/>
      </c>
      <c r="H8109" s="31"/>
    </row>
    <row r="8110" spans="2:8">
      <c r="B8110" s="27"/>
      <c r="C8110" s="27"/>
      <c r="D8110" s="27"/>
      <c r="E8110" s="27"/>
      <c r="F8110" s="26"/>
      <c r="G8110" s="28" t="str">
        <f t="shared" si="6"/>
        <v/>
      </c>
      <c r="H8110" s="31"/>
    </row>
    <row r="8111" spans="2:8">
      <c r="B8111" s="27"/>
      <c r="C8111" s="27"/>
      <c r="D8111" s="27"/>
      <c r="E8111" s="27"/>
      <c r="F8111" s="26"/>
      <c r="G8111" s="28" t="str">
        <f t="shared" si="6"/>
        <v/>
      </c>
      <c r="H8111" s="31"/>
    </row>
    <row r="8112" spans="2:8">
      <c r="B8112" s="27"/>
      <c r="C8112" s="27"/>
      <c r="D8112" s="27"/>
      <c r="E8112" s="27"/>
      <c r="F8112" s="26"/>
      <c r="G8112" s="28" t="str">
        <f t="shared" si="6"/>
        <v/>
      </c>
      <c r="H8112" s="31"/>
    </row>
    <row r="8113" spans="2:8">
      <c r="B8113" s="27"/>
      <c r="C8113" s="27"/>
      <c r="D8113" s="27"/>
      <c r="E8113" s="27"/>
      <c r="F8113" s="26"/>
      <c r="G8113" s="28" t="str">
        <f t="shared" si="6"/>
        <v/>
      </c>
      <c r="H8113" s="31"/>
    </row>
    <row r="8114" spans="2:8">
      <c r="B8114" s="27"/>
      <c r="C8114" s="27"/>
      <c r="D8114" s="27"/>
      <c r="E8114" s="27"/>
      <c r="F8114" s="26"/>
      <c r="G8114" s="28" t="str">
        <f t="shared" si="6"/>
        <v/>
      </c>
      <c r="H8114" s="31"/>
    </row>
    <row r="8115" spans="2:8">
      <c r="B8115" s="27"/>
      <c r="C8115" s="27"/>
      <c r="D8115" s="27"/>
      <c r="E8115" s="27"/>
      <c r="F8115" s="26"/>
      <c r="G8115" s="28" t="str">
        <f t="shared" si="6"/>
        <v/>
      </c>
      <c r="H8115" s="31"/>
    </row>
    <row r="8116" spans="2:8">
      <c r="B8116" s="27"/>
      <c r="C8116" s="27"/>
      <c r="D8116" s="27"/>
      <c r="E8116" s="27"/>
      <c r="F8116" s="26"/>
      <c r="G8116" s="28" t="str">
        <f t="shared" si="6"/>
        <v/>
      </c>
      <c r="H8116" s="31"/>
    </row>
    <row r="8117" spans="2:8">
      <c r="B8117" s="27"/>
      <c r="C8117" s="27"/>
      <c r="D8117" s="27"/>
      <c r="E8117" s="27"/>
      <c r="F8117" s="26"/>
      <c r="G8117" s="28" t="str">
        <f t="shared" si="6"/>
        <v/>
      </c>
      <c r="H8117" s="31"/>
    </row>
    <row r="8118" spans="2:8">
      <c r="B8118" s="27"/>
      <c r="C8118" s="27"/>
      <c r="D8118" s="27"/>
      <c r="E8118" s="27"/>
      <c r="F8118" s="26"/>
      <c r="G8118" s="28" t="str">
        <f t="shared" si="6"/>
        <v/>
      </c>
      <c r="H8118" s="31"/>
    </row>
    <row r="8119" spans="2:8">
      <c r="B8119" s="27"/>
      <c r="C8119" s="27"/>
      <c r="D8119" s="27"/>
      <c r="E8119" s="27"/>
      <c r="F8119" s="26"/>
      <c r="G8119" s="28" t="str">
        <f t="shared" si="6"/>
        <v/>
      </c>
      <c r="H8119" s="31"/>
    </row>
    <row r="8120" spans="2:8">
      <c r="B8120" s="27"/>
      <c r="C8120" s="27"/>
      <c r="D8120" s="27"/>
      <c r="E8120" s="27"/>
      <c r="F8120" s="26"/>
      <c r="G8120" s="28" t="str">
        <f t="shared" si="6"/>
        <v/>
      </c>
      <c r="H8120" s="31"/>
    </row>
    <row r="8121" spans="2:8">
      <c r="B8121" s="27"/>
      <c r="C8121" s="27"/>
      <c r="D8121" s="27"/>
      <c r="E8121" s="27"/>
      <c r="F8121" s="26"/>
      <c r="G8121" s="28" t="str">
        <f t="shared" si="6"/>
        <v/>
      </c>
      <c r="H8121" s="31"/>
    </row>
    <row r="8122" spans="2:8">
      <c r="B8122" s="27"/>
      <c r="C8122" s="27"/>
      <c r="D8122" s="27"/>
      <c r="E8122" s="27"/>
      <c r="F8122" s="26"/>
      <c r="G8122" s="28" t="str">
        <f t="shared" si="6"/>
        <v/>
      </c>
      <c r="H8122" s="31"/>
    </row>
    <row r="8123" spans="2:8">
      <c r="B8123" s="27"/>
      <c r="C8123" s="27"/>
      <c r="D8123" s="27"/>
      <c r="E8123" s="27"/>
      <c r="F8123" s="26"/>
      <c r="G8123" s="28" t="str">
        <f t="shared" si="6"/>
        <v/>
      </c>
      <c r="H8123" s="31"/>
    </row>
    <row r="8124" spans="2:8">
      <c r="B8124" s="27"/>
      <c r="C8124" s="27"/>
      <c r="D8124" s="27"/>
      <c r="E8124" s="27"/>
      <c r="F8124" s="26"/>
      <c r="G8124" s="28" t="str">
        <f t="shared" si="6"/>
        <v/>
      </c>
      <c r="H8124" s="31"/>
    </row>
    <row r="8125" spans="2:8">
      <c r="B8125" s="27"/>
      <c r="C8125" s="27"/>
      <c r="D8125" s="27"/>
      <c r="E8125" s="27"/>
      <c r="F8125" s="26"/>
      <c r="G8125" s="28" t="str">
        <f t="shared" si="6"/>
        <v/>
      </c>
      <c r="H8125" s="31"/>
    </row>
    <row r="8126" spans="2:8">
      <c r="B8126" s="27"/>
      <c r="C8126" s="27"/>
      <c r="D8126" s="27"/>
      <c r="E8126" s="27"/>
      <c r="F8126" s="26"/>
      <c r="G8126" s="28" t="str">
        <f t="shared" si="6"/>
        <v/>
      </c>
      <c r="H8126" s="31"/>
    </row>
    <row r="8127" spans="2:8">
      <c r="B8127" s="27"/>
      <c r="C8127" s="27"/>
      <c r="D8127" s="27"/>
      <c r="E8127" s="27"/>
      <c r="F8127" s="26"/>
      <c r="G8127" s="28" t="str">
        <f t="shared" si="6"/>
        <v/>
      </c>
      <c r="H8127" s="31"/>
    </row>
    <row r="8128" spans="2:8">
      <c r="B8128" s="27"/>
      <c r="C8128" s="27"/>
      <c r="D8128" s="27"/>
      <c r="E8128" s="27"/>
      <c r="F8128" s="26"/>
      <c r="G8128" s="28" t="str">
        <f t="shared" si="6"/>
        <v/>
      </c>
      <c r="H8128" s="31"/>
    </row>
    <row r="8129" spans="2:8">
      <c r="B8129" s="27"/>
      <c r="C8129" s="27"/>
      <c r="D8129" s="27"/>
      <c r="E8129" s="27"/>
      <c r="F8129" s="26"/>
      <c r="G8129" s="28" t="str">
        <f t="shared" si="6"/>
        <v/>
      </c>
      <c r="H8129" s="31"/>
    </row>
    <row r="8130" spans="2:8">
      <c r="B8130" s="27"/>
      <c r="C8130" s="27"/>
      <c r="D8130" s="27"/>
      <c r="E8130" s="27"/>
      <c r="F8130" s="26"/>
      <c r="G8130" s="28" t="str">
        <f t="shared" si="6"/>
        <v/>
      </c>
      <c r="H8130" s="31"/>
    </row>
    <row r="8131" spans="2:8">
      <c r="B8131" s="27"/>
      <c r="C8131" s="27"/>
      <c r="D8131" s="27"/>
      <c r="E8131" s="27"/>
      <c r="F8131" s="26"/>
      <c r="G8131" s="28" t="str">
        <f t="shared" si="6"/>
        <v/>
      </c>
      <c r="H8131" s="31"/>
    </row>
    <row r="8132" spans="2:8">
      <c r="B8132" s="27"/>
      <c r="C8132" s="27"/>
      <c r="D8132" s="27"/>
      <c r="E8132" s="27"/>
      <c r="F8132" s="26"/>
      <c r="G8132" s="28" t="str">
        <f t="shared" ref="G8132:G8195" si="7">IF(F8132="","",IF(F8132="EI",4,IF(F8132="EO",5.2,IF(F8132="EQ",3.9,IF(F8132="ILF",7.5,IF(F8132="EIF",5.4))))))</f>
        <v/>
      </c>
      <c r="H8132" s="31"/>
    </row>
    <row r="8133" spans="2:8">
      <c r="B8133" s="27"/>
      <c r="C8133" s="27"/>
      <c r="D8133" s="27"/>
      <c r="E8133" s="27"/>
      <c r="F8133" s="26"/>
      <c r="G8133" s="28" t="str">
        <f t="shared" si="7"/>
        <v/>
      </c>
      <c r="H8133" s="31"/>
    </row>
    <row r="8134" spans="2:8">
      <c r="B8134" s="27"/>
      <c r="C8134" s="27"/>
      <c r="D8134" s="27"/>
      <c r="E8134" s="27"/>
      <c r="F8134" s="26"/>
      <c r="G8134" s="28" t="str">
        <f t="shared" si="7"/>
        <v/>
      </c>
      <c r="H8134" s="31"/>
    </row>
    <row r="8135" spans="2:8">
      <c r="B8135" s="27"/>
      <c r="C8135" s="27"/>
      <c r="D8135" s="27"/>
      <c r="E8135" s="27"/>
      <c r="F8135" s="26"/>
      <c r="G8135" s="28" t="str">
        <f t="shared" si="7"/>
        <v/>
      </c>
      <c r="H8135" s="31"/>
    </row>
    <row r="8136" spans="2:8">
      <c r="B8136" s="27"/>
      <c r="C8136" s="27"/>
      <c r="D8136" s="27"/>
      <c r="E8136" s="27"/>
      <c r="F8136" s="26"/>
      <c r="G8136" s="28" t="str">
        <f t="shared" si="7"/>
        <v/>
      </c>
      <c r="H8136" s="31"/>
    </row>
    <row r="8137" spans="2:8">
      <c r="B8137" s="27"/>
      <c r="C8137" s="27"/>
      <c r="D8137" s="27"/>
      <c r="E8137" s="27"/>
      <c r="F8137" s="26"/>
      <c r="G8137" s="28" t="str">
        <f t="shared" si="7"/>
        <v/>
      </c>
      <c r="H8137" s="31"/>
    </row>
    <row r="8138" spans="2:8">
      <c r="B8138" s="27"/>
      <c r="C8138" s="27"/>
      <c r="D8138" s="27"/>
      <c r="E8138" s="27"/>
      <c r="F8138" s="26"/>
      <c r="G8138" s="28" t="str">
        <f t="shared" si="7"/>
        <v/>
      </c>
      <c r="H8138" s="31"/>
    </row>
    <row r="8139" spans="2:8">
      <c r="B8139" s="27"/>
      <c r="C8139" s="27"/>
      <c r="D8139" s="27"/>
      <c r="E8139" s="27"/>
      <c r="F8139" s="26"/>
      <c r="G8139" s="28" t="str">
        <f t="shared" si="7"/>
        <v/>
      </c>
      <c r="H8139" s="31"/>
    </row>
    <row r="8140" spans="2:8">
      <c r="B8140" s="27"/>
      <c r="C8140" s="27"/>
      <c r="D8140" s="27"/>
      <c r="E8140" s="27"/>
      <c r="F8140" s="26"/>
      <c r="G8140" s="28" t="str">
        <f t="shared" si="7"/>
        <v/>
      </c>
      <c r="H8140" s="31"/>
    </row>
    <row r="8141" spans="2:8">
      <c r="B8141" s="27"/>
      <c r="C8141" s="27"/>
      <c r="D8141" s="27"/>
      <c r="E8141" s="27"/>
      <c r="F8141" s="26"/>
      <c r="G8141" s="28" t="str">
        <f t="shared" si="7"/>
        <v/>
      </c>
      <c r="H8141" s="31"/>
    </row>
    <row r="8142" spans="2:8">
      <c r="B8142" s="27"/>
      <c r="C8142" s="27"/>
      <c r="D8142" s="27"/>
      <c r="E8142" s="27"/>
      <c r="F8142" s="26"/>
      <c r="G8142" s="28" t="str">
        <f t="shared" si="7"/>
        <v/>
      </c>
      <c r="H8142" s="31"/>
    </row>
    <row r="8143" spans="2:8">
      <c r="B8143" s="27"/>
      <c r="C8143" s="27"/>
      <c r="D8143" s="27"/>
      <c r="E8143" s="27"/>
      <c r="F8143" s="26"/>
      <c r="G8143" s="28" t="str">
        <f t="shared" si="7"/>
        <v/>
      </c>
      <c r="H8143" s="31"/>
    </row>
    <row r="8144" spans="2:8">
      <c r="B8144" s="27"/>
      <c r="C8144" s="27"/>
      <c r="D8144" s="27"/>
      <c r="E8144" s="27"/>
      <c r="F8144" s="26"/>
      <c r="G8144" s="28" t="str">
        <f t="shared" si="7"/>
        <v/>
      </c>
      <c r="H8144" s="31"/>
    </row>
    <row r="8145" spans="2:8">
      <c r="B8145" s="27"/>
      <c r="C8145" s="27"/>
      <c r="D8145" s="27"/>
      <c r="E8145" s="27"/>
      <c r="F8145" s="26"/>
      <c r="G8145" s="28" t="str">
        <f t="shared" si="7"/>
        <v/>
      </c>
      <c r="H8145" s="31"/>
    </row>
    <row r="8146" spans="2:8">
      <c r="B8146" s="27"/>
      <c r="C8146" s="27"/>
      <c r="D8146" s="27"/>
      <c r="E8146" s="27"/>
      <c r="F8146" s="26"/>
      <c r="G8146" s="28" t="str">
        <f t="shared" si="7"/>
        <v/>
      </c>
      <c r="H8146" s="31"/>
    </row>
    <row r="8147" spans="2:8">
      <c r="B8147" s="27"/>
      <c r="C8147" s="27"/>
      <c r="D8147" s="27"/>
      <c r="E8147" s="27"/>
      <c r="F8147" s="26"/>
      <c r="G8147" s="28" t="str">
        <f t="shared" si="7"/>
        <v/>
      </c>
      <c r="H8147" s="31"/>
    </row>
    <row r="8148" spans="2:8">
      <c r="B8148" s="27"/>
      <c r="C8148" s="27"/>
      <c r="D8148" s="27"/>
      <c r="E8148" s="27"/>
      <c r="F8148" s="26"/>
      <c r="G8148" s="28" t="str">
        <f t="shared" si="7"/>
        <v/>
      </c>
      <c r="H8148" s="31"/>
    </row>
    <row r="8149" spans="2:8">
      <c r="B8149" s="27"/>
      <c r="C8149" s="27"/>
      <c r="D8149" s="27"/>
      <c r="E8149" s="27"/>
      <c r="F8149" s="26"/>
      <c r="G8149" s="28" t="str">
        <f t="shared" si="7"/>
        <v/>
      </c>
      <c r="H8149" s="31"/>
    </row>
    <row r="8150" spans="2:8">
      <c r="B8150" s="27"/>
      <c r="C8150" s="27"/>
      <c r="D8150" s="27"/>
      <c r="E8150" s="27"/>
      <c r="F8150" s="26"/>
      <c r="G8150" s="28" t="str">
        <f t="shared" si="7"/>
        <v/>
      </c>
      <c r="H8150" s="31"/>
    </row>
    <row r="8151" spans="2:8">
      <c r="B8151" s="27"/>
      <c r="C8151" s="27"/>
      <c r="D8151" s="27"/>
      <c r="E8151" s="27"/>
      <c r="F8151" s="26"/>
      <c r="G8151" s="28" t="str">
        <f t="shared" si="7"/>
        <v/>
      </c>
      <c r="H8151" s="31"/>
    </row>
    <row r="8152" spans="2:8">
      <c r="B8152" s="27"/>
      <c r="C8152" s="27"/>
      <c r="D8152" s="27"/>
      <c r="E8152" s="27"/>
      <c r="F8152" s="26"/>
      <c r="G8152" s="28" t="str">
        <f t="shared" si="7"/>
        <v/>
      </c>
      <c r="H8152" s="31"/>
    </row>
    <row r="8153" spans="2:8">
      <c r="B8153" s="27"/>
      <c r="C8153" s="27"/>
      <c r="D8153" s="27"/>
      <c r="E8153" s="27"/>
      <c r="F8153" s="26"/>
      <c r="G8153" s="28" t="str">
        <f t="shared" si="7"/>
        <v/>
      </c>
      <c r="H8153" s="31"/>
    </row>
    <row r="8154" spans="2:8">
      <c r="B8154" s="27"/>
      <c r="C8154" s="27"/>
      <c r="D8154" s="27"/>
      <c r="E8154" s="27"/>
      <c r="F8154" s="26"/>
      <c r="G8154" s="28" t="str">
        <f t="shared" si="7"/>
        <v/>
      </c>
      <c r="H8154" s="31"/>
    </row>
    <row r="8155" spans="2:8">
      <c r="B8155" s="27"/>
      <c r="C8155" s="27"/>
      <c r="D8155" s="27"/>
      <c r="E8155" s="27"/>
      <c r="F8155" s="26"/>
      <c r="G8155" s="28" t="str">
        <f t="shared" si="7"/>
        <v/>
      </c>
      <c r="H8155" s="31"/>
    </row>
    <row r="8156" spans="2:8">
      <c r="B8156" s="27"/>
      <c r="C8156" s="27"/>
      <c r="D8156" s="27"/>
      <c r="E8156" s="27"/>
      <c r="F8156" s="26"/>
      <c r="G8156" s="28" t="str">
        <f t="shared" si="7"/>
        <v/>
      </c>
      <c r="H8156" s="31"/>
    </row>
    <row r="8157" spans="2:8">
      <c r="B8157" s="27"/>
      <c r="C8157" s="27"/>
      <c r="D8157" s="27"/>
      <c r="E8157" s="27"/>
      <c r="F8157" s="26"/>
      <c r="G8157" s="28" t="str">
        <f t="shared" si="7"/>
        <v/>
      </c>
      <c r="H8157" s="31"/>
    </row>
    <row r="8158" spans="2:8">
      <c r="B8158" s="27"/>
      <c r="C8158" s="27"/>
      <c r="D8158" s="27"/>
      <c r="E8158" s="27"/>
      <c r="F8158" s="26"/>
      <c r="G8158" s="28" t="str">
        <f t="shared" si="7"/>
        <v/>
      </c>
      <c r="H8158" s="31"/>
    </row>
    <row r="8159" spans="2:8">
      <c r="B8159" s="27"/>
      <c r="C8159" s="27"/>
      <c r="D8159" s="27"/>
      <c r="E8159" s="27"/>
      <c r="F8159" s="26"/>
      <c r="G8159" s="28" t="str">
        <f t="shared" si="7"/>
        <v/>
      </c>
      <c r="H8159" s="31"/>
    </row>
    <row r="8160" spans="2:8">
      <c r="B8160" s="27"/>
      <c r="C8160" s="27"/>
      <c r="D8160" s="27"/>
      <c r="E8160" s="27"/>
      <c r="F8160" s="26"/>
      <c r="G8160" s="28" t="str">
        <f t="shared" si="7"/>
        <v/>
      </c>
      <c r="H8160" s="31"/>
    </row>
    <row r="8161" spans="2:8">
      <c r="B8161" s="27"/>
      <c r="C8161" s="27"/>
      <c r="D8161" s="27"/>
      <c r="E8161" s="27"/>
      <c r="F8161" s="26"/>
      <c r="G8161" s="28" t="str">
        <f t="shared" si="7"/>
        <v/>
      </c>
      <c r="H8161" s="31"/>
    </row>
    <row r="8162" spans="2:8">
      <c r="B8162" s="27"/>
      <c r="C8162" s="27"/>
      <c r="D8162" s="27"/>
      <c r="E8162" s="27"/>
      <c r="F8162" s="26"/>
      <c r="G8162" s="28" t="str">
        <f t="shared" si="7"/>
        <v/>
      </c>
      <c r="H8162" s="31"/>
    </row>
    <row r="8163" spans="2:8">
      <c r="B8163" s="27"/>
      <c r="C8163" s="27"/>
      <c r="D8163" s="27"/>
      <c r="E8163" s="27"/>
      <c r="F8163" s="26"/>
      <c r="G8163" s="28" t="str">
        <f t="shared" si="7"/>
        <v/>
      </c>
      <c r="H8163" s="31"/>
    </row>
    <row r="8164" spans="2:8">
      <c r="B8164" s="27"/>
      <c r="C8164" s="27"/>
      <c r="D8164" s="27"/>
      <c r="E8164" s="27"/>
      <c r="F8164" s="26"/>
      <c r="G8164" s="28" t="str">
        <f t="shared" si="7"/>
        <v/>
      </c>
      <c r="H8164" s="31"/>
    </row>
    <row r="8165" spans="2:8">
      <c r="B8165" s="27"/>
      <c r="C8165" s="27"/>
      <c r="D8165" s="27"/>
      <c r="E8165" s="27"/>
      <c r="F8165" s="26"/>
      <c r="G8165" s="28" t="str">
        <f t="shared" si="7"/>
        <v/>
      </c>
      <c r="H8165" s="31"/>
    </row>
    <row r="8166" spans="2:8">
      <c r="B8166" s="27"/>
      <c r="C8166" s="27"/>
      <c r="D8166" s="27"/>
      <c r="E8166" s="27"/>
      <c r="F8166" s="26"/>
      <c r="G8166" s="28" t="str">
        <f t="shared" si="7"/>
        <v/>
      </c>
      <c r="H8166" s="31"/>
    </row>
    <row r="8167" spans="2:8">
      <c r="B8167" s="27"/>
      <c r="C8167" s="27"/>
      <c r="D8167" s="27"/>
      <c r="E8167" s="27"/>
      <c r="F8167" s="26"/>
      <c r="G8167" s="28" t="str">
        <f t="shared" si="7"/>
        <v/>
      </c>
      <c r="H8167" s="31"/>
    </row>
    <row r="8168" spans="2:8">
      <c r="B8168" s="27"/>
      <c r="C8168" s="27"/>
      <c r="D8168" s="27"/>
      <c r="E8168" s="27"/>
      <c r="F8168" s="26"/>
      <c r="G8168" s="28" t="str">
        <f t="shared" si="7"/>
        <v/>
      </c>
      <c r="H8168" s="31"/>
    </row>
    <row r="8169" spans="2:8">
      <c r="B8169" s="27"/>
      <c r="C8169" s="27"/>
      <c r="D8169" s="27"/>
      <c r="E8169" s="27"/>
      <c r="F8169" s="26"/>
      <c r="G8169" s="28" t="str">
        <f t="shared" si="7"/>
        <v/>
      </c>
      <c r="H8169" s="31"/>
    </row>
    <row r="8170" spans="2:8">
      <c r="B8170" s="27"/>
      <c r="C8170" s="27"/>
      <c r="D8170" s="27"/>
      <c r="E8170" s="27"/>
      <c r="F8170" s="26"/>
      <c r="G8170" s="28" t="str">
        <f t="shared" si="7"/>
        <v/>
      </c>
      <c r="H8170" s="31"/>
    </row>
    <row r="8171" spans="2:8">
      <c r="B8171" s="27"/>
      <c r="C8171" s="27"/>
      <c r="D8171" s="27"/>
      <c r="E8171" s="27"/>
      <c r="F8171" s="26"/>
      <c r="G8171" s="28" t="str">
        <f t="shared" si="7"/>
        <v/>
      </c>
      <c r="H8171" s="31"/>
    </row>
    <row r="8172" spans="2:8">
      <c r="B8172" s="27"/>
      <c r="C8172" s="27"/>
      <c r="D8172" s="27"/>
      <c r="E8172" s="27"/>
      <c r="F8172" s="26"/>
      <c r="G8172" s="28" t="str">
        <f t="shared" si="7"/>
        <v/>
      </c>
      <c r="H8172" s="31"/>
    </row>
    <row r="8173" spans="2:8">
      <c r="B8173" s="27"/>
      <c r="C8173" s="27"/>
      <c r="D8173" s="27"/>
      <c r="E8173" s="27"/>
      <c r="F8173" s="26"/>
      <c r="G8173" s="28" t="str">
        <f t="shared" si="7"/>
        <v/>
      </c>
      <c r="H8173" s="31"/>
    </row>
    <row r="8174" spans="2:8">
      <c r="B8174" s="27"/>
      <c r="C8174" s="27"/>
      <c r="D8174" s="27"/>
      <c r="E8174" s="27"/>
      <c r="F8174" s="26"/>
      <c r="G8174" s="28" t="str">
        <f t="shared" si="7"/>
        <v/>
      </c>
      <c r="H8174" s="31"/>
    </row>
    <row r="8175" spans="2:8">
      <c r="B8175" s="27"/>
      <c r="C8175" s="27"/>
      <c r="D8175" s="27"/>
      <c r="E8175" s="27"/>
      <c r="F8175" s="26"/>
      <c r="G8175" s="28" t="str">
        <f t="shared" si="7"/>
        <v/>
      </c>
      <c r="H8175" s="31"/>
    </row>
    <row r="8176" spans="2:8">
      <c r="B8176" s="27"/>
      <c r="C8176" s="27"/>
      <c r="D8176" s="27"/>
      <c r="E8176" s="27"/>
      <c r="F8176" s="26"/>
      <c r="G8176" s="28" t="str">
        <f t="shared" si="7"/>
        <v/>
      </c>
      <c r="H8176" s="31"/>
    </row>
    <row r="8177" spans="2:8">
      <c r="B8177" s="27"/>
      <c r="C8177" s="27"/>
      <c r="D8177" s="27"/>
      <c r="E8177" s="27"/>
      <c r="F8177" s="26"/>
      <c r="G8177" s="28" t="str">
        <f t="shared" si="7"/>
        <v/>
      </c>
      <c r="H8177" s="31"/>
    </row>
    <row r="8178" spans="2:8">
      <c r="B8178" s="27"/>
      <c r="C8178" s="27"/>
      <c r="D8178" s="27"/>
      <c r="E8178" s="27"/>
      <c r="F8178" s="26"/>
      <c r="G8178" s="28" t="str">
        <f t="shared" si="7"/>
        <v/>
      </c>
      <c r="H8178" s="31"/>
    </row>
    <row r="8179" spans="2:8">
      <c r="B8179" s="27"/>
      <c r="C8179" s="27"/>
      <c r="D8179" s="27"/>
      <c r="E8179" s="27"/>
      <c r="F8179" s="26"/>
      <c r="G8179" s="28" t="str">
        <f t="shared" si="7"/>
        <v/>
      </c>
      <c r="H8179" s="31"/>
    </row>
    <row r="8180" spans="2:8">
      <c r="B8180" s="27"/>
      <c r="C8180" s="27"/>
      <c r="D8180" s="27"/>
      <c r="E8180" s="27"/>
      <c r="F8180" s="26"/>
      <c r="G8180" s="28" t="str">
        <f t="shared" si="7"/>
        <v/>
      </c>
      <c r="H8180" s="31"/>
    </row>
    <row r="8181" spans="2:8">
      <c r="B8181" s="27"/>
      <c r="C8181" s="27"/>
      <c r="D8181" s="27"/>
      <c r="E8181" s="27"/>
      <c r="F8181" s="26"/>
      <c r="G8181" s="28" t="str">
        <f t="shared" si="7"/>
        <v/>
      </c>
      <c r="H8181" s="31"/>
    </row>
    <row r="8182" spans="2:8">
      <c r="B8182" s="27"/>
      <c r="C8182" s="27"/>
      <c r="D8182" s="27"/>
      <c r="E8182" s="27"/>
      <c r="F8182" s="26"/>
      <c r="G8182" s="28" t="str">
        <f t="shared" si="7"/>
        <v/>
      </c>
      <c r="H8182" s="31"/>
    </row>
    <row r="8183" spans="2:8">
      <c r="B8183" s="27"/>
      <c r="C8183" s="27"/>
      <c r="D8183" s="27"/>
      <c r="E8183" s="27"/>
      <c r="F8183" s="26"/>
      <c r="G8183" s="28" t="str">
        <f t="shared" si="7"/>
        <v/>
      </c>
      <c r="H8183" s="31"/>
    </row>
    <row r="8184" spans="2:8">
      <c r="B8184" s="27"/>
      <c r="C8184" s="27"/>
      <c r="D8184" s="27"/>
      <c r="E8184" s="27"/>
      <c r="F8184" s="26"/>
      <c r="G8184" s="28" t="str">
        <f t="shared" si="7"/>
        <v/>
      </c>
      <c r="H8184" s="31"/>
    </row>
    <row r="8185" spans="2:8">
      <c r="B8185" s="27"/>
      <c r="C8185" s="27"/>
      <c r="D8185" s="27"/>
      <c r="E8185" s="27"/>
      <c r="F8185" s="26"/>
      <c r="G8185" s="28" t="str">
        <f t="shared" si="7"/>
        <v/>
      </c>
      <c r="H8185" s="31"/>
    </row>
    <row r="8186" spans="2:8">
      <c r="B8186" s="27"/>
      <c r="C8186" s="27"/>
      <c r="D8186" s="27"/>
      <c r="E8186" s="27"/>
      <c r="F8186" s="26"/>
      <c r="G8186" s="28" t="str">
        <f t="shared" si="7"/>
        <v/>
      </c>
      <c r="H8186" s="31"/>
    </row>
    <row r="8187" spans="2:8">
      <c r="B8187" s="27"/>
      <c r="C8187" s="27"/>
      <c r="D8187" s="27"/>
      <c r="E8187" s="27"/>
      <c r="F8187" s="26"/>
      <c r="G8187" s="28" t="str">
        <f t="shared" si="7"/>
        <v/>
      </c>
      <c r="H8187" s="31"/>
    </row>
    <row r="8188" spans="2:8">
      <c r="B8188" s="27"/>
      <c r="C8188" s="27"/>
      <c r="D8188" s="27"/>
      <c r="E8188" s="27"/>
      <c r="F8188" s="26"/>
      <c r="G8188" s="28" t="str">
        <f t="shared" si="7"/>
        <v/>
      </c>
      <c r="H8188" s="31"/>
    </row>
    <row r="8189" spans="2:8">
      <c r="B8189" s="27"/>
      <c r="C8189" s="27"/>
      <c r="D8189" s="27"/>
      <c r="E8189" s="27"/>
      <c r="F8189" s="26"/>
      <c r="G8189" s="28" t="str">
        <f t="shared" si="7"/>
        <v/>
      </c>
      <c r="H8189" s="31"/>
    </row>
    <row r="8190" spans="2:8">
      <c r="B8190" s="27"/>
      <c r="C8190" s="27"/>
      <c r="D8190" s="27"/>
      <c r="E8190" s="27"/>
      <c r="F8190" s="26"/>
      <c r="G8190" s="28" t="str">
        <f t="shared" si="7"/>
        <v/>
      </c>
      <c r="H8190" s="31"/>
    </row>
    <row r="8191" spans="2:8">
      <c r="B8191" s="27"/>
      <c r="C8191" s="27"/>
      <c r="D8191" s="27"/>
      <c r="E8191" s="27"/>
      <c r="F8191" s="26"/>
      <c r="G8191" s="28" t="str">
        <f t="shared" si="7"/>
        <v/>
      </c>
      <c r="H8191" s="31"/>
    </row>
    <row r="8192" spans="2:8">
      <c r="B8192" s="27"/>
      <c r="C8192" s="27"/>
      <c r="D8192" s="27"/>
      <c r="E8192" s="27"/>
      <c r="F8192" s="26"/>
      <c r="G8192" s="28" t="str">
        <f t="shared" si="7"/>
        <v/>
      </c>
      <c r="H8192" s="31"/>
    </row>
    <row r="8193" spans="2:8">
      <c r="B8193" s="27"/>
      <c r="C8193" s="27"/>
      <c r="D8193" s="27"/>
      <c r="E8193" s="27"/>
      <c r="F8193" s="26"/>
      <c r="G8193" s="28" t="str">
        <f t="shared" si="7"/>
        <v/>
      </c>
      <c r="H8193" s="31"/>
    </row>
    <row r="8194" spans="2:8">
      <c r="B8194" s="27"/>
      <c r="C8194" s="27"/>
      <c r="D8194" s="27"/>
      <c r="E8194" s="27"/>
      <c r="F8194" s="26"/>
      <c r="G8194" s="28" t="str">
        <f t="shared" si="7"/>
        <v/>
      </c>
      <c r="H8194" s="31"/>
    </row>
    <row r="8195" spans="2:8">
      <c r="B8195" s="27"/>
      <c r="C8195" s="27"/>
      <c r="D8195" s="27"/>
      <c r="E8195" s="27"/>
      <c r="F8195" s="26"/>
      <c r="G8195" s="28" t="str">
        <f t="shared" si="7"/>
        <v/>
      </c>
      <c r="H8195" s="31"/>
    </row>
    <row r="8196" spans="2:8">
      <c r="B8196" s="27"/>
      <c r="C8196" s="27"/>
      <c r="D8196" s="27"/>
      <c r="E8196" s="27"/>
      <c r="F8196" s="26"/>
      <c r="G8196" s="28" t="str">
        <f t="shared" ref="G8196:G8259" si="8">IF(F8196="","",IF(F8196="EI",4,IF(F8196="EO",5.2,IF(F8196="EQ",3.9,IF(F8196="ILF",7.5,IF(F8196="EIF",5.4))))))</f>
        <v/>
      </c>
      <c r="H8196" s="31"/>
    </row>
    <row r="8197" spans="2:8">
      <c r="B8197" s="27"/>
      <c r="C8197" s="27"/>
      <c r="D8197" s="27"/>
      <c r="E8197" s="27"/>
      <c r="F8197" s="26"/>
      <c r="G8197" s="28" t="str">
        <f t="shared" si="8"/>
        <v/>
      </c>
      <c r="H8197" s="31"/>
    </row>
    <row r="8198" spans="2:8">
      <c r="B8198" s="27"/>
      <c r="C8198" s="27"/>
      <c r="D8198" s="27"/>
      <c r="E8198" s="27"/>
      <c r="F8198" s="26"/>
      <c r="G8198" s="28" t="str">
        <f t="shared" si="8"/>
        <v/>
      </c>
      <c r="H8198" s="31"/>
    </row>
    <row r="8199" spans="2:8">
      <c r="B8199" s="27"/>
      <c r="C8199" s="27"/>
      <c r="D8199" s="27"/>
      <c r="E8199" s="27"/>
      <c r="F8199" s="26"/>
      <c r="G8199" s="28" t="str">
        <f t="shared" si="8"/>
        <v/>
      </c>
      <c r="H8199" s="31"/>
    </row>
    <row r="8200" spans="2:8">
      <c r="B8200" s="27"/>
      <c r="C8200" s="27"/>
      <c r="D8200" s="27"/>
      <c r="E8200" s="27"/>
      <c r="F8200" s="26"/>
      <c r="G8200" s="28" t="str">
        <f t="shared" si="8"/>
        <v/>
      </c>
      <c r="H8200" s="31"/>
    </row>
    <row r="8201" spans="2:8">
      <c r="B8201" s="27"/>
      <c r="C8201" s="27"/>
      <c r="D8201" s="27"/>
      <c r="E8201" s="27"/>
      <c r="F8201" s="26"/>
      <c r="G8201" s="28" t="str">
        <f t="shared" si="8"/>
        <v/>
      </c>
      <c r="H8201" s="31"/>
    </row>
    <row r="8202" spans="2:8">
      <c r="B8202" s="27"/>
      <c r="C8202" s="27"/>
      <c r="D8202" s="27"/>
      <c r="E8202" s="27"/>
      <c r="F8202" s="26"/>
      <c r="G8202" s="28" t="str">
        <f t="shared" si="8"/>
        <v/>
      </c>
      <c r="H8202" s="31"/>
    </row>
    <row r="8203" spans="2:8">
      <c r="B8203" s="27"/>
      <c r="C8203" s="27"/>
      <c r="D8203" s="27"/>
      <c r="E8203" s="27"/>
      <c r="F8203" s="26"/>
      <c r="G8203" s="28" t="str">
        <f t="shared" si="8"/>
        <v/>
      </c>
      <c r="H8203" s="31"/>
    </row>
    <row r="8204" spans="2:8">
      <c r="B8204" s="27"/>
      <c r="C8204" s="27"/>
      <c r="D8204" s="27"/>
      <c r="E8204" s="27"/>
      <c r="F8204" s="26"/>
      <c r="G8204" s="28" t="str">
        <f t="shared" si="8"/>
        <v/>
      </c>
      <c r="H8204" s="31"/>
    </row>
    <row r="8205" spans="2:8">
      <c r="B8205" s="27"/>
      <c r="C8205" s="27"/>
      <c r="D8205" s="27"/>
      <c r="E8205" s="27"/>
      <c r="F8205" s="26"/>
      <c r="G8205" s="28" t="str">
        <f t="shared" si="8"/>
        <v/>
      </c>
      <c r="H8205" s="31"/>
    </row>
    <row r="8206" spans="2:8">
      <c r="B8206" s="27"/>
      <c r="C8206" s="27"/>
      <c r="D8206" s="27"/>
      <c r="E8206" s="27"/>
      <c r="F8206" s="26"/>
      <c r="G8206" s="28" t="str">
        <f t="shared" si="8"/>
        <v/>
      </c>
      <c r="H8206" s="31"/>
    </row>
    <row r="8207" spans="2:8">
      <c r="B8207" s="27"/>
      <c r="C8207" s="27"/>
      <c r="D8207" s="27"/>
      <c r="E8207" s="27"/>
      <c r="F8207" s="26"/>
      <c r="G8207" s="28" t="str">
        <f t="shared" si="8"/>
        <v/>
      </c>
      <c r="H8207" s="31"/>
    </row>
    <row r="8208" spans="2:8">
      <c r="B8208" s="27"/>
      <c r="C8208" s="27"/>
      <c r="D8208" s="27"/>
      <c r="E8208" s="27"/>
      <c r="F8208" s="26"/>
      <c r="G8208" s="28" t="str">
        <f t="shared" si="8"/>
        <v/>
      </c>
      <c r="H8208" s="31"/>
    </row>
    <row r="8209" spans="2:8">
      <c r="B8209" s="27"/>
      <c r="C8209" s="27"/>
      <c r="D8209" s="27"/>
      <c r="E8209" s="27"/>
      <c r="F8209" s="26"/>
      <c r="G8209" s="28" t="str">
        <f t="shared" si="8"/>
        <v/>
      </c>
      <c r="H8209" s="31"/>
    </row>
    <row r="8210" spans="2:8">
      <c r="B8210" s="27"/>
      <c r="C8210" s="27"/>
      <c r="D8210" s="27"/>
      <c r="E8210" s="27"/>
      <c r="F8210" s="26"/>
      <c r="G8210" s="28" t="str">
        <f t="shared" si="8"/>
        <v/>
      </c>
      <c r="H8210" s="31"/>
    </row>
    <row r="8211" spans="2:8">
      <c r="B8211" s="27"/>
      <c r="C8211" s="27"/>
      <c r="D8211" s="27"/>
      <c r="E8211" s="27"/>
      <c r="F8211" s="26"/>
      <c r="G8211" s="28" t="str">
        <f t="shared" si="8"/>
        <v/>
      </c>
      <c r="H8211" s="31"/>
    </row>
    <row r="8212" spans="2:8">
      <c r="B8212" s="27"/>
      <c r="C8212" s="27"/>
      <c r="D8212" s="27"/>
      <c r="E8212" s="27"/>
      <c r="F8212" s="26"/>
      <c r="G8212" s="28" t="str">
        <f t="shared" si="8"/>
        <v/>
      </c>
      <c r="H8212" s="31"/>
    </row>
    <row r="8213" spans="2:8">
      <c r="B8213" s="27"/>
      <c r="C8213" s="27"/>
      <c r="D8213" s="27"/>
      <c r="E8213" s="27"/>
      <c r="F8213" s="26"/>
      <c r="G8213" s="28" t="str">
        <f t="shared" si="8"/>
        <v/>
      </c>
      <c r="H8213" s="31"/>
    </row>
    <row r="8214" spans="2:8">
      <c r="B8214" s="27"/>
      <c r="C8214" s="27"/>
      <c r="D8214" s="27"/>
      <c r="E8214" s="27"/>
      <c r="F8214" s="26"/>
      <c r="G8214" s="28" t="str">
        <f t="shared" si="8"/>
        <v/>
      </c>
      <c r="H8214" s="31"/>
    </row>
    <row r="8215" spans="2:8">
      <c r="B8215" s="27"/>
      <c r="C8215" s="27"/>
      <c r="D8215" s="27"/>
      <c r="E8215" s="27"/>
      <c r="F8215" s="26"/>
      <c r="G8215" s="28" t="str">
        <f t="shared" si="8"/>
        <v/>
      </c>
      <c r="H8215" s="31"/>
    </row>
    <row r="8216" spans="2:8">
      <c r="B8216" s="27"/>
      <c r="C8216" s="27"/>
      <c r="D8216" s="27"/>
      <c r="E8216" s="27"/>
      <c r="F8216" s="26"/>
      <c r="G8216" s="28" t="str">
        <f t="shared" si="8"/>
        <v/>
      </c>
      <c r="H8216" s="31"/>
    </row>
    <row r="8217" spans="2:8">
      <c r="B8217" s="27"/>
      <c r="C8217" s="27"/>
      <c r="D8217" s="27"/>
      <c r="E8217" s="27"/>
      <c r="F8217" s="26"/>
      <c r="G8217" s="28" t="str">
        <f t="shared" si="8"/>
        <v/>
      </c>
      <c r="H8217" s="31"/>
    </row>
    <row r="8218" spans="2:8">
      <c r="B8218" s="27"/>
      <c r="C8218" s="27"/>
      <c r="D8218" s="27"/>
      <c r="E8218" s="27"/>
      <c r="F8218" s="26"/>
      <c r="G8218" s="28" t="str">
        <f t="shared" si="8"/>
        <v/>
      </c>
      <c r="H8218" s="31"/>
    </row>
    <row r="8219" spans="2:8">
      <c r="B8219" s="27"/>
      <c r="C8219" s="27"/>
      <c r="D8219" s="27"/>
      <c r="E8219" s="27"/>
      <c r="F8219" s="26"/>
      <c r="G8219" s="28" t="str">
        <f t="shared" si="8"/>
        <v/>
      </c>
      <c r="H8219" s="31"/>
    </row>
    <row r="8220" spans="2:8">
      <c r="B8220" s="27"/>
      <c r="C8220" s="27"/>
      <c r="D8220" s="27"/>
      <c r="E8220" s="27"/>
      <c r="F8220" s="26"/>
      <c r="G8220" s="28" t="str">
        <f t="shared" si="8"/>
        <v/>
      </c>
      <c r="H8220" s="31"/>
    </row>
    <row r="8221" spans="2:8">
      <c r="B8221" s="27"/>
      <c r="C8221" s="27"/>
      <c r="D8221" s="27"/>
      <c r="E8221" s="27"/>
      <c r="F8221" s="26"/>
      <c r="G8221" s="28" t="str">
        <f t="shared" si="8"/>
        <v/>
      </c>
      <c r="H8221" s="31"/>
    </row>
    <row r="8222" spans="2:8">
      <c r="B8222" s="27"/>
      <c r="C8222" s="27"/>
      <c r="D8222" s="27"/>
      <c r="E8222" s="27"/>
      <c r="F8222" s="26"/>
      <c r="G8222" s="28" t="str">
        <f t="shared" si="8"/>
        <v/>
      </c>
      <c r="H8222" s="31"/>
    </row>
    <row r="8223" spans="2:8">
      <c r="B8223" s="27"/>
      <c r="C8223" s="27"/>
      <c r="D8223" s="27"/>
      <c r="E8223" s="27"/>
      <c r="F8223" s="26"/>
      <c r="G8223" s="28" t="str">
        <f t="shared" si="8"/>
        <v/>
      </c>
      <c r="H8223" s="31"/>
    </row>
    <row r="8224" spans="2:8">
      <c r="B8224" s="27"/>
      <c r="C8224" s="27"/>
      <c r="D8224" s="27"/>
      <c r="E8224" s="27"/>
      <c r="F8224" s="26"/>
      <c r="G8224" s="28" t="str">
        <f t="shared" si="8"/>
        <v/>
      </c>
      <c r="H8224" s="31"/>
    </row>
    <row r="8225" spans="2:8">
      <c r="B8225" s="27"/>
      <c r="C8225" s="27"/>
      <c r="D8225" s="27"/>
      <c r="E8225" s="27"/>
      <c r="F8225" s="26"/>
      <c r="G8225" s="28" t="str">
        <f t="shared" si="8"/>
        <v/>
      </c>
      <c r="H8225" s="31"/>
    </row>
    <row r="8226" spans="2:8">
      <c r="B8226" s="27"/>
      <c r="C8226" s="27"/>
      <c r="D8226" s="27"/>
      <c r="E8226" s="27"/>
      <c r="F8226" s="26"/>
      <c r="G8226" s="28" t="str">
        <f t="shared" si="8"/>
        <v/>
      </c>
      <c r="H8226" s="31"/>
    </row>
    <row r="8227" spans="2:8">
      <c r="B8227" s="27"/>
      <c r="C8227" s="27"/>
      <c r="D8227" s="27"/>
      <c r="E8227" s="27"/>
      <c r="F8227" s="26"/>
      <c r="G8227" s="28" t="str">
        <f t="shared" si="8"/>
        <v/>
      </c>
      <c r="H8227" s="31"/>
    </row>
    <row r="8228" spans="2:8">
      <c r="B8228" s="27"/>
      <c r="C8228" s="27"/>
      <c r="D8228" s="27"/>
      <c r="E8228" s="27"/>
      <c r="F8228" s="26"/>
      <c r="G8228" s="28" t="str">
        <f t="shared" si="8"/>
        <v/>
      </c>
      <c r="H8228" s="31"/>
    </row>
    <row r="8229" spans="2:8">
      <c r="B8229" s="27"/>
      <c r="C8229" s="27"/>
      <c r="D8229" s="27"/>
      <c r="E8229" s="27"/>
      <c r="F8229" s="26"/>
      <c r="G8229" s="28" t="str">
        <f t="shared" si="8"/>
        <v/>
      </c>
      <c r="H8229" s="31"/>
    </row>
    <row r="8230" spans="2:8">
      <c r="B8230" s="27"/>
      <c r="C8230" s="27"/>
      <c r="D8230" s="27"/>
      <c r="E8230" s="27"/>
      <c r="F8230" s="26"/>
      <c r="G8230" s="28" t="str">
        <f t="shared" si="8"/>
        <v/>
      </c>
      <c r="H8230" s="31"/>
    </row>
    <row r="8231" spans="2:8">
      <c r="B8231" s="27"/>
      <c r="C8231" s="27"/>
      <c r="D8231" s="27"/>
      <c r="E8231" s="27"/>
      <c r="F8231" s="26"/>
      <c r="G8231" s="28" t="str">
        <f t="shared" si="8"/>
        <v/>
      </c>
      <c r="H8231" s="31"/>
    </row>
    <row r="8232" spans="2:8">
      <c r="B8232" s="27"/>
      <c r="C8232" s="27"/>
      <c r="D8232" s="27"/>
      <c r="E8232" s="27"/>
      <c r="F8232" s="26"/>
      <c r="G8232" s="28" t="str">
        <f t="shared" si="8"/>
        <v/>
      </c>
      <c r="H8232" s="31"/>
    </row>
    <row r="8233" spans="2:8">
      <c r="B8233" s="27"/>
      <c r="C8233" s="27"/>
      <c r="D8233" s="27"/>
      <c r="E8233" s="27"/>
      <c r="F8233" s="26"/>
      <c r="G8233" s="28" t="str">
        <f t="shared" si="8"/>
        <v/>
      </c>
      <c r="H8233" s="31"/>
    </row>
    <row r="8234" spans="2:8">
      <c r="B8234" s="27"/>
      <c r="C8234" s="27"/>
      <c r="D8234" s="27"/>
      <c r="E8234" s="27"/>
      <c r="F8234" s="26"/>
      <c r="G8234" s="28" t="str">
        <f t="shared" si="8"/>
        <v/>
      </c>
      <c r="H8234" s="31"/>
    </row>
    <row r="8235" spans="2:8">
      <c r="B8235" s="27"/>
      <c r="C8235" s="27"/>
      <c r="D8235" s="27"/>
      <c r="E8235" s="27"/>
      <c r="F8235" s="26"/>
      <c r="G8235" s="28" t="str">
        <f t="shared" si="8"/>
        <v/>
      </c>
      <c r="H8235" s="31"/>
    </row>
    <row r="8236" spans="2:8">
      <c r="B8236" s="27"/>
      <c r="C8236" s="27"/>
      <c r="D8236" s="27"/>
      <c r="E8236" s="27"/>
      <c r="F8236" s="26"/>
      <c r="G8236" s="28" t="str">
        <f t="shared" si="8"/>
        <v/>
      </c>
      <c r="H8236" s="31"/>
    </row>
    <row r="8237" spans="2:8">
      <c r="B8237" s="27"/>
      <c r="C8237" s="27"/>
      <c r="D8237" s="27"/>
      <c r="E8237" s="27"/>
      <c r="F8237" s="26"/>
      <c r="G8237" s="28" t="str">
        <f t="shared" si="8"/>
        <v/>
      </c>
      <c r="H8237" s="31"/>
    </row>
    <row r="8238" spans="2:8">
      <c r="B8238" s="27"/>
      <c r="C8238" s="27"/>
      <c r="D8238" s="27"/>
      <c r="E8238" s="27"/>
      <c r="F8238" s="26"/>
      <c r="G8238" s="28" t="str">
        <f t="shared" si="8"/>
        <v/>
      </c>
      <c r="H8238" s="31"/>
    </row>
    <row r="8239" spans="2:8">
      <c r="B8239" s="27"/>
      <c r="C8239" s="27"/>
      <c r="D8239" s="27"/>
      <c r="E8239" s="27"/>
      <c r="F8239" s="26"/>
      <c r="G8239" s="28" t="str">
        <f t="shared" si="8"/>
        <v/>
      </c>
      <c r="H8239" s="31"/>
    </row>
    <row r="8240" spans="2:8">
      <c r="B8240" s="27"/>
      <c r="C8240" s="27"/>
      <c r="D8240" s="27"/>
      <c r="E8240" s="27"/>
      <c r="F8240" s="26"/>
      <c r="G8240" s="28" t="str">
        <f t="shared" si="8"/>
        <v/>
      </c>
      <c r="H8240" s="31"/>
    </row>
    <row r="8241" spans="2:8">
      <c r="B8241" s="27"/>
      <c r="C8241" s="27"/>
      <c r="D8241" s="27"/>
      <c r="E8241" s="27"/>
      <c r="F8241" s="26"/>
      <c r="G8241" s="28" t="str">
        <f t="shared" si="8"/>
        <v/>
      </c>
      <c r="H8241" s="31"/>
    </row>
    <row r="8242" spans="2:8">
      <c r="B8242" s="27"/>
      <c r="C8242" s="27"/>
      <c r="D8242" s="27"/>
      <c r="E8242" s="27"/>
      <c r="F8242" s="26"/>
      <c r="G8242" s="28" t="str">
        <f t="shared" si="8"/>
        <v/>
      </c>
      <c r="H8242" s="31"/>
    </row>
    <row r="8243" spans="2:8">
      <c r="B8243" s="27"/>
      <c r="C8243" s="27"/>
      <c r="D8243" s="27"/>
      <c r="E8243" s="27"/>
      <c r="F8243" s="26"/>
      <c r="G8243" s="28" t="str">
        <f t="shared" si="8"/>
        <v/>
      </c>
      <c r="H8243" s="31"/>
    </row>
    <row r="8244" spans="2:8">
      <c r="B8244" s="27"/>
      <c r="C8244" s="27"/>
      <c r="D8244" s="27"/>
      <c r="E8244" s="27"/>
      <c r="F8244" s="26"/>
      <c r="G8244" s="28" t="str">
        <f t="shared" si="8"/>
        <v/>
      </c>
      <c r="H8244" s="31"/>
    </row>
    <row r="8245" spans="2:8">
      <c r="B8245" s="27"/>
      <c r="C8245" s="27"/>
      <c r="D8245" s="27"/>
      <c r="E8245" s="27"/>
      <c r="F8245" s="26"/>
      <c r="G8245" s="28" t="str">
        <f t="shared" si="8"/>
        <v/>
      </c>
      <c r="H8245" s="31"/>
    </row>
    <row r="8246" spans="2:8">
      <c r="B8246" s="27"/>
      <c r="C8246" s="27"/>
      <c r="D8246" s="27"/>
      <c r="E8246" s="27"/>
      <c r="F8246" s="26"/>
      <c r="G8246" s="28" t="str">
        <f t="shared" si="8"/>
        <v/>
      </c>
      <c r="H8246" s="31"/>
    </row>
    <row r="8247" spans="2:8">
      <c r="B8247" s="27"/>
      <c r="C8247" s="27"/>
      <c r="D8247" s="27"/>
      <c r="E8247" s="27"/>
      <c r="F8247" s="26"/>
      <c r="G8247" s="28" t="str">
        <f t="shared" si="8"/>
        <v/>
      </c>
      <c r="H8247" s="31"/>
    </row>
    <row r="8248" spans="2:8">
      <c r="B8248" s="27"/>
      <c r="C8248" s="27"/>
      <c r="D8248" s="27"/>
      <c r="E8248" s="27"/>
      <c r="F8248" s="26"/>
      <c r="G8248" s="28" t="str">
        <f t="shared" si="8"/>
        <v/>
      </c>
      <c r="H8248" s="31"/>
    </row>
    <row r="8249" spans="2:8">
      <c r="B8249" s="27"/>
      <c r="C8249" s="27"/>
      <c r="D8249" s="27"/>
      <c r="E8249" s="27"/>
      <c r="F8249" s="26"/>
      <c r="G8249" s="28" t="str">
        <f t="shared" si="8"/>
        <v/>
      </c>
      <c r="H8249" s="31"/>
    </row>
    <row r="8250" spans="2:8">
      <c r="B8250" s="27"/>
      <c r="C8250" s="27"/>
      <c r="D8250" s="27"/>
      <c r="E8250" s="27"/>
      <c r="F8250" s="26"/>
      <c r="G8250" s="28" t="str">
        <f t="shared" si="8"/>
        <v/>
      </c>
      <c r="H8250" s="31"/>
    </row>
    <row r="8251" spans="2:8">
      <c r="B8251" s="27"/>
      <c r="C8251" s="27"/>
      <c r="D8251" s="27"/>
      <c r="E8251" s="27"/>
      <c r="F8251" s="26"/>
      <c r="G8251" s="28" t="str">
        <f t="shared" si="8"/>
        <v/>
      </c>
      <c r="H8251" s="31"/>
    </row>
    <row r="8252" spans="2:8">
      <c r="B8252" s="27"/>
      <c r="C8252" s="27"/>
      <c r="D8252" s="27"/>
      <c r="E8252" s="27"/>
      <c r="F8252" s="26"/>
      <c r="G8252" s="28" t="str">
        <f t="shared" si="8"/>
        <v/>
      </c>
      <c r="H8252" s="31"/>
    </row>
    <row r="8253" spans="2:8">
      <c r="B8253" s="27"/>
      <c r="C8253" s="27"/>
      <c r="D8253" s="27"/>
      <c r="E8253" s="27"/>
      <c r="F8253" s="26"/>
      <c r="G8253" s="28" t="str">
        <f t="shared" si="8"/>
        <v/>
      </c>
      <c r="H8253" s="31"/>
    </row>
    <row r="8254" spans="2:8">
      <c r="B8254" s="27"/>
      <c r="C8254" s="27"/>
      <c r="D8254" s="27"/>
      <c r="E8254" s="27"/>
      <c r="F8254" s="26"/>
      <c r="G8254" s="28" t="str">
        <f t="shared" si="8"/>
        <v/>
      </c>
      <c r="H8254" s="31"/>
    </row>
    <row r="8255" spans="2:8">
      <c r="B8255" s="27"/>
      <c r="C8255" s="27"/>
      <c r="D8255" s="27"/>
      <c r="E8255" s="27"/>
      <c r="F8255" s="26"/>
      <c r="G8255" s="28" t="str">
        <f t="shared" si="8"/>
        <v/>
      </c>
      <c r="H8255" s="31"/>
    </row>
    <row r="8256" spans="2:8">
      <c r="B8256" s="27"/>
      <c r="C8256" s="27"/>
      <c r="D8256" s="27"/>
      <c r="E8256" s="27"/>
      <c r="F8256" s="26"/>
      <c r="G8256" s="28" t="str">
        <f t="shared" si="8"/>
        <v/>
      </c>
      <c r="H8256" s="31"/>
    </row>
    <row r="8257" spans="2:8">
      <c r="B8257" s="27"/>
      <c r="C8257" s="27"/>
      <c r="D8257" s="27"/>
      <c r="E8257" s="27"/>
      <c r="F8257" s="26"/>
      <c r="G8257" s="28" t="str">
        <f t="shared" si="8"/>
        <v/>
      </c>
      <c r="H8257" s="31"/>
    </row>
    <row r="8258" spans="2:8">
      <c r="B8258" s="27"/>
      <c r="C8258" s="27"/>
      <c r="D8258" s="27"/>
      <c r="E8258" s="27"/>
      <c r="F8258" s="26"/>
      <c r="G8258" s="28" t="str">
        <f t="shared" si="8"/>
        <v/>
      </c>
      <c r="H8258" s="31"/>
    </row>
    <row r="8259" spans="2:8">
      <c r="B8259" s="27"/>
      <c r="C8259" s="27"/>
      <c r="D8259" s="27"/>
      <c r="E8259" s="27"/>
      <c r="F8259" s="26"/>
      <c r="G8259" s="28" t="str">
        <f t="shared" si="8"/>
        <v/>
      </c>
      <c r="H8259" s="31"/>
    </row>
    <row r="8260" spans="2:8">
      <c r="B8260" s="27"/>
      <c r="C8260" s="27"/>
      <c r="D8260" s="27"/>
      <c r="E8260" s="27"/>
      <c r="F8260" s="26"/>
      <c r="G8260" s="28" t="str">
        <f t="shared" ref="G8260:G8323" si="9">IF(F8260="","",IF(F8260="EI",4,IF(F8260="EO",5.2,IF(F8260="EQ",3.9,IF(F8260="ILF",7.5,IF(F8260="EIF",5.4))))))</f>
        <v/>
      </c>
      <c r="H8260" s="31"/>
    </row>
    <row r="8261" spans="2:8">
      <c r="B8261" s="27"/>
      <c r="C8261" s="27"/>
      <c r="D8261" s="27"/>
      <c r="E8261" s="27"/>
      <c r="F8261" s="26"/>
      <c r="G8261" s="28" t="str">
        <f t="shared" si="9"/>
        <v/>
      </c>
      <c r="H8261" s="31"/>
    </row>
    <row r="8262" spans="2:8">
      <c r="B8262" s="27"/>
      <c r="C8262" s="27"/>
      <c r="D8262" s="27"/>
      <c r="E8262" s="27"/>
      <c r="F8262" s="26"/>
      <c r="G8262" s="28" t="str">
        <f t="shared" si="9"/>
        <v/>
      </c>
      <c r="H8262" s="31"/>
    </row>
    <row r="8263" spans="2:8">
      <c r="B8263" s="27"/>
      <c r="C8263" s="27"/>
      <c r="D8263" s="27"/>
      <c r="E8263" s="27"/>
      <c r="F8263" s="26"/>
      <c r="G8263" s="28" t="str">
        <f t="shared" si="9"/>
        <v/>
      </c>
      <c r="H8263" s="31"/>
    </row>
    <row r="8264" spans="2:8">
      <c r="B8264" s="27"/>
      <c r="C8264" s="27"/>
      <c r="D8264" s="27"/>
      <c r="E8264" s="27"/>
      <c r="F8264" s="26"/>
      <c r="G8264" s="28" t="str">
        <f t="shared" si="9"/>
        <v/>
      </c>
      <c r="H8264" s="31"/>
    </row>
    <row r="8265" spans="2:8">
      <c r="B8265" s="27"/>
      <c r="C8265" s="27"/>
      <c r="D8265" s="27"/>
      <c r="E8265" s="27"/>
      <c r="F8265" s="26"/>
      <c r="G8265" s="28" t="str">
        <f t="shared" si="9"/>
        <v/>
      </c>
      <c r="H8265" s="31"/>
    </row>
    <row r="8266" spans="2:8">
      <c r="B8266" s="27"/>
      <c r="C8266" s="27"/>
      <c r="D8266" s="27"/>
      <c r="E8266" s="27"/>
      <c r="F8266" s="26"/>
      <c r="G8266" s="28" t="str">
        <f t="shared" si="9"/>
        <v/>
      </c>
      <c r="H8266" s="31"/>
    </row>
    <row r="8267" spans="2:8">
      <c r="B8267" s="27"/>
      <c r="C8267" s="27"/>
      <c r="D8267" s="27"/>
      <c r="E8267" s="27"/>
      <c r="F8267" s="26"/>
      <c r="G8267" s="28" t="str">
        <f t="shared" si="9"/>
        <v/>
      </c>
      <c r="H8267" s="31"/>
    </row>
    <row r="8268" spans="2:8">
      <c r="B8268" s="27"/>
      <c r="C8268" s="27"/>
      <c r="D8268" s="27"/>
      <c r="E8268" s="27"/>
      <c r="F8268" s="26"/>
      <c r="G8268" s="28" t="str">
        <f t="shared" si="9"/>
        <v/>
      </c>
      <c r="H8268" s="31"/>
    </row>
    <row r="8269" spans="2:8">
      <c r="B8269" s="27"/>
      <c r="C8269" s="27"/>
      <c r="D8269" s="27"/>
      <c r="E8269" s="27"/>
      <c r="F8269" s="26"/>
      <c r="G8269" s="28" t="str">
        <f t="shared" si="9"/>
        <v/>
      </c>
      <c r="H8269" s="31"/>
    </row>
    <row r="8270" spans="2:8">
      <c r="B8270" s="27"/>
      <c r="C8270" s="27"/>
      <c r="D8270" s="27"/>
      <c r="E8270" s="27"/>
      <c r="F8270" s="26"/>
      <c r="G8270" s="28" t="str">
        <f t="shared" si="9"/>
        <v/>
      </c>
      <c r="H8270" s="31"/>
    </row>
    <row r="8271" spans="2:8">
      <c r="B8271" s="27"/>
      <c r="C8271" s="27"/>
      <c r="D8271" s="27"/>
      <c r="E8271" s="27"/>
      <c r="F8271" s="26"/>
      <c r="G8271" s="28" t="str">
        <f t="shared" si="9"/>
        <v/>
      </c>
      <c r="H8271" s="31"/>
    </row>
    <row r="8272" spans="2:8">
      <c r="B8272" s="27"/>
      <c r="C8272" s="27"/>
      <c r="D8272" s="27"/>
      <c r="E8272" s="27"/>
      <c r="F8272" s="26"/>
      <c r="G8272" s="28" t="str">
        <f t="shared" si="9"/>
        <v/>
      </c>
      <c r="H8272" s="31"/>
    </row>
    <row r="8273" spans="2:8">
      <c r="B8273" s="27"/>
      <c r="C8273" s="27"/>
      <c r="D8273" s="27"/>
      <c r="E8273" s="27"/>
      <c r="F8273" s="26"/>
      <c r="G8273" s="28" t="str">
        <f t="shared" si="9"/>
        <v/>
      </c>
      <c r="H8273" s="31"/>
    </row>
    <row r="8274" spans="2:8">
      <c r="B8274" s="27"/>
      <c r="C8274" s="27"/>
      <c r="D8274" s="27"/>
      <c r="E8274" s="27"/>
      <c r="F8274" s="26"/>
      <c r="G8274" s="28" t="str">
        <f t="shared" si="9"/>
        <v/>
      </c>
      <c r="H8274" s="31"/>
    </row>
    <row r="8275" spans="2:8">
      <c r="B8275" s="27"/>
      <c r="C8275" s="27"/>
      <c r="D8275" s="27"/>
      <c r="E8275" s="27"/>
      <c r="F8275" s="26"/>
      <c r="G8275" s="28" t="str">
        <f t="shared" si="9"/>
        <v/>
      </c>
      <c r="H8275" s="31"/>
    </row>
    <row r="8276" spans="2:8">
      <c r="B8276" s="27"/>
      <c r="C8276" s="27"/>
      <c r="D8276" s="27"/>
      <c r="E8276" s="27"/>
      <c r="F8276" s="26"/>
      <c r="G8276" s="28" t="str">
        <f t="shared" si="9"/>
        <v/>
      </c>
      <c r="H8276" s="31"/>
    </row>
    <row r="8277" spans="2:8">
      <c r="B8277" s="27"/>
      <c r="C8277" s="27"/>
      <c r="D8277" s="27"/>
      <c r="E8277" s="27"/>
      <c r="F8277" s="26"/>
      <c r="G8277" s="28" t="str">
        <f t="shared" si="9"/>
        <v/>
      </c>
      <c r="H8277" s="31"/>
    </row>
    <row r="8278" spans="2:8">
      <c r="B8278" s="27"/>
      <c r="C8278" s="27"/>
      <c r="D8278" s="27"/>
      <c r="E8278" s="27"/>
      <c r="F8278" s="26"/>
      <c r="G8278" s="28" t="str">
        <f t="shared" si="9"/>
        <v/>
      </c>
      <c r="H8278" s="31"/>
    </row>
    <row r="8279" spans="2:8">
      <c r="B8279" s="27"/>
      <c r="C8279" s="27"/>
      <c r="D8279" s="27"/>
      <c r="E8279" s="27"/>
      <c r="F8279" s="26"/>
      <c r="G8279" s="28" t="str">
        <f t="shared" si="9"/>
        <v/>
      </c>
      <c r="H8279" s="31"/>
    </row>
    <row r="8280" spans="2:8">
      <c r="B8280" s="27"/>
      <c r="C8280" s="27"/>
      <c r="D8280" s="27"/>
      <c r="E8280" s="27"/>
      <c r="F8280" s="26"/>
      <c r="G8280" s="28" t="str">
        <f t="shared" si="9"/>
        <v/>
      </c>
      <c r="H8280" s="31"/>
    </row>
    <row r="8281" spans="2:8">
      <c r="B8281" s="27"/>
      <c r="C8281" s="27"/>
      <c r="D8281" s="27"/>
      <c r="E8281" s="27"/>
      <c r="F8281" s="26"/>
      <c r="G8281" s="28" t="str">
        <f t="shared" si="9"/>
        <v/>
      </c>
      <c r="H8281" s="31"/>
    </row>
    <row r="8282" spans="2:8">
      <c r="B8282" s="27"/>
      <c r="C8282" s="27"/>
      <c r="D8282" s="27"/>
      <c r="E8282" s="27"/>
      <c r="F8282" s="26"/>
      <c r="G8282" s="28" t="str">
        <f t="shared" si="9"/>
        <v/>
      </c>
      <c r="H8282" s="31"/>
    </row>
    <row r="8283" spans="2:8">
      <c r="B8283" s="27"/>
      <c r="C8283" s="27"/>
      <c r="D8283" s="27"/>
      <c r="E8283" s="27"/>
      <c r="F8283" s="26"/>
      <c r="G8283" s="28" t="str">
        <f t="shared" si="9"/>
        <v/>
      </c>
      <c r="H8283" s="31"/>
    </row>
    <row r="8284" spans="2:8">
      <c r="B8284" s="27"/>
      <c r="C8284" s="27"/>
      <c r="D8284" s="27"/>
      <c r="E8284" s="27"/>
      <c r="F8284" s="26"/>
      <c r="G8284" s="28" t="str">
        <f t="shared" si="9"/>
        <v/>
      </c>
      <c r="H8284" s="31"/>
    </row>
    <row r="8285" spans="2:8">
      <c r="B8285" s="27"/>
      <c r="C8285" s="27"/>
      <c r="D8285" s="27"/>
      <c r="E8285" s="27"/>
      <c r="F8285" s="26"/>
      <c r="G8285" s="28" t="str">
        <f t="shared" si="9"/>
        <v/>
      </c>
      <c r="H8285" s="31"/>
    </row>
    <row r="8286" spans="2:8">
      <c r="B8286" s="27"/>
      <c r="C8286" s="27"/>
      <c r="D8286" s="27"/>
      <c r="E8286" s="27"/>
      <c r="F8286" s="26"/>
      <c r="G8286" s="28" t="str">
        <f t="shared" si="9"/>
        <v/>
      </c>
      <c r="H8286" s="31"/>
    </row>
    <row r="8287" spans="2:8">
      <c r="B8287" s="27"/>
      <c r="C8287" s="27"/>
      <c r="D8287" s="27"/>
      <c r="E8287" s="27"/>
      <c r="F8287" s="26"/>
      <c r="G8287" s="28" t="str">
        <f t="shared" si="9"/>
        <v/>
      </c>
      <c r="H8287" s="31"/>
    </row>
    <row r="8288" spans="2:8">
      <c r="B8288" s="27"/>
      <c r="C8288" s="27"/>
      <c r="D8288" s="27"/>
      <c r="E8288" s="27"/>
      <c r="F8288" s="26"/>
      <c r="G8288" s="28" t="str">
        <f t="shared" si="9"/>
        <v/>
      </c>
      <c r="H8288" s="31"/>
    </row>
    <row r="8289" spans="2:8">
      <c r="B8289" s="27"/>
      <c r="C8289" s="27"/>
      <c r="D8289" s="27"/>
      <c r="E8289" s="27"/>
      <c r="F8289" s="26"/>
      <c r="G8289" s="28" t="str">
        <f t="shared" si="9"/>
        <v/>
      </c>
      <c r="H8289" s="31"/>
    </row>
    <row r="8290" spans="2:8">
      <c r="B8290" s="27"/>
      <c r="C8290" s="27"/>
      <c r="D8290" s="27"/>
      <c r="E8290" s="27"/>
      <c r="F8290" s="26"/>
      <c r="G8290" s="28" t="str">
        <f t="shared" si="9"/>
        <v/>
      </c>
      <c r="H8290" s="31"/>
    </row>
    <row r="8291" spans="2:8">
      <c r="B8291" s="27"/>
      <c r="C8291" s="27"/>
      <c r="D8291" s="27"/>
      <c r="E8291" s="27"/>
      <c r="F8291" s="26"/>
      <c r="G8291" s="28" t="str">
        <f t="shared" si="9"/>
        <v/>
      </c>
      <c r="H8291" s="31"/>
    </row>
    <row r="8292" spans="2:8">
      <c r="B8292" s="27"/>
      <c r="C8292" s="27"/>
      <c r="D8292" s="27"/>
      <c r="E8292" s="27"/>
      <c r="F8292" s="26"/>
      <c r="G8292" s="28" t="str">
        <f t="shared" si="9"/>
        <v/>
      </c>
      <c r="H8292" s="31"/>
    </row>
    <row r="8293" spans="2:8">
      <c r="B8293" s="27"/>
      <c r="C8293" s="27"/>
      <c r="D8293" s="27"/>
      <c r="E8293" s="27"/>
      <c r="F8293" s="26"/>
      <c r="G8293" s="28" t="str">
        <f t="shared" si="9"/>
        <v/>
      </c>
      <c r="H8293" s="31"/>
    </row>
    <row r="8294" spans="2:8">
      <c r="B8294" s="27"/>
      <c r="C8294" s="27"/>
      <c r="D8294" s="27"/>
      <c r="E8294" s="27"/>
      <c r="F8294" s="26"/>
      <c r="G8294" s="28" t="str">
        <f t="shared" si="9"/>
        <v/>
      </c>
      <c r="H8294" s="31"/>
    </row>
    <row r="8295" spans="2:8">
      <c r="B8295" s="27"/>
      <c r="C8295" s="27"/>
      <c r="D8295" s="27"/>
      <c r="E8295" s="27"/>
      <c r="F8295" s="26"/>
      <c r="G8295" s="28" t="str">
        <f t="shared" si="9"/>
        <v/>
      </c>
      <c r="H8295" s="31"/>
    </row>
    <row r="8296" spans="2:8">
      <c r="B8296" s="27"/>
      <c r="C8296" s="27"/>
      <c r="D8296" s="27"/>
      <c r="E8296" s="27"/>
      <c r="F8296" s="26"/>
      <c r="G8296" s="28" t="str">
        <f t="shared" si="9"/>
        <v/>
      </c>
      <c r="H8296" s="31"/>
    </row>
    <row r="8297" spans="2:8">
      <c r="B8297" s="27"/>
      <c r="C8297" s="27"/>
      <c r="D8297" s="27"/>
      <c r="E8297" s="27"/>
      <c r="F8297" s="26"/>
      <c r="G8297" s="28" t="str">
        <f t="shared" si="9"/>
        <v/>
      </c>
      <c r="H8297" s="31"/>
    </row>
    <row r="8298" spans="2:8">
      <c r="B8298" s="27"/>
      <c r="C8298" s="27"/>
      <c r="D8298" s="27"/>
      <c r="E8298" s="27"/>
      <c r="F8298" s="26"/>
      <c r="G8298" s="28" t="str">
        <f t="shared" si="9"/>
        <v/>
      </c>
      <c r="H8298" s="31"/>
    </row>
    <row r="8299" spans="2:8">
      <c r="B8299" s="27"/>
      <c r="C8299" s="27"/>
      <c r="D8299" s="27"/>
      <c r="E8299" s="27"/>
      <c r="F8299" s="26"/>
      <c r="G8299" s="28" t="str">
        <f t="shared" si="9"/>
        <v/>
      </c>
      <c r="H8299" s="31"/>
    </row>
    <row r="8300" spans="2:8">
      <c r="B8300" s="27"/>
      <c r="C8300" s="27"/>
      <c r="D8300" s="27"/>
      <c r="E8300" s="27"/>
      <c r="F8300" s="26"/>
      <c r="G8300" s="28" t="str">
        <f t="shared" si="9"/>
        <v/>
      </c>
      <c r="H8300" s="31"/>
    </row>
    <row r="8301" spans="2:8">
      <c r="B8301" s="27"/>
      <c r="C8301" s="27"/>
      <c r="D8301" s="27"/>
      <c r="E8301" s="27"/>
      <c r="F8301" s="26"/>
      <c r="G8301" s="28" t="str">
        <f t="shared" si="9"/>
        <v/>
      </c>
      <c r="H8301" s="31"/>
    </row>
    <row r="8302" spans="2:8">
      <c r="B8302" s="27"/>
      <c r="C8302" s="27"/>
      <c r="D8302" s="27"/>
      <c r="E8302" s="27"/>
      <c r="F8302" s="26"/>
      <c r="G8302" s="28" t="str">
        <f t="shared" si="9"/>
        <v/>
      </c>
      <c r="H8302" s="31"/>
    </row>
    <row r="8303" spans="2:8">
      <c r="B8303" s="27"/>
      <c r="C8303" s="27"/>
      <c r="D8303" s="27"/>
      <c r="E8303" s="27"/>
      <c r="F8303" s="26"/>
      <c r="G8303" s="28" t="str">
        <f t="shared" si="9"/>
        <v/>
      </c>
      <c r="H8303" s="31"/>
    </row>
    <row r="8304" spans="2:8">
      <c r="B8304" s="27"/>
      <c r="C8304" s="27"/>
      <c r="D8304" s="27"/>
      <c r="E8304" s="27"/>
      <c r="F8304" s="26"/>
      <c r="G8304" s="28" t="str">
        <f t="shared" si="9"/>
        <v/>
      </c>
      <c r="H8304" s="31"/>
    </row>
    <row r="8305" spans="2:8">
      <c r="B8305" s="27"/>
      <c r="C8305" s="27"/>
      <c r="D8305" s="27"/>
      <c r="E8305" s="27"/>
      <c r="F8305" s="26"/>
      <c r="G8305" s="28" t="str">
        <f t="shared" si="9"/>
        <v/>
      </c>
      <c r="H8305" s="31"/>
    </row>
    <row r="8306" spans="2:8">
      <c r="B8306" s="27"/>
      <c r="C8306" s="27"/>
      <c r="D8306" s="27"/>
      <c r="E8306" s="27"/>
      <c r="F8306" s="26"/>
      <c r="G8306" s="28" t="str">
        <f t="shared" si="9"/>
        <v/>
      </c>
      <c r="H8306" s="31"/>
    </row>
    <row r="8307" spans="2:8">
      <c r="B8307" s="27"/>
      <c r="C8307" s="27"/>
      <c r="D8307" s="27"/>
      <c r="E8307" s="27"/>
      <c r="F8307" s="26"/>
      <c r="G8307" s="28" t="str">
        <f t="shared" si="9"/>
        <v/>
      </c>
      <c r="H8307" s="31"/>
    </row>
    <row r="8308" spans="2:8">
      <c r="B8308" s="27"/>
      <c r="C8308" s="27"/>
      <c r="D8308" s="27"/>
      <c r="E8308" s="27"/>
      <c r="F8308" s="26"/>
      <c r="G8308" s="28" t="str">
        <f t="shared" si="9"/>
        <v/>
      </c>
      <c r="H8308" s="31"/>
    </row>
    <row r="8309" spans="2:8">
      <c r="B8309" s="27"/>
      <c r="C8309" s="27"/>
      <c r="D8309" s="27"/>
      <c r="E8309" s="27"/>
      <c r="F8309" s="26"/>
      <c r="G8309" s="28" t="str">
        <f t="shared" si="9"/>
        <v/>
      </c>
      <c r="H8309" s="31"/>
    </row>
    <row r="8310" spans="2:8">
      <c r="B8310" s="27"/>
      <c r="C8310" s="27"/>
      <c r="D8310" s="27"/>
      <c r="E8310" s="27"/>
      <c r="F8310" s="26"/>
      <c r="G8310" s="28" t="str">
        <f t="shared" si="9"/>
        <v/>
      </c>
      <c r="H8310" s="31"/>
    </row>
    <row r="8311" spans="2:8">
      <c r="B8311" s="27"/>
      <c r="C8311" s="27"/>
      <c r="D8311" s="27"/>
      <c r="E8311" s="27"/>
      <c r="F8311" s="26"/>
      <c r="G8311" s="28" t="str">
        <f t="shared" si="9"/>
        <v/>
      </c>
      <c r="H8311" s="31"/>
    </row>
    <row r="8312" spans="2:8">
      <c r="B8312" s="27"/>
      <c r="C8312" s="27"/>
      <c r="D8312" s="27"/>
      <c r="E8312" s="27"/>
      <c r="F8312" s="26"/>
      <c r="G8312" s="28" t="str">
        <f t="shared" si="9"/>
        <v/>
      </c>
      <c r="H8312" s="31"/>
    </row>
    <row r="8313" spans="2:8">
      <c r="B8313" s="27"/>
      <c r="C8313" s="27"/>
      <c r="D8313" s="27"/>
      <c r="E8313" s="27"/>
      <c r="F8313" s="26"/>
      <c r="G8313" s="28" t="str">
        <f t="shared" si="9"/>
        <v/>
      </c>
      <c r="H8313" s="31"/>
    </row>
    <row r="8314" spans="2:8">
      <c r="B8314" s="27"/>
      <c r="C8314" s="27"/>
      <c r="D8314" s="27"/>
      <c r="E8314" s="27"/>
      <c r="F8314" s="26"/>
      <c r="G8314" s="28" t="str">
        <f t="shared" si="9"/>
        <v/>
      </c>
      <c r="H8314" s="31"/>
    </row>
    <row r="8315" spans="2:8">
      <c r="B8315" s="27"/>
      <c r="C8315" s="27"/>
      <c r="D8315" s="27"/>
      <c r="E8315" s="27"/>
      <c r="F8315" s="26"/>
      <c r="G8315" s="28" t="str">
        <f t="shared" si="9"/>
        <v/>
      </c>
      <c r="H8315" s="31"/>
    </row>
    <row r="8316" spans="2:8">
      <c r="B8316" s="27"/>
      <c r="C8316" s="27"/>
      <c r="D8316" s="27"/>
      <c r="E8316" s="27"/>
      <c r="F8316" s="26"/>
      <c r="G8316" s="28" t="str">
        <f t="shared" si="9"/>
        <v/>
      </c>
      <c r="H8316" s="31"/>
    </row>
    <row r="8317" spans="2:8">
      <c r="B8317" s="27"/>
      <c r="C8317" s="27"/>
      <c r="D8317" s="27"/>
      <c r="E8317" s="27"/>
      <c r="F8317" s="26"/>
      <c r="G8317" s="28" t="str">
        <f t="shared" si="9"/>
        <v/>
      </c>
      <c r="H8317" s="31"/>
    </row>
    <row r="8318" spans="2:8">
      <c r="B8318" s="27"/>
      <c r="C8318" s="27"/>
      <c r="D8318" s="27"/>
      <c r="E8318" s="27"/>
      <c r="F8318" s="26"/>
      <c r="G8318" s="28" t="str">
        <f t="shared" si="9"/>
        <v/>
      </c>
      <c r="H8318" s="31"/>
    </row>
    <row r="8319" spans="2:8">
      <c r="B8319" s="27"/>
      <c r="C8319" s="27"/>
      <c r="D8319" s="27"/>
      <c r="E8319" s="27"/>
      <c r="F8319" s="26"/>
      <c r="G8319" s="28" t="str">
        <f t="shared" si="9"/>
        <v/>
      </c>
      <c r="H8319" s="31"/>
    </row>
    <row r="8320" spans="2:8">
      <c r="B8320" s="27"/>
      <c r="C8320" s="27"/>
      <c r="D8320" s="27"/>
      <c r="E8320" s="27"/>
      <c r="F8320" s="26"/>
      <c r="G8320" s="28" t="str">
        <f t="shared" si="9"/>
        <v/>
      </c>
      <c r="H8320" s="31"/>
    </row>
    <row r="8321" spans="2:8">
      <c r="B8321" s="27"/>
      <c r="C8321" s="27"/>
      <c r="D8321" s="27"/>
      <c r="E8321" s="27"/>
      <c r="F8321" s="26"/>
      <c r="G8321" s="28" t="str">
        <f t="shared" si="9"/>
        <v/>
      </c>
      <c r="H8321" s="31"/>
    </row>
    <row r="8322" spans="2:8">
      <c r="B8322" s="27"/>
      <c r="C8322" s="27"/>
      <c r="D8322" s="27"/>
      <c r="E8322" s="27"/>
      <c r="F8322" s="26"/>
      <c r="G8322" s="28" t="str">
        <f t="shared" si="9"/>
        <v/>
      </c>
      <c r="H8322" s="31"/>
    </row>
    <row r="8323" spans="2:8">
      <c r="B8323" s="27"/>
      <c r="C8323" s="27"/>
      <c r="D8323" s="27"/>
      <c r="E8323" s="27"/>
      <c r="F8323" s="26"/>
      <c r="G8323" s="28" t="str">
        <f t="shared" si="9"/>
        <v/>
      </c>
      <c r="H8323" s="31"/>
    </row>
    <row r="8324" spans="2:8">
      <c r="B8324" s="27"/>
      <c r="C8324" s="27"/>
      <c r="D8324" s="27"/>
      <c r="E8324" s="27"/>
      <c r="F8324" s="26"/>
      <c r="G8324" s="28" t="str">
        <f t="shared" ref="G8324:G8387" si="10">IF(F8324="","",IF(F8324="EI",4,IF(F8324="EO",5.2,IF(F8324="EQ",3.9,IF(F8324="ILF",7.5,IF(F8324="EIF",5.4))))))</f>
        <v/>
      </c>
      <c r="H8324" s="31"/>
    </row>
    <row r="8325" spans="2:8">
      <c r="B8325" s="27"/>
      <c r="C8325" s="27"/>
      <c r="D8325" s="27"/>
      <c r="E8325" s="27"/>
      <c r="F8325" s="26"/>
      <c r="G8325" s="28" t="str">
        <f t="shared" si="10"/>
        <v/>
      </c>
      <c r="H8325" s="31"/>
    </row>
    <row r="8326" spans="2:8">
      <c r="B8326" s="27"/>
      <c r="C8326" s="27"/>
      <c r="D8326" s="27"/>
      <c r="E8326" s="27"/>
      <c r="F8326" s="26"/>
      <c r="G8326" s="28" t="str">
        <f t="shared" si="10"/>
        <v/>
      </c>
      <c r="H8326" s="31"/>
    </row>
    <row r="8327" spans="2:8">
      <c r="B8327" s="27"/>
      <c r="C8327" s="27"/>
      <c r="D8327" s="27"/>
      <c r="E8327" s="27"/>
      <c r="F8327" s="26"/>
      <c r="G8327" s="28" t="str">
        <f t="shared" si="10"/>
        <v/>
      </c>
      <c r="H8327" s="31"/>
    </row>
    <row r="8328" spans="2:8">
      <c r="B8328" s="27"/>
      <c r="C8328" s="27"/>
      <c r="D8328" s="27"/>
      <c r="E8328" s="27"/>
      <c r="F8328" s="26"/>
      <c r="G8328" s="28" t="str">
        <f t="shared" si="10"/>
        <v/>
      </c>
      <c r="H8328" s="31"/>
    </row>
    <row r="8329" spans="2:8">
      <c r="B8329" s="27"/>
      <c r="C8329" s="27"/>
      <c r="D8329" s="27"/>
      <c r="E8329" s="27"/>
      <c r="F8329" s="26"/>
      <c r="G8329" s="28" t="str">
        <f t="shared" si="10"/>
        <v/>
      </c>
      <c r="H8329" s="31"/>
    </row>
    <row r="8330" spans="2:8">
      <c r="B8330" s="27"/>
      <c r="C8330" s="27"/>
      <c r="D8330" s="27"/>
      <c r="E8330" s="27"/>
      <c r="F8330" s="26"/>
      <c r="G8330" s="28" t="str">
        <f t="shared" si="10"/>
        <v/>
      </c>
      <c r="H8330" s="31"/>
    </row>
    <row r="8331" spans="2:8">
      <c r="B8331" s="27"/>
      <c r="C8331" s="27"/>
      <c r="D8331" s="27"/>
      <c r="E8331" s="27"/>
      <c r="F8331" s="26"/>
      <c r="G8331" s="28" t="str">
        <f t="shared" si="10"/>
        <v/>
      </c>
      <c r="H8331" s="31"/>
    </row>
    <row r="8332" spans="2:8">
      <c r="B8332" s="27"/>
      <c r="C8332" s="27"/>
      <c r="D8332" s="27"/>
      <c r="E8332" s="27"/>
      <c r="F8332" s="26"/>
      <c r="G8332" s="28" t="str">
        <f t="shared" si="10"/>
        <v/>
      </c>
      <c r="H8332" s="31"/>
    </row>
    <row r="8333" spans="2:8">
      <c r="B8333" s="27"/>
      <c r="C8333" s="27"/>
      <c r="D8333" s="27"/>
      <c r="E8333" s="27"/>
      <c r="F8333" s="26"/>
      <c r="G8333" s="28" t="str">
        <f t="shared" si="10"/>
        <v/>
      </c>
      <c r="H8333" s="31"/>
    </row>
    <row r="8334" spans="2:8">
      <c r="B8334" s="27"/>
      <c r="C8334" s="27"/>
      <c r="D8334" s="27"/>
      <c r="E8334" s="27"/>
      <c r="F8334" s="26"/>
      <c r="G8334" s="28" t="str">
        <f t="shared" si="10"/>
        <v/>
      </c>
      <c r="H8334" s="31"/>
    </row>
    <row r="8335" spans="2:8">
      <c r="B8335" s="27"/>
      <c r="C8335" s="27"/>
      <c r="D8335" s="27"/>
      <c r="E8335" s="27"/>
      <c r="F8335" s="26"/>
      <c r="G8335" s="28" t="str">
        <f t="shared" si="10"/>
        <v/>
      </c>
      <c r="H8335" s="31"/>
    </row>
    <row r="8336" spans="2:8">
      <c r="B8336" s="27"/>
      <c r="C8336" s="27"/>
      <c r="D8336" s="27"/>
      <c r="E8336" s="27"/>
      <c r="F8336" s="26"/>
      <c r="G8336" s="28" t="str">
        <f t="shared" si="10"/>
        <v/>
      </c>
      <c r="H8336" s="31"/>
    </row>
    <row r="8337" spans="2:8">
      <c r="B8337" s="27"/>
      <c r="C8337" s="27"/>
      <c r="D8337" s="27"/>
      <c r="E8337" s="27"/>
      <c r="F8337" s="26"/>
      <c r="G8337" s="28" t="str">
        <f t="shared" si="10"/>
        <v/>
      </c>
      <c r="H8337" s="31"/>
    </row>
    <row r="8338" spans="2:8">
      <c r="B8338" s="27"/>
      <c r="C8338" s="27"/>
      <c r="D8338" s="27"/>
      <c r="E8338" s="27"/>
      <c r="F8338" s="26"/>
      <c r="G8338" s="28" t="str">
        <f t="shared" si="10"/>
        <v/>
      </c>
      <c r="H8338" s="31"/>
    </row>
    <row r="8339" spans="2:8">
      <c r="B8339" s="27"/>
      <c r="C8339" s="27"/>
      <c r="D8339" s="27"/>
      <c r="E8339" s="27"/>
      <c r="F8339" s="26"/>
      <c r="G8339" s="28" t="str">
        <f t="shared" si="10"/>
        <v/>
      </c>
      <c r="H8339" s="31"/>
    </row>
    <row r="8340" spans="2:8">
      <c r="B8340" s="27"/>
      <c r="C8340" s="27"/>
      <c r="D8340" s="27"/>
      <c r="E8340" s="27"/>
      <c r="F8340" s="26"/>
      <c r="G8340" s="28" t="str">
        <f t="shared" si="10"/>
        <v/>
      </c>
      <c r="H8340" s="31"/>
    </row>
    <row r="8341" spans="2:8">
      <c r="B8341" s="27"/>
      <c r="C8341" s="27"/>
      <c r="D8341" s="27"/>
      <c r="E8341" s="27"/>
      <c r="F8341" s="26"/>
      <c r="G8341" s="28" t="str">
        <f t="shared" si="10"/>
        <v/>
      </c>
      <c r="H8341" s="31"/>
    </row>
    <row r="8342" spans="2:8">
      <c r="B8342" s="27"/>
      <c r="C8342" s="27"/>
      <c r="D8342" s="27"/>
      <c r="E8342" s="27"/>
      <c r="F8342" s="26"/>
      <c r="G8342" s="28" t="str">
        <f t="shared" si="10"/>
        <v/>
      </c>
      <c r="H8342" s="31"/>
    </row>
    <row r="8343" spans="2:8">
      <c r="B8343" s="27"/>
      <c r="C8343" s="27"/>
      <c r="D8343" s="27"/>
      <c r="E8343" s="27"/>
      <c r="F8343" s="26"/>
      <c r="G8343" s="28" t="str">
        <f t="shared" si="10"/>
        <v/>
      </c>
      <c r="H8343" s="31"/>
    </row>
    <row r="8344" spans="2:8">
      <c r="B8344" s="27"/>
      <c r="C8344" s="27"/>
      <c r="D8344" s="27"/>
      <c r="E8344" s="27"/>
      <c r="F8344" s="26"/>
      <c r="G8344" s="28" t="str">
        <f t="shared" si="10"/>
        <v/>
      </c>
      <c r="H8344" s="31"/>
    </row>
    <row r="8345" spans="2:8">
      <c r="B8345" s="27"/>
      <c r="C8345" s="27"/>
      <c r="D8345" s="27"/>
      <c r="E8345" s="27"/>
      <c r="F8345" s="26"/>
      <c r="G8345" s="28" t="str">
        <f t="shared" si="10"/>
        <v/>
      </c>
      <c r="H8345" s="31"/>
    </row>
    <row r="8346" spans="2:8">
      <c r="B8346" s="27"/>
      <c r="C8346" s="27"/>
      <c r="D8346" s="27"/>
      <c r="E8346" s="27"/>
      <c r="F8346" s="26"/>
      <c r="G8346" s="28" t="str">
        <f t="shared" si="10"/>
        <v/>
      </c>
      <c r="H8346" s="31"/>
    </row>
    <row r="8347" spans="2:8">
      <c r="B8347" s="27"/>
      <c r="C8347" s="27"/>
      <c r="D8347" s="27"/>
      <c r="E8347" s="27"/>
      <c r="F8347" s="26"/>
      <c r="G8347" s="28" t="str">
        <f t="shared" si="10"/>
        <v/>
      </c>
      <c r="H8347" s="31"/>
    </row>
    <row r="8348" spans="2:8">
      <c r="B8348" s="27"/>
      <c r="C8348" s="27"/>
      <c r="D8348" s="27"/>
      <c r="E8348" s="27"/>
      <c r="F8348" s="26"/>
      <c r="G8348" s="28" t="str">
        <f t="shared" si="10"/>
        <v/>
      </c>
      <c r="H8348" s="31"/>
    </row>
    <row r="8349" spans="2:8">
      <c r="B8349" s="27"/>
      <c r="C8349" s="27"/>
      <c r="D8349" s="27"/>
      <c r="E8349" s="27"/>
      <c r="F8349" s="26"/>
      <c r="G8349" s="28" t="str">
        <f t="shared" si="10"/>
        <v/>
      </c>
      <c r="H8349" s="31"/>
    </row>
    <row r="8350" spans="2:8">
      <c r="B8350" s="27"/>
      <c r="C8350" s="27"/>
      <c r="D8350" s="27"/>
      <c r="E8350" s="27"/>
      <c r="F8350" s="26"/>
      <c r="G8350" s="28" t="str">
        <f t="shared" si="10"/>
        <v/>
      </c>
      <c r="H8350" s="31"/>
    </row>
    <row r="8351" spans="2:8">
      <c r="B8351" s="27"/>
      <c r="C8351" s="27"/>
      <c r="D8351" s="27"/>
      <c r="E8351" s="27"/>
      <c r="F8351" s="26"/>
      <c r="G8351" s="28" t="str">
        <f t="shared" si="10"/>
        <v/>
      </c>
      <c r="H8351" s="31"/>
    </row>
    <row r="8352" spans="2:8">
      <c r="B8352" s="27"/>
      <c r="C8352" s="27"/>
      <c r="D8352" s="27"/>
      <c r="E8352" s="27"/>
      <c r="F8352" s="26"/>
      <c r="G8352" s="28" t="str">
        <f t="shared" si="10"/>
        <v/>
      </c>
      <c r="H8352" s="31"/>
    </row>
    <row r="8353" spans="2:8">
      <c r="B8353" s="27"/>
      <c r="C8353" s="27"/>
      <c r="D8353" s="27"/>
      <c r="E8353" s="27"/>
      <c r="F8353" s="26"/>
      <c r="G8353" s="28" t="str">
        <f t="shared" si="10"/>
        <v/>
      </c>
      <c r="H8353" s="31"/>
    </row>
    <row r="8354" spans="2:8">
      <c r="B8354" s="27"/>
      <c r="C8354" s="27"/>
      <c r="D8354" s="27"/>
      <c r="E8354" s="27"/>
      <c r="F8354" s="26"/>
      <c r="G8354" s="28" t="str">
        <f t="shared" si="10"/>
        <v/>
      </c>
      <c r="H8354" s="31"/>
    </row>
    <row r="8355" spans="2:8">
      <c r="B8355" s="27"/>
      <c r="C8355" s="27"/>
      <c r="D8355" s="27"/>
      <c r="E8355" s="27"/>
      <c r="F8355" s="26"/>
      <c r="G8355" s="28" t="str">
        <f t="shared" si="10"/>
        <v/>
      </c>
      <c r="H8355" s="31"/>
    </row>
    <row r="8356" spans="2:8">
      <c r="B8356" s="27"/>
      <c r="C8356" s="27"/>
      <c r="D8356" s="27"/>
      <c r="E8356" s="27"/>
      <c r="F8356" s="26"/>
      <c r="G8356" s="28" t="str">
        <f t="shared" si="10"/>
        <v/>
      </c>
      <c r="H8356" s="31"/>
    </row>
    <row r="8357" spans="2:8">
      <c r="B8357" s="27"/>
      <c r="C8357" s="27"/>
      <c r="D8357" s="27"/>
      <c r="E8357" s="27"/>
      <c r="F8357" s="26"/>
      <c r="G8357" s="28" t="str">
        <f t="shared" si="10"/>
        <v/>
      </c>
      <c r="H8357" s="31"/>
    </row>
    <row r="8358" spans="2:8">
      <c r="B8358" s="27"/>
      <c r="C8358" s="27"/>
      <c r="D8358" s="27"/>
      <c r="E8358" s="27"/>
      <c r="F8358" s="26"/>
      <c r="G8358" s="28" t="str">
        <f t="shared" si="10"/>
        <v/>
      </c>
      <c r="H8358" s="31"/>
    </row>
    <row r="8359" spans="2:8">
      <c r="B8359" s="27"/>
      <c r="C8359" s="27"/>
      <c r="D8359" s="27"/>
      <c r="E8359" s="27"/>
      <c r="F8359" s="26"/>
      <c r="G8359" s="28" t="str">
        <f t="shared" si="10"/>
        <v/>
      </c>
      <c r="H8359" s="31"/>
    </row>
    <row r="8360" spans="2:8">
      <c r="B8360" s="27"/>
      <c r="C8360" s="27"/>
      <c r="D8360" s="27"/>
      <c r="E8360" s="27"/>
      <c r="F8360" s="26"/>
      <c r="G8360" s="28" t="str">
        <f t="shared" si="10"/>
        <v/>
      </c>
      <c r="H8360" s="31"/>
    </row>
    <row r="8361" spans="2:8">
      <c r="B8361" s="27"/>
      <c r="C8361" s="27"/>
      <c r="D8361" s="27"/>
      <c r="E8361" s="27"/>
      <c r="F8361" s="26"/>
      <c r="G8361" s="28" t="str">
        <f t="shared" si="10"/>
        <v/>
      </c>
      <c r="H8361" s="31"/>
    </row>
    <row r="8362" spans="2:8">
      <c r="B8362" s="27"/>
      <c r="C8362" s="27"/>
      <c r="D8362" s="27"/>
      <c r="E8362" s="27"/>
      <c r="F8362" s="26"/>
      <c r="G8362" s="28" t="str">
        <f t="shared" si="10"/>
        <v/>
      </c>
      <c r="H8362" s="31"/>
    </row>
    <row r="8363" spans="2:8">
      <c r="B8363" s="27"/>
      <c r="C8363" s="27"/>
      <c r="D8363" s="27"/>
      <c r="E8363" s="27"/>
      <c r="F8363" s="26"/>
      <c r="G8363" s="28" t="str">
        <f t="shared" si="10"/>
        <v/>
      </c>
      <c r="H8363" s="31"/>
    </row>
    <row r="8364" spans="2:8">
      <c r="B8364" s="27"/>
      <c r="C8364" s="27"/>
      <c r="D8364" s="27"/>
      <c r="E8364" s="27"/>
      <c r="F8364" s="26"/>
      <c r="G8364" s="28" t="str">
        <f t="shared" si="10"/>
        <v/>
      </c>
      <c r="H8364" s="31"/>
    </row>
    <row r="8365" spans="2:8">
      <c r="B8365" s="27"/>
      <c r="C8365" s="27"/>
      <c r="D8365" s="27"/>
      <c r="E8365" s="27"/>
      <c r="F8365" s="26"/>
      <c r="G8365" s="28" t="str">
        <f t="shared" si="10"/>
        <v/>
      </c>
      <c r="H8365" s="31"/>
    </row>
    <row r="8366" spans="2:8">
      <c r="B8366" s="27"/>
      <c r="C8366" s="27"/>
      <c r="D8366" s="27"/>
      <c r="E8366" s="27"/>
      <c r="F8366" s="26"/>
      <c r="G8366" s="28" t="str">
        <f t="shared" si="10"/>
        <v/>
      </c>
      <c r="H8366" s="31"/>
    </row>
    <row r="8367" spans="2:8">
      <c r="B8367" s="27"/>
      <c r="C8367" s="27"/>
      <c r="D8367" s="27"/>
      <c r="E8367" s="27"/>
      <c r="F8367" s="26"/>
      <c r="G8367" s="28" t="str">
        <f t="shared" si="10"/>
        <v/>
      </c>
      <c r="H8367" s="31"/>
    </row>
    <row r="8368" spans="2:8">
      <c r="B8368" s="27"/>
      <c r="C8368" s="27"/>
      <c r="D8368" s="27"/>
      <c r="E8368" s="27"/>
      <c r="F8368" s="26"/>
      <c r="G8368" s="28" t="str">
        <f t="shared" si="10"/>
        <v/>
      </c>
      <c r="H8368" s="31"/>
    </row>
    <row r="8369" spans="2:8">
      <c r="B8369" s="27"/>
      <c r="C8369" s="27"/>
      <c r="D8369" s="27"/>
      <c r="E8369" s="27"/>
      <c r="F8369" s="26"/>
      <c r="G8369" s="28" t="str">
        <f t="shared" si="10"/>
        <v/>
      </c>
      <c r="H8369" s="31"/>
    </row>
    <row r="8370" spans="2:8">
      <c r="B8370" s="27"/>
      <c r="C8370" s="27"/>
      <c r="D8370" s="27"/>
      <c r="E8370" s="27"/>
      <c r="F8370" s="26"/>
      <c r="G8370" s="28" t="str">
        <f t="shared" si="10"/>
        <v/>
      </c>
      <c r="H8370" s="31"/>
    </row>
    <row r="8371" spans="2:8">
      <c r="B8371" s="27"/>
      <c r="C8371" s="27"/>
      <c r="D8371" s="27"/>
      <c r="E8371" s="27"/>
      <c r="F8371" s="26"/>
      <c r="G8371" s="28" t="str">
        <f t="shared" si="10"/>
        <v/>
      </c>
      <c r="H8371" s="31"/>
    </row>
    <row r="8372" spans="2:8">
      <c r="B8372" s="27"/>
      <c r="C8372" s="27"/>
      <c r="D8372" s="27"/>
      <c r="E8372" s="27"/>
      <c r="F8372" s="26"/>
      <c r="G8372" s="28" t="str">
        <f t="shared" si="10"/>
        <v/>
      </c>
      <c r="H8372" s="31"/>
    </row>
    <row r="8373" spans="2:8">
      <c r="B8373" s="27"/>
      <c r="C8373" s="27"/>
      <c r="D8373" s="27"/>
      <c r="E8373" s="27"/>
      <c r="F8373" s="26"/>
      <c r="G8373" s="28" t="str">
        <f t="shared" si="10"/>
        <v/>
      </c>
      <c r="H8373" s="31"/>
    </row>
    <row r="8374" spans="2:8">
      <c r="B8374" s="27"/>
      <c r="C8374" s="27"/>
      <c r="D8374" s="27"/>
      <c r="E8374" s="27"/>
      <c r="F8374" s="26"/>
      <c r="G8374" s="28" t="str">
        <f t="shared" si="10"/>
        <v/>
      </c>
      <c r="H8374" s="31"/>
    </row>
    <row r="8375" spans="2:8">
      <c r="B8375" s="27"/>
      <c r="C8375" s="27"/>
      <c r="D8375" s="27"/>
      <c r="E8375" s="27"/>
      <c r="F8375" s="26"/>
      <c r="G8375" s="28" t="str">
        <f t="shared" si="10"/>
        <v/>
      </c>
      <c r="H8375" s="31"/>
    </row>
    <row r="8376" spans="2:8">
      <c r="B8376" s="27"/>
      <c r="C8376" s="27"/>
      <c r="D8376" s="27"/>
      <c r="E8376" s="27"/>
      <c r="F8376" s="26"/>
      <c r="G8376" s="28" t="str">
        <f t="shared" si="10"/>
        <v/>
      </c>
      <c r="H8376" s="31"/>
    </row>
    <row r="8377" spans="2:8">
      <c r="B8377" s="27"/>
      <c r="C8377" s="27"/>
      <c r="D8377" s="27"/>
      <c r="E8377" s="27"/>
      <c r="F8377" s="26"/>
      <c r="G8377" s="28" t="str">
        <f t="shared" si="10"/>
        <v/>
      </c>
      <c r="H8377" s="31"/>
    </row>
    <row r="8378" spans="2:8">
      <c r="B8378" s="27"/>
      <c r="C8378" s="27"/>
      <c r="D8378" s="27"/>
      <c r="E8378" s="27"/>
      <c r="F8378" s="26"/>
      <c r="G8378" s="28" t="str">
        <f t="shared" si="10"/>
        <v/>
      </c>
      <c r="H8378" s="31"/>
    </row>
    <row r="8379" spans="2:8">
      <c r="B8379" s="27"/>
      <c r="C8379" s="27"/>
      <c r="D8379" s="27"/>
      <c r="E8379" s="27"/>
      <c r="F8379" s="26"/>
      <c r="G8379" s="28" t="str">
        <f t="shared" si="10"/>
        <v/>
      </c>
      <c r="H8379" s="31"/>
    </row>
    <row r="8380" spans="2:8">
      <c r="B8380" s="27"/>
      <c r="C8380" s="27"/>
      <c r="D8380" s="27"/>
      <c r="E8380" s="27"/>
      <c r="F8380" s="26"/>
      <c r="G8380" s="28" t="str">
        <f t="shared" si="10"/>
        <v/>
      </c>
      <c r="H8380" s="31"/>
    </row>
    <row r="8381" spans="2:8">
      <c r="B8381" s="27"/>
      <c r="C8381" s="27"/>
      <c r="D8381" s="27"/>
      <c r="E8381" s="27"/>
      <c r="F8381" s="26"/>
      <c r="G8381" s="28" t="str">
        <f t="shared" si="10"/>
        <v/>
      </c>
      <c r="H8381" s="31"/>
    </row>
    <row r="8382" spans="2:8">
      <c r="B8382" s="27"/>
      <c r="C8382" s="27"/>
      <c r="D8382" s="27"/>
      <c r="E8382" s="27"/>
      <c r="F8382" s="26"/>
      <c r="G8382" s="28" t="str">
        <f t="shared" si="10"/>
        <v/>
      </c>
      <c r="H8382" s="31"/>
    </row>
    <row r="8383" spans="2:8">
      <c r="B8383" s="27"/>
      <c r="C8383" s="27"/>
      <c r="D8383" s="27"/>
      <c r="E8383" s="27"/>
      <c r="F8383" s="26"/>
      <c r="G8383" s="28" t="str">
        <f t="shared" si="10"/>
        <v/>
      </c>
      <c r="H8383" s="31"/>
    </row>
    <row r="8384" spans="2:8">
      <c r="B8384" s="27"/>
      <c r="C8384" s="27"/>
      <c r="D8384" s="27"/>
      <c r="E8384" s="27"/>
      <c r="F8384" s="26"/>
      <c r="G8384" s="28" t="str">
        <f t="shared" si="10"/>
        <v/>
      </c>
      <c r="H8384" s="31"/>
    </row>
    <row r="8385" spans="2:8">
      <c r="B8385" s="27"/>
      <c r="C8385" s="27"/>
      <c r="D8385" s="27"/>
      <c r="E8385" s="27"/>
      <c r="F8385" s="26"/>
      <c r="G8385" s="28" t="str">
        <f t="shared" si="10"/>
        <v/>
      </c>
      <c r="H8385" s="31"/>
    </row>
    <row r="8386" spans="2:8">
      <c r="B8386" s="27"/>
      <c r="C8386" s="27"/>
      <c r="D8386" s="27"/>
      <c r="E8386" s="27"/>
      <c r="F8386" s="26"/>
      <c r="G8386" s="28" t="str">
        <f t="shared" si="10"/>
        <v/>
      </c>
      <c r="H8386" s="31"/>
    </row>
    <row r="8387" spans="2:8">
      <c r="B8387" s="27"/>
      <c r="C8387" s="27"/>
      <c r="D8387" s="27"/>
      <c r="E8387" s="27"/>
      <c r="F8387" s="26"/>
      <c r="G8387" s="28" t="str">
        <f t="shared" si="10"/>
        <v/>
      </c>
      <c r="H8387" s="31"/>
    </row>
    <row r="8388" spans="2:8">
      <c r="B8388" s="27"/>
      <c r="C8388" s="27"/>
      <c r="D8388" s="27"/>
      <c r="E8388" s="27"/>
      <c r="F8388" s="26"/>
      <c r="G8388" s="28" t="str">
        <f t="shared" ref="G8388:G8451" si="11">IF(F8388="","",IF(F8388="EI",4,IF(F8388="EO",5.2,IF(F8388="EQ",3.9,IF(F8388="ILF",7.5,IF(F8388="EIF",5.4))))))</f>
        <v/>
      </c>
      <c r="H8388" s="31"/>
    </row>
    <row r="8389" spans="2:8">
      <c r="B8389" s="27"/>
      <c r="C8389" s="27"/>
      <c r="D8389" s="27"/>
      <c r="E8389" s="27"/>
      <c r="F8389" s="26"/>
      <c r="G8389" s="28" t="str">
        <f t="shared" si="11"/>
        <v/>
      </c>
      <c r="H8389" s="31"/>
    </row>
    <row r="8390" spans="2:8">
      <c r="B8390" s="27"/>
      <c r="C8390" s="27"/>
      <c r="D8390" s="27"/>
      <c r="E8390" s="27"/>
      <c r="F8390" s="26"/>
      <c r="G8390" s="28" t="str">
        <f t="shared" si="11"/>
        <v/>
      </c>
      <c r="H8390" s="31"/>
    </row>
    <row r="8391" spans="2:8">
      <c r="B8391" s="27"/>
      <c r="C8391" s="27"/>
      <c r="D8391" s="27"/>
      <c r="E8391" s="27"/>
      <c r="F8391" s="26"/>
      <c r="G8391" s="28" t="str">
        <f t="shared" si="11"/>
        <v/>
      </c>
      <c r="H8391" s="31"/>
    </row>
    <row r="8392" spans="2:8">
      <c r="B8392" s="27"/>
      <c r="C8392" s="27"/>
      <c r="D8392" s="27"/>
      <c r="E8392" s="27"/>
      <c r="F8392" s="26"/>
      <c r="G8392" s="28" t="str">
        <f t="shared" si="11"/>
        <v/>
      </c>
      <c r="H8392" s="31"/>
    </row>
    <row r="8393" spans="2:8">
      <c r="B8393" s="27"/>
      <c r="C8393" s="27"/>
      <c r="D8393" s="27"/>
      <c r="E8393" s="27"/>
      <c r="F8393" s="26"/>
      <c r="G8393" s="28" t="str">
        <f t="shared" si="11"/>
        <v/>
      </c>
      <c r="H8393" s="31"/>
    </row>
    <row r="8394" spans="2:8">
      <c r="B8394" s="27"/>
      <c r="C8394" s="27"/>
      <c r="D8394" s="27"/>
      <c r="E8394" s="27"/>
      <c r="F8394" s="26"/>
      <c r="G8394" s="28" t="str">
        <f t="shared" si="11"/>
        <v/>
      </c>
      <c r="H8394" s="31"/>
    </row>
    <row r="8395" spans="2:8">
      <c r="B8395" s="27"/>
      <c r="C8395" s="27"/>
      <c r="D8395" s="27"/>
      <c r="E8395" s="27"/>
      <c r="F8395" s="26"/>
      <c r="G8395" s="28" t="str">
        <f t="shared" si="11"/>
        <v/>
      </c>
      <c r="H8395" s="31"/>
    </row>
    <row r="8396" spans="2:8">
      <c r="B8396" s="27"/>
      <c r="C8396" s="27"/>
      <c r="D8396" s="27"/>
      <c r="E8396" s="27"/>
      <c r="F8396" s="26"/>
      <c r="G8396" s="28" t="str">
        <f t="shared" si="11"/>
        <v/>
      </c>
      <c r="H8396" s="31"/>
    </row>
    <row r="8397" spans="2:8">
      <c r="B8397" s="27"/>
      <c r="C8397" s="27"/>
      <c r="D8397" s="27"/>
      <c r="E8397" s="27"/>
      <c r="F8397" s="26"/>
      <c r="G8397" s="28" t="str">
        <f t="shared" si="11"/>
        <v/>
      </c>
      <c r="H8397" s="31"/>
    </row>
    <row r="8398" spans="2:8">
      <c r="B8398" s="27"/>
      <c r="C8398" s="27"/>
      <c r="D8398" s="27"/>
      <c r="E8398" s="27"/>
      <c r="F8398" s="26"/>
      <c r="G8398" s="28" t="str">
        <f t="shared" si="11"/>
        <v/>
      </c>
      <c r="H8398" s="31"/>
    </row>
    <row r="8399" spans="2:8">
      <c r="B8399" s="27"/>
      <c r="C8399" s="27"/>
      <c r="D8399" s="27"/>
      <c r="E8399" s="27"/>
      <c r="F8399" s="26"/>
      <c r="G8399" s="28" t="str">
        <f t="shared" si="11"/>
        <v/>
      </c>
      <c r="H8399" s="31"/>
    </row>
    <row r="8400" spans="2:8">
      <c r="B8400" s="27"/>
      <c r="C8400" s="27"/>
      <c r="D8400" s="27"/>
      <c r="E8400" s="27"/>
      <c r="F8400" s="26"/>
      <c r="G8400" s="28" t="str">
        <f t="shared" si="11"/>
        <v/>
      </c>
      <c r="H8400" s="31"/>
    </row>
    <row r="8401" spans="2:8">
      <c r="B8401" s="27"/>
      <c r="C8401" s="27"/>
      <c r="D8401" s="27"/>
      <c r="E8401" s="27"/>
      <c r="F8401" s="26"/>
      <c r="G8401" s="28" t="str">
        <f t="shared" si="11"/>
        <v/>
      </c>
      <c r="H8401" s="31"/>
    </row>
    <row r="8402" spans="2:8">
      <c r="B8402" s="27"/>
      <c r="C8402" s="27"/>
      <c r="D8402" s="27"/>
      <c r="E8402" s="27"/>
      <c r="F8402" s="26"/>
      <c r="G8402" s="28" t="str">
        <f t="shared" si="11"/>
        <v/>
      </c>
      <c r="H8402" s="31"/>
    </row>
    <row r="8403" spans="2:8">
      <c r="B8403" s="27"/>
      <c r="C8403" s="27"/>
      <c r="D8403" s="27"/>
      <c r="E8403" s="27"/>
      <c r="F8403" s="26"/>
      <c r="G8403" s="28" t="str">
        <f t="shared" si="11"/>
        <v/>
      </c>
      <c r="H8403" s="31"/>
    </row>
    <row r="8404" spans="2:8">
      <c r="B8404" s="27"/>
      <c r="C8404" s="27"/>
      <c r="D8404" s="27"/>
      <c r="E8404" s="27"/>
      <c r="F8404" s="26"/>
      <c r="G8404" s="28" t="str">
        <f t="shared" si="11"/>
        <v/>
      </c>
      <c r="H8404" s="31"/>
    </row>
    <row r="8405" spans="2:8">
      <c r="B8405" s="27"/>
      <c r="C8405" s="27"/>
      <c r="D8405" s="27"/>
      <c r="E8405" s="27"/>
      <c r="F8405" s="26"/>
      <c r="G8405" s="28" t="str">
        <f t="shared" si="11"/>
        <v/>
      </c>
      <c r="H8405" s="31"/>
    </row>
    <row r="8406" spans="2:8">
      <c r="B8406" s="27"/>
      <c r="C8406" s="27"/>
      <c r="D8406" s="27"/>
      <c r="E8406" s="27"/>
      <c r="F8406" s="26"/>
      <c r="G8406" s="28" t="str">
        <f t="shared" si="11"/>
        <v/>
      </c>
      <c r="H8406" s="31"/>
    </row>
    <row r="8407" spans="2:8">
      <c r="B8407" s="27"/>
      <c r="C8407" s="27"/>
      <c r="D8407" s="27"/>
      <c r="E8407" s="27"/>
      <c r="F8407" s="26"/>
      <c r="G8407" s="28" t="str">
        <f t="shared" si="11"/>
        <v/>
      </c>
      <c r="H8407" s="31"/>
    </row>
    <row r="8408" spans="2:8">
      <c r="B8408" s="27"/>
      <c r="C8408" s="27"/>
      <c r="D8408" s="27"/>
      <c r="E8408" s="27"/>
      <c r="F8408" s="26"/>
      <c r="G8408" s="28" t="str">
        <f t="shared" si="11"/>
        <v/>
      </c>
      <c r="H8408" s="31"/>
    </row>
    <row r="8409" spans="2:8">
      <c r="B8409" s="27"/>
      <c r="C8409" s="27"/>
      <c r="D8409" s="27"/>
      <c r="E8409" s="27"/>
      <c r="F8409" s="26"/>
      <c r="G8409" s="28" t="str">
        <f t="shared" si="11"/>
        <v/>
      </c>
      <c r="H8409" s="31"/>
    </row>
    <row r="8410" spans="2:8">
      <c r="B8410" s="27"/>
      <c r="C8410" s="27"/>
      <c r="D8410" s="27"/>
      <c r="E8410" s="27"/>
      <c r="F8410" s="26"/>
      <c r="G8410" s="28" t="str">
        <f t="shared" si="11"/>
        <v/>
      </c>
      <c r="H8410" s="31"/>
    </row>
    <row r="8411" spans="2:8">
      <c r="B8411" s="27"/>
      <c r="C8411" s="27"/>
      <c r="D8411" s="27"/>
      <c r="E8411" s="27"/>
      <c r="F8411" s="26"/>
      <c r="G8411" s="28" t="str">
        <f t="shared" si="11"/>
        <v/>
      </c>
      <c r="H8411" s="31"/>
    </row>
    <row r="8412" spans="2:8">
      <c r="B8412" s="27"/>
      <c r="C8412" s="27"/>
      <c r="D8412" s="27"/>
      <c r="E8412" s="27"/>
      <c r="F8412" s="26"/>
      <c r="G8412" s="28" t="str">
        <f t="shared" si="11"/>
        <v/>
      </c>
      <c r="H8412" s="31"/>
    </row>
    <row r="8413" spans="2:8">
      <c r="B8413" s="27"/>
      <c r="C8413" s="27"/>
      <c r="D8413" s="27"/>
      <c r="E8413" s="27"/>
      <c r="F8413" s="26"/>
      <c r="G8413" s="28" t="str">
        <f t="shared" si="11"/>
        <v/>
      </c>
      <c r="H8413" s="31"/>
    </row>
    <row r="8414" spans="2:8">
      <c r="B8414" s="27"/>
      <c r="C8414" s="27"/>
      <c r="D8414" s="27"/>
      <c r="E8414" s="27"/>
      <c r="F8414" s="26"/>
      <c r="G8414" s="28" t="str">
        <f t="shared" si="11"/>
        <v/>
      </c>
      <c r="H8414" s="31"/>
    </row>
    <row r="8415" spans="2:8">
      <c r="B8415" s="27"/>
      <c r="C8415" s="27"/>
      <c r="D8415" s="27"/>
      <c r="E8415" s="27"/>
      <c r="F8415" s="26"/>
      <c r="G8415" s="28" t="str">
        <f t="shared" si="11"/>
        <v/>
      </c>
      <c r="H8415" s="31"/>
    </row>
    <row r="8416" spans="2:8">
      <c r="B8416" s="27"/>
      <c r="C8416" s="27"/>
      <c r="D8416" s="27"/>
      <c r="E8416" s="27"/>
      <c r="F8416" s="26"/>
      <c r="G8416" s="28" t="str">
        <f t="shared" si="11"/>
        <v/>
      </c>
      <c r="H8416" s="31"/>
    </row>
    <row r="8417" spans="2:8">
      <c r="B8417" s="27"/>
      <c r="C8417" s="27"/>
      <c r="D8417" s="27"/>
      <c r="E8417" s="27"/>
      <c r="F8417" s="26"/>
      <c r="G8417" s="28" t="str">
        <f t="shared" si="11"/>
        <v/>
      </c>
      <c r="H8417" s="31"/>
    </row>
    <row r="8418" spans="2:8">
      <c r="B8418" s="27"/>
      <c r="C8418" s="27"/>
      <c r="D8418" s="27"/>
      <c r="E8418" s="27"/>
      <c r="F8418" s="26"/>
      <c r="G8418" s="28" t="str">
        <f t="shared" si="11"/>
        <v/>
      </c>
      <c r="H8418" s="31"/>
    </row>
    <row r="8419" spans="2:8">
      <c r="B8419" s="27"/>
      <c r="C8419" s="27"/>
      <c r="D8419" s="27"/>
      <c r="E8419" s="27"/>
      <c r="F8419" s="26"/>
      <c r="G8419" s="28" t="str">
        <f t="shared" si="11"/>
        <v/>
      </c>
      <c r="H8419" s="31"/>
    </row>
    <row r="8420" spans="2:8">
      <c r="B8420" s="27"/>
      <c r="C8420" s="27"/>
      <c r="D8420" s="27"/>
      <c r="E8420" s="27"/>
      <c r="F8420" s="26"/>
      <c r="G8420" s="28" t="str">
        <f t="shared" si="11"/>
        <v/>
      </c>
      <c r="H8420" s="31"/>
    </row>
    <row r="8421" spans="2:8">
      <c r="B8421" s="27"/>
      <c r="C8421" s="27"/>
      <c r="D8421" s="27"/>
      <c r="E8421" s="27"/>
      <c r="F8421" s="26"/>
      <c r="G8421" s="28" t="str">
        <f t="shared" si="11"/>
        <v/>
      </c>
      <c r="H8421" s="31"/>
    </row>
    <row r="8422" spans="2:8">
      <c r="B8422" s="27"/>
      <c r="C8422" s="27"/>
      <c r="D8422" s="27"/>
      <c r="E8422" s="27"/>
      <c r="F8422" s="26"/>
      <c r="G8422" s="28" t="str">
        <f t="shared" si="11"/>
        <v/>
      </c>
      <c r="H8422" s="31"/>
    </row>
    <row r="8423" spans="2:8">
      <c r="B8423" s="27"/>
      <c r="C8423" s="27"/>
      <c r="D8423" s="27"/>
      <c r="E8423" s="27"/>
      <c r="F8423" s="26"/>
      <c r="G8423" s="28" t="str">
        <f t="shared" si="11"/>
        <v/>
      </c>
      <c r="H8423" s="31"/>
    </row>
    <row r="8424" spans="2:8">
      <c r="B8424" s="27"/>
      <c r="C8424" s="27"/>
      <c r="D8424" s="27"/>
      <c r="E8424" s="27"/>
      <c r="F8424" s="26"/>
      <c r="G8424" s="28" t="str">
        <f t="shared" si="11"/>
        <v/>
      </c>
      <c r="H8424" s="31"/>
    </row>
    <row r="8425" spans="2:8">
      <c r="B8425" s="27"/>
      <c r="C8425" s="27"/>
      <c r="D8425" s="27"/>
      <c r="E8425" s="27"/>
      <c r="F8425" s="26"/>
      <c r="G8425" s="28" t="str">
        <f t="shared" si="11"/>
        <v/>
      </c>
      <c r="H8425" s="31"/>
    </row>
    <row r="8426" spans="2:8">
      <c r="B8426" s="27"/>
      <c r="C8426" s="27"/>
      <c r="D8426" s="27"/>
      <c r="E8426" s="27"/>
      <c r="F8426" s="26"/>
      <c r="G8426" s="28" t="str">
        <f t="shared" si="11"/>
        <v/>
      </c>
      <c r="H8426" s="31"/>
    </row>
    <row r="8427" spans="2:8">
      <c r="B8427" s="27"/>
      <c r="C8427" s="27"/>
      <c r="D8427" s="27"/>
      <c r="E8427" s="27"/>
      <c r="F8427" s="26"/>
      <c r="G8427" s="28" t="str">
        <f t="shared" si="11"/>
        <v/>
      </c>
      <c r="H8427" s="31"/>
    </row>
    <row r="8428" spans="2:8">
      <c r="B8428" s="27"/>
      <c r="C8428" s="27"/>
      <c r="D8428" s="27"/>
      <c r="E8428" s="27"/>
      <c r="F8428" s="26"/>
      <c r="G8428" s="28" t="str">
        <f t="shared" si="11"/>
        <v/>
      </c>
      <c r="H8428" s="31"/>
    </row>
    <row r="8429" spans="2:8">
      <c r="B8429" s="27"/>
      <c r="C8429" s="27"/>
      <c r="D8429" s="27"/>
      <c r="E8429" s="27"/>
      <c r="F8429" s="26"/>
      <c r="G8429" s="28" t="str">
        <f t="shared" si="11"/>
        <v/>
      </c>
      <c r="H8429" s="31"/>
    </row>
    <row r="8430" spans="2:8">
      <c r="B8430" s="27"/>
      <c r="C8430" s="27"/>
      <c r="D8430" s="27"/>
      <c r="E8430" s="27"/>
      <c r="F8430" s="26"/>
      <c r="G8430" s="28" t="str">
        <f t="shared" si="11"/>
        <v/>
      </c>
      <c r="H8430" s="31"/>
    </row>
    <row r="8431" spans="2:8">
      <c r="B8431" s="27"/>
      <c r="C8431" s="27"/>
      <c r="D8431" s="27"/>
      <c r="E8431" s="27"/>
      <c r="F8431" s="26"/>
      <c r="G8431" s="28" t="str">
        <f t="shared" si="11"/>
        <v/>
      </c>
      <c r="H8431" s="31"/>
    </row>
    <row r="8432" spans="2:8">
      <c r="B8432" s="27"/>
      <c r="C8432" s="27"/>
      <c r="D8432" s="27"/>
      <c r="E8432" s="27"/>
      <c r="F8432" s="26"/>
      <c r="G8432" s="28" t="str">
        <f t="shared" si="11"/>
        <v/>
      </c>
      <c r="H8432" s="31"/>
    </row>
    <row r="8433" spans="2:8">
      <c r="B8433" s="27"/>
      <c r="C8433" s="27"/>
      <c r="D8433" s="27"/>
      <c r="E8433" s="27"/>
      <c r="F8433" s="26"/>
      <c r="G8433" s="28" t="str">
        <f t="shared" si="11"/>
        <v/>
      </c>
      <c r="H8433" s="31"/>
    </row>
    <row r="8434" spans="2:8">
      <c r="B8434" s="27"/>
      <c r="C8434" s="27"/>
      <c r="D8434" s="27"/>
      <c r="E8434" s="27"/>
      <c r="F8434" s="26"/>
      <c r="G8434" s="28" t="str">
        <f t="shared" si="11"/>
        <v/>
      </c>
      <c r="H8434" s="31"/>
    </row>
    <row r="8435" spans="2:8">
      <c r="B8435" s="27"/>
      <c r="C8435" s="27"/>
      <c r="D8435" s="27"/>
      <c r="E8435" s="27"/>
      <c r="F8435" s="26"/>
      <c r="G8435" s="28" t="str">
        <f t="shared" si="11"/>
        <v/>
      </c>
      <c r="H8435" s="31"/>
    </row>
    <row r="8436" spans="2:8">
      <c r="B8436" s="27"/>
      <c r="C8436" s="27"/>
      <c r="D8436" s="27"/>
      <c r="E8436" s="27"/>
      <c r="F8436" s="26"/>
      <c r="G8436" s="28" t="str">
        <f t="shared" si="11"/>
        <v/>
      </c>
      <c r="H8436" s="31"/>
    </row>
    <row r="8437" spans="2:8">
      <c r="B8437" s="27"/>
      <c r="C8437" s="27"/>
      <c r="D8437" s="27"/>
      <c r="E8437" s="27"/>
      <c r="F8437" s="26"/>
      <c r="G8437" s="28" t="str">
        <f t="shared" si="11"/>
        <v/>
      </c>
      <c r="H8437" s="31"/>
    </row>
    <row r="8438" spans="2:8">
      <c r="B8438" s="27"/>
      <c r="C8438" s="27"/>
      <c r="D8438" s="27"/>
      <c r="E8438" s="27"/>
      <c r="F8438" s="26"/>
      <c r="G8438" s="28" t="str">
        <f t="shared" si="11"/>
        <v/>
      </c>
      <c r="H8438" s="31"/>
    </row>
    <row r="8439" spans="2:8">
      <c r="B8439" s="27"/>
      <c r="C8439" s="27"/>
      <c r="D8439" s="27"/>
      <c r="E8439" s="27"/>
      <c r="F8439" s="26"/>
      <c r="G8439" s="28" t="str">
        <f t="shared" si="11"/>
        <v/>
      </c>
      <c r="H8439" s="31"/>
    </row>
    <row r="8440" spans="2:8">
      <c r="B8440" s="27"/>
      <c r="C8440" s="27"/>
      <c r="D8440" s="27"/>
      <c r="E8440" s="27"/>
      <c r="F8440" s="26"/>
      <c r="G8440" s="28" t="str">
        <f t="shared" si="11"/>
        <v/>
      </c>
      <c r="H8440" s="31"/>
    </row>
    <row r="8441" spans="2:8">
      <c r="B8441" s="27"/>
      <c r="C8441" s="27"/>
      <c r="D8441" s="27"/>
      <c r="E8441" s="27"/>
      <c r="F8441" s="26"/>
      <c r="G8441" s="28" t="str">
        <f t="shared" si="11"/>
        <v/>
      </c>
      <c r="H8441" s="31"/>
    </row>
    <row r="8442" spans="2:8">
      <c r="B8442" s="27"/>
      <c r="C8442" s="27"/>
      <c r="D8442" s="27"/>
      <c r="E8442" s="27"/>
      <c r="F8442" s="26"/>
      <c r="G8442" s="28" t="str">
        <f t="shared" si="11"/>
        <v/>
      </c>
      <c r="H8442" s="31"/>
    </row>
    <row r="8443" spans="2:8">
      <c r="B8443" s="27"/>
      <c r="C8443" s="27"/>
      <c r="D8443" s="27"/>
      <c r="E8443" s="27"/>
      <c r="F8443" s="26"/>
      <c r="G8443" s="28" t="str">
        <f t="shared" si="11"/>
        <v/>
      </c>
      <c r="H8443" s="31"/>
    </row>
    <row r="8444" spans="2:8">
      <c r="B8444" s="27"/>
      <c r="C8444" s="27"/>
      <c r="D8444" s="27"/>
      <c r="E8444" s="27"/>
      <c r="F8444" s="26"/>
      <c r="G8444" s="28" t="str">
        <f t="shared" si="11"/>
        <v/>
      </c>
      <c r="H8444" s="31"/>
    </row>
    <row r="8445" spans="2:8">
      <c r="B8445" s="27"/>
      <c r="C8445" s="27"/>
      <c r="D8445" s="27"/>
      <c r="E8445" s="27"/>
      <c r="F8445" s="26"/>
      <c r="G8445" s="28" t="str">
        <f t="shared" si="11"/>
        <v/>
      </c>
      <c r="H8445" s="31"/>
    </row>
    <row r="8446" spans="2:8">
      <c r="B8446" s="27"/>
      <c r="C8446" s="27"/>
      <c r="D8446" s="27"/>
      <c r="E8446" s="27"/>
      <c r="F8446" s="26"/>
      <c r="G8446" s="28" t="str">
        <f t="shared" si="11"/>
        <v/>
      </c>
      <c r="H8446" s="31"/>
    </row>
    <row r="8447" spans="2:8">
      <c r="B8447" s="27"/>
      <c r="C8447" s="27"/>
      <c r="D8447" s="27"/>
      <c r="E8447" s="27"/>
      <c r="F8447" s="26"/>
      <c r="G8447" s="28" t="str">
        <f t="shared" si="11"/>
        <v/>
      </c>
      <c r="H8447" s="31"/>
    </row>
    <row r="8448" spans="2:8">
      <c r="B8448" s="27"/>
      <c r="C8448" s="27"/>
      <c r="D8448" s="27"/>
      <c r="E8448" s="27"/>
      <c r="F8448" s="26"/>
      <c r="G8448" s="28" t="str">
        <f t="shared" si="11"/>
        <v/>
      </c>
      <c r="H8448" s="31"/>
    </row>
    <row r="8449" spans="2:8">
      <c r="B8449" s="27"/>
      <c r="C8449" s="27"/>
      <c r="D8449" s="27"/>
      <c r="E8449" s="27"/>
      <c r="F8449" s="26"/>
      <c r="G8449" s="28" t="str">
        <f t="shared" si="11"/>
        <v/>
      </c>
      <c r="H8449" s="31"/>
    </row>
    <row r="8450" spans="2:8">
      <c r="B8450" s="27"/>
      <c r="C8450" s="27"/>
      <c r="D8450" s="27"/>
      <c r="E8450" s="27"/>
      <c r="F8450" s="26"/>
      <c r="G8450" s="28" t="str">
        <f t="shared" si="11"/>
        <v/>
      </c>
      <c r="H8450" s="31"/>
    </row>
    <row r="8451" spans="2:8">
      <c r="B8451" s="27"/>
      <c r="C8451" s="27"/>
      <c r="D8451" s="27"/>
      <c r="E8451" s="27"/>
      <c r="F8451" s="26"/>
      <c r="G8451" s="28" t="str">
        <f t="shared" si="11"/>
        <v/>
      </c>
      <c r="H8451" s="31"/>
    </row>
    <row r="8452" spans="2:8">
      <c r="B8452" s="27"/>
      <c r="C8452" s="27"/>
      <c r="D8452" s="27"/>
      <c r="E8452" s="27"/>
      <c r="F8452" s="26"/>
      <c r="G8452" s="28" t="str">
        <f t="shared" ref="G8452:G8515" si="12">IF(F8452="","",IF(F8452="EI",4,IF(F8452="EO",5.2,IF(F8452="EQ",3.9,IF(F8452="ILF",7.5,IF(F8452="EIF",5.4))))))</f>
        <v/>
      </c>
      <c r="H8452" s="31"/>
    </row>
    <row r="8453" spans="2:8">
      <c r="B8453" s="27"/>
      <c r="C8453" s="27"/>
      <c r="D8453" s="27"/>
      <c r="E8453" s="27"/>
      <c r="F8453" s="26"/>
      <c r="G8453" s="28" t="str">
        <f t="shared" si="12"/>
        <v/>
      </c>
      <c r="H8453" s="31"/>
    </row>
    <row r="8454" spans="2:8">
      <c r="B8454" s="27"/>
      <c r="C8454" s="27"/>
      <c r="D8454" s="27"/>
      <c r="E8454" s="27"/>
      <c r="F8454" s="26"/>
      <c r="G8454" s="28" t="str">
        <f t="shared" si="12"/>
        <v/>
      </c>
      <c r="H8454" s="31"/>
    </row>
    <row r="8455" spans="2:8">
      <c r="B8455" s="27"/>
      <c r="C8455" s="27"/>
      <c r="D8455" s="27"/>
      <c r="E8455" s="27"/>
      <c r="F8455" s="26"/>
      <c r="G8455" s="28" t="str">
        <f t="shared" si="12"/>
        <v/>
      </c>
      <c r="H8455" s="31"/>
    </row>
    <row r="8456" spans="2:8">
      <c r="B8456" s="27"/>
      <c r="C8456" s="27"/>
      <c r="D8456" s="27"/>
      <c r="E8456" s="27"/>
      <c r="F8456" s="26"/>
      <c r="G8456" s="28" t="str">
        <f t="shared" si="12"/>
        <v/>
      </c>
      <c r="H8456" s="31"/>
    </row>
    <row r="8457" spans="2:8">
      <c r="B8457" s="27"/>
      <c r="C8457" s="27"/>
      <c r="D8457" s="27"/>
      <c r="E8457" s="27"/>
      <c r="F8457" s="26"/>
      <c r="G8457" s="28" t="str">
        <f t="shared" si="12"/>
        <v/>
      </c>
      <c r="H8457" s="31"/>
    </row>
    <row r="8458" spans="2:8">
      <c r="B8458" s="27"/>
      <c r="C8458" s="27"/>
      <c r="D8458" s="27"/>
      <c r="E8458" s="27"/>
      <c r="F8458" s="26"/>
      <c r="G8458" s="28" t="str">
        <f t="shared" si="12"/>
        <v/>
      </c>
      <c r="H8458" s="31"/>
    </row>
    <row r="8459" spans="2:8">
      <c r="B8459" s="27"/>
      <c r="C8459" s="27"/>
      <c r="D8459" s="27"/>
      <c r="E8459" s="27"/>
      <c r="F8459" s="26"/>
      <c r="G8459" s="28" t="str">
        <f t="shared" si="12"/>
        <v/>
      </c>
      <c r="H8459" s="31"/>
    </row>
    <row r="8460" spans="2:8">
      <c r="B8460" s="27"/>
      <c r="C8460" s="27"/>
      <c r="D8460" s="27"/>
      <c r="E8460" s="27"/>
      <c r="F8460" s="26"/>
      <c r="G8460" s="28" t="str">
        <f t="shared" si="12"/>
        <v/>
      </c>
      <c r="H8460" s="31"/>
    </row>
    <row r="8461" spans="2:8">
      <c r="B8461" s="27"/>
      <c r="C8461" s="27"/>
      <c r="D8461" s="27"/>
      <c r="E8461" s="27"/>
      <c r="F8461" s="26"/>
      <c r="G8461" s="28" t="str">
        <f t="shared" si="12"/>
        <v/>
      </c>
      <c r="H8461" s="31"/>
    </row>
    <row r="8462" spans="2:8">
      <c r="B8462" s="27"/>
      <c r="C8462" s="27"/>
      <c r="D8462" s="27"/>
      <c r="E8462" s="27"/>
      <c r="F8462" s="26"/>
      <c r="G8462" s="28" t="str">
        <f t="shared" si="12"/>
        <v/>
      </c>
      <c r="H8462" s="31"/>
    </row>
    <row r="8463" spans="2:8">
      <c r="B8463" s="27"/>
      <c r="C8463" s="27"/>
      <c r="D8463" s="27"/>
      <c r="E8463" s="27"/>
      <c r="F8463" s="26"/>
      <c r="G8463" s="28" t="str">
        <f t="shared" si="12"/>
        <v/>
      </c>
      <c r="H8463" s="31"/>
    </row>
    <row r="8464" spans="2:8">
      <c r="B8464" s="27"/>
      <c r="C8464" s="27"/>
      <c r="D8464" s="27"/>
      <c r="E8464" s="27"/>
      <c r="F8464" s="26"/>
      <c r="G8464" s="28" t="str">
        <f t="shared" si="12"/>
        <v/>
      </c>
      <c r="H8464" s="31"/>
    </row>
    <row r="8465" spans="2:8">
      <c r="B8465" s="27"/>
      <c r="C8465" s="27"/>
      <c r="D8465" s="27"/>
      <c r="E8465" s="27"/>
      <c r="F8465" s="26"/>
      <c r="G8465" s="28" t="str">
        <f t="shared" si="12"/>
        <v/>
      </c>
      <c r="H8465" s="31"/>
    </row>
    <row r="8466" spans="2:8">
      <c r="B8466" s="27"/>
      <c r="C8466" s="27"/>
      <c r="D8466" s="27"/>
      <c r="E8466" s="27"/>
      <c r="F8466" s="26"/>
      <c r="G8466" s="28" t="str">
        <f t="shared" si="12"/>
        <v/>
      </c>
      <c r="H8466" s="31"/>
    </row>
    <row r="8467" spans="2:8">
      <c r="B8467" s="27"/>
      <c r="C8467" s="27"/>
      <c r="D8467" s="27"/>
      <c r="E8467" s="27"/>
      <c r="F8467" s="26"/>
      <c r="G8467" s="28" t="str">
        <f t="shared" si="12"/>
        <v/>
      </c>
      <c r="H8467" s="31"/>
    </row>
    <row r="8468" spans="2:8">
      <c r="B8468" s="27"/>
      <c r="C8468" s="27"/>
      <c r="D8468" s="27"/>
      <c r="E8468" s="27"/>
      <c r="F8468" s="26"/>
      <c r="G8468" s="28" t="str">
        <f t="shared" si="12"/>
        <v/>
      </c>
      <c r="H8468" s="31"/>
    </row>
    <row r="8469" spans="2:8">
      <c r="B8469" s="27"/>
      <c r="C8469" s="27"/>
      <c r="D8469" s="27"/>
      <c r="E8469" s="27"/>
      <c r="F8469" s="26"/>
      <c r="G8469" s="28" t="str">
        <f t="shared" si="12"/>
        <v/>
      </c>
      <c r="H8469" s="31"/>
    </row>
    <row r="8470" spans="2:8">
      <c r="B8470" s="27"/>
      <c r="C8470" s="27"/>
      <c r="D8470" s="27"/>
      <c r="E8470" s="27"/>
      <c r="F8470" s="26"/>
      <c r="G8470" s="28" t="str">
        <f t="shared" si="12"/>
        <v/>
      </c>
      <c r="H8470" s="31"/>
    </row>
    <row r="8471" spans="2:8">
      <c r="B8471" s="27"/>
      <c r="C8471" s="27"/>
      <c r="D8471" s="27"/>
      <c r="E8471" s="27"/>
      <c r="F8471" s="26"/>
      <c r="G8471" s="28" t="str">
        <f t="shared" si="12"/>
        <v/>
      </c>
      <c r="H8471" s="31"/>
    </row>
    <row r="8472" spans="2:8">
      <c r="B8472" s="27"/>
      <c r="C8472" s="27"/>
      <c r="D8472" s="27"/>
      <c r="E8472" s="27"/>
      <c r="F8472" s="26"/>
      <c r="G8472" s="28" t="str">
        <f t="shared" si="12"/>
        <v/>
      </c>
      <c r="H8472" s="31"/>
    </row>
    <row r="8473" spans="2:8">
      <c r="B8473" s="27"/>
      <c r="C8473" s="27"/>
      <c r="D8473" s="27"/>
      <c r="E8473" s="27"/>
      <c r="F8473" s="26"/>
      <c r="G8473" s="28" t="str">
        <f t="shared" si="12"/>
        <v/>
      </c>
      <c r="H8473" s="31"/>
    </row>
    <row r="8474" spans="2:8">
      <c r="B8474" s="27"/>
      <c r="C8474" s="27"/>
      <c r="D8474" s="27"/>
      <c r="E8474" s="27"/>
      <c r="F8474" s="26"/>
      <c r="G8474" s="28" t="str">
        <f t="shared" si="12"/>
        <v/>
      </c>
      <c r="H8474" s="31"/>
    </row>
    <row r="8475" spans="2:8">
      <c r="B8475" s="27"/>
      <c r="C8475" s="27"/>
      <c r="D8475" s="27"/>
      <c r="E8475" s="27"/>
      <c r="F8475" s="26"/>
      <c r="G8475" s="28" t="str">
        <f t="shared" si="12"/>
        <v/>
      </c>
      <c r="H8475" s="31"/>
    </row>
    <row r="8476" spans="2:8">
      <c r="B8476" s="27"/>
      <c r="C8476" s="27"/>
      <c r="D8476" s="27"/>
      <c r="E8476" s="27"/>
      <c r="F8476" s="26"/>
      <c r="G8476" s="28" t="str">
        <f t="shared" si="12"/>
        <v/>
      </c>
      <c r="H8476" s="31"/>
    </row>
    <row r="8477" spans="2:8">
      <c r="B8477" s="27"/>
      <c r="C8477" s="27"/>
      <c r="D8477" s="27"/>
      <c r="E8477" s="27"/>
      <c r="F8477" s="26"/>
      <c r="G8477" s="28" t="str">
        <f t="shared" si="12"/>
        <v/>
      </c>
      <c r="H8477" s="31"/>
    </row>
    <row r="8478" spans="2:8">
      <c r="B8478" s="27"/>
      <c r="C8478" s="27"/>
      <c r="D8478" s="27"/>
      <c r="E8478" s="27"/>
      <c r="F8478" s="26"/>
      <c r="G8478" s="28" t="str">
        <f t="shared" si="12"/>
        <v/>
      </c>
      <c r="H8478" s="31"/>
    </row>
    <row r="8479" spans="2:8">
      <c r="B8479" s="27"/>
      <c r="C8479" s="27"/>
      <c r="D8479" s="27"/>
      <c r="E8479" s="27"/>
      <c r="F8479" s="26"/>
      <c r="G8479" s="28" t="str">
        <f t="shared" si="12"/>
        <v/>
      </c>
      <c r="H8479" s="31"/>
    </row>
    <row r="8480" spans="2:8">
      <c r="B8480" s="27"/>
      <c r="C8480" s="27"/>
      <c r="D8480" s="27"/>
      <c r="E8480" s="27"/>
      <c r="F8480" s="26"/>
      <c r="G8480" s="28" t="str">
        <f t="shared" si="12"/>
        <v/>
      </c>
      <c r="H8480" s="31"/>
    </row>
    <row r="8481" spans="2:8">
      <c r="B8481" s="27"/>
      <c r="C8481" s="27"/>
      <c r="D8481" s="27"/>
      <c r="E8481" s="27"/>
      <c r="F8481" s="26"/>
      <c r="G8481" s="28" t="str">
        <f t="shared" si="12"/>
        <v/>
      </c>
      <c r="H8481" s="31"/>
    </row>
    <row r="8482" spans="2:8">
      <c r="B8482" s="27"/>
      <c r="C8482" s="27"/>
      <c r="D8482" s="27"/>
      <c r="E8482" s="27"/>
      <c r="F8482" s="26"/>
      <c r="G8482" s="28" t="str">
        <f t="shared" si="12"/>
        <v/>
      </c>
      <c r="H8482" s="31"/>
    </row>
    <row r="8483" spans="2:8">
      <c r="B8483" s="27"/>
      <c r="C8483" s="27"/>
      <c r="D8483" s="27"/>
      <c r="E8483" s="27"/>
      <c r="F8483" s="26"/>
      <c r="G8483" s="28" t="str">
        <f t="shared" si="12"/>
        <v/>
      </c>
      <c r="H8483" s="31"/>
    </row>
    <row r="8484" spans="2:8">
      <c r="B8484" s="27"/>
      <c r="C8484" s="27"/>
      <c r="D8484" s="27"/>
      <c r="E8484" s="27"/>
      <c r="F8484" s="26"/>
      <c r="G8484" s="28" t="str">
        <f t="shared" si="12"/>
        <v/>
      </c>
      <c r="H8484" s="31"/>
    </row>
    <row r="8485" spans="2:8">
      <c r="B8485" s="27"/>
      <c r="C8485" s="27"/>
      <c r="D8485" s="27"/>
      <c r="E8485" s="27"/>
      <c r="F8485" s="26"/>
      <c r="G8485" s="28" t="str">
        <f t="shared" si="12"/>
        <v/>
      </c>
      <c r="H8485" s="31"/>
    </row>
    <row r="8486" spans="2:8">
      <c r="B8486" s="27"/>
      <c r="C8486" s="27"/>
      <c r="D8486" s="27"/>
      <c r="E8486" s="27"/>
      <c r="F8486" s="26"/>
      <c r="G8486" s="28" t="str">
        <f t="shared" si="12"/>
        <v/>
      </c>
      <c r="H8486" s="31"/>
    </row>
    <row r="8487" spans="2:8">
      <c r="B8487" s="27"/>
      <c r="C8487" s="27"/>
      <c r="D8487" s="27"/>
      <c r="E8487" s="27"/>
      <c r="F8487" s="26"/>
      <c r="G8487" s="28" t="str">
        <f t="shared" si="12"/>
        <v/>
      </c>
      <c r="H8487" s="31"/>
    </row>
    <row r="8488" spans="2:8">
      <c r="B8488" s="27"/>
      <c r="C8488" s="27"/>
      <c r="D8488" s="27"/>
      <c r="E8488" s="27"/>
      <c r="F8488" s="26"/>
      <c r="G8488" s="28" t="str">
        <f t="shared" si="12"/>
        <v/>
      </c>
      <c r="H8488" s="31"/>
    </row>
    <row r="8489" spans="2:8">
      <c r="B8489" s="27"/>
      <c r="C8489" s="27"/>
      <c r="D8489" s="27"/>
      <c r="E8489" s="27"/>
      <c r="F8489" s="26"/>
      <c r="G8489" s="28" t="str">
        <f t="shared" si="12"/>
        <v/>
      </c>
      <c r="H8489" s="31"/>
    </row>
    <row r="8490" spans="2:8">
      <c r="B8490" s="27"/>
      <c r="C8490" s="27"/>
      <c r="D8490" s="27"/>
      <c r="E8490" s="27"/>
      <c r="F8490" s="26"/>
      <c r="G8490" s="28" t="str">
        <f t="shared" si="12"/>
        <v/>
      </c>
      <c r="H8490" s="31"/>
    </row>
    <row r="8491" spans="2:8">
      <c r="B8491" s="27"/>
      <c r="C8491" s="27"/>
      <c r="D8491" s="27"/>
      <c r="E8491" s="27"/>
      <c r="F8491" s="26"/>
      <c r="G8491" s="28" t="str">
        <f t="shared" si="12"/>
        <v/>
      </c>
      <c r="H8491" s="31"/>
    </row>
    <row r="8492" spans="2:8">
      <c r="B8492" s="27"/>
      <c r="C8492" s="27"/>
      <c r="D8492" s="27"/>
      <c r="E8492" s="27"/>
      <c r="F8492" s="26"/>
      <c r="G8492" s="28" t="str">
        <f t="shared" si="12"/>
        <v/>
      </c>
      <c r="H8492" s="31"/>
    </row>
    <row r="8493" spans="2:8">
      <c r="B8493" s="27"/>
      <c r="C8493" s="27"/>
      <c r="D8493" s="27"/>
      <c r="E8493" s="27"/>
      <c r="F8493" s="26"/>
      <c r="G8493" s="28" t="str">
        <f t="shared" si="12"/>
        <v/>
      </c>
      <c r="H8493" s="31"/>
    </row>
    <row r="8494" spans="2:8">
      <c r="B8494" s="27"/>
      <c r="C8494" s="27"/>
      <c r="D8494" s="27"/>
      <c r="E8494" s="27"/>
      <c r="F8494" s="26"/>
      <c r="G8494" s="28" t="str">
        <f t="shared" si="12"/>
        <v/>
      </c>
      <c r="H8494" s="31"/>
    </row>
    <row r="8495" spans="2:8">
      <c r="B8495" s="27"/>
      <c r="C8495" s="27"/>
      <c r="D8495" s="27"/>
      <c r="E8495" s="27"/>
      <c r="F8495" s="26"/>
      <c r="G8495" s="28" t="str">
        <f t="shared" si="12"/>
        <v/>
      </c>
      <c r="H8495" s="31"/>
    </row>
    <row r="8496" spans="2:8">
      <c r="B8496" s="27"/>
      <c r="C8496" s="27"/>
      <c r="D8496" s="27"/>
      <c r="E8496" s="27"/>
      <c r="F8496" s="26"/>
      <c r="G8496" s="28" t="str">
        <f t="shared" si="12"/>
        <v/>
      </c>
      <c r="H8496" s="31"/>
    </row>
    <row r="8497" spans="2:8">
      <c r="B8497" s="27"/>
      <c r="C8497" s="27"/>
      <c r="D8497" s="27"/>
      <c r="E8497" s="27"/>
      <c r="F8497" s="26"/>
      <c r="G8497" s="28" t="str">
        <f t="shared" si="12"/>
        <v/>
      </c>
      <c r="H8497" s="31"/>
    </row>
    <row r="8498" spans="2:8">
      <c r="B8498" s="27"/>
      <c r="C8498" s="27"/>
      <c r="D8498" s="27"/>
      <c r="E8498" s="27"/>
      <c r="F8498" s="26"/>
      <c r="G8498" s="28" t="str">
        <f t="shared" si="12"/>
        <v/>
      </c>
      <c r="H8498" s="31"/>
    </row>
    <row r="8499" spans="2:8">
      <c r="B8499" s="27"/>
      <c r="C8499" s="27"/>
      <c r="D8499" s="27"/>
      <c r="E8499" s="27"/>
      <c r="F8499" s="26"/>
      <c r="G8499" s="28" t="str">
        <f t="shared" si="12"/>
        <v/>
      </c>
      <c r="H8499" s="31"/>
    </row>
    <row r="8500" spans="2:8">
      <c r="B8500" s="27"/>
      <c r="C8500" s="27"/>
      <c r="D8500" s="27"/>
      <c r="E8500" s="27"/>
      <c r="F8500" s="26"/>
      <c r="G8500" s="28" t="str">
        <f t="shared" si="12"/>
        <v/>
      </c>
      <c r="H8500" s="31"/>
    </row>
    <row r="8501" spans="2:8">
      <c r="B8501" s="27"/>
      <c r="C8501" s="27"/>
      <c r="D8501" s="27"/>
      <c r="E8501" s="27"/>
      <c r="F8501" s="26"/>
      <c r="G8501" s="28" t="str">
        <f t="shared" si="12"/>
        <v/>
      </c>
      <c r="H8501" s="31"/>
    </row>
    <row r="8502" spans="2:8">
      <c r="B8502" s="27"/>
      <c r="C8502" s="27"/>
      <c r="D8502" s="27"/>
      <c r="E8502" s="27"/>
      <c r="F8502" s="26"/>
      <c r="G8502" s="28" t="str">
        <f t="shared" si="12"/>
        <v/>
      </c>
      <c r="H8502" s="31"/>
    </row>
    <row r="8503" spans="2:8">
      <c r="B8503" s="27"/>
      <c r="C8503" s="27"/>
      <c r="D8503" s="27"/>
      <c r="E8503" s="27"/>
      <c r="F8503" s="26"/>
      <c r="G8503" s="28" t="str">
        <f t="shared" si="12"/>
        <v/>
      </c>
      <c r="H8503" s="31"/>
    </row>
    <row r="8504" spans="2:8">
      <c r="B8504" s="27"/>
      <c r="C8504" s="27"/>
      <c r="D8504" s="27"/>
      <c r="E8504" s="27"/>
      <c r="F8504" s="26"/>
      <c r="G8504" s="28" t="str">
        <f t="shared" si="12"/>
        <v/>
      </c>
      <c r="H8504" s="31"/>
    </row>
    <row r="8505" spans="2:8">
      <c r="B8505" s="27"/>
      <c r="C8505" s="27"/>
      <c r="D8505" s="27"/>
      <c r="E8505" s="27"/>
      <c r="F8505" s="26"/>
      <c r="G8505" s="28" t="str">
        <f t="shared" si="12"/>
        <v/>
      </c>
      <c r="H8505" s="31"/>
    </row>
    <row r="8506" spans="2:8">
      <c r="B8506" s="27"/>
      <c r="C8506" s="27"/>
      <c r="D8506" s="27"/>
      <c r="E8506" s="27"/>
      <c r="F8506" s="26"/>
      <c r="G8506" s="28" t="str">
        <f t="shared" si="12"/>
        <v/>
      </c>
      <c r="H8506" s="31"/>
    </row>
    <row r="8507" spans="2:8">
      <c r="B8507" s="27"/>
      <c r="C8507" s="27"/>
      <c r="D8507" s="27"/>
      <c r="E8507" s="27"/>
      <c r="F8507" s="26"/>
      <c r="G8507" s="28" t="str">
        <f t="shared" si="12"/>
        <v/>
      </c>
      <c r="H8507" s="31"/>
    </row>
    <row r="8508" spans="2:8">
      <c r="B8508" s="27"/>
      <c r="C8508" s="27"/>
      <c r="D8508" s="27"/>
      <c r="E8508" s="27"/>
      <c r="F8508" s="26"/>
      <c r="G8508" s="28" t="str">
        <f t="shared" si="12"/>
        <v/>
      </c>
      <c r="H8508" s="31"/>
    </row>
    <row r="8509" spans="2:8">
      <c r="B8509" s="27"/>
      <c r="C8509" s="27"/>
      <c r="D8509" s="27"/>
      <c r="E8509" s="27"/>
      <c r="F8509" s="26"/>
      <c r="G8509" s="28" t="str">
        <f t="shared" si="12"/>
        <v/>
      </c>
      <c r="H8509" s="31"/>
    </row>
    <row r="8510" spans="2:8">
      <c r="B8510" s="27"/>
      <c r="C8510" s="27"/>
      <c r="D8510" s="27"/>
      <c r="E8510" s="27"/>
      <c r="F8510" s="26"/>
      <c r="G8510" s="28" t="str">
        <f t="shared" si="12"/>
        <v/>
      </c>
      <c r="H8510" s="31"/>
    </row>
    <row r="8511" spans="2:8">
      <c r="B8511" s="27"/>
      <c r="C8511" s="27"/>
      <c r="D8511" s="27"/>
      <c r="E8511" s="27"/>
      <c r="F8511" s="26"/>
      <c r="G8511" s="28" t="str">
        <f t="shared" si="12"/>
        <v/>
      </c>
      <c r="H8511" s="31"/>
    </row>
    <row r="8512" spans="2:8">
      <c r="B8512" s="27"/>
      <c r="C8512" s="27"/>
      <c r="D8512" s="27"/>
      <c r="E8512" s="27"/>
      <c r="F8512" s="26"/>
      <c r="G8512" s="28" t="str">
        <f t="shared" si="12"/>
        <v/>
      </c>
      <c r="H8512" s="31"/>
    </row>
    <row r="8513" spans="2:8">
      <c r="B8513" s="27"/>
      <c r="C8513" s="27"/>
      <c r="D8513" s="27"/>
      <c r="E8513" s="27"/>
      <c r="F8513" s="26"/>
      <c r="G8513" s="28" t="str">
        <f t="shared" si="12"/>
        <v/>
      </c>
      <c r="H8513" s="31"/>
    </row>
    <row r="8514" spans="2:8">
      <c r="B8514" s="27"/>
      <c r="C8514" s="27"/>
      <c r="D8514" s="27"/>
      <c r="E8514" s="27"/>
      <c r="F8514" s="26"/>
      <c r="G8514" s="28" t="str">
        <f t="shared" si="12"/>
        <v/>
      </c>
      <c r="H8514" s="31"/>
    </row>
    <row r="8515" spans="2:8">
      <c r="B8515" s="27"/>
      <c r="C8515" s="27"/>
      <c r="D8515" s="27"/>
      <c r="E8515" s="27"/>
      <c r="F8515" s="26"/>
      <c r="G8515" s="28" t="str">
        <f t="shared" si="12"/>
        <v/>
      </c>
      <c r="H8515" s="31"/>
    </row>
    <row r="8516" spans="2:8">
      <c r="B8516" s="27"/>
      <c r="C8516" s="27"/>
      <c r="D8516" s="27"/>
      <c r="E8516" s="27"/>
      <c r="F8516" s="26"/>
      <c r="G8516" s="28" t="str">
        <f t="shared" ref="G8516:G8579" si="13">IF(F8516="","",IF(F8516="EI",4,IF(F8516="EO",5.2,IF(F8516="EQ",3.9,IF(F8516="ILF",7.5,IF(F8516="EIF",5.4))))))</f>
        <v/>
      </c>
      <c r="H8516" s="31"/>
    </row>
    <row r="8517" spans="2:8">
      <c r="B8517" s="27"/>
      <c r="C8517" s="27"/>
      <c r="D8517" s="27"/>
      <c r="E8517" s="27"/>
      <c r="F8517" s="26"/>
      <c r="G8517" s="28" t="str">
        <f t="shared" si="13"/>
        <v/>
      </c>
      <c r="H8517" s="31"/>
    </row>
    <row r="8518" spans="2:8">
      <c r="B8518" s="27"/>
      <c r="C8518" s="27"/>
      <c r="D8518" s="27"/>
      <c r="E8518" s="27"/>
      <c r="F8518" s="26"/>
      <c r="G8518" s="28" t="str">
        <f t="shared" si="13"/>
        <v/>
      </c>
      <c r="H8518" s="31"/>
    </row>
    <row r="8519" spans="2:8">
      <c r="B8519" s="27"/>
      <c r="C8519" s="27"/>
      <c r="D8519" s="27"/>
      <c r="E8519" s="27"/>
      <c r="F8519" s="26"/>
      <c r="G8519" s="28" t="str">
        <f t="shared" si="13"/>
        <v/>
      </c>
      <c r="H8519" s="31"/>
    </row>
    <row r="8520" spans="2:8">
      <c r="B8520" s="27"/>
      <c r="C8520" s="27"/>
      <c r="D8520" s="27"/>
      <c r="E8520" s="27"/>
      <c r="F8520" s="26"/>
      <c r="G8520" s="28" t="str">
        <f t="shared" si="13"/>
        <v/>
      </c>
      <c r="H8520" s="31"/>
    </row>
    <row r="8521" spans="2:8">
      <c r="B8521" s="27"/>
      <c r="C8521" s="27"/>
      <c r="D8521" s="27"/>
      <c r="E8521" s="27"/>
      <c r="F8521" s="26"/>
      <c r="G8521" s="28" t="str">
        <f t="shared" si="13"/>
        <v/>
      </c>
      <c r="H8521" s="31"/>
    </row>
    <row r="8522" spans="2:8">
      <c r="B8522" s="27"/>
      <c r="C8522" s="27"/>
      <c r="D8522" s="27"/>
      <c r="E8522" s="27"/>
      <c r="F8522" s="26"/>
      <c r="G8522" s="28" t="str">
        <f t="shared" si="13"/>
        <v/>
      </c>
      <c r="H8522" s="31"/>
    </row>
    <row r="8523" spans="2:8">
      <c r="B8523" s="27"/>
      <c r="C8523" s="27"/>
      <c r="D8523" s="27"/>
      <c r="E8523" s="27"/>
      <c r="F8523" s="26"/>
      <c r="G8523" s="28" t="str">
        <f t="shared" si="13"/>
        <v/>
      </c>
      <c r="H8523" s="31"/>
    </row>
    <row r="8524" spans="2:8">
      <c r="B8524" s="27"/>
      <c r="C8524" s="27"/>
      <c r="D8524" s="27"/>
      <c r="E8524" s="27"/>
      <c r="F8524" s="26"/>
      <c r="G8524" s="28" t="str">
        <f t="shared" si="13"/>
        <v/>
      </c>
      <c r="H8524" s="31"/>
    </row>
    <row r="8525" spans="2:8">
      <c r="B8525" s="27"/>
      <c r="C8525" s="27"/>
      <c r="D8525" s="27"/>
      <c r="E8525" s="27"/>
      <c r="F8525" s="26"/>
      <c r="G8525" s="28" t="str">
        <f t="shared" si="13"/>
        <v/>
      </c>
      <c r="H8525" s="31"/>
    </row>
    <row r="8526" spans="2:8">
      <c r="B8526" s="27"/>
      <c r="C8526" s="27"/>
      <c r="D8526" s="27"/>
      <c r="E8526" s="27"/>
      <c r="F8526" s="26"/>
      <c r="G8526" s="28" t="str">
        <f t="shared" si="13"/>
        <v/>
      </c>
      <c r="H8526" s="31"/>
    </row>
    <row r="8527" spans="2:8">
      <c r="B8527" s="27"/>
      <c r="C8527" s="27"/>
      <c r="D8527" s="27"/>
      <c r="E8527" s="27"/>
      <c r="F8527" s="26"/>
      <c r="G8527" s="28" t="str">
        <f t="shared" si="13"/>
        <v/>
      </c>
      <c r="H8527" s="31"/>
    </row>
    <row r="8528" spans="2:8">
      <c r="B8528" s="27"/>
      <c r="C8528" s="27"/>
      <c r="D8528" s="27"/>
      <c r="E8528" s="27"/>
      <c r="F8528" s="26"/>
      <c r="G8528" s="28" t="str">
        <f t="shared" si="13"/>
        <v/>
      </c>
      <c r="H8528" s="31"/>
    </row>
    <row r="8529" spans="2:8">
      <c r="B8529" s="27"/>
      <c r="C8529" s="27"/>
      <c r="D8529" s="27"/>
      <c r="E8529" s="27"/>
      <c r="F8529" s="26"/>
      <c r="G8529" s="28" t="str">
        <f t="shared" si="13"/>
        <v/>
      </c>
      <c r="H8529" s="31"/>
    </row>
    <row r="8530" spans="2:8">
      <c r="B8530" s="27"/>
      <c r="C8530" s="27"/>
      <c r="D8530" s="27"/>
      <c r="E8530" s="27"/>
      <c r="F8530" s="26"/>
      <c r="G8530" s="28" t="str">
        <f t="shared" si="13"/>
        <v/>
      </c>
      <c r="H8530" s="31"/>
    </row>
    <row r="8531" spans="2:8">
      <c r="B8531" s="27"/>
      <c r="C8531" s="27"/>
      <c r="D8531" s="27"/>
      <c r="E8531" s="27"/>
      <c r="F8531" s="26"/>
      <c r="G8531" s="28" t="str">
        <f t="shared" si="13"/>
        <v/>
      </c>
      <c r="H8531" s="31"/>
    </row>
    <row r="8532" spans="2:8">
      <c r="B8532" s="27"/>
      <c r="C8532" s="27"/>
      <c r="D8532" s="27"/>
      <c r="E8532" s="27"/>
      <c r="F8532" s="26"/>
      <c r="G8532" s="28" t="str">
        <f t="shared" si="13"/>
        <v/>
      </c>
      <c r="H8532" s="31"/>
    </row>
    <row r="8533" spans="2:8">
      <c r="B8533" s="27"/>
      <c r="C8533" s="27"/>
      <c r="D8533" s="27"/>
      <c r="E8533" s="27"/>
      <c r="F8533" s="26"/>
      <c r="G8533" s="28" t="str">
        <f t="shared" si="13"/>
        <v/>
      </c>
      <c r="H8533" s="31"/>
    </row>
    <row r="8534" spans="2:8">
      <c r="B8534" s="27"/>
      <c r="C8534" s="27"/>
      <c r="D8534" s="27"/>
      <c r="E8534" s="27"/>
      <c r="F8534" s="26"/>
      <c r="G8534" s="28" t="str">
        <f t="shared" si="13"/>
        <v/>
      </c>
      <c r="H8534" s="31"/>
    </row>
    <row r="8535" spans="2:8">
      <c r="B8535" s="27"/>
      <c r="C8535" s="27"/>
      <c r="D8535" s="27"/>
      <c r="E8535" s="27"/>
      <c r="F8535" s="26"/>
      <c r="G8535" s="28" t="str">
        <f t="shared" si="13"/>
        <v/>
      </c>
      <c r="H8535" s="31"/>
    </row>
    <row r="8536" spans="2:8">
      <c r="B8536" s="27"/>
      <c r="C8536" s="27"/>
      <c r="D8536" s="27"/>
      <c r="E8536" s="27"/>
      <c r="F8536" s="26"/>
      <c r="G8536" s="28" t="str">
        <f t="shared" si="13"/>
        <v/>
      </c>
      <c r="H8536" s="31"/>
    </row>
    <row r="8537" spans="2:8">
      <c r="B8537" s="27"/>
      <c r="C8537" s="27"/>
      <c r="D8537" s="27"/>
      <c r="E8537" s="27"/>
      <c r="F8537" s="26"/>
      <c r="G8537" s="28" t="str">
        <f t="shared" si="13"/>
        <v/>
      </c>
      <c r="H8537" s="31"/>
    </row>
    <row r="8538" spans="2:8">
      <c r="B8538" s="27"/>
      <c r="C8538" s="27"/>
      <c r="D8538" s="27"/>
      <c r="E8538" s="27"/>
      <c r="F8538" s="26"/>
      <c r="G8538" s="28" t="str">
        <f t="shared" si="13"/>
        <v/>
      </c>
      <c r="H8538" s="31"/>
    </row>
    <row r="8539" spans="2:8">
      <c r="B8539" s="27"/>
      <c r="C8539" s="27"/>
      <c r="D8539" s="27"/>
      <c r="E8539" s="27"/>
      <c r="F8539" s="26"/>
      <c r="G8539" s="28" t="str">
        <f t="shared" si="13"/>
        <v/>
      </c>
      <c r="H8539" s="31"/>
    </row>
    <row r="8540" spans="2:8">
      <c r="B8540" s="27"/>
      <c r="C8540" s="27"/>
      <c r="D8540" s="27"/>
      <c r="E8540" s="27"/>
      <c r="F8540" s="26"/>
      <c r="G8540" s="28" t="str">
        <f t="shared" si="13"/>
        <v/>
      </c>
      <c r="H8540" s="31"/>
    </row>
    <row r="8541" spans="2:8">
      <c r="B8541" s="27"/>
      <c r="C8541" s="27"/>
      <c r="D8541" s="27"/>
      <c r="E8541" s="27"/>
      <c r="F8541" s="26"/>
      <c r="G8541" s="28" t="str">
        <f t="shared" si="13"/>
        <v/>
      </c>
      <c r="H8541" s="31"/>
    </row>
    <row r="8542" spans="2:8">
      <c r="B8542" s="27"/>
      <c r="C8542" s="27"/>
      <c r="D8542" s="27"/>
      <c r="E8542" s="27"/>
      <c r="F8542" s="26"/>
      <c r="G8542" s="28" t="str">
        <f t="shared" si="13"/>
        <v/>
      </c>
      <c r="H8542" s="31"/>
    </row>
    <row r="8543" spans="2:8">
      <c r="B8543" s="27"/>
      <c r="C8543" s="27"/>
      <c r="D8543" s="27"/>
      <c r="E8543" s="27"/>
      <c r="F8543" s="26"/>
      <c r="G8543" s="28" t="str">
        <f t="shared" si="13"/>
        <v/>
      </c>
      <c r="H8543" s="31"/>
    </row>
    <row r="8544" spans="2:8">
      <c r="B8544" s="27"/>
      <c r="C8544" s="27"/>
      <c r="D8544" s="27"/>
      <c r="E8544" s="27"/>
      <c r="F8544" s="26"/>
      <c r="G8544" s="28" t="str">
        <f t="shared" si="13"/>
        <v/>
      </c>
      <c r="H8544" s="31"/>
    </row>
    <row r="8545" spans="2:8">
      <c r="B8545" s="27"/>
      <c r="C8545" s="27"/>
      <c r="D8545" s="27"/>
      <c r="E8545" s="27"/>
      <c r="F8545" s="26"/>
      <c r="G8545" s="28" t="str">
        <f t="shared" si="13"/>
        <v/>
      </c>
      <c r="H8545" s="31"/>
    </row>
    <row r="8546" spans="2:8">
      <c r="B8546" s="27"/>
      <c r="C8546" s="27"/>
      <c r="D8546" s="27"/>
      <c r="E8546" s="27"/>
      <c r="F8546" s="26"/>
      <c r="G8546" s="28" t="str">
        <f t="shared" si="13"/>
        <v/>
      </c>
      <c r="H8546" s="31"/>
    </row>
    <row r="8547" spans="2:8">
      <c r="B8547" s="27"/>
      <c r="C8547" s="27"/>
      <c r="D8547" s="27"/>
      <c r="E8547" s="27"/>
      <c r="F8547" s="26"/>
      <c r="G8547" s="28" t="str">
        <f t="shared" si="13"/>
        <v/>
      </c>
      <c r="H8547" s="31"/>
    </row>
    <row r="8548" spans="2:8">
      <c r="B8548" s="27"/>
      <c r="C8548" s="27"/>
      <c r="D8548" s="27"/>
      <c r="E8548" s="27"/>
      <c r="F8548" s="26"/>
      <c r="G8548" s="28" t="str">
        <f t="shared" si="13"/>
        <v/>
      </c>
      <c r="H8548" s="31"/>
    </row>
    <row r="8549" spans="2:8">
      <c r="B8549" s="27"/>
      <c r="C8549" s="27"/>
      <c r="D8549" s="27"/>
      <c r="E8549" s="27"/>
      <c r="F8549" s="26"/>
      <c r="G8549" s="28" t="str">
        <f t="shared" si="13"/>
        <v/>
      </c>
      <c r="H8549" s="31"/>
    </row>
    <row r="8550" spans="2:8">
      <c r="B8550" s="27"/>
      <c r="C8550" s="27"/>
      <c r="D8550" s="27"/>
      <c r="E8550" s="27"/>
      <c r="F8550" s="26"/>
      <c r="G8550" s="28" t="str">
        <f t="shared" si="13"/>
        <v/>
      </c>
      <c r="H8550" s="31"/>
    </row>
    <row r="8551" spans="2:8">
      <c r="B8551" s="27"/>
      <c r="C8551" s="27"/>
      <c r="D8551" s="27"/>
      <c r="E8551" s="27"/>
      <c r="F8551" s="26"/>
      <c r="G8551" s="28" t="str">
        <f t="shared" si="13"/>
        <v/>
      </c>
      <c r="H8551" s="31"/>
    </row>
    <row r="8552" spans="2:8">
      <c r="B8552" s="27"/>
      <c r="C8552" s="27"/>
      <c r="D8552" s="27"/>
      <c r="E8552" s="27"/>
      <c r="F8552" s="26"/>
      <c r="G8552" s="28" t="str">
        <f t="shared" si="13"/>
        <v/>
      </c>
      <c r="H8552" s="31"/>
    </row>
    <row r="8553" spans="2:8">
      <c r="B8553" s="27"/>
      <c r="C8553" s="27"/>
      <c r="D8553" s="27"/>
      <c r="E8553" s="27"/>
      <c r="F8553" s="26"/>
      <c r="G8553" s="28" t="str">
        <f t="shared" si="13"/>
        <v/>
      </c>
      <c r="H8553" s="31"/>
    </row>
    <row r="8554" spans="2:8">
      <c r="B8554" s="27"/>
      <c r="C8554" s="27"/>
      <c r="D8554" s="27"/>
      <c r="E8554" s="27"/>
      <c r="F8554" s="26"/>
      <c r="G8554" s="28" t="str">
        <f t="shared" si="13"/>
        <v/>
      </c>
      <c r="H8554" s="31"/>
    </row>
    <row r="8555" spans="2:8">
      <c r="B8555" s="27"/>
      <c r="C8555" s="27"/>
      <c r="D8555" s="27"/>
      <c r="E8555" s="27"/>
      <c r="F8555" s="26"/>
      <c r="G8555" s="28" t="str">
        <f t="shared" si="13"/>
        <v/>
      </c>
      <c r="H8555" s="31"/>
    </row>
    <row r="8556" spans="2:8">
      <c r="B8556" s="27"/>
      <c r="C8556" s="27"/>
      <c r="D8556" s="27"/>
      <c r="E8556" s="27"/>
      <c r="F8556" s="26"/>
      <c r="G8556" s="28" t="str">
        <f t="shared" si="13"/>
        <v/>
      </c>
      <c r="H8556" s="31"/>
    </row>
    <row r="8557" spans="2:8">
      <c r="B8557" s="27"/>
      <c r="C8557" s="27"/>
      <c r="D8557" s="27"/>
      <c r="E8557" s="27"/>
      <c r="F8557" s="26"/>
      <c r="G8557" s="28" t="str">
        <f t="shared" si="13"/>
        <v/>
      </c>
      <c r="H8557" s="31"/>
    </row>
    <row r="8558" spans="2:8">
      <c r="B8558" s="27"/>
      <c r="C8558" s="27"/>
      <c r="D8558" s="27"/>
      <c r="E8558" s="27"/>
      <c r="F8558" s="26"/>
      <c r="G8558" s="28" t="str">
        <f t="shared" si="13"/>
        <v/>
      </c>
      <c r="H8558" s="31"/>
    </row>
    <row r="8559" spans="2:8">
      <c r="B8559" s="27"/>
      <c r="C8559" s="27"/>
      <c r="D8559" s="27"/>
      <c r="E8559" s="27"/>
      <c r="F8559" s="26"/>
      <c r="G8559" s="28" t="str">
        <f t="shared" si="13"/>
        <v/>
      </c>
      <c r="H8559" s="31"/>
    </row>
    <row r="8560" spans="2:8">
      <c r="B8560" s="27"/>
      <c r="C8560" s="27"/>
      <c r="D8560" s="27"/>
      <c r="E8560" s="27"/>
      <c r="F8560" s="26"/>
      <c r="G8560" s="28" t="str">
        <f t="shared" si="13"/>
        <v/>
      </c>
      <c r="H8560" s="31"/>
    </row>
    <row r="8561" spans="2:8">
      <c r="B8561" s="27"/>
      <c r="C8561" s="27"/>
      <c r="D8561" s="27"/>
      <c r="E8561" s="27"/>
      <c r="F8561" s="26"/>
      <c r="G8561" s="28" t="str">
        <f t="shared" si="13"/>
        <v/>
      </c>
      <c r="H8561" s="31"/>
    </row>
    <row r="8562" spans="2:8">
      <c r="B8562" s="27"/>
      <c r="C8562" s="27"/>
      <c r="D8562" s="27"/>
      <c r="E8562" s="27"/>
      <c r="F8562" s="26"/>
      <c r="G8562" s="28" t="str">
        <f t="shared" si="13"/>
        <v/>
      </c>
      <c r="H8562" s="31"/>
    </row>
    <row r="8563" spans="2:8">
      <c r="B8563" s="27"/>
      <c r="C8563" s="27"/>
      <c r="D8563" s="27"/>
      <c r="E8563" s="27"/>
      <c r="F8563" s="26"/>
      <c r="G8563" s="28" t="str">
        <f t="shared" si="13"/>
        <v/>
      </c>
      <c r="H8563" s="31"/>
    </row>
    <row r="8564" spans="2:8">
      <c r="B8564" s="27"/>
      <c r="C8564" s="27"/>
      <c r="D8564" s="27"/>
      <c r="E8564" s="27"/>
      <c r="F8564" s="26"/>
      <c r="G8564" s="28" t="str">
        <f t="shared" si="13"/>
        <v/>
      </c>
      <c r="H8564" s="31"/>
    </row>
    <row r="8565" spans="2:8">
      <c r="B8565" s="27"/>
      <c r="C8565" s="27"/>
      <c r="D8565" s="27"/>
      <c r="E8565" s="27"/>
      <c r="F8565" s="26"/>
      <c r="G8565" s="28" t="str">
        <f t="shared" si="13"/>
        <v/>
      </c>
      <c r="H8565" s="31"/>
    </row>
    <row r="8566" spans="2:8">
      <c r="B8566" s="27"/>
      <c r="C8566" s="27"/>
      <c r="D8566" s="27"/>
      <c r="E8566" s="27"/>
      <c r="F8566" s="26"/>
      <c r="G8566" s="28" t="str">
        <f t="shared" si="13"/>
        <v/>
      </c>
      <c r="H8566" s="31"/>
    </row>
    <row r="8567" spans="2:8">
      <c r="B8567" s="27"/>
      <c r="C8567" s="27"/>
      <c r="D8567" s="27"/>
      <c r="E8567" s="27"/>
      <c r="F8567" s="26"/>
      <c r="G8567" s="28" t="str">
        <f t="shared" si="13"/>
        <v/>
      </c>
      <c r="H8567" s="31"/>
    </row>
    <row r="8568" spans="2:8">
      <c r="B8568" s="27"/>
      <c r="C8568" s="27"/>
      <c r="D8568" s="27"/>
      <c r="E8568" s="27"/>
      <c r="F8568" s="26"/>
      <c r="G8568" s="28" t="str">
        <f t="shared" si="13"/>
        <v/>
      </c>
      <c r="H8568" s="31"/>
    </row>
    <row r="8569" spans="2:8">
      <c r="B8569" s="27"/>
      <c r="C8569" s="27"/>
      <c r="D8569" s="27"/>
      <c r="E8569" s="27"/>
      <c r="F8569" s="26"/>
      <c r="G8569" s="28" t="str">
        <f t="shared" si="13"/>
        <v/>
      </c>
      <c r="H8569" s="31"/>
    </row>
    <row r="8570" spans="2:8">
      <c r="B8570" s="27"/>
      <c r="C8570" s="27"/>
      <c r="D8570" s="27"/>
      <c r="E8570" s="27"/>
      <c r="F8570" s="26"/>
      <c r="G8570" s="28" t="str">
        <f t="shared" si="13"/>
        <v/>
      </c>
      <c r="H8570" s="31"/>
    </row>
    <row r="8571" spans="2:8">
      <c r="B8571" s="27"/>
      <c r="C8571" s="27"/>
      <c r="D8571" s="27"/>
      <c r="E8571" s="27"/>
      <c r="F8571" s="26"/>
      <c r="G8571" s="28" t="str">
        <f t="shared" si="13"/>
        <v/>
      </c>
      <c r="H8571" s="31"/>
    </row>
    <row r="8572" spans="2:8">
      <c r="B8572" s="27"/>
      <c r="C8572" s="27"/>
      <c r="D8572" s="27"/>
      <c r="E8572" s="27"/>
      <c r="F8572" s="26"/>
      <c r="G8572" s="28" t="str">
        <f t="shared" si="13"/>
        <v/>
      </c>
      <c r="H8572" s="31"/>
    </row>
    <row r="8573" spans="2:8">
      <c r="B8573" s="27"/>
      <c r="C8573" s="27"/>
      <c r="D8573" s="27"/>
      <c r="E8573" s="27"/>
      <c r="F8573" s="26"/>
      <c r="G8573" s="28" t="str">
        <f t="shared" si="13"/>
        <v/>
      </c>
      <c r="H8573" s="31"/>
    </row>
    <row r="8574" spans="2:8">
      <c r="B8574" s="27"/>
      <c r="C8574" s="27"/>
      <c r="D8574" s="27"/>
      <c r="E8574" s="27"/>
      <c r="F8574" s="26"/>
      <c r="G8574" s="28" t="str">
        <f t="shared" si="13"/>
        <v/>
      </c>
      <c r="H8574" s="31"/>
    </row>
    <row r="8575" spans="2:8">
      <c r="B8575" s="27"/>
      <c r="C8575" s="27"/>
      <c r="D8575" s="27"/>
      <c r="E8575" s="27"/>
      <c r="F8575" s="26"/>
      <c r="G8575" s="28" t="str">
        <f t="shared" si="13"/>
        <v/>
      </c>
      <c r="H8575" s="31"/>
    </row>
    <row r="8576" spans="2:8">
      <c r="B8576" s="27"/>
      <c r="C8576" s="27"/>
      <c r="D8576" s="27"/>
      <c r="E8576" s="27"/>
      <c r="F8576" s="26"/>
      <c r="G8576" s="28" t="str">
        <f t="shared" si="13"/>
        <v/>
      </c>
      <c r="H8576" s="31"/>
    </row>
    <row r="8577" spans="2:8">
      <c r="B8577" s="27"/>
      <c r="C8577" s="27"/>
      <c r="D8577" s="27"/>
      <c r="E8577" s="27"/>
      <c r="F8577" s="26"/>
      <c r="G8577" s="28" t="str">
        <f t="shared" si="13"/>
        <v/>
      </c>
      <c r="H8577" s="31"/>
    </row>
    <row r="8578" spans="2:8">
      <c r="B8578" s="27"/>
      <c r="C8578" s="27"/>
      <c r="D8578" s="27"/>
      <c r="E8578" s="27"/>
      <c r="F8578" s="26"/>
      <c r="G8578" s="28" t="str">
        <f t="shared" si="13"/>
        <v/>
      </c>
      <c r="H8578" s="31"/>
    </row>
    <row r="8579" spans="2:8">
      <c r="B8579" s="27"/>
      <c r="C8579" s="27"/>
      <c r="D8579" s="27"/>
      <c r="E8579" s="27"/>
      <c r="F8579" s="26"/>
      <c r="G8579" s="28" t="str">
        <f t="shared" si="13"/>
        <v/>
      </c>
      <c r="H8579" s="31"/>
    </row>
    <row r="8580" spans="2:8">
      <c r="B8580" s="27"/>
      <c r="C8580" s="27"/>
      <c r="D8580" s="27"/>
      <c r="E8580" s="27"/>
      <c r="F8580" s="26"/>
      <c r="G8580" s="28" t="str">
        <f t="shared" ref="G8580:G8643" si="14">IF(F8580="","",IF(F8580="EI",4,IF(F8580="EO",5.2,IF(F8580="EQ",3.9,IF(F8580="ILF",7.5,IF(F8580="EIF",5.4))))))</f>
        <v/>
      </c>
      <c r="H8580" s="31"/>
    </row>
    <row r="8581" spans="2:8">
      <c r="B8581" s="27"/>
      <c r="C8581" s="27"/>
      <c r="D8581" s="27"/>
      <c r="E8581" s="27"/>
      <c r="F8581" s="26"/>
      <c r="G8581" s="28" t="str">
        <f t="shared" si="14"/>
        <v/>
      </c>
      <c r="H8581" s="31"/>
    </row>
    <row r="8582" spans="2:8">
      <c r="B8582" s="27"/>
      <c r="C8582" s="27"/>
      <c r="D8582" s="27"/>
      <c r="E8582" s="27"/>
      <c r="F8582" s="26"/>
      <c r="G8582" s="28" t="str">
        <f t="shared" si="14"/>
        <v/>
      </c>
      <c r="H8582" s="31"/>
    </row>
    <row r="8583" spans="2:8">
      <c r="B8583" s="27"/>
      <c r="C8583" s="27"/>
      <c r="D8583" s="27"/>
      <c r="E8583" s="27"/>
      <c r="F8583" s="26"/>
      <c r="G8583" s="28" t="str">
        <f t="shared" si="14"/>
        <v/>
      </c>
      <c r="H8583" s="31"/>
    </row>
    <row r="8584" spans="2:8">
      <c r="B8584" s="27"/>
      <c r="C8584" s="27"/>
      <c r="D8584" s="27"/>
      <c r="E8584" s="27"/>
      <c r="F8584" s="26"/>
      <c r="G8584" s="28" t="str">
        <f t="shared" si="14"/>
        <v/>
      </c>
      <c r="H8584" s="31"/>
    </row>
    <row r="8585" spans="2:8">
      <c r="B8585" s="27"/>
      <c r="C8585" s="27"/>
      <c r="D8585" s="27"/>
      <c r="E8585" s="27"/>
      <c r="F8585" s="26"/>
      <c r="G8585" s="28" t="str">
        <f t="shared" si="14"/>
        <v/>
      </c>
      <c r="H8585" s="31"/>
    </row>
    <row r="8586" spans="2:8">
      <c r="B8586" s="27"/>
      <c r="C8586" s="27"/>
      <c r="D8586" s="27"/>
      <c r="E8586" s="27"/>
      <c r="F8586" s="26"/>
      <c r="G8586" s="28" t="str">
        <f t="shared" si="14"/>
        <v/>
      </c>
      <c r="H8586" s="31"/>
    </row>
    <row r="8587" spans="2:8">
      <c r="B8587" s="27"/>
      <c r="C8587" s="27"/>
      <c r="D8587" s="27"/>
      <c r="E8587" s="27"/>
      <c r="F8587" s="26"/>
      <c r="G8587" s="28" t="str">
        <f t="shared" si="14"/>
        <v/>
      </c>
      <c r="H8587" s="31"/>
    </row>
    <row r="8588" spans="2:8">
      <c r="B8588" s="27"/>
      <c r="C8588" s="27"/>
      <c r="D8588" s="27"/>
      <c r="E8588" s="27"/>
      <c r="F8588" s="26"/>
      <c r="G8588" s="28" t="str">
        <f t="shared" si="14"/>
        <v/>
      </c>
      <c r="H8588" s="31"/>
    </row>
    <row r="8589" spans="2:8">
      <c r="B8589" s="27"/>
      <c r="C8589" s="27"/>
      <c r="D8589" s="27"/>
      <c r="E8589" s="27"/>
      <c r="F8589" s="26"/>
      <c r="G8589" s="28" t="str">
        <f t="shared" si="14"/>
        <v/>
      </c>
      <c r="H8589" s="31"/>
    </row>
    <row r="8590" spans="2:8">
      <c r="B8590" s="27"/>
      <c r="C8590" s="27"/>
      <c r="D8590" s="27"/>
      <c r="E8590" s="27"/>
      <c r="F8590" s="26"/>
      <c r="G8590" s="28" t="str">
        <f t="shared" si="14"/>
        <v/>
      </c>
      <c r="H8590" s="31"/>
    </row>
    <row r="8591" spans="2:8">
      <c r="B8591" s="27"/>
      <c r="C8591" s="27"/>
      <c r="D8591" s="27"/>
      <c r="E8591" s="27"/>
      <c r="F8591" s="26"/>
      <c r="G8591" s="28" t="str">
        <f t="shared" si="14"/>
        <v/>
      </c>
      <c r="H8591" s="31"/>
    </row>
    <row r="8592" spans="2:8">
      <c r="B8592" s="27"/>
      <c r="C8592" s="27"/>
      <c r="D8592" s="27"/>
      <c r="E8592" s="27"/>
      <c r="F8592" s="26"/>
      <c r="G8592" s="28" t="str">
        <f t="shared" si="14"/>
        <v/>
      </c>
      <c r="H8592" s="31"/>
    </row>
    <row r="8593" spans="2:8">
      <c r="B8593" s="27"/>
      <c r="C8593" s="27"/>
      <c r="D8593" s="27"/>
      <c r="E8593" s="27"/>
      <c r="F8593" s="26"/>
      <c r="G8593" s="28" t="str">
        <f t="shared" si="14"/>
        <v/>
      </c>
      <c r="H8593" s="31"/>
    </row>
    <row r="8594" spans="2:8">
      <c r="B8594" s="27"/>
      <c r="C8594" s="27"/>
      <c r="D8594" s="27"/>
      <c r="E8594" s="27"/>
      <c r="F8594" s="26"/>
      <c r="G8594" s="28" t="str">
        <f t="shared" si="14"/>
        <v/>
      </c>
      <c r="H8594" s="31"/>
    </row>
    <row r="8595" spans="2:8">
      <c r="B8595" s="27"/>
      <c r="C8595" s="27"/>
      <c r="D8595" s="27"/>
      <c r="E8595" s="27"/>
      <c r="F8595" s="26"/>
      <c r="G8595" s="28" t="str">
        <f t="shared" si="14"/>
        <v/>
      </c>
      <c r="H8595" s="31"/>
    </row>
    <row r="8596" spans="2:8">
      <c r="B8596" s="27"/>
      <c r="C8596" s="27"/>
      <c r="D8596" s="27"/>
      <c r="E8596" s="27"/>
      <c r="F8596" s="26"/>
      <c r="G8596" s="28" t="str">
        <f t="shared" si="14"/>
        <v/>
      </c>
      <c r="H8596" s="31"/>
    </row>
    <row r="8597" spans="2:8">
      <c r="B8597" s="27"/>
      <c r="C8597" s="27"/>
      <c r="D8597" s="27"/>
      <c r="E8597" s="27"/>
      <c r="F8597" s="26"/>
      <c r="G8597" s="28" t="str">
        <f t="shared" si="14"/>
        <v/>
      </c>
      <c r="H8597" s="31"/>
    </row>
    <row r="8598" spans="2:8">
      <c r="B8598" s="27"/>
      <c r="C8598" s="27"/>
      <c r="D8598" s="27"/>
      <c r="E8598" s="27"/>
      <c r="F8598" s="26"/>
      <c r="G8598" s="28" t="str">
        <f t="shared" si="14"/>
        <v/>
      </c>
      <c r="H8598" s="31"/>
    </row>
    <row r="8599" spans="2:8">
      <c r="B8599" s="27"/>
      <c r="C8599" s="27"/>
      <c r="D8599" s="27"/>
      <c r="E8599" s="27"/>
      <c r="F8599" s="26"/>
      <c r="G8599" s="28" t="str">
        <f t="shared" si="14"/>
        <v/>
      </c>
      <c r="H8599" s="31"/>
    </row>
    <row r="8600" spans="2:8">
      <c r="B8600" s="27"/>
      <c r="C8600" s="27"/>
      <c r="D8600" s="27"/>
      <c r="E8600" s="27"/>
      <c r="F8600" s="26"/>
      <c r="G8600" s="28" t="str">
        <f t="shared" si="14"/>
        <v/>
      </c>
      <c r="H8600" s="31"/>
    </row>
    <row r="8601" spans="2:8">
      <c r="B8601" s="27"/>
      <c r="C8601" s="27"/>
      <c r="D8601" s="27"/>
      <c r="E8601" s="27"/>
      <c r="F8601" s="26"/>
      <c r="G8601" s="28" t="str">
        <f t="shared" si="14"/>
        <v/>
      </c>
      <c r="H8601" s="31"/>
    </row>
    <row r="8602" spans="2:8">
      <c r="B8602" s="27"/>
      <c r="C8602" s="27"/>
      <c r="D8602" s="27"/>
      <c r="E8602" s="27"/>
      <c r="F8602" s="26"/>
      <c r="G8602" s="28" t="str">
        <f t="shared" si="14"/>
        <v/>
      </c>
      <c r="H8602" s="31"/>
    </row>
    <row r="8603" spans="2:8">
      <c r="B8603" s="27"/>
      <c r="C8603" s="27"/>
      <c r="D8603" s="27"/>
      <c r="E8603" s="27"/>
      <c r="F8603" s="26"/>
      <c r="G8603" s="28" t="str">
        <f t="shared" si="14"/>
        <v/>
      </c>
      <c r="H8603" s="31"/>
    </row>
    <row r="8604" spans="2:8">
      <c r="B8604" s="27"/>
      <c r="C8604" s="27"/>
      <c r="D8604" s="27"/>
      <c r="E8604" s="27"/>
      <c r="F8604" s="26"/>
      <c r="G8604" s="28" t="str">
        <f t="shared" si="14"/>
        <v/>
      </c>
      <c r="H8604" s="31"/>
    </row>
    <row r="8605" spans="2:8">
      <c r="B8605" s="27"/>
      <c r="C8605" s="27"/>
      <c r="D8605" s="27"/>
      <c r="E8605" s="27"/>
      <c r="F8605" s="26"/>
      <c r="G8605" s="28" t="str">
        <f t="shared" si="14"/>
        <v/>
      </c>
      <c r="H8605" s="31"/>
    </row>
    <row r="8606" spans="2:8">
      <c r="B8606" s="27"/>
      <c r="C8606" s="27"/>
      <c r="D8606" s="27"/>
      <c r="E8606" s="27"/>
      <c r="F8606" s="26"/>
      <c r="G8606" s="28" t="str">
        <f t="shared" si="14"/>
        <v/>
      </c>
      <c r="H8606" s="31"/>
    </row>
    <row r="8607" spans="2:8">
      <c r="B8607" s="27"/>
      <c r="C8607" s="27"/>
      <c r="D8607" s="27"/>
      <c r="E8607" s="27"/>
      <c r="F8607" s="26"/>
      <c r="G8607" s="28" t="str">
        <f t="shared" si="14"/>
        <v/>
      </c>
      <c r="H8607" s="31"/>
    </row>
    <row r="8608" spans="2:8">
      <c r="B8608" s="27"/>
      <c r="C8608" s="27"/>
      <c r="D8608" s="27"/>
      <c r="E8608" s="27"/>
      <c r="F8608" s="26"/>
      <c r="G8608" s="28" t="str">
        <f t="shared" si="14"/>
        <v/>
      </c>
      <c r="H8608" s="31"/>
    </row>
    <row r="8609" spans="2:8">
      <c r="B8609" s="27"/>
      <c r="C8609" s="27"/>
      <c r="D8609" s="27"/>
      <c r="E8609" s="27"/>
      <c r="F8609" s="26"/>
      <c r="G8609" s="28" t="str">
        <f t="shared" si="14"/>
        <v/>
      </c>
      <c r="H8609" s="31"/>
    </row>
    <row r="8610" spans="2:8">
      <c r="B8610" s="27"/>
      <c r="C8610" s="27"/>
      <c r="D8610" s="27"/>
      <c r="E8610" s="27"/>
      <c r="F8610" s="26"/>
      <c r="G8610" s="28" t="str">
        <f t="shared" si="14"/>
        <v/>
      </c>
      <c r="H8610" s="31"/>
    </row>
    <row r="8611" spans="2:8">
      <c r="B8611" s="27"/>
      <c r="C8611" s="27"/>
      <c r="D8611" s="27"/>
      <c r="E8611" s="27"/>
      <c r="F8611" s="26"/>
      <c r="G8611" s="28" t="str">
        <f t="shared" si="14"/>
        <v/>
      </c>
      <c r="H8611" s="31"/>
    </row>
    <row r="8612" spans="2:8">
      <c r="B8612" s="27"/>
      <c r="C8612" s="27"/>
      <c r="D8612" s="27"/>
      <c r="E8612" s="27"/>
      <c r="F8612" s="26"/>
      <c r="G8612" s="28" t="str">
        <f t="shared" si="14"/>
        <v/>
      </c>
      <c r="H8612" s="31"/>
    </row>
    <row r="8613" spans="2:8">
      <c r="B8613" s="27"/>
      <c r="C8613" s="27"/>
      <c r="D8613" s="27"/>
      <c r="E8613" s="27"/>
      <c r="F8613" s="26"/>
      <c r="G8613" s="28" t="str">
        <f t="shared" si="14"/>
        <v/>
      </c>
      <c r="H8613" s="31"/>
    </row>
    <row r="8614" spans="2:8">
      <c r="B8614" s="27"/>
      <c r="C8614" s="27"/>
      <c r="D8614" s="27"/>
      <c r="E8614" s="27"/>
      <c r="F8614" s="26"/>
      <c r="G8614" s="28" t="str">
        <f t="shared" si="14"/>
        <v/>
      </c>
      <c r="H8614" s="31"/>
    </row>
    <row r="8615" spans="2:8">
      <c r="B8615" s="27"/>
      <c r="C8615" s="27"/>
      <c r="D8615" s="27"/>
      <c r="E8615" s="27"/>
      <c r="F8615" s="26"/>
      <c r="G8615" s="28" t="str">
        <f t="shared" si="14"/>
        <v/>
      </c>
      <c r="H8615" s="31"/>
    </row>
    <row r="8616" spans="2:8">
      <c r="B8616" s="27"/>
      <c r="C8616" s="27"/>
      <c r="D8616" s="27"/>
      <c r="E8616" s="27"/>
      <c r="F8616" s="26"/>
      <c r="G8616" s="28" t="str">
        <f t="shared" si="14"/>
        <v/>
      </c>
      <c r="H8616" s="31"/>
    </row>
    <row r="8617" spans="2:8">
      <c r="B8617" s="27"/>
      <c r="C8617" s="27"/>
      <c r="D8617" s="27"/>
      <c r="E8617" s="27"/>
      <c r="F8617" s="26"/>
      <c r="G8617" s="28" t="str">
        <f t="shared" si="14"/>
        <v/>
      </c>
      <c r="H8617" s="31"/>
    </row>
    <row r="8618" spans="2:8">
      <c r="B8618" s="27"/>
      <c r="C8618" s="27"/>
      <c r="D8618" s="27"/>
      <c r="E8618" s="27"/>
      <c r="F8618" s="26"/>
      <c r="G8618" s="28" t="str">
        <f t="shared" si="14"/>
        <v/>
      </c>
      <c r="H8618" s="31"/>
    </row>
    <row r="8619" spans="2:8">
      <c r="B8619" s="27"/>
      <c r="C8619" s="27"/>
      <c r="D8619" s="27"/>
      <c r="E8619" s="27"/>
      <c r="F8619" s="26"/>
      <c r="G8619" s="28" t="str">
        <f t="shared" si="14"/>
        <v/>
      </c>
      <c r="H8619" s="31"/>
    </row>
    <row r="8620" spans="2:8">
      <c r="B8620" s="27"/>
      <c r="C8620" s="27"/>
      <c r="D8620" s="27"/>
      <c r="E8620" s="27"/>
      <c r="F8620" s="26"/>
      <c r="G8620" s="28" t="str">
        <f t="shared" si="14"/>
        <v/>
      </c>
      <c r="H8620" s="31"/>
    </row>
    <row r="8621" spans="2:8">
      <c r="B8621" s="27"/>
      <c r="C8621" s="27"/>
      <c r="D8621" s="27"/>
      <c r="E8621" s="27"/>
      <c r="F8621" s="26"/>
      <c r="G8621" s="28" t="str">
        <f t="shared" si="14"/>
        <v/>
      </c>
      <c r="H8621" s="31"/>
    </row>
    <row r="8622" spans="2:8">
      <c r="B8622" s="27"/>
      <c r="C8622" s="27"/>
      <c r="D8622" s="27"/>
      <c r="E8622" s="27"/>
      <c r="F8622" s="26"/>
      <c r="G8622" s="28" t="str">
        <f t="shared" si="14"/>
        <v/>
      </c>
      <c r="H8622" s="31"/>
    </row>
    <row r="8623" spans="2:8">
      <c r="B8623" s="27"/>
      <c r="C8623" s="27"/>
      <c r="D8623" s="27"/>
      <c r="E8623" s="27"/>
      <c r="F8623" s="26"/>
      <c r="G8623" s="28" t="str">
        <f t="shared" si="14"/>
        <v/>
      </c>
      <c r="H8623" s="31"/>
    </row>
    <row r="8624" spans="2:8">
      <c r="B8624" s="27"/>
      <c r="C8624" s="27"/>
      <c r="D8624" s="27"/>
      <c r="E8624" s="27"/>
      <c r="F8624" s="26"/>
      <c r="G8624" s="28" t="str">
        <f t="shared" si="14"/>
        <v/>
      </c>
      <c r="H8624" s="31"/>
    </row>
    <row r="8625" spans="2:8">
      <c r="B8625" s="27"/>
      <c r="C8625" s="27"/>
      <c r="D8625" s="27"/>
      <c r="E8625" s="27"/>
      <c r="F8625" s="26"/>
      <c r="G8625" s="28" t="str">
        <f t="shared" si="14"/>
        <v/>
      </c>
      <c r="H8625" s="31"/>
    </row>
    <row r="8626" spans="2:8">
      <c r="B8626" s="27"/>
      <c r="C8626" s="27"/>
      <c r="D8626" s="27"/>
      <c r="E8626" s="27"/>
      <c r="F8626" s="26"/>
      <c r="G8626" s="28" t="str">
        <f t="shared" si="14"/>
        <v/>
      </c>
      <c r="H8626" s="31"/>
    </row>
    <row r="8627" spans="2:8">
      <c r="B8627" s="27"/>
      <c r="C8627" s="27"/>
      <c r="D8627" s="27"/>
      <c r="E8627" s="27"/>
      <c r="F8627" s="26"/>
      <c r="G8627" s="28" t="str">
        <f t="shared" si="14"/>
        <v/>
      </c>
      <c r="H8627" s="31"/>
    </row>
    <row r="8628" spans="2:8">
      <c r="B8628" s="27"/>
      <c r="C8628" s="27"/>
      <c r="D8628" s="27"/>
      <c r="E8628" s="27"/>
      <c r="F8628" s="26"/>
      <c r="G8628" s="28" t="str">
        <f t="shared" si="14"/>
        <v/>
      </c>
      <c r="H8628" s="31"/>
    </row>
    <row r="8629" spans="2:8">
      <c r="B8629" s="27"/>
      <c r="C8629" s="27"/>
      <c r="D8629" s="27"/>
      <c r="E8629" s="27"/>
      <c r="F8629" s="26"/>
      <c r="G8629" s="28" t="str">
        <f t="shared" si="14"/>
        <v/>
      </c>
      <c r="H8629" s="31"/>
    </row>
    <row r="8630" spans="2:8">
      <c r="B8630" s="27"/>
      <c r="C8630" s="27"/>
      <c r="D8630" s="27"/>
      <c r="E8630" s="27"/>
      <c r="F8630" s="26"/>
      <c r="G8630" s="28" t="str">
        <f t="shared" si="14"/>
        <v/>
      </c>
      <c r="H8630" s="31"/>
    </row>
    <row r="8631" spans="2:8">
      <c r="B8631" s="27"/>
      <c r="C8631" s="27"/>
      <c r="D8631" s="27"/>
      <c r="E8631" s="27"/>
      <c r="F8631" s="26"/>
      <c r="G8631" s="28" t="str">
        <f t="shared" si="14"/>
        <v/>
      </c>
      <c r="H8631" s="31"/>
    </row>
    <row r="8632" spans="2:8">
      <c r="B8632" s="27"/>
      <c r="C8632" s="27"/>
      <c r="D8632" s="27"/>
      <c r="E8632" s="27"/>
      <c r="F8632" s="26"/>
      <c r="G8632" s="28" t="str">
        <f t="shared" si="14"/>
        <v/>
      </c>
      <c r="H8632" s="31"/>
    </row>
    <row r="8633" spans="2:8">
      <c r="B8633" s="27"/>
      <c r="C8633" s="27"/>
      <c r="D8633" s="27"/>
      <c r="E8633" s="27"/>
      <c r="F8633" s="26"/>
      <c r="G8633" s="28" t="str">
        <f t="shared" si="14"/>
        <v/>
      </c>
      <c r="H8633" s="31"/>
    </row>
    <row r="8634" spans="2:8">
      <c r="B8634" s="27"/>
      <c r="C8634" s="27"/>
      <c r="D8634" s="27"/>
      <c r="E8634" s="27"/>
      <c r="F8634" s="26"/>
      <c r="G8634" s="28" t="str">
        <f t="shared" si="14"/>
        <v/>
      </c>
      <c r="H8634" s="31"/>
    </row>
    <row r="8635" spans="2:8">
      <c r="B8635" s="27"/>
      <c r="C8635" s="27"/>
      <c r="D8635" s="27"/>
      <c r="E8635" s="27"/>
      <c r="F8635" s="26"/>
      <c r="G8635" s="28" t="str">
        <f t="shared" si="14"/>
        <v/>
      </c>
      <c r="H8635" s="31"/>
    </row>
    <row r="8636" spans="2:8">
      <c r="B8636" s="27"/>
      <c r="C8636" s="27"/>
      <c r="D8636" s="27"/>
      <c r="E8636" s="27"/>
      <c r="F8636" s="26"/>
      <c r="G8636" s="28" t="str">
        <f t="shared" si="14"/>
        <v/>
      </c>
      <c r="H8636" s="31"/>
    </row>
    <row r="8637" spans="2:8">
      <c r="B8637" s="27"/>
      <c r="C8637" s="27"/>
      <c r="D8637" s="27"/>
      <c r="E8637" s="27"/>
      <c r="F8637" s="26"/>
      <c r="G8637" s="28" t="str">
        <f t="shared" si="14"/>
        <v/>
      </c>
      <c r="H8637" s="31"/>
    </row>
    <row r="8638" spans="2:8">
      <c r="B8638" s="27"/>
      <c r="C8638" s="27"/>
      <c r="D8638" s="27"/>
      <c r="E8638" s="27"/>
      <c r="F8638" s="26"/>
      <c r="G8638" s="28" t="str">
        <f t="shared" si="14"/>
        <v/>
      </c>
      <c r="H8638" s="31"/>
    </row>
    <row r="8639" spans="2:8">
      <c r="B8639" s="27"/>
      <c r="C8639" s="27"/>
      <c r="D8639" s="27"/>
      <c r="E8639" s="27"/>
      <c r="F8639" s="26"/>
      <c r="G8639" s="28" t="str">
        <f t="shared" si="14"/>
        <v/>
      </c>
      <c r="H8639" s="31"/>
    </row>
    <row r="8640" spans="2:8">
      <c r="B8640" s="27"/>
      <c r="C8640" s="27"/>
      <c r="D8640" s="27"/>
      <c r="E8640" s="27"/>
      <c r="F8640" s="26"/>
      <c r="G8640" s="28" t="str">
        <f t="shared" si="14"/>
        <v/>
      </c>
      <c r="H8640" s="31"/>
    </row>
    <row r="8641" spans="2:8">
      <c r="B8641" s="27"/>
      <c r="C8641" s="27"/>
      <c r="D8641" s="27"/>
      <c r="E8641" s="27"/>
      <c r="F8641" s="26"/>
      <c r="G8641" s="28" t="str">
        <f t="shared" si="14"/>
        <v/>
      </c>
      <c r="H8641" s="31"/>
    </row>
    <row r="8642" spans="2:8">
      <c r="B8642" s="27"/>
      <c r="C8642" s="27"/>
      <c r="D8642" s="27"/>
      <c r="E8642" s="27"/>
      <c r="F8642" s="26"/>
      <c r="G8642" s="28" t="str">
        <f t="shared" si="14"/>
        <v/>
      </c>
      <c r="H8642" s="31"/>
    </row>
    <row r="8643" spans="2:8">
      <c r="B8643" s="27"/>
      <c r="C8643" s="27"/>
      <c r="D8643" s="27"/>
      <c r="E8643" s="27"/>
      <c r="F8643" s="26"/>
      <c r="G8643" s="28" t="str">
        <f t="shared" si="14"/>
        <v/>
      </c>
      <c r="H8643" s="31"/>
    </row>
    <row r="8644" spans="2:8">
      <c r="B8644" s="27"/>
      <c r="C8644" s="27"/>
      <c r="D8644" s="27"/>
      <c r="E8644" s="27"/>
      <c r="F8644" s="26"/>
      <c r="G8644" s="28" t="str">
        <f t="shared" ref="G8644:G8707" si="15">IF(F8644="","",IF(F8644="EI",4,IF(F8644="EO",5.2,IF(F8644="EQ",3.9,IF(F8644="ILF",7.5,IF(F8644="EIF",5.4))))))</f>
        <v/>
      </c>
      <c r="H8644" s="31"/>
    </row>
    <row r="8645" spans="2:8">
      <c r="B8645" s="27"/>
      <c r="C8645" s="27"/>
      <c r="D8645" s="27"/>
      <c r="E8645" s="27"/>
      <c r="F8645" s="26"/>
      <c r="G8645" s="28" t="str">
        <f t="shared" si="15"/>
        <v/>
      </c>
      <c r="H8645" s="31"/>
    </row>
    <row r="8646" spans="2:8">
      <c r="B8646" s="27"/>
      <c r="C8646" s="27"/>
      <c r="D8646" s="27"/>
      <c r="E8646" s="27"/>
      <c r="F8646" s="26"/>
      <c r="G8646" s="28" t="str">
        <f t="shared" si="15"/>
        <v/>
      </c>
      <c r="H8646" s="31"/>
    </row>
    <row r="8647" spans="2:8">
      <c r="B8647" s="27"/>
      <c r="C8647" s="27"/>
      <c r="D8647" s="27"/>
      <c r="E8647" s="27"/>
      <c r="F8647" s="26"/>
      <c r="G8647" s="28" t="str">
        <f t="shared" si="15"/>
        <v/>
      </c>
      <c r="H8647" s="31"/>
    </row>
    <row r="8648" spans="2:8">
      <c r="B8648" s="27"/>
      <c r="C8648" s="27"/>
      <c r="D8648" s="27"/>
      <c r="E8648" s="27"/>
      <c r="F8648" s="26"/>
      <c r="G8648" s="28" t="str">
        <f t="shared" si="15"/>
        <v/>
      </c>
      <c r="H8648" s="31"/>
    </row>
    <row r="8649" spans="2:8">
      <c r="B8649" s="27"/>
      <c r="C8649" s="27"/>
      <c r="D8649" s="27"/>
      <c r="E8649" s="27"/>
      <c r="F8649" s="26"/>
      <c r="G8649" s="28" t="str">
        <f t="shared" si="15"/>
        <v/>
      </c>
      <c r="H8649" s="31"/>
    </row>
    <row r="8650" spans="2:8">
      <c r="B8650" s="27"/>
      <c r="C8650" s="27"/>
      <c r="D8650" s="27"/>
      <c r="E8650" s="27"/>
      <c r="F8650" s="26"/>
      <c r="G8650" s="28" t="str">
        <f t="shared" si="15"/>
        <v/>
      </c>
      <c r="H8650" s="31"/>
    </row>
    <row r="8651" spans="2:8">
      <c r="B8651" s="27"/>
      <c r="C8651" s="27"/>
      <c r="D8651" s="27"/>
      <c r="E8651" s="27"/>
      <c r="F8651" s="26"/>
      <c r="G8651" s="28" t="str">
        <f t="shared" si="15"/>
        <v/>
      </c>
      <c r="H8651" s="31"/>
    </row>
    <row r="8652" spans="2:8">
      <c r="B8652" s="27"/>
      <c r="C8652" s="27"/>
      <c r="D8652" s="27"/>
      <c r="E8652" s="27"/>
      <c r="F8652" s="26"/>
      <c r="G8652" s="28" t="str">
        <f t="shared" si="15"/>
        <v/>
      </c>
      <c r="H8652" s="31"/>
    </row>
    <row r="8653" spans="2:8">
      <c r="B8653" s="27"/>
      <c r="C8653" s="27"/>
      <c r="D8653" s="27"/>
      <c r="E8653" s="27"/>
      <c r="F8653" s="26"/>
      <c r="G8653" s="28" t="str">
        <f t="shared" si="15"/>
        <v/>
      </c>
      <c r="H8653" s="31"/>
    </row>
    <row r="8654" spans="2:8">
      <c r="B8654" s="27"/>
      <c r="C8654" s="27"/>
      <c r="D8654" s="27"/>
      <c r="E8654" s="27"/>
      <c r="F8654" s="26"/>
      <c r="G8654" s="28" t="str">
        <f t="shared" si="15"/>
        <v/>
      </c>
      <c r="H8654" s="31"/>
    </row>
    <row r="8655" spans="2:8">
      <c r="B8655" s="27"/>
      <c r="C8655" s="27"/>
      <c r="D8655" s="27"/>
      <c r="E8655" s="27"/>
      <c r="F8655" s="26"/>
      <c r="G8655" s="28" t="str">
        <f t="shared" si="15"/>
        <v/>
      </c>
      <c r="H8655" s="31"/>
    </row>
    <row r="8656" spans="2:8">
      <c r="B8656" s="27"/>
      <c r="C8656" s="27"/>
      <c r="D8656" s="27"/>
      <c r="E8656" s="27"/>
      <c r="F8656" s="26"/>
      <c r="G8656" s="28" t="str">
        <f t="shared" si="15"/>
        <v/>
      </c>
      <c r="H8656" s="31"/>
    </row>
    <row r="8657" spans="2:8">
      <c r="B8657" s="27"/>
      <c r="C8657" s="27"/>
      <c r="D8657" s="27"/>
      <c r="E8657" s="27"/>
      <c r="F8657" s="26"/>
      <c r="G8657" s="28" t="str">
        <f t="shared" si="15"/>
        <v/>
      </c>
      <c r="H8657" s="31"/>
    </row>
    <row r="8658" spans="2:8">
      <c r="B8658" s="27"/>
      <c r="C8658" s="27"/>
      <c r="D8658" s="27"/>
      <c r="E8658" s="27"/>
      <c r="F8658" s="26"/>
      <c r="G8658" s="28" t="str">
        <f t="shared" si="15"/>
        <v/>
      </c>
      <c r="H8658" s="31"/>
    </row>
    <row r="8659" spans="2:8">
      <c r="B8659" s="27"/>
      <c r="C8659" s="27"/>
      <c r="D8659" s="27"/>
      <c r="E8659" s="27"/>
      <c r="F8659" s="26"/>
      <c r="G8659" s="28" t="str">
        <f t="shared" si="15"/>
        <v/>
      </c>
      <c r="H8659" s="31"/>
    </row>
    <row r="8660" spans="2:8">
      <c r="B8660" s="27"/>
      <c r="C8660" s="27"/>
      <c r="D8660" s="27"/>
      <c r="E8660" s="27"/>
      <c r="F8660" s="26"/>
      <c r="G8660" s="28" t="str">
        <f t="shared" si="15"/>
        <v/>
      </c>
      <c r="H8660" s="31"/>
    </row>
    <row r="8661" spans="2:8">
      <c r="B8661" s="27"/>
      <c r="C8661" s="27"/>
      <c r="D8661" s="27"/>
      <c r="E8661" s="27"/>
      <c r="F8661" s="26"/>
      <c r="G8661" s="28" t="str">
        <f t="shared" si="15"/>
        <v/>
      </c>
      <c r="H8661" s="31"/>
    </row>
    <row r="8662" spans="2:8">
      <c r="B8662" s="27"/>
      <c r="C8662" s="27"/>
      <c r="D8662" s="27"/>
      <c r="E8662" s="27"/>
      <c r="F8662" s="26"/>
      <c r="G8662" s="28" t="str">
        <f t="shared" si="15"/>
        <v/>
      </c>
      <c r="H8662" s="31"/>
    </row>
    <row r="8663" spans="2:8">
      <c r="B8663" s="27"/>
      <c r="C8663" s="27"/>
      <c r="D8663" s="27"/>
      <c r="E8663" s="27"/>
      <c r="F8663" s="26"/>
      <c r="G8663" s="28" t="str">
        <f t="shared" si="15"/>
        <v/>
      </c>
      <c r="H8663" s="31"/>
    </row>
    <row r="8664" spans="2:8">
      <c r="B8664" s="27"/>
      <c r="C8664" s="27"/>
      <c r="D8664" s="27"/>
      <c r="E8664" s="27"/>
      <c r="F8664" s="26"/>
      <c r="G8664" s="28" t="str">
        <f t="shared" si="15"/>
        <v/>
      </c>
      <c r="H8664" s="31"/>
    </row>
    <row r="8665" spans="2:8">
      <c r="B8665" s="27"/>
      <c r="C8665" s="27"/>
      <c r="D8665" s="27"/>
      <c r="E8665" s="27"/>
      <c r="F8665" s="26"/>
      <c r="G8665" s="28" t="str">
        <f t="shared" si="15"/>
        <v/>
      </c>
      <c r="H8665" s="31"/>
    </row>
    <row r="8666" spans="2:8">
      <c r="B8666" s="27"/>
      <c r="C8666" s="27"/>
      <c r="D8666" s="27"/>
      <c r="E8666" s="27"/>
      <c r="F8666" s="26"/>
      <c r="G8666" s="28" t="str">
        <f t="shared" si="15"/>
        <v/>
      </c>
      <c r="H8666" s="31"/>
    </row>
    <row r="8667" spans="2:8">
      <c r="B8667" s="27"/>
      <c r="C8667" s="27"/>
      <c r="D8667" s="27"/>
      <c r="E8667" s="27"/>
      <c r="F8667" s="26"/>
      <c r="G8667" s="28" t="str">
        <f t="shared" si="15"/>
        <v/>
      </c>
      <c r="H8667" s="31"/>
    </row>
    <row r="8668" spans="2:8">
      <c r="B8668" s="27"/>
      <c r="C8668" s="27"/>
      <c r="D8668" s="27"/>
      <c r="E8668" s="27"/>
      <c r="F8668" s="26"/>
      <c r="G8668" s="28" t="str">
        <f t="shared" si="15"/>
        <v/>
      </c>
      <c r="H8668" s="31"/>
    </row>
    <row r="8669" spans="2:8">
      <c r="B8669" s="27"/>
      <c r="C8669" s="27"/>
      <c r="D8669" s="27"/>
      <c r="E8669" s="27"/>
      <c r="F8669" s="26"/>
      <c r="G8669" s="28" t="str">
        <f t="shared" si="15"/>
        <v/>
      </c>
      <c r="H8669" s="31"/>
    </row>
    <row r="8670" spans="2:8">
      <c r="B8670" s="27"/>
      <c r="C8670" s="27"/>
      <c r="D8670" s="27"/>
      <c r="E8670" s="27"/>
      <c r="F8670" s="26"/>
      <c r="G8670" s="28" t="str">
        <f t="shared" si="15"/>
        <v/>
      </c>
      <c r="H8670" s="31"/>
    </row>
    <row r="8671" spans="2:8">
      <c r="B8671" s="27"/>
      <c r="C8671" s="27"/>
      <c r="D8671" s="27"/>
      <c r="E8671" s="27"/>
      <c r="F8671" s="26"/>
      <c r="G8671" s="28" t="str">
        <f t="shared" si="15"/>
        <v/>
      </c>
      <c r="H8671" s="31"/>
    </row>
    <row r="8672" spans="2:8">
      <c r="B8672" s="27"/>
      <c r="C8672" s="27"/>
      <c r="D8672" s="27"/>
      <c r="E8672" s="27"/>
      <c r="F8672" s="26"/>
      <c r="G8672" s="28" t="str">
        <f t="shared" si="15"/>
        <v/>
      </c>
      <c r="H8672" s="31"/>
    </row>
    <row r="8673" spans="2:8">
      <c r="B8673" s="27"/>
      <c r="C8673" s="27"/>
      <c r="D8673" s="27"/>
      <c r="E8673" s="27"/>
      <c r="F8673" s="26"/>
      <c r="G8673" s="28" t="str">
        <f t="shared" si="15"/>
        <v/>
      </c>
      <c r="H8673" s="31"/>
    </row>
    <row r="8674" spans="2:8">
      <c r="B8674" s="27"/>
      <c r="C8674" s="27"/>
      <c r="D8674" s="27"/>
      <c r="E8674" s="27"/>
      <c r="F8674" s="26"/>
      <c r="G8674" s="28" t="str">
        <f t="shared" si="15"/>
        <v/>
      </c>
      <c r="H8674" s="31"/>
    </row>
    <row r="8675" spans="2:8">
      <c r="B8675" s="27"/>
      <c r="C8675" s="27"/>
      <c r="D8675" s="27"/>
      <c r="E8675" s="27"/>
      <c r="F8675" s="26"/>
      <c r="G8675" s="28" t="str">
        <f t="shared" si="15"/>
        <v/>
      </c>
      <c r="H8675" s="31"/>
    </row>
    <row r="8676" spans="2:8">
      <c r="B8676" s="27"/>
      <c r="C8676" s="27"/>
      <c r="D8676" s="27"/>
      <c r="E8676" s="27"/>
      <c r="F8676" s="26"/>
      <c r="G8676" s="28" t="str">
        <f t="shared" si="15"/>
        <v/>
      </c>
      <c r="H8676" s="31"/>
    </row>
    <row r="8677" spans="2:8">
      <c r="B8677" s="27"/>
      <c r="C8677" s="27"/>
      <c r="D8677" s="27"/>
      <c r="E8677" s="27"/>
      <c r="F8677" s="26"/>
      <c r="G8677" s="28" t="str">
        <f t="shared" si="15"/>
        <v/>
      </c>
      <c r="H8677" s="31"/>
    </row>
    <row r="8678" spans="2:8">
      <c r="B8678" s="27"/>
      <c r="C8678" s="27"/>
      <c r="D8678" s="27"/>
      <c r="E8678" s="27"/>
      <c r="F8678" s="26"/>
      <c r="G8678" s="28" t="str">
        <f t="shared" si="15"/>
        <v/>
      </c>
      <c r="H8678" s="31"/>
    </row>
    <row r="8679" spans="2:8">
      <c r="B8679" s="27"/>
      <c r="C8679" s="27"/>
      <c r="D8679" s="27"/>
      <c r="E8679" s="27"/>
      <c r="F8679" s="26"/>
      <c r="G8679" s="28" t="str">
        <f t="shared" si="15"/>
        <v/>
      </c>
      <c r="H8679" s="31"/>
    </row>
    <row r="8680" spans="2:8">
      <c r="B8680" s="27"/>
      <c r="C8680" s="27"/>
      <c r="D8680" s="27"/>
      <c r="E8680" s="27"/>
      <c r="F8680" s="26"/>
      <c r="G8680" s="28" t="str">
        <f t="shared" si="15"/>
        <v/>
      </c>
      <c r="H8680" s="31"/>
    </row>
    <row r="8681" spans="2:8">
      <c r="B8681" s="27"/>
      <c r="C8681" s="27"/>
      <c r="D8681" s="27"/>
      <c r="E8681" s="27"/>
      <c r="F8681" s="26"/>
      <c r="G8681" s="28" t="str">
        <f t="shared" si="15"/>
        <v/>
      </c>
      <c r="H8681" s="31"/>
    </row>
    <row r="8682" spans="2:8">
      <c r="B8682" s="27"/>
      <c r="C8682" s="27"/>
      <c r="D8682" s="27"/>
      <c r="E8682" s="27"/>
      <c r="F8682" s="26"/>
      <c r="G8682" s="28" t="str">
        <f t="shared" si="15"/>
        <v/>
      </c>
      <c r="H8682" s="31"/>
    </row>
    <row r="8683" spans="2:8">
      <c r="B8683" s="27"/>
      <c r="C8683" s="27"/>
      <c r="D8683" s="27"/>
      <c r="E8683" s="27"/>
      <c r="F8683" s="26"/>
      <c r="G8683" s="28" t="str">
        <f t="shared" si="15"/>
        <v/>
      </c>
      <c r="H8683" s="31"/>
    </row>
    <row r="8684" spans="2:8">
      <c r="B8684" s="27"/>
      <c r="C8684" s="27"/>
      <c r="D8684" s="27"/>
      <c r="E8684" s="27"/>
      <c r="F8684" s="26"/>
      <c r="G8684" s="28" t="str">
        <f t="shared" si="15"/>
        <v/>
      </c>
      <c r="H8684" s="31"/>
    </row>
    <row r="8685" spans="2:8">
      <c r="B8685" s="27"/>
      <c r="C8685" s="27"/>
      <c r="D8685" s="27"/>
      <c r="E8685" s="27"/>
      <c r="F8685" s="26"/>
      <c r="G8685" s="28" t="str">
        <f t="shared" si="15"/>
        <v/>
      </c>
      <c r="H8685" s="31"/>
    </row>
    <row r="8686" spans="2:8">
      <c r="B8686" s="27"/>
      <c r="C8686" s="27"/>
      <c r="D8686" s="27"/>
      <c r="E8686" s="27"/>
      <c r="F8686" s="26"/>
      <c r="G8686" s="28" t="str">
        <f t="shared" si="15"/>
        <v/>
      </c>
      <c r="H8686" s="31"/>
    </row>
    <row r="8687" spans="2:8">
      <c r="B8687" s="27"/>
      <c r="C8687" s="27"/>
      <c r="D8687" s="27"/>
      <c r="E8687" s="27"/>
      <c r="F8687" s="26"/>
      <c r="G8687" s="28" t="str">
        <f t="shared" si="15"/>
        <v/>
      </c>
      <c r="H8687" s="31"/>
    </row>
    <row r="8688" spans="2:8">
      <c r="B8688" s="27"/>
      <c r="C8688" s="27"/>
      <c r="D8688" s="27"/>
      <c r="E8688" s="27"/>
      <c r="F8688" s="26"/>
      <c r="G8688" s="28" t="str">
        <f t="shared" si="15"/>
        <v/>
      </c>
      <c r="H8688" s="31"/>
    </row>
    <row r="8689" spans="2:8">
      <c r="B8689" s="27"/>
      <c r="C8689" s="27"/>
      <c r="D8689" s="27"/>
      <c r="E8689" s="27"/>
      <c r="F8689" s="26"/>
      <c r="G8689" s="28" t="str">
        <f t="shared" si="15"/>
        <v/>
      </c>
      <c r="H8689" s="31"/>
    </row>
    <row r="8690" spans="2:8">
      <c r="B8690" s="27"/>
      <c r="C8690" s="27"/>
      <c r="D8690" s="27"/>
      <c r="E8690" s="27"/>
      <c r="F8690" s="26"/>
      <c r="G8690" s="28" t="str">
        <f t="shared" si="15"/>
        <v/>
      </c>
      <c r="H8690" s="31"/>
    </row>
    <row r="8691" spans="2:8">
      <c r="B8691" s="27"/>
      <c r="C8691" s="27"/>
      <c r="D8691" s="27"/>
      <c r="E8691" s="27"/>
      <c r="F8691" s="26"/>
      <c r="G8691" s="28" t="str">
        <f t="shared" si="15"/>
        <v/>
      </c>
      <c r="H8691" s="31"/>
    </row>
    <row r="8692" spans="2:8">
      <c r="B8692" s="27"/>
      <c r="C8692" s="27"/>
      <c r="D8692" s="27"/>
      <c r="E8692" s="27"/>
      <c r="F8692" s="26"/>
      <c r="G8692" s="28" t="str">
        <f t="shared" si="15"/>
        <v/>
      </c>
      <c r="H8692" s="31"/>
    </row>
    <row r="8693" spans="2:8">
      <c r="B8693" s="27"/>
      <c r="C8693" s="27"/>
      <c r="D8693" s="27"/>
      <c r="E8693" s="27"/>
      <c r="F8693" s="26"/>
      <c r="G8693" s="28" t="str">
        <f t="shared" si="15"/>
        <v/>
      </c>
      <c r="H8693" s="31"/>
    </row>
    <row r="8694" spans="2:8">
      <c r="B8694" s="27"/>
      <c r="C8694" s="27"/>
      <c r="D8694" s="27"/>
      <c r="E8694" s="27"/>
      <c r="F8694" s="26"/>
      <c r="G8694" s="28" t="str">
        <f t="shared" si="15"/>
        <v/>
      </c>
      <c r="H8694" s="31"/>
    </row>
    <row r="8695" spans="2:8">
      <c r="B8695" s="27"/>
      <c r="C8695" s="27"/>
      <c r="D8695" s="27"/>
      <c r="E8695" s="27"/>
      <c r="F8695" s="26"/>
      <c r="G8695" s="28" t="str">
        <f t="shared" si="15"/>
        <v/>
      </c>
      <c r="H8695" s="31"/>
    </row>
    <row r="8696" spans="2:8">
      <c r="B8696" s="27"/>
      <c r="C8696" s="27"/>
      <c r="D8696" s="27"/>
      <c r="E8696" s="27"/>
      <c r="F8696" s="26"/>
      <c r="G8696" s="28" t="str">
        <f t="shared" si="15"/>
        <v/>
      </c>
      <c r="H8696" s="31"/>
    </row>
    <row r="8697" spans="2:8">
      <c r="B8697" s="27"/>
      <c r="C8697" s="27"/>
      <c r="D8697" s="27"/>
      <c r="E8697" s="27"/>
      <c r="F8697" s="26"/>
      <c r="G8697" s="28" t="str">
        <f t="shared" si="15"/>
        <v/>
      </c>
      <c r="H8697" s="31"/>
    </row>
    <row r="8698" spans="2:8">
      <c r="B8698" s="27"/>
      <c r="C8698" s="27"/>
      <c r="D8698" s="27"/>
      <c r="E8698" s="27"/>
      <c r="F8698" s="26"/>
      <c r="G8698" s="28" t="str">
        <f t="shared" si="15"/>
        <v/>
      </c>
      <c r="H8698" s="31"/>
    </row>
    <row r="8699" spans="2:8">
      <c r="B8699" s="27"/>
      <c r="C8699" s="27"/>
      <c r="D8699" s="27"/>
      <c r="E8699" s="27"/>
      <c r="F8699" s="26"/>
      <c r="G8699" s="28" t="str">
        <f t="shared" si="15"/>
        <v/>
      </c>
      <c r="H8699" s="31"/>
    </row>
    <row r="8700" spans="2:8">
      <c r="B8700" s="27"/>
      <c r="C8700" s="27"/>
      <c r="D8700" s="27"/>
      <c r="E8700" s="27"/>
      <c r="F8700" s="26"/>
      <c r="G8700" s="28" t="str">
        <f t="shared" si="15"/>
        <v/>
      </c>
      <c r="H8700" s="31"/>
    </row>
    <row r="8701" spans="2:8">
      <c r="B8701" s="27"/>
      <c r="C8701" s="27"/>
      <c r="D8701" s="27"/>
      <c r="E8701" s="27"/>
      <c r="F8701" s="26"/>
      <c r="G8701" s="28" t="str">
        <f t="shared" si="15"/>
        <v/>
      </c>
      <c r="H8701" s="31"/>
    </row>
    <row r="8702" spans="2:8">
      <c r="B8702" s="27"/>
      <c r="C8702" s="27"/>
      <c r="D8702" s="27"/>
      <c r="E8702" s="27"/>
      <c r="F8702" s="26"/>
      <c r="G8702" s="28" t="str">
        <f t="shared" si="15"/>
        <v/>
      </c>
      <c r="H8702" s="31"/>
    </row>
    <row r="8703" spans="2:8">
      <c r="B8703" s="27"/>
      <c r="C8703" s="27"/>
      <c r="D8703" s="27"/>
      <c r="E8703" s="27"/>
      <c r="F8703" s="26"/>
      <c r="G8703" s="28" t="str">
        <f t="shared" si="15"/>
        <v/>
      </c>
      <c r="H8703" s="31"/>
    </row>
    <row r="8704" spans="2:8">
      <c r="B8704" s="27"/>
      <c r="C8704" s="27"/>
      <c r="D8704" s="27"/>
      <c r="E8704" s="27"/>
      <c r="F8704" s="26"/>
      <c r="G8704" s="28" t="str">
        <f t="shared" si="15"/>
        <v/>
      </c>
      <c r="H8704" s="31"/>
    </row>
    <row r="8705" spans="2:8">
      <c r="B8705" s="27"/>
      <c r="C8705" s="27"/>
      <c r="D8705" s="27"/>
      <c r="E8705" s="27"/>
      <c r="F8705" s="26"/>
      <c r="G8705" s="28" t="str">
        <f t="shared" si="15"/>
        <v/>
      </c>
      <c r="H8705" s="31"/>
    </row>
    <row r="8706" spans="2:8">
      <c r="B8706" s="27"/>
      <c r="C8706" s="27"/>
      <c r="D8706" s="27"/>
      <c r="E8706" s="27"/>
      <c r="F8706" s="26"/>
      <c r="G8706" s="28" t="str">
        <f t="shared" si="15"/>
        <v/>
      </c>
      <c r="H8706" s="31"/>
    </row>
    <row r="8707" spans="2:8">
      <c r="B8707" s="27"/>
      <c r="C8707" s="27"/>
      <c r="D8707" s="27"/>
      <c r="E8707" s="27"/>
      <c r="F8707" s="26"/>
      <c r="G8707" s="28" t="str">
        <f t="shared" si="15"/>
        <v/>
      </c>
      <c r="H8707" s="31"/>
    </row>
    <row r="8708" spans="2:8">
      <c r="B8708" s="27"/>
      <c r="C8708" s="27"/>
      <c r="D8708" s="27"/>
      <c r="E8708" s="27"/>
      <c r="F8708" s="26"/>
      <c r="G8708" s="28" t="str">
        <f t="shared" ref="G8708:G8771" si="16">IF(F8708="","",IF(F8708="EI",4,IF(F8708="EO",5.2,IF(F8708="EQ",3.9,IF(F8708="ILF",7.5,IF(F8708="EIF",5.4))))))</f>
        <v/>
      </c>
      <c r="H8708" s="31"/>
    </row>
    <row r="8709" spans="2:8">
      <c r="B8709" s="27"/>
      <c r="C8709" s="27"/>
      <c r="D8709" s="27"/>
      <c r="E8709" s="27"/>
      <c r="F8709" s="26"/>
      <c r="G8709" s="28" t="str">
        <f t="shared" si="16"/>
        <v/>
      </c>
      <c r="H8709" s="31"/>
    </row>
    <row r="8710" spans="2:8">
      <c r="B8710" s="27"/>
      <c r="C8710" s="27"/>
      <c r="D8710" s="27"/>
      <c r="E8710" s="27"/>
      <c r="F8710" s="26"/>
      <c r="G8710" s="28" t="str">
        <f t="shared" si="16"/>
        <v/>
      </c>
      <c r="H8710" s="31"/>
    </row>
    <row r="8711" spans="2:8">
      <c r="B8711" s="27"/>
      <c r="C8711" s="27"/>
      <c r="D8711" s="27"/>
      <c r="E8711" s="27"/>
      <c r="F8711" s="26"/>
      <c r="G8711" s="28" t="str">
        <f t="shared" si="16"/>
        <v/>
      </c>
      <c r="H8711" s="31"/>
    </row>
    <row r="8712" spans="2:8">
      <c r="B8712" s="27"/>
      <c r="C8712" s="27"/>
      <c r="D8712" s="27"/>
      <c r="E8712" s="27"/>
      <c r="F8712" s="26"/>
      <c r="G8712" s="28" t="str">
        <f t="shared" si="16"/>
        <v/>
      </c>
      <c r="H8712" s="31"/>
    </row>
    <row r="8713" spans="2:8">
      <c r="B8713" s="27"/>
      <c r="C8713" s="27"/>
      <c r="D8713" s="27"/>
      <c r="E8713" s="27"/>
      <c r="F8713" s="26"/>
      <c r="G8713" s="28" t="str">
        <f t="shared" si="16"/>
        <v/>
      </c>
      <c r="H8713" s="31"/>
    </row>
    <row r="8714" spans="2:8">
      <c r="B8714" s="27"/>
      <c r="C8714" s="27"/>
      <c r="D8714" s="27"/>
      <c r="E8714" s="27"/>
      <c r="F8714" s="26"/>
      <c r="G8714" s="28" t="str">
        <f t="shared" si="16"/>
        <v/>
      </c>
      <c r="H8714" s="31"/>
    </row>
    <row r="8715" spans="2:8">
      <c r="B8715" s="27"/>
      <c r="C8715" s="27"/>
      <c r="D8715" s="27"/>
      <c r="E8715" s="27"/>
      <c r="F8715" s="26"/>
      <c r="G8715" s="28" t="str">
        <f t="shared" si="16"/>
        <v/>
      </c>
      <c r="H8715" s="31"/>
    </row>
    <row r="8716" spans="2:8">
      <c r="B8716" s="27"/>
      <c r="C8716" s="27"/>
      <c r="D8716" s="27"/>
      <c r="E8716" s="27"/>
      <c r="F8716" s="26"/>
      <c r="G8716" s="28" t="str">
        <f t="shared" si="16"/>
        <v/>
      </c>
      <c r="H8716" s="31"/>
    </row>
    <row r="8717" spans="2:8">
      <c r="B8717" s="27"/>
      <c r="C8717" s="27"/>
      <c r="D8717" s="27"/>
      <c r="E8717" s="27"/>
      <c r="F8717" s="26"/>
      <c r="G8717" s="28" t="str">
        <f t="shared" si="16"/>
        <v/>
      </c>
      <c r="H8717" s="31"/>
    </row>
    <row r="8718" spans="2:8">
      <c r="B8718" s="27"/>
      <c r="C8718" s="27"/>
      <c r="D8718" s="27"/>
      <c r="E8718" s="27"/>
      <c r="F8718" s="26"/>
      <c r="G8718" s="28" t="str">
        <f t="shared" si="16"/>
        <v/>
      </c>
      <c r="H8718" s="31"/>
    </row>
    <row r="8719" spans="2:8">
      <c r="B8719" s="27"/>
      <c r="C8719" s="27"/>
      <c r="D8719" s="27"/>
      <c r="E8719" s="27"/>
      <c r="F8719" s="26"/>
      <c r="G8719" s="28" t="str">
        <f t="shared" si="16"/>
        <v/>
      </c>
      <c r="H8719" s="31"/>
    </row>
    <row r="8720" spans="2:8">
      <c r="B8720" s="27"/>
      <c r="C8720" s="27"/>
      <c r="D8720" s="27"/>
      <c r="E8720" s="27"/>
      <c r="F8720" s="26"/>
      <c r="G8720" s="28" t="str">
        <f t="shared" si="16"/>
        <v/>
      </c>
      <c r="H8720" s="31"/>
    </row>
    <row r="8721" spans="2:8">
      <c r="B8721" s="27"/>
      <c r="C8721" s="27"/>
      <c r="D8721" s="27"/>
      <c r="E8721" s="27"/>
      <c r="F8721" s="26"/>
      <c r="G8721" s="28" t="str">
        <f t="shared" si="16"/>
        <v/>
      </c>
      <c r="H8721" s="31"/>
    </row>
    <row r="8722" spans="2:8">
      <c r="B8722" s="27"/>
      <c r="C8722" s="27"/>
      <c r="D8722" s="27"/>
      <c r="E8722" s="27"/>
      <c r="F8722" s="26"/>
      <c r="G8722" s="28" t="str">
        <f t="shared" si="16"/>
        <v/>
      </c>
      <c r="H8722" s="31"/>
    </row>
    <row r="8723" spans="2:8">
      <c r="B8723" s="27"/>
      <c r="C8723" s="27"/>
      <c r="D8723" s="27"/>
      <c r="E8723" s="27"/>
      <c r="F8723" s="26"/>
      <c r="G8723" s="28" t="str">
        <f t="shared" si="16"/>
        <v/>
      </c>
      <c r="H8723" s="31"/>
    </row>
    <row r="8724" spans="2:8">
      <c r="B8724" s="27"/>
      <c r="C8724" s="27"/>
      <c r="D8724" s="27"/>
      <c r="E8724" s="27"/>
      <c r="F8724" s="26"/>
      <c r="G8724" s="28" t="str">
        <f t="shared" si="16"/>
        <v/>
      </c>
      <c r="H8724" s="31"/>
    </row>
    <row r="8725" spans="2:8">
      <c r="B8725" s="27"/>
      <c r="C8725" s="27"/>
      <c r="D8725" s="27"/>
      <c r="E8725" s="27"/>
      <c r="F8725" s="26"/>
      <c r="G8725" s="28" t="str">
        <f t="shared" si="16"/>
        <v/>
      </c>
      <c r="H8725" s="31"/>
    </row>
    <row r="8726" spans="2:8">
      <c r="B8726" s="27"/>
      <c r="C8726" s="27"/>
      <c r="D8726" s="27"/>
      <c r="E8726" s="27"/>
      <c r="F8726" s="26"/>
      <c r="G8726" s="28" t="str">
        <f t="shared" si="16"/>
        <v/>
      </c>
      <c r="H8726" s="31"/>
    </row>
    <row r="8727" spans="2:8">
      <c r="B8727" s="27"/>
      <c r="C8727" s="27"/>
      <c r="D8727" s="27"/>
      <c r="E8727" s="27"/>
      <c r="F8727" s="26"/>
      <c r="G8727" s="28" t="str">
        <f t="shared" si="16"/>
        <v/>
      </c>
      <c r="H8727" s="31"/>
    </row>
    <row r="8728" spans="2:8">
      <c r="B8728" s="27"/>
      <c r="C8728" s="27"/>
      <c r="D8728" s="27"/>
      <c r="E8728" s="27"/>
      <c r="F8728" s="26"/>
      <c r="G8728" s="28" t="str">
        <f t="shared" si="16"/>
        <v/>
      </c>
      <c r="H8728" s="31"/>
    </row>
    <row r="8729" spans="2:8">
      <c r="B8729" s="27"/>
      <c r="C8729" s="27"/>
      <c r="D8729" s="27"/>
      <c r="E8729" s="27"/>
      <c r="F8729" s="26"/>
      <c r="G8729" s="28" t="str">
        <f t="shared" si="16"/>
        <v/>
      </c>
      <c r="H8729" s="31"/>
    </row>
    <row r="8730" spans="2:8">
      <c r="B8730" s="27"/>
      <c r="C8730" s="27"/>
      <c r="D8730" s="27"/>
      <c r="E8730" s="27"/>
      <c r="F8730" s="26"/>
      <c r="G8730" s="28" t="str">
        <f t="shared" si="16"/>
        <v/>
      </c>
      <c r="H8730" s="31"/>
    </row>
    <row r="8731" spans="2:8">
      <c r="B8731" s="27"/>
      <c r="C8731" s="27"/>
      <c r="D8731" s="27"/>
      <c r="E8731" s="27"/>
      <c r="F8731" s="26"/>
      <c r="G8731" s="28" t="str">
        <f t="shared" si="16"/>
        <v/>
      </c>
      <c r="H8731" s="31"/>
    </row>
    <row r="8732" spans="2:8">
      <c r="B8732" s="27"/>
      <c r="C8732" s="27"/>
      <c r="D8732" s="27"/>
      <c r="E8732" s="27"/>
      <c r="F8732" s="26"/>
      <c r="G8732" s="28" t="str">
        <f t="shared" si="16"/>
        <v/>
      </c>
      <c r="H8732" s="31"/>
    </row>
    <row r="8733" spans="2:8">
      <c r="B8733" s="27"/>
      <c r="C8733" s="27"/>
      <c r="D8733" s="27"/>
      <c r="E8733" s="27"/>
      <c r="F8733" s="26"/>
      <c r="G8733" s="28" t="str">
        <f t="shared" si="16"/>
        <v/>
      </c>
      <c r="H8733" s="31"/>
    </row>
    <row r="8734" spans="2:8">
      <c r="B8734" s="27"/>
      <c r="C8734" s="27"/>
      <c r="D8734" s="27"/>
      <c r="E8734" s="27"/>
      <c r="F8734" s="26"/>
      <c r="G8734" s="28" t="str">
        <f t="shared" si="16"/>
        <v/>
      </c>
      <c r="H8734" s="31"/>
    </row>
    <row r="8735" spans="2:8">
      <c r="B8735" s="27"/>
      <c r="C8735" s="27"/>
      <c r="D8735" s="27"/>
      <c r="E8735" s="27"/>
      <c r="F8735" s="26"/>
      <c r="G8735" s="28" t="str">
        <f t="shared" si="16"/>
        <v/>
      </c>
      <c r="H8735" s="31"/>
    </row>
    <row r="8736" spans="2:8">
      <c r="B8736" s="27"/>
      <c r="C8736" s="27"/>
      <c r="D8736" s="27"/>
      <c r="E8736" s="27"/>
      <c r="F8736" s="26"/>
      <c r="G8736" s="28" t="str">
        <f t="shared" si="16"/>
        <v/>
      </c>
      <c r="H8736" s="31"/>
    </row>
    <row r="8737" spans="2:8">
      <c r="B8737" s="27"/>
      <c r="C8737" s="27"/>
      <c r="D8737" s="27"/>
      <c r="E8737" s="27"/>
      <c r="F8737" s="26"/>
      <c r="G8737" s="28" t="str">
        <f t="shared" si="16"/>
        <v/>
      </c>
      <c r="H8737" s="31"/>
    </row>
    <row r="8738" spans="2:8">
      <c r="B8738" s="27"/>
      <c r="C8738" s="27"/>
      <c r="D8738" s="27"/>
      <c r="E8738" s="27"/>
      <c r="F8738" s="26"/>
      <c r="G8738" s="28" t="str">
        <f t="shared" si="16"/>
        <v/>
      </c>
      <c r="H8738" s="31"/>
    </row>
    <row r="8739" spans="2:8">
      <c r="B8739" s="27"/>
      <c r="C8739" s="27"/>
      <c r="D8739" s="27"/>
      <c r="E8739" s="27"/>
      <c r="F8739" s="26"/>
      <c r="G8739" s="28" t="str">
        <f t="shared" si="16"/>
        <v/>
      </c>
      <c r="H8739" s="31"/>
    </row>
    <row r="8740" spans="2:8">
      <c r="B8740" s="27"/>
      <c r="C8740" s="27"/>
      <c r="D8740" s="27"/>
      <c r="E8740" s="27"/>
      <c r="F8740" s="26"/>
      <c r="G8740" s="28" t="str">
        <f t="shared" si="16"/>
        <v/>
      </c>
      <c r="H8740" s="31"/>
    </row>
    <row r="8741" spans="2:8">
      <c r="B8741" s="27"/>
      <c r="C8741" s="27"/>
      <c r="D8741" s="27"/>
      <c r="E8741" s="27"/>
      <c r="F8741" s="26"/>
      <c r="G8741" s="28" t="str">
        <f t="shared" si="16"/>
        <v/>
      </c>
      <c r="H8741" s="31"/>
    </row>
    <row r="8742" spans="2:8">
      <c r="B8742" s="27"/>
      <c r="C8742" s="27"/>
      <c r="D8742" s="27"/>
      <c r="E8742" s="27"/>
      <c r="F8742" s="26"/>
      <c r="G8742" s="28" t="str">
        <f t="shared" si="16"/>
        <v/>
      </c>
      <c r="H8742" s="31"/>
    </row>
    <row r="8743" spans="2:8">
      <c r="B8743" s="27"/>
      <c r="C8743" s="27"/>
      <c r="D8743" s="27"/>
      <c r="E8743" s="27"/>
      <c r="F8743" s="26"/>
      <c r="G8743" s="28" t="str">
        <f t="shared" si="16"/>
        <v/>
      </c>
      <c r="H8743" s="31"/>
    </row>
    <row r="8744" spans="2:8">
      <c r="B8744" s="27"/>
      <c r="C8744" s="27"/>
      <c r="D8744" s="27"/>
      <c r="E8744" s="27"/>
      <c r="F8744" s="26"/>
      <c r="G8744" s="28" t="str">
        <f t="shared" si="16"/>
        <v/>
      </c>
      <c r="H8744" s="31"/>
    </row>
    <row r="8745" spans="2:8">
      <c r="B8745" s="27"/>
      <c r="C8745" s="27"/>
      <c r="D8745" s="27"/>
      <c r="E8745" s="27"/>
      <c r="F8745" s="26"/>
      <c r="G8745" s="28" t="str">
        <f t="shared" si="16"/>
        <v/>
      </c>
      <c r="H8745" s="31"/>
    </row>
    <row r="8746" spans="2:8">
      <c r="B8746" s="27"/>
      <c r="C8746" s="27"/>
      <c r="D8746" s="27"/>
      <c r="E8746" s="27"/>
      <c r="F8746" s="26"/>
      <c r="G8746" s="28" t="str">
        <f t="shared" si="16"/>
        <v/>
      </c>
      <c r="H8746" s="31"/>
    </row>
    <row r="8747" spans="2:8">
      <c r="B8747" s="27"/>
      <c r="C8747" s="27"/>
      <c r="D8747" s="27"/>
      <c r="E8747" s="27"/>
      <c r="F8747" s="26"/>
      <c r="G8747" s="28" t="str">
        <f t="shared" si="16"/>
        <v/>
      </c>
      <c r="H8747" s="31"/>
    </row>
    <row r="8748" spans="2:8">
      <c r="B8748" s="27"/>
      <c r="C8748" s="27"/>
      <c r="D8748" s="27"/>
      <c r="E8748" s="27"/>
      <c r="F8748" s="26"/>
      <c r="G8748" s="28" t="str">
        <f t="shared" si="16"/>
        <v/>
      </c>
      <c r="H8748" s="31"/>
    </row>
    <row r="8749" spans="2:8">
      <c r="B8749" s="27"/>
      <c r="C8749" s="27"/>
      <c r="D8749" s="27"/>
      <c r="E8749" s="27"/>
      <c r="F8749" s="26"/>
      <c r="G8749" s="28" t="str">
        <f t="shared" si="16"/>
        <v/>
      </c>
      <c r="H8749" s="31"/>
    </row>
    <row r="8750" spans="2:8">
      <c r="B8750" s="27"/>
      <c r="C8750" s="27"/>
      <c r="D8750" s="27"/>
      <c r="E8750" s="27"/>
      <c r="F8750" s="26"/>
      <c r="G8750" s="28" t="str">
        <f t="shared" si="16"/>
        <v/>
      </c>
      <c r="H8750" s="31"/>
    </row>
    <row r="8751" spans="2:8">
      <c r="B8751" s="27"/>
      <c r="C8751" s="27"/>
      <c r="D8751" s="27"/>
      <c r="E8751" s="27"/>
      <c r="F8751" s="26"/>
      <c r="G8751" s="28" t="str">
        <f t="shared" si="16"/>
        <v/>
      </c>
      <c r="H8751" s="31"/>
    </row>
    <row r="8752" spans="2:8">
      <c r="B8752" s="27"/>
      <c r="C8752" s="27"/>
      <c r="D8752" s="27"/>
      <c r="E8752" s="27"/>
      <c r="F8752" s="26"/>
      <c r="G8752" s="28" t="str">
        <f t="shared" si="16"/>
        <v/>
      </c>
      <c r="H8752" s="31"/>
    </row>
    <row r="8753" spans="2:8">
      <c r="B8753" s="27"/>
      <c r="C8753" s="27"/>
      <c r="D8753" s="27"/>
      <c r="E8753" s="27"/>
      <c r="F8753" s="26"/>
      <c r="G8753" s="28" t="str">
        <f t="shared" si="16"/>
        <v/>
      </c>
      <c r="H8753" s="31"/>
    </row>
    <row r="8754" spans="2:8">
      <c r="B8754" s="27"/>
      <c r="C8754" s="27"/>
      <c r="D8754" s="27"/>
      <c r="E8754" s="27"/>
      <c r="F8754" s="26"/>
      <c r="G8754" s="28" t="str">
        <f t="shared" si="16"/>
        <v/>
      </c>
      <c r="H8754" s="31"/>
    </row>
    <row r="8755" spans="2:8">
      <c r="B8755" s="27"/>
      <c r="C8755" s="27"/>
      <c r="D8755" s="27"/>
      <c r="E8755" s="27"/>
      <c r="F8755" s="26"/>
      <c r="G8755" s="28" t="str">
        <f t="shared" si="16"/>
        <v/>
      </c>
      <c r="H8755" s="31"/>
    </row>
    <row r="8756" spans="2:8">
      <c r="B8756" s="27"/>
      <c r="C8756" s="27"/>
      <c r="D8756" s="27"/>
      <c r="E8756" s="27"/>
      <c r="F8756" s="26"/>
      <c r="G8756" s="28" t="str">
        <f t="shared" si="16"/>
        <v/>
      </c>
      <c r="H8756" s="31"/>
    </row>
    <row r="8757" spans="2:8">
      <c r="B8757" s="27"/>
      <c r="C8757" s="27"/>
      <c r="D8757" s="27"/>
      <c r="E8757" s="27"/>
      <c r="F8757" s="26"/>
      <c r="G8757" s="28" t="str">
        <f t="shared" si="16"/>
        <v/>
      </c>
      <c r="H8757" s="31"/>
    </row>
    <row r="8758" spans="2:8">
      <c r="B8758" s="27"/>
      <c r="C8758" s="27"/>
      <c r="D8758" s="27"/>
      <c r="E8758" s="27"/>
      <c r="F8758" s="26"/>
      <c r="G8758" s="28" t="str">
        <f t="shared" si="16"/>
        <v/>
      </c>
      <c r="H8758" s="31"/>
    </row>
    <row r="8759" spans="2:8">
      <c r="B8759" s="27"/>
      <c r="C8759" s="27"/>
      <c r="D8759" s="27"/>
      <c r="E8759" s="27"/>
      <c r="F8759" s="26"/>
      <c r="G8759" s="28" t="str">
        <f t="shared" si="16"/>
        <v/>
      </c>
      <c r="H8759" s="31"/>
    </row>
    <row r="8760" spans="2:8">
      <c r="B8760" s="27"/>
      <c r="C8760" s="27"/>
      <c r="D8760" s="27"/>
      <c r="E8760" s="27"/>
      <c r="F8760" s="26"/>
      <c r="G8760" s="28" t="str">
        <f t="shared" si="16"/>
        <v/>
      </c>
      <c r="H8760" s="31"/>
    </row>
    <row r="8761" spans="2:8">
      <c r="B8761" s="27"/>
      <c r="C8761" s="27"/>
      <c r="D8761" s="27"/>
      <c r="E8761" s="27"/>
      <c r="F8761" s="26"/>
      <c r="G8761" s="28" t="str">
        <f t="shared" si="16"/>
        <v/>
      </c>
      <c r="H8761" s="31"/>
    </row>
    <row r="8762" spans="2:8">
      <c r="B8762" s="27"/>
      <c r="C8762" s="27"/>
      <c r="D8762" s="27"/>
      <c r="E8762" s="27"/>
      <c r="F8762" s="26"/>
      <c r="G8762" s="28" t="str">
        <f t="shared" si="16"/>
        <v/>
      </c>
      <c r="H8762" s="31"/>
    </row>
    <row r="8763" spans="2:8">
      <c r="B8763" s="27"/>
      <c r="C8763" s="27"/>
      <c r="D8763" s="27"/>
      <c r="E8763" s="27"/>
      <c r="F8763" s="26"/>
      <c r="G8763" s="28" t="str">
        <f t="shared" si="16"/>
        <v/>
      </c>
      <c r="H8763" s="31"/>
    </row>
    <row r="8764" spans="2:8">
      <c r="B8764" s="27"/>
      <c r="C8764" s="27"/>
      <c r="D8764" s="27"/>
      <c r="E8764" s="27"/>
      <c r="F8764" s="26"/>
      <c r="G8764" s="28" t="str">
        <f t="shared" si="16"/>
        <v/>
      </c>
      <c r="H8764" s="31"/>
    </row>
    <row r="8765" spans="2:8">
      <c r="B8765" s="27"/>
      <c r="C8765" s="27"/>
      <c r="D8765" s="27"/>
      <c r="E8765" s="27"/>
      <c r="F8765" s="26"/>
      <c r="G8765" s="28" t="str">
        <f t="shared" si="16"/>
        <v/>
      </c>
      <c r="H8765" s="31"/>
    </row>
    <row r="8766" spans="2:8">
      <c r="B8766" s="27"/>
      <c r="C8766" s="27"/>
      <c r="D8766" s="27"/>
      <c r="E8766" s="27"/>
      <c r="F8766" s="26"/>
      <c r="G8766" s="28" t="str">
        <f t="shared" si="16"/>
        <v/>
      </c>
      <c r="H8766" s="31"/>
    </row>
    <row r="8767" spans="2:8">
      <c r="B8767" s="27"/>
      <c r="C8767" s="27"/>
      <c r="D8767" s="27"/>
      <c r="E8767" s="27"/>
      <c r="F8767" s="26"/>
      <c r="G8767" s="28" t="str">
        <f t="shared" si="16"/>
        <v/>
      </c>
      <c r="H8767" s="31"/>
    </row>
    <row r="8768" spans="2:8">
      <c r="B8768" s="27"/>
      <c r="C8768" s="27"/>
      <c r="D8768" s="27"/>
      <c r="E8768" s="27"/>
      <c r="F8768" s="26"/>
      <c r="G8768" s="28" t="str">
        <f t="shared" si="16"/>
        <v/>
      </c>
      <c r="H8768" s="31"/>
    </row>
    <row r="8769" spans="2:8">
      <c r="B8769" s="27"/>
      <c r="C8769" s="27"/>
      <c r="D8769" s="27"/>
      <c r="E8769" s="27"/>
      <c r="F8769" s="26"/>
      <c r="G8769" s="28" t="str">
        <f t="shared" si="16"/>
        <v/>
      </c>
      <c r="H8769" s="31"/>
    </row>
    <row r="8770" spans="2:8">
      <c r="B8770" s="27"/>
      <c r="C8770" s="27"/>
      <c r="D8770" s="27"/>
      <c r="E8770" s="27"/>
      <c r="F8770" s="26"/>
      <c r="G8770" s="28" t="str">
        <f t="shared" si="16"/>
        <v/>
      </c>
      <c r="H8770" s="31"/>
    </row>
    <row r="8771" spans="2:8">
      <c r="B8771" s="27"/>
      <c r="C8771" s="27"/>
      <c r="D8771" s="27"/>
      <c r="E8771" s="27"/>
      <c r="F8771" s="26"/>
      <c r="G8771" s="28" t="str">
        <f t="shared" si="16"/>
        <v/>
      </c>
      <c r="H8771" s="31"/>
    </row>
    <row r="8772" spans="2:8">
      <c r="B8772" s="27"/>
      <c r="C8772" s="27"/>
      <c r="D8772" s="27"/>
      <c r="E8772" s="27"/>
      <c r="F8772" s="26"/>
      <c r="G8772" s="28" t="str">
        <f t="shared" ref="G8772:G8835" si="17">IF(F8772="","",IF(F8772="EI",4,IF(F8772="EO",5.2,IF(F8772="EQ",3.9,IF(F8772="ILF",7.5,IF(F8772="EIF",5.4))))))</f>
        <v/>
      </c>
      <c r="H8772" s="31"/>
    </row>
    <row r="8773" spans="2:8">
      <c r="B8773" s="27"/>
      <c r="C8773" s="27"/>
      <c r="D8773" s="27"/>
      <c r="E8773" s="27"/>
      <c r="F8773" s="26"/>
      <c r="G8773" s="28" t="str">
        <f t="shared" si="17"/>
        <v/>
      </c>
      <c r="H8773" s="31"/>
    </row>
    <row r="8774" spans="2:8">
      <c r="B8774" s="27"/>
      <c r="C8774" s="27"/>
      <c r="D8774" s="27"/>
      <c r="E8774" s="27"/>
      <c r="F8774" s="26"/>
      <c r="G8774" s="28" t="str">
        <f t="shared" si="17"/>
        <v/>
      </c>
      <c r="H8774" s="31"/>
    </row>
    <row r="8775" spans="2:8">
      <c r="B8775" s="27"/>
      <c r="C8775" s="27"/>
      <c r="D8775" s="27"/>
      <c r="E8775" s="27"/>
      <c r="F8775" s="26"/>
      <c r="G8775" s="28" t="str">
        <f t="shared" si="17"/>
        <v/>
      </c>
      <c r="H8775" s="31"/>
    </row>
    <row r="8776" spans="2:8">
      <c r="B8776" s="27"/>
      <c r="C8776" s="27"/>
      <c r="D8776" s="27"/>
      <c r="E8776" s="27"/>
      <c r="F8776" s="26"/>
      <c r="G8776" s="28" t="str">
        <f t="shared" si="17"/>
        <v/>
      </c>
      <c r="H8776" s="31"/>
    </row>
    <row r="8777" spans="2:8">
      <c r="B8777" s="27"/>
      <c r="C8777" s="27"/>
      <c r="D8777" s="27"/>
      <c r="E8777" s="27"/>
      <c r="F8777" s="26"/>
      <c r="G8777" s="28" t="str">
        <f t="shared" si="17"/>
        <v/>
      </c>
      <c r="H8777" s="31"/>
    </row>
    <row r="8778" spans="2:8">
      <c r="B8778" s="27"/>
      <c r="C8778" s="27"/>
      <c r="D8778" s="27"/>
      <c r="E8778" s="27"/>
      <c r="F8778" s="26"/>
      <c r="G8778" s="28" t="str">
        <f t="shared" si="17"/>
        <v/>
      </c>
      <c r="H8778" s="31"/>
    </row>
    <row r="8779" spans="2:8">
      <c r="B8779" s="27"/>
      <c r="C8779" s="27"/>
      <c r="D8779" s="27"/>
      <c r="E8779" s="27"/>
      <c r="F8779" s="26"/>
      <c r="G8779" s="28" t="str">
        <f t="shared" si="17"/>
        <v/>
      </c>
      <c r="H8779" s="31"/>
    </row>
    <row r="8780" spans="2:8">
      <c r="B8780" s="27"/>
      <c r="C8780" s="27"/>
      <c r="D8780" s="27"/>
      <c r="E8780" s="27"/>
      <c r="F8780" s="26"/>
      <c r="G8780" s="28" t="str">
        <f t="shared" si="17"/>
        <v/>
      </c>
      <c r="H8780" s="31"/>
    </row>
    <row r="8781" spans="2:8">
      <c r="B8781" s="27"/>
      <c r="C8781" s="27"/>
      <c r="D8781" s="27"/>
      <c r="E8781" s="27"/>
      <c r="F8781" s="26"/>
      <c r="G8781" s="28" t="str">
        <f t="shared" si="17"/>
        <v/>
      </c>
      <c r="H8781" s="31"/>
    </row>
    <row r="8782" spans="2:8">
      <c r="B8782" s="27"/>
      <c r="C8782" s="27"/>
      <c r="D8782" s="27"/>
      <c r="E8782" s="27"/>
      <c r="F8782" s="26"/>
      <c r="G8782" s="28" t="str">
        <f t="shared" si="17"/>
        <v/>
      </c>
      <c r="H8782" s="31"/>
    </row>
    <row r="8783" spans="2:8">
      <c r="B8783" s="27"/>
      <c r="C8783" s="27"/>
      <c r="D8783" s="27"/>
      <c r="E8783" s="27"/>
      <c r="F8783" s="26"/>
      <c r="G8783" s="28" t="str">
        <f t="shared" si="17"/>
        <v/>
      </c>
      <c r="H8783" s="31"/>
    </row>
    <row r="8784" spans="2:8">
      <c r="B8784" s="27"/>
      <c r="C8784" s="27"/>
      <c r="D8784" s="27"/>
      <c r="E8784" s="27"/>
      <c r="F8784" s="26"/>
      <c r="G8784" s="28" t="str">
        <f t="shared" si="17"/>
        <v/>
      </c>
      <c r="H8784" s="31"/>
    </row>
    <row r="8785" spans="2:8">
      <c r="B8785" s="27"/>
      <c r="C8785" s="27"/>
      <c r="D8785" s="27"/>
      <c r="E8785" s="27"/>
      <c r="F8785" s="26"/>
      <c r="G8785" s="28" t="str">
        <f t="shared" si="17"/>
        <v/>
      </c>
      <c r="H8785" s="31"/>
    </row>
    <row r="8786" spans="2:8">
      <c r="B8786" s="27"/>
      <c r="C8786" s="27"/>
      <c r="D8786" s="27"/>
      <c r="E8786" s="27"/>
      <c r="F8786" s="26"/>
      <c r="G8786" s="28" t="str">
        <f t="shared" si="17"/>
        <v/>
      </c>
      <c r="H8786" s="31"/>
    </row>
    <row r="8787" spans="2:8">
      <c r="B8787" s="27"/>
      <c r="C8787" s="27"/>
      <c r="D8787" s="27"/>
      <c r="E8787" s="27"/>
      <c r="F8787" s="26"/>
      <c r="G8787" s="28" t="str">
        <f t="shared" si="17"/>
        <v/>
      </c>
      <c r="H8787" s="31"/>
    </row>
    <row r="8788" spans="2:8">
      <c r="B8788" s="27"/>
      <c r="C8788" s="27"/>
      <c r="D8788" s="27"/>
      <c r="E8788" s="27"/>
      <c r="F8788" s="26"/>
      <c r="G8788" s="28" t="str">
        <f t="shared" si="17"/>
        <v/>
      </c>
      <c r="H8788" s="31"/>
    </row>
    <row r="8789" spans="2:8">
      <c r="B8789" s="27"/>
      <c r="C8789" s="27"/>
      <c r="D8789" s="27"/>
      <c r="E8789" s="27"/>
      <c r="F8789" s="26"/>
      <c r="G8789" s="28" t="str">
        <f t="shared" si="17"/>
        <v/>
      </c>
      <c r="H8789" s="31"/>
    </row>
    <row r="8790" spans="2:8">
      <c r="B8790" s="27"/>
      <c r="C8790" s="27"/>
      <c r="D8790" s="27"/>
      <c r="E8790" s="27"/>
      <c r="F8790" s="26"/>
      <c r="G8790" s="28" t="str">
        <f t="shared" si="17"/>
        <v/>
      </c>
      <c r="H8790" s="31"/>
    </row>
    <row r="8791" spans="2:8">
      <c r="B8791" s="27"/>
      <c r="C8791" s="27"/>
      <c r="D8791" s="27"/>
      <c r="E8791" s="27"/>
      <c r="F8791" s="26"/>
      <c r="G8791" s="28" t="str">
        <f t="shared" si="17"/>
        <v/>
      </c>
      <c r="H8791" s="31"/>
    </row>
    <row r="8792" spans="2:8">
      <c r="B8792" s="27"/>
      <c r="C8792" s="27"/>
      <c r="D8792" s="27"/>
      <c r="E8792" s="27"/>
      <c r="F8792" s="26"/>
      <c r="G8792" s="28" t="str">
        <f t="shared" si="17"/>
        <v/>
      </c>
      <c r="H8792" s="31"/>
    </row>
    <row r="8793" spans="2:8">
      <c r="B8793" s="27"/>
      <c r="C8793" s="27"/>
      <c r="D8793" s="27"/>
      <c r="E8793" s="27"/>
      <c r="F8793" s="26"/>
      <c r="G8793" s="28" t="str">
        <f t="shared" si="17"/>
        <v/>
      </c>
      <c r="H8793" s="31"/>
    </row>
    <row r="8794" spans="2:8">
      <c r="B8794" s="27"/>
      <c r="C8794" s="27"/>
      <c r="D8794" s="27"/>
      <c r="E8794" s="27"/>
      <c r="F8794" s="26"/>
      <c r="G8794" s="28" t="str">
        <f t="shared" si="17"/>
        <v/>
      </c>
      <c r="H8794" s="31"/>
    </row>
    <row r="8795" spans="2:8">
      <c r="B8795" s="27"/>
      <c r="C8795" s="27"/>
      <c r="D8795" s="27"/>
      <c r="E8795" s="27"/>
      <c r="F8795" s="26"/>
      <c r="G8795" s="28" t="str">
        <f t="shared" si="17"/>
        <v/>
      </c>
      <c r="H8795" s="31"/>
    </row>
    <row r="8796" spans="2:8">
      <c r="B8796" s="27"/>
      <c r="C8796" s="27"/>
      <c r="D8796" s="27"/>
      <c r="E8796" s="27"/>
      <c r="F8796" s="26"/>
      <c r="G8796" s="28" t="str">
        <f t="shared" si="17"/>
        <v/>
      </c>
      <c r="H8796" s="31"/>
    </row>
    <row r="8797" spans="2:8">
      <c r="B8797" s="27"/>
      <c r="C8797" s="27"/>
      <c r="D8797" s="27"/>
      <c r="E8797" s="27"/>
      <c r="F8797" s="26"/>
      <c r="G8797" s="28" t="str">
        <f t="shared" si="17"/>
        <v/>
      </c>
      <c r="H8797" s="31"/>
    </row>
    <row r="8798" spans="2:8">
      <c r="B8798" s="27"/>
      <c r="C8798" s="27"/>
      <c r="D8798" s="27"/>
      <c r="E8798" s="27"/>
      <c r="F8798" s="26"/>
      <c r="G8798" s="28" t="str">
        <f t="shared" si="17"/>
        <v/>
      </c>
      <c r="H8798" s="31"/>
    </row>
    <row r="8799" spans="2:8">
      <c r="B8799" s="27"/>
      <c r="C8799" s="27"/>
      <c r="D8799" s="27"/>
      <c r="E8799" s="27"/>
      <c r="F8799" s="26"/>
      <c r="G8799" s="28" t="str">
        <f t="shared" si="17"/>
        <v/>
      </c>
      <c r="H8799" s="31"/>
    </row>
    <row r="8800" spans="2:8">
      <c r="B8800" s="27"/>
      <c r="C8800" s="27"/>
      <c r="D8800" s="27"/>
      <c r="E8800" s="27"/>
      <c r="F8800" s="26"/>
      <c r="G8800" s="28" t="str">
        <f t="shared" si="17"/>
        <v/>
      </c>
      <c r="H8800" s="31"/>
    </row>
    <row r="8801" spans="2:8">
      <c r="B8801" s="27"/>
      <c r="C8801" s="27"/>
      <c r="D8801" s="27"/>
      <c r="E8801" s="27"/>
      <c r="F8801" s="26"/>
      <c r="G8801" s="28" t="str">
        <f t="shared" si="17"/>
        <v/>
      </c>
      <c r="H8801" s="31"/>
    </row>
    <row r="8802" spans="2:8">
      <c r="B8802" s="27"/>
      <c r="C8802" s="27"/>
      <c r="D8802" s="27"/>
      <c r="E8802" s="27"/>
      <c r="F8802" s="26"/>
      <c r="G8802" s="28" t="str">
        <f t="shared" si="17"/>
        <v/>
      </c>
      <c r="H8802" s="31"/>
    </row>
    <row r="8803" spans="2:8">
      <c r="B8803" s="27"/>
      <c r="C8803" s="27"/>
      <c r="D8803" s="27"/>
      <c r="E8803" s="27"/>
      <c r="F8803" s="26"/>
      <c r="G8803" s="28" t="str">
        <f t="shared" si="17"/>
        <v/>
      </c>
      <c r="H8803" s="31"/>
    </row>
    <row r="8804" spans="2:8">
      <c r="B8804" s="27"/>
      <c r="C8804" s="27"/>
      <c r="D8804" s="27"/>
      <c r="E8804" s="27"/>
      <c r="F8804" s="26"/>
      <c r="G8804" s="28" t="str">
        <f t="shared" si="17"/>
        <v/>
      </c>
      <c r="H8804" s="31"/>
    </row>
    <row r="8805" spans="2:8">
      <c r="B8805" s="27"/>
      <c r="C8805" s="27"/>
      <c r="D8805" s="27"/>
      <c r="E8805" s="27"/>
      <c r="F8805" s="26"/>
      <c r="G8805" s="28" t="str">
        <f t="shared" si="17"/>
        <v/>
      </c>
      <c r="H8805" s="31"/>
    </row>
    <row r="8806" spans="2:8">
      <c r="B8806" s="27"/>
      <c r="C8806" s="27"/>
      <c r="D8806" s="27"/>
      <c r="E8806" s="27"/>
      <c r="F8806" s="26"/>
      <c r="G8806" s="28" t="str">
        <f t="shared" si="17"/>
        <v/>
      </c>
      <c r="H8806" s="31"/>
    </row>
    <row r="8807" spans="2:8">
      <c r="B8807" s="27"/>
      <c r="C8807" s="27"/>
      <c r="D8807" s="27"/>
      <c r="E8807" s="27"/>
      <c r="F8807" s="26"/>
      <c r="G8807" s="28" t="str">
        <f t="shared" si="17"/>
        <v/>
      </c>
      <c r="H8807" s="31"/>
    </row>
    <row r="8808" spans="2:8">
      <c r="B8808" s="27"/>
      <c r="C8808" s="27"/>
      <c r="D8808" s="27"/>
      <c r="E8808" s="27"/>
      <c r="F8808" s="26"/>
      <c r="G8808" s="28" t="str">
        <f t="shared" si="17"/>
        <v/>
      </c>
      <c r="H8808" s="31"/>
    </row>
    <row r="8809" spans="2:8">
      <c r="B8809" s="27"/>
      <c r="C8809" s="27"/>
      <c r="D8809" s="27"/>
      <c r="E8809" s="27"/>
      <c r="F8809" s="26"/>
      <c r="G8809" s="28" t="str">
        <f t="shared" si="17"/>
        <v/>
      </c>
      <c r="H8809" s="31"/>
    </row>
    <row r="8810" spans="2:8">
      <c r="B8810" s="27"/>
      <c r="C8810" s="27"/>
      <c r="D8810" s="27"/>
      <c r="E8810" s="27"/>
      <c r="F8810" s="26"/>
      <c r="G8810" s="28" t="str">
        <f t="shared" si="17"/>
        <v/>
      </c>
      <c r="H8810" s="31"/>
    </row>
    <row r="8811" spans="2:8">
      <c r="B8811" s="27"/>
      <c r="C8811" s="27"/>
      <c r="D8811" s="27"/>
      <c r="E8811" s="27"/>
      <c r="F8811" s="26"/>
      <c r="G8811" s="28" t="str">
        <f t="shared" si="17"/>
        <v/>
      </c>
      <c r="H8811" s="31"/>
    </row>
    <row r="8812" spans="2:8">
      <c r="B8812" s="27"/>
      <c r="C8812" s="27"/>
      <c r="D8812" s="27"/>
      <c r="E8812" s="27"/>
      <c r="F8812" s="26"/>
      <c r="G8812" s="28" t="str">
        <f t="shared" si="17"/>
        <v/>
      </c>
      <c r="H8812" s="31"/>
    </row>
    <row r="8813" spans="2:8">
      <c r="B8813" s="27"/>
      <c r="C8813" s="27"/>
      <c r="D8813" s="27"/>
      <c r="E8813" s="27"/>
      <c r="F8813" s="26"/>
      <c r="G8813" s="28" t="str">
        <f t="shared" si="17"/>
        <v/>
      </c>
      <c r="H8813" s="31"/>
    </row>
    <row r="8814" spans="2:8">
      <c r="B8814" s="27"/>
      <c r="C8814" s="27"/>
      <c r="D8814" s="27"/>
      <c r="E8814" s="27"/>
      <c r="F8814" s="26"/>
      <c r="G8814" s="28" t="str">
        <f t="shared" si="17"/>
        <v/>
      </c>
      <c r="H8814" s="31"/>
    </row>
    <row r="8815" spans="2:8">
      <c r="B8815" s="27"/>
      <c r="C8815" s="27"/>
      <c r="D8815" s="27"/>
      <c r="E8815" s="27"/>
      <c r="F8815" s="26"/>
      <c r="G8815" s="28" t="str">
        <f t="shared" si="17"/>
        <v/>
      </c>
      <c r="H8815" s="31"/>
    </row>
    <row r="8816" spans="2:8">
      <c r="B8816" s="27"/>
      <c r="C8816" s="27"/>
      <c r="D8816" s="27"/>
      <c r="E8816" s="27"/>
      <c r="F8816" s="26"/>
      <c r="G8816" s="28" t="str">
        <f t="shared" si="17"/>
        <v/>
      </c>
      <c r="H8816" s="31"/>
    </row>
    <row r="8817" spans="2:8">
      <c r="B8817" s="27"/>
      <c r="C8817" s="27"/>
      <c r="D8817" s="27"/>
      <c r="E8817" s="27"/>
      <c r="F8817" s="26"/>
      <c r="G8817" s="28" t="str">
        <f t="shared" si="17"/>
        <v/>
      </c>
      <c r="H8817" s="31"/>
    </row>
    <row r="8818" spans="2:8">
      <c r="B8818" s="27"/>
      <c r="C8818" s="27"/>
      <c r="D8818" s="27"/>
      <c r="E8818" s="27"/>
      <c r="F8818" s="26"/>
      <c r="G8818" s="28" t="str">
        <f t="shared" si="17"/>
        <v/>
      </c>
      <c r="H8818" s="31"/>
    </row>
    <row r="8819" spans="2:8">
      <c r="B8819" s="27"/>
      <c r="C8819" s="27"/>
      <c r="D8819" s="27"/>
      <c r="E8819" s="27"/>
      <c r="F8819" s="26"/>
      <c r="G8819" s="28" t="str">
        <f t="shared" si="17"/>
        <v/>
      </c>
      <c r="H8819" s="31"/>
    </row>
    <row r="8820" spans="2:8">
      <c r="B8820" s="27"/>
      <c r="C8820" s="27"/>
      <c r="D8820" s="27"/>
      <c r="E8820" s="27"/>
      <c r="F8820" s="26"/>
      <c r="G8820" s="28" t="str">
        <f t="shared" si="17"/>
        <v/>
      </c>
      <c r="H8820" s="31"/>
    </row>
    <row r="8821" spans="2:8">
      <c r="B8821" s="27"/>
      <c r="C8821" s="27"/>
      <c r="D8821" s="27"/>
      <c r="E8821" s="27"/>
      <c r="F8821" s="26"/>
      <c r="G8821" s="28" t="str">
        <f t="shared" si="17"/>
        <v/>
      </c>
      <c r="H8821" s="31"/>
    </row>
    <row r="8822" spans="2:8">
      <c r="B8822" s="27"/>
      <c r="C8822" s="27"/>
      <c r="D8822" s="27"/>
      <c r="E8822" s="27"/>
      <c r="F8822" s="26"/>
      <c r="G8822" s="28" t="str">
        <f t="shared" si="17"/>
        <v/>
      </c>
      <c r="H8822" s="31"/>
    </row>
    <row r="8823" spans="2:8">
      <c r="B8823" s="27"/>
      <c r="C8823" s="27"/>
      <c r="D8823" s="27"/>
      <c r="E8823" s="27"/>
      <c r="F8823" s="26"/>
      <c r="G8823" s="28" t="str">
        <f t="shared" si="17"/>
        <v/>
      </c>
      <c r="H8823" s="31"/>
    </row>
    <row r="8824" spans="2:8">
      <c r="B8824" s="27"/>
      <c r="C8824" s="27"/>
      <c r="D8824" s="27"/>
      <c r="E8824" s="27"/>
      <c r="F8824" s="26"/>
      <c r="G8824" s="28" t="str">
        <f t="shared" si="17"/>
        <v/>
      </c>
      <c r="H8824" s="31"/>
    </row>
    <row r="8825" spans="2:8">
      <c r="B8825" s="27"/>
      <c r="C8825" s="27"/>
      <c r="D8825" s="27"/>
      <c r="E8825" s="27"/>
      <c r="F8825" s="26"/>
      <c r="G8825" s="28" t="str">
        <f t="shared" si="17"/>
        <v/>
      </c>
      <c r="H8825" s="31"/>
    </row>
    <row r="8826" spans="2:8">
      <c r="B8826" s="27"/>
      <c r="C8826" s="27"/>
      <c r="D8826" s="27"/>
      <c r="E8826" s="27"/>
      <c r="F8826" s="26"/>
      <c r="G8826" s="28" t="str">
        <f t="shared" si="17"/>
        <v/>
      </c>
      <c r="H8826" s="31"/>
    </row>
    <row r="8827" spans="2:8">
      <c r="B8827" s="27"/>
      <c r="C8827" s="27"/>
      <c r="D8827" s="27"/>
      <c r="E8827" s="27"/>
      <c r="F8827" s="26"/>
      <c r="G8827" s="28" t="str">
        <f t="shared" si="17"/>
        <v/>
      </c>
      <c r="H8827" s="31"/>
    </row>
    <row r="8828" spans="2:8">
      <c r="B8828" s="27"/>
      <c r="C8828" s="27"/>
      <c r="D8828" s="27"/>
      <c r="E8828" s="27"/>
      <c r="F8828" s="26"/>
      <c r="G8828" s="28" t="str">
        <f t="shared" si="17"/>
        <v/>
      </c>
      <c r="H8828" s="31"/>
    </row>
    <row r="8829" spans="2:8">
      <c r="B8829" s="27"/>
      <c r="C8829" s="27"/>
      <c r="D8829" s="27"/>
      <c r="E8829" s="27"/>
      <c r="F8829" s="26"/>
      <c r="G8829" s="28" t="str">
        <f t="shared" si="17"/>
        <v/>
      </c>
      <c r="H8829" s="31"/>
    </row>
    <row r="8830" spans="2:8">
      <c r="B8830" s="27"/>
      <c r="C8830" s="27"/>
      <c r="D8830" s="27"/>
      <c r="E8830" s="27"/>
      <c r="F8830" s="26"/>
      <c r="G8830" s="28" t="str">
        <f t="shared" si="17"/>
        <v/>
      </c>
      <c r="H8830" s="31"/>
    </row>
    <row r="8831" spans="2:8">
      <c r="B8831" s="27"/>
      <c r="C8831" s="27"/>
      <c r="D8831" s="27"/>
      <c r="E8831" s="27"/>
      <c r="F8831" s="26"/>
      <c r="G8831" s="28" t="str">
        <f t="shared" si="17"/>
        <v/>
      </c>
      <c r="H8831" s="31"/>
    </row>
    <row r="8832" spans="2:8">
      <c r="B8832" s="27"/>
      <c r="C8832" s="27"/>
      <c r="D8832" s="27"/>
      <c r="E8832" s="27"/>
      <c r="F8832" s="26"/>
      <c r="G8832" s="28" t="str">
        <f t="shared" si="17"/>
        <v/>
      </c>
      <c r="H8832" s="31"/>
    </row>
    <row r="8833" spans="2:8">
      <c r="B8833" s="27"/>
      <c r="C8833" s="27"/>
      <c r="D8833" s="27"/>
      <c r="E8833" s="27"/>
      <c r="F8833" s="26"/>
      <c r="G8833" s="28" t="str">
        <f t="shared" si="17"/>
        <v/>
      </c>
      <c r="H8833" s="31"/>
    </row>
    <row r="8834" spans="2:8">
      <c r="B8834" s="27"/>
      <c r="C8834" s="27"/>
      <c r="D8834" s="27"/>
      <c r="E8834" s="27"/>
      <c r="F8834" s="26"/>
      <c r="G8834" s="28" t="str">
        <f t="shared" si="17"/>
        <v/>
      </c>
      <c r="H8834" s="31"/>
    </row>
    <row r="8835" spans="2:8">
      <c r="B8835" s="27"/>
      <c r="C8835" s="27"/>
      <c r="D8835" s="27"/>
      <c r="E8835" s="27"/>
      <c r="F8835" s="26"/>
      <c r="G8835" s="28" t="str">
        <f t="shared" si="17"/>
        <v/>
      </c>
      <c r="H8835" s="31"/>
    </row>
    <row r="8836" spans="2:8">
      <c r="B8836" s="27"/>
      <c r="C8836" s="27"/>
      <c r="D8836" s="27"/>
      <c r="E8836" s="27"/>
      <c r="F8836" s="26"/>
      <c r="G8836" s="28" t="str">
        <f t="shared" ref="G8836:G8899" si="18">IF(F8836="","",IF(F8836="EI",4,IF(F8836="EO",5.2,IF(F8836="EQ",3.9,IF(F8836="ILF",7.5,IF(F8836="EIF",5.4))))))</f>
        <v/>
      </c>
      <c r="H8836" s="31"/>
    </row>
    <row r="8837" spans="2:8">
      <c r="B8837" s="27"/>
      <c r="C8837" s="27"/>
      <c r="D8837" s="27"/>
      <c r="E8837" s="27"/>
      <c r="F8837" s="26"/>
      <c r="G8837" s="28" t="str">
        <f t="shared" si="18"/>
        <v/>
      </c>
      <c r="H8837" s="31"/>
    </row>
    <row r="8838" spans="2:8">
      <c r="B8838" s="27"/>
      <c r="C8838" s="27"/>
      <c r="D8838" s="27"/>
      <c r="E8838" s="27"/>
      <c r="F8838" s="26"/>
      <c r="G8838" s="28" t="str">
        <f t="shared" si="18"/>
        <v/>
      </c>
      <c r="H8838" s="31"/>
    </row>
    <row r="8839" spans="2:8">
      <c r="B8839" s="27"/>
      <c r="C8839" s="27"/>
      <c r="D8839" s="27"/>
      <c r="E8839" s="27"/>
      <c r="F8839" s="26"/>
      <c r="G8839" s="28" t="str">
        <f t="shared" si="18"/>
        <v/>
      </c>
      <c r="H8839" s="31"/>
    </row>
    <row r="8840" spans="2:8">
      <c r="B8840" s="27"/>
      <c r="C8840" s="27"/>
      <c r="D8840" s="27"/>
      <c r="E8840" s="27"/>
      <c r="F8840" s="26"/>
      <c r="G8840" s="28" t="str">
        <f t="shared" si="18"/>
        <v/>
      </c>
      <c r="H8840" s="31"/>
    </row>
    <row r="8841" spans="2:8">
      <c r="B8841" s="27"/>
      <c r="C8841" s="27"/>
      <c r="D8841" s="27"/>
      <c r="E8841" s="27"/>
      <c r="F8841" s="26"/>
      <c r="G8841" s="28" t="str">
        <f t="shared" si="18"/>
        <v/>
      </c>
      <c r="H8841" s="31"/>
    </row>
    <row r="8842" spans="2:8">
      <c r="B8842" s="27"/>
      <c r="C8842" s="27"/>
      <c r="D8842" s="27"/>
      <c r="E8842" s="27"/>
      <c r="F8842" s="26"/>
      <c r="G8842" s="28" t="str">
        <f t="shared" si="18"/>
        <v/>
      </c>
      <c r="H8842" s="31"/>
    </row>
    <row r="8843" spans="2:8">
      <c r="B8843" s="27"/>
      <c r="C8843" s="27"/>
      <c r="D8843" s="27"/>
      <c r="E8843" s="27"/>
      <c r="F8843" s="26"/>
      <c r="G8843" s="28" t="str">
        <f t="shared" si="18"/>
        <v/>
      </c>
      <c r="H8843" s="31"/>
    </row>
    <row r="8844" spans="2:8">
      <c r="B8844" s="27"/>
      <c r="C8844" s="27"/>
      <c r="D8844" s="27"/>
      <c r="E8844" s="27"/>
      <c r="F8844" s="26"/>
      <c r="G8844" s="28" t="str">
        <f t="shared" si="18"/>
        <v/>
      </c>
      <c r="H8844" s="31"/>
    </row>
    <row r="8845" spans="2:8">
      <c r="B8845" s="27"/>
      <c r="C8845" s="27"/>
      <c r="D8845" s="27"/>
      <c r="E8845" s="27"/>
      <c r="F8845" s="26"/>
      <c r="G8845" s="28" t="str">
        <f t="shared" si="18"/>
        <v/>
      </c>
      <c r="H8845" s="31"/>
    </row>
    <row r="8846" spans="2:8">
      <c r="B8846" s="27"/>
      <c r="C8846" s="27"/>
      <c r="D8846" s="27"/>
      <c r="E8846" s="27"/>
      <c r="F8846" s="26"/>
      <c r="G8846" s="28" t="str">
        <f t="shared" si="18"/>
        <v/>
      </c>
      <c r="H8846" s="31"/>
    </row>
    <row r="8847" spans="2:8">
      <c r="B8847" s="27"/>
      <c r="C8847" s="27"/>
      <c r="D8847" s="27"/>
      <c r="E8847" s="27"/>
      <c r="F8847" s="26"/>
      <c r="G8847" s="28" t="str">
        <f t="shared" si="18"/>
        <v/>
      </c>
      <c r="H8847" s="31"/>
    </row>
    <row r="8848" spans="2:8">
      <c r="B8848" s="27"/>
      <c r="C8848" s="27"/>
      <c r="D8848" s="27"/>
      <c r="E8848" s="27"/>
      <c r="F8848" s="26"/>
      <c r="G8848" s="28" t="str">
        <f t="shared" si="18"/>
        <v/>
      </c>
      <c r="H8848" s="31"/>
    </row>
    <row r="8849" spans="2:8">
      <c r="B8849" s="27"/>
      <c r="C8849" s="27"/>
      <c r="D8849" s="27"/>
      <c r="E8849" s="27"/>
      <c r="F8849" s="26"/>
      <c r="G8849" s="28" t="str">
        <f t="shared" si="18"/>
        <v/>
      </c>
      <c r="H8849" s="31"/>
    </row>
    <row r="8850" spans="2:8">
      <c r="B8850" s="27"/>
      <c r="C8850" s="27"/>
      <c r="D8850" s="27"/>
      <c r="E8850" s="27"/>
      <c r="F8850" s="26"/>
      <c r="G8850" s="28" t="str">
        <f t="shared" si="18"/>
        <v/>
      </c>
      <c r="H8850" s="31"/>
    </row>
    <row r="8851" spans="2:8">
      <c r="B8851" s="27"/>
      <c r="C8851" s="27"/>
      <c r="D8851" s="27"/>
      <c r="E8851" s="27"/>
      <c r="F8851" s="26"/>
      <c r="G8851" s="28" t="str">
        <f t="shared" si="18"/>
        <v/>
      </c>
      <c r="H8851" s="31"/>
    </row>
    <row r="8852" spans="2:8">
      <c r="B8852" s="27"/>
      <c r="C8852" s="27"/>
      <c r="D8852" s="27"/>
      <c r="E8852" s="27"/>
      <c r="F8852" s="26"/>
      <c r="G8852" s="28" t="str">
        <f t="shared" si="18"/>
        <v/>
      </c>
      <c r="H8852" s="31"/>
    </row>
    <row r="8853" spans="2:8">
      <c r="B8853" s="27"/>
      <c r="C8853" s="27"/>
      <c r="D8853" s="27"/>
      <c r="E8853" s="27"/>
      <c r="F8853" s="26"/>
      <c r="G8853" s="28" t="str">
        <f t="shared" si="18"/>
        <v/>
      </c>
      <c r="H8853" s="31"/>
    </row>
    <row r="8854" spans="2:8">
      <c r="B8854" s="27"/>
      <c r="C8854" s="27"/>
      <c r="D8854" s="27"/>
      <c r="E8854" s="27"/>
      <c r="F8854" s="26"/>
      <c r="G8854" s="28" t="str">
        <f t="shared" si="18"/>
        <v/>
      </c>
      <c r="H8854" s="31"/>
    </row>
    <row r="8855" spans="2:8">
      <c r="B8855" s="27"/>
      <c r="C8855" s="27"/>
      <c r="D8855" s="27"/>
      <c r="E8855" s="27"/>
      <c r="F8855" s="26"/>
      <c r="G8855" s="28" t="str">
        <f t="shared" si="18"/>
        <v/>
      </c>
      <c r="H8855" s="31"/>
    </row>
    <row r="8856" spans="2:8">
      <c r="B8856" s="27"/>
      <c r="C8856" s="27"/>
      <c r="D8856" s="27"/>
      <c r="E8856" s="27"/>
      <c r="F8856" s="26"/>
      <c r="G8856" s="28" t="str">
        <f t="shared" si="18"/>
        <v/>
      </c>
      <c r="H8856" s="31"/>
    </row>
    <row r="8857" spans="2:8">
      <c r="B8857" s="27"/>
      <c r="C8857" s="27"/>
      <c r="D8857" s="27"/>
      <c r="E8857" s="27"/>
      <c r="F8857" s="26"/>
      <c r="G8857" s="28" t="str">
        <f t="shared" si="18"/>
        <v/>
      </c>
      <c r="H8857" s="31"/>
    </row>
    <row r="8858" spans="2:8">
      <c r="B8858" s="27"/>
      <c r="C8858" s="27"/>
      <c r="D8858" s="27"/>
      <c r="E8858" s="27"/>
      <c r="F8858" s="26"/>
      <c r="G8858" s="28" t="str">
        <f t="shared" si="18"/>
        <v/>
      </c>
      <c r="H8858" s="31"/>
    </row>
    <row r="8859" spans="2:8">
      <c r="B8859" s="27"/>
      <c r="C8859" s="27"/>
      <c r="D8859" s="27"/>
      <c r="E8859" s="27"/>
      <c r="F8859" s="26"/>
      <c r="G8859" s="28" t="str">
        <f t="shared" si="18"/>
        <v/>
      </c>
      <c r="H8859" s="31"/>
    </row>
    <row r="8860" spans="2:8">
      <c r="B8860" s="27"/>
      <c r="C8860" s="27"/>
      <c r="D8860" s="27"/>
      <c r="E8860" s="27"/>
      <c r="F8860" s="26"/>
      <c r="G8860" s="28" t="str">
        <f t="shared" si="18"/>
        <v/>
      </c>
      <c r="H8860" s="31"/>
    </row>
    <row r="8861" spans="2:8">
      <c r="B8861" s="27"/>
      <c r="C8861" s="27"/>
      <c r="D8861" s="27"/>
      <c r="E8861" s="27"/>
      <c r="F8861" s="26"/>
      <c r="G8861" s="28" t="str">
        <f t="shared" si="18"/>
        <v/>
      </c>
      <c r="H8861" s="31"/>
    </row>
    <row r="8862" spans="2:8">
      <c r="B8862" s="27"/>
      <c r="C8862" s="27"/>
      <c r="D8862" s="27"/>
      <c r="E8862" s="27"/>
      <c r="F8862" s="26"/>
      <c r="G8862" s="28" t="str">
        <f t="shared" si="18"/>
        <v/>
      </c>
      <c r="H8862" s="31"/>
    </row>
    <row r="8863" spans="2:8">
      <c r="B8863" s="27"/>
      <c r="C8863" s="27"/>
      <c r="D8863" s="27"/>
      <c r="E8863" s="27"/>
      <c r="F8863" s="26"/>
      <c r="G8863" s="28" t="str">
        <f t="shared" si="18"/>
        <v/>
      </c>
      <c r="H8863" s="31"/>
    </row>
    <row r="8864" spans="2:8">
      <c r="B8864" s="27"/>
      <c r="C8864" s="27"/>
      <c r="D8864" s="27"/>
      <c r="E8864" s="27"/>
      <c r="F8864" s="26"/>
      <c r="G8864" s="28" t="str">
        <f t="shared" si="18"/>
        <v/>
      </c>
      <c r="H8864" s="31"/>
    </row>
    <row r="8865" spans="2:8">
      <c r="B8865" s="27"/>
      <c r="C8865" s="27"/>
      <c r="D8865" s="27"/>
      <c r="E8865" s="27"/>
      <c r="F8865" s="26"/>
      <c r="G8865" s="28" t="str">
        <f t="shared" si="18"/>
        <v/>
      </c>
      <c r="H8865" s="31"/>
    </row>
    <row r="8866" spans="2:8">
      <c r="B8866" s="27"/>
      <c r="C8866" s="27"/>
      <c r="D8866" s="27"/>
      <c r="E8866" s="27"/>
      <c r="F8866" s="26"/>
      <c r="G8866" s="28" t="str">
        <f t="shared" si="18"/>
        <v/>
      </c>
      <c r="H8866" s="31"/>
    </row>
    <row r="8867" spans="2:8">
      <c r="B8867" s="27"/>
      <c r="C8867" s="27"/>
      <c r="D8867" s="27"/>
      <c r="E8867" s="27"/>
      <c r="F8867" s="26"/>
      <c r="G8867" s="28" t="str">
        <f t="shared" si="18"/>
        <v/>
      </c>
      <c r="H8867" s="31"/>
    </row>
    <row r="8868" spans="2:8">
      <c r="B8868" s="27"/>
      <c r="C8868" s="27"/>
      <c r="D8868" s="27"/>
      <c r="E8868" s="27"/>
      <c r="F8868" s="26"/>
      <c r="G8868" s="28" t="str">
        <f t="shared" si="18"/>
        <v/>
      </c>
      <c r="H8868" s="31"/>
    </row>
    <row r="8869" spans="2:8">
      <c r="B8869" s="27"/>
      <c r="C8869" s="27"/>
      <c r="D8869" s="27"/>
      <c r="E8869" s="27"/>
      <c r="F8869" s="26"/>
      <c r="G8869" s="28" t="str">
        <f t="shared" si="18"/>
        <v/>
      </c>
      <c r="H8869" s="31"/>
    </row>
    <row r="8870" spans="2:8">
      <c r="B8870" s="27"/>
      <c r="C8870" s="27"/>
      <c r="D8870" s="27"/>
      <c r="E8870" s="27"/>
      <c r="F8870" s="26"/>
      <c r="G8870" s="28" t="str">
        <f t="shared" si="18"/>
        <v/>
      </c>
      <c r="H8870" s="31"/>
    </row>
    <row r="8871" spans="2:8">
      <c r="B8871" s="27"/>
      <c r="C8871" s="27"/>
      <c r="D8871" s="27"/>
      <c r="E8871" s="27"/>
      <c r="F8871" s="26"/>
      <c r="G8871" s="28" t="str">
        <f t="shared" si="18"/>
        <v/>
      </c>
      <c r="H8871" s="31"/>
    </row>
    <row r="8872" spans="2:8">
      <c r="B8872" s="27"/>
      <c r="C8872" s="27"/>
      <c r="D8872" s="27"/>
      <c r="E8872" s="27"/>
      <c r="F8872" s="26"/>
      <c r="G8872" s="28" t="str">
        <f t="shared" si="18"/>
        <v/>
      </c>
      <c r="H8872" s="31"/>
    </row>
    <row r="8873" spans="2:8">
      <c r="B8873" s="27"/>
      <c r="C8873" s="27"/>
      <c r="D8873" s="27"/>
      <c r="E8873" s="27"/>
      <c r="F8873" s="26"/>
      <c r="G8873" s="28" t="str">
        <f t="shared" si="18"/>
        <v/>
      </c>
      <c r="H8873" s="31"/>
    </row>
    <row r="8874" spans="2:8">
      <c r="B8874" s="27"/>
      <c r="C8874" s="27"/>
      <c r="D8874" s="27"/>
      <c r="E8874" s="27"/>
      <c r="F8874" s="26"/>
      <c r="G8874" s="28" t="str">
        <f t="shared" si="18"/>
        <v/>
      </c>
      <c r="H8874" s="31"/>
    </row>
    <row r="8875" spans="2:8">
      <c r="B8875" s="27"/>
      <c r="C8875" s="27"/>
      <c r="D8875" s="27"/>
      <c r="E8875" s="27"/>
      <c r="F8875" s="26"/>
      <c r="G8875" s="28" t="str">
        <f t="shared" si="18"/>
        <v/>
      </c>
      <c r="H8875" s="31"/>
    </row>
    <row r="8876" spans="2:8">
      <c r="B8876" s="27"/>
      <c r="C8876" s="27"/>
      <c r="D8876" s="27"/>
      <c r="E8876" s="27"/>
      <c r="F8876" s="26"/>
      <c r="G8876" s="28" t="str">
        <f t="shared" si="18"/>
        <v/>
      </c>
      <c r="H8876" s="31"/>
    </row>
    <row r="8877" spans="2:8">
      <c r="B8877" s="27"/>
      <c r="C8877" s="27"/>
      <c r="D8877" s="27"/>
      <c r="E8877" s="27"/>
      <c r="F8877" s="26"/>
      <c r="G8877" s="28" t="str">
        <f t="shared" si="18"/>
        <v/>
      </c>
      <c r="H8877" s="31"/>
    </row>
    <row r="8878" spans="2:8">
      <c r="B8878" s="27"/>
      <c r="C8878" s="27"/>
      <c r="D8878" s="27"/>
      <c r="E8878" s="27"/>
      <c r="F8878" s="26"/>
      <c r="G8878" s="28" t="str">
        <f t="shared" si="18"/>
        <v/>
      </c>
      <c r="H8878" s="31"/>
    </row>
    <row r="8879" spans="2:8">
      <c r="B8879" s="27"/>
      <c r="C8879" s="27"/>
      <c r="D8879" s="27"/>
      <c r="E8879" s="27"/>
      <c r="F8879" s="26"/>
      <c r="G8879" s="28" t="str">
        <f t="shared" si="18"/>
        <v/>
      </c>
      <c r="H8879" s="31"/>
    </row>
    <row r="8880" spans="2:8">
      <c r="B8880" s="27"/>
      <c r="C8880" s="27"/>
      <c r="D8880" s="27"/>
      <c r="E8880" s="27"/>
      <c r="F8880" s="26"/>
      <c r="G8880" s="28" t="str">
        <f t="shared" si="18"/>
        <v/>
      </c>
      <c r="H8880" s="31"/>
    </row>
    <row r="8881" spans="2:8">
      <c r="B8881" s="27"/>
      <c r="C8881" s="27"/>
      <c r="D8881" s="27"/>
      <c r="E8881" s="27"/>
      <c r="F8881" s="26"/>
      <c r="G8881" s="28" t="str">
        <f t="shared" si="18"/>
        <v/>
      </c>
      <c r="H8881" s="31"/>
    </row>
    <row r="8882" spans="2:8">
      <c r="B8882" s="27"/>
      <c r="C8882" s="27"/>
      <c r="D8882" s="27"/>
      <c r="E8882" s="27"/>
      <c r="F8882" s="26"/>
      <c r="G8882" s="28" t="str">
        <f t="shared" si="18"/>
        <v/>
      </c>
      <c r="H8882" s="31"/>
    </row>
    <row r="8883" spans="2:8">
      <c r="B8883" s="27"/>
      <c r="C8883" s="27"/>
      <c r="D8883" s="27"/>
      <c r="E8883" s="27"/>
      <c r="F8883" s="26"/>
      <c r="G8883" s="28" t="str">
        <f t="shared" si="18"/>
        <v/>
      </c>
      <c r="H8883" s="31"/>
    </row>
    <row r="8884" spans="2:8">
      <c r="B8884" s="27"/>
      <c r="C8884" s="27"/>
      <c r="D8884" s="27"/>
      <c r="E8884" s="27"/>
      <c r="F8884" s="26"/>
      <c r="G8884" s="28" t="str">
        <f t="shared" si="18"/>
        <v/>
      </c>
      <c r="H8884" s="31"/>
    </row>
    <row r="8885" spans="2:8">
      <c r="B8885" s="27"/>
      <c r="C8885" s="27"/>
      <c r="D8885" s="27"/>
      <c r="E8885" s="27"/>
      <c r="F8885" s="26"/>
      <c r="G8885" s="28" t="str">
        <f t="shared" si="18"/>
        <v/>
      </c>
      <c r="H8885" s="31"/>
    </row>
    <row r="8886" spans="2:8">
      <c r="B8886" s="27"/>
      <c r="C8886" s="27"/>
      <c r="D8886" s="27"/>
      <c r="E8886" s="27"/>
      <c r="F8886" s="26"/>
      <c r="G8886" s="28" t="str">
        <f t="shared" si="18"/>
        <v/>
      </c>
      <c r="H8886" s="31"/>
    </row>
    <row r="8887" spans="2:8">
      <c r="B8887" s="27"/>
      <c r="C8887" s="27"/>
      <c r="D8887" s="27"/>
      <c r="E8887" s="27"/>
      <c r="F8887" s="26"/>
      <c r="G8887" s="28" t="str">
        <f t="shared" si="18"/>
        <v/>
      </c>
      <c r="H8887" s="31"/>
    </row>
    <row r="8888" spans="2:8">
      <c r="B8888" s="27"/>
      <c r="C8888" s="27"/>
      <c r="D8888" s="27"/>
      <c r="E8888" s="27"/>
      <c r="F8888" s="26"/>
      <c r="G8888" s="28" t="str">
        <f t="shared" si="18"/>
        <v/>
      </c>
      <c r="H8888" s="31"/>
    </row>
    <row r="8889" spans="2:8">
      <c r="B8889" s="27"/>
      <c r="C8889" s="27"/>
      <c r="D8889" s="27"/>
      <c r="E8889" s="27"/>
      <c r="F8889" s="26"/>
      <c r="G8889" s="28" t="str">
        <f t="shared" si="18"/>
        <v/>
      </c>
      <c r="H8889" s="31"/>
    </row>
    <row r="8890" spans="2:8">
      <c r="B8890" s="27"/>
      <c r="C8890" s="27"/>
      <c r="D8890" s="27"/>
      <c r="E8890" s="27"/>
      <c r="F8890" s="26"/>
      <c r="G8890" s="28" t="str">
        <f t="shared" si="18"/>
        <v/>
      </c>
      <c r="H8890" s="31"/>
    </row>
    <row r="8891" spans="2:8">
      <c r="B8891" s="27"/>
      <c r="C8891" s="27"/>
      <c r="D8891" s="27"/>
      <c r="E8891" s="27"/>
      <c r="F8891" s="26"/>
      <c r="G8891" s="28" t="str">
        <f t="shared" si="18"/>
        <v/>
      </c>
      <c r="H8891" s="31"/>
    </row>
    <row r="8892" spans="2:8">
      <c r="B8892" s="27"/>
      <c r="C8892" s="27"/>
      <c r="D8892" s="27"/>
      <c r="E8892" s="27"/>
      <c r="F8892" s="26"/>
      <c r="G8892" s="28" t="str">
        <f t="shared" si="18"/>
        <v/>
      </c>
      <c r="H8892" s="31"/>
    </row>
    <row r="8893" spans="2:8">
      <c r="B8893" s="27"/>
      <c r="C8893" s="27"/>
      <c r="D8893" s="27"/>
      <c r="E8893" s="27"/>
      <c r="F8893" s="26"/>
      <c r="G8893" s="28" t="str">
        <f t="shared" si="18"/>
        <v/>
      </c>
      <c r="H8893" s="31"/>
    </row>
    <row r="8894" spans="2:8">
      <c r="B8894" s="27"/>
      <c r="C8894" s="27"/>
      <c r="D8894" s="27"/>
      <c r="E8894" s="27"/>
      <c r="F8894" s="26"/>
      <c r="G8894" s="28" t="str">
        <f t="shared" si="18"/>
        <v/>
      </c>
      <c r="H8894" s="31"/>
    </row>
    <row r="8895" spans="2:8">
      <c r="B8895" s="27"/>
      <c r="C8895" s="27"/>
      <c r="D8895" s="27"/>
      <c r="E8895" s="27"/>
      <c r="F8895" s="26"/>
      <c r="G8895" s="28" t="str">
        <f t="shared" si="18"/>
        <v/>
      </c>
      <c r="H8895" s="31"/>
    </row>
    <row r="8896" spans="2:8">
      <c r="B8896" s="27"/>
      <c r="C8896" s="27"/>
      <c r="D8896" s="27"/>
      <c r="E8896" s="27"/>
      <c r="F8896" s="26"/>
      <c r="G8896" s="28" t="str">
        <f t="shared" si="18"/>
        <v/>
      </c>
      <c r="H8896" s="31"/>
    </row>
    <row r="8897" spans="2:8">
      <c r="B8897" s="27"/>
      <c r="C8897" s="27"/>
      <c r="D8897" s="27"/>
      <c r="E8897" s="27"/>
      <c r="F8897" s="26"/>
      <c r="G8897" s="28" t="str">
        <f t="shared" si="18"/>
        <v/>
      </c>
      <c r="H8897" s="31"/>
    </row>
    <row r="8898" spans="2:8">
      <c r="B8898" s="27"/>
      <c r="C8898" s="27"/>
      <c r="D8898" s="27"/>
      <c r="E8898" s="27"/>
      <c r="F8898" s="26"/>
      <c r="G8898" s="28" t="str">
        <f t="shared" si="18"/>
        <v/>
      </c>
      <c r="H8898" s="31"/>
    </row>
    <row r="8899" spans="2:8">
      <c r="B8899" s="27"/>
      <c r="C8899" s="27"/>
      <c r="D8899" s="27"/>
      <c r="E8899" s="27"/>
      <c r="F8899" s="26"/>
      <c r="G8899" s="28" t="str">
        <f t="shared" si="18"/>
        <v/>
      </c>
      <c r="H8899" s="31"/>
    </row>
    <row r="8900" spans="2:8">
      <c r="B8900" s="27"/>
      <c r="C8900" s="27"/>
      <c r="D8900" s="27"/>
      <c r="E8900" s="27"/>
      <c r="F8900" s="26"/>
      <c r="G8900" s="28" t="str">
        <f t="shared" ref="G8900:G8963" si="19">IF(F8900="","",IF(F8900="EI",4,IF(F8900="EO",5.2,IF(F8900="EQ",3.9,IF(F8900="ILF",7.5,IF(F8900="EIF",5.4))))))</f>
        <v/>
      </c>
      <c r="H8900" s="31"/>
    </row>
    <row r="8901" spans="2:8">
      <c r="B8901" s="27"/>
      <c r="C8901" s="27"/>
      <c r="D8901" s="27"/>
      <c r="E8901" s="27"/>
      <c r="F8901" s="26"/>
      <c r="G8901" s="28" t="str">
        <f t="shared" si="19"/>
        <v/>
      </c>
      <c r="H8901" s="31"/>
    </row>
    <row r="8902" spans="2:8">
      <c r="B8902" s="27"/>
      <c r="C8902" s="27"/>
      <c r="D8902" s="27"/>
      <c r="E8902" s="27"/>
      <c r="F8902" s="26"/>
      <c r="G8902" s="28" t="str">
        <f t="shared" si="19"/>
        <v/>
      </c>
      <c r="H8902" s="31"/>
    </row>
    <row r="8903" spans="2:8">
      <c r="B8903" s="27"/>
      <c r="C8903" s="27"/>
      <c r="D8903" s="27"/>
      <c r="E8903" s="27"/>
      <c r="F8903" s="26"/>
      <c r="G8903" s="28" t="str">
        <f t="shared" si="19"/>
        <v/>
      </c>
      <c r="H8903" s="31"/>
    </row>
    <row r="8904" spans="2:8">
      <c r="B8904" s="27"/>
      <c r="C8904" s="27"/>
      <c r="D8904" s="27"/>
      <c r="E8904" s="27"/>
      <c r="F8904" s="26"/>
      <c r="G8904" s="28" t="str">
        <f t="shared" si="19"/>
        <v/>
      </c>
      <c r="H8904" s="31"/>
    </row>
    <row r="8905" spans="2:8">
      <c r="B8905" s="27"/>
      <c r="C8905" s="27"/>
      <c r="D8905" s="27"/>
      <c r="E8905" s="27"/>
      <c r="F8905" s="26"/>
      <c r="G8905" s="28" t="str">
        <f t="shared" si="19"/>
        <v/>
      </c>
      <c r="H8905" s="31"/>
    </row>
    <row r="8906" spans="2:8">
      <c r="B8906" s="27"/>
      <c r="C8906" s="27"/>
      <c r="D8906" s="27"/>
      <c r="E8906" s="27"/>
      <c r="F8906" s="26"/>
      <c r="G8906" s="28" t="str">
        <f t="shared" si="19"/>
        <v/>
      </c>
      <c r="H8906" s="31"/>
    </row>
    <row r="8907" spans="2:8">
      <c r="B8907" s="27"/>
      <c r="C8907" s="27"/>
      <c r="D8907" s="27"/>
      <c r="E8907" s="27"/>
      <c r="F8907" s="26"/>
      <c r="G8907" s="28" t="str">
        <f t="shared" si="19"/>
        <v/>
      </c>
      <c r="H8907" s="31"/>
    </row>
    <row r="8908" spans="2:8">
      <c r="B8908" s="27"/>
      <c r="C8908" s="27"/>
      <c r="D8908" s="27"/>
      <c r="E8908" s="27"/>
      <c r="F8908" s="26"/>
      <c r="G8908" s="28" t="str">
        <f t="shared" si="19"/>
        <v/>
      </c>
      <c r="H8908" s="31"/>
    </row>
    <row r="8909" spans="2:8">
      <c r="B8909" s="27"/>
      <c r="C8909" s="27"/>
      <c r="D8909" s="27"/>
      <c r="E8909" s="27"/>
      <c r="F8909" s="26"/>
      <c r="G8909" s="28" t="str">
        <f t="shared" si="19"/>
        <v/>
      </c>
      <c r="H8909" s="31"/>
    </row>
    <row r="8910" spans="2:8">
      <c r="B8910" s="27"/>
      <c r="C8910" s="27"/>
      <c r="D8910" s="27"/>
      <c r="E8910" s="27"/>
      <c r="F8910" s="26"/>
      <c r="G8910" s="28" t="str">
        <f t="shared" si="19"/>
        <v/>
      </c>
      <c r="H8910" s="31"/>
    </row>
    <row r="8911" spans="2:8">
      <c r="B8911" s="27"/>
      <c r="C8911" s="27"/>
      <c r="D8911" s="27"/>
      <c r="E8911" s="27"/>
      <c r="F8911" s="26"/>
      <c r="G8911" s="28" t="str">
        <f t="shared" si="19"/>
        <v/>
      </c>
      <c r="H8911" s="31"/>
    </row>
    <row r="8912" spans="2:8">
      <c r="B8912" s="27"/>
      <c r="C8912" s="27"/>
      <c r="D8912" s="27"/>
      <c r="E8912" s="27"/>
      <c r="F8912" s="26"/>
      <c r="G8912" s="28" t="str">
        <f t="shared" si="19"/>
        <v/>
      </c>
      <c r="H8912" s="31"/>
    </row>
    <row r="8913" spans="2:8">
      <c r="B8913" s="27"/>
      <c r="C8913" s="27"/>
      <c r="D8913" s="27"/>
      <c r="E8913" s="27"/>
      <c r="F8913" s="26"/>
      <c r="G8913" s="28" t="str">
        <f t="shared" si="19"/>
        <v/>
      </c>
      <c r="H8913" s="31"/>
    </row>
    <row r="8914" spans="2:8">
      <c r="B8914" s="27"/>
      <c r="C8914" s="27"/>
      <c r="D8914" s="27"/>
      <c r="E8914" s="27"/>
      <c r="F8914" s="26"/>
      <c r="G8914" s="28" t="str">
        <f t="shared" si="19"/>
        <v/>
      </c>
      <c r="H8914" s="31"/>
    </row>
    <row r="8915" spans="2:8">
      <c r="B8915" s="27"/>
      <c r="C8915" s="27"/>
      <c r="D8915" s="27"/>
      <c r="E8915" s="27"/>
      <c r="F8915" s="26"/>
      <c r="G8915" s="28" t="str">
        <f t="shared" si="19"/>
        <v/>
      </c>
      <c r="H8915" s="31"/>
    </row>
    <row r="8916" spans="2:8">
      <c r="B8916" s="27"/>
      <c r="C8916" s="27"/>
      <c r="D8916" s="27"/>
      <c r="E8916" s="27"/>
      <c r="F8916" s="26"/>
      <c r="G8916" s="28" t="str">
        <f t="shared" si="19"/>
        <v/>
      </c>
      <c r="H8916" s="31"/>
    </row>
    <row r="8917" spans="2:8">
      <c r="B8917" s="27"/>
      <c r="C8917" s="27"/>
      <c r="D8917" s="27"/>
      <c r="E8917" s="27"/>
      <c r="F8917" s="26"/>
      <c r="G8917" s="28" t="str">
        <f t="shared" si="19"/>
        <v/>
      </c>
      <c r="H8917" s="31"/>
    </row>
    <row r="8918" spans="2:8">
      <c r="B8918" s="27"/>
      <c r="C8918" s="27"/>
      <c r="D8918" s="27"/>
      <c r="E8918" s="27"/>
      <c r="F8918" s="26"/>
      <c r="G8918" s="28" t="str">
        <f t="shared" si="19"/>
        <v/>
      </c>
      <c r="H8918" s="31"/>
    </row>
    <row r="8919" spans="2:8">
      <c r="B8919" s="27"/>
      <c r="C8919" s="27"/>
      <c r="D8919" s="27"/>
      <c r="E8919" s="27"/>
      <c r="F8919" s="26"/>
      <c r="G8919" s="28" t="str">
        <f t="shared" si="19"/>
        <v/>
      </c>
      <c r="H8919" s="31"/>
    </row>
    <row r="8920" spans="2:8">
      <c r="B8920" s="27"/>
      <c r="C8920" s="27"/>
      <c r="D8920" s="27"/>
      <c r="E8920" s="27"/>
      <c r="F8920" s="26"/>
      <c r="G8920" s="28" t="str">
        <f t="shared" si="19"/>
        <v/>
      </c>
      <c r="H8920" s="31"/>
    </row>
    <row r="8921" spans="2:8">
      <c r="B8921" s="27"/>
      <c r="C8921" s="27"/>
      <c r="D8921" s="27"/>
      <c r="E8921" s="27"/>
      <c r="F8921" s="26"/>
      <c r="G8921" s="28" t="str">
        <f t="shared" si="19"/>
        <v/>
      </c>
      <c r="H8921" s="31"/>
    </row>
    <row r="8922" spans="2:8">
      <c r="B8922" s="27"/>
      <c r="C8922" s="27"/>
      <c r="D8922" s="27"/>
      <c r="E8922" s="27"/>
      <c r="F8922" s="26"/>
      <c r="G8922" s="28" t="str">
        <f t="shared" si="19"/>
        <v/>
      </c>
      <c r="H8922" s="31"/>
    </row>
    <row r="8923" spans="2:8">
      <c r="B8923" s="27"/>
      <c r="C8923" s="27"/>
      <c r="D8923" s="27"/>
      <c r="E8923" s="27"/>
      <c r="F8923" s="26"/>
      <c r="G8923" s="28" t="str">
        <f t="shared" si="19"/>
        <v/>
      </c>
      <c r="H8923" s="31"/>
    </row>
    <row r="8924" spans="2:8">
      <c r="B8924" s="27"/>
      <c r="C8924" s="27"/>
      <c r="D8924" s="27"/>
      <c r="E8924" s="27"/>
      <c r="F8924" s="26"/>
      <c r="G8924" s="28" t="str">
        <f t="shared" si="19"/>
        <v/>
      </c>
      <c r="H8924" s="31"/>
    </row>
    <row r="8925" spans="2:8">
      <c r="B8925" s="27"/>
      <c r="C8925" s="27"/>
      <c r="D8925" s="27"/>
      <c r="E8925" s="27"/>
      <c r="F8925" s="26"/>
      <c r="G8925" s="28" t="str">
        <f t="shared" si="19"/>
        <v/>
      </c>
      <c r="H8925" s="31"/>
    </row>
    <row r="8926" spans="2:8">
      <c r="B8926" s="27"/>
      <c r="C8926" s="27"/>
      <c r="D8926" s="27"/>
      <c r="E8926" s="27"/>
      <c r="F8926" s="26"/>
      <c r="G8926" s="28" t="str">
        <f t="shared" si="19"/>
        <v/>
      </c>
      <c r="H8926" s="31"/>
    </row>
    <row r="8927" spans="2:8">
      <c r="B8927" s="27"/>
      <c r="C8927" s="27"/>
      <c r="D8927" s="27"/>
      <c r="E8927" s="27"/>
      <c r="F8927" s="26"/>
      <c r="G8927" s="28" t="str">
        <f t="shared" si="19"/>
        <v/>
      </c>
      <c r="H8927" s="31"/>
    </row>
    <row r="8928" spans="2:8">
      <c r="B8928" s="27"/>
      <c r="C8928" s="27"/>
      <c r="D8928" s="27"/>
      <c r="E8928" s="27"/>
      <c r="F8928" s="26"/>
      <c r="G8928" s="28" t="str">
        <f t="shared" si="19"/>
        <v/>
      </c>
      <c r="H8928" s="31"/>
    </row>
    <row r="8929" spans="2:8">
      <c r="B8929" s="27"/>
      <c r="C8929" s="27"/>
      <c r="D8929" s="27"/>
      <c r="E8929" s="27"/>
      <c r="F8929" s="26"/>
      <c r="G8929" s="28" t="str">
        <f t="shared" si="19"/>
        <v/>
      </c>
      <c r="H8929" s="31"/>
    </row>
    <row r="8930" spans="2:8">
      <c r="B8930" s="27"/>
      <c r="C8930" s="27"/>
      <c r="D8930" s="27"/>
      <c r="E8930" s="27"/>
      <c r="F8930" s="26"/>
      <c r="G8930" s="28" t="str">
        <f t="shared" si="19"/>
        <v/>
      </c>
      <c r="H8930" s="31"/>
    </row>
    <row r="8931" spans="2:8">
      <c r="B8931" s="27"/>
      <c r="C8931" s="27"/>
      <c r="D8931" s="27"/>
      <c r="E8931" s="27"/>
      <c r="F8931" s="26"/>
      <c r="G8931" s="28" t="str">
        <f t="shared" si="19"/>
        <v/>
      </c>
      <c r="H8931" s="31"/>
    </row>
    <row r="8932" spans="2:8">
      <c r="B8932" s="27"/>
      <c r="C8932" s="27"/>
      <c r="D8932" s="27"/>
      <c r="E8932" s="27"/>
      <c r="F8932" s="26"/>
      <c r="G8932" s="28" t="str">
        <f t="shared" si="19"/>
        <v/>
      </c>
      <c r="H8932" s="31"/>
    </row>
    <row r="8933" spans="2:8">
      <c r="B8933" s="27"/>
      <c r="C8933" s="27"/>
      <c r="D8933" s="27"/>
      <c r="E8933" s="27"/>
      <c r="F8933" s="26"/>
      <c r="G8933" s="28" t="str">
        <f t="shared" si="19"/>
        <v/>
      </c>
      <c r="H8933" s="31"/>
    </row>
    <row r="8934" spans="2:8">
      <c r="B8934" s="27"/>
      <c r="C8934" s="27"/>
      <c r="D8934" s="27"/>
      <c r="E8934" s="27"/>
      <c r="F8934" s="26"/>
      <c r="G8934" s="28" t="str">
        <f t="shared" si="19"/>
        <v/>
      </c>
      <c r="H8934" s="31"/>
    </row>
    <row r="8935" spans="2:8">
      <c r="B8935" s="27"/>
      <c r="C8935" s="27"/>
      <c r="D8935" s="27"/>
      <c r="E8935" s="27"/>
      <c r="F8935" s="26"/>
      <c r="G8935" s="28" t="str">
        <f t="shared" si="19"/>
        <v/>
      </c>
      <c r="H8935" s="31"/>
    </row>
    <row r="8936" spans="2:8">
      <c r="B8936" s="27"/>
      <c r="C8936" s="27"/>
      <c r="D8936" s="27"/>
      <c r="E8936" s="27"/>
      <c r="F8936" s="26"/>
      <c r="G8936" s="28" t="str">
        <f t="shared" si="19"/>
        <v/>
      </c>
      <c r="H8936" s="31"/>
    </row>
    <row r="8937" spans="2:8">
      <c r="B8937" s="27"/>
      <c r="C8937" s="27"/>
      <c r="D8937" s="27"/>
      <c r="E8937" s="27"/>
      <c r="F8937" s="26"/>
      <c r="G8937" s="28" t="str">
        <f t="shared" si="19"/>
        <v/>
      </c>
      <c r="H8937" s="31"/>
    </row>
    <row r="8938" spans="2:8">
      <c r="B8938" s="27"/>
      <c r="C8938" s="27"/>
      <c r="D8938" s="27"/>
      <c r="E8938" s="27"/>
      <c r="F8938" s="26"/>
      <c r="G8938" s="28" t="str">
        <f t="shared" si="19"/>
        <v/>
      </c>
      <c r="H8938" s="31"/>
    </row>
    <row r="8939" spans="2:8">
      <c r="B8939" s="27"/>
      <c r="C8939" s="27"/>
      <c r="D8939" s="27"/>
      <c r="E8939" s="27"/>
      <c r="F8939" s="26"/>
      <c r="G8939" s="28" t="str">
        <f t="shared" si="19"/>
        <v/>
      </c>
      <c r="H8939" s="31"/>
    </row>
    <row r="8940" spans="2:8">
      <c r="B8940" s="27"/>
      <c r="C8940" s="27"/>
      <c r="D8940" s="27"/>
      <c r="E8940" s="27"/>
      <c r="F8940" s="26"/>
      <c r="G8940" s="28" t="str">
        <f t="shared" si="19"/>
        <v/>
      </c>
      <c r="H8940" s="31"/>
    </row>
    <row r="8941" spans="2:8">
      <c r="B8941" s="27"/>
      <c r="C8941" s="27"/>
      <c r="D8941" s="27"/>
      <c r="E8941" s="27"/>
      <c r="F8941" s="26"/>
      <c r="G8941" s="28" t="str">
        <f t="shared" si="19"/>
        <v/>
      </c>
      <c r="H8941" s="31"/>
    </row>
    <row r="8942" spans="2:8">
      <c r="B8942" s="27"/>
      <c r="C8942" s="27"/>
      <c r="D8942" s="27"/>
      <c r="E8942" s="27"/>
      <c r="F8942" s="26"/>
      <c r="G8942" s="28" t="str">
        <f t="shared" si="19"/>
        <v/>
      </c>
      <c r="H8942" s="31"/>
    </row>
    <row r="8943" spans="2:8">
      <c r="B8943" s="27"/>
      <c r="C8943" s="27"/>
      <c r="D8943" s="27"/>
      <c r="E8943" s="27"/>
      <c r="F8943" s="26"/>
      <c r="G8943" s="28" t="str">
        <f t="shared" si="19"/>
        <v/>
      </c>
      <c r="H8943" s="31"/>
    </row>
    <row r="8944" spans="2:8">
      <c r="B8944" s="27"/>
      <c r="C8944" s="27"/>
      <c r="D8944" s="27"/>
      <c r="E8944" s="27"/>
      <c r="F8944" s="26"/>
      <c r="G8944" s="28" t="str">
        <f t="shared" si="19"/>
        <v/>
      </c>
      <c r="H8944" s="31"/>
    </row>
    <row r="8945" spans="2:8">
      <c r="B8945" s="27"/>
      <c r="C8945" s="27"/>
      <c r="D8945" s="27"/>
      <c r="E8945" s="27"/>
      <c r="F8945" s="26"/>
      <c r="G8945" s="28" t="str">
        <f t="shared" si="19"/>
        <v/>
      </c>
      <c r="H8945" s="31"/>
    </row>
    <row r="8946" spans="2:8">
      <c r="B8946" s="27"/>
      <c r="C8946" s="27"/>
      <c r="D8946" s="27"/>
      <c r="E8946" s="27"/>
      <c r="F8946" s="26"/>
      <c r="G8946" s="28" t="str">
        <f t="shared" si="19"/>
        <v/>
      </c>
      <c r="H8946" s="31"/>
    </row>
    <row r="8947" spans="2:8">
      <c r="B8947" s="27"/>
      <c r="C8947" s="27"/>
      <c r="D8947" s="27"/>
      <c r="E8947" s="27"/>
      <c r="F8947" s="26"/>
      <c r="G8947" s="28" t="str">
        <f t="shared" si="19"/>
        <v/>
      </c>
      <c r="H8947" s="31"/>
    </row>
    <row r="8948" spans="2:8">
      <c r="B8948" s="27"/>
      <c r="C8948" s="27"/>
      <c r="D8948" s="27"/>
      <c r="E8948" s="27"/>
      <c r="F8948" s="26"/>
      <c r="G8948" s="28" t="str">
        <f t="shared" si="19"/>
        <v/>
      </c>
      <c r="H8948" s="31"/>
    </row>
    <row r="8949" spans="2:8">
      <c r="B8949" s="27"/>
      <c r="C8949" s="27"/>
      <c r="D8949" s="27"/>
      <c r="E8949" s="27"/>
      <c r="F8949" s="26"/>
      <c r="G8949" s="28" t="str">
        <f t="shared" si="19"/>
        <v/>
      </c>
      <c r="H8949" s="31"/>
    </row>
    <row r="8950" spans="2:8">
      <c r="B8950" s="27"/>
      <c r="C8950" s="27"/>
      <c r="D8950" s="27"/>
      <c r="E8950" s="27"/>
      <c r="F8950" s="26"/>
      <c r="G8950" s="28" t="str">
        <f t="shared" si="19"/>
        <v/>
      </c>
      <c r="H8950" s="31"/>
    </row>
    <row r="8951" spans="2:8">
      <c r="B8951" s="27"/>
      <c r="C8951" s="27"/>
      <c r="D8951" s="27"/>
      <c r="E8951" s="27"/>
      <c r="F8951" s="26"/>
      <c r="G8951" s="28" t="str">
        <f t="shared" si="19"/>
        <v/>
      </c>
      <c r="H8951" s="31"/>
    </row>
    <row r="8952" spans="2:8">
      <c r="B8952" s="27"/>
      <c r="C8952" s="27"/>
      <c r="D8952" s="27"/>
      <c r="E8952" s="27"/>
      <c r="F8952" s="26"/>
      <c r="G8952" s="28" t="str">
        <f t="shared" si="19"/>
        <v/>
      </c>
      <c r="H8952" s="31"/>
    </row>
    <row r="8953" spans="2:8">
      <c r="B8953" s="27"/>
      <c r="C8953" s="27"/>
      <c r="D8953" s="27"/>
      <c r="E8953" s="27"/>
      <c r="F8953" s="26"/>
      <c r="G8953" s="28" t="str">
        <f t="shared" si="19"/>
        <v/>
      </c>
      <c r="H8953" s="31"/>
    </row>
    <row r="8954" spans="2:8">
      <c r="B8954" s="27"/>
      <c r="C8954" s="27"/>
      <c r="D8954" s="27"/>
      <c r="E8954" s="27"/>
      <c r="F8954" s="26"/>
      <c r="G8954" s="28" t="str">
        <f t="shared" si="19"/>
        <v/>
      </c>
      <c r="H8954" s="31"/>
    </row>
    <row r="8955" spans="2:8">
      <c r="B8955" s="27"/>
      <c r="C8955" s="27"/>
      <c r="D8955" s="27"/>
      <c r="E8955" s="27"/>
      <c r="F8955" s="26"/>
      <c r="G8955" s="28" t="str">
        <f t="shared" si="19"/>
        <v/>
      </c>
      <c r="H8955" s="31"/>
    </row>
    <row r="8956" spans="2:8">
      <c r="B8956" s="27"/>
      <c r="C8956" s="27"/>
      <c r="D8956" s="27"/>
      <c r="E8956" s="27"/>
      <c r="F8956" s="26"/>
      <c r="G8956" s="28" t="str">
        <f t="shared" si="19"/>
        <v/>
      </c>
      <c r="H8956" s="31"/>
    </row>
    <row r="8957" spans="2:8">
      <c r="B8957" s="27"/>
      <c r="C8957" s="27"/>
      <c r="D8957" s="27"/>
      <c r="E8957" s="27"/>
      <c r="F8957" s="26"/>
      <c r="G8957" s="28" t="str">
        <f t="shared" si="19"/>
        <v/>
      </c>
      <c r="H8957" s="31"/>
    </row>
    <row r="8958" spans="2:8">
      <c r="B8958" s="27"/>
      <c r="C8958" s="27"/>
      <c r="D8958" s="27"/>
      <c r="E8958" s="27"/>
      <c r="F8958" s="26"/>
      <c r="G8958" s="28" t="str">
        <f t="shared" si="19"/>
        <v/>
      </c>
      <c r="H8958" s="31"/>
    </row>
    <row r="8959" spans="2:8">
      <c r="B8959" s="27"/>
      <c r="C8959" s="27"/>
      <c r="D8959" s="27"/>
      <c r="E8959" s="27"/>
      <c r="F8959" s="26"/>
      <c r="G8959" s="28" t="str">
        <f t="shared" si="19"/>
        <v/>
      </c>
      <c r="H8959" s="31"/>
    </row>
    <row r="8960" spans="2:8">
      <c r="B8960" s="27"/>
      <c r="C8960" s="27"/>
      <c r="D8960" s="27"/>
      <c r="E8960" s="27"/>
      <c r="F8960" s="26"/>
      <c r="G8960" s="28" t="str">
        <f t="shared" si="19"/>
        <v/>
      </c>
      <c r="H8960" s="31"/>
    </row>
    <row r="8961" spans="2:8">
      <c r="B8961" s="27"/>
      <c r="C8961" s="27"/>
      <c r="D8961" s="27"/>
      <c r="E8961" s="27"/>
      <c r="F8961" s="26"/>
      <c r="G8961" s="28" t="str">
        <f t="shared" si="19"/>
        <v/>
      </c>
      <c r="H8961" s="31"/>
    </row>
    <row r="8962" spans="2:8">
      <c r="B8962" s="27"/>
      <c r="C8962" s="27"/>
      <c r="D8962" s="27"/>
      <c r="E8962" s="27"/>
      <c r="F8962" s="26"/>
      <c r="G8962" s="28" t="str">
        <f t="shared" si="19"/>
        <v/>
      </c>
      <c r="H8962" s="31"/>
    </row>
    <row r="8963" spans="2:8">
      <c r="B8963" s="27"/>
      <c r="C8963" s="27"/>
      <c r="D8963" s="27"/>
      <c r="E8963" s="27"/>
      <c r="F8963" s="26"/>
      <c r="G8963" s="28" t="str">
        <f t="shared" si="19"/>
        <v/>
      </c>
      <c r="H8963" s="31"/>
    </row>
    <row r="8964" spans="2:8">
      <c r="B8964" s="27"/>
      <c r="C8964" s="27"/>
      <c r="D8964" s="27"/>
      <c r="E8964" s="27"/>
      <c r="F8964" s="26"/>
      <c r="G8964" s="28" t="str">
        <f t="shared" ref="G8964:G9027" si="20">IF(F8964="","",IF(F8964="EI",4,IF(F8964="EO",5.2,IF(F8964="EQ",3.9,IF(F8964="ILF",7.5,IF(F8964="EIF",5.4))))))</f>
        <v/>
      </c>
      <c r="H8964" s="31"/>
    </row>
    <row r="8965" spans="2:8">
      <c r="B8965" s="27"/>
      <c r="C8965" s="27"/>
      <c r="D8965" s="27"/>
      <c r="E8965" s="27"/>
      <c r="F8965" s="26"/>
      <c r="G8965" s="28" t="str">
        <f t="shared" si="20"/>
        <v/>
      </c>
      <c r="H8965" s="31"/>
    </row>
    <row r="8966" spans="2:8">
      <c r="B8966" s="27"/>
      <c r="C8966" s="27"/>
      <c r="D8966" s="27"/>
      <c r="E8966" s="27"/>
      <c r="F8966" s="26"/>
      <c r="G8966" s="28" t="str">
        <f t="shared" si="20"/>
        <v/>
      </c>
      <c r="H8966" s="31"/>
    </row>
    <row r="8967" spans="2:8">
      <c r="B8967" s="27"/>
      <c r="C8967" s="27"/>
      <c r="D8967" s="27"/>
      <c r="E8967" s="27"/>
      <c r="F8967" s="26"/>
      <c r="G8967" s="28" t="str">
        <f t="shared" si="20"/>
        <v/>
      </c>
      <c r="H8967" s="31"/>
    </row>
    <row r="8968" spans="2:8">
      <c r="B8968" s="27"/>
      <c r="C8968" s="27"/>
      <c r="D8968" s="27"/>
      <c r="E8968" s="27"/>
      <c r="F8968" s="26"/>
      <c r="G8968" s="28" t="str">
        <f t="shared" si="20"/>
        <v/>
      </c>
      <c r="H8968" s="31"/>
    </row>
    <row r="8969" spans="2:8">
      <c r="B8969" s="27"/>
      <c r="C8969" s="27"/>
      <c r="D8969" s="27"/>
      <c r="E8969" s="27"/>
      <c r="F8969" s="26"/>
      <c r="G8969" s="28" t="str">
        <f t="shared" si="20"/>
        <v/>
      </c>
      <c r="H8969" s="31"/>
    </row>
    <row r="8970" spans="2:8">
      <c r="B8970" s="27"/>
      <c r="C8970" s="27"/>
      <c r="D8970" s="27"/>
      <c r="E8970" s="27"/>
      <c r="F8970" s="26"/>
      <c r="G8970" s="28" t="str">
        <f t="shared" si="20"/>
        <v/>
      </c>
      <c r="H8970" s="31"/>
    </row>
    <row r="8971" spans="2:8">
      <c r="B8971" s="27"/>
      <c r="C8971" s="27"/>
      <c r="D8971" s="27"/>
      <c r="E8971" s="27"/>
      <c r="F8971" s="26"/>
      <c r="G8971" s="28" t="str">
        <f t="shared" si="20"/>
        <v/>
      </c>
      <c r="H8971" s="31"/>
    </row>
    <row r="8972" spans="2:8">
      <c r="B8972" s="27"/>
      <c r="C8972" s="27"/>
      <c r="D8972" s="27"/>
      <c r="E8972" s="27"/>
      <c r="F8972" s="26"/>
      <c r="G8972" s="28" t="str">
        <f t="shared" si="20"/>
        <v/>
      </c>
      <c r="H8972" s="31"/>
    </row>
    <row r="8973" spans="2:8">
      <c r="B8973" s="27"/>
      <c r="C8973" s="27"/>
      <c r="D8973" s="27"/>
      <c r="E8973" s="27"/>
      <c r="F8973" s="26"/>
      <c r="G8973" s="28" t="str">
        <f t="shared" si="20"/>
        <v/>
      </c>
      <c r="H8973" s="31"/>
    </row>
    <row r="8974" spans="2:8">
      <c r="B8974" s="27"/>
      <c r="C8974" s="27"/>
      <c r="D8974" s="27"/>
      <c r="E8974" s="27"/>
      <c r="F8974" s="26"/>
      <c r="G8974" s="28" t="str">
        <f t="shared" si="20"/>
        <v/>
      </c>
      <c r="H8974" s="31"/>
    </row>
    <row r="8975" spans="2:8">
      <c r="B8975" s="27"/>
      <c r="C8975" s="27"/>
      <c r="D8975" s="27"/>
      <c r="E8975" s="27"/>
      <c r="F8975" s="26"/>
      <c r="G8975" s="28" t="str">
        <f t="shared" si="20"/>
        <v/>
      </c>
      <c r="H8975" s="31"/>
    </row>
    <row r="8976" spans="2:8">
      <c r="B8976" s="27"/>
      <c r="C8976" s="27"/>
      <c r="D8976" s="27"/>
      <c r="E8976" s="27"/>
      <c r="F8976" s="26"/>
      <c r="G8976" s="28" t="str">
        <f t="shared" si="20"/>
        <v/>
      </c>
      <c r="H8976" s="31"/>
    </row>
    <row r="8977" spans="2:8">
      <c r="B8977" s="27"/>
      <c r="C8977" s="27"/>
      <c r="D8977" s="27"/>
      <c r="E8977" s="27"/>
      <c r="F8977" s="26"/>
      <c r="G8977" s="28" t="str">
        <f t="shared" si="20"/>
        <v/>
      </c>
      <c r="H8977" s="31"/>
    </row>
    <row r="8978" spans="2:8">
      <c r="B8978" s="27"/>
      <c r="C8978" s="27"/>
      <c r="D8978" s="27"/>
      <c r="E8978" s="27"/>
      <c r="F8978" s="26"/>
      <c r="G8978" s="28" t="str">
        <f t="shared" si="20"/>
        <v/>
      </c>
      <c r="H8978" s="31"/>
    </row>
    <row r="8979" spans="2:8">
      <c r="B8979" s="27"/>
      <c r="C8979" s="27"/>
      <c r="D8979" s="27"/>
      <c r="E8979" s="27"/>
      <c r="F8979" s="26"/>
      <c r="G8979" s="28" t="str">
        <f t="shared" si="20"/>
        <v/>
      </c>
      <c r="H8979" s="31"/>
    </row>
    <row r="8980" spans="2:8">
      <c r="B8980" s="27"/>
      <c r="C8980" s="27"/>
      <c r="D8980" s="27"/>
      <c r="E8980" s="27"/>
      <c r="F8980" s="26"/>
      <c r="G8980" s="28" t="str">
        <f t="shared" si="20"/>
        <v/>
      </c>
      <c r="H8980" s="31"/>
    </row>
    <row r="8981" spans="2:8">
      <c r="B8981" s="27"/>
      <c r="C8981" s="27"/>
      <c r="D8981" s="27"/>
      <c r="E8981" s="27"/>
      <c r="F8981" s="26"/>
      <c r="G8981" s="28" t="str">
        <f t="shared" si="20"/>
        <v/>
      </c>
      <c r="H8981" s="31"/>
    </row>
    <row r="8982" spans="2:8">
      <c r="B8982" s="27"/>
      <c r="C8982" s="27"/>
      <c r="D8982" s="27"/>
      <c r="E8982" s="27"/>
      <c r="F8982" s="26"/>
      <c r="G8982" s="28" t="str">
        <f t="shared" si="20"/>
        <v/>
      </c>
      <c r="H8982" s="31"/>
    </row>
    <row r="8983" spans="2:8">
      <c r="B8983" s="27"/>
      <c r="C8983" s="27"/>
      <c r="D8983" s="27"/>
      <c r="E8983" s="27"/>
      <c r="F8983" s="26"/>
      <c r="G8983" s="28" t="str">
        <f t="shared" si="20"/>
        <v/>
      </c>
      <c r="H8983" s="31"/>
    </row>
    <row r="8984" spans="2:8">
      <c r="B8984" s="27"/>
      <c r="C8984" s="27"/>
      <c r="D8984" s="27"/>
      <c r="E8984" s="27"/>
      <c r="F8984" s="26"/>
      <c r="G8984" s="28" t="str">
        <f t="shared" si="20"/>
        <v/>
      </c>
      <c r="H8984" s="31"/>
    </row>
    <row r="8985" spans="2:8">
      <c r="B8985" s="27"/>
      <c r="C8985" s="27"/>
      <c r="D8985" s="27"/>
      <c r="E8985" s="27"/>
      <c r="F8985" s="26"/>
      <c r="G8985" s="28" t="str">
        <f t="shared" si="20"/>
        <v/>
      </c>
      <c r="H8985" s="31"/>
    </row>
    <row r="8986" spans="2:8">
      <c r="B8986" s="27"/>
      <c r="C8986" s="27"/>
      <c r="D8986" s="27"/>
      <c r="E8986" s="27"/>
      <c r="F8986" s="26"/>
      <c r="G8986" s="28" t="str">
        <f t="shared" si="20"/>
        <v/>
      </c>
      <c r="H8986" s="31"/>
    </row>
    <row r="8987" spans="2:8">
      <c r="B8987" s="27"/>
      <c r="C8987" s="27"/>
      <c r="D8987" s="27"/>
      <c r="E8987" s="27"/>
      <c r="F8987" s="26"/>
      <c r="G8987" s="28" t="str">
        <f t="shared" si="20"/>
        <v/>
      </c>
      <c r="H8987" s="31"/>
    </row>
    <row r="8988" spans="2:8">
      <c r="B8988" s="27"/>
      <c r="C8988" s="27"/>
      <c r="D8988" s="27"/>
      <c r="E8988" s="27"/>
      <c r="F8988" s="26"/>
      <c r="G8988" s="28" t="str">
        <f t="shared" si="20"/>
        <v/>
      </c>
      <c r="H8988" s="31"/>
    </row>
    <row r="8989" spans="2:8">
      <c r="B8989" s="27"/>
      <c r="C8989" s="27"/>
      <c r="D8989" s="27"/>
      <c r="E8989" s="27"/>
      <c r="F8989" s="26"/>
      <c r="G8989" s="28" t="str">
        <f t="shared" si="20"/>
        <v/>
      </c>
      <c r="H8989" s="31"/>
    </row>
    <row r="8990" spans="2:8">
      <c r="B8990" s="27"/>
      <c r="C8990" s="27"/>
      <c r="D8990" s="27"/>
      <c r="E8990" s="27"/>
      <c r="F8990" s="26"/>
      <c r="G8990" s="28" t="str">
        <f t="shared" si="20"/>
        <v/>
      </c>
      <c r="H8990" s="31"/>
    </row>
    <row r="8991" spans="2:8">
      <c r="B8991" s="27"/>
      <c r="C8991" s="27"/>
      <c r="D8991" s="27"/>
      <c r="E8991" s="27"/>
      <c r="F8991" s="26"/>
      <c r="G8991" s="28" t="str">
        <f t="shared" si="20"/>
        <v/>
      </c>
      <c r="H8991" s="31"/>
    </row>
    <row r="8992" spans="2:8">
      <c r="B8992" s="27"/>
      <c r="C8992" s="27"/>
      <c r="D8992" s="27"/>
      <c r="E8992" s="27"/>
      <c r="F8992" s="26"/>
      <c r="G8992" s="28" t="str">
        <f t="shared" si="20"/>
        <v/>
      </c>
      <c r="H8992" s="31"/>
    </row>
    <row r="8993" spans="2:8">
      <c r="B8993" s="27"/>
      <c r="C8993" s="27"/>
      <c r="D8993" s="27"/>
      <c r="E8993" s="27"/>
      <c r="F8993" s="26"/>
      <c r="G8993" s="28" t="str">
        <f t="shared" si="20"/>
        <v/>
      </c>
      <c r="H8993" s="31"/>
    </row>
    <row r="8994" spans="2:8">
      <c r="B8994" s="27"/>
      <c r="C8994" s="27"/>
      <c r="D8994" s="27"/>
      <c r="E8994" s="27"/>
      <c r="F8994" s="26"/>
      <c r="G8994" s="28" t="str">
        <f t="shared" si="20"/>
        <v/>
      </c>
      <c r="H8994" s="31"/>
    </row>
    <row r="8995" spans="2:8">
      <c r="B8995" s="27"/>
      <c r="C8995" s="27"/>
      <c r="D8995" s="27"/>
      <c r="E8995" s="27"/>
      <c r="F8995" s="26"/>
      <c r="G8995" s="28" t="str">
        <f t="shared" si="20"/>
        <v/>
      </c>
      <c r="H8995" s="31"/>
    </row>
    <row r="8996" spans="2:8">
      <c r="B8996" s="27"/>
      <c r="C8996" s="27"/>
      <c r="D8996" s="27"/>
      <c r="E8996" s="27"/>
      <c r="F8996" s="26"/>
      <c r="G8996" s="28" t="str">
        <f t="shared" si="20"/>
        <v/>
      </c>
      <c r="H8996" s="31"/>
    </row>
    <row r="8997" spans="2:8">
      <c r="B8997" s="27"/>
      <c r="C8997" s="27"/>
      <c r="D8997" s="27"/>
      <c r="E8997" s="27"/>
      <c r="F8997" s="26"/>
      <c r="G8997" s="28" t="str">
        <f t="shared" si="20"/>
        <v/>
      </c>
      <c r="H8997" s="31"/>
    </row>
    <row r="8998" spans="2:8">
      <c r="B8998" s="27"/>
      <c r="C8998" s="27"/>
      <c r="D8998" s="27"/>
      <c r="E8998" s="27"/>
      <c r="F8998" s="26"/>
      <c r="G8998" s="28" t="str">
        <f t="shared" si="20"/>
        <v/>
      </c>
      <c r="H8998" s="31"/>
    </row>
    <row r="8999" spans="2:8">
      <c r="B8999" s="27"/>
      <c r="C8999" s="27"/>
      <c r="D8999" s="27"/>
      <c r="E8999" s="27"/>
      <c r="F8999" s="26"/>
      <c r="G8999" s="28" t="str">
        <f t="shared" si="20"/>
        <v/>
      </c>
      <c r="H8999" s="31"/>
    </row>
    <row r="9000" spans="2:8">
      <c r="B9000" s="27"/>
      <c r="C9000" s="27"/>
      <c r="D9000" s="27"/>
      <c r="E9000" s="27"/>
      <c r="F9000" s="26"/>
      <c r="G9000" s="28" t="str">
        <f t="shared" si="20"/>
        <v/>
      </c>
      <c r="H9000" s="31"/>
    </row>
    <row r="9001" spans="2:8">
      <c r="B9001" s="27"/>
      <c r="C9001" s="27"/>
      <c r="D9001" s="27"/>
      <c r="E9001" s="27"/>
      <c r="F9001" s="26"/>
      <c r="G9001" s="28" t="str">
        <f t="shared" si="20"/>
        <v/>
      </c>
      <c r="H9001" s="31"/>
    </row>
    <row r="9002" spans="2:8">
      <c r="B9002" s="27"/>
      <c r="C9002" s="27"/>
      <c r="D9002" s="27"/>
      <c r="E9002" s="27"/>
      <c r="F9002" s="26"/>
      <c r="G9002" s="28" t="str">
        <f t="shared" si="20"/>
        <v/>
      </c>
      <c r="H9002" s="31"/>
    </row>
    <row r="9003" spans="2:8">
      <c r="B9003" s="27"/>
      <c r="C9003" s="27"/>
      <c r="D9003" s="27"/>
      <c r="E9003" s="27"/>
      <c r="F9003" s="26"/>
      <c r="G9003" s="28" t="str">
        <f t="shared" si="20"/>
        <v/>
      </c>
      <c r="H9003" s="31"/>
    </row>
    <row r="9004" spans="2:8">
      <c r="B9004" s="27"/>
      <c r="C9004" s="27"/>
      <c r="D9004" s="27"/>
      <c r="E9004" s="27"/>
      <c r="F9004" s="26"/>
      <c r="G9004" s="28" t="str">
        <f t="shared" si="20"/>
        <v/>
      </c>
      <c r="H9004" s="31"/>
    </row>
    <row r="9005" spans="2:8">
      <c r="B9005" s="27"/>
      <c r="C9005" s="27"/>
      <c r="D9005" s="27"/>
      <c r="E9005" s="27"/>
      <c r="F9005" s="26"/>
      <c r="G9005" s="28" t="str">
        <f t="shared" si="20"/>
        <v/>
      </c>
      <c r="H9005" s="31"/>
    </row>
    <row r="9006" spans="2:8">
      <c r="B9006" s="27"/>
      <c r="C9006" s="27"/>
      <c r="D9006" s="27"/>
      <c r="E9006" s="27"/>
      <c r="F9006" s="26"/>
      <c r="G9006" s="28" t="str">
        <f t="shared" si="20"/>
        <v/>
      </c>
      <c r="H9006" s="31"/>
    </row>
    <row r="9007" spans="2:8">
      <c r="B9007" s="27"/>
      <c r="C9007" s="27"/>
      <c r="D9007" s="27"/>
      <c r="E9007" s="27"/>
      <c r="F9007" s="26"/>
      <c r="G9007" s="28" t="str">
        <f t="shared" si="20"/>
        <v/>
      </c>
      <c r="H9007" s="31"/>
    </row>
    <row r="9008" spans="2:8">
      <c r="B9008" s="27"/>
      <c r="C9008" s="27"/>
      <c r="D9008" s="27"/>
      <c r="E9008" s="27"/>
      <c r="F9008" s="26"/>
      <c r="G9008" s="28" t="str">
        <f t="shared" si="20"/>
        <v/>
      </c>
      <c r="H9008" s="31"/>
    </row>
    <row r="9009" spans="2:8">
      <c r="B9009" s="27"/>
      <c r="C9009" s="27"/>
      <c r="D9009" s="27"/>
      <c r="E9009" s="27"/>
      <c r="F9009" s="26"/>
      <c r="G9009" s="28" t="str">
        <f t="shared" si="20"/>
        <v/>
      </c>
      <c r="H9009" s="31"/>
    </row>
    <row r="9010" spans="2:8">
      <c r="B9010" s="27"/>
      <c r="C9010" s="27"/>
      <c r="D9010" s="27"/>
      <c r="E9010" s="27"/>
      <c r="F9010" s="26"/>
      <c r="G9010" s="28" t="str">
        <f t="shared" si="20"/>
        <v/>
      </c>
      <c r="H9010" s="31"/>
    </row>
    <row r="9011" spans="2:8">
      <c r="B9011" s="27"/>
      <c r="C9011" s="27"/>
      <c r="D9011" s="27"/>
      <c r="E9011" s="27"/>
      <c r="F9011" s="26"/>
      <c r="G9011" s="28" t="str">
        <f t="shared" si="20"/>
        <v/>
      </c>
      <c r="H9011" s="31"/>
    </row>
    <row r="9012" spans="2:8">
      <c r="B9012" s="27"/>
      <c r="C9012" s="27"/>
      <c r="D9012" s="27"/>
      <c r="E9012" s="27"/>
      <c r="F9012" s="26"/>
      <c r="G9012" s="28" t="str">
        <f t="shared" si="20"/>
        <v/>
      </c>
      <c r="H9012" s="31"/>
    </row>
    <row r="9013" spans="2:8">
      <c r="B9013" s="27"/>
      <c r="C9013" s="27"/>
      <c r="D9013" s="27"/>
      <c r="E9013" s="27"/>
      <c r="F9013" s="26"/>
      <c r="G9013" s="28" t="str">
        <f t="shared" si="20"/>
        <v/>
      </c>
      <c r="H9013" s="31"/>
    </row>
    <row r="9014" spans="2:8">
      <c r="B9014" s="27"/>
      <c r="C9014" s="27"/>
      <c r="D9014" s="27"/>
      <c r="E9014" s="27"/>
      <c r="F9014" s="26"/>
      <c r="G9014" s="28" t="str">
        <f t="shared" si="20"/>
        <v/>
      </c>
      <c r="H9014" s="31"/>
    </row>
    <row r="9015" spans="2:8">
      <c r="B9015" s="27"/>
      <c r="C9015" s="27"/>
      <c r="D9015" s="27"/>
      <c r="E9015" s="27"/>
      <c r="F9015" s="26"/>
      <c r="G9015" s="28" t="str">
        <f t="shared" si="20"/>
        <v/>
      </c>
      <c r="H9015" s="31"/>
    </row>
    <row r="9016" spans="2:8">
      <c r="B9016" s="27"/>
      <c r="C9016" s="27"/>
      <c r="D9016" s="27"/>
      <c r="E9016" s="27"/>
      <c r="F9016" s="26"/>
      <c r="G9016" s="28" t="str">
        <f t="shared" si="20"/>
        <v/>
      </c>
      <c r="H9016" s="31"/>
    </row>
    <row r="9017" spans="2:8">
      <c r="B9017" s="27"/>
      <c r="C9017" s="27"/>
      <c r="D9017" s="27"/>
      <c r="E9017" s="27"/>
      <c r="F9017" s="26"/>
      <c r="G9017" s="28" t="str">
        <f t="shared" si="20"/>
        <v/>
      </c>
      <c r="H9017" s="31"/>
    </row>
    <row r="9018" spans="2:8">
      <c r="B9018" s="27"/>
      <c r="C9018" s="27"/>
      <c r="D9018" s="27"/>
      <c r="E9018" s="27"/>
      <c r="F9018" s="26"/>
      <c r="G9018" s="28" t="str">
        <f t="shared" si="20"/>
        <v/>
      </c>
      <c r="H9018" s="31"/>
    </row>
    <row r="9019" spans="2:8">
      <c r="B9019" s="27"/>
      <c r="C9019" s="27"/>
      <c r="D9019" s="27"/>
      <c r="E9019" s="27"/>
      <c r="F9019" s="26"/>
      <c r="G9019" s="28" t="str">
        <f t="shared" si="20"/>
        <v/>
      </c>
      <c r="H9019" s="31"/>
    </row>
    <row r="9020" spans="2:8">
      <c r="B9020" s="27"/>
      <c r="C9020" s="27"/>
      <c r="D9020" s="27"/>
      <c r="E9020" s="27"/>
      <c r="F9020" s="26"/>
      <c r="G9020" s="28" t="str">
        <f t="shared" si="20"/>
        <v/>
      </c>
      <c r="H9020" s="31"/>
    </row>
    <row r="9021" spans="2:8">
      <c r="B9021" s="27"/>
      <c r="C9021" s="27"/>
      <c r="D9021" s="27"/>
      <c r="E9021" s="27"/>
      <c r="F9021" s="26"/>
      <c r="G9021" s="28" t="str">
        <f t="shared" si="20"/>
        <v/>
      </c>
      <c r="H9021" s="31"/>
    </row>
    <row r="9022" spans="2:8">
      <c r="B9022" s="27"/>
      <c r="C9022" s="27"/>
      <c r="D9022" s="27"/>
      <c r="E9022" s="27"/>
      <c r="F9022" s="26"/>
      <c r="G9022" s="28" t="str">
        <f t="shared" si="20"/>
        <v/>
      </c>
      <c r="H9022" s="31"/>
    </row>
    <row r="9023" spans="2:8">
      <c r="B9023" s="27"/>
      <c r="C9023" s="27"/>
      <c r="D9023" s="27"/>
      <c r="E9023" s="27"/>
      <c r="F9023" s="26"/>
      <c r="G9023" s="28" t="str">
        <f t="shared" si="20"/>
        <v/>
      </c>
      <c r="H9023" s="31"/>
    </row>
    <row r="9024" spans="2:8">
      <c r="B9024" s="27"/>
      <c r="C9024" s="27"/>
      <c r="D9024" s="27"/>
      <c r="E9024" s="27"/>
      <c r="F9024" s="26"/>
      <c r="G9024" s="28" t="str">
        <f t="shared" si="20"/>
        <v/>
      </c>
      <c r="H9024" s="31"/>
    </row>
    <row r="9025" spans="2:8">
      <c r="B9025" s="27"/>
      <c r="C9025" s="27"/>
      <c r="D9025" s="27"/>
      <c r="E9025" s="27"/>
      <c r="F9025" s="26"/>
      <c r="G9025" s="28" t="str">
        <f t="shared" si="20"/>
        <v/>
      </c>
      <c r="H9025" s="31"/>
    </row>
    <row r="9026" spans="2:8">
      <c r="B9026" s="27"/>
      <c r="C9026" s="27"/>
      <c r="D9026" s="27"/>
      <c r="E9026" s="27"/>
      <c r="F9026" s="26"/>
      <c r="G9026" s="28" t="str">
        <f t="shared" si="20"/>
        <v/>
      </c>
      <c r="H9026" s="31"/>
    </row>
    <row r="9027" spans="2:8">
      <c r="B9027" s="27"/>
      <c r="C9027" s="27"/>
      <c r="D9027" s="27"/>
      <c r="E9027" s="27"/>
      <c r="F9027" s="26"/>
      <c r="G9027" s="28" t="str">
        <f t="shared" si="20"/>
        <v/>
      </c>
      <c r="H9027" s="31"/>
    </row>
    <row r="9028" spans="2:8">
      <c r="B9028" s="27"/>
      <c r="C9028" s="27"/>
      <c r="D9028" s="27"/>
      <c r="E9028" s="27"/>
      <c r="F9028" s="26"/>
      <c r="G9028" s="28" t="str">
        <f t="shared" ref="G9028:G9091" si="21">IF(F9028="","",IF(F9028="EI",4,IF(F9028="EO",5.2,IF(F9028="EQ",3.9,IF(F9028="ILF",7.5,IF(F9028="EIF",5.4))))))</f>
        <v/>
      </c>
      <c r="H9028" s="31"/>
    </row>
    <row r="9029" spans="2:8">
      <c r="B9029" s="27"/>
      <c r="C9029" s="27"/>
      <c r="D9029" s="27"/>
      <c r="E9029" s="27"/>
      <c r="F9029" s="26"/>
      <c r="G9029" s="28" t="str">
        <f t="shared" si="21"/>
        <v/>
      </c>
      <c r="H9029" s="31"/>
    </row>
    <row r="9030" spans="2:8">
      <c r="B9030" s="27"/>
      <c r="C9030" s="27"/>
      <c r="D9030" s="27"/>
      <c r="E9030" s="27"/>
      <c r="F9030" s="26"/>
      <c r="G9030" s="28" t="str">
        <f t="shared" si="21"/>
        <v/>
      </c>
      <c r="H9030" s="31"/>
    </row>
    <row r="9031" spans="2:8">
      <c r="B9031" s="27"/>
      <c r="C9031" s="27"/>
      <c r="D9031" s="27"/>
      <c r="E9031" s="27"/>
      <c r="F9031" s="26"/>
      <c r="G9031" s="28" t="str">
        <f t="shared" si="21"/>
        <v/>
      </c>
      <c r="H9031" s="31"/>
    </row>
    <row r="9032" spans="2:8">
      <c r="B9032" s="27"/>
      <c r="C9032" s="27"/>
      <c r="D9032" s="27"/>
      <c r="E9032" s="27"/>
      <c r="F9032" s="26"/>
      <c r="G9032" s="28" t="str">
        <f t="shared" si="21"/>
        <v/>
      </c>
      <c r="H9032" s="31"/>
    </row>
    <row r="9033" spans="2:8">
      <c r="B9033" s="27"/>
      <c r="C9033" s="27"/>
      <c r="D9033" s="27"/>
      <c r="E9033" s="27"/>
      <c r="F9033" s="26"/>
      <c r="G9033" s="28" t="str">
        <f t="shared" si="21"/>
        <v/>
      </c>
      <c r="H9033" s="31"/>
    </row>
    <row r="9034" spans="2:8">
      <c r="B9034" s="27"/>
      <c r="C9034" s="27"/>
      <c r="D9034" s="27"/>
      <c r="E9034" s="27"/>
      <c r="F9034" s="26"/>
      <c r="G9034" s="28" t="str">
        <f t="shared" si="21"/>
        <v/>
      </c>
      <c r="H9034" s="31"/>
    </row>
    <row r="9035" spans="2:8">
      <c r="B9035" s="27"/>
      <c r="C9035" s="27"/>
      <c r="D9035" s="27"/>
      <c r="E9035" s="27"/>
      <c r="F9035" s="26"/>
      <c r="G9035" s="28" t="str">
        <f t="shared" si="21"/>
        <v/>
      </c>
      <c r="H9035" s="31"/>
    </row>
    <row r="9036" spans="2:8">
      <c r="B9036" s="27"/>
      <c r="C9036" s="27"/>
      <c r="D9036" s="27"/>
      <c r="E9036" s="27"/>
      <c r="F9036" s="26"/>
      <c r="G9036" s="28" t="str">
        <f t="shared" si="21"/>
        <v/>
      </c>
      <c r="H9036" s="31"/>
    </row>
    <row r="9037" spans="2:8">
      <c r="B9037" s="27"/>
      <c r="C9037" s="27"/>
      <c r="D9037" s="27"/>
      <c r="E9037" s="27"/>
      <c r="F9037" s="26"/>
      <c r="G9037" s="28" t="str">
        <f t="shared" si="21"/>
        <v/>
      </c>
      <c r="H9037" s="31"/>
    </row>
    <row r="9038" spans="2:8">
      <c r="B9038" s="27"/>
      <c r="C9038" s="27"/>
      <c r="D9038" s="27"/>
      <c r="E9038" s="27"/>
      <c r="F9038" s="26"/>
      <c r="G9038" s="28" t="str">
        <f t="shared" si="21"/>
        <v/>
      </c>
      <c r="H9038" s="31"/>
    </row>
    <row r="9039" spans="2:8">
      <c r="B9039" s="27"/>
      <c r="C9039" s="27"/>
      <c r="D9039" s="27"/>
      <c r="E9039" s="27"/>
      <c r="F9039" s="26"/>
      <c r="G9039" s="28" t="str">
        <f t="shared" si="21"/>
        <v/>
      </c>
      <c r="H9039" s="31"/>
    </row>
    <row r="9040" spans="2:8">
      <c r="B9040" s="27"/>
      <c r="C9040" s="27"/>
      <c r="D9040" s="27"/>
      <c r="E9040" s="27"/>
      <c r="F9040" s="26"/>
      <c r="G9040" s="28" t="str">
        <f t="shared" si="21"/>
        <v/>
      </c>
      <c r="H9040" s="31"/>
    </row>
    <row r="9041" spans="2:8">
      <c r="B9041" s="27"/>
      <c r="C9041" s="27"/>
      <c r="D9041" s="27"/>
      <c r="E9041" s="27"/>
      <c r="F9041" s="26"/>
      <c r="G9041" s="28" t="str">
        <f t="shared" si="21"/>
        <v/>
      </c>
      <c r="H9041" s="31"/>
    </row>
    <row r="9042" spans="2:8">
      <c r="B9042" s="27"/>
      <c r="C9042" s="27"/>
      <c r="D9042" s="27"/>
      <c r="E9042" s="27"/>
      <c r="F9042" s="26"/>
      <c r="G9042" s="28" t="str">
        <f t="shared" si="21"/>
        <v/>
      </c>
      <c r="H9042" s="31"/>
    </row>
    <row r="9043" spans="2:8">
      <c r="B9043" s="27"/>
      <c r="C9043" s="27"/>
      <c r="D9043" s="27"/>
      <c r="E9043" s="27"/>
      <c r="F9043" s="26"/>
      <c r="G9043" s="28" t="str">
        <f t="shared" si="21"/>
        <v/>
      </c>
      <c r="H9043" s="31"/>
    </row>
    <row r="9044" spans="2:8">
      <c r="B9044" s="27"/>
      <c r="C9044" s="27"/>
      <c r="D9044" s="27"/>
      <c r="E9044" s="27"/>
      <c r="F9044" s="26"/>
      <c r="G9044" s="28" t="str">
        <f t="shared" si="21"/>
        <v/>
      </c>
      <c r="H9044" s="31"/>
    </row>
    <row r="9045" spans="2:8">
      <c r="B9045" s="27"/>
      <c r="C9045" s="27"/>
      <c r="D9045" s="27"/>
      <c r="E9045" s="27"/>
      <c r="F9045" s="26"/>
      <c r="G9045" s="28" t="str">
        <f t="shared" si="21"/>
        <v/>
      </c>
      <c r="H9045" s="31"/>
    </row>
    <row r="9046" spans="2:8">
      <c r="B9046" s="27"/>
      <c r="C9046" s="27"/>
      <c r="D9046" s="27"/>
      <c r="E9046" s="27"/>
      <c r="F9046" s="26"/>
      <c r="G9046" s="28" t="str">
        <f t="shared" si="21"/>
        <v/>
      </c>
      <c r="H9046" s="31"/>
    </row>
    <row r="9047" spans="2:8">
      <c r="B9047" s="27"/>
      <c r="C9047" s="27"/>
      <c r="D9047" s="27"/>
      <c r="E9047" s="27"/>
      <c r="F9047" s="26"/>
      <c r="G9047" s="28" t="str">
        <f t="shared" si="21"/>
        <v/>
      </c>
      <c r="H9047" s="31"/>
    </row>
    <row r="9048" spans="2:8">
      <c r="B9048" s="27"/>
      <c r="C9048" s="27"/>
      <c r="D9048" s="27"/>
      <c r="E9048" s="27"/>
      <c r="F9048" s="26"/>
      <c r="G9048" s="28" t="str">
        <f t="shared" si="21"/>
        <v/>
      </c>
      <c r="H9048" s="31"/>
    </row>
    <row r="9049" spans="2:8">
      <c r="B9049" s="27"/>
      <c r="C9049" s="27"/>
      <c r="D9049" s="27"/>
      <c r="E9049" s="27"/>
      <c r="F9049" s="26"/>
      <c r="G9049" s="28" t="str">
        <f t="shared" si="21"/>
        <v/>
      </c>
      <c r="H9049" s="31"/>
    </row>
    <row r="9050" spans="2:8">
      <c r="B9050" s="27"/>
      <c r="C9050" s="27"/>
      <c r="D9050" s="27"/>
      <c r="E9050" s="27"/>
      <c r="F9050" s="26"/>
      <c r="G9050" s="28" t="str">
        <f t="shared" si="21"/>
        <v/>
      </c>
      <c r="H9050" s="31"/>
    </row>
    <row r="9051" spans="2:8">
      <c r="B9051" s="27"/>
      <c r="C9051" s="27"/>
      <c r="D9051" s="27"/>
      <c r="E9051" s="27"/>
      <c r="F9051" s="26"/>
      <c r="G9051" s="28" t="str">
        <f t="shared" si="21"/>
        <v/>
      </c>
      <c r="H9051" s="31"/>
    </row>
    <row r="9052" spans="2:8">
      <c r="B9052" s="27"/>
      <c r="C9052" s="27"/>
      <c r="D9052" s="27"/>
      <c r="E9052" s="27"/>
      <c r="F9052" s="26"/>
      <c r="G9052" s="28" t="str">
        <f t="shared" si="21"/>
        <v/>
      </c>
      <c r="H9052" s="31"/>
    </row>
    <row r="9053" spans="2:8">
      <c r="B9053" s="27"/>
      <c r="C9053" s="27"/>
      <c r="D9053" s="27"/>
      <c r="E9053" s="27"/>
      <c r="F9053" s="26"/>
      <c r="G9053" s="28" t="str">
        <f t="shared" si="21"/>
        <v/>
      </c>
      <c r="H9053" s="31"/>
    </row>
    <row r="9054" spans="2:8">
      <c r="B9054" s="27"/>
      <c r="C9054" s="27"/>
      <c r="D9054" s="27"/>
      <c r="E9054" s="27"/>
      <c r="F9054" s="26"/>
      <c r="G9054" s="28" t="str">
        <f t="shared" si="21"/>
        <v/>
      </c>
      <c r="H9054" s="31"/>
    </row>
    <row r="9055" spans="2:8">
      <c r="B9055" s="27"/>
      <c r="C9055" s="27"/>
      <c r="D9055" s="27"/>
      <c r="E9055" s="27"/>
      <c r="F9055" s="26"/>
      <c r="G9055" s="28" t="str">
        <f t="shared" si="21"/>
        <v/>
      </c>
      <c r="H9055" s="31"/>
    </row>
    <row r="9056" spans="2:8">
      <c r="B9056" s="27"/>
      <c r="C9056" s="27"/>
      <c r="D9056" s="27"/>
      <c r="E9056" s="27"/>
      <c r="F9056" s="26"/>
      <c r="G9056" s="28" t="str">
        <f t="shared" si="21"/>
        <v/>
      </c>
      <c r="H9056" s="31"/>
    </row>
    <row r="9057" spans="2:8">
      <c r="B9057" s="27"/>
      <c r="C9057" s="27"/>
      <c r="D9057" s="27"/>
      <c r="E9057" s="27"/>
      <c r="F9057" s="26"/>
      <c r="G9057" s="28" t="str">
        <f t="shared" si="21"/>
        <v/>
      </c>
      <c r="H9057" s="31"/>
    </row>
    <row r="9058" spans="2:8">
      <c r="B9058" s="27"/>
      <c r="C9058" s="27"/>
      <c r="D9058" s="27"/>
      <c r="E9058" s="27"/>
      <c r="F9058" s="26"/>
      <c r="G9058" s="28" t="str">
        <f t="shared" si="21"/>
        <v/>
      </c>
      <c r="H9058" s="31"/>
    </row>
    <row r="9059" spans="2:8">
      <c r="B9059" s="27"/>
      <c r="C9059" s="27"/>
      <c r="D9059" s="27"/>
      <c r="E9059" s="27"/>
      <c r="F9059" s="26"/>
      <c r="G9059" s="28" t="str">
        <f t="shared" si="21"/>
        <v/>
      </c>
      <c r="H9059" s="31"/>
    </row>
    <row r="9060" spans="2:8">
      <c r="B9060" s="27"/>
      <c r="C9060" s="27"/>
      <c r="D9060" s="27"/>
      <c r="E9060" s="27"/>
      <c r="F9060" s="26"/>
      <c r="G9060" s="28" t="str">
        <f t="shared" si="21"/>
        <v/>
      </c>
      <c r="H9060" s="31"/>
    </row>
    <row r="9061" spans="2:8">
      <c r="B9061" s="27"/>
      <c r="C9061" s="27"/>
      <c r="D9061" s="27"/>
      <c r="E9061" s="27"/>
      <c r="F9061" s="26"/>
      <c r="G9061" s="28" t="str">
        <f t="shared" si="21"/>
        <v/>
      </c>
      <c r="H9061" s="31"/>
    </row>
    <row r="9062" spans="2:8">
      <c r="B9062" s="27"/>
      <c r="C9062" s="27"/>
      <c r="D9062" s="27"/>
      <c r="E9062" s="27"/>
      <c r="F9062" s="26"/>
      <c r="G9062" s="28" t="str">
        <f t="shared" si="21"/>
        <v/>
      </c>
      <c r="H9062" s="31"/>
    </row>
    <row r="9063" spans="2:8">
      <c r="B9063" s="27"/>
      <c r="C9063" s="27"/>
      <c r="D9063" s="27"/>
      <c r="E9063" s="27"/>
      <c r="F9063" s="26"/>
      <c r="G9063" s="28" t="str">
        <f t="shared" si="21"/>
        <v/>
      </c>
      <c r="H9063" s="31"/>
    </row>
    <row r="9064" spans="2:8">
      <c r="B9064" s="27"/>
      <c r="C9064" s="27"/>
      <c r="D9064" s="27"/>
      <c r="E9064" s="27"/>
      <c r="F9064" s="26"/>
      <c r="G9064" s="28" t="str">
        <f t="shared" si="21"/>
        <v/>
      </c>
      <c r="H9064" s="31"/>
    </row>
    <row r="9065" spans="2:8">
      <c r="B9065" s="27"/>
      <c r="C9065" s="27"/>
      <c r="D9065" s="27"/>
      <c r="E9065" s="27"/>
      <c r="F9065" s="26"/>
      <c r="G9065" s="28" t="str">
        <f t="shared" si="21"/>
        <v/>
      </c>
      <c r="H9065" s="31"/>
    </row>
    <row r="9066" spans="2:8">
      <c r="B9066" s="27"/>
      <c r="C9066" s="27"/>
      <c r="D9066" s="27"/>
      <c r="E9066" s="27"/>
      <c r="F9066" s="26"/>
      <c r="G9066" s="28" t="str">
        <f t="shared" si="21"/>
        <v/>
      </c>
      <c r="H9066" s="31"/>
    </row>
    <row r="9067" spans="2:8">
      <c r="B9067" s="27"/>
      <c r="C9067" s="27"/>
      <c r="D9067" s="27"/>
      <c r="E9067" s="27"/>
      <c r="F9067" s="26"/>
      <c r="G9067" s="28" t="str">
        <f t="shared" si="21"/>
        <v/>
      </c>
      <c r="H9067" s="31"/>
    </row>
    <row r="9068" spans="2:8">
      <c r="B9068" s="27"/>
      <c r="C9068" s="27"/>
      <c r="D9068" s="27"/>
      <c r="E9068" s="27"/>
      <c r="F9068" s="26"/>
      <c r="G9068" s="28" t="str">
        <f t="shared" si="21"/>
        <v/>
      </c>
      <c r="H9068" s="31"/>
    </row>
    <row r="9069" spans="2:8">
      <c r="B9069" s="27"/>
      <c r="C9069" s="27"/>
      <c r="D9069" s="27"/>
      <c r="E9069" s="27"/>
      <c r="F9069" s="26"/>
      <c r="G9069" s="28" t="str">
        <f t="shared" si="21"/>
        <v/>
      </c>
      <c r="H9069" s="31"/>
    </row>
    <row r="9070" spans="2:8">
      <c r="B9070" s="27"/>
      <c r="C9070" s="27"/>
      <c r="D9070" s="27"/>
      <c r="E9070" s="27"/>
      <c r="F9070" s="26"/>
      <c r="G9070" s="28" t="str">
        <f t="shared" si="21"/>
        <v/>
      </c>
      <c r="H9070" s="31"/>
    </row>
    <row r="9071" spans="2:8">
      <c r="B9071" s="27"/>
      <c r="C9071" s="27"/>
      <c r="D9071" s="27"/>
      <c r="E9071" s="27"/>
      <c r="F9071" s="26"/>
      <c r="G9071" s="28" t="str">
        <f t="shared" si="21"/>
        <v/>
      </c>
      <c r="H9071" s="31"/>
    </row>
    <row r="9072" spans="2:8">
      <c r="B9072" s="27"/>
      <c r="C9072" s="27"/>
      <c r="D9072" s="27"/>
      <c r="E9072" s="27"/>
      <c r="F9072" s="26"/>
      <c r="G9072" s="28" t="str">
        <f t="shared" si="21"/>
        <v/>
      </c>
      <c r="H9072" s="31"/>
    </row>
    <row r="9073" spans="2:8">
      <c r="B9073" s="27"/>
      <c r="C9073" s="27"/>
      <c r="D9073" s="27"/>
      <c r="E9073" s="27"/>
      <c r="F9073" s="26"/>
      <c r="G9073" s="28" t="str">
        <f t="shared" si="21"/>
        <v/>
      </c>
      <c r="H9073" s="31"/>
    </row>
    <row r="9074" spans="2:8">
      <c r="B9074" s="27"/>
      <c r="C9074" s="27"/>
      <c r="D9074" s="27"/>
      <c r="E9074" s="27"/>
      <c r="F9074" s="26"/>
      <c r="G9074" s="28" t="str">
        <f t="shared" si="21"/>
        <v/>
      </c>
      <c r="H9074" s="31"/>
    </row>
    <row r="9075" spans="2:8">
      <c r="B9075" s="27"/>
      <c r="C9075" s="27"/>
      <c r="D9075" s="27"/>
      <c r="E9075" s="27"/>
      <c r="F9075" s="26"/>
      <c r="G9075" s="28" t="str">
        <f t="shared" si="21"/>
        <v/>
      </c>
      <c r="H9075" s="31"/>
    </row>
    <row r="9076" spans="2:8">
      <c r="B9076" s="27"/>
      <c r="C9076" s="27"/>
      <c r="D9076" s="27"/>
      <c r="E9076" s="27"/>
      <c r="F9076" s="26"/>
      <c r="G9076" s="28" t="str">
        <f t="shared" si="21"/>
        <v/>
      </c>
      <c r="H9076" s="31"/>
    </row>
    <row r="9077" spans="2:8">
      <c r="B9077" s="27"/>
      <c r="C9077" s="27"/>
      <c r="D9077" s="27"/>
      <c r="E9077" s="27"/>
      <c r="F9077" s="26"/>
      <c r="G9077" s="28" t="str">
        <f t="shared" si="21"/>
        <v/>
      </c>
      <c r="H9077" s="31"/>
    </row>
    <row r="9078" spans="2:8">
      <c r="B9078" s="27"/>
      <c r="C9078" s="27"/>
      <c r="D9078" s="27"/>
      <c r="E9078" s="27"/>
      <c r="F9078" s="26"/>
      <c r="G9078" s="28" t="str">
        <f t="shared" si="21"/>
        <v/>
      </c>
      <c r="H9078" s="31"/>
    </row>
    <row r="9079" spans="2:8">
      <c r="B9079" s="27"/>
      <c r="C9079" s="27"/>
      <c r="D9079" s="27"/>
      <c r="E9079" s="27"/>
      <c r="F9079" s="26"/>
      <c r="G9079" s="28" t="str">
        <f t="shared" si="21"/>
        <v/>
      </c>
      <c r="H9079" s="31"/>
    </row>
    <row r="9080" spans="2:8">
      <c r="B9080" s="27"/>
      <c r="C9080" s="27"/>
      <c r="D9080" s="27"/>
      <c r="E9080" s="27"/>
      <c r="F9080" s="26"/>
      <c r="G9080" s="28" t="str">
        <f t="shared" si="21"/>
        <v/>
      </c>
      <c r="H9080" s="31"/>
    </row>
    <row r="9081" spans="2:8">
      <c r="B9081" s="27"/>
      <c r="C9081" s="27"/>
      <c r="D9081" s="27"/>
      <c r="E9081" s="27"/>
      <c r="F9081" s="26"/>
      <c r="G9081" s="28" t="str">
        <f t="shared" si="21"/>
        <v/>
      </c>
      <c r="H9081" s="31"/>
    </row>
    <row r="9082" spans="2:8">
      <c r="B9082" s="27"/>
      <c r="C9082" s="27"/>
      <c r="D9082" s="27"/>
      <c r="E9082" s="27"/>
      <c r="F9082" s="26"/>
      <c r="G9082" s="28" t="str">
        <f t="shared" si="21"/>
        <v/>
      </c>
      <c r="H9082" s="31"/>
    </row>
    <row r="9083" spans="2:8">
      <c r="B9083" s="27"/>
      <c r="C9083" s="27"/>
      <c r="D9083" s="27"/>
      <c r="E9083" s="27"/>
      <c r="F9083" s="26"/>
      <c r="G9083" s="28" t="str">
        <f t="shared" si="21"/>
        <v/>
      </c>
      <c r="H9083" s="31"/>
    </row>
    <row r="9084" spans="2:8">
      <c r="B9084" s="27"/>
      <c r="C9084" s="27"/>
      <c r="D9084" s="27"/>
      <c r="E9084" s="27"/>
      <c r="F9084" s="26"/>
      <c r="G9084" s="28" t="str">
        <f t="shared" si="21"/>
        <v/>
      </c>
      <c r="H9084" s="31"/>
    </row>
    <row r="9085" spans="2:8">
      <c r="B9085" s="27"/>
      <c r="C9085" s="27"/>
      <c r="D9085" s="27"/>
      <c r="E9085" s="27"/>
      <c r="F9085" s="26"/>
      <c r="G9085" s="28" t="str">
        <f t="shared" si="21"/>
        <v/>
      </c>
      <c r="H9085" s="31"/>
    </row>
    <row r="9086" spans="2:8">
      <c r="B9086" s="27"/>
      <c r="C9086" s="27"/>
      <c r="D9086" s="27"/>
      <c r="E9086" s="27"/>
      <c r="F9086" s="26"/>
      <c r="G9086" s="28" t="str">
        <f t="shared" si="21"/>
        <v/>
      </c>
      <c r="H9086" s="31"/>
    </row>
    <row r="9087" spans="2:8">
      <c r="B9087" s="27"/>
      <c r="C9087" s="27"/>
      <c r="D9087" s="27"/>
      <c r="E9087" s="27"/>
      <c r="F9087" s="26"/>
      <c r="G9087" s="28" t="str">
        <f t="shared" si="21"/>
        <v/>
      </c>
      <c r="H9087" s="31"/>
    </row>
    <row r="9088" spans="2:8">
      <c r="B9088" s="27"/>
      <c r="C9088" s="27"/>
      <c r="D9088" s="27"/>
      <c r="E9088" s="27"/>
      <c r="F9088" s="26"/>
      <c r="G9088" s="28" t="str">
        <f t="shared" si="21"/>
        <v/>
      </c>
      <c r="H9088" s="31"/>
    </row>
    <row r="9089" spans="2:8">
      <c r="B9089" s="27"/>
      <c r="C9089" s="27"/>
      <c r="D9089" s="27"/>
      <c r="E9089" s="27"/>
      <c r="F9089" s="26"/>
      <c r="G9089" s="28" t="str">
        <f t="shared" si="21"/>
        <v/>
      </c>
      <c r="H9089" s="31"/>
    </row>
    <row r="9090" spans="2:8">
      <c r="B9090" s="27"/>
      <c r="C9090" s="27"/>
      <c r="D9090" s="27"/>
      <c r="E9090" s="27"/>
      <c r="F9090" s="26"/>
      <c r="G9090" s="28" t="str">
        <f t="shared" si="21"/>
        <v/>
      </c>
      <c r="H9090" s="31"/>
    </row>
    <row r="9091" spans="2:8">
      <c r="B9091" s="27"/>
      <c r="C9091" s="27"/>
      <c r="D9091" s="27"/>
      <c r="E9091" s="27"/>
      <c r="F9091" s="26"/>
      <c r="G9091" s="28" t="str">
        <f t="shared" si="21"/>
        <v/>
      </c>
      <c r="H9091" s="31"/>
    </row>
    <row r="9092" spans="2:8">
      <c r="B9092" s="27"/>
      <c r="C9092" s="27"/>
      <c r="D9092" s="27"/>
      <c r="E9092" s="27"/>
      <c r="F9092" s="26"/>
      <c r="G9092" s="28" t="str">
        <f t="shared" ref="G9092:G9155" si="22">IF(F9092="","",IF(F9092="EI",4,IF(F9092="EO",5.2,IF(F9092="EQ",3.9,IF(F9092="ILF",7.5,IF(F9092="EIF",5.4))))))</f>
        <v/>
      </c>
      <c r="H9092" s="31"/>
    </row>
    <row r="9093" spans="2:8">
      <c r="B9093" s="27"/>
      <c r="C9093" s="27"/>
      <c r="D9093" s="27"/>
      <c r="E9093" s="27"/>
      <c r="F9093" s="26"/>
      <c r="G9093" s="28" t="str">
        <f t="shared" si="22"/>
        <v/>
      </c>
      <c r="H9093" s="31"/>
    </row>
    <row r="9094" spans="2:8">
      <c r="B9094" s="27"/>
      <c r="C9094" s="27"/>
      <c r="D9094" s="27"/>
      <c r="E9094" s="27"/>
      <c r="F9094" s="26"/>
      <c r="G9094" s="28" t="str">
        <f t="shared" si="22"/>
        <v/>
      </c>
      <c r="H9094" s="31"/>
    </row>
    <row r="9095" spans="2:8">
      <c r="B9095" s="27"/>
      <c r="C9095" s="27"/>
      <c r="D9095" s="27"/>
      <c r="E9095" s="27"/>
      <c r="F9095" s="26"/>
      <c r="G9095" s="28" t="str">
        <f t="shared" si="22"/>
        <v/>
      </c>
      <c r="H9095" s="31"/>
    </row>
    <row r="9096" spans="2:8">
      <c r="B9096" s="27"/>
      <c r="C9096" s="27"/>
      <c r="D9096" s="27"/>
      <c r="E9096" s="27"/>
      <c r="F9096" s="26"/>
      <c r="G9096" s="28" t="str">
        <f t="shared" si="22"/>
        <v/>
      </c>
      <c r="H9096" s="31"/>
    </row>
    <row r="9097" spans="2:8">
      <c r="B9097" s="27"/>
      <c r="C9097" s="27"/>
      <c r="D9097" s="27"/>
      <c r="E9097" s="27"/>
      <c r="F9097" s="26"/>
      <c r="G9097" s="28" t="str">
        <f t="shared" si="22"/>
        <v/>
      </c>
      <c r="H9097" s="31"/>
    </row>
    <row r="9098" spans="2:8">
      <c r="B9098" s="27"/>
      <c r="C9098" s="27"/>
      <c r="D9098" s="27"/>
      <c r="E9098" s="27"/>
      <c r="F9098" s="26"/>
      <c r="G9098" s="28" t="str">
        <f t="shared" si="22"/>
        <v/>
      </c>
      <c r="H9098" s="31"/>
    </row>
    <row r="9099" spans="2:8">
      <c r="B9099" s="27"/>
      <c r="C9099" s="27"/>
      <c r="D9099" s="27"/>
      <c r="E9099" s="27"/>
      <c r="F9099" s="26"/>
      <c r="G9099" s="28" t="str">
        <f t="shared" si="22"/>
        <v/>
      </c>
      <c r="H9099" s="31"/>
    </row>
    <row r="9100" spans="2:8">
      <c r="B9100" s="27"/>
      <c r="C9100" s="27"/>
      <c r="D9100" s="27"/>
      <c r="E9100" s="27"/>
      <c r="F9100" s="26"/>
      <c r="G9100" s="28" t="str">
        <f t="shared" si="22"/>
        <v/>
      </c>
      <c r="H9100" s="31"/>
    </row>
    <row r="9101" spans="2:8">
      <c r="B9101" s="27"/>
      <c r="C9101" s="27"/>
      <c r="D9101" s="27"/>
      <c r="E9101" s="27"/>
      <c r="F9101" s="26"/>
      <c r="G9101" s="28" t="str">
        <f t="shared" si="22"/>
        <v/>
      </c>
      <c r="H9101" s="31"/>
    </row>
    <row r="9102" spans="2:8">
      <c r="B9102" s="27"/>
      <c r="C9102" s="27"/>
      <c r="D9102" s="27"/>
      <c r="E9102" s="27"/>
      <c r="F9102" s="26"/>
      <c r="G9102" s="28" t="str">
        <f t="shared" si="22"/>
        <v/>
      </c>
      <c r="H9102" s="31"/>
    </row>
    <row r="9103" spans="2:8">
      <c r="B9103" s="27"/>
      <c r="C9103" s="27"/>
      <c r="D9103" s="27"/>
      <c r="E9103" s="27"/>
      <c r="F9103" s="26"/>
      <c r="G9103" s="28" t="str">
        <f t="shared" si="22"/>
        <v/>
      </c>
      <c r="H9103" s="31"/>
    </row>
    <row r="9104" spans="2:8">
      <c r="B9104" s="27"/>
      <c r="C9104" s="27"/>
      <c r="D9104" s="27"/>
      <c r="E9104" s="27"/>
      <c r="F9104" s="26"/>
      <c r="G9104" s="28" t="str">
        <f t="shared" si="22"/>
        <v/>
      </c>
      <c r="H9104" s="31"/>
    </row>
    <row r="9105" spans="2:8">
      <c r="B9105" s="27"/>
      <c r="C9105" s="27"/>
      <c r="D9105" s="27"/>
      <c r="E9105" s="27"/>
      <c r="F9105" s="26"/>
      <c r="G9105" s="28" t="str">
        <f t="shared" si="22"/>
        <v/>
      </c>
      <c r="H9105" s="31"/>
    </row>
    <row r="9106" spans="2:8">
      <c r="B9106" s="27"/>
      <c r="C9106" s="27"/>
      <c r="D9106" s="27"/>
      <c r="E9106" s="27"/>
      <c r="F9106" s="26"/>
      <c r="G9106" s="28" t="str">
        <f t="shared" si="22"/>
        <v/>
      </c>
      <c r="H9106" s="31"/>
    </row>
    <row r="9107" spans="2:8">
      <c r="B9107" s="27"/>
      <c r="C9107" s="27"/>
      <c r="D9107" s="27"/>
      <c r="E9107" s="27"/>
      <c r="F9107" s="26"/>
      <c r="G9107" s="28" t="str">
        <f t="shared" si="22"/>
        <v/>
      </c>
      <c r="H9107" s="31"/>
    </row>
    <row r="9108" spans="2:8">
      <c r="B9108" s="27"/>
      <c r="C9108" s="27"/>
      <c r="D9108" s="27"/>
      <c r="E9108" s="27"/>
      <c r="F9108" s="26"/>
      <c r="G9108" s="28" t="str">
        <f t="shared" si="22"/>
        <v/>
      </c>
      <c r="H9108" s="31"/>
    </row>
    <row r="9109" spans="2:8">
      <c r="B9109" s="27"/>
      <c r="C9109" s="27"/>
      <c r="D9109" s="27"/>
      <c r="E9109" s="27"/>
      <c r="F9109" s="26"/>
      <c r="G9109" s="28" t="str">
        <f t="shared" si="22"/>
        <v/>
      </c>
      <c r="H9109" s="31"/>
    </row>
    <row r="9110" spans="2:8">
      <c r="B9110" s="27"/>
      <c r="C9110" s="27"/>
      <c r="D9110" s="27"/>
      <c r="E9110" s="27"/>
      <c r="F9110" s="26"/>
      <c r="G9110" s="28" t="str">
        <f t="shared" si="22"/>
        <v/>
      </c>
      <c r="H9110" s="31"/>
    </row>
    <row r="9111" spans="2:8">
      <c r="B9111" s="27"/>
      <c r="C9111" s="27"/>
      <c r="D9111" s="27"/>
      <c r="E9111" s="27"/>
      <c r="F9111" s="26"/>
      <c r="G9111" s="28" t="str">
        <f t="shared" si="22"/>
        <v/>
      </c>
      <c r="H9111" s="31"/>
    </row>
    <row r="9112" spans="2:8">
      <c r="B9112" s="27"/>
      <c r="C9112" s="27"/>
      <c r="D9112" s="27"/>
      <c r="E9112" s="27"/>
      <c r="F9112" s="26"/>
      <c r="G9112" s="28" t="str">
        <f t="shared" si="22"/>
        <v/>
      </c>
      <c r="H9112" s="31"/>
    </row>
    <row r="9113" spans="2:8">
      <c r="B9113" s="27"/>
      <c r="C9113" s="27"/>
      <c r="D9113" s="27"/>
      <c r="E9113" s="27"/>
      <c r="F9113" s="26"/>
      <c r="G9113" s="28" t="str">
        <f t="shared" si="22"/>
        <v/>
      </c>
      <c r="H9113" s="31"/>
    </row>
    <row r="9114" spans="2:8">
      <c r="B9114" s="27"/>
      <c r="C9114" s="27"/>
      <c r="D9114" s="27"/>
      <c r="E9114" s="27"/>
      <c r="F9114" s="26"/>
      <c r="G9114" s="28" t="str">
        <f t="shared" si="22"/>
        <v/>
      </c>
      <c r="H9114" s="31"/>
    </row>
    <row r="9115" spans="2:8">
      <c r="B9115" s="27"/>
      <c r="C9115" s="27"/>
      <c r="D9115" s="27"/>
      <c r="E9115" s="27"/>
      <c r="F9115" s="26"/>
      <c r="G9115" s="28" t="str">
        <f t="shared" si="22"/>
        <v/>
      </c>
      <c r="H9115" s="31"/>
    </row>
    <row r="9116" spans="2:8">
      <c r="B9116" s="27"/>
      <c r="C9116" s="27"/>
      <c r="D9116" s="27"/>
      <c r="E9116" s="27"/>
      <c r="F9116" s="26"/>
      <c r="G9116" s="28" t="str">
        <f t="shared" si="22"/>
        <v/>
      </c>
      <c r="H9116" s="31"/>
    </row>
    <row r="9117" spans="2:8">
      <c r="B9117" s="27"/>
      <c r="C9117" s="27"/>
      <c r="D9117" s="27"/>
      <c r="E9117" s="27"/>
      <c r="F9117" s="26"/>
      <c r="G9117" s="28" t="str">
        <f t="shared" si="22"/>
        <v/>
      </c>
      <c r="H9117" s="31"/>
    </row>
    <row r="9118" spans="2:8">
      <c r="B9118" s="27"/>
      <c r="C9118" s="27"/>
      <c r="D9118" s="27"/>
      <c r="E9118" s="27"/>
      <c r="F9118" s="26"/>
      <c r="G9118" s="28" t="str">
        <f t="shared" si="22"/>
        <v/>
      </c>
      <c r="H9118" s="31"/>
    </row>
    <row r="9119" spans="2:8">
      <c r="B9119" s="27"/>
      <c r="C9119" s="27"/>
      <c r="D9119" s="27"/>
      <c r="E9119" s="27"/>
      <c r="F9119" s="26"/>
      <c r="G9119" s="28" t="str">
        <f t="shared" si="22"/>
        <v/>
      </c>
      <c r="H9119" s="31"/>
    </row>
    <row r="9120" spans="2:8">
      <c r="B9120" s="27"/>
      <c r="C9120" s="27"/>
      <c r="D9120" s="27"/>
      <c r="E9120" s="27"/>
      <c r="F9120" s="26"/>
      <c r="G9120" s="28" t="str">
        <f t="shared" si="22"/>
        <v/>
      </c>
      <c r="H9120" s="31"/>
    </row>
    <row r="9121" spans="2:8">
      <c r="B9121" s="27"/>
      <c r="C9121" s="27"/>
      <c r="D9121" s="27"/>
      <c r="E9121" s="27"/>
      <c r="F9121" s="26"/>
      <c r="G9121" s="28" t="str">
        <f t="shared" si="22"/>
        <v/>
      </c>
      <c r="H9121" s="31"/>
    </row>
    <row r="9122" spans="2:8">
      <c r="B9122" s="27"/>
      <c r="C9122" s="27"/>
      <c r="D9122" s="27"/>
      <c r="E9122" s="27"/>
      <c r="F9122" s="26"/>
      <c r="G9122" s="28" t="str">
        <f t="shared" si="22"/>
        <v/>
      </c>
      <c r="H9122" s="31"/>
    </row>
    <row r="9123" spans="2:8">
      <c r="B9123" s="27"/>
      <c r="C9123" s="27"/>
      <c r="D9123" s="27"/>
      <c r="E9123" s="27"/>
      <c r="F9123" s="26"/>
      <c r="G9123" s="28" t="str">
        <f t="shared" si="22"/>
        <v/>
      </c>
      <c r="H9123" s="31"/>
    </row>
    <row r="9124" spans="2:8">
      <c r="B9124" s="27"/>
      <c r="C9124" s="27"/>
      <c r="D9124" s="27"/>
      <c r="E9124" s="27"/>
      <c r="F9124" s="26"/>
      <c r="G9124" s="28" t="str">
        <f t="shared" si="22"/>
        <v/>
      </c>
      <c r="H9124" s="31"/>
    </row>
    <row r="9125" spans="2:8">
      <c r="B9125" s="27"/>
      <c r="C9125" s="27"/>
      <c r="D9125" s="27"/>
      <c r="E9125" s="27"/>
      <c r="F9125" s="26"/>
      <c r="G9125" s="28" t="str">
        <f t="shared" si="22"/>
        <v/>
      </c>
      <c r="H9125" s="31"/>
    </row>
    <row r="9126" spans="2:8">
      <c r="B9126" s="27"/>
      <c r="C9126" s="27"/>
      <c r="D9126" s="27"/>
      <c r="E9126" s="27"/>
      <c r="F9126" s="26"/>
      <c r="G9126" s="28" t="str">
        <f t="shared" si="22"/>
        <v/>
      </c>
      <c r="H9126" s="31"/>
    </row>
    <row r="9127" spans="2:8">
      <c r="B9127" s="27"/>
      <c r="C9127" s="27"/>
      <c r="D9127" s="27"/>
      <c r="E9127" s="27"/>
      <c r="F9127" s="26"/>
      <c r="G9127" s="28" t="str">
        <f t="shared" si="22"/>
        <v/>
      </c>
      <c r="H9127" s="31"/>
    </row>
    <row r="9128" spans="2:8">
      <c r="B9128" s="27"/>
      <c r="C9128" s="27"/>
      <c r="D9128" s="27"/>
      <c r="E9128" s="27"/>
      <c r="F9128" s="26"/>
      <c r="G9128" s="28" t="str">
        <f t="shared" si="22"/>
        <v/>
      </c>
      <c r="H9128" s="31"/>
    </row>
    <row r="9129" spans="2:8">
      <c r="B9129" s="27"/>
      <c r="C9129" s="27"/>
      <c r="D9129" s="27"/>
      <c r="E9129" s="27"/>
      <c r="F9129" s="26"/>
      <c r="G9129" s="28" t="str">
        <f t="shared" si="22"/>
        <v/>
      </c>
      <c r="H9129" s="31"/>
    </row>
    <row r="9130" spans="2:8">
      <c r="B9130" s="27"/>
      <c r="C9130" s="27"/>
      <c r="D9130" s="27"/>
      <c r="E9130" s="27"/>
      <c r="F9130" s="26"/>
      <c r="G9130" s="28" t="str">
        <f t="shared" si="22"/>
        <v/>
      </c>
      <c r="H9130" s="31"/>
    </row>
    <row r="9131" spans="2:8">
      <c r="B9131" s="27"/>
      <c r="C9131" s="27"/>
      <c r="D9131" s="27"/>
      <c r="E9131" s="27"/>
      <c r="F9131" s="26"/>
      <c r="G9131" s="28" t="str">
        <f t="shared" si="22"/>
        <v/>
      </c>
      <c r="H9131" s="31"/>
    </row>
    <row r="9132" spans="2:8">
      <c r="B9132" s="27"/>
      <c r="C9132" s="27"/>
      <c r="D9132" s="27"/>
      <c r="E9132" s="27"/>
      <c r="F9132" s="26"/>
      <c r="G9132" s="28" t="str">
        <f t="shared" si="22"/>
        <v/>
      </c>
      <c r="H9132" s="31"/>
    </row>
    <row r="9133" spans="2:8">
      <c r="B9133" s="27"/>
      <c r="C9133" s="27"/>
      <c r="D9133" s="27"/>
      <c r="E9133" s="27"/>
      <c r="F9133" s="26"/>
      <c r="G9133" s="28" t="str">
        <f t="shared" si="22"/>
        <v/>
      </c>
      <c r="H9133" s="31"/>
    </row>
    <row r="9134" spans="2:8">
      <c r="B9134" s="27"/>
      <c r="C9134" s="27"/>
      <c r="D9134" s="27"/>
      <c r="E9134" s="27"/>
      <c r="F9134" s="26"/>
      <c r="G9134" s="28" t="str">
        <f t="shared" si="22"/>
        <v/>
      </c>
      <c r="H9134" s="31"/>
    </row>
    <row r="9135" spans="2:8">
      <c r="B9135" s="27"/>
      <c r="C9135" s="27"/>
      <c r="D9135" s="27"/>
      <c r="E9135" s="27"/>
      <c r="F9135" s="26"/>
      <c r="G9135" s="28" t="str">
        <f t="shared" si="22"/>
        <v/>
      </c>
      <c r="H9135" s="31"/>
    </row>
    <row r="9136" spans="2:8">
      <c r="B9136" s="27"/>
      <c r="C9136" s="27"/>
      <c r="D9136" s="27"/>
      <c r="E9136" s="27"/>
      <c r="F9136" s="26"/>
      <c r="G9136" s="28" t="str">
        <f t="shared" si="22"/>
        <v/>
      </c>
      <c r="H9136" s="31"/>
    </row>
    <row r="9137" spans="2:8">
      <c r="B9137" s="27"/>
      <c r="C9137" s="27"/>
      <c r="D9137" s="27"/>
      <c r="E9137" s="27"/>
      <c r="F9137" s="26"/>
      <c r="G9137" s="28" t="str">
        <f t="shared" si="22"/>
        <v/>
      </c>
      <c r="H9137" s="31"/>
    </row>
    <row r="9138" spans="2:8">
      <c r="B9138" s="27"/>
      <c r="C9138" s="27"/>
      <c r="D9138" s="27"/>
      <c r="E9138" s="27"/>
      <c r="F9138" s="26"/>
      <c r="G9138" s="28" t="str">
        <f t="shared" si="22"/>
        <v/>
      </c>
      <c r="H9138" s="31"/>
    </row>
    <row r="9139" spans="2:8">
      <c r="B9139" s="27"/>
      <c r="C9139" s="27"/>
      <c r="D9139" s="27"/>
      <c r="E9139" s="27"/>
      <c r="F9139" s="26"/>
      <c r="G9139" s="28" t="str">
        <f t="shared" si="22"/>
        <v/>
      </c>
      <c r="H9139" s="31"/>
    </row>
    <row r="9140" spans="2:8">
      <c r="B9140" s="27"/>
      <c r="C9140" s="27"/>
      <c r="D9140" s="27"/>
      <c r="E9140" s="27"/>
      <c r="F9140" s="26"/>
      <c r="G9140" s="28" t="str">
        <f t="shared" si="22"/>
        <v/>
      </c>
      <c r="H9140" s="31"/>
    </row>
    <row r="9141" spans="2:8">
      <c r="B9141" s="27"/>
      <c r="C9141" s="27"/>
      <c r="D9141" s="27"/>
      <c r="E9141" s="27"/>
      <c r="F9141" s="26"/>
      <c r="G9141" s="28" t="str">
        <f t="shared" si="22"/>
        <v/>
      </c>
      <c r="H9141" s="31"/>
    </row>
    <row r="9142" spans="2:8">
      <c r="B9142" s="27"/>
      <c r="C9142" s="27"/>
      <c r="D9142" s="27"/>
      <c r="E9142" s="27"/>
      <c r="F9142" s="26"/>
      <c r="G9142" s="28" t="str">
        <f t="shared" si="22"/>
        <v/>
      </c>
      <c r="H9142" s="31"/>
    </row>
    <row r="9143" spans="2:8">
      <c r="B9143" s="27"/>
      <c r="C9143" s="27"/>
      <c r="D9143" s="27"/>
      <c r="E9143" s="27"/>
      <c r="F9143" s="26"/>
      <c r="G9143" s="28" t="str">
        <f t="shared" si="22"/>
        <v/>
      </c>
      <c r="H9143" s="31"/>
    </row>
    <row r="9144" spans="2:8">
      <c r="B9144" s="27"/>
      <c r="C9144" s="27"/>
      <c r="D9144" s="27"/>
      <c r="E9144" s="27"/>
      <c r="F9144" s="26"/>
      <c r="G9144" s="28" t="str">
        <f t="shared" si="22"/>
        <v/>
      </c>
      <c r="H9144" s="31"/>
    </row>
    <row r="9145" spans="2:8">
      <c r="B9145" s="27"/>
      <c r="C9145" s="27"/>
      <c r="D9145" s="27"/>
      <c r="E9145" s="27"/>
      <c r="F9145" s="26"/>
      <c r="G9145" s="28" t="str">
        <f t="shared" si="22"/>
        <v/>
      </c>
      <c r="H9145" s="31"/>
    </row>
    <row r="9146" spans="2:8">
      <c r="B9146" s="27"/>
      <c r="C9146" s="27"/>
      <c r="D9146" s="27"/>
      <c r="E9146" s="27"/>
      <c r="F9146" s="26"/>
      <c r="G9146" s="28" t="str">
        <f t="shared" si="22"/>
        <v/>
      </c>
      <c r="H9146" s="31"/>
    </row>
    <row r="9147" spans="2:8">
      <c r="B9147" s="27"/>
      <c r="C9147" s="27"/>
      <c r="D9147" s="27"/>
      <c r="E9147" s="27"/>
      <c r="F9147" s="26"/>
      <c r="G9147" s="28" t="str">
        <f t="shared" si="22"/>
        <v/>
      </c>
      <c r="H9147" s="31"/>
    </row>
    <row r="9148" spans="2:8">
      <c r="B9148" s="27"/>
      <c r="C9148" s="27"/>
      <c r="D9148" s="27"/>
      <c r="E9148" s="27"/>
      <c r="F9148" s="26"/>
      <c r="G9148" s="28" t="str">
        <f t="shared" si="22"/>
        <v/>
      </c>
      <c r="H9148" s="31"/>
    </row>
    <row r="9149" spans="2:8">
      <c r="B9149" s="27"/>
      <c r="C9149" s="27"/>
      <c r="D9149" s="27"/>
      <c r="E9149" s="27"/>
      <c r="F9149" s="26"/>
      <c r="G9149" s="28" t="str">
        <f t="shared" si="22"/>
        <v/>
      </c>
      <c r="H9149" s="31"/>
    </row>
    <row r="9150" spans="2:8">
      <c r="B9150" s="27"/>
      <c r="C9150" s="27"/>
      <c r="D9150" s="27"/>
      <c r="E9150" s="27"/>
      <c r="F9150" s="26"/>
      <c r="G9150" s="28" t="str">
        <f t="shared" si="22"/>
        <v/>
      </c>
      <c r="H9150" s="31"/>
    </row>
    <row r="9151" spans="2:8">
      <c r="B9151" s="27"/>
      <c r="C9151" s="27"/>
      <c r="D9151" s="27"/>
      <c r="E9151" s="27"/>
      <c r="F9151" s="26"/>
      <c r="G9151" s="28" t="str">
        <f t="shared" si="22"/>
        <v/>
      </c>
      <c r="H9151" s="31"/>
    </row>
    <row r="9152" spans="2:8">
      <c r="B9152" s="27"/>
      <c r="C9152" s="27"/>
      <c r="D9152" s="27"/>
      <c r="E9152" s="27"/>
      <c r="F9152" s="26"/>
      <c r="G9152" s="28" t="str">
        <f t="shared" si="22"/>
        <v/>
      </c>
      <c r="H9152" s="31"/>
    </row>
    <row r="9153" spans="2:8">
      <c r="B9153" s="27"/>
      <c r="C9153" s="27"/>
      <c r="D9153" s="27"/>
      <c r="E9153" s="27"/>
      <c r="F9153" s="26"/>
      <c r="G9153" s="28" t="str">
        <f t="shared" si="22"/>
        <v/>
      </c>
      <c r="H9153" s="31"/>
    </row>
    <row r="9154" spans="2:8">
      <c r="B9154" s="27"/>
      <c r="C9154" s="27"/>
      <c r="D9154" s="27"/>
      <c r="E9154" s="27"/>
      <c r="F9154" s="26"/>
      <c r="G9154" s="28" t="str">
        <f t="shared" si="22"/>
        <v/>
      </c>
      <c r="H9154" s="31"/>
    </row>
    <row r="9155" spans="2:8">
      <c r="B9155" s="27"/>
      <c r="C9155" s="27"/>
      <c r="D9155" s="27"/>
      <c r="E9155" s="27"/>
      <c r="F9155" s="26"/>
      <c r="G9155" s="28" t="str">
        <f t="shared" si="22"/>
        <v/>
      </c>
      <c r="H9155" s="31"/>
    </row>
    <row r="9156" spans="2:8">
      <c r="B9156" s="27"/>
      <c r="C9156" s="27"/>
      <c r="D9156" s="27"/>
      <c r="E9156" s="27"/>
      <c r="F9156" s="26"/>
      <c r="G9156" s="28" t="str">
        <f t="shared" ref="G9156:G9219" si="23">IF(F9156="","",IF(F9156="EI",4,IF(F9156="EO",5.2,IF(F9156="EQ",3.9,IF(F9156="ILF",7.5,IF(F9156="EIF",5.4))))))</f>
        <v/>
      </c>
      <c r="H9156" s="31"/>
    </row>
    <row r="9157" spans="2:8">
      <c r="B9157" s="27"/>
      <c r="C9157" s="27"/>
      <c r="D9157" s="27"/>
      <c r="E9157" s="27"/>
      <c r="F9157" s="26"/>
      <c r="G9157" s="28" t="str">
        <f t="shared" si="23"/>
        <v/>
      </c>
      <c r="H9157" s="31"/>
    </row>
    <row r="9158" spans="2:8">
      <c r="B9158" s="27"/>
      <c r="C9158" s="27"/>
      <c r="D9158" s="27"/>
      <c r="E9158" s="27"/>
      <c r="F9158" s="26"/>
      <c r="G9158" s="28" t="str">
        <f t="shared" si="23"/>
        <v/>
      </c>
      <c r="H9158" s="31"/>
    </row>
    <row r="9159" spans="2:8">
      <c r="B9159" s="27"/>
      <c r="C9159" s="27"/>
      <c r="D9159" s="27"/>
      <c r="E9159" s="27"/>
      <c r="F9159" s="26"/>
      <c r="G9159" s="28" t="str">
        <f t="shared" si="23"/>
        <v/>
      </c>
      <c r="H9159" s="31"/>
    </row>
    <row r="9160" spans="2:8">
      <c r="B9160" s="27"/>
      <c r="C9160" s="27"/>
      <c r="D9160" s="27"/>
      <c r="E9160" s="27"/>
      <c r="F9160" s="26"/>
      <c r="G9160" s="28" t="str">
        <f t="shared" si="23"/>
        <v/>
      </c>
      <c r="H9160" s="31"/>
    </row>
    <row r="9161" spans="2:8">
      <c r="B9161" s="27"/>
      <c r="C9161" s="27"/>
      <c r="D9161" s="27"/>
      <c r="E9161" s="27"/>
      <c r="F9161" s="26"/>
      <c r="G9161" s="28" t="str">
        <f t="shared" si="23"/>
        <v/>
      </c>
      <c r="H9161" s="31"/>
    </row>
    <row r="9162" spans="2:8">
      <c r="B9162" s="27"/>
      <c r="C9162" s="27"/>
      <c r="D9162" s="27"/>
      <c r="E9162" s="27"/>
      <c r="F9162" s="26"/>
      <c r="G9162" s="28" t="str">
        <f t="shared" si="23"/>
        <v/>
      </c>
      <c r="H9162" s="31"/>
    </row>
    <row r="9163" spans="2:8">
      <c r="B9163" s="27"/>
      <c r="C9163" s="27"/>
      <c r="D9163" s="27"/>
      <c r="E9163" s="27"/>
      <c r="F9163" s="26"/>
      <c r="G9163" s="28" t="str">
        <f t="shared" si="23"/>
        <v/>
      </c>
      <c r="H9163" s="31"/>
    </row>
    <row r="9164" spans="2:8">
      <c r="B9164" s="27"/>
      <c r="C9164" s="27"/>
      <c r="D9164" s="27"/>
      <c r="E9164" s="27"/>
      <c r="F9164" s="26"/>
      <c r="G9164" s="28" t="str">
        <f t="shared" si="23"/>
        <v/>
      </c>
      <c r="H9164" s="31"/>
    </row>
    <row r="9165" spans="2:8">
      <c r="B9165" s="27"/>
      <c r="C9165" s="27"/>
      <c r="D9165" s="27"/>
      <c r="E9165" s="27"/>
      <c r="F9165" s="26"/>
      <c r="G9165" s="28" t="str">
        <f t="shared" si="23"/>
        <v/>
      </c>
      <c r="H9165" s="31"/>
    </row>
    <row r="9166" spans="2:8">
      <c r="B9166" s="27"/>
      <c r="C9166" s="27"/>
      <c r="D9166" s="27"/>
      <c r="E9166" s="27"/>
      <c r="F9166" s="26"/>
      <c r="G9166" s="28" t="str">
        <f t="shared" si="23"/>
        <v/>
      </c>
      <c r="H9166" s="31"/>
    </row>
    <row r="9167" spans="2:8">
      <c r="B9167" s="27"/>
      <c r="C9167" s="27"/>
      <c r="D9167" s="27"/>
      <c r="E9167" s="27"/>
      <c r="F9167" s="26"/>
      <c r="G9167" s="28" t="str">
        <f t="shared" si="23"/>
        <v/>
      </c>
      <c r="H9167" s="31"/>
    </row>
    <row r="9168" spans="2:8">
      <c r="B9168" s="27"/>
      <c r="C9168" s="27"/>
      <c r="D9168" s="27"/>
      <c r="E9168" s="27"/>
      <c r="F9168" s="26"/>
      <c r="G9168" s="28" t="str">
        <f t="shared" si="23"/>
        <v/>
      </c>
      <c r="H9168" s="31"/>
    </row>
    <row r="9169" spans="2:8">
      <c r="B9169" s="27"/>
      <c r="C9169" s="27"/>
      <c r="D9169" s="27"/>
      <c r="E9169" s="27"/>
      <c r="F9169" s="26"/>
      <c r="G9169" s="28" t="str">
        <f t="shared" si="23"/>
        <v/>
      </c>
      <c r="H9169" s="31"/>
    </row>
    <row r="9170" spans="2:8">
      <c r="B9170" s="27"/>
      <c r="C9170" s="27"/>
      <c r="D9170" s="27"/>
      <c r="E9170" s="27"/>
      <c r="F9170" s="26"/>
      <c r="G9170" s="28" t="str">
        <f t="shared" si="23"/>
        <v/>
      </c>
      <c r="H9170" s="31"/>
    </row>
    <row r="9171" spans="2:8">
      <c r="B9171" s="27"/>
      <c r="C9171" s="27"/>
      <c r="D9171" s="27"/>
      <c r="E9171" s="27"/>
      <c r="F9171" s="26"/>
      <c r="G9171" s="28" t="str">
        <f t="shared" si="23"/>
        <v/>
      </c>
      <c r="H9171" s="31"/>
    </row>
    <row r="9172" spans="2:8">
      <c r="B9172" s="27"/>
      <c r="C9172" s="27"/>
      <c r="D9172" s="27"/>
      <c r="E9172" s="27"/>
      <c r="F9172" s="26"/>
      <c r="G9172" s="28" t="str">
        <f t="shared" si="23"/>
        <v/>
      </c>
      <c r="H9172" s="31"/>
    </row>
    <row r="9173" spans="2:8">
      <c r="B9173" s="27"/>
      <c r="C9173" s="27"/>
      <c r="D9173" s="27"/>
      <c r="E9173" s="27"/>
      <c r="F9173" s="26"/>
      <c r="G9173" s="28" t="str">
        <f t="shared" si="23"/>
        <v/>
      </c>
      <c r="H9173" s="31"/>
    </row>
    <row r="9174" spans="2:8">
      <c r="B9174" s="27"/>
      <c r="C9174" s="27"/>
      <c r="D9174" s="27"/>
      <c r="E9174" s="27"/>
      <c r="F9174" s="26"/>
      <c r="G9174" s="28" t="str">
        <f t="shared" si="23"/>
        <v/>
      </c>
      <c r="H9174" s="31"/>
    </row>
    <row r="9175" spans="2:8">
      <c r="B9175" s="27"/>
      <c r="C9175" s="27"/>
      <c r="D9175" s="27"/>
      <c r="E9175" s="27"/>
      <c r="F9175" s="26"/>
      <c r="G9175" s="28" t="str">
        <f t="shared" si="23"/>
        <v/>
      </c>
      <c r="H9175" s="31"/>
    </row>
    <row r="9176" spans="2:8">
      <c r="B9176" s="27"/>
      <c r="C9176" s="27"/>
      <c r="D9176" s="27"/>
      <c r="E9176" s="27"/>
      <c r="F9176" s="26"/>
      <c r="G9176" s="28" t="str">
        <f t="shared" si="23"/>
        <v/>
      </c>
      <c r="H9176" s="31"/>
    </row>
    <row r="9177" spans="2:8">
      <c r="B9177" s="27"/>
      <c r="C9177" s="27"/>
      <c r="D9177" s="27"/>
      <c r="E9177" s="27"/>
      <c r="F9177" s="26"/>
      <c r="G9177" s="28" t="str">
        <f t="shared" si="23"/>
        <v/>
      </c>
      <c r="H9177" s="31"/>
    </row>
    <row r="9178" spans="2:8">
      <c r="B9178" s="27"/>
      <c r="C9178" s="27"/>
      <c r="D9178" s="27"/>
      <c r="E9178" s="27"/>
      <c r="F9178" s="26"/>
      <c r="G9178" s="28" t="str">
        <f t="shared" si="23"/>
        <v/>
      </c>
      <c r="H9178" s="31"/>
    </row>
    <row r="9179" spans="2:8">
      <c r="B9179" s="27"/>
      <c r="C9179" s="27"/>
      <c r="D9179" s="27"/>
      <c r="E9179" s="27"/>
      <c r="F9179" s="26"/>
      <c r="G9179" s="28" t="str">
        <f t="shared" si="23"/>
        <v/>
      </c>
      <c r="H9179" s="31"/>
    </row>
    <row r="9180" spans="2:8">
      <c r="B9180" s="27"/>
      <c r="C9180" s="27"/>
      <c r="D9180" s="27"/>
      <c r="E9180" s="27"/>
      <c r="F9180" s="26"/>
      <c r="G9180" s="28" t="str">
        <f t="shared" si="23"/>
        <v/>
      </c>
      <c r="H9180" s="31"/>
    </row>
    <row r="9181" spans="2:8">
      <c r="B9181" s="27"/>
      <c r="C9181" s="27"/>
      <c r="D9181" s="27"/>
      <c r="E9181" s="27"/>
      <c r="F9181" s="26"/>
      <c r="G9181" s="28" t="str">
        <f t="shared" si="23"/>
        <v/>
      </c>
      <c r="H9181" s="31"/>
    </row>
    <row r="9182" spans="2:8">
      <c r="B9182" s="27"/>
      <c r="C9182" s="27"/>
      <c r="D9182" s="27"/>
      <c r="E9182" s="27"/>
      <c r="F9182" s="26"/>
      <c r="G9182" s="28" t="str">
        <f t="shared" si="23"/>
        <v/>
      </c>
      <c r="H9182" s="31"/>
    </row>
    <row r="9183" spans="2:8">
      <c r="B9183" s="27"/>
      <c r="C9183" s="27"/>
      <c r="D9183" s="27"/>
      <c r="E9183" s="27"/>
      <c r="F9183" s="26"/>
      <c r="G9183" s="28" t="str">
        <f t="shared" si="23"/>
        <v/>
      </c>
      <c r="H9183" s="31"/>
    </row>
    <row r="9184" spans="2:8">
      <c r="B9184" s="27"/>
      <c r="C9184" s="27"/>
      <c r="D9184" s="27"/>
      <c r="E9184" s="27"/>
      <c r="F9184" s="26"/>
      <c r="G9184" s="28" t="str">
        <f t="shared" si="23"/>
        <v/>
      </c>
      <c r="H9184" s="31"/>
    </row>
    <row r="9185" spans="2:8">
      <c r="B9185" s="27"/>
      <c r="C9185" s="27"/>
      <c r="D9185" s="27"/>
      <c r="E9185" s="27"/>
      <c r="F9185" s="26"/>
      <c r="G9185" s="28" t="str">
        <f t="shared" si="23"/>
        <v/>
      </c>
      <c r="H9185" s="31"/>
    </row>
    <row r="9186" spans="2:8">
      <c r="B9186" s="27"/>
      <c r="C9186" s="27"/>
      <c r="D9186" s="27"/>
      <c r="E9186" s="27"/>
      <c r="F9186" s="26"/>
      <c r="G9186" s="28" t="str">
        <f t="shared" si="23"/>
        <v/>
      </c>
      <c r="H9186" s="31"/>
    </row>
    <row r="9187" spans="2:8">
      <c r="B9187" s="27"/>
      <c r="C9187" s="27"/>
      <c r="D9187" s="27"/>
      <c r="E9187" s="27"/>
      <c r="F9187" s="26"/>
      <c r="G9187" s="28" t="str">
        <f t="shared" si="23"/>
        <v/>
      </c>
      <c r="H9187" s="31"/>
    </row>
    <row r="9188" spans="2:8">
      <c r="B9188" s="27"/>
      <c r="C9188" s="27"/>
      <c r="D9188" s="27"/>
      <c r="E9188" s="27"/>
      <c r="F9188" s="26"/>
      <c r="G9188" s="28" t="str">
        <f t="shared" si="23"/>
        <v/>
      </c>
      <c r="H9188" s="31"/>
    </row>
    <row r="9189" spans="2:8">
      <c r="B9189" s="27"/>
      <c r="C9189" s="27"/>
      <c r="D9189" s="27"/>
      <c r="E9189" s="27"/>
      <c r="F9189" s="26"/>
      <c r="G9189" s="28" t="str">
        <f t="shared" si="23"/>
        <v/>
      </c>
      <c r="H9189" s="31"/>
    </row>
    <row r="9190" spans="2:8">
      <c r="B9190" s="27"/>
      <c r="C9190" s="27"/>
      <c r="D9190" s="27"/>
      <c r="E9190" s="27"/>
      <c r="F9190" s="26"/>
      <c r="G9190" s="28" t="str">
        <f t="shared" si="23"/>
        <v/>
      </c>
      <c r="H9190" s="31"/>
    </row>
    <row r="9191" spans="2:8">
      <c r="B9191" s="27"/>
      <c r="C9191" s="27"/>
      <c r="D9191" s="27"/>
      <c r="E9191" s="27"/>
      <c r="F9191" s="26"/>
      <c r="G9191" s="28" t="str">
        <f t="shared" si="23"/>
        <v/>
      </c>
      <c r="H9191" s="31"/>
    </row>
    <row r="9192" spans="2:8">
      <c r="B9192" s="27"/>
      <c r="C9192" s="27"/>
      <c r="D9192" s="27"/>
      <c r="E9192" s="27"/>
      <c r="F9192" s="26"/>
      <c r="G9192" s="28" t="str">
        <f t="shared" si="23"/>
        <v/>
      </c>
      <c r="H9192" s="31"/>
    </row>
    <row r="9193" spans="2:8">
      <c r="B9193" s="27"/>
      <c r="C9193" s="27"/>
      <c r="D9193" s="27"/>
      <c r="E9193" s="27"/>
      <c r="F9193" s="26"/>
      <c r="G9193" s="28" t="str">
        <f t="shared" si="23"/>
        <v/>
      </c>
      <c r="H9193" s="31"/>
    </row>
    <row r="9194" spans="2:8">
      <c r="B9194" s="27"/>
      <c r="C9194" s="27"/>
      <c r="D9194" s="27"/>
      <c r="E9194" s="27"/>
      <c r="F9194" s="26"/>
      <c r="G9194" s="28" t="str">
        <f t="shared" si="23"/>
        <v/>
      </c>
      <c r="H9194" s="31"/>
    </row>
    <row r="9195" spans="2:8">
      <c r="B9195" s="27"/>
      <c r="C9195" s="27"/>
      <c r="D9195" s="27"/>
      <c r="E9195" s="27"/>
      <c r="F9195" s="26"/>
      <c r="G9195" s="28" t="str">
        <f t="shared" si="23"/>
        <v/>
      </c>
      <c r="H9195" s="31"/>
    </row>
    <row r="9196" spans="2:8">
      <c r="B9196" s="27"/>
      <c r="C9196" s="27"/>
      <c r="D9196" s="27"/>
      <c r="E9196" s="27"/>
      <c r="F9196" s="26"/>
      <c r="G9196" s="28" t="str">
        <f t="shared" si="23"/>
        <v/>
      </c>
      <c r="H9196" s="31"/>
    </row>
    <row r="9197" spans="2:8">
      <c r="B9197" s="27"/>
      <c r="C9197" s="27"/>
      <c r="D9197" s="27"/>
      <c r="E9197" s="27"/>
      <c r="F9197" s="26"/>
      <c r="G9197" s="28" t="str">
        <f t="shared" si="23"/>
        <v/>
      </c>
      <c r="H9197" s="31"/>
    </row>
    <row r="9198" spans="2:8">
      <c r="B9198" s="27"/>
      <c r="C9198" s="27"/>
      <c r="D9198" s="27"/>
      <c r="E9198" s="27"/>
      <c r="F9198" s="26"/>
      <c r="G9198" s="28" t="str">
        <f t="shared" si="23"/>
        <v/>
      </c>
      <c r="H9198" s="31"/>
    </row>
    <row r="9199" spans="2:8">
      <c r="B9199" s="27"/>
      <c r="C9199" s="27"/>
      <c r="D9199" s="27"/>
      <c r="E9199" s="27"/>
      <c r="F9199" s="26"/>
      <c r="G9199" s="28" t="str">
        <f t="shared" si="23"/>
        <v/>
      </c>
      <c r="H9199" s="31"/>
    </row>
    <row r="9200" spans="2:8">
      <c r="B9200" s="27"/>
      <c r="C9200" s="27"/>
      <c r="D9200" s="27"/>
      <c r="E9200" s="27"/>
      <c r="F9200" s="26"/>
      <c r="G9200" s="28" t="str">
        <f t="shared" si="23"/>
        <v/>
      </c>
      <c r="H9200" s="31"/>
    </row>
    <row r="9201" spans="2:8">
      <c r="B9201" s="27"/>
      <c r="C9201" s="27"/>
      <c r="D9201" s="27"/>
      <c r="E9201" s="27"/>
      <c r="F9201" s="26"/>
      <c r="G9201" s="28" t="str">
        <f t="shared" si="23"/>
        <v/>
      </c>
      <c r="H9201" s="31"/>
    </row>
    <row r="9202" spans="2:8">
      <c r="B9202" s="27"/>
      <c r="C9202" s="27"/>
      <c r="D9202" s="27"/>
      <c r="E9202" s="27"/>
      <c r="F9202" s="26"/>
      <c r="G9202" s="28" t="str">
        <f t="shared" si="23"/>
        <v/>
      </c>
      <c r="H9202" s="31"/>
    </row>
    <row r="9203" spans="2:8">
      <c r="B9203" s="27"/>
      <c r="C9203" s="27"/>
      <c r="D9203" s="27"/>
      <c r="E9203" s="27"/>
      <c r="F9203" s="26"/>
      <c r="G9203" s="28" t="str">
        <f t="shared" si="23"/>
        <v/>
      </c>
      <c r="H9203" s="31"/>
    </row>
    <row r="9204" spans="2:8">
      <c r="B9204" s="27"/>
      <c r="C9204" s="27"/>
      <c r="D9204" s="27"/>
      <c r="E9204" s="27"/>
      <c r="F9204" s="26"/>
      <c r="G9204" s="28" t="str">
        <f t="shared" si="23"/>
        <v/>
      </c>
      <c r="H9204" s="31"/>
    </row>
    <row r="9205" spans="2:8">
      <c r="B9205" s="27"/>
      <c r="C9205" s="27"/>
      <c r="D9205" s="27"/>
      <c r="E9205" s="27"/>
      <c r="F9205" s="26"/>
      <c r="G9205" s="28" t="str">
        <f t="shared" si="23"/>
        <v/>
      </c>
      <c r="H9205" s="31"/>
    </row>
    <row r="9206" spans="2:8">
      <c r="B9206" s="27"/>
      <c r="C9206" s="27"/>
      <c r="D9206" s="27"/>
      <c r="E9206" s="27"/>
      <c r="F9206" s="26"/>
      <c r="G9206" s="28" t="str">
        <f t="shared" si="23"/>
        <v/>
      </c>
      <c r="H9206" s="31"/>
    </row>
    <row r="9207" spans="2:8">
      <c r="B9207" s="27"/>
      <c r="C9207" s="27"/>
      <c r="D9207" s="27"/>
      <c r="E9207" s="27"/>
      <c r="F9207" s="26"/>
      <c r="G9207" s="28" t="str">
        <f t="shared" si="23"/>
        <v/>
      </c>
      <c r="H9207" s="31"/>
    </row>
    <row r="9208" spans="2:8">
      <c r="B9208" s="27"/>
      <c r="C9208" s="27"/>
      <c r="D9208" s="27"/>
      <c r="E9208" s="27"/>
      <c r="F9208" s="26"/>
      <c r="G9208" s="28" t="str">
        <f t="shared" si="23"/>
        <v/>
      </c>
      <c r="H9208" s="31"/>
    </row>
    <row r="9209" spans="2:8">
      <c r="B9209" s="27"/>
      <c r="C9209" s="27"/>
      <c r="D9209" s="27"/>
      <c r="E9209" s="27"/>
      <c r="F9209" s="26"/>
      <c r="G9209" s="28" t="str">
        <f t="shared" si="23"/>
        <v/>
      </c>
      <c r="H9209" s="31"/>
    </row>
    <row r="9210" spans="2:8">
      <c r="B9210" s="27"/>
      <c r="C9210" s="27"/>
      <c r="D9210" s="27"/>
      <c r="E9210" s="27"/>
      <c r="F9210" s="26"/>
      <c r="G9210" s="28" t="str">
        <f t="shared" si="23"/>
        <v/>
      </c>
      <c r="H9210" s="31"/>
    </row>
    <row r="9211" spans="2:8">
      <c r="B9211" s="27"/>
      <c r="C9211" s="27"/>
      <c r="D9211" s="27"/>
      <c r="E9211" s="27"/>
      <c r="F9211" s="26"/>
      <c r="G9211" s="28" t="str">
        <f t="shared" si="23"/>
        <v/>
      </c>
      <c r="H9211" s="31"/>
    </row>
    <row r="9212" spans="2:8">
      <c r="B9212" s="27"/>
      <c r="C9212" s="27"/>
      <c r="D9212" s="27"/>
      <c r="E9212" s="27"/>
      <c r="F9212" s="26"/>
      <c r="G9212" s="28" t="str">
        <f t="shared" si="23"/>
        <v/>
      </c>
      <c r="H9212" s="31"/>
    </row>
    <row r="9213" spans="2:8">
      <c r="B9213" s="27"/>
      <c r="C9213" s="27"/>
      <c r="D9213" s="27"/>
      <c r="E9213" s="27"/>
      <c r="F9213" s="26"/>
      <c r="G9213" s="28" t="str">
        <f t="shared" si="23"/>
        <v/>
      </c>
      <c r="H9213" s="31"/>
    </row>
    <row r="9214" spans="2:8">
      <c r="B9214" s="27"/>
      <c r="C9214" s="27"/>
      <c r="D9214" s="27"/>
      <c r="E9214" s="27"/>
      <c r="F9214" s="26"/>
      <c r="G9214" s="28" t="str">
        <f t="shared" si="23"/>
        <v/>
      </c>
      <c r="H9214" s="31"/>
    </row>
    <row r="9215" spans="2:8">
      <c r="B9215" s="27"/>
      <c r="C9215" s="27"/>
      <c r="D9215" s="27"/>
      <c r="E9215" s="27"/>
      <c r="F9215" s="26"/>
      <c r="G9215" s="28" t="str">
        <f t="shared" si="23"/>
        <v/>
      </c>
      <c r="H9215" s="31"/>
    </row>
    <row r="9216" spans="2:8">
      <c r="B9216" s="27"/>
      <c r="C9216" s="27"/>
      <c r="D9216" s="27"/>
      <c r="E9216" s="27"/>
      <c r="F9216" s="26"/>
      <c r="G9216" s="28" t="str">
        <f t="shared" si="23"/>
        <v/>
      </c>
      <c r="H9216" s="31"/>
    </row>
    <row r="9217" spans="2:8">
      <c r="B9217" s="27"/>
      <c r="C9217" s="27"/>
      <c r="D9217" s="27"/>
      <c r="E9217" s="27"/>
      <c r="F9217" s="26"/>
      <c r="G9217" s="28" t="str">
        <f t="shared" si="23"/>
        <v/>
      </c>
      <c r="H9217" s="31"/>
    </row>
    <row r="9218" spans="2:8">
      <c r="B9218" s="27"/>
      <c r="C9218" s="27"/>
      <c r="D9218" s="27"/>
      <c r="E9218" s="27"/>
      <c r="F9218" s="26"/>
      <c r="G9218" s="28" t="str">
        <f t="shared" si="23"/>
        <v/>
      </c>
      <c r="H9218" s="31"/>
    </row>
    <row r="9219" spans="2:8">
      <c r="B9219" s="27"/>
      <c r="C9219" s="27"/>
      <c r="D9219" s="27"/>
      <c r="E9219" s="27"/>
      <c r="F9219" s="26"/>
      <c r="G9219" s="28" t="str">
        <f t="shared" si="23"/>
        <v/>
      </c>
      <c r="H9219" s="31"/>
    </row>
    <row r="9220" spans="2:8">
      <c r="B9220" s="27"/>
      <c r="C9220" s="27"/>
      <c r="D9220" s="27"/>
      <c r="E9220" s="27"/>
      <c r="F9220" s="26"/>
      <c r="G9220" s="28" t="str">
        <f t="shared" ref="G9220:G9283" si="24">IF(F9220="","",IF(F9220="EI",4,IF(F9220="EO",5.2,IF(F9220="EQ",3.9,IF(F9220="ILF",7.5,IF(F9220="EIF",5.4))))))</f>
        <v/>
      </c>
      <c r="H9220" s="31"/>
    </row>
    <row r="9221" spans="2:8">
      <c r="B9221" s="27"/>
      <c r="C9221" s="27"/>
      <c r="D9221" s="27"/>
      <c r="E9221" s="27"/>
      <c r="F9221" s="26"/>
      <c r="G9221" s="28" t="str">
        <f t="shared" si="24"/>
        <v/>
      </c>
      <c r="H9221" s="31"/>
    </row>
    <row r="9222" spans="2:8">
      <c r="B9222" s="27"/>
      <c r="C9222" s="27"/>
      <c r="D9222" s="27"/>
      <c r="E9222" s="27"/>
      <c r="F9222" s="26"/>
      <c r="G9222" s="28" t="str">
        <f t="shared" si="24"/>
        <v/>
      </c>
      <c r="H9222" s="31"/>
    </row>
    <row r="9223" spans="2:8">
      <c r="B9223" s="27"/>
      <c r="C9223" s="27"/>
      <c r="D9223" s="27"/>
      <c r="E9223" s="27"/>
      <c r="F9223" s="26"/>
      <c r="G9223" s="28" t="str">
        <f t="shared" si="24"/>
        <v/>
      </c>
      <c r="H9223" s="31"/>
    </row>
    <row r="9224" spans="2:8">
      <c r="B9224" s="27"/>
      <c r="C9224" s="27"/>
      <c r="D9224" s="27"/>
      <c r="E9224" s="27"/>
      <c r="F9224" s="26"/>
      <c r="G9224" s="28" t="str">
        <f t="shared" si="24"/>
        <v/>
      </c>
      <c r="H9224" s="31"/>
    </row>
    <row r="9225" spans="2:8">
      <c r="B9225" s="27"/>
      <c r="C9225" s="27"/>
      <c r="D9225" s="27"/>
      <c r="E9225" s="27"/>
      <c r="F9225" s="26"/>
      <c r="G9225" s="28" t="str">
        <f t="shared" si="24"/>
        <v/>
      </c>
      <c r="H9225" s="31"/>
    </row>
    <row r="9226" spans="2:8">
      <c r="B9226" s="27"/>
      <c r="C9226" s="27"/>
      <c r="D9226" s="27"/>
      <c r="E9226" s="27"/>
      <c r="F9226" s="26"/>
      <c r="G9226" s="28" t="str">
        <f t="shared" si="24"/>
        <v/>
      </c>
      <c r="H9226" s="31"/>
    </row>
    <row r="9227" spans="2:8">
      <c r="B9227" s="27"/>
      <c r="C9227" s="27"/>
      <c r="D9227" s="27"/>
      <c r="E9227" s="27"/>
      <c r="F9227" s="26"/>
      <c r="G9227" s="28" t="str">
        <f t="shared" si="24"/>
        <v/>
      </c>
      <c r="H9227" s="31"/>
    </row>
    <row r="9228" spans="2:8">
      <c r="B9228" s="27"/>
      <c r="C9228" s="27"/>
      <c r="D9228" s="27"/>
      <c r="E9228" s="27"/>
      <c r="F9228" s="26"/>
      <c r="G9228" s="28" t="str">
        <f t="shared" si="24"/>
        <v/>
      </c>
      <c r="H9228" s="31"/>
    </row>
    <row r="9229" spans="2:8">
      <c r="B9229" s="27"/>
      <c r="C9229" s="27"/>
      <c r="D9229" s="27"/>
      <c r="E9229" s="27"/>
      <c r="F9229" s="26"/>
      <c r="G9229" s="28" t="str">
        <f t="shared" si="24"/>
        <v/>
      </c>
      <c r="H9229" s="31"/>
    </row>
    <row r="9230" spans="2:8">
      <c r="B9230" s="27"/>
      <c r="C9230" s="27"/>
      <c r="D9230" s="27"/>
      <c r="E9230" s="27"/>
      <c r="F9230" s="26"/>
      <c r="G9230" s="28" t="str">
        <f t="shared" si="24"/>
        <v/>
      </c>
      <c r="H9230" s="31"/>
    </row>
    <row r="9231" spans="2:8">
      <c r="B9231" s="27"/>
      <c r="C9231" s="27"/>
      <c r="D9231" s="27"/>
      <c r="E9231" s="27"/>
      <c r="F9231" s="26"/>
      <c r="G9231" s="28" t="str">
        <f t="shared" si="24"/>
        <v/>
      </c>
      <c r="H9231" s="31"/>
    </row>
    <row r="9232" spans="2:8">
      <c r="B9232" s="27"/>
      <c r="C9232" s="27"/>
      <c r="D9232" s="27"/>
      <c r="E9232" s="27"/>
      <c r="F9232" s="26"/>
      <c r="G9232" s="28" t="str">
        <f t="shared" si="24"/>
        <v/>
      </c>
      <c r="H9232" s="31"/>
    </row>
    <row r="9233" spans="2:8">
      <c r="B9233" s="27"/>
      <c r="C9233" s="27"/>
      <c r="D9233" s="27"/>
      <c r="E9233" s="27"/>
      <c r="F9233" s="26"/>
      <c r="G9233" s="28" t="str">
        <f t="shared" si="24"/>
        <v/>
      </c>
      <c r="H9233" s="31"/>
    </row>
    <row r="9234" spans="2:8">
      <c r="B9234" s="27"/>
      <c r="C9234" s="27"/>
      <c r="D9234" s="27"/>
      <c r="E9234" s="27"/>
      <c r="F9234" s="26"/>
      <c r="G9234" s="28" t="str">
        <f t="shared" si="24"/>
        <v/>
      </c>
      <c r="H9234" s="31"/>
    </row>
    <row r="9235" spans="2:8">
      <c r="B9235" s="27"/>
      <c r="C9235" s="27"/>
      <c r="D9235" s="27"/>
      <c r="E9235" s="27"/>
      <c r="F9235" s="26"/>
      <c r="G9235" s="28" t="str">
        <f t="shared" si="24"/>
        <v/>
      </c>
      <c r="H9235" s="31"/>
    </row>
    <row r="9236" spans="2:8">
      <c r="B9236" s="27"/>
      <c r="C9236" s="27"/>
      <c r="D9236" s="27"/>
      <c r="E9236" s="27"/>
      <c r="F9236" s="26"/>
      <c r="G9236" s="28" t="str">
        <f t="shared" si="24"/>
        <v/>
      </c>
      <c r="H9236" s="31"/>
    </row>
    <row r="9237" spans="2:8">
      <c r="B9237" s="27"/>
      <c r="C9237" s="27"/>
      <c r="D9237" s="27"/>
      <c r="E9237" s="27"/>
      <c r="F9237" s="26"/>
      <c r="G9237" s="28" t="str">
        <f t="shared" si="24"/>
        <v/>
      </c>
      <c r="H9237" s="31"/>
    </row>
    <row r="9238" spans="2:8">
      <c r="B9238" s="27"/>
      <c r="C9238" s="27"/>
      <c r="D9238" s="27"/>
      <c r="E9238" s="27"/>
      <c r="F9238" s="26"/>
      <c r="G9238" s="28" t="str">
        <f t="shared" si="24"/>
        <v/>
      </c>
      <c r="H9238" s="31"/>
    </row>
    <row r="9239" spans="2:8">
      <c r="B9239" s="27"/>
      <c r="C9239" s="27"/>
      <c r="D9239" s="27"/>
      <c r="E9239" s="27"/>
      <c r="F9239" s="26"/>
      <c r="G9239" s="28" t="str">
        <f t="shared" si="24"/>
        <v/>
      </c>
      <c r="H9239" s="31"/>
    </row>
    <row r="9240" spans="2:8">
      <c r="B9240" s="27"/>
      <c r="C9240" s="27"/>
      <c r="D9240" s="27"/>
      <c r="E9240" s="27"/>
      <c r="F9240" s="26"/>
      <c r="G9240" s="28" t="str">
        <f t="shared" si="24"/>
        <v/>
      </c>
      <c r="H9240" s="31"/>
    </row>
    <row r="9241" spans="2:8">
      <c r="B9241" s="27"/>
      <c r="C9241" s="27"/>
      <c r="D9241" s="27"/>
      <c r="E9241" s="27"/>
      <c r="F9241" s="26"/>
      <c r="G9241" s="28" t="str">
        <f t="shared" si="24"/>
        <v/>
      </c>
      <c r="H9241" s="31"/>
    </row>
    <row r="9242" spans="2:8">
      <c r="B9242" s="27"/>
      <c r="C9242" s="27"/>
      <c r="D9242" s="27"/>
      <c r="E9242" s="27"/>
      <c r="F9242" s="26"/>
      <c r="G9242" s="28" t="str">
        <f t="shared" si="24"/>
        <v/>
      </c>
      <c r="H9242" s="31"/>
    </row>
    <row r="9243" spans="2:8">
      <c r="B9243" s="27"/>
      <c r="C9243" s="27"/>
      <c r="D9243" s="27"/>
      <c r="E9243" s="27"/>
      <c r="F9243" s="26"/>
      <c r="G9243" s="28" t="str">
        <f t="shared" si="24"/>
        <v/>
      </c>
      <c r="H9243" s="31"/>
    </row>
    <row r="9244" spans="2:8">
      <c r="B9244" s="27"/>
      <c r="C9244" s="27"/>
      <c r="D9244" s="27"/>
      <c r="E9244" s="27"/>
      <c r="F9244" s="26"/>
      <c r="G9244" s="28" t="str">
        <f t="shared" si="24"/>
        <v/>
      </c>
      <c r="H9244" s="31"/>
    </row>
    <row r="9245" spans="2:8">
      <c r="B9245" s="27"/>
      <c r="C9245" s="27"/>
      <c r="D9245" s="27"/>
      <c r="E9245" s="27"/>
      <c r="F9245" s="26"/>
      <c r="G9245" s="28" t="str">
        <f t="shared" si="24"/>
        <v/>
      </c>
      <c r="H9245" s="31"/>
    </row>
    <row r="9246" spans="2:8">
      <c r="B9246" s="27"/>
      <c r="C9246" s="27"/>
      <c r="D9246" s="27"/>
      <c r="E9246" s="27"/>
      <c r="F9246" s="26"/>
      <c r="G9246" s="28" t="str">
        <f t="shared" si="24"/>
        <v/>
      </c>
      <c r="H9246" s="31"/>
    </row>
    <row r="9247" spans="2:8">
      <c r="B9247" s="27"/>
      <c r="C9247" s="27"/>
      <c r="D9247" s="27"/>
      <c r="E9247" s="27"/>
      <c r="F9247" s="26"/>
      <c r="G9247" s="28" t="str">
        <f t="shared" si="24"/>
        <v/>
      </c>
      <c r="H9247" s="31"/>
    </row>
    <row r="9248" spans="2:8">
      <c r="B9248" s="27"/>
      <c r="C9248" s="27"/>
      <c r="D9248" s="27"/>
      <c r="E9248" s="27"/>
      <c r="F9248" s="26"/>
      <c r="G9248" s="28" t="str">
        <f t="shared" si="24"/>
        <v/>
      </c>
      <c r="H9248" s="31"/>
    </row>
    <row r="9249" spans="2:8">
      <c r="B9249" s="27"/>
      <c r="C9249" s="27"/>
      <c r="D9249" s="27"/>
      <c r="E9249" s="27"/>
      <c r="F9249" s="26"/>
      <c r="G9249" s="28" t="str">
        <f t="shared" si="24"/>
        <v/>
      </c>
      <c r="H9249" s="31"/>
    </row>
    <row r="9250" spans="2:8">
      <c r="B9250" s="27"/>
      <c r="C9250" s="27"/>
      <c r="D9250" s="27"/>
      <c r="E9250" s="27"/>
      <c r="F9250" s="26"/>
      <c r="G9250" s="28" t="str">
        <f t="shared" si="24"/>
        <v/>
      </c>
      <c r="H9250" s="31"/>
    </row>
    <row r="9251" spans="2:8">
      <c r="B9251" s="27"/>
      <c r="C9251" s="27"/>
      <c r="D9251" s="27"/>
      <c r="E9251" s="27"/>
      <c r="F9251" s="26"/>
      <c r="G9251" s="28" t="str">
        <f t="shared" si="24"/>
        <v/>
      </c>
      <c r="H9251" s="31"/>
    </row>
    <row r="9252" spans="2:8">
      <c r="B9252" s="27"/>
      <c r="C9252" s="27"/>
      <c r="D9252" s="27"/>
      <c r="E9252" s="27"/>
      <c r="F9252" s="26"/>
      <c r="G9252" s="28" t="str">
        <f t="shared" si="24"/>
        <v/>
      </c>
      <c r="H9252" s="31"/>
    </row>
    <row r="9253" spans="2:8">
      <c r="B9253" s="27"/>
      <c r="C9253" s="27"/>
      <c r="D9253" s="27"/>
      <c r="E9253" s="27"/>
      <c r="F9253" s="26"/>
      <c r="G9253" s="28" t="str">
        <f t="shared" si="24"/>
        <v/>
      </c>
      <c r="H9253" s="31"/>
    </row>
    <row r="9254" spans="2:8">
      <c r="B9254" s="27"/>
      <c r="C9254" s="27"/>
      <c r="D9254" s="27"/>
      <c r="E9254" s="27"/>
      <c r="F9254" s="26"/>
      <c r="G9254" s="28" t="str">
        <f t="shared" si="24"/>
        <v/>
      </c>
      <c r="H9254" s="31"/>
    </row>
    <row r="9255" spans="2:8">
      <c r="B9255" s="27"/>
      <c r="C9255" s="27"/>
      <c r="D9255" s="27"/>
      <c r="E9255" s="27"/>
      <c r="F9255" s="26"/>
      <c r="G9255" s="28" t="str">
        <f t="shared" si="24"/>
        <v/>
      </c>
      <c r="H9255" s="31"/>
    </row>
    <row r="9256" spans="2:8">
      <c r="B9256" s="27"/>
      <c r="C9256" s="27"/>
      <c r="D9256" s="27"/>
      <c r="E9256" s="27"/>
      <c r="F9256" s="26"/>
      <c r="G9256" s="28" t="str">
        <f t="shared" si="24"/>
        <v/>
      </c>
      <c r="H9256" s="31"/>
    </row>
    <row r="9257" spans="2:8">
      <c r="B9257" s="27"/>
      <c r="C9257" s="27"/>
      <c r="D9257" s="27"/>
      <c r="E9257" s="27"/>
      <c r="F9257" s="26"/>
      <c r="G9257" s="28" t="str">
        <f t="shared" si="24"/>
        <v/>
      </c>
      <c r="H9257" s="31"/>
    </row>
    <row r="9258" spans="2:8">
      <c r="B9258" s="27"/>
      <c r="C9258" s="27"/>
      <c r="D9258" s="27"/>
      <c r="E9258" s="27"/>
      <c r="F9258" s="26"/>
      <c r="G9258" s="28" t="str">
        <f t="shared" si="24"/>
        <v/>
      </c>
      <c r="H9258" s="31"/>
    </row>
    <row r="9259" spans="2:8">
      <c r="B9259" s="27"/>
      <c r="C9259" s="27"/>
      <c r="D9259" s="27"/>
      <c r="E9259" s="27"/>
      <c r="F9259" s="26"/>
      <c r="G9259" s="28" t="str">
        <f t="shared" si="24"/>
        <v/>
      </c>
      <c r="H9259" s="31"/>
    </row>
    <row r="9260" spans="2:8">
      <c r="B9260" s="27"/>
      <c r="C9260" s="27"/>
      <c r="D9260" s="27"/>
      <c r="E9260" s="27"/>
      <c r="F9260" s="26"/>
      <c r="G9260" s="28" t="str">
        <f t="shared" si="24"/>
        <v/>
      </c>
      <c r="H9260" s="31"/>
    </row>
    <row r="9261" spans="2:8">
      <c r="B9261" s="27"/>
      <c r="C9261" s="27"/>
      <c r="D9261" s="27"/>
      <c r="E9261" s="27"/>
      <c r="F9261" s="26"/>
      <c r="G9261" s="28" t="str">
        <f t="shared" si="24"/>
        <v/>
      </c>
      <c r="H9261" s="31"/>
    </row>
    <row r="9262" spans="2:8">
      <c r="B9262" s="27"/>
      <c r="C9262" s="27"/>
      <c r="D9262" s="27"/>
      <c r="E9262" s="27"/>
      <c r="F9262" s="26"/>
      <c r="G9262" s="28" t="str">
        <f t="shared" si="24"/>
        <v/>
      </c>
      <c r="H9262" s="31"/>
    </row>
    <row r="9263" spans="2:8">
      <c r="B9263" s="27"/>
      <c r="C9263" s="27"/>
      <c r="D9263" s="27"/>
      <c r="E9263" s="27"/>
      <c r="F9263" s="26"/>
      <c r="G9263" s="28" t="str">
        <f t="shared" si="24"/>
        <v/>
      </c>
      <c r="H9263" s="31"/>
    </row>
    <row r="9264" spans="2:8">
      <c r="B9264" s="27"/>
      <c r="C9264" s="27"/>
      <c r="D9264" s="27"/>
      <c r="E9264" s="27"/>
      <c r="F9264" s="26"/>
      <c r="G9264" s="28" t="str">
        <f t="shared" si="24"/>
        <v/>
      </c>
      <c r="H9264" s="31"/>
    </row>
    <row r="9265" spans="2:8">
      <c r="B9265" s="27"/>
      <c r="C9265" s="27"/>
      <c r="D9265" s="27"/>
      <c r="E9265" s="27"/>
      <c r="F9265" s="26"/>
      <c r="G9265" s="28" t="str">
        <f t="shared" si="24"/>
        <v/>
      </c>
      <c r="H9265" s="31"/>
    </row>
    <row r="9266" spans="2:8">
      <c r="B9266" s="27"/>
      <c r="C9266" s="27"/>
      <c r="D9266" s="27"/>
      <c r="E9266" s="27"/>
      <c r="F9266" s="26"/>
      <c r="G9266" s="28" t="str">
        <f t="shared" si="24"/>
        <v/>
      </c>
      <c r="H9266" s="31"/>
    </row>
    <row r="9267" spans="2:8">
      <c r="B9267" s="27"/>
      <c r="C9267" s="27"/>
      <c r="D9267" s="27"/>
      <c r="E9267" s="27"/>
      <c r="F9267" s="26"/>
      <c r="G9267" s="28" t="str">
        <f t="shared" si="24"/>
        <v/>
      </c>
      <c r="H9267" s="31"/>
    </row>
    <row r="9268" spans="2:8">
      <c r="B9268" s="27"/>
      <c r="C9268" s="27"/>
      <c r="D9268" s="27"/>
      <c r="E9268" s="27"/>
      <c r="F9268" s="26"/>
      <c r="G9268" s="28" t="str">
        <f t="shared" si="24"/>
        <v/>
      </c>
      <c r="H9268" s="31"/>
    </row>
    <row r="9269" spans="2:8">
      <c r="B9269" s="27"/>
      <c r="C9269" s="27"/>
      <c r="D9269" s="27"/>
      <c r="E9269" s="27"/>
      <c r="F9269" s="26"/>
      <c r="G9269" s="28" t="str">
        <f t="shared" si="24"/>
        <v/>
      </c>
      <c r="H9269" s="31"/>
    </row>
    <row r="9270" spans="2:8">
      <c r="B9270" s="27"/>
      <c r="C9270" s="27"/>
      <c r="D9270" s="27"/>
      <c r="E9270" s="27"/>
      <c r="F9270" s="26"/>
      <c r="G9270" s="28" t="str">
        <f t="shared" si="24"/>
        <v/>
      </c>
      <c r="H9270" s="31"/>
    </row>
    <row r="9271" spans="2:8">
      <c r="B9271" s="27"/>
      <c r="C9271" s="27"/>
      <c r="D9271" s="27"/>
      <c r="E9271" s="27"/>
      <c r="F9271" s="26"/>
      <c r="G9271" s="28" t="str">
        <f t="shared" si="24"/>
        <v/>
      </c>
      <c r="H9271" s="31"/>
    </row>
    <row r="9272" spans="2:8">
      <c r="B9272" s="27"/>
      <c r="C9272" s="27"/>
      <c r="D9272" s="27"/>
      <c r="E9272" s="27"/>
      <c r="F9272" s="26"/>
      <c r="G9272" s="28" t="str">
        <f t="shared" si="24"/>
        <v/>
      </c>
      <c r="H9272" s="31"/>
    </row>
    <row r="9273" spans="2:8">
      <c r="B9273" s="27"/>
      <c r="C9273" s="27"/>
      <c r="D9273" s="27"/>
      <c r="E9273" s="27"/>
      <c r="F9273" s="26"/>
      <c r="G9273" s="28" t="str">
        <f t="shared" si="24"/>
        <v/>
      </c>
      <c r="H9273" s="31"/>
    </row>
    <row r="9274" spans="2:8">
      <c r="B9274" s="27"/>
      <c r="C9274" s="27"/>
      <c r="D9274" s="27"/>
      <c r="E9274" s="27"/>
      <c r="F9274" s="26"/>
      <c r="G9274" s="28" t="str">
        <f t="shared" si="24"/>
        <v/>
      </c>
      <c r="H9274" s="31"/>
    </row>
    <row r="9275" spans="2:8">
      <c r="B9275" s="27"/>
      <c r="C9275" s="27"/>
      <c r="D9275" s="27"/>
      <c r="E9275" s="27"/>
      <c r="F9275" s="26"/>
      <c r="G9275" s="28" t="str">
        <f t="shared" si="24"/>
        <v/>
      </c>
      <c r="H9275" s="31"/>
    </row>
    <row r="9276" spans="2:8">
      <c r="B9276" s="27"/>
      <c r="C9276" s="27"/>
      <c r="D9276" s="27"/>
      <c r="E9276" s="27"/>
      <c r="F9276" s="26"/>
      <c r="G9276" s="28" t="str">
        <f t="shared" si="24"/>
        <v/>
      </c>
      <c r="H9276" s="31"/>
    </row>
    <row r="9277" spans="2:8">
      <c r="B9277" s="27"/>
      <c r="C9277" s="27"/>
      <c r="D9277" s="27"/>
      <c r="E9277" s="27"/>
      <c r="F9277" s="26"/>
      <c r="G9277" s="28" t="str">
        <f t="shared" si="24"/>
        <v/>
      </c>
      <c r="H9277" s="31"/>
    </row>
    <row r="9278" spans="2:8">
      <c r="B9278" s="27"/>
      <c r="C9278" s="27"/>
      <c r="D9278" s="27"/>
      <c r="E9278" s="27"/>
      <c r="F9278" s="26"/>
      <c r="G9278" s="28" t="str">
        <f t="shared" si="24"/>
        <v/>
      </c>
      <c r="H9278" s="31"/>
    </row>
    <row r="9279" spans="2:8">
      <c r="B9279" s="27"/>
      <c r="C9279" s="27"/>
      <c r="D9279" s="27"/>
      <c r="E9279" s="27"/>
      <c r="F9279" s="26"/>
      <c r="G9279" s="28" t="str">
        <f t="shared" si="24"/>
        <v/>
      </c>
      <c r="H9279" s="31"/>
    </row>
    <row r="9280" spans="2:8">
      <c r="B9280" s="27"/>
      <c r="C9280" s="27"/>
      <c r="D9280" s="27"/>
      <c r="E9280" s="27"/>
      <c r="F9280" s="26"/>
      <c r="G9280" s="28" t="str">
        <f t="shared" si="24"/>
        <v/>
      </c>
      <c r="H9280" s="31"/>
    </row>
    <row r="9281" spans="2:8">
      <c r="B9281" s="27"/>
      <c r="C9281" s="27"/>
      <c r="D9281" s="27"/>
      <c r="E9281" s="27"/>
      <c r="F9281" s="26"/>
      <c r="G9281" s="28" t="str">
        <f t="shared" si="24"/>
        <v/>
      </c>
      <c r="H9281" s="31"/>
    </row>
    <row r="9282" spans="2:8">
      <c r="B9282" s="27"/>
      <c r="C9282" s="27"/>
      <c r="D9282" s="27"/>
      <c r="E9282" s="27"/>
      <c r="F9282" s="26"/>
      <c r="G9282" s="28" t="str">
        <f t="shared" si="24"/>
        <v/>
      </c>
      <c r="H9282" s="31"/>
    </row>
    <row r="9283" spans="2:8">
      <c r="B9283" s="27"/>
      <c r="C9283" s="27"/>
      <c r="D9283" s="27"/>
      <c r="E9283" s="27"/>
      <c r="F9283" s="26"/>
      <c r="G9283" s="28" t="str">
        <f t="shared" si="24"/>
        <v/>
      </c>
      <c r="H9283" s="31"/>
    </row>
    <row r="9284" spans="2:8">
      <c r="B9284" s="27"/>
      <c r="C9284" s="27"/>
      <c r="D9284" s="27"/>
      <c r="E9284" s="27"/>
      <c r="F9284" s="26"/>
      <c r="G9284" s="28" t="str">
        <f t="shared" ref="G9284:G9347" si="25">IF(F9284="","",IF(F9284="EI",4,IF(F9284="EO",5.2,IF(F9284="EQ",3.9,IF(F9284="ILF",7.5,IF(F9284="EIF",5.4))))))</f>
        <v/>
      </c>
      <c r="H9284" s="31"/>
    </row>
    <row r="9285" spans="2:8">
      <c r="B9285" s="27"/>
      <c r="C9285" s="27"/>
      <c r="D9285" s="27"/>
      <c r="E9285" s="27"/>
      <c r="F9285" s="26"/>
      <c r="G9285" s="28" t="str">
        <f t="shared" si="25"/>
        <v/>
      </c>
      <c r="H9285" s="31"/>
    </row>
    <row r="9286" spans="2:8">
      <c r="B9286" s="27"/>
      <c r="C9286" s="27"/>
      <c r="D9286" s="27"/>
      <c r="E9286" s="27"/>
      <c r="F9286" s="26"/>
      <c r="G9286" s="28" t="str">
        <f t="shared" si="25"/>
        <v/>
      </c>
      <c r="H9286" s="31"/>
    </row>
    <row r="9287" spans="2:8">
      <c r="B9287" s="27"/>
      <c r="C9287" s="27"/>
      <c r="D9287" s="27"/>
      <c r="E9287" s="27"/>
      <c r="F9287" s="26"/>
      <c r="G9287" s="28" t="str">
        <f t="shared" si="25"/>
        <v/>
      </c>
      <c r="H9287" s="31"/>
    </row>
    <row r="9288" spans="2:8">
      <c r="B9288" s="27"/>
      <c r="C9288" s="27"/>
      <c r="D9288" s="27"/>
      <c r="E9288" s="27"/>
      <c r="F9288" s="26"/>
      <c r="G9288" s="28" t="str">
        <f t="shared" si="25"/>
        <v/>
      </c>
      <c r="H9288" s="31"/>
    </row>
    <row r="9289" spans="2:8">
      <c r="B9289" s="27"/>
      <c r="C9289" s="27"/>
      <c r="D9289" s="27"/>
      <c r="E9289" s="27"/>
      <c r="F9289" s="26"/>
      <c r="G9289" s="28" t="str">
        <f t="shared" si="25"/>
        <v/>
      </c>
      <c r="H9289" s="31"/>
    </row>
    <row r="9290" spans="2:8">
      <c r="B9290" s="27"/>
      <c r="C9290" s="27"/>
      <c r="D9290" s="27"/>
      <c r="E9290" s="27"/>
      <c r="F9290" s="26"/>
      <c r="G9290" s="28" t="str">
        <f t="shared" si="25"/>
        <v/>
      </c>
      <c r="H9290" s="31"/>
    </row>
    <row r="9291" spans="2:8">
      <c r="B9291" s="27"/>
      <c r="C9291" s="27"/>
      <c r="D9291" s="27"/>
      <c r="E9291" s="27"/>
      <c r="F9291" s="26"/>
      <c r="G9291" s="28" t="str">
        <f t="shared" si="25"/>
        <v/>
      </c>
      <c r="H9291" s="31"/>
    </row>
    <row r="9292" spans="2:8">
      <c r="B9292" s="27"/>
      <c r="C9292" s="27"/>
      <c r="D9292" s="27"/>
      <c r="E9292" s="27"/>
      <c r="F9292" s="26"/>
      <c r="G9292" s="28" t="str">
        <f t="shared" si="25"/>
        <v/>
      </c>
      <c r="H9292" s="31"/>
    </row>
    <row r="9293" spans="2:8">
      <c r="B9293" s="27"/>
      <c r="C9293" s="27"/>
      <c r="D9293" s="27"/>
      <c r="E9293" s="27"/>
      <c r="F9293" s="26"/>
      <c r="G9293" s="28" t="str">
        <f t="shared" si="25"/>
        <v/>
      </c>
      <c r="H9293" s="31"/>
    </row>
    <row r="9294" spans="2:8">
      <c r="B9294" s="27"/>
      <c r="C9294" s="27"/>
      <c r="D9294" s="27"/>
      <c r="E9294" s="27"/>
      <c r="F9294" s="26"/>
      <c r="G9294" s="28" t="str">
        <f t="shared" si="25"/>
        <v/>
      </c>
      <c r="H9294" s="31"/>
    </row>
    <row r="9295" spans="2:8">
      <c r="B9295" s="27"/>
      <c r="C9295" s="27"/>
      <c r="D9295" s="27"/>
      <c r="E9295" s="27"/>
      <c r="F9295" s="26"/>
      <c r="G9295" s="28" t="str">
        <f t="shared" si="25"/>
        <v/>
      </c>
      <c r="H9295" s="31"/>
    </row>
    <row r="9296" spans="2:8">
      <c r="B9296" s="27"/>
      <c r="C9296" s="27"/>
      <c r="D9296" s="27"/>
      <c r="E9296" s="27"/>
      <c r="F9296" s="26"/>
      <c r="G9296" s="28" t="str">
        <f t="shared" si="25"/>
        <v/>
      </c>
      <c r="H9296" s="31"/>
    </row>
    <row r="9297" spans="2:8">
      <c r="B9297" s="27"/>
      <c r="C9297" s="27"/>
      <c r="D9297" s="27"/>
      <c r="E9297" s="27"/>
      <c r="F9297" s="26"/>
      <c r="G9297" s="28" t="str">
        <f t="shared" si="25"/>
        <v/>
      </c>
      <c r="H9297" s="31"/>
    </row>
    <row r="9298" spans="2:8">
      <c r="B9298" s="27"/>
      <c r="C9298" s="27"/>
      <c r="D9298" s="27"/>
      <c r="E9298" s="27"/>
      <c r="F9298" s="26"/>
      <c r="G9298" s="28" t="str">
        <f t="shared" si="25"/>
        <v/>
      </c>
      <c r="H9298" s="31"/>
    </row>
    <row r="9299" spans="2:8">
      <c r="B9299" s="27"/>
      <c r="C9299" s="27"/>
      <c r="D9299" s="27"/>
      <c r="E9299" s="27"/>
      <c r="F9299" s="26"/>
      <c r="G9299" s="28" t="str">
        <f t="shared" si="25"/>
        <v/>
      </c>
      <c r="H9299" s="31"/>
    </row>
    <row r="9300" spans="2:8">
      <c r="B9300" s="27"/>
      <c r="C9300" s="27"/>
      <c r="D9300" s="27"/>
      <c r="E9300" s="27"/>
      <c r="F9300" s="26"/>
      <c r="G9300" s="28" t="str">
        <f t="shared" si="25"/>
        <v/>
      </c>
      <c r="H9300" s="31"/>
    </row>
    <row r="9301" spans="2:8">
      <c r="B9301" s="27"/>
      <c r="C9301" s="27"/>
      <c r="D9301" s="27"/>
      <c r="E9301" s="27"/>
      <c r="F9301" s="26"/>
      <c r="G9301" s="28" t="str">
        <f t="shared" si="25"/>
        <v/>
      </c>
      <c r="H9301" s="31"/>
    </row>
    <row r="9302" spans="2:8">
      <c r="B9302" s="27"/>
      <c r="C9302" s="27"/>
      <c r="D9302" s="27"/>
      <c r="E9302" s="27"/>
      <c r="F9302" s="26"/>
      <c r="G9302" s="28" t="str">
        <f t="shared" si="25"/>
        <v/>
      </c>
      <c r="H9302" s="31"/>
    </row>
    <row r="9303" spans="2:8">
      <c r="B9303" s="27"/>
      <c r="C9303" s="27"/>
      <c r="D9303" s="27"/>
      <c r="E9303" s="27"/>
      <c r="F9303" s="26"/>
      <c r="G9303" s="28" t="str">
        <f t="shared" si="25"/>
        <v/>
      </c>
      <c r="H9303" s="31"/>
    </row>
    <row r="9304" spans="2:8">
      <c r="B9304" s="27"/>
      <c r="C9304" s="27"/>
      <c r="D9304" s="27"/>
      <c r="E9304" s="27"/>
      <c r="F9304" s="26"/>
      <c r="G9304" s="28" t="str">
        <f t="shared" si="25"/>
        <v/>
      </c>
      <c r="H9304" s="31"/>
    </row>
    <row r="9305" spans="2:8">
      <c r="B9305" s="27"/>
      <c r="C9305" s="27"/>
      <c r="D9305" s="27"/>
      <c r="E9305" s="27"/>
      <c r="F9305" s="26"/>
      <c r="G9305" s="28" t="str">
        <f t="shared" si="25"/>
        <v/>
      </c>
      <c r="H9305" s="31"/>
    </row>
    <row r="9306" spans="2:8">
      <c r="B9306" s="27"/>
      <c r="C9306" s="27"/>
      <c r="D9306" s="27"/>
      <c r="E9306" s="27"/>
      <c r="F9306" s="26"/>
      <c r="G9306" s="28" t="str">
        <f t="shared" si="25"/>
        <v/>
      </c>
      <c r="H9306" s="31"/>
    </row>
    <row r="9307" spans="2:8">
      <c r="B9307" s="27"/>
      <c r="C9307" s="27"/>
      <c r="D9307" s="27"/>
      <c r="E9307" s="27"/>
      <c r="F9307" s="26"/>
      <c r="G9307" s="28" t="str">
        <f t="shared" si="25"/>
        <v/>
      </c>
      <c r="H9307" s="31"/>
    </row>
    <row r="9308" spans="2:8">
      <c r="B9308" s="27"/>
      <c r="C9308" s="27"/>
      <c r="D9308" s="27"/>
      <c r="E9308" s="27"/>
      <c r="F9308" s="26"/>
      <c r="G9308" s="28" t="str">
        <f t="shared" si="25"/>
        <v/>
      </c>
      <c r="H9308" s="31"/>
    </row>
    <row r="9309" spans="2:8">
      <c r="B9309" s="27"/>
      <c r="C9309" s="27"/>
      <c r="D9309" s="27"/>
      <c r="E9309" s="27"/>
      <c r="F9309" s="26"/>
      <c r="G9309" s="28" t="str">
        <f t="shared" si="25"/>
        <v/>
      </c>
      <c r="H9309" s="31"/>
    </row>
    <row r="9310" spans="2:8">
      <c r="B9310" s="27"/>
      <c r="C9310" s="27"/>
      <c r="D9310" s="27"/>
      <c r="E9310" s="27"/>
      <c r="F9310" s="26"/>
      <c r="G9310" s="28" t="str">
        <f t="shared" si="25"/>
        <v/>
      </c>
      <c r="H9310" s="31"/>
    </row>
    <row r="9311" spans="2:8">
      <c r="B9311" s="27"/>
      <c r="C9311" s="27"/>
      <c r="D9311" s="27"/>
      <c r="E9311" s="27"/>
      <c r="F9311" s="26"/>
      <c r="G9311" s="28" t="str">
        <f t="shared" si="25"/>
        <v/>
      </c>
      <c r="H9311" s="31"/>
    </row>
    <row r="9312" spans="2:8">
      <c r="B9312" s="27"/>
      <c r="C9312" s="27"/>
      <c r="D9312" s="27"/>
      <c r="E9312" s="27"/>
      <c r="F9312" s="26"/>
      <c r="G9312" s="28" t="str">
        <f t="shared" si="25"/>
        <v/>
      </c>
      <c r="H9312" s="31"/>
    </row>
    <row r="9313" spans="2:8">
      <c r="B9313" s="27"/>
      <c r="C9313" s="27"/>
      <c r="D9313" s="27"/>
      <c r="E9313" s="27"/>
      <c r="F9313" s="26"/>
      <c r="G9313" s="28" t="str">
        <f t="shared" si="25"/>
        <v/>
      </c>
      <c r="H9313" s="31"/>
    </row>
    <row r="9314" spans="2:8">
      <c r="B9314" s="27"/>
      <c r="C9314" s="27"/>
      <c r="D9314" s="27"/>
      <c r="E9314" s="27"/>
      <c r="F9314" s="26"/>
      <c r="G9314" s="28" t="str">
        <f t="shared" si="25"/>
        <v/>
      </c>
      <c r="H9314" s="31"/>
    </row>
    <row r="9315" spans="2:8">
      <c r="B9315" s="27"/>
      <c r="C9315" s="27"/>
      <c r="D9315" s="27"/>
      <c r="E9315" s="27"/>
      <c r="F9315" s="26"/>
      <c r="G9315" s="28" t="str">
        <f t="shared" si="25"/>
        <v/>
      </c>
      <c r="H9315" s="31"/>
    </row>
    <row r="9316" spans="2:8">
      <c r="B9316" s="27"/>
      <c r="C9316" s="27"/>
      <c r="D9316" s="27"/>
      <c r="E9316" s="27"/>
      <c r="F9316" s="26"/>
      <c r="G9316" s="28" t="str">
        <f t="shared" si="25"/>
        <v/>
      </c>
      <c r="H9316" s="31"/>
    </row>
    <row r="9317" spans="2:8">
      <c r="B9317" s="27"/>
      <c r="C9317" s="27"/>
      <c r="D9317" s="27"/>
      <c r="E9317" s="27"/>
      <c r="F9317" s="26"/>
      <c r="G9317" s="28" t="str">
        <f t="shared" si="25"/>
        <v/>
      </c>
      <c r="H9317" s="31"/>
    </row>
    <row r="9318" spans="2:8">
      <c r="B9318" s="27"/>
      <c r="C9318" s="27"/>
      <c r="D9318" s="27"/>
      <c r="E9318" s="27"/>
      <c r="F9318" s="26"/>
      <c r="G9318" s="28" t="str">
        <f t="shared" si="25"/>
        <v/>
      </c>
      <c r="H9318" s="31"/>
    </row>
    <row r="9319" spans="2:8">
      <c r="B9319" s="27"/>
      <c r="C9319" s="27"/>
      <c r="D9319" s="27"/>
      <c r="E9319" s="27"/>
      <c r="F9319" s="26"/>
      <c r="G9319" s="28" t="str">
        <f t="shared" si="25"/>
        <v/>
      </c>
      <c r="H9319" s="31"/>
    </row>
    <row r="9320" spans="2:8">
      <c r="B9320" s="27"/>
      <c r="C9320" s="27"/>
      <c r="D9320" s="27"/>
      <c r="E9320" s="27"/>
      <c r="F9320" s="26"/>
      <c r="G9320" s="28" t="str">
        <f t="shared" si="25"/>
        <v/>
      </c>
      <c r="H9320" s="31"/>
    </row>
    <row r="9321" spans="2:8">
      <c r="B9321" s="27"/>
      <c r="C9321" s="27"/>
      <c r="D9321" s="27"/>
      <c r="E9321" s="27"/>
      <c r="F9321" s="26"/>
      <c r="G9321" s="28" t="str">
        <f t="shared" si="25"/>
        <v/>
      </c>
      <c r="H9321" s="31"/>
    </row>
    <row r="9322" spans="2:8">
      <c r="B9322" s="27"/>
      <c r="C9322" s="27"/>
      <c r="D9322" s="27"/>
      <c r="E9322" s="27"/>
      <c r="F9322" s="26"/>
      <c r="G9322" s="28" t="str">
        <f t="shared" si="25"/>
        <v/>
      </c>
      <c r="H9322" s="31"/>
    </row>
    <row r="9323" spans="2:8">
      <c r="B9323" s="27"/>
      <c r="C9323" s="27"/>
      <c r="D9323" s="27"/>
      <c r="E9323" s="27"/>
      <c r="F9323" s="26"/>
      <c r="G9323" s="28" t="str">
        <f t="shared" si="25"/>
        <v/>
      </c>
      <c r="H9323" s="31"/>
    </row>
    <row r="9324" spans="2:8">
      <c r="B9324" s="27"/>
      <c r="C9324" s="27"/>
      <c r="D9324" s="27"/>
      <c r="E9324" s="27"/>
      <c r="F9324" s="26"/>
      <c r="G9324" s="28" t="str">
        <f t="shared" si="25"/>
        <v/>
      </c>
      <c r="H9324" s="31"/>
    </row>
    <row r="9325" spans="2:8">
      <c r="B9325" s="27"/>
      <c r="C9325" s="27"/>
      <c r="D9325" s="27"/>
      <c r="E9325" s="27"/>
      <c r="F9325" s="26"/>
      <c r="G9325" s="28" t="str">
        <f t="shared" si="25"/>
        <v/>
      </c>
      <c r="H9325" s="31"/>
    </row>
    <row r="9326" spans="2:8">
      <c r="B9326" s="27"/>
      <c r="C9326" s="27"/>
      <c r="D9326" s="27"/>
      <c r="E9326" s="27"/>
      <c r="F9326" s="26"/>
      <c r="G9326" s="28" t="str">
        <f t="shared" si="25"/>
        <v/>
      </c>
      <c r="H9326" s="31"/>
    </row>
    <row r="9327" spans="2:8">
      <c r="B9327" s="27"/>
      <c r="C9327" s="27"/>
      <c r="D9327" s="27"/>
      <c r="E9327" s="27"/>
      <c r="F9327" s="26"/>
      <c r="G9327" s="28" t="str">
        <f t="shared" si="25"/>
        <v/>
      </c>
      <c r="H9327" s="31"/>
    </row>
    <row r="9328" spans="2:8">
      <c r="B9328" s="27"/>
      <c r="C9328" s="27"/>
      <c r="D9328" s="27"/>
      <c r="E9328" s="27"/>
      <c r="F9328" s="26"/>
      <c r="G9328" s="28" t="str">
        <f t="shared" si="25"/>
        <v/>
      </c>
      <c r="H9328" s="31"/>
    </row>
    <row r="9329" spans="2:8">
      <c r="B9329" s="27"/>
      <c r="C9329" s="27"/>
      <c r="D9329" s="27"/>
      <c r="E9329" s="27"/>
      <c r="F9329" s="26"/>
      <c r="G9329" s="28" t="str">
        <f t="shared" si="25"/>
        <v/>
      </c>
      <c r="H9329" s="31"/>
    </row>
    <row r="9330" spans="2:8">
      <c r="B9330" s="27"/>
      <c r="C9330" s="27"/>
      <c r="D9330" s="27"/>
      <c r="E9330" s="27"/>
      <c r="F9330" s="26"/>
      <c r="G9330" s="28" t="str">
        <f t="shared" si="25"/>
        <v/>
      </c>
      <c r="H9330" s="31"/>
    </row>
    <row r="9331" spans="2:8">
      <c r="B9331" s="27"/>
      <c r="C9331" s="27"/>
      <c r="D9331" s="27"/>
      <c r="E9331" s="27"/>
      <c r="F9331" s="26"/>
      <c r="G9331" s="28" t="str">
        <f t="shared" si="25"/>
        <v/>
      </c>
      <c r="H9331" s="31"/>
    </row>
    <row r="9332" spans="2:8">
      <c r="B9332" s="27"/>
      <c r="C9332" s="27"/>
      <c r="D9332" s="27"/>
      <c r="E9332" s="27"/>
      <c r="F9332" s="26"/>
      <c r="G9332" s="28" t="str">
        <f t="shared" si="25"/>
        <v/>
      </c>
      <c r="H9332" s="31"/>
    </row>
    <row r="9333" spans="2:8">
      <c r="B9333" s="27"/>
      <c r="C9333" s="27"/>
      <c r="D9333" s="27"/>
      <c r="E9333" s="27"/>
      <c r="F9333" s="26"/>
      <c r="G9333" s="28" t="str">
        <f t="shared" si="25"/>
        <v/>
      </c>
      <c r="H9333" s="31"/>
    </row>
    <row r="9334" spans="2:8">
      <c r="B9334" s="27"/>
      <c r="C9334" s="27"/>
      <c r="D9334" s="27"/>
      <c r="E9334" s="27"/>
      <c r="F9334" s="26"/>
      <c r="G9334" s="28" t="str">
        <f t="shared" si="25"/>
        <v/>
      </c>
      <c r="H9334" s="31"/>
    </row>
    <row r="9335" spans="2:8">
      <c r="B9335" s="27"/>
      <c r="C9335" s="27"/>
      <c r="D9335" s="27"/>
      <c r="E9335" s="27"/>
      <c r="F9335" s="26"/>
      <c r="G9335" s="28" t="str">
        <f t="shared" si="25"/>
        <v/>
      </c>
      <c r="H9335" s="31"/>
    </row>
    <row r="9336" spans="2:8">
      <c r="B9336" s="27"/>
      <c r="C9336" s="27"/>
      <c r="D9336" s="27"/>
      <c r="E9336" s="27"/>
      <c r="F9336" s="26"/>
      <c r="G9336" s="28" t="str">
        <f t="shared" si="25"/>
        <v/>
      </c>
      <c r="H9336" s="31"/>
    </row>
    <row r="9337" spans="2:8">
      <c r="B9337" s="27"/>
      <c r="C9337" s="27"/>
      <c r="D9337" s="27"/>
      <c r="E9337" s="27"/>
      <c r="F9337" s="26"/>
      <c r="G9337" s="28" t="str">
        <f t="shared" si="25"/>
        <v/>
      </c>
      <c r="H9337" s="31"/>
    </row>
    <row r="9338" spans="2:8">
      <c r="B9338" s="27"/>
      <c r="C9338" s="27"/>
      <c r="D9338" s="27"/>
      <c r="E9338" s="27"/>
      <c r="F9338" s="26"/>
      <c r="G9338" s="28" t="str">
        <f t="shared" si="25"/>
        <v/>
      </c>
      <c r="H9338" s="31"/>
    </row>
    <row r="9339" spans="2:8">
      <c r="B9339" s="27"/>
      <c r="C9339" s="27"/>
      <c r="D9339" s="27"/>
      <c r="E9339" s="27"/>
      <c r="F9339" s="26"/>
      <c r="G9339" s="28" t="str">
        <f t="shared" si="25"/>
        <v/>
      </c>
      <c r="H9339" s="31"/>
    </row>
    <row r="9340" spans="2:8">
      <c r="B9340" s="27"/>
      <c r="C9340" s="27"/>
      <c r="D9340" s="27"/>
      <c r="E9340" s="27"/>
      <c r="F9340" s="26"/>
      <c r="G9340" s="28" t="str">
        <f t="shared" si="25"/>
        <v/>
      </c>
      <c r="H9340" s="31"/>
    </row>
    <row r="9341" spans="2:8">
      <c r="B9341" s="27"/>
      <c r="C9341" s="27"/>
      <c r="D9341" s="27"/>
      <c r="E9341" s="27"/>
      <c r="F9341" s="26"/>
      <c r="G9341" s="28" t="str">
        <f t="shared" si="25"/>
        <v/>
      </c>
      <c r="H9341" s="31"/>
    </row>
    <row r="9342" spans="2:8">
      <c r="B9342" s="27"/>
      <c r="C9342" s="27"/>
      <c r="D9342" s="27"/>
      <c r="E9342" s="27"/>
      <c r="F9342" s="26"/>
      <c r="G9342" s="28" t="str">
        <f t="shared" si="25"/>
        <v/>
      </c>
      <c r="H9342" s="31"/>
    </row>
    <row r="9343" spans="2:8">
      <c r="B9343" s="27"/>
      <c r="C9343" s="27"/>
      <c r="D9343" s="27"/>
      <c r="E9343" s="27"/>
      <c r="F9343" s="26"/>
      <c r="G9343" s="28" t="str">
        <f t="shared" si="25"/>
        <v/>
      </c>
      <c r="H9343" s="31"/>
    </row>
    <row r="9344" spans="2:8">
      <c r="B9344" s="27"/>
      <c r="C9344" s="27"/>
      <c r="D9344" s="27"/>
      <c r="E9344" s="27"/>
      <c r="F9344" s="26"/>
      <c r="G9344" s="28" t="str">
        <f t="shared" si="25"/>
        <v/>
      </c>
      <c r="H9344" s="31"/>
    </row>
    <row r="9345" spans="2:8">
      <c r="B9345" s="27"/>
      <c r="C9345" s="27"/>
      <c r="D9345" s="27"/>
      <c r="E9345" s="27"/>
      <c r="F9345" s="26"/>
      <c r="G9345" s="28" t="str">
        <f t="shared" si="25"/>
        <v/>
      </c>
      <c r="H9345" s="31"/>
    </row>
    <row r="9346" spans="2:8">
      <c r="B9346" s="27"/>
      <c r="C9346" s="27"/>
      <c r="D9346" s="27"/>
      <c r="E9346" s="27"/>
      <c r="F9346" s="26"/>
      <c r="G9346" s="28" t="str">
        <f t="shared" si="25"/>
        <v/>
      </c>
      <c r="H9346" s="31"/>
    </row>
    <row r="9347" spans="2:8">
      <c r="B9347" s="27"/>
      <c r="C9347" s="27"/>
      <c r="D9347" s="27"/>
      <c r="E9347" s="27"/>
      <c r="F9347" s="26"/>
      <c r="G9347" s="28" t="str">
        <f t="shared" si="25"/>
        <v/>
      </c>
      <c r="H9347" s="31"/>
    </row>
    <row r="9348" spans="2:8">
      <c r="B9348" s="27"/>
      <c r="C9348" s="27"/>
      <c r="D9348" s="27"/>
      <c r="E9348" s="27"/>
      <c r="F9348" s="26"/>
      <c r="G9348" s="28" t="str">
        <f t="shared" ref="G9348:G9411" si="26">IF(F9348="","",IF(F9348="EI",4,IF(F9348="EO",5.2,IF(F9348="EQ",3.9,IF(F9348="ILF",7.5,IF(F9348="EIF",5.4))))))</f>
        <v/>
      </c>
      <c r="H9348" s="31"/>
    </row>
    <row r="9349" spans="2:8">
      <c r="B9349" s="27"/>
      <c r="C9349" s="27"/>
      <c r="D9349" s="27"/>
      <c r="E9349" s="27"/>
      <c r="F9349" s="26"/>
      <c r="G9349" s="28" t="str">
        <f t="shared" si="26"/>
        <v/>
      </c>
      <c r="H9349" s="31"/>
    </row>
    <row r="9350" spans="2:8">
      <c r="B9350" s="27"/>
      <c r="C9350" s="27"/>
      <c r="D9350" s="27"/>
      <c r="E9350" s="27"/>
      <c r="F9350" s="26"/>
      <c r="G9350" s="28" t="str">
        <f t="shared" si="26"/>
        <v/>
      </c>
      <c r="H9350" s="31"/>
    </row>
    <row r="9351" spans="2:8">
      <c r="B9351" s="27"/>
      <c r="C9351" s="27"/>
      <c r="D9351" s="27"/>
      <c r="E9351" s="27"/>
      <c r="F9351" s="26"/>
      <c r="G9351" s="28" t="str">
        <f t="shared" si="26"/>
        <v/>
      </c>
      <c r="H9351" s="31"/>
    </row>
    <row r="9352" spans="2:8">
      <c r="B9352" s="27"/>
      <c r="C9352" s="27"/>
      <c r="D9352" s="27"/>
      <c r="E9352" s="27"/>
      <c r="F9352" s="26"/>
      <c r="G9352" s="28" t="str">
        <f t="shared" si="26"/>
        <v/>
      </c>
      <c r="H9352" s="31"/>
    </row>
    <row r="9353" spans="2:8">
      <c r="B9353" s="27"/>
      <c r="C9353" s="27"/>
      <c r="D9353" s="27"/>
      <c r="E9353" s="27"/>
      <c r="F9353" s="26"/>
      <c r="G9353" s="28" t="str">
        <f t="shared" si="26"/>
        <v/>
      </c>
      <c r="H9353" s="31"/>
    </row>
    <row r="9354" spans="2:8">
      <c r="B9354" s="27"/>
      <c r="C9354" s="27"/>
      <c r="D9354" s="27"/>
      <c r="E9354" s="27"/>
      <c r="F9354" s="26"/>
      <c r="G9354" s="28" t="str">
        <f t="shared" si="26"/>
        <v/>
      </c>
      <c r="H9354" s="31"/>
    </row>
    <row r="9355" spans="2:8">
      <c r="B9355" s="27"/>
      <c r="C9355" s="27"/>
      <c r="D9355" s="27"/>
      <c r="E9355" s="27"/>
      <c r="F9355" s="26"/>
      <c r="G9355" s="28" t="str">
        <f t="shared" si="26"/>
        <v/>
      </c>
      <c r="H9355" s="31"/>
    </row>
    <row r="9356" spans="2:8">
      <c r="B9356" s="27"/>
      <c r="C9356" s="27"/>
      <c r="D9356" s="27"/>
      <c r="E9356" s="27"/>
      <c r="F9356" s="26"/>
      <c r="G9356" s="28" t="str">
        <f t="shared" si="26"/>
        <v/>
      </c>
      <c r="H9356" s="31"/>
    </row>
    <row r="9357" spans="2:8">
      <c r="B9357" s="27"/>
      <c r="C9357" s="27"/>
      <c r="D9357" s="27"/>
      <c r="E9357" s="27"/>
      <c r="F9357" s="26"/>
      <c r="G9357" s="28" t="str">
        <f t="shared" si="26"/>
        <v/>
      </c>
      <c r="H9357" s="31"/>
    </row>
    <row r="9358" spans="2:8">
      <c r="B9358" s="27"/>
      <c r="C9358" s="27"/>
      <c r="D9358" s="27"/>
      <c r="E9358" s="27"/>
      <c r="F9358" s="26"/>
      <c r="G9358" s="28" t="str">
        <f t="shared" si="26"/>
        <v/>
      </c>
      <c r="H9358" s="31"/>
    </row>
    <row r="9359" spans="2:8">
      <c r="B9359" s="27"/>
      <c r="C9359" s="27"/>
      <c r="D9359" s="27"/>
      <c r="E9359" s="27"/>
      <c r="F9359" s="26"/>
      <c r="G9359" s="28" t="str">
        <f t="shared" si="26"/>
        <v/>
      </c>
      <c r="H9359" s="31"/>
    </row>
    <row r="9360" spans="2:8">
      <c r="B9360" s="27"/>
      <c r="C9360" s="27"/>
      <c r="D9360" s="27"/>
      <c r="E9360" s="27"/>
      <c r="F9360" s="26"/>
      <c r="G9360" s="28" t="str">
        <f t="shared" si="26"/>
        <v/>
      </c>
      <c r="H9360" s="31"/>
    </row>
    <row r="9361" spans="2:8">
      <c r="B9361" s="27"/>
      <c r="C9361" s="27"/>
      <c r="D9361" s="27"/>
      <c r="E9361" s="27"/>
      <c r="F9361" s="26"/>
      <c r="G9361" s="28" t="str">
        <f t="shared" si="26"/>
        <v/>
      </c>
      <c r="H9361" s="31"/>
    </row>
    <row r="9362" spans="2:8">
      <c r="B9362" s="27"/>
      <c r="C9362" s="27"/>
      <c r="D9362" s="27"/>
      <c r="E9362" s="27"/>
      <c r="F9362" s="26"/>
      <c r="G9362" s="28" t="str">
        <f t="shared" si="26"/>
        <v/>
      </c>
      <c r="H9362" s="31"/>
    </row>
    <row r="9363" spans="2:8">
      <c r="B9363" s="27"/>
      <c r="C9363" s="27"/>
      <c r="D9363" s="27"/>
      <c r="E9363" s="27"/>
      <c r="F9363" s="26"/>
      <c r="G9363" s="28" t="str">
        <f t="shared" si="26"/>
        <v/>
      </c>
      <c r="H9363" s="31"/>
    </row>
    <row r="9364" spans="2:8">
      <c r="B9364" s="27"/>
      <c r="C9364" s="27"/>
      <c r="D9364" s="27"/>
      <c r="E9364" s="27"/>
      <c r="F9364" s="26"/>
      <c r="G9364" s="28" t="str">
        <f t="shared" si="26"/>
        <v/>
      </c>
      <c r="H9364" s="31"/>
    </row>
    <row r="9365" spans="2:8">
      <c r="B9365" s="27"/>
      <c r="C9365" s="27"/>
      <c r="D9365" s="27"/>
      <c r="E9365" s="27"/>
      <c r="F9365" s="26"/>
      <c r="G9365" s="28" t="str">
        <f t="shared" si="26"/>
        <v/>
      </c>
      <c r="H9365" s="31"/>
    </row>
    <row r="9366" spans="2:8">
      <c r="B9366" s="27"/>
      <c r="C9366" s="27"/>
      <c r="D9366" s="27"/>
      <c r="E9366" s="27"/>
      <c r="F9366" s="26"/>
      <c r="G9366" s="28" t="str">
        <f t="shared" si="26"/>
        <v/>
      </c>
      <c r="H9366" s="31"/>
    </row>
    <row r="9367" spans="2:8">
      <c r="B9367" s="27"/>
      <c r="C9367" s="27"/>
      <c r="D9367" s="27"/>
      <c r="E9367" s="27"/>
      <c r="F9367" s="26"/>
      <c r="G9367" s="28" t="str">
        <f t="shared" si="26"/>
        <v/>
      </c>
      <c r="H9367" s="31"/>
    </row>
    <row r="9368" spans="2:8">
      <c r="B9368" s="27"/>
      <c r="C9368" s="27"/>
      <c r="D9368" s="27"/>
      <c r="E9368" s="27"/>
      <c r="F9368" s="26"/>
      <c r="G9368" s="28" t="str">
        <f t="shared" si="26"/>
        <v/>
      </c>
      <c r="H9368" s="31"/>
    </row>
    <row r="9369" spans="2:8">
      <c r="B9369" s="27"/>
      <c r="C9369" s="27"/>
      <c r="D9369" s="27"/>
      <c r="E9369" s="27"/>
      <c r="F9369" s="26"/>
      <c r="G9369" s="28" t="str">
        <f t="shared" si="26"/>
        <v/>
      </c>
      <c r="H9369" s="31"/>
    </row>
    <row r="9370" spans="2:8">
      <c r="B9370" s="27"/>
      <c r="C9370" s="27"/>
      <c r="D9370" s="27"/>
      <c r="E9370" s="27"/>
      <c r="F9370" s="26"/>
      <c r="G9370" s="28" t="str">
        <f t="shared" si="26"/>
        <v/>
      </c>
      <c r="H9370" s="31"/>
    </row>
    <row r="9371" spans="2:8">
      <c r="B9371" s="27"/>
      <c r="C9371" s="27"/>
      <c r="D9371" s="27"/>
      <c r="E9371" s="27"/>
      <c r="F9371" s="26"/>
      <c r="G9371" s="28" t="str">
        <f t="shared" si="26"/>
        <v/>
      </c>
      <c r="H9371" s="31"/>
    </row>
    <row r="9372" spans="2:8">
      <c r="B9372" s="27"/>
      <c r="C9372" s="27"/>
      <c r="D9372" s="27"/>
      <c r="E9372" s="27"/>
      <c r="F9372" s="26"/>
      <c r="G9372" s="28" t="str">
        <f t="shared" si="26"/>
        <v/>
      </c>
      <c r="H9372" s="31"/>
    </row>
    <row r="9373" spans="2:8">
      <c r="B9373" s="27"/>
      <c r="C9373" s="27"/>
      <c r="D9373" s="27"/>
      <c r="E9373" s="27"/>
      <c r="F9373" s="26"/>
      <c r="G9373" s="28" t="str">
        <f t="shared" si="26"/>
        <v/>
      </c>
      <c r="H9373" s="31"/>
    </row>
    <row r="9374" spans="2:8">
      <c r="B9374" s="27"/>
      <c r="C9374" s="27"/>
      <c r="D9374" s="27"/>
      <c r="E9374" s="27"/>
      <c r="F9374" s="26"/>
      <c r="G9374" s="28" t="str">
        <f t="shared" si="26"/>
        <v/>
      </c>
      <c r="H9374" s="31"/>
    </row>
    <row r="9375" spans="2:8">
      <c r="B9375" s="27"/>
      <c r="C9375" s="27"/>
      <c r="D9375" s="27"/>
      <c r="E9375" s="27"/>
      <c r="F9375" s="26"/>
      <c r="G9375" s="28" t="str">
        <f t="shared" si="26"/>
        <v/>
      </c>
      <c r="H9375" s="31"/>
    </row>
    <row r="9376" spans="2:8">
      <c r="B9376" s="27"/>
      <c r="C9376" s="27"/>
      <c r="D9376" s="27"/>
      <c r="E9376" s="27"/>
      <c r="F9376" s="26"/>
      <c r="G9376" s="28" t="str">
        <f t="shared" si="26"/>
        <v/>
      </c>
      <c r="H9376" s="31"/>
    </row>
    <row r="9377" spans="2:8">
      <c r="B9377" s="27"/>
      <c r="C9377" s="27"/>
      <c r="D9377" s="27"/>
      <c r="E9377" s="27"/>
      <c r="F9377" s="26"/>
      <c r="G9377" s="28" t="str">
        <f t="shared" si="26"/>
        <v/>
      </c>
      <c r="H9377" s="31"/>
    </row>
    <row r="9378" spans="2:8">
      <c r="B9378" s="27"/>
      <c r="C9378" s="27"/>
      <c r="D9378" s="27"/>
      <c r="E9378" s="27"/>
      <c r="F9378" s="26"/>
      <c r="G9378" s="28" t="str">
        <f t="shared" si="26"/>
        <v/>
      </c>
      <c r="H9378" s="31"/>
    </row>
    <row r="9379" spans="2:8">
      <c r="B9379" s="27"/>
      <c r="C9379" s="27"/>
      <c r="D9379" s="27"/>
      <c r="E9379" s="27"/>
      <c r="F9379" s="26"/>
      <c r="G9379" s="28" t="str">
        <f t="shared" si="26"/>
        <v/>
      </c>
      <c r="H9379" s="31"/>
    </row>
    <row r="9380" spans="2:8">
      <c r="B9380" s="27"/>
      <c r="C9380" s="27"/>
      <c r="D9380" s="27"/>
      <c r="E9380" s="27"/>
      <c r="F9380" s="26"/>
      <c r="G9380" s="28" t="str">
        <f t="shared" si="26"/>
        <v/>
      </c>
      <c r="H9380" s="31"/>
    </row>
    <row r="9381" spans="2:8">
      <c r="B9381" s="27"/>
      <c r="C9381" s="27"/>
      <c r="D9381" s="27"/>
      <c r="E9381" s="27"/>
      <c r="F9381" s="26"/>
      <c r="G9381" s="28" t="str">
        <f t="shared" si="26"/>
        <v/>
      </c>
      <c r="H9381" s="31"/>
    </row>
    <row r="9382" spans="2:8">
      <c r="B9382" s="27"/>
      <c r="C9382" s="27"/>
      <c r="D9382" s="27"/>
      <c r="E9382" s="27"/>
      <c r="F9382" s="26"/>
      <c r="G9382" s="28" t="str">
        <f t="shared" si="26"/>
        <v/>
      </c>
      <c r="H9382" s="31"/>
    </row>
    <row r="9383" spans="2:8">
      <c r="B9383" s="27"/>
      <c r="C9383" s="27"/>
      <c r="D9383" s="27"/>
      <c r="E9383" s="27"/>
      <c r="F9383" s="26"/>
      <c r="G9383" s="28" t="str">
        <f t="shared" si="26"/>
        <v/>
      </c>
      <c r="H9383" s="31"/>
    </row>
    <row r="9384" spans="2:8">
      <c r="B9384" s="27"/>
      <c r="C9384" s="27"/>
      <c r="D9384" s="27"/>
      <c r="E9384" s="27"/>
      <c r="F9384" s="26"/>
      <c r="G9384" s="28" t="str">
        <f t="shared" si="26"/>
        <v/>
      </c>
      <c r="H9384" s="31"/>
    </row>
    <row r="9385" spans="2:8">
      <c r="B9385" s="27"/>
      <c r="C9385" s="27"/>
      <c r="D9385" s="27"/>
      <c r="E9385" s="27"/>
      <c r="F9385" s="26"/>
      <c r="G9385" s="28" t="str">
        <f t="shared" si="26"/>
        <v/>
      </c>
      <c r="H9385" s="31"/>
    </row>
    <row r="9386" spans="2:8">
      <c r="B9386" s="27"/>
      <c r="C9386" s="27"/>
      <c r="D9386" s="27"/>
      <c r="E9386" s="27"/>
      <c r="F9386" s="26"/>
      <c r="G9386" s="28" t="str">
        <f t="shared" si="26"/>
        <v/>
      </c>
      <c r="H9386" s="31"/>
    </row>
    <row r="9387" spans="2:8">
      <c r="B9387" s="27"/>
      <c r="C9387" s="27"/>
      <c r="D9387" s="27"/>
      <c r="E9387" s="27"/>
      <c r="F9387" s="26"/>
      <c r="G9387" s="28" t="str">
        <f t="shared" si="26"/>
        <v/>
      </c>
      <c r="H9387" s="31"/>
    </row>
    <row r="9388" spans="2:8">
      <c r="B9388" s="27"/>
      <c r="C9388" s="27"/>
      <c r="D9388" s="27"/>
      <c r="E9388" s="27"/>
      <c r="F9388" s="26"/>
      <c r="G9388" s="28" t="str">
        <f t="shared" si="26"/>
        <v/>
      </c>
      <c r="H9388" s="31"/>
    </row>
    <row r="9389" spans="2:8">
      <c r="B9389" s="27"/>
      <c r="C9389" s="27"/>
      <c r="D9389" s="27"/>
      <c r="E9389" s="27"/>
      <c r="F9389" s="26"/>
      <c r="G9389" s="28" t="str">
        <f t="shared" si="26"/>
        <v/>
      </c>
      <c r="H9389" s="31"/>
    </row>
    <row r="9390" spans="2:8">
      <c r="B9390" s="27"/>
      <c r="C9390" s="27"/>
      <c r="D9390" s="27"/>
      <c r="E9390" s="27"/>
      <c r="F9390" s="26"/>
      <c r="G9390" s="28" t="str">
        <f t="shared" si="26"/>
        <v/>
      </c>
      <c r="H9390" s="31"/>
    </row>
    <row r="9391" spans="2:8">
      <c r="B9391" s="27"/>
      <c r="C9391" s="27"/>
      <c r="D9391" s="27"/>
      <c r="E9391" s="27"/>
      <c r="F9391" s="26"/>
      <c r="G9391" s="28" t="str">
        <f t="shared" si="26"/>
        <v/>
      </c>
      <c r="H9391" s="31"/>
    </row>
    <row r="9392" spans="2:8">
      <c r="B9392" s="27"/>
      <c r="C9392" s="27"/>
      <c r="D9392" s="27"/>
      <c r="E9392" s="27"/>
      <c r="F9392" s="26"/>
      <c r="G9392" s="28" t="str">
        <f t="shared" si="26"/>
        <v/>
      </c>
      <c r="H9392" s="31"/>
    </row>
    <row r="9393" spans="2:8">
      <c r="B9393" s="27"/>
      <c r="C9393" s="27"/>
      <c r="D9393" s="27"/>
      <c r="E9393" s="27"/>
      <c r="F9393" s="26"/>
      <c r="G9393" s="28" t="str">
        <f t="shared" si="26"/>
        <v/>
      </c>
      <c r="H9393" s="31"/>
    </row>
    <row r="9394" spans="2:8">
      <c r="B9394" s="27"/>
      <c r="C9394" s="27"/>
      <c r="D9394" s="27"/>
      <c r="E9394" s="27"/>
      <c r="F9394" s="26"/>
      <c r="G9394" s="28" t="str">
        <f t="shared" si="26"/>
        <v/>
      </c>
      <c r="H9394" s="31"/>
    </row>
    <row r="9395" spans="2:8">
      <c r="B9395" s="27"/>
      <c r="C9395" s="27"/>
      <c r="D9395" s="27"/>
      <c r="E9395" s="27"/>
      <c r="F9395" s="26"/>
      <c r="G9395" s="28" t="str">
        <f t="shared" si="26"/>
        <v/>
      </c>
      <c r="H9395" s="31"/>
    </row>
    <row r="9396" spans="2:8">
      <c r="B9396" s="27"/>
      <c r="C9396" s="27"/>
      <c r="D9396" s="27"/>
      <c r="E9396" s="27"/>
      <c r="F9396" s="26"/>
      <c r="G9396" s="28" t="str">
        <f t="shared" si="26"/>
        <v/>
      </c>
      <c r="H9396" s="31"/>
    </row>
    <row r="9397" spans="2:8">
      <c r="B9397" s="27"/>
      <c r="C9397" s="27"/>
      <c r="D9397" s="27"/>
      <c r="E9397" s="27"/>
      <c r="F9397" s="26"/>
      <c r="G9397" s="28" t="str">
        <f t="shared" si="26"/>
        <v/>
      </c>
      <c r="H9397" s="31"/>
    </row>
    <row r="9398" spans="2:8">
      <c r="B9398" s="27"/>
      <c r="C9398" s="27"/>
      <c r="D9398" s="27"/>
      <c r="E9398" s="27"/>
      <c r="F9398" s="26"/>
      <c r="G9398" s="28" t="str">
        <f t="shared" si="26"/>
        <v/>
      </c>
      <c r="H9398" s="31"/>
    </row>
    <row r="9399" spans="2:8">
      <c r="B9399" s="27"/>
      <c r="C9399" s="27"/>
      <c r="D9399" s="27"/>
      <c r="E9399" s="27"/>
      <c r="F9399" s="26"/>
      <c r="G9399" s="28" t="str">
        <f t="shared" si="26"/>
        <v/>
      </c>
      <c r="H9399" s="31"/>
    </row>
    <row r="9400" spans="2:8">
      <c r="B9400" s="27"/>
      <c r="C9400" s="27"/>
      <c r="D9400" s="27"/>
      <c r="E9400" s="27"/>
      <c r="F9400" s="26"/>
      <c r="G9400" s="28" t="str">
        <f t="shared" si="26"/>
        <v/>
      </c>
      <c r="H9400" s="31"/>
    </row>
    <row r="9401" spans="2:8">
      <c r="B9401" s="27"/>
      <c r="C9401" s="27"/>
      <c r="D9401" s="27"/>
      <c r="E9401" s="27"/>
      <c r="F9401" s="26"/>
      <c r="G9401" s="28" t="str">
        <f t="shared" si="26"/>
        <v/>
      </c>
      <c r="H9401" s="31"/>
    </row>
    <row r="9402" spans="2:8">
      <c r="B9402" s="27"/>
      <c r="C9402" s="27"/>
      <c r="D9402" s="27"/>
      <c r="E9402" s="27"/>
      <c r="F9402" s="26"/>
      <c r="G9402" s="28" t="str">
        <f t="shared" si="26"/>
        <v/>
      </c>
      <c r="H9402" s="31"/>
    </row>
    <row r="9403" spans="2:8">
      <c r="B9403" s="27"/>
      <c r="C9403" s="27"/>
      <c r="D9403" s="27"/>
      <c r="E9403" s="27"/>
      <c r="F9403" s="26"/>
      <c r="G9403" s="28" t="str">
        <f t="shared" si="26"/>
        <v/>
      </c>
      <c r="H9403" s="31"/>
    </row>
    <row r="9404" spans="2:8">
      <c r="B9404" s="27"/>
      <c r="C9404" s="27"/>
      <c r="D9404" s="27"/>
      <c r="E9404" s="27"/>
      <c r="F9404" s="26"/>
      <c r="G9404" s="28" t="str">
        <f t="shared" si="26"/>
        <v/>
      </c>
      <c r="H9404" s="31"/>
    </row>
    <row r="9405" spans="2:8">
      <c r="B9405" s="27"/>
      <c r="C9405" s="27"/>
      <c r="D9405" s="27"/>
      <c r="E9405" s="27"/>
      <c r="F9405" s="26"/>
      <c r="G9405" s="28" t="str">
        <f t="shared" si="26"/>
        <v/>
      </c>
      <c r="H9405" s="31"/>
    </row>
    <row r="9406" spans="2:8">
      <c r="B9406" s="27"/>
      <c r="C9406" s="27"/>
      <c r="D9406" s="27"/>
      <c r="E9406" s="27"/>
      <c r="F9406" s="26"/>
      <c r="G9406" s="28" t="str">
        <f t="shared" si="26"/>
        <v/>
      </c>
      <c r="H9406" s="31"/>
    </row>
    <row r="9407" spans="2:8">
      <c r="B9407" s="27"/>
      <c r="C9407" s="27"/>
      <c r="D9407" s="27"/>
      <c r="E9407" s="27"/>
      <c r="F9407" s="26"/>
      <c r="G9407" s="28" t="str">
        <f t="shared" si="26"/>
        <v/>
      </c>
      <c r="H9407" s="31"/>
    </row>
    <row r="9408" spans="2:8">
      <c r="B9408" s="27"/>
      <c r="C9408" s="27"/>
      <c r="D9408" s="27"/>
      <c r="E9408" s="27"/>
      <c r="F9408" s="26"/>
      <c r="G9408" s="28" t="str">
        <f t="shared" si="26"/>
        <v/>
      </c>
      <c r="H9408" s="31"/>
    </row>
    <row r="9409" spans="2:8">
      <c r="B9409" s="27"/>
      <c r="C9409" s="27"/>
      <c r="D9409" s="27"/>
      <c r="E9409" s="27"/>
      <c r="F9409" s="26"/>
      <c r="G9409" s="28" t="str">
        <f t="shared" si="26"/>
        <v/>
      </c>
      <c r="H9409" s="31"/>
    </row>
    <row r="9410" spans="2:8">
      <c r="B9410" s="27"/>
      <c r="C9410" s="27"/>
      <c r="D9410" s="27"/>
      <c r="E9410" s="27"/>
      <c r="F9410" s="26"/>
      <c r="G9410" s="28" t="str">
        <f t="shared" si="26"/>
        <v/>
      </c>
      <c r="H9410" s="31"/>
    </row>
    <row r="9411" spans="2:8">
      <c r="B9411" s="27"/>
      <c r="C9411" s="27"/>
      <c r="D9411" s="27"/>
      <c r="E9411" s="27"/>
      <c r="F9411" s="26"/>
      <c r="G9411" s="28" t="str">
        <f t="shared" si="26"/>
        <v/>
      </c>
      <c r="H9411" s="31"/>
    </row>
    <row r="9412" spans="2:8">
      <c r="B9412" s="27"/>
      <c r="C9412" s="27"/>
      <c r="D9412" s="27"/>
      <c r="E9412" s="27"/>
      <c r="F9412" s="26"/>
      <c r="G9412" s="28" t="str">
        <f t="shared" ref="G9412:G9475" si="27">IF(F9412="","",IF(F9412="EI",4,IF(F9412="EO",5.2,IF(F9412="EQ",3.9,IF(F9412="ILF",7.5,IF(F9412="EIF",5.4))))))</f>
        <v/>
      </c>
      <c r="H9412" s="31"/>
    </row>
    <row r="9413" spans="2:8">
      <c r="B9413" s="27"/>
      <c r="C9413" s="27"/>
      <c r="D9413" s="27"/>
      <c r="E9413" s="27"/>
      <c r="F9413" s="26"/>
      <c r="G9413" s="28" t="str">
        <f t="shared" si="27"/>
        <v/>
      </c>
      <c r="H9413" s="31"/>
    </row>
    <row r="9414" spans="2:8">
      <c r="B9414" s="27"/>
      <c r="C9414" s="27"/>
      <c r="D9414" s="27"/>
      <c r="E9414" s="27"/>
      <c r="F9414" s="26"/>
      <c r="G9414" s="28" t="str">
        <f t="shared" si="27"/>
        <v/>
      </c>
      <c r="H9414" s="31"/>
    </row>
    <row r="9415" spans="2:8">
      <c r="B9415" s="27"/>
      <c r="C9415" s="27"/>
      <c r="D9415" s="27"/>
      <c r="E9415" s="27"/>
      <c r="F9415" s="26"/>
      <c r="G9415" s="28" t="str">
        <f t="shared" si="27"/>
        <v/>
      </c>
      <c r="H9415" s="31"/>
    </row>
    <row r="9416" spans="2:8">
      <c r="B9416" s="27"/>
      <c r="C9416" s="27"/>
      <c r="D9416" s="27"/>
      <c r="E9416" s="27"/>
      <c r="F9416" s="26"/>
      <c r="G9416" s="28" t="str">
        <f t="shared" si="27"/>
        <v/>
      </c>
      <c r="H9416" s="31"/>
    </row>
    <row r="9417" spans="2:8">
      <c r="B9417" s="27"/>
      <c r="C9417" s="27"/>
      <c r="D9417" s="27"/>
      <c r="E9417" s="27"/>
      <c r="F9417" s="26"/>
      <c r="G9417" s="28" t="str">
        <f t="shared" si="27"/>
        <v/>
      </c>
      <c r="H9417" s="31"/>
    </row>
    <row r="9418" spans="2:8">
      <c r="B9418" s="27"/>
      <c r="C9418" s="27"/>
      <c r="D9418" s="27"/>
      <c r="E9418" s="27"/>
      <c r="F9418" s="26"/>
      <c r="G9418" s="28" t="str">
        <f t="shared" si="27"/>
        <v/>
      </c>
      <c r="H9418" s="31"/>
    </row>
    <row r="9419" spans="2:8">
      <c r="B9419" s="27"/>
      <c r="C9419" s="27"/>
      <c r="D9419" s="27"/>
      <c r="E9419" s="27"/>
      <c r="F9419" s="26"/>
      <c r="G9419" s="28" t="str">
        <f t="shared" si="27"/>
        <v/>
      </c>
      <c r="H9419" s="31"/>
    </row>
    <row r="9420" spans="2:8">
      <c r="B9420" s="27"/>
      <c r="C9420" s="27"/>
      <c r="D9420" s="27"/>
      <c r="E9420" s="27"/>
      <c r="F9420" s="26"/>
      <c r="G9420" s="28" t="str">
        <f t="shared" si="27"/>
        <v/>
      </c>
      <c r="H9420" s="31"/>
    </row>
    <row r="9421" spans="2:8">
      <c r="B9421" s="27"/>
      <c r="C9421" s="27"/>
      <c r="D9421" s="27"/>
      <c r="E9421" s="27"/>
      <c r="F9421" s="26"/>
      <c r="G9421" s="28" t="str">
        <f t="shared" si="27"/>
        <v/>
      </c>
      <c r="H9421" s="31"/>
    </row>
    <row r="9422" spans="2:8">
      <c r="B9422" s="27"/>
      <c r="C9422" s="27"/>
      <c r="D9422" s="27"/>
      <c r="E9422" s="27"/>
      <c r="F9422" s="26"/>
      <c r="G9422" s="28" t="str">
        <f t="shared" si="27"/>
        <v/>
      </c>
      <c r="H9422" s="31"/>
    </row>
    <row r="9423" spans="2:8">
      <c r="B9423" s="27"/>
      <c r="C9423" s="27"/>
      <c r="D9423" s="27"/>
      <c r="E9423" s="27"/>
      <c r="F9423" s="26"/>
      <c r="G9423" s="28" t="str">
        <f t="shared" si="27"/>
        <v/>
      </c>
      <c r="H9423" s="31"/>
    </row>
    <row r="9424" spans="2:8">
      <c r="B9424" s="27"/>
      <c r="C9424" s="27"/>
      <c r="D9424" s="27"/>
      <c r="E9424" s="27"/>
      <c r="F9424" s="26"/>
      <c r="G9424" s="28" t="str">
        <f t="shared" si="27"/>
        <v/>
      </c>
      <c r="H9424" s="31"/>
    </row>
    <row r="9425" spans="2:8">
      <c r="B9425" s="27"/>
      <c r="C9425" s="27"/>
      <c r="D9425" s="27"/>
      <c r="E9425" s="27"/>
      <c r="F9425" s="26"/>
      <c r="G9425" s="28" t="str">
        <f t="shared" si="27"/>
        <v/>
      </c>
      <c r="H9425" s="31"/>
    </row>
    <row r="9426" spans="2:8">
      <c r="B9426" s="27"/>
      <c r="C9426" s="27"/>
      <c r="D9426" s="27"/>
      <c r="E9426" s="27"/>
      <c r="F9426" s="26"/>
      <c r="G9426" s="28" t="str">
        <f t="shared" si="27"/>
        <v/>
      </c>
      <c r="H9426" s="31"/>
    </row>
    <row r="9427" spans="2:8">
      <c r="B9427" s="27"/>
      <c r="C9427" s="27"/>
      <c r="D9427" s="27"/>
      <c r="E9427" s="27"/>
      <c r="F9427" s="26"/>
      <c r="G9427" s="28" t="str">
        <f t="shared" si="27"/>
        <v/>
      </c>
      <c r="H9427" s="31"/>
    </row>
    <row r="9428" spans="2:8">
      <c r="B9428" s="27"/>
      <c r="C9428" s="27"/>
      <c r="D9428" s="27"/>
      <c r="E9428" s="27"/>
      <c r="F9428" s="26"/>
      <c r="G9428" s="28" t="str">
        <f t="shared" si="27"/>
        <v/>
      </c>
      <c r="H9428" s="31"/>
    </row>
    <row r="9429" spans="2:8">
      <c r="B9429" s="27"/>
      <c r="C9429" s="27"/>
      <c r="D9429" s="27"/>
      <c r="E9429" s="27"/>
      <c r="F9429" s="26"/>
      <c r="G9429" s="28" t="str">
        <f t="shared" si="27"/>
        <v/>
      </c>
      <c r="H9429" s="31"/>
    </row>
    <row r="9430" spans="2:8">
      <c r="B9430" s="27"/>
      <c r="C9430" s="27"/>
      <c r="D9430" s="27"/>
      <c r="E9430" s="27"/>
      <c r="F9430" s="26"/>
      <c r="G9430" s="28" t="str">
        <f t="shared" si="27"/>
        <v/>
      </c>
      <c r="H9430" s="31"/>
    </row>
    <row r="9431" spans="2:8">
      <c r="B9431" s="27"/>
      <c r="C9431" s="27"/>
      <c r="D9431" s="27"/>
      <c r="E9431" s="27"/>
      <c r="F9431" s="26"/>
      <c r="G9431" s="28" t="str">
        <f t="shared" si="27"/>
        <v/>
      </c>
      <c r="H9431" s="31"/>
    </row>
    <row r="9432" spans="2:8">
      <c r="B9432" s="27"/>
      <c r="C9432" s="27"/>
      <c r="D9432" s="27"/>
      <c r="E9432" s="27"/>
      <c r="F9432" s="26"/>
      <c r="G9432" s="28" t="str">
        <f t="shared" si="27"/>
        <v/>
      </c>
      <c r="H9432" s="31"/>
    </row>
    <row r="9433" spans="2:8">
      <c r="B9433" s="27"/>
      <c r="C9433" s="27"/>
      <c r="D9433" s="27"/>
      <c r="E9433" s="27"/>
      <c r="F9433" s="26"/>
      <c r="G9433" s="28" t="str">
        <f t="shared" si="27"/>
        <v/>
      </c>
      <c r="H9433" s="31"/>
    </row>
    <row r="9434" spans="2:8">
      <c r="B9434" s="27"/>
      <c r="C9434" s="27"/>
      <c r="D9434" s="27"/>
      <c r="E9434" s="27"/>
      <c r="F9434" s="26"/>
      <c r="G9434" s="28" t="str">
        <f t="shared" si="27"/>
        <v/>
      </c>
      <c r="H9434" s="31"/>
    </row>
    <row r="9435" spans="2:8">
      <c r="B9435" s="27"/>
      <c r="C9435" s="27"/>
      <c r="D9435" s="27"/>
      <c r="E9435" s="27"/>
      <c r="F9435" s="26"/>
      <c r="G9435" s="28" t="str">
        <f t="shared" si="27"/>
        <v/>
      </c>
      <c r="H9435" s="31"/>
    </row>
    <row r="9436" spans="2:8">
      <c r="B9436" s="27"/>
      <c r="C9436" s="27"/>
      <c r="D9436" s="27"/>
      <c r="E9436" s="27"/>
      <c r="F9436" s="26"/>
      <c r="G9436" s="28" t="str">
        <f t="shared" si="27"/>
        <v/>
      </c>
      <c r="H9436" s="31"/>
    </row>
    <row r="9437" spans="2:8">
      <c r="B9437" s="27"/>
      <c r="C9437" s="27"/>
      <c r="D9437" s="27"/>
      <c r="E9437" s="27"/>
      <c r="F9437" s="26"/>
      <c r="G9437" s="28" t="str">
        <f t="shared" si="27"/>
        <v/>
      </c>
      <c r="H9437" s="31"/>
    </row>
    <row r="9438" spans="2:8">
      <c r="B9438" s="27"/>
      <c r="C9438" s="27"/>
      <c r="D9438" s="27"/>
      <c r="E9438" s="27"/>
      <c r="F9438" s="26"/>
      <c r="G9438" s="28" t="str">
        <f t="shared" si="27"/>
        <v/>
      </c>
      <c r="H9438" s="31"/>
    </row>
    <row r="9439" spans="2:8">
      <c r="B9439" s="27"/>
      <c r="C9439" s="27"/>
      <c r="D9439" s="27"/>
      <c r="E9439" s="27"/>
      <c r="F9439" s="26"/>
      <c r="G9439" s="28" t="str">
        <f t="shared" si="27"/>
        <v/>
      </c>
      <c r="H9439" s="31"/>
    </row>
    <row r="9440" spans="2:8">
      <c r="B9440" s="27"/>
      <c r="C9440" s="27"/>
      <c r="D9440" s="27"/>
      <c r="E9440" s="27"/>
      <c r="F9440" s="26"/>
      <c r="G9440" s="28" t="str">
        <f t="shared" si="27"/>
        <v/>
      </c>
      <c r="H9440" s="31"/>
    </row>
    <row r="9441" spans="2:8">
      <c r="B9441" s="27"/>
      <c r="C9441" s="27"/>
      <c r="D9441" s="27"/>
      <c r="E9441" s="27"/>
      <c r="F9441" s="26"/>
      <c r="G9441" s="28" t="str">
        <f t="shared" si="27"/>
        <v/>
      </c>
      <c r="H9441" s="31"/>
    </row>
    <row r="9442" spans="2:8">
      <c r="B9442" s="27"/>
      <c r="C9442" s="27"/>
      <c r="D9442" s="27"/>
      <c r="E9442" s="27"/>
      <c r="F9442" s="26"/>
      <c r="G9442" s="28" t="str">
        <f t="shared" si="27"/>
        <v/>
      </c>
      <c r="H9442" s="31"/>
    </row>
    <row r="9443" spans="2:8">
      <c r="B9443" s="27"/>
      <c r="C9443" s="27"/>
      <c r="D9443" s="27"/>
      <c r="E9443" s="27"/>
      <c r="F9443" s="26"/>
      <c r="G9443" s="28" t="str">
        <f t="shared" si="27"/>
        <v/>
      </c>
      <c r="H9443" s="31"/>
    </row>
    <row r="9444" spans="2:8">
      <c r="B9444" s="27"/>
      <c r="C9444" s="27"/>
      <c r="D9444" s="27"/>
      <c r="E9444" s="27"/>
      <c r="F9444" s="26"/>
      <c r="G9444" s="28" t="str">
        <f t="shared" si="27"/>
        <v/>
      </c>
      <c r="H9444" s="31"/>
    </row>
    <row r="9445" spans="2:8">
      <c r="B9445" s="27"/>
      <c r="C9445" s="27"/>
      <c r="D9445" s="27"/>
      <c r="E9445" s="27"/>
      <c r="F9445" s="26"/>
      <c r="G9445" s="28" t="str">
        <f t="shared" si="27"/>
        <v/>
      </c>
      <c r="H9445" s="31"/>
    </row>
    <row r="9446" spans="2:8">
      <c r="B9446" s="27"/>
      <c r="C9446" s="27"/>
      <c r="D9446" s="27"/>
      <c r="E9446" s="27"/>
      <c r="F9446" s="26"/>
      <c r="G9446" s="28" t="str">
        <f t="shared" si="27"/>
        <v/>
      </c>
      <c r="H9446" s="31"/>
    </row>
    <row r="9447" spans="2:8">
      <c r="B9447" s="27"/>
      <c r="C9447" s="27"/>
      <c r="D9447" s="27"/>
      <c r="E9447" s="27"/>
      <c r="F9447" s="26"/>
      <c r="G9447" s="28" t="str">
        <f t="shared" si="27"/>
        <v/>
      </c>
      <c r="H9447" s="31"/>
    </row>
    <row r="9448" spans="2:8">
      <c r="B9448" s="27"/>
      <c r="C9448" s="27"/>
      <c r="D9448" s="27"/>
      <c r="E9448" s="27"/>
      <c r="F9448" s="26"/>
      <c r="G9448" s="28" t="str">
        <f t="shared" si="27"/>
        <v/>
      </c>
      <c r="H9448" s="31"/>
    </row>
    <row r="9449" spans="2:8">
      <c r="B9449" s="27"/>
      <c r="C9449" s="27"/>
      <c r="D9449" s="27"/>
      <c r="E9449" s="27"/>
      <c r="F9449" s="26"/>
      <c r="G9449" s="28" t="str">
        <f t="shared" si="27"/>
        <v/>
      </c>
      <c r="H9449" s="31"/>
    </row>
    <row r="9450" spans="2:8">
      <c r="B9450" s="27"/>
      <c r="C9450" s="27"/>
      <c r="D9450" s="27"/>
      <c r="E9450" s="27"/>
      <c r="F9450" s="26"/>
      <c r="G9450" s="28" t="str">
        <f t="shared" si="27"/>
        <v/>
      </c>
      <c r="H9450" s="31"/>
    </row>
    <row r="9451" spans="2:8">
      <c r="B9451" s="27"/>
      <c r="C9451" s="27"/>
      <c r="D9451" s="27"/>
      <c r="E9451" s="27"/>
      <c r="F9451" s="26"/>
      <c r="G9451" s="28" t="str">
        <f t="shared" si="27"/>
        <v/>
      </c>
      <c r="H9451" s="31"/>
    </row>
    <row r="9452" spans="2:8">
      <c r="B9452" s="27"/>
      <c r="C9452" s="27"/>
      <c r="D9452" s="27"/>
      <c r="E9452" s="27"/>
      <c r="F9452" s="26"/>
      <c r="G9452" s="28" t="str">
        <f t="shared" si="27"/>
        <v/>
      </c>
      <c r="H9452" s="31"/>
    </row>
    <row r="9453" spans="2:8">
      <c r="B9453" s="27"/>
      <c r="C9453" s="27"/>
      <c r="D9453" s="27"/>
      <c r="E9453" s="27"/>
      <c r="F9453" s="26"/>
      <c r="G9453" s="28" t="str">
        <f t="shared" si="27"/>
        <v/>
      </c>
      <c r="H9453" s="31"/>
    </row>
    <row r="9454" spans="2:8">
      <c r="B9454" s="27"/>
      <c r="C9454" s="27"/>
      <c r="D9454" s="27"/>
      <c r="E9454" s="27"/>
      <c r="F9454" s="26"/>
      <c r="G9454" s="28" t="str">
        <f t="shared" si="27"/>
        <v/>
      </c>
      <c r="H9454" s="31"/>
    </row>
    <row r="9455" spans="2:8">
      <c r="B9455" s="27"/>
      <c r="C9455" s="27"/>
      <c r="D9455" s="27"/>
      <c r="E9455" s="27"/>
      <c r="F9455" s="26"/>
      <c r="G9455" s="28" t="str">
        <f t="shared" si="27"/>
        <v/>
      </c>
      <c r="H9455" s="31"/>
    </row>
    <row r="9456" spans="2:8">
      <c r="B9456" s="27"/>
      <c r="C9456" s="27"/>
      <c r="D9456" s="27"/>
      <c r="E9456" s="27"/>
      <c r="F9456" s="26"/>
      <c r="G9456" s="28" t="str">
        <f t="shared" si="27"/>
        <v/>
      </c>
      <c r="H9456" s="31"/>
    </row>
    <row r="9457" spans="2:8">
      <c r="B9457" s="27"/>
      <c r="C9457" s="27"/>
      <c r="D9457" s="27"/>
      <c r="E9457" s="27"/>
      <c r="F9457" s="26"/>
      <c r="G9457" s="28" t="str">
        <f t="shared" si="27"/>
        <v/>
      </c>
      <c r="H9457" s="31"/>
    </row>
    <row r="9458" spans="2:8">
      <c r="B9458" s="27"/>
      <c r="C9458" s="27"/>
      <c r="D9458" s="27"/>
      <c r="E9458" s="27"/>
      <c r="F9458" s="26"/>
      <c r="G9458" s="28" t="str">
        <f t="shared" si="27"/>
        <v/>
      </c>
      <c r="H9458" s="31"/>
    </row>
    <row r="9459" spans="2:8">
      <c r="B9459" s="27"/>
      <c r="C9459" s="27"/>
      <c r="D9459" s="27"/>
      <c r="E9459" s="27"/>
      <c r="F9459" s="26"/>
      <c r="G9459" s="28" t="str">
        <f t="shared" si="27"/>
        <v/>
      </c>
      <c r="H9459" s="31"/>
    </row>
    <row r="9460" spans="2:8">
      <c r="B9460" s="27"/>
      <c r="C9460" s="27"/>
      <c r="D9460" s="27"/>
      <c r="E9460" s="27"/>
      <c r="F9460" s="26"/>
      <c r="G9460" s="28" t="str">
        <f t="shared" si="27"/>
        <v/>
      </c>
      <c r="H9460" s="31"/>
    </row>
    <row r="9461" spans="2:8">
      <c r="B9461" s="27"/>
      <c r="C9461" s="27"/>
      <c r="D9461" s="27"/>
      <c r="E9461" s="27"/>
      <c r="F9461" s="26"/>
      <c r="G9461" s="28" t="str">
        <f t="shared" si="27"/>
        <v/>
      </c>
      <c r="H9461" s="31"/>
    </row>
    <row r="9462" spans="2:8">
      <c r="B9462" s="27"/>
      <c r="C9462" s="27"/>
      <c r="D9462" s="27"/>
      <c r="E9462" s="27"/>
      <c r="F9462" s="26"/>
      <c r="G9462" s="28" t="str">
        <f t="shared" si="27"/>
        <v/>
      </c>
      <c r="H9462" s="31"/>
    </row>
    <row r="9463" spans="2:8">
      <c r="B9463" s="27"/>
      <c r="C9463" s="27"/>
      <c r="D9463" s="27"/>
      <c r="E9463" s="27"/>
      <c r="F9463" s="26"/>
      <c r="G9463" s="28" t="str">
        <f t="shared" si="27"/>
        <v/>
      </c>
      <c r="H9463" s="31"/>
    </row>
    <row r="9464" spans="2:8">
      <c r="B9464" s="27"/>
      <c r="C9464" s="27"/>
      <c r="D9464" s="27"/>
      <c r="E9464" s="27"/>
      <c r="F9464" s="26"/>
      <c r="G9464" s="28" t="str">
        <f t="shared" si="27"/>
        <v/>
      </c>
      <c r="H9464" s="31"/>
    </row>
    <row r="9465" spans="2:8">
      <c r="B9465" s="27"/>
      <c r="C9465" s="27"/>
      <c r="D9465" s="27"/>
      <c r="E9465" s="27"/>
      <c r="F9465" s="26"/>
      <c r="G9465" s="28" t="str">
        <f t="shared" si="27"/>
        <v/>
      </c>
      <c r="H9465" s="31"/>
    </row>
    <row r="9466" spans="2:8">
      <c r="B9466" s="27"/>
      <c r="C9466" s="27"/>
      <c r="D9466" s="27"/>
      <c r="E9466" s="27"/>
      <c r="F9466" s="26"/>
      <c r="G9466" s="28" t="str">
        <f t="shared" si="27"/>
        <v/>
      </c>
      <c r="H9466" s="31"/>
    </row>
    <row r="9467" spans="2:8">
      <c r="B9467" s="27"/>
      <c r="C9467" s="27"/>
      <c r="D9467" s="27"/>
      <c r="E9467" s="27"/>
      <c r="F9467" s="26"/>
      <c r="G9467" s="28" t="str">
        <f t="shared" si="27"/>
        <v/>
      </c>
      <c r="H9467" s="31"/>
    </row>
    <row r="9468" spans="2:8">
      <c r="B9468" s="27"/>
      <c r="C9468" s="27"/>
      <c r="D9468" s="27"/>
      <c r="E9468" s="27"/>
      <c r="F9468" s="26"/>
      <c r="G9468" s="28" t="str">
        <f t="shared" si="27"/>
        <v/>
      </c>
      <c r="H9468" s="31"/>
    </row>
    <row r="9469" spans="2:8">
      <c r="B9469" s="27"/>
      <c r="C9469" s="27"/>
      <c r="D9469" s="27"/>
      <c r="E9469" s="27"/>
      <c r="F9469" s="26"/>
      <c r="G9469" s="28" t="str">
        <f t="shared" si="27"/>
        <v/>
      </c>
      <c r="H9469" s="31"/>
    </row>
    <row r="9470" spans="2:8">
      <c r="B9470" s="27"/>
      <c r="C9470" s="27"/>
      <c r="D9470" s="27"/>
      <c r="E9470" s="27"/>
      <c r="F9470" s="26"/>
      <c r="G9470" s="28" t="str">
        <f t="shared" si="27"/>
        <v/>
      </c>
      <c r="H9470" s="31"/>
    </row>
    <row r="9471" spans="2:8">
      <c r="B9471" s="27"/>
      <c r="C9471" s="27"/>
      <c r="D9471" s="27"/>
      <c r="E9471" s="27"/>
      <c r="F9471" s="26"/>
      <c r="G9471" s="28" t="str">
        <f t="shared" si="27"/>
        <v/>
      </c>
      <c r="H9471" s="31"/>
    </row>
    <row r="9472" spans="2:8">
      <c r="B9472" s="27"/>
      <c r="C9472" s="27"/>
      <c r="D9472" s="27"/>
      <c r="E9472" s="27"/>
      <c r="F9472" s="26"/>
      <c r="G9472" s="28" t="str">
        <f t="shared" si="27"/>
        <v/>
      </c>
      <c r="H9472" s="31"/>
    </row>
    <row r="9473" spans="2:8">
      <c r="B9473" s="27"/>
      <c r="C9473" s="27"/>
      <c r="D9473" s="27"/>
      <c r="E9473" s="27"/>
      <c r="F9473" s="26"/>
      <c r="G9473" s="28" t="str">
        <f t="shared" si="27"/>
        <v/>
      </c>
      <c r="H9473" s="31"/>
    </row>
    <row r="9474" spans="2:8">
      <c r="B9474" s="27"/>
      <c r="C9474" s="27"/>
      <c r="D9474" s="27"/>
      <c r="E9474" s="27"/>
      <c r="F9474" s="26"/>
      <c r="G9474" s="28" t="str">
        <f t="shared" si="27"/>
        <v/>
      </c>
      <c r="H9474" s="31"/>
    </row>
    <row r="9475" spans="2:8">
      <c r="B9475" s="27"/>
      <c r="C9475" s="27"/>
      <c r="D9475" s="27"/>
      <c r="E9475" s="27"/>
      <c r="F9475" s="26"/>
      <c r="G9475" s="28" t="str">
        <f t="shared" si="27"/>
        <v/>
      </c>
      <c r="H9475" s="31"/>
    </row>
    <row r="9476" spans="2:8">
      <c r="B9476" s="27"/>
      <c r="C9476" s="27"/>
      <c r="D9476" s="27"/>
      <c r="E9476" s="27"/>
      <c r="F9476" s="26"/>
      <c r="G9476" s="28" t="str">
        <f t="shared" ref="G9476:G9539" si="28">IF(F9476="","",IF(F9476="EI",4,IF(F9476="EO",5.2,IF(F9476="EQ",3.9,IF(F9476="ILF",7.5,IF(F9476="EIF",5.4))))))</f>
        <v/>
      </c>
      <c r="H9476" s="31"/>
    </row>
    <row r="9477" spans="2:8">
      <c r="B9477" s="27"/>
      <c r="C9477" s="27"/>
      <c r="D9477" s="27"/>
      <c r="E9477" s="27"/>
      <c r="F9477" s="26"/>
      <c r="G9477" s="28" t="str">
        <f t="shared" si="28"/>
        <v/>
      </c>
      <c r="H9477" s="31"/>
    </row>
    <row r="9478" spans="2:8">
      <c r="B9478" s="27"/>
      <c r="C9478" s="27"/>
      <c r="D9478" s="27"/>
      <c r="E9478" s="27"/>
      <c r="F9478" s="26"/>
      <c r="G9478" s="28" t="str">
        <f t="shared" si="28"/>
        <v/>
      </c>
      <c r="H9478" s="31"/>
    </row>
    <row r="9479" spans="2:8">
      <c r="B9479" s="27"/>
      <c r="C9479" s="27"/>
      <c r="D9479" s="27"/>
      <c r="E9479" s="27"/>
      <c r="F9479" s="26"/>
      <c r="G9479" s="28" t="str">
        <f t="shared" si="28"/>
        <v/>
      </c>
      <c r="H9479" s="31"/>
    </row>
    <row r="9480" spans="2:8">
      <c r="B9480" s="27"/>
      <c r="C9480" s="27"/>
      <c r="D9480" s="27"/>
      <c r="E9480" s="27"/>
      <c r="F9480" s="26"/>
      <c r="G9480" s="28" t="str">
        <f t="shared" si="28"/>
        <v/>
      </c>
      <c r="H9480" s="31"/>
    </row>
    <row r="9481" spans="2:8">
      <c r="B9481" s="27"/>
      <c r="C9481" s="27"/>
      <c r="D9481" s="27"/>
      <c r="E9481" s="27"/>
      <c r="F9481" s="26"/>
      <c r="G9481" s="28" t="str">
        <f t="shared" si="28"/>
        <v/>
      </c>
      <c r="H9481" s="31"/>
    </row>
    <row r="9482" spans="2:8">
      <c r="B9482" s="27"/>
      <c r="C9482" s="27"/>
      <c r="D9482" s="27"/>
      <c r="E9482" s="27"/>
      <c r="F9482" s="26"/>
      <c r="G9482" s="28" t="str">
        <f t="shared" si="28"/>
        <v/>
      </c>
      <c r="H9482" s="31"/>
    </row>
    <row r="9483" spans="2:8">
      <c r="B9483" s="27"/>
      <c r="C9483" s="27"/>
      <c r="D9483" s="27"/>
      <c r="E9483" s="27"/>
      <c r="F9483" s="26"/>
      <c r="G9483" s="28" t="str">
        <f t="shared" si="28"/>
        <v/>
      </c>
      <c r="H9483" s="31"/>
    </row>
    <row r="9484" spans="2:8">
      <c r="B9484" s="27"/>
      <c r="C9484" s="27"/>
      <c r="D9484" s="27"/>
      <c r="E9484" s="27"/>
      <c r="F9484" s="26"/>
      <c r="G9484" s="28" t="str">
        <f t="shared" si="28"/>
        <v/>
      </c>
      <c r="H9484" s="31"/>
    </row>
    <row r="9485" spans="2:8">
      <c r="B9485" s="27"/>
      <c r="C9485" s="27"/>
      <c r="D9485" s="27"/>
      <c r="E9485" s="27"/>
      <c r="F9485" s="26"/>
      <c r="G9485" s="28" t="str">
        <f t="shared" si="28"/>
        <v/>
      </c>
      <c r="H9485" s="31"/>
    </row>
    <row r="9486" spans="2:8">
      <c r="B9486" s="27"/>
      <c r="C9486" s="27"/>
      <c r="D9486" s="27"/>
      <c r="E9486" s="27"/>
      <c r="F9486" s="26"/>
      <c r="G9486" s="28" t="str">
        <f t="shared" si="28"/>
        <v/>
      </c>
      <c r="H9486" s="31"/>
    </row>
    <row r="9487" spans="2:8">
      <c r="B9487" s="27"/>
      <c r="C9487" s="27"/>
      <c r="D9487" s="27"/>
      <c r="E9487" s="27"/>
      <c r="F9487" s="26"/>
      <c r="G9487" s="28" t="str">
        <f t="shared" si="28"/>
        <v/>
      </c>
      <c r="H9487" s="31"/>
    </row>
    <row r="9488" spans="2:8">
      <c r="B9488" s="27"/>
      <c r="C9488" s="27"/>
      <c r="D9488" s="27"/>
      <c r="E9488" s="27"/>
      <c r="F9488" s="26"/>
      <c r="G9488" s="28" t="str">
        <f t="shared" si="28"/>
        <v/>
      </c>
      <c r="H9488" s="31"/>
    </row>
    <row r="9489" spans="2:8">
      <c r="B9489" s="27"/>
      <c r="C9489" s="27"/>
      <c r="D9489" s="27"/>
      <c r="E9489" s="27"/>
      <c r="F9489" s="26"/>
      <c r="G9489" s="28" t="str">
        <f t="shared" si="28"/>
        <v/>
      </c>
      <c r="H9489" s="31"/>
    </row>
    <row r="9490" spans="2:8">
      <c r="B9490" s="27"/>
      <c r="C9490" s="27"/>
      <c r="D9490" s="27"/>
      <c r="E9490" s="27"/>
      <c r="F9490" s="26"/>
      <c r="G9490" s="28" t="str">
        <f t="shared" si="28"/>
        <v/>
      </c>
      <c r="H9490" s="31"/>
    </row>
    <row r="9491" spans="2:8">
      <c r="B9491" s="27"/>
      <c r="C9491" s="27"/>
      <c r="D9491" s="27"/>
      <c r="E9491" s="27"/>
      <c r="F9491" s="26"/>
      <c r="G9491" s="28" t="str">
        <f t="shared" si="28"/>
        <v/>
      </c>
      <c r="H9491" s="31"/>
    </row>
    <row r="9492" spans="2:8">
      <c r="B9492" s="27"/>
      <c r="C9492" s="27"/>
      <c r="D9492" s="27"/>
      <c r="E9492" s="27"/>
      <c r="F9492" s="26"/>
      <c r="G9492" s="28" t="str">
        <f t="shared" si="28"/>
        <v/>
      </c>
      <c r="H9492" s="31"/>
    </row>
    <row r="9493" spans="2:8">
      <c r="B9493" s="27"/>
      <c r="C9493" s="27"/>
      <c r="D9493" s="27"/>
      <c r="E9493" s="27"/>
      <c r="F9493" s="26"/>
      <c r="G9493" s="28" t="str">
        <f t="shared" si="28"/>
        <v/>
      </c>
      <c r="H9493" s="31"/>
    </row>
    <row r="9494" spans="2:8">
      <c r="B9494" s="27"/>
      <c r="C9494" s="27"/>
      <c r="D9494" s="27"/>
      <c r="E9494" s="27"/>
      <c r="F9494" s="26"/>
      <c r="G9494" s="28" t="str">
        <f t="shared" si="28"/>
        <v/>
      </c>
      <c r="H9494" s="31"/>
    </row>
    <row r="9495" spans="2:8">
      <c r="B9495" s="27"/>
      <c r="C9495" s="27"/>
      <c r="D9495" s="27"/>
      <c r="E9495" s="27"/>
      <c r="F9495" s="26"/>
      <c r="G9495" s="28" t="str">
        <f t="shared" si="28"/>
        <v/>
      </c>
      <c r="H9495" s="31"/>
    </row>
    <row r="9496" spans="2:8">
      <c r="B9496" s="27"/>
      <c r="C9496" s="27"/>
      <c r="D9496" s="27"/>
      <c r="E9496" s="27"/>
      <c r="F9496" s="26"/>
      <c r="G9496" s="28" t="str">
        <f t="shared" si="28"/>
        <v/>
      </c>
      <c r="H9496" s="31"/>
    </row>
    <row r="9497" spans="2:8">
      <c r="B9497" s="27"/>
      <c r="C9497" s="27"/>
      <c r="D9497" s="27"/>
      <c r="E9497" s="27"/>
      <c r="F9497" s="26"/>
      <c r="G9497" s="28" t="str">
        <f t="shared" si="28"/>
        <v/>
      </c>
      <c r="H9497" s="31"/>
    </row>
    <row r="9498" spans="2:8">
      <c r="B9498" s="27"/>
      <c r="C9498" s="27"/>
      <c r="D9498" s="27"/>
      <c r="E9498" s="27"/>
      <c r="F9498" s="26"/>
      <c r="G9498" s="28" t="str">
        <f t="shared" si="28"/>
        <v/>
      </c>
      <c r="H9498" s="31"/>
    </row>
    <row r="9499" spans="2:8">
      <c r="B9499" s="27"/>
      <c r="C9499" s="27"/>
      <c r="D9499" s="27"/>
      <c r="E9499" s="27"/>
      <c r="F9499" s="26"/>
      <c r="G9499" s="28" t="str">
        <f t="shared" si="28"/>
        <v/>
      </c>
      <c r="H9499" s="31"/>
    </row>
    <row r="9500" spans="2:8">
      <c r="B9500" s="27"/>
      <c r="C9500" s="27"/>
      <c r="D9500" s="27"/>
      <c r="E9500" s="27"/>
      <c r="F9500" s="26"/>
      <c r="G9500" s="28" t="str">
        <f t="shared" si="28"/>
        <v/>
      </c>
      <c r="H9500" s="31"/>
    </row>
    <row r="9501" spans="2:8">
      <c r="B9501" s="27"/>
      <c r="C9501" s="27"/>
      <c r="D9501" s="27"/>
      <c r="E9501" s="27"/>
      <c r="F9501" s="26"/>
      <c r="G9501" s="28" t="str">
        <f t="shared" si="28"/>
        <v/>
      </c>
      <c r="H9501" s="31"/>
    </row>
    <row r="9502" spans="2:8">
      <c r="B9502" s="27"/>
      <c r="C9502" s="27"/>
      <c r="D9502" s="27"/>
      <c r="E9502" s="27"/>
      <c r="F9502" s="26"/>
      <c r="G9502" s="28" t="str">
        <f t="shared" si="28"/>
        <v/>
      </c>
      <c r="H9502" s="31"/>
    </row>
    <row r="9503" spans="2:8">
      <c r="B9503" s="27"/>
      <c r="C9503" s="27"/>
      <c r="D9503" s="27"/>
      <c r="E9503" s="27"/>
      <c r="F9503" s="26"/>
      <c r="G9503" s="28" t="str">
        <f t="shared" si="28"/>
        <v/>
      </c>
      <c r="H9503" s="31"/>
    </row>
    <row r="9504" spans="2:8">
      <c r="B9504" s="27"/>
      <c r="C9504" s="27"/>
      <c r="D9504" s="27"/>
      <c r="E9504" s="27"/>
      <c r="F9504" s="26"/>
      <c r="G9504" s="28" t="str">
        <f t="shared" si="28"/>
        <v/>
      </c>
      <c r="H9504" s="31"/>
    </row>
    <row r="9505" spans="2:8">
      <c r="B9505" s="27"/>
      <c r="C9505" s="27"/>
      <c r="D9505" s="27"/>
      <c r="E9505" s="27"/>
      <c r="F9505" s="26"/>
      <c r="G9505" s="28" t="str">
        <f t="shared" si="28"/>
        <v/>
      </c>
      <c r="H9505" s="31"/>
    </row>
    <row r="9506" spans="2:8">
      <c r="B9506" s="27"/>
      <c r="C9506" s="27"/>
      <c r="D9506" s="27"/>
      <c r="E9506" s="27"/>
      <c r="F9506" s="26"/>
      <c r="G9506" s="28" t="str">
        <f t="shared" si="28"/>
        <v/>
      </c>
      <c r="H9506" s="31"/>
    </row>
    <row r="9507" spans="2:8">
      <c r="B9507" s="27"/>
      <c r="C9507" s="27"/>
      <c r="D9507" s="27"/>
      <c r="E9507" s="27"/>
      <c r="F9507" s="26"/>
      <c r="G9507" s="28" t="str">
        <f t="shared" si="28"/>
        <v/>
      </c>
      <c r="H9507" s="31"/>
    </row>
    <row r="9508" spans="2:8">
      <c r="B9508" s="27"/>
      <c r="C9508" s="27"/>
      <c r="D9508" s="27"/>
      <c r="E9508" s="27"/>
      <c r="F9508" s="26"/>
      <c r="G9508" s="28" t="str">
        <f t="shared" si="28"/>
        <v/>
      </c>
      <c r="H9508" s="31"/>
    </row>
    <row r="9509" spans="2:8">
      <c r="B9509" s="27"/>
      <c r="C9509" s="27"/>
      <c r="D9509" s="27"/>
      <c r="E9509" s="27"/>
      <c r="F9509" s="26"/>
      <c r="G9509" s="28" t="str">
        <f t="shared" si="28"/>
        <v/>
      </c>
      <c r="H9509" s="31"/>
    </row>
    <row r="9510" spans="2:8">
      <c r="B9510" s="27"/>
      <c r="C9510" s="27"/>
      <c r="D9510" s="27"/>
      <c r="E9510" s="27"/>
      <c r="F9510" s="26"/>
      <c r="G9510" s="28" t="str">
        <f t="shared" si="28"/>
        <v/>
      </c>
      <c r="H9510" s="31"/>
    </row>
    <row r="9511" spans="2:8">
      <c r="B9511" s="27"/>
      <c r="C9511" s="27"/>
      <c r="D9511" s="27"/>
      <c r="E9511" s="27"/>
      <c r="F9511" s="26"/>
      <c r="G9511" s="28" t="str">
        <f t="shared" si="28"/>
        <v/>
      </c>
      <c r="H9511" s="31"/>
    </row>
    <row r="9512" spans="2:8">
      <c r="B9512" s="27"/>
      <c r="C9512" s="27"/>
      <c r="D9512" s="27"/>
      <c r="E9512" s="27"/>
      <c r="F9512" s="26"/>
      <c r="G9512" s="28" t="str">
        <f t="shared" si="28"/>
        <v/>
      </c>
      <c r="H9512" s="31"/>
    </row>
    <row r="9513" spans="2:8">
      <c r="B9513" s="27"/>
      <c r="C9513" s="27"/>
      <c r="D9513" s="27"/>
      <c r="E9513" s="27"/>
      <c r="F9513" s="26"/>
      <c r="G9513" s="28" t="str">
        <f t="shared" si="28"/>
        <v/>
      </c>
      <c r="H9513" s="31"/>
    </row>
    <row r="9514" spans="2:8">
      <c r="B9514" s="27"/>
      <c r="C9514" s="27"/>
      <c r="D9514" s="27"/>
      <c r="E9514" s="27"/>
      <c r="F9514" s="26"/>
      <c r="G9514" s="28" t="str">
        <f t="shared" si="28"/>
        <v/>
      </c>
      <c r="H9514" s="31"/>
    </row>
    <row r="9515" spans="2:8">
      <c r="B9515" s="27"/>
      <c r="C9515" s="27"/>
      <c r="D9515" s="27"/>
      <c r="E9515" s="27"/>
      <c r="F9515" s="26"/>
      <c r="G9515" s="28" t="str">
        <f t="shared" si="28"/>
        <v/>
      </c>
      <c r="H9515" s="31"/>
    </row>
    <row r="9516" spans="2:8">
      <c r="B9516" s="27"/>
      <c r="C9516" s="27"/>
      <c r="D9516" s="27"/>
      <c r="E9516" s="27"/>
      <c r="F9516" s="26"/>
      <c r="G9516" s="28" t="str">
        <f t="shared" si="28"/>
        <v/>
      </c>
      <c r="H9516" s="31"/>
    </row>
    <row r="9517" spans="2:8">
      <c r="B9517" s="27"/>
      <c r="C9517" s="27"/>
      <c r="D9517" s="27"/>
      <c r="E9517" s="27"/>
      <c r="F9517" s="26"/>
      <c r="G9517" s="28" t="str">
        <f t="shared" si="28"/>
        <v/>
      </c>
      <c r="H9517" s="31"/>
    </row>
    <row r="9518" spans="2:8">
      <c r="B9518" s="27"/>
      <c r="C9518" s="27"/>
      <c r="D9518" s="27"/>
      <c r="E9518" s="27"/>
      <c r="F9518" s="26"/>
      <c r="G9518" s="28" t="str">
        <f t="shared" si="28"/>
        <v/>
      </c>
      <c r="H9518" s="31"/>
    </row>
    <row r="9519" spans="2:8">
      <c r="B9519" s="27"/>
      <c r="C9519" s="27"/>
      <c r="D9519" s="27"/>
      <c r="E9519" s="27"/>
      <c r="F9519" s="26"/>
      <c r="G9519" s="28" t="str">
        <f t="shared" si="28"/>
        <v/>
      </c>
      <c r="H9519" s="31"/>
    </row>
    <row r="9520" spans="2:8">
      <c r="B9520" s="27"/>
      <c r="C9520" s="27"/>
      <c r="D9520" s="27"/>
      <c r="E9520" s="27"/>
      <c r="F9520" s="26"/>
      <c r="G9520" s="28" t="str">
        <f t="shared" si="28"/>
        <v/>
      </c>
      <c r="H9520" s="31"/>
    </row>
    <row r="9521" spans="2:8">
      <c r="B9521" s="27"/>
      <c r="C9521" s="27"/>
      <c r="D9521" s="27"/>
      <c r="E9521" s="27"/>
      <c r="F9521" s="26"/>
      <c r="G9521" s="28" t="str">
        <f t="shared" si="28"/>
        <v/>
      </c>
      <c r="H9521" s="31"/>
    </row>
    <row r="9522" spans="2:8">
      <c r="B9522" s="27"/>
      <c r="C9522" s="27"/>
      <c r="D9522" s="27"/>
      <c r="E9522" s="27"/>
      <c r="F9522" s="26"/>
      <c r="G9522" s="28" t="str">
        <f t="shared" si="28"/>
        <v/>
      </c>
      <c r="H9522" s="31"/>
    </row>
    <row r="9523" spans="2:8">
      <c r="B9523" s="27"/>
      <c r="C9523" s="27"/>
      <c r="D9523" s="27"/>
      <c r="E9523" s="27"/>
      <c r="F9523" s="26"/>
      <c r="G9523" s="28" t="str">
        <f t="shared" si="28"/>
        <v/>
      </c>
      <c r="H9523" s="31"/>
    </row>
    <row r="9524" spans="2:8">
      <c r="B9524" s="27"/>
      <c r="C9524" s="27"/>
      <c r="D9524" s="27"/>
      <c r="E9524" s="27"/>
      <c r="F9524" s="26"/>
      <c r="G9524" s="28" t="str">
        <f t="shared" si="28"/>
        <v/>
      </c>
      <c r="H9524" s="31"/>
    </row>
    <row r="9525" spans="2:8">
      <c r="B9525" s="27"/>
      <c r="C9525" s="27"/>
      <c r="D9525" s="27"/>
      <c r="E9525" s="27"/>
      <c r="F9525" s="26"/>
      <c r="G9525" s="28" t="str">
        <f t="shared" si="28"/>
        <v/>
      </c>
      <c r="H9525" s="31"/>
    </row>
    <row r="9526" spans="2:8">
      <c r="B9526" s="27"/>
      <c r="C9526" s="27"/>
      <c r="D9526" s="27"/>
      <c r="E9526" s="27"/>
      <c r="F9526" s="26"/>
      <c r="G9526" s="28" t="str">
        <f t="shared" si="28"/>
        <v/>
      </c>
      <c r="H9526" s="31"/>
    </row>
    <row r="9527" spans="2:8">
      <c r="B9527" s="27"/>
      <c r="C9527" s="27"/>
      <c r="D9527" s="27"/>
      <c r="E9527" s="27"/>
      <c r="F9527" s="26"/>
      <c r="G9527" s="28" t="str">
        <f t="shared" si="28"/>
        <v/>
      </c>
      <c r="H9527" s="31"/>
    </row>
    <row r="9528" spans="2:8">
      <c r="B9528" s="27"/>
      <c r="C9528" s="27"/>
      <c r="D9528" s="27"/>
      <c r="E9528" s="27"/>
      <c r="F9528" s="26"/>
      <c r="G9528" s="28" t="str">
        <f t="shared" si="28"/>
        <v/>
      </c>
      <c r="H9528" s="31"/>
    </row>
    <row r="9529" spans="2:8">
      <c r="B9529" s="27"/>
      <c r="C9529" s="27"/>
      <c r="D9529" s="27"/>
      <c r="E9529" s="27"/>
      <c r="F9529" s="26"/>
      <c r="G9529" s="28" t="str">
        <f t="shared" si="28"/>
        <v/>
      </c>
      <c r="H9529" s="31"/>
    </row>
    <row r="9530" spans="2:8">
      <c r="B9530" s="27"/>
      <c r="C9530" s="27"/>
      <c r="D9530" s="27"/>
      <c r="E9530" s="27"/>
      <c r="F9530" s="26"/>
      <c r="G9530" s="28" t="str">
        <f t="shared" si="28"/>
        <v/>
      </c>
      <c r="H9530" s="31"/>
    </row>
    <row r="9531" spans="2:8">
      <c r="B9531" s="27"/>
      <c r="C9531" s="27"/>
      <c r="D9531" s="27"/>
      <c r="E9531" s="27"/>
      <c r="F9531" s="26"/>
      <c r="G9531" s="28" t="str">
        <f t="shared" si="28"/>
        <v/>
      </c>
      <c r="H9531" s="31"/>
    </row>
    <row r="9532" spans="2:8">
      <c r="B9532" s="27"/>
      <c r="C9532" s="27"/>
      <c r="D9532" s="27"/>
      <c r="E9532" s="27"/>
      <c r="F9532" s="26"/>
      <c r="G9532" s="28" t="str">
        <f t="shared" si="28"/>
        <v/>
      </c>
      <c r="H9532" s="31"/>
    </row>
    <row r="9533" spans="2:8">
      <c r="B9533" s="27"/>
      <c r="C9533" s="27"/>
      <c r="D9533" s="27"/>
      <c r="E9533" s="27"/>
      <c r="F9533" s="26"/>
      <c r="G9533" s="28" t="str">
        <f t="shared" si="28"/>
        <v/>
      </c>
      <c r="H9533" s="31"/>
    </row>
    <row r="9534" spans="2:8">
      <c r="B9534" s="27"/>
      <c r="C9534" s="27"/>
      <c r="D9534" s="27"/>
      <c r="E9534" s="27"/>
      <c r="F9534" s="26"/>
      <c r="G9534" s="28" t="str">
        <f t="shared" si="28"/>
        <v/>
      </c>
      <c r="H9534" s="31"/>
    </row>
    <row r="9535" spans="2:8">
      <c r="B9535" s="27"/>
      <c r="C9535" s="27"/>
      <c r="D9535" s="27"/>
      <c r="E9535" s="27"/>
      <c r="F9535" s="26"/>
      <c r="G9535" s="28" t="str">
        <f t="shared" si="28"/>
        <v/>
      </c>
      <c r="H9535" s="31"/>
    </row>
    <row r="9536" spans="2:8">
      <c r="B9536" s="27"/>
      <c r="C9536" s="27"/>
      <c r="D9536" s="27"/>
      <c r="E9536" s="27"/>
      <c r="F9536" s="26"/>
      <c r="G9536" s="28" t="str">
        <f t="shared" si="28"/>
        <v/>
      </c>
      <c r="H9536" s="31"/>
    </row>
    <row r="9537" spans="2:8">
      <c r="B9537" s="27"/>
      <c r="C9537" s="27"/>
      <c r="D9537" s="27"/>
      <c r="E9537" s="27"/>
      <c r="F9537" s="26"/>
      <c r="G9537" s="28" t="str">
        <f t="shared" si="28"/>
        <v/>
      </c>
      <c r="H9537" s="31"/>
    </row>
    <row r="9538" spans="2:8">
      <c r="B9538" s="27"/>
      <c r="C9538" s="27"/>
      <c r="D9538" s="27"/>
      <c r="E9538" s="27"/>
      <c r="F9538" s="26"/>
      <c r="G9538" s="28" t="str">
        <f t="shared" si="28"/>
        <v/>
      </c>
      <c r="H9538" s="31"/>
    </row>
    <row r="9539" spans="2:8">
      <c r="B9539" s="27"/>
      <c r="C9539" s="27"/>
      <c r="D9539" s="27"/>
      <c r="E9539" s="27"/>
      <c r="F9539" s="26"/>
      <c r="G9539" s="28" t="str">
        <f t="shared" si="28"/>
        <v/>
      </c>
      <c r="H9539" s="31"/>
    </row>
    <row r="9540" spans="2:8">
      <c r="B9540" s="27"/>
      <c r="C9540" s="27"/>
      <c r="D9540" s="27"/>
      <c r="E9540" s="27"/>
      <c r="F9540" s="26"/>
      <c r="G9540" s="28" t="str">
        <f t="shared" ref="G9540:G9603" si="29">IF(F9540="","",IF(F9540="EI",4,IF(F9540="EO",5.2,IF(F9540="EQ",3.9,IF(F9540="ILF",7.5,IF(F9540="EIF",5.4))))))</f>
        <v/>
      </c>
      <c r="H9540" s="31"/>
    </row>
    <row r="9541" spans="2:8">
      <c r="B9541" s="27"/>
      <c r="C9541" s="27"/>
      <c r="D9541" s="27"/>
      <c r="E9541" s="27"/>
      <c r="F9541" s="26"/>
      <c r="G9541" s="28" t="str">
        <f t="shared" si="29"/>
        <v/>
      </c>
      <c r="H9541" s="31"/>
    </row>
    <row r="9542" spans="2:8">
      <c r="B9542" s="27"/>
      <c r="C9542" s="27"/>
      <c r="D9542" s="27"/>
      <c r="E9542" s="27"/>
      <c r="F9542" s="26"/>
      <c r="G9542" s="28" t="str">
        <f t="shared" si="29"/>
        <v/>
      </c>
      <c r="H9542" s="31"/>
    </row>
    <row r="9543" spans="2:8">
      <c r="B9543" s="27"/>
      <c r="C9543" s="27"/>
      <c r="D9543" s="27"/>
      <c r="E9543" s="27"/>
      <c r="F9543" s="26"/>
      <c r="G9543" s="28" t="str">
        <f t="shared" si="29"/>
        <v/>
      </c>
      <c r="H9543" s="31"/>
    </row>
    <row r="9544" spans="2:8">
      <c r="B9544" s="27"/>
      <c r="C9544" s="27"/>
      <c r="D9544" s="27"/>
      <c r="E9544" s="27"/>
      <c r="F9544" s="26"/>
      <c r="G9544" s="28" t="str">
        <f t="shared" si="29"/>
        <v/>
      </c>
      <c r="H9544" s="31"/>
    </row>
    <row r="9545" spans="2:8">
      <c r="B9545" s="27"/>
      <c r="C9545" s="27"/>
      <c r="D9545" s="27"/>
      <c r="E9545" s="27"/>
      <c r="F9545" s="26"/>
      <c r="G9545" s="28" t="str">
        <f t="shared" si="29"/>
        <v/>
      </c>
      <c r="H9545" s="31"/>
    </row>
    <row r="9546" spans="2:8">
      <c r="B9546" s="27"/>
      <c r="C9546" s="27"/>
      <c r="D9546" s="27"/>
      <c r="E9546" s="27"/>
      <c r="F9546" s="26"/>
      <c r="G9546" s="28" t="str">
        <f t="shared" si="29"/>
        <v/>
      </c>
      <c r="H9546" s="31"/>
    </row>
    <row r="9547" spans="2:8">
      <c r="B9547" s="27"/>
      <c r="C9547" s="27"/>
      <c r="D9547" s="27"/>
      <c r="E9547" s="27"/>
      <c r="F9547" s="26"/>
      <c r="G9547" s="28" t="str">
        <f t="shared" si="29"/>
        <v/>
      </c>
      <c r="H9547" s="31"/>
    </row>
    <row r="9548" spans="2:8">
      <c r="B9548" s="27"/>
      <c r="C9548" s="27"/>
      <c r="D9548" s="27"/>
      <c r="E9548" s="27"/>
      <c r="F9548" s="26"/>
      <c r="G9548" s="28" t="str">
        <f t="shared" si="29"/>
        <v/>
      </c>
      <c r="H9548" s="31"/>
    </row>
    <row r="9549" spans="2:8">
      <c r="B9549" s="27"/>
      <c r="C9549" s="27"/>
      <c r="D9549" s="27"/>
      <c r="E9549" s="27"/>
      <c r="F9549" s="26"/>
      <c r="G9549" s="28" t="str">
        <f t="shared" si="29"/>
        <v/>
      </c>
      <c r="H9549" s="31"/>
    </row>
    <row r="9550" spans="2:8">
      <c r="B9550" s="27"/>
      <c r="C9550" s="27"/>
      <c r="D9550" s="27"/>
      <c r="E9550" s="27"/>
      <c r="F9550" s="26"/>
      <c r="G9550" s="28" t="str">
        <f t="shared" si="29"/>
        <v/>
      </c>
      <c r="H9550" s="31"/>
    </row>
    <row r="9551" spans="2:8">
      <c r="B9551" s="27"/>
      <c r="C9551" s="27"/>
      <c r="D9551" s="27"/>
      <c r="E9551" s="27"/>
      <c r="F9551" s="26"/>
      <c r="G9551" s="28" t="str">
        <f t="shared" si="29"/>
        <v/>
      </c>
      <c r="H9551" s="31"/>
    </row>
    <row r="9552" spans="2:8">
      <c r="B9552" s="27"/>
      <c r="C9552" s="27"/>
      <c r="D9552" s="27"/>
      <c r="E9552" s="27"/>
      <c r="F9552" s="26"/>
      <c r="G9552" s="28" t="str">
        <f t="shared" si="29"/>
        <v/>
      </c>
      <c r="H9552" s="31"/>
    </row>
    <row r="9553" spans="2:8">
      <c r="B9553" s="27"/>
      <c r="C9553" s="27"/>
      <c r="D9553" s="27"/>
      <c r="E9553" s="27"/>
      <c r="F9553" s="26"/>
      <c r="G9553" s="28" t="str">
        <f t="shared" si="29"/>
        <v/>
      </c>
      <c r="H9553" s="31"/>
    </row>
    <row r="9554" spans="2:8">
      <c r="B9554" s="27"/>
      <c r="C9554" s="27"/>
      <c r="D9554" s="27"/>
      <c r="E9554" s="27"/>
      <c r="F9554" s="26"/>
      <c r="G9554" s="28" t="str">
        <f t="shared" si="29"/>
        <v/>
      </c>
      <c r="H9554" s="31"/>
    </row>
    <row r="9555" spans="2:8">
      <c r="B9555" s="27"/>
      <c r="C9555" s="27"/>
      <c r="D9555" s="27"/>
      <c r="E9555" s="27"/>
      <c r="F9555" s="26"/>
      <c r="G9555" s="28" t="str">
        <f t="shared" si="29"/>
        <v/>
      </c>
      <c r="H9555" s="31"/>
    </row>
    <row r="9556" spans="2:8">
      <c r="B9556" s="27"/>
      <c r="C9556" s="27"/>
      <c r="D9556" s="27"/>
      <c r="E9556" s="27"/>
      <c r="F9556" s="26"/>
      <c r="G9556" s="28" t="str">
        <f t="shared" si="29"/>
        <v/>
      </c>
      <c r="H9556" s="31"/>
    </row>
    <row r="9557" spans="2:8">
      <c r="B9557" s="27"/>
      <c r="C9557" s="27"/>
      <c r="D9557" s="27"/>
      <c r="E9557" s="27"/>
      <c r="F9557" s="26"/>
      <c r="G9557" s="28" t="str">
        <f t="shared" si="29"/>
        <v/>
      </c>
      <c r="H9557" s="31"/>
    </row>
    <row r="9558" spans="2:8">
      <c r="B9558" s="27"/>
      <c r="C9558" s="27"/>
      <c r="D9558" s="27"/>
      <c r="E9558" s="27"/>
      <c r="F9558" s="26"/>
      <c r="G9558" s="28" t="str">
        <f t="shared" si="29"/>
        <v/>
      </c>
      <c r="H9558" s="31"/>
    </row>
    <row r="9559" spans="2:8">
      <c r="B9559" s="27"/>
      <c r="C9559" s="27"/>
      <c r="D9559" s="27"/>
      <c r="E9559" s="27"/>
      <c r="F9559" s="26"/>
      <c r="G9559" s="28" t="str">
        <f t="shared" si="29"/>
        <v/>
      </c>
      <c r="H9559" s="31"/>
    </row>
    <row r="9560" spans="2:8">
      <c r="B9560" s="27"/>
      <c r="C9560" s="27"/>
      <c r="D9560" s="27"/>
      <c r="E9560" s="27"/>
      <c r="F9560" s="26"/>
      <c r="G9560" s="28" t="str">
        <f t="shared" si="29"/>
        <v/>
      </c>
      <c r="H9560" s="31"/>
    </row>
    <row r="9561" spans="2:8">
      <c r="B9561" s="27"/>
      <c r="C9561" s="27"/>
      <c r="D9561" s="27"/>
      <c r="E9561" s="27"/>
      <c r="F9561" s="26"/>
      <c r="G9561" s="28" t="str">
        <f t="shared" si="29"/>
        <v/>
      </c>
      <c r="H9561" s="31"/>
    </row>
    <row r="9562" spans="2:8">
      <c r="B9562" s="27"/>
      <c r="C9562" s="27"/>
      <c r="D9562" s="27"/>
      <c r="E9562" s="27"/>
      <c r="F9562" s="26"/>
      <c r="G9562" s="28" t="str">
        <f t="shared" si="29"/>
        <v/>
      </c>
      <c r="H9562" s="31"/>
    </row>
    <row r="9563" spans="2:8">
      <c r="B9563" s="27"/>
      <c r="C9563" s="27"/>
      <c r="D9563" s="27"/>
      <c r="E9563" s="27"/>
      <c r="F9563" s="26"/>
      <c r="G9563" s="28" t="str">
        <f t="shared" si="29"/>
        <v/>
      </c>
      <c r="H9563" s="31"/>
    </row>
    <row r="9564" spans="2:8">
      <c r="B9564" s="27"/>
      <c r="C9564" s="27"/>
      <c r="D9564" s="27"/>
      <c r="E9564" s="27"/>
      <c r="F9564" s="26"/>
      <c r="G9564" s="28" t="str">
        <f t="shared" si="29"/>
        <v/>
      </c>
      <c r="H9564" s="31"/>
    </row>
    <row r="9565" spans="2:8">
      <c r="B9565" s="27"/>
      <c r="C9565" s="27"/>
      <c r="D9565" s="27"/>
      <c r="E9565" s="27"/>
      <c r="F9565" s="26"/>
      <c r="G9565" s="28" t="str">
        <f t="shared" si="29"/>
        <v/>
      </c>
      <c r="H9565" s="31"/>
    </row>
    <row r="9566" spans="2:8">
      <c r="B9566" s="27"/>
      <c r="C9566" s="27"/>
      <c r="D9566" s="27"/>
      <c r="E9566" s="27"/>
      <c r="F9566" s="26"/>
      <c r="G9566" s="28" t="str">
        <f t="shared" si="29"/>
        <v/>
      </c>
      <c r="H9566" s="31"/>
    </row>
    <row r="9567" spans="2:8">
      <c r="B9567" s="27"/>
      <c r="C9567" s="27"/>
      <c r="D9567" s="27"/>
      <c r="E9567" s="27"/>
      <c r="F9567" s="26"/>
      <c r="G9567" s="28" t="str">
        <f t="shared" si="29"/>
        <v/>
      </c>
      <c r="H9567" s="31"/>
    </row>
    <row r="9568" spans="2:8">
      <c r="B9568" s="27"/>
      <c r="C9568" s="27"/>
      <c r="D9568" s="27"/>
      <c r="E9568" s="27"/>
      <c r="F9568" s="26"/>
      <c r="G9568" s="28" t="str">
        <f t="shared" si="29"/>
        <v/>
      </c>
      <c r="H9568" s="31"/>
    </row>
    <row r="9569" spans="2:8">
      <c r="B9569" s="27"/>
      <c r="C9569" s="27"/>
      <c r="D9569" s="27"/>
      <c r="E9569" s="27"/>
      <c r="F9569" s="26"/>
      <c r="G9569" s="28" t="str">
        <f t="shared" si="29"/>
        <v/>
      </c>
      <c r="H9569" s="31"/>
    </row>
    <row r="9570" spans="2:8">
      <c r="B9570" s="27"/>
      <c r="C9570" s="27"/>
      <c r="D9570" s="27"/>
      <c r="E9570" s="27"/>
      <c r="F9570" s="26"/>
      <c r="G9570" s="28" t="str">
        <f t="shared" si="29"/>
        <v/>
      </c>
      <c r="H9570" s="31"/>
    </row>
    <row r="9571" spans="2:8">
      <c r="B9571" s="27"/>
      <c r="C9571" s="27"/>
      <c r="D9571" s="27"/>
      <c r="E9571" s="27"/>
      <c r="F9571" s="26"/>
      <c r="G9571" s="28" t="str">
        <f t="shared" si="29"/>
        <v/>
      </c>
      <c r="H9571" s="31"/>
    </row>
    <row r="9572" spans="2:8">
      <c r="B9572" s="27"/>
      <c r="C9572" s="27"/>
      <c r="D9572" s="27"/>
      <c r="E9572" s="27"/>
      <c r="F9572" s="26"/>
      <c r="G9572" s="28" t="str">
        <f t="shared" si="29"/>
        <v/>
      </c>
      <c r="H9572" s="31"/>
    </row>
    <row r="9573" spans="2:8">
      <c r="B9573" s="27"/>
      <c r="C9573" s="27"/>
      <c r="D9573" s="27"/>
      <c r="E9573" s="27"/>
      <c r="F9573" s="26"/>
      <c r="G9573" s="28" t="str">
        <f t="shared" si="29"/>
        <v/>
      </c>
      <c r="H9573" s="31"/>
    </row>
    <row r="9574" spans="2:8">
      <c r="B9574" s="27"/>
      <c r="C9574" s="27"/>
      <c r="D9574" s="27"/>
      <c r="E9574" s="27"/>
      <c r="F9574" s="26"/>
      <c r="G9574" s="28" t="str">
        <f t="shared" si="29"/>
        <v/>
      </c>
      <c r="H9574" s="31"/>
    </row>
    <row r="9575" spans="2:8">
      <c r="B9575" s="27"/>
      <c r="C9575" s="27"/>
      <c r="D9575" s="27"/>
      <c r="E9575" s="27"/>
      <c r="F9575" s="26"/>
      <c r="G9575" s="28" t="str">
        <f t="shared" si="29"/>
        <v/>
      </c>
      <c r="H9575" s="31"/>
    </row>
    <row r="9576" spans="2:8">
      <c r="B9576" s="27"/>
      <c r="C9576" s="27"/>
      <c r="D9576" s="27"/>
      <c r="E9576" s="27"/>
      <c r="F9576" s="26"/>
      <c r="G9576" s="28" t="str">
        <f t="shared" si="29"/>
        <v/>
      </c>
      <c r="H9576" s="31"/>
    </row>
    <row r="9577" spans="2:8">
      <c r="B9577" s="27"/>
      <c r="C9577" s="27"/>
      <c r="D9577" s="27"/>
      <c r="E9577" s="27"/>
      <c r="F9577" s="26"/>
      <c r="G9577" s="28" t="str">
        <f t="shared" si="29"/>
        <v/>
      </c>
      <c r="H9577" s="31"/>
    </row>
    <row r="9578" spans="2:8">
      <c r="B9578" s="27"/>
      <c r="C9578" s="27"/>
      <c r="D9578" s="27"/>
      <c r="E9578" s="27"/>
      <c r="F9578" s="26"/>
      <c r="G9578" s="28" t="str">
        <f t="shared" si="29"/>
        <v/>
      </c>
      <c r="H9578" s="31"/>
    </row>
    <row r="9579" spans="2:8">
      <c r="B9579" s="27"/>
      <c r="C9579" s="27"/>
      <c r="D9579" s="27"/>
      <c r="E9579" s="27"/>
      <c r="F9579" s="26"/>
      <c r="G9579" s="28" t="str">
        <f t="shared" si="29"/>
        <v/>
      </c>
      <c r="H9579" s="31"/>
    </row>
    <row r="9580" spans="2:8">
      <c r="B9580" s="27"/>
      <c r="C9580" s="27"/>
      <c r="D9580" s="27"/>
      <c r="E9580" s="27"/>
      <c r="F9580" s="26"/>
      <c r="G9580" s="28" t="str">
        <f t="shared" si="29"/>
        <v/>
      </c>
      <c r="H9580" s="31"/>
    </row>
    <row r="9581" spans="2:8">
      <c r="B9581" s="27"/>
      <c r="C9581" s="27"/>
      <c r="D9581" s="27"/>
      <c r="E9581" s="27"/>
      <c r="F9581" s="26"/>
      <c r="G9581" s="28" t="str">
        <f t="shared" si="29"/>
        <v/>
      </c>
      <c r="H9581" s="31"/>
    </row>
    <row r="9582" spans="2:8">
      <c r="B9582" s="27"/>
      <c r="C9582" s="27"/>
      <c r="D9582" s="27"/>
      <c r="E9582" s="27"/>
      <c r="F9582" s="26"/>
      <c r="G9582" s="28" t="str">
        <f t="shared" si="29"/>
        <v/>
      </c>
      <c r="H9582" s="31"/>
    </row>
    <row r="9583" spans="2:8">
      <c r="B9583" s="27"/>
      <c r="C9583" s="27"/>
      <c r="D9583" s="27"/>
      <c r="E9583" s="27"/>
      <c r="F9583" s="26"/>
      <c r="G9583" s="28" t="str">
        <f t="shared" si="29"/>
        <v/>
      </c>
      <c r="H9583" s="31"/>
    </row>
    <row r="9584" spans="2:8">
      <c r="B9584" s="27"/>
      <c r="C9584" s="27"/>
      <c r="D9584" s="27"/>
      <c r="E9584" s="27"/>
      <c r="F9584" s="26"/>
      <c r="G9584" s="28" t="str">
        <f t="shared" si="29"/>
        <v/>
      </c>
      <c r="H9584" s="31"/>
    </row>
    <row r="9585" spans="2:8">
      <c r="B9585" s="27"/>
      <c r="C9585" s="27"/>
      <c r="D9585" s="27"/>
      <c r="E9585" s="27"/>
      <c r="F9585" s="26"/>
      <c r="G9585" s="28" t="str">
        <f t="shared" si="29"/>
        <v/>
      </c>
      <c r="H9585" s="31"/>
    </row>
    <row r="9586" spans="2:8">
      <c r="B9586" s="27"/>
      <c r="C9586" s="27"/>
      <c r="D9586" s="27"/>
      <c r="E9586" s="27"/>
      <c r="F9586" s="26"/>
      <c r="G9586" s="28" t="str">
        <f t="shared" si="29"/>
        <v/>
      </c>
      <c r="H9586" s="31"/>
    </row>
    <row r="9587" spans="2:8">
      <c r="B9587" s="27"/>
      <c r="C9587" s="27"/>
      <c r="D9587" s="27"/>
      <c r="E9587" s="27"/>
      <c r="F9587" s="26"/>
      <c r="G9587" s="28" t="str">
        <f t="shared" si="29"/>
        <v/>
      </c>
      <c r="H9587" s="31"/>
    </row>
    <row r="9588" spans="2:8">
      <c r="B9588" s="27"/>
      <c r="C9588" s="27"/>
      <c r="D9588" s="27"/>
      <c r="E9588" s="27"/>
      <c r="F9588" s="26"/>
      <c r="G9588" s="28" t="str">
        <f t="shared" si="29"/>
        <v/>
      </c>
      <c r="H9588" s="31"/>
    </row>
    <row r="9589" spans="2:8">
      <c r="B9589" s="27"/>
      <c r="C9589" s="27"/>
      <c r="D9589" s="27"/>
      <c r="E9589" s="27"/>
      <c r="F9589" s="26"/>
      <c r="G9589" s="28" t="str">
        <f t="shared" si="29"/>
        <v/>
      </c>
      <c r="H9589" s="31"/>
    </row>
    <row r="9590" spans="2:8">
      <c r="B9590" s="27"/>
      <c r="C9590" s="27"/>
      <c r="D9590" s="27"/>
      <c r="E9590" s="27"/>
      <c r="F9590" s="26"/>
      <c r="G9590" s="28" t="str">
        <f t="shared" si="29"/>
        <v/>
      </c>
      <c r="H9590" s="31"/>
    </row>
    <row r="9591" spans="2:8">
      <c r="B9591" s="27"/>
      <c r="C9591" s="27"/>
      <c r="D9591" s="27"/>
      <c r="E9591" s="27"/>
      <c r="F9591" s="26"/>
      <c r="G9591" s="28" t="str">
        <f t="shared" si="29"/>
        <v/>
      </c>
      <c r="H9591" s="31"/>
    </row>
    <row r="9592" spans="2:8">
      <c r="B9592" s="27"/>
      <c r="C9592" s="27"/>
      <c r="D9592" s="27"/>
      <c r="E9592" s="27"/>
      <c r="F9592" s="26"/>
      <c r="G9592" s="28" t="str">
        <f t="shared" si="29"/>
        <v/>
      </c>
      <c r="H9592" s="31"/>
    </row>
    <row r="9593" spans="2:8">
      <c r="B9593" s="27"/>
      <c r="C9593" s="27"/>
      <c r="D9593" s="27"/>
      <c r="E9593" s="27"/>
      <c r="F9593" s="26"/>
      <c r="G9593" s="28" t="str">
        <f t="shared" si="29"/>
        <v/>
      </c>
      <c r="H9593" s="31"/>
    </row>
    <row r="9594" spans="2:8">
      <c r="B9594" s="27"/>
      <c r="C9594" s="27"/>
      <c r="D9594" s="27"/>
      <c r="E9594" s="27"/>
      <c r="F9594" s="26"/>
      <c r="G9594" s="28" t="str">
        <f t="shared" si="29"/>
        <v/>
      </c>
      <c r="H9594" s="31"/>
    </row>
    <row r="9595" spans="2:8">
      <c r="B9595" s="27"/>
      <c r="C9595" s="27"/>
      <c r="D9595" s="27"/>
      <c r="E9595" s="27"/>
      <c r="F9595" s="26"/>
      <c r="G9595" s="28" t="str">
        <f t="shared" si="29"/>
        <v/>
      </c>
      <c r="H9595" s="31"/>
    </row>
    <row r="9596" spans="2:8">
      <c r="B9596" s="27"/>
      <c r="C9596" s="27"/>
      <c r="D9596" s="27"/>
      <c r="E9596" s="27"/>
      <c r="F9596" s="26"/>
      <c r="G9596" s="28" t="str">
        <f t="shared" si="29"/>
        <v/>
      </c>
      <c r="H9596" s="31"/>
    </row>
    <row r="9597" spans="2:8">
      <c r="B9597" s="27"/>
      <c r="C9597" s="27"/>
      <c r="D9597" s="27"/>
      <c r="E9597" s="27"/>
      <c r="F9597" s="26"/>
      <c r="G9597" s="28" t="str">
        <f t="shared" si="29"/>
        <v/>
      </c>
      <c r="H9597" s="31"/>
    </row>
    <row r="9598" spans="2:8">
      <c r="B9598" s="27"/>
      <c r="C9598" s="27"/>
      <c r="D9598" s="27"/>
      <c r="E9598" s="27"/>
      <c r="F9598" s="26"/>
      <c r="G9598" s="28" t="str">
        <f t="shared" si="29"/>
        <v/>
      </c>
      <c r="H9598" s="31"/>
    </row>
    <row r="9599" spans="2:8">
      <c r="B9599" s="27"/>
      <c r="C9599" s="27"/>
      <c r="D9599" s="27"/>
      <c r="E9599" s="27"/>
      <c r="F9599" s="26"/>
      <c r="G9599" s="28" t="str">
        <f t="shared" si="29"/>
        <v/>
      </c>
      <c r="H9599" s="31"/>
    </row>
    <row r="9600" spans="2:8">
      <c r="B9600" s="27"/>
      <c r="C9600" s="27"/>
      <c r="D9600" s="27"/>
      <c r="E9600" s="27"/>
      <c r="F9600" s="26"/>
      <c r="G9600" s="28" t="str">
        <f t="shared" si="29"/>
        <v/>
      </c>
      <c r="H9600" s="31"/>
    </row>
    <row r="9601" spans="2:8">
      <c r="B9601" s="27"/>
      <c r="C9601" s="27"/>
      <c r="D9601" s="27"/>
      <c r="E9601" s="27"/>
      <c r="F9601" s="26"/>
      <c r="G9601" s="28" t="str">
        <f t="shared" si="29"/>
        <v/>
      </c>
      <c r="H9601" s="31"/>
    </row>
    <row r="9602" spans="2:8">
      <c r="B9602" s="27"/>
      <c r="C9602" s="27"/>
      <c r="D9602" s="27"/>
      <c r="E9602" s="27"/>
      <c r="F9602" s="26"/>
      <c r="G9602" s="28" t="str">
        <f t="shared" si="29"/>
        <v/>
      </c>
      <c r="H9602" s="31"/>
    </row>
    <row r="9603" spans="2:8">
      <c r="B9603" s="27"/>
      <c r="C9603" s="27"/>
      <c r="D9603" s="27"/>
      <c r="E9603" s="27"/>
      <c r="F9603" s="26"/>
      <c r="G9603" s="28" t="str">
        <f t="shared" si="29"/>
        <v/>
      </c>
      <c r="H9603" s="31"/>
    </row>
    <row r="9604" spans="2:8">
      <c r="B9604" s="27"/>
      <c r="C9604" s="27"/>
      <c r="D9604" s="27"/>
      <c r="E9604" s="27"/>
      <c r="F9604" s="26"/>
      <c r="G9604" s="28" t="str">
        <f t="shared" ref="G9604:G9667" si="30">IF(F9604="","",IF(F9604="EI",4,IF(F9604="EO",5.2,IF(F9604="EQ",3.9,IF(F9604="ILF",7.5,IF(F9604="EIF",5.4))))))</f>
        <v/>
      </c>
      <c r="H9604" s="31"/>
    </row>
    <row r="9605" spans="2:8">
      <c r="B9605" s="27"/>
      <c r="C9605" s="27"/>
      <c r="D9605" s="27"/>
      <c r="E9605" s="27"/>
      <c r="F9605" s="26"/>
      <c r="G9605" s="28" t="str">
        <f t="shared" si="30"/>
        <v/>
      </c>
      <c r="H9605" s="31"/>
    </row>
    <row r="9606" spans="2:8">
      <c r="B9606" s="27"/>
      <c r="C9606" s="27"/>
      <c r="D9606" s="27"/>
      <c r="E9606" s="27"/>
      <c r="F9606" s="26"/>
      <c r="G9606" s="28" t="str">
        <f t="shared" si="30"/>
        <v/>
      </c>
      <c r="H9606" s="31"/>
    </row>
    <row r="9607" spans="2:8">
      <c r="B9607" s="27"/>
      <c r="C9607" s="27"/>
      <c r="D9607" s="27"/>
      <c r="E9607" s="27"/>
      <c r="F9607" s="26"/>
      <c r="G9607" s="28" t="str">
        <f t="shared" si="30"/>
        <v/>
      </c>
      <c r="H9607" s="31"/>
    </row>
    <row r="9608" spans="2:8">
      <c r="B9608" s="27"/>
      <c r="C9608" s="27"/>
      <c r="D9608" s="27"/>
      <c r="E9608" s="27"/>
      <c r="F9608" s="26"/>
      <c r="G9608" s="28" t="str">
        <f t="shared" si="30"/>
        <v/>
      </c>
      <c r="H9608" s="31"/>
    </row>
    <row r="9609" spans="2:8">
      <c r="B9609" s="27"/>
      <c r="C9609" s="27"/>
      <c r="D9609" s="27"/>
      <c r="E9609" s="27"/>
      <c r="F9609" s="26"/>
      <c r="G9609" s="28" t="str">
        <f t="shared" si="30"/>
        <v/>
      </c>
      <c r="H9609" s="31"/>
    </row>
    <row r="9610" spans="2:8">
      <c r="B9610" s="27"/>
      <c r="C9610" s="27"/>
      <c r="D9610" s="27"/>
      <c r="E9610" s="27"/>
      <c r="F9610" s="26"/>
      <c r="G9610" s="28" t="str">
        <f t="shared" si="30"/>
        <v/>
      </c>
      <c r="H9610" s="31"/>
    </row>
    <row r="9611" spans="2:8">
      <c r="B9611" s="27"/>
      <c r="C9611" s="27"/>
      <c r="D9611" s="27"/>
      <c r="E9611" s="27"/>
      <c r="F9611" s="26"/>
      <c r="G9611" s="28" t="str">
        <f t="shared" si="30"/>
        <v/>
      </c>
      <c r="H9611" s="31"/>
    </row>
    <row r="9612" spans="2:8">
      <c r="B9612" s="27"/>
      <c r="C9612" s="27"/>
      <c r="D9612" s="27"/>
      <c r="E9612" s="27"/>
      <c r="F9612" s="26"/>
      <c r="G9612" s="28" t="str">
        <f t="shared" si="30"/>
        <v/>
      </c>
      <c r="H9612" s="31"/>
    </row>
    <row r="9613" spans="2:8">
      <c r="B9613" s="27"/>
      <c r="C9613" s="27"/>
      <c r="D9613" s="27"/>
      <c r="E9613" s="27"/>
      <c r="F9613" s="26"/>
      <c r="G9613" s="28" t="str">
        <f t="shared" si="30"/>
        <v/>
      </c>
      <c r="H9613" s="31"/>
    </row>
    <row r="9614" spans="2:8">
      <c r="B9614" s="27"/>
      <c r="C9614" s="27"/>
      <c r="D9614" s="27"/>
      <c r="E9614" s="27"/>
      <c r="F9614" s="26"/>
      <c r="G9614" s="28" t="str">
        <f t="shared" si="30"/>
        <v/>
      </c>
      <c r="H9614" s="31"/>
    </row>
    <row r="9615" spans="2:8">
      <c r="B9615" s="27"/>
      <c r="C9615" s="27"/>
      <c r="D9615" s="27"/>
      <c r="E9615" s="27"/>
      <c r="F9615" s="26"/>
      <c r="G9615" s="28" t="str">
        <f t="shared" si="30"/>
        <v/>
      </c>
      <c r="H9615" s="31"/>
    </row>
    <row r="9616" spans="2:8">
      <c r="B9616" s="27"/>
      <c r="C9616" s="27"/>
      <c r="D9616" s="27"/>
      <c r="E9616" s="27"/>
      <c r="F9616" s="26"/>
      <c r="G9616" s="28" t="str">
        <f t="shared" si="30"/>
        <v/>
      </c>
      <c r="H9616" s="31"/>
    </row>
    <row r="9617" spans="2:8">
      <c r="B9617" s="27"/>
      <c r="C9617" s="27"/>
      <c r="D9617" s="27"/>
      <c r="E9617" s="27"/>
      <c r="F9617" s="26"/>
      <c r="G9617" s="28" t="str">
        <f t="shared" si="30"/>
        <v/>
      </c>
      <c r="H9617" s="31"/>
    </row>
    <row r="9618" spans="2:8">
      <c r="B9618" s="27"/>
      <c r="C9618" s="27"/>
      <c r="D9618" s="27"/>
      <c r="E9618" s="27"/>
      <c r="F9618" s="26"/>
      <c r="G9618" s="28" t="str">
        <f t="shared" si="30"/>
        <v/>
      </c>
      <c r="H9618" s="31"/>
    </row>
    <row r="9619" spans="2:8">
      <c r="B9619" s="27"/>
      <c r="C9619" s="27"/>
      <c r="D9619" s="27"/>
      <c r="E9619" s="27"/>
      <c r="F9619" s="26"/>
      <c r="G9619" s="28" t="str">
        <f t="shared" si="30"/>
        <v/>
      </c>
      <c r="H9619" s="31"/>
    </row>
    <row r="9620" spans="2:8">
      <c r="B9620" s="27"/>
      <c r="C9620" s="27"/>
      <c r="D9620" s="27"/>
      <c r="E9620" s="27"/>
      <c r="F9620" s="26"/>
      <c r="G9620" s="28" t="str">
        <f t="shared" si="30"/>
        <v/>
      </c>
      <c r="H9620" s="31"/>
    </row>
    <row r="9621" spans="2:8">
      <c r="B9621" s="27"/>
      <c r="C9621" s="27"/>
      <c r="D9621" s="27"/>
      <c r="E9621" s="27"/>
      <c r="F9621" s="26"/>
      <c r="G9621" s="28" t="str">
        <f t="shared" si="30"/>
        <v/>
      </c>
      <c r="H9621" s="31"/>
    </row>
    <row r="9622" spans="2:8">
      <c r="B9622" s="27"/>
      <c r="C9622" s="27"/>
      <c r="D9622" s="27"/>
      <c r="E9622" s="27"/>
      <c r="F9622" s="26"/>
      <c r="G9622" s="28" t="str">
        <f t="shared" si="30"/>
        <v/>
      </c>
      <c r="H9622" s="31"/>
    </row>
    <row r="9623" spans="2:8">
      <c r="B9623" s="27"/>
      <c r="C9623" s="27"/>
      <c r="D9623" s="27"/>
      <c r="E9623" s="27"/>
      <c r="F9623" s="26"/>
      <c r="G9623" s="28" t="str">
        <f t="shared" si="30"/>
        <v/>
      </c>
      <c r="H9623" s="31"/>
    </row>
    <row r="9624" spans="2:8">
      <c r="B9624" s="27"/>
      <c r="C9624" s="27"/>
      <c r="D9624" s="27"/>
      <c r="E9624" s="27"/>
      <c r="F9624" s="26"/>
      <c r="G9624" s="28" t="str">
        <f t="shared" si="30"/>
        <v/>
      </c>
      <c r="H9624" s="31"/>
    </row>
    <row r="9625" spans="2:8">
      <c r="B9625" s="27"/>
      <c r="C9625" s="27"/>
      <c r="D9625" s="27"/>
      <c r="E9625" s="27"/>
      <c r="F9625" s="26"/>
      <c r="G9625" s="28" t="str">
        <f t="shared" si="30"/>
        <v/>
      </c>
      <c r="H9625" s="31"/>
    </row>
    <row r="9626" spans="2:8">
      <c r="B9626" s="27"/>
      <c r="C9626" s="27"/>
      <c r="D9626" s="27"/>
      <c r="E9626" s="27"/>
      <c r="F9626" s="26"/>
      <c r="G9626" s="28" t="str">
        <f t="shared" si="30"/>
        <v/>
      </c>
      <c r="H9626" s="31"/>
    </row>
    <row r="9627" spans="2:8">
      <c r="B9627" s="27"/>
      <c r="C9627" s="27"/>
      <c r="D9627" s="27"/>
      <c r="E9627" s="27"/>
      <c r="F9627" s="26"/>
      <c r="G9627" s="28" t="str">
        <f t="shared" si="30"/>
        <v/>
      </c>
      <c r="H9627" s="31"/>
    </row>
    <row r="9628" spans="2:8">
      <c r="B9628" s="27"/>
      <c r="C9628" s="27"/>
      <c r="D9628" s="27"/>
      <c r="E9628" s="27"/>
      <c r="F9628" s="26"/>
      <c r="G9628" s="28" t="str">
        <f t="shared" si="30"/>
        <v/>
      </c>
      <c r="H9628" s="31"/>
    </row>
    <row r="9629" spans="2:8">
      <c r="B9629" s="27"/>
      <c r="C9629" s="27"/>
      <c r="D9629" s="27"/>
      <c r="E9629" s="27"/>
      <c r="F9629" s="26"/>
      <c r="G9629" s="28" t="str">
        <f t="shared" si="30"/>
        <v/>
      </c>
      <c r="H9629" s="31"/>
    </row>
    <row r="9630" spans="2:8">
      <c r="B9630" s="27"/>
      <c r="C9630" s="27"/>
      <c r="D9630" s="27"/>
      <c r="E9630" s="27"/>
      <c r="F9630" s="26"/>
      <c r="G9630" s="28" t="str">
        <f t="shared" si="30"/>
        <v/>
      </c>
      <c r="H9630" s="31"/>
    </row>
    <row r="9631" spans="2:8">
      <c r="B9631" s="27"/>
      <c r="C9631" s="27"/>
      <c r="D9631" s="27"/>
      <c r="E9631" s="27"/>
      <c r="F9631" s="26"/>
      <c r="G9631" s="28" t="str">
        <f t="shared" si="30"/>
        <v/>
      </c>
      <c r="H9631" s="31"/>
    </row>
    <row r="9632" spans="2:8">
      <c r="B9632" s="27"/>
      <c r="C9632" s="27"/>
      <c r="D9632" s="27"/>
      <c r="E9632" s="27"/>
      <c r="F9632" s="26"/>
      <c r="G9632" s="28" t="str">
        <f t="shared" si="30"/>
        <v/>
      </c>
      <c r="H9632" s="31"/>
    </row>
    <row r="9633" spans="2:8">
      <c r="B9633" s="27"/>
      <c r="C9633" s="27"/>
      <c r="D9633" s="27"/>
      <c r="E9633" s="27"/>
      <c r="F9633" s="26"/>
      <c r="G9633" s="28" t="str">
        <f t="shared" si="30"/>
        <v/>
      </c>
      <c r="H9633" s="31"/>
    </row>
    <row r="9634" spans="2:8">
      <c r="B9634" s="27"/>
      <c r="C9634" s="27"/>
      <c r="D9634" s="27"/>
      <c r="E9634" s="27"/>
      <c r="F9634" s="26"/>
      <c r="G9634" s="28" t="str">
        <f t="shared" si="30"/>
        <v/>
      </c>
      <c r="H9634" s="31"/>
    </row>
    <row r="9635" spans="2:8">
      <c r="B9635" s="27"/>
      <c r="C9635" s="27"/>
      <c r="D9635" s="27"/>
      <c r="E9635" s="27"/>
      <c r="F9635" s="26"/>
      <c r="G9635" s="28" t="str">
        <f t="shared" si="30"/>
        <v/>
      </c>
      <c r="H9635" s="31"/>
    </row>
    <row r="9636" spans="2:8">
      <c r="B9636" s="27"/>
      <c r="C9636" s="27"/>
      <c r="D9636" s="27"/>
      <c r="E9636" s="27"/>
      <c r="F9636" s="26"/>
      <c r="G9636" s="28" t="str">
        <f t="shared" si="30"/>
        <v/>
      </c>
      <c r="H9636" s="31"/>
    </row>
    <row r="9637" spans="2:8">
      <c r="B9637" s="27"/>
      <c r="C9637" s="27"/>
      <c r="D9637" s="27"/>
      <c r="E9637" s="27"/>
      <c r="F9637" s="26"/>
      <c r="G9637" s="28" t="str">
        <f t="shared" si="30"/>
        <v/>
      </c>
      <c r="H9637" s="31"/>
    </row>
    <row r="9638" spans="2:8">
      <c r="B9638" s="27"/>
      <c r="C9638" s="27"/>
      <c r="D9638" s="27"/>
      <c r="E9638" s="27"/>
      <c r="F9638" s="26"/>
      <c r="G9638" s="28" t="str">
        <f t="shared" si="30"/>
        <v/>
      </c>
      <c r="H9638" s="31"/>
    </row>
    <row r="9639" spans="2:8">
      <c r="B9639" s="27"/>
      <c r="C9639" s="27"/>
      <c r="D9639" s="27"/>
      <c r="E9639" s="27"/>
      <c r="F9639" s="26"/>
      <c r="G9639" s="28" t="str">
        <f t="shared" si="30"/>
        <v/>
      </c>
      <c r="H9639" s="31"/>
    </row>
    <row r="9640" spans="2:8">
      <c r="B9640" s="27"/>
      <c r="C9640" s="27"/>
      <c r="D9640" s="27"/>
      <c r="E9640" s="27"/>
      <c r="F9640" s="26"/>
      <c r="G9640" s="28" t="str">
        <f t="shared" si="30"/>
        <v/>
      </c>
      <c r="H9640" s="31"/>
    </row>
    <row r="9641" spans="2:8">
      <c r="B9641" s="27"/>
      <c r="C9641" s="27"/>
      <c r="D9641" s="27"/>
      <c r="E9641" s="27"/>
      <c r="F9641" s="26"/>
      <c r="G9641" s="28" t="str">
        <f t="shared" si="30"/>
        <v/>
      </c>
      <c r="H9641" s="31"/>
    </row>
    <row r="9642" spans="2:8">
      <c r="B9642" s="27"/>
      <c r="C9642" s="27"/>
      <c r="D9642" s="27"/>
      <c r="E9642" s="27"/>
      <c r="F9642" s="26"/>
      <c r="G9642" s="28" t="str">
        <f t="shared" si="30"/>
        <v/>
      </c>
      <c r="H9642" s="31"/>
    </row>
    <row r="9643" spans="2:8">
      <c r="B9643" s="27"/>
      <c r="C9643" s="27"/>
      <c r="D9643" s="27"/>
      <c r="E9643" s="27"/>
      <c r="F9643" s="26"/>
      <c r="G9643" s="28" t="str">
        <f t="shared" si="30"/>
        <v/>
      </c>
      <c r="H9643" s="31"/>
    </row>
    <row r="9644" spans="2:8">
      <c r="B9644" s="27"/>
      <c r="C9644" s="27"/>
      <c r="D9644" s="27"/>
      <c r="E9644" s="27"/>
      <c r="F9644" s="26"/>
      <c r="G9644" s="28" t="str">
        <f t="shared" si="30"/>
        <v/>
      </c>
      <c r="H9644" s="31"/>
    </row>
    <row r="9645" spans="2:8">
      <c r="B9645" s="27"/>
      <c r="C9645" s="27"/>
      <c r="D9645" s="27"/>
      <c r="E9645" s="27"/>
      <c r="F9645" s="26"/>
      <c r="G9645" s="28" t="str">
        <f t="shared" si="30"/>
        <v/>
      </c>
      <c r="H9645" s="31"/>
    </row>
    <row r="9646" spans="2:8">
      <c r="B9646" s="27"/>
      <c r="C9646" s="27"/>
      <c r="D9646" s="27"/>
      <c r="E9646" s="27"/>
      <c r="F9646" s="26"/>
      <c r="G9646" s="28" t="str">
        <f t="shared" si="30"/>
        <v/>
      </c>
      <c r="H9646" s="31"/>
    </row>
    <row r="9647" spans="2:8">
      <c r="B9647" s="27"/>
      <c r="C9647" s="27"/>
      <c r="D9647" s="27"/>
      <c r="E9647" s="27"/>
      <c r="F9647" s="26"/>
      <c r="G9647" s="28" t="str">
        <f t="shared" si="30"/>
        <v/>
      </c>
      <c r="H9647" s="31"/>
    </row>
    <row r="9648" spans="2:8">
      <c r="B9648" s="27"/>
      <c r="C9648" s="27"/>
      <c r="D9648" s="27"/>
      <c r="E9648" s="27"/>
      <c r="F9648" s="26"/>
      <c r="G9648" s="28" t="str">
        <f t="shared" si="30"/>
        <v/>
      </c>
      <c r="H9648" s="31"/>
    </row>
    <row r="9649" spans="2:8">
      <c r="B9649" s="27"/>
      <c r="C9649" s="27"/>
      <c r="D9649" s="27"/>
      <c r="E9649" s="27"/>
      <c r="F9649" s="26"/>
      <c r="G9649" s="28" t="str">
        <f t="shared" si="30"/>
        <v/>
      </c>
      <c r="H9649" s="31"/>
    </row>
    <row r="9650" spans="2:8">
      <c r="B9650" s="27"/>
      <c r="C9650" s="27"/>
      <c r="D9650" s="27"/>
      <c r="E9650" s="27"/>
      <c r="F9650" s="26"/>
      <c r="G9650" s="28" t="str">
        <f t="shared" si="30"/>
        <v/>
      </c>
      <c r="H9650" s="31"/>
    </row>
    <row r="9651" spans="2:8">
      <c r="B9651" s="27"/>
      <c r="C9651" s="27"/>
      <c r="D9651" s="27"/>
      <c r="E9651" s="27"/>
      <c r="F9651" s="26"/>
      <c r="G9651" s="28" t="str">
        <f t="shared" si="30"/>
        <v/>
      </c>
      <c r="H9651" s="31"/>
    </row>
    <row r="9652" spans="2:8">
      <c r="B9652" s="27"/>
      <c r="C9652" s="27"/>
      <c r="D9652" s="27"/>
      <c r="E9652" s="27"/>
      <c r="F9652" s="26"/>
      <c r="G9652" s="28" t="str">
        <f t="shared" si="30"/>
        <v/>
      </c>
      <c r="H9652" s="31"/>
    </row>
    <row r="9653" spans="2:8">
      <c r="B9653" s="27"/>
      <c r="C9653" s="27"/>
      <c r="D9653" s="27"/>
      <c r="E9653" s="27"/>
      <c r="F9653" s="26"/>
      <c r="G9653" s="28" t="str">
        <f t="shared" si="30"/>
        <v/>
      </c>
      <c r="H9653" s="31"/>
    </row>
    <row r="9654" spans="2:8">
      <c r="B9654" s="27"/>
      <c r="C9654" s="27"/>
      <c r="D9654" s="27"/>
      <c r="E9654" s="27"/>
      <c r="F9654" s="26"/>
      <c r="G9654" s="28" t="str">
        <f t="shared" si="30"/>
        <v/>
      </c>
      <c r="H9654" s="31"/>
    </row>
    <row r="9655" spans="2:8">
      <c r="B9655" s="27"/>
      <c r="C9655" s="27"/>
      <c r="D9655" s="27"/>
      <c r="E9655" s="27"/>
      <c r="F9655" s="26"/>
      <c r="G9655" s="28" t="str">
        <f t="shared" si="30"/>
        <v/>
      </c>
      <c r="H9655" s="31"/>
    </row>
    <row r="9656" spans="2:8">
      <c r="B9656" s="27"/>
      <c r="C9656" s="27"/>
      <c r="D9656" s="27"/>
      <c r="E9656" s="27"/>
      <c r="F9656" s="26"/>
      <c r="G9656" s="28" t="str">
        <f t="shared" si="30"/>
        <v/>
      </c>
      <c r="H9656" s="31"/>
    </row>
    <row r="9657" spans="2:8">
      <c r="B9657" s="27"/>
      <c r="C9657" s="27"/>
      <c r="D9657" s="27"/>
      <c r="E9657" s="27"/>
      <c r="F9657" s="26"/>
      <c r="G9657" s="28" t="str">
        <f t="shared" si="30"/>
        <v/>
      </c>
      <c r="H9657" s="31"/>
    </row>
    <row r="9658" spans="2:8">
      <c r="B9658" s="27"/>
      <c r="C9658" s="27"/>
      <c r="D9658" s="27"/>
      <c r="E9658" s="27"/>
      <c r="F9658" s="26"/>
      <c r="G9658" s="28" t="str">
        <f t="shared" si="30"/>
        <v/>
      </c>
      <c r="H9658" s="31"/>
    </row>
    <row r="9659" spans="2:8">
      <c r="B9659" s="27"/>
      <c r="C9659" s="27"/>
      <c r="D9659" s="27"/>
      <c r="E9659" s="27"/>
      <c r="F9659" s="26"/>
      <c r="G9659" s="28" t="str">
        <f t="shared" si="30"/>
        <v/>
      </c>
      <c r="H9659" s="31"/>
    </row>
    <row r="9660" spans="2:8">
      <c r="B9660" s="27"/>
      <c r="C9660" s="27"/>
      <c r="D9660" s="27"/>
      <c r="E9660" s="27"/>
      <c r="F9660" s="26"/>
      <c r="G9660" s="28" t="str">
        <f t="shared" si="30"/>
        <v/>
      </c>
      <c r="H9660" s="31"/>
    </row>
    <row r="9661" spans="2:8">
      <c r="B9661" s="27"/>
      <c r="C9661" s="27"/>
      <c r="D9661" s="27"/>
      <c r="E9661" s="27"/>
      <c r="F9661" s="26"/>
      <c r="G9661" s="28" t="str">
        <f t="shared" si="30"/>
        <v/>
      </c>
      <c r="H9661" s="31"/>
    </row>
    <row r="9662" spans="2:8">
      <c r="B9662" s="27"/>
      <c r="C9662" s="27"/>
      <c r="D9662" s="27"/>
      <c r="E9662" s="27"/>
      <c r="F9662" s="26"/>
      <c r="G9662" s="28" t="str">
        <f t="shared" si="30"/>
        <v/>
      </c>
      <c r="H9662" s="31"/>
    </row>
    <row r="9663" spans="2:8">
      <c r="B9663" s="27"/>
      <c r="C9663" s="27"/>
      <c r="D9663" s="27"/>
      <c r="E9663" s="27"/>
      <c r="F9663" s="26"/>
      <c r="G9663" s="28" t="str">
        <f t="shared" si="30"/>
        <v/>
      </c>
      <c r="H9663" s="31"/>
    </row>
    <row r="9664" spans="2:8">
      <c r="B9664" s="27"/>
      <c r="C9664" s="27"/>
      <c r="D9664" s="27"/>
      <c r="E9664" s="27"/>
      <c r="F9664" s="26"/>
      <c r="G9664" s="28" t="str">
        <f t="shared" si="30"/>
        <v/>
      </c>
      <c r="H9664" s="31"/>
    </row>
    <row r="9665" spans="2:8">
      <c r="B9665" s="27"/>
      <c r="C9665" s="27"/>
      <c r="D9665" s="27"/>
      <c r="E9665" s="27"/>
      <c r="F9665" s="26"/>
      <c r="G9665" s="28" t="str">
        <f t="shared" si="30"/>
        <v/>
      </c>
      <c r="H9665" s="31"/>
    </row>
    <row r="9666" spans="2:8">
      <c r="B9666" s="27"/>
      <c r="C9666" s="27"/>
      <c r="D9666" s="27"/>
      <c r="E9666" s="27"/>
      <c r="F9666" s="26"/>
      <c r="G9666" s="28" t="str">
        <f t="shared" si="30"/>
        <v/>
      </c>
      <c r="H9666" s="31"/>
    </row>
    <row r="9667" spans="2:8">
      <c r="B9667" s="27"/>
      <c r="C9667" s="27"/>
      <c r="D9667" s="27"/>
      <c r="E9667" s="27"/>
      <c r="F9667" s="26"/>
      <c r="G9667" s="28" t="str">
        <f t="shared" si="30"/>
        <v/>
      </c>
      <c r="H9667" s="31"/>
    </row>
    <row r="9668" spans="2:8">
      <c r="B9668" s="27"/>
      <c r="C9668" s="27"/>
      <c r="D9668" s="27"/>
      <c r="E9668" s="27"/>
      <c r="F9668" s="26"/>
      <c r="G9668" s="28" t="str">
        <f t="shared" ref="G9668:G9731" si="31">IF(F9668="","",IF(F9668="EI",4,IF(F9668="EO",5.2,IF(F9668="EQ",3.9,IF(F9668="ILF",7.5,IF(F9668="EIF",5.4))))))</f>
        <v/>
      </c>
      <c r="H9668" s="31"/>
    </row>
    <row r="9669" spans="2:8">
      <c r="B9669" s="27"/>
      <c r="C9669" s="27"/>
      <c r="D9669" s="27"/>
      <c r="E9669" s="27"/>
      <c r="F9669" s="26"/>
      <c r="G9669" s="28" t="str">
        <f t="shared" si="31"/>
        <v/>
      </c>
      <c r="H9669" s="31"/>
    </row>
    <row r="9670" spans="2:8">
      <c r="B9670" s="27"/>
      <c r="C9670" s="27"/>
      <c r="D9670" s="27"/>
      <c r="E9670" s="27"/>
      <c r="F9670" s="26"/>
      <c r="G9670" s="28" t="str">
        <f t="shared" si="31"/>
        <v/>
      </c>
      <c r="H9670" s="31"/>
    </row>
    <row r="9671" spans="2:8">
      <c r="B9671" s="27"/>
      <c r="C9671" s="27"/>
      <c r="D9671" s="27"/>
      <c r="E9671" s="27"/>
      <c r="F9671" s="26"/>
      <c r="G9671" s="28" t="str">
        <f t="shared" si="31"/>
        <v/>
      </c>
      <c r="H9671" s="31"/>
    </row>
    <row r="9672" spans="2:8">
      <c r="B9672" s="27"/>
      <c r="C9672" s="27"/>
      <c r="D9672" s="27"/>
      <c r="E9672" s="27"/>
      <c r="F9672" s="26"/>
      <c r="G9672" s="28" t="str">
        <f t="shared" si="31"/>
        <v/>
      </c>
      <c r="H9672" s="31"/>
    </row>
    <row r="9673" spans="2:8">
      <c r="B9673" s="27"/>
      <c r="C9673" s="27"/>
      <c r="D9673" s="27"/>
      <c r="E9673" s="27"/>
      <c r="F9673" s="26"/>
      <c r="G9673" s="28" t="str">
        <f t="shared" si="31"/>
        <v/>
      </c>
      <c r="H9673" s="31"/>
    </row>
    <row r="9674" spans="2:8">
      <c r="B9674" s="27"/>
      <c r="C9674" s="27"/>
      <c r="D9674" s="27"/>
      <c r="E9674" s="27"/>
      <c r="F9674" s="26"/>
      <c r="G9674" s="28" t="str">
        <f t="shared" si="31"/>
        <v/>
      </c>
      <c r="H9674" s="31"/>
    </row>
    <row r="9675" spans="2:8">
      <c r="B9675" s="27"/>
      <c r="C9675" s="27"/>
      <c r="D9675" s="27"/>
      <c r="E9675" s="27"/>
      <c r="F9675" s="26"/>
      <c r="G9675" s="28" t="str">
        <f t="shared" si="31"/>
        <v/>
      </c>
      <c r="H9675" s="31"/>
    </row>
    <row r="9676" spans="2:8">
      <c r="B9676" s="27"/>
      <c r="C9676" s="27"/>
      <c r="D9676" s="27"/>
      <c r="E9676" s="27"/>
      <c r="F9676" s="26"/>
      <c r="G9676" s="28" t="str">
        <f t="shared" si="31"/>
        <v/>
      </c>
      <c r="H9676" s="31"/>
    </row>
    <row r="9677" spans="2:8">
      <c r="B9677" s="27"/>
      <c r="C9677" s="27"/>
      <c r="D9677" s="27"/>
      <c r="E9677" s="27"/>
      <c r="F9677" s="26"/>
      <c r="G9677" s="28" t="str">
        <f t="shared" si="31"/>
        <v/>
      </c>
      <c r="H9677" s="31"/>
    </row>
    <row r="9678" spans="2:8">
      <c r="B9678" s="27"/>
      <c r="C9678" s="27"/>
      <c r="D9678" s="27"/>
      <c r="E9678" s="27"/>
      <c r="F9678" s="26"/>
      <c r="G9678" s="28" t="str">
        <f t="shared" si="31"/>
        <v/>
      </c>
      <c r="H9678" s="31"/>
    </row>
    <row r="9679" spans="2:8">
      <c r="B9679" s="27"/>
      <c r="C9679" s="27"/>
      <c r="D9679" s="27"/>
      <c r="E9679" s="27"/>
      <c r="F9679" s="26"/>
      <c r="G9679" s="28" t="str">
        <f t="shared" si="31"/>
        <v/>
      </c>
      <c r="H9679" s="31"/>
    </row>
    <row r="9680" spans="2:8">
      <c r="B9680" s="27"/>
      <c r="C9680" s="27"/>
      <c r="D9680" s="27"/>
      <c r="E9680" s="27"/>
      <c r="F9680" s="26"/>
      <c r="G9680" s="28" t="str">
        <f t="shared" si="31"/>
        <v/>
      </c>
      <c r="H9680" s="31"/>
    </row>
    <row r="9681" spans="2:8">
      <c r="B9681" s="27"/>
      <c r="C9681" s="27"/>
      <c r="D9681" s="27"/>
      <c r="E9681" s="27"/>
      <c r="F9681" s="26"/>
      <c r="G9681" s="28" t="str">
        <f t="shared" si="31"/>
        <v/>
      </c>
      <c r="H9681" s="31"/>
    </row>
    <row r="9682" spans="2:8">
      <c r="B9682" s="27"/>
      <c r="C9682" s="27"/>
      <c r="D9682" s="27"/>
      <c r="E9682" s="27"/>
      <c r="F9682" s="26"/>
      <c r="G9682" s="28" t="str">
        <f t="shared" si="31"/>
        <v/>
      </c>
      <c r="H9682" s="31"/>
    </row>
    <row r="9683" spans="2:8">
      <c r="B9683" s="27"/>
      <c r="C9683" s="27"/>
      <c r="D9683" s="27"/>
      <c r="E9683" s="27"/>
      <c r="F9683" s="26"/>
      <c r="G9683" s="28" t="str">
        <f t="shared" si="31"/>
        <v/>
      </c>
      <c r="H9683" s="31"/>
    </row>
    <row r="9684" spans="2:8">
      <c r="B9684" s="27"/>
      <c r="C9684" s="27"/>
      <c r="D9684" s="27"/>
      <c r="E9684" s="27"/>
      <c r="F9684" s="26"/>
      <c r="G9684" s="28" t="str">
        <f t="shared" si="31"/>
        <v/>
      </c>
      <c r="H9684" s="31"/>
    </row>
    <row r="9685" spans="2:8">
      <c r="B9685" s="27"/>
      <c r="C9685" s="27"/>
      <c r="D9685" s="27"/>
      <c r="E9685" s="27"/>
      <c r="F9685" s="26"/>
      <c r="G9685" s="28" t="str">
        <f t="shared" si="31"/>
        <v/>
      </c>
      <c r="H9685" s="31"/>
    </row>
    <row r="9686" spans="2:8">
      <c r="B9686" s="27"/>
      <c r="C9686" s="27"/>
      <c r="D9686" s="27"/>
      <c r="E9686" s="27"/>
      <c r="F9686" s="26"/>
      <c r="G9686" s="28" t="str">
        <f t="shared" si="31"/>
        <v/>
      </c>
      <c r="H9686" s="31"/>
    </row>
    <row r="9687" spans="2:8">
      <c r="B9687" s="27"/>
      <c r="C9687" s="27"/>
      <c r="D9687" s="27"/>
      <c r="E9687" s="27"/>
      <c r="F9687" s="26"/>
      <c r="G9687" s="28" t="str">
        <f t="shared" si="31"/>
        <v/>
      </c>
      <c r="H9687" s="31"/>
    </row>
    <row r="9688" spans="2:8">
      <c r="B9688" s="27"/>
      <c r="C9688" s="27"/>
      <c r="D9688" s="27"/>
      <c r="E9688" s="27"/>
      <c r="F9688" s="26"/>
      <c r="G9688" s="28" t="str">
        <f t="shared" si="31"/>
        <v/>
      </c>
      <c r="H9688" s="31"/>
    </row>
    <row r="9689" spans="2:8">
      <c r="B9689" s="27"/>
      <c r="C9689" s="27"/>
      <c r="D9689" s="27"/>
      <c r="E9689" s="27"/>
      <c r="F9689" s="26"/>
      <c r="G9689" s="28" t="str">
        <f t="shared" si="31"/>
        <v/>
      </c>
      <c r="H9689" s="31"/>
    </row>
    <row r="9690" spans="2:8">
      <c r="B9690" s="27"/>
      <c r="C9690" s="27"/>
      <c r="D9690" s="27"/>
      <c r="E9690" s="27"/>
      <c r="F9690" s="26"/>
      <c r="G9690" s="28" t="str">
        <f t="shared" si="31"/>
        <v/>
      </c>
      <c r="H9690" s="31"/>
    </row>
    <row r="9691" spans="2:8">
      <c r="B9691" s="27"/>
      <c r="C9691" s="27"/>
      <c r="D9691" s="27"/>
      <c r="E9691" s="27"/>
      <c r="F9691" s="26"/>
      <c r="G9691" s="28" t="str">
        <f t="shared" si="31"/>
        <v/>
      </c>
      <c r="H9691" s="31"/>
    </row>
    <row r="9692" spans="2:8">
      <c r="B9692" s="27"/>
      <c r="C9692" s="27"/>
      <c r="D9692" s="27"/>
      <c r="E9692" s="27"/>
      <c r="F9692" s="26"/>
      <c r="G9692" s="28" t="str">
        <f t="shared" si="31"/>
        <v/>
      </c>
      <c r="H9692" s="31"/>
    </row>
    <row r="9693" spans="2:8">
      <c r="B9693" s="27"/>
      <c r="C9693" s="27"/>
      <c r="D9693" s="27"/>
      <c r="E9693" s="27"/>
      <c r="F9693" s="26"/>
      <c r="G9693" s="28" t="str">
        <f t="shared" si="31"/>
        <v/>
      </c>
      <c r="H9693" s="31"/>
    </row>
    <row r="9694" spans="2:8">
      <c r="B9694" s="27"/>
      <c r="C9694" s="27"/>
      <c r="D9694" s="27"/>
      <c r="E9694" s="27"/>
      <c r="F9694" s="26"/>
      <c r="G9694" s="28" t="str">
        <f t="shared" si="31"/>
        <v/>
      </c>
      <c r="H9694" s="31"/>
    </row>
    <row r="9695" spans="2:8">
      <c r="B9695" s="27"/>
      <c r="C9695" s="27"/>
      <c r="D9695" s="27"/>
      <c r="E9695" s="27"/>
      <c r="F9695" s="26"/>
      <c r="G9695" s="28" t="str">
        <f t="shared" si="31"/>
        <v/>
      </c>
      <c r="H9695" s="31"/>
    </row>
    <row r="9696" spans="2:8">
      <c r="B9696" s="27"/>
      <c r="C9696" s="27"/>
      <c r="D9696" s="27"/>
      <c r="E9696" s="27"/>
      <c r="F9696" s="26"/>
      <c r="G9696" s="28" t="str">
        <f t="shared" si="31"/>
        <v/>
      </c>
      <c r="H9696" s="31"/>
    </row>
    <row r="9697" spans="2:8">
      <c r="B9697" s="27"/>
      <c r="C9697" s="27"/>
      <c r="D9697" s="27"/>
      <c r="E9697" s="27"/>
      <c r="F9697" s="26"/>
      <c r="G9697" s="28" t="str">
        <f t="shared" si="31"/>
        <v/>
      </c>
      <c r="H9697" s="31"/>
    </row>
    <row r="9698" spans="2:8">
      <c r="B9698" s="27"/>
      <c r="C9698" s="27"/>
      <c r="D9698" s="27"/>
      <c r="E9698" s="27"/>
      <c r="F9698" s="26"/>
      <c r="G9698" s="28" t="str">
        <f t="shared" si="31"/>
        <v/>
      </c>
      <c r="H9698" s="31"/>
    </row>
    <row r="9699" spans="2:8">
      <c r="B9699" s="27"/>
      <c r="C9699" s="27"/>
      <c r="D9699" s="27"/>
      <c r="E9699" s="27"/>
      <c r="F9699" s="26"/>
      <c r="G9699" s="28" t="str">
        <f t="shared" si="31"/>
        <v/>
      </c>
      <c r="H9699" s="31"/>
    </row>
    <row r="9700" spans="2:8">
      <c r="B9700" s="27"/>
      <c r="C9700" s="27"/>
      <c r="D9700" s="27"/>
      <c r="E9700" s="27"/>
      <c r="F9700" s="26"/>
      <c r="G9700" s="28" t="str">
        <f t="shared" si="31"/>
        <v/>
      </c>
      <c r="H9700" s="31"/>
    </row>
    <row r="9701" spans="2:8">
      <c r="B9701" s="27"/>
      <c r="C9701" s="27"/>
      <c r="D9701" s="27"/>
      <c r="E9701" s="27"/>
      <c r="F9701" s="26"/>
      <c r="G9701" s="28" t="str">
        <f t="shared" si="31"/>
        <v/>
      </c>
      <c r="H9701" s="31"/>
    </row>
    <row r="9702" spans="2:8">
      <c r="B9702" s="27"/>
      <c r="C9702" s="27"/>
      <c r="D9702" s="27"/>
      <c r="E9702" s="27"/>
      <c r="F9702" s="26"/>
      <c r="G9702" s="28" t="str">
        <f t="shared" si="31"/>
        <v/>
      </c>
      <c r="H9702" s="31"/>
    </row>
    <row r="9703" spans="2:8">
      <c r="B9703" s="27"/>
      <c r="C9703" s="27"/>
      <c r="D9703" s="27"/>
      <c r="E9703" s="27"/>
      <c r="F9703" s="26"/>
      <c r="G9703" s="28" t="str">
        <f t="shared" si="31"/>
        <v/>
      </c>
      <c r="H9703" s="31"/>
    </row>
    <row r="9704" spans="2:8">
      <c r="B9704" s="27"/>
      <c r="C9704" s="27"/>
      <c r="D9704" s="27"/>
      <c r="E9704" s="27"/>
      <c r="F9704" s="26"/>
      <c r="G9704" s="28" t="str">
        <f t="shared" si="31"/>
        <v/>
      </c>
      <c r="H9704" s="31"/>
    </row>
    <row r="9705" spans="2:8">
      <c r="B9705" s="27"/>
      <c r="C9705" s="27"/>
      <c r="D9705" s="27"/>
      <c r="E9705" s="27"/>
      <c r="F9705" s="26"/>
      <c r="G9705" s="28" t="str">
        <f t="shared" si="31"/>
        <v/>
      </c>
      <c r="H9705" s="31"/>
    </row>
    <row r="9706" spans="2:8">
      <c r="B9706" s="27"/>
      <c r="C9706" s="27"/>
      <c r="D9706" s="27"/>
      <c r="E9706" s="27"/>
      <c r="F9706" s="26"/>
      <c r="G9706" s="28" t="str">
        <f t="shared" si="31"/>
        <v/>
      </c>
      <c r="H9706" s="31"/>
    </row>
    <row r="9707" spans="2:8">
      <c r="B9707" s="27"/>
      <c r="C9707" s="27"/>
      <c r="D9707" s="27"/>
      <c r="E9707" s="27"/>
      <c r="F9707" s="26"/>
      <c r="G9707" s="28" t="str">
        <f t="shared" si="31"/>
        <v/>
      </c>
      <c r="H9707" s="31"/>
    </row>
    <row r="9708" spans="2:8">
      <c r="B9708" s="27"/>
      <c r="C9708" s="27"/>
      <c r="D9708" s="27"/>
      <c r="E9708" s="27"/>
      <c r="F9708" s="26"/>
      <c r="G9708" s="28" t="str">
        <f t="shared" si="31"/>
        <v/>
      </c>
      <c r="H9708" s="31"/>
    </row>
    <row r="9709" spans="2:8">
      <c r="B9709" s="27"/>
      <c r="C9709" s="27"/>
      <c r="D9709" s="27"/>
      <c r="E9709" s="27"/>
      <c r="F9709" s="26"/>
      <c r="G9709" s="28" t="str">
        <f t="shared" si="31"/>
        <v/>
      </c>
      <c r="H9709" s="31"/>
    </row>
    <row r="9710" spans="2:8">
      <c r="B9710" s="27"/>
      <c r="C9710" s="27"/>
      <c r="D9710" s="27"/>
      <c r="E9710" s="27"/>
      <c r="F9710" s="26"/>
      <c r="G9710" s="28" t="str">
        <f t="shared" si="31"/>
        <v/>
      </c>
      <c r="H9710" s="31"/>
    </row>
    <row r="9711" spans="2:8">
      <c r="B9711" s="27"/>
      <c r="C9711" s="27"/>
      <c r="D9711" s="27"/>
      <c r="E9711" s="27"/>
      <c r="F9711" s="26"/>
      <c r="G9711" s="28" t="str">
        <f t="shared" si="31"/>
        <v/>
      </c>
      <c r="H9711" s="31"/>
    </row>
    <row r="9712" spans="2:8">
      <c r="B9712" s="27"/>
      <c r="C9712" s="27"/>
      <c r="D9712" s="27"/>
      <c r="E9712" s="27"/>
      <c r="F9712" s="26"/>
      <c r="G9712" s="28" t="str">
        <f t="shared" si="31"/>
        <v/>
      </c>
      <c r="H9712" s="31"/>
    </row>
    <row r="9713" spans="2:8">
      <c r="B9713" s="27"/>
      <c r="C9713" s="27"/>
      <c r="D9713" s="27"/>
      <c r="E9713" s="27"/>
      <c r="F9713" s="26"/>
      <c r="G9713" s="28" t="str">
        <f t="shared" si="31"/>
        <v/>
      </c>
      <c r="H9713" s="31"/>
    </row>
    <row r="9714" spans="2:8">
      <c r="B9714" s="27"/>
      <c r="C9714" s="27"/>
      <c r="D9714" s="27"/>
      <c r="E9714" s="27"/>
      <c r="F9714" s="26"/>
      <c r="G9714" s="28" t="str">
        <f t="shared" si="31"/>
        <v/>
      </c>
      <c r="H9714" s="31"/>
    </row>
    <row r="9715" spans="2:8">
      <c r="B9715" s="27"/>
      <c r="C9715" s="27"/>
      <c r="D9715" s="27"/>
      <c r="E9715" s="27"/>
      <c r="F9715" s="26"/>
      <c r="G9715" s="28" t="str">
        <f t="shared" si="31"/>
        <v/>
      </c>
      <c r="H9715" s="31"/>
    </row>
    <row r="9716" spans="2:8">
      <c r="B9716" s="27"/>
      <c r="C9716" s="27"/>
      <c r="D9716" s="27"/>
      <c r="E9716" s="27"/>
      <c r="F9716" s="26"/>
      <c r="G9716" s="28" t="str">
        <f t="shared" si="31"/>
        <v/>
      </c>
      <c r="H9716" s="31"/>
    </row>
    <row r="9717" spans="2:8">
      <c r="B9717" s="27"/>
      <c r="C9717" s="27"/>
      <c r="D9717" s="27"/>
      <c r="E9717" s="27"/>
      <c r="F9717" s="26"/>
      <c r="G9717" s="28" t="str">
        <f t="shared" si="31"/>
        <v/>
      </c>
      <c r="H9717" s="31"/>
    </row>
    <row r="9718" spans="2:8">
      <c r="B9718" s="27"/>
      <c r="C9718" s="27"/>
      <c r="D9718" s="27"/>
      <c r="E9718" s="27"/>
      <c r="F9718" s="26"/>
      <c r="G9718" s="28" t="str">
        <f t="shared" si="31"/>
        <v/>
      </c>
      <c r="H9718" s="31"/>
    </row>
    <row r="9719" spans="2:8">
      <c r="B9719" s="27"/>
      <c r="C9719" s="27"/>
      <c r="D9719" s="27"/>
      <c r="E9719" s="27"/>
      <c r="F9719" s="26"/>
      <c r="G9719" s="28" t="str">
        <f t="shared" si="31"/>
        <v/>
      </c>
      <c r="H9719" s="31"/>
    </row>
    <row r="9720" spans="2:8">
      <c r="B9720" s="27"/>
      <c r="C9720" s="27"/>
      <c r="D9720" s="27"/>
      <c r="E9720" s="27"/>
      <c r="F9720" s="26"/>
      <c r="G9720" s="28" t="str">
        <f t="shared" si="31"/>
        <v/>
      </c>
      <c r="H9720" s="31"/>
    </row>
    <row r="9721" spans="2:8">
      <c r="B9721" s="27"/>
      <c r="C9721" s="27"/>
      <c r="D9721" s="27"/>
      <c r="E9721" s="27"/>
      <c r="F9721" s="26"/>
      <c r="G9721" s="28" t="str">
        <f t="shared" si="31"/>
        <v/>
      </c>
      <c r="H9721" s="31"/>
    </row>
    <row r="9722" spans="2:8">
      <c r="B9722" s="27"/>
      <c r="C9722" s="27"/>
      <c r="D9722" s="27"/>
      <c r="E9722" s="27"/>
      <c r="F9722" s="26"/>
      <c r="G9722" s="28" t="str">
        <f t="shared" si="31"/>
        <v/>
      </c>
      <c r="H9722" s="31"/>
    </row>
    <row r="9723" spans="2:8">
      <c r="B9723" s="27"/>
      <c r="C9723" s="27"/>
      <c r="D9723" s="27"/>
      <c r="E9723" s="27"/>
      <c r="F9723" s="26"/>
      <c r="G9723" s="28" t="str">
        <f t="shared" si="31"/>
        <v/>
      </c>
      <c r="H9723" s="31"/>
    </row>
    <row r="9724" spans="2:8">
      <c r="B9724" s="27"/>
      <c r="C9724" s="27"/>
      <c r="D9724" s="27"/>
      <c r="E9724" s="27"/>
      <c r="F9724" s="26"/>
      <c r="G9724" s="28" t="str">
        <f t="shared" si="31"/>
        <v/>
      </c>
      <c r="H9724" s="31"/>
    </row>
    <row r="9725" spans="2:8">
      <c r="B9725" s="27"/>
      <c r="C9725" s="27"/>
      <c r="D9725" s="27"/>
      <c r="E9725" s="27"/>
      <c r="F9725" s="26"/>
      <c r="G9725" s="28" t="str">
        <f t="shared" si="31"/>
        <v/>
      </c>
      <c r="H9725" s="31"/>
    </row>
    <row r="9726" spans="2:8">
      <c r="B9726" s="27"/>
      <c r="C9726" s="27"/>
      <c r="D9726" s="27"/>
      <c r="E9726" s="27"/>
      <c r="F9726" s="26"/>
      <c r="G9726" s="28" t="str">
        <f t="shared" si="31"/>
        <v/>
      </c>
      <c r="H9726" s="31"/>
    </row>
    <row r="9727" spans="2:8">
      <c r="B9727" s="27"/>
      <c r="C9727" s="27"/>
      <c r="D9727" s="27"/>
      <c r="E9727" s="27"/>
      <c r="F9727" s="26"/>
      <c r="G9727" s="28" t="str">
        <f t="shared" si="31"/>
        <v/>
      </c>
      <c r="H9727" s="31"/>
    </row>
    <row r="9728" spans="2:8">
      <c r="B9728" s="27"/>
      <c r="C9728" s="27"/>
      <c r="D9728" s="27"/>
      <c r="E9728" s="27"/>
      <c r="F9728" s="26"/>
      <c r="G9728" s="28" t="str">
        <f t="shared" si="31"/>
        <v/>
      </c>
      <c r="H9728" s="31"/>
    </row>
    <row r="9729" spans="2:8">
      <c r="B9729" s="27"/>
      <c r="C9729" s="27"/>
      <c r="D9729" s="27"/>
      <c r="E9729" s="27"/>
      <c r="F9729" s="26"/>
      <c r="G9729" s="28" t="str">
        <f t="shared" si="31"/>
        <v/>
      </c>
      <c r="H9729" s="31"/>
    </row>
    <row r="9730" spans="2:8">
      <c r="B9730" s="27"/>
      <c r="C9730" s="27"/>
      <c r="D9730" s="27"/>
      <c r="E9730" s="27"/>
      <c r="F9730" s="26"/>
      <c r="G9730" s="28" t="str">
        <f t="shared" si="31"/>
        <v/>
      </c>
      <c r="H9730" s="31"/>
    </row>
    <row r="9731" spans="2:8">
      <c r="B9731" s="27"/>
      <c r="C9731" s="27"/>
      <c r="D9731" s="27"/>
      <c r="E9731" s="27"/>
      <c r="F9731" s="26"/>
      <c r="G9731" s="28" t="str">
        <f t="shared" si="31"/>
        <v/>
      </c>
      <c r="H9731" s="31"/>
    </row>
    <row r="9732" spans="2:8">
      <c r="B9732" s="27"/>
      <c r="C9732" s="27"/>
      <c r="D9732" s="27"/>
      <c r="E9732" s="27"/>
      <c r="F9732" s="26"/>
      <c r="G9732" s="28" t="str">
        <f t="shared" ref="G9732:G9795" si="32">IF(F9732="","",IF(F9732="EI",4,IF(F9732="EO",5.2,IF(F9732="EQ",3.9,IF(F9732="ILF",7.5,IF(F9732="EIF",5.4))))))</f>
        <v/>
      </c>
      <c r="H9732" s="31"/>
    </row>
    <row r="9733" spans="2:8">
      <c r="B9733" s="27"/>
      <c r="C9733" s="27"/>
      <c r="D9733" s="27"/>
      <c r="E9733" s="27"/>
      <c r="F9733" s="26"/>
      <c r="G9733" s="28" t="str">
        <f t="shared" si="32"/>
        <v/>
      </c>
      <c r="H9733" s="31"/>
    </row>
    <row r="9734" spans="2:8">
      <c r="B9734" s="27"/>
      <c r="C9734" s="27"/>
      <c r="D9734" s="27"/>
      <c r="E9734" s="27"/>
      <c r="F9734" s="26"/>
      <c r="G9734" s="28" t="str">
        <f t="shared" si="32"/>
        <v/>
      </c>
      <c r="H9734" s="31"/>
    </row>
    <row r="9735" spans="2:8">
      <c r="B9735" s="27"/>
      <c r="C9735" s="27"/>
      <c r="D9735" s="27"/>
      <c r="E9735" s="27"/>
      <c r="F9735" s="26"/>
      <c r="G9735" s="28" t="str">
        <f t="shared" si="32"/>
        <v/>
      </c>
      <c r="H9735" s="31"/>
    </row>
    <row r="9736" spans="2:8">
      <c r="B9736" s="27"/>
      <c r="C9736" s="27"/>
      <c r="D9736" s="27"/>
      <c r="E9736" s="27"/>
      <c r="F9736" s="26"/>
      <c r="G9736" s="28" t="str">
        <f t="shared" si="32"/>
        <v/>
      </c>
      <c r="H9736" s="31"/>
    </row>
    <row r="9737" spans="2:8">
      <c r="B9737" s="27"/>
      <c r="C9737" s="27"/>
      <c r="D9737" s="27"/>
      <c r="E9737" s="27"/>
      <c r="F9737" s="26"/>
      <c r="G9737" s="28" t="str">
        <f t="shared" si="32"/>
        <v/>
      </c>
      <c r="H9737" s="31"/>
    </row>
    <row r="9738" spans="2:8">
      <c r="B9738" s="27"/>
      <c r="C9738" s="27"/>
      <c r="D9738" s="27"/>
      <c r="E9738" s="27"/>
      <c r="F9738" s="26"/>
      <c r="G9738" s="28" t="str">
        <f t="shared" si="32"/>
        <v/>
      </c>
      <c r="H9738" s="31"/>
    </row>
    <row r="9739" spans="2:8">
      <c r="B9739" s="27"/>
      <c r="C9739" s="27"/>
      <c r="D9739" s="27"/>
      <c r="E9739" s="27"/>
      <c r="F9739" s="26"/>
      <c r="G9739" s="28" t="str">
        <f t="shared" si="32"/>
        <v/>
      </c>
      <c r="H9739" s="31"/>
    </row>
    <row r="9740" spans="2:8">
      <c r="B9740" s="27"/>
      <c r="C9740" s="27"/>
      <c r="D9740" s="27"/>
      <c r="E9740" s="27"/>
      <c r="F9740" s="26"/>
      <c r="G9740" s="28" t="str">
        <f t="shared" si="32"/>
        <v/>
      </c>
      <c r="H9740" s="31"/>
    </row>
    <row r="9741" spans="2:8">
      <c r="B9741" s="27"/>
      <c r="C9741" s="27"/>
      <c r="D9741" s="27"/>
      <c r="E9741" s="27"/>
      <c r="F9741" s="26"/>
      <c r="G9741" s="28" t="str">
        <f t="shared" si="32"/>
        <v/>
      </c>
      <c r="H9741" s="31"/>
    </row>
    <row r="9742" spans="2:8">
      <c r="B9742" s="27"/>
      <c r="C9742" s="27"/>
      <c r="D9742" s="27"/>
      <c r="E9742" s="27"/>
      <c r="F9742" s="26"/>
      <c r="G9742" s="28" t="str">
        <f t="shared" si="32"/>
        <v/>
      </c>
      <c r="H9742" s="31"/>
    </row>
    <row r="9743" spans="2:8">
      <c r="B9743" s="27"/>
      <c r="C9743" s="27"/>
      <c r="D9743" s="27"/>
      <c r="E9743" s="27"/>
      <c r="F9743" s="26"/>
      <c r="G9743" s="28" t="str">
        <f t="shared" si="32"/>
        <v/>
      </c>
      <c r="H9743" s="31"/>
    </row>
    <row r="9744" spans="2:8">
      <c r="B9744" s="27"/>
      <c r="C9744" s="27"/>
      <c r="D9744" s="27"/>
      <c r="E9744" s="27"/>
      <c r="F9744" s="26"/>
      <c r="G9744" s="28" t="str">
        <f t="shared" si="32"/>
        <v/>
      </c>
      <c r="H9744" s="31"/>
    </row>
    <row r="9745" spans="2:8">
      <c r="B9745" s="27"/>
      <c r="C9745" s="27"/>
      <c r="D9745" s="27"/>
      <c r="E9745" s="27"/>
      <c r="F9745" s="26"/>
      <c r="G9745" s="28" t="str">
        <f t="shared" si="32"/>
        <v/>
      </c>
      <c r="H9745" s="31"/>
    </row>
    <row r="9746" spans="2:8">
      <c r="B9746" s="27"/>
      <c r="C9746" s="27"/>
      <c r="D9746" s="27"/>
      <c r="E9746" s="27"/>
      <c r="F9746" s="26"/>
      <c r="G9746" s="28" t="str">
        <f t="shared" si="32"/>
        <v/>
      </c>
      <c r="H9746" s="31"/>
    </row>
    <row r="9747" spans="2:8">
      <c r="B9747" s="27"/>
      <c r="C9747" s="27"/>
      <c r="D9747" s="27"/>
      <c r="E9747" s="27"/>
      <c r="F9747" s="26"/>
      <c r="G9747" s="28" t="str">
        <f t="shared" si="32"/>
        <v/>
      </c>
      <c r="H9747" s="31"/>
    </row>
    <row r="9748" spans="2:8">
      <c r="B9748" s="27"/>
      <c r="C9748" s="27"/>
      <c r="D9748" s="27"/>
      <c r="E9748" s="27"/>
      <c r="F9748" s="26"/>
      <c r="G9748" s="28" t="str">
        <f t="shared" si="32"/>
        <v/>
      </c>
      <c r="H9748" s="31"/>
    </row>
    <row r="9749" spans="2:8">
      <c r="B9749" s="27"/>
      <c r="C9749" s="27"/>
      <c r="D9749" s="27"/>
      <c r="E9749" s="27"/>
      <c r="F9749" s="26"/>
      <c r="G9749" s="28" t="str">
        <f t="shared" si="32"/>
        <v/>
      </c>
      <c r="H9749" s="31"/>
    </row>
    <row r="9750" spans="2:8">
      <c r="B9750" s="27"/>
      <c r="C9750" s="27"/>
      <c r="D9750" s="27"/>
      <c r="E9750" s="27"/>
      <c r="F9750" s="26"/>
      <c r="G9750" s="28" t="str">
        <f t="shared" si="32"/>
        <v/>
      </c>
      <c r="H9750" s="31"/>
    </row>
    <row r="9751" spans="2:8">
      <c r="B9751" s="27"/>
      <c r="C9751" s="27"/>
      <c r="D9751" s="27"/>
      <c r="E9751" s="27"/>
      <c r="F9751" s="26"/>
      <c r="G9751" s="28" t="str">
        <f t="shared" si="32"/>
        <v/>
      </c>
      <c r="H9751" s="31"/>
    </row>
    <row r="9752" spans="2:8">
      <c r="B9752" s="27"/>
      <c r="C9752" s="27"/>
      <c r="D9752" s="27"/>
      <c r="E9752" s="27"/>
      <c r="F9752" s="26"/>
      <c r="G9752" s="28" t="str">
        <f t="shared" si="32"/>
        <v/>
      </c>
      <c r="H9752" s="31"/>
    </row>
    <row r="9753" spans="2:8">
      <c r="B9753" s="27"/>
      <c r="C9753" s="27"/>
      <c r="D9753" s="27"/>
      <c r="E9753" s="27"/>
      <c r="F9753" s="26"/>
      <c r="G9753" s="28" t="str">
        <f t="shared" si="32"/>
        <v/>
      </c>
      <c r="H9753" s="31"/>
    </row>
    <row r="9754" spans="2:8">
      <c r="B9754" s="27"/>
      <c r="C9754" s="27"/>
      <c r="D9754" s="27"/>
      <c r="E9754" s="27"/>
      <c r="F9754" s="26"/>
      <c r="G9754" s="28" t="str">
        <f t="shared" si="32"/>
        <v/>
      </c>
      <c r="H9754" s="31"/>
    </row>
    <row r="9755" spans="2:8">
      <c r="B9755" s="27"/>
      <c r="C9755" s="27"/>
      <c r="D9755" s="27"/>
      <c r="E9755" s="27"/>
      <c r="F9755" s="26"/>
      <c r="G9755" s="28" t="str">
        <f t="shared" si="32"/>
        <v/>
      </c>
      <c r="H9755" s="31"/>
    </row>
    <row r="9756" spans="2:8">
      <c r="B9756" s="27"/>
      <c r="C9756" s="27"/>
      <c r="D9756" s="27"/>
      <c r="E9756" s="27"/>
      <c r="F9756" s="26"/>
      <c r="G9756" s="28" t="str">
        <f t="shared" si="32"/>
        <v/>
      </c>
      <c r="H9756" s="31"/>
    </row>
    <row r="9757" spans="2:8">
      <c r="B9757" s="27"/>
      <c r="C9757" s="27"/>
      <c r="D9757" s="27"/>
      <c r="E9757" s="27"/>
      <c r="F9757" s="26"/>
      <c r="G9757" s="28" t="str">
        <f t="shared" si="32"/>
        <v/>
      </c>
      <c r="H9757" s="31"/>
    </row>
    <row r="9758" spans="2:8">
      <c r="B9758" s="27"/>
      <c r="C9758" s="27"/>
      <c r="D9758" s="27"/>
      <c r="E9758" s="27"/>
      <c r="F9758" s="26"/>
      <c r="G9758" s="28" t="str">
        <f t="shared" si="32"/>
        <v/>
      </c>
      <c r="H9758" s="31"/>
    </row>
    <row r="9759" spans="2:8">
      <c r="B9759" s="27"/>
      <c r="C9759" s="27"/>
      <c r="D9759" s="27"/>
      <c r="E9759" s="27"/>
      <c r="F9759" s="26"/>
      <c r="G9759" s="28" t="str">
        <f t="shared" si="32"/>
        <v/>
      </c>
      <c r="H9759" s="31"/>
    </row>
    <row r="9760" spans="2:8">
      <c r="B9760" s="27"/>
      <c r="C9760" s="27"/>
      <c r="D9760" s="27"/>
      <c r="E9760" s="27"/>
      <c r="F9760" s="26"/>
      <c r="G9760" s="28" t="str">
        <f t="shared" si="32"/>
        <v/>
      </c>
      <c r="H9760" s="31"/>
    </row>
    <row r="9761" spans="2:8">
      <c r="B9761" s="27"/>
      <c r="C9761" s="27"/>
      <c r="D9761" s="27"/>
      <c r="E9761" s="27"/>
      <c r="F9761" s="26"/>
      <c r="G9761" s="28" t="str">
        <f t="shared" si="32"/>
        <v/>
      </c>
      <c r="H9761" s="31"/>
    </row>
    <row r="9762" spans="2:8">
      <c r="B9762" s="27"/>
      <c r="C9762" s="27"/>
      <c r="D9762" s="27"/>
      <c r="E9762" s="27"/>
      <c r="F9762" s="26"/>
      <c r="G9762" s="28" t="str">
        <f t="shared" si="32"/>
        <v/>
      </c>
      <c r="H9762" s="31"/>
    </row>
    <row r="9763" spans="2:8">
      <c r="B9763" s="27"/>
      <c r="C9763" s="27"/>
      <c r="D9763" s="27"/>
      <c r="E9763" s="27"/>
      <c r="F9763" s="26"/>
      <c r="G9763" s="28" t="str">
        <f t="shared" si="32"/>
        <v/>
      </c>
      <c r="H9763" s="31"/>
    </row>
    <row r="9764" spans="2:8">
      <c r="B9764" s="27"/>
      <c r="C9764" s="27"/>
      <c r="D9764" s="27"/>
      <c r="E9764" s="27"/>
      <c r="F9764" s="26"/>
      <c r="G9764" s="28" t="str">
        <f t="shared" si="32"/>
        <v/>
      </c>
      <c r="H9764" s="31"/>
    </row>
    <row r="9765" spans="2:8">
      <c r="B9765" s="27"/>
      <c r="C9765" s="27"/>
      <c r="D9765" s="27"/>
      <c r="E9765" s="27"/>
      <c r="F9765" s="26"/>
      <c r="G9765" s="28" t="str">
        <f t="shared" si="32"/>
        <v/>
      </c>
      <c r="H9765" s="31"/>
    </row>
    <row r="9766" spans="2:8">
      <c r="B9766" s="27"/>
      <c r="C9766" s="27"/>
      <c r="D9766" s="27"/>
      <c r="E9766" s="27"/>
      <c r="F9766" s="26"/>
      <c r="G9766" s="28" t="str">
        <f t="shared" si="32"/>
        <v/>
      </c>
      <c r="H9766" s="31"/>
    </row>
    <row r="9767" spans="2:8">
      <c r="B9767" s="27"/>
      <c r="C9767" s="27"/>
      <c r="D9767" s="27"/>
      <c r="E9767" s="27"/>
      <c r="F9767" s="26"/>
      <c r="G9767" s="28" t="str">
        <f t="shared" si="32"/>
        <v/>
      </c>
      <c r="H9767" s="31"/>
    </row>
    <row r="9768" spans="2:8">
      <c r="B9768" s="27"/>
      <c r="C9768" s="27"/>
      <c r="D9768" s="27"/>
      <c r="E9768" s="27"/>
      <c r="F9768" s="26"/>
      <c r="G9768" s="28" t="str">
        <f t="shared" si="32"/>
        <v/>
      </c>
      <c r="H9768" s="31"/>
    </row>
    <row r="9769" spans="2:8">
      <c r="B9769" s="27"/>
      <c r="C9769" s="27"/>
      <c r="D9769" s="27"/>
      <c r="E9769" s="27"/>
      <c r="F9769" s="26"/>
      <c r="G9769" s="28" t="str">
        <f t="shared" si="32"/>
        <v/>
      </c>
      <c r="H9769" s="31"/>
    </row>
    <row r="9770" spans="2:8">
      <c r="B9770" s="27"/>
      <c r="C9770" s="27"/>
      <c r="D9770" s="27"/>
      <c r="E9770" s="27"/>
      <c r="F9770" s="26"/>
      <c r="G9770" s="28" t="str">
        <f t="shared" si="32"/>
        <v/>
      </c>
      <c r="H9770" s="31"/>
    </row>
    <row r="9771" spans="2:8">
      <c r="B9771" s="27"/>
      <c r="C9771" s="27"/>
      <c r="D9771" s="27"/>
      <c r="E9771" s="27"/>
      <c r="F9771" s="26"/>
      <c r="G9771" s="28" t="str">
        <f t="shared" si="32"/>
        <v/>
      </c>
      <c r="H9771" s="31"/>
    </row>
    <row r="9772" spans="2:8">
      <c r="B9772" s="27"/>
      <c r="C9772" s="27"/>
      <c r="D9772" s="27"/>
      <c r="E9772" s="27"/>
      <c r="F9772" s="26"/>
      <c r="G9772" s="28" t="str">
        <f t="shared" si="32"/>
        <v/>
      </c>
      <c r="H9772" s="31"/>
    </row>
    <row r="9773" spans="2:8">
      <c r="B9773" s="27"/>
      <c r="C9773" s="27"/>
      <c r="D9773" s="27"/>
      <c r="E9773" s="27"/>
      <c r="F9773" s="26"/>
      <c r="G9773" s="28" t="str">
        <f t="shared" si="32"/>
        <v/>
      </c>
      <c r="H9773" s="31"/>
    </row>
    <row r="9774" spans="2:8">
      <c r="B9774" s="27"/>
      <c r="C9774" s="27"/>
      <c r="D9774" s="27"/>
      <c r="E9774" s="27"/>
      <c r="F9774" s="26"/>
      <c r="G9774" s="28" t="str">
        <f t="shared" si="32"/>
        <v/>
      </c>
      <c r="H9774" s="31"/>
    </row>
    <row r="9775" spans="2:8">
      <c r="B9775" s="27"/>
      <c r="C9775" s="27"/>
      <c r="D9775" s="27"/>
      <c r="E9775" s="27"/>
      <c r="F9775" s="26"/>
      <c r="G9775" s="28" t="str">
        <f t="shared" si="32"/>
        <v/>
      </c>
      <c r="H9775" s="31"/>
    </row>
    <row r="9776" spans="2:8">
      <c r="B9776" s="27"/>
      <c r="C9776" s="27"/>
      <c r="D9776" s="27"/>
      <c r="E9776" s="27"/>
      <c r="F9776" s="26"/>
      <c r="G9776" s="28" t="str">
        <f t="shared" si="32"/>
        <v/>
      </c>
      <c r="H9776" s="31"/>
    </row>
    <row r="9777" spans="2:8">
      <c r="B9777" s="27"/>
      <c r="C9777" s="27"/>
      <c r="D9777" s="27"/>
      <c r="E9777" s="27"/>
      <c r="F9777" s="26"/>
      <c r="G9777" s="28" t="str">
        <f t="shared" si="32"/>
        <v/>
      </c>
      <c r="H9777" s="31"/>
    </row>
    <row r="9778" spans="2:8">
      <c r="B9778" s="27"/>
      <c r="C9778" s="27"/>
      <c r="D9778" s="27"/>
      <c r="E9778" s="27"/>
      <c r="F9778" s="26"/>
      <c r="G9778" s="28" t="str">
        <f t="shared" si="32"/>
        <v/>
      </c>
      <c r="H9778" s="31"/>
    </row>
    <row r="9779" spans="2:8">
      <c r="B9779" s="27"/>
      <c r="C9779" s="27"/>
      <c r="D9779" s="27"/>
      <c r="E9779" s="27"/>
      <c r="F9779" s="26"/>
      <c r="G9779" s="28" t="str">
        <f t="shared" si="32"/>
        <v/>
      </c>
      <c r="H9779" s="31"/>
    </row>
    <row r="9780" spans="2:8">
      <c r="B9780" s="27"/>
      <c r="C9780" s="27"/>
      <c r="D9780" s="27"/>
      <c r="E9780" s="27"/>
      <c r="F9780" s="26"/>
      <c r="G9780" s="28" t="str">
        <f t="shared" si="32"/>
        <v/>
      </c>
      <c r="H9780" s="31"/>
    </row>
    <row r="9781" spans="2:8">
      <c r="B9781" s="27"/>
      <c r="C9781" s="27"/>
      <c r="D9781" s="27"/>
      <c r="E9781" s="27"/>
      <c r="F9781" s="26"/>
      <c r="G9781" s="28" t="str">
        <f t="shared" si="32"/>
        <v/>
      </c>
      <c r="H9781" s="31"/>
    </row>
    <row r="9782" spans="2:8">
      <c r="B9782" s="27"/>
      <c r="C9782" s="27"/>
      <c r="D9782" s="27"/>
      <c r="E9782" s="27"/>
      <c r="F9782" s="26"/>
      <c r="G9782" s="28" t="str">
        <f t="shared" si="32"/>
        <v/>
      </c>
      <c r="H9782" s="31"/>
    </row>
    <row r="9783" spans="2:8">
      <c r="B9783" s="27"/>
      <c r="C9783" s="27"/>
      <c r="D9783" s="27"/>
      <c r="E9783" s="27"/>
      <c r="F9783" s="26"/>
      <c r="G9783" s="28" t="str">
        <f t="shared" si="32"/>
        <v/>
      </c>
      <c r="H9783" s="31"/>
    </row>
    <row r="9784" spans="2:8">
      <c r="B9784" s="27"/>
      <c r="C9784" s="27"/>
      <c r="D9784" s="27"/>
      <c r="E9784" s="27"/>
      <c r="F9784" s="26"/>
      <c r="G9784" s="28" t="str">
        <f t="shared" si="32"/>
        <v/>
      </c>
      <c r="H9784" s="31"/>
    </row>
    <row r="9785" spans="2:8">
      <c r="B9785" s="27"/>
      <c r="C9785" s="27"/>
      <c r="D9785" s="27"/>
      <c r="E9785" s="27"/>
      <c r="F9785" s="26"/>
      <c r="G9785" s="28" t="str">
        <f t="shared" si="32"/>
        <v/>
      </c>
      <c r="H9785" s="31"/>
    </row>
    <row r="9786" spans="2:8">
      <c r="B9786" s="27"/>
      <c r="C9786" s="27"/>
      <c r="D9786" s="27"/>
      <c r="E9786" s="27"/>
      <c r="F9786" s="26"/>
      <c r="G9786" s="28" t="str">
        <f t="shared" si="32"/>
        <v/>
      </c>
      <c r="H9786" s="31"/>
    </row>
    <row r="9787" spans="2:8">
      <c r="B9787" s="27"/>
      <c r="C9787" s="27"/>
      <c r="D9787" s="27"/>
      <c r="E9787" s="27"/>
      <c r="F9787" s="26"/>
      <c r="G9787" s="28" t="str">
        <f t="shared" si="32"/>
        <v/>
      </c>
      <c r="H9787" s="31"/>
    </row>
    <row r="9788" spans="2:8">
      <c r="B9788" s="27"/>
      <c r="C9788" s="27"/>
      <c r="D9788" s="27"/>
      <c r="E9788" s="27"/>
      <c r="F9788" s="26"/>
      <c r="G9788" s="28" t="str">
        <f t="shared" si="32"/>
        <v/>
      </c>
      <c r="H9788" s="31"/>
    </row>
    <row r="9789" spans="2:8">
      <c r="B9789" s="27"/>
      <c r="C9789" s="27"/>
      <c r="D9789" s="27"/>
      <c r="E9789" s="27"/>
      <c r="F9789" s="26"/>
      <c r="G9789" s="28" t="str">
        <f t="shared" si="32"/>
        <v/>
      </c>
      <c r="H9789" s="31"/>
    </row>
    <row r="9790" spans="2:8">
      <c r="B9790" s="27"/>
      <c r="C9790" s="27"/>
      <c r="D9790" s="27"/>
      <c r="E9790" s="27"/>
      <c r="F9790" s="26"/>
      <c r="G9790" s="28" t="str">
        <f t="shared" si="32"/>
        <v/>
      </c>
      <c r="H9790" s="31"/>
    </row>
    <row r="9791" spans="2:8">
      <c r="B9791" s="27"/>
      <c r="C9791" s="27"/>
      <c r="D9791" s="27"/>
      <c r="E9791" s="27"/>
      <c r="F9791" s="26"/>
      <c r="G9791" s="28" t="str">
        <f t="shared" si="32"/>
        <v/>
      </c>
      <c r="H9791" s="31"/>
    </row>
    <row r="9792" spans="2:8">
      <c r="B9792" s="27"/>
      <c r="C9792" s="27"/>
      <c r="D9792" s="27"/>
      <c r="E9792" s="27"/>
      <c r="F9792" s="26"/>
      <c r="G9792" s="28" t="str">
        <f t="shared" si="32"/>
        <v/>
      </c>
      <c r="H9792" s="31"/>
    </row>
    <row r="9793" spans="2:8">
      <c r="B9793" s="27"/>
      <c r="C9793" s="27"/>
      <c r="D9793" s="27"/>
      <c r="E9793" s="27"/>
      <c r="F9793" s="26"/>
      <c r="G9793" s="28" t="str">
        <f t="shared" si="32"/>
        <v/>
      </c>
      <c r="H9793" s="31"/>
    </row>
    <row r="9794" spans="2:8">
      <c r="B9794" s="27"/>
      <c r="C9794" s="27"/>
      <c r="D9794" s="27"/>
      <c r="E9794" s="27"/>
      <c r="F9794" s="26"/>
      <c r="G9794" s="28" t="str">
        <f t="shared" si="32"/>
        <v/>
      </c>
      <c r="H9794" s="31"/>
    </row>
    <row r="9795" spans="2:8">
      <c r="B9795" s="27"/>
      <c r="C9795" s="27"/>
      <c r="D9795" s="27"/>
      <c r="E9795" s="27"/>
      <c r="F9795" s="26"/>
      <c r="G9795" s="28" t="str">
        <f t="shared" si="32"/>
        <v/>
      </c>
      <c r="H9795" s="31"/>
    </row>
    <row r="9796" spans="2:8">
      <c r="B9796" s="27"/>
      <c r="C9796" s="27"/>
      <c r="D9796" s="27"/>
      <c r="E9796" s="27"/>
      <c r="F9796" s="26"/>
      <c r="G9796" s="28" t="str">
        <f t="shared" ref="G9796:G9859" si="33">IF(F9796="","",IF(F9796="EI",4,IF(F9796="EO",5.2,IF(F9796="EQ",3.9,IF(F9796="ILF",7.5,IF(F9796="EIF",5.4))))))</f>
        <v/>
      </c>
      <c r="H9796" s="31"/>
    </row>
    <row r="9797" spans="2:8">
      <c r="B9797" s="27"/>
      <c r="C9797" s="27"/>
      <c r="D9797" s="27"/>
      <c r="E9797" s="27"/>
      <c r="F9797" s="26"/>
      <c r="G9797" s="28" t="str">
        <f t="shared" si="33"/>
        <v/>
      </c>
      <c r="H9797" s="31"/>
    </row>
    <row r="9798" spans="2:8">
      <c r="B9798" s="27"/>
      <c r="C9798" s="27"/>
      <c r="D9798" s="27"/>
      <c r="E9798" s="27"/>
      <c r="F9798" s="26"/>
      <c r="G9798" s="28" t="str">
        <f t="shared" si="33"/>
        <v/>
      </c>
      <c r="H9798" s="31"/>
    </row>
    <row r="9799" spans="2:8">
      <c r="B9799" s="27"/>
      <c r="C9799" s="27"/>
      <c r="D9799" s="27"/>
      <c r="E9799" s="27"/>
      <c r="F9799" s="26"/>
      <c r="G9799" s="28" t="str">
        <f t="shared" si="33"/>
        <v/>
      </c>
      <c r="H9799" s="31"/>
    </row>
    <row r="9800" spans="2:8">
      <c r="B9800" s="27"/>
      <c r="C9800" s="27"/>
      <c r="D9800" s="27"/>
      <c r="E9800" s="27"/>
      <c r="F9800" s="26"/>
      <c r="G9800" s="28" t="str">
        <f t="shared" si="33"/>
        <v/>
      </c>
      <c r="H9800" s="31"/>
    </row>
    <row r="9801" spans="2:8">
      <c r="B9801" s="27"/>
      <c r="C9801" s="27"/>
      <c r="D9801" s="27"/>
      <c r="E9801" s="27"/>
      <c r="F9801" s="26"/>
      <c r="G9801" s="28" t="str">
        <f t="shared" si="33"/>
        <v/>
      </c>
      <c r="H9801" s="31"/>
    </row>
    <row r="9802" spans="2:8">
      <c r="B9802" s="27"/>
      <c r="C9802" s="27"/>
      <c r="D9802" s="27"/>
      <c r="E9802" s="27"/>
      <c r="F9802" s="26"/>
      <c r="G9802" s="28" t="str">
        <f t="shared" si="33"/>
        <v/>
      </c>
      <c r="H9802" s="31"/>
    </row>
    <row r="9803" spans="2:8">
      <c r="B9803" s="27"/>
      <c r="C9803" s="27"/>
      <c r="D9803" s="27"/>
      <c r="E9803" s="27"/>
      <c r="F9803" s="26"/>
      <c r="G9803" s="28" t="str">
        <f t="shared" si="33"/>
        <v/>
      </c>
      <c r="H9803" s="31"/>
    </row>
    <row r="9804" spans="2:8">
      <c r="B9804" s="27"/>
      <c r="C9804" s="27"/>
      <c r="D9804" s="27"/>
      <c r="E9804" s="27"/>
      <c r="F9804" s="26"/>
      <c r="G9804" s="28" t="str">
        <f t="shared" si="33"/>
        <v/>
      </c>
      <c r="H9804" s="31"/>
    </row>
    <row r="9805" spans="2:8">
      <c r="B9805" s="27"/>
      <c r="C9805" s="27"/>
      <c r="D9805" s="27"/>
      <c r="E9805" s="27"/>
      <c r="F9805" s="26"/>
      <c r="G9805" s="28" t="str">
        <f t="shared" si="33"/>
        <v/>
      </c>
      <c r="H9805" s="31"/>
    </row>
    <row r="9806" spans="2:8">
      <c r="B9806" s="27"/>
      <c r="C9806" s="27"/>
      <c r="D9806" s="27"/>
      <c r="E9806" s="27"/>
      <c r="F9806" s="26"/>
      <c r="G9806" s="28" t="str">
        <f t="shared" si="33"/>
        <v/>
      </c>
      <c r="H9806" s="31"/>
    </row>
    <row r="9807" spans="2:8">
      <c r="B9807" s="27"/>
      <c r="C9807" s="27"/>
      <c r="D9807" s="27"/>
      <c r="E9807" s="27"/>
      <c r="F9807" s="26"/>
      <c r="G9807" s="28" t="str">
        <f t="shared" si="33"/>
        <v/>
      </c>
      <c r="H9807" s="31"/>
    </row>
    <row r="9808" spans="2:8">
      <c r="B9808" s="27"/>
      <c r="C9808" s="27"/>
      <c r="D9808" s="27"/>
      <c r="E9808" s="27"/>
      <c r="F9808" s="26"/>
      <c r="G9808" s="28" t="str">
        <f t="shared" si="33"/>
        <v/>
      </c>
      <c r="H9808" s="31"/>
    </row>
    <row r="9809" spans="2:8">
      <c r="B9809" s="27"/>
      <c r="C9809" s="27"/>
      <c r="D9809" s="27"/>
      <c r="E9809" s="27"/>
      <c r="F9809" s="26"/>
      <c r="G9809" s="28" t="str">
        <f t="shared" si="33"/>
        <v/>
      </c>
      <c r="H9809" s="31"/>
    </row>
    <row r="9810" spans="2:8">
      <c r="B9810" s="27"/>
      <c r="C9810" s="27"/>
      <c r="D9810" s="27"/>
      <c r="E9810" s="27"/>
      <c r="F9810" s="26"/>
      <c r="G9810" s="28" t="str">
        <f t="shared" si="33"/>
        <v/>
      </c>
      <c r="H9810" s="31"/>
    </row>
    <row r="9811" spans="2:8">
      <c r="B9811" s="27"/>
      <c r="C9811" s="27"/>
      <c r="D9811" s="27"/>
      <c r="E9811" s="27"/>
      <c r="F9811" s="26"/>
      <c r="G9811" s="28" t="str">
        <f t="shared" si="33"/>
        <v/>
      </c>
      <c r="H9811" s="31"/>
    </row>
    <row r="9812" spans="2:8">
      <c r="B9812" s="27"/>
      <c r="C9812" s="27"/>
      <c r="D9812" s="27"/>
      <c r="E9812" s="27"/>
      <c r="F9812" s="26"/>
      <c r="G9812" s="28" t="str">
        <f t="shared" si="33"/>
        <v/>
      </c>
      <c r="H9812" s="31"/>
    </row>
    <row r="9813" spans="2:8">
      <c r="B9813" s="27"/>
      <c r="C9813" s="27"/>
      <c r="D9813" s="27"/>
      <c r="E9813" s="27"/>
      <c r="F9813" s="26"/>
      <c r="G9813" s="28" t="str">
        <f t="shared" si="33"/>
        <v/>
      </c>
      <c r="H9813" s="31"/>
    </row>
    <row r="9814" spans="2:8">
      <c r="B9814" s="27"/>
      <c r="C9814" s="27"/>
      <c r="D9814" s="27"/>
      <c r="E9814" s="27"/>
      <c r="F9814" s="26"/>
      <c r="G9814" s="28" t="str">
        <f t="shared" si="33"/>
        <v/>
      </c>
      <c r="H9814" s="31"/>
    </row>
    <row r="9815" spans="2:8">
      <c r="B9815" s="27"/>
      <c r="C9815" s="27"/>
      <c r="D9815" s="27"/>
      <c r="E9815" s="27"/>
      <c r="F9815" s="26"/>
      <c r="G9815" s="28" t="str">
        <f t="shared" si="33"/>
        <v/>
      </c>
      <c r="H9815" s="31"/>
    </row>
    <row r="9816" spans="2:8">
      <c r="B9816" s="27"/>
      <c r="C9816" s="27"/>
      <c r="D9816" s="27"/>
      <c r="E9816" s="27"/>
      <c r="F9816" s="26"/>
      <c r="G9816" s="28" t="str">
        <f t="shared" si="33"/>
        <v/>
      </c>
      <c r="H9816" s="31"/>
    </row>
    <row r="9817" spans="2:8">
      <c r="B9817" s="27"/>
      <c r="C9817" s="27"/>
      <c r="D9817" s="27"/>
      <c r="E9817" s="27"/>
      <c r="F9817" s="26"/>
      <c r="G9817" s="28" t="str">
        <f t="shared" si="33"/>
        <v/>
      </c>
      <c r="H9817" s="31"/>
    </row>
    <row r="9818" spans="2:8">
      <c r="B9818" s="27"/>
      <c r="C9818" s="27"/>
      <c r="D9818" s="27"/>
      <c r="E9818" s="27"/>
      <c r="F9818" s="26"/>
      <c r="G9818" s="28" t="str">
        <f t="shared" si="33"/>
        <v/>
      </c>
      <c r="H9818" s="31"/>
    </row>
    <row r="9819" spans="2:8">
      <c r="B9819" s="27"/>
      <c r="C9819" s="27"/>
      <c r="D9819" s="27"/>
      <c r="E9819" s="27"/>
      <c r="F9819" s="26"/>
      <c r="G9819" s="28" t="str">
        <f t="shared" si="33"/>
        <v/>
      </c>
      <c r="H9819" s="31"/>
    </row>
    <row r="9820" spans="2:8">
      <c r="B9820" s="27"/>
      <c r="C9820" s="27"/>
      <c r="D9820" s="27"/>
      <c r="E9820" s="27"/>
      <c r="F9820" s="26"/>
      <c r="G9820" s="28" t="str">
        <f t="shared" si="33"/>
        <v/>
      </c>
      <c r="H9820" s="31"/>
    </row>
    <row r="9821" spans="2:8">
      <c r="B9821" s="27"/>
      <c r="C9821" s="27"/>
      <c r="D9821" s="27"/>
      <c r="E9821" s="27"/>
      <c r="F9821" s="26"/>
      <c r="G9821" s="28" t="str">
        <f t="shared" si="33"/>
        <v/>
      </c>
      <c r="H9821" s="31"/>
    </row>
    <row r="9822" spans="2:8">
      <c r="B9822" s="27"/>
      <c r="C9822" s="27"/>
      <c r="D9822" s="27"/>
      <c r="E9822" s="27"/>
      <c r="F9822" s="26"/>
      <c r="G9822" s="28" t="str">
        <f t="shared" si="33"/>
        <v/>
      </c>
      <c r="H9822" s="31"/>
    </row>
    <row r="9823" spans="2:8">
      <c r="B9823" s="27"/>
      <c r="C9823" s="27"/>
      <c r="D9823" s="27"/>
      <c r="E9823" s="27"/>
      <c r="F9823" s="26"/>
      <c r="G9823" s="28" t="str">
        <f t="shared" si="33"/>
        <v/>
      </c>
      <c r="H9823" s="31"/>
    </row>
    <row r="9824" spans="2:8">
      <c r="B9824" s="27"/>
      <c r="C9824" s="27"/>
      <c r="D9824" s="27"/>
      <c r="E9824" s="27"/>
      <c r="F9824" s="26"/>
      <c r="G9824" s="28" t="str">
        <f t="shared" si="33"/>
        <v/>
      </c>
      <c r="H9824" s="31"/>
    </row>
    <row r="9825" spans="2:8">
      <c r="B9825" s="27"/>
      <c r="C9825" s="27"/>
      <c r="D9825" s="27"/>
      <c r="E9825" s="27"/>
      <c r="F9825" s="26"/>
      <c r="G9825" s="28" t="str">
        <f t="shared" si="33"/>
        <v/>
      </c>
      <c r="H9825" s="31"/>
    </row>
    <row r="9826" spans="2:8">
      <c r="B9826" s="27"/>
      <c r="C9826" s="27"/>
      <c r="D9826" s="27"/>
      <c r="E9826" s="27"/>
      <c r="F9826" s="26"/>
      <c r="G9826" s="28" t="str">
        <f t="shared" si="33"/>
        <v/>
      </c>
      <c r="H9826" s="31"/>
    </row>
    <row r="9827" spans="2:8">
      <c r="B9827" s="27"/>
      <c r="C9827" s="27"/>
      <c r="D9827" s="27"/>
      <c r="E9827" s="27"/>
      <c r="F9827" s="26"/>
      <c r="G9827" s="28" t="str">
        <f t="shared" si="33"/>
        <v/>
      </c>
      <c r="H9827" s="31"/>
    </row>
    <row r="9828" spans="2:8">
      <c r="B9828" s="27"/>
      <c r="C9828" s="27"/>
      <c r="D9828" s="27"/>
      <c r="E9828" s="27"/>
      <c r="F9828" s="26"/>
      <c r="G9828" s="28" t="str">
        <f t="shared" si="33"/>
        <v/>
      </c>
      <c r="H9828" s="31"/>
    </row>
    <row r="9829" spans="2:8">
      <c r="B9829" s="27"/>
      <c r="C9829" s="27"/>
      <c r="D9829" s="27"/>
      <c r="E9829" s="27"/>
      <c r="F9829" s="26"/>
      <c r="G9829" s="28" t="str">
        <f t="shared" si="33"/>
        <v/>
      </c>
      <c r="H9829" s="31"/>
    </row>
    <row r="9830" spans="2:8">
      <c r="B9830" s="27"/>
      <c r="C9830" s="27"/>
      <c r="D9830" s="27"/>
      <c r="E9830" s="27"/>
      <c r="F9830" s="26"/>
      <c r="G9830" s="28" t="str">
        <f t="shared" si="33"/>
        <v/>
      </c>
      <c r="H9830" s="31"/>
    </row>
    <row r="9831" spans="2:8">
      <c r="B9831" s="27"/>
      <c r="C9831" s="27"/>
      <c r="D9831" s="27"/>
      <c r="E9831" s="27"/>
      <c r="F9831" s="26"/>
      <c r="G9831" s="28" t="str">
        <f t="shared" si="33"/>
        <v/>
      </c>
      <c r="H9831" s="31"/>
    </row>
    <row r="9832" spans="2:8">
      <c r="B9832" s="27"/>
      <c r="C9832" s="27"/>
      <c r="D9832" s="27"/>
      <c r="E9832" s="27"/>
      <c r="F9832" s="26"/>
      <c r="G9832" s="28" t="str">
        <f t="shared" si="33"/>
        <v/>
      </c>
      <c r="H9832" s="31"/>
    </row>
    <row r="9833" spans="2:8">
      <c r="B9833" s="27"/>
      <c r="C9833" s="27"/>
      <c r="D9833" s="27"/>
      <c r="E9833" s="27"/>
      <c r="F9833" s="26"/>
      <c r="G9833" s="28" t="str">
        <f t="shared" si="33"/>
        <v/>
      </c>
      <c r="H9833" s="31"/>
    </row>
    <row r="9834" spans="2:8">
      <c r="B9834" s="27"/>
      <c r="C9834" s="27"/>
      <c r="D9834" s="27"/>
      <c r="E9834" s="27"/>
      <c r="F9834" s="26"/>
      <c r="G9834" s="28" t="str">
        <f t="shared" si="33"/>
        <v/>
      </c>
      <c r="H9834" s="31"/>
    </row>
    <row r="9835" spans="2:8">
      <c r="B9835" s="27"/>
      <c r="C9835" s="27"/>
      <c r="D9835" s="27"/>
      <c r="E9835" s="27"/>
      <c r="F9835" s="26"/>
      <c r="G9835" s="28" t="str">
        <f t="shared" si="33"/>
        <v/>
      </c>
      <c r="H9835" s="31"/>
    </row>
    <row r="9836" spans="2:8">
      <c r="B9836" s="27"/>
      <c r="C9836" s="27"/>
      <c r="D9836" s="27"/>
      <c r="E9836" s="27"/>
      <c r="F9836" s="26"/>
      <c r="G9836" s="28" t="str">
        <f t="shared" si="33"/>
        <v/>
      </c>
      <c r="H9836" s="31"/>
    </row>
    <row r="9837" spans="2:8">
      <c r="B9837" s="27"/>
      <c r="C9837" s="27"/>
      <c r="D9837" s="27"/>
      <c r="E9837" s="27"/>
      <c r="F9837" s="26"/>
      <c r="G9837" s="28" t="str">
        <f t="shared" si="33"/>
        <v/>
      </c>
      <c r="H9837" s="31"/>
    </row>
    <row r="9838" spans="2:8">
      <c r="B9838" s="27"/>
      <c r="C9838" s="27"/>
      <c r="D9838" s="27"/>
      <c r="E9838" s="27"/>
      <c r="F9838" s="26"/>
      <c r="G9838" s="28" t="str">
        <f t="shared" si="33"/>
        <v/>
      </c>
      <c r="H9838" s="31"/>
    </row>
    <row r="9839" spans="2:8">
      <c r="B9839" s="27"/>
      <c r="C9839" s="27"/>
      <c r="D9839" s="27"/>
      <c r="E9839" s="27"/>
      <c r="F9839" s="26"/>
      <c r="G9839" s="28" t="str">
        <f t="shared" si="33"/>
        <v/>
      </c>
      <c r="H9839" s="31"/>
    </row>
    <row r="9840" spans="2:8">
      <c r="B9840" s="27"/>
      <c r="C9840" s="27"/>
      <c r="D9840" s="27"/>
      <c r="E9840" s="27"/>
      <c r="F9840" s="26"/>
      <c r="G9840" s="28" t="str">
        <f t="shared" si="33"/>
        <v/>
      </c>
      <c r="H9840" s="31"/>
    </row>
    <row r="9841" spans="2:8">
      <c r="B9841" s="27"/>
      <c r="C9841" s="27"/>
      <c r="D9841" s="27"/>
      <c r="E9841" s="27"/>
      <c r="F9841" s="26"/>
      <c r="G9841" s="28" t="str">
        <f t="shared" si="33"/>
        <v/>
      </c>
      <c r="H9841" s="31"/>
    </row>
    <row r="9842" spans="2:8">
      <c r="B9842" s="27"/>
      <c r="C9842" s="27"/>
      <c r="D9842" s="27"/>
      <c r="E9842" s="27"/>
      <c r="F9842" s="26"/>
      <c r="G9842" s="28" t="str">
        <f t="shared" si="33"/>
        <v/>
      </c>
      <c r="H9842" s="31"/>
    </row>
    <row r="9843" spans="2:8">
      <c r="B9843" s="27"/>
      <c r="C9843" s="27"/>
      <c r="D9843" s="27"/>
      <c r="E9843" s="27"/>
      <c r="F9843" s="26"/>
      <c r="G9843" s="28" t="str">
        <f t="shared" si="33"/>
        <v/>
      </c>
      <c r="H9843" s="31"/>
    </row>
    <row r="9844" spans="2:8">
      <c r="B9844" s="27"/>
      <c r="C9844" s="27"/>
      <c r="D9844" s="27"/>
      <c r="E9844" s="27"/>
      <c r="F9844" s="26"/>
      <c r="G9844" s="28" t="str">
        <f t="shared" si="33"/>
        <v/>
      </c>
      <c r="H9844" s="31"/>
    </row>
    <row r="9845" spans="2:8">
      <c r="B9845" s="27"/>
      <c r="C9845" s="27"/>
      <c r="D9845" s="27"/>
      <c r="E9845" s="27"/>
      <c r="F9845" s="26"/>
      <c r="G9845" s="28" t="str">
        <f t="shared" si="33"/>
        <v/>
      </c>
      <c r="H9845" s="31"/>
    </row>
    <row r="9846" spans="2:8">
      <c r="B9846" s="27"/>
      <c r="C9846" s="27"/>
      <c r="D9846" s="27"/>
      <c r="E9846" s="27"/>
      <c r="F9846" s="26"/>
      <c r="G9846" s="28" t="str">
        <f t="shared" si="33"/>
        <v/>
      </c>
      <c r="H9846" s="31"/>
    </row>
    <row r="9847" spans="2:8">
      <c r="B9847" s="27"/>
      <c r="C9847" s="27"/>
      <c r="D9847" s="27"/>
      <c r="E9847" s="27"/>
      <c r="F9847" s="26"/>
      <c r="G9847" s="28" t="str">
        <f t="shared" si="33"/>
        <v/>
      </c>
      <c r="H9847" s="31"/>
    </row>
    <row r="9848" spans="2:8">
      <c r="B9848" s="27"/>
      <c r="C9848" s="27"/>
      <c r="D9848" s="27"/>
      <c r="E9848" s="27"/>
      <c r="F9848" s="26"/>
      <c r="G9848" s="28" t="str">
        <f t="shared" si="33"/>
        <v/>
      </c>
      <c r="H9848" s="31"/>
    </row>
    <row r="9849" spans="2:8">
      <c r="B9849" s="27"/>
      <c r="C9849" s="27"/>
      <c r="D9849" s="27"/>
      <c r="E9849" s="27"/>
      <c r="F9849" s="26"/>
      <c r="G9849" s="28" t="str">
        <f t="shared" si="33"/>
        <v/>
      </c>
      <c r="H9849" s="31"/>
    </row>
    <row r="9850" spans="2:8">
      <c r="B9850" s="27"/>
      <c r="C9850" s="27"/>
      <c r="D9850" s="27"/>
      <c r="E9850" s="27"/>
      <c r="F9850" s="26"/>
      <c r="G9850" s="28" t="str">
        <f t="shared" si="33"/>
        <v/>
      </c>
      <c r="H9850" s="31"/>
    </row>
    <row r="9851" spans="2:8">
      <c r="B9851" s="27"/>
      <c r="C9851" s="27"/>
      <c r="D9851" s="27"/>
      <c r="E9851" s="27"/>
      <c r="F9851" s="26"/>
      <c r="G9851" s="28" t="str">
        <f t="shared" si="33"/>
        <v/>
      </c>
      <c r="H9851" s="31"/>
    </row>
    <row r="9852" spans="2:8">
      <c r="B9852" s="27"/>
      <c r="C9852" s="27"/>
      <c r="D9852" s="27"/>
      <c r="E9852" s="27"/>
      <c r="F9852" s="26"/>
      <c r="G9852" s="28" t="str">
        <f t="shared" si="33"/>
        <v/>
      </c>
      <c r="H9852" s="31"/>
    </row>
    <row r="9853" spans="2:8">
      <c r="B9853" s="27"/>
      <c r="C9853" s="27"/>
      <c r="D9853" s="27"/>
      <c r="E9853" s="27"/>
      <c r="F9853" s="26"/>
      <c r="G9853" s="28" t="str">
        <f t="shared" si="33"/>
        <v/>
      </c>
      <c r="H9853" s="31"/>
    </row>
    <row r="9854" spans="2:8">
      <c r="B9854" s="27"/>
      <c r="C9854" s="27"/>
      <c r="D9854" s="27"/>
      <c r="E9854" s="27"/>
      <c r="F9854" s="26"/>
      <c r="G9854" s="28" t="str">
        <f t="shared" si="33"/>
        <v/>
      </c>
      <c r="H9854" s="31"/>
    </row>
    <row r="9855" spans="2:8">
      <c r="B9855" s="27"/>
      <c r="C9855" s="27"/>
      <c r="D9855" s="27"/>
      <c r="E9855" s="27"/>
      <c r="F9855" s="26"/>
      <c r="G9855" s="28" t="str">
        <f t="shared" si="33"/>
        <v/>
      </c>
      <c r="H9855" s="31"/>
    </row>
    <row r="9856" spans="2:8">
      <c r="B9856" s="27"/>
      <c r="C9856" s="27"/>
      <c r="D9856" s="27"/>
      <c r="E9856" s="27"/>
      <c r="F9856" s="26"/>
      <c r="G9856" s="28" t="str">
        <f t="shared" si="33"/>
        <v/>
      </c>
      <c r="H9856" s="31"/>
    </row>
    <row r="9857" spans="2:8">
      <c r="B9857" s="27"/>
      <c r="C9857" s="27"/>
      <c r="D9857" s="27"/>
      <c r="E9857" s="27"/>
      <c r="F9857" s="26"/>
      <c r="G9857" s="28" t="str">
        <f t="shared" si="33"/>
        <v/>
      </c>
      <c r="H9857" s="31"/>
    </row>
    <row r="9858" spans="2:8">
      <c r="B9858" s="27"/>
      <c r="C9858" s="27"/>
      <c r="D9858" s="27"/>
      <c r="E9858" s="27"/>
      <c r="F9858" s="26"/>
      <c r="G9858" s="28" t="str">
        <f t="shared" si="33"/>
        <v/>
      </c>
      <c r="H9858" s="31"/>
    </row>
    <row r="9859" spans="2:8">
      <c r="B9859" s="27"/>
      <c r="C9859" s="27"/>
      <c r="D9859" s="27"/>
      <c r="E9859" s="27"/>
      <c r="F9859" s="26"/>
      <c r="G9859" s="28" t="str">
        <f t="shared" si="33"/>
        <v/>
      </c>
      <c r="H9859" s="31"/>
    </row>
    <row r="9860" spans="2:8">
      <c r="B9860" s="27"/>
      <c r="C9860" s="27"/>
      <c r="D9860" s="27"/>
      <c r="E9860" s="27"/>
      <c r="F9860" s="26"/>
      <c r="G9860" s="28" t="str">
        <f t="shared" ref="G9860:G9923" si="34">IF(F9860="","",IF(F9860="EI",4,IF(F9860="EO",5.2,IF(F9860="EQ",3.9,IF(F9860="ILF",7.5,IF(F9860="EIF",5.4))))))</f>
        <v/>
      </c>
      <c r="H9860" s="31"/>
    </row>
    <row r="9861" spans="2:8">
      <c r="B9861" s="27"/>
      <c r="C9861" s="27"/>
      <c r="D9861" s="27"/>
      <c r="E9861" s="27"/>
      <c r="F9861" s="26"/>
      <c r="G9861" s="28" t="str">
        <f t="shared" si="34"/>
        <v/>
      </c>
      <c r="H9861" s="31"/>
    </row>
    <row r="9862" spans="2:8">
      <c r="B9862" s="27"/>
      <c r="C9862" s="27"/>
      <c r="D9862" s="27"/>
      <c r="E9862" s="27"/>
      <c r="F9862" s="26"/>
      <c r="G9862" s="28" t="str">
        <f t="shared" si="34"/>
        <v/>
      </c>
      <c r="H9862" s="31"/>
    </row>
    <row r="9863" spans="2:8">
      <c r="B9863" s="27"/>
      <c r="C9863" s="27"/>
      <c r="D9863" s="27"/>
      <c r="E9863" s="27"/>
      <c r="F9863" s="26"/>
      <c r="G9863" s="28" t="str">
        <f t="shared" si="34"/>
        <v/>
      </c>
      <c r="H9863" s="31"/>
    </row>
    <row r="9864" spans="2:8">
      <c r="B9864" s="27"/>
      <c r="C9864" s="27"/>
      <c r="D9864" s="27"/>
      <c r="E9864" s="27"/>
      <c r="F9864" s="26"/>
      <c r="G9864" s="28" t="str">
        <f t="shared" si="34"/>
        <v/>
      </c>
      <c r="H9864" s="31"/>
    </row>
    <row r="9865" spans="2:8">
      <c r="B9865" s="27"/>
      <c r="C9865" s="27"/>
      <c r="D9865" s="27"/>
      <c r="E9865" s="27"/>
      <c r="F9865" s="26"/>
      <c r="G9865" s="28" t="str">
        <f t="shared" si="34"/>
        <v/>
      </c>
      <c r="H9865" s="31"/>
    </row>
    <row r="9866" spans="2:8">
      <c r="B9866" s="27"/>
      <c r="C9866" s="27"/>
      <c r="D9866" s="27"/>
      <c r="E9866" s="27"/>
      <c r="F9866" s="26"/>
      <c r="G9866" s="28" t="str">
        <f t="shared" si="34"/>
        <v/>
      </c>
      <c r="H9866" s="31"/>
    </row>
    <row r="9867" spans="2:8">
      <c r="B9867" s="27"/>
      <c r="C9867" s="27"/>
      <c r="D9867" s="27"/>
      <c r="E9867" s="27"/>
      <c r="F9867" s="26"/>
      <c r="G9867" s="28" t="str">
        <f t="shared" si="34"/>
        <v/>
      </c>
      <c r="H9867" s="31"/>
    </row>
    <row r="9868" spans="2:8">
      <c r="B9868" s="27"/>
      <c r="C9868" s="27"/>
      <c r="D9868" s="27"/>
      <c r="E9868" s="27"/>
      <c r="F9868" s="26"/>
      <c r="G9868" s="28" t="str">
        <f t="shared" si="34"/>
        <v/>
      </c>
      <c r="H9868" s="31"/>
    </row>
    <row r="9869" spans="2:8">
      <c r="B9869" s="27"/>
      <c r="C9869" s="27"/>
      <c r="D9869" s="27"/>
      <c r="E9869" s="27"/>
      <c r="F9869" s="26"/>
      <c r="G9869" s="28" t="str">
        <f t="shared" si="34"/>
        <v/>
      </c>
      <c r="H9869" s="31"/>
    </row>
    <row r="9870" spans="2:8">
      <c r="B9870" s="27"/>
      <c r="C9870" s="27"/>
      <c r="D9870" s="27"/>
      <c r="E9870" s="27"/>
      <c r="F9870" s="26"/>
      <c r="G9870" s="28" t="str">
        <f t="shared" si="34"/>
        <v/>
      </c>
      <c r="H9870" s="31"/>
    </row>
    <row r="9871" spans="2:8">
      <c r="B9871" s="27"/>
      <c r="C9871" s="27"/>
      <c r="D9871" s="27"/>
      <c r="E9871" s="27"/>
      <c r="F9871" s="26"/>
      <c r="G9871" s="28" t="str">
        <f t="shared" si="34"/>
        <v/>
      </c>
      <c r="H9871" s="31"/>
    </row>
    <row r="9872" spans="2:8">
      <c r="B9872" s="27"/>
      <c r="C9872" s="27"/>
      <c r="D9872" s="27"/>
      <c r="E9872" s="27"/>
      <c r="F9872" s="26"/>
      <c r="G9872" s="28" t="str">
        <f t="shared" si="34"/>
        <v/>
      </c>
      <c r="H9872" s="31"/>
    </row>
    <row r="9873" spans="2:8">
      <c r="B9873" s="27"/>
      <c r="C9873" s="27"/>
      <c r="D9873" s="27"/>
      <c r="E9873" s="27"/>
      <c r="F9873" s="26"/>
      <c r="G9873" s="28" t="str">
        <f t="shared" si="34"/>
        <v/>
      </c>
      <c r="H9873" s="31"/>
    </row>
    <row r="9874" spans="2:8">
      <c r="B9874" s="27"/>
      <c r="C9874" s="27"/>
      <c r="D9874" s="27"/>
      <c r="E9874" s="27"/>
      <c r="F9874" s="26"/>
      <c r="G9874" s="28" t="str">
        <f t="shared" si="34"/>
        <v/>
      </c>
      <c r="H9874" s="31"/>
    </row>
    <row r="9875" spans="2:8">
      <c r="B9875" s="27"/>
      <c r="C9875" s="27"/>
      <c r="D9875" s="27"/>
      <c r="E9875" s="27"/>
      <c r="F9875" s="26"/>
      <c r="G9875" s="28" t="str">
        <f t="shared" si="34"/>
        <v/>
      </c>
      <c r="H9875" s="31"/>
    </row>
    <row r="9876" spans="2:8">
      <c r="B9876" s="27"/>
      <c r="C9876" s="27"/>
      <c r="D9876" s="27"/>
      <c r="E9876" s="27"/>
      <c r="F9876" s="26"/>
      <c r="G9876" s="28" t="str">
        <f t="shared" si="34"/>
        <v/>
      </c>
      <c r="H9876" s="31"/>
    </row>
    <row r="9877" spans="2:8">
      <c r="B9877" s="27"/>
      <c r="C9877" s="27"/>
      <c r="D9877" s="27"/>
      <c r="E9877" s="27"/>
      <c r="F9877" s="26"/>
      <c r="G9877" s="28" t="str">
        <f t="shared" si="34"/>
        <v/>
      </c>
      <c r="H9877" s="31"/>
    </row>
    <row r="9878" spans="2:8">
      <c r="B9878" s="27"/>
      <c r="C9878" s="27"/>
      <c r="D9878" s="27"/>
      <c r="E9878" s="27"/>
      <c r="F9878" s="26"/>
      <c r="G9878" s="28" t="str">
        <f t="shared" si="34"/>
        <v/>
      </c>
      <c r="H9878" s="31"/>
    </row>
    <row r="9879" spans="2:8">
      <c r="B9879" s="27"/>
      <c r="C9879" s="27"/>
      <c r="D9879" s="27"/>
      <c r="E9879" s="27"/>
      <c r="F9879" s="26"/>
      <c r="G9879" s="28" t="str">
        <f t="shared" si="34"/>
        <v/>
      </c>
      <c r="H9879" s="31"/>
    </row>
    <row r="9880" spans="2:8">
      <c r="B9880" s="27"/>
      <c r="C9880" s="27"/>
      <c r="D9880" s="27"/>
      <c r="E9880" s="27"/>
      <c r="F9880" s="26"/>
      <c r="G9880" s="28" t="str">
        <f t="shared" si="34"/>
        <v/>
      </c>
      <c r="H9880" s="31"/>
    </row>
    <row r="9881" spans="2:8">
      <c r="B9881" s="27"/>
      <c r="C9881" s="27"/>
      <c r="D9881" s="27"/>
      <c r="E9881" s="27"/>
      <c r="F9881" s="26"/>
      <c r="G9881" s="28" t="str">
        <f t="shared" si="34"/>
        <v/>
      </c>
      <c r="H9881" s="31"/>
    </row>
    <row r="9882" spans="2:8">
      <c r="B9882" s="27"/>
      <c r="C9882" s="27"/>
      <c r="D9882" s="27"/>
      <c r="E9882" s="27"/>
      <c r="F9882" s="26"/>
      <c r="G9882" s="28" t="str">
        <f t="shared" si="34"/>
        <v/>
      </c>
      <c r="H9882" s="31"/>
    </row>
    <row r="9883" spans="2:8">
      <c r="B9883" s="27"/>
      <c r="C9883" s="27"/>
      <c r="D9883" s="27"/>
      <c r="E9883" s="27"/>
      <c r="F9883" s="26"/>
      <c r="G9883" s="28" t="str">
        <f t="shared" si="34"/>
        <v/>
      </c>
      <c r="H9883" s="31"/>
    </row>
    <row r="9884" spans="2:8">
      <c r="B9884" s="27"/>
      <c r="C9884" s="27"/>
      <c r="D9884" s="27"/>
      <c r="E9884" s="27"/>
      <c r="F9884" s="26"/>
      <c r="G9884" s="28" t="str">
        <f t="shared" si="34"/>
        <v/>
      </c>
      <c r="H9884" s="31"/>
    </row>
    <row r="9885" spans="2:8">
      <c r="B9885" s="27"/>
      <c r="C9885" s="27"/>
      <c r="D9885" s="27"/>
      <c r="E9885" s="27"/>
      <c r="F9885" s="26"/>
      <c r="G9885" s="28" t="str">
        <f t="shared" si="34"/>
        <v/>
      </c>
      <c r="H9885" s="31"/>
    </row>
    <row r="9886" spans="2:8">
      <c r="B9886" s="27"/>
      <c r="C9886" s="27"/>
      <c r="D9886" s="27"/>
      <c r="E9886" s="27"/>
      <c r="F9886" s="26"/>
      <c r="G9886" s="28" t="str">
        <f t="shared" si="34"/>
        <v/>
      </c>
      <c r="H9886" s="31"/>
    </row>
    <row r="9887" spans="2:8">
      <c r="B9887" s="27"/>
      <c r="C9887" s="27"/>
      <c r="D9887" s="27"/>
      <c r="E9887" s="27"/>
      <c r="F9887" s="26"/>
      <c r="G9887" s="28" t="str">
        <f t="shared" si="34"/>
        <v/>
      </c>
      <c r="H9887" s="31"/>
    </row>
    <row r="9888" spans="2:8">
      <c r="B9888" s="27"/>
      <c r="C9888" s="27"/>
      <c r="D9888" s="27"/>
      <c r="E9888" s="27"/>
      <c r="F9888" s="26"/>
      <c r="G9888" s="28" t="str">
        <f t="shared" si="34"/>
        <v/>
      </c>
      <c r="H9888" s="31"/>
    </row>
    <row r="9889" spans="2:8">
      <c r="B9889" s="27"/>
      <c r="C9889" s="27"/>
      <c r="D9889" s="27"/>
      <c r="E9889" s="27"/>
      <c r="F9889" s="26"/>
      <c r="G9889" s="28" t="str">
        <f t="shared" si="34"/>
        <v/>
      </c>
      <c r="H9889" s="31"/>
    </row>
    <row r="9890" spans="2:8">
      <c r="B9890" s="27"/>
      <c r="C9890" s="27"/>
      <c r="D9890" s="27"/>
      <c r="E9890" s="27"/>
      <c r="F9890" s="26"/>
      <c r="G9890" s="28" t="str">
        <f t="shared" si="34"/>
        <v/>
      </c>
      <c r="H9890" s="31"/>
    </row>
    <row r="9891" spans="2:8">
      <c r="B9891" s="27"/>
      <c r="C9891" s="27"/>
      <c r="D9891" s="27"/>
      <c r="E9891" s="27"/>
      <c r="F9891" s="26"/>
      <c r="G9891" s="28" t="str">
        <f t="shared" si="34"/>
        <v/>
      </c>
      <c r="H9891" s="31"/>
    </row>
    <row r="9892" spans="2:8">
      <c r="B9892" s="27"/>
      <c r="C9892" s="27"/>
      <c r="D9892" s="27"/>
      <c r="E9892" s="27"/>
      <c r="F9892" s="26"/>
      <c r="G9892" s="28" t="str">
        <f t="shared" si="34"/>
        <v/>
      </c>
      <c r="H9892" s="31"/>
    </row>
    <row r="9893" spans="2:8">
      <c r="B9893" s="27"/>
      <c r="C9893" s="27"/>
      <c r="D9893" s="27"/>
      <c r="E9893" s="27"/>
      <c r="F9893" s="26"/>
      <c r="G9893" s="28" t="str">
        <f t="shared" si="34"/>
        <v/>
      </c>
      <c r="H9893" s="31"/>
    </row>
    <row r="9894" spans="2:8">
      <c r="B9894" s="27"/>
      <c r="C9894" s="27"/>
      <c r="D9894" s="27"/>
      <c r="E9894" s="27"/>
      <c r="F9894" s="26"/>
      <c r="G9894" s="28" t="str">
        <f t="shared" si="34"/>
        <v/>
      </c>
      <c r="H9894" s="31"/>
    </row>
    <row r="9895" spans="2:8">
      <c r="B9895" s="27"/>
      <c r="C9895" s="27"/>
      <c r="D9895" s="27"/>
      <c r="E9895" s="27"/>
      <c r="F9895" s="26"/>
      <c r="G9895" s="28" t="str">
        <f t="shared" si="34"/>
        <v/>
      </c>
      <c r="H9895" s="31"/>
    </row>
    <row r="9896" spans="2:8">
      <c r="B9896" s="27"/>
      <c r="C9896" s="27"/>
      <c r="D9896" s="27"/>
      <c r="E9896" s="27"/>
      <c r="F9896" s="26"/>
      <c r="G9896" s="28" t="str">
        <f t="shared" si="34"/>
        <v/>
      </c>
      <c r="H9896" s="31"/>
    </row>
    <row r="9897" spans="2:8">
      <c r="B9897" s="27"/>
      <c r="C9897" s="27"/>
      <c r="D9897" s="27"/>
      <c r="E9897" s="27"/>
      <c r="F9897" s="26"/>
      <c r="G9897" s="28" t="str">
        <f t="shared" si="34"/>
        <v/>
      </c>
      <c r="H9897" s="31"/>
    </row>
    <row r="9898" spans="2:8">
      <c r="B9898" s="27"/>
      <c r="C9898" s="27"/>
      <c r="D9898" s="27"/>
      <c r="E9898" s="27"/>
      <c r="F9898" s="26"/>
      <c r="G9898" s="28" t="str">
        <f t="shared" si="34"/>
        <v/>
      </c>
      <c r="H9898" s="31"/>
    </row>
    <row r="9899" spans="2:8">
      <c r="B9899" s="27"/>
      <c r="C9899" s="27"/>
      <c r="D9899" s="27"/>
      <c r="E9899" s="27"/>
      <c r="F9899" s="26"/>
      <c r="G9899" s="28" t="str">
        <f t="shared" si="34"/>
        <v/>
      </c>
      <c r="H9899" s="31"/>
    </row>
    <row r="9900" spans="2:8">
      <c r="B9900" s="27"/>
      <c r="C9900" s="27"/>
      <c r="D9900" s="27"/>
      <c r="E9900" s="27"/>
      <c r="F9900" s="26"/>
      <c r="G9900" s="28" t="str">
        <f t="shared" si="34"/>
        <v/>
      </c>
      <c r="H9900" s="31"/>
    </row>
    <row r="9901" spans="2:8">
      <c r="B9901" s="27"/>
      <c r="C9901" s="27"/>
      <c r="D9901" s="27"/>
      <c r="E9901" s="27"/>
      <c r="F9901" s="26"/>
      <c r="G9901" s="28" t="str">
        <f t="shared" si="34"/>
        <v/>
      </c>
      <c r="H9901" s="31"/>
    </row>
    <row r="9902" spans="2:8">
      <c r="B9902" s="27"/>
      <c r="C9902" s="27"/>
      <c r="D9902" s="27"/>
      <c r="E9902" s="27"/>
      <c r="F9902" s="26"/>
      <c r="G9902" s="28" t="str">
        <f t="shared" si="34"/>
        <v/>
      </c>
      <c r="H9902" s="31"/>
    </row>
    <row r="9903" spans="2:8">
      <c r="B9903" s="27"/>
      <c r="C9903" s="27"/>
      <c r="D9903" s="27"/>
      <c r="E9903" s="27"/>
      <c r="F9903" s="26"/>
      <c r="G9903" s="28" t="str">
        <f t="shared" si="34"/>
        <v/>
      </c>
      <c r="H9903" s="31"/>
    </row>
    <row r="9904" spans="2:8">
      <c r="B9904" s="27"/>
      <c r="C9904" s="27"/>
      <c r="D9904" s="27"/>
      <c r="E9904" s="27"/>
      <c r="F9904" s="26"/>
      <c r="G9904" s="28" t="str">
        <f t="shared" si="34"/>
        <v/>
      </c>
      <c r="H9904" s="31"/>
    </row>
    <row r="9905" spans="2:8">
      <c r="B9905" s="27"/>
      <c r="C9905" s="27"/>
      <c r="D9905" s="27"/>
      <c r="E9905" s="27"/>
      <c r="F9905" s="26"/>
      <c r="G9905" s="28" t="str">
        <f t="shared" si="34"/>
        <v/>
      </c>
      <c r="H9905" s="31"/>
    </row>
    <row r="9906" spans="2:8">
      <c r="B9906" s="27"/>
      <c r="C9906" s="27"/>
      <c r="D9906" s="27"/>
      <c r="E9906" s="27"/>
      <c r="F9906" s="26"/>
      <c r="G9906" s="28" t="str">
        <f t="shared" si="34"/>
        <v/>
      </c>
      <c r="H9906" s="31"/>
    </row>
    <row r="9907" spans="2:8">
      <c r="B9907" s="27"/>
      <c r="C9907" s="27"/>
      <c r="D9907" s="27"/>
      <c r="E9907" s="27"/>
      <c r="F9907" s="26"/>
      <c r="G9907" s="28" t="str">
        <f t="shared" si="34"/>
        <v/>
      </c>
      <c r="H9907" s="31"/>
    </row>
    <row r="9908" spans="2:8">
      <c r="B9908" s="27"/>
      <c r="C9908" s="27"/>
      <c r="D9908" s="27"/>
      <c r="E9908" s="27"/>
      <c r="F9908" s="26"/>
      <c r="G9908" s="28" t="str">
        <f t="shared" si="34"/>
        <v/>
      </c>
      <c r="H9908" s="31"/>
    </row>
    <row r="9909" spans="2:8">
      <c r="B9909" s="27"/>
      <c r="C9909" s="27"/>
      <c r="D9909" s="27"/>
      <c r="E9909" s="27"/>
      <c r="F9909" s="26"/>
      <c r="G9909" s="28" t="str">
        <f t="shared" si="34"/>
        <v/>
      </c>
      <c r="H9909" s="31"/>
    </row>
    <row r="9910" spans="2:8">
      <c r="B9910" s="27"/>
      <c r="C9910" s="27"/>
      <c r="D9910" s="27"/>
      <c r="E9910" s="27"/>
      <c r="F9910" s="26"/>
      <c r="G9910" s="28" t="str">
        <f t="shared" si="34"/>
        <v/>
      </c>
      <c r="H9910" s="31"/>
    </row>
    <row r="9911" spans="2:8">
      <c r="B9911" s="27"/>
      <c r="C9911" s="27"/>
      <c r="D9911" s="27"/>
      <c r="E9911" s="27"/>
      <c r="F9911" s="26"/>
      <c r="G9911" s="28" t="str">
        <f t="shared" si="34"/>
        <v/>
      </c>
      <c r="H9911" s="31"/>
    </row>
    <row r="9912" spans="2:8">
      <c r="B9912" s="27"/>
      <c r="C9912" s="27"/>
      <c r="D9912" s="27"/>
      <c r="E9912" s="27"/>
      <c r="F9912" s="26"/>
      <c r="G9912" s="28" t="str">
        <f t="shared" si="34"/>
        <v/>
      </c>
      <c r="H9912" s="31"/>
    </row>
    <row r="9913" spans="2:8">
      <c r="B9913" s="27"/>
      <c r="C9913" s="27"/>
      <c r="D9913" s="27"/>
      <c r="E9913" s="27"/>
      <c r="F9913" s="26"/>
      <c r="G9913" s="28" t="str">
        <f t="shared" si="34"/>
        <v/>
      </c>
      <c r="H9913" s="31"/>
    </row>
    <row r="9914" spans="2:8">
      <c r="B9914" s="27"/>
      <c r="C9914" s="27"/>
      <c r="D9914" s="27"/>
      <c r="E9914" s="27"/>
      <c r="F9914" s="26"/>
      <c r="G9914" s="28" t="str">
        <f t="shared" si="34"/>
        <v/>
      </c>
      <c r="H9914" s="31"/>
    </row>
    <row r="9915" spans="2:8">
      <c r="B9915" s="27"/>
      <c r="C9915" s="27"/>
      <c r="D9915" s="27"/>
      <c r="E9915" s="27"/>
      <c r="F9915" s="26"/>
      <c r="G9915" s="28" t="str">
        <f t="shared" si="34"/>
        <v/>
      </c>
      <c r="H9915" s="31"/>
    </row>
    <row r="9916" spans="2:8">
      <c r="B9916" s="27"/>
      <c r="C9916" s="27"/>
      <c r="D9916" s="27"/>
      <c r="E9916" s="27"/>
      <c r="F9916" s="26"/>
      <c r="G9916" s="28" t="str">
        <f t="shared" si="34"/>
        <v/>
      </c>
      <c r="H9916" s="31"/>
    </row>
    <row r="9917" spans="2:8">
      <c r="B9917" s="27"/>
      <c r="C9917" s="27"/>
      <c r="D9917" s="27"/>
      <c r="E9917" s="27"/>
      <c r="F9917" s="26"/>
      <c r="G9917" s="28" t="str">
        <f t="shared" si="34"/>
        <v/>
      </c>
      <c r="H9917" s="31"/>
    </row>
    <row r="9918" spans="2:8">
      <c r="B9918" s="27"/>
      <c r="C9918" s="27"/>
      <c r="D9918" s="27"/>
      <c r="E9918" s="27"/>
      <c r="F9918" s="26"/>
      <c r="G9918" s="28" t="str">
        <f t="shared" si="34"/>
        <v/>
      </c>
      <c r="H9918" s="31"/>
    </row>
    <row r="9919" spans="2:8">
      <c r="B9919" s="27"/>
      <c r="C9919" s="27"/>
      <c r="D9919" s="27"/>
      <c r="E9919" s="27"/>
      <c r="F9919" s="26"/>
      <c r="G9919" s="28" t="str">
        <f t="shared" si="34"/>
        <v/>
      </c>
      <c r="H9919" s="31"/>
    </row>
    <row r="9920" spans="2:8">
      <c r="B9920" s="27"/>
      <c r="C9920" s="27"/>
      <c r="D9920" s="27"/>
      <c r="E9920" s="27"/>
      <c r="F9920" s="26"/>
      <c r="G9920" s="28" t="str">
        <f t="shared" si="34"/>
        <v/>
      </c>
      <c r="H9920" s="31"/>
    </row>
    <row r="9921" spans="2:8">
      <c r="B9921" s="27"/>
      <c r="C9921" s="27"/>
      <c r="D9921" s="27"/>
      <c r="E9921" s="27"/>
      <c r="F9921" s="26"/>
      <c r="G9921" s="28" t="str">
        <f t="shared" si="34"/>
        <v/>
      </c>
      <c r="H9921" s="31"/>
    </row>
    <row r="9922" spans="2:8">
      <c r="B9922" s="27"/>
      <c r="C9922" s="27"/>
      <c r="D9922" s="27"/>
      <c r="E9922" s="27"/>
      <c r="F9922" s="26"/>
      <c r="G9922" s="28" t="str">
        <f t="shared" si="34"/>
        <v/>
      </c>
      <c r="H9922" s="31"/>
    </row>
    <row r="9923" spans="2:8">
      <c r="B9923" s="27"/>
      <c r="C9923" s="27"/>
      <c r="D9923" s="27"/>
      <c r="E9923" s="27"/>
      <c r="F9923" s="26"/>
      <c r="G9923" s="28" t="str">
        <f t="shared" si="34"/>
        <v/>
      </c>
      <c r="H9923" s="31"/>
    </row>
    <row r="9924" spans="2:8">
      <c r="B9924" s="27"/>
      <c r="C9924" s="27"/>
      <c r="D9924" s="27"/>
      <c r="E9924" s="27"/>
      <c r="F9924" s="26"/>
      <c r="G9924" s="28" t="str">
        <f t="shared" ref="G9924:G9987" si="35">IF(F9924="","",IF(F9924="EI",4,IF(F9924="EO",5.2,IF(F9924="EQ",3.9,IF(F9924="ILF",7.5,IF(F9924="EIF",5.4))))))</f>
        <v/>
      </c>
      <c r="H9924" s="31"/>
    </row>
    <row r="9925" spans="2:8">
      <c r="B9925" s="27"/>
      <c r="C9925" s="27"/>
      <c r="D9925" s="27"/>
      <c r="E9925" s="27"/>
      <c r="F9925" s="26"/>
      <c r="G9925" s="28" t="str">
        <f t="shared" si="35"/>
        <v/>
      </c>
      <c r="H9925" s="31"/>
    </row>
    <row r="9926" spans="2:8">
      <c r="B9926" s="27"/>
      <c r="C9926" s="27"/>
      <c r="D9926" s="27"/>
      <c r="E9926" s="27"/>
      <c r="F9926" s="26"/>
      <c r="G9926" s="28" t="str">
        <f t="shared" si="35"/>
        <v/>
      </c>
      <c r="H9926" s="31"/>
    </row>
    <row r="9927" spans="2:8">
      <c r="B9927" s="27"/>
      <c r="C9927" s="27"/>
      <c r="D9927" s="27"/>
      <c r="E9927" s="27"/>
      <c r="F9927" s="26"/>
      <c r="G9927" s="28" t="str">
        <f t="shared" si="35"/>
        <v/>
      </c>
      <c r="H9927" s="31"/>
    </row>
    <row r="9928" spans="2:8">
      <c r="B9928" s="27"/>
      <c r="C9928" s="27"/>
      <c r="D9928" s="27"/>
      <c r="E9928" s="27"/>
      <c r="F9928" s="26"/>
      <c r="G9928" s="28" t="str">
        <f t="shared" si="35"/>
        <v/>
      </c>
      <c r="H9928" s="31"/>
    </row>
    <row r="9929" spans="2:8">
      <c r="B9929" s="27"/>
      <c r="C9929" s="27"/>
      <c r="D9929" s="27"/>
      <c r="E9929" s="27"/>
      <c r="F9929" s="26"/>
      <c r="G9929" s="28" t="str">
        <f t="shared" si="35"/>
        <v/>
      </c>
      <c r="H9929" s="31"/>
    </row>
    <row r="9930" spans="2:8">
      <c r="B9930" s="27"/>
      <c r="C9930" s="27"/>
      <c r="D9930" s="27"/>
      <c r="E9930" s="27"/>
      <c r="F9930" s="26"/>
      <c r="G9930" s="28" t="str">
        <f t="shared" si="35"/>
        <v/>
      </c>
      <c r="H9930" s="31"/>
    </row>
    <row r="9931" spans="2:8">
      <c r="B9931" s="27"/>
      <c r="C9931" s="27"/>
      <c r="D9931" s="27"/>
      <c r="E9931" s="27"/>
      <c r="F9931" s="26"/>
      <c r="G9931" s="28" t="str">
        <f t="shared" si="35"/>
        <v/>
      </c>
      <c r="H9931" s="31"/>
    </row>
    <row r="9932" spans="2:8">
      <c r="B9932" s="27"/>
      <c r="C9932" s="27"/>
      <c r="D9932" s="27"/>
      <c r="E9932" s="27"/>
      <c r="F9932" s="26"/>
      <c r="G9932" s="28" t="str">
        <f t="shared" si="35"/>
        <v/>
      </c>
      <c r="H9932" s="31"/>
    </row>
    <row r="9933" spans="2:8">
      <c r="B9933" s="27"/>
      <c r="C9933" s="27"/>
      <c r="D9933" s="27"/>
      <c r="E9933" s="27"/>
      <c r="F9933" s="26"/>
      <c r="G9933" s="28" t="str">
        <f t="shared" si="35"/>
        <v/>
      </c>
      <c r="H9933" s="31"/>
    </row>
    <row r="9934" spans="2:8">
      <c r="B9934" s="27"/>
      <c r="C9934" s="27"/>
      <c r="D9934" s="27"/>
      <c r="E9934" s="27"/>
      <c r="F9934" s="26"/>
      <c r="G9934" s="28" t="str">
        <f t="shared" si="35"/>
        <v/>
      </c>
      <c r="H9934" s="31"/>
    </row>
    <row r="9935" spans="2:8">
      <c r="B9935" s="27"/>
      <c r="C9935" s="27"/>
      <c r="D9935" s="27"/>
      <c r="E9935" s="27"/>
      <c r="F9935" s="26"/>
      <c r="G9935" s="28" t="str">
        <f t="shared" si="35"/>
        <v/>
      </c>
      <c r="H9935" s="31"/>
    </row>
    <row r="9936" spans="2:8">
      <c r="B9936" s="27"/>
      <c r="C9936" s="27"/>
      <c r="D9936" s="27"/>
      <c r="E9936" s="27"/>
      <c r="F9936" s="26"/>
      <c r="G9936" s="28" t="str">
        <f t="shared" si="35"/>
        <v/>
      </c>
      <c r="H9936" s="31"/>
    </row>
    <row r="9937" spans="2:8">
      <c r="B9937" s="27"/>
      <c r="C9937" s="27"/>
      <c r="D9937" s="27"/>
      <c r="E9937" s="27"/>
      <c r="F9937" s="26"/>
      <c r="G9937" s="28" t="str">
        <f t="shared" si="35"/>
        <v/>
      </c>
      <c r="H9937" s="31"/>
    </row>
    <row r="9938" spans="2:8">
      <c r="B9938" s="27"/>
      <c r="C9938" s="27"/>
      <c r="D9938" s="27"/>
      <c r="E9938" s="27"/>
      <c r="F9938" s="26"/>
      <c r="G9938" s="28" t="str">
        <f t="shared" si="35"/>
        <v/>
      </c>
      <c r="H9938" s="31"/>
    </row>
    <row r="9939" spans="2:8">
      <c r="B9939" s="27"/>
      <c r="C9939" s="27"/>
      <c r="D9939" s="27"/>
      <c r="E9939" s="27"/>
      <c r="F9939" s="26"/>
      <c r="G9939" s="28" t="str">
        <f t="shared" si="35"/>
        <v/>
      </c>
      <c r="H9939" s="31"/>
    </row>
    <row r="9940" spans="2:8">
      <c r="B9940" s="27"/>
      <c r="C9940" s="27"/>
      <c r="D9940" s="27"/>
      <c r="E9940" s="27"/>
      <c r="F9940" s="26"/>
      <c r="G9940" s="28" t="str">
        <f t="shared" si="35"/>
        <v/>
      </c>
      <c r="H9940" s="31"/>
    </row>
    <row r="9941" spans="2:8">
      <c r="B9941" s="27"/>
      <c r="C9941" s="27"/>
      <c r="D9941" s="27"/>
      <c r="E9941" s="27"/>
      <c r="F9941" s="26"/>
      <c r="G9941" s="28" t="str">
        <f t="shared" si="35"/>
        <v/>
      </c>
      <c r="H9941" s="31"/>
    </row>
    <row r="9942" spans="2:8">
      <c r="B9942" s="27"/>
      <c r="C9942" s="27"/>
      <c r="D9942" s="27"/>
      <c r="E9942" s="27"/>
      <c r="F9942" s="26"/>
      <c r="G9942" s="28" t="str">
        <f t="shared" si="35"/>
        <v/>
      </c>
      <c r="H9942" s="31"/>
    </row>
    <row r="9943" spans="2:8">
      <c r="B9943" s="27"/>
      <c r="C9943" s="27"/>
      <c r="D9943" s="27"/>
      <c r="E9943" s="27"/>
      <c r="F9943" s="26"/>
      <c r="G9943" s="28" t="str">
        <f t="shared" si="35"/>
        <v/>
      </c>
      <c r="H9943" s="31"/>
    </row>
    <row r="9944" spans="2:8">
      <c r="B9944" s="27"/>
      <c r="C9944" s="27"/>
      <c r="D9944" s="27"/>
      <c r="E9944" s="27"/>
      <c r="F9944" s="26"/>
      <c r="G9944" s="28" t="str">
        <f t="shared" si="35"/>
        <v/>
      </c>
      <c r="H9944" s="31"/>
    </row>
    <row r="9945" spans="2:8">
      <c r="B9945" s="27"/>
      <c r="C9945" s="27"/>
      <c r="D9945" s="27"/>
      <c r="E9945" s="27"/>
      <c r="F9945" s="26"/>
      <c r="G9945" s="28" t="str">
        <f t="shared" si="35"/>
        <v/>
      </c>
      <c r="H9945" s="31"/>
    </row>
    <row r="9946" spans="2:8">
      <c r="B9946" s="27"/>
      <c r="C9946" s="27"/>
      <c r="D9946" s="27"/>
      <c r="E9946" s="27"/>
      <c r="F9946" s="26"/>
      <c r="G9946" s="28" t="str">
        <f t="shared" si="35"/>
        <v/>
      </c>
      <c r="H9946" s="31"/>
    </row>
    <row r="9947" spans="2:8">
      <c r="B9947" s="27"/>
      <c r="C9947" s="27"/>
      <c r="D9947" s="27"/>
      <c r="E9947" s="27"/>
      <c r="F9947" s="26"/>
      <c r="G9947" s="28" t="str">
        <f t="shared" si="35"/>
        <v/>
      </c>
      <c r="H9947" s="31"/>
    </row>
    <row r="9948" spans="2:8">
      <c r="B9948" s="27"/>
      <c r="C9948" s="27"/>
      <c r="D9948" s="27"/>
      <c r="E9948" s="27"/>
      <c r="F9948" s="26"/>
      <c r="G9948" s="28" t="str">
        <f t="shared" si="35"/>
        <v/>
      </c>
      <c r="H9948" s="31"/>
    </row>
    <row r="9949" spans="2:8">
      <c r="B9949" s="27"/>
      <c r="C9949" s="27"/>
      <c r="D9949" s="27"/>
      <c r="E9949" s="27"/>
      <c r="F9949" s="26"/>
      <c r="G9949" s="28" t="str">
        <f t="shared" si="35"/>
        <v/>
      </c>
      <c r="H9949" s="31"/>
    </row>
    <row r="9950" spans="2:8">
      <c r="B9950" s="27"/>
      <c r="C9950" s="27"/>
      <c r="D9950" s="27"/>
      <c r="E9950" s="27"/>
      <c r="F9950" s="26"/>
      <c r="G9950" s="28" t="str">
        <f t="shared" si="35"/>
        <v/>
      </c>
      <c r="H9950" s="31"/>
    </row>
    <row r="9951" spans="2:8">
      <c r="B9951" s="27"/>
      <c r="C9951" s="27"/>
      <c r="D9951" s="27"/>
      <c r="E9951" s="27"/>
      <c r="F9951" s="26"/>
      <c r="G9951" s="28" t="str">
        <f t="shared" si="35"/>
        <v/>
      </c>
      <c r="H9951" s="31"/>
    </row>
    <row r="9952" spans="2:8">
      <c r="B9952" s="27"/>
      <c r="C9952" s="27"/>
      <c r="D9952" s="27"/>
      <c r="E9952" s="27"/>
      <c r="F9952" s="26"/>
      <c r="G9952" s="28" t="str">
        <f t="shared" si="35"/>
        <v/>
      </c>
      <c r="H9952" s="31"/>
    </row>
    <row r="9953" spans="2:8">
      <c r="B9953" s="27"/>
      <c r="C9953" s="27"/>
      <c r="D9953" s="27"/>
      <c r="E9953" s="27"/>
      <c r="F9953" s="26"/>
      <c r="G9953" s="28" t="str">
        <f t="shared" si="35"/>
        <v/>
      </c>
      <c r="H9953" s="31"/>
    </row>
    <row r="9954" spans="2:8">
      <c r="B9954" s="27"/>
      <c r="C9954" s="27"/>
      <c r="D9954" s="27"/>
      <c r="E9954" s="27"/>
      <c r="F9954" s="26"/>
      <c r="G9954" s="28" t="str">
        <f t="shared" si="35"/>
        <v/>
      </c>
      <c r="H9954" s="31"/>
    </row>
    <row r="9955" spans="2:8">
      <c r="B9955" s="27"/>
      <c r="C9955" s="27"/>
      <c r="D9955" s="27"/>
      <c r="E9955" s="27"/>
      <c r="F9955" s="26"/>
      <c r="G9955" s="28" t="str">
        <f t="shared" si="35"/>
        <v/>
      </c>
      <c r="H9955" s="31"/>
    </row>
    <row r="9956" spans="2:8">
      <c r="B9956" s="27"/>
      <c r="C9956" s="27"/>
      <c r="D9956" s="27"/>
      <c r="E9956" s="27"/>
      <c r="F9956" s="26"/>
      <c r="G9956" s="28" t="str">
        <f t="shared" si="35"/>
        <v/>
      </c>
      <c r="H9956" s="31"/>
    </row>
    <row r="9957" spans="2:8">
      <c r="B9957" s="27"/>
      <c r="C9957" s="27"/>
      <c r="D9957" s="27"/>
      <c r="E9957" s="27"/>
      <c r="F9957" s="26"/>
      <c r="G9957" s="28" t="str">
        <f t="shared" si="35"/>
        <v/>
      </c>
      <c r="H9957" s="31"/>
    </row>
    <row r="9958" spans="2:8">
      <c r="B9958" s="27"/>
      <c r="C9958" s="27"/>
      <c r="D9958" s="27"/>
      <c r="E9958" s="27"/>
      <c r="F9958" s="26"/>
      <c r="G9958" s="28" t="str">
        <f t="shared" si="35"/>
        <v/>
      </c>
      <c r="H9958" s="31"/>
    </row>
    <row r="9959" spans="2:8">
      <c r="B9959" s="27"/>
      <c r="C9959" s="27"/>
      <c r="D9959" s="27"/>
      <c r="E9959" s="27"/>
      <c r="F9959" s="26"/>
      <c r="G9959" s="28" t="str">
        <f t="shared" si="35"/>
        <v/>
      </c>
      <c r="H9959" s="31"/>
    </row>
    <row r="9960" spans="2:8">
      <c r="B9960" s="27"/>
      <c r="C9960" s="27"/>
      <c r="D9960" s="27"/>
      <c r="E9960" s="27"/>
      <c r="F9960" s="26"/>
      <c r="G9960" s="28" t="str">
        <f t="shared" si="35"/>
        <v/>
      </c>
      <c r="H9960" s="31"/>
    </row>
    <row r="9961" spans="2:8">
      <c r="B9961" s="27"/>
      <c r="C9961" s="27"/>
      <c r="D9961" s="27"/>
      <c r="E9961" s="27"/>
      <c r="F9961" s="26"/>
      <c r="G9961" s="28" t="str">
        <f t="shared" si="35"/>
        <v/>
      </c>
      <c r="H9961" s="31"/>
    </row>
    <row r="9962" spans="2:8">
      <c r="B9962" s="27"/>
      <c r="C9962" s="27"/>
      <c r="D9962" s="27"/>
      <c r="E9962" s="27"/>
      <c r="F9962" s="26"/>
      <c r="G9962" s="28" t="str">
        <f t="shared" si="35"/>
        <v/>
      </c>
      <c r="H9962" s="31"/>
    </row>
    <row r="9963" spans="2:8">
      <c r="B9963" s="27"/>
      <c r="C9963" s="27"/>
      <c r="D9963" s="27"/>
      <c r="E9963" s="27"/>
      <c r="F9963" s="26"/>
      <c r="G9963" s="28" t="str">
        <f t="shared" si="35"/>
        <v/>
      </c>
      <c r="H9963" s="31"/>
    </row>
    <row r="9964" spans="2:8">
      <c r="B9964" s="27"/>
      <c r="C9964" s="27"/>
      <c r="D9964" s="27"/>
      <c r="E9964" s="27"/>
      <c r="F9964" s="26"/>
      <c r="G9964" s="28" t="str">
        <f t="shared" si="35"/>
        <v/>
      </c>
      <c r="H9964" s="31"/>
    </row>
    <row r="9965" spans="2:8">
      <c r="B9965" s="27"/>
      <c r="C9965" s="27"/>
      <c r="D9965" s="27"/>
      <c r="E9965" s="27"/>
      <c r="F9965" s="26"/>
      <c r="G9965" s="28" t="str">
        <f t="shared" si="35"/>
        <v/>
      </c>
      <c r="H9965" s="31"/>
    </row>
    <row r="9966" spans="2:8">
      <c r="B9966" s="27"/>
      <c r="C9966" s="27"/>
      <c r="D9966" s="27"/>
      <c r="E9966" s="27"/>
      <c r="F9966" s="26"/>
      <c r="G9966" s="28" t="str">
        <f t="shared" si="35"/>
        <v/>
      </c>
      <c r="H9966" s="31"/>
    </row>
    <row r="9967" spans="2:8">
      <c r="B9967" s="27"/>
      <c r="C9967" s="27"/>
      <c r="D9967" s="27"/>
      <c r="E9967" s="27"/>
      <c r="F9967" s="26"/>
      <c r="G9967" s="28" t="str">
        <f t="shared" si="35"/>
        <v/>
      </c>
      <c r="H9967" s="31"/>
    </row>
    <row r="9968" spans="2:8">
      <c r="B9968" s="27"/>
      <c r="C9968" s="27"/>
      <c r="D9968" s="27"/>
      <c r="E9968" s="27"/>
      <c r="F9968" s="26"/>
      <c r="G9968" s="28" t="str">
        <f t="shared" si="35"/>
        <v/>
      </c>
      <c r="H9968" s="31"/>
    </row>
    <row r="9969" spans="2:8">
      <c r="B9969" s="27"/>
      <c r="C9969" s="27"/>
      <c r="D9969" s="27"/>
      <c r="E9969" s="27"/>
      <c r="F9969" s="26"/>
      <c r="G9969" s="28" t="str">
        <f t="shared" si="35"/>
        <v/>
      </c>
      <c r="H9969" s="31"/>
    </row>
    <row r="9970" spans="2:8">
      <c r="B9970" s="27"/>
      <c r="C9970" s="27"/>
      <c r="D9970" s="27"/>
      <c r="E9970" s="27"/>
      <c r="F9970" s="26"/>
      <c r="G9970" s="28" t="str">
        <f t="shared" si="35"/>
        <v/>
      </c>
      <c r="H9970" s="31"/>
    </row>
    <row r="9971" spans="2:8">
      <c r="B9971" s="27"/>
      <c r="C9971" s="27"/>
      <c r="D9971" s="27"/>
      <c r="E9971" s="27"/>
      <c r="F9971" s="26"/>
      <c r="G9971" s="28" t="str">
        <f t="shared" si="35"/>
        <v/>
      </c>
      <c r="H9971" s="31"/>
    </row>
    <row r="9972" spans="2:8">
      <c r="B9972" s="27"/>
      <c r="C9972" s="27"/>
      <c r="D9972" s="27"/>
      <c r="E9972" s="27"/>
      <c r="F9972" s="26"/>
      <c r="G9972" s="28" t="str">
        <f t="shared" si="35"/>
        <v/>
      </c>
      <c r="H9972" s="31"/>
    </row>
    <row r="9973" spans="2:8">
      <c r="B9973" s="27"/>
      <c r="C9973" s="27"/>
      <c r="D9973" s="27"/>
      <c r="E9973" s="27"/>
      <c r="F9973" s="26"/>
      <c r="G9973" s="28" t="str">
        <f t="shared" si="35"/>
        <v/>
      </c>
      <c r="H9973" s="31"/>
    </row>
    <row r="9974" spans="2:8">
      <c r="B9974" s="27"/>
      <c r="C9974" s="27"/>
      <c r="D9974" s="27"/>
      <c r="E9974" s="27"/>
      <c r="F9974" s="26"/>
      <c r="G9974" s="28" t="str">
        <f t="shared" si="35"/>
        <v/>
      </c>
      <c r="H9974" s="31"/>
    </row>
    <row r="9975" spans="2:8">
      <c r="B9975" s="27"/>
      <c r="C9975" s="27"/>
      <c r="D9975" s="27"/>
      <c r="E9975" s="27"/>
      <c r="F9975" s="26"/>
      <c r="G9975" s="28" t="str">
        <f t="shared" si="35"/>
        <v/>
      </c>
      <c r="H9975" s="31"/>
    </row>
    <row r="9976" spans="2:8">
      <c r="B9976" s="27"/>
      <c r="C9976" s="27"/>
      <c r="D9976" s="27"/>
      <c r="E9976" s="27"/>
      <c r="F9976" s="26"/>
      <c r="G9976" s="28" t="str">
        <f t="shared" si="35"/>
        <v/>
      </c>
      <c r="H9976" s="31"/>
    </row>
    <row r="9977" spans="2:8">
      <c r="B9977" s="27"/>
      <c r="C9977" s="27"/>
      <c r="D9977" s="27"/>
      <c r="E9977" s="27"/>
      <c r="F9977" s="26"/>
      <c r="G9977" s="28" t="str">
        <f t="shared" si="35"/>
        <v/>
      </c>
      <c r="H9977" s="31"/>
    </row>
    <row r="9978" spans="2:8">
      <c r="B9978" s="27"/>
      <c r="C9978" s="27"/>
      <c r="D9978" s="27"/>
      <c r="E9978" s="27"/>
      <c r="F9978" s="26"/>
      <c r="G9978" s="28" t="str">
        <f t="shared" si="35"/>
        <v/>
      </c>
      <c r="H9978" s="31"/>
    </row>
    <row r="9979" spans="2:8">
      <c r="B9979" s="27"/>
      <c r="C9979" s="27"/>
      <c r="D9979" s="27"/>
      <c r="E9979" s="27"/>
      <c r="F9979" s="26"/>
      <c r="G9979" s="28" t="str">
        <f t="shared" si="35"/>
        <v/>
      </c>
      <c r="H9979" s="31"/>
    </row>
    <row r="9980" spans="2:8">
      <c r="B9980" s="27"/>
      <c r="C9980" s="27"/>
      <c r="D9980" s="27"/>
      <c r="E9980" s="27"/>
      <c r="F9980" s="26"/>
      <c r="G9980" s="28" t="str">
        <f t="shared" si="35"/>
        <v/>
      </c>
      <c r="H9980" s="31"/>
    </row>
    <row r="9981" spans="2:8">
      <c r="B9981" s="27"/>
      <c r="C9981" s="27"/>
      <c r="D9981" s="27"/>
      <c r="E9981" s="27"/>
      <c r="F9981" s="26"/>
      <c r="G9981" s="28" t="str">
        <f t="shared" si="35"/>
        <v/>
      </c>
      <c r="H9981" s="31"/>
    </row>
    <row r="9982" spans="2:8">
      <c r="B9982" s="27"/>
      <c r="C9982" s="27"/>
      <c r="D9982" s="27"/>
      <c r="E9982" s="27"/>
      <c r="F9982" s="26"/>
      <c r="G9982" s="28" t="str">
        <f t="shared" si="35"/>
        <v/>
      </c>
      <c r="H9982" s="31"/>
    </row>
    <row r="9983" spans="2:8">
      <c r="B9983" s="27"/>
      <c r="C9983" s="27"/>
      <c r="D9983" s="27"/>
      <c r="E9983" s="27"/>
      <c r="F9983" s="26"/>
      <c r="G9983" s="28" t="str">
        <f t="shared" si="35"/>
        <v/>
      </c>
      <c r="H9983" s="31"/>
    </row>
    <row r="9984" spans="2:8">
      <c r="B9984" s="27"/>
      <c r="C9984" s="27"/>
      <c r="D9984" s="27"/>
      <c r="E9984" s="27"/>
      <c r="F9984" s="26"/>
      <c r="G9984" s="28" t="str">
        <f t="shared" si="35"/>
        <v/>
      </c>
      <c r="H9984" s="31"/>
    </row>
    <row r="9985" spans="2:8">
      <c r="B9985" s="27"/>
      <c r="C9985" s="27"/>
      <c r="D9985" s="27"/>
      <c r="E9985" s="27"/>
      <c r="F9985" s="26"/>
      <c r="G9985" s="28" t="str">
        <f t="shared" si="35"/>
        <v/>
      </c>
      <c r="H9985" s="31"/>
    </row>
    <row r="9986" spans="2:8">
      <c r="B9986" s="27"/>
      <c r="C9986" s="27"/>
      <c r="D9986" s="27"/>
      <c r="E9986" s="27"/>
      <c r="F9986" s="26"/>
      <c r="G9986" s="28" t="str">
        <f t="shared" si="35"/>
        <v/>
      </c>
      <c r="H9986" s="31"/>
    </row>
    <row r="9987" spans="2:8">
      <c r="B9987" s="27"/>
      <c r="C9987" s="27"/>
      <c r="D9987" s="27"/>
      <c r="E9987" s="27"/>
      <c r="F9987" s="26"/>
      <c r="G9987" s="28" t="str">
        <f t="shared" si="35"/>
        <v/>
      </c>
      <c r="H9987" s="31"/>
    </row>
    <row r="9988" spans="2:8">
      <c r="B9988" s="27"/>
      <c r="C9988" s="27"/>
      <c r="D9988" s="27"/>
      <c r="E9988" s="27"/>
      <c r="F9988" s="26"/>
      <c r="G9988" s="28" t="str">
        <f t="shared" ref="G9988:G10051" si="36">IF(F9988="","",IF(F9988="EI",4,IF(F9988="EO",5.2,IF(F9988="EQ",3.9,IF(F9988="ILF",7.5,IF(F9988="EIF",5.4))))))</f>
        <v/>
      </c>
      <c r="H9988" s="31"/>
    </row>
    <row r="9989" spans="2:8">
      <c r="B9989" s="27"/>
      <c r="C9989" s="27"/>
      <c r="D9989" s="27"/>
      <c r="E9989" s="27"/>
      <c r="F9989" s="26"/>
      <c r="G9989" s="28" t="str">
        <f t="shared" si="36"/>
        <v/>
      </c>
      <c r="H9989" s="31"/>
    </row>
    <row r="9990" spans="2:8">
      <c r="B9990" s="27"/>
      <c r="C9990" s="27"/>
      <c r="D9990" s="27"/>
      <c r="E9990" s="27"/>
      <c r="F9990" s="26"/>
      <c r="G9990" s="28" t="str">
        <f t="shared" si="36"/>
        <v/>
      </c>
      <c r="H9990" s="31"/>
    </row>
    <row r="9991" spans="2:8">
      <c r="B9991" s="27"/>
      <c r="C9991" s="27"/>
      <c r="D9991" s="27"/>
      <c r="E9991" s="27"/>
      <c r="F9991" s="26"/>
      <c r="G9991" s="28" t="str">
        <f t="shared" si="36"/>
        <v/>
      </c>
      <c r="H9991" s="31"/>
    </row>
    <row r="9992" spans="2:8">
      <c r="B9992" s="27"/>
      <c r="C9992" s="27"/>
      <c r="D9992" s="27"/>
      <c r="E9992" s="27"/>
      <c r="F9992" s="26"/>
      <c r="G9992" s="28" t="str">
        <f t="shared" si="36"/>
        <v/>
      </c>
      <c r="H9992" s="31"/>
    </row>
    <row r="9993" spans="2:8">
      <c r="B9993" s="27"/>
      <c r="C9993" s="27"/>
      <c r="D9993" s="27"/>
      <c r="E9993" s="27"/>
      <c r="F9993" s="26"/>
      <c r="G9993" s="28" t="str">
        <f t="shared" si="36"/>
        <v/>
      </c>
      <c r="H9993" s="31"/>
    </row>
    <row r="9994" spans="2:8">
      <c r="B9994" s="27"/>
      <c r="C9994" s="27"/>
      <c r="D9994" s="27"/>
      <c r="E9994" s="27"/>
      <c r="F9994" s="26"/>
      <c r="G9994" s="28" t="str">
        <f t="shared" si="36"/>
        <v/>
      </c>
      <c r="H9994" s="31"/>
    </row>
    <row r="9995" spans="2:8">
      <c r="B9995" s="27"/>
      <c r="C9995" s="27"/>
      <c r="D9995" s="27"/>
      <c r="E9995" s="27"/>
      <c r="F9995" s="26"/>
      <c r="G9995" s="28" t="str">
        <f t="shared" si="36"/>
        <v/>
      </c>
      <c r="H9995" s="31"/>
    </row>
    <row r="9996" spans="2:8">
      <c r="B9996" s="27"/>
      <c r="C9996" s="27"/>
      <c r="D9996" s="27"/>
      <c r="E9996" s="27"/>
      <c r="F9996" s="26"/>
      <c r="G9996" s="28" t="str">
        <f t="shared" si="36"/>
        <v/>
      </c>
      <c r="H9996" s="31"/>
    </row>
    <row r="9997" spans="2:8">
      <c r="B9997" s="27"/>
      <c r="C9997" s="27"/>
      <c r="D9997" s="27"/>
      <c r="E9997" s="27"/>
      <c r="F9997" s="26"/>
      <c r="G9997" s="28" t="str">
        <f t="shared" si="36"/>
        <v/>
      </c>
      <c r="H9997" s="31"/>
    </row>
    <row r="9998" spans="2:8">
      <c r="B9998" s="27"/>
      <c r="C9998" s="27"/>
      <c r="D9998" s="27"/>
      <c r="E9998" s="27"/>
      <c r="F9998" s="26"/>
      <c r="G9998" s="28" t="str">
        <f t="shared" si="36"/>
        <v/>
      </c>
      <c r="H9998" s="31"/>
    </row>
    <row r="9999" spans="2:8">
      <c r="B9999" s="27"/>
      <c r="C9999" s="27"/>
      <c r="D9999" s="27"/>
      <c r="E9999" s="27"/>
      <c r="F9999" s="26"/>
      <c r="G9999" s="28" t="str">
        <f t="shared" si="36"/>
        <v/>
      </c>
      <c r="H9999" s="31"/>
    </row>
    <row r="10000" spans="2:8">
      <c r="B10000" s="27"/>
      <c r="C10000" s="27"/>
      <c r="D10000" s="27"/>
      <c r="E10000" s="27"/>
      <c r="F10000" s="26"/>
      <c r="G10000" s="28" t="str">
        <f t="shared" si="36"/>
        <v/>
      </c>
      <c r="H10000" s="31"/>
    </row>
    <row r="10001" spans="2:8">
      <c r="B10001" s="27"/>
      <c r="C10001" s="27"/>
      <c r="D10001" s="27"/>
      <c r="E10001" s="27"/>
      <c r="F10001" s="26"/>
      <c r="G10001" s="28" t="str">
        <f t="shared" si="36"/>
        <v/>
      </c>
      <c r="H10001" s="31"/>
    </row>
    <row r="10002" spans="2:8">
      <c r="B10002" s="27"/>
      <c r="C10002" s="27"/>
      <c r="D10002" s="27"/>
      <c r="E10002" s="27"/>
      <c r="F10002" s="26"/>
      <c r="G10002" s="28" t="str">
        <f t="shared" si="36"/>
        <v/>
      </c>
      <c r="H10002" s="31"/>
    </row>
    <row r="10003" spans="2:8">
      <c r="B10003" s="27"/>
      <c r="C10003" s="27"/>
      <c r="D10003" s="27"/>
      <c r="E10003" s="27"/>
      <c r="F10003" s="26"/>
      <c r="G10003" s="28" t="str">
        <f t="shared" si="36"/>
        <v/>
      </c>
      <c r="H10003" s="31"/>
    </row>
    <row r="10004" spans="2:8">
      <c r="B10004" s="27"/>
      <c r="C10004" s="27"/>
      <c r="D10004" s="27"/>
      <c r="E10004" s="27"/>
      <c r="F10004" s="26"/>
      <c r="G10004" s="28" t="str">
        <f t="shared" si="36"/>
        <v/>
      </c>
      <c r="H10004" s="31"/>
    </row>
    <row r="10005" spans="2:8">
      <c r="B10005" s="27"/>
      <c r="C10005" s="27"/>
      <c r="D10005" s="27"/>
      <c r="E10005" s="27"/>
      <c r="F10005" s="26"/>
      <c r="G10005" s="28" t="str">
        <f t="shared" si="36"/>
        <v/>
      </c>
      <c r="H10005" s="31"/>
    </row>
    <row r="10006" spans="2:8">
      <c r="B10006" s="27"/>
      <c r="C10006" s="27"/>
      <c r="D10006" s="27"/>
      <c r="E10006" s="27"/>
      <c r="F10006" s="26"/>
      <c r="G10006" s="28" t="str">
        <f t="shared" si="36"/>
        <v/>
      </c>
      <c r="H10006" s="31"/>
    </row>
    <row r="10007" spans="2:8">
      <c r="B10007" s="27"/>
      <c r="C10007" s="27"/>
      <c r="D10007" s="27"/>
      <c r="E10007" s="27"/>
      <c r="F10007" s="26"/>
      <c r="G10007" s="28" t="str">
        <f t="shared" si="36"/>
        <v/>
      </c>
      <c r="H10007" s="31"/>
    </row>
    <row r="10008" spans="2:8">
      <c r="B10008" s="27"/>
      <c r="C10008" s="27"/>
      <c r="D10008" s="27"/>
      <c r="E10008" s="27"/>
      <c r="F10008" s="26"/>
      <c r="G10008" s="28" t="str">
        <f t="shared" si="36"/>
        <v/>
      </c>
      <c r="H10008" s="31"/>
    </row>
    <row r="10009" spans="2:8">
      <c r="B10009" s="27"/>
      <c r="C10009" s="27"/>
      <c r="D10009" s="27"/>
      <c r="E10009" s="27"/>
      <c r="F10009" s="26"/>
      <c r="G10009" s="28" t="str">
        <f t="shared" si="36"/>
        <v/>
      </c>
      <c r="H10009" s="31"/>
    </row>
    <row r="10010" spans="2:8">
      <c r="B10010" s="27"/>
      <c r="C10010" s="27"/>
      <c r="D10010" s="27"/>
      <c r="E10010" s="27"/>
      <c r="F10010" s="26"/>
      <c r="G10010" s="28" t="str">
        <f t="shared" si="36"/>
        <v/>
      </c>
      <c r="H10010" s="31"/>
    </row>
    <row r="10011" spans="2:8">
      <c r="B10011" s="27"/>
      <c r="C10011" s="27"/>
      <c r="D10011" s="27"/>
      <c r="E10011" s="27"/>
      <c r="F10011" s="26"/>
      <c r="G10011" s="28" t="str">
        <f t="shared" si="36"/>
        <v/>
      </c>
      <c r="H10011" s="31"/>
    </row>
    <row r="10012" spans="2:8">
      <c r="B10012" s="27"/>
      <c r="C10012" s="27"/>
      <c r="D10012" s="27"/>
      <c r="E10012" s="27"/>
      <c r="F10012" s="26"/>
      <c r="G10012" s="28" t="str">
        <f t="shared" si="36"/>
        <v/>
      </c>
      <c r="H10012" s="31"/>
    </row>
    <row r="10013" spans="2:8">
      <c r="B10013" s="27"/>
      <c r="C10013" s="27"/>
      <c r="D10013" s="27"/>
      <c r="E10013" s="27"/>
      <c r="F10013" s="26"/>
      <c r="G10013" s="28" t="str">
        <f t="shared" si="36"/>
        <v/>
      </c>
      <c r="H10013" s="31"/>
    </row>
    <row r="10014" spans="2:8">
      <c r="B10014" s="27"/>
      <c r="C10014" s="27"/>
      <c r="D10014" s="27"/>
      <c r="E10014" s="27"/>
      <c r="F10014" s="26"/>
      <c r="G10014" s="28" t="str">
        <f t="shared" si="36"/>
        <v/>
      </c>
      <c r="H10014" s="31"/>
    </row>
    <row r="10015" spans="2:8">
      <c r="B10015" s="27"/>
      <c r="C10015" s="27"/>
      <c r="D10015" s="27"/>
      <c r="E10015" s="27"/>
      <c r="F10015" s="26"/>
      <c r="G10015" s="28" t="str">
        <f t="shared" si="36"/>
        <v/>
      </c>
      <c r="H10015" s="31"/>
    </row>
    <row r="10016" spans="2:8">
      <c r="B10016" s="27"/>
      <c r="C10016" s="27"/>
      <c r="D10016" s="27"/>
      <c r="E10016" s="27"/>
      <c r="F10016" s="26"/>
      <c r="G10016" s="28" t="str">
        <f t="shared" si="36"/>
        <v/>
      </c>
      <c r="H10016" s="31"/>
    </row>
    <row r="10017" spans="2:8">
      <c r="B10017" s="27"/>
      <c r="C10017" s="27"/>
      <c r="D10017" s="27"/>
      <c r="E10017" s="27"/>
      <c r="F10017" s="26"/>
      <c r="G10017" s="28" t="str">
        <f t="shared" si="36"/>
        <v/>
      </c>
      <c r="H10017" s="31"/>
    </row>
    <row r="10018" spans="2:8">
      <c r="B10018" s="27"/>
      <c r="C10018" s="27"/>
      <c r="D10018" s="27"/>
      <c r="E10018" s="27"/>
      <c r="F10018" s="26"/>
      <c r="G10018" s="28" t="str">
        <f t="shared" si="36"/>
        <v/>
      </c>
      <c r="H10018" s="31"/>
    </row>
    <row r="10019" spans="2:8">
      <c r="B10019" s="27"/>
      <c r="C10019" s="27"/>
      <c r="D10019" s="27"/>
      <c r="E10019" s="27"/>
      <c r="F10019" s="26"/>
      <c r="G10019" s="28" t="str">
        <f t="shared" si="36"/>
        <v/>
      </c>
      <c r="H10019" s="31"/>
    </row>
    <row r="10020" spans="2:8">
      <c r="B10020" s="27"/>
      <c r="C10020" s="27"/>
      <c r="D10020" s="27"/>
      <c r="E10020" s="27"/>
      <c r="F10020" s="26"/>
      <c r="G10020" s="28" t="str">
        <f t="shared" si="36"/>
        <v/>
      </c>
      <c r="H10020" s="31"/>
    </row>
    <row r="10021" spans="2:8">
      <c r="B10021" s="27"/>
      <c r="C10021" s="27"/>
      <c r="D10021" s="27"/>
      <c r="E10021" s="27"/>
      <c r="F10021" s="26"/>
      <c r="G10021" s="28" t="str">
        <f t="shared" si="36"/>
        <v/>
      </c>
      <c r="H10021" s="31"/>
    </row>
    <row r="10022" spans="2:8">
      <c r="B10022" s="27"/>
      <c r="C10022" s="27"/>
      <c r="D10022" s="27"/>
      <c r="E10022" s="27"/>
      <c r="F10022" s="26"/>
      <c r="G10022" s="28" t="str">
        <f t="shared" si="36"/>
        <v/>
      </c>
      <c r="H10022" s="31"/>
    </row>
    <row r="10023" spans="2:8">
      <c r="B10023" s="27"/>
      <c r="C10023" s="27"/>
      <c r="D10023" s="27"/>
      <c r="E10023" s="27"/>
      <c r="F10023" s="26"/>
      <c r="G10023" s="28" t="str">
        <f t="shared" si="36"/>
        <v/>
      </c>
      <c r="H10023" s="31"/>
    </row>
    <row r="10024" spans="2:8">
      <c r="B10024" s="27"/>
      <c r="C10024" s="27"/>
      <c r="D10024" s="27"/>
      <c r="E10024" s="27"/>
      <c r="F10024" s="26"/>
      <c r="G10024" s="28" t="str">
        <f t="shared" si="36"/>
        <v/>
      </c>
      <c r="H10024" s="31"/>
    </row>
    <row r="10025" spans="2:8">
      <c r="B10025" s="27"/>
      <c r="C10025" s="27"/>
      <c r="D10025" s="27"/>
      <c r="E10025" s="27"/>
      <c r="F10025" s="26"/>
      <c r="G10025" s="28" t="str">
        <f t="shared" si="36"/>
        <v/>
      </c>
      <c r="H10025" s="31"/>
    </row>
    <row r="10026" spans="2:8">
      <c r="B10026" s="27"/>
      <c r="C10026" s="27"/>
      <c r="D10026" s="27"/>
      <c r="E10026" s="27"/>
      <c r="F10026" s="26"/>
      <c r="G10026" s="28" t="str">
        <f t="shared" si="36"/>
        <v/>
      </c>
      <c r="H10026" s="31"/>
    </row>
    <row r="10027" spans="2:8">
      <c r="B10027" s="27"/>
      <c r="C10027" s="27"/>
      <c r="D10027" s="27"/>
      <c r="E10027" s="27"/>
      <c r="F10027" s="26"/>
      <c r="G10027" s="28" t="str">
        <f t="shared" si="36"/>
        <v/>
      </c>
      <c r="H10027" s="31"/>
    </row>
    <row r="10028" spans="2:8">
      <c r="B10028" s="27"/>
      <c r="C10028" s="27"/>
      <c r="D10028" s="27"/>
      <c r="E10028" s="27"/>
      <c r="F10028" s="26"/>
      <c r="G10028" s="28" t="str">
        <f t="shared" si="36"/>
        <v/>
      </c>
      <c r="H10028" s="31"/>
    </row>
    <row r="10029" spans="2:8">
      <c r="B10029" s="27"/>
      <c r="C10029" s="27"/>
      <c r="D10029" s="27"/>
      <c r="E10029" s="27"/>
      <c r="F10029" s="26"/>
      <c r="G10029" s="28" t="str">
        <f t="shared" si="36"/>
        <v/>
      </c>
      <c r="H10029" s="31"/>
    </row>
    <row r="10030" spans="2:8">
      <c r="B10030" s="27"/>
      <c r="C10030" s="27"/>
      <c r="D10030" s="27"/>
      <c r="E10030" s="27"/>
      <c r="F10030" s="26"/>
      <c r="G10030" s="28" t="str">
        <f t="shared" si="36"/>
        <v/>
      </c>
      <c r="H10030" s="31"/>
    </row>
    <row r="10031" spans="2:8">
      <c r="B10031" s="27"/>
      <c r="C10031" s="27"/>
      <c r="D10031" s="27"/>
      <c r="E10031" s="27"/>
      <c r="F10031" s="26"/>
      <c r="G10031" s="28" t="str">
        <f t="shared" si="36"/>
        <v/>
      </c>
      <c r="H10031" s="31"/>
    </row>
    <row r="10032" spans="2:8">
      <c r="B10032" s="27"/>
      <c r="C10032" s="27"/>
      <c r="D10032" s="27"/>
      <c r="E10032" s="27"/>
      <c r="F10032" s="26"/>
      <c r="G10032" s="28" t="str">
        <f t="shared" si="36"/>
        <v/>
      </c>
      <c r="H10032" s="31"/>
    </row>
    <row r="10033" spans="2:8">
      <c r="B10033" s="27"/>
      <c r="C10033" s="27"/>
      <c r="D10033" s="27"/>
      <c r="E10033" s="27"/>
      <c r="F10033" s="26"/>
      <c r="G10033" s="28" t="str">
        <f t="shared" si="36"/>
        <v/>
      </c>
      <c r="H10033" s="31"/>
    </row>
    <row r="10034" spans="2:8">
      <c r="B10034" s="27"/>
      <c r="C10034" s="27"/>
      <c r="D10034" s="27"/>
      <c r="E10034" s="27"/>
      <c r="F10034" s="26"/>
      <c r="G10034" s="28" t="str">
        <f t="shared" si="36"/>
        <v/>
      </c>
      <c r="H10034" s="31"/>
    </row>
    <row r="10035" spans="2:8">
      <c r="B10035" s="27"/>
      <c r="C10035" s="27"/>
      <c r="D10035" s="27"/>
      <c r="E10035" s="27"/>
      <c r="F10035" s="26"/>
      <c r="G10035" s="28" t="str">
        <f t="shared" si="36"/>
        <v/>
      </c>
      <c r="H10035" s="31"/>
    </row>
    <row r="10036" spans="2:8">
      <c r="B10036" s="27"/>
      <c r="C10036" s="27"/>
      <c r="D10036" s="27"/>
      <c r="E10036" s="27"/>
      <c r="F10036" s="26"/>
      <c r="G10036" s="28" t="str">
        <f t="shared" si="36"/>
        <v/>
      </c>
      <c r="H10036" s="31"/>
    </row>
    <row r="10037" spans="2:8">
      <c r="B10037" s="27"/>
      <c r="C10037" s="27"/>
      <c r="D10037" s="27"/>
      <c r="E10037" s="27"/>
      <c r="F10037" s="26"/>
      <c r="G10037" s="28" t="str">
        <f t="shared" si="36"/>
        <v/>
      </c>
      <c r="H10037" s="31"/>
    </row>
    <row r="10038" spans="2:8">
      <c r="B10038" s="27"/>
      <c r="C10038" s="27"/>
      <c r="D10038" s="27"/>
      <c r="E10038" s="27"/>
      <c r="F10038" s="26"/>
      <c r="G10038" s="28" t="str">
        <f t="shared" si="36"/>
        <v/>
      </c>
      <c r="H10038" s="31"/>
    </row>
    <row r="10039" spans="2:8">
      <c r="B10039" s="27"/>
      <c r="C10039" s="27"/>
      <c r="D10039" s="27"/>
      <c r="E10039" s="27"/>
      <c r="F10039" s="26"/>
      <c r="G10039" s="28" t="str">
        <f t="shared" si="36"/>
        <v/>
      </c>
      <c r="H10039" s="31"/>
    </row>
    <row r="10040" spans="2:8">
      <c r="B10040" s="27"/>
      <c r="C10040" s="27"/>
      <c r="D10040" s="27"/>
      <c r="E10040" s="27"/>
      <c r="F10040" s="26"/>
      <c r="G10040" s="28" t="str">
        <f t="shared" si="36"/>
        <v/>
      </c>
      <c r="H10040" s="31"/>
    </row>
    <row r="10041" spans="2:8">
      <c r="B10041" s="27"/>
      <c r="C10041" s="27"/>
      <c r="D10041" s="27"/>
      <c r="E10041" s="27"/>
      <c r="F10041" s="26"/>
      <c r="G10041" s="28" t="str">
        <f t="shared" si="36"/>
        <v/>
      </c>
      <c r="H10041" s="31"/>
    </row>
    <row r="10042" spans="2:8">
      <c r="B10042" s="27"/>
      <c r="C10042" s="27"/>
      <c r="D10042" s="27"/>
      <c r="E10042" s="27"/>
      <c r="F10042" s="26"/>
      <c r="G10042" s="28" t="str">
        <f t="shared" si="36"/>
        <v/>
      </c>
      <c r="H10042" s="31"/>
    </row>
    <row r="10043" spans="2:8">
      <c r="B10043" s="27"/>
      <c r="C10043" s="27"/>
      <c r="D10043" s="27"/>
      <c r="E10043" s="27"/>
      <c r="F10043" s="26"/>
      <c r="G10043" s="28" t="str">
        <f t="shared" si="36"/>
        <v/>
      </c>
      <c r="H10043" s="31"/>
    </row>
    <row r="10044" spans="2:8">
      <c r="B10044" s="27"/>
      <c r="C10044" s="27"/>
      <c r="D10044" s="27"/>
      <c r="E10044" s="27"/>
      <c r="F10044" s="26"/>
      <c r="G10044" s="28" t="str">
        <f t="shared" si="36"/>
        <v/>
      </c>
      <c r="H10044" s="31"/>
    </row>
    <row r="10045" spans="2:8">
      <c r="B10045" s="27"/>
      <c r="C10045" s="27"/>
      <c r="D10045" s="27"/>
      <c r="E10045" s="27"/>
      <c r="F10045" s="26"/>
      <c r="G10045" s="28" t="str">
        <f t="shared" si="36"/>
        <v/>
      </c>
      <c r="H10045" s="31"/>
    </row>
    <row r="10046" spans="2:8">
      <c r="B10046" s="27"/>
      <c r="C10046" s="27"/>
      <c r="D10046" s="27"/>
      <c r="E10046" s="27"/>
      <c r="F10046" s="26"/>
      <c r="G10046" s="28" t="str">
        <f t="shared" si="36"/>
        <v/>
      </c>
      <c r="H10046" s="31"/>
    </row>
    <row r="10047" spans="2:8">
      <c r="B10047" s="27"/>
      <c r="C10047" s="27"/>
      <c r="D10047" s="27"/>
      <c r="E10047" s="27"/>
      <c r="F10047" s="26"/>
      <c r="G10047" s="28" t="str">
        <f t="shared" si="36"/>
        <v/>
      </c>
      <c r="H10047" s="31"/>
    </row>
    <row r="10048" spans="2:8">
      <c r="B10048" s="27"/>
      <c r="C10048" s="27"/>
      <c r="D10048" s="27"/>
      <c r="E10048" s="27"/>
      <c r="F10048" s="26"/>
      <c r="G10048" s="28" t="str">
        <f t="shared" si="36"/>
        <v/>
      </c>
      <c r="H10048" s="31"/>
    </row>
    <row r="10049" spans="2:8">
      <c r="B10049" s="27"/>
      <c r="C10049" s="27"/>
      <c r="D10049" s="27"/>
      <c r="E10049" s="27"/>
      <c r="F10049" s="26"/>
      <c r="G10049" s="28" t="str">
        <f t="shared" si="36"/>
        <v/>
      </c>
      <c r="H10049" s="31"/>
    </row>
    <row r="10050" spans="2:8">
      <c r="B10050" s="27"/>
      <c r="C10050" s="27"/>
      <c r="D10050" s="27"/>
      <c r="E10050" s="27"/>
      <c r="F10050" s="26"/>
      <c r="G10050" s="28" t="str">
        <f t="shared" si="36"/>
        <v/>
      </c>
      <c r="H10050" s="31"/>
    </row>
    <row r="10051" spans="2:8">
      <c r="B10051" s="27"/>
      <c r="C10051" s="27"/>
      <c r="D10051" s="27"/>
      <c r="E10051" s="27"/>
      <c r="F10051" s="26"/>
      <c r="G10051" s="28" t="str">
        <f t="shared" si="36"/>
        <v/>
      </c>
      <c r="H10051" s="31"/>
    </row>
    <row r="10052" spans="2:8">
      <c r="B10052" s="27"/>
      <c r="C10052" s="27"/>
      <c r="D10052" s="27"/>
      <c r="E10052" s="27"/>
      <c r="F10052" s="26"/>
      <c r="G10052" s="28" t="str">
        <f t="shared" ref="G10052:G10115" si="37">IF(F10052="","",IF(F10052="EI",4,IF(F10052="EO",5.2,IF(F10052="EQ",3.9,IF(F10052="ILF",7.5,IF(F10052="EIF",5.4))))))</f>
        <v/>
      </c>
      <c r="H10052" s="31"/>
    </row>
    <row r="10053" spans="2:8">
      <c r="B10053" s="27"/>
      <c r="C10053" s="27"/>
      <c r="D10053" s="27"/>
      <c r="E10053" s="27"/>
      <c r="F10053" s="26"/>
      <c r="G10053" s="28" t="str">
        <f t="shared" si="37"/>
        <v/>
      </c>
      <c r="H10053" s="31"/>
    </row>
    <row r="10054" spans="2:8">
      <c r="B10054" s="27"/>
      <c r="C10054" s="27"/>
      <c r="D10054" s="27"/>
      <c r="E10054" s="27"/>
      <c r="F10054" s="26"/>
      <c r="G10054" s="28" t="str">
        <f t="shared" si="37"/>
        <v/>
      </c>
      <c r="H10054" s="31"/>
    </row>
    <row r="10055" spans="2:8">
      <c r="B10055" s="27"/>
      <c r="C10055" s="27"/>
      <c r="D10055" s="27"/>
      <c r="E10055" s="27"/>
      <c r="F10055" s="26"/>
      <c r="G10055" s="28" t="str">
        <f t="shared" si="37"/>
        <v/>
      </c>
      <c r="H10055" s="31"/>
    </row>
    <row r="10056" spans="2:8">
      <c r="B10056" s="27"/>
      <c r="C10056" s="27"/>
      <c r="D10056" s="27"/>
      <c r="E10056" s="27"/>
      <c r="F10056" s="26"/>
      <c r="G10056" s="28" t="str">
        <f t="shared" si="37"/>
        <v/>
      </c>
      <c r="H10056" s="31"/>
    </row>
    <row r="10057" spans="2:8">
      <c r="B10057" s="27"/>
      <c r="C10057" s="27"/>
      <c r="D10057" s="27"/>
      <c r="E10057" s="27"/>
      <c r="F10057" s="26"/>
      <c r="G10057" s="28" t="str">
        <f t="shared" si="37"/>
        <v/>
      </c>
      <c r="H10057" s="31"/>
    </row>
    <row r="10058" spans="2:8">
      <c r="B10058" s="27"/>
      <c r="C10058" s="27"/>
      <c r="D10058" s="27"/>
      <c r="E10058" s="27"/>
      <c r="F10058" s="26"/>
      <c r="G10058" s="28" t="str">
        <f t="shared" si="37"/>
        <v/>
      </c>
      <c r="H10058" s="31"/>
    </row>
    <row r="10059" spans="2:8">
      <c r="B10059" s="27"/>
      <c r="C10059" s="27"/>
      <c r="D10059" s="27"/>
      <c r="E10059" s="27"/>
      <c r="F10059" s="26"/>
      <c r="G10059" s="28" t="str">
        <f t="shared" si="37"/>
        <v/>
      </c>
      <c r="H10059" s="31"/>
    </row>
    <row r="10060" spans="2:8">
      <c r="B10060" s="27"/>
      <c r="C10060" s="27"/>
      <c r="D10060" s="27"/>
      <c r="E10060" s="27"/>
      <c r="F10060" s="26"/>
      <c r="G10060" s="28" t="str">
        <f t="shared" si="37"/>
        <v/>
      </c>
      <c r="H10060" s="31"/>
    </row>
    <row r="10061" spans="2:8">
      <c r="B10061" s="27"/>
      <c r="C10061" s="27"/>
      <c r="D10061" s="27"/>
      <c r="E10061" s="27"/>
      <c r="F10061" s="26"/>
      <c r="G10061" s="28" t="str">
        <f t="shared" si="37"/>
        <v/>
      </c>
      <c r="H10061" s="31"/>
    </row>
    <row r="10062" spans="2:8">
      <c r="B10062" s="27"/>
      <c r="C10062" s="27"/>
      <c r="D10062" s="27"/>
      <c r="E10062" s="27"/>
      <c r="F10062" s="26"/>
      <c r="G10062" s="28" t="str">
        <f t="shared" si="37"/>
        <v/>
      </c>
      <c r="H10062" s="31"/>
    </row>
    <row r="10063" spans="2:8">
      <c r="B10063" s="27"/>
      <c r="C10063" s="27"/>
      <c r="D10063" s="27"/>
      <c r="E10063" s="27"/>
      <c r="F10063" s="26"/>
      <c r="G10063" s="28" t="str">
        <f t="shared" si="37"/>
        <v/>
      </c>
      <c r="H10063" s="31"/>
    </row>
    <row r="10064" spans="2:8">
      <c r="B10064" s="27"/>
      <c r="C10064" s="27"/>
      <c r="D10064" s="27"/>
      <c r="E10064" s="27"/>
      <c r="F10064" s="26"/>
      <c r="G10064" s="28" t="str">
        <f t="shared" si="37"/>
        <v/>
      </c>
      <c r="H10064" s="31"/>
    </row>
    <row r="10065" spans="2:8">
      <c r="B10065" s="27"/>
      <c r="C10065" s="27"/>
      <c r="D10065" s="27"/>
      <c r="E10065" s="27"/>
      <c r="F10065" s="26"/>
      <c r="G10065" s="28" t="str">
        <f t="shared" si="37"/>
        <v/>
      </c>
      <c r="H10065" s="31"/>
    </row>
    <row r="10066" spans="2:8">
      <c r="B10066" s="27"/>
      <c r="C10066" s="27"/>
      <c r="D10066" s="27"/>
      <c r="E10066" s="27"/>
      <c r="F10066" s="26"/>
      <c r="G10066" s="28" t="str">
        <f t="shared" si="37"/>
        <v/>
      </c>
      <c r="H10066" s="31"/>
    </row>
    <row r="10067" spans="2:8">
      <c r="B10067" s="27"/>
      <c r="C10067" s="27"/>
      <c r="D10067" s="27"/>
      <c r="E10067" s="27"/>
      <c r="F10067" s="26"/>
      <c r="G10067" s="28" t="str">
        <f t="shared" si="37"/>
        <v/>
      </c>
      <c r="H10067" s="31"/>
    </row>
    <row r="10068" spans="2:8">
      <c r="B10068" s="27"/>
      <c r="C10068" s="27"/>
      <c r="D10068" s="27"/>
      <c r="E10068" s="27"/>
      <c r="F10068" s="26"/>
      <c r="G10068" s="28" t="str">
        <f t="shared" si="37"/>
        <v/>
      </c>
      <c r="H10068" s="31"/>
    </row>
    <row r="10069" spans="2:8">
      <c r="B10069" s="27"/>
      <c r="C10069" s="27"/>
      <c r="D10069" s="27"/>
      <c r="E10069" s="27"/>
      <c r="F10069" s="26"/>
      <c r="G10069" s="28" t="str">
        <f t="shared" si="37"/>
        <v/>
      </c>
      <c r="H10069" s="31"/>
    </row>
    <row r="10070" spans="2:8">
      <c r="B10070" s="27"/>
      <c r="C10070" s="27"/>
      <c r="D10070" s="27"/>
      <c r="E10070" s="27"/>
      <c r="F10070" s="26"/>
      <c r="G10070" s="28" t="str">
        <f t="shared" si="37"/>
        <v/>
      </c>
      <c r="H10070" s="31"/>
    </row>
    <row r="10071" spans="2:8">
      <c r="B10071" s="27"/>
      <c r="C10071" s="27"/>
      <c r="D10071" s="27"/>
      <c r="E10071" s="27"/>
      <c r="F10071" s="26"/>
      <c r="G10071" s="28" t="str">
        <f t="shared" si="37"/>
        <v/>
      </c>
      <c r="H10071" s="31"/>
    </row>
    <row r="10072" spans="2:8">
      <c r="B10072" s="27"/>
      <c r="C10072" s="27"/>
      <c r="D10072" s="27"/>
      <c r="E10072" s="27"/>
      <c r="F10072" s="26"/>
      <c r="G10072" s="28" t="str">
        <f t="shared" si="37"/>
        <v/>
      </c>
      <c r="H10072" s="31"/>
    </row>
    <row r="10073" spans="2:8">
      <c r="B10073" s="27"/>
      <c r="C10073" s="27"/>
      <c r="D10073" s="27"/>
      <c r="E10073" s="27"/>
      <c r="F10073" s="26"/>
      <c r="G10073" s="28" t="str">
        <f t="shared" si="37"/>
        <v/>
      </c>
      <c r="H10073" s="31"/>
    </row>
    <row r="10074" spans="2:8">
      <c r="B10074" s="27"/>
      <c r="C10074" s="27"/>
      <c r="D10074" s="27"/>
      <c r="E10074" s="27"/>
      <c r="F10074" s="26"/>
      <c r="G10074" s="28" t="str">
        <f t="shared" si="37"/>
        <v/>
      </c>
      <c r="H10074" s="31"/>
    </row>
    <row r="10075" spans="2:8">
      <c r="B10075" s="27"/>
      <c r="C10075" s="27"/>
      <c r="D10075" s="27"/>
      <c r="E10075" s="27"/>
      <c r="F10075" s="26"/>
      <c r="G10075" s="28" t="str">
        <f t="shared" si="37"/>
        <v/>
      </c>
      <c r="H10075" s="31"/>
    </row>
    <row r="10076" spans="2:8">
      <c r="B10076" s="27"/>
      <c r="C10076" s="27"/>
      <c r="D10076" s="27"/>
      <c r="E10076" s="27"/>
      <c r="F10076" s="26"/>
      <c r="G10076" s="28" t="str">
        <f t="shared" si="37"/>
        <v/>
      </c>
      <c r="H10076" s="31"/>
    </row>
    <row r="10077" spans="2:8">
      <c r="B10077" s="27"/>
      <c r="C10077" s="27"/>
      <c r="D10077" s="27"/>
      <c r="E10077" s="27"/>
      <c r="F10077" s="26"/>
      <c r="G10077" s="28" t="str">
        <f t="shared" si="37"/>
        <v/>
      </c>
      <c r="H10077" s="31"/>
    </row>
    <row r="10078" spans="2:8">
      <c r="B10078" s="27"/>
      <c r="C10078" s="27"/>
      <c r="D10078" s="27"/>
      <c r="E10078" s="27"/>
      <c r="F10078" s="26"/>
      <c r="G10078" s="28" t="str">
        <f t="shared" si="37"/>
        <v/>
      </c>
      <c r="H10078" s="31"/>
    </row>
    <row r="10079" spans="2:8">
      <c r="B10079" s="27"/>
      <c r="C10079" s="27"/>
      <c r="D10079" s="27"/>
      <c r="E10079" s="27"/>
      <c r="F10079" s="26"/>
      <c r="G10079" s="28" t="str">
        <f t="shared" si="37"/>
        <v/>
      </c>
      <c r="H10079" s="31"/>
    </row>
    <row r="10080" spans="2:8">
      <c r="B10080" s="27"/>
      <c r="C10080" s="27"/>
      <c r="D10080" s="27"/>
      <c r="E10080" s="27"/>
      <c r="F10080" s="26"/>
      <c r="G10080" s="28" t="str">
        <f t="shared" si="37"/>
        <v/>
      </c>
      <c r="H10080" s="31"/>
    </row>
    <row r="10081" spans="2:8">
      <c r="B10081" s="27"/>
      <c r="C10081" s="27"/>
      <c r="D10081" s="27"/>
      <c r="E10081" s="27"/>
      <c r="F10081" s="26"/>
      <c r="G10081" s="28" t="str">
        <f t="shared" si="37"/>
        <v/>
      </c>
      <c r="H10081" s="31"/>
    </row>
    <row r="10082" spans="2:8">
      <c r="B10082" s="27"/>
      <c r="C10082" s="27"/>
      <c r="D10082" s="27"/>
      <c r="E10082" s="27"/>
      <c r="F10082" s="26"/>
      <c r="G10082" s="28" t="str">
        <f t="shared" si="37"/>
        <v/>
      </c>
      <c r="H10082" s="31"/>
    </row>
    <row r="10083" spans="2:8">
      <c r="B10083" s="27"/>
      <c r="C10083" s="27"/>
      <c r="D10083" s="27"/>
      <c r="E10083" s="27"/>
      <c r="F10083" s="26"/>
      <c r="G10083" s="28" t="str">
        <f t="shared" si="37"/>
        <v/>
      </c>
      <c r="H10083" s="31"/>
    </row>
    <row r="10084" spans="2:8">
      <c r="B10084" s="27"/>
      <c r="C10084" s="27"/>
      <c r="D10084" s="27"/>
      <c r="E10084" s="27"/>
      <c r="F10084" s="26"/>
      <c r="G10084" s="28" t="str">
        <f t="shared" si="37"/>
        <v/>
      </c>
      <c r="H10084" s="31"/>
    </row>
    <row r="10085" spans="2:8">
      <c r="B10085" s="27"/>
      <c r="C10085" s="27"/>
      <c r="D10085" s="27"/>
      <c r="E10085" s="27"/>
      <c r="F10085" s="26"/>
      <c r="G10085" s="28" t="str">
        <f t="shared" si="37"/>
        <v/>
      </c>
      <c r="H10085" s="31"/>
    </row>
    <row r="10086" spans="2:8">
      <c r="B10086" s="27"/>
      <c r="C10086" s="27"/>
      <c r="D10086" s="27"/>
      <c r="E10086" s="27"/>
      <c r="F10086" s="26"/>
      <c r="G10086" s="28" t="str">
        <f t="shared" si="37"/>
        <v/>
      </c>
      <c r="H10086" s="31"/>
    </row>
    <row r="10087" spans="2:8">
      <c r="B10087" s="27"/>
      <c r="C10087" s="27"/>
      <c r="D10087" s="27"/>
      <c r="E10087" s="27"/>
      <c r="F10087" s="26"/>
      <c r="G10087" s="28" t="str">
        <f t="shared" si="37"/>
        <v/>
      </c>
      <c r="H10087" s="31"/>
    </row>
    <row r="10088" spans="2:8">
      <c r="B10088" s="27"/>
      <c r="C10088" s="27"/>
      <c r="D10088" s="27"/>
      <c r="E10088" s="27"/>
      <c r="F10088" s="26"/>
      <c r="G10088" s="28" t="str">
        <f t="shared" si="37"/>
        <v/>
      </c>
      <c r="H10088" s="31"/>
    </row>
    <row r="10089" spans="2:8">
      <c r="B10089" s="27"/>
      <c r="C10089" s="27"/>
      <c r="D10089" s="27"/>
      <c r="E10089" s="27"/>
      <c r="F10089" s="26"/>
      <c r="G10089" s="28" t="str">
        <f t="shared" si="37"/>
        <v/>
      </c>
      <c r="H10089" s="31"/>
    </row>
    <row r="10090" spans="2:8">
      <c r="B10090" s="27"/>
      <c r="C10090" s="27"/>
      <c r="D10090" s="27"/>
      <c r="E10090" s="27"/>
      <c r="F10090" s="26"/>
      <c r="G10090" s="28" t="str">
        <f t="shared" si="37"/>
        <v/>
      </c>
      <c r="H10090" s="31"/>
    </row>
    <row r="10091" spans="2:8">
      <c r="B10091" s="27"/>
      <c r="C10091" s="27"/>
      <c r="D10091" s="27"/>
      <c r="E10091" s="27"/>
      <c r="F10091" s="26"/>
      <c r="G10091" s="28" t="str">
        <f t="shared" si="37"/>
        <v/>
      </c>
      <c r="H10091" s="31"/>
    </row>
    <row r="10092" spans="2:8">
      <c r="B10092" s="27"/>
      <c r="C10092" s="27"/>
      <c r="D10092" s="27"/>
      <c r="E10092" s="27"/>
      <c r="F10092" s="26"/>
      <c r="G10092" s="28" t="str">
        <f t="shared" si="37"/>
        <v/>
      </c>
      <c r="H10092" s="31"/>
    </row>
    <row r="10093" spans="2:8">
      <c r="B10093" s="27"/>
      <c r="C10093" s="27"/>
      <c r="D10093" s="27"/>
      <c r="E10093" s="27"/>
      <c r="F10093" s="26"/>
      <c r="G10093" s="28" t="str">
        <f t="shared" si="37"/>
        <v/>
      </c>
      <c r="H10093" s="31"/>
    </row>
    <row r="10094" spans="2:8">
      <c r="B10094" s="27"/>
      <c r="C10094" s="27"/>
      <c r="D10094" s="27"/>
      <c r="E10094" s="27"/>
      <c r="F10094" s="26"/>
      <c r="G10094" s="28" t="str">
        <f t="shared" si="37"/>
        <v/>
      </c>
      <c r="H10094" s="31"/>
    </row>
    <row r="10095" spans="2:8">
      <c r="B10095" s="27"/>
      <c r="C10095" s="27"/>
      <c r="D10095" s="27"/>
      <c r="E10095" s="27"/>
      <c r="F10095" s="26"/>
      <c r="G10095" s="28" t="str">
        <f t="shared" si="37"/>
        <v/>
      </c>
      <c r="H10095" s="31"/>
    </row>
    <row r="10096" spans="2:8">
      <c r="B10096" s="27"/>
      <c r="C10096" s="27"/>
      <c r="D10096" s="27"/>
      <c r="E10096" s="27"/>
      <c r="F10096" s="26"/>
      <c r="G10096" s="28" t="str">
        <f t="shared" si="37"/>
        <v/>
      </c>
      <c r="H10096" s="31"/>
    </row>
    <row r="10097" spans="2:8">
      <c r="B10097" s="27"/>
      <c r="C10097" s="27"/>
      <c r="D10097" s="27"/>
      <c r="E10097" s="27"/>
      <c r="F10097" s="26"/>
      <c r="G10097" s="28" t="str">
        <f t="shared" si="37"/>
        <v/>
      </c>
      <c r="H10097" s="31"/>
    </row>
    <row r="10098" spans="2:8">
      <c r="B10098" s="27"/>
      <c r="C10098" s="27"/>
      <c r="D10098" s="27"/>
      <c r="E10098" s="27"/>
      <c r="F10098" s="26"/>
      <c r="G10098" s="28" t="str">
        <f t="shared" si="37"/>
        <v/>
      </c>
      <c r="H10098" s="31"/>
    </row>
    <row r="10099" spans="2:8">
      <c r="B10099" s="27"/>
      <c r="C10099" s="27"/>
      <c r="D10099" s="27"/>
      <c r="E10099" s="27"/>
      <c r="F10099" s="26"/>
      <c r="G10099" s="28" t="str">
        <f t="shared" si="37"/>
        <v/>
      </c>
      <c r="H10099" s="31"/>
    </row>
    <row r="10100" spans="2:8">
      <c r="B10100" s="27"/>
      <c r="C10100" s="27"/>
      <c r="D10100" s="27"/>
      <c r="E10100" s="27"/>
      <c r="F10100" s="26"/>
      <c r="G10100" s="28" t="str">
        <f t="shared" si="37"/>
        <v/>
      </c>
      <c r="H10100" s="31"/>
    </row>
    <row r="10101" spans="2:8">
      <c r="B10101" s="27"/>
      <c r="C10101" s="27"/>
      <c r="D10101" s="27"/>
      <c r="E10101" s="27"/>
      <c r="F10101" s="26"/>
      <c r="G10101" s="28" t="str">
        <f t="shared" si="37"/>
        <v/>
      </c>
      <c r="H10101" s="31"/>
    </row>
    <row r="10102" spans="2:8">
      <c r="B10102" s="27"/>
      <c r="C10102" s="27"/>
      <c r="D10102" s="27"/>
      <c r="E10102" s="27"/>
      <c r="F10102" s="26"/>
      <c r="G10102" s="28" t="str">
        <f t="shared" si="37"/>
        <v/>
      </c>
      <c r="H10102" s="31"/>
    </row>
    <row r="10103" spans="2:8">
      <c r="B10103" s="27"/>
      <c r="C10103" s="27"/>
      <c r="D10103" s="27"/>
      <c r="E10103" s="27"/>
      <c r="F10103" s="26"/>
      <c r="G10103" s="28" t="str">
        <f t="shared" si="37"/>
        <v/>
      </c>
      <c r="H10103" s="31"/>
    </row>
    <row r="10104" spans="2:8">
      <c r="B10104" s="27"/>
      <c r="C10104" s="27"/>
      <c r="D10104" s="27"/>
      <c r="E10104" s="27"/>
      <c r="F10104" s="26"/>
      <c r="G10104" s="28" t="str">
        <f t="shared" si="37"/>
        <v/>
      </c>
      <c r="H10104" s="31"/>
    </row>
    <row r="10105" spans="2:8">
      <c r="B10105" s="27"/>
      <c r="C10105" s="27"/>
      <c r="D10105" s="27"/>
      <c r="E10105" s="27"/>
      <c r="F10105" s="26"/>
      <c r="G10105" s="28" t="str">
        <f t="shared" si="37"/>
        <v/>
      </c>
      <c r="H10105" s="31"/>
    </row>
    <row r="10106" spans="2:8">
      <c r="B10106" s="27"/>
      <c r="C10106" s="27"/>
      <c r="D10106" s="27"/>
      <c r="E10106" s="27"/>
      <c r="F10106" s="26"/>
      <c r="G10106" s="28" t="str">
        <f t="shared" si="37"/>
        <v/>
      </c>
      <c r="H10106" s="31"/>
    </row>
    <row r="10107" spans="2:8">
      <c r="B10107" s="27"/>
      <c r="C10107" s="27"/>
      <c r="D10107" s="27"/>
      <c r="E10107" s="27"/>
      <c r="F10107" s="26"/>
      <c r="G10107" s="28" t="str">
        <f t="shared" si="37"/>
        <v/>
      </c>
      <c r="H10107" s="31"/>
    </row>
    <row r="10108" spans="2:8">
      <c r="B10108" s="27"/>
      <c r="C10108" s="27"/>
      <c r="D10108" s="27"/>
      <c r="E10108" s="27"/>
      <c r="F10108" s="26"/>
      <c r="G10108" s="28" t="str">
        <f t="shared" si="37"/>
        <v/>
      </c>
      <c r="H10108" s="31"/>
    </row>
    <row r="10109" spans="2:8">
      <c r="B10109" s="27"/>
      <c r="C10109" s="27"/>
      <c r="D10109" s="27"/>
      <c r="E10109" s="27"/>
      <c r="F10109" s="26"/>
      <c r="G10109" s="28" t="str">
        <f t="shared" si="37"/>
        <v/>
      </c>
      <c r="H10109" s="31"/>
    </row>
    <row r="10110" spans="2:8">
      <c r="B10110" s="27"/>
      <c r="C10110" s="27"/>
      <c r="D10110" s="27"/>
      <c r="E10110" s="27"/>
      <c r="F10110" s="26"/>
      <c r="G10110" s="28" t="str">
        <f t="shared" si="37"/>
        <v/>
      </c>
      <c r="H10110" s="31"/>
    </row>
    <row r="10111" spans="2:8">
      <c r="B10111" s="27"/>
      <c r="C10111" s="27"/>
      <c r="D10111" s="27"/>
      <c r="E10111" s="27"/>
      <c r="F10111" s="26"/>
      <c r="G10111" s="28" t="str">
        <f t="shared" si="37"/>
        <v/>
      </c>
      <c r="H10111" s="31"/>
    </row>
    <row r="10112" spans="2:8">
      <c r="B10112" s="27"/>
      <c r="C10112" s="27"/>
      <c r="D10112" s="27"/>
      <c r="E10112" s="27"/>
      <c r="F10112" s="26"/>
      <c r="G10112" s="28" t="str">
        <f t="shared" si="37"/>
        <v/>
      </c>
      <c r="H10112" s="31"/>
    </row>
    <row r="10113" spans="2:8">
      <c r="B10113" s="27"/>
      <c r="C10113" s="27"/>
      <c r="D10113" s="27"/>
      <c r="E10113" s="27"/>
      <c r="F10113" s="26"/>
      <c r="G10113" s="28" t="str">
        <f t="shared" si="37"/>
        <v/>
      </c>
      <c r="H10113" s="31"/>
    </row>
    <row r="10114" spans="2:8">
      <c r="B10114" s="27"/>
      <c r="C10114" s="27"/>
      <c r="D10114" s="27"/>
      <c r="E10114" s="27"/>
      <c r="F10114" s="26"/>
      <c r="G10114" s="28" t="str">
        <f t="shared" si="37"/>
        <v/>
      </c>
      <c r="H10114" s="31"/>
    </row>
    <row r="10115" spans="2:8">
      <c r="B10115" s="27"/>
      <c r="C10115" s="27"/>
      <c r="D10115" s="27"/>
      <c r="E10115" s="27"/>
      <c r="F10115" s="26"/>
      <c r="G10115" s="28" t="str">
        <f t="shared" si="37"/>
        <v/>
      </c>
      <c r="H10115" s="31"/>
    </row>
    <row r="10116" spans="2:8">
      <c r="B10116" s="27"/>
      <c r="C10116" s="27"/>
      <c r="D10116" s="27"/>
      <c r="E10116" s="27"/>
      <c r="F10116" s="26"/>
      <c r="G10116" s="28" t="str">
        <f t="shared" ref="G10116:G10179" si="38">IF(F10116="","",IF(F10116="EI",4,IF(F10116="EO",5.2,IF(F10116="EQ",3.9,IF(F10116="ILF",7.5,IF(F10116="EIF",5.4))))))</f>
        <v/>
      </c>
      <c r="H10116" s="31"/>
    </row>
    <row r="10117" spans="2:8">
      <c r="B10117" s="27"/>
      <c r="C10117" s="27"/>
      <c r="D10117" s="27"/>
      <c r="E10117" s="27"/>
      <c r="F10117" s="26"/>
      <c r="G10117" s="28" t="str">
        <f t="shared" si="38"/>
        <v/>
      </c>
      <c r="H10117" s="31"/>
    </row>
    <row r="10118" spans="2:8">
      <c r="B10118" s="27"/>
      <c r="C10118" s="27"/>
      <c r="D10118" s="27"/>
      <c r="E10118" s="27"/>
      <c r="F10118" s="26"/>
      <c r="G10118" s="28" t="str">
        <f t="shared" si="38"/>
        <v/>
      </c>
      <c r="H10118" s="31"/>
    </row>
    <row r="10119" spans="2:8">
      <c r="B10119" s="27"/>
      <c r="C10119" s="27"/>
      <c r="D10119" s="27"/>
      <c r="E10119" s="27"/>
      <c r="F10119" s="26"/>
      <c r="G10119" s="28" t="str">
        <f t="shared" si="38"/>
        <v/>
      </c>
      <c r="H10119" s="31"/>
    </row>
    <row r="10120" spans="2:8">
      <c r="B10120" s="27"/>
      <c r="C10120" s="27"/>
      <c r="D10120" s="27"/>
      <c r="E10120" s="27"/>
      <c r="F10120" s="26"/>
      <c r="G10120" s="28" t="str">
        <f t="shared" si="38"/>
        <v/>
      </c>
      <c r="H10120" s="31"/>
    </row>
    <row r="10121" spans="2:8">
      <c r="B10121" s="27"/>
      <c r="C10121" s="27"/>
      <c r="D10121" s="27"/>
      <c r="E10121" s="27"/>
      <c r="F10121" s="26"/>
      <c r="G10121" s="28" t="str">
        <f t="shared" si="38"/>
        <v/>
      </c>
      <c r="H10121" s="31"/>
    </row>
    <row r="10122" spans="2:8">
      <c r="B10122" s="27"/>
      <c r="C10122" s="27"/>
      <c r="D10122" s="27"/>
      <c r="E10122" s="27"/>
      <c r="F10122" s="26"/>
      <c r="G10122" s="28" t="str">
        <f t="shared" si="38"/>
        <v/>
      </c>
      <c r="H10122" s="31"/>
    </row>
    <row r="10123" spans="2:8">
      <c r="B10123" s="27"/>
      <c r="C10123" s="27"/>
      <c r="D10123" s="27"/>
      <c r="E10123" s="27"/>
      <c r="F10123" s="26"/>
      <c r="G10123" s="28" t="str">
        <f t="shared" si="38"/>
        <v/>
      </c>
      <c r="H10123" s="31"/>
    </row>
    <row r="10124" spans="2:8">
      <c r="B10124" s="27"/>
      <c r="C10124" s="27"/>
      <c r="D10124" s="27"/>
      <c r="E10124" s="27"/>
      <c r="F10124" s="26"/>
      <c r="G10124" s="28" t="str">
        <f t="shared" si="38"/>
        <v/>
      </c>
      <c r="H10124" s="31"/>
    </row>
    <row r="10125" spans="2:8">
      <c r="B10125" s="27"/>
      <c r="C10125" s="27"/>
      <c r="D10125" s="27"/>
      <c r="E10125" s="27"/>
      <c r="F10125" s="26"/>
      <c r="G10125" s="28" t="str">
        <f t="shared" si="38"/>
        <v/>
      </c>
      <c r="H10125" s="31"/>
    </row>
    <row r="10126" spans="2:8">
      <c r="B10126" s="27"/>
      <c r="C10126" s="27"/>
      <c r="D10126" s="27"/>
      <c r="E10126" s="27"/>
      <c r="F10126" s="26"/>
      <c r="G10126" s="28" t="str">
        <f t="shared" si="38"/>
        <v/>
      </c>
      <c r="H10126" s="31"/>
    </row>
    <row r="10127" spans="2:8">
      <c r="B10127" s="27"/>
      <c r="C10127" s="27"/>
      <c r="D10127" s="27"/>
      <c r="E10127" s="27"/>
      <c r="F10127" s="26"/>
      <c r="G10127" s="28" t="str">
        <f t="shared" si="38"/>
        <v/>
      </c>
      <c r="H10127" s="31"/>
    </row>
    <row r="10128" spans="2:8">
      <c r="B10128" s="27"/>
      <c r="C10128" s="27"/>
      <c r="D10128" s="27"/>
      <c r="E10128" s="27"/>
      <c r="F10128" s="26"/>
      <c r="G10128" s="28" t="str">
        <f t="shared" si="38"/>
        <v/>
      </c>
      <c r="H10128" s="31"/>
    </row>
    <row r="10129" spans="2:8">
      <c r="B10129" s="27"/>
      <c r="C10129" s="27"/>
      <c r="D10129" s="27"/>
      <c r="E10129" s="27"/>
      <c r="F10129" s="26"/>
      <c r="G10129" s="28" t="str">
        <f t="shared" si="38"/>
        <v/>
      </c>
      <c r="H10129" s="31"/>
    </row>
    <row r="10130" spans="2:8">
      <c r="B10130" s="27"/>
      <c r="C10130" s="27"/>
      <c r="D10130" s="27"/>
      <c r="E10130" s="27"/>
      <c r="F10130" s="26"/>
      <c r="G10130" s="28" t="str">
        <f t="shared" si="38"/>
        <v/>
      </c>
      <c r="H10130" s="31"/>
    </row>
    <row r="10131" spans="2:8">
      <c r="B10131" s="27"/>
      <c r="C10131" s="27"/>
      <c r="D10131" s="27"/>
      <c r="E10131" s="27"/>
      <c r="F10131" s="26"/>
      <c r="G10131" s="28" t="str">
        <f t="shared" si="38"/>
        <v/>
      </c>
      <c r="H10131" s="31"/>
    </row>
    <row r="10132" spans="2:8">
      <c r="B10132" s="27"/>
      <c r="C10132" s="27"/>
      <c r="D10132" s="27"/>
      <c r="E10132" s="27"/>
      <c r="F10132" s="26"/>
      <c r="G10132" s="28" t="str">
        <f t="shared" si="38"/>
        <v/>
      </c>
      <c r="H10132" s="31"/>
    </row>
    <row r="10133" spans="2:8">
      <c r="B10133" s="27"/>
      <c r="C10133" s="27"/>
      <c r="D10133" s="27"/>
      <c r="E10133" s="27"/>
      <c r="F10133" s="26"/>
      <c r="G10133" s="28" t="str">
        <f t="shared" si="38"/>
        <v/>
      </c>
      <c r="H10133" s="31"/>
    </row>
    <row r="10134" spans="2:8">
      <c r="B10134" s="27"/>
      <c r="C10134" s="27"/>
      <c r="D10134" s="27"/>
      <c r="E10134" s="27"/>
      <c r="F10134" s="26"/>
      <c r="G10134" s="28" t="str">
        <f t="shared" si="38"/>
        <v/>
      </c>
      <c r="H10134" s="31"/>
    </row>
    <row r="10135" spans="2:8">
      <c r="B10135" s="27"/>
      <c r="C10135" s="27"/>
      <c r="D10135" s="27"/>
      <c r="E10135" s="27"/>
      <c r="F10135" s="26"/>
      <c r="G10135" s="28" t="str">
        <f t="shared" si="38"/>
        <v/>
      </c>
      <c r="H10135" s="31"/>
    </row>
    <row r="10136" spans="2:8">
      <c r="B10136" s="27"/>
      <c r="C10136" s="27"/>
      <c r="D10136" s="27"/>
      <c r="E10136" s="27"/>
      <c r="F10136" s="26"/>
      <c r="G10136" s="28" t="str">
        <f t="shared" si="38"/>
        <v/>
      </c>
      <c r="H10136" s="31"/>
    </row>
    <row r="10137" spans="2:8">
      <c r="B10137" s="27"/>
      <c r="C10137" s="27"/>
      <c r="D10137" s="27"/>
      <c r="E10137" s="27"/>
      <c r="F10137" s="26"/>
      <c r="G10137" s="28" t="str">
        <f t="shared" si="38"/>
        <v/>
      </c>
      <c r="H10137" s="31"/>
    </row>
    <row r="10138" spans="2:8">
      <c r="B10138" s="27"/>
      <c r="C10138" s="27"/>
      <c r="D10138" s="27"/>
      <c r="E10138" s="27"/>
      <c r="F10138" s="26"/>
      <c r="G10138" s="28" t="str">
        <f t="shared" si="38"/>
        <v/>
      </c>
      <c r="H10138" s="31"/>
    </row>
    <row r="10139" spans="2:8">
      <c r="B10139" s="27"/>
      <c r="C10139" s="27"/>
      <c r="D10139" s="27"/>
      <c r="E10139" s="27"/>
      <c r="F10139" s="26"/>
      <c r="G10139" s="28" t="str">
        <f t="shared" si="38"/>
        <v/>
      </c>
      <c r="H10139" s="31"/>
    </row>
    <row r="10140" spans="2:8">
      <c r="B10140" s="27"/>
      <c r="C10140" s="27"/>
      <c r="D10140" s="27"/>
      <c r="E10140" s="27"/>
      <c r="F10140" s="26"/>
      <c r="G10140" s="28" t="str">
        <f t="shared" si="38"/>
        <v/>
      </c>
      <c r="H10140" s="31"/>
    </row>
    <row r="10141" spans="2:8">
      <c r="B10141" s="27"/>
      <c r="C10141" s="27"/>
      <c r="D10141" s="27"/>
      <c r="E10141" s="27"/>
      <c r="F10141" s="26"/>
      <c r="G10141" s="28" t="str">
        <f t="shared" si="38"/>
        <v/>
      </c>
      <c r="H10141" s="31"/>
    </row>
    <row r="10142" spans="2:8">
      <c r="B10142" s="27"/>
      <c r="C10142" s="27"/>
      <c r="D10142" s="27"/>
      <c r="E10142" s="27"/>
      <c r="F10142" s="26"/>
      <c r="G10142" s="28" t="str">
        <f t="shared" si="38"/>
        <v/>
      </c>
      <c r="H10142" s="31"/>
    </row>
    <row r="10143" spans="2:8">
      <c r="B10143" s="27"/>
      <c r="C10143" s="27"/>
      <c r="D10143" s="27"/>
      <c r="E10143" s="27"/>
      <c r="F10143" s="26"/>
      <c r="G10143" s="28" t="str">
        <f t="shared" si="38"/>
        <v/>
      </c>
      <c r="H10143" s="31"/>
    </row>
    <row r="10144" spans="2:8">
      <c r="B10144" s="27"/>
      <c r="C10144" s="27"/>
      <c r="D10144" s="27"/>
      <c r="E10144" s="27"/>
      <c r="F10144" s="26"/>
      <c r="G10144" s="28" t="str">
        <f t="shared" si="38"/>
        <v/>
      </c>
      <c r="H10144" s="31"/>
    </row>
    <row r="10145" spans="2:8">
      <c r="B10145" s="27"/>
      <c r="C10145" s="27"/>
      <c r="D10145" s="27"/>
      <c r="E10145" s="27"/>
      <c r="F10145" s="26"/>
      <c r="G10145" s="28" t="str">
        <f t="shared" si="38"/>
        <v/>
      </c>
      <c r="H10145" s="31"/>
    </row>
    <row r="10146" spans="2:8">
      <c r="B10146" s="27"/>
      <c r="C10146" s="27"/>
      <c r="D10146" s="27"/>
      <c r="E10146" s="27"/>
      <c r="F10146" s="26"/>
      <c r="G10146" s="28" t="str">
        <f t="shared" si="38"/>
        <v/>
      </c>
      <c r="H10146" s="31"/>
    </row>
    <row r="10147" spans="2:8">
      <c r="B10147" s="27"/>
      <c r="C10147" s="27"/>
      <c r="D10147" s="27"/>
      <c r="E10147" s="27"/>
      <c r="F10147" s="26"/>
      <c r="G10147" s="28" t="str">
        <f t="shared" si="38"/>
        <v/>
      </c>
      <c r="H10147" s="31"/>
    </row>
    <row r="10148" spans="2:8">
      <c r="B10148" s="27"/>
      <c r="C10148" s="27"/>
      <c r="D10148" s="27"/>
      <c r="E10148" s="27"/>
      <c r="F10148" s="26"/>
      <c r="G10148" s="28" t="str">
        <f t="shared" si="38"/>
        <v/>
      </c>
      <c r="H10148" s="31"/>
    </row>
    <row r="10149" spans="2:8">
      <c r="B10149" s="27"/>
      <c r="C10149" s="27"/>
      <c r="D10149" s="27"/>
      <c r="E10149" s="27"/>
      <c r="F10149" s="26"/>
      <c r="G10149" s="28" t="str">
        <f t="shared" si="38"/>
        <v/>
      </c>
      <c r="H10149" s="31"/>
    </row>
    <row r="10150" spans="2:8">
      <c r="B10150" s="27"/>
      <c r="C10150" s="27"/>
      <c r="D10150" s="27"/>
      <c r="E10150" s="27"/>
      <c r="F10150" s="26"/>
      <c r="G10150" s="28" t="str">
        <f t="shared" si="38"/>
        <v/>
      </c>
      <c r="H10150" s="31"/>
    </row>
    <row r="10151" spans="2:8">
      <c r="B10151" s="27"/>
      <c r="C10151" s="27"/>
      <c r="D10151" s="27"/>
      <c r="E10151" s="27"/>
      <c r="F10151" s="26"/>
      <c r="G10151" s="28" t="str">
        <f t="shared" si="38"/>
        <v/>
      </c>
      <c r="H10151" s="31"/>
    </row>
    <row r="10152" spans="2:8">
      <c r="B10152" s="27"/>
      <c r="C10152" s="27"/>
      <c r="D10152" s="27"/>
      <c r="E10152" s="27"/>
      <c r="F10152" s="26"/>
      <c r="G10152" s="28" t="str">
        <f t="shared" si="38"/>
        <v/>
      </c>
      <c r="H10152" s="31"/>
    </row>
    <row r="10153" spans="2:8">
      <c r="B10153" s="27"/>
      <c r="C10153" s="27"/>
      <c r="D10153" s="27"/>
      <c r="E10153" s="27"/>
      <c r="F10153" s="26"/>
      <c r="G10153" s="28" t="str">
        <f t="shared" si="38"/>
        <v/>
      </c>
      <c r="H10153" s="31"/>
    </row>
    <row r="10154" spans="2:8">
      <c r="B10154" s="27"/>
      <c r="C10154" s="27"/>
      <c r="D10154" s="27"/>
      <c r="E10154" s="27"/>
      <c r="F10154" s="26"/>
      <c r="G10154" s="28" t="str">
        <f t="shared" si="38"/>
        <v/>
      </c>
      <c r="H10154" s="31"/>
    </row>
    <row r="10155" spans="2:8">
      <c r="B10155" s="27"/>
      <c r="C10155" s="27"/>
      <c r="D10155" s="27"/>
      <c r="E10155" s="27"/>
      <c r="F10155" s="26"/>
      <c r="G10155" s="28" t="str">
        <f t="shared" si="38"/>
        <v/>
      </c>
      <c r="H10155" s="31"/>
    </row>
    <row r="10156" spans="2:8">
      <c r="B10156" s="27"/>
      <c r="C10156" s="27"/>
      <c r="D10156" s="27"/>
      <c r="E10156" s="27"/>
      <c r="F10156" s="26"/>
      <c r="G10156" s="28" t="str">
        <f t="shared" si="38"/>
        <v/>
      </c>
      <c r="H10156" s="31"/>
    </row>
    <row r="10157" spans="2:8">
      <c r="B10157" s="27"/>
      <c r="C10157" s="27"/>
      <c r="D10157" s="27"/>
      <c r="E10157" s="27"/>
      <c r="F10157" s="26"/>
      <c r="G10157" s="28" t="str">
        <f t="shared" si="38"/>
        <v/>
      </c>
      <c r="H10157" s="31"/>
    </row>
    <row r="10158" spans="2:8">
      <c r="B10158" s="27"/>
      <c r="C10158" s="27"/>
      <c r="D10158" s="27"/>
      <c r="E10158" s="27"/>
      <c r="F10158" s="26"/>
      <c r="G10158" s="28" t="str">
        <f t="shared" si="38"/>
        <v/>
      </c>
      <c r="H10158" s="31"/>
    </row>
    <row r="10159" spans="2:8">
      <c r="B10159" s="27"/>
      <c r="C10159" s="27"/>
      <c r="D10159" s="27"/>
      <c r="E10159" s="27"/>
      <c r="F10159" s="26"/>
      <c r="G10159" s="28" t="str">
        <f t="shared" si="38"/>
        <v/>
      </c>
      <c r="H10159" s="31"/>
    </row>
    <row r="10160" spans="2:8">
      <c r="B10160" s="27"/>
      <c r="C10160" s="27"/>
      <c r="D10160" s="27"/>
      <c r="E10160" s="27"/>
      <c r="F10160" s="26"/>
      <c r="G10160" s="28" t="str">
        <f t="shared" si="38"/>
        <v/>
      </c>
      <c r="H10160" s="31"/>
    </row>
    <row r="10161" spans="2:8">
      <c r="B10161" s="27"/>
      <c r="C10161" s="27"/>
      <c r="D10161" s="27"/>
      <c r="E10161" s="27"/>
      <c r="F10161" s="26"/>
      <c r="G10161" s="28" t="str">
        <f t="shared" si="38"/>
        <v/>
      </c>
      <c r="H10161" s="31"/>
    </row>
    <row r="10162" spans="2:8">
      <c r="B10162" s="27"/>
      <c r="C10162" s="27"/>
      <c r="D10162" s="27"/>
      <c r="E10162" s="27"/>
      <c r="F10162" s="26"/>
      <c r="G10162" s="28" t="str">
        <f t="shared" si="38"/>
        <v/>
      </c>
      <c r="H10162" s="31"/>
    </row>
    <row r="10163" spans="2:8">
      <c r="B10163" s="27"/>
      <c r="C10163" s="27"/>
      <c r="D10163" s="27"/>
      <c r="E10163" s="27"/>
      <c r="F10163" s="26"/>
      <c r="G10163" s="28" t="str">
        <f t="shared" si="38"/>
        <v/>
      </c>
      <c r="H10163" s="31"/>
    </row>
    <row r="10164" spans="2:8">
      <c r="B10164" s="27"/>
      <c r="C10164" s="27"/>
      <c r="D10164" s="27"/>
      <c r="E10164" s="27"/>
      <c r="F10164" s="26"/>
      <c r="G10164" s="28" t="str">
        <f t="shared" si="38"/>
        <v/>
      </c>
      <c r="H10164" s="31"/>
    </row>
    <row r="10165" spans="2:8">
      <c r="B10165" s="27"/>
      <c r="C10165" s="27"/>
      <c r="D10165" s="27"/>
      <c r="E10165" s="27"/>
      <c r="F10165" s="26"/>
      <c r="G10165" s="28" t="str">
        <f t="shared" si="38"/>
        <v/>
      </c>
      <c r="H10165" s="31"/>
    </row>
    <row r="10166" spans="2:8">
      <c r="B10166" s="27"/>
      <c r="C10166" s="27"/>
      <c r="D10166" s="27"/>
      <c r="E10166" s="27"/>
      <c r="F10166" s="26"/>
      <c r="G10166" s="28" t="str">
        <f t="shared" si="38"/>
        <v/>
      </c>
      <c r="H10166" s="31"/>
    </row>
    <row r="10167" spans="2:8">
      <c r="B10167" s="27"/>
      <c r="C10167" s="27"/>
      <c r="D10167" s="27"/>
      <c r="E10167" s="27"/>
      <c r="F10167" s="26"/>
      <c r="G10167" s="28" t="str">
        <f t="shared" si="38"/>
        <v/>
      </c>
      <c r="H10167" s="31"/>
    </row>
    <row r="10168" spans="2:8">
      <c r="B10168" s="27"/>
      <c r="C10168" s="27"/>
      <c r="D10168" s="27"/>
      <c r="E10168" s="27"/>
      <c r="F10168" s="26"/>
      <c r="G10168" s="28" t="str">
        <f t="shared" si="38"/>
        <v/>
      </c>
      <c r="H10168" s="31"/>
    </row>
    <row r="10169" spans="2:8">
      <c r="B10169" s="27"/>
      <c r="C10169" s="27"/>
      <c r="D10169" s="27"/>
      <c r="E10169" s="27"/>
      <c r="F10169" s="26"/>
      <c r="G10169" s="28" t="str">
        <f t="shared" si="38"/>
        <v/>
      </c>
      <c r="H10169" s="31"/>
    </row>
    <row r="10170" spans="2:8">
      <c r="B10170" s="27"/>
      <c r="C10170" s="27"/>
      <c r="D10170" s="27"/>
      <c r="E10170" s="27"/>
      <c r="F10170" s="26"/>
      <c r="G10170" s="28" t="str">
        <f t="shared" si="38"/>
        <v/>
      </c>
      <c r="H10170" s="31"/>
    </row>
    <row r="10171" spans="2:8">
      <c r="B10171" s="27"/>
      <c r="C10171" s="27"/>
      <c r="D10171" s="27"/>
      <c r="E10171" s="27"/>
      <c r="F10171" s="26"/>
      <c r="G10171" s="28" t="str">
        <f t="shared" si="38"/>
        <v/>
      </c>
      <c r="H10171" s="31"/>
    </row>
    <row r="10172" spans="2:8">
      <c r="B10172" s="27"/>
      <c r="C10172" s="27"/>
      <c r="D10172" s="27"/>
      <c r="E10172" s="27"/>
      <c r="F10172" s="26"/>
      <c r="G10172" s="28" t="str">
        <f t="shared" si="38"/>
        <v/>
      </c>
      <c r="H10172" s="31"/>
    </row>
    <row r="10173" spans="2:8">
      <c r="B10173" s="27"/>
      <c r="C10173" s="27"/>
      <c r="D10173" s="27"/>
      <c r="E10173" s="27"/>
      <c r="F10173" s="26"/>
      <c r="G10173" s="28" t="str">
        <f t="shared" si="38"/>
        <v/>
      </c>
      <c r="H10173" s="31"/>
    </row>
    <row r="10174" spans="2:8">
      <c r="B10174" s="27"/>
      <c r="C10174" s="27"/>
      <c r="D10174" s="27"/>
      <c r="E10174" s="27"/>
      <c r="F10174" s="26"/>
      <c r="G10174" s="28" t="str">
        <f t="shared" si="38"/>
        <v/>
      </c>
      <c r="H10174" s="31"/>
    </row>
    <row r="10175" spans="2:8">
      <c r="B10175" s="27"/>
      <c r="C10175" s="27"/>
      <c r="D10175" s="27"/>
      <c r="E10175" s="27"/>
      <c r="F10175" s="26"/>
      <c r="G10175" s="28" t="str">
        <f t="shared" si="38"/>
        <v/>
      </c>
      <c r="H10175" s="31"/>
    </row>
    <row r="10176" spans="2:8">
      <c r="B10176" s="27"/>
      <c r="C10176" s="27"/>
      <c r="D10176" s="27"/>
      <c r="E10176" s="27"/>
      <c r="F10176" s="26"/>
      <c r="G10176" s="28" t="str">
        <f t="shared" si="38"/>
        <v/>
      </c>
      <c r="H10176" s="31"/>
    </row>
    <row r="10177" spans="2:8">
      <c r="B10177" s="27"/>
      <c r="C10177" s="27"/>
      <c r="D10177" s="27"/>
      <c r="E10177" s="27"/>
      <c r="F10177" s="26"/>
      <c r="G10177" s="28" t="str">
        <f t="shared" si="38"/>
        <v/>
      </c>
      <c r="H10177" s="31"/>
    </row>
    <row r="10178" spans="2:8">
      <c r="B10178" s="27"/>
      <c r="C10178" s="27"/>
      <c r="D10178" s="27"/>
      <c r="E10178" s="27"/>
      <c r="F10178" s="26"/>
      <c r="G10178" s="28" t="str">
        <f t="shared" si="38"/>
        <v/>
      </c>
      <c r="H10178" s="31"/>
    </row>
    <row r="10179" spans="2:8">
      <c r="B10179" s="27"/>
      <c r="C10179" s="27"/>
      <c r="D10179" s="27"/>
      <c r="E10179" s="27"/>
      <c r="F10179" s="26"/>
      <c r="G10179" s="28" t="str">
        <f t="shared" si="38"/>
        <v/>
      </c>
      <c r="H10179" s="31"/>
    </row>
    <row r="10180" spans="2:8">
      <c r="B10180" s="27"/>
      <c r="C10180" s="27"/>
      <c r="D10180" s="27"/>
      <c r="E10180" s="27"/>
      <c r="F10180" s="26"/>
      <c r="G10180" s="28" t="str">
        <f t="shared" ref="G10180:G10226" si="39">IF(F10180="","",IF(F10180="EI",4,IF(F10180="EO",5.2,IF(F10180="EQ",3.9,IF(F10180="ILF",7.5,IF(F10180="EIF",5.4))))))</f>
        <v/>
      </c>
      <c r="H10180" s="31"/>
    </row>
    <row r="10181" spans="2:8">
      <c r="B10181" s="27"/>
      <c r="C10181" s="27"/>
      <c r="D10181" s="27"/>
      <c r="E10181" s="27"/>
      <c r="F10181" s="26"/>
      <c r="G10181" s="28" t="str">
        <f t="shared" si="39"/>
        <v/>
      </c>
      <c r="H10181" s="31"/>
    </row>
    <row r="10182" spans="2:8">
      <c r="B10182" s="27"/>
      <c r="C10182" s="27"/>
      <c r="D10182" s="27"/>
      <c r="E10182" s="27"/>
      <c r="F10182" s="26"/>
      <c r="G10182" s="28" t="str">
        <f t="shared" si="39"/>
        <v/>
      </c>
      <c r="H10182" s="31"/>
    </row>
    <row r="10183" spans="2:8">
      <c r="B10183" s="27"/>
      <c r="C10183" s="27"/>
      <c r="D10183" s="27"/>
      <c r="E10183" s="27"/>
      <c r="F10183" s="26"/>
      <c r="G10183" s="28" t="str">
        <f t="shared" si="39"/>
        <v/>
      </c>
      <c r="H10183" s="31"/>
    </row>
    <row r="10184" spans="2:8">
      <c r="B10184" s="27"/>
      <c r="C10184" s="27"/>
      <c r="D10184" s="27"/>
      <c r="E10184" s="27"/>
      <c r="F10184" s="26"/>
      <c r="G10184" s="28" t="str">
        <f t="shared" si="39"/>
        <v/>
      </c>
      <c r="H10184" s="31"/>
    </row>
    <row r="10185" spans="2:8">
      <c r="B10185" s="27"/>
      <c r="C10185" s="27"/>
      <c r="D10185" s="27"/>
      <c r="E10185" s="27"/>
      <c r="F10185" s="26"/>
      <c r="G10185" s="28" t="str">
        <f t="shared" si="39"/>
        <v/>
      </c>
      <c r="H10185" s="31"/>
    </row>
    <row r="10186" spans="2:8">
      <c r="B10186" s="27"/>
      <c r="C10186" s="27"/>
      <c r="D10186" s="27"/>
      <c r="E10186" s="27"/>
      <c r="F10186" s="26"/>
      <c r="G10186" s="28" t="str">
        <f t="shared" si="39"/>
        <v/>
      </c>
      <c r="H10186" s="31"/>
    </row>
    <row r="10187" spans="2:8">
      <c r="B10187" s="27"/>
      <c r="C10187" s="27"/>
      <c r="D10187" s="27"/>
      <c r="E10187" s="27"/>
      <c r="F10187" s="26"/>
      <c r="G10187" s="28" t="str">
        <f t="shared" si="39"/>
        <v/>
      </c>
      <c r="H10187" s="31"/>
    </row>
    <row r="10188" spans="2:8">
      <c r="B10188" s="27"/>
      <c r="C10188" s="27"/>
      <c r="D10188" s="27"/>
      <c r="E10188" s="27"/>
      <c r="F10188" s="26"/>
      <c r="G10188" s="28" t="str">
        <f t="shared" si="39"/>
        <v/>
      </c>
      <c r="H10188" s="31"/>
    </row>
    <row r="10189" spans="2:8">
      <c r="B10189" s="27"/>
      <c r="C10189" s="27"/>
      <c r="D10189" s="27"/>
      <c r="E10189" s="27"/>
      <c r="F10189" s="26"/>
      <c r="G10189" s="28" t="str">
        <f t="shared" si="39"/>
        <v/>
      </c>
      <c r="H10189" s="31"/>
    </row>
    <row r="10190" spans="2:8">
      <c r="B10190" s="27"/>
      <c r="C10190" s="27"/>
      <c r="D10190" s="27"/>
      <c r="E10190" s="27"/>
      <c r="F10190" s="26"/>
      <c r="G10190" s="28" t="str">
        <f t="shared" si="39"/>
        <v/>
      </c>
      <c r="H10190" s="31"/>
    </row>
    <row r="10191" spans="2:8">
      <c r="B10191" s="27"/>
      <c r="C10191" s="27"/>
      <c r="D10191" s="27"/>
      <c r="E10191" s="27"/>
      <c r="F10191" s="26"/>
      <c r="G10191" s="28" t="str">
        <f t="shared" si="39"/>
        <v/>
      </c>
      <c r="H10191" s="31"/>
    </row>
    <row r="10192" spans="2:8">
      <c r="B10192" s="27"/>
      <c r="C10192" s="27"/>
      <c r="D10192" s="27"/>
      <c r="E10192" s="27"/>
      <c r="F10192" s="26"/>
      <c r="G10192" s="28" t="str">
        <f t="shared" si="39"/>
        <v/>
      </c>
      <c r="H10192" s="31"/>
    </row>
    <row r="10193" spans="2:8">
      <c r="B10193" s="27"/>
      <c r="C10193" s="27"/>
      <c r="D10193" s="27"/>
      <c r="E10193" s="27"/>
      <c r="F10193" s="26"/>
      <c r="G10193" s="28" t="str">
        <f t="shared" si="39"/>
        <v/>
      </c>
      <c r="H10193" s="31"/>
    </row>
    <row r="10194" spans="2:8">
      <c r="B10194" s="27"/>
      <c r="C10194" s="27"/>
      <c r="D10194" s="27"/>
      <c r="E10194" s="27"/>
      <c r="F10194" s="26"/>
      <c r="G10194" s="28" t="str">
        <f t="shared" si="39"/>
        <v/>
      </c>
      <c r="H10194" s="31"/>
    </row>
    <row r="10195" spans="2:8">
      <c r="B10195" s="27"/>
      <c r="C10195" s="27"/>
      <c r="D10195" s="27"/>
      <c r="E10195" s="27"/>
      <c r="F10195" s="26"/>
      <c r="G10195" s="28" t="str">
        <f t="shared" si="39"/>
        <v/>
      </c>
      <c r="H10195" s="31"/>
    </row>
    <row r="10196" spans="2:8">
      <c r="B10196" s="27"/>
      <c r="C10196" s="27"/>
      <c r="D10196" s="27"/>
      <c r="E10196" s="27"/>
      <c r="F10196" s="26"/>
      <c r="G10196" s="28" t="str">
        <f t="shared" si="39"/>
        <v/>
      </c>
      <c r="H10196" s="31"/>
    </row>
    <row r="10197" spans="2:8">
      <c r="B10197" s="27"/>
      <c r="C10197" s="27"/>
      <c r="D10197" s="27"/>
      <c r="E10197" s="27"/>
      <c r="F10197" s="26"/>
      <c r="G10197" s="28" t="str">
        <f t="shared" si="39"/>
        <v/>
      </c>
      <c r="H10197" s="31"/>
    </row>
    <row r="10198" spans="2:8">
      <c r="B10198" s="27"/>
      <c r="C10198" s="27"/>
      <c r="D10198" s="27"/>
      <c r="E10198" s="27"/>
      <c r="F10198" s="26"/>
      <c r="G10198" s="28" t="str">
        <f t="shared" si="39"/>
        <v/>
      </c>
      <c r="H10198" s="31"/>
    </row>
    <row r="10199" spans="2:8">
      <c r="B10199" s="27"/>
      <c r="C10199" s="27"/>
      <c r="D10199" s="27"/>
      <c r="E10199" s="27"/>
      <c r="F10199" s="26"/>
      <c r="G10199" s="28" t="str">
        <f t="shared" si="39"/>
        <v/>
      </c>
      <c r="H10199" s="31"/>
    </row>
    <row r="10200" spans="2:8">
      <c r="B10200" s="27"/>
      <c r="C10200" s="27"/>
      <c r="D10200" s="27"/>
      <c r="E10200" s="27"/>
      <c r="F10200" s="26"/>
      <c r="G10200" s="28" t="str">
        <f t="shared" si="39"/>
        <v/>
      </c>
      <c r="H10200" s="31"/>
    </row>
    <row r="10201" spans="2:8">
      <c r="B10201" s="27"/>
      <c r="C10201" s="27"/>
      <c r="D10201" s="27"/>
      <c r="E10201" s="27"/>
      <c r="F10201" s="26"/>
      <c r="G10201" s="28" t="str">
        <f t="shared" si="39"/>
        <v/>
      </c>
      <c r="H10201" s="31"/>
    </row>
    <row r="10202" spans="2:8">
      <c r="B10202" s="27"/>
      <c r="C10202" s="27"/>
      <c r="D10202" s="27"/>
      <c r="E10202" s="27"/>
      <c r="F10202" s="26"/>
      <c r="G10202" s="28" t="str">
        <f t="shared" si="39"/>
        <v/>
      </c>
      <c r="H10202" s="31"/>
    </row>
    <row r="10203" spans="2:8">
      <c r="B10203" s="27"/>
      <c r="C10203" s="27"/>
      <c r="D10203" s="27"/>
      <c r="E10203" s="27"/>
      <c r="F10203" s="26"/>
      <c r="G10203" s="28" t="str">
        <f t="shared" si="39"/>
        <v/>
      </c>
      <c r="H10203" s="31"/>
    </row>
    <row r="10204" spans="2:8">
      <c r="B10204" s="27"/>
      <c r="C10204" s="27"/>
      <c r="D10204" s="27"/>
      <c r="E10204" s="27"/>
      <c r="F10204" s="26"/>
      <c r="G10204" s="28" t="str">
        <f t="shared" si="39"/>
        <v/>
      </c>
      <c r="H10204" s="31"/>
    </row>
    <row r="10205" spans="2:8">
      <c r="B10205" s="27"/>
      <c r="C10205" s="27"/>
      <c r="D10205" s="27"/>
      <c r="E10205" s="27"/>
      <c r="F10205" s="26"/>
      <c r="G10205" s="28" t="str">
        <f t="shared" si="39"/>
        <v/>
      </c>
      <c r="H10205" s="31"/>
    </row>
    <row r="10206" spans="2:8">
      <c r="B10206" s="27"/>
      <c r="C10206" s="27"/>
      <c r="D10206" s="27"/>
      <c r="E10206" s="27"/>
      <c r="F10206" s="26"/>
      <c r="G10206" s="28" t="str">
        <f t="shared" si="39"/>
        <v/>
      </c>
      <c r="H10206" s="31"/>
    </row>
    <row r="10207" spans="2:8">
      <c r="B10207" s="27"/>
      <c r="C10207" s="27"/>
      <c r="D10207" s="27"/>
      <c r="E10207" s="27"/>
      <c r="F10207" s="26"/>
      <c r="G10207" s="28" t="str">
        <f t="shared" si="39"/>
        <v/>
      </c>
      <c r="H10207" s="31"/>
    </row>
    <row r="10208" spans="2:8">
      <c r="B10208" s="27"/>
      <c r="C10208" s="27"/>
      <c r="D10208" s="27"/>
      <c r="E10208" s="27"/>
      <c r="F10208" s="26"/>
      <c r="G10208" s="28" t="str">
        <f t="shared" si="39"/>
        <v/>
      </c>
      <c r="H10208" s="31"/>
    </row>
    <row r="10209" spans="2:8">
      <c r="B10209" s="27"/>
      <c r="C10209" s="27"/>
      <c r="D10209" s="27"/>
      <c r="E10209" s="27"/>
      <c r="F10209" s="26"/>
      <c r="G10209" s="28" t="str">
        <f t="shared" si="39"/>
        <v/>
      </c>
      <c r="H10209" s="31"/>
    </row>
    <row r="10210" spans="2:8">
      <c r="B10210" s="27"/>
      <c r="C10210" s="27"/>
      <c r="D10210" s="27"/>
      <c r="E10210" s="27"/>
      <c r="F10210" s="26"/>
      <c r="G10210" s="28" t="str">
        <f t="shared" si="39"/>
        <v/>
      </c>
      <c r="H10210" s="31"/>
    </row>
    <row r="10211" spans="2:8">
      <c r="B10211" s="27"/>
      <c r="C10211" s="27"/>
      <c r="D10211" s="27"/>
      <c r="E10211" s="27"/>
      <c r="F10211" s="26"/>
      <c r="G10211" s="28" t="str">
        <f t="shared" si="39"/>
        <v/>
      </c>
      <c r="H10211" s="31"/>
    </row>
    <row r="10212" spans="2:8">
      <c r="B10212" s="27"/>
      <c r="C10212" s="27"/>
      <c r="D10212" s="27"/>
      <c r="E10212" s="27"/>
      <c r="F10212" s="26"/>
      <c r="G10212" s="28" t="str">
        <f t="shared" si="39"/>
        <v/>
      </c>
      <c r="H10212" s="31"/>
    </row>
    <row r="10213" spans="2:8">
      <c r="B10213" s="27"/>
      <c r="C10213" s="27"/>
      <c r="D10213" s="27"/>
      <c r="E10213" s="27"/>
      <c r="F10213" s="26"/>
      <c r="G10213" s="28" t="str">
        <f t="shared" si="39"/>
        <v/>
      </c>
      <c r="H10213" s="31"/>
    </row>
    <row r="10214" spans="2:8">
      <c r="B10214" s="27"/>
      <c r="C10214" s="27"/>
      <c r="D10214" s="27"/>
      <c r="E10214" s="27"/>
      <c r="F10214" s="26"/>
      <c r="G10214" s="28" t="str">
        <f t="shared" si="39"/>
        <v/>
      </c>
      <c r="H10214" s="31"/>
    </row>
    <row r="10215" spans="2:8">
      <c r="B10215" s="27"/>
      <c r="C10215" s="27"/>
      <c r="D10215" s="27"/>
      <c r="E10215" s="27"/>
      <c r="F10215" s="26"/>
      <c r="G10215" s="28" t="str">
        <f t="shared" si="39"/>
        <v/>
      </c>
      <c r="H10215" s="31"/>
    </row>
    <row r="10216" spans="2:8">
      <c r="B10216" s="27"/>
      <c r="C10216" s="27"/>
      <c r="D10216" s="27"/>
      <c r="E10216" s="27"/>
      <c r="F10216" s="26"/>
      <c r="G10216" s="28" t="str">
        <f t="shared" si="39"/>
        <v/>
      </c>
      <c r="H10216" s="31"/>
    </row>
    <row r="10217" spans="2:8">
      <c r="B10217" s="27"/>
      <c r="C10217" s="27"/>
      <c r="D10217" s="27"/>
      <c r="E10217" s="27"/>
      <c r="F10217" s="26"/>
      <c r="G10217" s="28" t="str">
        <f t="shared" si="39"/>
        <v/>
      </c>
      <c r="H10217" s="31"/>
    </row>
    <row r="10218" spans="2:8">
      <c r="B10218" s="27"/>
      <c r="C10218" s="27"/>
      <c r="D10218" s="27"/>
      <c r="E10218" s="27"/>
      <c r="F10218" s="26"/>
      <c r="G10218" s="28" t="str">
        <f t="shared" si="39"/>
        <v/>
      </c>
      <c r="H10218" s="31"/>
    </row>
    <row r="10219" spans="2:8">
      <c r="B10219" s="27"/>
      <c r="C10219" s="27"/>
      <c r="D10219" s="27"/>
      <c r="E10219" s="27"/>
      <c r="F10219" s="26"/>
      <c r="G10219" s="28" t="str">
        <f t="shared" si="39"/>
        <v/>
      </c>
      <c r="H10219" s="31"/>
    </row>
    <row r="10220" spans="2:8">
      <c r="B10220" s="27"/>
      <c r="C10220" s="27"/>
      <c r="D10220" s="27"/>
      <c r="E10220" s="27"/>
      <c r="F10220" s="26"/>
      <c r="G10220" s="28" t="str">
        <f t="shared" si="39"/>
        <v/>
      </c>
      <c r="H10220" s="31"/>
    </row>
    <row r="10221" spans="2:8">
      <c r="B10221" s="27"/>
      <c r="C10221" s="27"/>
      <c r="D10221" s="27"/>
      <c r="E10221" s="27"/>
      <c r="F10221" s="26"/>
      <c r="G10221" s="28" t="str">
        <f t="shared" si="39"/>
        <v/>
      </c>
      <c r="H10221" s="31"/>
    </row>
    <row r="10222" spans="2:8">
      <c r="B10222" s="27"/>
      <c r="C10222" s="27"/>
      <c r="D10222" s="27"/>
      <c r="E10222" s="27"/>
      <c r="F10222" s="26"/>
      <c r="G10222" s="28" t="str">
        <f t="shared" si="39"/>
        <v/>
      </c>
      <c r="H10222" s="31"/>
    </row>
    <row r="10223" spans="2:8">
      <c r="B10223" s="27"/>
      <c r="C10223" s="27"/>
      <c r="D10223" s="27"/>
      <c r="E10223" s="27"/>
      <c r="F10223" s="26"/>
      <c r="G10223" s="28" t="str">
        <f t="shared" si="39"/>
        <v/>
      </c>
      <c r="H10223" s="31"/>
    </row>
    <row r="10224" spans="2:8">
      <c r="B10224" s="27"/>
      <c r="C10224" s="27"/>
      <c r="D10224" s="27"/>
      <c r="E10224" s="27"/>
      <c r="F10224" s="26"/>
      <c r="G10224" s="28" t="str">
        <f t="shared" si="39"/>
        <v/>
      </c>
      <c r="H10224" s="31"/>
    </row>
    <row r="10225" spans="2:8">
      <c r="B10225" s="27"/>
      <c r="C10225" s="27"/>
      <c r="D10225" s="27"/>
      <c r="E10225" s="27"/>
      <c r="F10225" s="26"/>
      <c r="G10225" s="28" t="str">
        <f t="shared" si="39"/>
        <v/>
      </c>
      <c r="H10225" s="31"/>
    </row>
    <row r="10226" spans="2:8">
      <c r="B10226" s="27"/>
      <c r="C10226" s="27"/>
      <c r="D10226" s="27"/>
      <c r="E10226" s="27"/>
      <c r="F10226" s="26"/>
      <c r="G10226" s="28" t="str">
        <f t="shared" si="39"/>
        <v/>
      </c>
      <c r="H10226" s="31"/>
    </row>
    <row r="10258" spans="2:8">
      <c r="B10258" s="24"/>
      <c r="C10258" s="24"/>
      <c r="D10258" s="24"/>
      <c r="E10258" s="24"/>
      <c r="F10258" s="29"/>
      <c r="G10258" s="24"/>
      <c r="H10258" s="24"/>
    </row>
    <row r="10259" spans="2:8">
      <c r="B10259" s="24"/>
      <c r="C10259" s="24"/>
      <c r="D10259" s="24"/>
      <c r="E10259" s="24"/>
      <c r="F10259" s="29"/>
      <c r="G10259" s="24"/>
      <c r="H10259" s="24"/>
    </row>
    <row r="10260" spans="2:8">
      <c r="B10260" s="24"/>
      <c r="C10260" s="24"/>
      <c r="D10260" s="24"/>
      <c r="E10260" s="24"/>
      <c r="F10260" s="29"/>
      <c r="G10260" s="24"/>
      <c r="H10260" s="24"/>
    </row>
    <row r="10261" spans="2:8">
      <c r="B10261" s="24"/>
      <c r="C10261" s="24"/>
      <c r="D10261" s="24"/>
      <c r="E10261" s="24"/>
      <c r="F10261" s="29"/>
      <c r="G10261" s="24"/>
      <c r="H10261" s="24"/>
    </row>
    <row r="10262" spans="2:8">
      <c r="B10262" s="24"/>
      <c r="C10262" s="24"/>
      <c r="D10262" s="24"/>
      <c r="E10262" s="24"/>
      <c r="F10262" s="29"/>
      <c r="G10262" s="24"/>
      <c r="H10262" s="24"/>
    </row>
    <row r="10263" spans="2:8">
      <c r="B10263" s="24"/>
      <c r="C10263" s="24"/>
      <c r="D10263" s="24"/>
      <c r="E10263" s="24"/>
      <c r="F10263" s="29"/>
      <c r="G10263" s="24"/>
      <c r="H10263" s="24"/>
    </row>
    <row r="10264" spans="2:8">
      <c r="B10264" s="24"/>
      <c r="C10264" s="24"/>
      <c r="D10264" s="24"/>
      <c r="E10264" s="24"/>
      <c r="F10264" s="29"/>
      <c r="G10264" s="24"/>
      <c r="H10264" s="24"/>
    </row>
    <row r="10265" spans="2:8">
      <c r="B10265" s="24"/>
      <c r="C10265" s="24"/>
      <c r="D10265" s="24"/>
      <c r="E10265" s="24"/>
      <c r="F10265" s="29"/>
      <c r="G10265" s="24"/>
      <c r="H10265" s="24"/>
    </row>
    <row r="10266" spans="2:8">
      <c r="B10266" s="24"/>
      <c r="C10266" s="24"/>
      <c r="D10266" s="24"/>
      <c r="E10266" s="24"/>
      <c r="F10266" s="29"/>
      <c r="G10266" s="24"/>
      <c r="H10266" s="24"/>
    </row>
    <row r="10267" spans="2:8">
      <c r="B10267" s="24"/>
      <c r="C10267" s="24"/>
      <c r="D10267" s="24"/>
      <c r="E10267" s="24"/>
      <c r="F10267" s="29"/>
      <c r="G10267" s="24"/>
      <c r="H10267" s="24"/>
    </row>
    <row r="10268" spans="2:8">
      <c r="B10268" s="24"/>
      <c r="C10268" s="24"/>
      <c r="D10268" s="24"/>
      <c r="E10268" s="24"/>
      <c r="F10268" s="29"/>
      <c r="G10268" s="24"/>
      <c r="H10268" s="24"/>
    </row>
    <row r="10269" spans="2:8">
      <c r="B10269" s="24"/>
      <c r="C10269" s="24"/>
      <c r="D10269" s="24"/>
      <c r="E10269" s="24"/>
      <c r="F10269" s="29"/>
      <c r="G10269" s="24"/>
      <c r="H10269" s="24"/>
    </row>
    <row r="10270" spans="2:8">
      <c r="B10270" s="24"/>
      <c r="C10270" s="24"/>
      <c r="D10270" s="24"/>
      <c r="E10270" s="24"/>
      <c r="F10270" s="29"/>
      <c r="G10270" s="24"/>
      <c r="H10270" s="24"/>
    </row>
    <row r="10271" spans="2:8">
      <c r="B10271" s="24"/>
      <c r="C10271" s="24"/>
      <c r="D10271" s="24"/>
      <c r="E10271" s="24"/>
      <c r="F10271" s="29"/>
      <c r="G10271" s="24"/>
      <c r="H10271" s="24"/>
    </row>
    <row r="10272" spans="2:8">
      <c r="B10272" s="24"/>
      <c r="C10272" s="24"/>
      <c r="D10272" s="24"/>
      <c r="E10272" s="24"/>
      <c r="F10272" s="29"/>
      <c r="G10272" s="24"/>
      <c r="H10272" s="24"/>
    </row>
    <row r="10273" spans="2:8">
      <c r="B10273" s="24"/>
      <c r="C10273" s="24"/>
      <c r="D10273" s="24"/>
      <c r="E10273" s="24"/>
      <c r="F10273" s="29"/>
      <c r="G10273" s="24"/>
      <c r="H10273" s="24"/>
    </row>
    <row r="10274" spans="2:8">
      <c r="B10274" s="24"/>
      <c r="C10274" s="24"/>
      <c r="D10274" s="24"/>
      <c r="E10274" s="24"/>
      <c r="F10274" s="29"/>
      <c r="G10274" s="24"/>
      <c r="H10274" s="24"/>
    </row>
    <row r="10275" spans="2:8">
      <c r="B10275" s="24"/>
      <c r="C10275" s="24"/>
      <c r="D10275" s="24"/>
      <c r="E10275" s="24"/>
      <c r="F10275" s="29"/>
      <c r="G10275" s="24"/>
      <c r="H10275" s="24"/>
    </row>
    <row r="10276" spans="2:8">
      <c r="B10276" s="24"/>
      <c r="C10276" s="24"/>
      <c r="D10276" s="24"/>
      <c r="E10276" s="24"/>
      <c r="F10276" s="29"/>
      <c r="G10276" s="24"/>
      <c r="H10276" s="24"/>
    </row>
    <row r="10277" spans="2:8">
      <c r="B10277" s="24"/>
      <c r="C10277" s="24"/>
      <c r="D10277" s="24"/>
      <c r="E10277" s="24"/>
      <c r="F10277" s="29"/>
      <c r="G10277" s="24"/>
      <c r="H10277" s="24"/>
    </row>
    <row r="10278" spans="2:8">
      <c r="B10278" s="24"/>
      <c r="C10278" s="24"/>
      <c r="D10278" s="24"/>
      <c r="E10278" s="24"/>
      <c r="F10278" s="29"/>
      <c r="G10278" s="24"/>
      <c r="H10278" s="24"/>
    </row>
    <row r="10279" spans="2:8">
      <c r="B10279" s="24"/>
      <c r="C10279" s="24"/>
      <c r="D10279" s="24"/>
      <c r="E10279" s="24"/>
      <c r="F10279" s="29"/>
      <c r="G10279" s="24"/>
      <c r="H10279" s="24"/>
    </row>
    <row r="10280" spans="2:8">
      <c r="B10280" s="24"/>
      <c r="C10280" s="24"/>
      <c r="D10280" s="24"/>
      <c r="E10280" s="24"/>
      <c r="F10280" s="29"/>
      <c r="G10280" s="24"/>
      <c r="H10280" s="24"/>
    </row>
    <row r="10281" spans="2:8">
      <c r="B10281" s="24"/>
      <c r="C10281" s="24"/>
      <c r="D10281" s="24"/>
      <c r="E10281" s="24"/>
      <c r="F10281" s="29"/>
      <c r="G10281" s="24"/>
      <c r="H10281" s="24"/>
    </row>
    <row r="10282" spans="2:8">
      <c r="B10282" s="24"/>
      <c r="C10282" s="24"/>
      <c r="D10282" s="24"/>
      <c r="E10282" s="24"/>
      <c r="F10282" s="29"/>
      <c r="G10282" s="24"/>
      <c r="H10282" s="24"/>
    </row>
    <row r="10283" spans="2:8">
      <c r="B10283" s="24"/>
      <c r="C10283" s="24"/>
      <c r="D10283" s="24"/>
      <c r="E10283" s="24"/>
      <c r="F10283" s="29"/>
      <c r="G10283" s="24"/>
      <c r="H10283" s="24"/>
    </row>
    <row r="10284" spans="2:8">
      <c r="B10284" s="24"/>
      <c r="C10284" s="24"/>
      <c r="D10284" s="24"/>
      <c r="E10284" s="24"/>
      <c r="F10284" s="29"/>
      <c r="G10284" s="24"/>
      <c r="H10284" s="24"/>
    </row>
    <row r="10285" spans="2:8">
      <c r="B10285" s="24"/>
      <c r="C10285" s="24"/>
      <c r="D10285" s="24"/>
      <c r="E10285" s="24"/>
      <c r="F10285" s="29"/>
      <c r="G10285" s="24"/>
      <c r="H10285" s="24"/>
    </row>
    <row r="10286" spans="2:8">
      <c r="B10286" s="24"/>
      <c r="C10286" s="24"/>
      <c r="D10286" s="24"/>
      <c r="E10286" s="24"/>
      <c r="F10286" s="29"/>
      <c r="G10286" s="24"/>
      <c r="H10286" s="24"/>
    </row>
    <row r="10287" spans="2:8">
      <c r="B10287" s="24"/>
      <c r="C10287" s="24"/>
      <c r="D10287" s="24"/>
      <c r="E10287" s="24"/>
      <c r="F10287" s="29"/>
      <c r="G10287" s="24"/>
      <c r="H10287" s="24"/>
    </row>
    <row r="10288" spans="2:8">
      <c r="B10288" s="24"/>
      <c r="C10288" s="24"/>
      <c r="D10288" s="24"/>
      <c r="E10288" s="24"/>
      <c r="F10288" s="29"/>
      <c r="G10288" s="24"/>
      <c r="H10288" s="24"/>
    </row>
    <row r="10289" spans="2:8">
      <c r="B10289" s="24"/>
      <c r="C10289" s="24"/>
      <c r="D10289" s="24"/>
      <c r="E10289" s="24"/>
      <c r="F10289" s="29"/>
      <c r="G10289" s="24"/>
      <c r="H10289" s="24"/>
    </row>
    <row r="10290" spans="2:8">
      <c r="B10290" s="24"/>
      <c r="C10290" s="24"/>
      <c r="D10290" s="24"/>
      <c r="E10290" s="24"/>
      <c r="F10290" s="29"/>
      <c r="G10290" s="24"/>
      <c r="H10290" s="24"/>
    </row>
    <row r="10291" spans="2:8">
      <c r="B10291" s="24"/>
      <c r="C10291" s="24"/>
      <c r="D10291" s="24"/>
      <c r="E10291" s="24"/>
      <c r="F10291" s="29"/>
      <c r="G10291" s="24"/>
      <c r="H10291" s="24"/>
    </row>
    <row r="10292" spans="2:8">
      <c r="B10292" s="24"/>
      <c r="C10292" s="24"/>
      <c r="D10292" s="24"/>
      <c r="E10292" s="24"/>
      <c r="F10292" s="29"/>
      <c r="G10292" s="24"/>
      <c r="H10292" s="24"/>
    </row>
    <row r="10293" spans="2:8">
      <c r="B10293" s="24"/>
      <c r="C10293" s="24"/>
      <c r="D10293" s="24"/>
      <c r="E10293" s="24"/>
      <c r="F10293" s="29"/>
      <c r="G10293" s="24"/>
      <c r="H10293" s="24"/>
    </row>
    <row r="10294" spans="2:8">
      <c r="B10294" s="24"/>
      <c r="C10294" s="24"/>
      <c r="D10294" s="24"/>
      <c r="E10294" s="24"/>
      <c r="F10294" s="29"/>
      <c r="G10294" s="24"/>
      <c r="H10294" s="24"/>
    </row>
    <row r="10295" spans="2:8">
      <c r="B10295" s="24"/>
      <c r="C10295" s="24"/>
      <c r="D10295" s="24"/>
      <c r="E10295" s="24"/>
      <c r="F10295" s="29"/>
      <c r="G10295" s="24"/>
      <c r="H10295" s="24"/>
    </row>
    <row r="10296" spans="2:8">
      <c r="B10296" s="24"/>
      <c r="C10296" s="24"/>
      <c r="D10296" s="24"/>
      <c r="E10296" s="24"/>
      <c r="F10296" s="29"/>
      <c r="G10296" s="24"/>
      <c r="H10296" s="24"/>
    </row>
    <row r="10297" spans="2:8">
      <c r="B10297" s="24"/>
      <c r="C10297" s="24"/>
      <c r="D10297" s="24"/>
      <c r="E10297" s="24"/>
      <c r="F10297" s="29"/>
      <c r="G10297" s="24"/>
      <c r="H10297" s="24"/>
    </row>
    <row r="10298" spans="2:8">
      <c r="B10298" s="24"/>
      <c r="C10298" s="24"/>
      <c r="D10298" s="24"/>
      <c r="E10298" s="24"/>
      <c r="F10298" s="29"/>
      <c r="G10298" s="24"/>
      <c r="H10298" s="24"/>
    </row>
    <row r="10299" spans="2:8">
      <c r="B10299" s="24"/>
      <c r="C10299" s="24"/>
      <c r="D10299" s="24"/>
      <c r="E10299" s="24"/>
      <c r="F10299" s="29"/>
      <c r="G10299" s="24"/>
      <c r="H10299" s="24"/>
    </row>
    <row r="10300" spans="2:8">
      <c r="B10300" s="24"/>
      <c r="C10300" s="24"/>
      <c r="D10300" s="24"/>
      <c r="E10300" s="24"/>
      <c r="F10300" s="29"/>
      <c r="G10300" s="24"/>
      <c r="H10300" s="24"/>
    </row>
    <row r="10301" spans="2:8">
      <c r="B10301" s="24"/>
      <c r="C10301" s="24"/>
      <c r="D10301" s="24"/>
      <c r="E10301" s="24"/>
      <c r="F10301" s="29"/>
      <c r="G10301" s="24"/>
      <c r="H10301" s="24"/>
    </row>
    <row r="10302" spans="2:8">
      <c r="B10302" s="24"/>
      <c r="C10302" s="24"/>
      <c r="D10302" s="24"/>
      <c r="E10302" s="24"/>
      <c r="F10302" s="29"/>
      <c r="G10302" s="24"/>
      <c r="H10302" s="24"/>
    </row>
    <row r="10303" spans="2:8">
      <c r="B10303" s="24"/>
      <c r="C10303" s="24"/>
      <c r="D10303" s="24"/>
      <c r="E10303" s="24"/>
      <c r="F10303" s="29"/>
      <c r="G10303" s="24"/>
      <c r="H10303" s="24"/>
    </row>
    <row r="10304" spans="2:8">
      <c r="B10304" s="24"/>
      <c r="C10304" s="24"/>
      <c r="D10304" s="24"/>
      <c r="E10304" s="24"/>
      <c r="F10304" s="29"/>
      <c r="G10304" s="24"/>
      <c r="H10304" s="24"/>
    </row>
    <row r="10305" spans="2:8">
      <c r="B10305" s="24"/>
      <c r="C10305" s="24"/>
      <c r="D10305" s="24"/>
      <c r="E10305" s="24"/>
      <c r="F10305" s="29"/>
      <c r="G10305" s="24"/>
      <c r="H10305" s="24"/>
    </row>
    <row r="10306" spans="2:8">
      <c r="B10306" s="24"/>
      <c r="C10306" s="24"/>
      <c r="D10306" s="24"/>
      <c r="E10306" s="24"/>
      <c r="F10306" s="29"/>
      <c r="G10306" s="24"/>
      <c r="H10306" s="24"/>
    </row>
    <row r="10307" spans="2:8">
      <c r="B10307" s="24"/>
      <c r="C10307" s="24"/>
      <c r="D10307" s="24"/>
      <c r="E10307" s="24"/>
      <c r="F10307" s="29"/>
      <c r="G10307" s="24"/>
      <c r="H10307" s="24"/>
    </row>
    <row r="10308" spans="2:8">
      <c r="B10308" s="24"/>
      <c r="C10308" s="24"/>
      <c r="D10308" s="24"/>
      <c r="E10308" s="24"/>
      <c r="F10308" s="29"/>
      <c r="G10308" s="24"/>
      <c r="H10308" s="24"/>
    </row>
    <row r="10309" spans="2:8">
      <c r="B10309" s="24"/>
      <c r="C10309" s="24"/>
      <c r="D10309" s="24"/>
      <c r="E10309" s="24"/>
      <c r="F10309" s="29"/>
      <c r="G10309" s="24"/>
      <c r="H10309" s="24"/>
    </row>
    <row r="10310" spans="2:8">
      <c r="B10310" s="24"/>
      <c r="C10310" s="24"/>
      <c r="D10310" s="24"/>
      <c r="E10310" s="24"/>
      <c r="F10310" s="29"/>
      <c r="G10310" s="24"/>
      <c r="H10310" s="24"/>
    </row>
    <row r="10311" spans="2:8">
      <c r="B10311" s="24"/>
      <c r="C10311" s="24"/>
      <c r="D10311" s="24"/>
      <c r="E10311" s="24"/>
      <c r="F10311" s="29"/>
      <c r="G10311" s="24"/>
      <c r="H10311" s="24"/>
    </row>
    <row r="10312" spans="2:8">
      <c r="B10312" s="24"/>
      <c r="C10312" s="24"/>
      <c r="D10312" s="24"/>
      <c r="E10312" s="24"/>
      <c r="F10312" s="29"/>
      <c r="G10312" s="24"/>
      <c r="H10312" s="24"/>
    </row>
    <row r="10313" spans="2:8">
      <c r="B10313" s="24"/>
      <c r="C10313" s="24"/>
      <c r="D10313" s="24"/>
      <c r="E10313" s="24"/>
      <c r="F10313" s="29"/>
      <c r="G10313" s="24"/>
      <c r="H10313" s="24"/>
    </row>
    <row r="10314" spans="2:8">
      <c r="B10314" s="24"/>
      <c r="C10314" s="24"/>
      <c r="D10314" s="24"/>
      <c r="E10314" s="24"/>
      <c r="F10314" s="29"/>
      <c r="G10314" s="24"/>
      <c r="H10314" s="24"/>
    </row>
    <row r="10315" spans="2:8">
      <c r="B10315" s="24"/>
      <c r="C10315" s="24"/>
      <c r="D10315" s="24"/>
      <c r="E10315" s="24"/>
      <c r="F10315" s="29"/>
      <c r="G10315" s="24"/>
      <c r="H10315" s="24"/>
    </row>
    <row r="10316" spans="2:8">
      <c r="B10316" s="24"/>
      <c r="C10316" s="24"/>
      <c r="D10316" s="24"/>
      <c r="E10316" s="24"/>
      <c r="F10316" s="29"/>
      <c r="G10316" s="24"/>
      <c r="H10316" s="24"/>
    </row>
    <row r="10317" spans="2:8">
      <c r="B10317" s="24"/>
      <c r="C10317" s="24"/>
      <c r="D10317" s="24"/>
      <c r="E10317" s="24"/>
      <c r="F10317" s="29"/>
      <c r="G10317" s="24"/>
      <c r="H10317" s="24"/>
    </row>
    <row r="10318" spans="2:8">
      <c r="B10318" s="24"/>
      <c r="C10318" s="24"/>
      <c r="D10318" s="24"/>
      <c r="E10318" s="24"/>
      <c r="F10318" s="29"/>
      <c r="G10318" s="24"/>
      <c r="H10318" s="24"/>
    </row>
    <row r="10319" spans="2:8">
      <c r="B10319" s="24"/>
      <c r="C10319" s="24"/>
      <c r="D10319" s="24"/>
      <c r="E10319" s="24"/>
      <c r="F10319" s="29"/>
      <c r="G10319" s="24"/>
      <c r="H10319" s="24"/>
    </row>
    <row r="10320" spans="2:8">
      <c r="B10320" s="24"/>
      <c r="C10320" s="24"/>
      <c r="D10320" s="24"/>
      <c r="E10320" s="24"/>
      <c r="F10320" s="29"/>
      <c r="G10320" s="24"/>
      <c r="H10320" s="24"/>
    </row>
    <row r="10321" spans="2:8">
      <c r="B10321" s="24"/>
      <c r="C10321" s="24"/>
      <c r="D10321" s="24"/>
      <c r="E10321" s="24"/>
      <c r="F10321" s="29"/>
      <c r="G10321" s="24"/>
      <c r="H10321" s="24"/>
    </row>
    <row r="10322" spans="2:8">
      <c r="B10322" s="24"/>
      <c r="C10322" s="24"/>
      <c r="D10322" s="24"/>
      <c r="E10322" s="24"/>
      <c r="F10322" s="29"/>
      <c r="G10322" s="24"/>
      <c r="H10322" s="24"/>
    </row>
    <row r="10323" spans="2:8">
      <c r="B10323" s="24"/>
      <c r="C10323" s="24"/>
      <c r="D10323" s="24"/>
      <c r="E10323" s="24"/>
      <c r="F10323" s="29"/>
      <c r="G10323" s="24"/>
      <c r="H10323" s="24"/>
    </row>
    <row r="10324" spans="2:8">
      <c r="B10324" s="24"/>
      <c r="C10324" s="24"/>
      <c r="D10324" s="24"/>
      <c r="E10324" s="24"/>
      <c r="F10324" s="29"/>
      <c r="G10324" s="24"/>
      <c r="H10324" s="24"/>
    </row>
    <row r="10325" spans="2:8">
      <c r="B10325" s="24"/>
      <c r="C10325" s="24"/>
      <c r="D10325" s="24"/>
      <c r="E10325" s="24"/>
      <c r="F10325" s="29"/>
      <c r="G10325" s="24"/>
      <c r="H10325" s="24"/>
    </row>
    <row r="10326" spans="2:8">
      <c r="B10326" s="24"/>
      <c r="C10326" s="24"/>
      <c r="D10326" s="24"/>
      <c r="E10326" s="24"/>
      <c r="F10326" s="29"/>
      <c r="G10326" s="24"/>
      <c r="H10326" s="24"/>
    </row>
    <row r="10327" spans="2:8">
      <c r="B10327" s="24"/>
      <c r="C10327" s="24"/>
      <c r="D10327" s="24"/>
      <c r="E10327" s="24"/>
      <c r="F10327" s="29"/>
      <c r="G10327" s="24"/>
      <c r="H10327" s="24"/>
    </row>
    <row r="10328" spans="2:8">
      <c r="B10328" s="24"/>
      <c r="C10328" s="24"/>
      <c r="D10328" s="24"/>
      <c r="E10328" s="24"/>
      <c r="F10328" s="29"/>
      <c r="G10328" s="24"/>
      <c r="H10328" s="24"/>
    </row>
    <row r="10329" spans="2:8">
      <c r="B10329" s="24"/>
      <c r="C10329" s="24"/>
      <c r="D10329" s="24"/>
      <c r="E10329" s="24"/>
      <c r="F10329" s="29"/>
      <c r="G10329" s="24"/>
      <c r="H10329" s="24"/>
    </row>
    <row r="10330" spans="2:8">
      <c r="B10330" s="24"/>
      <c r="C10330" s="24"/>
      <c r="D10330" s="24"/>
      <c r="E10330" s="24"/>
      <c r="F10330" s="29"/>
      <c r="G10330" s="24"/>
      <c r="H10330" s="24"/>
    </row>
    <row r="10331" spans="2:8">
      <c r="B10331" s="24"/>
      <c r="C10331" s="24"/>
      <c r="D10331" s="24"/>
      <c r="E10331" s="24"/>
      <c r="F10331" s="29"/>
      <c r="G10331" s="24"/>
      <c r="H10331" s="24"/>
    </row>
    <row r="10332" spans="2:8">
      <c r="B10332" s="24"/>
      <c r="C10332" s="24"/>
      <c r="D10332" s="24"/>
      <c r="E10332" s="24"/>
      <c r="F10332" s="29"/>
      <c r="G10332" s="24"/>
      <c r="H10332" s="24"/>
    </row>
    <row r="10333" spans="2:8">
      <c r="B10333" s="24"/>
      <c r="C10333" s="24"/>
      <c r="D10333" s="24"/>
      <c r="E10333" s="24"/>
      <c r="F10333" s="29"/>
      <c r="G10333" s="24"/>
      <c r="H10333" s="24"/>
    </row>
    <row r="10334" spans="2:8">
      <c r="B10334" s="24"/>
      <c r="C10334" s="24"/>
      <c r="D10334" s="24"/>
      <c r="E10334" s="24"/>
      <c r="F10334" s="29"/>
      <c r="G10334" s="24"/>
      <c r="H10334" s="24"/>
    </row>
    <row r="10335" spans="2:8">
      <c r="B10335" s="24"/>
      <c r="C10335" s="24"/>
      <c r="D10335" s="24"/>
      <c r="E10335" s="24"/>
      <c r="F10335" s="29"/>
      <c r="G10335" s="24"/>
      <c r="H10335" s="24"/>
    </row>
    <row r="10336" spans="2:8">
      <c r="B10336" s="24"/>
      <c r="C10336" s="24"/>
      <c r="D10336" s="24"/>
      <c r="E10336" s="24"/>
      <c r="F10336" s="29"/>
      <c r="G10336" s="24"/>
      <c r="H10336" s="24"/>
    </row>
    <row r="10337" spans="2:8">
      <c r="B10337" s="24"/>
      <c r="C10337" s="24"/>
      <c r="D10337" s="24"/>
      <c r="E10337" s="24"/>
      <c r="F10337" s="29"/>
      <c r="G10337" s="24"/>
      <c r="H10337" s="24"/>
    </row>
    <row r="10338" spans="2:8">
      <c r="B10338" s="24"/>
      <c r="C10338" s="24"/>
      <c r="D10338" s="24"/>
      <c r="E10338" s="24"/>
      <c r="F10338" s="29"/>
      <c r="G10338" s="24"/>
      <c r="H10338" s="24"/>
    </row>
    <row r="10339" spans="2:8">
      <c r="B10339" s="24"/>
      <c r="C10339" s="24"/>
      <c r="D10339" s="24"/>
      <c r="E10339" s="24"/>
      <c r="F10339" s="29"/>
      <c r="G10339" s="24"/>
      <c r="H10339" s="24"/>
    </row>
    <row r="10340" spans="2:8">
      <c r="B10340" s="24"/>
      <c r="C10340" s="24"/>
      <c r="D10340" s="24"/>
      <c r="E10340" s="24"/>
      <c r="F10340" s="29"/>
      <c r="G10340" s="24"/>
      <c r="H10340" s="24"/>
    </row>
    <row r="10341" spans="2:8">
      <c r="B10341" s="24"/>
      <c r="C10341" s="24"/>
      <c r="D10341" s="24"/>
      <c r="E10341" s="24"/>
      <c r="F10341" s="29"/>
      <c r="G10341" s="24"/>
      <c r="H10341" s="24"/>
    </row>
    <row r="10342" spans="2:8">
      <c r="B10342" s="24"/>
      <c r="C10342" s="24"/>
      <c r="D10342" s="24"/>
      <c r="E10342" s="24"/>
      <c r="F10342" s="29"/>
      <c r="G10342" s="24"/>
      <c r="H10342" s="24"/>
    </row>
    <row r="10343" spans="2:8">
      <c r="B10343" s="24"/>
      <c r="C10343" s="24"/>
      <c r="D10343" s="24"/>
      <c r="E10343" s="24"/>
      <c r="F10343" s="29"/>
      <c r="G10343" s="24"/>
      <c r="H10343" s="24"/>
    </row>
    <row r="10344" spans="2:8">
      <c r="B10344" s="24"/>
      <c r="C10344" s="24"/>
      <c r="D10344" s="24"/>
      <c r="E10344" s="24"/>
      <c r="F10344" s="29"/>
      <c r="G10344" s="24"/>
      <c r="H10344" s="24"/>
    </row>
    <row r="10345" spans="2:8">
      <c r="B10345" s="24"/>
      <c r="C10345" s="24"/>
      <c r="D10345" s="24"/>
      <c r="E10345" s="24"/>
      <c r="F10345" s="29"/>
      <c r="G10345" s="24"/>
      <c r="H10345" s="24"/>
    </row>
    <row r="10346" spans="2:8">
      <c r="B10346" s="24"/>
      <c r="C10346" s="24"/>
      <c r="D10346" s="24"/>
      <c r="E10346" s="24"/>
      <c r="F10346" s="29"/>
      <c r="G10346" s="24"/>
      <c r="H10346" s="24"/>
    </row>
    <row r="10347" spans="2:8">
      <c r="B10347" s="24"/>
      <c r="C10347" s="24"/>
      <c r="D10347" s="24"/>
      <c r="E10347" s="24"/>
      <c r="F10347" s="29"/>
      <c r="G10347" s="24"/>
      <c r="H10347" s="24"/>
    </row>
    <row r="10348" spans="2:8">
      <c r="B10348" s="24"/>
      <c r="C10348" s="24"/>
      <c r="D10348" s="24"/>
      <c r="E10348" s="24"/>
      <c r="F10348" s="29"/>
      <c r="G10348" s="24"/>
      <c r="H10348" s="24"/>
    </row>
    <row r="10349" spans="2:8">
      <c r="B10349" s="24"/>
      <c r="C10349" s="24"/>
      <c r="D10349" s="24"/>
      <c r="E10349" s="24"/>
      <c r="F10349" s="29"/>
      <c r="G10349" s="24"/>
      <c r="H10349" s="24"/>
    </row>
    <row r="10350" spans="2:8">
      <c r="B10350" s="24"/>
      <c r="C10350" s="24"/>
      <c r="D10350" s="24"/>
      <c r="E10350" s="24"/>
      <c r="F10350" s="29"/>
      <c r="G10350" s="24"/>
      <c r="H10350" s="24"/>
    </row>
    <row r="10351" spans="2:8">
      <c r="B10351" s="24"/>
      <c r="C10351" s="24"/>
      <c r="D10351" s="24"/>
      <c r="E10351" s="24"/>
      <c r="F10351" s="29"/>
      <c r="G10351" s="24"/>
      <c r="H10351" s="24"/>
    </row>
    <row r="10352" spans="2:8">
      <c r="B10352" s="24"/>
      <c r="C10352" s="24"/>
      <c r="D10352" s="24"/>
      <c r="E10352" s="24"/>
      <c r="F10352" s="29"/>
      <c r="G10352" s="24"/>
      <c r="H10352" s="24"/>
    </row>
    <row r="10353" spans="2:8">
      <c r="B10353" s="24"/>
      <c r="C10353" s="24"/>
      <c r="D10353" s="24"/>
      <c r="E10353" s="24"/>
      <c r="F10353" s="29"/>
      <c r="G10353" s="24"/>
      <c r="H10353" s="24"/>
    </row>
    <row r="10354" spans="2:8">
      <c r="B10354" s="24"/>
      <c r="C10354" s="24"/>
      <c r="D10354" s="24"/>
      <c r="E10354" s="24"/>
      <c r="F10354" s="29"/>
      <c r="G10354" s="24"/>
      <c r="H10354" s="24"/>
    </row>
    <row r="10355" spans="2:8">
      <c r="B10355" s="24"/>
      <c r="C10355" s="24"/>
      <c r="D10355" s="24"/>
      <c r="E10355" s="24"/>
      <c r="F10355" s="29"/>
      <c r="G10355" s="24"/>
      <c r="H10355" s="24"/>
    </row>
    <row r="10356" spans="2:8">
      <c r="B10356" s="24"/>
      <c r="C10356" s="24"/>
      <c r="D10356" s="24"/>
      <c r="E10356" s="24"/>
      <c r="F10356" s="29"/>
      <c r="G10356" s="24"/>
      <c r="H10356" s="24"/>
    </row>
    <row r="10357" spans="2:8">
      <c r="B10357" s="24"/>
      <c r="C10357" s="24"/>
      <c r="D10357" s="24"/>
      <c r="E10357" s="24"/>
      <c r="F10357" s="29"/>
      <c r="G10357" s="24"/>
      <c r="H10357" s="24"/>
    </row>
    <row r="10358" spans="2:8">
      <c r="B10358" s="24"/>
      <c r="C10358" s="24"/>
      <c r="D10358" s="24"/>
      <c r="E10358" s="24"/>
      <c r="F10358" s="29"/>
      <c r="G10358" s="24"/>
      <c r="H10358" s="24"/>
    </row>
    <row r="10359" spans="2:8">
      <c r="B10359" s="24"/>
      <c r="C10359" s="24"/>
      <c r="D10359" s="24"/>
      <c r="E10359" s="24"/>
      <c r="F10359" s="29"/>
      <c r="G10359" s="24"/>
      <c r="H10359" s="24"/>
    </row>
    <row r="10360" spans="2:8">
      <c r="B10360" s="24"/>
      <c r="C10360" s="24"/>
      <c r="D10360" s="24"/>
      <c r="E10360" s="24"/>
      <c r="F10360" s="29"/>
      <c r="G10360" s="24"/>
      <c r="H10360" s="24"/>
    </row>
    <row r="10361" spans="2:8">
      <c r="B10361" s="24"/>
      <c r="C10361" s="24"/>
      <c r="D10361" s="24"/>
      <c r="E10361" s="24"/>
      <c r="F10361" s="29"/>
      <c r="G10361" s="24"/>
      <c r="H10361" s="24"/>
    </row>
    <row r="10362" spans="2:8">
      <c r="B10362" s="24"/>
      <c r="C10362" s="24"/>
      <c r="D10362" s="24"/>
      <c r="E10362" s="24"/>
      <c r="F10362" s="29"/>
      <c r="G10362" s="24"/>
      <c r="H10362" s="24"/>
    </row>
    <row r="10363" spans="2:8">
      <c r="B10363" s="24"/>
      <c r="C10363" s="24"/>
      <c r="D10363" s="24"/>
      <c r="E10363" s="24"/>
      <c r="F10363" s="29"/>
      <c r="G10363" s="24"/>
      <c r="H10363" s="24"/>
    </row>
    <row r="10364" spans="2:8">
      <c r="B10364" s="24"/>
      <c r="C10364" s="24"/>
      <c r="D10364" s="24"/>
      <c r="E10364" s="24"/>
      <c r="F10364" s="29"/>
      <c r="G10364" s="24"/>
      <c r="H10364" s="24"/>
    </row>
    <row r="10365" spans="2:8">
      <c r="B10365" s="24"/>
      <c r="C10365" s="24"/>
      <c r="D10365" s="24"/>
      <c r="E10365" s="24"/>
      <c r="F10365" s="29"/>
      <c r="G10365" s="24"/>
      <c r="H10365" s="24"/>
    </row>
    <row r="10366" spans="2:8">
      <c r="B10366" s="24"/>
      <c r="C10366" s="24"/>
      <c r="D10366" s="24"/>
      <c r="E10366" s="24"/>
      <c r="F10366" s="29"/>
      <c r="G10366" s="24"/>
      <c r="H10366" s="24"/>
    </row>
    <row r="10367" spans="2:8">
      <c r="B10367" s="24"/>
      <c r="C10367" s="24"/>
      <c r="D10367" s="24"/>
      <c r="E10367" s="24"/>
      <c r="F10367" s="29"/>
      <c r="G10367" s="24"/>
      <c r="H10367" s="24"/>
    </row>
    <row r="10368" spans="2:8">
      <c r="B10368" s="24"/>
      <c r="C10368" s="24"/>
      <c r="D10368" s="24"/>
      <c r="E10368" s="24"/>
      <c r="F10368" s="29"/>
      <c r="G10368" s="24"/>
      <c r="H10368" s="24"/>
    </row>
    <row r="10369" spans="2:8">
      <c r="B10369" s="24"/>
      <c r="C10369" s="24"/>
      <c r="D10369" s="24"/>
      <c r="E10369" s="24"/>
      <c r="F10369" s="29"/>
      <c r="G10369" s="24"/>
      <c r="H10369" s="24"/>
    </row>
    <row r="10370" spans="2:8">
      <c r="B10370" s="24"/>
      <c r="C10370" s="24"/>
      <c r="D10370" s="24"/>
      <c r="E10370" s="24"/>
      <c r="F10370" s="29"/>
      <c r="G10370" s="24"/>
      <c r="H10370" s="24"/>
    </row>
    <row r="10371" spans="2:8">
      <c r="B10371" s="24"/>
      <c r="C10371" s="24"/>
      <c r="D10371" s="24"/>
      <c r="E10371" s="24"/>
      <c r="F10371" s="29"/>
      <c r="G10371" s="24"/>
      <c r="H10371" s="24"/>
    </row>
    <row r="10372" spans="2:8">
      <c r="B10372" s="24"/>
      <c r="C10372" s="24"/>
      <c r="D10372" s="24"/>
      <c r="E10372" s="24"/>
      <c r="F10372" s="29"/>
      <c r="G10372" s="24"/>
      <c r="H10372" s="24"/>
    </row>
    <row r="10373" spans="2:8">
      <c r="B10373" s="24"/>
      <c r="C10373" s="24"/>
      <c r="D10373" s="24"/>
      <c r="E10373" s="24"/>
      <c r="F10373" s="29"/>
      <c r="G10373" s="24"/>
      <c r="H10373" s="24"/>
    </row>
    <row r="10374" spans="2:8">
      <c r="B10374" s="24"/>
      <c r="C10374" s="24"/>
      <c r="D10374" s="24"/>
      <c r="E10374" s="24"/>
      <c r="F10374" s="29"/>
      <c r="G10374" s="24"/>
      <c r="H10374" s="24"/>
    </row>
    <row r="10375" spans="2:8">
      <c r="B10375" s="24"/>
      <c r="C10375" s="24"/>
      <c r="D10375" s="24"/>
      <c r="E10375" s="24"/>
      <c r="F10375" s="29"/>
      <c r="G10375" s="24"/>
      <c r="H10375" s="24"/>
    </row>
    <row r="10376" spans="2:8">
      <c r="B10376" s="24"/>
      <c r="C10376" s="24"/>
      <c r="D10376" s="24"/>
      <c r="E10376" s="24"/>
      <c r="F10376" s="29"/>
      <c r="G10376" s="24"/>
      <c r="H10376" s="24"/>
    </row>
    <row r="10377" spans="2:8">
      <c r="B10377" s="24"/>
      <c r="C10377" s="24"/>
      <c r="D10377" s="24"/>
      <c r="E10377" s="24"/>
      <c r="F10377" s="29"/>
      <c r="G10377" s="24"/>
      <c r="H10377" s="24"/>
    </row>
    <row r="10378" spans="2:8">
      <c r="B10378" s="24"/>
      <c r="C10378" s="24"/>
      <c r="D10378" s="24"/>
      <c r="E10378" s="24"/>
      <c r="F10378" s="29"/>
      <c r="G10378" s="24"/>
      <c r="H10378" s="24"/>
    </row>
    <row r="10379" spans="2:8">
      <c r="B10379" s="24"/>
      <c r="C10379" s="24"/>
      <c r="D10379" s="24"/>
      <c r="E10379" s="24"/>
      <c r="F10379" s="29"/>
      <c r="G10379" s="24"/>
      <c r="H10379" s="24"/>
    </row>
    <row r="10380" spans="2:8">
      <c r="B10380" s="24"/>
      <c r="C10380" s="24"/>
      <c r="D10380" s="24"/>
      <c r="E10380" s="24"/>
      <c r="F10380" s="29"/>
      <c r="G10380" s="24"/>
      <c r="H10380" s="24"/>
    </row>
    <row r="10381" spans="2:8">
      <c r="B10381" s="24"/>
      <c r="C10381" s="24"/>
      <c r="D10381" s="24"/>
      <c r="E10381" s="24"/>
      <c r="F10381" s="29"/>
      <c r="G10381" s="24"/>
      <c r="H10381" s="24"/>
    </row>
    <row r="10382" spans="2:8">
      <c r="B10382" s="24"/>
      <c r="C10382" s="24"/>
      <c r="D10382" s="24"/>
      <c r="E10382" s="24"/>
      <c r="F10382" s="29"/>
      <c r="G10382" s="24"/>
      <c r="H10382" s="24"/>
    </row>
    <row r="10383" spans="2:8">
      <c r="B10383" s="24"/>
      <c r="C10383" s="24"/>
      <c r="D10383" s="24"/>
      <c r="E10383" s="24"/>
      <c r="F10383" s="29"/>
      <c r="G10383" s="24"/>
      <c r="H10383" s="24"/>
    </row>
    <row r="10384" spans="2:8">
      <c r="B10384" s="24"/>
      <c r="C10384" s="24"/>
      <c r="D10384" s="24"/>
      <c r="E10384" s="24"/>
      <c r="F10384" s="29"/>
      <c r="G10384" s="24"/>
      <c r="H10384" s="24"/>
    </row>
    <row r="10385" spans="2:8">
      <c r="B10385" s="24"/>
      <c r="C10385" s="24"/>
      <c r="D10385" s="24"/>
      <c r="E10385" s="24"/>
      <c r="F10385" s="29"/>
      <c r="G10385" s="24"/>
      <c r="H10385" s="24"/>
    </row>
    <row r="10386" spans="2:8">
      <c r="B10386" s="24"/>
      <c r="C10386" s="24"/>
      <c r="D10386" s="24"/>
      <c r="E10386" s="24"/>
      <c r="F10386" s="29"/>
      <c r="G10386" s="24"/>
      <c r="H10386" s="24"/>
    </row>
    <row r="10387" spans="2:8">
      <c r="B10387" s="24"/>
      <c r="C10387" s="24"/>
      <c r="D10387" s="24"/>
      <c r="E10387" s="24"/>
      <c r="F10387" s="29"/>
      <c r="G10387" s="24"/>
      <c r="H10387" s="24"/>
    </row>
    <row r="10388" spans="2:8">
      <c r="B10388" s="24"/>
      <c r="C10388" s="24"/>
      <c r="D10388" s="24"/>
      <c r="E10388" s="24"/>
      <c r="F10388" s="29"/>
      <c r="G10388" s="24"/>
      <c r="H10388" s="24"/>
    </row>
    <row r="10389" spans="2:8">
      <c r="B10389" s="24"/>
      <c r="C10389" s="24"/>
      <c r="D10389" s="24"/>
      <c r="E10389" s="24"/>
      <c r="F10389" s="29"/>
      <c r="G10389" s="24"/>
      <c r="H10389" s="24"/>
    </row>
    <row r="10390" spans="2:8">
      <c r="B10390" s="24"/>
      <c r="C10390" s="24"/>
      <c r="D10390" s="24"/>
      <c r="E10390" s="24"/>
      <c r="F10390" s="29"/>
      <c r="G10390" s="24"/>
      <c r="H10390" s="24"/>
    </row>
    <row r="10391" spans="2:8">
      <c r="B10391" s="24"/>
      <c r="C10391" s="24"/>
      <c r="D10391" s="24"/>
      <c r="E10391" s="24"/>
      <c r="F10391" s="29"/>
      <c r="G10391" s="24"/>
      <c r="H10391" s="24"/>
    </row>
    <row r="10392" spans="2:8">
      <c r="B10392" s="24"/>
      <c r="C10392" s="24"/>
      <c r="D10392" s="24"/>
      <c r="E10392" s="24"/>
      <c r="F10392" s="29"/>
      <c r="G10392" s="24"/>
      <c r="H10392" s="24"/>
    </row>
    <row r="10393" spans="2:8">
      <c r="B10393" s="24"/>
      <c r="C10393" s="24"/>
      <c r="D10393" s="24"/>
      <c r="E10393" s="24"/>
      <c r="F10393" s="29"/>
      <c r="G10393" s="24"/>
      <c r="H10393" s="24"/>
    </row>
    <row r="10394" spans="2:8">
      <c r="B10394" s="24"/>
      <c r="C10394" s="24"/>
      <c r="D10394" s="24"/>
      <c r="E10394" s="24"/>
      <c r="F10394" s="29"/>
      <c r="G10394" s="24"/>
      <c r="H10394" s="24"/>
    </row>
    <row r="10395" spans="2:8">
      <c r="B10395" s="24"/>
      <c r="C10395" s="24"/>
      <c r="D10395" s="24"/>
      <c r="E10395" s="24"/>
      <c r="F10395" s="29"/>
      <c r="G10395" s="24"/>
      <c r="H10395" s="24"/>
    </row>
    <row r="10396" spans="2:8">
      <c r="B10396" s="24"/>
      <c r="C10396" s="24"/>
      <c r="D10396" s="24"/>
      <c r="E10396" s="24"/>
      <c r="F10396" s="29"/>
      <c r="G10396" s="24"/>
      <c r="H10396" s="24"/>
    </row>
    <row r="10397" spans="2:8">
      <c r="B10397" s="24"/>
      <c r="C10397" s="24"/>
      <c r="D10397" s="24"/>
      <c r="E10397" s="24"/>
      <c r="F10397" s="29"/>
      <c r="G10397" s="24"/>
      <c r="H10397" s="24"/>
    </row>
    <row r="10398" spans="2:8">
      <c r="B10398" s="24"/>
      <c r="C10398" s="24"/>
      <c r="D10398" s="24"/>
      <c r="E10398" s="24"/>
      <c r="F10398" s="29"/>
      <c r="G10398" s="24"/>
      <c r="H10398" s="24"/>
    </row>
    <row r="10399" spans="2:8">
      <c r="B10399" s="24"/>
      <c r="C10399" s="24"/>
      <c r="D10399" s="24"/>
      <c r="E10399" s="24"/>
      <c r="F10399" s="29"/>
      <c r="G10399" s="24"/>
      <c r="H10399" s="24"/>
    </row>
    <row r="10400" spans="2:8">
      <c r="B10400" s="24"/>
      <c r="C10400" s="24"/>
      <c r="D10400" s="24"/>
      <c r="E10400" s="24"/>
      <c r="F10400" s="29"/>
      <c r="G10400" s="24"/>
      <c r="H10400" s="24"/>
    </row>
    <row r="10401" spans="2:8">
      <c r="B10401" s="24"/>
      <c r="C10401" s="24"/>
      <c r="D10401" s="24"/>
      <c r="E10401" s="24"/>
      <c r="F10401" s="29"/>
      <c r="G10401" s="24"/>
      <c r="H10401" s="24"/>
    </row>
    <row r="10402" spans="2:8">
      <c r="B10402" s="24"/>
      <c r="C10402" s="24"/>
      <c r="D10402" s="24"/>
      <c r="E10402" s="24"/>
      <c r="F10402" s="29"/>
      <c r="G10402" s="24"/>
      <c r="H10402" s="24"/>
    </row>
    <row r="10403" spans="2:8">
      <c r="B10403" s="24"/>
      <c r="C10403" s="24"/>
      <c r="D10403" s="24"/>
      <c r="E10403" s="24"/>
      <c r="F10403" s="29"/>
      <c r="G10403" s="24"/>
      <c r="H10403" s="24"/>
    </row>
    <row r="10404" spans="2:8">
      <c r="B10404" s="24"/>
      <c r="C10404" s="24"/>
      <c r="D10404" s="24"/>
      <c r="E10404" s="24"/>
      <c r="F10404" s="29"/>
      <c r="G10404" s="24"/>
      <c r="H10404" s="24"/>
    </row>
    <row r="10405" spans="2:8">
      <c r="B10405" s="24"/>
      <c r="C10405" s="24"/>
      <c r="D10405" s="24"/>
      <c r="E10405" s="24"/>
      <c r="F10405" s="29"/>
      <c r="G10405" s="24"/>
      <c r="H10405" s="24"/>
    </row>
    <row r="10406" spans="2:8">
      <c r="B10406" s="24"/>
      <c r="C10406" s="24"/>
      <c r="D10406" s="24"/>
      <c r="E10406" s="24"/>
      <c r="F10406" s="29"/>
      <c r="G10406" s="24"/>
      <c r="H10406" s="24"/>
    </row>
    <row r="10407" spans="2:8">
      <c r="B10407" s="24"/>
      <c r="C10407" s="24"/>
      <c r="D10407" s="24"/>
      <c r="E10407" s="24"/>
      <c r="F10407" s="29"/>
      <c r="G10407" s="24"/>
      <c r="H10407" s="24"/>
    </row>
    <row r="10408" spans="2:8">
      <c r="B10408" s="24"/>
      <c r="C10408" s="24"/>
      <c r="D10408" s="24"/>
      <c r="E10408" s="24"/>
      <c r="F10408" s="29"/>
      <c r="G10408" s="24"/>
      <c r="H10408" s="24"/>
    </row>
    <row r="10409" spans="2:8">
      <c r="B10409" s="24"/>
      <c r="C10409" s="24"/>
      <c r="D10409" s="24"/>
      <c r="E10409" s="24"/>
      <c r="F10409" s="29"/>
      <c r="G10409" s="24"/>
      <c r="H10409" s="24"/>
    </row>
    <row r="10410" spans="2:8">
      <c r="B10410" s="24"/>
      <c r="C10410" s="24"/>
      <c r="D10410" s="24"/>
      <c r="E10410" s="24"/>
      <c r="F10410" s="29"/>
      <c r="G10410" s="24"/>
      <c r="H10410" s="24"/>
    </row>
    <row r="10411" spans="2:8">
      <c r="B10411" s="24"/>
      <c r="C10411" s="24"/>
      <c r="D10411" s="24"/>
      <c r="E10411" s="24"/>
      <c r="F10411" s="29"/>
      <c r="G10411" s="24"/>
      <c r="H10411" s="24"/>
    </row>
    <row r="10412" spans="2:8">
      <c r="B10412" s="24"/>
      <c r="C10412" s="24"/>
      <c r="D10412" s="24"/>
      <c r="E10412" s="24"/>
      <c r="F10412" s="29"/>
      <c r="G10412" s="24"/>
      <c r="H10412" s="24"/>
    </row>
    <row r="10413" spans="2:8">
      <c r="B10413" s="24"/>
      <c r="C10413" s="24"/>
      <c r="D10413" s="24"/>
      <c r="E10413" s="24"/>
      <c r="F10413" s="29"/>
      <c r="G10413" s="24"/>
      <c r="H10413" s="24"/>
    </row>
    <row r="10414" spans="2:8">
      <c r="B10414" s="24"/>
      <c r="C10414" s="24"/>
      <c r="D10414" s="24"/>
      <c r="E10414" s="24"/>
      <c r="F10414" s="29"/>
      <c r="G10414" s="24"/>
      <c r="H10414" s="24"/>
    </row>
    <row r="10415" spans="2:8">
      <c r="B10415" s="24"/>
      <c r="C10415" s="24"/>
      <c r="D10415" s="24"/>
      <c r="E10415" s="24"/>
      <c r="F10415" s="29"/>
      <c r="G10415" s="24"/>
      <c r="H10415" s="24"/>
    </row>
    <row r="10416" spans="2:8">
      <c r="B10416" s="24"/>
      <c r="C10416" s="24"/>
      <c r="D10416" s="24"/>
      <c r="E10416" s="24"/>
      <c r="F10416" s="29"/>
      <c r="G10416" s="24"/>
      <c r="H10416" s="24"/>
    </row>
    <row r="10417" spans="2:8">
      <c r="B10417" s="24"/>
      <c r="C10417" s="24"/>
      <c r="D10417" s="24"/>
      <c r="E10417" s="24"/>
      <c r="F10417" s="29"/>
      <c r="G10417" s="24"/>
      <c r="H10417" s="24"/>
    </row>
    <row r="10418" spans="2:8">
      <c r="B10418" s="24"/>
      <c r="C10418" s="24"/>
      <c r="D10418" s="24"/>
      <c r="E10418" s="24"/>
      <c r="F10418" s="29"/>
      <c r="G10418" s="24"/>
      <c r="H10418" s="24"/>
    </row>
    <row r="10419" spans="2:8">
      <c r="B10419" s="24"/>
      <c r="C10419" s="24"/>
      <c r="D10419" s="24"/>
      <c r="E10419" s="24"/>
      <c r="F10419" s="29"/>
      <c r="G10419" s="24"/>
      <c r="H10419" s="24"/>
    </row>
    <row r="10420" spans="2:8">
      <c r="B10420" s="24"/>
      <c r="C10420" s="24"/>
      <c r="D10420" s="24"/>
      <c r="E10420" s="24"/>
      <c r="F10420" s="29"/>
      <c r="G10420" s="24"/>
      <c r="H10420" s="24"/>
    </row>
    <row r="10421" spans="2:8">
      <c r="B10421" s="24"/>
      <c r="C10421" s="24"/>
      <c r="D10421" s="24"/>
      <c r="E10421" s="24"/>
      <c r="F10421" s="29"/>
      <c r="G10421" s="24"/>
      <c r="H10421" s="24"/>
    </row>
    <row r="10422" spans="2:8">
      <c r="B10422" s="24"/>
      <c r="C10422" s="24"/>
      <c r="D10422" s="24"/>
      <c r="E10422" s="24"/>
      <c r="F10422" s="29"/>
      <c r="G10422" s="24"/>
      <c r="H10422" s="24"/>
    </row>
    <row r="10423" spans="2:8">
      <c r="B10423" s="24"/>
      <c r="C10423" s="24"/>
      <c r="D10423" s="24"/>
      <c r="E10423" s="24"/>
      <c r="F10423" s="29"/>
      <c r="G10423" s="24"/>
      <c r="H10423" s="24"/>
    </row>
    <row r="10424" spans="2:8">
      <c r="B10424" s="24"/>
      <c r="C10424" s="24"/>
      <c r="D10424" s="24"/>
      <c r="E10424" s="24"/>
      <c r="F10424" s="29"/>
      <c r="G10424" s="24"/>
      <c r="H10424" s="24"/>
    </row>
    <row r="10425" spans="2:8">
      <c r="B10425" s="24"/>
      <c r="C10425" s="24"/>
      <c r="D10425" s="24"/>
      <c r="E10425" s="24"/>
      <c r="F10425" s="29"/>
      <c r="G10425" s="24"/>
      <c r="H10425" s="24"/>
    </row>
    <row r="10426" spans="2:8">
      <c r="B10426" s="24"/>
      <c r="C10426" s="24"/>
      <c r="D10426" s="24"/>
      <c r="E10426" s="24"/>
      <c r="F10426" s="29"/>
      <c r="G10426" s="24"/>
      <c r="H10426" s="24"/>
    </row>
    <row r="10427" spans="2:8">
      <c r="B10427" s="24"/>
      <c r="C10427" s="24"/>
      <c r="D10427" s="24"/>
      <c r="E10427" s="24"/>
      <c r="F10427" s="29"/>
      <c r="G10427" s="24"/>
      <c r="H10427" s="24"/>
    </row>
    <row r="10428" spans="2:8">
      <c r="B10428" s="24"/>
      <c r="C10428" s="24"/>
      <c r="D10428" s="24"/>
      <c r="E10428" s="24"/>
      <c r="F10428" s="29"/>
      <c r="G10428" s="24"/>
      <c r="H10428" s="24"/>
    </row>
    <row r="10429" spans="2:8">
      <c r="B10429" s="24"/>
      <c r="C10429" s="24"/>
      <c r="D10429" s="24"/>
      <c r="E10429" s="24"/>
      <c r="F10429" s="29"/>
      <c r="G10429" s="24"/>
      <c r="H10429" s="24"/>
    </row>
    <row r="10430" spans="2:8">
      <c r="B10430" s="24"/>
      <c r="C10430" s="24"/>
      <c r="D10430" s="24"/>
      <c r="E10430" s="24"/>
      <c r="F10430" s="29"/>
      <c r="G10430" s="24"/>
      <c r="H10430" s="24"/>
    </row>
    <row r="10431" spans="2:8">
      <c r="B10431" s="24"/>
      <c r="C10431" s="24"/>
      <c r="D10431" s="24"/>
      <c r="E10431" s="24"/>
      <c r="F10431" s="29"/>
      <c r="G10431" s="24"/>
      <c r="H10431" s="24"/>
    </row>
    <row r="10432" spans="2:8">
      <c r="B10432" s="24"/>
      <c r="C10432" s="24"/>
      <c r="D10432" s="24"/>
      <c r="E10432" s="24"/>
      <c r="F10432" s="29"/>
      <c r="G10432" s="24"/>
      <c r="H10432" s="24"/>
    </row>
    <row r="10433" spans="2:8">
      <c r="B10433" s="24"/>
      <c r="C10433" s="24"/>
      <c r="D10433" s="24"/>
      <c r="E10433" s="24"/>
      <c r="F10433" s="29"/>
      <c r="G10433" s="24"/>
      <c r="H10433" s="24"/>
    </row>
    <row r="10434" spans="2:8">
      <c r="B10434" s="24"/>
      <c r="C10434" s="24"/>
      <c r="D10434" s="24"/>
      <c r="E10434" s="24"/>
      <c r="F10434" s="29"/>
      <c r="G10434" s="24"/>
      <c r="H10434" s="24"/>
    </row>
    <row r="10435" spans="2:8">
      <c r="B10435" s="24"/>
      <c r="C10435" s="24"/>
      <c r="D10435" s="24"/>
      <c r="E10435" s="24"/>
      <c r="F10435" s="29"/>
      <c r="G10435" s="24"/>
      <c r="H10435" s="24"/>
    </row>
    <row r="10436" spans="2:8">
      <c r="B10436" s="24"/>
      <c r="C10436" s="24"/>
      <c r="D10436" s="24"/>
      <c r="E10436" s="24"/>
      <c r="F10436" s="29"/>
      <c r="G10436" s="24"/>
      <c r="H10436" s="24"/>
    </row>
    <row r="10437" spans="2:8">
      <c r="B10437" s="24"/>
      <c r="C10437" s="24"/>
      <c r="D10437" s="24"/>
      <c r="E10437" s="24"/>
      <c r="F10437" s="29"/>
      <c r="G10437" s="24"/>
      <c r="H10437" s="24"/>
    </row>
    <row r="10438" spans="2:8">
      <c r="B10438" s="24"/>
      <c r="C10438" s="24"/>
      <c r="D10438" s="24"/>
      <c r="E10438" s="24"/>
      <c r="F10438" s="29"/>
      <c r="G10438" s="24"/>
      <c r="H10438" s="24"/>
    </row>
    <row r="10439" spans="2:8">
      <c r="B10439" s="24"/>
      <c r="C10439" s="24"/>
      <c r="D10439" s="24"/>
      <c r="E10439" s="24"/>
      <c r="F10439" s="29"/>
      <c r="G10439" s="24"/>
      <c r="H10439" s="24"/>
    </row>
    <row r="10440" spans="2:8">
      <c r="B10440" s="24"/>
      <c r="C10440" s="24"/>
      <c r="D10440" s="24"/>
      <c r="E10440" s="24"/>
      <c r="F10440" s="29"/>
      <c r="G10440" s="24"/>
      <c r="H10440" s="24"/>
    </row>
    <row r="10441" spans="2:8">
      <c r="B10441" s="24"/>
      <c r="C10441" s="24"/>
      <c r="D10441" s="24"/>
      <c r="E10441" s="24"/>
      <c r="F10441" s="29"/>
      <c r="G10441" s="24"/>
      <c r="H10441" s="24"/>
    </row>
    <row r="10442" spans="2:8">
      <c r="B10442" s="24"/>
      <c r="C10442" s="24"/>
      <c r="D10442" s="24"/>
      <c r="E10442" s="24"/>
      <c r="F10442" s="29"/>
      <c r="G10442" s="24"/>
      <c r="H10442" s="24"/>
    </row>
    <row r="10443" spans="2:8">
      <c r="B10443" s="24"/>
      <c r="C10443" s="24"/>
      <c r="D10443" s="24"/>
      <c r="E10443" s="24"/>
      <c r="F10443" s="29"/>
      <c r="G10443" s="24"/>
      <c r="H10443" s="24"/>
    </row>
    <row r="10444" spans="2:8">
      <c r="B10444" s="24"/>
      <c r="C10444" s="24"/>
      <c r="D10444" s="24"/>
      <c r="E10444" s="24"/>
      <c r="F10444" s="29"/>
      <c r="G10444" s="24"/>
      <c r="H10444" s="24"/>
    </row>
    <row r="10445" spans="2:8">
      <c r="B10445" s="24"/>
      <c r="C10445" s="24"/>
      <c r="D10445" s="24"/>
      <c r="E10445" s="24"/>
      <c r="F10445" s="29"/>
      <c r="G10445" s="24"/>
      <c r="H10445" s="24"/>
    </row>
    <row r="10446" spans="2:8">
      <c r="B10446" s="24"/>
      <c r="C10446" s="24"/>
      <c r="D10446" s="24"/>
      <c r="E10446" s="24"/>
      <c r="F10446" s="29"/>
      <c r="G10446" s="24"/>
      <c r="H10446" s="24"/>
    </row>
    <row r="10447" spans="2:8">
      <c r="B10447" s="24"/>
      <c r="C10447" s="24"/>
      <c r="D10447" s="24"/>
      <c r="E10447" s="24"/>
      <c r="F10447" s="29"/>
      <c r="G10447" s="24"/>
      <c r="H10447" s="24"/>
    </row>
    <row r="10448" spans="2:8">
      <c r="B10448" s="24"/>
      <c r="C10448" s="24"/>
      <c r="D10448" s="24"/>
      <c r="E10448" s="24"/>
      <c r="F10448" s="29"/>
      <c r="G10448" s="24"/>
      <c r="H10448" s="24"/>
    </row>
    <row r="10449" spans="2:8">
      <c r="B10449" s="24"/>
      <c r="C10449" s="24"/>
      <c r="D10449" s="24"/>
      <c r="E10449" s="24"/>
      <c r="F10449" s="29"/>
      <c r="G10449" s="24"/>
      <c r="H10449" s="24"/>
    </row>
    <row r="10450" spans="2:8">
      <c r="B10450" s="24"/>
      <c r="C10450" s="24"/>
      <c r="D10450" s="24"/>
      <c r="E10450" s="24"/>
      <c r="F10450" s="29"/>
      <c r="G10450" s="24"/>
      <c r="H10450" s="24"/>
    </row>
    <row r="10451" spans="2:8">
      <c r="B10451" s="24"/>
      <c r="C10451" s="24"/>
      <c r="D10451" s="24"/>
      <c r="E10451" s="24"/>
      <c r="F10451" s="29"/>
      <c r="G10451" s="24"/>
      <c r="H10451" s="24"/>
    </row>
    <row r="10452" spans="2:8">
      <c r="B10452" s="24"/>
      <c r="C10452" s="24"/>
      <c r="D10452" s="24"/>
      <c r="E10452" s="24"/>
      <c r="F10452" s="29"/>
      <c r="G10452" s="24"/>
      <c r="H10452" s="24"/>
    </row>
    <row r="10453" spans="2:8">
      <c r="B10453" s="24"/>
      <c r="C10453" s="24"/>
      <c r="D10453" s="24"/>
      <c r="E10453" s="24"/>
      <c r="F10453" s="29"/>
      <c r="G10453" s="24"/>
      <c r="H10453" s="24"/>
    </row>
    <row r="10454" spans="2:8">
      <c r="B10454" s="24"/>
      <c r="C10454" s="24"/>
      <c r="D10454" s="24"/>
      <c r="E10454" s="24"/>
      <c r="F10454" s="29"/>
      <c r="G10454" s="24"/>
      <c r="H10454" s="24"/>
    </row>
    <row r="10455" spans="2:8">
      <c r="B10455" s="24"/>
      <c r="C10455" s="24"/>
      <c r="D10455" s="24"/>
      <c r="E10455" s="24"/>
      <c r="F10455" s="29"/>
      <c r="G10455" s="24"/>
      <c r="H10455" s="24"/>
    </row>
    <row r="10456" spans="2:8">
      <c r="B10456" s="24"/>
      <c r="C10456" s="24"/>
      <c r="D10456" s="24"/>
      <c r="E10456" s="24"/>
      <c r="F10456" s="29"/>
      <c r="G10456" s="24"/>
      <c r="H10456" s="24"/>
    </row>
    <row r="10457" spans="2:8">
      <c r="B10457" s="24"/>
      <c r="C10457" s="24"/>
      <c r="D10457" s="24"/>
      <c r="E10457" s="24"/>
      <c r="F10457" s="29"/>
      <c r="G10457" s="24"/>
      <c r="H10457" s="24"/>
    </row>
    <row r="10458" spans="2:8">
      <c r="B10458" s="24"/>
      <c r="C10458" s="24"/>
      <c r="D10458" s="24"/>
      <c r="E10458" s="24"/>
      <c r="F10458" s="29"/>
      <c r="G10458" s="24"/>
      <c r="H10458" s="24"/>
    </row>
    <row r="10459" spans="2:8">
      <c r="B10459" s="24"/>
      <c r="C10459" s="24"/>
      <c r="D10459" s="24"/>
      <c r="E10459" s="24"/>
      <c r="F10459" s="29"/>
      <c r="G10459" s="24"/>
      <c r="H10459" s="24"/>
    </row>
    <row r="10460" spans="2:8">
      <c r="B10460" s="24"/>
      <c r="C10460" s="24"/>
      <c r="D10460" s="24"/>
      <c r="E10460" s="24"/>
      <c r="F10460" s="29"/>
      <c r="G10460" s="24"/>
      <c r="H10460" s="24"/>
    </row>
    <row r="10461" spans="2:8">
      <c r="B10461" s="24"/>
      <c r="C10461" s="24"/>
      <c r="D10461" s="24"/>
      <c r="E10461" s="24"/>
      <c r="F10461" s="29"/>
      <c r="G10461" s="24"/>
      <c r="H10461" s="24"/>
    </row>
    <row r="10462" spans="2:8">
      <c r="B10462" s="24"/>
      <c r="C10462" s="24"/>
      <c r="D10462" s="24"/>
      <c r="E10462" s="24"/>
      <c r="F10462" s="29"/>
      <c r="G10462" s="24"/>
      <c r="H10462" s="24"/>
    </row>
    <row r="10463" spans="2:8">
      <c r="B10463" s="24"/>
      <c r="C10463" s="24"/>
      <c r="D10463" s="24"/>
      <c r="E10463" s="24"/>
      <c r="F10463" s="29"/>
      <c r="G10463" s="24"/>
      <c r="H10463" s="24"/>
    </row>
    <row r="10464" spans="2:8">
      <c r="B10464" s="24"/>
      <c r="C10464" s="24"/>
      <c r="D10464" s="24"/>
      <c r="E10464" s="24"/>
      <c r="F10464" s="29"/>
      <c r="G10464" s="24"/>
      <c r="H10464" s="24"/>
    </row>
    <row r="10465" spans="2:8">
      <c r="B10465" s="24"/>
      <c r="C10465" s="24"/>
      <c r="D10465" s="24"/>
      <c r="E10465" s="24"/>
      <c r="F10465" s="29"/>
      <c r="G10465" s="24"/>
      <c r="H10465" s="24"/>
    </row>
    <row r="10466" spans="2:8">
      <c r="B10466" s="24"/>
      <c r="C10466" s="24"/>
      <c r="D10466" s="24"/>
      <c r="E10466" s="24"/>
      <c r="F10466" s="29"/>
      <c r="G10466" s="24"/>
      <c r="H10466" s="24"/>
    </row>
    <row r="10467" spans="2:8">
      <c r="B10467" s="24"/>
      <c r="C10467" s="24"/>
      <c r="D10467" s="24"/>
      <c r="E10467" s="24"/>
      <c r="F10467" s="29"/>
      <c r="G10467" s="24"/>
      <c r="H10467" s="24"/>
    </row>
    <row r="10468" spans="2:8">
      <c r="B10468" s="24"/>
      <c r="C10468" s="24"/>
      <c r="D10468" s="24"/>
      <c r="E10468" s="24"/>
      <c r="F10468" s="29"/>
      <c r="G10468" s="24"/>
      <c r="H10468" s="24"/>
    </row>
    <row r="10469" spans="2:8">
      <c r="B10469" s="24"/>
      <c r="C10469" s="24"/>
      <c r="D10469" s="24"/>
      <c r="E10469" s="24"/>
      <c r="F10469" s="29"/>
      <c r="G10469" s="24"/>
      <c r="H10469" s="24"/>
    </row>
    <row r="10470" spans="2:8">
      <c r="B10470" s="24"/>
      <c r="C10470" s="24"/>
      <c r="D10470" s="24"/>
      <c r="E10470" s="24"/>
      <c r="F10470" s="29"/>
      <c r="G10470" s="24"/>
      <c r="H10470" s="24"/>
    </row>
    <row r="10471" spans="2:8">
      <c r="B10471" s="24"/>
      <c r="C10471" s="24"/>
      <c r="D10471" s="24"/>
      <c r="E10471" s="24"/>
      <c r="F10471" s="29"/>
      <c r="G10471" s="24"/>
      <c r="H10471" s="24"/>
    </row>
    <row r="10472" spans="2:8">
      <c r="B10472" s="24"/>
      <c r="C10472" s="24"/>
      <c r="D10472" s="24"/>
      <c r="E10472" s="24"/>
      <c r="F10472" s="29"/>
      <c r="G10472" s="24"/>
      <c r="H10472" s="24"/>
    </row>
    <row r="10473" spans="2:8">
      <c r="B10473" s="24"/>
      <c r="C10473" s="24"/>
      <c r="D10473" s="24"/>
      <c r="E10473" s="24"/>
      <c r="F10473" s="29"/>
      <c r="G10473" s="24"/>
      <c r="H10473" s="24"/>
    </row>
    <row r="10474" spans="2:8">
      <c r="B10474" s="24"/>
      <c r="C10474" s="24"/>
      <c r="D10474" s="24"/>
      <c r="E10474" s="24"/>
      <c r="F10474" s="29"/>
      <c r="G10474" s="24"/>
      <c r="H10474" s="24"/>
    </row>
    <row r="10475" spans="2:8">
      <c r="B10475" s="24"/>
      <c r="C10475" s="24"/>
      <c r="D10475" s="24"/>
      <c r="E10475" s="24"/>
      <c r="F10475" s="29"/>
      <c r="G10475" s="24"/>
      <c r="H10475" s="24"/>
    </row>
    <row r="10476" spans="2:8">
      <c r="B10476" s="24"/>
      <c r="C10476" s="24"/>
      <c r="D10476" s="24"/>
      <c r="E10476" s="24"/>
      <c r="F10476" s="29"/>
      <c r="G10476" s="24"/>
      <c r="H10476" s="24"/>
    </row>
    <row r="10477" spans="2:8">
      <c r="B10477" s="24"/>
      <c r="C10477" s="24"/>
      <c r="D10477" s="24"/>
      <c r="E10477" s="24"/>
      <c r="F10477" s="29"/>
      <c r="G10477" s="24"/>
      <c r="H10477" s="24"/>
    </row>
    <row r="10478" spans="2:8">
      <c r="B10478" s="24"/>
      <c r="C10478" s="24"/>
      <c r="D10478" s="24"/>
      <c r="E10478" s="24"/>
      <c r="F10478" s="29"/>
      <c r="G10478" s="24"/>
      <c r="H10478" s="24"/>
    </row>
    <row r="10479" spans="2:8">
      <c r="B10479" s="24"/>
      <c r="C10479" s="24"/>
      <c r="D10479" s="24"/>
      <c r="E10479" s="24"/>
      <c r="F10479" s="29"/>
      <c r="G10479" s="24"/>
      <c r="H10479" s="24"/>
    </row>
    <row r="10480" spans="2:8">
      <c r="B10480" s="24"/>
      <c r="C10480" s="24"/>
      <c r="D10480" s="24"/>
      <c r="E10480" s="24"/>
      <c r="F10480" s="29"/>
      <c r="G10480" s="24"/>
      <c r="H10480" s="24"/>
    </row>
    <row r="10481" spans="2:8">
      <c r="B10481" s="24"/>
      <c r="C10481" s="24"/>
      <c r="D10481" s="24"/>
      <c r="E10481" s="24"/>
      <c r="F10481" s="29"/>
      <c r="G10481" s="24"/>
      <c r="H10481" s="24"/>
    </row>
    <row r="10482" spans="2:8">
      <c r="B10482" s="24"/>
      <c r="C10482" s="24"/>
      <c r="D10482" s="24"/>
      <c r="E10482" s="24"/>
      <c r="F10482" s="29"/>
      <c r="G10482" s="24"/>
      <c r="H10482" s="24"/>
    </row>
    <row r="10483" spans="2:8">
      <c r="B10483" s="24"/>
      <c r="C10483" s="24"/>
      <c r="D10483" s="24"/>
      <c r="E10483" s="24"/>
      <c r="F10483" s="29"/>
      <c r="G10483" s="24"/>
      <c r="H10483" s="24"/>
    </row>
    <row r="10484" spans="2:8">
      <c r="B10484" s="24"/>
      <c r="C10484" s="24"/>
      <c r="D10484" s="24"/>
      <c r="E10484" s="24"/>
      <c r="F10484" s="29"/>
      <c r="G10484" s="24"/>
      <c r="H10484" s="24"/>
    </row>
    <row r="10485" spans="2:8">
      <c r="B10485" s="24"/>
      <c r="C10485" s="24"/>
      <c r="D10485" s="24"/>
      <c r="E10485" s="24"/>
      <c r="F10485" s="29"/>
      <c r="G10485" s="24"/>
      <c r="H10485" s="24"/>
    </row>
    <row r="10486" spans="2:8">
      <c r="B10486" s="24"/>
      <c r="C10486" s="24"/>
      <c r="D10486" s="24"/>
      <c r="E10486" s="24"/>
      <c r="F10486" s="29"/>
      <c r="G10486" s="24"/>
      <c r="H10486" s="24"/>
    </row>
    <row r="10487" spans="2:8">
      <c r="B10487" s="24"/>
      <c r="C10487" s="24"/>
      <c r="D10487" s="24"/>
      <c r="E10487" s="24"/>
      <c r="F10487" s="29"/>
      <c r="G10487" s="24"/>
      <c r="H10487" s="24"/>
    </row>
    <row r="10488" spans="2:8">
      <c r="B10488" s="24"/>
      <c r="C10488" s="24"/>
      <c r="D10488" s="24"/>
      <c r="E10488" s="24"/>
      <c r="F10488" s="29"/>
      <c r="G10488" s="24"/>
      <c r="H10488" s="24"/>
    </row>
    <row r="10489" spans="2:8">
      <c r="B10489" s="24"/>
      <c r="C10489" s="24"/>
      <c r="D10489" s="24"/>
      <c r="E10489" s="24"/>
      <c r="F10489" s="29"/>
      <c r="G10489" s="24"/>
      <c r="H10489" s="24"/>
    </row>
    <row r="10490" spans="2:8">
      <c r="B10490" s="24"/>
      <c r="C10490" s="24"/>
      <c r="D10490" s="24"/>
      <c r="E10490" s="24"/>
      <c r="F10490" s="29"/>
      <c r="G10490" s="24"/>
      <c r="H10490" s="24"/>
    </row>
    <row r="10491" spans="2:8">
      <c r="B10491" s="24"/>
      <c r="C10491" s="24"/>
      <c r="D10491" s="24"/>
      <c r="E10491" s="24"/>
      <c r="F10491" s="29"/>
      <c r="G10491" s="24"/>
      <c r="H10491" s="24"/>
    </row>
    <row r="10492" spans="2:8">
      <c r="B10492" s="24"/>
      <c r="C10492" s="24"/>
      <c r="D10492" s="24"/>
      <c r="E10492" s="24"/>
      <c r="F10492" s="29"/>
      <c r="G10492" s="24"/>
      <c r="H10492" s="24"/>
    </row>
    <row r="10493" spans="2:8">
      <c r="B10493" s="24"/>
      <c r="C10493" s="24"/>
      <c r="D10493" s="24"/>
      <c r="E10493" s="24"/>
      <c r="F10493" s="29"/>
      <c r="G10493" s="24"/>
      <c r="H10493" s="24"/>
    </row>
    <row r="10494" spans="2:8">
      <c r="B10494" s="24"/>
      <c r="C10494" s="24"/>
      <c r="D10494" s="24"/>
      <c r="E10494" s="24"/>
      <c r="F10494" s="29"/>
      <c r="G10494" s="24"/>
      <c r="H10494" s="24"/>
    </row>
    <row r="10495" spans="2:8">
      <c r="B10495" s="24"/>
      <c r="C10495" s="24"/>
      <c r="D10495" s="24"/>
      <c r="E10495" s="24"/>
      <c r="F10495" s="29"/>
      <c r="G10495" s="24"/>
      <c r="H10495" s="24"/>
    </row>
    <row r="10496" spans="2:8">
      <c r="B10496" s="24"/>
      <c r="C10496" s="24"/>
      <c r="D10496" s="24"/>
      <c r="E10496" s="24"/>
      <c r="F10496" s="29"/>
      <c r="G10496" s="24"/>
      <c r="H10496" s="24"/>
    </row>
    <row r="10497" spans="2:8">
      <c r="B10497" s="24"/>
      <c r="C10497" s="24"/>
      <c r="D10497" s="24"/>
      <c r="E10497" s="24"/>
      <c r="F10497" s="29"/>
      <c r="G10497" s="24"/>
      <c r="H10497" s="24"/>
    </row>
    <row r="10498" spans="2:8">
      <c r="B10498" s="24"/>
      <c r="C10498" s="24"/>
      <c r="D10498" s="24"/>
      <c r="E10498" s="24"/>
      <c r="F10498" s="29"/>
      <c r="G10498" s="24"/>
      <c r="H10498" s="24"/>
    </row>
    <row r="10499" spans="2:8">
      <c r="B10499" s="24"/>
      <c r="C10499" s="24"/>
      <c r="D10499" s="24"/>
      <c r="E10499" s="24"/>
      <c r="F10499" s="29"/>
      <c r="G10499" s="24"/>
      <c r="H10499" s="24"/>
    </row>
    <row r="10500" spans="2:8">
      <c r="B10500" s="24"/>
      <c r="C10500" s="24"/>
      <c r="D10500" s="24"/>
      <c r="E10500" s="24"/>
      <c r="F10500" s="29"/>
      <c r="G10500" s="24"/>
      <c r="H10500" s="24"/>
    </row>
    <row r="10501" spans="2:8">
      <c r="B10501" s="24"/>
      <c r="C10501" s="24"/>
      <c r="D10501" s="24"/>
      <c r="E10501" s="24"/>
      <c r="F10501" s="29"/>
      <c r="G10501" s="24"/>
      <c r="H10501" s="24"/>
    </row>
    <row r="10502" spans="2:8">
      <c r="B10502" s="24"/>
      <c r="C10502" s="24"/>
      <c r="D10502" s="24"/>
      <c r="E10502" s="24"/>
      <c r="F10502" s="29"/>
      <c r="G10502" s="24"/>
      <c r="H10502" s="24"/>
    </row>
    <row r="10503" spans="2:8">
      <c r="B10503" s="24"/>
      <c r="C10503" s="24"/>
      <c r="D10503" s="24"/>
      <c r="E10503" s="24"/>
      <c r="F10503" s="29"/>
      <c r="G10503" s="24"/>
      <c r="H10503" s="24"/>
    </row>
    <row r="10504" spans="2:8">
      <c r="B10504" s="24"/>
      <c r="C10504" s="24"/>
      <c r="D10504" s="24"/>
      <c r="E10504" s="24"/>
      <c r="F10504" s="29"/>
      <c r="G10504" s="24"/>
      <c r="H10504" s="24"/>
    </row>
    <row r="10505" spans="2:8">
      <c r="B10505" s="24"/>
      <c r="C10505" s="24"/>
      <c r="D10505" s="24"/>
      <c r="E10505" s="24"/>
      <c r="F10505" s="29"/>
      <c r="G10505" s="24"/>
      <c r="H10505" s="24"/>
    </row>
    <row r="10506" spans="2:8">
      <c r="B10506" s="24"/>
      <c r="C10506" s="24"/>
      <c r="D10506" s="24"/>
      <c r="E10506" s="24"/>
      <c r="F10506" s="29"/>
      <c r="G10506" s="24"/>
      <c r="H10506" s="24"/>
    </row>
    <row r="10507" spans="2:8">
      <c r="B10507" s="24"/>
      <c r="C10507" s="24"/>
      <c r="D10507" s="24"/>
      <c r="E10507" s="24"/>
      <c r="F10507" s="29"/>
      <c r="G10507" s="24"/>
      <c r="H10507" s="24"/>
    </row>
    <row r="10508" spans="2:8">
      <c r="B10508" s="24"/>
      <c r="C10508" s="24"/>
      <c r="D10508" s="24"/>
      <c r="E10508" s="24"/>
      <c r="F10508" s="29"/>
      <c r="G10508" s="24"/>
      <c r="H10508" s="24"/>
    </row>
    <row r="10509" spans="2:8">
      <c r="B10509" s="24"/>
      <c r="C10509" s="24"/>
      <c r="D10509" s="24"/>
      <c r="E10509" s="24"/>
      <c r="F10509" s="29"/>
      <c r="G10509" s="24"/>
      <c r="H10509" s="24"/>
    </row>
    <row r="10510" spans="2:8">
      <c r="B10510" s="24"/>
      <c r="C10510" s="24"/>
      <c r="D10510" s="24"/>
      <c r="E10510" s="24"/>
      <c r="F10510" s="29"/>
      <c r="G10510" s="24"/>
      <c r="H10510" s="24"/>
    </row>
    <row r="10511" spans="2:8">
      <c r="B10511" s="24"/>
      <c r="C10511" s="24"/>
      <c r="D10511" s="24"/>
      <c r="E10511" s="24"/>
      <c r="F10511" s="29"/>
      <c r="G10511" s="24"/>
      <c r="H10511" s="24"/>
    </row>
    <row r="10512" spans="2:8">
      <c r="B10512" s="24"/>
      <c r="C10512" s="24"/>
      <c r="D10512" s="24"/>
      <c r="E10512" s="24"/>
      <c r="F10512" s="29"/>
      <c r="G10512" s="24"/>
      <c r="H10512" s="24"/>
    </row>
    <row r="10513" spans="2:8">
      <c r="B10513" s="24"/>
      <c r="C10513" s="24"/>
      <c r="D10513" s="24"/>
      <c r="E10513" s="24"/>
      <c r="F10513" s="29"/>
      <c r="G10513" s="24"/>
      <c r="H10513" s="24"/>
    </row>
    <row r="10514" spans="2:8">
      <c r="B10514" s="24"/>
      <c r="C10514" s="24"/>
      <c r="D10514" s="24"/>
      <c r="E10514" s="24"/>
      <c r="F10514" s="29"/>
      <c r="G10514" s="24"/>
      <c r="H10514" s="24"/>
    </row>
    <row r="10515" spans="2:8">
      <c r="B10515" s="24"/>
      <c r="C10515" s="24"/>
      <c r="D10515" s="24"/>
      <c r="E10515" s="24"/>
      <c r="F10515" s="29"/>
      <c r="G10515" s="24"/>
      <c r="H10515" s="24"/>
    </row>
    <row r="10516" spans="2:8">
      <c r="B10516" s="24"/>
      <c r="C10516" s="24"/>
      <c r="D10516" s="24"/>
      <c r="E10516" s="24"/>
      <c r="F10516" s="29"/>
      <c r="G10516" s="24"/>
      <c r="H10516" s="24"/>
    </row>
    <row r="10517" spans="2:8">
      <c r="B10517" s="24"/>
      <c r="C10517" s="24"/>
      <c r="D10517" s="24"/>
      <c r="E10517" s="24"/>
      <c r="F10517" s="29"/>
      <c r="G10517" s="24"/>
      <c r="H10517" s="24"/>
    </row>
    <row r="10518" spans="2:8">
      <c r="B10518" s="24"/>
      <c r="C10518" s="24"/>
      <c r="D10518" s="24"/>
      <c r="E10518" s="24"/>
      <c r="F10518" s="29"/>
      <c r="G10518" s="24"/>
      <c r="H10518" s="24"/>
    </row>
    <row r="10519" spans="2:8">
      <c r="B10519" s="24"/>
      <c r="C10519" s="24"/>
      <c r="D10519" s="24"/>
      <c r="E10519" s="24"/>
      <c r="F10519" s="29"/>
      <c r="G10519" s="24"/>
      <c r="H10519" s="24"/>
    </row>
    <row r="10520" spans="2:8">
      <c r="B10520" s="24"/>
      <c r="C10520" s="24"/>
      <c r="D10520" s="24"/>
      <c r="E10520" s="24"/>
      <c r="F10520" s="29"/>
      <c r="G10520" s="24"/>
      <c r="H10520" s="24"/>
    </row>
    <row r="10521" spans="2:8">
      <c r="B10521" s="24"/>
      <c r="C10521" s="24"/>
      <c r="D10521" s="24"/>
      <c r="E10521" s="24"/>
      <c r="F10521" s="29"/>
      <c r="G10521" s="24"/>
      <c r="H10521" s="24"/>
    </row>
    <row r="10522" spans="2:8">
      <c r="B10522" s="24"/>
      <c r="C10522" s="24"/>
      <c r="D10522" s="24"/>
      <c r="E10522" s="24"/>
      <c r="F10522" s="29"/>
      <c r="G10522" s="24"/>
      <c r="H10522" s="24"/>
    </row>
    <row r="10523" spans="2:8">
      <c r="B10523" s="24"/>
      <c r="C10523" s="24"/>
      <c r="D10523" s="24"/>
      <c r="E10523" s="24"/>
      <c r="F10523" s="29"/>
      <c r="G10523" s="24"/>
      <c r="H10523" s="24"/>
    </row>
    <row r="10524" spans="2:8">
      <c r="B10524" s="24"/>
      <c r="C10524" s="24"/>
      <c r="D10524" s="24"/>
      <c r="E10524" s="24"/>
      <c r="F10524" s="29"/>
      <c r="G10524" s="24"/>
      <c r="H10524" s="24"/>
    </row>
    <row r="10525" spans="2:8">
      <c r="B10525" s="24"/>
      <c r="C10525" s="24"/>
      <c r="D10525" s="24"/>
      <c r="E10525" s="24"/>
      <c r="F10525" s="29"/>
      <c r="G10525" s="24"/>
      <c r="H10525" s="24"/>
    </row>
    <row r="10526" spans="2:8">
      <c r="B10526" s="24"/>
      <c r="C10526" s="24"/>
      <c r="D10526" s="24"/>
      <c r="E10526" s="24"/>
      <c r="F10526" s="29"/>
      <c r="G10526" s="24"/>
      <c r="H10526" s="24"/>
    </row>
    <row r="10527" spans="2:8">
      <c r="B10527" s="24"/>
      <c r="C10527" s="24"/>
      <c r="D10527" s="24"/>
      <c r="E10527" s="24"/>
      <c r="F10527" s="29"/>
      <c r="G10527" s="24"/>
      <c r="H10527" s="24"/>
    </row>
    <row r="10528" spans="2:8">
      <c r="B10528" s="24"/>
      <c r="C10528" s="24"/>
      <c r="D10528" s="24"/>
      <c r="E10528" s="24"/>
      <c r="F10528" s="29"/>
      <c r="G10528" s="24"/>
      <c r="H10528" s="24"/>
    </row>
    <row r="10529" spans="2:8">
      <c r="B10529" s="24"/>
      <c r="C10529" s="24"/>
      <c r="D10529" s="24"/>
      <c r="E10529" s="24"/>
      <c r="F10529" s="29"/>
      <c r="G10529" s="24"/>
      <c r="H10529" s="24"/>
    </row>
    <row r="10530" spans="2:8">
      <c r="B10530" s="24"/>
      <c r="C10530" s="24"/>
      <c r="D10530" s="24"/>
      <c r="E10530" s="24"/>
      <c r="F10530" s="29"/>
      <c r="G10530" s="24"/>
      <c r="H10530" s="24"/>
    </row>
    <row r="10531" spans="2:8">
      <c r="B10531" s="24"/>
      <c r="C10531" s="24"/>
      <c r="D10531" s="24"/>
      <c r="E10531" s="24"/>
      <c r="F10531" s="29"/>
      <c r="G10531" s="24"/>
      <c r="H10531" s="24"/>
    </row>
    <row r="10532" spans="2:8">
      <c r="B10532" s="24"/>
      <c r="C10532" s="24"/>
      <c r="D10532" s="24"/>
      <c r="E10532" s="24"/>
      <c r="F10532" s="29"/>
      <c r="G10532" s="24"/>
      <c r="H10532" s="24"/>
    </row>
    <row r="10533" spans="2:8">
      <c r="B10533" s="24"/>
      <c r="C10533" s="24"/>
      <c r="D10533" s="24"/>
      <c r="E10533" s="24"/>
      <c r="F10533" s="29"/>
      <c r="G10533" s="24"/>
      <c r="H10533" s="24"/>
    </row>
    <row r="10534" spans="2:8">
      <c r="B10534" s="24"/>
      <c r="C10534" s="24"/>
      <c r="D10534" s="24"/>
      <c r="E10534" s="24"/>
      <c r="F10534" s="29"/>
      <c r="G10534" s="24"/>
      <c r="H10534" s="24"/>
    </row>
    <row r="10535" spans="2:8">
      <c r="B10535" s="24"/>
      <c r="C10535" s="24"/>
      <c r="D10535" s="24"/>
      <c r="E10535" s="24"/>
      <c r="F10535" s="29"/>
      <c r="G10535" s="24"/>
      <c r="H10535" s="24"/>
    </row>
    <row r="10536" spans="2:8">
      <c r="B10536" s="24"/>
      <c r="C10536" s="24"/>
      <c r="D10536" s="24"/>
      <c r="E10536" s="24"/>
      <c r="F10536" s="29"/>
      <c r="G10536" s="24"/>
      <c r="H10536" s="24"/>
    </row>
    <row r="10537" spans="2:8">
      <c r="B10537" s="24"/>
      <c r="C10537" s="24"/>
      <c r="D10537" s="24"/>
      <c r="E10537" s="24"/>
      <c r="F10537" s="29"/>
      <c r="G10537" s="24"/>
      <c r="H10537" s="24"/>
    </row>
    <row r="10538" spans="2:8">
      <c r="B10538" s="24"/>
      <c r="C10538" s="24"/>
      <c r="D10538" s="24"/>
      <c r="E10538" s="24"/>
      <c r="F10538" s="29"/>
      <c r="G10538" s="24"/>
      <c r="H10538" s="24"/>
    </row>
    <row r="10539" spans="2:8">
      <c r="B10539" s="24"/>
      <c r="C10539" s="24"/>
      <c r="D10539" s="24"/>
      <c r="E10539" s="24"/>
      <c r="F10539" s="29"/>
      <c r="G10539" s="24"/>
      <c r="H10539" s="24"/>
    </row>
    <row r="10540" spans="2:8">
      <c r="B10540" s="24"/>
      <c r="C10540" s="24"/>
      <c r="D10540" s="24"/>
      <c r="E10540" s="24"/>
      <c r="F10540" s="29"/>
      <c r="G10540" s="24"/>
      <c r="H10540" s="24"/>
    </row>
    <row r="10541" spans="2:8">
      <c r="B10541" s="24"/>
      <c r="C10541" s="24"/>
      <c r="D10541" s="24"/>
      <c r="E10541" s="24"/>
      <c r="F10541" s="29"/>
      <c r="G10541" s="24"/>
      <c r="H10541" s="24"/>
    </row>
    <row r="10542" spans="2:8">
      <c r="B10542" s="24"/>
      <c r="C10542" s="24"/>
      <c r="D10542" s="24"/>
      <c r="E10542" s="24"/>
      <c r="F10542" s="29"/>
      <c r="G10542" s="24"/>
      <c r="H10542" s="24"/>
    </row>
    <row r="10543" spans="2:8">
      <c r="B10543" s="24"/>
      <c r="C10543" s="24"/>
      <c r="D10543" s="24"/>
      <c r="E10543" s="24"/>
      <c r="F10543" s="29"/>
      <c r="G10543" s="24"/>
      <c r="H10543" s="24"/>
    </row>
    <row r="10544" spans="2:8">
      <c r="B10544" s="24"/>
      <c r="C10544" s="24"/>
      <c r="D10544" s="24"/>
      <c r="E10544" s="24"/>
      <c r="F10544" s="29"/>
      <c r="G10544" s="24"/>
      <c r="H10544" s="24"/>
    </row>
    <row r="10545" spans="2:8">
      <c r="B10545" s="24"/>
      <c r="C10545" s="24"/>
      <c r="D10545" s="24"/>
      <c r="E10545" s="24"/>
      <c r="F10545" s="29"/>
      <c r="G10545" s="24"/>
      <c r="H10545" s="24"/>
    </row>
    <row r="10546" spans="2:8">
      <c r="B10546" s="24"/>
      <c r="C10546" s="24"/>
      <c r="D10546" s="24"/>
      <c r="E10546" s="24"/>
      <c r="F10546" s="29"/>
      <c r="G10546" s="24"/>
      <c r="H10546" s="24"/>
    </row>
    <row r="10547" spans="2:8">
      <c r="B10547" s="24"/>
      <c r="C10547" s="24"/>
      <c r="D10547" s="24"/>
      <c r="E10547" s="24"/>
      <c r="F10547" s="29"/>
      <c r="G10547" s="24"/>
      <c r="H10547" s="24"/>
    </row>
    <row r="10548" spans="2:8">
      <c r="B10548" s="24"/>
      <c r="C10548" s="24"/>
      <c r="D10548" s="24"/>
      <c r="E10548" s="24"/>
      <c r="F10548" s="29"/>
      <c r="G10548" s="24"/>
      <c r="H10548" s="24"/>
    </row>
    <row r="10549" spans="2:8">
      <c r="B10549" s="24"/>
      <c r="C10549" s="24"/>
      <c r="D10549" s="24"/>
      <c r="E10549" s="24"/>
      <c r="F10549" s="29"/>
      <c r="G10549" s="24"/>
      <c r="H10549" s="24"/>
    </row>
    <row r="10550" spans="2:8">
      <c r="B10550" s="24"/>
      <c r="C10550" s="24"/>
      <c r="D10550" s="24"/>
      <c r="E10550" s="24"/>
      <c r="F10550" s="29"/>
      <c r="G10550" s="24"/>
      <c r="H10550" s="24"/>
    </row>
    <row r="10551" spans="2:8">
      <c r="B10551" s="24"/>
      <c r="C10551" s="24"/>
      <c r="D10551" s="24"/>
      <c r="E10551" s="24"/>
      <c r="F10551" s="29"/>
      <c r="G10551" s="24"/>
      <c r="H10551" s="24"/>
    </row>
    <row r="10552" spans="2:8">
      <c r="B10552" s="24"/>
      <c r="C10552" s="24"/>
      <c r="D10552" s="24"/>
      <c r="E10552" s="24"/>
      <c r="F10552" s="29"/>
      <c r="G10552" s="24"/>
      <c r="H10552" s="24"/>
    </row>
    <row r="10553" spans="2:8">
      <c r="B10553" s="24"/>
      <c r="C10553" s="24"/>
      <c r="D10553" s="24"/>
      <c r="E10553" s="24"/>
      <c r="F10553" s="29"/>
      <c r="G10553" s="24"/>
      <c r="H10553" s="24"/>
    </row>
    <row r="10554" spans="2:8">
      <c r="B10554" s="24"/>
      <c r="C10554" s="24"/>
      <c r="D10554" s="24"/>
      <c r="E10554" s="24"/>
      <c r="F10554" s="29"/>
      <c r="G10554" s="24"/>
      <c r="H10554" s="24"/>
    </row>
    <row r="10555" spans="2:8">
      <c r="B10555" s="24"/>
      <c r="C10555" s="24"/>
      <c r="D10555" s="24"/>
      <c r="E10555" s="24"/>
      <c r="F10555" s="29"/>
      <c r="G10555" s="24"/>
      <c r="H10555" s="24"/>
    </row>
    <row r="10556" spans="2:8">
      <c r="B10556" s="24"/>
      <c r="C10556" s="24"/>
      <c r="D10556" s="24"/>
      <c r="E10556" s="24"/>
      <c r="F10556" s="29"/>
      <c r="G10556" s="24"/>
      <c r="H10556" s="24"/>
    </row>
    <row r="10557" spans="2:8">
      <c r="B10557" s="24"/>
      <c r="C10557" s="24"/>
      <c r="D10557" s="24"/>
      <c r="E10557" s="24"/>
      <c r="F10557" s="29"/>
      <c r="G10557" s="24"/>
      <c r="H10557" s="24"/>
    </row>
    <row r="10558" spans="2:8">
      <c r="B10558" s="24"/>
      <c r="C10558" s="24"/>
      <c r="D10558" s="24"/>
      <c r="E10558" s="24"/>
      <c r="F10558" s="29"/>
      <c r="G10558" s="24"/>
      <c r="H10558" s="24"/>
    </row>
    <row r="10559" spans="2:8">
      <c r="B10559" s="24"/>
      <c r="C10559" s="24"/>
      <c r="D10559" s="24"/>
      <c r="E10559" s="24"/>
      <c r="F10559" s="29"/>
      <c r="G10559" s="24"/>
      <c r="H10559" s="24"/>
    </row>
    <row r="10560" spans="2:8">
      <c r="B10560" s="24"/>
      <c r="C10560" s="24"/>
      <c r="D10560" s="24"/>
      <c r="E10560" s="24"/>
      <c r="F10560" s="29"/>
      <c r="G10560" s="24"/>
      <c r="H10560" s="24"/>
    </row>
    <row r="10561" spans="2:8">
      <c r="B10561" s="24"/>
      <c r="C10561" s="24"/>
      <c r="D10561" s="24"/>
      <c r="E10561" s="24"/>
      <c r="F10561" s="29"/>
      <c r="G10561" s="24"/>
      <c r="H10561" s="24"/>
    </row>
    <row r="10562" spans="2:8">
      <c r="B10562" s="24"/>
      <c r="C10562" s="24"/>
      <c r="D10562" s="24"/>
      <c r="E10562" s="24"/>
      <c r="F10562" s="29"/>
      <c r="G10562" s="24"/>
      <c r="H10562" s="24"/>
    </row>
    <row r="10563" spans="2:8">
      <c r="B10563" s="24"/>
      <c r="C10563" s="24"/>
      <c r="D10563" s="24"/>
      <c r="E10563" s="24"/>
      <c r="F10563" s="29"/>
      <c r="G10563" s="24"/>
      <c r="H10563" s="24"/>
    </row>
    <row r="10564" spans="2:8">
      <c r="B10564" s="24"/>
      <c r="C10564" s="24"/>
      <c r="D10564" s="24"/>
      <c r="E10564" s="24"/>
      <c r="F10564" s="29"/>
      <c r="G10564" s="24"/>
      <c r="H10564" s="24"/>
    </row>
    <row r="10565" spans="2:8">
      <c r="B10565" s="24"/>
      <c r="C10565" s="24"/>
      <c r="D10565" s="24"/>
      <c r="E10565" s="24"/>
      <c r="F10565" s="29"/>
      <c r="G10565" s="24"/>
      <c r="H10565" s="24"/>
    </row>
    <row r="10566" spans="2:8">
      <c r="B10566" s="24"/>
      <c r="C10566" s="24"/>
      <c r="D10566" s="24"/>
      <c r="E10566" s="24"/>
      <c r="F10566" s="29"/>
      <c r="G10566" s="24"/>
      <c r="H10566" s="24"/>
    </row>
    <row r="10567" spans="2:8">
      <c r="B10567" s="24"/>
      <c r="C10567" s="24"/>
      <c r="D10567" s="24"/>
      <c r="E10567" s="24"/>
      <c r="F10567" s="29"/>
      <c r="G10567" s="24"/>
      <c r="H10567" s="24"/>
    </row>
    <row r="10568" spans="2:8">
      <c r="B10568" s="24"/>
      <c r="C10568" s="24"/>
      <c r="D10568" s="24"/>
      <c r="E10568" s="24"/>
      <c r="F10568" s="29"/>
      <c r="G10568" s="24"/>
      <c r="H10568" s="24"/>
    </row>
    <row r="10569" spans="2:8">
      <c r="B10569" s="24"/>
      <c r="C10569" s="24"/>
      <c r="D10569" s="24"/>
      <c r="E10569" s="24"/>
      <c r="F10569" s="29"/>
      <c r="G10569" s="24"/>
      <c r="H10569" s="24"/>
    </row>
    <row r="10570" spans="2:8">
      <c r="B10570" s="24"/>
      <c r="C10570" s="24"/>
      <c r="D10570" s="24"/>
      <c r="E10570" s="24"/>
      <c r="F10570" s="29"/>
      <c r="G10570" s="24"/>
      <c r="H10570" s="24"/>
    </row>
    <row r="10571" spans="2:8">
      <c r="B10571" s="24"/>
      <c r="C10571" s="24"/>
      <c r="D10571" s="24"/>
      <c r="E10571" s="24"/>
      <c r="F10571" s="29"/>
      <c r="G10571" s="24"/>
      <c r="H10571" s="24"/>
    </row>
    <row r="10572" spans="2:8">
      <c r="B10572" s="24"/>
      <c r="C10572" s="24"/>
      <c r="D10572" s="24"/>
      <c r="E10572" s="24"/>
      <c r="F10572" s="29"/>
      <c r="G10572" s="24"/>
      <c r="H10572" s="24"/>
    </row>
    <row r="10573" spans="2:8">
      <c r="B10573" s="24"/>
      <c r="C10573" s="24"/>
      <c r="D10573" s="24"/>
      <c r="E10573" s="24"/>
      <c r="F10573" s="29"/>
      <c r="G10573" s="24"/>
      <c r="H10573" s="24"/>
    </row>
    <row r="10574" spans="2:8">
      <c r="B10574" s="24"/>
      <c r="C10574" s="24"/>
      <c r="D10574" s="24"/>
      <c r="E10574" s="24"/>
      <c r="F10574" s="29"/>
      <c r="G10574" s="24"/>
      <c r="H10574" s="24"/>
    </row>
    <row r="10575" spans="2:8">
      <c r="B10575" s="24"/>
      <c r="C10575" s="24"/>
      <c r="D10575" s="24"/>
      <c r="E10575" s="24"/>
      <c r="F10575" s="29"/>
      <c r="G10575" s="24"/>
      <c r="H10575" s="24"/>
    </row>
    <row r="10576" spans="2:8">
      <c r="B10576" s="24"/>
      <c r="C10576" s="24"/>
      <c r="D10576" s="24"/>
      <c r="E10576" s="24"/>
      <c r="F10576" s="29"/>
      <c r="G10576" s="24"/>
      <c r="H10576" s="24"/>
    </row>
    <row r="10577" spans="2:8">
      <c r="B10577" s="24"/>
      <c r="C10577" s="24"/>
      <c r="D10577" s="24"/>
      <c r="E10577" s="24"/>
      <c r="F10577" s="29"/>
      <c r="G10577" s="24"/>
      <c r="H10577" s="24"/>
    </row>
    <row r="10578" spans="2:8">
      <c r="B10578" s="24"/>
      <c r="C10578" s="24"/>
      <c r="D10578" s="24"/>
      <c r="E10578" s="24"/>
      <c r="F10578" s="29"/>
      <c r="G10578" s="24"/>
      <c r="H10578" s="24"/>
    </row>
    <row r="10579" spans="2:8">
      <c r="B10579" s="24"/>
      <c r="C10579" s="24"/>
      <c r="D10579" s="24"/>
      <c r="E10579" s="24"/>
      <c r="F10579" s="29"/>
      <c r="G10579" s="24"/>
      <c r="H10579" s="24"/>
    </row>
    <row r="10580" spans="2:8">
      <c r="B10580" s="24"/>
      <c r="C10580" s="24"/>
      <c r="D10580" s="24"/>
      <c r="E10580" s="24"/>
      <c r="F10580" s="29"/>
      <c r="G10580" s="24"/>
      <c r="H10580" s="24"/>
    </row>
    <row r="10581" spans="2:8">
      <c r="B10581" s="24"/>
      <c r="C10581" s="24"/>
      <c r="D10581" s="24"/>
      <c r="E10581" s="24"/>
      <c r="F10581" s="29"/>
      <c r="G10581" s="24"/>
      <c r="H10581" s="24"/>
    </row>
    <row r="10582" spans="2:8">
      <c r="B10582" s="24"/>
      <c r="C10582" s="24"/>
      <c r="D10582" s="24"/>
      <c r="E10582" s="24"/>
      <c r="F10582" s="29"/>
      <c r="G10582" s="24"/>
      <c r="H10582" s="24"/>
    </row>
    <row r="10583" spans="2:8">
      <c r="B10583" s="24"/>
      <c r="C10583" s="24"/>
      <c r="D10583" s="24"/>
      <c r="E10583" s="24"/>
      <c r="F10583" s="29"/>
      <c r="G10583" s="24"/>
      <c r="H10583" s="24"/>
    </row>
    <row r="10584" spans="2:8">
      <c r="B10584" s="24"/>
      <c r="C10584" s="24"/>
      <c r="D10584" s="24"/>
      <c r="E10584" s="24"/>
      <c r="F10584" s="29"/>
      <c r="G10584" s="24"/>
      <c r="H10584" s="24"/>
    </row>
    <row r="10585" spans="2:8">
      <c r="B10585" s="24"/>
      <c r="C10585" s="24"/>
      <c r="D10585" s="24"/>
      <c r="E10585" s="24"/>
      <c r="F10585" s="29"/>
      <c r="G10585" s="24"/>
      <c r="H10585" s="24"/>
    </row>
    <row r="10586" spans="2:8">
      <c r="B10586" s="24"/>
      <c r="C10586" s="24"/>
      <c r="D10586" s="24"/>
      <c r="E10586" s="24"/>
      <c r="F10586" s="29"/>
      <c r="G10586" s="24"/>
      <c r="H10586" s="24"/>
    </row>
    <row r="10587" spans="2:8">
      <c r="B10587" s="24"/>
      <c r="C10587" s="24"/>
      <c r="D10587" s="24"/>
      <c r="E10587" s="24"/>
      <c r="F10587" s="29"/>
      <c r="G10587" s="24"/>
      <c r="H10587" s="24"/>
    </row>
    <row r="10588" spans="2:8">
      <c r="B10588" s="24"/>
      <c r="C10588" s="24"/>
      <c r="D10588" s="24"/>
      <c r="E10588" s="24"/>
      <c r="F10588" s="29"/>
      <c r="G10588" s="24"/>
      <c r="H10588" s="24"/>
    </row>
    <row r="10589" spans="2:8">
      <c r="B10589" s="24"/>
      <c r="C10589" s="24"/>
      <c r="D10589" s="24"/>
      <c r="E10589" s="24"/>
      <c r="F10589" s="29"/>
      <c r="G10589" s="24"/>
      <c r="H10589" s="24"/>
    </row>
    <row r="10590" spans="2:8">
      <c r="B10590" s="24"/>
      <c r="C10590" s="24"/>
      <c r="D10590" s="24"/>
      <c r="E10590" s="24"/>
      <c r="F10590" s="29"/>
      <c r="G10590" s="24"/>
      <c r="H10590" s="24"/>
    </row>
    <row r="10591" spans="2:8">
      <c r="B10591" s="24"/>
      <c r="C10591" s="24"/>
      <c r="D10591" s="24"/>
      <c r="E10591" s="24"/>
      <c r="F10591" s="29"/>
      <c r="G10591" s="24"/>
      <c r="H10591" s="24"/>
    </row>
    <row r="10592" spans="2:8">
      <c r="B10592" s="24"/>
      <c r="C10592" s="24"/>
      <c r="D10592" s="24"/>
      <c r="E10592" s="24"/>
      <c r="F10592" s="29"/>
      <c r="G10592" s="24"/>
      <c r="H10592" s="24"/>
    </row>
    <row r="10593" spans="2:8">
      <c r="B10593" s="24"/>
      <c r="C10593" s="24"/>
      <c r="D10593" s="24"/>
      <c r="E10593" s="24"/>
      <c r="F10593" s="29"/>
      <c r="G10593" s="24"/>
      <c r="H10593" s="24"/>
    </row>
    <row r="10594" spans="2:8">
      <c r="B10594" s="24"/>
      <c r="C10594" s="24"/>
      <c r="D10594" s="24"/>
      <c r="E10594" s="24"/>
      <c r="F10594" s="29"/>
      <c r="G10594" s="24"/>
      <c r="H10594" s="24"/>
    </row>
    <row r="10595" spans="2:8">
      <c r="B10595" s="24"/>
      <c r="C10595" s="24"/>
      <c r="D10595" s="24"/>
      <c r="E10595" s="24"/>
      <c r="F10595" s="29"/>
      <c r="G10595" s="24"/>
      <c r="H10595" s="24"/>
    </row>
    <row r="10596" spans="2:8">
      <c r="B10596" s="24"/>
      <c r="C10596" s="24"/>
      <c r="D10596" s="24"/>
      <c r="E10596" s="24"/>
      <c r="F10596" s="29"/>
      <c r="G10596" s="24"/>
      <c r="H10596" s="24"/>
    </row>
    <row r="10597" spans="2:8">
      <c r="B10597" s="24"/>
      <c r="C10597" s="24"/>
      <c r="D10597" s="24"/>
      <c r="E10597" s="24"/>
      <c r="F10597" s="29"/>
      <c r="G10597" s="24"/>
      <c r="H10597" s="24"/>
    </row>
    <row r="10598" spans="2:8">
      <c r="B10598" s="24"/>
      <c r="C10598" s="24"/>
      <c r="D10598" s="24"/>
      <c r="E10598" s="24"/>
      <c r="F10598" s="29"/>
      <c r="G10598" s="24"/>
      <c r="H10598" s="24"/>
    </row>
    <row r="10599" spans="2:8">
      <c r="B10599" s="24"/>
      <c r="C10599" s="24"/>
      <c r="D10599" s="24"/>
      <c r="E10599" s="24"/>
      <c r="F10599" s="29"/>
      <c r="G10599" s="24"/>
      <c r="H10599" s="24"/>
    </row>
    <row r="10600" spans="2:8">
      <c r="B10600" s="24"/>
      <c r="C10600" s="24"/>
      <c r="D10600" s="24"/>
      <c r="E10600" s="24"/>
      <c r="F10600" s="29"/>
      <c r="G10600" s="24"/>
      <c r="H10600" s="24"/>
    </row>
    <row r="10601" spans="2:8">
      <c r="B10601" s="24"/>
      <c r="C10601" s="24"/>
      <c r="D10601" s="24"/>
      <c r="E10601" s="24"/>
      <c r="F10601" s="29"/>
      <c r="G10601" s="24"/>
      <c r="H10601" s="24"/>
    </row>
    <row r="10602" spans="2:8">
      <c r="B10602" s="24"/>
      <c r="C10602" s="24"/>
      <c r="D10602" s="24"/>
      <c r="E10602" s="24"/>
      <c r="F10602" s="29"/>
      <c r="G10602" s="24"/>
      <c r="H10602" s="24"/>
    </row>
    <row r="10603" spans="2:8">
      <c r="B10603" s="24"/>
      <c r="C10603" s="24"/>
      <c r="D10603" s="24"/>
      <c r="E10603" s="24"/>
      <c r="F10603" s="29"/>
      <c r="G10603" s="24"/>
      <c r="H10603" s="24"/>
    </row>
    <row r="10604" spans="2:8">
      <c r="B10604" s="24"/>
      <c r="C10604" s="24"/>
      <c r="D10604" s="24"/>
      <c r="E10604" s="24"/>
      <c r="F10604" s="29"/>
      <c r="G10604" s="24"/>
      <c r="H10604" s="24"/>
    </row>
    <row r="10605" spans="2:8">
      <c r="B10605" s="24"/>
      <c r="C10605" s="24"/>
      <c r="D10605" s="24"/>
      <c r="E10605" s="24"/>
      <c r="F10605" s="29"/>
      <c r="G10605" s="24"/>
      <c r="H10605" s="24"/>
    </row>
    <row r="10606" spans="2:8">
      <c r="B10606" s="24"/>
      <c r="C10606" s="24"/>
      <c r="D10606" s="24"/>
      <c r="E10606" s="24"/>
      <c r="F10606" s="29"/>
      <c r="G10606" s="24"/>
      <c r="H10606" s="24"/>
    </row>
    <row r="10607" spans="2:8">
      <c r="B10607" s="24"/>
      <c r="C10607" s="24"/>
      <c r="D10607" s="24"/>
      <c r="E10607" s="24"/>
      <c r="F10607" s="29"/>
      <c r="G10607" s="24"/>
      <c r="H10607" s="24"/>
    </row>
    <row r="10608" spans="2:8">
      <c r="B10608" s="24"/>
      <c r="C10608" s="24"/>
      <c r="D10608" s="24"/>
      <c r="E10608" s="24"/>
      <c r="F10608" s="29"/>
      <c r="G10608" s="24"/>
      <c r="H10608" s="24"/>
    </row>
    <row r="10609" spans="2:8">
      <c r="B10609" s="24"/>
      <c r="C10609" s="24"/>
      <c r="D10609" s="24"/>
      <c r="E10609" s="24"/>
      <c r="F10609" s="29"/>
      <c r="G10609" s="24"/>
      <c r="H10609" s="24"/>
    </row>
    <row r="10610" spans="2:8">
      <c r="B10610" s="24"/>
      <c r="C10610" s="24"/>
      <c r="D10610" s="24"/>
      <c r="E10610" s="24"/>
      <c r="F10610" s="29"/>
      <c r="G10610" s="24"/>
      <c r="H10610" s="24"/>
    </row>
    <row r="10611" spans="2:8">
      <c r="B10611" s="24"/>
      <c r="C10611" s="24"/>
      <c r="D10611" s="24"/>
      <c r="E10611" s="24"/>
      <c r="F10611" s="29"/>
      <c r="G10611" s="24"/>
      <c r="H10611" s="24"/>
    </row>
    <row r="10612" spans="2:8">
      <c r="B10612" s="24"/>
      <c r="C10612" s="24"/>
      <c r="D10612" s="24"/>
      <c r="E10612" s="24"/>
      <c r="F10612" s="29"/>
      <c r="G10612" s="24"/>
      <c r="H10612" s="24"/>
    </row>
    <row r="10613" spans="2:8">
      <c r="B10613" s="24"/>
      <c r="C10613" s="24"/>
      <c r="D10613" s="24"/>
      <c r="E10613" s="24"/>
      <c r="F10613" s="29"/>
      <c r="G10613" s="24"/>
      <c r="H10613" s="24"/>
    </row>
    <row r="10614" spans="2:8">
      <c r="B10614" s="24"/>
      <c r="C10614" s="24"/>
      <c r="D10614" s="24"/>
      <c r="E10614" s="24"/>
      <c r="F10614" s="29"/>
      <c r="G10614" s="24"/>
      <c r="H10614" s="24"/>
    </row>
    <row r="10615" spans="2:8">
      <c r="B10615" s="24"/>
      <c r="C10615" s="24"/>
      <c r="D10615" s="24"/>
      <c r="E10615" s="24"/>
      <c r="F10615" s="29"/>
      <c r="G10615" s="24"/>
      <c r="H10615" s="24"/>
    </row>
    <row r="10616" spans="2:8">
      <c r="B10616" s="24"/>
      <c r="C10616" s="24"/>
      <c r="D10616" s="24"/>
      <c r="E10616" s="24"/>
      <c r="F10616" s="29"/>
      <c r="G10616" s="24"/>
      <c r="H10616" s="24"/>
    </row>
    <row r="10617" spans="2:8">
      <c r="B10617" s="24"/>
      <c r="C10617" s="24"/>
      <c r="D10617" s="24"/>
      <c r="E10617" s="24"/>
      <c r="F10617" s="29"/>
      <c r="G10617" s="24"/>
      <c r="H10617" s="24"/>
    </row>
    <row r="10618" spans="2:8">
      <c r="B10618" s="24"/>
      <c r="C10618" s="24"/>
      <c r="D10618" s="24"/>
      <c r="E10618" s="24"/>
      <c r="F10618" s="29"/>
      <c r="G10618" s="24"/>
      <c r="H10618" s="24"/>
    </row>
    <row r="10619" spans="2:8">
      <c r="B10619" s="24"/>
      <c r="C10619" s="24"/>
      <c r="D10619" s="24"/>
      <c r="E10619" s="24"/>
      <c r="F10619" s="29"/>
      <c r="G10619" s="24"/>
      <c r="H10619" s="24"/>
    </row>
    <row r="10620" spans="2:8">
      <c r="B10620" s="24"/>
      <c r="C10620" s="24"/>
      <c r="D10620" s="24"/>
      <c r="E10620" s="24"/>
      <c r="F10620" s="29"/>
      <c r="G10620" s="24"/>
      <c r="H10620" s="24"/>
    </row>
    <row r="10621" spans="2:8">
      <c r="B10621" s="24"/>
      <c r="C10621" s="24"/>
      <c r="D10621" s="24"/>
      <c r="E10621" s="24"/>
      <c r="F10621" s="29"/>
      <c r="G10621" s="24"/>
      <c r="H10621" s="24"/>
    </row>
    <row r="10622" spans="2:8">
      <c r="B10622" s="24"/>
      <c r="C10622" s="24"/>
      <c r="D10622" s="24"/>
      <c r="E10622" s="24"/>
      <c r="F10622" s="29"/>
      <c r="G10622" s="24"/>
      <c r="H10622" s="24"/>
    </row>
    <row r="10623" spans="2:8">
      <c r="B10623" s="24"/>
      <c r="C10623" s="24"/>
      <c r="D10623" s="24"/>
      <c r="E10623" s="24"/>
      <c r="F10623" s="29"/>
      <c r="G10623" s="24"/>
      <c r="H10623" s="24"/>
    </row>
    <row r="10624" spans="2:8">
      <c r="B10624" s="24"/>
      <c r="C10624" s="24"/>
      <c r="D10624" s="24"/>
      <c r="E10624" s="24"/>
      <c r="F10624" s="29"/>
      <c r="G10624" s="24"/>
      <c r="H10624" s="24"/>
    </row>
    <row r="10625" spans="2:8">
      <c r="B10625" s="24"/>
      <c r="C10625" s="24"/>
      <c r="D10625" s="24"/>
      <c r="E10625" s="24"/>
      <c r="F10625" s="29"/>
      <c r="G10625" s="24"/>
      <c r="H10625" s="24"/>
    </row>
    <row r="10626" spans="2:8">
      <c r="B10626" s="24"/>
      <c r="C10626" s="24"/>
      <c r="D10626" s="24"/>
      <c r="E10626" s="24"/>
      <c r="F10626" s="29"/>
      <c r="G10626" s="24"/>
      <c r="H10626" s="24"/>
    </row>
    <row r="10627" spans="2:8">
      <c r="B10627" s="24"/>
      <c r="C10627" s="24"/>
      <c r="D10627" s="24"/>
      <c r="E10627" s="24"/>
      <c r="F10627" s="29"/>
      <c r="G10627" s="24"/>
      <c r="H10627" s="24"/>
    </row>
    <row r="10628" spans="2:8">
      <c r="B10628" s="24"/>
      <c r="C10628" s="24"/>
      <c r="D10628" s="24"/>
      <c r="E10628" s="24"/>
      <c r="F10628" s="29"/>
      <c r="G10628" s="24"/>
      <c r="H10628" s="24"/>
    </row>
    <row r="10629" spans="2:8">
      <c r="B10629" s="24"/>
      <c r="C10629" s="24"/>
      <c r="D10629" s="24"/>
      <c r="E10629" s="24"/>
      <c r="F10629" s="29"/>
      <c r="G10629" s="24"/>
      <c r="H10629" s="24"/>
    </row>
    <row r="10630" spans="2:8">
      <c r="B10630" s="24"/>
      <c r="C10630" s="24"/>
      <c r="D10630" s="24"/>
      <c r="E10630" s="24"/>
      <c r="F10630" s="29"/>
      <c r="G10630" s="24"/>
      <c r="H10630" s="24"/>
    </row>
    <row r="10631" spans="2:8">
      <c r="B10631" s="24"/>
      <c r="C10631" s="24"/>
      <c r="D10631" s="24"/>
      <c r="E10631" s="24"/>
      <c r="F10631" s="29"/>
      <c r="G10631" s="24"/>
      <c r="H10631" s="24"/>
    </row>
    <row r="10632" spans="2:8">
      <c r="B10632" s="24"/>
      <c r="C10632" s="24"/>
      <c r="D10632" s="24"/>
      <c r="E10632" s="24"/>
      <c r="F10632" s="29"/>
      <c r="G10632" s="24"/>
      <c r="H10632" s="24"/>
    </row>
    <row r="10633" spans="2:8">
      <c r="B10633" s="24"/>
      <c r="C10633" s="24"/>
      <c r="D10633" s="24"/>
      <c r="E10633" s="24"/>
      <c r="F10633" s="29"/>
      <c r="G10633" s="24"/>
      <c r="H10633" s="24"/>
    </row>
    <row r="10634" spans="2:8">
      <c r="B10634" s="24"/>
      <c r="C10634" s="24"/>
      <c r="D10634" s="24"/>
      <c r="E10634" s="24"/>
      <c r="F10634" s="29"/>
      <c r="G10634" s="24"/>
      <c r="H10634" s="24"/>
    </row>
    <row r="10635" spans="2:8">
      <c r="B10635" s="24"/>
      <c r="C10635" s="24"/>
      <c r="D10635" s="24"/>
      <c r="E10635" s="24"/>
      <c r="F10635" s="29"/>
      <c r="G10635" s="24"/>
      <c r="H10635" s="24"/>
    </row>
    <row r="10636" spans="2:8">
      <c r="B10636" s="24"/>
      <c r="C10636" s="24"/>
      <c r="D10636" s="24"/>
      <c r="E10636" s="24"/>
      <c r="F10636" s="29"/>
      <c r="G10636" s="24"/>
      <c r="H10636" s="24"/>
    </row>
    <row r="10637" spans="2:8">
      <c r="B10637" s="24"/>
      <c r="C10637" s="24"/>
      <c r="D10637" s="24"/>
      <c r="E10637" s="24"/>
      <c r="F10637" s="29"/>
      <c r="G10637" s="24"/>
      <c r="H10637" s="24"/>
    </row>
    <row r="10638" spans="2:8">
      <c r="B10638" s="24"/>
      <c r="C10638" s="24"/>
      <c r="D10638" s="24"/>
      <c r="E10638" s="24"/>
      <c r="F10638" s="29"/>
      <c r="G10638" s="24"/>
      <c r="H10638" s="24"/>
    </row>
    <row r="10639" spans="2:8">
      <c r="B10639" s="24"/>
      <c r="C10639" s="24"/>
      <c r="D10639" s="24"/>
      <c r="E10639" s="24"/>
      <c r="F10639" s="29"/>
      <c r="G10639" s="24"/>
      <c r="H10639" s="24"/>
    </row>
    <row r="10640" spans="2:8">
      <c r="B10640" s="24"/>
      <c r="C10640" s="24"/>
      <c r="D10640" s="24"/>
      <c r="E10640" s="24"/>
      <c r="F10640" s="29"/>
      <c r="G10640" s="24"/>
      <c r="H10640" s="24"/>
    </row>
    <row r="10641" spans="2:8">
      <c r="B10641" s="24"/>
      <c r="C10641" s="24"/>
      <c r="D10641" s="24"/>
      <c r="E10641" s="24"/>
      <c r="F10641" s="29"/>
      <c r="G10641" s="24"/>
      <c r="H10641" s="24"/>
    </row>
    <row r="10642" spans="2:8">
      <c r="B10642" s="24"/>
      <c r="C10642" s="24"/>
      <c r="D10642" s="24"/>
      <c r="E10642" s="24"/>
      <c r="F10642" s="29"/>
      <c r="G10642" s="24"/>
      <c r="H10642" s="24"/>
    </row>
    <row r="10643" spans="2:8">
      <c r="B10643" s="24"/>
      <c r="C10643" s="24"/>
      <c r="D10643" s="24"/>
      <c r="E10643" s="24"/>
      <c r="F10643" s="29"/>
      <c r="G10643" s="24"/>
      <c r="H10643" s="24"/>
    </row>
    <row r="10644" spans="2:8">
      <c r="B10644" s="24"/>
      <c r="C10644" s="24"/>
      <c r="D10644" s="24"/>
      <c r="E10644" s="24"/>
      <c r="F10644" s="29"/>
      <c r="G10644" s="24"/>
      <c r="H10644" s="24"/>
    </row>
    <row r="10645" spans="2:8">
      <c r="B10645" s="24"/>
      <c r="C10645" s="24"/>
      <c r="D10645" s="24"/>
      <c r="E10645" s="24"/>
      <c r="F10645" s="29"/>
      <c r="G10645" s="24"/>
      <c r="H10645" s="24"/>
    </row>
    <row r="10646" spans="2:8">
      <c r="B10646" s="24"/>
      <c r="C10646" s="24"/>
      <c r="D10646" s="24"/>
      <c r="E10646" s="24"/>
      <c r="F10646" s="29"/>
      <c r="G10646" s="24"/>
      <c r="H10646" s="24"/>
    </row>
    <row r="10647" spans="2:8">
      <c r="B10647" s="24"/>
      <c r="C10647" s="24"/>
      <c r="D10647" s="24"/>
      <c r="E10647" s="24"/>
      <c r="F10647" s="29"/>
      <c r="G10647" s="24"/>
      <c r="H10647" s="24"/>
    </row>
    <row r="10648" spans="2:8">
      <c r="B10648" s="24"/>
      <c r="C10648" s="24"/>
      <c r="D10648" s="24"/>
      <c r="E10648" s="24"/>
      <c r="F10648" s="29"/>
      <c r="G10648" s="24"/>
      <c r="H10648" s="24"/>
    </row>
    <row r="10649" spans="2:8">
      <c r="B10649" s="24"/>
      <c r="C10649" s="24"/>
      <c r="D10649" s="24"/>
      <c r="E10649" s="24"/>
      <c r="F10649" s="29"/>
      <c r="G10649" s="24"/>
      <c r="H10649" s="24"/>
    </row>
    <row r="10650" spans="2:8">
      <c r="B10650" s="24"/>
      <c r="C10650" s="24"/>
      <c r="D10650" s="24"/>
      <c r="E10650" s="24"/>
      <c r="F10650" s="29"/>
      <c r="G10650" s="24"/>
      <c r="H10650" s="24"/>
    </row>
    <row r="10651" spans="2:8">
      <c r="B10651" s="24"/>
      <c r="C10651" s="24"/>
      <c r="D10651" s="24"/>
      <c r="E10651" s="24"/>
      <c r="F10651" s="29"/>
      <c r="G10651" s="24"/>
      <c r="H10651" s="24"/>
    </row>
    <row r="10652" spans="2:8">
      <c r="B10652" s="24"/>
      <c r="C10652" s="24"/>
      <c r="D10652" s="24"/>
      <c r="E10652" s="24"/>
      <c r="F10652" s="29"/>
      <c r="G10652" s="24"/>
      <c r="H10652" s="24"/>
    </row>
    <row r="10653" spans="2:8">
      <c r="B10653" s="24"/>
      <c r="C10653" s="24"/>
      <c r="D10653" s="24"/>
      <c r="E10653" s="24"/>
      <c r="F10653" s="29"/>
      <c r="G10653" s="24"/>
      <c r="H10653" s="24"/>
    </row>
    <row r="10654" spans="2:8">
      <c r="B10654" s="24"/>
      <c r="C10654" s="24"/>
      <c r="D10654" s="24"/>
      <c r="E10654" s="24"/>
      <c r="F10654" s="29"/>
      <c r="G10654" s="24"/>
      <c r="H10654" s="24"/>
    </row>
    <row r="10655" spans="2:8">
      <c r="B10655" s="24"/>
      <c r="C10655" s="24"/>
      <c r="D10655" s="24"/>
      <c r="E10655" s="24"/>
      <c r="F10655" s="29"/>
      <c r="G10655" s="24"/>
      <c r="H10655" s="24"/>
    </row>
    <row r="10656" spans="2:8">
      <c r="B10656" s="24"/>
      <c r="C10656" s="24"/>
      <c r="D10656" s="24"/>
      <c r="E10656" s="24"/>
      <c r="F10656" s="29"/>
      <c r="G10656" s="24"/>
      <c r="H10656" s="24"/>
    </row>
    <row r="10657" spans="2:8">
      <c r="B10657" s="24"/>
      <c r="C10657" s="24"/>
      <c r="D10657" s="24"/>
      <c r="E10657" s="24"/>
      <c r="F10657" s="29"/>
      <c r="G10657" s="24"/>
      <c r="H10657" s="24"/>
    </row>
    <row r="10658" spans="2:8">
      <c r="B10658" s="24"/>
      <c r="C10658" s="24"/>
      <c r="D10658" s="24"/>
      <c r="E10658" s="24"/>
      <c r="F10658" s="29"/>
      <c r="G10658" s="24"/>
      <c r="H10658" s="24"/>
    </row>
    <row r="10659" spans="2:8">
      <c r="B10659" s="24"/>
      <c r="C10659" s="24"/>
      <c r="D10659" s="24"/>
      <c r="E10659" s="24"/>
      <c r="F10659" s="29"/>
      <c r="G10659" s="24"/>
      <c r="H10659" s="24"/>
    </row>
    <row r="10660" spans="2:8">
      <c r="B10660" s="24"/>
      <c r="C10660" s="24"/>
      <c r="D10660" s="24"/>
      <c r="E10660" s="24"/>
      <c r="F10660" s="29"/>
      <c r="G10660" s="24"/>
      <c r="H10660" s="24"/>
    </row>
    <row r="10661" spans="2:8">
      <c r="B10661" s="24"/>
      <c r="C10661" s="24"/>
      <c r="D10661" s="24"/>
      <c r="E10661" s="24"/>
      <c r="F10661" s="29"/>
      <c r="G10661" s="24"/>
      <c r="H10661" s="24"/>
    </row>
    <row r="10662" spans="2:8">
      <c r="B10662" s="24"/>
      <c r="C10662" s="24"/>
      <c r="D10662" s="24"/>
      <c r="E10662" s="24"/>
      <c r="F10662" s="29"/>
      <c r="G10662" s="24"/>
      <c r="H10662" s="24"/>
    </row>
    <row r="10663" spans="2:8">
      <c r="B10663" s="24"/>
      <c r="C10663" s="24"/>
      <c r="D10663" s="24"/>
      <c r="E10663" s="24"/>
      <c r="F10663" s="29"/>
      <c r="G10663" s="24"/>
      <c r="H10663" s="24"/>
    </row>
    <row r="10664" spans="2:8">
      <c r="B10664" s="24"/>
      <c r="C10664" s="24"/>
      <c r="D10664" s="24"/>
      <c r="E10664" s="24"/>
      <c r="F10664" s="29"/>
      <c r="G10664" s="24"/>
      <c r="H10664" s="24"/>
    </row>
    <row r="10665" spans="2:8">
      <c r="B10665" s="24"/>
      <c r="C10665" s="24"/>
      <c r="D10665" s="24"/>
      <c r="E10665" s="24"/>
      <c r="F10665" s="29"/>
      <c r="G10665" s="24"/>
      <c r="H10665" s="24"/>
    </row>
    <row r="10666" spans="2:8">
      <c r="B10666" s="24"/>
      <c r="C10666" s="24"/>
      <c r="D10666" s="24"/>
      <c r="E10666" s="24"/>
      <c r="F10666" s="29"/>
      <c r="G10666" s="24"/>
      <c r="H10666" s="24"/>
    </row>
    <row r="10667" spans="2:8">
      <c r="B10667" s="24"/>
      <c r="C10667" s="24"/>
      <c r="D10667" s="24"/>
      <c r="E10667" s="24"/>
      <c r="F10667" s="29"/>
      <c r="G10667" s="24"/>
      <c r="H10667" s="24"/>
    </row>
    <row r="10668" spans="2:8">
      <c r="B10668" s="24"/>
      <c r="C10668" s="24"/>
      <c r="D10668" s="24"/>
      <c r="E10668" s="24"/>
      <c r="F10668" s="29"/>
      <c r="G10668" s="24"/>
      <c r="H10668" s="24"/>
    </row>
    <row r="10669" spans="2:8">
      <c r="B10669" s="24"/>
      <c r="C10669" s="24"/>
      <c r="D10669" s="24"/>
      <c r="E10669" s="24"/>
      <c r="F10669" s="29"/>
      <c r="G10669" s="24"/>
      <c r="H10669" s="24"/>
    </row>
    <row r="10670" spans="2:8">
      <c r="B10670" s="24"/>
      <c r="C10670" s="24"/>
      <c r="D10670" s="24"/>
      <c r="E10670" s="24"/>
      <c r="F10670" s="29"/>
      <c r="G10670" s="24"/>
      <c r="H10670" s="24"/>
    </row>
    <row r="10671" spans="2:8">
      <c r="B10671" s="24"/>
      <c r="C10671" s="24"/>
      <c r="D10671" s="24"/>
      <c r="E10671" s="24"/>
      <c r="F10671" s="29"/>
      <c r="G10671" s="24"/>
      <c r="H10671" s="24"/>
    </row>
    <row r="10672" spans="2:8">
      <c r="B10672" s="24"/>
      <c r="C10672" s="24"/>
      <c r="D10672" s="24"/>
      <c r="E10672" s="24"/>
      <c r="F10672" s="29"/>
      <c r="G10672" s="24"/>
      <c r="H10672" s="24"/>
    </row>
    <row r="10673" spans="2:8">
      <c r="B10673" s="24"/>
      <c r="C10673" s="24"/>
      <c r="D10673" s="24"/>
      <c r="E10673" s="24"/>
      <c r="F10673" s="29"/>
      <c r="G10673" s="24"/>
      <c r="H10673" s="24"/>
    </row>
    <row r="10674" spans="2:8">
      <c r="B10674" s="24"/>
      <c r="C10674" s="24"/>
      <c r="D10674" s="24"/>
      <c r="E10674" s="24"/>
      <c r="F10674" s="29"/>
      <c r="G10674" s="24"/>
      <c r="H10674" s="24"/>
    </row>
    <row r="10675" spans="2:8">
      <c r="B10675" s="24"/>
      <c r="C10675" s="24"/>
      <c r="D10675" s="24"/>
      <c r="E10675" s="24"/>
      <c r="F10675" s="29"/>
      <c r="G10675" s="24"/>
      <c r="H10675" s="24"/>
    </row>
    <row r="10676" spans="2:8">
      <c r="B10676" s="24"/>
      <c r="C10676" s="24"/>
      <c r="D10676" s="24"/>
      <c r="E10676" s="24"/>
      <c r="F10676" s="29"/>
      <c r="G10676" s="24"/>
      <c r="H10676" s="24"/>
    </row>
    <row r="10677" spans="2:8">
      <c r="B10677" s="24"/>
      <c r="C10677" s="24"/>
      <c r="D10677" s="24"/>
      <c r="E10677" s="24"/>
      <c r="F10677" s="29"/>
      <c r="G10677" s="24"/>
      <c r="H10677" s="24"/>
    </row>
    <row r="10678" spans="2:8">
      <c r="B10678" s="24"/>
      <c r="C10678" s="24"/>
      <c r="D10678" s="24"/>
      <c r="E10678" s="24"/>
      <c r="F10678" s="29"/>
      <c r="G10678" s="24"/>
      <c r="H10678" s="24"/>
    </row>
    <row r="10679" spans="2:8">
      <c r="B10679" s="24"/>
      <c r="C10679" s="24"/>
      <c r="D10679" s="24"/>
      <c r="E10679" s="24"/>
      <c r="F10679" s="29"/>
      <c r="G10679" s="24"/>
      <c r="H10679" s="24"/>
    </row>
    <row r="10680" spans="2:8">
      <c r="B10680" s="24"/>
      <c r="C10680" s="24"/>
      <c r="D10680" s="24"/>
      <c r="E10680" s="24"/>
      <c r="F10680" s="29"/>
      <c r="G10680" s="24"/>
      <c r="H10680" s="24"/>
    </row>
    <row r="10681" spans="2:8">
      <c r="B10681" s="24"/>
      <c r="C10681" s="24"/>
      <c r="D10681" s="24"/>
      <c r="E10681" s="24"/>
      <c r="F10681" s="29"/>
      <c r="G10681" s="24"/>
      <c r="H10681" s="24"/>
    </row>
    <row r="10682" spans="2:8">
      <c r="B10682" s="24"/>
      <c r="C10682" s="24"/>
      <c r="D10682" s="24"/>
      <c r="E10682" s="24"/>
      <c r="F10682" s="29"/>
      <c r="G10682" s="24"/>
      <c r="H10682" s="24"/>
    </row>
    <row r="10683" spans="2:8">
      <c r="B10683" s="24"/>
      <c r="C10683" s="24"/>
      <c r="D10683" s="24"/>
      <c r="E10683" s="24"/>
      <c r="F10683" s="29"/>
      <c r="G10683" s="24"/>
      <c r="H10683" s="24"/>
    </row>
    <row r="10684" spans="2:8">
      <c r="B10684" s="24"/>
      <c r="C10684" s="24"/>
      <c r="D10684" s="24"/>
      <c r="E10684" s="24"/>
      <c r="F10684" s="29"/>
      <c r="G10684" s="24"/>
      <c r="H10684" s="24"/>
    </row>
    <row r="10685" spans="2:8">
      <c r="B10685" s="24"/>
      <c r="C10685" s="24"/>
      <c r="D10685" s="24"/>
      <c r="E10685" s="24"/>
      <c r="F10685" s="29"/>
      <c r="G10685" s="24"/>
      <c r="H10685" s="24"/>
    </row>
    <row r="10686" spans="2:8">
      <c r="B10686" s="24"/>
      <c r="C10686" s="24"/>
      <c r="D10686" s="24"/>
      <c r="E10686" s="24"/>
      <c r="F10686" s="29"/>
      <c r="G10686" s="24"/>
      <c r="H10686" s="24"/>
    </row>
    <row r="10687" spans="2:8">
      <c r="B10687" s="24"/>
      <c r="C10687" s="24"/>
      <c r="D10687" s="24"/>
      <c r="E10687" s="24"/>
      <c r="F10687" s="29"/>
      <c r="G10687" s="24"/>
      <c r="H10687" s="24"/>
    </row>
    <row r="10688" spans="2:8">
      <c r="B10688" s="24"/>
      <c r="C10688" s="24"/>
      <c r="D10688" s="24"/>
      <c r="E10688" s="24"/>
      <c r="F10688" s="29"/>
      <c r="G10688" s="24"/>
      <c r="H10688" s="24"/>
    </row>
    <row r="10689" spans="2:8">
      <c r="B10689" s="24"/>
      <c r="C10689" s="24"/>
      <c r="D10689" s="24"/>
      <c r="E10689" s="24"/>
      <c r="F10689" s="29"/>
      <c r="G10689" s="24"/>
      <c r="H10689" s="24"/>
    </row>
    <row r="10690" spans="2:8">
      <c r="B10690" s="24"/>
      <c r="C10690" s="24"/>
      <c r="D10690" s="24"/>
      <c r="E10690" s="24"/>
      <c r="F10690" s="29"/>
      <c r="G10690" s="24"/>
      <c r="H10690" s="24"/>
    </row>
    <row r="10691" spans="2:8">
      <c r="B10691" s="24"/>
      <c r="C10691" s="24"/>
      <c r="D10691" s="24"/>
      <c r="E10691" s="24"/>
      <c r="F10691" s="29"/>
      <c r="G10691" s="24"/>
      <c r="H10691" s="24"/>
    </row>
    <row r="10692" spans="2:8">
      <c r="B10692" s="24"/>
      <c r="C10692" s="24"/>
      <c r="D10692" s="24"/>
      <c r="E10692" s="24"/>
      <c r="F10692" s="29"/>
      <c r="G10692" s="24"/>
      <c r="H10692" s="24"/>
    </row>
    <row r="10693" spans="2:8">
      <c r="B10693" s="24"/>
      <c r="C10693" s="24"/>
      <c r="D10693" s="24"/>
      <c r="E10693" s="24"/>
      <c r="F10693" s="29"/>
      <c r="G10693" s="24"/>
      <c r="H10693" s="24"/>
    </row>
    <row r="10694" spans="2:8">
      <c r="B10694" s="24"/>
      <c r="C10694" s="24"/>
      <c r="D10694" s="24"/>
      <c r="E10694" s="24"/>
      <c r="F10694" s="29"/>
      <c r="G10694" s="24"/>
      <c r="H10694" s="24"/>
    </row>
    <row r="10695" spans="2:8">
      <c r="B10695" s="24"/>
      <c r="C10695" s="24"/>
      <c r="D10695" s="24"/>
      <c r="E10695" s="24"/>
      <c r="F10695" s="29"/>
      <c r="G10695" s="24"/>
      <c r="H10695" s="24"/>
    </row>
    <row r="10696" spans="2:8">
      <c r="B10696" s="24"/>
      <c r="C10696" s="24"/>
      <c r="D10696" s="24"/>
      <c r="E10696" s="24"/>
      <c r="F10696" s="29"/>
      <c r="G10696" s="24"/>
      <c r="H10696" s="24"/>
    </row>
    <row r="10697" spans="2:8">
      <c r="B10697" s="24"/>
      <c r="C10697" s="24"/>
      <c r="D10697" s="24"/>
      <c r="E10697" s="24"/>
      <c r="F10697" s="29"/>
      <c r="G10697" s="24"/>
      <c r="H10697" s="24"/>
    </row>
    <row r="10698" spans="2:8">
      <c r="B10698" s="24"/>
      <c r="C10698" s="24"/>
      <c r="D10698" s="24"/>
      <c r="E10698" s="24"/>
      <c r="F10698" s="29"/>
      <c r="G10698" s="24"/>
      <c r="H10698" s="24"/>
    </row>
    <row r="10699" spans="2:8">
      <c r="B10699" s="24"/>
      <c r="C10699" s="24"/>
      <c r="D10699" s="24"/>
      <c r="E10699" s="24"/>
      <c r="F10699" s="29"/>
      <c r="G10699" s="24"/>
      <c r="H10699" s="24"/>
    </row>
    <row r="10700" spans="2:8">
      <c r="B10700" s="24"/>
      <c r="C10700" s="24"/>
      <c r="D10700" s="24"/>
      <c r="E10700" s="24"/>
      <c r="F10700" s="29"/>
      <c r="G10700" s="24"/>
      <c r="H10700" s="24"/>
    </row>
    <row r="10701" spans="2:8">
      <c r="B10701" s="24"/>
      <c r="C10701" s="24"/>
      <c r="D10701" s="24"/>
      <c r="E10701" s="24"/>
      <c r="F10701" s="29"/>
      <c r="G10701" s="24"/>
      <c r="H10701" s="24"/>
    </row>
    <row r="10702" spans="2:8">
      <c r="B10702" s="24"/>
      <c r="C10702" s="24"/>
      <c r="D10702" s="24"/>
      <c r="E10702" s="24"/>
      <c r="F10702" s="29"/>
      <c r="G10702" s="24"/>
      <c r="H10702" s="24"/>
    </row>
    <row r="10703" spans="2:8">
      <c r="B10703" s="24"/>
      <c r="C10703" s="24"/>
      <c r="D10703" s="24"/>
      <c r="E10703" s="24"/>
      <c r="F10703" s="29"/>
      <c r="G10703" s="24"/>
      <c r="H10703" s="24"/>
    </row>
    <row r="10704" spans="2:8">
      <c r="B10704" s="24"/>
      <c r="C10704" s="24"/>
      <c r="D10704" s="24"/>
      <c r="E10704" s="24"/>
      <c r="F10704" s="29"/>
      <c r="G10704" s="24"/>
      <c r="H10704" s="24"/>
    </row>
    <row r="10705" spans="2:8">
      <c r="B10705" s="24"/>
      <c r="C10705" s="24"/>
      <c r="D10705" s="24"/>
      <c r="E10705" s="24"/>
      <c r="F10705" s="29"/>
      <c r="G10705" s="24"/>
      <c r="H10705" s="24"/>
    </row>
    <row r="10706" spans="2:8">
      <c r="B10706" s="24"/>
      <c r="C10706" s="24"/>
      <c r="D10706" s="24"/>
      <c r="E10706" s="24"/>
      <c r="F10706" s="29"/>
      <c r="G10706" s="24"/>
      <c r="H10706" s="24"/>
    </row>
    <row r="10707" spans="2:8">
      <c r="B10707" s="24"/>
      <c r="C10707" s="24"/>
      <c r="D10707" s="24"/>
      <c r="E10707" s="24"/>
      <c r="F10707" s="29"/>
      <c r="G10707" s="24"/>
      <c r="H10707" s="24"/>
    </row>
    <row r="10708" spans="2:8">
      <c r="B10708" s="24"/>
      <c r="C10708" s="24"/>
      <c r="D10708" s="24"/>
      <c r="E10708" s="24"/>
      <c r="F10708" s="29"/>
      <c r="G10708" s="24"/>
      <c r="H10708" s="24"/>
    </row>
    <row r="10709" spans="2:8">
      <c r="B10709" s="24"/>
      <c r="C10709" s="24"/>
      <c r="D10709" s="24"/>
      <c r="E10709" s="24"/>
      <c r="F10709" s="29"/>
      <c r="G10709" s="24"/>
      <c r="H10709" s="24"/>
    </row>
    <row r="10710" spans="2:8">
      <c r="B10710" s="24"/>
      <c r="C10710" s="24"/>
      <c r="D10710" s="24"/>
      <c r="E10710" s="24"/>
      <c r="F10710" s="29"/>
      <c r="G10710" s="24"/>
      <c r="H10710" s="24"/>
    </row>
    <row r="10711" spans="2:8">
      <c r="B10711" s="24"/>
      <c r="C10711" s="24"/>
      <c r="D10711" s="24"/>
      <c r="E10711" s="24"/>
      <c r="F10711" s="29"/>
      <c r="G10711" s="24"/>
      <c r="H10711" s="24"/>
    </row>
    <row r="10712" spans="2:8">
      <c r="B10712" s="24"/>
      <c r="C10712" s="24"/>
      <c r="D10712" s="24"/>
      <c r="E10712" s="24"/>
      <c r="F10712" s="29"/>
      <c r="G10712" s="24"/>
      <c r="H10712" s="24"/>
    </row>
    <row r="10713" spans="2:8">
      <c r="B10713" s="24"/>
      <c r="C10713" s="24"/>
      <c r="D10713" s="24"/>
      <c r="E10713" s="24"/>
      <c r="F10713" s="29"/>
      <c r="G10713" s="24"/>
      <c r="H10713" s="24"/>
    </row>
    <row r="10714" spans="2:8">
      <c r="B10714" s="24"/>
      <c r="C10714" s="24"/>
      <c r="D10714" s="24"/>
      <c r="E10714" s="24"/>
      <c r="F10714" s="29"/>
      <c r="G10714" s="24"/>
      <c r="H10714" s="24"/>
    </row>
    <row r="10715" spans="2:8">
      <c r="B10715" s="24"/>
      <c r="C10715" s="24"/>
      <c r="D10715" s="24"/>
      <c r="E10715" s="24"/>
      <c r="F10715" s="29"/>
      <c r="G10715" s="24"/>
      <c r="H10715" s="24"/>
    </row>
    <row r="10716" spans="2:8">
      <c r="B10716" s="24"/>
      <c r="C10716" s="24"/>
      <c r="D10716" s="24"/>
      <c r="E10716" s="24"/>
      <c r="F10716" s="29"/>
      <c r="G10716" s="24"/>
      <c r="H10716" s="24"/>
    </row>
    <row r="10717" spans="2:8">
      <c r="B10717" s="24"/>
      <c r="C10717" s="24"/>
      <c r="D10717" s="24"/>
      <c r="E10717" s="24"/>
      <c r="F10717" s="29"/>
      <c r="G10717" s="24"/>
      <c r="H10717" s="24"/>
    </row>
    <row r="10718" spans="2:8">
      <c r="B10718" s="24"/>
      <c r="C10718" s="24"/>
      <c r="D10718" s="24"/>
      <c r="E10718" s="24"/>
      <c r="F10718" s="29"/>
      <c r="G10718" s="24"/>
      <c r="H10718" s="24"/>
    </row>
    <row r="10719" spans="2:8">
      <c r="B10719" s="24"/>
      <c r="C10719" s="24"/>
      <c r="D10719" s="24"/>
      <c r="E10719" s="24"/>
      <c r="F10719" s="29"/>
      <c r="G10719" s="24"/>
      <c r="H10719" s="24"/>
    </row>
    <row r="10720" spans="2:8">
      <c r="B10720" s="24"/>
      <c r="C10720" s="24"/>
      <c r="D10720" s="24"/>
      <c r="E10720" s="24"/>
      <c r="F10720" s="29"/>
      <c r="G10720" s="24"/>
      <c r="H10720" s="24"/>
    </row>
    <row r="10721" spans="2:8">
      <c r="B10721" s="24"/>
      <c r="C10721" s="24"/>
      <c r="D10721" s="24"/>
      <c r="E10721" s="24"/>
      <c r="F10721" s="29"/>
      <c r="G10721" s="24"/>
      <c r="H10721" s="24"/>
    </row>
    <row r="10722" spans="2:8">
      <c r="B10722" s="24"/>
      <c r="C10722" s="24"/>
      <c r="D10722" s="24"/>
      <c r="E10722" s="24"/>
      <c r="F10722" s="29"/>
      <c r="G10722" s="24"/>
      <c r="H10722" s="24"/>
    </row>
    <row r="10723" spans="2:8">
      <c r="B10723" s="24"/>
      <c r="C10723" s="24"/>
      <c r="D10723" s="24"/>
      <c r="E10723" s="24"/>
      <c r="F10723" s="29"/>
      <c r="G10723" s="24"/>
      <c r="H10723" s="24"/>
    </row>
    <row r="10724" spans="2:8">
      <c r="B10724" s="24"/>
      <c r="C10724" s="24"/>
      <c r="D10724" s="24"/>
      <c r="E10724" s="24"/>
      <c r="F10724" s="29"/>
      <c r="G10724" s="24"/>
      <c r="H10724" s="24"/>
    </row>
    <row r="10725" spans="2:8">
      <c r="B10725" s="24"/>
      <c r="C10725" s="24"/>
      <c r="D10725" s="24"/>
      <c r="E10725" s="24"/>
      <c r="F10725" s="29"/>
      <c r="G10725" s="24"/>
      <c r="H10725" s="24"/>
    </row>
    <row r="10726" spans="2:8">
      <c r="B10726" s="24"/>
      <c r="C10726" s="24"/>
      <c r="D10726" s="24"/>
      <c r="E10726" s="24"/>
      <c r="F10726" s="29"/>
      <c r="G10726" s="24"/>
      <c r="H10726" s="24"/>
    </row>
    <row r="10727" spans="2:8">
      <c r="B10727" s="24"/>
      <c r="C10727" s="24"/>
      <c r="D10727" s="24"/>
      <c r="E10727" s="24"/>
      <c r="F10727" s="29"/>
      <c r="G10727" s="24"/>
      <c r="H10727" s="24"/>
    </row>
    <row r="10728" spans="2:8">
      <c r="B10728" s="24"/>
      <c r="C10728" s="24"/>
      <c r="D10728" s="24"/>
      <c r="E10728" s="24"/>
      <c r="F10728" s="29"/>
      <c r="G10728" s="24"/>
      <c r="H10728" s="24"/>
    </row>
    <row r="10729" spans="2:8">
      <c r="B10729" s="24"/>
      <c r="C10729" s="24"/>
      <c r="D10729" s="24"/>
      <c r="E10729" s="24"/>
      <c r="F10729" s="29"/>
      <c r="G10729" s="24"/>
      <c r="H10729" s="24"/>
    </row>
    <row r="10730" spans="2:8">
      <c r="B10730" s="24"/>
      <c r="C10730" s="24"/>
      <c r="D10730" s="24"/>
      <c r="E10730" s="24"/>
      <c r="F10730" s="29"/>
      <c r="G10730" s="24"/>
      <c r="H10730" s="24"/>
    </row>
    <row r="10731" spans="2:8">
      <c r="B10731" s="24"/>
      <c r="C10731" s="24"/>
      <c r="D10731" s="24"/>
      <c r="E10731" s="24"/>
      <c r="F10731" s="29"/>
      <c r="G10731" s="24"/>
      <c r="H10731" s="24"/>
    </row>
    <row r="10732" spans="2:8">
      <c r="B10732" s="24"/>
      <c r="C10732" s="24"/>
      <c r="D10732" s="24"/>
      <c r="E10732" s="24"/>
      <c r="F10732" s="29"/>
      <c r="G10732" s="24"/>
      <c r="H10732" s="24"/>
    </row>
    <row r="10733" spans="2:8">
      <c r="B10733" s="24"/>
      <c r="C10733" s="24"/>
      <c r="D10733" s="24"/>
      <c r="E10733" s="24"/>
      <c r="F10733" s="29"/>
      <c r="G10733" s="24"/>
      <c r="H10733" s="24"/>
    </row>
    <row r="10734" spans="2:8">
      <c r="B10734" s="24"/>
      <c r="C10734" s="24"/>
      <c r="D10734" s="24"/>
      <c r="E10734" s="24"/>
      <c r="F10734" s="29"/>
      <c r="G10734" s="24"/>
      <c r="H10734" s="24"/>
    </row>
    <row r="10735" spans="2:8">
      <c r="B10735" s="24"/>
      <c r="C10735" s="24"/>
      <c r="D10735" s="24"/>
      <c r="E10735" s="24"/>
      <c r="F10735" s="29"/>
      <c r="G10735" s="24"/>
      <c r="H10735" s="24"/>
    </row>
    <row r="10736" spans="2:8">
      <c r="B10736" s="24"/>
      <c r="C10736" s="24"/>
      <c r="D10736" s="24"/>
      <c r="E10736" s="24"/>
      <c r="F10736" s="29"/>
      <c r="G10736" s="24"/>
      <c r="H10736" s="24"/>
    </row>
    <row r="10737" spans="2:8">
      <c r="B10737" s="24"/>
      <c r="C10737" s="24"/>
      <c r="D10737" s="24"/>
      <c r="E10737" s="24"/>
      <c r="F10737" s="29"/>
      <c r="G10737" s="24"/>
      <c r="H10737" s="24"/>
    </row>
    <row r="10738" spans="2:8">
      <c r="B10738" s="24"/>
      <c r="C10738" s="24"/>
      <c r="D10738" s="24"/>
      <c r="E10738" s="24"/>
      <c r="F10738" s="29"/>
      <c r="G10738" s="24"/>
      <c r="H10738" s="24"/>
    </row>
    <row r="10739" spans="2:8">
      <c r="B10739" s="24"/>
      <c r="C10739" s="24"/>
      <c r="D10739" s="24"/>
      <c r="E10739" s="24"/>
      <c r="F10739" s="29"/>
      <c r="G10739" s="24"/>
      <c r="H10739" s="24"/>
    </row>
    <row r="10740" spans="2:8">
      <c r="B10740" s="24"/>
      <c r="C10740" s="24"/>
      <c r="D10740" s="24"/>
      <c r="E10740" s="24"/>
      <c r="F10740" s="29"/>
      <c r="G10740" s="24"/>
      <c r="H10740" s="24"/>
    </row>
    <row r="10741" spans="2:8">
      <c r="B10741" s="24"/>
      <c r="C10741" s="24"/>
      <c r="D10741" s="24"/>
      <c r="E10741" s="24"/>
      <c r="F10741" s="29"/>
      <c r="G10741" s="24"/>
      <c r="H10741" s="24"/>
    </row>
    <row r="10742" spans="2:8">
      <c r="B10742" s="24"/>
      <c r="C10742" s="24"/>
      <c r="D10742" s="24"/>
      <c r="E10742" s="24"/>
      <c r="F10742" s="29"/>
      <c r="G10742" s="24"/>
      <c r="H10742" s="24"/>
    </row>
    <row r="10743" spans="2:8">
      <c r="B10743" s="24"/>
      <c r="C10743" s="24"/>
      <c r="D10743" s="24"/>
      <c r="E10743" s="24"/>
      <c r="F10743" s="29"/>
      <c r="G10743" s="24"/>
      <c r="H10743" s="24"/>
    </row>
    <row r="10744" spans="2:8">
      <c r="B10744" s="24"/>
      <c r="C10744" s="24"/>
      <c r="D10744" s="24"/>
      <c r="E10744" s="24"/>
      <c r="F10744" s="29"/>
      <c r="G10744" s="24"/>
      <c r="H10744" s="24"/>
    </row>
    <row r="10745" spans="2:8">
      <c r="B10745" s="24"/>
      <c r="C10745" s="24"/>
      <c r="D10745" s="24"/>
      <c r="E10745" s="24"/>
      <c r="F10745" s="29"/>
      <c r="G10745" s="24"/>
      <c r="H10745" s="24"/>
    </row>
    <row r="10746" spans="2:8">
      <c r="B10746" s="24"/>
      <c r="C10746" s="24"/>
      <c r="D10746" s="24"/>
      <c r="E10746" s="24"/>
      <c r="F10746" s="29"/>
      <c r="G10746" s="24"/>
      <c r="H10746" s="24"/>
    </row>
    <row r="10747" spans="2:8">
      <c r="B10747" s="24"/>
      <c r="C10747" s="24"/>
      <c r="D10747" s="24"/>
      <c r="E10747" s="24"/>
      <c r="F10747" s="29"/>
      <c r="G10747" s="24"/>
      <c r="H10747" s="24"/>
    </row>
    <row r="10748" spans="2:8">
      <c r="B10748" s="24"/>
      <c r="C10748" s="24"/>
      <c r="D10748" s="24"/>
      <c r="E10748" s="24"/>
      <c r="F10748" s="29"/>
      <c r="G10748" s="24"/>
      <c r="H10748" s="24"/>
    </row>
    <row r="10749" spans="2:8">
      <c r="B10749" s="24"/>
      <c r="C10749" s="24"/>
      <c r="D10749" s="24"/>
      <c r="E10749" s="24"/>
      <c r="F10749" s="29"/>
      <c r="G10749" s="24"/>
      <c r="H10749" s="24"/>
    </row>
    <row r="10750" spans="2:8">
      <c r="B10750" s="24"/>
      <c r="C10750" s="24"/>
      <c r="D10750" s="24"/>
      <c r="E10750" s="24"/>
      <c r="F10750" s="29"/>
      <c r="G10750" s="24"/>
      <c r="H10750" s="24"/>
    </row>
    <row r="10751" spans="2:8">
      <c r="B10751" s="24"/>
      <c r="C10751" s="24"/>
      <c r="D10751" s="24"/>
      <c r="E10751" s="24"/>
      <c r="F10751" s="29"/>
      <c r="G10751" s="24"/>
      <c r="H10751" s="24"/>
    </row>
    <row r="10752" spans="2:8">
      <c r="B10752" s="24"/>
      <c r="C10752" s="24"/>
      <c r="D10752" s="24"/>
      <c r="E10752" s="24"/>
      <c r="F10752" s="29"/>
      <c r="G10752" s="24"/>
      <c r="H10752" s="24"/>
    </row>
    <row r="10753" spans="2:8">
      <c r="B10753" s="24"/>
      <c r="C10753" s="24"/>
      <c r="D10753" s="24"/>
      <c r="E10753" s="24"/>
      <c r="F10753" s="29"/>
      <c r="G10753" s="24"/>
      <c r="H10753" s="24"/>
    </row>
    <row r="10754" spans="2:8">
      <c r="B10754" s="24"/>
      <c r="C10754" s="24"/>
      <c r="D10754" s="24"/>
      <c r="E10754" s="24"/>
      <c r="F10754" s="29"/>
      <c r="G10754" s="24"/>
      <c r="H10754" s="24"/>
    </row>
    <row r="10755" spans="2:8">
      <c r="B10755" s="24"/>
      <c r="C10755" s="24"/>
      <c r="D10755" s="24"/>
      <c r="E10755" s="24"/>
      <c r="F10755" s="29"/>
      <c r="G10755" s="24"/>
      <c r="H10755" s="24"/>
    </row>
    <row r="10756" spans="2:8">
      <c r="B10756" s="24"/>
      <c r="C10756" s="24"/>
      <c r="D10756" s="24"/>
      <c r="E10756" s="24"/>
      <c r="F10756" s="29"/>
      <c r="G10756" s="24"/>
      <c r="H10756" s="24"/>
    </row>
    <row r="10757" spans="2:8">
      <c r="B10757" s="24"/>
      <c r="C10757" s="24"/>
      <c r="D10757" s="24"/>
      <c r="E10757" s="24"/>
      <c r="F10757" s="29"/>
      <c r="G10757" s="24"/>
      <c r="H10757" s="24"/>
    </row>
    <row r="10758" spans="2:8">
      <c r="B10758" s="24"/>
      <c r="C10758" s="24"/>
      <c r="D10758" s="24"/>
      <c r="E10758" s="24"/>
      <c r="F10758" s="29"/>
      <c r="G10758" s="24"/>
      <c r="H10758" s="24"/>
    </row>
    <row r="10759" spans="2:8">
      <c r="B10759" s="24"/>
      <c r="C10759" s="24"/>
      <c r="D10759" s="24"/>
      <c r="E10759" s="24"/>
      <c r="F10759" s="29"/>
      <c r="G10759" s="24"/>
      <c r="H10759" s="24"/>
    </row>
    <row r="10760" spans="2:8">
      <c r="B10760" s="24"/>
      <c r="C10760" s="24"/>
      <c r="D10760" s="24"/>
      <c r="E10760" s="24"/>
      <c r="F10760" s="29"/>
      <c r="G10760" s="24"/>
      <c r="H10760" s="24"/>
    </row>
    <row r="10761" spans="2:8">
      <c r="B10761" s="24"/>
      <c r="C10761" s="24"/>
      <c r="D10761" s="24"/>
      <c r="E10761" s="24"/>
      <c r="F10761" s="29"/>
      <c r="G10761" s="24"/>
      <c r="H10761" s="24"/>
    </row>
    <row r="10762" spans="2:8">
      <c r="B10762" s="24"/>
      <c r="C10762" s="24"/>
      <c r="D10762" s="24"/>
      <c r="E10762" s="24"/>
      <c r="F10762" s="29"/>
      <c r="G10762" s="24"/>
      <c r="H10762" s="24"/>
    </row>
    <row r="10763" spans="2:8">
      <c r="B10763" s="24"/>
      <c r="C10763" s="24"/>
      <c r="D10763" s="24"/>
      <c r="E10763" s="24"/>
      <c r="F10763" s="29"/>
      <c r="G10763" s="24"/>
      <c r="H10763" s="24"/>
    </row>
    <row r="10764" spans="2:8">
      <c r="B10764" s="24"/>
      <c r="C10764" s="24"/>
      <c r="D10764" s="24"/>
      <c r="E10764" s="24"/>
      <c r="F10764" s="29"/>
      <c r="G10764" s="24"/>
      <c r="H10764" s="24"/>
    </row>
    <row r="10765" spans="2:8">
      <c r="B10765" s="24"/>
      <c r="C10765" s="24"/>
      <c r="D10765" s="24"/>
      <c r="E10765" s="24"/>
      <c r="F10765" s="29"/>
      <c r="G10765" s="24"/>
      <c r="H10765" s="24"/>
    </row>
    <row r="10766" spans="2:8">
      <c r="B10766" s="24"/>
      <c r="C10766" s="24"/>
      <c r="D10766" s="24"/>
      <c r="E10766" s="24"/>
      <c r="F10766" s="29"/>
      <c r="G10766" s="24"/>
      <c r="H10766" s="24"/>
    </row>
    <row r="10767" spans="2:8">
      <c r="B10767" s="24"/>
      <c r="C10767" s="24"/>
      <c r="D10767" s="24"/>
      <c r="E10767" s="24"/>
      <c r="F10767" s="29"/>
      <c r="G10767" s="24"/>
      <c r="H10767" s="24"/>
    </row>
    <row r="10768" spans="2:8">
      <c r="B10768" s="24"/>
      <c r="C10768" s="24"/>
      <c r="D10768" s="24"/>
      <c r="E10768" s="24"/>
      <c r="F10768" s="29"/>
      <c r="G10768" s="24"/>
      <c r="H10768" s="24"/>
    </row>
    <row r="10769" spans="2:8">
      <c r="B10769" s="24"/>
      <c r="C10769" s="24"/>
      <c r="D10769" s="24"/>
      <c r="E10769" s="24"/>
      <c r="F10769" s="29"/>
      <c r="G10769" s="24"/>
      <c r="H10769" s="24"/>
    </row>
    <row r="10770" spans="2:8">
      <c r="B10770" s="24"/>
      <c r="C10770" s="24"/>
      <c r="D10770" s="24"/>
      <c r="E10770" s="24"/>
      <c r="F10770" s="29"/>
      <c r="G10770" s="24"/>
      <c r="H10770" s="24"/>
    </row>
    <row r="10771" spans="2:8">
      <c r="B10771" s="24"/>
      <c r="C10771" s="24"/>
      <c r="D10771" s="24"/>
      <c r="E10771" s="24"/>
      <c r="F10771" s="29"/>
      <c r="G10771" s="24"/>
      <c r="H10771" s="24"/>
    </row>
    <row r="10772" spans="2:8">
      <c r="B10772" s="24"/>
      <c r="C10772" s="24"/>
      <c r="D10772" s="24"/>
      <c r="E10772" s="24"/>
      <c r="F10772" s="29"/>
      <c r="G10772" s="24"/>
      <c r="H10772" s="24"/>
    </row>
    <row r="10773" spans="2:8">
      <c r="B10773" s="24"/>
      <c r="C10773" s="24"/>
      <c r="D10773" s="24"/>
      <c r="E10773" s="24"/>
      <c r="F10773" s="29"/>
      <c r="G10773" s="24"/>
      <c r="H10773" s="24"/>
    </row>
    <row r="10774" spans="2:8">
      <c r="B10774" s="24"/>
      <c r="C10774" s="24"/>
      <c r="D10774" s="24"/>
      <c r="E10774" s="24"/>
      <c r="F10774" s="29"/>
      <c r="G10774" s="24"/>
      <c r="H10774" s="24"/>
    </row>
    <row r="10775" spans="2:8">
      <c r="B10775" s="24"/>
      <c r="C10775" s="24"/>
      <c r="D10775" s="24"/>
      <c r="E10775" s="24"/>
      <c r="F10775" s="29"/>
      <c r="G10775" s="24"/>
      <c r="H10775" s="24"/>
    </row>
    <row r="10776" spans="2:8">
      <c r="B10776" s="24"/>
      <c r="C10776" s="24"/>
      <c r="D10776" s="24"/>
      <c r="E10776" s="24"/>
      <c r="F10776" s="29"/>
      <c r="G10776" s="24"/>
      <c r="H10776" s="24"/>
    </row>
    <row r="10777" spans="2:8">
      <c r="B10777" s="24"/>
      <c r="C10777" s="24"/>
      <c r="D10777" s="24"/>
      <c r="E10777" s="24"/>
      <c r="F10777" s="29"/>
      <c r="G10777" s="24"/>
      <c r="H10777" s="24"/>
    </row>
    <row r="10778" spans="2:8">
      <c r="B10778" s="24"/>
      <c r="C10778" s="24"/>
      <c r="D10778" s="24"/>
      <c r="E10778" s="24"/>
      <c r="F10778" s="29"/>
      <c r="G10778" s="24"/>
      <c r="H10778" s="24"/>
    </row>
    <row r="10779" spans="2:8">
      <c r="B10779" s="24"/>
      <c r="C10779" s="24"/>
      <c r="D10779" s="24"/>
      <c r="E10779" s="24"/>
      <c r="F10779" s="29"/>
      <c r="G10779" s="24"/>
      <c r="H10779" s="24"/>
    </row>
    <row r="10780" spans="2:8">
      <c r="B10780" s="24"/>
      <c r="C10780" s="24"/>
      <c r="D10780" s="24"/>
      <c r="E10780" s="24"/>
      <c r="F10780" s="29"/>
      <c r="G10780" s="24"/>
      <c r="H10780" s="24"/>
    </row>
    <row r="10781" spans="2:8">
      <c r="B10781" s="24"/>
      <c r="C10781" s="24"/>
      <c r="D10781" s="24"/>
      <c r="E10781" s="24"/>
      <c r="F10781" s="29"/>
      <c r="G10781" s="24"/>
      <c r="H10781" s="24"/>
    </row>
    <row r="10782" spans="2:8">
      <c r="B10782" s="24"/>
      <c r="C10782" s="24"/>
      <c r="D10782" s="24"/>
      <c r="E10782" s="24"/>
      <c r="F10782" s="29"/>
      <c r="G10782" s="24"/>
      <c r="H10782" s="24"/>
    </row>
    <row r="10783" spans="2:8">
      <c r="B10783" s="24"/>
      <c r="C10783" s="24"/>
      <c r="D10783" s="24"/>
      <c r="E10783" s="24"/>
      <c r="F10783" s="29"/>
      <c r="G10783" s="24"/>
      <c r="H10783" s="24"/>
    </row>
    <row r="10784" spans="2:8">
      <c r="B10784" s="24"/>
      <c r="C10784" s="24"/>
      <c r="D10784" s="24"/>
      <c r="E10784" s="24"/>
      <c r="F10784" s="29"/>
      <c r="G10784" s="24"/>
      <c r="H10784" s="24"/>
    </row>
    <row r="10785" spans="2:8">
      <c r="B10785" s="24"/>
      <c r="C10785" s="24"/>
      <c r="D10785" s="24"/>
      <c r="E10785" s="24"/>
      <c r="F10785" s="29"/>
      <c r="G10785" s="24"/>
      <c r="H10785" s="24"/>
    </row>
    <row r="10786" spans="2:8">
      <c r="B10786" s="24"/>
      <c r="C10786" s="24"/>
      <c r="D10786" s="24"/>
      <c r="E10786" s="24"/>
      <c r="F10786" s="29"/>
      <c r="G10786" s="24"/>
      <c r="H10786" s="24"/>
    </row>
    <row r="10787" spans="2:8">
      <c r="B10787" s="24"/>
      <c r="C10787" s="24"/>
      <c r="D10787" s="24"/>
      <c r="E10787" s="24"/>
      <c r="F10787" s="29"/>
      <c r="G10787" s="24"/>
      <c r="H10787" s="24"/>
    </row>
    <row r="10788" spans="2:8">
      <c r="B10788" s="24"/>
      <c r="C10788" s="24"/>
      <c r="D10788" s="24"/>
      <c r="E10788" s="24"/>
      <c r="F10788" s="29"/>
      <c r="G10788" s="24"/>
      <c r="H10788" s="24"/>
    </row>
    <row r="10789" spans="2:8">
      <c r="B10789" s="24"/>
      <c r="C10789" s="24"/>
      <c r="D10789" s="24"/>
      <c r="E10789" s="24"/>
      <c r="F10789" s="29"/>
      <c r="G10789" s="24"/>
      <c r="H10789" s="24"/>
    </row>
    <row r="10790" spans="2:8">
      <c r="B10790" s="24"/>
      <c r="C10790" s="24"/>
      <c r="D10790" s="24"/>
      <c r="E10790" s="24"/>
      <c r="F10790" s="29"/>
      <c r="G10790" s="24"/>
      <c r="H10790" s="24"/>
    </row>
    <row r="10791" spans="2:8">
      <c r="B10791" s="24"/>
      <c r="C10791" s="24"/>
      <c r="D10791" s="24"/>
      <c r="E10791" s="24"/>
      <c r="F10791" s="29"/>
      <c r="G10791" s="24"/>
      <c r="H10791" s="24"/>
    </row>
    <row r="10792" spans="2:8">
      <c r="B10792" s="24"/>
      <c r="C10792" s="24"/>
      <c r="D10792" s="24"/>
      <c r="E10792" s="24"/>
      <c r="F10792" s="29"/>
      <c r="G10792" s="24"/>
      <c r="H10792" s="24"/>
    </row>
    <row r="10793" spans="2:8">
      <c r="B10793" s="24"/>
      <c r="C10793" s="24"/>
      <c r="D10793" s="24"/>
      <c r="E10793" s="24"/>
      <c r="F10793" s="29"/>
      <c r="G10793" s="24"/>
      <c r="H10793" s="24"/>
    </row>
    <row r="10794" spans="2:8">
      <c r="B10794" s="24"/>
      <c r="C10794" s="24"/>
      <c r="D10794" s="24"/>
      <c r="E10794" s="24"/>
      <c r="F10794" s="29"/>
      <c r="G10794" s="24"/>
      <c r="H10794" s="24"/>
    </row>
    <row r="10795" spans="2:8">
      <c r="B10795" s="24"/>
      <c r="C10795" s="24"/>
      <c r="D10795" s="24"/>
      <c r="E10795" s="24"/>
      <c r="F10795" s="29"/>
      <c r="G10795" s="24"/>
      <c r="H10795" s="24"/>
    </row>
    <row r="10796" spans="2:8">
      <c r="B10796" s="24"/>
      <c r="C10796" s="24"/>
      <c r="D10796" s="24"/>
      <c r="E10796" s="24"/>
      <c r="F10796" s="29"/>
      <c r="G10796" s="24"/>
      <c r="H10796" s="24"/>
    </row>
    <row r="10797" spans="2:8">
      <c r="B10797" s="24"/>
      <c r="C10797" s="24"/>
      <c r="D10797" s="24"/>
      <c r="E10797" s="24"/>
      <c r="F10797" s="29"/>
      <c r="G10797" s="24"/>
      <c r="H10797" s="24"/>
    </row>
    <row r="10798" spans="2:8">
      <c r="B10798" s="24"/>
      <c r="C10798" s="24"/>
      <c r="D10798" s="24"/>
      <c r="E10798" s="24"/>
      <c r="F10798" s="29"/>
      <c r="G10798" s="24"/>
      <c r="H10798" s="24"/>
    </row>
    <row r="10799" spans="2:8">
      <c r="B10799" s="24"/>
      <c r="C10799" s="24"/>
      <c r="D10799" s="24"/>
      <c r="E10799" s="24"/>
      <c r="F10799" s="29"/>
      <c r="G10799" s="24"/>
      <c r="H10799" s="24"/>
    </row>
    <row r="10800" spans="2:8">
      <c r="B10800" s="24"/>
      <c r="C10800" s="24"/>
      <c r="D10800" s="24"/>
      <c r="E10800" s="24"/>
      <c r="F10800" s="29"/>
      <c r="G10800" s="24"/>
      <c r="H10800" s="24"/>
    </row>
    <row r="10801" spans="2:8">
      <c r="B10801" s="24"/>
      <c r="C10801" s="24"/>
      <c r="D10801" s="24"/>
      <c r="E10801" s="24"/>
      <c r="F10801" s="29"/>
      <c r="G10801" s="24"/>
      <c r="H10801" s="24"/>
    </row>
    <row r="10802" spans="2:8">
      <c r="B10802" s="24"/>
      <c r="C10802" s="24"/>
      <c r="D10802" s="24"/>
      <c r="E10802" s="24"/>
      <c r="F10802" s="29"/>
      <c r="G10802" s="24"/>
      <c r="H10802" s="24"/>
    </row>
    <row r="10803" spans="2:8">
      <c r="B10803" s="24"/>
      <c r="C10803" s="24"/>
      <c r="D10803" s="24"/>
      <c r="E10803" s="24"/>
      <c r="F10803" s="29"/>
      <c r="G10803" s="24"/>
      <c r="H10803" s="24"/>
    </row>
    <row r="10804" spans="2:8">
      <c r="B10804" s="24"/>
      <c r="C10804" s="24"/>
      <c r="D10804" s="24"/>
      <c r="E10804" s="24"/>
      <c r="F10804" s="29"/>
      <c r="G10804" s="24"/>
      <c r="H10804" s="24"/>
    </row>
    <row r="10805" spans="2:8">
      <c r="B10805" s="24"/>
      <c r="C10805" s="24"/>
      <c r="D10805" s="24"/>
      <c r="E10805" s="24"/>
      <c r="F10805" s="29"/>
      <c r="G10805" s="24"/>
      <c r="H10805" s="24"/>
    </row>
    <row r="10806" spans="2:8">
      <c r="B10806" s="24"/>
      <c r="C10806" s="24"/>
      <c r="D10806" s="24"/>
      <c r="E10806" s="24"/>
      <c r="F10806" s="29"/>
      <c r="G10806" s="24"/>
      <c r="H10806" s="24"/>
    </row>
    <row r="10807" spans="2:8">
      <c r="B10807" s="24"/>
      <c r="C10807" s="24"/>
      <c r="D10807" s="24"/>
      <c r="E10807" s="24"/>
      <c r="F10807" s="29"/>
      <c r="G10807" s="24"/>
      <c r="H10807" s="24"/>
    </row>
    <row r="10808" spans="2:8">
      <c r="B10808" s="24"/>
      <c r="C10808" s="24"/>
      <c r="D10808" s="24"/>
      <c r="E10808" s="24"/>
      <c r="F10808" s="29"/>
      <c r="G10808" s="24"/>
      <c r="H10808" s="24"/>
    </row>
    <row r="10809" spans="2:8">
      <c r="B10809" s="24"/>
      <c r="C10809" s="24"/>
      <c r="D10809" s="24"/>
      <c r="E10809" s="24"/>
      <c r="F10809" s="29"/>
      <c r="G10809" s="24"/>
      <c r="H10809" s="24"/>
    </row>
    <row r="10810" spans="2:8">
      <c r="B10810" s="24"/>
      <c r="C10810" s="24"/>
      <c r="D10810" s="24"/>
      <c r="E10810" s="24"/>
      <c r="F10810" s="29"/>
      <c r="G10810" s="24"/>
      <c r="H10810" s="24"/>
    </row>
    <row r="10811" spans="2:8">
      <c r="B10811" s="24"/>
      <c r="C10811" s="24"/>
      <c r="D10811" s="24"/>
      <c r="E10811" s="24"/>
      <c r="F10811" s="29"/>
      <c r="G10811" s="24"/>
      <c r="H10811" s="24"/>
    </row>
    <row r="10812" spans="2:8">
      <c r="B10812" s="24"/>
      <c r="C10812" s="24"/>
      <c r="D10812" s="24"/>
      <c r="E10812" s="24"/>
      <c r="F10812" s="29"/>
      <c r="G10812" s="24"/>
      <c r="H10812" s="24"/>
    </row>
    <row r="10813" spans="2:8">
      <c r="B10813" s="24"/>
      <c r="C10813" s="24"/>
      <c r="D10813" s="24"/>
      <c r="E10813" s="24"/>
      <c r="F10813" s="29"/>
      <c r="G10813" s="24"/>
      <c r="H10813" s="24"/>
    </row>
    <row r="10814" spans="2:8">
      <c r="B10814" s="24"/>
      <c r="C10814" s="24"/>
      <c r="D10814" s="24"/>
      <c r="E10814" s="24"/>
      <c r="F10814" s="29"/>
      <c r="G10814" s="24"/>
      <c r="H10814" s="24"/>
    </row>
    <row r="10815" spans="2:8">
      <c r="B10815" s="24"/>
      <c r="C10815" s="24"/>
      <c r="D10815" s="24"/>
      <c r="E10815" s="24"/>
      <c r="F10815" s="29"/>
      <c r="G10815" s="24"/>
      <c r="H10815" s="24"/>
    </row>
    <row r="10816" spans="2:8">
      <c r="B10816" s="24"/>
      <c r="C10816" s="24"/>
      <c r="D10816" s="24"/>
      <c r="E10816" s="24"/>
      <c r="F10816" s="29"/>
      <c r="G10816" s="24"/>
      <c r="H10816" s="24"/>
    </row>
    <row r="10817" spans="2:8">
      <c r="B10817" s="24"/>
      <c r="C10817" s="24"/>
      <c r="D10817" s="24"/>
      <c r="E10817" s="24"/>
      <c r="F10817" s="29"/>
      <c r="G10817" s="24"/>
      <c r="H10817" s="24"/>
    </row>
    <row r="10818" spans="2:8">
      <c r="B10818" s="24"/>
      <c r="C10818" s="24"/>
      <c r="D10818" s="24"/>
      <c r="E10818" s="24"/>
      <c r="F10818" s="29"/>
      <c r="G10818" s="24"/>
      <c r="H10818" s="24"/>
    </row>
    <row r="10819" spans="2:8">
      <c r="B10819" s="24"/>
      <c r="C10819" s="24"/>
      <c r="D10819" s="24"/>
      <c r="E10819" s="24"/>
      <c r="F10819" s="29"/>
      <c r="G10819" s="24"/>
      <c r="H10819" s="24"/>
    </row>
    <row r="10820" spans="2:8">
      <c r="B10820" s="24"/>
      <c r="C10820" s="24"/>
      <c r="D10820" s="24"/>
      <c r="E10820" s="24"/>
      <c r="F10820" s="29"/>
      <c r="G10820" s="24"/>
      <c r="H10820" s="24"/>
    </row>
    <row r="10821" spans="2:8">
      <c r="B10821" s="24"/>
      <c r="C10821" s="24"/>
      <c r="D10821" s="24"/>
      <c r="E10821" s="24"/>
      <c r="F10821" s="29"/>
      <c r="G10821" s="24"/>
      <c r="H10821" s="24"/>
    </row>
    <row r="10822" spans="2:8">
      <c r="B10822" s="24"/>
      <c r="C10822" s="24"/>
      <c r="D10822" s="24"/>
      <c r="E10822" s="24"/>
      <c r="F10822" s="29"/>
      <c r="G10822" s="24"/>
      <c r="H10822" s="24"/>
    </row>
    <row r="10823" spans="2:8">
      <c r="B10823" s="24"/>
      <c r="C10823" s="24"/>
      <c r="D10823" s="24"/>
      <c r="E10823" s="24"/>
      <c r="F10823" s="29"/>
      <c r="G10823" s="24"/>
      <c r="H10823" s="24"/>
    </row>
    <row r="10824" spans="2:8">
      <c r="B10824" s="24"/>
      <c r="C10824" s="24"/>
      <c r="D10824" s="24"/>
      <c r="E10824" s="24"/>
      <c r="F10824" s="29"/>
      <c r="G10824" s="24"/>
      <c r="H10824" s="24"/>
    </row>
    <row r="10825" spans="2:8">
      <c r="B10825" s="24"/>
      <c r="C10825" s="24"/>
      <c r="D10825" s="24"/>
      <c r="E10825" s="24"/>
      <c r="F10825" s="29"/>
      <c r="G10825" s="24"/>
      <c r="H10825" s="24"/>
    </row>
    <row r="10826" spans="2:8">
      <c r="B10826" s="24"/>
      <c r="C10826" s="24"/>
      <c r="D10826" s="24"/>
      <c r="E10826" s="24"/>
      <c r="F10826" s="29"/>
      <c r="G10826" s="24"/>
      <c r="H10826" s="24"/>
    </row>
    <row r="10827" spans="2:8">
      <c r="B10827" s="24"/>
      <c r="C10827" s="24"/>
      <c r="D10827" s="24"/>
      <c r="E10827" s="24"/>
      <c r="F10827" s="29"/>
      <c r="G10827" s="24"/>
      <c r="H10827" s="24"/>
    </row>
    <row r="10828" spans="2:8">
      <c r="B10828" s="24"/>
      <c r="C10828" s="24"/>
      <c r="D10828" s="24"/>
      <c r="E10828" s="24"/>
      <c r="F10828" s="29"/>
      <c r="G10828" s="24"/>
      <c r="H10828" s="24"/>
    </row>
    <row r="10829" spans="2:8">
      <c r="B10829" s="24"/>
      <c r="C10829" s="24"/>
      <c r="D10829" s="24"/>
      <c r="E10829" s="24"/>
      <c r="F10829" s="29"/>
      <c r="G10829" s="24"/>
      <c r="H10829" s="24"/>
    </row>
    <row r="10830" spans="2:8">
      <c r="B10830" s="24"/>
      <c r="C10830" s="24"/>
      <c r="D10830" s="24"/>
      <c r="E10830" s="24"/>
      <c r="F10830" s="29"/>
      <c r="G10830" s="24"/>
      <c r="H10830" s="24"/>
    </row>
    <row r="10831" spans="2:8">
      <c r="B10831" s="24"/>
      <c r="C10831" s="24"/>
      <c r="D10831" s="24"/>
      <c r="E10831" s="24"/>
      <c r="F10831" s="29"/>
      <c r="G10831" s="24"/>
      <c r="H10831" s="24"/>
    </row>
    <row r="10832" spans="2:8">
      <c r="B10832" s="24"/>
      <c r="C10832" s="24"/>
      <c r="D10832" s="24"/>
      <c r="E10832" s="24"/>
      <c r="F10832" s="29"/>
      <c r="G10832" s="24"/>
      <c r="H10832" s="24"/>
    </row>
    <row r="10833" spans="2:8">
      <c r="B10833" s="24"/>
      <c r="C10833" s="24"/>
      <c r="D10833" s="24"/>
      <c r="E10833" s="24"/>
      <c r="F10833" s="29"/>
      <c r="G10833" s="24"/>
      <c r="H10833" s="24"/>
    </row>
    <row r="10834" spans="2:8">
      <c r="B10834" s="24"/>
      <c r="C10834" s="24"/>
      <c r="D10834" s="24"/>
      <c r="E10834" s="24"/>
      <c r="F10834" s="29"/>
      <c r="G10834" s="24"/>
      <c r="H10834" s="24"/>
    </row>
    <row r="10835" spans="2:8">
      <c r="B10835" s="24"/>
      <c r="C10835" s="24"/>
      <c r="D10835" s="24"/>
      <c r="E10835" s="24"/>
      <c r="F10835" s="29"/>
      <c r="G10835" s="24"/>
      <c r="H10835" s="24"/>
    </row>
    <row r="10836" spans="2:8">
      <c r="B10836" s="24"/>
      <c r="C10836" s="24"/>
      <c r="D10836" s="24"/>
      <c r="E10836" s="24"/>
      <c r="F10836" s="29"/>
      <c r="G10836" s="24"/>
      <c r="H10836" s="24"/>
    </row>
    <row r="10837" spans="2:8">
      <c r="B10837" s="24"/>
      <c r="C10837" s="24"/>
      <c r="D10837" s="24"/>
      <c r="E10837" s="24"/>
      <c r="F10837" s="29"/>
      <c r="G10837" s="24"/>
      <c r="H10837" s="24"/>
    </row>
    <row r="10838" spans="2:8">
      <c r="B10838" s="24"/>
      <c r="C10838" s="24"/>
      <c r="D10838" s="24"/>
      <c r="E10838" s="24"/>
      <c r="F10838" s="29"/>
      <c r="G10838" s="24"/>
      <c r="H10838" s="24"/>
    </row>
    <row r="10839" spans="2:8">
      <c r="B10839" s="24"/>
      <c r="C10839" s="24"/>
      <c r="D10839" s="24"/>
      <c r="E10839" s="24"/>
      <c r="F10839" s="29"/>
      <c r="G10839" s="24"/>
      <c r="H10839" s="24"/>
    </row>
    <row r="10840" spans="2:8">
      <c r="B10840" s="24"/>
      <c r="C10840" s="24"/>
      <c r="D10840" s="24"/>
      <c r="E10840" s="24"/>
      <c r="F10840" s="29"/>
      <c r="G10840" s="24"/>
      <c r="H10840" s="24"/>
    </row>
    <row r="10841" spans="2:8">
      <c r="B10841" s="24"/>
      <c r="C10841" s="24"/>
      <c r="D10841" s="24"/>
      <c r="E10841" s="24"/>
      <c r="F10841" s="29"/>
      <c r="G10841" s="24"/>
      <c r="H10841" s="24"/>
    </row>
    <row r="10842" spans="2:8">
      <c r="B10842" s="24"/>
      <c r="C10842" s="24"/>
      <c r="D10842" s="24"/>
      <c r="E10842" s="24"/>
      <c r="F10842" s="29"/>
      <c r="G10842" s="24"/>
      <c r="H10842" s="24"/>
    </row>
    <row r="10843" spans="2:8">
      <c r="B10843" s="24"/>
      <c r="C10843" s="24"/>
      <c r="D10843" s="24"/>
      <c r="E10843" s="24"/>
      <c r="F10843" s="29"/>
      <c r="G10843" s="24"/>
      <c r="H10843" s="24"/>
    </row>
    <row r="10844" spans="2:8">
      <c r="B10844" s="24"/>
      <c r="C10844" s="24"/>
      <c r="D10844" s="24"/>
      <c r="E10844" s="24"/>
      <c r="F10844" s="29"/>
      <c r="G10844" s="24"/>
      <c r="H10844" s="24"/>
    </row>
    <row r="10845" spans="2:8">
      <c r="B10845" s="24"/>
      <c r="C10845" s="24"/>
      <c r="D10845" s="24"/>
      <c r="E10845" s="24"/>
      <c r="F10845" s="29"/>
      <c r="G10845" s="24"/>
      <c r="H10845" s="24"/>
    </row>
    <row r="10846" spans="2:8">
      <c r="B10846" s="24"/>
      <c r="C10846" s="24"/>
      <c r="D10846" s="24"/>
      <c r="E10846" s="24"/>
      <c r="F10846" s="29"/>
      <c r="G10846" s="24"/>
      <c r="H10846" s="24"/>
    </row>
    <row r="10847" spans="2:8">
      <c r="B10847" s="24"/>
      <c r="C10847" s="24"/>
      <c r="D10847" s="24"/>
      <c r="E10847" s="24"/>
      <c r="F10847" s="29"/>
      <c r="G10847" s="24"/>
      <c r="H10847" s="24"/>
    </row>
    <row r="10848" spans="2:8">
      <c r="B10848" s="24"/>
      <c r="C10848" s="24"/>
      <c r="D10848" s="24"/>
      <c r="E10848" s="24"/>
      <c r="F10848" s="29"/>
      <c r="G10848" s="24"/>
      <c r="H10848" s="24"/>
    </row>
    <row r="10849" spans="2:8">
      <c r="B10849" s="24"/>
      <c r="C10849" s="24"/>
      <c r="D10849" s="24"/>
      <c r="E10849" s="24"/>
      <c r="F10849" s="29"/>
      <c r="G10849" s="24"/>
      <c r="H10849" s="24"/>
    </row>
    <row r="10850" spans="2:8">
      <c r="B10850" s="24"/>
      <c r="C10850" s="24"/>
      <c r="D10850" s="24"/>
      <c r="E10850" s="24"/>
      <c r="F10850" s="29"/>
      <c r="G10850" s="24"/>
      <c r="H10850" s="24"/>
    </row>
    <row r="10851" spans="2:8">
      <c r="B10851" s="24"/>
      <c r="C10851" s="24"/>
      <c r="D10851" s="24"/>
      <c r="E10851" s="24"/>
      <c r="F10851" s="29"/>
      <c r="G10851" s="24"/>
      <c r="H10851" s="24"/>
    </row>
    <row r="10852" spans="2:8">
      <c r="B10852" s="24"/>
      <c r="C10852" s="24"/>
      <c r="D10852" s="24"/>
      <c r="E10852" s="24"/>
      <c r="F10852" s="29"/>
      <c r="G10852" s="24"/>
      <c r="H10852" s="24"/>
    </row>
    <row r="10853" spans="2:8">
      <c r="B10853" s="24"/>
      <c r="C10853" s="24"/>
      <c r="D10853" s="24"/>
      <c r="E10853" s="24"/>
      <c r="F10853" s="29"/>
      <c r="G10853" s="24"/>
      <c r="H10853" s="24"/>
    </row>
    <row r="10854" spans="2:8">
      <c r="B10854" s="24"/>
      <c r="C10854" s="24"/>
      <c r="D10854" s="24"/>
      <c r="E10854" s="24"/>
      <c r="F10854" s="29"/>
      <c r="G10854" s="24"/>
      <c r="H10854" s="24"/>
    </row>
    <row r="10855" spans="2:8">
      <c r="B10855" s="24"/>
      <c r="C10855" s="24"/>
      <c r="D10855" s="24"/>
      <c r="E10855" s="24"/>
      <c r="F10855" s="29"/>
      <c r="G10855" s="24"/>
      <c r="H10855" s="24"/>
    </row>
    <row r="10856" spans="2:8">
      <c r="B10856" s="24"/>
      <c r="C10856" s="24"/>
      <c r="D10856" s="24"/>
      <c r="E10856" s="24"/>
      <c r="F10856" s="29"/>
      <c r="G10856" s="24"/>
      <c r="H10856" s="24"/>
    </row>
    <row r="10857" spans="2:8">
      <c r="B10857" s="24"/>
      <c r="C10857" s="24"/>
      <c r="D10857" s="24"/>
      <c r="E10857" s="24"/>
      <c r="F10857" s="29"/>
      <c r="G10857" s="24"/>
      <c r="H10857" s="24"/>
    </row>
    <row r="10858" spans="2:8">
      <c r="B10858" s="24"/>
      <c r="C10858" s="24"/>
      <c r="D10858" s="24"/>
      <c r="E10858" s="24"/>
      <c r="F10858" s="29"/>
      <c r="G10858" s="24"/>
      <c r="H10858" s="24"/>
    </row>
    <row r="10859" spans="2:8">
      <c r="B10859" s="24"/>
      <c r="C10859" s="24"/>
      <c r="D10859" s="24"/>
      <c r="E10859" s="24"/>
      <c r="F10859" s="29"/>
      <c r="G10859" s="24"/>
      <c r="H10859" s="24"/>
    </row>
    <row r="10860" spans="2:8">
      <c r="B10860" s="24"/>
      <c r="C10860" s="24"/>
      <c r="D10860" s="24"/>
      <c r="E10860" s="24"/>
      <c r="F10860" s="29"/>
      <c r="G10860" s="24"/>
      <c r="H10860" s="24"/>
    </row>
    <row r="10861" spans="2:8">
      <c r="B10861" s="24"/>
      <c r="C10861" s="24"/>
      <c r="D10861" s="24"/>
      <c r="E10861" s="24"/>
      <c r="F10861" s="29"/>
      <c r="G10861" s="24"/>
      <c r="H10861" s="24"/>
    </row>
    <row r="10862" spans="2:8">
      <c r="B10862" s="24"/>
      <c r="C10862" s="24"/>
      <c r="D10862" s="24"/>
      <c r="E10862" s="24"/>
      <c r="F10862" s="29"/>
      <c r="G10862" s="24"/>
      <c r="H10862" s="24"/>
    </row>
    <row r="10863" spans="2:8">
      <c r="B10863" s="24"/>
      <c r="C10863" s="24"/>
      <c r="D10863" s="24"/>
      <c r="E10863" s="24"/>
      <c r="F10863" s="29"/>
      <c r="G10863" s="24"/>
      <c r="H10863" s="24"/>
    </row>
    <row r="10864" spans="2:8">
      <c r="B10864" s="24"/>
      <c r="C10864" s="24"/>
      <c r="D10864" s="24"/>
      <c r="E10864" s="24"/>
      <c r="F10864" s="29"/>
      <c r="G10864" s="24"/>
      <c r="H10864" s="24"/>
    </row>
    <row r="10865" spans="2:8">
      <c r="B10865" s="24"/>
      <c r="C10865" s="24"/>
      <c r="D10865" s="24"/>
      <c r="E10865" s="24"/>
      <c r="F10865" s="29"/>
      <c r="G10865" s="24"/>
      <c r="H10865" s="24"/>
    </row>
    <row r="10866" spans="2:8">
      <c r="B10866" s="24"/>
      <c r="C10866" s="24"/>
      <c r="D10866" s="24"/>
      <c r="E10866" s="24"/>
      <c r="F10866" s="29"/>
      <c r="G10866" s="24"/>
      <c r="H10866" s="24"/>
    </row>
    <row r="10867" spans="2:8">
      <c r="B10867" s="24"/>
      <c r="C10867" s="24"/>
      <c r="D10867" s="24"/>
      <c r="E10867" s="24"/>
      <c r="F10867" s="29"/>
      <c r="G10867" s="24"/>
      <c r="H10867" s="24"/>
    </row>
    <row r="10868" spans="2:8">
      <c r="B10868" s="24"/>
      <c r="C10868" s="24"/>
      <c r="D10868" s="24"/>
      <c r="E10868" s="24"/>
      <c r="F10868" s="29"/>
      <c r="G10868" s="24"/>
      <c r="H10868" s="24"/>
    </row>
    <row r="10869" spans="2:8">
      <c r="B10869" s="24"/>
      <c r="C10869" s="24"/>
      <c r="D10869" s="24"/>
      <c r="E10869" s="24"/>
      <c r="F10869" s="29"/>
      <c r="G10869" s="24"/>
      <c r="H10869" s="24"/>
    </row>
    <row r="10870" spans="2:8">
      <c r="B10870" s="24"/>
      <c r="C10870" s="24"/>
      <c r="D10870" s="24"/>
      <c r="E10870" s="24"/>
      <c r="F10870" s="29"/>
      <c r="G10870" s="24"/>
      <c r="H10870" s="24"/>
    </row>
    <row r="10871" spans="2:8">
      <c r="B10871" s="24"/>
      <c r="C10871" s="24"/>
      <c r="D10871" s="24"/>
      <c r="E10871" s="24"/>
      <c r="F10871" s="29"/>
      <c r="G10871" s="24"/>
      <c r="H10871" s="24"/>
    </row>
    <row r="10872" spans="2:8">
      <c r="B10872" s="24"/>
      <c r="C10872" s="24"/>
      <c r="D10872" s="24"/>
      <c r="E10872" s="24"/>
      <c r="F10872" s="29"/>
      <c r="G10872" s="24"/>
      <c r="H10872" s="24"/>
    </row>
    <row r="10873" spans="2:8">
      <c r="B10873" s="24"/>
      <c r="C10873" s="24"/>
      <c r="D10873" s="24"/>
      <c r="E10873" s="24"/>
      <c r="F10873" s="29"/>
      <c r="G10873" s="24"/>
      <c r="H10873" s="24"/>
    </row>
    <row r="10874" spans="2:8">
      <c r="B10874" s="24"/>
      <c r="C10874" s="24"/>
      <c r="D10874" s="24"/>
      <c r="E10874" s="24"/>
      <c r="F10874" s="29"/>
      <c r="G10874" s="24"/>
      <c r="H10874" s="24"/>
    </row>
    <row r="10875" spans="2:8">
      <c r="B10875" s="24"/>
      <c r="C10875" s="24"/>
      <c r="D10875" s="24"/>
      <c r="E10875" s="24"/>
      <c r="F10875" s="29"/>
      <c r="G10875" s="24"/>
      <c r="H10875" s="24"/>
    </row>
    <row r="10876" spans="2:8">
      <c r="B10876" s="24"/>
      <c r="C10876" s="24"/>
      <c r="D10876" s="24"/>
      <c r="E10876" s="24"/>
      <c r="F10876" s="29"/>
      <c r="G10876" s="24"/>
      <c r="H10876" s="24"/>
    </row>
    <row r="10877" spans="2:8">
      <c r="B10877" s="24"/>
      <c r="C10877" s="24"/>
      <c r="D10877" s="24"/>
      <c r="E10877" s="24"/>
      <c r="F10877" s="29"/>
      <c r="G10877" s="24"/>
      <c r="H10877" s="24"/>
    </row>
    <row r="10878" spans="2:8">
      <c r="B10878" s="24"/>
      <c r="C10878" s="24"/>
      <c r="D10878" s="24"/>
      <c r="E10878" s="24"/>
      <c r="F10878" s="29"/>
      <c r="G10878" s="24"/>
      <c r="H10878" s="24"/>
    </row>
    <row r="10879" spans="2:8">
      <c r="B10879" s="24"/>
      <c r="C10879" s="24"/>
      <c r="D10879" s="24"/>
      <c r="E10879" s="24"/>
      <c r="F10879" s="29"/>
      <c r="G10879" s="24"/>
      <c r="H10879" s="24"/>
    </row>
    <row r="10880" spans="2:8">
      <c r="B10880" s="24"/>
      <c r="C10880" s="24"/>
      <c r="D10880" s="24"/>
      <c r="E10880" s="24"/>
      <c r="F10880" s="29"/>
      <c r="G10880" s="24"/>
      <c r="H10880" s="24"/>
    </row>
    <row r="10881" spans="2:8">
      <c r="B10881" s="24"/>
      <c r="C10881" s="24"/>
      <c r="D10881" s="24"/>
      <c r="E10881" s="24"/>
      <c r="F10881" s="29"/>
      <c r="G10881" s="24"/>
      <c r="H10881" s="24"/>
    </row>
    <row r="10882" spans="2:8">
      <c r="B10882" s="24"/>
      <c r="C10882" s="24"/>
      <c r="D10882" s="24"/>
      <c r="E10882" s="24"/>
      <c r="F10882" s="29"/>
      <c r="G10882" s="24"/>
      <c r="H10882" s="24"/>
    </row>
    <row r="10883" spans="2:8">
      <c r="B10883" s="24"/>
      <c r="C10883" s="24"/>
      <c r="D10883" s="24"/>
      <c r="E10883" s="24"/>
      <c r="F10883" s="29"/>
      <c r="G10883" s="24"/>
      <c r="H10883" s="24"/>
    </row>
    <row r="10884" spans="2:8">
      <c r="B10884" s="24"/>
      <c r="C10884" s="24"/>
      <c r="D10884" s="24"/>
      <c r="E10884" s="24"/>
      <c r="F10884" s="29"/>
      <c r="G10884" s="24"/>
      <c r="H10884" s="24"/>
    </row>
    <row r="10885" spans="2:8">
      <c r="B10885" s="24"/>
      <c r="C10885" s="24"/>
      <c r="D10885" s="24"/>
      <c r="E10885" s="24"/>
      <c r="F10885" s="29"/>
      <c r="G10885" s="24"/>
      <c r="H10885" s="24"/>
    </row>
    <row r="10886" spans="2:8">
      <c r="B10886" s="24"/>
      <c r="C10886" s="24"/>
      <c r="D10886" s="24"/>
      <c r="E10886" s="24"/>
      <c r="F10886" s="29"/>
      <c r="G10886" s="24"/>
      <c r="H10886" s="24"/>
    </row>
    <row r="10887" spans="2:8">
      <c r="B10887" s="24"/>
      <c r="C10887" s="24"/>
      <c r="D10887" s="24"/>
      <c r="E10887" s="24"/>
      <c r="F10887" s="29"/>
      <c r="G10887" s="24"/>
      <c r="H10887" s="24"/>
    </row>
    <row r="10888" spans="2:8">
      <c r="B10888" s="24"/>
      <c r="C10888" s="24"/>
      <c r="D10888" s="24"/>
      <c r="E10888" s="24"/>
      <c r="F10888" s="29"/>
      <c r="G10888" s="24"/>
      <c r="H10888" s="24"/>
    </row>
    <row r="10889" spans="2:8">
      <c r="B10889" s="24"/>
      <c r="C10889" s="24"/>
      <c r="D10889" s="24"/>
      <c r="E10889" s="24"/>
      <c r="F10889" s="29"/>
      <c r="G10889" s="24"/>
      <c r="H10889" s="24"/>
    </row>
    <row r="10890" spans="2:8">
      <c r="B10890" s="24"/>
      <c r="C10890" s="24"/>
      <c r="D10890" s="24"/>
      <c r="E10890" s="24"/>
      <c r="F10890" s="29"/>
      <c r="G10890" s="24"/>
      <c r="H10890" s="24"/>
    </row>
    <row r="10891" spans="2:8">
      <c r="B10891" s="24"/>
      <c r="C10891" s="24"/>
      <c r="D10891" s="24"/>
      <c r="E10891" s="24"/>
      <c r="F10891" s="29"/>
      <c r="G10891" s="24"/>
      <c r="H10891" s="24"/>
    </row>
    <row r="10892" spans="2:8">
      <c r="B10892" s="24"/>
      <c r="C10892" s="24"/>
      <c r="D10892" s="24"/>
      <c r="E10892" s="24"/>
      <c r="F10892" s="29"/>
      <c r="G10892" s="24"/>
      <c r="H10892" s="24"/>
    </row>
    <row r="10893" spans="2:8">
      <c r="B10893" s="24"/>
      <c r="C10893" s="24"/>
      <c r="D10893" s="24"/>
      <c r="E10893" s="24"/>
      <c r="F10893" s="29"/>
      <c r="G10893" s="24"/>
      <c r="H10893" s="24"/>
    </row>
    <row r="10894" spans="2:8">
      <c r="B10894" s="24"/>
      <c r="C10894" s="24"/>
      <c r="D10894" s="24"/>
      <c r="E10894" s="24"/>
      <c r="F10894" s="29"/>
      <c r="G10894" s="24"/>
      <c r="H10894" s="24"/>
    </row>
    <row r="10895" spans="2:8">
      <c r="B10895" s="24"/>
      <c r="C10895" s="24"/>
      <c r="D10895" s="24"/>
      <c r="E10895" s="24"/>
      <c r="F10895" s="29"/>
      <c r="G10895" s="24"/>
      <c r="H10895" s="24"/>
    </row>
    <row r="10896" spans="2:8">
      <c r="B10896" s="24"/>
      <c r="C10896" s="24"/>
      <c r="D10896" s="24"/>
      <c r="E10896" s="24"/>
      <c r="F10896" s="29"/>
      <c r="G10896" s="24"/>
      <c r="H10896" s="24"/>
    </row>
    <row r="10897" spans="2:8">
      <c r="B10897" s="24"/>
      <c r="C10897" s="24"/>
      <c r="D10897" s="24"/>
      <c r="E10897" s="24"/>
      <c r="F10897" s="29"/>
      <c r="G10897" s="24"/>
      <c r="H10897" s="24"/>
    </row>
    <row r="10898" spans="2:8">
      <c r="B10898" s="24"/>
      <c r="C10898" s="24"/>
      <c r="D10898" s="24"/>
      <c r="E10898" s="24"/>
      <c r="F10898" s="29"/>
      <c r="G10898" s="24"/>
      <c r="H10898" s="24"/>
    </row>
    <row r="10899" spans="2:8">
      <c r="B10899" s="24"/>
      <c r="C10899" s="24"/>
      <c r="D10899" s="24"/>
      <c r="E10899" s="24"/>
      <c r="F10899" s="29"/>
      <c r="G10899" s="24"/>
      <c r="H10899" s="24"/>
    </row>
    <row r="10900" spans="2:8">
      <c r="B10900" s="24"/>
      <c r="C10900" s="24"/>
      <c r="D10900" s="24"/>
      <c r="E10900" s="24"/>
      <c r="F10900" s="29"/>
      <c r="G10900" s="24"/>
      <c r="H10900" s="24"/>
    </row>
    <row r="10901" spans="2:8">
      <c r="B10901" s="24"/>
      <c r="C10901" s="24"/>
      <c r="D10901" s="24"/>
      <c r="E10901" s="24"/>
      <c r="F10901" s="29"/>
      <c r="G10901" s="24"/>
      <c r="H10901" s="24"/>
    </row>
    <row r="10902" spans="2:8">
      <c r="B10902" s="24"/>
      <c r="C10902" s="24"/>
      <c r="D10902" s="24"/>
      <c r="E10902" s="24"/>
      <c r="F10902" s="29"/>
      <c r="G10902" s="24"/>
      <c r="H10902" s="24"/>
    </row>
    <row r="10903" spans="2:8">
      <c r="B10903" s="24"/>
      <c r="C10903" s="24"/>
      <c r="D10903" s="24"/>
      <c r="E10903" s="24"/>
      <c r="F10903" s="29"/>
      <c r="G10903" s="24"/>
      <c r="H10903" s="24"/>
    </row>
    <row r="10904" spans="2:8">
      <c r="B10904" s="24"/>
      <c r="C10904" s="24"/>
      <c r="D10904" s="24"/>
      <c r="E10904" s="24"/>
      <c r="F10904" s="29"/>
      <c r="G10904" s="24"/>
      <c r="H10904" s="24"/>
    </row>
    <row r="10905" spans="2:8">
      <c r="B10905" s="24"/>
      <c r="C10905" s="24"/>
      <c r="D10905" s="24"/>
      <c r="E10905" s="24"/>
      <c r="F10905" s="29"/>
      <c r="G10905" s="24"/>
      <c r="H10905" s="24"/>
    </row>
    <row r="10906" spans="2:8">
      <c r="B10906" s="24"/>
      <c r="C10906" s="24"/>
      <c r="D10906" s="24"/>
      <c r="E10906" s="24"/>
      <c r="F10906" s="29"/>
      <c r="G10906" s="24"/>
      <c r="H10906" s="24"/>
    </row>
    <row r="10907" spans="2:8">
      <c r="B10907" s="24"/>
      <c r="C10907" s="24"/>
      <c r="D10907" s="24"/>
      <c r="E10907" s="24"/>
      <c r="F10907" s="29"/>
      <c r="G10907" s="24"/>
      <c r="H10907" s="24"/>
    </row>
    <row r="10908" spans="2:8">
      <c r="B10908" s="24"/>
      <c r="C10908" s="24"/>
      <c r="D10908" s="24"/>
      <c r="E10908" s="24"/>
      <c r="F10908" s="29"/>
      <c r="G10908" s="24"/>
      <c r="H10908" s="24"/>
    </row>
    <row r="10909" spans="2:8">
      <c r="B10909" s="24"/>
      <c r="C10909" s="24"/>
      <c r="D10909" s="24"/>
      <c r="E10909" s="24"/>
      <c r="F10909" s="29"/>
      <c r="G10909" s="24"/>
      <c r="H10909" s="24"/>
    </row>
    <row r="10910" spans="2:8">
      <c r="B10910" s="24"/>
      <c r="C10910" s="24"/>
      <c r="D10910" s="24"/>
      <c r="E10910" s="24"/>
      <c r="F10910" s="29"/>
      <c r="G10910" s="24"/>
      <c r="H10910" s="24"/>
    </row>
    <row r="10911" spans="2:8">
      <c r="B10911" s="24"/>
      <c r="C10911" s="24"/>
      <c r="D10911" s="24"/>
      <c r="E10911" s="24"/>
      <c r="F10911" s="29"/>
      <c r="G10911" s="24"/>
      <c r="H10911" s="24"/>
    </row>
    <row r="10912" spans="2:8">
      <c r="B10912" s="24"/>
      <c r="C10912" s="24"/>
      <c r="D10912" s="24"/>
      <c r="E10912" s="24"/>
      <c r="F10912" s="29"/>
      <c r="G10912" s="24"/>
      <c r="H10912" s="24"/>
    </row>
    <row r="10913" spans="2:8">
      <c r="B10913" s="24"/>
      <c r="C10913" s="24"/>
      <c r="D10913" s="24"/>
      <c r="E10913" s="24"/>
      <c r="F10913" s="29"/>
      <c r="G10913" s="24"/>
      <c r="H10913" s="24"/>
    </row>
    <row r="10914" spans="2:8">
      <c r="B10914" s="24"/>
      <c r="C10914" s="24"/>
      <c r="D10914" s="24"/>
      <c r="E10914" s="24"/>
      <c r="F10914" s="29"/>
      <c r="G10914" s="24"/>
      <c r="H10914" s="24"/>
    </row>
    <row r="10915" spans="2:8">
      <c r="B10915" s="24"/>
      <c r="C10915" s="24"/>
      <c r="D10915" s="24"/>
      <c r="E10915" s="24"/>
      <c r="F10915" s="29"/>
      <c r="G10915" s="24"/>
      <c r="H10915" s="24"/>
    </row>
    <row r="10916" spans="2:8">
      <c r="B10916" s="24"/>
      <c r="C10916" s="24"/>
      <c r="D10916" s="24"/>
      <c r="E10916" s="24"/>
      <c r="F10916" s="29"/>
      <c r="G10916" s="24"/>
      <c r="H10916" s="24"/>
    </row>
    <row r="10917" spans="2:8">
      <c r="B10917" s="24"/>
      <c r="C10917" s="24"/>
      <c r="D10917" s="24"/>
      <c r="E10917" s="24"/>
      <c r="F10917" s="29"/>
      <c r="G10917" s="24"/>
      <c r="H10917" s="24"/>
    </row>
    <row r="10918" spans="2:8">
      <c r="B10918" s="24"/>
      <c r="C10918" s="24"/>
      <c r="D10918" s="24"/>
      <c r="E10918" s="24"/>
      <c r="F10918" s="29"/>
      <c r="G10918" s="24"/>
      <c r="H10918" s="24"/>
    </row>
    <row r="10919" spans="2:8">
      <c r="B10919" s="24"/>
      <c r="C10919" s="24"/>
      <c r="D10919" s="24"/>
      <c r="E10919" s="24"/>
      <c r="F10919" s="29"/>
      <c r="G10919" s="24"/>
      <c r="H10919" s="24"/>
    </row>
    <row r="10920" spans="2:8">
      <c r="B10920" s="24"/>
      <c r="C10920" s="24"/>
      <c r="D10920" s="24"/>
      <c r="E10920" s="24"/>
      <c r="F10920" s="29"/>
      <c r="G10920" s="24"/>
      <c r="H10920" s="24"/>
    </row>
    <row r="10921" spans="2:8">
      <c r="B10921" s="24"/>
      <c r="C10921" s="24"/>
      <c r="D10921" s="24"/>
      <c r="E10921" s="24"/>
      <c r="F10921" s="29"/>
      <c r="G10921" s="24"/>
      <c r="H10921" s="24"/>
    </row>
    <row r="10922" spans="2:8">
      <c r="B10922" s="24"/>
      <c r="C10922" s="24"/>
      <c r="D10922" s="24"/>
      <c r="E10922" s="24"/>
      <c r="F10922" s="29"/>
      <c r="G10922" s="24"/>
      <c r="H10922" s="24"/>
    </row>
    <row r="10923" spans="2:8">
      <c r="B10923" s="24"/>
      <c r="C10923" s="24"/>
      <c r="D10923" s="24"/>
      <c r="E10923" s="24"/>
      <c r="F10923" s="29"/>
      <c r="G10923" s="24"/>
      <c r="H10923" s="24"/>
    </row>
    <row r="10924" spans="2:8">
      <c r="B10924" s="24"/>
      <c r="C10924" s="24"/>
      <c r="D10924" s="24"/>
      <c r="E10924" s="24"/>
      <c r="F10924" s="29"/>
      <c r="G10924" s="24"/>
      <c r="H10924" s="24"/>
    </row>
    <row r="10925" spans="2:8">
      <c r="B10925" s="24"/>
      <c r="C10925" s="24"/>
      <c r="D10925" s="24"/>
      <c r="E10925" s="24"/>
      <c r="F10925" s="29"/>
      <c r="G10925" s="24"/>
      <c r="H10925" s="24"/>
    </row>
    <row r="10926" spans="2:8">
      <c r="B10926" s="24"/>
      <c r="C10926" s="24"/>
      <c r="D10926" s="24"/>
      <c r="E10926" s="24"/>
      <c r="F10926" s="29"/>
      <c r="G10926" s="24"/>
      <c r="H10926" s="24"/>
    </row>
    <row r="10927" spans="2:8">
      <c r="B10927" s="24"/>
      <c r="C10927" s="24"/>
      <c r="D10927" s="24"/>
      <c r="E10927" s="24"/>
      <c r="F10927" s="29"/>
      <c r="G10927" s="24"/>
      <c r="H10927" s="24"/>
    </row>
    <row r="10928" spans="2:8">
      <c r="B10928" s="24"/>
      <c r="C10928" s="24"/>
      <c r="D10928" s="24"/>
      <c r="E10928" s="24"/>
      <c r="F10928" s="29"/>
      <c r="G10928" s="24"/>
      <c r="H10928" s="24"/>
    </row>
    <row r="10929" spans="2:8">
      <c r="B10929" s="24"/>
      <c r="C10929" s="24"/>
      <c r="D10929" s="24"/>
      <c r="E10929" s="24"/>
      <c r="F10929" s="29"/>
      <c r="G10929" s="24"/>
      <c r="H10929" s="24"/>
    </row>
    <row r="10930" spans="2:8">
      <c r="B10930" s="24"/>
      <c r="C10930" s="24"/>
      <c r="D10930" s="24"/>
      <c r="E10930" s="24"/>
      <c r="F10930" s="29"/>
      <c r="G10930" s="24"/>
      <c r="H10930" s="24"/>
    </row>
    <row r="10931" spans="2:8">
      <c r="B10931" s="24"/>
      <c r="C10931" s="24"/>
      <c r="D10931" s="24"/>
      <c r="E10931" s="24"/>
      <c r="F10931" s="29"/>
      <c r="G10931" s="24"/>
      <c r="H10931" s="24"/>
    </row>
    <row r="10932" spans="2:8">
      <c r="B10932" s="24"/>
      <c r="C10932" s="24"/>
      <c r="D10932" s="24"/>
      <c r="E10932" s="24"/>
      <c r="F10932" s="29"/>
      <c r="G10932" s="24"/>
      <c r="H10932" s="24"/>
    </row>
    <row r="10933" spans="2:8">
      <c r="B10933" s="24"/>
      <c r="C10933" s="24"/>
      <c r="D10933" s="24"/>
      <c r="E10933" s="24"/>
      <c r="F10933" s="29"/>
      <c r="G10933" s="24"/>
      <c r="H10933" s="24"/>
    </row>
    <row r="10934" spans="2:8">
      <c r="B10934" s="24"/>
      <c r="C10934" s="24"/>
      <c r="D10934" s="24"/>
      <c r="E10934" s="24"/>
      <c r="F10934" s="29"/>
      <c r="G10934" s="24"/>
      <c r="H10934" s="24"/>
    </row>
    <row r="10935" spans="2:8">
      <c r="B10935" s="24"/>
      <c r="C10935" s="24"/>
      <c r="D10935" s="24"/>
      <c r="E10935" s="24"/>
      <c r="F10935" s="29"/>
      <c r="G10935" s="24"/>
      <c r="H10935" s="24"/>
    </row>
    <row r="10936" spans="2:8">
      <c r="B10936" s="24"/>
      <c r="C10936" s="24"/>
      <c r="D10936" s="24"/>
      <c r="E10936" s="24"/>
      <c r="F10936" s="29"/>
      <c r="G10936" s="24"/>
      <c r="H10936" s="24"/>
    </row>
    <row r="10937" spans="2:8">
      <c r="B10937" s="24"/>
      <c r="C10937" s="24"/>
      <c r="D10937" s="24"/>
      <c r="E10937" s="24"/>
      <c r="F10937" s="29"/>
      <c r="G10937" s="24"/>
      <c r="H10937" s="24"/>
    </row>
    <row r="10938" spans="2:8">
      <c r="B10938" s="24"/>
      <c r="C10938" s="24"/>
      <c r="D10938" s="24"/>
      <c r="E10938" s="24"/>
      <c r="F10938" s="29"/>
      <c r="G10938" s="24"/>
      <c r="H10938" s="24"/>
    </row>
    <row r="10939" spans="2:8">
      <c r="B10939" s="24"/>
      <c r="C10939" s="24"/>
      <c r="D10939" s="24"/>
      <c r="E10939" s="24"/>
      <c r="F10939" s="29"/>
      <c r="G10939" s="24"/>
      <c r="H10939" s="24"/>
    </row>
    <row r="10940" spans="2:8">
      <c r="B10940" s="24"/>
      <c r="C10940" s="24"/>
      <c r="D10940" s="24"/>
      <c r="E10940" s="24"/>
      <c r="F10940" s="29"/>
      <c r="G10940" s="24"/>
      <c r="H10940" s="24"/>
    </row>
    <row r="10941" spans="2:8">
      <c r="B10941" s="24"/>
      <c r="C10941" s="24"/>
      <c r="D10941" s="24"/>
      <c r="E10941" s="24"/>
      <c r="F10941" s="29"/>
      <c r="G10941" s="24"/>
      <c r="H10941" s="24"/>
    </row>
    <row r="10942" spans="2:8">
      <c r="B10942" s="24"/>
      <c r="C10942" s="24"/>
      <c r="D10942" s="24"/>
      <c r="E10942" s="24"/>
      <c r="F10942" s="29"/>
      <c r="G10942" s="24"/>
      <c r="H10942" s="24"/>
    </row>
    <row r="10943" spans="2:8">
      <c r="B10943" s="24"/>
      <c r="C10943" s="24"/>
      <c r="D10943" s="24"/>
      <c r="E10943" s="24"/>
      <c r="F10943" s="29"/>
      <c r="G10943" s="24"/>
      <c r="H10943" s="24"/>
    </row>
    <row r="10944" spans="2:8">
      <c r="B10944" s="24"/>
      <c r="C10944" s="24"/>
      <c r="D10944" s="24"/>
      <c r="E10944" s="24"/>
      <c r="F10944" s="29"/>
      <c r="G10944" s="24"/>
      <c r="H10944" s="24"/>
    </row>
    <row r="10945" spans="2:8">
      <c r="B10945" s="24"/>
      <c r="C10945" s="24"/>
      <c r="D10945" s="24"/>
      <c r="E10945" s="24"/>
      <c r="F10945" s="29"/>
      <c r="G10945" s="24"/>
      <c r="H10945" s="24"/>
    </row>
    <row r="10946" spans="2:8">
      <c r="B10946" s="24"/>
      <c r="C10946" s="24"/>
      <c r="D10946" s="24"/>
      <c r="E10946" s="24"/>
      <c r="F10946" s="29"/>
      <c r="G10946" s="24"/>
      <c r="H10946" s="24"/>
    </row>
    <row r="10947" spans="2:8">
      <c r="B10947" s="24"/>
      <c r="C10947" s="24"/>
      <c r="D10947" s="24"/>
      <c r="E10947" s="24"/>
      <c r="F10947" s="29"/>
      <c r="G10947" s="24"/>
      <c r="H10947" s="24"/>
    </row>
    <row r="10948" spans="2:8">
      <c r="B10948" s="24"/>
      <c r="C10948" s="24"/>
      <c r="D10948" s="24"/>
      <c r="E10948" s="24"/>
      <c r="F10948" s="29"/>
      <c r="G10948" s="24"/>
      <c r="H10948" s="24"/>
    </row>
    <row r="10949" spans="2:8">
      <c r="B10949" s="24"/>
      <c r="C10949" s="24"/>
      <c r="D10949" s="24"/>
      <c r="E10949" s="24"/>
      <c r="F10949" s="29"/>
      <c r="G10949" s="24"/>
      <c r="H10949" s="24"/>
    </row>
    <row r="10950" spans="2:8">
      <c r="B10950" s="24"/>
      <c r="C10950" s="24"/>
      <c r="D10950" s="24"/>
      <c r="E10950" s="24"/>
      <c r="F10950" s="29"/>
      <c r="G10950" s="24"/>
      <c r="H10950" s="24"/>
    </row>
    <row r="10951" spans="2:8">
      <c r="B10951" s="24"/>
      <c r="C10951" s="24"/>
      <c r="D10951" s="24"/>
      <c r="E10951" s="24"/>
      <c r="F10951" s="29"/>
      <c r="G10951" s="24"/>
      <c r="H10951" s="24"/>
    </row>
    <row r="10952" spans="2:8">
      <c r="B10952" s="24"/>
      <c r="C10952" s="24"/>
      <c r="D10952" s="24"/>
      <c r="E10952" s="24"/>
      <c r="F10952" s="29"/>
      <c r="G10952" s="24"/>
      <c r="H10952" s="24"/>
    </row>
    <row r="10953" spans="2:8">
      <c r="B10953" s="24"/>
      <c r="C10953" s="24"/>
      <c r="D10953" s="24"/>
      <c r="E10953" s="24"/>
      <c r="F10953" s="29"/>
      <c r="G10953" s="24"/>
      <c r="H10953" s="24"/>
    </row>
    <row r="10954" spans="2:8">
      <c r="B10954" s="24"/>
      <c r="C10954" s="24"/>
      <c r="D10954" s="24"/>
      <c r="E10954" s="24"/>
      <c r="F10954" s="29"/>
      <c r="G10954" s="24"/>
      <c r="H10954" s="24"/>
    </row>
    <row r="10955" spans="2:8">
      <c r="B10955" s="24"/>
      <c r="C10955" s="24"/>
      <c r="D10955" s="24"/>
      <c r="E10955" s="24"/>
      <c r="F10955" s="29"/>
      <c r="G10955" s="24"/>
      <c r="H10955" s="24"/>
    </row>
    <row r="10956" spans="2:8">
      <c r="B10956" s="24"/>
      <c r="C10956" s="24"/>
      <c r="D10956" s="24"/>
      <c r="E10956" s="24"/>
      <c r="F10956" s="29"/>
      <c r="G10956" s="24"/>
      <c r="H10956" s="24"/>
    </row>
    <row r="10957" spans="2:8">
      <c r="B10957" s="24"/>
      <c r="C10957" s="24"/>
      <c r="D10957" s="24"/>
      <c r="E10957" s="24"/>
      <c r="F10957" s="29"/>
      <c r="G10957" s="24"/>
      <c r="H10957" s="24"/>
    </row>
    <row r="10958" spans="2:8">
      <c r="B10958" s="24"/>
      <c r="C10958" s="24"/>
      <c r="D10958" s="24"/>
      <c r="E10958" s="24"/>
      <c r="F10958" s="29"/>
      <c r="G10958" s="24"/>
      <c r="H10958" s="24"/>
    </row>
    <row r="10959" spans="2:8">
      <c r="B10959" s="24"/>
      <c r="C10959" s="24"/>
      <c r="D10959" s="24"/>
      <c r="E10959" s="24"/>
      <c r="F10959" s="29"/>
      <c r="G10959" s="24"/>
      <c r="H10959" s="24"/>
    </row>
    <row r="10960" spans="2:8">
      <c r="B10960" s="24"/>
      <c r="C10960" s="24"/>
      <c r="D10960" s="24"/>
      <c r="E10960" s="24"/>
      <c r="F10960" s="29"/>
      <c r="G10960" s="24"/>
      <c r="H10960" s="24"/>
    </row>
    <row r="10961" spans="2:8">
      <c r="B10961" s="24"/>
      <c r="C10961" s="24"/>
      <c r="D10961" s="24"/>
      <c r="E10961" s="24"/>
      <c r="F10961" s="29"/>
      <c r="G10961" s="24"/>
      <c r="H10961" s="24"/>
    </row>
    <row r="10962" spans="2:8">
      <c r="B10962" s="24"/>
      <c r="C10962" s="24"/>
      <c r="D10962" s="24"/>
      <c r="E10962" s="24"/>
      <c r="F10962" s="29"/>
      <c r="G10962" s="24"/>
      <c r="H10962" s="24"/>
    </row>
    <row r="10963" spans="2:8">
      <c r="B10963" s="24"/>
      <c r="C10963" s="24"/>
      <c r="D10963" s="24"/>
      <c r="E10963" s="24"/>
      <c r="F10963" s="29"/>
      <c r="G10963" s="24"/>
      <c r="H10963" s="24"/>
    </row>
    <row r="10964" spans="2:8">
      <c r="B10964" s="24"/>
      <c r="C10964" s="24"/>
      <c r="D10964" s="24"/>
      <c r="E10964" s="24"/>
      <c r="F10964" s="29"/>
      <c r="G10964" s="24"/>
      <c r="H10964" s="24"/>
    </row>
    <row r="10965" spans="2:8">
      <c r="B10965" s="24"/>
      <c r="C10965" s="24"/>
      <c r="D10965" s="24"/>
      <c r="E10965" s="24"/>
      <c r="F10965" s="29"/>
      <c r="G10965" s="24"/>
      <c r="H10965" s="24"/>
    </row>
    <row r="10966" spans="2:8">
      <c r="B10966" s="24"/>
      <c r="C10966" s="24"/>
      <c r="D10966" s="24"/>
      <c r="E10966" s="24"/>
      <c r="F10966" s="29"/>
      <c r="G10966" s="24"/>
      <c r="H10966" s="24"/>
    </row>
    <row r="10967" spans="2:8">
      <c r="B10967" s="24"/>
      <c r="C10967" s="24"/>
      <c r="D10967" s="24"/>
      <c r="E10967" s="24"/>
      <c r="F10967" s="29"/>
      <c r="G10967" s="24"/>
      <c r="H10967" s="24"/>
    </row>
    <row r="10968" spans="2:8">
      <c r="B10968" s="24"/>
      <c r="C10968" s="24"/>
      <c r="D10968" s="24"/>
      <c r="E10968" s="24"/>
      <c r="F10968" s="29"/>
      <c r="G10968" s="24"/>
      <c r="H10968" s="24"/>
    </row>
    <row r="10969" spans="2:8">
      <c r="B10969" s="24"/>
      <c r="C10969" s="24"/>
      <c r="D10969" s="24"/>
      <c r="E10969" s="24"/>
      <c r="F10969" s="29"/>
      <c r="G10969" s="24"/>
      <c r="H10969" s="24"/>
    </row>
    <row r="10970" spans="2:8">
      <c r="B10970" s="24"/>
      <c r="C10970" s="24"/>
      <c r="D10970" s="24"/>
      <c r="E10970" s="24"/>
      <c r="F10970" s="29"/>
      <c r="G10970" s="24"/>
      <c r="H10970" s="24"/>
    </row>
    <row r="10971" spans="2:8">
      <c r="B10971" s="24"/>
      <c r="C10971" s="24"/>
      <c r="D10971" s="24"/>
      <c r="E10971" s="24"/>
      <c r="F10971" s="29"/>
      <c r="G10971" s="24"/>
      <c r="H10971" s="24"/>
    </row>
    <row r="10972" spans="2:8">
      <c r="B10972" s="24"/>
      <c r="C10972" s="24"/>
      <c r="D10972" s="24"/>
      <c r="E10972" s="24"/>
      <c r="F10972" s="29"/>
      <c r="G10972" s="24"/>
      <c r="H10972" s="24"/>
    </row>
    <row r="10973" spans="2:8">
      <c r="B10973" s="24"/>
      <c r="C10973" s="24"/>
      <c r="D10973" s="24"/>
      <c r="E10973" s="24"/>
      <c r="F10973" s="29"/>
      <c r="G10973" s="24"/>
      <c r="H10973" s="24"/>
    </row>
    <row r="10974" spans="2:8">
      <c r="B10974" s="24"/>
      <c r="C10974" s="24"/>
      <c r="D10974" s="24"/>
      <c r="E10974" s="24"/>
      <c r="F10974" s="29"/>
      <c r="G10974" s="24"/>
      <c r="H10974" s="24"/>
    </row>
    <row r="10975" spans="2:8">
      <c r="B10975" s="24"/>
      <c r="C10975" s="24"/>
      <c r="D10975" s="24"/>
      <c r="E10975" s="24"/>
      <c r="F10975" s="29"/>
      <c r="G10975" s="24"/>
      <c r="H10975" s="24"/>
    </row>
    <row r="10976" spans="2:8">
      <c r="B10976" s="24"/>
      <c r="C10976" s="24"/>
      <c r="D10976" s="24"/>
      <c r="E10976" s="24"/>
      <c r="F10976" s="29"/>
      <c r="G10976" s="24"/>
      <c r="H10976" s="24"/>
    </row>
    <row r="10977" spans="2:8">
      <c r="B10977" s="24"/>
      <c r="C10977" s="24"/>
      <c r="D10977" s="24"/>
      <c r="E10977" s="24"/>
      <c r="F10977" s="29"/>
      <c r="G10977" s="24"/>
      <c r="H10977" s="24"/>
    </row>
    <row r="10978" spans="2:8">
      <c r="B10978" s="24"/>
      <c r="C10978" s="24"/>
      <c r="D10978" s="24"/>
      <c r="E10978" s="24"/>
      <c r="F10978" s="29"/>
      <c r="G10978" s="24"/>
      <c r="H10978" s="24"/>
    </row>
    <row r="10979" spans="2:8">
      <c r="B10979" s="24"/>
      <c r="C10979" s="24"/>
      <c r="D10979" s="24"/>
      <c r="E10979" s="24"/>
      <c r="F10979" s="29"/>
      <c r="G10979" s="24"/>
      <c r="H10979" s="24"/>
    </row>
    <row r="10980" spans="2:8">
      <c r="B10980" s="24"/>
      <c r="C10980" s="24"/>
      <c r="D10980" s="24"/>
      <c r="E10980" s="24"/>
      <c r="F10980" s="29"/>
      <c r="G10980" s="24"/>
      <c r="H10980" s="24"/>
    </row>
    <row r="10981" spans="2:8">
      <c r="B10981" s="24"/>
      <c r="C10981" s="24"/>
      <c r="D10981" s="24"/>
      <c r="E10981" s="24"/>
      <c r="F10981" s="29"/>
      <c r="G10981" s="24"/>
      <c r="H10981" s="24"/>
    </row>
    <row r="10982" spans="2:8">
      <c r="B10982" s="24"/>
      <c r="C10982" s="24"/>
      <c r="D10982" s="24"/>
      <c r="E10982" s="24"/>
      <c r="F10982" s="29"/>
      <c r="G10982" s="24"/>
      <c r="H10982" s="24"/>
    </row>
    <row r="10983" spans="2:8">
      <c r="B10983" s="24"/>
      <c r="C10983" s="24"/>
      <c r="D10983" s="24"/>
      <c r="E10983" s="24"/>
      <c r="F10983" s="29"/>
      <c r="G10983" s="24"/>
      <c r="H10983" s="24"/>
    </row>
    <row r="10984" spans="2:8">
      <c r="B10984" s="24"/>
      <c r="C10984" s="24"/>
      <c r="D10984" s="24"/>
      <c r="E10984" s="24"/>
      <c r="F10984" s="29"/>
      <c r="G10984" s="24"/>
      <c r="H10984" s="24"/>
    </row>
    <row r="10985" spans="2:8">
      <c r="B10985" s="24"/>
      <c r="C10985" s="24"/>
      <c r="D10985" s="24"/>
      <c r="E10985" s="24"/>
      <c r="F10985" s="29"/>
      <c r="G10985" s="24"/>
      <c r="H10985" s="24"/>
    </row>
    <row r="10986" spans="2:8">
      <c r="B10986" s="24"/>
      <c r="C10986" s="24"/>
      <c r="D10986" s="24"/>
      <c r="E10986" s="24"/>
      <c r="F10986" s="29"/>
      <c r="G10986" s="24"/>
      <c r="H10986" s="24"/>
    </row>
    <row r="10987" spans="2:8">
      <c r="B10987" s="24"/>
      <c r="C10987" s="24"/>
      <c r="D10987" s="24"/>
      <c r="E10987" s="24"/>
      <c r="F10987" s="29"/>
      <c r="G10987" s="24"/>
      <c r="H10987" s="24"/>
    </row>
    <row r="10988" spans="2:8">
      <c r="B10988" s="24"/>
      <c r="C10988" s="24"/>
      <c r="D10988" s="24"/>
      <c r="E10988" s="24"/>
      <c r="F10988" s="29"/>
      <c r="G10988" s="24"/>
      <c r="H10988" s="24"/>
    </row>
    <row r="10989" spans="2:8">
      <c r="B10989" s="24"/>
      <c r="C10989" s="24"/>
      <c r="D10989" s="24"/>
      <c r="E10989" s="24"/>
      <c r="F10989" s="29"/>
      <c r="G10989" s="24"/>
      <c r="H10989" s="24"/>
    </row>
    <row r="10990" spans="2:8">
      <c r="B10990" s="24"/>
      <c r="C10990" s="24"/>
      <c r="D10990" s="24"/>
      <c r="E10990" s="24"/>
      <c r="F10990" s="29"/>
      <c r="G10990" s="24"/>
      <c r="H10990" s="24"/>
    </row>
    <row r="10991" spans="2:8">
      <c r="B10991" s="24"/>
      <c r="C10991" s="24"/>
      <c r="D10991" s="24"/>
      <c r="E10991" s="24"/>
      <c r="F10991" s="29"/>
      <c r="G10991" s="24"/>
      <c r="H10991" s="24"/>
    </row>
    <row r="10992" spans="2:8">
      <c r="B10992" s="24"/>
      <c r="C10992" s="24"/>
      <c r="D10992" s="24"/>
      <c r="E10992" s="24"/>
      <c r="F10992" s="29"/>
      <c r="G10992" s="24"/>
      <c r="H10992" s="24"/>
    </row>
    <row r="10993" spans="2:8">
      <c r="B10993" s="24"/>
      <c r="C10993" s="24"/>
      <c r="D10993" s="24"/>
      <c r="E10993" s="24"/>
      <c r="F10993" s="29"/>
      <c r="G10993" s="24"/>
      <c r="H10993" s="24"/>
    </row>
    <row r="10994" spans="2:8">
      <c r="B10994" s="24"/>
      <c r="C10994" s="24"/>
      <c r="D10994" s="24"/>
      <c r="E10994" s="24"/>
      <c r="F10994" s="29"/>
      <c r="G10994" s="24"/>
      <c r="H10994" s="24"/>
    </row>
    <row r="10995" spans="2:8">
      <c r="B10995" s="24"/>
      <c r="C10995" s="24"/>
      <c r="D10995" s="24"/>
      <c r="E10995" s="24"/>
      <c r="F10995" s="29"/>
      <c r="G10995" s="24"/>
      <c r="H10995" s="24"/>
    </row>
    <row r="10996" spans="2:8">
      <c r="B10996" s="24"/>
      <c r="C10996" s="24"/>
      <c r="D10996" s="24"/>
      <c r="E10996" s="24"/>
      <c r="F10996" s="29"/>
      <c r="G10996" s="24"/>
      <c r="H10996" s="24"/>
    </row>
    <row r="10997" spans="2:8">
      <c r="B10997" s="24"/>
      <c r="C10997" s="24"/>
      <c r="D10997" s="24"/>
      <c r="E10997" s="24"/>
      <c r="F10997" s="29"/>
      <c r="G10997" s="24"/>
      <c r="H10997" s="24"/>
    </row>
    <row r="10998" spans="2:8">
      <c r="B10998" s="24"/>
      <c r="C10998" s="24"/>
      <c r="D10998" s="24"/>
      <c r="E10998" s="24"/>
      <c r="F10998" s="29"/>
      <c r="G10998" s="24"/>
      <c r="H10998" s="24"/>
    </row>
    <row r="10999" spans="2:8">
      <c r="B10999" s="24"/>
      <c r="C10999" s="24"/>
      <c r="D10999" s="24"/>
      <c r="E10999" s="24"/>
      <c r="F10999" s="29"/>
      <c r="G10999" s="24"/>
      <c r="H10999" s="24"/>
    </row>
    <row r="11000" spans="2:8">
      <c r="B11000" s="24"/>
      <c r="C11000" s="24"/>
      <c r="D11000" s="24"/>
      <c r="E11000" s="24"/>
      <c r="F11000" s="29"/>
      <c r="G11000" s="24"/>
      <c r="H11000" s="24"/>
    </row>
    <row r="11001" spans="2:8">
      <c r="B11001" s="24"/>
      <c r="C11001" s="24"/>
      <c r="D11001" s="24"/>
      <c r="E11001" s="24"/>
      <c r="F11001" s="29"/>
      <c r="G11001" s="24"/>
      <c r="H11001" s="24"/>
    </row>
    <row r="11002" spans="2:8">
      <c r="B11002" s="24"/>
      <c r="C11002" s="24"/>
      <c r="D11002" s="24"/>
      <c r="E11002" s="24"/>
      <c r="F11002" s="29"/>
      <c r="G11002" s="24"/>
      <c r="H11002" s="24"/>
    </row>
    <row r="11003" spans="2:8">
      <c r="B11003" s="24"/>
      <c r="C11003" s="24"/>
      <c r="D11003" s="24"/>
      <c r="E11003" s="24"/>
      <c r="F11003" s="29"/>
      <c r="G11003" s="24"/>
      <c r="H11003" s="24"/>
    </row>
    <row r="11004" spans="2:8">
      <c r="B11004" s="24"/>
      <c r="C11004" s="24"/>
      <c r="D11004" s="24"/>
      <c r="E11004" s="24"/>
      <c r="F11004" s="29"/>
      <c r="G11004" s="24"/>
      <c r="H11004" s="24"/>
    </row>
    <row r="11005" spans="2:8">
      <c r="B11005" s="24"/>
      <c r="C11005" s="24"/>
      <c r="D11005" s="24"/>
      <c r="E11005" s="24"/>
      <c r="F11005" s="29"/>
      <c r="G11005" s="24"/>
      <c r="H11005" s="24"/>
    </row>
    <row r="11006" spans="2:8">
      <c r="B11006" s="24"/>
      <c r="C11006" s="24"/>
      <c r="D11006" s="24"/>
      <c r="E11006" s="24"/>
      <c r="F11006" s="29"/>
      <c r="G11006" s="24"/>
      <c r="H11006" s="24"/>
    </row>
    <row r="11007" spans="2:8">
      <c r="B11007" s="24"/>
      <c r="C11007" s="24"/>
      <c r="D11007" s="24"/>
      <c r="E11007" s="24"/>
      <c r="F11007" s="29"/>
      <c r="G11007" s="24"/>
      <c r="H11007" s="24"/>
    </row>
    <row r="11008" spans="2:8">
      <c r="B11008" s="24"/>
      <c r="C11008" s="24"/>
      <c r="D11008" s="24"/>
      <c r="E11008" s="24"/>
      <c r="F11008" s="29"/>
      <c r="G11008" s="24"/>
      <c r="H11008" s="24"/>
    </row>
    <row r="11009" spans="2:8">
      <c r="B11009" s="24"/>
      <c r="C11009" s="24"/>
      <c r="D11009" s="24"/>
      <c r="E11009" s="24"/>
      <c r="F11009" s="29"/>
      <c r="G11009" s="24"/>
      <c r="H11009" s="24"/>
    </row>
    <row r="11010" spans="2:8">
      <c r="B11010" s="24"/>
      <c r="C11010" s="24"/>
      <c r="D11010" s="24"/>
      <c r="E11010" s="24"/>
      <c r="F11010" s="29"/>
      <c r="G11010" s="24"/>
      <c r="H11010" s="24"/>
    </row>
    <row r="11011" spans="2:8">
      <c r="B11011" s="24"/>
      <c r="C11011" s="24"/>
      <c r="D11011" s="24"/>
      <c r="E11011" s="24"/>
      <c r="F11011" s="29"/>
      <c r="G11011" s="24"/>
      <c r="H11011" s="24"/>
    </row>
    <row r="11012" spans="2:8">
      <c r="B11012" s="24"/>
      <c r="C11012" s="24"/>
      <c r="D11012" s="24"/>
      <c r="E11012" s="24"/>
      <c r="F11012" s="29"/>
      <c r="G11012" s="24"/>
      <c r="H11012" s="24"/>
    </row>
    <row r="11013" spans="2:8">
      <c r="B11013" s="24"/>
      <c r="C11013" s="24"/>
      <c r="D11013" s="24"/>
      <c r="E11013" s="24"/>
      <c r="F11013" s="29"/>
      <c r="G11013" s="24"/>
      <c r="H11013" s="24"/>
    </row>
    <row r="11014" spans="2:8">
      <c r="B11014" s="24"/>
      <c r="C11014" s="24"/>
      <c r="D11014" s="24"/>
      <c r="E11014" s="24"/>
      <c r="F11014" s="29"/>
      <c r="G11014" s="24"/>
      <c r="H11014" s="24"/>
    </row>
    <row r="11015" spans="2:8">
      <c r="B11015" s="24"/>
      <c r="C11015" s="24"/>
      <c r="D11015" s="24"/>
      <c r="E11015" s="24"/>
      <c r="F11015" s="29"/>
      <c r="G11015" s="24"/>
      <c r="H11015" s="24"/>
    </row>
    <row r="11016" spans="2:8">
      <c r="B11016" s="24"/>
      <c r="C11016" s="24"/>
      <c r="D11016" s="24"/>
      <c r="E11016" s="24"/>
      <c r="F11016" s="29"/>
      <c r="G11016" s="24"/>
      <c r="H11016" s="24"/>
    </row>
    <row r="11017" spans="2:8">
      <c r="B11017" s="24"/>
      <c r="C11017" s="24"/>
      <c r="D11017" s="24"/>
      <c r="E11017" s="24"/>
      <c r="F11017" s="29"/>
      <c r="G11017" s="24"/>
      <c r="H11017" s="24"/>
    </row>
    <row r="11018" spans="2:8">
      <c r="B11018" s="24"/>
      <c r="C11018" s="24"/>
      <c r="D11018" s="24"/>
      <c r="E11018" s="24"/>
      <c r="F11018" s="29"/>
      <c r="G11018" s="24"/>
      <c r="H11018" s="24"/>
    </row>
    <row r="11019" spans="2:8">
      <c r="B11019" s="24"/>
      <c r="C11019" s="24"/>
      <c r="D11019" s="24"/>
      <c r="E11019" s="24"/>
      <c r="F11019" s="29"/>
      <c r="G11019" s="24"/>
      <c r="H11019" s="24"/>
    </row>
    <row r="11020" spans="2:8">
      <c r="B11020" s="24"/>
      <c r="C11020" s="24"/>
      <c r="D11020" s="24"/>
      <c r="E11020" s="24"/>
      <c r="F11020" s="29"/>
      <c r="G11020" s="24"/>
      <c r="H11020" s="24"/>
    </row>
    <row r="11021" spans="2:8">
      <c r="B11021" s="24"/>
      <c r="C11021" s="24"/>
      <c r="D11021" s="24"/>
      <c r="E11021" s="24"/>
      <c r="F11021" s="29"/>
      <c r="G11021" s="24"/>
      <c r="H11021" s="24"/>
    </row>
    <row r="11022" spans="2:8">
      <c r="B11022" s="24"/>
      <c r="C11022" s="24"/>
      <c r="D11022" s="24"/>
      <c r="E11022" s="24"/>
      <c r="F11022" s="29"/>
      <c r="G11022" s="24"/>
      <c r="H11022" s="24"/>
    </row>
    <row r="11023" spans="2:8">
      <c r="B11023" s="24"/>
      <c r="C11023" s="24"/>
      <c r="D11023" s="24"/>
      <c r="E11023" s="24"/>
      <c r="F11023" s="29"/>
      <c r="G11023" s="24"/>
      <c r="H11023" s="24"/>
    </row>
    <row r="11024" spans="2:8">
      <c r="B11024" s="24"/>
      <c r="C11024" s="24"/>
      <c r="D11024" s="24"/>
      <c r="E11024" s="24"/>
      <c r="F11024" s="29"/>
      <c r="G11024" s="24"/>
      <c r="H11024" s="24"/>
    </row>
    <row r="11025" spans="2:8">
      <c r="B11025" s="24"/>
      <c r="C11025" s="24"/>
      <c r="D11025" s="24"/>
      <c r="E11025" s="24"/>
      <c r="F11025" s="29"/>
      <c r="G11025" s="24"/>
      <c r="H11025" s="24"/>
    </row>
    <row r="11026" spans="2:8">
      <c r="B11026" s="24"/>
      <c r="C11026" s="24"/>
      <c r="D11026" s="24"/>
      <c r="E11026" s="24"/>
      <c r="F11026" s="29"/>
      <c r="G11026" s="24"/>
      <c r="H11026" s="24"/>
    </row>
    <row r="11027" spans="2:8">
      <c r="B11027" s="24"/>
      <c r="C11027" s="24"/>
      <c r="D11027" s="24"/>
      <c r="E11027" s="24"/>
      <c r="F11027" s="29"/>
      <c r="G11027" s="24"/>
      <c r="H11027" s="24"/>
    </row>
    <row r="11028" spans="2:8">
      <c r="B11028" s="24"/>
      <c r="C11028" s="24"/>
      <c r="D11028" s="24"/>
      <c r="E11028" s="24"/>
      <c r="F11028" s="29"/>
      <c r="G11028" s="24"/>
      <c r="H11028" s="24"/>
    </row>
    <row r="11029" spans="2:8">
      <c r="B11029" s="24"/>
      <c r="C11029" s="24"/>
      <c r="D11029" s="24"/>
      <c r="E11029" s="24"/>
      <c r="F11029" s="29"/>
      <c r="G11029" s="24"/>
      <c r="H11029" s="24"/>
    </row>
    <row r="11030" spans="2:8">
      <c r="B11030" s="24"/>
      <c r="C11030" s="24"/>
      <c r="D11030" s="24"/>
      <c r="E11030" s="24"/>
      <c r="F11030" s="29"/>
      <c r="G11030" s="24"/>
      <c r="H11030" s="24"/>
    </row>
    <row r="11031" spans="2:8">
      <c r="B11031" s="24"/>
      <c r="C11031" s="24"/>
      <c r="D11031" s="24"/>
      <c r="E11031" s="24"/>
      <c r="F11031" s="29"/>
      <c r="G11031" s="24"/>
      <c r="H11031" s="24"/>
    </row>
    <row r="11032" spans="2:8">
      <c r="B11032" s="24"/>
      <c r="C11032" s="24"/>
      <c r="D11032" s="24"/>
      <c r="E11032" s="24"/>
      <c r="F11032" s="29"/>
      <c r="G11032" s="24"/>
      <c r="H11032" s="24"/>
    </row>
    <row r="11033" spans="2:8">
      <c r="B11033" s="24"/>
      <c r="C11033" s="24"/>
      <c r="D11033" s="24"/>
      <c r="E11033" s="24"/>
      <c r="F11033" s="29"/>
      <c r="G11033" s="24"/>
      <c r="H11033" s="24"/>
    </row>
    <row r="11034" spans="2:8">
      <c r="B11034" s="24"/>
      <c r="C11034" s="24"/>
      <c r="D11034" s="24"/>
      <c r="E11034" s="24"/>
      <c r="F11034" s="29"/>
      <c r="G11034" s="24"/>
      <c r="H11034" s="24"/>
    </row>
    <row r="11035" spans="2:8">
      <c r="B11035" s="24"/>
      <c r="C11035" s="24"/>
      <c r="D11035" s="24"/>
      <c r="E11035" s="24"/>
      <c r="F11035" s="29"/>
      <c r="G11035" s="24"/>
      <c r="H11035" s="24"/>
    </row>
    <row r="11036" spans="2:8">
      <c r="B11036" s="24"/>
      <c r="C11036" s="24"/>
      <c r="D11036" s="24"/>
      <c r="E11036" s="24"/>
      <c r="F11036" s="29"/>
      <c r="G11036" s="24"/>
      <c r="H11036" s="24"/>
    </row>
    <row r="11037" spans="2:8">
      <c r="B11037" s="24"/>
      <c r="C11037" s="24"/>
      <c r="D11037" s="24"/>
      <c r="E11037" s="24"/>
      <c r="F11037" s="29"/>
      <c r="G11037" s="24"/>
      <c r="H11037" s="24"/>
    </row>
    <row r="11038" spans="2:8">
      <c r="B11038" s="24"/>
      <c r="C11038" s="24"/>
      <c r="D11038" s="24"/>
      <c r="E11038" s="24"/>
      <c r="F11038" s="29"/>
      <c r="G11038" s="24"/>
      <c r="H11038" s="24"/>
    </row>
    <row r="11039" spans="2:8">
      <c r="B11039" s="24"/>
      <c r="C11039" s="24"/>
      <c r="D11039" s="24"/>
      <c r="E11039" s="24"/>
      <c r="F11039" s="29"/>
      <c r="G11039" s="24"/>
      <c r="H11039" s="24"/>
    </row>
    <row r="11040" spans="2:8">
      <c r="B11040" s="24"/>
      <c r="C11040" s="24"/>
      <c r="D11040" s="24"/>
      <c r="E11040" s="24"/>
      <c r="F11040" s="29"/>
      <c r="G11040" s="24"/>
      <c r="H11040" s="24"/>
    </row>
    <row r="11041" spans="2:8">
      <c r="B11041" s="24"/>
      <c r="C11041" s="24"/>
      <c r="D11041" s="24"/>
      <c r="E11041" s="24"/>
      <c r="F11041" s="29"/>
      <c r="G11041" s="24"/>
      <c r="H11041" s="24"/>
    </row>
    <row r="11042" spans="2:8">
      <c r="B11042" s="24"/>
      <c r="C11042" s="24"/>
      <c r="D11042" s="24"/>
      <c r="E11042" s="24"/>
      <c r="F11042" s="29"/>
      <c r="G11042" s="24"/>
      <c r="H11042" s="24"/>
    </row>
    <row r="11043" spans="2:8">
      <c r="B11043" s="24"/>
      <c r="C11043" s="24"/>
      <c r="D11043" s="24"/>
      <c r="E11043" s="24"/>
      <c r="F11043" s="29"/>
      <c r="G11043" s="24"/>
      <c r="H11043" s="24"/>
    </row>
    <row r="11044" spans="2:8">
      <c r="B11044" s="24"/>
      <c r="C11044" s="24"/>
      <c r="D11044" s="24"/>
      <c r="E11044" s="24"/>
      <c r="F11044" s="29"/>
      <c r="G11044" s="24"/>
      <c r="H11044" s="24"/>
    </row>
    <row r="11045" spans="2:8">
      <c r="B11045" s="24"/>
      <c r="C11045" s="24"/>
      <c r="D11045" s="24"/>
      <c r="E11045" s="24"/>
      <c r="F11045" s="29"/>
      <c r="G11045" s="24"/>
      <c r="H11045" s="24"/>
    </row>
    <row r="11046" spans="2:8">
      <c r="B11046" s="24"/>
      <c r="C11046" s="24"/>
      <c r="D11046" s="24"/>
      <c r="E11046" s="24"/>
      <c r="F11046" s="29"/>
      <c r="G11046" s="24"/>
      <c r="H11046" s="24"/>
    </row>
    <row r="11047" spans="2:8">
      <c r="B11047" s="24"/>
      <c r="C11047" s="24"/>
      <c r="D11047" s="24"/>
      <c r="E11047" s="24"/>
      <c r="F11047" s="29"/>
      <c r="G11047" s="24"/>
      <c r="H11047" s="24"/>
    </row>
    <row r="11048" spans="2:8">
      <c r="B11048" s="24"/>
      <c r="C11048" s="24"/>
      <c r="D11048" s="24"/>
      <c r="E11048" s="24"/>
      <c r="F11048" s="29"/>
      <c r="G11048" s="24"/>
      <c r="H11048" s="24"/>
    </row>
    <row r="11049" spans="2:8">
      <c r="B11049" s="24"/>
      <c r="C11049" s="24"/>
      <c r="D11049" s="24"/>
      <c r="E11049" s="24"/>
      <c r="F11049" s="29"/>
      <c r="G11049" s="24"/>
      <c r="H11049" s="24"/>
    </row>
    <row r="11050" spans="2:8">
      <c r="B11050" s="24"/>
      <c r="C11050" s="24"/>
      <c r="D11050" s="24"/>
      <c r="E11050" s="24"/>
      <c r="F11050" s="29"/>
      <c r="G11050" s="24"/>
      <c r="H11050" s="24"/>
    </row>
    <row r="11051" spans="2:8">
      <c r="B11051" s="24"/>
      <c r="C11051" s="24"/>
      <c r="D11051" s="24"/>
      <c r="E11051" s="24"/>
      <c r="F11051" s="29"/>
      <c r="G11051" s="24"/>
      <c r="H11051" s="24"/>
    </row>
    <row r="11052" spans="2:8">
      <c r="B11052" s="24"/>
      <c r="C11052" s="24"/>
      <c r="D11052" s="24"/>
      <c r="E11052" s="24"/>
      <c r="F11052" s="29"/>
      <c r="G11052" s="24"/>
      <c r="H11052" s="24"/>
    </row>
    <row r="11053" spans="2:8">
      <c r="B11053" s="24"/>
      <c r="C11053" s="24"/>
      <c r="D11053" s="24"/>
      <c r="E11053" s="24"/>
      <c r="F11053" s="29"/>
      <c r="G11053" s="24"/>
      <c r="H11053" s="24"/>
    </row>
    <row r="11054" spans="2:8">
      <c r="B11054" s="24"/>
      <c r="C11054" s="24"/>
      <c r="D11054" s="24"/>
      <c r="E11054" s="24"/>
      <c r="F11054" s="29"/>
      <c r="G11054" s="24"/>
      <c r="H11054" s="24"/>
    </row>
    <row r="11055" spans="2:8">
      <c r="B11055" s="24"/>
      <c r="C11055" s="24"/>
      <c r="D11055" s="24"/>
      <c r="E11055" s="24"/>
      <c r="F11055" s="29"/>
      <c r="G11055" s="24"/>
      <c r="H11055" s="24"/>
    </row>
    <row r="11056" spans="2:8">
      <c r="B11056" s="24"/>
      <c r="C11056" s="24"/>
      <c r="D11056" s="24"/>
      <c r="E11056" s="24"/>
      <c r="F11056" s="29"/>
      <c r="G11056" s="24"/>
      <c r="H11056" s="24"/>
    </row>
    <row r="11057" spans="2:8">
      <c r="B11057" s="24"/>
      <c r="C11057" s="24"/>
      <c r="D11057" s="24"/>
      <c r="E11057" s="24"/>
      <c r="F11057" s="29"/>
      <c r="G11057" s="24"/>
      <c r="H11057" s="24"/>
    </row>
    <row r="11058" spans="2:8">
      <c r="B11058" s="24"/>
      <c r="C11058" s="24"/>
      <c r="D11058" s="24"/>
      <c r="E11058" s="24"/>
      <c r="F11058" s="29"/>
      <c r="G11058" s="24"/>
      <c r="H11058" s="24"/>
    </row>
    <row r="11059" spans="2:8">
      <c r="B11059" s="24"/>
      <c r="C11059" s="24"/>
      <c r="D11059" s="24"/>
      <c r="E11059" s="24"/>
      <c r="F11059" s="29"/>
      <c r="G11059" s="24"/>
      <c r="H11059" s="24"/>
    </row>
    <row r="11060" spans="2:8">
      <c r="B11060" s="24"/>
      <c r="C11060" s="24"/>
      <c r="D11060" s="24"/>
      <c r="E11060" s="24"/>
      <c r="F11060" s="29"/>
      <c r="G11060" s="24"/>
      <c r="H11060" s="24"/>
    </row>
    <row r="11061" spans="2:8">
      <c r="B11061" s="24"/>
      <c r="C11061" s="24"/>
      <c r="D11061" s="24"/>
      <c r="E11061" s="24"/>
      <c r="F11061" s="29"/>
      <c r="G11061" s="24"/>
      <c r="H11061" s="24"/>
    </row>
    <row r="11062" spans="2:8">
      <c r="B11062" s="24"/>
      <c r="C11062" s="24"/>
      <c r="D11062" s="24"/>
      <c r="E11062" s="24"/>
      <c r="F11062" s="29"/>
      <c r="G11062" s="24"/>
      <c r="H11062" s="24"/>
    </row>
    <row r="11063" spans="2:8">
      <c r="B11063" s="24"/>
      <c r="C11063" s="24"/>
      <c r="D11063" s="24"/>
      <c r="E11063" s="24"/>
      <c r="F11063" s="29"/>
      <c r="G11063" s="24"/>
      <c r="H11063" s="24"/>
    </row>
    <row r="11064" spans="2:8">
      <c r="B11064" s="24"/>
      <c r="C11064" s="24"/>
      <c r="D11064" s="24"/>
      <c r="E11064" s="24"/>
      <c r="F11064" s="29"/>
      <c r="G11064" s="24"/>
      <c r="H11064" s="24"/>
    </row>
    <row r="11065" spans="2:8">
      <c r="B11065" s="24"/>
      <c r="C11065" s="24"/>
      <c r="D11065" s="24"/>
      <c r="E11065" s="24"/>
      <c r="F11065" s="29"/>
      <c r="G11065" s="24"/>
      <c r="H11065" s="24"/>
    </row>
    <row r="11066" spans="2:8">
      <c r="B11066" s="24"/>
      <c r="C11066" s="24"/>
      <c r="D11066" s="24"/>
      <c r="E11066" s="24"/>
      <c r="F11066" s="29"/>
      <c r="G11066" s="24"/>
      <c r="H11066" s="24"/>
    </row>
    <row r="11067" spans="2:8">
      <c r="B11067" s="24"/>
      <c r="C11067" s="24"/>
      <c r="D11067" s="24"/>
      <c r="E11067" s="24"/>
      <c r="F11067" s="29"/>
      <c r="G11067" s="24"/>
      <c r="H11067" s="24"/>
    </row>
    <row r="11068" spans="2:8">
      <c r="B11068" s="24"/>
      <c r="C11068" s="24"/>
      <c r="D11068" s="24"/>
      <c r="E11068" s="24"/>
      <c r="F11068" s="29"/>
      <c r="G11068" s="24"/>
      <c r="H11068" s="24"/>
    </row>
    <row r="11069" spans="2:8">
      <c r="B11069" s="24"/>
      <c r="C11069" s="24"/>
      <c r="D11069" s="24"/>
      <c r="E11069" s="24"/>
      <c r="F11069" s="29"/>
      <c r="G11069" s="24"/>
      <c r="H11069" s="24"/>
    </row>
    <row r="11070" spans="2:8">
      <c r="B11070" s="24"/>
      <c r="C11070" s="24"/>
      <c r="D11070" s="24"/>
      <c r="E11070" s="24"/>
      <c r="F11070" s="29"/>
      <c r="G11070" s="24"/>
      <c r="H11070" s="24"/>
    </row>
    <row r="11071" spans="2:8">
      <c r="B11071" s="24"/>
      <c r="C11071" s="24"/>
      <c r="D11071" s="24"/>
      <c r="E11071" s="24"/>
      <c r="F11071" s="29"/>
      <c r="G11071" s="24"/>
      <c r="H11071" s="24"/>
    </row>
    <row r="11072" spans="2:8">
      <c r="B11072" s="24"/>
      <c r="C11072" s="24"/>
      <c r="D11072" s="24"/>
      <c r="E11072" s="24"/>
      <c r="F11072" s="29"/>
      <c r="G11072" s="24"/>
      <c r="H11072" s="24"/>
    </row>
    <row r="11073" spans="2:8">
      <c r="B11073" s="24"/>
      <c r="C11073" s="24"/>
      <c r="D11073" s="24"/>
      <c r="E11073" s="24"/>
      <c r="F11073" s="29"/>
      <c r="G11073" s="24"/>
      <c r="H11073" s="24"/>
    </row>
    <row r="11074" spans="2:8">
      <c r="B11074" s="24"/>
      <c r="C11074" s="24"/>
      <c r="D11074" s="24"/>
      <c r="E11074" s="24"/>
      <c r="F11074" s="29"/>
      <c r="G11074" s="24"/>
      <c r="H11074" s="24"/>
    </row>
    <row r="11075" spans="2:8">
      <c r="B11075" s="24"/>
      <c r="C11075" s="24"/>
      <c r="D11075" s="24"/>
      <c r="E11075" s="24"/>
      <c r="F11075" s="29"/>
      <c r="G11075" s="24"/>
      <c r="H11075" s="24"/>
    </row>
    <row r="11076" spans="2:8">
      <c r="B11076" s="24"/>
      <c r="C11076" s="24"/>
      <c r="D11076" s="24"/>
      <c r="E11076" s="24"/>
      <c r="F11076" s="29"/>
      <c r="G11076" s="24"/>
      <c r="H11076" s="24"/>
    </row>
    <row r="11077" spans="2:8">
      <c r="B11077" s="24"/>
      <c r="C11077" s="24"/>
      <c r="D11077" s="24"/>
      <c r="E11077" s="24"/>
      <c r="F11077" s="29"/>
      <c r="G11077" s="24"/>
      <c r="H11077" s="24"/>
    </row>
    <row r="11078" spans="2:8">
      <c r="B11078" s="24"/>
      <c r="C11078" s="24"/>
      <c r="D11078" s="24"/>
      <c r="E11078" s="24"/>
      <c r="F11078" s="29"/>
      <c r="G11078" s="24"/>
      <c r="H11078" s="24"/>
    </row>
    <row r="11079" spans="2:8">
      <c r="B11079" s="24"/>
      <c r="C11079" s="24"/>
      <c r="D11079" s="24"/>
      <c r="E11079" s="24"/>
      <c r="F11079" s="29"/>
      <c r="G11079" s="24"/>
      <c r="H11079" s="24"/>
    </row>
    <row r="11080" spans="2:8">
      <c r="B11080" s="24"/>
      <c r="C11080" s="24"/>
      <c r="D11080" s="24"/>
      <c r="E11080" s="24"/>
      <c r="F11080" s="29"/>
      <c r="G11080" s="24"/>
      <c r="H11080" s="24"/>
    </row>
    <row r="11081" spans="2:8">
      <c r="B11081" s="24"/>
      <c r="C11081" s="24"/>
      <c r="D11081" s="24"/>
      <c r="E11081" s="24"/>
      <c r="F11081" s="29"/>
      <c r="G11081" s="24"/>
      <c r="H11081" s="24"/>
    </row>
    <row r="11082" spans="2:8">
      <c r="B11082" s="24"/>
      <c r="C11082" s="24"/>
      <c r="D11082" s="24"/>
      <c r="E11082" s="24"/>
      <c r="F11082" s="29"/>
      <c r="G11082" s="24"/>
      <c r="H11082" s="24"/>
    </row>
    <row r="11083" spans="2:8">
      <c r="B11083" s="24"/>
      <c r="C11083" s="24"/>
      <c r="D11083" s="24"/>
      <c r="E11083" s="24"/>
      <c r="F11083" s="29"/>
      <c r="G11083" s="24"/>
      <c r="H11083" s="24"/>
    </row>
    <row r="11084" spans="2:8">
      <c r="B11084" s="24"/>
      <c r="C11084" s="24"/>
      <c r="D11084" s="24"/>
      <c r="E11084" s="24"/>
      <c r="F11084" s="29"/>
      <c r="G11084" s="24"/>
      <c r="H11084" s="24"/>
    </row>
    <row r="11085" spans="2:8">
      <c r="B11085" s="24"/>
      <c r="C11085" s="24"/>
      <c r="D11085" s="24"/>
      <c r="E11085" s="24"/>
      <c r="F11085" s="29"/>
      <c r="G11085" s="24"/>
      <c r="H11085" s="24"/>
    </row>
    <row r="11086" spans="2:8">
      <c r="B11086" s="24"/>
      <c r="C11086" s="24"/>
      <c r="D11086" s="24"/>
      <c r="E11086" s="24"/>
      <c r="F11086" s="29"/>
      <c r="G11086" s="24"/>
      <c r="H11086" s="24"/>
    </row>
    <row r="11087" spans="2:8">
      <c r="B11087" s="24"/>
      <c r="C11087" s="24"/>
      <c r="D11087" s="24"/>
      <c r="E11087" s="24"/>
      <c r="F11087" s="29"/>
      <c r="G11087" s="24"/>
      <c r="H11087" s="24"/>
    </row>
    <row r="11088" spans="2:8">
      <c r="B11088" s="24"/>
      <c r="C11088" s="24"/>
      <c r="D11088" s="24"/>
      <c r="E11088" s="24"/>
      <c r="F11088" s="29"/>
      <c r="G11088" s="24"/>
      <c r="H11088" s="24"/>
    </row>
    <row r="11089" spans="2:8">
      <c r="B11089" s="24"/>
      <c r="C11089" s="24"/>
      <c r="D11089" s="24"/>
      <c r="E11089" s="24"/>
      <c r="F11089" s="29"/>
      <c r="G11089" s="24"/>
      <c r="H11089" s="24"/>
    </row>
    <row r="11090" spans="2:8">
      <c r="B11090" s="24"/>
      <c r="C11090" s="24"/>
      <c r="D11090" s="24"/>
      <c r="E11090" s="24"/>
      <c r="F11090" s="29"/>
      <c r="G11090" s="24"/>
      <c r="H11090" s="24"/>
    </row>
    <row r="11091" spans="2:8">
      <c r="B11091" s="24"/>
      <c r="C11091" s="24"/>
      <c r="D11091" s="24"/>
      <c r="E11091" s="24"/>
      <c r="F11091" s="29"/>
      <c r="G11091" s="24"/>
      <c r="H11091" s="24"/>
    </row>
    <row r="11092" spans="2:8">
      <c r="B11092" s="24"/>
      <c r="C11092" s="24"/>
      <c r="D11092" s="24"/>
      <c r="E11092" s="24"/>
      <c r="F11092" s="29"/>
      <c r="G11092" s="24"/>
      <c r="H11092" s="24"/>
    </row>
    <row r="11093" spans="2:8">
      <c r="B11093" s="24"/>
      <c r="C11093" s="24"/>
      <c r="D11093" s="24"/>
      <c r="E11093" s="24"/>
      <c r="F11093" s="29"/>
      <c r="G11093" s="24"/>
      <c r="H11093" s="24"/>
    </row>
    <row r="11094" spans="2:8">
      <c r="B11094" s="24"/>
      <c r="C11094" s="24"/>
      <c r="D11094" s="24"/>
      <c r="E11094" s="24"/>
      <c r="F11094" s="29"/>
      <c r="G11094" s="24"/>
      <c r="H11094" s="24"/>
    </row>
    <row r="11095" spans="2:8">
      <c r="B11095" s="24"/>
      <c r="C11095" s="24"/>
      <c r="D11095" s="24"/>
      <c r="E11095" s="24"/>
      <c r="F11095" s="29"/>
      <c r="G11095" s="24"/>
      <c r="H11095" s="24"/>
    </row>
    <row r="11096" spans="2:8">
      <c r="B11096" s="24"/>
      <c r="C11096" s="24"/>
      <c r="D11096" s="24"/>
      <c r="E11096" s="24"/>
      <c r="F11096" s="29"/>
      <c r="G11096" s="24"/>
      <c r="H11096" s="24"/>
    </row>
    <row r="11097" spans="2:8">
      <c r="B11097" s="24"/>
      <c r="C11097" s="24"/>
      <c r="D11097" s="24"/>
      <c r="E11097" s="24"/>
      <c r="F11097" s="29"/>
      <c r="G11097" s="24"/>
      <c r="H11097" s="24"/>
    </row>
    <row r="11098" spans="2:8">
      <c r="B11098" s="24"/>
      <c r="C11098" s="24"/>
      <c r="D11098" s="24"/>
      <c r="E11098" s="24"/>
      <c r="F11098" s="29"/>
      <c r="G11098" s="24"/>
      <c r="H11098" s="24"/>
    </row>
    <row r="11099" spans="2:8">
      <c r="B11099" s="24"/>
      <c r="C11099" s="24"/>
      <c r="D11099" s="24"/>
      <c r="E11099" s="24"/>
      <c r="F11099" s="29"/>
      <c r="G11099" s="24"/>
      <c r="H11099" s="24"/>
    </row>
    <row r="11100" spans="2:8">
      <c r="B11100" s="24"/>
      <c r="C11100" s="24"/>
      <c r="D11100" s="24"/>
      <c r="E11100" s="24"/>
      <c r="F11100" s="29"/>
      <c r="G11100" s="24"/>
      <c r="H11100" s="24"/>
    </row>
    <row r="11101" spans="2:8">
      <c r="B11101" s="24"/>
      <c r="C11101" s="24"/>
      <c r="D11101" s="24"/>
      <c r="E11101" s="24"/>
      <c r="F11101" s="29"/>
      <c r="G11101" s="24"/>
      <c r="H11101" s="24"/>
    </row>
    <row r="11102" spans="2:8">
      <c r="B11102" s="24"/>
      <c r="C11102" s="24"/>
      <c r="D11102" s="24"/>
      <c r="E11102" s="24"/>
      <c r="F11102" s="29"/>
      <c r="G11102" s="24"/>
      <c r="H11102" s="24"/>
    </row>
    <row r="11103" spans="2:8">
      <c r="B11103" s="24"/>
      <c r="C11103" s="24"/>
      <c r="D11103" s="24"/>
      <c r="E11103" s="24"/>
      <c r="F11103" s="29"/>
      <c r="G11103" s="24"/>
      <c r="H11103" s="24"/>
    </row>
    <row r="11104" spans="2:8">
      <c r="B11104" s="24"/>
      <c r="C11104" s="24"/>
      <c r="D11104" s="24"/>
      <c r="E11104" s="24"/>
      <c r="F11104" s="29"/>
      <c r="G11104" s="24"/>
      <c r="H11104" s="24"/>
    </row>
    <row r="11105" spans="2:8">
      <c r="B11105" s="24"/>
      <c r="C11105" s="24"/>
      <c r="D11105" s="24"/>
      <c r="E11105" s="24"/>
      <c r="F11105" s="29"/>
      <c r="G11105" s="24"/>
      <c r="H11105" s="24"/>
    </row>
    <row r="11106" spans="2:8">
      <c r="B11106" s="24"/>
      <c r="C11106" s="24"/>
      <c r="D11106" s="24"/>
      <c r="E11106" s="24"/>
      <c r="F11106" s="29"/>
      <c r="G11106" s="24"/>
      <c r="H11106" s="24"/>
    </row>
    <row r="11107" spans="2:8">
      <c r="B11107" s="24"/>
      <c r="C11107" s="24"/>
      <c r="D11107" s="24"/>
      <c r="E11107" s="24"/>
      <c r="F11107" s="29"/>
      <c r="G11107" s="24"/>
      <c r="H11107" s="24"/>
    </row>
    <row r="11108" spans="2:8">
      <c r="B11108" s="24"/>
      <c r="C11108" s="24"/>
      <c r="D11108" s="24"/>
      <c r="E11108" s="24"/>
      <c r="F11108" s="29"/>
      <c r="G11108" s="24"/>
      <c r="H11108" s="24"/>
    </row>
    <row r="11109" spans="2:8">
      <c r="B11109" s="24"/>
      <c r="C11109" s="24"/>
      <c r="D11109" s="24"/>
      <c r="E11109" s="24"/>
      <c r="F11109" s="29"/>
      <c r="G11109" s="24"/>
      <c r="H11109" s="24"/>
    </row>
    <row r="11110" spans="2:8">
      <c r="B11110" s="24"/>
      <c r="C11110" s="24"/>
      <c r="D11110" s="24"/>
      <c r="E11110" s="24"/>
      <c r="F11110" s="29"/>
      <c r="G11110" s="24"/>
      <c r="H11110" s="24"/>
    </row>
    <row r="11111" spans="2:8">
      <c r="B11111" s="24"/>
      <c r="C11111" s="24"/>
      <c r="D11111" s="24"/>
      <c r="E11111" s="24"/>
      <c r="F11111" s="29"/>
      <c r="G11111" s="24"/>
      <c r="H11111" s="24"/>
    </row>
    <row r="11112" spans="2:8">
      <c r="B11112" s="24"/>
      <c r="C11112" s="24"/>
      <c r="D11112" s="24"/>
      <c r="E11112" s="24"/>
      <c r="F11112" s="29"/>
      <c r="G11112" s="24"/>
      <c r="H11112" s="24"/>
    </row>
    <row r="11113" spans="2:8">
      <c r="B11113" s="24"/>
      <c r="C11113" s="24"/>
      <c r="D11113" s="24"/>
      <c r="E11113" s="24"/>
      <c r="F11113" s="29"/>
      <c r="G11113" s="24"/>
      <c r="H11113" s="24"/>
    </row>
    <row r="11114" spans="2:8">
      <c r="B11114" s="24"/>
      <c r="C11114" s="24"/>
      <c r="D11114" s="24"/>
      <c r="E11114" s="24"/>
      <c r="F11114" s="29"/>
      <c r="G11114" s="24"/>
      <c r="H11114" s="24"/>
    </row>
    <row r="11115" spans="2:8">
      <c r="B11115" s="24"/>
      <c r="C11115" s="24"/>
      <c r="D11115" s="24"/>
      <c r="E11115" s="24"/>
      <c r="F11115" s="29"/>
      <c r="G11115" s="24"/>
      <c r="H11115" s="24"/>
    </row>
    <row r="11116" spans="2:8">
      <c r="B11116" s="24"/>
      <c r="C11116" s="24"/>
      <c r="D11116" s="24"/>
      <c r="E11116" s="24"/>
      <c r="F11116" s="29"/>
      <c r="G11116" s="24"/>
      <c r="H11116" s="24"/>
    </row>
    <row r="11117" spans="2:8">
      <c r="B11117" s="24"/>
      <c r="C11117" s="24"/>
      <c r="D11117" s="24"/>
      <c r="E11117" s="24"/>
      <c r="F11117" s="29"/>
      <c r="G11117" s="24"/>
      <c r="H11117" s="24"/>
    </row>
    <row r="11118" spans="2:8">
      <c r="B11118" s="24"/>
      <c r="C11118" s="24"/>
      <c r="D11118" s="24"/>
      <c r="E11118" s="24"/>
      <c r="F11118" s="29"/>
      <c r="G11118" s="24"/>
      <c r="H11118" s="24"/>
    </row>
    <row r="11119" spans="2:8">
      <c r="B11119" s="24"/>
      <c r="C11119" s="24"/>
      <c r="D11119" s="24"/>
      <c r="E11119" s="24"/>
      <c r="F11119" s="29"/>
      <c r="G11119" s="24"/>
      <c r="H11119" s="24"/>
    </row>
    <row r="11120" spans="2:8">
      <c r="B11120" s="24"/>
      <c r="C11120" s="24"/>
      <c r="D11120" s="24"/>
      <c r="E11120" s="24"/>
      <c r="F11120" s="29"/>
      <c r="G11120" s="24"/>
      <c r="H11120" s="24"/>
    </row>
    <row r="11121" spans="2:8">
      <c r="B11121" s="24"/>
      <c r="C11121" s="24"/>
      <c r="D11121" s="24"/>
      <c r="E11121" s="24"/>
      <c r="F11121" s="29"/>
      <c r="G11121" s="24"/>
      <c r="H11121" s="24"/>
    </row>
    <row r="11122" spans="2:8">
      <c r="B11122" s="24"/>
      <c r="C11122" s="24"/>
      <c r="D11122" s="24"/>
      <c r="E11122" s="24"/>
      <c r="F11122" s="29"/>
      <c r="G11122" s="24"/>
      <c r="H11122" s="24"/>
    </row>
    <row r="11123" spans="2:8">
      <c r="B11123" s="24"/>
      <c r="C11123" s="24"/>
      <c r="D11123" s="24"/>
      <c r="E11123" s="24"/>
      <c r="F11123" s="29"/>
      <c r="G11123" s="24"/>
      <c r="H11123" s="24"/>
    </row>
    <row r="11124" spans="2:8">
      <c r="B11124" s="24"/>
      <c r="C11124" s="24"/>
      <c r="D11124" s="24"/>
      <c r="E11124" s="24"/>
      <c r="F11124" s="29"/>
      <c r="G11124" s="24"/>
      <c r="H11124" s="24"/>
    </row>
    <row r="11125" spans="2:8">
      <c r="B11125" s="24"/>
      <c r="C11125" s="24"/>
      <c r="D11125" s="24"/>
      <c r="E11125" s="24"/>
      <c r="F11125" s="29"/>
      <c r="G11125" s="24"/>
      <c r="H11125" s="24"/>
    </row>
    <row r="11126" spans="2:8">
      <c r="B11126" s="24"/>
      <c r="C11126" s="24"/>
      <c r="D11126" s="24"/>
      <c r="E11126" s="24"/>
      <c r="F11126" s="29"/>
      <c r="G11126" s="24"/>
      <c r="H11126" s="24"/>
    </row>
    <row r="11127" spans="2:8">
      <c r="B11127" s="24"/>
      <c r="C11127" s="24"/>
      <c r="D11127" s="24"/>
      <c r="E11127" s="24"/>
      <c r="F11127" s="29"/>
      <c r="G11127" s="24"/>
      <c r="H11127" s="24"/>
    </row>
    <row r="11128" spans="2:8">
      <c r="B11128" s="24"/>
      <c r="C11128" s="24"/>
      <c r="D11128" s="24"/>
      <c r="E11128" s="24"/>
      <c r="F11128" s="29"/>
      <c r="G11128" s="24"/>
      <c r="H11128" s="24"/>
    </row>
    <row r="11129" spans="2:8">
      <c r="B11129" s="24"/>
      <c r="C11129" s="24"/>
      <c r="D11129" s="24"/>
      <c r="E11129" s="24"/>
      <c r="F11129" s="29"/>
      <c r="G11129" s="24"/>
      <c r="H11129" s="24"/>
    </row>
    <row r="11130" spans="2:8">
      <c r="B11130" s="24"/>
      <c r="C11130" s="24"/>
      <c r="D11130" s="24"/>
      <c r="E11130" s="24"/>
      <c r="F11130" s="29"/>
      <c r="G11130" s="24"/>
      <c r="H11130" s="24"/>
    </row>
    <row r="11131" spans="2:8">
      <c r="B11131" s="24"/>
      <c r="C11131" s="24"/>
      <c r="D11131" s="24"/>
      <c r="E11131" s="24"/>
      <c r="F11131" s="29"/>
      <c r="G11131" s="24"/>
      <c r="H11131" s="24"/>
    </row>
    <row r="11132" spans="2:8">
      <c r="B11132" s="24"/>
      <c r="C11132" s="24"/>
      <c r="D11132" s="24"/>
      <c r="E11132" s="24"/>
      <c r="F11132" s="29"/>
      <c r="G11132" s="24"/>
      <c r="H11132" s="24"/>
    </row>
    <row r="11133" spans="2:8">
      <c r="B11133" s="24"/>
      <c r="C11133" s="24"/>
      <c r="D11133" s="24"/>
      <c r="E11133" s="24"/>
      <c r="F11133" s="29"/>
      <c r="G11133" s="24"/>
      <c r="H11133" s="24"/>
    </row>
    <row r="11134" spans="2:8">
      <c r="B11134" s="24"/>
      <c r="C11134" s="24"/>
      <c r="D11134" s="24"/>
      <c r="E11134" s="24"/>
      <c r="F11134" s="29"/>
      <c r="G11134" s="24"/>
      <c r="H11134" s="24"/>
    </row>
    <row r="11135" spans="2:8">
      <c r="B11135" s="24"/>
      <c r="C11135" s="24"/>
      <c r="D11135" s="24"/>
      <c r="E11135" s="24"/>
      <c r="F11135" s="29"/>
      <c r="G11135" s="24"/>
      <c r="H11135" s="24"/>
    </row>
    <row r="11136" spans="2:8">
      <c r="B11136" s="24"/>
      <c r="C11136" s="24"/>
      <c r="D11136" s="24"/>
      <c r="E11136" s="24"/>
      <c r="F11136" s="29"/>
      <c r="G11136" s="24"/>
      <c r="H11136" s="24"/>
    </row>
    <row r="11137" spans="2:8">
      <c r="B11137" s="24"/>
      <c r="C11137" s="24"/>
      <c r="D11137" s="24"/>
      <c r="E11137" s="24"/>
      <c r="F11137" s="29"/>
      <c r="G11137" s="24"/>
      <c r="H11137" s="24"/>
    </row>
    <row r="11138" spans="2:8">
      <c r="B11138" s="24"/>
      <c r="C11138" s="24"/>
      <c r="D11138" s="24"/>
      <c r="E11138" s="24"/>
      <c r="F11138" s="29"/>
      <c r="G11138" s="24"/>
      <c r="H11138" s="24"/>
    </row>
    <row r="11139" spans="2:8">
      <c r="B11139" s="24"/>
      <c r="C11139" s="24"/>
      <c r="D11139" s="24"/>
      <c r="E11139" s="24"/>
      <c r="F11139" s="29"/>
      <c r="G11139" s="24"/>
      <c r="H11139" s="24"/>
    </row>
    <row r="11140" spans="2:8">
      <c r="B11140" s="24"/>
      <c r="C11140" s="24"/>
      <c r="D11140" s="24"/>
      <c r="E11140" s="24"/>
      <c r="F11140" s="29"/>
      <c r="G11140" s="24"/>
      <c r="H11140" s="24"/>
    </row>
    <row r="11141" spans="2:8">
      <c r="B11141" s="24"/>
      <c r="C11141" s="24"/>
      <c r="D11141" s="24"/>
      <c r="E11141" s="24"/>
      <c r="F11141" s="29"/>
      <c r="G11141" s="24"/>
      <c r="H11141" s="24"/>
    </row>
    <row r="11142" spans="2:8">
      <c r="B11142" s="24"/>
      <c r="C11142" s="24"/>
      <c r="D11142" s="24"/>
      <c r="E11142" s="24"/>
      <c r="F11142" s="29"/>
      <c r="G11142" s="24"/>
      <c r="H11142" s="24"/>
    </row>
    <row r="11143" spans="2:8">
      <c r="B11143" s="24"/>
      <c r="C11143" s="24"/>
      <c r="D11143" s="24"/>
      <c r="E11143" s="24"/>
      <c r="F11143" s="29"/>
      <c r="G11143" s="24"/>
      <c r="H11143" s="24"/>
    </row>
    <row r="11144" spans="2:8">
      <c r="B11144" s="24"/>
      <c r="C11144" s="24"/>
      <c r="D11144" s="24"/>
      <c r="E11144" s="24"/>
      <c r="F11144" s="29"/>
      <c r="G11144" s="24"/>
      <c r="H11144" s="24"/>
    </row>
    <row r="11145" spans="2:8">
      <c r="B11145" s="24"/>
      <c r="C11145" s="24"/>
      <c r="D11145" s="24"/>
      <c r="E11145" s="24"/>
      <c r="F11145" s="29"/>
      <c r="G11145" s="24"/>
      <c r="H11145" s="24"/>
    </row>
    <row r="11146" spans="2:8">
      <c r="B11146" s="24"/>
      <c r="C11146" s="24"/>
      <c r="D11146" s="24"/>
      <c r="E11146" s="24"/>
      <c r="F11146" s="29"/>
      <c r="G11146" s="24"/>
      <c r="H11146" s="24"/>
    </row>
    <row r="11147" spans="2:8">
      <c r="B11147" s="24"/>
      <c r="C11147" s="24"/>
      <c r="D11147" s="24"/>
      <c r="E11147" s="24"/>
      <c r="F11147" s="29"/>
      <c r="G11147" s="24"/>
      <c r="H11147" s="24"/>
    </row>
    <row r="11148" spans="2:8">
      <c r="B11148" s="24"/>
      <c r="C11148" s="24"/>
      <c r="D11148" s="24"/>
      <c r="E11148" s="24"/>
      <c r="F11148" s="29"/>
      <c r="G11148" s="24"/>
      <c r="H11148" s="24"/>
    </row>
    <row r="11149" spans="2:8">
      <c r="B11149" s="24"/>
      <c r="C11149" s="24"/>
      <c r="D11149" s="24"/>
      <c r="E11149" s="24"/>
      <c r="F11149" s="29"/>
      <c r="G11149" s="24"/>
      <c r="H11149" s="24"/>
    </row>
    <row r="11150" spans="2:8">
      <c r="B11150" s="24"/>
      <c r="C11150" s="24"/>
      <c r="D11150" s="24"/>
      <c r="E11150" s="24"/>
      <c r="F11150" s="29"/>
      <c r="G11150" s="24"/>
      <c r="H11150" s="24"/>
    </row>
    <row r="11151" spans="2:8">
      <c r="B11151" s="24"/>
      <c r="C11151" s="24"/>
      <c r="D11151" s="24"/>
      <c r="E11151" s="24"/>
      <c r="F11151" s="29"/>
      <c r="G11151" s="24"/>
      <c r="H11151" s="24"/>
    </row>
    <row r="11152" spans="2:8">
      <c r="B11152" s="24"/>
      <c r="C11152" s="24"/>
      <c r="D11152" s="24"/>
      <c r="E11152" s="24"/>
      <c r="F11152" s="29"/>
      <c r="G11152" s="24"/>
      <c r="H11152" s="24"/>
    </row>
    <row r="11153" spans="2:8">
      <c r="B11153" s="24"/>
      <c r="C11153" s="24"/>
      <c r="D11153" s="24"/>
      <c r="E11153" s="24"/>
      <c r="F11153" s="29"/>
      <c r="G11153" s="24"/>
      <c r="H11153" s="24"/>
    </row>
    <row r="11154" spans="2:8">
      <c r="B11154" s="24"/>
      <c r="C11154" s="24"/>
      <c r="D11154" s="24"/>
      <c r="E11154" s="24"/>
      <c r="F11154" s="29"/>
      <c r="G11154" s="24"/>
      <c r="H11154" s="24"/>
    </row>
    <row r="11155" spans="2:8">
      <c r="B11155" s="24"/>
      <c r="C11155" s="24"/>
      <c r="D11155" s="24"/>
      <c r="E11155" s="24"/>
      <c r="F11155" s="29"/>
      <c r="G11155" s="24"/>
      <c r="H11155" s="24"/>
    </row>
    <row r="11156" spans="2:8">
      <c r="B11156" s="24"/>
      <c r="C11156" s="24"/>
      <c r="D11156" s="24"/>
      <c r="E11156" s="24"/>
      <c r="F11156" s="29"/>
      <c r="G11156" s="24"/>
      <c r="H11156" s="24"/>
    </row>
    <row r="11157" spans="2:8">
      <c r="B11157" s="24"/>
      <c r="C11157" s="24"/>
      <c r="D11157" s="24"/>
      <c r="E11157" s="24"/>
      <c r="F11157" s="29"/>
      <c r="G11157" s="24"/>
      <c r="H11157" s="24"/>
    </row>
    <row r="11158" spans="2:8">
      <c r="B11158" s="24"/>
      <c r="C11158" s="24"/>
      <c r="D11158" s="24"/>
      <c r="E11158" s="24"/>
      <c r="F11158" s="29"/>
      <c r="G11158" s="24"/>
      <c r="H11158" s="24"/>
    </row>
    <row r="11159" spans="2:8">
      <c r="B11159" s="24"/>
      <c r="C11159" s="24"/>
      <c r="D11159" s="24"/>
      <c r="E11159" s="24"/>
      <c r="F11159" s="29"/>
      <c r="G11159" s="24"/>
      <c r="H11159" s="24"/>
    </row>
    <row r="11160" spans="2:8">
      <c r="B11160" s="24"/>
      <c r="C11160" s="24"/>
      <c r="D11160" s="24"/>
      <c r="E11160" s="24"/>
      <c r="F11160" s="29"/>
      <c r="G11160" s="24"/>
      <c r="H11160" s="24"/>
    </row>
    <row r="11161" spans="2:8">
      <c r="B11161" s="24"/>
      <c r="C11161" s="24"/>
      <c r="D11161" s="24"/>
      <c r="E11161" s="24"/>
      <c r="F11161" s="29"/>
      <c r="G11161" s="24"/>
      <c r="H11161" s="24"/>
    </row>
    <row r="11162" spans="2:8">
      <c r="B11162" s="24"/>
      <c r="C11162" s="24"/>
      <c r="D11162" s="24"/>
      <c r="E11162" s="24"/>
      <c r="F11162" s="29"/>
      <c r="G11162" s="24"/>
      <c r="H11162" s="24"/>
    </row>
    <row r="11163" spans="2:8">
      <c r="B11163" s="24"/>
      <c r="C11163" s="24"/>
      <c r="D11163" s="24"/>
      <c r="E11163" s="24"/>
      <c r="F11163" s="29"/>
      <c r="G11163" s="24"/>
      <c r="H11163" s="24"/>
    </row>
    <row r="11164" spans="2:8">
      <c r="B11164" s="24"/>
      <c r="C11164" s="24"/>
      <c r="D11164" s="24"/>
      <c r="E11164" s="24"/>
      <c r="F11164" s="29"/>
      <c r="G11164" s="24"/>
      <c r="H11164" s="24"/>
    </row>
    <row r="11165" spans="2:8">
      <c r="B11165" s="24"/>
      <c r="C11165" s="24"/>
      <c r="D11165" s="24"/>
      <c r="E11165" s="24"/>
      <c r="F11165" s="29"/>
      <c r="G11165" s="24"/>
      <c r="H11165" s="24"/>
    </row>
    <row r="11166" spans="2:8">
      <c r="B11166" s="24"/>
      <c r="C11166" s="24"/>
      <c r="D11166" s="24"/>
      <c r="E11166" s="24"/>
      <c r="F11166" s="29"/>
      <c r="G11166" s="24"/>
      <c r="H11166" s="24"/>
    </row>
    <row r="11167" spans="2:8">
      <c r="B11167" s="24"/>
      <c r="C11167" s="24"/>
      <c r="D11167" s="24"/>
      <c r="E11167" s="24"/>
      <c r="F11167" s="29"/>
      <c r="G11167" s="24"/>
      <c r="H11167" s="24"/>
    </row>
    <row r="11168" spans="2:8">
      <c r="B11168" s="24"/>
      <c r="C11168" s="24"/>
      <c r="D11168" s="24"/>
      <c r="E11168" s="24"/>
      <c r="F11168" s="29"/>
      <c r="G11168" s="24"/>
      <c r="H11168" s="24"/>
    </row>
    <row r="11169" spans="2:8">
      <c r="B11169" s="24"/>
      <c r="C11169" s="24"/>
      <c r="D11169" s="24"/>
      <c r="E11169" s="24"/>
      <c r="F11169" s="29"/>
      <c r="G11169" s="24"/>
      <c r="H11169" s="24"/>
    </row>
    <row r="11170" spans="2:8">
      <c r="B11170" s="24"/>
      <c r="C11170" s="24"/>
      <c r="D11170" s="24"/>
      <c r="E11170" s="24"/>
      <c r="F11170" s="29"/>
      <c r="G11170" s="24"/>
      <c r="H11170" s="24"/>
    </row>
    <row r="11171" spans="2:8">
      <c r="B11171" s="24"/>
      <c r="C11171" s="24"/>
      <c r="D11171" s="24"/>
      <c r="E11171" s="24"/>
      <c r="F11171" s="29"/>
      <c r="G11171" s="24"/>
      <c r="H11171" s="24"/>
    </row>
    <row r="11172" spans="2:8">
      <c r="B11172" s="24"/>
      <c r="C11172" s="24"/>
      <c r="D11172" s="24"/>
      <c r="E11172" s="24"/>
      <c r="F11172" s="29"/>
      <c r="G11172" s="24"/>
      <c r="H11172" s="24"/>
    </row>
    <row r="11173" spans="2:8">
      <c r="B11173" s="24"/>
      <c r="C11173" s="24"/>
      <c r="D11173" s="24"/>
      <c r="E11173" s="24"/>
      <c r="F11173" s="29"/>
      <c r="G11173" s="24"/>
      <c r="H11173" s="24"/>
    </row>
    <row r="11174" spans="2:8">
      <c r="B11174" s="24"/>
      <c r="C11174" s="24"/>
      <c r="D11174" s="24"/>
      <c r="E11174" s="24"/>
      <c r="F11174" s="29"/>
      <c r="G11174" s="24"/>
      <c r="H11174" s="24"/>
    </row>
    <row r="11175" spans="2:8">
      <c r="B11175" s="24"/>
      <c r="C11175" s="24"/>
      <c r="D11175" s="24"/>
      <c r="E11175" s="24"/>
      <c r="F11175" s="29"/>
      <c r="G11175" s="24"/>
      <c r="H11175" s="24"/>
    </row>
    <row r="11176" spans="2:8">
      <c r="B11176" s="24"/>
      <c r="C11176" s="24"/>
      <c r="D11176" s="24"/>
      <c r="E11176" s="24"/>
      <c r="F11176" s="29"/>
      <c r="G11176" s="24"/>
      <c r="H11176" s="24"/>
    </row>
    <row r="11177" spans="2:8">
      <c r="B11177" s="24"/>
      <c r="C11177" s="24"/>
      <c r="D11177" s="24"/>
      <c r="E11177" s="24"/>
      <c r="F11177" s="29"/>
      <c r="G11177" s="24"/>
      <c r="H11177" s="24"/>
    </row>
    <row r="11178" spans="2:8">
      <c r="B11178" s="24"/>
      <c r="C11178" s="24"/>
      <c r="D11178" s="24"/>
      <c r="E11178" s="24"/>
      <c r="F11178" s="29"/>
      <c r="G11178" s="24"/>
      <c r="H11178" s="24"/>
    </row>
    <row r="11179" spans="2:8">
      <c r="B11179" s="24"/>
      <c r="C11179" s="24"/>
      <c r="D11179" s="24"/>
      <c r="E11179" s="24"/>
      <c r="F11179" s="29"/>
      <c r="G11179" s="24"/>
      <c r="H11179" s="24"/>
    </row>
    <row r="11180" spans="2:8">
      <c r="B11180" s="24"/>
      <c r="C11180" s="24"/>
      <c r="D11180" s="24"/>
      <c r="E11180" s="24"/>
      <c r="F11180" s="29"/>
      <c r="G11180" s="24"/>
      <c r="H11180" s="24"/>
    </row>
    <row r="11181" spans="2:8">
      <c r="B11181" s="24"/>
      <c r="C11181" s="24"/>
      <c r="D11181" s="24"/>
      <c r="E11181" s="24"/>
      <c r="F11181" s="29"/>
      <c r="G11181" s="24"/>
      <c r="H11181" s="24"/>
    </row>
    <row r="11182" spans="2:8">
      <c r="B11182" s="24"/>
      <c r="C11182" s="24"/>
      <c r="D11182" s="24"/>
      <c r="E11182" s="24"/>
      <c r="F11182" s="29"/>
      <c r="G11182" s="24"/>
      <c r="H11182" s="24"/>
    </row>
    <row r="11183" spans="2:8">
      <c r="B11183" s="24"/>
      <c r="C11183" s="24"/>
      <c r="D11183" s="24"/>
      <c r="E11183" s="24"/>
      <c r="F11183" s="29"/>
      <c r="G11183" s="24"/>
      <c r="H11183" s="24"/>
    </row>
    <row r="11184" spans="2:8">
      <c r="B11184" s="24"/>
      <c r="C11184" s="24"/>
      <c r="D11184" s="24"/>
      <c r="E11184" s="24"/>
      <c r="F11184" s="29"/>
      <c r="G11184" s="24"/>
      <c r="H11184" s="24"/>
    </row>
    <row r="11185" spans="2:8">
      <c r="B11185" s="24"/>
      <c r="C11185" s="24"/>
      <c r="D11185" s="24"/>
      <c r="E11185" s="24"/>
      <c r="F11185" s="29"/>
      <c r="G11185" s="24"/>
      <c r="H11185" s="24"/>
    </row>
    <row r="11186" spans="2:8">
      <c r="B11186" s="24"/>
      <c r="C11186" s="24"/>
      <c r="D11186" s="24"/>
      <c r="E11186" s="24"/>
      <c r="F11186" s="29"/>
      <c r="G11186" s="24"/>
      <c r="H11186" s="24"/>
    </row>
    <row r="11187" spans="2:8">
      <c r="B11187" s="24"/>
      <c r="C11187" s="24"/>
      <c r="D11187" s="24"/>
      <c r="E11187" s="24"/>
      <c r="F11187" s="29"/>
      <c r="G11187" s="24"/>
      <c r="H11187" s="24"/>
    </row>
    <row r="11188" spans="2:8">
      <c r="B11188" s="24"/>
      <c r="C11188" s="24"/>
      <c r="D11188" s="24"/>
      <c r="E11188" s="24"/>
      <c r="F11188" s="29"/>
      <c r="G11188" s="24"/>
      <c r="H11188" s="24"/>
    </row>
    <row r="11189" spans="2:8">
      <c r="B11189" s="24"/>
      <c r="C11189" s="24"/>
      <c r="D11189" s="24"/>
      <c r="E11189" s="24"/>
      <c r="F11189" s="29"/>
      <c r="G11189" s="24"/>
      <c r="H11189" s="24"/>
    </row>
    <row r="11190" spans="2:8">
      <c r="B11190" s="24"/>
      <c r="C11190" s="24"/>
      <c r="D11190" s="24"/>
      <c r="E11190" s="24"/>
      <c r="F11190" s="29"/>
      <c r="G11190" s="24"/>
      <c r="H11190" s="24"/>
    </row>
    <row r="11191" spans="2:8">
      <c r="B11191" s="24"/>
      <c r="C11191" s="24"/>
      <c r="D11191" s="24"/>
      <c r="E11191" s="24"/>
      <c r="F11191" s="29"/>
      <c r="G11191" s="24"/>
      <c r="H11191" s="24"/>
    </row>
    <row r="11192" spans="2:8">
      <c r="B11192" s="24"/>
      <c r="C11192" s="24"/>
      <c r="D11192" s="24"/>
      <c r="E11192" s="24"/>
      <c r="F11192" s="29"/>
      <c r="G11192" s="24"/>
      <c r="H11192" s="24"/>
    </row>
    <row r="11193" spans="2:8">
      <c r="B11193" s="24"/>
      <c r="C11193" s="24"/>
      <c r="D11193" s="24"/>
      <c r="E11193" s="24"/>
      <c r="F11193" s="29"/>
      <c r="G11193" s="24"/>
      <c r="H11193" s="24"/>
    </row>
    <row r="11194" spans="2:8">
      <c r="B11194" s="24"/>
      <c r="C11194" s="24"/>
      <c r="D11194" s="24"/>
      <c r="E11194" s="24"/>
      <c r="F11194" s="29"/>
      <c r="G11194" s="24"/>
      <c r="H11194" s="24"/>
    </row>
    <row r="11195" spans="2:8">
      <c r="B11195" s="24"/>
      <c r="C11195" s="24"/>
      <c r="D11195" s="24"/>
      <c r="E11195" s="24"/>
      <c r="F11195" s="29"/>
      <c r="G11195" s="24"/>
      <c r="H11195" s="24"/>
    </row>
    <row r="11196" spans="2:8">
      <c r="B11196" s="24"/>
      <c r="C11196" s="24"/>
      <c r="D11196" s="24"/>
      <c r="E11196" s="24"/>
      <c r="F11196" s="29"/>
      <c r="G11196" s="24"/>
      <c r="H11196" s="24"/>
    </row>
    <row r="11197" spans="2:8">
      <c r="B11197" s="24"/>
      <c r="C11197" s="24"/>
      <c r="D11197" s="24"/>
      <c r="E11197" s="24"/>
      <c r="F11197" s="29"/>
      <c r="G11197" s="24"/>
      <c r="H11197" s="24"/>
    </row>
    <row r="11198" spans="2:8">
      <c r="B11198" s="24"/>
      <c r="C11198" s="24"/>
      <c r="D11198" s="24"/>
      <c r="E11198" s="24"/>
      <c r="F11198" s="29"/>
      <c r="G11198" s="24"/>
      <c r="H11198" s="24"/>
    </row>
    <row r="11199" spans="2:8">
      <c r="B11199" s="24"/>
      <c r="C11199" s="24"/>
      <c r="D11199" s="24"/>
      <c r="E11199" s="24"/>
      <c r="F11199" s="29"/>
      <c r="G11199" s="24"/>
      <c r="H11199" s="24"/>
    </row>
    <row r="11200" spans="2:8">
      <c r="B11200" s="24"/>
      <c r="C11200" s="24"/>
      <c r="D11200" s="24"/>
      <c r="E11200" s="24"/>
      <c r="F11200" s="29"/>
      <c r="G11200" s="24"/>
      <c r="H11200" s="24"/>
    </row>
    <row r="11201" spans="2:8">
      <c r="B11201" s="24"/>
      <c r="C11201" s="24"/>
      <c r="D11201" s="24"/>
      <c r="E11201" s="24"/>
      <c r="F11201" s="29"/>
      <c r="G11201" s="24"/>
      <c r="H11201" s="24"/>
    </row>
    <row r="11202" spans="2:8">
      <c r="B11202" s="24"/>
      <c r="C11202" s="24"/>
      <c r="D11202" s="24"/>
      <c r="E11202" s="24"/>
      <c r="F11202" s="29"/>
      <c r="G11202" s="24"/>
      <c r="H11202" s="24"/>
    </row>
    <row r="11203" spans="2:8">
      <c r="B11203" s="24"/>
      <c r="C11203" s="24"/>
      <c r="D11203" s="24"/>
      <c r="E11203" s="24"/>
      <c r="F11203" s="29"/>
      <c r="G11203" s="24"/>
      <c r="H11203" s="24"/>
    </row>
    <row r="11204" spans="2:8">
      <c r="B11204" s="24"/>
      <c r="C11204" s="24"/>
      <c r="D11204" s="24"/>
      <c r="E11204" s="24"/>
      <c r="F11204" s="29"/>
      <c r="G11204" s="24"/>
      <c r="H11204" s="24"/>
    </row>
    <row r="11205" spans="2:8">
      <c r="B11205" s="24"/>
      <c r="C11205" s="24"/>
      <c r="D11205" s="24"/>
      <c r="E11205" s="24"/>
      <c r="F11205" s="29"/>
      <c r="G11205" s="24"/>
      <c r="H11205" s="24"/>
    </row>
    <row r="11206" spans="2:8">
      <c r="B11206" s="24"/>
      <c r="C11206" s="24"/>
      <c r="D11206" s="24"/>
      <c r="E11206" s="24"/>
      <c r="F11206" s="29"/>
      <c r="G11206" s="24"/>
      <c r="H11206" s="24"/>
    </row>
    <row r="11207" spans="2:8">
      <c r="B11207" s="24"/>
      <c r="C11207" s="24"/>
      <c r="D11207" s="24"/>
      <c r="E11207" s="24"/>
      <c r="F11207" s="29"/>
      <c r="G11207" s="24"/>
      <c r="H11207" s="24"/>
    </row>
    <row r="11208" spans="2:8">
      <c r="B11208" s="24"/>
      <c r="C11208" s="24"/>
      <c r="D11208" s="24"/>
      <c r="E11208" s="24"/>
      <c r="F11208" s="29"/>
      <c r="G11208" s="24"/>
      <c r="H11208" s="24"/>
    </row>
    <row r="11209" spans="2:8">
      <c r="B11209" s="24"/>
      <c r="C11209" s="24"/>
      <c r="D11209" s="24"/>
      <c r="E11209" s="24"/>
      <c r="F11209" s="29"/>
      <c r="G11209" s="24"/>
      <c r="H11209" s="24"/>
    </row>
    <row r="11210" spans="2:8">
      <c r="B11210" s="24"/>
      <c r="C11210" s="24"/>
      <c r="D11210" s="24"/>
      <c r="E11210" s="24"/>
      <c r="F11210" s="29"/>
      <c r="G11210" s="24"/>
      <c r="H11210" s="24"/>
    </row>
    <row r="11211" spans="2:8">
      <c r="B11211" s="24"/>
      <c r="C11211" s="24"/>
      <c r="D11211" s="24"/>
      <c r="E11211" s="24"/>
      <c r="F11211" s="29"/>
      <c r="G11211" s="24"/>
      <c r="H11211" s="24"/>
    </row>
    <row r="11212" spans="2:8">
      <c r="B11212" s="24"/>
      <c r="C11212" s="24"/>
      <c r="D11212" s="24"/>
      <c r="E11212" s="24"/>
      <c r="F11212" s="29"/>
      <c r="G11212" s="24"/>
      <c r="H11212" s="24"/>
    </row>
    <row r="11213" spans="2:8">
      <c r="B11213" s="24"/>
      <c r="C11213" s="24"/>
      <c r="D11213" s="24"/>
      <c r="E11213" s="24"/>
      <c r="F11213" s="29"/>
      <c r="G11213" s="24"/>
      <c r="H11213" s="24"/>
    </row>
    <row r="11214" spans="2:8">
      <c r="B11214" s="24"/>
      <c r="C11214" s="24"/>
      <c r="D11214" s="24"/>
      <c r="E11214" s="24"/>
      <c r="F11214" s="29"/>
      <c r="G11214" s="24"/>
      <c r="H11214" s="24"/>
    </row>
    <row r="11215" spans="2:8">
      <c r="B11215" s="24"/>
      <c r="C11215" s="24"/>
      <c r="D11215" s="24"/>
      <c r="E11215" s="24"/>
      <c r="F11215" s="29"/>
      <c r="G11215" s="24"/>
      <c r="H11215" s="24"/>
    </row>
    <row r="11216" spans="2:8">
      <c r="B11216" s="24"/>
      <c r="C11216" s="24"/>
      <c r="D11216" s="24"/>
      <c r="E11216" s="24"/>
      <c r="F11216" s="29"/>
      <c r="G11216" s="24"/>
      <c r="H11216" s="24"/>
    </row>
    <row r="11217" spans="2:8">
      <c r="B11217" s="24"/>
      <c r="C11217" s="24"/>
      <c r="D11217" s="24"/>
      <c r="E11217" s="24"/>
      <c r="F11217" s="29"/>
      <c r="G11217" s="24"/>
      <c r="H11217" s="24"/>
    </row>
    <row r="11218" spans="2:8">
      <c r="B11218" s="24"/>
      <c r="C11218" s="24"/>
      <c r="D11218" s="24"/>
      <c r="E11218" s="24"/>
      <c r="F11218" s="29"/>
      <c r="G11218" s="24"/>
      <c r="H11218" s="24"/>
    </row>
    <row r="11219" spans="2:8">
      <c r="B11219" s="24"/>
      <c r="C11219" s="24"/>
      <c r="D11219" s="24"/>
      <c r="E11219" s="24"/>
      <c r="F11219" s="29"/>
      <c r="G11219" s="24"/>
      <c r="H11219" s="24"/>
    </row>
    <row r="11220" spans="2:8">
      <c r="B11220" s="24"/>
      <c r="C11220" s="24"/>
      <c r="D11220" s="24"/>
      <c r="E11220" s="24"/>
      <c r="F11220" s="29"/>
      <c r="G11220" s="24"/>
      <c r="H11220" s="24"/>
    </row>
    <row r="11221" spans="2:8">
      <c r="B11221" s="24"/>
      <c r="C11221" s="24"/>
      <c r="D11221" s="24"/>
      <c r="E11221" s="24"/>
      <c r="F11221" s="29"/>
      <c r="G11221" s="24"/>
      <c r="H11221" s="24"/>
    </row>
    <row r="11222" spans="2:8">
      <c r="B11222" s="24"/>
      <c r="C11222" s="24"/>
      <c r="D11222" s="24"/>
      <c r="E11222" s="24"/>
      <c r="F11222" s="29"/>
      <c r="G11222" s="24"/>
      <c r="H11222" s="24"/>
    </row>
    <row r="11223" spans="2:8">
      <c r="B11223" s="24"/>
      <c r="C11223" s="24"/>
      <c r="D11223" s="24"/>
      <c r="E11223" s="24"/>
      <c r="F11223" s="29"/>
      <c r="G11223" s="24"/>
      <c r="H11223" s="24"/>
    </row>
    <row r="11224" spans="2:8">
      <c r="B11224" s="24"/>
      <c r="C11224" s="24"/>
      <c r="D11224" s="24"/>
      <c r="E11224" s="24"/>
      <c r="F11224" s="29"/>
      <c r="G11224" s="24"/>
      <c r="H11224" s="24"/>
    </row>
    <row r="11225" spans="2:8">
      <c r="B11225" s="24"/>
      <c r="C11225" s="24"/>
      <c r="D11225" s="24"/>
      <c r="E11225" s="24"/>
      <c r="F11225" s="29"/>
      <c r="G11225" s="24"/>
      <c r="H11225" s="24"/>
    </row>
    <row r="11226" spans="2:8">
      <c r="B11226" s="24"/>
      <c r="C11226" s="24"/>
      <c r="D11226" s="24"/>
      <c r="E11226" s="24"/>
      <c r="F11226" s="29"/>
      <c r="G11226" s="24"/>
      <c r="H11226" s="24"/>
    </row>
    <row r="11227" spans="2:8">
      <c r="B11227" s="24"/>
      <c r="C11227" s="24"/>
      <c r="D11227" s="24"/>
      <c r="E11227" s="24"/>
      <c r="F11227" s="29"/>
      <c r="G11227" s="24"/>
      <c r="H11227" s="24"/>
    </row>
    <row r="11228" spans="2:8">
      <c r="B11228" s="24"/>
      <c r="C11228" s="24"/>
      <c r="D11228" s="24"/>
      <c r="E11228" s="24"/>
      <c r="F11228" s="29"/>
      <c r="G11228" s="24"/>
      <c r="H11228" s="24"/>
    </row>
    <row r="11229" spans="2:8">
      <c r="B11229" s="24"/>
      <c r="C11229" s="24"/>
      <c r="D11229" s="24"/>
      <c r="E11229" s="24"/>
      <c r="F11229" s="29"/>
      <c r="G11229" s="24"/>
      <c r="H11229" s="24"/>
    </row>
    <row r="11230" spans="2:8">
      <c r="B11230" s="24"/>
      <c r="C11230" s="24"/>
      <c r="D11230" s="24"/>
      <c r="E11230" s="24"/>
      <c r="F11230" s="29"/>
      <c r="G11230" s="24"/>
      <c r="H11230" s="24"/>
    </row>
    <row r="11231" spans="2:8">
      <c r="B11231" s="24"/>
      <c r="C11231" s="24"/>
      <c r="D11231" s="24"/>
      <c r="E11231" s="24"/>
      <c r="F11231" s="29"/>
      <c r="G11231" s="24"/>
      <c r="H11231" s="24"/>
    </row>
    <row r="11232" spans="2:8">
      <c r="B11232" s="24"/>
      <c r="C11232" s="24"/>
      <c r="D11232" s="24"/>
      <c r="E11232" s="24"/>
      <c r="F11232" s="29"/>
      <c r="G11232" s="24"/>
      <c r="H11232" s="24"/>
    </row>
    <row r="11233" spans="2:8">
      <c r="B11233" s="24"/>
      <c r="C11233" s="24"/>
      <c r="D11233" s="24"/>
      <c r="E11233" s="24"/>
      <c r="F11233" s="29"/>
      <c r="G11233" s="24"/>
      <c r="H11233" s="24"/>
    </row>
    <row r="11234" spans="2:8">
      <c r="B11234" s="24"/>
      <c r="C11234" s="24"/>
      <c r="D11234" s="24"/>
      <c r="E11234" s="24"/>
      <c r="F11234" s="29"/>
      <c r="G11234" s="24"/>
      <c r="H11234" s="24"/>
    </row>
    <row r="11235" spans="2:8">
      <c r="B11235" s="24"/>
      <c r="C11235" s="24"/>
      <c r="D11235" s="24"/>
      <c r="E11235" s="24"/>
      <c r="F11235" s="29"/>
      <c r="G11235" s="24"/>
      <c r="H11235" s="24"/>
    </row>
    <row r="11236" spans="2:8">
      <c r="B11236" s="24"/>
      <c r="C11236" s="24"/>
      <c r="D11236" s="24"/>
      <c r="E11236" s="24"/>
      <c r="F11236" s="29"/>
      <c r="G11236" s="24"/>
      <c r="H11236" s="24"/>
    </row>
    <row r="11237" spans="2:8">
      <c r="B11237" s="24"/>
      <c r="C11237" s="24"/>
      <c r="D11237" s="24"/>
      <c r="E11237" s="24"/>
      <c r="F11237" s="29"/>
      <c r="G11237" s="24"/>
      <c r="H11237" s="24"/>
    </row>
    <row r="11238" spans="2:8">
      <c r="B11238" s="24"/>
      <c r="C11238" s="24"/>
      <c r="D11238" s="24"/>
      <c r="E11238" s="24"/>
      <c r="F11238" s="29"/>
      <c r="G11238" s="24"/>
      <c r="H11238" s="24"/>
    </row>
    <row r="11239" spans="2:8">
      <c r="B11239" s="24"/>
      <c r="C11239" s="24"/>
      <c r="D11239" s="24"/>
      <c r="E11239" s="24"/>
      <c r="F11239" s="29"/>
      <c r="G11239" s="24"/>
      <c r="H11239" s="24"/>
    </row>
    <row r="11240" spans="2:8">
      <c r="B11240" s="24"/>
      <c r="C11240" s="24"/>
      <c r="D11240" s="24"/>
      <c r="E11240" s="24"/>
      <c r="F11240" s="29"/>
      <c r="G11240" s="24"/>
      <c r="H11240" s="24"/>
    </row>
    <row r="11241" spans="2:8">
      <c r="B11241" s="24"/>
      <c r="C11241" s="24"/>
      <c r="D11241" s="24"/>
      <c r="E11241" s="24"/>
      <c r="F11241" s="29"/>
      <c r="G11241" s="24"/>
      <c r="H11241" s="24"/>
    </row>
    <row r="11242" spans="2:8">
      <c r="B11242" s="24"/>
      <c r="C11242" s="24"/>
      <c r="D11242" s="24"/>
      <c r="E11242" s="24"/>
      <c r="F11242" s="29"/>
      <c r="G11242" s="24"/>
      <c r="H11242" s="24"/>
    </row>
    <row r="11243" spans="2:8">
      <c r="B11243" s="24"/>
      <c r="C11243" s="24"/>
      <c r="D11243" s="24"/>
      <c r="E11243" s="24"/>
      <c r="F11243" s="29"/>
      <c r="G11243" s="24"/>
      <c r="H11243" s="24"/>
    </row>
    <row r="11244" spans="2:8">
      <c r="B11244" s="24"/>
      <c r="C11244" s="24"/>
      <c r="D11244" s="24"/>
      <c r="E11244" s="24"/>
      <c r="F11244" s="29"/>
      <c r="G11244" s="24"/>
      <c r="H11244" s="24"/>
    </row>
    <row r="11245" spans="2:8">
      <c r="B11245" s="24"/>
      <c r="C11245" s="24"/>
      <c r="D11245" s="24"/>
      <c r="E11245" s="24"/>
      <c r="F11245" s="29"/>
      <c r="G11245" s="24"/>
      <c r="H11245" s="24"/>
    </row>
    <row r="11246" spans="2:8">
      <c r="B11246" s="24"/>
      <c r="C11246" s="24"/>
      <c r="D11246" s="24"/>
      <c r="E11246" s="24"/>
      <c r="F11246" s="29"/>
      <c r="G11246" s="24"/>
      <c r="H11246" s="24"/>
    </row>
    <row r="11247" spans="2:8">
      <c r="B11247" s="24"/>
      <c r="C11247" s="24"/>
      <c r="D11247" s="24"/>
      <c r="E11247" s="24"/>
      <c r="F11247" s="29"/>
      <c r="G11247" s="24"/>
      <c r="H11247" s="24"/>
    </row>
    <row r="11248" spans="2:8">
      <c r="B11248" s="24"/>
      <c r="C11248" s="24"/>
      <c r="D11248" s="24"/>
      <c r="E11248" s="24"/>
      <c r="F11248" s="29"/>
      <c r="G11248" s="24"/>
      <c r="H11248" s="24"/>
    </row>
    <row r="11249" spans="2:8">
      <c r="B11249" s="24"/>
      <c r="C11249" s="24"/>
      <c r="D11249" s="24"/>
      <c r="E11249" s="24"/>
      <c r="F11249" s="29"/>
      <c r="G11249" s="24"/>
      <c r="H11249" s="24"/>
    </row>
    <row r="11250" spans="2:8">
      <c r="B11250" s="24"/>
      <c r="C11250" s="24"/>
      <c r="D11250" s="24"/>
      <c r="E11250" s="24"/>
      <c r="F11250" s="29"/>
      <c r="G11250" s="24"/>
      <c r="H11250" s="24"/>
    </row>
    <row r="11251" spans="2:8">
      <c r="B11251" s="24"/>
      <c r="C11251" s="24"/>
      <c r="D11251" s="24"/>
      <c r="E11251" s="24"/>
      <c r="F11251" s="29"/>
      <c r="G11251" s="24"/>
      <c r="H11251" s="24"/>
    </row>
    <row r="11252" spans="2:8">
      <c r="B11252" s="24"/>
      <c r="C11252" s="24"/>
      <c r="D11252" s="24"/>
      <c r="E11252" s="24"/>
      <c r="F11252" s="29"/>
      <c r="G11252" s="24"/>
      <c r="H11252" s="24"/>
    </row>
    <row r="11253" spans="2:8">
      <c r="B11253" s="24"/>
      <c r="C11253" s="24"/>
      <c r="D11253" s="24"/>
      <c r="E11253" s="24"/>
      <c r="F11253" s="29"/>
      <c r="G11253" s="24"/>
      <c r="H11253" s="24"/>
    </row>
    <row r="11254" spans="2:8">
      <c r="B11254" s="24"/>
      <c r="C11254" s="24"/>
      <c r="D11254" s="24"/>
      <c r="E11254" s="24"/>
      <c r="F11254" s="29"/>
      <c r="G11254" s="24"/>
      <c r="H11254" s="24"/>
    </row>
    <row r="11255" spans="2:8">
      <c r="B11255" s="24"/>
      <c r="C11255" s="24"/>
      <c r="D11255" s="24"/>
      <c r="E11255" s="24"/>
      <c r="F11255" s="29"/>
      <c r="G11255" s="24"/>
      <c r="H11255" s="24"/>
    </row>
    <row r="11256" spans="2:8">
      <c r="B11256" s="24"/>
      <c r="C11256" s="24"/>
      <c r="D11256" s="24"/>
      <c r="E11256" s="24"/>
      <c r="F11256" s="29"/>
      <c r="G11256" s="24"/>
      <c r="H11256" s="24"/>
    </row>
    <row r="11257" spans="2:8">
      <c r="B11257" s="24"/>
      <c r="C11257" s="24"/>
      <c r="D11257" s="24"/>
      <c r="E11257" s="24"/>
      <c r="F11257" s="29"/>
      <c r="G11257" s="24"/>
      <c r="H11257" s="24"/>
    </row>
    <row r="11258" spans="2:8">
      <c r="B11258" s="24"/>
      <c r="C11258" s="24"/>
      <c r="D11258" s="24"/>
      <c r="E11258" s="24"/>
      <c r="F11258" s="29"/>
      <c r="G11258" s="24"/>
      <c r="H11258" s="24"/>
    </row>
    <row r="11259" spans="2:8">
      <c r="B11259" s="24"/>
      <c r="C11259" s="24"/>
      <c r="D11259" s="24"/>
      <c r="E11259" s="24"/>
      <c r="F11259" s="29"/>
      <c r="G11259" s="24"/>
      <c r="H11259" s="24"/>
    </row>
    <row r="11260" spans="2:8">
      <c r="B11260" s="24"/>
      <c r="C11260" s="24"/>
      <c r="D11260" s="24"/>
      <c r="E11260" s="24"/>
      <c r="F11260" s="29"/>
      <c r="G11260" s="24"/>
      <c r="H11260" s="24"/>
    </row>
    <row r="11261" spans="2:8">
      <c r="B11261" s="24"/>
      <c r="C11261" s="24"/>
      <c r="D11261" s="24"/>
      <c r="E11261" s="24"/>
      <c r="F11261" s="29"/>
      <c r="G11261" s="24"/>
      <c r="H11261" s="24"/>
    </row>
    <row r="11262" spans="2:8">
      <c r="B11262" s="24"/>
      <c r="C11262" s="24"/>
      <c r="D11262" s="24"/>
      <c r="E11262" s="24"/>
      <c r="F11262" s="29"/>
      <c r="G11262" s="24"/>
      <c r="H11262" s="24"/>
    </row>
    <row r="11263" spans="2:8">
      <c r="B11263" s="24"/>
      <c r="C11263" s="24"/>
      <c r="D11263" s="24"/>
      <c r="E11263" s="24"/>
      <c r="F11263" s="29"/>
      <c r="G11263" s="24"/>
      <c r="H11263" s="24"/>
    </row>
    <row r="11264" spans="2:8">
      <c r="B11264" s="24"/>
      <c r="C11264" s="24"/>
      <c r="D11264" s="24"/>
      <c r="E11264" s="24"/>
      <c r="F11264" s="29"/>
      <c r="G11264" s="24"/>
      <c r="H11264" s="24"/>
    </row>
    <row r="11265" spans="2:8">
      <c r="B11265" s="24"/>
      <c r="C11265" s="24"/>
      <c r="D11265" s="24"/>
      <c r="E11265" s="24"/>
      <c r="F11265" s="29"/>
      <c r="G11265" s="24"/>
      <c r="H11265" s="24"/>
    </row>
    <row r="11266" spans="2:8">
      <c r="B11266" s="24"/>
      <c r="C11266" s="24"/>
      <c r="D11266" s="24"/>
      <c r="E11266" s="24"/>
      <c r="F11266" s="29"/>
      <c r="G11266" s="24"/>
      <c r="H11266" s="24"/>
    </row>
    <row r="11267" spans="2:8">
      <c r="B11267" s="24"/>
      <c r="C11267" s="24"/>
      <c r="D11267" s="24"/>
      <c r="E11267" s="24"/>
      <c r="F11267" s="29"/>
      <c r="G11267" s="24"/>
      <c r="H11267" s="24"/>
    </row>
    <row r="11268" spans="2:8">
      <c r="B11268" s="24"/>
      <c r="C11268" s="24"/>
      <c r="D11268" s="24"/>
      <c r="E11268" s="24"/>
      <c r="F11268" s="29"/>
      <c r="G11268" s="24"/>
      <c r="H11268" s="24"/>
    </row>
    <row r="11269" spans="2:8">
      <c r="B11269" s="24"/>
      <c r="C11269" s="24"/>
      <c r="D11269" s="24"/>
      <c r="E11269" s="24"/>
      <c r="F11269" s="29"/>
      <c r="G11269" s="24"/>
      <c r="H11269" s="24"/>
    </row>
    <row r="11270" spans="2:8">
      <c r="B11270" s="24"/>
      <c r="C11270" s="24"/>
      <c r="D11270" s="24"/>
      <c r="E11270" s="24"/>
      <c r="F11270" s="29"/>
      <c r="G11270" s="24"/>
      <c r="H11270" s="24"/>
    </row>
    <row r="11271" spans="2:8">
      <c r="B11271" s="24"/>
      <c r="C11271" s="24"/>
      <c r="D11271" s="24"/>
      <c r="E11271" s="24"/>
      <c r="F11271" s="29"/>
      <c r="G11271" s="24"/>
      <c r="H11271" s="24"/>
    </row>
    <row r="11272" spans="2:8">
      <c r="B11272" s="24"/>
      <c r="C11272" s="24"/>
      <c r="D11272" s="24"/>
      <c r="E11272" s="24"/>
      <c r="F11272" s="29"/>
      <c r="G11272" s="24"/>
      <c r="H11272" s="24"/>
    </row>
    <row r="11273" spans="2:8">
      <c r="B11273" s="24"/>
      <c r="C11273" s="24"/>
      <c r="D11273" s="24"/>
      <c r="E11273" s="24"/>
      <c r="F11273" s="29"/>
      <c r="G11273" s="24"/>
      <c r="H11273" s="24"/>
    </row>
    <row r="11274" spans="2:8">
      <c r="B11274" s="24"/>
      <c r="C11274" s="24"/>
      <c r="D11274" s="24"/>
      <c r="E11274" s="24"/>
      <c r="F11274" s="29"/>
      <c r="G11274" s="24"/>
      <c r="H11274" s="24"/>
    </row>
    <row r="11275" spans="2:8">
      <c r="B11275" s="24"/>
      <c r="C11275" s="24"/>
      <c r="D11275" s="24"/>
      <c r="E11275" s="24"/>
      <c r="F11275" s="29"/>
      <c r="G11275" s="24"/>
      <c r="H11275" s="24"/>
    </row>
    <row r="11276" spans="2:8">
      <c r="B11276" s="24"/>
      <c r="C11276" s="24"/>
      <c r="D11276" s="24"/>
      <c r="E11276" s="24"/>
      <c r="F11276" s="29"/>
      <c r="G11276" s="24"/>
      <c r="H11276" s="24"/>
    </row>
    <row r="11277" spans="2:8">
      <c r="B11277" s="24"/>
      <c r="C11277" s="24"/>
      <c r="D11277" s="24"/>
      <c r="E11277" s="24"/>
      <c r="F11277" s="29"/>
      <c r="G11277" s="24"/>
      <c r="H11277" s="24"/>
    </row>
    <row r="11278" spans="2:8">
      <c r="B11278" s="24"/>
      <c r="C11278" s="24"/>
      <c r="D11278" s="24"/>
      <c r="E11278" s="24"/>
      <c r="F11278" s="29"/>
      <c r="G11278" s="24"/>
      <c r="H11278" s="24"/>
    </row>
    <row r="11279" spans="2:8">
      <c r="B11279" s="24"/>
      <c r="C11279" s="24"/>
      <c r="D11279" s="24"/>
      <c r="E11279" s="24"/>
      <c r="F11279" s="29"/>
      <c r="G11279" s="24"/>
      <c r="H11279" s="24"/>
    </row>
    <row r="11280" spans="2:8">
      <c r="B11280" s="24"/>
      <c r="C11280" s="24"/>
      <c r="D11280" s="24"/>
      <c r="E11280" s="24"/>
      <c r="F11280" s="29"/>
      <c r="G11280" s="24"/>
      <c r="H11280" s="24"/>
    </row>
    <row r="11281" spans="2:8">
      <c r="B11281" s="24"/>
      <c r="C11281" s="24"/>
      <c r="D11281" s="24"/>
      <c r="E11281" s="24"/>
      <c r="F11281" s="29"/>
      <c r="G11281" s="24"/>
      <c r="H11281" s="24"/>
    </row>
    <row r="11282" spans="2:8">
      <c r="B11282" s="24"/>
      <c r="C11282" s="24"/>
      <c r="D11282" s="24"/>
      <c r="E11282" s="24"/>
      <c r="F11282" s="29"/>
      <c r="G11282" s="24"/>
      <c r="H11282" s="24"/>
    </row>
    <row r="11283" spans="2:8">
      <c r="B11283" s="24"/>
      <c r="C11283" s="24"/>
      <c r="D11283" s="24"/>
      <c r="E11283" s="24"/>
      <c r="F11283" s="29"/>
      <c r="G11283" s="24"/>
      <c r="H11283" s="24"/>
    </row>
    <row r="11284" spans="2:8">
      <c r="B11284" s="24"/>
      <c r="C11284" s="24"/>
      <c r="D11284" s="24"/>
      <c r="E11284" s="24"/>
      <c r="F11284" s="29"/>
      <c r="G11284" s="24"/>
      <c r="H11284" s="24"/>
    </row>
    <row r="11285" spans="2:8">
      <c r="B11285" s="24"/>
      <c r="C11285" s="24"/>
      <c r="D11285" s="24"/>
      <c r="E11285" s="24"/>
      <c r="F11285" s="29"/>
      <c r="G11285" s="24"/>
      <c r="H11285" s="24"/>
    </row>
    <row r="11286" spans="2:8">
      <c r="B11286" s="24"/>
      <c r="C11286" s="24"/>
      <c r="D11286" s="24"/>
      <c r="E11286" s="24"/>
      <c r="F11286" s="29"/>
      <c r="G11286" s="24"/>
      <c r="H11286" s="24"/>
    </row>
    <row r="11287" spans="2:8">
      <c r="B11287" s="24"/>
      <c r="C11287" s="24"/>
      <c r="D11287" s="24"/>
      <c r="E11287" s="24"/>
      <c r="F11287" s="29"/>
      <c r="G11287" s="24"/>
      <c r="H11287" s="24"/>
    </row>
    <row r="11288" spans="2:8">
      <c r="B11288" s="24"/>
      <c r="C11288" s="24"/>
      <c r="D11288" s="24"/>
      <c r="E11288" s="24"/>
      <c r="F11288" s="29"/>
      <c r="G11288" s="24"/>
      <c r="H11288" s="24"/>
    </row>
    <row r="11289" spans="2:8">
      <c r="B11289" s="24"/>
      <c r="C11289" s="24"/>
      <c r="D11289" s="24"/>
      <c r="E11289" s="24"/>
      <c r="F11289" s="29"/>
      <c r="G11289" s="24"/>
      <c r="H11289" s="24"/>
    </row>
    <row r="11290" spans="2:8">
      <c r="B11290" s="24"/>
      <c r="C11290" s="24"/>
      <c r="D11290" s="24"/>
      <c r="E11290" s="24"/>
      <c r="F11290" s="29"/>
      <c r="G11290" s="24"/>
      <c r="H11290" s="24"/>
    </row>
    <row r="11291" spans="2:8">
      <c r="B11291" s="24"/>
      <c r="C11291" s="24"/>
      <c r="D11291" s="24"/>
      <c r="E11291" s="24"/>
      <c r="F11291" s="29"/>
      <c r="G11291" s="24"/>
      <c r="H11291" s="24"/>
    </row>
    <row r="11292" spans="2:8">
      <c r="B11292" s="24"/>
      <c r="C11292" s="24"/>
      <c r="D11292" s="24"/>
      <c r="E11292" s="24"/>
      <c r="F11292" s="29"/>
      <c r="G11292" s="24"/>
      <c r="H11292" s="24"/>
    </row>
    <row r="11293" spans="2:8">
      <c r="B11293" s="24"/>
      <c r="C11293" s="24"/>
      <c r="D11293" s="24"/>
      <c r="E11293" s="24"/>
      <c r="F11293" s="29"/>
      <c r="G11293" s="24"/>
      <c r="H11293" s="24"/>
    </row>
    <row r="11294" spans="2:8">
      <c r="B11294" s="24"/>
      <c r="C11294" s="24"/>
      <c r="D11294" s="24"/>
      <c r="E11294" s="24"/>
      <c r="F11294" s="29"/>
      <c r="G11294" s="24"/>
      <c r="H11294" s="24"/>
    </row>
    <row r="11295" spans="2:8">
      <c r="B11295" s="24"/>
      <c r="C11295" s="24"/>
      <c r="D11295" s="24"/>
      <c r="E11295" s="24"/>
      <c r="F11295" s="29"/>
      <c r="G11295" s="24"/>
      <c r="H11295" s="24"/>
    </row>
    <row r="11296" spans="2:8">
      <c r="B11296" s="24"/>
      <c r="C11296" s="24"/>
      <c r="D11296" s="24"/>
      <c r="E11296" s="24"/>
      <c r="F11296" s="29"/>
      <c r="G11296" s="24"/>
      <c r="H11296" s="24"/>
    </row>
    <row r="11297" spans="2:8">
      <c r="B11297" s="24"/>
      <c r="C11297" s="24"/>
      <c r="D11297" s="24"/>
      <c r="E11297" s="24"/>
      <c r="F11297" s="29"/>
      <c r="G11297" s="24"/>
      <c r="H11297" s="24"/>
    </row>
    <row r="11298" spans="2:8">
      <c r="B11298" s="24"/>
      <c r="C11298" s="24"/>
      <c r="D11298" s="24"/>
      <c r="E11298" s="24"/>
      <c r="F11298" s="29"/>
      <c r="G11298" s="24"/>
      <c r="H11298" s="24"/>
    </row>
    <row r="11299" spans="2:8">
      <c r="B11299" s="24"/>
      <c r="C11299" s="24"/>
      <c r="D11299" s="24"/>
      <c r="E11299" s="24"/>
      <c r="F11299" s="29"/>
      <c r="G11299" s="24"/>
      <c r="H11299" s="24"/>
    </row>
    <row r="11300" spans="2:8">
      <c r="B11300" s="24"/>
      <c r="C11300" s="24"/>
      <c r="D11300" s="24"/>
      <c r="E11300" s="24"/>
      <c r="F11300" s="29"/>
      <c r="G11300" s="24"/>
      <c r="H11300" s="24"/>
    </row>
    <row r="11301" spans="2:8">
      <c r="B11301" s="24"/>
      <c r="C11301" s="24"/>
      <c r="D11301" s="24"/>
      <c r="E11301" s="24"/>
      <c r="F11301" s="29"/>
      <c r="G11301" s="24"/>
      <c r="H11301" s="24"/>
    </row>
    <row r="11302" spans="2:8">
      <c r="B11302" s="24"/>
      <c r="C11302" s="24"/>
      <c r="D11302" s="24"/>
      <c r="E11302" s="24"/>
      <c r="F11302" s="29"/>
      <c r="G11302" s="24"/>
      <c r="H11302" s="24"/>
    </row>
    <row r="11303" spans="2:8">
      <c r="B11303" s="24"/>
      <c r="C11303" s="24"/>
      <c r="D11303" s="24"/>
      <c r="E11303" s="24"/>
      <c r="F11303" s="29"/>
      <c r="G11303" s="24"/>
      <c r="H11303" s="24"/>
    </row>
    <row r="11304" spans="2:8">
      <c r="B11304" s="24"/>
      <c r="C11304" s="24"/>
      <c r="D11304" s="24"/>
      <c r="E11304" s="24"/>
      <c r="F11304" s="29"/>
      <c r="G11304" s="24"/>
      <c r="H11304" s="24"/>
    </row>
    <row r="11305" spans="2:8">
      <c r="B11305" s="24"/>
      <c r="C11305" s="24"/>
      <c r="D11305" s="24"/>
      <c r="E11305" s="24"/>
      <c r="F11305" s="29"/>
      <c r="G11305" s="24"/>
      <c r="H11305" s="24"/>
    </row>
    <row r="11306" spans="2:8">
      <c r="B11306" s="24"/>
      <c r="C11306" s="24"/>
      <c r="D11306" s="24"/>
      <c r="E11306" s="24"/>
      <c r="F11306" s="29"/>
      <c r="G11306" s="24"/>
      <c r="H11306" s="24"/>
    </row>
    <row r="11307" spans="2:8">
      <c r="B11307" s="24"/>
      <c r="C11307" s="24"/>
      <c r="D11307" s="24"/>
      <c r="E11307" s="24"/>
      <c r="F11307" s="29"/>
      <c r="G11307" s="24"/>
      <c r="H11307" s="24"/>
    </row>
    <row r="11308" spans="2:8">
      <c r="B11308" s="24"/>
      <c r="C11308" s="24"/>
      <c r="D11308" s="24"/>
      <c r="E11308" s="24"/>
      <c r="F11308" s="29"/>
      <c r="G11308" s="24"/>
      <c r="H11308" s="24"/>
    </row>
    <row r="11309" spans="2:8">
      <c r="B11309" s="24"/>
      <c r="C11309" s="24"/>
      <c r="D11309" s="24"/>
      <c r="E11309" s="24"/>
      <c r="F11309" s="29"/>
      <c r="G11309" s="24"/>
      <c r="H11309" s="24"/>
    </row>
    <row r="11310" spans="2:8">
      <c r="B11310" s="24"/>
      <c r="C11310" s="24"/>
      <c r="D11310" s="24"/>
      <c r="E11310" s="24"/>
      <c r="F11310" s="29"/>
      <c r="G11310" s="24"/>
      <c r="H11310" s="24"/>
    </row>
    <row r="11311" spans="2:8">
      <c r="B11311" s="24"/>
      <c r="C11311" s="24"/>
      <c r="D11311" s="24"/>
      <c r="E11311" s="24"/>
      <c r="F11311" s="29"/>
      <c r="G11311" s="24"/>
      <c r="H11311" s="24"/>
    </row>
    <row r="11312" spans="2:8">
      <c r="B11312" s="24"/>
      <c r="C11312" s="24"/>
      <c r="D11312" s="24"/>
      <c r="E11312" s="24"/>
      <c r="F11312" s="29"/>
      <c r="G11312" s="24"/>
      <c r="H11312" s="24"/>
    </row>
    <row r="11313" spans="2:8">
      <c r="B11313" s="24"/>
      <c r="C11313" s="24"/>
      <c r="D11313" s="24"/>
      <c r="E11313" s="24"/>
      <c r="F11313" s="29"/>
      <c r="G11313" s="24"/>
      <c r="H11313" s="24"/>
    </row>
    <row r="11314" spans="2:8">
      <c r="B11314" s="24"/>
      <c r="C11314" s="24"/>
      <c r="D11314" s="24"/>
      <c r="E11314" s="24"/>
      <c r="F11314" s="29"/>
      <c r="G11314" s="24"/>
      <c r="H11314" s="24"/>
    </row>
    <row r="11315" spans="2:8">
      <c r="B11315" s="24"/>
      <c r="C11315" s="24"/>
      <c r="D11315" s="24"/>
      <c r="E11315" s="24"/>
      <c r="F11315" s="29"/>
      <c r="G11315" s="24"/>
      <c r="H11315" s="24"/>
    </row>
    <row r="11316" spans="2:8">
      <c r="B11316" s="24"/>
      <c r="C11316" s="24"/>
      <c r="D11316" s="24"/>
      <c r="E11316" s="24"/>
      <c r="F11316" s="29"/>
      <c r="G11316" s="24"/>
      <c r="H11316" s="24"/>
    </row>
    <row r="11317" spans="2:8">
      <c r="B11317" s="24"/>
      <c r="C11317" s="24"/>
      <c r="D11317" s="24"/>
      <c r="E11317" s="24"/>
      <c r="F11317" s="29"/>
      <c r="G11317" s="24"/>
      <c r="H11317" s="24"/>
    </row>
    <row r="11318" spans="2:8">
      <c r="B11318" s="24"/>
      <c r="C11318" s="24"/>
      <c r="D11318" s="24"/>
      <c r="E11318" s="24"/>
      <c r="F11318" s="29"/>
      <c r="G11318" s="24"/>
      <c r="H11318" s="24"/>
    </row>
    <row r="11319" spans="2:8">
      <c r="B11319" s="24"/>
      <c r="C11319" s="24"/>
      <c r="D11319" s="24"/>
      <c r="E11319" s="24"/>
      <c r="F11319" s="29"/>
      <c r="G11319" s="24"/>
      <c r="H11319" s="24"/>
    </row>
    <row r="11320" spans="2:8">
      <c r="B11320" s="24"/>
      <c r="C11320" s="24"/>
      <c r="D11320" s="24"/>
      <c r="E11320" s="24"/>
      <c r="F11320" s="29"/>
      <c r="G11320" s="24"/>
      <c r="H11320" s="24"/>
    </row>
    <row r="11321" spans="2:8">
      <c r="B11321" s="24"/>
      <c r="C11321" s="24"/>
      <c r="D11321" s="24"/>
      <c r="E11321" s="24"/>
      <c r="F11321" s="29"/>
      <c r="G11321" s="24"/>
      <c r="H11321" s="24"/>
    </row>
    <row r="11322" spans="2:8">
      <c r="B11322" s="24"/>
      <c r="C11322" s="24"/>
      <c r="D11322" s="24"/>
      <c r="E11322" s="24"/>
      <c r="F11322" s="29"/>
      <c r="G11322" s="24"/>
      <c r="H11322" s="24"/>
    </row>
    <row r="11323" spans="2:8">
      <c r="B11323" s="24"/>
      <c r="C11323" s="24"/>
      <c r="D11323" s="24"/>
      <c r="E11323" s="24"/>
      <c r="F11323" s="29"/>
      <c r="G11323" s="24"/>
      <c r="H11323" s="24"/>
    </row>
    <row r="11324" spans="2:8">
      <c r="B11324" s="24"/>
      <c r="C11324" s="24"/>
      <c r="D11324" s="24"/>
      <c r="E11324" s="24"/>
      <c r="F11324" s="29"/>
      <c r="G11324" s="24"/>
      <c r="H11324" s="24"/>
    </row>
    <row r="11325" spans="2:8">
      <c r="B11325" s="24"/>
      <c r="C11325" s="24"/>
      <c r="D11325" s="24"/>
      <c r="E11325" s="24"/>
      <c r="F11325" s="29"/>
      <c r="G11325" s="24"/>
      <c r="H11325" s="24"/>
    </row>
    <row r="11326" spans="2:8">
      <c r="B11326" s="24"/>
      <c r="C11326" s="24"/>
      <c r="D11326" s="24"/>
      <c r="E11326" s="24"/>
      <c r="F11326" s="29"/>
      <c r="G11326" s="24"/>
      <c r="H11326" s="24"/>
    </row>
    <row r="11327" spans="2:8">
      <c r="B11327" s="24"/>
      <c r="C11327" s="24"/>
      <c r="D11327" s="24"/>
      <c r="E11327" s="24"/>
      <c r="F11327" s="29"/>
      <c r="G11327" s="24"/>
      <c r="H11327" s="24"/>
    </row>
    <row r="11328" spans="2:8">
      <c r="B11328" s="24"/>
      <c r="C11328" s="24"/>
      <c r="D11328" s="24"/>
      <c r="E11328" s="24"/>
      <c r="F11328" s="29"/>
      <c r="G11328" s="24"/>
      <c r="H11328" s="24"/>
    </row>
    <row r="11329" spans="2:8">
      <c r="B11329" s="24"/>
      <c r="C11329" s="24"/>
      <c r="D11329" s="24"/>
      <c r="E11329" s="24"/>
      <c r="F11329" s="29"/>
      <c r="G11329" s="24"/>
      <c r="H11329" s="24"/>
    </row>
    <row r="11330" spans="2:8">
      <c r="B11330" s="24"/>
      <c r="C11330" s="24"/>
      <c r="D11330" s="24"/>
      <c r="E11330" s="24"/>
      <c r="F11330" s="29"/>
      <c r="G11330" s="24"/>
      <c r="H11330" s="24"/>
    </row>
    <row r="11331" spans="2:8">
      <c r="B11331" s="24"/>
      <c r="C11331" s="24"/>
      <c r="D11331" s="24"/>
      <c r="E11331" s="24"/>
      <c r="F11331" s="29"/>
      <c r="G11331" s="24"/>
      <c r="H11331" s="24"/>
    </row>
    <row r="11332" spans="2:8">
      <c r="B11332" s="24"/>
      <c r="C11332" s="24"/>
      <c r="D11332" s="24"/>
      <c r="E11332" s="24"/>
      <c r="F11332" s="29"/>
      <c r="G11332" s="24"/>
      <c r="H11332" s="24"/>
    </row>
    <row r="11333" spans="2:8">
      <c r="B11333" s="24"/>
      <c r="C11333" s="24"/>
      <c r="D11333" s="24"/>
      <c r="E11333" s="24"/>
      <c r="F11333" s="29"/>
      <c r="G11333" s="24"/>
      <c r="H11333" s="24"/>
    </row>
    <row r="11334" spans="2:8">
      <c r="B11334" s="24"/>
      <c r="C11334" s="24"/>
      <c r="D11334" s="24"/>
      <c r="E11334" s="24"/>
      <c r="F11334" s="29"/>
      <c r="G11334" s="24"/>
      <c r="H11334" s="24"/>
    </row>
    <row r="11335" spans="2:8">
      <c r="B11335" s="24"/>
      <c r="C11335" s="24"/>
      <c r="D11335" s="24"/>
      <c r="E11335" s="24"/>
      <c r="F11335" s="29"/>
      <c r="G11335" s="24"/>
      <c r="H11335" s="24"/>
    </row>
    <row r="11336" spans="2:8">
      <c r="B11336" s="24"/>
      <c r="C11336" s="24"/>
      <c r="D11336" s="24"/>
      <c r="E11336" s="24"/>
      <c r="F11336" s="29"/>
      <c r="G11336" s="24"/>
      <c r="H11336" s="24"/>
    </row>
    <row r="11337" spans="2:8">
      <c r="B11337" s="24"/>
      <c r="C11337" s="24"/>
      <c r="D11337" s="24"/>
      <c r="E11337" s="24"/>
      <c r="F11337" s="29"/>
      <c r="G11337" s="24"/>
      <c r="H11337" s="24"/>
    </row>
    <row r="11338" spans="2:8">
      <c r="B11338" s="24"/>
      <c r="C11338" s="24"/>
      <c r="D11338" s="24"/>
      <c r="E11338" s="24"/>
      <c r="F11338" s="29"/>
      <c r="G11338" s="24"/>
      <c r="H11338" s="24"/>
    </row>
    <row r="11339" spans="2:8">
      <c r="B11339" s="24"/>
      <c r="C11339" s="24"/>
      <c r="D11339" s="24"/>
      <c r="E11339" s="24"/>
      <c r="F11339" s="29"/>
      <c r="G11339" s="24"/>
      <c r="H11339" s="24"/>
    </row>
    <row r="11340" spans="2:8">
      <c r="B11340" s="24"/>
      <c r="C11340" s="24"/>
      <c r="D11340" s="24"/>
      <c r="E11340" s="24"/>
      <c r="F11340" s="29"/>
      <c r="G11340" s="24"/>
      <c r="H11340" s="24"/>
    </row>
    <row r="11341" spans="2:8">
      <c r="B11341" s="24"/>
      <c r="C11341" s="24"/>
      <c r="D11341" s="24"/>
      <c r="E11341" s="24"/>
      <c r="F11341" s="29"/>
      <c r="G11341" s="24"/>
      <c r="H11341" s="24"/>
    </row>
    <row r="11342" spans="2:8">
      <c r="B11342" s="24"/>
      <c r="C11342" s="24"/>
      <c r="D11342" s="24"/>
      <c r="E11342" s="24"/>
      <c r="F11342" s="29"/>
      <c r="G11342" s="24"/>
      <c r="H11342" s="24"/>
    </row>
    <row r="11343" spans="2:8">
      <c r="B11343" s="24"/>
      <c r="C11343" s="24"/>
      <c r="D11343" s="24"/>
      <c r="E11343" s="24"/>
      <c r="F11343" s="29"/>
      <c r="G11343" s="24"/>
      <c r="H11343" s="24"/>
    </row>
    <row r="11344" spans="2:8">
      <c r="B11344" s="24"/>
      <c r="C11344" s="24"/>
      <c r="D11344" s="24"/>
      <c r="E11344" s="24"/>
      <c r="F11344" s="29"/>
      <c r="G11344" s="24"/>
      <c r="H11344" s="24"/>
    </row>
    <row r="11345" spans="2:8">
      <c r="B11345" s="24"/>
      <c r="C11345" s="24"/>
      <c r="D11345" s="24"/>
      <c r="E11345" s="24"/>
      <c r="F11345" s="29"/>
      <c r="G11345" s="24"/>
      <c r="H11345" s="24"/>
    </row>
    <row r="11346" spans="2:8">
      <c r="B11346" s="24"/>
      <c r="C11346" s="24"/>
      <c r="D11346" s="24"/>
      <c r="E11346" s="24"/>
      <c r="F11346" s="29"/>
      <c r="G11346" s="24"/>
      <c r="H11346" s="24"/>
    </row>
    <row r="11347" spans="2:8">
      <c r="B11347" s="24"/>
      <c r="C11347" s="24"/>
      <c r="D11347" s="24"/>
      <c r="E11347" s="24"/>
      <c r="F11347" s="29"/>
      <c r="G11347" s="24"/>
      <c r="H11347" s="24"/>
    </row>
    <row r="11348" spans="2:8">
      <c r="B11348" s="24"/>
      <c r="C11348" s="24"/>
      <c r="D11348" s="24"/>
      <c r="E11348" s="24"/>
      <c r="F11348" s="29"/>
      <c r="G11348" s="24"/>
      <c r="H11348" s="24"/>
    </row>
    <row r="11349" spans="2:8">
      <c r="B11349" s="24"/>
      <c r="C11349" s="24"/>
      <c r="D11349" s="24"/>
      <c r="E11349" s="24"/>
      <c r="F11349" s="29"/>
      <c r="G11349" s="24"/>
      <c r="H11349" s="24"/>
    </row>
    <row r="11350" spans="2:8">
      <c r="B11350" s="24"/>
      <c r="C11350" s="24"/>
      <c r="D11350" s="24"/>
      <c r="E11350" s="24"/>
      <c r="F11350" s="29"/>
      <c r="G11350" s="24"/>
      <c r="H11350" s="24"/>
    </row>
    <row r="11351" spans="2:8">
      <c r="B11351" s="24"/>
      <c r="C11351" s="24"/>
      <c r="D11351" s="24"/>
      <c r="E11351" s="24"/>
      <c r="F11351" s="29"/>
      <c r="G11351" s="24"/>
      <c r="H11351" s="24"/>
    </row>
    <row r="11352" spans="2:8">
      <c r="B11352" s="24"/>
      <c r="C11352" s="24"/>
      <c r="D11352" s="24"/>
      <c r="E11352" s="24"/>
      <c r="F11352" s="29"/>
      <c r="G11352" s="24"/>
      <c r="H11352" s="24"/>
    </row>
    <row r="11353" spans="2:8">
      <c r="B11353" s="24"/>
      <c r="C11353" s="24"/>
      <c r="D11353" s="24"/>
      <c r="E11353" s="24"/>
      <c r="F11353" s="29"/>
      <c r="G11353" s="24"/>
      <c r="H11353" s="24"/>
    </row>
    <row r="11354" spans="2:8">
      <c r="B11354" s="24"/>
      <c r="C11354" s="24"/>
      <c r="D11354" s="24"/>
      <c r="E11354" s="24"/>
      <c r="F11354" s="29"/>
      <c r="G11354" s="24"/>
      <c r="H11354" s="24"/>
    </row>
    <row r="11355" spans="2:8">
      <c r="B11355" s="24"/>
      <c r="C11355" s="24"/>
      <c r="D11355" s="24"/>
      <c r="E11355" s="24"/>
      <c r="F11355" s="29"/>
      <c r="G11355" s="24"/>
      <c r="H11355" s="24"/>
    </row>
    <row r="11356" spans="2:8">
      <c r="B11356" s="24"/>
      <c r="C11356" s="24"/>
      <c r="D11356" s="24"/>
      <c r="E11356" s="24"/>
      <c r="F11356" s="29"/>
      <c r="G11356" s="24"/>
      <c r="H11356" s="24"/>
    </row>
    <row r="11357" spans="2:8">
      <c r="B11357" s="24"/>
      <c r="C11357" s="24"/>
      <c r="D11357" s="24"/>
      <c r="E11357" s="24"/>
      <c r="F11357" s="29"/>
      <c r="G11357" s="24"/>
      <c r="H11357" s="24"/>
    </row>
    <row r="11358" spans="2:8">
      <c r="B11358" s="24"/>
      <c r="C11358" s="24"/>
      <c r="D11358" s="24"/>
      <c r="E11358" s="24"/>
      <c r="F11358" s="29"/>
      <c r="G11358" s="24"/>
      <c r="H11358" s="24"/>
    </row>
    <row r="11359" spans="2:8">
      <c r="B11359" s="24"/>
      <c r="C11359" s="24"/>
      <c r="D11359" s="24"/>
      <c r="E11359" s="24"/>
      <c r="F11359" s="29"/>
      <c r="G11359" s="24"/>
      <c r="H11359" s="24"/>
    </row>
    <row r="11360" spans="2:8">
      <c r="B11360" s="24"/>
      <c r="C11360" s="24"/>
      <c r="D11360" s="24"/>
      <c r="E11360" s="24"/>
      <c r="F11360" s="29"/>
      <c r="G11360" s="24"/>
      <c r="H11360" s="24"/>
    </row>
    <row r="11361" spans="2:8">
      <c r="B11361" s="24"/>
      <c r="C11361" s="24"/>
      <c r="D11361" s="24"/>
      <c r="E11361" s="24"/>
      <c r="F11361" s="29"/>
      <c r="G11361" s="24"/>
      <c r="H11361" s="24"/>
    </row>
    <row r="11362" spans="2:8">
      <c r="B11362" s="24"/>
      <c r="C11362" s="24"/>
      <c r="D11362" s="24"/>
      <c r="E11362" s="24"/>
      <c r="F11362" s="29"/>
      <c r="G11362" s="24"/>
      <c r="H11362" s="24"/>
    </row>
    <row r="11363" spans="2:8">
      <c r="B11363" s="24"/>
      <c r="C11363" s="24"/>
      <c r="D11363" s="24"/>
      <c r="E11363" s="24"/>
      <c r="F11363" s="29"/>
      <c r="G11363" s="24"/>
      <c r="H11363" s="24"/>
    </row>
    <row r="11364" spans="2:8">
      <c r="B11364" s="24"/>
      <c r="C11364" s="24"/>
      <c r="D11364" s="24"/>
      <c r="E11364" s="24"/>
      <c r="F11364" s="29"/>
      <c r="G11364" s="24"/>
      <c r="H11364" s="24"/>
    </row>
    <row r="11365" spans="2:8">
      <c r="B11365" s="24"/>
      <c r="C11365" s="24"/>
      <c r="D11365" s="24"/>
      <c r="E11365" s="24"/>
      <c r="F11365" s="29"/>
      <c r="G11365" s="24"/>
      <c r="H11365" s="24"/>
    </row>
    <row r="11366" spans="2:8">
      <c r="B11366" s="24"/>
      <c r="C11366" s="24"/>
      <c r="D11366" s="24"/>
      <c r="E11366" s="24"/>
      <c r="F11366" s="29"/>
      <c r="G11366" s="24"/>
      <c r="H11366" s="24"/>
    </row>
    <row r="11367" spans="2:8">
      <c r="B11367" s="24"/>
      <c r="C11367" s="24"/>
      <c r="D11367" s="24"/>
      <c r="E11367" s="24"/>
      <c r="F11367" s="29"/>
      <c r="G11367" s="24"/>
      <c r="H11367" s="24"/>
    </row>
    <row r="11368" spans="2:8">
      <c r="B11368" s="24"/>
      <c r="C11368" s="24"/>
      <c r="D11368" s="24"/>
      <c r="E11368" s="24"/>
      <c r="F11368" s="29"/>
      <c r="G11368" s="24"/>
      <c r="H11368" s="24"/>
    </row>
    <row r="11369" spans="2:8">
      <c r="B11369" s="24"/>
      <c r="C11369" s="24"/>
      <c r="D11369" s="24"/>
      <c r="E11369" s="24"/>
      <c r="F11369" s="29"/>
      <c r="G11369" s="24"/>
      <c r="H11369" s="24"/>
    </row>
    <row r="11370" spans="2:8">
      <c r="B11370" s="24"/>
      <c r="C11370" s="24"/>
      <c r="D11370" s="24"/>
      <c r="E11370" s="24"/>
      <c r="F11370" s="29"/>
      <c r="G11370" s="24"/>
      <c r="H11370" s="24"/>
    </row>
    <row r="11371" spans="2:8">
      <c r="B11371" s="24"/>
      <c r="C11371" s="24"/>
      <c r="D11371" s="24"/>
      <c r="E11371" s="24"/>
      <c r="F11371" s="29"/>
      <c r="G11371" s="24"/>
      <c r="H11371" s="24"/>
    </row>
    <row r="11372" spans="2:8">
      <c r="B11372" s="24"/>
      <c r="C11372" s="24"/>
      <c r="D11372" s="24"/>
      <c r="E11372" s="24"/>
      <c r="F11372" s="29"/>
      <c r="G11372" s="24"/>
      <c r="H11372" s="24"/>
    </row>
    <row r="11373" spans="2:8">
      <c r="B11373" s="24"/>
      <c r="C11373" s="24"/>
      <c r="D11373" s="24"/>
      <c r="E11373" s="24"/>
      <c r="F11373" s="29"/>
      <c r="G11373" s="24"/>
      <c r="H11373" s="24"/>
    </row>
    <row r="11374" spans="2:8">
      <c r="B11374" s="24"/>
      <c r="C11374" s="24"/>
      <c r="D11374" s="24"/>
      <c r="E11374" s="24"/>
      <c r="F11374" s="29"/>
      <c r="G11374" s="24"/>
      <c r="H11374" s="24"/>
    </row>
    <row r="11375" spans="2:8">
      <c r="B11375" s="24"/>
      <c r="C11375" s="24"/>
      <c r="D11375" s="24"/>
      <c r="E11375" s="24"/>
      <c r="F11375" s="29"/>
      <c r="G11375" s="24"/>
      <c r="H11375" s="24"/>
    </row>
    <row r="11376" spans="2:8">
      <c r="B11376" s="24"/>
      <c r="C11376" s="24"/>
      <c r="D11376" s="24"/>
      <c r="E11376" s="24"/>
      <c r="F11376" s="29"/>
      <c r="G11376" s="24"/>
      <c r="H11376" s="24"/>
    </row>
    <row r="11377" spans="2:8">
      <c r="B11377" s="24"/>
      <c r="C11377" s="24"/>
      <c r="D11377" s="24"/>
      <c r="E11377" s="24"/>
      <c r="F11377" s="29"/>
      <c r="G11377" s="24"/>
      <c r="H11377" s="24"/>
    </row>
    <row r="11378" spans="2:8">
      <c r="B11378" s="24"/>
      <c r="C11378" s="24"/>
      <c r="D11378" s="24"/>
      <c r="E11378" s="24"/>
      <c r="F11378" s="29"/>
      <c r="G11378" s="24"/>
      <c r="H11378" s="24"/>
    </row>
    <row r="11379" spans="2:8">
      <c r="B11379" s="24"/>
      <c r="C11379" s="24"/>
      <c r="D11379" s="24"/>
      <c r="E11379" s="24"/>
      <c r="F11379" s="29"/>
      <c r="G11379" s="24"/>
      <c r="H11379" s="24"/>
    </row>
    <row r="11380" spans="2:8">
      <c r="B11380" s="24"/>
      <c r="C11380" s="24"/>
      <c r="D11380" s="24"/>
      <c r="E11380" s="24"/>
      <c r="F11380" s="29"/>
      <c r="G11380" s="24"/>
      <c r="H11380" s="24"/>
    </row>
    <row r="11381" spans="2:8">
      <c r="B11381" s="24"/>
      <c r="C11381" s="24"/>
      <c r="D11381" s="24"/>
      <c r="E11381" s="24"/>
      <c r="F11381" s="29"/>
      <c r="G11381" s="24"/>
      <c r="H11381" s="24"/>
    </row>
    <row r="11382" spans="2:8">
      <c r="B11382" s="24"/>
      <c r="C11382" s="24"/>
      <c r="D11382" s="24"/>
      <c r="E11382" s="24"/>
      <c r="F11382" s="29"/>
      <c r="G11382" s="24"/>
      <c r="H11382" s="24"/>
    </row>
    <row r="11383" spans="2:8">
      <c r="B11383" s="24"/>
      <c r="C11383" s="24"/>
      <c r="D11383" s="24"/>
      <c r="E11383" s="24"/>
      <c r="F11383" s="29"/>
      <c r="G11383" s="24"/>
      <c r="H11383" s="24"/>
    </row>
    <row r="11384" spans="2:8">
      <c r="B11384" s="24"/>
      <c r="C11384" s="24"/>
      <c r="D11384" s="24"/>
      <c r="E11384" s="24"/>
      <c r="F11384" s="29"/>
      <c r="G11384" s="24"/>
      <c r="H11384" s="24"/>
    </row>
    <row r="11385" spans="2:8">
      <c r="B11385" s="24"/>
      <c r="C11385" s="24"/>
      <c r="D11385" s="24"/>
      <c r="E11385" s="24"/>
      <c r="F11385" s="29"/>
      <c r="G11385" s="24"/>
      <c r="H11385" s="24"/>
    </row>
    <row r="11386" spans="2:8">
      <c r="B11386" s="24"/>
      <c r="C11386" s="24"/>
      <c r="D11386" s="24"/>
      <c r="E11386" s="24"/>
      <c r="F11386" s="29"/>
      <c r="G11386" s="24"/>
      <c r="H11386" s="24"/>
    </row>
    <row r="11387" spans="2:8">
      <c r="B11387" s="24"/>
      <c r="C11387" s="24"/>
      <c r="D11387" s="24"/>
      <c r="E11387" s="24"/>
      <c r="F11387" s="29"/>
      <c r="G11387" s="24"/>
      <c r="H11387" s="24"/>
    </row>
    <row r="11388" spans="2:8">
      <c r="B11388" s="24"/>
      <c r="C11388" s="24"/>
      <c r="D11388" s="24"/>
      <c r="E11388" s="24"/>
      <c r="F11388" s="29"/>
      <c r="G11388" s="24"/>
      <c r="H11388" s="24"/>
    </row>
    <row r="11389" spans="2:8">
      <c r="B11389" s="24"/>
      <c r="C11389" s="24"/>
      <c r="D11389" s="24"/>
      <c r="E11389" s="24"/>
      <c r="F11389" s="29"/>
      <c r="G11389" s="24"/>
      <c r="H11389" s="24"/>
    </row>
    <row r="11390" spans="2:8">
      <c r="B11390" s="24"/>
      <c r="C11390" s="24"/>
      <c r="D11390" s="24"/>
      <c r="E11390" s="24"/>
      <c r="F11390" s="29"/>
      <c r="G11390" s="24"/>
      <c r="H11390" s="24"/>
    </row>
    <row r="11391" spans="2:8">
      <c r="B11391" s="24"/>
      <c r="C11391" s="24"/>
      <c r="D11391" s="24"/>
      <c r="E11391" s="24"/>
      <c r="F11391" s="29"/>
      <c r="G11391" s="24"/>
      <c r="H11391" s="24"/>
    </row>
    <row r="11392" spans="2:8">
      <c r="B11392" s="24"/>
      <c r="C11392" s="24"/>
      <c r="D11392" s="24"/>
      <c r="E11392" s="24"/>
      <c r="F11392" s="29"/>
      <c r="G11392" s="24"/>
      <c r="H11392" s="24"/>
    </row>
    <row r="11393" spans="2:8">
      <c r="B11393" s="24"/>
      <c r="C11393" s="24"/>
      <c r="D11393" s="24"/>
      <c r="E11393" s="24"/>
      <c r="F11393" s="29"/>
      <c r="G11393" s="24"/>
      <c r="H11393" s="24"/>
    </row>
    <row r="11394" spans="2:8">
      <c r="B11394" s="24"/>
      <c r="C11394" s="24"/>
      <c r="D11394" s="24"/>
      <c r="E11394" s="24"/>
      <c r="F11394" s="29"/>
      <c r="G11394" s="24"/>
      <c r="H11394" s="24"/>
    </row>
    <row r="11395" spans="2:8">
      <c r="B11395" s="24"/>
      <c r="C11395" s="24"/>
      <c r="D11395" s="24"/>
      <c r="E11395" s="24"/>
      <c r="F11395" s="29"/>
      <c r="G11395" s="24"/>
      <c r="H11395" s="24"/>
    </row>
    <row r="11396" spans="2:8">
      <c r="B11396" s="24"/>
      <c r="C11396" s="24"/>
      <c r="D11396" s="24"/>
      <c r="E11396" s="24"/>
      <c r="F11396" s="29"/>
      <c r="G11396" s="24"/>
      <c r="H11396" s="24"/>
    </row>
    <row r="11397" spans="2:8">
      <c r="B11397" s="24"/>
      <c r="C11397" s="24"/>
      <c r="D11397" s="24"/>
      <c r="E11397" s="24"/>
      <c r="F11397" s="29"/>
      <c r="G11397" s="24"/>
      <c r="H11397" s="24"/>
    </row>
    <row r="11398" spans="2:8">
      <c r="B11398" s="24"/>
      <c r="C11398" s="24"/>
      <c r="D11398" s="24"/>
      <c r="E11398" s="24"/>
      <c r="F11398" s="29"/>
      <c r="G11398" s="24"/>
      <c r="H11398" s="24"/>
    </row>
    <row r="11399" spans="2:8">
      <c r="B11399" s="24"/>
      <c r="C11399" s="24"/>
      <c r="D11399" s="24"/>
      <c r="E11399" s="24"/>
      <c r="F11399" s="29"/>
      <c r="G11399" s="24"/>
      <c r="H11399" s="24"/>
    </row>
    <row r="11400" spans="2:8">
      <c r="B11400" s="24"/>
      <c r="C11400" s="24"/>
      <c r="D11400" s="24"/>
      <c r="E11400" s="24"/>
      <c r="F11400" s="29"/>
      <c r="G11400" s="24"/>
      <c r="H11400" s="24"/>
    </row>
    <row r="11401" spans="2:8">
      <c r="B11401" s="24"/>
      <c r="C11401" s="24"/>
      <c r="D11401" s="24"/>
      <c r="E11401" s="24"/>
      <c r="F11401" s="29"/>
      <c r="G11401" s="24"/>
      <c r="H11401" s="24"/>
    </row>
    <row r="11402" spans="2:8">
      <c r="B11402" s="24"/>
      <c r="C11402" s="24"/>
      <c r="D11402" s="24"/>
      <c r="E11402" s="24"/>
      <c r="F11402" s="29"/>
      <c r="G11402" s="24"/>
      <c r="H11402" s="24"/>
    </row>
    <row r="11403" spans="2:8">
      <c r="B11403" s="24"/>
      <c r="C11403" s="24"/>
      <c r="D11403" s="24"/>
      <c r="E11403" s="24"/>
      <c r="F11403" s="29"/>
      <c r="G11403" s="24"/>
      <c r="H11403" s="24"/>
    </row>
    <row r="11404" spans="2:8">
      <c r="B11404" s="24"/>
      <c r="C11404" s="24"/>
      <c r="D11404" s="24"/>
      <c r="E11404" s="24"/>
      <c r="F11404" s="29"/>
      <c r="G11404" s="24"/>
      <c r="H11404" s="24"/>
    </row>
    <row r="11405" spans="2:8">
      <c r="B11405" s="24"/>
      <c r="C11405" s="24"/>
      <c r="D11405" s="24"/>
      <c r="E11405" s="24"/>
      <c r="F11405" s="29"/>
      <c r="G11405" s="24"/>
      <c r="H11405" s="24"/>
    </row>
    <row r="11406" spans="2:8">
      <c r="B11406" s="24"/>
      <c r="C11406" s="24"/>
      <c r="D11406" s="24"/>
      <c r="E11406" s="24"/>
      <c r="F11406" s="29"/>
      <c r="G11406" s="24"/>
      <c r="H11406" s="24"/>
    </row>
    <row r="11407" spans="2:8">
      <c r="B11407" s="24"/>
      <c r="C11407" s="24"/>
      <c r="D11407" s="24"/>
      <c r="E11407" s="24"/>
      <c r="F11407" s="29"/>
      <c r="G11407" s="24"/>
      <c r="H11407" s="24"/>
    </row>
    <row r="11408" spans="2:8">
      <c r="B11408" s="24"/>
      <c r="C11408" s="24"/>
      <c r="D11408" s="24"/>
      <c r="E11408" s="24"/>
      <c r="F11408" s="29"/>
      <c r="G11408" s="24"/>
      <c r="H11408" s="24"/>
    </row>
    <row r="11409" spans="2:8">
      <c r="B11409" s="24"/>
      <c r="C11409" s="24"/>
      <c r="D11409" s="24"/>
      <c r="E11409" s="24"/>
      <c r="F11409" s="29"/>
      <c r="G11409" s="24"/>
      <c r="H11409" s="24"/>
    </row>
    <row r="11410" spans="2:8">
      <c r="B11410" s="24"/>
      <c r="C11410" s="24"/>
      <c r="D11410" s="24"/>
      <c r="E11410" s="24"/>
      <c r="F11410" s="29"/>
      <c r="G11410" s="24"/>
      <c r="H11410" s="24"/>
    </row>
    <row r="11411" spans="2:8">
      <c r="B11411" s="24"/>
      <c r="C11411" s="24"/>
      <c r="D11411" s="24"/>
      <c r="E11411" s="24"/>
      <c r="F11411" s="29"/>
      <c r="G11411" s="24"/>
      <c r="H11411" s="24"/>
    </row>
    <row r="11412" spans="2:8">
      <c r="B11412" s="24"/>
      <c r="C11412" s="24"/>
      <c r="D11412" s="24"/>
      <c r="E11412" s="24"/>
      <c r="F11412" s="29"/>
      <c r="G11412" s="24"/>
      <c r="H11412" s="24"/>
    </row>
    <row r="11413" spans="2:8">
      <c r="B11413" s="24"/>
      <c r="C11413" s="24"/>
      <c r="D11413" s="24"/>
      <c r="E11413" s="24"/>
      <c r="F11413" s="29"/>
      <c r="G11413" s="24"/>
      <c r="H11413" s="24"/>
    </row>
    <row r="11414" spans="2:8">
      <c r="B11414" s="24"/>
      <c r="C11414" s="24"/>
      <c r="D11414" s="24"/>
      <c r="E11414" s="24"/>
      <c r="F11414" s="29"/>
      <c r="G11414" s="24"/>
      <c r="H11414" s="24"/>
    </row>
    <row r="11415" spans="2:8">
      <c r="B11415" s="24"/>
      <c r="C11415" s="24"/>
      <c r="D11415" s="24"/>
      <c r="E11415" s="24"/>
      <c r="F11415" s="29"/>
      <c r="G11415" s="24"/>
      <c r="H11415" s="24"/>
    </row>
    <row r="11416" spans="2:8">
      <c r="B11416" s="24"/>
      <c r="C11416" s="24"/>
      <c r="D11416" s="24"/>
      <c r="E11416" s="24"/>
      <c r="F11416" s="29"/>
      <c r="G11416" s="24"/>
      <c r="H11416" s="24"/>
    </row>
    <row r="11417" spans="2:8">
      <c r="B11417" s="24"/>
      <c r="C11417" s="24"/>
      <c r="D11417" s="24"/>
      <c r="E11417" s="24"/>
      <c r="F11417" s="29"/>
      <c r="G11417" s="24"/>
      <c r="H11417" s="24"/>
    </row>
    <row r="11418" spans="2:8">
      <c r="B11418" s="24"/>
      <c r="C11418" s="24"/>
      <c r="D11418" s="24"/>
      <c r="E11418" s="24"/>
      <c r="F11418" s="29"/>
      <c r="G11418" s="24"/>
      <c r="H11418" s="24"/>
    </row>
    <row r="11419" spans="2:8">
      <c r="B11419" s="24"/>
      <c r="C11419" s="24"/>
      <c r="D11419" s="24"/>
      <c r="E11419" s="24"/>
      <c r="F11419" s="29"/>
      <c r="G11419" s="24"/>
      <c r="H11419" s="24"/>
    </row>
    <row r="11420" spans="2:8">
      <c r="B11420" s="24"/>
      <c r="C11420" s="24"/>
      <c r="D11420" s="24"/>
      <c r="E11420" s="24"/>
      <c r="F11420" s="29"/>
      <c r="G11420" s="24"/>
      <c r="H11420" s="24"/>
    </row>
    <row r="11421" spans="2:8">
      <c r="B11421" s="24"/>
      <c r="C11421" s="24"/>
      <c r="D11421" s="24"/>
      <c r="E11421" s="24"/>
      <c r="F11421" s="29"/>
      <c r="G11421" s="24"/>
      <c r="H11421" s="24"/>
    </row>
    <row r="11422" spans="2:8">
      <c r="B11422" s="24"/>
      <c r="C11422" s="24"/>
      <c r="D11422" s="24"/>
      <c r="E11422" s="24"/>
      <c r="F11422" s="29"/>
      <c r="G11422" s="24"/>
      <c r="H11422" s="24"/>
    </row>
    <row r="11423" spans="2:8">
      <c r="B11423" s="24"/>
      <c r="C11423" s="24"/>
      <c r="D11423" s="24"/>
      <c r="E11423" s="24"/>
      <c r="F11423" s="29"/>
      <c r="G11423" s="24"/>
      <c r="H11423" s="24"/>
    </row>
    <row r="11424" spans="2:8">
      <c r="B11424" s="24"/>
      <c r="C11424" s="24"/>
      <c r="D11424" s="24"/>
      <c r="E11424" s="24"/>
      <c r="F11424" s="29"/>
      <c r="G11424" s="24"/>
      <c r="H11424" s="24"/>
    </row>
    <row r="11425" spans="2:8">
      <c r="B11425" s="24"/>
      <c r="C11425" s="24"/>
      <c r="D11425" s="24"/>
      <c r="E11425" s="24"/>
      <c r="F11425" s="29"/>
      <c r="G11425" s="24"/>
      <c r="H11425" s="24"/>
    </row>
    <row r="11426" spans="2:8">
      <c r="B11426" s="24"/>
      <c r="C11426" s="24"/>
      <c r="D11426" s="24"/>
      <c r="E11426" s="24"/>
      <c r="F11426" s="29"/>
      <c r="G11426" s="24"/>
      <c r="H11426" s="24"/>
    </row>
    <row r="11427" spans="2:8">
      <c r="B11427" s="24"/>
      <c r="C11427" s="24"/>
      <c r="D11427" s="24"/>
      <c r="E11427" s="24"/>
      <c r="F11427" s="29"/>
      <c r="G11427" s="24"/>
      <c r="H11427" s="24"/>
    </row>
    <row r="11428" spans="2:8">
      <c r="B11428" s="24"/>
      <c r="C11428" s="24"/>
      <c r="D11428" s="24"/>
      <c r="E11428" s="24"/>
      <c r="F11428" s="29"/>
      <c r="G11428" s="24"/>
      <c r="H11428" s="24"/>
    </row>
    <row r="11429" spans="2:8">
      <c r="B11429" s="24"/>
      <c r="C11429" s="24"/>
      <c r="D11429" s="24"/>
      <c r="E11429" s="24"/>
      <c r="F11429" s="29"/>
      <c r="G11429" s="24"/>
      <c r="H11429" s="24"/>
    </row>
    <row r="11430" spans="2:8">
      <c r="B11430" s="24"/>
      <c r="C11430" s="24"/>
      <c r="D11430" s="24"/>
      <c r="E11430" s="24"/>
      <c r="F11430" s="29"/>
      <c r="G11430" s="24"/>
      <c r="H11430" s="24"/>
    </row>
    <row r="11431" spans="2:8">
      <c r="B11431" s="24"/>
      <c r="C11431" s="24"/>
      <c r="D11431" s="24"/>
      <c r="E11431" s="24"/>
      <c r="F11431" s="29"/>
      <c r="G11431" s="24"/>
      <c r="H11431" s="24"/>
    </row>
    <row r="11432" spans="2:8">
      <c r="B11432" s="24"/>
      <c r="C11432" s="24"/>
      <c r="D11432" s="24"/>
      <c r="E11432" s="24"/>
      <c r="F11432" s="29"/>
      <c r="G11432" s="24"/>
      <c r="H11432" s="24"/>
    </row>
    <row r="11433" spans="2:8">
      <c r="B11433" s="24"/>
      <c r="C11433" s="24"/>
      <c r="D11433" s="24"/>
      <c r="E11433" s="24"/>
      <c r="F11433" s="29"/>
      <c r="G11433" s="24"/>
      <c r="H11433" s="24"/>
    </row>
    <row r="11434" spans="2:8">
      <c r="B11434" s="24"/>
      <c r="C11434" s="24"/>
      <c r="D11434" s="24"/>
      <c r="E11434" s="24"/>
      <c r="F11434" s="29"/>
      <c r="G11434" s="24"/>
      <c r="H11434" s="24"/>
    </row>
    <row r="11435" spans="2:8">
      <c r="B11435" s="24"/>
      <c r="C11435" s="24"/>
      <c r="D11435" s="24"/>
      <c r="E11435" s="24"/>
      <c r="F11435" s="29"/>
      <c r="G11435" s="24"/>
      <c r="H11435" s="24"/>
    </row>
    <row r="11436" spans="2:8">
      <c r="B11436" s="24"/>
      <c r="C11436" s="24"/>
      <c r="D11436" s="24"/>
      <c r="E11436" s="24"/>
      <c r="F11436" s="29"/>
      <c r="G11436" s="24"/>
      <c r="H11436" s="24"/>
    </row>
    <row r="11437" spans="2:8">
      <c r="B11437" s="24"/>
      <c r="C11437" s="24"/>
      <c r="D11437" s="24"/>
      <c r="E11437" s="24"/>
      <c r="F11437" s="29"/>
      <c r="G11437" s="24"/>
      <c r="H11437" s="24"/>
    </row>
    <row r="11438" spans="2:8">
      <c r="B11438" s="24"/>
      <c r="C11438" s="24"/>
      <c r="D11438" s="24"/>
      <c r="E11438" s="24"/>
      <c r="F11438" s="29"/>
      <c r="G11438" s="24"/>
      <c r="H11438" s="24"/>
    </row>
    <row r="11439" spans="2:8">
      <c r="B11439" s="24"/>
      <c r="C11439" s="24"/>
      <c r="D11439" s="24"/>
      <c r="E11439" s="24"/>
      <c r="F11439" s="29"/>
      <c r="G11439" s="24"/>
      <c r="H11439" s="24"/>
    </row>
    <row r="11440" spans="2:8">
      <c r="B11440" s="24"/>
      <c r="C11440" s="24"/>
      <c r="D11440" s="24"/>
      <c r="E11440" s="24"/>
      <c r="F11440" s="29"/>
      <c r="G11440" s="24"/>
      <c r="H11440" s="24"/>
    </row>
    <row r="11441" spans="2:8">
      <c r="B11441" s="24"/>
      <c r="C11441" s="24"/>
      <c r="D11441" s="24"/>
      <c r="E11441" s="24"/>
      <c r="F11441" s="29"/>
      <c r="G11441" s="24"/>
      <c r="H11441" s="24"/>
    </row>
    <row r="11442" spans="2:8">
      <c r="B11442" s="24"/>
      <c r="C11442" s="24"/>
      <c r="D11442" s="24"/>
      <c r="E11442" s="24"/>
      <c r="F11442" s="29"/>
      <c r="G11442" s="24"/>
      <c r="H11442" s="24"/>
    </row>
    <row r="11443" spans="2:8">
      <c r="B11443" s="24"/>
      <c r="C11443" s="24"/>
      <c r="D11443" s="24"/>
      <c r="E11443" s="24"/>
      <c r="F11443" s="29"/>
      <c r="G11443" s="24"/>
      <c r="H11443" s="24"/>
    </row>
    <row r="11444" spans="2:8">
      <c r="B11444" s="24"/>
      <c r="C11444" s="24"/>
      <c r="D11444" s="24"/>
      <c r="E11444" s="24"/>
      <c r="F11444" s="29"/>
      <c r="G11444" s="24"/>
      <c r="H11444" s="24"/>
    </row>
    <row r="11445" spans="2:8">
      <c r="B11445" s="24"/>
      <c r="C11445" s="24"/>
      <c r="D11445" s="24"/>
      <c r="E11445" s="24"/>
      <c r="F11445" s="29"/>
      <c r="G11445" s="24"/>
      <c r="H11445" s="24"/>
    </row>
    <row r="11446" spans="2:8">
      <c r="B11446" s="24"/>
      <c r="C11446" s="24"/>
      <c r="D11446" s="24"/>
      <c r="E11446" s="24"/>
      <c r="F11446" s="29"/>
      <c r="G11446" s="24"/>
      <c r="H11446" s="24"/>
    </row>
    <row r="11447" spans="2:8">
      <c r="B11447" s="24"/>
      <c r="C11447" s="24"/>
      <c r="D11447" s="24"/>
      <c r="E11447" s="24"/>
      <c r="F11447" s="29"/>
      <c r="G11447" s="24"/>
      <c r="H11447" s="24"/>
    </row>
    <row r="11448" spans="2:8">
      <c r="B11448" s="24"/>
      <c r="C11448" s="24"/>
      <c r="D11448" s="24"/>
      <c r="E11448" s="24"/>
      <c r="F11448" s="29"/>
      <c r="G11448" s="24"/>
      <c r="H11448" s="24"/>
    </row>
    <row r="11449" spans="2:8">
      <c r="B11449" s="24"/>
      <c r="C11449" s="24"/>
      <c r="D11449" s="24"/>
      <c r="E11449" s="24"/>
      <c r="F11449" s="29"/>
      <c r="G11449" s="24"/>
      <c r="H11449" s="24"/>
    </row>
    <row r="11450" spans="2:8">
      <c r="B11450" s="24"/>
      <c r="C11450" s="24"/>
      <c r="D11450" s="24"/>
      <c r="E11450" s="24"/>
      <c r="F11450" s="29"/>
      <c r="G11450" s="24"/>
      <c r="H11450" s="24"/>
    </row>
    <row r="11451" spans="2:8">
      <c r="B11451" s="24"/>
      <c r="C11451" s="24"/>
      <c r="D11451" s="24"/>
      <c r="E11451" s="24"/>
      <c r="F11451" s="29"/>
      <c r="G11451" s="24"/>
      <c r="H11451" s="24"/>
    </row>
    <row r="11452" spans="2:8">
      <c r="B11452" s="24"/>
      <c r="C11452" s="24"/>
      <c r="D11452" s="24"/>
      <c r="E11452" s="24"/>
      <c r="F11452" s="29"/>
      <c r="G11452" s="24"/>
      <c r="H11452" s="24"/>
    </row>
    <row r="11453" spans="2:8">
      <c r="B11453" s="24"/>
      <c r="C11453" s="24"/>
      <c r="D11453" s="24"/>
      <c r="E11453" s="24"/>
      <c r="F11453" s="29"/>
      <c r="G11453" s="24"/>
      <c r="H11453" s="24"/>
    </row>
    <row r="11454" spans="2:8">
      <c r="B11454" s="24"/>
      <c r="C11454" s="24"/>
      <c r="D11454" s="24"/>
      <c r="E11454" s="24"/>
      <c r="F11454" s="29"/>
      <c r="G11454" s="24"/>
      <c r="H11454" s="24"/>
    </row>
    <row r="11455" spans="2:8">
      <c r="B11455" s="24"/>
      <c r="C11455" s="24"/>
      <c r="D11455" s="24"/>
      <c r="E11455" s="24"/>
      <c r="F11455" s="29"/>
      <c r="G11455" s="24"/>
      <c r="H11455" s="24"/>
    </row>
    <row r="11456" spans="2:8">
      <c r="B11456" s="24"/>
      <c r="C11456" s="24"/>
      <c r="D11456" s="24"/>
      <c r="E11456" s="24"/>
      <c r="F11456" s="29"/>
      <c r="G11456" s="24"/>
      <c r="H11456" s="24"/>
    </row>
    <row r="11457" spans="2:8">
      <c r="B11457" s="24"/>
      <c r="C11457" s="24"/>
      <c r="D11457" s="24"/>
      <c r="E11457" s="24"/>
      <c r="F11457" s="29"/>
      <c r="G11457" s="24"/>
      <c r="H11457" s="24"/>
    </row>
    <row r="11458" spans="2:8">
      <c r="B11458" s="24"/>
      <c r="C11458" s="24"/>
      <c r="D11458" s="24"/>
      <c r="E11458" s="24"/>
      <c r="F11458" s="29"/>
      <c r="G11458" s="24"/>
      <c r="H11458" s="24"/>
    </row>
    <row r="11459" spans="2:8">
      <c r="B11459" s="24"/>
      <c r="C11459" s="24"/>
      <c r="D11459" s="24"/>
      <c r="E11459" s="24"/>
      <c r="F11459" s="29"/>
      <c r="G11459" s="24"/>
      <c r="H11459" s="24"/>
    </row>
    <row r="11460" spans="2:8">
      <c r="B11460" s="24"/>
      <c r="C11460" s="24"/>
      <c r="D11460" s="24"/>
      <c r="E11460" s="24"/>
      <c r="F11460" s="29"/>
      <c r="G11460" s="24"/>
      <c r="H11460" s="24"/>
    </row>
    <row r="11461" spans="2:8">
      <c r="B11461" s="24"/>
      <c r="C11461" s="24"/>
      <c r="D11461" s="24"/>
      <c r="E11461" s="24"/>
      <c r="F11461" s="29"/>
      <c r="G11461" s="24"/>
      <c r="H11461" s="24"/>
    </row>
    <row r="11462" spans="2:8">
      <c r="B11462" s="24"/>
      <c r="C11462" s="24"/>
      <c r="D11462" s="24"/>
      <c r="E11462" s="24"/>
      <c r="F11462" s="29"/>
      <c r="G11462" s="24"/>
      <c r="H11462" s="24"/>
    </row>
    <row r="11463" spans="2:8">
      <c r="B11463" s="24"/>
      <c r="C11463" s="24"/>
      <c r="D11463" s="24"/>
      <c r="E11463" s="24"/>
      <c r="F11463" s="29"/>
      <c r="G11463" s="24"/>
      <c r="H11463" s="24"/>
    </row>
    <row r="11464" spans="2:8">
      <c r="B11464" s="24"/>
      <c r="C11464" s="24"/>
      <c r="D11464" s="24"/>
      <c r="E11464" s="24"/>
      <c r="F11464" s="29"/>
      <c r="G11464" s="24"/>
      <c r="H11464" s="24"/>
    </row>
    <row r="11465" spans="2:8">
      <c r="B11465" s="24"/>
      <c r="C11465" s="24"/>
      <c r="D11465" s="24"/>
      <c r="E11465" s="24"/>
      <c r="F11465" s="29"/>
      <c r="G11465" s="24"/>
      <c r="H11465" s="24"/>
    </row>
    <row r="11466" spans="2:8">
      <c r="B11466" s="24"/>
      <c r="C11466" s="24"/>
      <c r="D11466" s="24"/>
      <c r="E11466" s="24"/>
      <c r="F11466" s="29"/>
      <c r="G11466" s="24"/>
      <c r="H11466" s="24"/>
    </row>
    <row r="11467" spans="2:8">
      <c r="B11467" s="24"/>
      <c r="C11467" s="24"/>
      <c r="D11467" s="24"/>
      <c r="E11467" s="24"/>
      <c r="F11467" s="29"/>
      <c r="G11467" s="24"/>
      <c r="H11467" s="24"/>
    </row>
    <row r="11468" spans="2:8">
      <c r="B11468" s="24"/>
      <c r="C11468" s="24"/>
      <c r="D11468" s="24"/>
      <c r="E11468" s="24"/>
      <c r="F11468" s="29"/>
      <c r="G11468" s="24"/>
      <c r="H11468" s="24"/>
    </row>
    <row r="11469" spans="2:8">
      <c r="B11469" s="24"/>
      <c r="C11469" s="24"/>
      <c r="D11469" s="24"/>
      <c r="E11469" s="24"/>
      <c r="F11469" s="29"/>
      <c r="G11469" s="24"/>
      <c r="H11469" s="24"/>
    </row>
    <row r="11470" spans="2:8">
      <c r="B11470" s="24"/>
      <c r="C11470" s="24"/>
      <c r="D11470" s="24"/>
      <c r="E11470" s="24"/>
      <c r="F11470" s="29"/>
      <c r="G11470" s="24"/>
      <c r="H11470" s="24"/>
    </row>
    <row r="11471" spans="2:8">
      <c r="B11471" s="24"/>
      <c r="C11471" s="24"/>
      <c r="D11471" s="24"/>
      <c r="E11471" s="24"/>
      <c r="F11471" s="29"/>
      <c r="G11471" s="24"/>
      <c r="H11471" s="24"/>
    </row>
    <row r="11472" spans="2:8">
      <c r="B11472" s="24"/>
      <c r="C11472" s="24"/>
      <c r="D11472" s="24"/>
      <c r="E11472" s="24"/>
      <c r="F11472" s="29"/>
      <c r="G11472" s="24"/>
      <c r="H11472" s="24"/>
    </row>
    <row r="11473" spans="2:8">
      <c r="B11473" s="24"/>
      <c r="C11473" s="24"/>
      <c r="D11473" s="24"/>
      <c r="E11473" s="24"/>
      <c r="F11473" s="29"/>
      <c r="G11473" s="24"/>
      <c r="H11473" s="24"/>
    </row>
    <row r="11474" spans="2:8">
      <c r="B11474" s="24"/>
      <c r="C11474" s="24"/>
      <c r="D11474" s="24"/>
      <c r="E11474" s="24"/>
      <c r="F11474" s="29"/>
      <c r="G11474" s="24"/>
      <c r="H11474" s="24"/>
    </row>
    <row r="11475" spans="2:8">
      <c r="B11475" s="24"/>
      <c r="C11475" s="24"/>
      <c r="D11475" s="24"/>
      <c r="E11475" s="24"/>
      <c r="F11475" s="29"/>
      <c r="G11475" s="24"/>
      <c r="H11475" s="24"/>
    </row>
    <row r="11476" spans="2:8">
      <c r="B11476" s="24"/>
      <c r="C11476" s="24"/>
      <c r="D11476" s="24"/>
      <c r="E11476" s="24"/>
      <c r="F11476" s="29"/>
      <c r="G11476" s="24"/>
      <c r="H11476" s="24"/>
    </row>
    <row r="11477" spans="2:8">
      <c r="B11477" s="24"/>
      <c r="C11477" s="24"/>
      <c r="D11477" s="24"/>
      <c r="E11477" s="24"/>
      <c r="F11477" s="29"/>
      <c r="G11477" s="24"/>
      <c r="H11477" s="24"/>
    </row>
    <row r="11478" spans="2:8">
      <c r="B11478" s="24"/>
      <c r="C11478" s="24"/>
      <c r="D11478" s="24"/>
      <c r="E11478" s="24"/>
      <c r="F11478" s="29"/>
      <c r="G11478" s="24"/>
      <c r="H11478" s="24"/>
    </row>
    <row r="11479" spans="2:8">
      <c r="B11479" s="24"/>
      <c r="C11479" s="24"/>
      <c r="D11479" s="24"/>
      <c r="E11479" s="24"/>
      <c r="F11479" s="29"/>
      <c r="G11479" s="24"/>
      <c r="H11479" s="24"/>
    </row>
    <row r="11480" spans="2:8">
      <c r="B11480" s="24"/>
      <c r="C11480" s="24"/>
      <c r="D11480" s="24"/>
      <c r="E11480" s="24"/>
      <c r="F11480" s="29"/>
      <c r="G11480" s="24"/>
      <c r="H11480" s="24"/>
    </row>
    <row r="11481" spans="2:8">
      <c r="B11481" s="24"/>
      <c r="C11481" s="24"/>
      <c r="D11481" s="24"/>
      <c r="E11481" s="24"/>
      <c r="F11481" s="29"/>
      <c r="G11481" s="24"/>
      <c r="H11481" s="24"/>
    </row>
    <row r="11482" spans="2:8">
      <c r="B11482" s="24"/>
      <c r="C11482" s="24"/>
      <c r="D11482" s="24"/>
      <c r="E11482" s="24"/>
      <c r="F11482" s="29"/>
      <c r="G11482" s="24"/>
      <c r="H11482" s="24"/>
    </row>
    <row r="11483" spans="2:8">
      <c r="B11483" s="24"/>
      <c r="C11483" s="24"/>
      <c r="D11483" s="24"/>
      <c r="E11483" s="24"/>
      <c r="F11483" s="29"/>
      <c r="G11483" s="24"/>
      <c r="H11483" s="24"/>
    </row>
    <row r="11484" spans="2:8">
      <c r="B11484" s="24"/>
      <c r="C11484" s="24"/>
      <c r="D11484" s="24"/>
      <c r="E11484" s="24"/>
      <c r="F11484" s="29"/>
      <c r="G11484" s="24"/>
      <c r="H11484" s="24"/>
    </row>
    <row r="11485" spans="2:8">
      <c r="B11485" s="24"/>
      <c r="C11485" s="24"/>
      <c r="D11485" s="24"/>
      <c r="E11485" s="24"/>
      <c r="F11485" s="29"/>
      <c r="G11485" s="24"/>
      <c r="H11485" s="24"/>
    </row>
    <row r="11486" spans="2:8">
      <c r="B11486" s="24"/>
      <c r="C11486" s="24"/>
      <c r="D11486" s="24"/>
      <c r="E11486" s="24"/>
      <c r="F11486" s="29"/>
      <c r="G11486" s="24"/>
      <c r="H11486" s="24"/>
    </row>
    <row r="11487" spans="2:8">
      <c r="B11487" s="24"/>
      <c r="C11487" s="24"/>
      <c r="D11487" s="24"/>
      <c r="E11487" s="24"/>
      <c r="F11487" s="29"/>
      <c r="G11487" s="24"/>
      <c r="H11487" s="24"/>
    </row>
    <row r="11488" spans="2:8">
      <c r="B11488" s="24"/>
      <c r="C11488" s="24"/>
      <c r="D11488" s="24"/>
      <c r="E11488" s="24"/>
      <c r="F11488" s="29"/>
      <c r="G11488" s="24"/>
      <c r="H11488" s="24"/>
    </row>
    <row r="11489" spans="2:8">
      <c r="B11489" s="24"/>
      <c r="C11489" s="24"/>
      <c r="D11489" s="24"/>
      <c r="E11489" s="24"/>
      <c r="F11489" s="29"/>
      <c r="G11489" s="24"/>
      <c r="H11489" s="24"/>
    </row>
    <row r="11490" spans="2:8">
      <c r="B11490" s="24"/>
      <c r="C11490" s="24"/>
      <c r="D11490" s="24"/>
      <c r="E11490" s="24"/>
      <c r="F11490" s="29"/>
      <c r="G11490" s="24"/>
      <c r="H11490" s="24"/>
    </row>
    <row r="11491" spans="2:8">
      <c r="B11491" s="24"/>
      <c r="C11491" s="24"/>
      <c r="D11491" s="24"/>
      <c r="E11491" s="24"/>
      <c r="F11491" s="29"/>
      <c r="G11491" s="24"/>
      <c r="H11491" s="24"/>
    </row>
    <row r="11492" spans="2:8">
      <c r="B11492" s="24"/>
      <c r="C11492" s="24"/>
      <c r="D11492" s="24"/>
      <c r="E11492" s="24"/>
      <c r="F11492" s="29"/>
      <c r="G11492" s="24"/>
      <c r="H11492" s="24"/>
    </row>
    <row r="11493" spans="2:8">
      <c r="B11493" s="24"/>
      <c r="C11493" s="24"/>
      <c r="D11493" s="24"/>
      <c r="E11493" s="24"/>
      <c r="F11493" s="29"/>
      <c r="G11493" s="24"/>
      <c r="H11493" s="24"/>
    </row>
    <row r="11494" spans="2:8">
      <c r="B11494" s="24"/>
      <c r="C11494" s="24"/>
      <c r="D11494" s="24"/>
      <c r="E11494" s="24"/>
      <c r="F11494" s="29"/>
      <c r="G11494" s="24"/>
      <c r="H11494" s="24"/>
    </row>
    <row r="11495" spans="2:8">
      <c r="B11495" s="24"/>
      <c r="C11495" s="24"/>
      <c r="D11495" s="24"/>
      <c r="E11495" s="24"/>
      <c r="F11495" s="29"/>
      <c r="G11495" s="24"/>
      <c r="H11495" s="24"/>
    </row>
    <row r="11496" spans="2:8">
      <c r="B11496" s="24"/>
      <c r="C11496" s="24"/>
      <c r="D11496" s="24"/>
      <c r="E11496" s="24"/>
      <c r="F11496" s="29"/>
      <c r="G11496" s="24"/>
      <c r="H11496" s="24"/>
    </row>
    <row r="11497" spans="2:8">
      <c r="B11497" s="24"/>
      <c r="C11497" s="24"/>
      <c r="D11497" s="24"/>
      <c r="E11497" s="24"/>
      <c r="F11497" s="29"/>
      <c r="G11497" s="24"/>
      <c r="H11497" s="24"/>
    </row>
    <row r="11498" spans="2:8">
      <c r="B11498" s="24"/>
      <c r="C11498" s="24"/>
      <c r="D11498" s="24"/>
      <c r="E11498" s="24"/>
      <c r="F11498" s="29"/>
      <c r="G11498" s="24"/>
      <c r="H11498" s="24"/>
    </row>
    <row r="11499" spans="2:8">
      <c r="B11499" s="24"/>
      <c r="C11499" s="24"/>
      <c r="D11499" s="24"/>
      <c r="E11499" s="24"/>
      <c r="F11499" s="29"/>
      <c r="G11499" s="24"/>
      <c r="H11499" s="24"/>
    </row>
    <row r="11500" spans="2:8">
      <c r="B11500" s="24"/>
      <c r="C11500" s="24"/>
      <c r="D11500" s="24"/>
      <c r="E11500" s="24"/>
      <c r="F11500" s="29"/>
      <c r="G11500" s="24"/>
      <c r="H11500" s="24"/>
    </row>
    <row r="11501" spans="2:8">
      <c r="B11501" s="24"/>
      <c r="C11501" s="24"/>
      <c r="D11501" s="24"/>
      <c r="E11501" s="24"/>
      <c r="F11501" s="29"/>
      <c r="G11501" s="24"/>
      <c r="H11501" s="24"/>
    </row>
    <row r="11502" spans="2:8">
      <c r="B11502" s="24"/>
      <c r="C11502" s="24"/>
      <c r="D11502" s="24"/>
      <c r="E11502" s="24"/>
      <c r="F11502" s="29"/>
      <c r="G11502" s="24"/>
      <c r="H11502" s="24"/>
    </row>
    <row r="11503" spans="2:8">
      <c r="B11503" s="24"/>
      <c r="C11503" s="24"/>
      <c r="D11503" s="24"/>
      <c r="E11503" s="24"/>
      <c r="F11503" s="29"/>
      <c r="G11503" s="24"/>
      <c r="H11503" s="24"/>
    </row>
    <row r="11504" spans="2:8">
      <c r="B11504" s="24"/>
      <c r="C11504" s="24"/>
      <c r="D11504" s="24"/>
      <c r="E11504" s="24"/>
      <c r="F11504" s="29"/>
      <c r="G11504" s="24"/>
      <c r="H11504" s="24"/>
    </row>
    <row r="11505" spans="2:8">
      <c r="B11505" s="24"/>
      <c r="C11505" s="24"/>
      <c r="D11505" s="24"/>
      <c r="E11505" s="24"/>
      <c r="F11505" s="29"/>
      <c r="G11505" s="24"/>
      <c r="H11505" s="24"/>
    </row>
    <row r="11506" spans="2:8">
      <c r="B11506" s="24"/>
      <c r="C11506" s="24"/>
      <c r="D11506" s="24"/>
      <c r="E11506" s="24"/>
      <c r="F11506" s="29"/>
      <c r="G11506" s="24"/>
      <c r="H11506" s="24"/>
    </row>
    <row r="11507" spans="2:8">
      <c r="B11507" s="24"/>
      <c r="C11507" s="24"/>
      <c r="D11507" s="24"/>
      <c r="E11507" s="24"/>
      <c r="F11507" s="29"/>
      <c r="G11507" s="24"/>
      <c r="H11507" s="24"/>
    </row>
    <row r="11508" spans="2:8">
      <c r="B11508" s="24"/>
      <c r="C11508" s="24"/>
      <c r="D11508" s="24"/>
      <c r="E11508" s="24"/>
      <c r="F11508" s="29"/>
      <c r="G11508" s="24"/>
      <c r="H11508" s="24"/>
    </row>
    <row r="11509" spans="2:8">
      <c r="B11509" s="24"/>
      <c r="C11509" s="24"/>
      <c r="D11509" s="24"/>
      <c r="E11509" s="24"/>
      <c r="F11509" s="29"/>
      <c r="G11509" s="24"/>
      <c r="H11509" s="24"/>
    </row>
    <row r="11510" spans="2:8">
      <c r="B11510" s="24"/>
      <c r="C11510" s="24"/>
      <c r="D11510" s="24"/>
      <c r="E11510" s="24"/>
      <c r="F11510" s="29"/>
      <c r="G11510" s="24"/>
      <c r="H11510" s="24"/>
    </row>
    <row r="11511" spans="2:8">
      <c r="B11511" s="24"/>
      <c r="C11511" s="24"/>
      <c r="D11511" s="24"/>
      <c r="E11511" s="24"/>
      <c r="F11511" s="29"/>
      <c r="G11511" s="24"/>
      <c r="H11511" s="24"/>
    </row>
    <row r="11512" spans="2:8">
      <c r="B11512" s="24"/>
      <c r="C11512" s="24"/>
      <c r="D11512" s="24"/>
      <c r="E11512" s="24"/>
      <c r="F11512" s="29"/>
      <c r="G11512" s="24"/>
      <c r="H11512" s="24"/>
    </row>
    <row r="11513" spans="2:8">
      <c r="B11513" s="24"/>
      <c r="C11513" s="24"/>
      <c r="D11513" s="24"/>
      <c r="E11513" s="24"/>
      <c r="F11513" s="29"/>
      <c r="G11513" s="24"/>
      <c r="H11513" s="24"/>
    </row>
    <row r="11514" spans="2:8">
      <c r="B11514" s="24"/>
      <c r="C11514" s="24"/>
      <c r="D11514" s="24"/>
      <c r="E11514" s="24"/>
      <c r="F11514" s="29"/>
      <c r="G11514" s="24"/>
      <c r="H11514" s="24"/>
    </row>
    <row r="11515" spans="2:8">
      <c r="B11515" s="24"/>
      <c r="C11515" s="24"/>
      <c r="D11515" s="24"/>
      <c r="E11515" s="24"/>
      <c r="F11515" s="29"/>
      <c r="G11515" s="24"/>
      <c r="H11515" s="24"/>
    </row>
    <row r="11516" spans="2:8">
      <c r="B11516" s="24"/>
      <c r="C11516" s="24"/>
      <c r="D11516" s="24"/>
      <c r="E11516" s="24"/>
      <c r="F11516" s="29"/>
      <c r="G11516" s="24"/>
      <c r="H11516" s="24"/>
    </row>
    <row r="11517" spans="2:8">
      <c r="B11517" s="24"/>
      <c r="C11517" s="24"/>
      <c r="D11517" s="24"/>
      <c r="E11517" s="24"/>
      <c r="F11517" s="29"/>
      <c r="G11517" s="24"/>
      <c r="H11517" s="24"/>
    </row>
    <row r="11518" spans="2:8">
      <c r="B11518" s="24"/>
      <c r="C11518" s="24"/>
      <c r="D11518" s="24"/>
      <c r="E11518" s="24"/>
      <c r="F11518" s="29"/>
      <c r="G11518" s="24"/>
      <c r="H11518" s="24"/>
    </row>
    <row r="11519" spans="2:8">
      <c r="B11519" s="24"/>
      <c r="C11519" s="24"/>
      <c r="D11519" s="24"/>
      <c r="E11519" s="24"/>
      <c r="F11519" s="29"/>
      <c r="G11519" s="24"/>
      <c r="H11519" s="24"/>
    </row>
    <row r="11520" spans="2:8">
      <c r="B11520" s="24"/>
      <c r="C11520" s="24"/>
      <c r="D11520" s="24"/>
      <c r="E11520" s="24"/>
      <c r="F11520" s="29"/>
      <c r="G11520" s="24"/>
      <c r="H11520" s="24"/>
    </row>
    <row r="11521" spans="2:8">
      <c r="B11521" s="24"/>
      <c r="C11521" s="24"/>
      <c r="D11521" s="24"/>
      <c r="E11521" s="24"/>
      <c r="F11521" s="29"/>
      <c r="G11521" s="24"/>
      <c r="H11521" s="24"/>
    </row>
    <row r="11522" spans="2:8">
      <c r="B11522" s="24"/>
      <c r="C11522" s="24"/>
      <c r="D11522" s="24"/>
      <c r="E11522" s="24"/>
      <c r="F11522" s="29"/>
      <c r="G11522" s="24"/>
      <c r="H11522" s="24"/>
    </row>
    <row r="11523" spans="2:8">
      <c r="B11523" s="24"/>
      <c r="C11523" s="24"/>
      <c r="D11523" s="24"/>
      <c r="E11523" s="24"/>
      <c r="F11523" s="29"/>
      <c r="G11523" s="24"/>
      <c r="H11523" s="24"/>
    </row>
    <row r="11524" spans="2:8">
      <c r="B11524" s="24"/>
      <c r="C11524" s="24"/>
      <c r="D11524" s="24"/>
      <c r="E11524" s="24"/>
      <c r="F11524" s="29"/>
      <c r="G11524" s="24"/>
      <c r="H11524" s="24"/>
    </row>
    <row r="11525" spans="2:8">
      <c r="B11525" s="24"/>
      <c r="C11525" s="24"/>
      <c r="D11525" s="24"/>
      <c r="E11525" s="24"/>
      <c r="F11525" s="29"/>
      <c r="G11525" s="24"/>
      <c r="H11525" s="24"/>
    </row>
    <row r="11526" spans="2:8">
      <c r="B11526" s="24"/>
      <c r="C11526" s="24"/>
      <c r="D11526" s="24"/>
      <c r="E11526" s="24"/>
      <c r="F11526" s="29"/>
      <c r="G11526" s="24"/>
      <c r="H11526" s="24"/>
    </row>
    <row r="11527" spans="2:8">
      <c r="B11527" s="24"/>
      <c r="C11527" s="24"/>
      <c r="D11527" s="24"/>
      <c r="E11527" s="24"/>
      <c r="F11527" s="29"/>
      <c r="G11527" s="24"/>
      <c r="H11527" s="24"/>
    </row>
    <row r="11528" spans="2:8">
      <c r="B11528" s="24"/>
      <c r="C11528" s="24"/>
      <c r="D11528" s="24"/>
      <c r="E11528" s="24"/>
      <c r="F11528" s="29"/>
      <c r="G11528" s="24"/>
      <c r="H11528" s="24"/>
    </row>
    <row r="11529" spans="2:8">
      <c r="B11529" s="24"/>
      <c r="C11529" s="24"/>
      <c r="D11529" s="24"/>
      <c r="E11529" s="24"/>
      <c r="F11529" s="29"/>
      <c r="G11529" s="24"/>
      <c r="H11529" s="24"/>
    </row>
    <row r="11530" spans="2:8">
      <c r="B11530" s="24"/>
      <c r="C11530" s="24"/>
      <c r="D11530" s="24"/>
      <c r="E11530" s="24"/>
      <c r="F11530" s="29"/>
      <c r="G11530" s="24"/>
      <c r="H11530" s="24"/>
    </row>
    <row r="11531" spans="2:8">
      <c r="B11531" s="24"/>
      <c r="C11531" s="24"/>
      <c r="D11531" s="24"/>
      <c r="E11531" s="24"/>
      <c r="F11531" s="29"/>
      <c r="G11531" s="24"/>
      <c r="H11531" s="24"/>
    </row>
    <row r="11532" spans="2:8">
      <c r="B11532" s="24"/>
      <c r="C11532" s="24"/>
      <c r="D11532" s="24"/>
      <c r="E11532" s="24"/>
      <c r="F11532" s="29"/>
      <c r="G11532" s="24"/>
      <c r="H11532" s="24"/>
    </row>
    <row r="11533" spans="2:8">
      <c r="B11533" s="24"/>
      <c r="C11533" s="24"/>
      <c r="D11533" s="24"/>
      <c r="E11533" s="24"/>
      <c r="F11533" s="29"/>
      <c r="G11533" s="24"/>
      <c r="H11533" s="24"/>
    </row>
    <row r="11534" spans="2:8">
      <c r="B11534" s="24"/>
      <c r="C11534" s="24"/>
      <c r="D11534" s="24"/>
      <c r="E11534" s="24"/>
      <c r="F11534" s="29"/>
      <c r="G11534" s="24"/>
      <c r="H11534" s="24"/>
    </row>
    <row r="11535" spans="2:8">
      <c r="B11535" s="24"/>
      <c r="C11535" s="24"/>
      <c r="D11535" s="24"/>
      <c r="E11535" s="24"/>
      <c r="F11535" s="29"/>
      <c r="G11535" s="24"/>
      <c r="H11535" s="24"/>
    </row>
    <row r="11536" spans="2:8">
      <c r="B11536" s="24"/>
      <c r="C11536" s="24"/>
      <c r="D11536" s="24"/>
      <c r="E11536" s="24"/>
      <c r="F11536" s="29"/>
      <c r="G11536" s="24"/>
      <c r="H11536" s="24"/>
    </row>
    <row r="11537" spans="2:8">
      <c r="B11537" s="24"/>
      <c r="C11537" s="24"/>
      <c r="D11537" s="24"/>
      <c r="E11537" s="24"/>
      <c r="F11537" s="29"/>
      <c r="G11537" s="24"/>
      <c r="H11537" s="24"/>
    </row>
    <row r="11538" spans="2:8">
      <c r="B11538" s="24"/>
      <c r="C11538" s="24"/>
      <c r="D11538" s="24"/>
      <c r="E11538" s="24"/>
      <c r="F11538" s="29"/>
      <c r="G11538" s="24"/>
      <c r="H11538" s="24"/>
    </row>
    <row r="11539" spans="2:8">
      <c r="B11539" s="24"/>
      <c r="C11539" s="24"/>
      <c r="D11539" s="24"/>
      <c r="E11539" s="24"/>
      <c r="F11539" s="29"/>
      <c r="G11539" s="24"/>
      <c r="H11539" s="24"/>
    </row>
    <row r="11540" spans="2:8">
      <c r="B11540" s="24"/>
      <c r="C11540" s="24"/>
      <c r="D11540" s="24"/>
      <c r="E11540" s="24"/>
      <c r="F11540" s="29"/>
      <c r="G11540" s="24"/>
      <c r="H11540" s="24"/>
    </row>
    <row r="11541" spans="2:8">
      <c r="B11541" s="24"/>
      <c r="C11541" s="24"/>
      <c r="D11541" s="24"/>
      <c r="E11541" s="24"/>
      <c r="F11541" s="29"/>
      <c r="G11541" s="24"/>
      <c r="H11541" s="24"/>
    </row>
    <row r="11542" spans="2:8">
      <c r="B11542" s="24"/>
      <c r="C11542" s="24"/>
      <c r="D11542" s="24"/>
      <c r="E11542" s="24"/>
      <c r="F11542" s="29"/>
      <c r="G11542" s="24"/>
      <c r="H11542" s="24"/>
    </row>
    <row r="11543" spans="2:8">
      <c r="B11543" s="24"/>
      <c r="C11543" s="24"/>
      <c r="D11543" s="24"/>
      <c r="E11543" s="24"/>
      <c r="F11543" s="29"/>
      <c r="G11543" s="24"/>
      <c r="H11543" s="24"/>
    </row>
    <row r="11544" spans="2:8">
      <c r="B11544" s="24"/>
      <c r="C11544" s="24"/>
      <c r="D11544" s="24"/>
      <c r="E11544" s="24"/>
      <c r="F11544" s="29"/>
      <c r="G11544" s="24"/>
      <c r="H11544" s="24"/>
    </row>
    <row r="11545" spans="2:8">
      <c r="B11545" s="24"/>
      <c r="C11545" s="24"/>
      <c r="D11545" s="24"/>
      <c r="E11545" s="24"/>
      <c r="F11545" s="29"/>
      <c r="G11545" s="24"/>
      <c r="H11545" s="24"/>
    </row>
    <row r="11546" spans="2:8">
      <c r="B11546" s="24"/>
      <c r="C11546" s="24"/>
      <c r="D11546" s="24"/>
      <c r="E11546" s="24"/>
      <c r="F11546" s="29"/>
      <c r="G11546" s="24"/>
      <c r="H11546" s="24"/>
    </row>
    <row r="11547" spans="2:8">
      <c r="B11547" s="24"/>
      <c r="C11547" s="24"/>
      <c r="D11547" s="24"/>
      <c r="E11547" s="24"/>
      <c r="F11547" s="29"/>
      <c r="G11547" s="24"/>
      <c r="H11547" s="24"/>
    </row>
    <row r="11548" spans="2:8">
      <c r="B11548" s="24"/>
      <c r="C11548" s="24"/>
      <c r="D11548" s="24"/>
      <c r="E11548" s="24"/>
      <c r="F11548" s="29"/>
      <c r="G11548" s="24"/>
      <c r="H11548" s="24"/>
    </row>
    <row r="11549" spans="2:8">
      <c r="B11549" s="24"/>
      <c r="C11549" s="24"/>
      <c r="D11549" s="24"/>
      <c r="E11549" s="24"/>
      <c r="F11549" s="29"/>
      <c r="G11549" s="24"/>
      <c r="H11549" s="24"/>
    </row>
    <row r="11550" spans="2:8">
      <c r="B11550" s="24"/>
      <c r="C11550" s="24"/>
      <c r="D11550" s="24"/>
      <c r="E11550" s="24"/>
      <c r="F11550" s="29"/>
      <c r="G11550" s="24"/>
      <c r="H11550" s="24"/>
    </row>
    <row r="11551" spans="2:8">
      <c r="B11551" s="24"/>
      <c r="C11551" s="24"/>
      <c r="D11551" s="24"/>
      <c r="E11551" s="24"/>
      <c r="F11551" s="29"/>
      <c r="G11551" s="24"/>
      <c r="H11551" s="24"/>
    </row>
    <row r="11552" spans="2:8">
      <c r="B11552" s="24"/>
      <c r="C11552" s="24"/>
      <c r="D11552" s="24"/>
      <c r="E11552" s="24"/>
      <c r="F11552" s="29"/>
      <c r="G11552" s="24"/>
      <c r="H11552" s="24"/>
    </row>
    <row r="11553" spans="2:8">
      <c r="B11553" s="24"/>
      <c r="C11553" s="24"/>
      <c r="D11553" s="24"/>
      <c r="E11553" s="24"/>
      <c r="F11553" s="29"/>
      <c r="G11553" s="24"/>
      <c r="H11553" s="24"/>
    </row>
    <row r="11554" spans="2:8">
      <c r="B11554" s="24"/>
      <c r="C11554" s="24"/>
      <c r="D11554" s="24"/>
      <c r="E11554" s="24"/>
      <c r="F11554" s="29"/>
      <c r="G11554" s="24"/>
      <c r="H11554" s="24"/>
    </row>
    <row r="11555" spans="2:8">
      <c r="B11555" s="24"/>
      <c r="C11555" s="24"/>
      <c r="D11555" s="24"/>
      <c r="E11555" s="24"/>
      <c r="F11555" s="29"/>
      <c r="G11555" s="24"/>
      <c r="H11555" s="24"/>
    </row>
    <row r="11556" spans="2:8">
      <c r="B11556" s="24"/>
      <c r="C11556" s="24"/>
      <c r="D11556" s="24"/>
      <c r="E11556" s="24"/>
      <c r="F11556" s="29"/>
      <c r="G11556" s="24"/>
      <c r="H11556" s="24"/>
    </row>
    <row r="11557" spans="2:8">
      <c r="B11557" s="24"/>
      <c r="C11557" s="24"/>
      <c r="D11557" s="24"/>
      <c r="E11557" s="24"/>
      <c r="F11557" s="29"/>
      <c r="G11557" s="24"/>
      <c r="H11557" s="24"/>
    </row>
    <row r="11558" spans="2:8">
      <c r="B11558" s="24"/>
      <c r="C11558" s="24"/>
      <c r="D11558" s="24"/>
      <c r="E11558" s="24"/>
      <c r="F11558" s="29"/>
      <c r="G11558" s="24"/>
      <c r="H11558" s="24"/>
    </row>
    <row r="11559" spans="2:8">
      <c r="B11559" s="24"/>
      <c r="C11559" s="24"/>
      <c r="D11559" s="24"/>
      <c r="E11559" s="24"/>
      <c r="F11559" s="29"/>
      <c r="G11559" s="24"/>
      <c r="H11559" s="24"/>
    </row>
    <row r="11560" spans="2:8">
      <c r="B11560" s="24"/>
      <c r="C11560" s="24"/>
      <c r="D11560" s="24"/>
      <c r="E11560" s="24"/>
      <c r="F11560" s="29"/>
      <c r="G11560" s="24"/>
      <c r="H11560" s="24"/>
    </row>
    <row r="11561" spans="2:8">
      <c r="B11561" s="24"/>
      <c r="C11561" s="24"/>
      <c r="D11561" s="24"/>
      <c r="E11561" s="24"/>
      <c r="F11561" s="29"/>
      <c r="G11561" s="24"/>
      <c r="H11561" s="24"/>
    </row>
    <row r="11562" spans="2:8">
      <c r="B11562" s="24"/>
      <c r="C11562" s="24"/>
      <c r="D11562" s="24"/>
      <c r="E11562" s="24"/>
      <c r="F11562" s="29"/>
      <c r="G11562" s="24"/>
      <c r="H11562" s="24"/>
    </row>
    <row r="11563" spans="2:8">
      <c r="B11563" s="24"/>
      <c r="C11563" s="24"/>
      <c r="D11563" s="24"/>
      <c r="E11563" s="24"/>
      <c r="F11563" s="29"/>
      <c r="G11563" s="24"/>
      <c r="H11563" s="24"/>
    </row>
    <row r="11564" spans="2:8">
      <c r="B11564" s="24"/>
      <c r="C11564" s="24"/>
      <c r="D11564" s="24"/>
      <c r="E11564" s="24"/>
      <c r="F11564" s="29"/>
      <c r="G11564" s="24"/>
      <c r="H11564" s="24"/>
    </row>
    <row r="11565" spans="2:8">
      <c r="B11565" s="24"/>
      <c r="C11565" s="24"/>
      <c r="D11565" s="24"/>
      <c r="E11565" s="24"/>
      <c r="F11565" s="29"/>
      <c r="G11565" s="24"/>
      <c r="H11565" s="24"/>
    </row>
    <row r="11566" spans="2:8">
      <c r="B11566" s="24"/>
      <c r="C11566" s="24"/>
      <c r="D11566" s="24"/>
      <c r="E11566" s="24"/>
      <c r="F11566" s="29"/>
      <c r="G11566" s="24"/>
      <c r="H11566" s="24"/>
    </row>
    <row r="11567" spans="2:8">
      <c r="B11567" s="24"/>
      <c r="C11567" s="24"/>
      <c r="D11567" s="24"/>
      <c r="E11567" s="24"/>
      <c r="F11567" s="29"/>
      <c r="G11567" s="24"/>
      <c r="H11567" s="24"/>
    </row>
    <row r="11568" spans="2:8">
      <c r="B11568" s="24"/>
      <c r="C11568" s="24"/>
      <c r="D11568" s="24"/>
      <c r="E11568" s="24"/>
      <c r="F11568" s="29"/>
      <c r="G11568" s="24"/>
      <c r="H11568" s="24"/>
    </row>
    <row r="11569" spans="2:8">
      <c r="B11569" s="24"/>
      <c r="C11569" s="24"/>
      <c r="D11569" s="24"/>
      <c r="E11569" s="24"/>
      <c r="F11569" s="29"/>
      <c r="G11569" s="24"/>
      <c r="H11569" s="24"/>
    </row>
    <row r="11570" spans="2:8">
      <c r="B11570" s="24"/>
      <c r="C11570" s="24"/>
      <c r="D11570" s="24"/>
      <c r="E11570" s="24"/>
      <c r="F11570" s="29"/>
      <c r="G11570" s="24"/>
      <c r="H11570" s="24"/>
    </row>
    <row r="11571" spans="2:8">
      <c r="B11571" s="24"/>
      <c r="C11571" s="24"/>
      <c r="D11571" s="24"/>
      <c r="E11571" s="24"/>
      <c r="F11571" s="29"/>
      <c r="G11571" s="24"/>
      <c r="H11571" s="24"/>
    </row>
    <row r="11572" spans="2:8">
      <c r="B11572" s="24"/>
      <c r="C11572" s="24"/>
      <c r="D11572" s="24"/>
      <c r="E11572" s="24"/>
      <c r="F11572" s="29"/>
      <c r="G11572" s="24"/>
      <c r="H11572" s="24"/>
    </row>
    <row r="11573" spans="2:8">
      <c r="B11573" s="24"/>
      <c r="C11573" s="24"/>
      <c r="D11573" s="24"/>
      <c r="E11573" s="24"/>
      <c r="F11573" s="29"/>
      <c r="G11573" s="24"/>
      <c r="H11573" s="24"/>
    </row>
    <row r="11574" spans="2:8">
      <c r="B11574" s="24"/>
      <c r="C11574" s="24"/>
      <c r="D11574" s="24"/>
      <c r="E11574" s="24"/>
      <c r="F11574" s="29"/>
      <c r="G11574" s="24"/>
      <c r="H11574" s="24"/>
    </row>
    <row r="11575" spans="2:8">
      <c r="B11575" s="24"/>
      <c r="C11575" s="24"/>
      <c r="D11575" s="24"/>
      <c r="E11575" s="24"/>
      <c r="F11575" s="29"/>
      <c r="G11575" s="24"/>
      <c r="H11575" s="24"/>
    </row>
    <row r="11576" spans="2:8">
      <c r="B11576" s="24"/>
      <c r="C11576" s="24"/>
      <c r="D11576" s="24"/>
      <c r="E11576" s="24"/>
      <c r="F11576" s="29"/>
      <c r="G11576" s="24"/>
      <c r="H11576" s="24"/>
    </row>
    <row r="11577" spans="2:8">
      <c r="B11577" s="24"/>
      <c r="C11577" s="24"/>
      <c r="D11577" s="24"/>
      <c r="E11577" s="24"/>
      <c r="F11577" s="29"/>
      <c r="G11577" s="24"/>
      <c r="H11577" s="24"/>
    </row>
    <row r="11578" spans="2:8">
      <c r="B11578" s="24"/>
      <c r="C11578" s="24"/>
      <c r="D11578" s="24"/>
      <c r="E11578" s="24"/>
      <c r="F11578" s="29"/>
      <c r="G11578" s="24"/>
      <c r="H11578" s="24"/>
    </row>
    <row r="11579" spans="2:8">
      <c r="B11579" s="24"/>
      <c r="C11579" s="24"/>
      <c r="D11579" s="24"/>
      <c r="E11579" s="24"/>
      <c r="F11579" s="29"/>
      <c r="G11579" s="24"/>
      <c r="H11579" s="24"/>
    </row>
    <row r="11580" spans="2:8">
      <c r="B11580" s="24"/>
      <c r="C11580" s="24"/>
      <c r="D11580" s="24"/>
      <c r="E11580" s="24"/>
      <c r="F11580" s="29"/>
      <c r="G11580" s="24"/>
      <c r="H11580" s="24"/>
    </row>
    <row r="11581" spans="2:8">
      <c r="B11581" s="24"/>
      <c r="C11581" s="24"/>
      <c r="D11581" s="24"/>
      <c r="E11581" s="24"/>
      <c r="F11581" s="29"/>
      <c r="G11581" s="24"/>
      <c r="H11581" s="24"/>
    </row>
    <row r="11582" spans="2:8">
      <c r="B11582" s="24"/>
      <c r="C11582" s="24"/>
      <c r="D11582" s="24"/>
      <c r="E11582" s="24"/>
      <c r="F11582" s="29"/>
      <c r="G11582" s="24"/>
      <c r="H11582" s="24"/>
    </row>
    <row r="11583" spans="2:8">
      <c r="B11583" s="24"/>
      <c r="C11583" s="24"/>
      <c r="D11583" s="24"/>
      <c r="E11583" s="24"/>
      <c r="F11583" s="29"/>
      <c r="G11583" s="24"/>
      <c r="H11583" s="24"/>
    </row>
    <row r="11584" spans="2:8">
      <c r="B11584" s="24"/>
      <c r="C11584" s="24"/>
      <c r="D11584" s="24"/>
      <c r="E11584" s="24"/>
      <c r="F11584" s="29"/>
      <c r="G11584" s="24"/>
      <c r="H11584" s="24"/>
    </row>
    <row r="11585" spans="2:8">
      <c r="B11585" s="24"/>
      <c r="C11585" s="24"/>
      <c r="D11585" s="24"/>
      <c r="E11585" s="24"/>
      <c r="F11585" s="29"/>
      <c r="G11585" s="24"/>
      <c r="H11585" s="24"/>
    </row>
    <row r="11586" spans="2:8">
      <c r="B11586" s="24"/>
      <c r="C11586" s="24"/>
      <c r="D11586" s="24"/>
      <c r="E11586" s="24"/>
      <c r="F11586" s="29"/>
      <c r="G11586" s="24"/>
      <c r="H11586" s="24"/>
    </row>
    <row r="11587" spans="2:8">
      <c r="B11587" s="24"/>
      <c r="C11587" s="24"/>
      <c r="D11587" s="24"/>
      <c r="E11587" s="24"/>
      <c r="F11587" s="29"/>
      <c r="G11587" s="24"/>
      <c r="H11587" s="24"/>
    </row>
    <row r="11588" spans="2:8">
      <c r="B11588" s="24"/>
      <c r="C11588" s="24"/>
      <c r="D11588" s="24"/>
      <c r="E11588" s="24"/>
      <c r="F11588" s="29"/>
      <c r="G11588" s="24"/>
      <c r="H11588" s="24"/>
    </row>
    <row r="11589" spans="2:8">
      <c r="B11589" s="24"/>
      <c r="C11589" s="24"/>
      <c r="D11589" s="24"/>
      <c r="E11589" s="24"/>
      <c r="F11589" s="29"/>
      <c r="G11589" s="24"/>
      <c r="H11589" s="24"/>
    </row>
    <row r="11590" spans="2:8">
      <c r="B11590" s="24"/>
      <c r="C11590" s="24"/>
      <c r="D11590" s="24"/>
      <c r="E11590" s="24"/>
      <c r="F11590" s="29"/>
      <c r="G11590" s="24"/>
      <c r="H11590" s="24"/>
    </row>
    <row r="11591" spans="2:8">
      <c r="B11591" s="24"/>
      <c r="C11591" s="24"/>
      <c r="D11591" s="24"/>
      <c r="E11591" s="24"/>
      <c r="F11591" s="29"/>
      <c r="G11591" s="24"/>
      <c r="H11591" s="24"/>
    </row>
    <row r="11592" spans="2:8">
      <c r="B11592" s="24"/>
      <c r="C11592" s="24"/>
      <c r="D11592" s="24"/>
      <c r="E11592" s="24"/>
      <c r="F11592" s="29"/>
      <c r="G11592" s="24"/>
      <c r="H11592" s="24"/>
    </row>
    <row r="11593" spans="2:8">
      <c r="B11593" s="24"/>
      <c r="C11593" s="24"/>
      <c r="D11593" s="24"/>
      <c r="E11593" s="24"/>
      <c r="F11593" s="29"/>
      <c r="G11593" s="24"/>
      <c r="H11593" s="24"/>
    </row>
    <row r="11594" spans="2:8">
      <c r="B11594" s="24"/>
      <c r="C11594" s="24"/>
      <c r="D11594" s="24"/>
      <c r="E11594" s="24"/>
      <c r="F11594" s="29"/>
      <c r="G11594" s="24"/>
      <c r="H11594" s="24"/>
    </row>
    <row r="11595" spans="2:8">
      <c r="B11595" s="24"/>
      <c r="C11595" s="24"/>
      <c r="D11595" s="24"/>
      <c r="E11595" s="24"/>
      <c r="F11595" s="29"/>
      <c r="G11595" s="24"/>
      <c r="H11595" s="24"/>
    </row>
    <row r="11596" spans="2:8">
      <c r="B11596" s="24"/>
      <c r="C11596" s="24"/>
      <c r="D11596" s="24"/>
      <c r="E11596" s="24"/>
      <c r="F11596" s="29"/>
      <c r="G11596" s="24"/>
      <c r="H11596" s="24"/>
    </row>
    <row r="11597" spans="2:8">
      <c r="B11597" s="24"/>
      <c r="C11597" s="24"/>
      <c r="D11597" s="24"/>
      <c r="E11597" s="24"/>
      <c r="F11597" s="29"/>
      <c r="G11597" s="24"/>
      <c r="H11597" s="24"/>
    </row>
    <row r="11598" spans="2:8">
      <c r="B11598" s="24"/>
      <c r="C11598" s="24"/>
      <c r="D11598" s="24"/>
      <c r="E11598" s="24"/>
      <c r="F11598" s="29"/>
      <c r="G11598" s="24"/>
      <c r="H11598" s="24"/>
    </row>
    <row r="11599" spans="2:8">
      <c r="B11599" s="24"/>
      <c r="C11599" s="24"/>
      <c r="D11599" s="24"/>
      <c r="E11599" s="24"/>
      <c r="F11599" s="29"/>
      <c r="G11599" s="24"/>
      <c r="H11599" s="24"/>
    </row>
    <row r="11600" spans="2:8">
      <c r="B11600" s="24"/>
      <c r="C11600" s="24"/>
      <c r="D11600" s="24"/>
      <c r="E11600" s="24"/>
      <c r="F11600" s="29"/>
      <c r="G11600" s="24"/>
      <c r="H11600" s="24"/>
    </row>
    <row r="11601" spans="2:8">
      <c r="B11601" s="24"/>
      <c r="C11601" s="24"/>
      <c r="D11601" s="24"/>
      <c r="E11601" s="24"/>
      <c r="F11601" s="29"/>
      <c r="G11601" s="24"/>
      <c r="H11601" s="24"/>
    </row>
    <row r="11602" spans="2:8">
      <c r="B11602" s="24"/>
      <c r="C11602" s="24"/>
      <c r="D11602" s="24"/>
      <c r="E11602" s="24"/>
      <c r="F11602" s="29"/>
      <c r="G11602" s="24"/>
      <c r="H11602" s="24"/>
    </row>
    <row r="11603" spans="2:8">
      <c r="B11603" s="24"/>
      <c r="C11603" s="24"/>
      <c r="D11603" s="24"/>
      <c r="E11603" s="24"/>
      <c r="F11603" s="29"/>
      <c r="G11603" s="24"/>
      <c r="H11603" s="24"/>
    </row>
    <row r="11604" spans="2:8">
      <c r="B11604" s="24"/>
      <c r="C11604" s="24"/>
      <c r="D11604" s="24"/>
      <c r="E11604" s="24"/>
      <c r="F11604" s="29"/>
      <c r="G11604" s="24"/>
      <c r="H11604" s="24"/>
    </row>
    <row r="11605" spans="2:8">
      <c r="B11605" s="24"/>
      <c r="C11605" s="24"/>
      <c r="D11605" s="24"/>
      <c r="E11605" s="24"/>
      <c r="F11605" s="29"/>
      <c r="G11605" s="24"/>
      <c r="H11605" s="24"/>
    </row>
    <row r="11606" spans="2:8">
      <c r="B11606" s="24"/>
      <c r="C11606" s="24"/>
      <c r="D11606" s="24"/>
      <c r="E11606" s="24"/>
      <c r="F11606" s="29"/>
      <c r="G11606" s="24"/>
      <c r="H11606" s="24"/>
    </row>
    <row r="11607" spans="2:8">
      <c r="B11607" s="24"/>
      <c r="C11607" s="24"/>
      <c r="D11607" s="24"/>
      <c r="E11607" s="24"/>
      <c r="F11607" s="29"/>
      <c r="G11607" s="24"/>
      <c r="H11607" s="24"/>
    </row>
    <row r="11608" spans="2:8">
      <c r="B11608" s="24"/>
      <c r="C11608" s="24"/>
      <c r="D11608" s="24"/>
      <c r="E11608" s="24"/>
      <c r="F11608" s="29"/>
      <c r="G11608" s="24"/>
      <c r="H11608" s="24"/>
    </row>
    <row r="11609" spans="2:8">
      <c r="B11609" s="24"/>
      <c r="C11609" s="24"/>
      <c r="D11609" s="24"/>
      <c r="E11609" s="24"/>
      <c r="F11609" s="29"/>
      <c r="G11609" s="24"/>
      <c r="H11609" s="24"/>
    </row>
    <row r="11610" spans="2:8">
      <c r="B11610" s="24"/>
      <c r="C11610" s="24"/>
      <c r="D11610" s="24"/>
      <c r="E11610" s="24"/>
      <c r="F11610" s="29"/>
      <c r="G11610" s="24"/>
      <c r="H11610" s="24"/>
    </row>
    <row r="11611" spans="2:8">
      <c r="B11611" s="24"/>
      <c r="C11611" s="24"/>
      <c r="D11611" s="24"/>
      <c r="E11611" s="24"/>
      <c r="F11611" s="29"/>
      <c r="G11611" s="24"/>
      <c r="H11611" s="24"/>
    </row>
    <row r="11612" spans="2:8">
      <c r="B11612" s="24"/>
      <c r="C11612" s="24"/>
      <c r="D11612" s="24"/>
      <c r="E11612" s="24"/>
      <c r="F11612" s="29"/>
      <c r="G11612" s="24"/>
      <c r="H11612" s="24"/>
    </row>
    <row r="11613" spans="2:8">
      <c r="B11613" s="24"/>
      <c r="C11613" s="24"/>
      <c r="D11613" s="24"/>
      <c r="E11613" s="24"/>
      <c r="F11613" s="29"/>
      <c r="G11613" s="24"/>
      <c r="H11613" s="24"/>
    </row>
    <row r="11614" spans="2:8">
      <c r="B11614" s="24"/>
      <c r="C11614" s="24"/>
      <c r="D11614" s="24"/>
      <c r="E11614" s="24"/>
      <c r="F11614" s="29"/>
      <c r="G11614" s="24"/>
      <c r="H11614" s="24"/>
    </row>
    <row r="11615" spans="2:8">
      <c r="B11615" s="24"/>
      <c r="C11615" s="24"/>
      <c r="D11615" s="24"/>
      <c r="E11615" s="24"/>
      <c r="F11615" s="29"/>
      <c r="G11615" s="24"/>
      <c r="H11615" s="24"/>
    </row>
    <row r="11616" spans="2:8">
      <c r="B11616" s="24"/>
      <c r="C11616" s="24"/>
      <c r="D11616" s="24"/>
      <c r="E11616" s="24"/>
      <c r="F11616" s="29"/>
      <c r="G11616" s="24"/>
      <c r="H11616" s="24"/>
    </row>
    <row r="11617" spans="2:8">
      <c r="B11617" s="24"/>
      <c r="C11617" s="24"/>
      <c r="D11617" s="24"/>
      <c r="E11617" s="24"/>
      <c r="F11617" s="29"/>
      <c r="G11617" s="24"/>
      <c r="H11617" s="24"/>
    </row>
    <row r="11618" spans="2:8">
      <c r="B11618" s="24"/>
      <c r="C11618" s="24"/>
      <c r="D11618" s="24"/>
      <c r="E11618" s="24"/>
      <c r="F11618" s="29"/>
      <c r="G11618" s="24"/>
      <c r="H11618" s="24"/>
    </row>
    <row r="11619" spans="2:8">
      <c r="B11619" s="24"/>
      <c r="C11619" s="24"/>
      <c r="D11619" s="24"/>
      <c r="E11619" s="24"/>
      <c r="F11619" s="29"/>
      <c r="G11619" s="24"/>
      <c r="H11619" s="24"/>
    </row>
    <row r="11620" spans="2:8">
      <c r="B11620" s="24"/>
      <c r="C11620" s="24"/>
      <c r="D11620" s="24"/>
      <c r="E11620" s="24"/>
      <c r="F11620" s="29"/>
      <c r="G11620" s="24"/>
      <c r="H11620" s="24"/>
    </row>
    <row r="11621" spans="2:8">
      <c r="B11621" s="24"/>
      <c r="C11621" s="24"/>
      <c r="D11621" s="24"/>
      <c r="E11621" s="24"/>
      <c r="F11621" s="29"/>
      <c r="G11621" s="24"/>
      <c r="H11621" s="24"/>
    </row>
    <row r="11622" spans="2:8">
      <c r="B11622" s="24"/>
      <c r="C11622" s="24"/>
      <c r="D11622" s="24"/>
      <c r="E11622" s="24"/>
      <c r="F11622" s="29"/>
      <c r="G11622" s="24"/>
      <c r="H11622" s="24"/>
    </row>
    <row r="11623" spans="2:8">
      <c r="B11623" s="24"/>
      <c r="C11623" s="24"/>
      <c r="D11623" s="24"/>
      <c r="E11623" s="24"/>
      <c r="F11623" s="29"/>
      <c r="G11623" s="24"/>
      <c r="H11623" s="24"/>
    </row>
    <row r="11624" spans="2:8">
      <c r="B11624" s="24"/>
      <c r="C11624" s="24"/>
      <c r="D11624" s="24"/>
      <c r="E11624" s="24"/>
      <c r="F11624" s="29"/>
      <c r="G11624" s="24"/>
      <c r="H11624" s="24"/>
    </row>
    <row r="11625" spans="2:8">
      <c r="B11625" s="24"/>
      <c r="C11625" s="24"/>
      <c r="D11625" s="24"/>
      <c r="E11625" s="24"/>
      <c r="F11625" s="29"/>
      <c r="G11625" s="24"/>
      <c r="H11625" s="24"/>
    </row>
    <row r="11626" spans="2:8">
      <c r="B11626" s="24"/>
      <c r="C11626" s="24"/>
      <c r="D11626" s="24"/>
      <c r="E11626" s="24"/>
      <c r="F11626" s="29"/>
      <c r="G11626" s="24"/>
      <c r="H11626" s="24"/>
    </row>
    <row r="11627" spans="2:8">
      <c r="B11627" s="24"/>
      <c r="C11627" s="24"/>
      <c r="D11627" s="24"/>
      <c r="E11627" s="24"/>
      <c r="F11627" s="29"/>
      <c r="G11627" s="24"/>
      <c r="H11627" s="24"/>
    </row>
    <row r="11628" spans="2:8">
      <c r="B11628" s="24"/>
      <c r="C11628" s="24"/>
      <c r="D11628" s="24"/>
      <c r="E11628" s="24"/>
      <c r="F11628" s="29"/>
      <c r="G11628" s="24"/>
      <c r="H11628" s="24"/>
    </row>
    <row r="11629" spans="2:8">
      <c r="B11629" s="24"/>
      <c r="C11629" s="24"/>
      <c r="D11629" s="24"/>
      <c r="E11629" s="24"/>
      <c r="F11629" s="29"/>
      <c r="G11629" s="24"/>
      <c r="H11629" s="24"/>
    </row>
    <row r="11630" spans="2:8">
      <c r="B11630" s="24"/>
      <c r="C11630" s="24"/>
      <c r="D11630" s="24"/>
      <c r="E11630" s="24"/>
      <c r="F11630" s="29"/>
      <c r="G11630" s="24"/>
      <c r="H11630" s="24"/>
    </row>
    <row r="11631" spans="2:8">
      <c r="B11631" s="24"/>
      <c r="C11631" s="24"/>
      <c r="D11631" s="24"/>
      <c r="E11631" s="24"/>
      <c r="F11631" s="29"/>
      <c r="G11631" s="24"/>
      <c r="H11631" s="24"/>
    </row>
    <row r="11632" spans="2:8">
      <c r="B11632" s="24"/>
      <c r="C11632" s="24"/>
      <c r="D11632" s="24"/>
      <c r="E11632" s="24"/>
      <c r="F11632" s="29"/>
      <c r="G11632" s="24"/>
      <c r="H11632" s="24"/>
    </row>
    <row r="11633" spans="2:8">
      <c r="B11633" s="24"/>
      <c r="C11633" s="24"/>
      <c r="D11633" s="24"/>
      <c r="E11633" s="24"/>
      <c r="F11633" s="29"/>
      <c r="G11633" s="24"/>
      <c r="H11633" s="24"/>
    </row>
    <row r="11634" spans="2:8">
      <c r="B11634" s="24"/>
      <c r="C11634" s="24"/>
      <c r="D11634" s="24"/>
      <c r="E11634" s="24"/>
      <c r="F11634" s="29"/>
      <c r="G11634" s="24"/>
      <c r="H11634" s="24"/>
    </row>
    <row r="11635" spans="2:8">
      <c r="B11635" s="24"/>
      <c r="C11635" s="24"/>
      <c r="D11635" s="24"/>
      <c r="E11635" s="24"/>
      <c r="F11635" s="29"/>
      <c r="G11635" s="24"/>
      <c r="H11635" s="24"/>
    </row>
    <row r="11636" spans="2:8">
      <c r="B11636" s="24"/>
      <c r="C11636" s="24"/>
      <c r="D11636" s="24"/>
      <c r="E11636" s="24"/>
      <c r="F11636" s="29"/>
      <c r="G11636" s="24"/>
      <c r="H11636" s="24"/>
    </row>
    <row r="11637" spans="2:8">
      <c r="B11637" s="24"/>
      <c r="C11637" s="24"/>
      <c r="D11637" s="24"/>
      <c r="E11637" s="24"/>
      <c r="F11637" s="29"/>
      <c r="G11637" s="24"/>
      <c r="H11637" s="24"/>
    </row>
    <row r="11638" spans="2:8">
      <c r="B11638" s="24"/>
      <c r="C11638" s="24"/>
      <c r="D11638" s="24"/>
      <c r="E11638" s="24"/>
      <c r="F11638" s="29"/>
      <c r="G11638" s="24"/>
      <c r="H11638" s="24"/>
    </row>
    <row r="11639" spans="2:8">
      <c r="B11639" s="24"/>
      <c r="C11639" s="24"/>
      <c r="D11639" s="24"/>
      <c r="E11639" s="24"/>
      <c r="F11639" s="29"/>
      <c r="G11639" s="24"/>
      <c r="H11639" s="24"/>
    </row>
    <row r="11640" spans="2:8">
      <c r="B11640" s="24"/>
      <c r="C11640" s="24"/>
      <c r="D11640" s="24"/>
      <c r="E11640" s="24"/>
      <c r="F11640" s="29"/>
      <c r="G11640" s="24"/>
      <c r="H11640" s="24"/>
    </row>
    <row r="11641" spans="2:8">
      <c r="B11641" s="24"/>
      <c r="C11641" s="24"/>
      <c r="D11641" s="24"/>
      <c r="E11641" s="24"/>
      <c r="F11641" s="29"/>
      <c r="G11641" s="24"/>
      <c r="H11641" s="24"/>
    </row>
    <row r="11642" spans="2:8">
      <c r="B11642" s="24"/>
      <c r="C11642" s="24"/>
      <c r="D11642" s="24"/>
      <c r="E11642" s="24"/>
      <c r="F11642" s="29"/>
      <c r="G11642" s="24"/>
      <c r="H11642" s="24"/>
    </row>
    <row r="11643" spans="2:8">
      <c r="B11643" s="24"/>
      <c r="C11643" s="24"/>
      <c r="D11643" s="24"/>
      <c r="E11643" s="24"/>
      <c r="F11643" s="29"/>
      <c r="G11643" s="24"/>
      <c r="H11643" s="24"/>
    </row>
    <row r="11644" spans="2:8">
      <c r="B11644" s="24"/>
      <c r="C11644" s="24"/>
      <c r="D11644" s="24"/>
      <c r="E11644" s="24"/>
      <c r="F11644" s="29"/>
      <c r="G11644" s="24"/>
      <c r="H11644" s="24"/>
    </row>
    <row r="11645" spans="2:8">
      <c r="B11645" s="24"/>
      <c r="C11645" s="24"/>
      <c r="D11645" s="24"/>
      <c r="E11645" s="24"/>
      <c r="F11645" s="29"/>
      <c r="G11645" s="24"/>
      <c r="H11645" s="24"/>
    </row>
    <row r="11646" spans="2:8">
      <c r="B11646" s="24"/>
      <c r="C11646" s="24"/>
      <c r="D11646" s="24"/>
      <c r="E11646" s="24"/>
      <c r="F11646" s="29"/>
      <c r="G11646" s="24"/>
      <c r="H11646" s="24"/>
    </row>
    <row r="11647" spans="2:8">
      <c r="B11647" s="24"/>
      <c r="C11647" s="24"/>
      <c r="D11647" s="24"/>
      <c r="E11647" s="24"/>
      <c r="F11647" s="29"/>
      <c r="G11647" s="24"/>
      <c r="H11647" s="24"/>
    </row>
    <row r="11648" spans="2:8">
      <c r="B11648" s="24"/>
      <c r="C11648" s="24"/>
      <c r="D11648" s="24"/>
      <c r="E11648" s="24"/>
      <c r="F11648" s="29"/>
      <c r="G11648" s="24"/>
      <c r="H11648" s="24"/>
    </row>
    <row r="11649" spans="2:8">
      <c r="B11649" s="24"/>
      <c r="C11649" s="24"/>
      <c r="D11649" s="24"/>
      <c r="E11649" s="24"/>
      <c r="F11649" s="29"/>
      <c r="G11649" s="24"/>
      <c r="H11649" s="24"/>
    </row>
    <row r="11650" spans="2:8">
      <c r="B11650" s="24"/>
      <c r="C11650" s="24"/>
      <c r="D11650" s="24"/>
      <c r="E11650" s="24"/>
      <c r="F11650" s="29"/>
      <c r="G11650" s="24"/>
      <c r="H11650" s="24"/>
    </row>
    <row r="11651" spans="2:8">
      <c r="B11651" s="24"/>
      <c r="C11651" s="24"/>
      <c r="D11651" s="24"/>
      <c r="E11651" s="24"/>
      <c r="F11651" s="29"/>
      <c r="G11651" s="24"/>
      <c r="H11651" s="24"/>
    </row>
    <row r="11652" spans="2:8">
      <c r="B11652" s="24"/>
      <c r="C11652" s="24"/>
      <c r="D11652" s="24"/>
      <c r="E11652" s="24"/>
      <c r="F11652" s="29"/>
      <c r="G11652" s="24"/>
      <c r="H11652" s="24"/>
    </row>
    <row r="11653" spans="2:8">
      <c r="B11653" s="24"/>
      <c r="C11653" s="24"/>
      <c r="D11653" s="24"/>
      <c r="E11653" s="24"/>
      <c r="F11653" s="29"/>
      <c r="G11653" s="24"/>
      <c r="H11653" s="24"/>
    </row>
    <row r="11654" spans="2:8">
      <c r="B11654" s="24"/>
      <c r="C11654" s="24"/>
      <c r="D11654" s="24"/>
      <c r="E11654" s="24"/>
      <c r="F11654" s="29"/>
      <c r="G11654" s="24"/>
      <c r="H11654" s="24"/>
    </row>
    <row r="11655" spans="2:8">
      <c r="B11655" s="24"/>
      <c r="C11655" s="24"/>
      <c r="D11655" s="24"/>
      <c r="E11655" s="24"/>
      <c r="F11655" s="29"/>
      <c r="G11655" s="24"/>
      <c r="H11655" s="24"/>
    </row>
    <row r="11656" spans="2:8">
      <c r="B11656" s="24"/>
      <c r="C11656" s="24"/>
      <c r="D11656" s="24"/>
      <c r="E11656" s="24"/>
      <c r="F11656" s="29"/>
      <c r="G11656" s="24"/>
      <c r="H11656" s="24"/>
    </row>
    <row r="11657" spans="2:8">
      <c r="B11657" s="24"/>
      <c r="C11657" s="24"/>
      <c r="D11657" s="24"/>
      <c r="E11657" s="24"/>
      <c r="F11657" s="29"/>
      <c r="G11657" s="24"/>
      <c r="H11657" s="24"/>
    </row>
    <row r="11658" spans="2:8">
      <c r="B11658" s="24"/>
      <c r="C11658" s="24"/>
      <c r="D11658" s="24"/>
      <c r="E11658" s="24"/>
      <c r="F11658" s="29"/>
      <c r="G11658" s="24"/>
      <c r="H11658" s="24"/>
    </row>
    <row r="11659" spans="2:8">
      <c r="B11659" s="24"/>
      <c r="C11659" s="24"/>
      <c r="D11659" s="24"/>
      <c r="E11659" s="24"/>
      <c r="F11659" s="29"/>
      <c r="G11659" s="24"/>
      <c r="H11659" s="24"/>
    </row>
    <row r="11660" spans="2:8">
      <c r="B11660" s="24"/>
      <c r="C11660" s="24"/>
      <c r="D11660" s="24"/>
      <c r="E11660" s="24"/>
      <c r="F11660" s="29"/>
      <c r="G11660" s="24"/>
      <c r="H11660" s="24"/>
    </row>
    <row r="11661" spans="2:8">
      <c r="B11661" s="24"/>
      <c r="C11661" s="24"/>
      <c r="D11661" s="24"/>
      <c r="E11661" s="24"/>
      <c r="F11661" s="29"/>
      <c r="G11661" s="24"/>
      <c r="H11661" s="24"/>
    </row>
    <row r="11662" spans="2:8">
      <c r="B11662" s="24"/>
      <c r="C11662" s="24"/>
      <c r="D11662" s="24"/>
      <c r="E11662" s="24"/>
      <c r="F11662" s="29"/>
      <c r="G11662" s="24"/>
      <c r="H11662" s="24"/>
    </row>
    <row r="11663" spans="2:8">
      <c r="B11663" s="24"/>
      <c r="C11663" s="24"/>
      <c r="D11663" s="24"/>
      <c r="E11663" s="24"/>
      <c r="F11663" s="29"/>
      <c r="G11663" s="24"/>
      <c r="H11663" s="24"/>
    </row>
    <row r="11664" spans="2:8">
      <c r="B11664" s="24"/>
      <c r="C11664" s="24"/>
      <c r="D11664" s="24"/>
      <c r="E11664" s="24"/>
      <c r="F11664" s="29"/>
      <c r="G11664" s="24"/>
      <c r="H11664" s="24"/>
    </row>
    <row r="11665" spans="2:8">
      <c r="B11665" s="24"/>
      <c r="C11665" s="24"/>
      <c r="D11665" s="24"/>
      <c r="E11665" s="24"/>
      <c r="F11665" s="29"/>
      <c r="G11665" s="24"/>
      <c r="H11665" s="24"/>
    </row>
    <row r="11666" spans="2:8">
      <c r="B11666" s="24"/>
      <c r="C11666" s="24"/>
      <c r="D11666" s="24"/>
      <c r="E11666" s="24"/>
      <c r="F11666" s="29"/>
      <c r="G11666" s="24"/>
      <c r="H11666" s="24"/>
    </row>
    <row r="11667" spans="2:8">
      <c r="B11667" s="24"/>
      <c r="C11667" s="24"/>
      <c r="D11667" s="24"/>
      <c r="E11667" s="24"/>
      <c r="F11667" s="29"/>
      <c r="G11667" s="24"/>
      <c r="H11667" s="24"/>
    </row>
    <row r="11668" spans="2:8">
      <c r="B11668" s="24"/>
      <c r="C11668" s="24"/>
      <c r="D11668" s="24"/>
      <c r="E11668" s="24"/>
      <c r="F11668" s="29"/>
      <c r="G11668" s="24"/>
      <c r="H11668" s="24"/>
    </row>
    <row r="11669" spans="2:8">
      <c r="B11669" s="24"/>
      <c r="C11669" s="24"/>
      <c r="D11669" s="24"/>
      <c r="E11669" s="24"/>
      <c r="F11669" s="29"/>
      <c r="G11669" s="24"/>
      <c r="H11669" s="24"/>
    </row>
    <row r="11670" spans="2:8">
      <c r="B11670" s="24"/>
      <c r="C11670" s="24"/>
      <c r="D11670" s="24"/>
      <c r="E11670" s="24"/>
      <c r="F11670" s="29"/>
      <c r="G11670" s="24"/>
      <c r="H11670" s="24"/>
    </row>
    <row r="11671" spans="2:8">
      <c r="B11671" s="24"/>
      <c r="C11671" s="24"/>
      <c r="D11671" s="24"/>
      <c r="E11671" s="24"/>
      <c r="F11671" s="29"/>
      <c r="G11671" s="24"/>
      <c r="H11671" s="24"/>
    </row>
    <row r="11672" spans="2:8">
      <c r="B11672" s="24"/>
      <c r="C11672" s="24"/>
      <c r="D11672" s="24"/>
      <c r="E11672" s="24"/>
      <c r="F11672" s="29"/>
      <c r="G11672" s="24"/>
      <c r="H11672" s="24"/>
    </row>
    <row r="11673" spans="2:8">
      <c r="B11673" s="24"/>
      <c r="C11673" s="24"/>
      <c r="D11673" s="24"/>
      <c r="E11673" s="24"/>
      <c r="F11673" s="29"/>
      <c r="G11673" s="24"/>
      <c r="H11673" s="24"/>
    </row>
    <row r="11674" spans="2:8">
      <c r="B11674" s="24"/>
      <c r="C11674" s="24"/>
      <c r="D11674" s="24"/>
      <c r="E11674" s="24"/>
      <c r="F11674" s="29"/>
      <c r="G11674" s="24"/>
      <c r="H11674" s="24"/>
    </row>
    <row r="11675" spans="2:8">
      <c r="B11675" s="24"/>
      <c r="C11675" s="24"/>
      <c r="D11675" s="24"/>
      <c r="E11675" s="24"/>
      <c r="F11675" s="29"/>
      <c r="G11675" s="24"/>
      <c r="H11675" s="24"/>
    </row>
    <row r="11676" spans="2:8">
      <c r="B11676" s="24"/>
      <c r="C11676" s="24"/>
      <c r="D11676" s="24"/>
      <c r="E11676" s="24"/>
      <c r="F11676" s="29"/>
      <c r="G11676" s="24"/>
      <c r="H11676" s="24"/>
    </row>
    <row r="11677" spans="2:8">
      <c r="B11677" s="24"/>
      <c r="C11677" s="24"/>
      <c r="D11677" s="24"/>
      <c r="E11677" s="24"/>
      <c r="F11677" s="29"/>
      <c r="G11677" s="24"/>
      <c r="H11677" s="24"/>
    </row>
    <row r="11678" spans="2:8">
      <c r="B11678" s="24"/>
      <c r="C11678" s="24"/>
      <c r="D11678" s="24"/>
      <c r="E11678" s="24"/>
      <c r="F11678" s="29"/>
      <c r="G11678" s="24"/>
      <c r="H11678" s="24"/>
    </row>
    <row r="11679" spans="2:8">
      <c r="B11679" s="24"/>
      <c r="C11679" s="24"/>
      <c r="D11679" s="24"/>
      <c r="E11679" s="24"/>
      <c r="F11679" s="29"/>
      <c r="G11679" s="24"/>
      <c r="H11679" s="24"/>
    </row>
    <row r="11680" spans="2:8">
      <c r="B11680" s="24"/>
      <c r="C11680" s="24"/>
      <c r="D11680" s="24"/>
      <c r="E11680" s="24"/>
      <c r="F11680" s="29"/>
      <c r="G11680" s="24"/>
      <c r="H11680" s="24"/>
    </row>
    <row r="11681" spans="2:8">
      <c r="B11681" s="24"/>
      <c r="C11681" s="24"/>
      <c r="D11681" s="24"/>
      <c r="E11681" s="24"/>
      <c r="F11681" s="29"/>
      <c r="G11681" s="24"/>
      <c r="H11681" s="24"/>
    </row>
    <row r="11682" spans="2:8">
      <c r="B11682" s="24"/>
      <c r="C11682" s="24"/>
      <c r="D11682" s="24"/>
      <c r="E11682" s="24"/>
      <c r="F11682" s="29"/>
      <c r="G11682" s="24"/>
      <c r="H11682" s="24"/>
    </row>
    <row r="11683" spans="2:8">
      <c r="B11683" s="24"/>
      <c r="C11683" s="24"/>
      <c r="D11683" s="24"/>
      <c r="E11683" s="24"/>
      <c r="F11683" s="29"/>
      <c r="G11683" s="24"/>
      <c r="H11683" s="24"/>
    </row>
    <row r="11684" spans="2:8">
      <c r="B11684" s="24"/>
      <c r="C11684" s="24"/>
      <c r="D11684" s="24"/>
      <c r="E11684" s="24"/>
      <c r="F11684" s="29"/>
      <c r="G11684" s="24"/>
      <c r="H11684" s="24"/>
    </row>
    <row r="11685" spans="2:8">
      <c r="B11685" s="24"/>
      <c r="C11685" s="24"/>
      <c r="D11685" s="24"/>
      <c r="E11685" s="24"/>
      <c r="F11685" s="29"/>
      <c r="G11685" s="24"/>
      <c r="H11685" s="24"/>
    </row>
    <row r="11686" spans="2:8">
      <c r="B11686" s="24"/>
      <c r="C11686" s="24"/>
      <c r="D11686" s="24"/>
      <c r="E11686" s="24"/>
      <c r="F11686" s="29"/>
      <c r="G11686" s="24"/>
      <c r="H11686" s="24"/>
    </row>
    <row r="11687" spans="2:8">
      <c r="B11687" s="24"/>
      <c r="C11687" s="24"/>
      <c r="D11687" s="24"/>
      <c r="E11687" s="24"/>
      <c r="F11687" s="29"/>
      <c r="G11687" s="24"/>
      <c r="H11687" s="24"/>
    </row>
    <row r="11688" spans="2:8">
      <c r="B11688" s="24"/>
      <c r="C11688" s="24"/>
      <c r="D11688" s="24"/>
      <c r="E11688" s="24"/>
      <c r="F11688" s="29"/>
      <c r="G11688" s="24"/>
      <c r="H11688" s="24"/>
    </row>
    <row r="11689" spans="2:8">
      <c r="B11689" s="24"/>
      <c r="C11689" s="24"/>
      <c r="D11689" s="24"/>
      <c r="E11689" s="24"/>
      <c r="F11689" s="29"/>
      <c r="G11689" s="24"/>
      <c r="H11689" s="24"/>
    </row>
    <row r="11690" spans="2:8">
      <c r="B11690" s="24"/>
      <c r="C11690" s="24"/>
      <c r="D11690" s="24"/>
      <c r="E11690" s="24"/>
      <c r="F11690" s="29"/>
      <c r="G11690" s="24"/>
      <c r="H11690" s="24"/>
    </row>
    <row r="11691" spans="2:8">
      <c r="B11691" s="24"/>
      <c r="C11691" s="24"/>
      <c r="D11691" s="24"/>
      <c r="E11691" s="24"/>
      <c r="F11691" s="29"/>
      <c r="G11691" s="24"/>
      <c r="H11691" s="24"/>
    </row>
    <row r="11692" spans="2:8">
      <c r="B11692" s="24"/>
      <c r="C11692" s="24"/>
      <c r="D11692" s="24"/>
      <c r="E11692" s="24"/>
      <c r="F11692" s="29"/>
      <c r="G11692" s="24"/>
      <c r="H11692" s="24"/>
    </row>
    <row r="11693" spans="2:8">
      <c r="B11693" s="24"/>
      <c r="C11693" s="24"/>
      <c r="D11693" s="24"/>
      <c r="E11693" s="24"/>
      <c r="F11693" s="29"/>
      <c r="G11693" s="24"/>
      <c r="H11693" s="24"/>
    </row>
    <row r="11694" spans="2:8">
      <c r="B11694" s="24"/>
      <c r="C11694" s="24"/>
      <c r="D11694" s="24"/>
      <c r="E11694" s="24"/>
      <c r="F11694" s="29"/>
      <c r="G11694" s="24"/>
      <c r="H11694" s="24"/>
    </row>
    <row r="11695" spans="2:8">
      <c r="B11695" s="24"/>
      <c r="C11695" s="24"/>
      <c r="D11695" s="24"/>
      <c r="E11695" s="24"/>
      <c r="F11695" s="29"/>
      <c r="G11695" s="24"/>
      <c r="H11695" s="24"/>
    </row>
    <row r="11696" spans="2:8">
      <c r="B11696" s="24"/>
      <c r="C11696" s="24"/>
      <c r="D11696" s="24"/>
      <c r="E11696" s="24"/>
      <c r="F11696" s="29"/>
      <c r="G11696" s="24"/>
      <c r="H11696" s="24"/>
    </row>
    <row r="11697" spans="2:8">
      <c r="B11697" s="24"/>
      <c r="C11697" s="24"/>
      <c r="D11697" s="24"/>
      <c r="E11697" s="24"/>
      <c r="F11697" s="29"/>
      <c r="G11697" s="24"/>
      <c r="H11697" s="24"/>
    </row>
    <row r="11698" spans="2:8">
      <c r="B11698" s="24"/>
      <c r="C11698" s="24"/>
      <c r="D11698" s="24"/>
      <c r="E11698" s="24"/>
      <c r="F11698" s="29"/>
      <c r="G11698" s="24"/>
      <c r="H11698" s="24"/>
    </row>
    <row r="11699" spans="2:8">
      <c r="B11699" s="24"/>
      <c r="C11699" s="24"/>
      <c r="D11699" s="24"/>
      <c r="E11699" s="24"/>
      <c r="F11699" s="29"/>
      <c r="G11699" s="24"/>
      <c r="H11699" s="24"/>
    </row>
    <row r="11700" spans="2:8">
      <c r="B11700" s="24"/>
      <c r="C11700" s="24"/>
      <c r="D11700" s="24"/>
      <c r="E11700" s="24"/>
      <c r="F11700" s="29"/>
      <c r="G11700" s="24"/>
      <c r="H11700" s="24"/>
    </row>
    <row r="11701" spans="2:8">
      <c r="B11701" s="24"/>
      <c r="C11701" s="24"/>
      <c r="D11701" s="24"/>
      <c r="E11701" s="24"/>
      <c r="F11701" s="29"/>
      <c r="G11701" s="24"/>
      <c r="H11701" s="24"/>
    </row>
    <row r="11702" spans="2:8">
      <c r="B11702" s="24"/>
      <c r="C11702" s="24"/>
      <c r="D11702" s="24"/>
      <c r="E11702" s="24"/>
      <c r="F11702" s="29"/>
      <c r="G11702" s="24"/>
      <c r="H11702" s="24"/>
    </row>
    <row r="11703" spans="2:8">
      <c r="B11703" s="24"/>
      <c r="C11703" s="24"/>
      <c r="D11703" s="24"/>
      <c r="E11703" s="24"/>
      <c r="F11703" s="29"/>
      <c r="G11703" s="24"/>
      <c r="H11703" s="24"/>
    </row>
    <row r="11704" spans="2:8">
      <c r="B11704" s="24"/>
      <c r="C11704" s="24"/>
      <c r="D11704" s="24"/>
      <c r="E11704" s="24"/>
      <c r="F11704" s="29"/>
      <c r="G11704" s="24"/>
      <c r="H11704" s="24"/>
    </row>
    <row r="11705" spans="2:8">
      <c r="B11705" s="24"/>
      <c r="C11705" s="24"/>
      <c r="D11705" s="24"/>
      <c r="E11705" s="24"/>
      <c r="F11705" s="29"/>
      <c r="G11705" s="24"/>
      <c r="H11705" s="24"/>
    </row>
    <row r="11706" spans="2:8">
      <c r="B11706" s="24"/>
      <c r="C11706" s="24"/>
      <c r="D11706" s="24"/>
      <c r="E11706" s="24"/>
      <c r="F11706" s="29"/>
      <c r="G11706" s="24"/>
      <c r="H11706" s="24"/>
    </row>
    <row r="11707" spans="2:8">
      <c r="B11707" s="24"/>
      <c r="C11707" s="24"/>
      <c r="D11707" s="24"/>
      <c r="E11707" s="24"/>
      <c r="F11707" s="29"/>
      <c r="G11707" s="24"/>
      <c r="H11707" s="24"/>
    </row>
    <row r="11708" spans="2:8">
      <c r="B11708" s="24"/>
      <c r="C11708" s="24"/>
      <c r="D11708" s="24"/>
      <c r="E11708" s="24"/>
      <c r="F11708" s="29"/>
      <c r="G11708" s="24"/>
      <c r="H11708" s="24"/>
    </row>
    <row r="11709" spans="2:8">
      <c r="B11709" s="24"/>
      <c r="C11709" s="24"/>
      <c r="D11709" s="24"/>
      <c r="E11709" s="24"/>
      <c r="F11709" s="29"/>
      <c r="G11709" s="24"/>
      <c r="H11709" s="24"/>
    </row>
    <row r="11710" spans="2:8">
      <c r="B11710" s="24"/>
      <c r="C11710" s="24"/>
      <c r="D11710" s="24"/>
      <c r="E11710" s="24"/>
      <c r="F11710" s="29"/>
      <c r="G11710" s="24"/>
      <c r="H11710" s="24"/>
    </row>
    <row r="11711" spans="2:8">
      <c r="B11711" s="24"/>
      <c r="C11711" s="24"/>
      <c r="D11711" s="24"/>
      <c r="E11711" s="24"/>
      <c r="F11711" s="29"/>
      <c r="G11711" s="24"/>
      <c r="H11711" s="24"/>
    </row>
    <row r="11712" spans="2:8">
      <c r="B11712" s="24"/>
      <c r="C11712" s="24"/>
      <c r="D11712" s="24"/>
      <c r="E11712" s="24"/>
      <c r="F11712" s="29"/>
      <c r="G11712" s="24"/>
      <c r="H11712" s="24"/>
    </row>
    <row r="11713" spans="2:8">
      <c r="B11713" s="24"/>
      <c r="C11713" s="24"/>
      <c r="D11713" s="24"/>
      <c r="E11713" s="24"/>
      <c r="F11713" s="29"/>
      <c r="G11713" s="24"/>
      <c r="H11713" s="24"/>
    </row>
    <row r="11714" spans="2:8">
      <c r="B11714" s="24"/>
      <c r="C11714" s="24"/>
      <c r="D11714" s="24"/>
      <c r="E11714" s="24"/>
      <c r="F11714" s="29"/>
      <c r="G11714" s="24"/>
      <c r="H11714" s="24"/>
    </row>
    <row r="11715" spans="2:8">
      <c r="B11715" s="24"/>
      <c r="C11715" s="24"/>
      <c r="D11715" s="24"/>
      <c r="E11715" s="24"/>
      <c r="F11715" s="29"/>
      <c r="G11715" s="24"/>
      <c r="H11715" s="24"/>
    </row>
    <row r="11716" spans="2:8">
      <c r="B11716" s="24"/>
      <c r="C11716" s="24"/>
      <c r="D11716" s="24"/>
      <c r="E11716" s="24"/>
      <c r="F11716" s="29"/>
      <c r="G11716" s="24"/>
      <c r="H11716" s="24"/>
    </row>
    <row r="11717" spans="2:8">
      <c r="B11717" s="24"/>
      <c r="C11717" s="24"/>
      <c r="D11717" s="24"/>
      <c r="E11717" s="24"/>
      <c r="F11717" s="29"/>
      <c r="G11717" s="24"/>
      <c r="H11717" s="24"/>
    </row>
    <row r="11718" spans="2:8">
      <c r="B11718" s="24"/>
      <c r="C11718" s="24"/>
      <c r="D11718" s="24"/>
      <c r="E11718" s="24"/>
      <c r="F11718" s="29"/>
      <c r="G11718" s="24"/>
      <c r="H11718" s="24"/>
    </row>
    <row r="11719" spans="2:8">
      <c r="B11719" s="24"/>
      <c r="C11719" s="24"/>
      <c r="D11719" s="24"/>
      <c r="E11719" s="24"/>
      <c r="F11719" s="29"/>
      <c r="G11719" s="24"/>
      <c r="H11719" s="24"/>
    </row>
    <row r="11720" spans="2:8">
      <c r="B11720" s="24"/>
      <c r="C11720" s="24"/>
      <c r="D11720" s="24"/>
      <c r="E11720" s="24"/>
      <c r="F11720" s="29"/>
      <c r="G11720" s="24"/>
      <c r="H11720" s="24"/>
    </row>
    <row r="11721" spans="2:8">
      <c r="B11721" s="24"/>
      <c r="C11721" s="24"/>
      <c r="D11721" s="24"/>
      <c r="E11721" s="24"/>
      <c r="F11721" s="29"/>
      <c r="G11721" s="24"/>
      <c r="H11721" s="24"/>
    </row>
    <row r="11722" spans="2:8">
      <c r="B11722" s="24"/>
      <c r="C11722" s="24"/>
      <c r="D11722" s="24"/>
      <c r="E11722" s="24"/>
      <c r="F11722" s="29"/>
      <c r="G11722" s="24"/>
      <c r="H11722" s="24"/>
    </row>
    <row r="11723" spans="2:8">
      <c r="B11723" s="24"/>
      <c r="C11723" s="24"/>
      <c r="D11723" s="24"/>
      <c r="E11723" s="24"/>
      <c r="F11723" s="29"/>
      <c r="G11723" s="24"/>
      <c r="H11723" s="24"/>
    </row>
    <row r="11724" spans="2:8">
      <c r="B11724" s="24"/>
      <c r="C11724" s="24"/>
      <c r="D11724" s="24"/>
      <c r="E11724" s="24"/>
      <c r="F11724" s="29"/>
      <c r="G11724" s="24"/>
      <c r="H11724" s="24"/>
    </row>
    <row r="11725" spans="2:8">
      <c r="B11725" s="24"/>
      <c r="C11725" s="24"/>
      <c r="D11725" s="24"/>
      <c r="E11725" s="24"/>
      <c r="F11725" s="29"/>
      <c r="G11725" s="24"/>
      <c r="H11725" s="24"/>
    </row>
    <row r="11726" spans="2:8">
      <c r="B11726" s="24"/>
      <c r="C11726" s="24"/>
      <c r="D11726" s="24"/>
      <c r="E11726" s="24"/>
      <c r="F11726" s="29"/>
      <c r="G11726" s="24"/>
      <c r="H11726" s="24"/>
    </row>
    <row r="11727" spans="2:8">
      <c r="B11727" s="24"/>
      <c r="C11727" s="24"/>
      <c r="D11727" s="24"/>
      <c r="E11727" s="24"/>
      <c r="F11727" s="29"/>
      <c r="G11727" s="24"/>
      <c r="H11727" s="24"/>
    </row>
    <row r="11728" spans="2:8">
      <c r="B11728" s="24"/>
      <c r="C11728" s="24"/>
      <c r="D11728" s="24"/>
      <c r="E11728" s="24"/>
      <c r="F11728" s="29"/>
      <c r="G11728" s="24"/>
      <c r="H11728" s="24"/>
    </row>
    <row r="11729" spans="2:8">
      <c r="B11729" s="24"/>
      <c r="C11729" s="24"/>
      <c r="D11729" s="24"/>
      <c r="E11729" s="24"/>
      <c r="F11729" s="29"/>
      <c r="G11729" s="24"/>
      <c r="H11729" s="24"/>
    </row>
    <row r="11730" spans="2:8">
      <c r="B11730" s="24"/>
      <c r="C11730" s="24"/>
      <c r="D11730" s="24"/>
      <c r="E11730" s="24"/>
      <c r="F11730" s="29"/>
      <c r="G11730" s="24"/>
      <c r="H11730" s="24"/>
    </row>
    <row r="11731" spans="2:8">
      <c r="B11731" s="24"/>
      <c r="C11731" s="24"/>
      <c r="D11731" s="24"/>
      <c r="E11731" s="24"/>
      <c r="F11731" s="29"/>
      <c r="G11731" s="24"/>
      <c r="H11731" s="24"/>
    </row>
    <row r="11732" spans="2:8">
      <c r="B11732" s="24"/>
      <c r="C11732" s="24"/>
      <c r="D11732" s="24"/>
      <c r="E11732" s="24"/>
      <c r="F11732" s="29"/>
      <c r="G11732" s="24"/>
      <c r="H11732" s="24"/>
    </row>
    <row r="11733" spans="2:8">
      <c r="B11733" s="24"/>
      <c r="C11733" s="24"/>
      <c r="D11733" s="24"/>
      <c r="E11733" s="24"/>
      <c r="F11733" s="29"/>
      <c r="G11733" s="24"/>
      <c r="H11733" s="24"/>
    </row>
    <row r="11734" spans="2:8">
      <c r="B11734" s="24"/>
      <c r="C11734" s="24"/>
      <c r="D11734" s="24"/>
      <c r="E11734" s="24"/>
      <c r="F11734" s="29"/>
      <c r="G11734" s="24"/>
      <c r="H11734" s="24"/>
    </row>
    <row r="11735" spans="2:8">
      <c r="B11735" s="24"/>
      <c r="C11735" s="24"/>
      <c r="D11735" s="24"/>
      <c r="E11735" s="24"/>
      <c r="F11735" s="29"/>
      <c r="G11735" s="24"/>
      <c r="H11735" s="24"/>
    </row>
    <row r="11736" spans="2:8">
      <c r="B11736" s="24"/>
      <c r="C11736" s="24"/>
      <c r="D11736" s="24"/>
      <c r="E11736" s="24"/>
      <c r="F11736" s="29"/>
      <c r="G11736" s="24"/>
      <c r="H11736" s="24"/>
    </row>
    <row r="11737" spans="2:8">
      <c r="B11737" s="24"/>
      <c r="C11737" s="24"/>
      <c r="D11737" s="24"/>
      <c r="E11737" s="24"/>
      <c r="F11737" s="29"/>
      <c r="G11737" s="24"/>
      <c r="H11737" s="24"/>
    </row>
    <row r="11738" spans="2:8">
      <c r="B11738" s="24"/>
      <c r="C11738" s="24"/>
      <c r="D11738" s="24"/>
      <c r="E11738" s="24"/>
      <c r="F11738" s="29"/>
      <c r="G11738" s="24"/>
      <c r="H11738" s="24"/>
    </row>
    <row r="11739" spans="2:8">
      <c r="B11739" s="24"/>
      <c r="C11739" s="24"/>
      <c r="D11739" s="24"/>
      <c r="E11739" s="24"/>
      <c r="F11739" s="29"/>
      <c r="G11739" s="24"/>
      <c r="H11739" s="24"/>
    </row>
    <row r="11740" spans="2:8">
      <c r="B11740" s="24"/>
      <c r="C11740" s="24"/>
      <c r="D11740" s="24"/>
      <c r="E11740" s="24"/>
      <c r="F11740" s="29"/>
      <c r="G11740" s="24"/>
      <c r="H11740" s="24"/>
    </row>
    <row r="11741" spans="2:8">
      <c r="B11741" s="24"/>
      <c r="C11741" s="24"/>
      <c r="D11741" s="24"/>
      <c r="E11741" s="24"/>
      <c r="F11741" s="29"/>
      <c r="G11741" s="24"/>
      <c r="H11741" s="24"/>
    </row>
    <row r="11742" spans="2:8">
      <c r="B11742" s="24"/>
      <c r="C11742" s="24"/>
      <c r="D11742" s="24"/>
      <c r="E11742" s="24"/>
      <c r="F11742" s="29"/>
      <c r="G11742" s="24"/>
      <c r="H11742" s="24"/>
    </row>
    <row r="11743" spans="2:8">
      <c r="B11743" s="24"/>
      <c r="C11743" s="24"/>
      <c r="D11743" s="24"/>
      <c r="E11743" s="24"/>
      <c r="F11743" s="29"/>
      <c r="G11743" s="24"/>
      <c r="H11743" s="24"/>
    </row>
    <row r="11744" spans="2:8">
      <c r="B11744" s="24"/>
      <c r="C11744" s="24"/>
      <c r="D11744" s="24"/>
      <c r="E11744" s="24"/>
      <c r="F11744" s="29"/>
      <c r="G11744" s="24"/>
      <c r="H11744" s="24"/>
    </row>
    <row r="11745" spans="2:8">
      <c r="B11745" s="24"/>
      <c r="C11745" s="24"/>
      <c r="D11745" s="24"/>
      <c r="E11745" s="24"/>
      <c r="F11745" s="29"/>
      <c r="G11745" s="24"/>
      <c r="H11745" s="24"/>
    </row>
    <row r="11746" spans="2:8">
      <c r="B11746" s="24"/>
      <c r="C11746" s="24"/>
      <c r="D11746" s="24"/>
      <c r="E11746" s="24"/>
      <c r="F11746" s="29"/>
      <c r="G11746" s="24"/>
      <c r="H11746" s="24"/>
    </row>
    <row r="11747" spans="2:8">
      <c r="B11747" s="24"/>
      <c r="C11747" s="24"/>
      <c r="D11747" s="24"/>
      <c r="E11747" s="24"/>
      <c r="F11747" s="29"/>
      <c r="G11747" s="24"/>
      <c r="H11747" s="24"/>
    </row>
    <row r="11748" spans="2:8">
      <c r="B11748" s="24"/>
      <c r="C11748" s="24"/>
      <c r="D11748" s="24"/>
      <c r="E11748" s="24"/>
      <c r="F11748" s="29"/>
      <c r="G11748" s="24"/>
      <c r="H11748" s="24"/>
    </row>
    <row r="11749" spans="2:8">
      <c r="B11749" s="24"/>
      <c r="C11749" s="24"/>
      <c r="D11749" s="24"/>
      <c r="E11749" s="24"/>
      <c r="F11749" s="29"/>
      <c r="G11749" s="24"/>
      <c r="H11749" s="24"/>
    </row>
    <row r="11750" spans="2:8">
      <c r="B11750" s="24"/>
      <c r="C11750" s="24"/>
      <c r="D11750" s="24"/>
      <c r="E11750" s="24"/>
      <c r="F11750" s="29"/>
      <c r="G11750" s="24"/>
      <c r="H11750" s="24"/>
    </row>
    <row r="11751" spans="2:8">
      <c r="B11751" s="24"/>
      <c r="C11751" s="24"/>
      <c r="D11751" s="24"/>
      <c r="E11751" s="24"/>
      <c r="F11751" s="29"/>
      <c r="G11751" s="24"/>
      <c r="H11751" s="24"/>
    </row>
    <row r="11752" spans="2:8">
      <c r="B11752" s="24"/>
      <c r="C11752" s="24"/>
      <c r="D11752" s="24"/>
      <c r="E11752" s="24"/>
      <c r="F11752" s="29"/>
      <c r="G11752" s="24"/>
      <c r="H11752" s="24"/>
    </row>
    <row r="11753" spans="2:8">
      <c r="B11753" s="24"/>
      <c r="C11753" s="24"/>
      <c r="D11753" s="24"/>
      <c r="E11753" s="24"/>
      <c r="F11753" s="29"/>
      <c r="G11753" s="24"/>
      <c r="H11753" s="24"/>
    </row>
    <row r="11754" spans="2:8">
      <c r="B11754" s="24"/>
      <c r="C11754" s="24"/>
      <c r="D11754" s="24"/>
      <c r="E11754" s="24"/>
      <c r="F11754" s="29"/>
      <c r="G11754" s="24"/>
      <c r="H11754" s="24"/>
    </row>
    <row r="11755" spans="2:8">
      <c r="B11755" s="24"/>
      <c r="C11755" s="24"/>
      <c r="D11755" s="24"/>
      <c r="E11755" s="24"/>
      <c r="F11755" s="29"/>
      <c r="G11755" s="24"/>
      <c r="H11755" s="24"/>
    </row>
    <row r="11756" spans="2:8">
      <c r="B11756" s="24"/>
      <c r="C11756" s="24"/>
      <c r="D11756" s="24"/>
      <c r="E11756" s="24"/>
      <c r="F11756" s="29"/>
      <c r="G11756" s="24"/>
      <c r="H11756" s="24"/>
    </row>
    <row r="11757" spans="2:8">
      <c r="B11757" s="24"/>
      <c r="C11757" s="24"/>
      <c r="D11757" s="24"/>
      <c r="E11757" s="24"/>
      <c r="F11757" s="29"/>
      <c r="G11757" s="24"/>
      <c r="H11757" s="24"/>
    </row>
    <row r="11758" spans="2:8">
      <c r="B11758" s="24"/>
      <c r="C11758" s="24"/>
      <c r="D11758" s="24"/>
      <c r="E11758" s="24"/>
      <c r="F11758" s="29"/>
      <c r="G11758" s="24"/>
      <c r="H11758" s="24"/>
    </row>
    <row r="11759" spans="2:8">
      <c r="B11759" s="24"/>
      <c r="C11759" s="24"/>
      <c r="D11759" s="24"/>
      <c r="E11759" s="24"/>
      <c r="F11759" s="29"/>
      <c r="G11759" s="24"/>
      <c r="H11759" s="24"/>
    </row>
    <row r="11760" spans="2:8">
      <c r="B11760" s="24"/>
      <c r="C11760" s="24"/>
      <c r="D11760" s="24"/>
      <c r="E11760" s="24"/>
      <c r="F11760" s="29"/>
      <c r="G11760" s="24"/>
      <c r="H11760" s="24"/>
    </row>
    <row r="11761" spans="2:8">
      <c r="B11761" s="24"/>
      <c r="C11761" s="24"/>
      <c r="D11761" s="24"/>
      <c r="E11761" s="24"/>
      <c r="F11761" s="29"/>
      <c r="G11761" s="24"/>
      <c r="H11761" s="24"/>
    </row>
    <row r="11762" spans="2:8">
      <c r="B11762" s="24"/>
      <c r="C11762" s="24"/>
      <c r="D11762" s="24"/>
      <c r="E11762" s="24"/>
      <c r="F11762" s="29"/>
      <c r="G11762" s="24"/>
      <c r="H11762" s="24"/>
    </row>
    <row r="11763" spans="2:8">
      <c r="B11763" s="24"/>
      <c r="C11763" s="24"/>
      <c r="D11763" s="24"/>
      <c r="E11763" s="24"/>
      <c r="F11763" s="29"/>
      <c r="G11763" s="24"/>
      <c r="H11763" s="24"/>
    </row>
    <row r="11764" spans="2:8">
      <c r="B11764" s="24"/>
      <c r="C11764" s="24"/>
      <c r="D11764" s="24"/>
      <c r="E11764" s="24"/>
      <c r="F11764" s="29"/>
      <c r="G11764" s="24"/>
      <c r="H11764" s="24"/>
    </row>
    <row r="11765" spans="2:8">
      <c r="B11765" s="24"/>
      <c r="C11765" s="24"/>
      <c r="D11765" s="24"/>
      <c r="E11765" s="24"/>
      <c r="F11765" s="29"/>
      <c r="G11765" s="24"/>
      <c r="H11765" s="24"/>
    </row>
    <row r="11766" spans="2:8">
      <c r="B11766" s="24"/>
      <c r="C11766" s="24"/>
      <c r="D11766" s="24"/>
      <c r="E11766" s="24"/>
      <c r="F11766" s="29"/>
      <c r="G11766" s="24"/>
      <c r="H11766" s="24"/>
    </row>
    <row r="11767" spans="2:8">
      <c r="B11767" s="24"/>
      <c r="C11767" s="24"/>
      <c r="D11767" s="24"/>
      <c r="E11767" s="24"/>
      <c r="F11767" s="29"/>
      <c r="G11767" s="24"/>
      <c r="H11767" s="24"/>
    </row>
    <row r="11768" spans="2:8">
      <c r="B11768" s="24"/>
      <c r="C11768" s="24"/>
      <c r="D11768" s="24"/>
      <c r="E11768" s="24"/>
      <c r="F11768" s="29"/>
      <c r="G11768" s="24"/>
      <c r="H11768" s="24"/>
    </row>
    <row r="11769" spans="2:8">
      <c r="B11769" s="24"/>
      <c r="C11769" s="24"/>
      <c r="D11769" s="24"/>
      <c r="E11769" s="24"/>
      <c r="F11769" s="29"/>
      <c r="G11769" s="24"/>
      <c r="H11769" s="24"/>
    </row>
    <row r="11770" spans="2:8">
      <c r="B11770" s="24"/>
      <c r="C11770" s="24"/>
      <c r="D11770" s="24"/>
      <c r="E11770" s="24"/>
      <c r="F11770" s="29"/>
      <c r="G11770" s="24"/>
      <c r="H11770" s="24"/>
    </row>
    <row r="11771" spans="2:8">
      <c r="B11771" s="24"/>
      <c r="C11771" s="24"/>
      <c r="D11771" s="24"/>
      <c r="E11771" s="24"/>
      <c r="F11771" s="29"/>
      <c r="G11771" s="24"/>
      <c r="H11771" s="24"/>
    </row>
    <row r="11772" spans="2:8">
      <c r="B11772" s="24"/>
      <c r="C11772" s="24"/>
      <c r="D11772" s="24"/>
      <c r="E11772" s="24"/>
      <c r="F11772" s="29"/>
      <c r="G11772" s="24"/>
      <c r="H11772" s="24"/>
    </row>
    <row r="11773" spans="2:8">
      <c r="B11773" s="24"/>
      <c r="C11773" s="24"/>
      <c r="D11773" s="24"/>
      <c r="E11773" s="24"/>
      <c r="F11773" s="29"/>
      <c r="G11773" s="24"/>
      <c r="H11773" s="24"/>
    </row>
    <row r="11774" spans="2:8">
      <c r="B11774" s="24"/>
      <c r="C11774" s="24"/>
      <c r="D11774" s="24"/>
      <c r="E11774" s="24"/>
      <c r="F11774" s="29"/>
      <c r="G11774" s="24"/>
      <c r="H11774" s="24"/>
    </row>
    <row r="11775" spans="2:8">
      <c r="B11775" s="24"/>
      <c r="C11775" s="24"/>
      <c r="D11775" s="24"/>
      <c r="E11775" s="24"/>
      <c r="F11775" s="29"/>
      <c r="G11775" s="24"/>
      <c r="H11775" s="24"/>
    </row>
    <row r="11776" spans="2:8">
      <c r="B11776" s="24"/>
      <c r="C11776" s="24"/>
      <c r="D11776" s="24"/>
      <c r="E11776" s="24"/>
      <c r="F11776" s="29"/>
      <c r="G11776" s="24"/>
      <c r="H11776" s="24"/>
    </row>
    <row r="11777" spans="2:8">
      <c r="B11777" s="24"/>
      <c r="C11777" s="24"/>
      <c r="D11777" s="24"/>
      <c r="E11777" s="24"/>
      <c r="F11777" s="29"/>
      <c r="G11777" s="24"/>
      <c r="H11777" s="24"/>
    </row>
    <row r="11778" spans="2:8">
      <c r="B11778" s="24"/>
      <c r="C11778" s="24"/>
      <c r="D11778" s="24"/>
      <c r="E11778" s="24"/>
      <c r="F11778" s="29"/>
      <c r="G11778" s="24"/>
      <c r="H11778" s="24"/>
    </row>
    <row r="11779" spans="2:8">
      <c r="B11779" s="24"/>
      <c r="C11779" s="24"/>
      <c r="D11779" s="24"/>
      <c r="E11779" s="24"/>
      <c r="F11779" s="29"/>
      <c r="G11779" s="24"/>
      <c r="H11779" s="24"/>
    </row>
    <row r="11780" spans="2:8">
      <c r="B11780" s="24"/>
      <c r="C11780" s="24"/>
      <c r="D11780" s="24"/>
      <c r="E11780" s="24"/>
      <c r="F11780" s="29"/>
      <c r="G11780" s="24"/>
      <c r="H11780" s="24"/>
    </row>
    <row r="11781" spans="2:8">
      <c r="B11781" s="24"/>
      <c r="C11781" s="24"/>
      <c r="D11781" s="24"/>
      <c r="E11781" s="24"/>
      <c r="F11781" s="29"/>
      <c r="G11781" s="24"/>
      <c r="H11781" s="24"/>
    </row>
    <row r="11782" spans="2:8">
      <c r="B11782" s="24"/>
      <c r="C11782" s="24"/>
      <c r="D11782" s="24"/>
      <c r="E11782" s="24"/>
      <c r="F11782" s="29"/>
      <c r="G11782" s="24"/>
      <c r="H11782" s="24"/>
    </row>
    <row r="11783" spans="2:8">
      <c r="B11783" s="24"/>
      <c r="C11783" s="24"/>
      <c r="D11783" s="24"/>
      <c r="E11783" s="24"/>
      <c r="F11783" s="29"/>
      <c r="G11783" s="24"/>
      <c r="H11783" s="24"/>
    </row>
    <row r="11784" spans="2:8">
      <c r="B11784" s="24"/>
      <c r="C11784" s="24"/>
      <c r="D11784" s="24"/>
      <c r="E11784" s="24"/>
      <c r="F11784" s="29"/>
      <c r="G11784" s="24"/>
      <c r="H11784" s="24"/>
    </row>
    <row r="11785" spans="2:8">
      <c r="B11785" s="24"/>
      <c r="C11785" s="24"/>
      <c r="D11785" s="24"/>
      <c r="E11785" s="24"/>
      <c r="F11785" s="29"/>
      <c r="G11785" s="24"/>
      <c r="H11785" s="24"/>
    </row>
    <row r="11786" spans="2:8">
      <c r="B11786" s="24"/>
      <c r="C11786" s="24"/>
      <c r="D11786" s="24"/>
      <c r="E11786" s="24"/>
      <c r="F11786" s="29"/>
      <c r="G11786" s="24"/>
      <c r="H11786" s="24"/>
    </row>
    <row r="11787" spans="2:8">
      <c r="B11787" s="24"/>
      <c r="C11787" s="24"/>
      <c r="D11787" s="24"/>
      <c r="E11787" s="24"/>
      <c r="F11787" s="29"/>
      <c r="G11787" s="24"/>
      <c r="H11787" s="24"/>
    </row>
    <row r="11788" spans="2:8">
      <c r="B11788" s="24"/>
      <c r="C11788" s="24"/>
      <c r="D11788" s="24"/>
      <c r="E11788" s="24"/>
      <c r="F11788" s="29"/>
      <c r="G11788" s="24"/>
      <c r="H11788" s="24"/>
    </row>
    <row r="11789" spans="2:8">
      <c r="B11789" s="24"/>
      <c r="C11789" s="24"/>
      <c r="D11789" s="24"/>
      <c r="E11789" s="24"/>
      <c r="F11789" s="29"/>
      <c r="G11789" s="24"/>
      <c r="H11789" s="24"/>
    </row>
    <row r="11790" spans="2:8">
      <c r="B11790" s="24"/>
      <c r="C11790" s="24"/>
      <c r="D11790" s="24"/>
      <c r="E11790" s="24"/>
      <c r="F11790" s="29"/>
      <c r="G11790" s="24"/>
      <c r="H11790" s="24"/>
    </row>
    <row r="11791" spans="2:8">
      <c r="B11791" s="24"/>
      <c r="C11791" s="24"/>
      <c r="D11791" s="24"/>
      <c r="E11791" s="24"/>
      <c r="F11791" s="29"/>
      <c r="G11791" s="24"/>
      <c r="H11791" s="24"/>
    </row>
    <row r="11792" spans="2:8">
      <c r="B11792" s="24"/>
      <c r="C11792" s="24"/>
      <c r="D11792" s="24"/>
      <c r="E11792" s="24"/>
      <c r="F11792" s="29"/>
      <c r="G11792" s="24"/>
      <c r="H11792" s="24"/>
    </row>
    <row r="11793" spans="2:8">
      <c r="B11793" s="24"/>
      <c r="C11793" s="24"/>
      <c r="D11793" s="24"/>
      <c r="E11793" s="24"/>
      <c r="F11793" s="29"/>
      <c r="G11793" s="24"/>
      <c r="H11793" s="24"/>
    </row>
    <row r="11794" spans="2:8">
      <c r="B11794" s="24"/>
      <c r="C11794" s="24"/>
      <c r="D11794" s="24"/>
      <c r="E11794" s="24"/>
      <c r="F11794" s="29"/>
      <c r="G11794" s="24"/>
      <c r="H11794" s="24"/>
    </row>
    <row r="11795" spans="2:8">
      <c r="B11795" s="24"/>
      <c r="C11795" s="24"/>
      <c r="D11795" s="24"/>
      <c r="E11795" s="24"/>
      <c r="F11795" s="29"/>
      <c r="G11795" s="24"/>
      <c r="H11795" s="24"/>
    </row>
    <row r="11796" spans="2:8">
      <c r="B11796" s="24"/>
      <c r="C11796" s="24"/>
      <c r="D11796" s="24"/>
      <c r="E11796" s="24"/>
      <c r="F11796" s="29"/>
      <c r="G11796" s="24"/>
      <c r="H11796" s="24"/>
    </row>
    <row r="11797" spans="2:8">
      <c r="B11797" s="24"/>
      <c r="C11797" s="24"/>
      <c r="D11797" s="24"/>
      <c r="E11797" s="24"/>
      <c r="F11797" s="29"/>
      <c r="G11797" s="24"/>
      <c r="H11797" s="24"/>
    </row>
    <row r="11798" spans="2:8">
      <c r="B11798" s="24"/>
      <c r="C11798" s="24"/>
      <c r="D11798" s="24"/>
      <c r="E11798" s="24"/>
      <c r="F11798" s="29"/>
      <c r="G11798" s="24"/>
      <c r="H11798" s="24"/>
    </row>
    <row r="11799" spans="2:8">
      <c r="B11799" s="24"/>
      <c r="C11799" s="24"/>
      <c r="D11799" s="24"/>
      <c r="E11799" s="24"/>
      <c r="F11799" s="29"/>
      <c r="G11799" s="24"/>
      <c r="H11799" s="24"/>
    </row>
    <row r="11800" spans="2:8">
      <c r="B11800" s="24"/>
      <c r="C11800" s="24"/>
      <c r="D11800" s="24"/>
      <c r="E11800" s="24"/>
      <c r="F11800" s="29"/>
      <c r="G11800" s="24"/>
      <c r="H11800" s="24"/>
    </row>
    <row r="11801" spans="2:8">
      <c r="B11801" s="24"/>
      <c r="C11801" s="24"/>
      <c r="D11801" s="24"/>
      <c r="E11801" s="24"/>
      <c r="F11801" s="29"/>
      <c r="G11801" s="24"/>
      <c r="H11801" s="24"/>
    </row>
    <row r="11802" spans="2:8">
      <c r="B11802" s="24"/>
      <c r="C11802" s="24"/>
      <c r="D11802" s="24"/>
      <c r="E11802" s="24"/>
      <c r="F11802" s="29"/>
      <c r="G11802" s="24"/>
      <c r="H11802" s="24"/>
    </row>
    <row r="11803" spans="2:8">
      <c r="B11803" s="24"/>
      <c r="C11803" s="24"/>
      <c r="D11803" s="24"/>
      <c r="E11803" s="24"/>
      <c r="F11803" s="29"/>
      <c r="G11803" s="24"/>
      <c r="H11803" s="24"/>
    </row>
    <row r="11804" spans="2:8">
      <c r="B11804" s="24"/>
      <c r="C11804" s="24"/>
      <c r="D11804" s="24"/>
      <c r="E11804" s="24"/>
      <c r="F11804" s="29"/>
      <c r="G11804" s="24"/>
      <c r="H11804" s="24"/>
    </row>
    <row r="11805" spans="2:8">
      <c r="B11805" s="24"/>
      <c r="C11805" s="24"/>
      <c r="D11805" s="24"/>
      <c r="E11805" s="24"/>
      <c r="F11805" s="29"/>
      <c r="G11805" s="24"/>
      <c r="H11805" s="24"/>
    </row>
    <row r="11806" spans="2:8">
      <c r="B11806" s="24"/>
      <c r="C11806" s="24"/>
      <c r="D11806" s="24"/>
      <c r="E11806" s="24"/>
      <c r="F11806" s="29"/>
      <c r="G11806" s="24"/>
      <c r="H11806" s="24"/>
    </row>
    <row r="11807" spans="2:8">
      <c r="B11807" s="24"/>
      <c r="C11807" s="24"/>
      <c r="D11807" s="24"/>
      <c r="E11807" s="24"/>
      <c r="F11807" s="29"/>
      <c r="G11807" s="24"/>
      <c r="H11807" s="24"/>
    </row>
    <row r="11808" spans="2:8">
      <c r="B11808" s="24"/>
      <c r="C11808" s="24"/>
      <c r="D11808" s="24"/>
      <c r="E11808" s="24"/>
      <c r="F11808" s="29"/>
      <c r="G11808" s="24"/>
      <c r="H11808" s="24"/>
    </row>
    <row r="11809" spans="2:8">
      <c r="B11809" s="24"/>
      <c r="C11809" s="24"/>
      <c r="D11809" s="24"/>
      <c r="E11809" s="24"/>
      <c r="F11809" s="29"/>
      <c r="G11809" s="24"/>
      <c r="H11809" s="24"/>
    </row>
    <row r="11810" spans="2:8">
      <c r="B11810" s="24"/>
      <c r="C11810" s="24"/>
      <c r="D11810" s="24"/>
      <c r="E11810" s="24"/>
      <c r="F11810" s="29"/>
      <c r="G11810" s="24"/>
      <c r="H11810" s="24"/>
    </row>
    <row r="11811" spans="2:8">
      <c r="B11811" s="24"/>
      <c r="C11811" s="24"/>
      <c r="D11811" s="24"/>
      <c r="E11811" s="24"/>
      <c r="F11811" s="29"/>
      <c r="G11811" s="24"/>
      <c r="H11811" s="24"/>
    </row>
    <row r="11812" spans="2:8">
      <c r="B11812" s="24"/>
      <c r="C11812" s="24"/>
      <c r="D11812" s="24"/>
      <c r="E11812" s="24"/>
      <c r="F11812" s="29"/>
      <c r="G11812" s="24"/>
      <c r="H11812" s="24"/>
    </row>
    <row r="11813" spans="2:8">
      <c r="B11813" s="24"/>
      <c r="C11813" s="24"/>
      <c r="D11813" s="24"/>
      <c r="E11813" s="24"/>
      <c r="F11813" s="29"/>
      <c r="G11813" s="24"/>
      <c r="H11813" s="24"/>
    </row>
    <row r="11814" spans="2:8">
      <c r="B11814" s="24"/>
      <c r="C11814" s="24"/>
      <c r="D11814" s="24"/>
      <c r="E11814" s="24"/>
      <c r="F11814" s="29"/>
      <c r="G11814" s="24"/>
      <c r="H11814" s="24"/>
    </row>
    <row r="11815" spans="2:8">
      <c r="B11815" s="24"/>
      <c r="C11815" s="24"/>
      <c r="D11815" s="24"/>
      <c r="E11815" s="24"/>
      <c r="F11815" s="29"/>
      <c r="G11815" s="24"/>
      <c r="H11815" s="24"/>
    </row>
    <row r="11816" spans="2:8">
      <c r="B11816" s="24"/>
      <c r="C11816" s="24"/>
      <c r="D11816" s="24"/>
      <c r="E11816" s="24"/>
      <c r="F11816" s="29"/>
      <c r="G11816" s="24"/>
      <c r="H11816" s="24"/>
    </row>
    <row r="11817" spans="2:8">
      <c r="B11817" s="24"/>
      <c r="C11817" s="24"/>
      <c r="D11817" s="24"/>
      <c r="E11817" s="24"/>
      <c r="F11817" s="29"/>
      <c r="G11817" s="24"/>
      <c r="H11817" s="24"/>
    </row>
    <row r="11818" spans="2:8">
      <c r="B11818" s="24"/>
      <c r="C11818" s="24"/>
      <c r="D11818" s="24"/>
      <c r="E11818" s="24"/>
      <c r="F11818" s="29"/>
      <c r="G11818" s="24"/>
      <c r="H11818" s="24"/>
    </row>
    <row r="11819" spans="2:8">
      <c r="B11819" s="24"/>
      <c r="C11819" s="24"/>
      <c r="D11819" s="24"/>
      <c r="E11819" s="24"/>
      <c r="F11819" s="29"/>
      <c r="G11819" s="24"/>
      <c r="H11819" s="24"/>
    </row>
    <row r="11820" spans="2:8">
      <c r="B11820" s="24"/>
      <c r="C11820" s="24"/>
      <c r="D11820" s="24"/>
      <c r="E11820" s="24"/>
      <c r="F11820" s="29"/>
      <c r="G11820" s="24"/>
      <c r="H11820" s="24"/>
    </row>
    <row r="11821" spans="2:8">
      <c r="B11821" s="24"/>
      <c r="C11821" s="24"/>
      <c r="D11821" s="24"/>
      <c r="E11821" s="24"/>
      <c r="F11821" s="29"/>
      <c r="G11821" s="24"/>
      <c r="H11821" s="24"/>
    </row>
    <row r="11822" spans="2:8">
      <c r="B11822" s="24"/>
      <c r="C11822" s="24"/>
      <c r="D11822" s="24"/>
      <c r="E11822" s="24"/>
      <c r="F11822" s="29"/>
      <c r="G11822" s="24"/>
      <c r="H11822" s="24"/>
    </row>
    <row r="11823" spans="2:8">
      <c r="B11823" s="24"/>
      <c r="C11823" s="24"/>
      <c r="D11823" s="24"/>
      <c r="E11823" s="24"/>
      <c r="F11823" s="29"/>
      <c r="G11823" s="24"/>
      <c r="H11823" s="24"/>
    </row>
    <row r="11824" spans="2:8">
      <c r="B11824" s="24"/>
      <c r="C11824" s="24"/>
      <c r="D11824" s="24"/>
      <c r="E11824" s="24"/>
      <c r="F11824" s="29"/>
      <c r="G11824" s="24"/>
      <c r="H11824" s="24"/>
    </row>
    <row r="11825" spans="2:8">
      <c r="B11825" s="24"/>
      <c r="C11825" s="24"/>
      <c r="D11825" s="24"/>
      <c r="E11825" s="24"/>
      <c r="F11825" s="29"/>
      <c r="G11825" s="24"/>
      <c r="H11825" s="24"/>
    </row>
    <row r="11826" spans="2:8">
      <c r="B11826" s="24"/>
      <c r="C11826" s="24"/>
      <c r="D11826" s="24"/>
      <c r="E11826" s="24"/>
      <c r="F11826" s="29"/>
      <c r="G11826" s="24"/>
      <c r="H11826" s="24"/>
    </row>
    <row r="11827" spans="2:8">
      <c r="B11827" s="24"/>
      <c r="C11827" s="24"/>
      <c r="D11827" s="24"/>
      <c r="E11827" s="24"/>
      <c r="F11827" s="29"/>
      <c r="G11827" s="24"/>
      <c r="H11827" s="24"/>
    </row>
    <row r="11828" spans="2:8">
      <c r="B11828" s="24"/>
      <c r="C11828" s="24"/>
      <c r="D11828" s="24"/>
      <c r="E11828" s="24"/>
      <c r="F11828" s="29"/>
      <c r="G11828" s="24"/>
      <c r="H11828" s="24"/>
    </row>
    <row r="11829" spans="2:8">
      <c r="B11829" s="24"/>
      <c r="C11829" s="24"/>
      <c r="D11829" s="24"/>
      <c r="E11829" s="24"/>
      <c r="F11829" s="29"/>
      <c r="G11829" s="24"/>
      <c r="H11829" s="24"/>
    </row>
    <row r="11830" spans="2:8">
      <c r="B11830" s="24"/>
      <c r="C11830" s="24"/>
      <c r="D11830" s="24"/>
      <c r="E11830" s="24"/>
      <c r="F11830" s="29"/>
      <c r="G11830" s="24"/>
      <c r="H11830" s="24"/>
    </row>
    <row r="11831" spans="2:8">
      <c r="B11831" s="24"/>
      <c r="C11831" s="24"/>
      <c r="D11831" s="24"/>
      <c r="E11831" s="24"/>
      <c r="F11831" s="29"/>
      <c r="G11831" s="24"/>
      <c r="H11831" s="24"/>
    </row>
    <row r="11832" spans="2:8">
      <c r="B11832" s="24"/>
      <c r="C11832" s="24"/>
      <c r="D11832" s="24"/>
      <c r="E11832" s="24"/>
      <c r="F11832" s="29"/>
      <c r="G11832" s="24"/>
      <c r="H11832" s="24"/>
    </row>
    <row r="11833" spans="2:8">
      <c r="B11833" s="24"/>
      <c r="C11833" s="24"/>
      <c r="D11833" s="24"/>
      <c r="E11833" s="24"/>
      <c r="F11833" s="29"/>
      <c r="G11833" s="24"/>
      <c r="H11833" s="24"/>
    </row>
    <row r="11834" spans="2:8">
      <c r="B11834" s="24"/>
      <c r="C11834" s="24"/>
      <c r="D11834" s="24"/>
      <c r="E11834" s="24"/>
      <c r="F11834" s="29"/>
      <c r="G11834" s="24"/>
      <c r="H11834" s="24"/>
    </row>
    <row r="11835" spans="2:8">
      <c r="B11835" s="24"/>
      <c r="C11835" s="24"/>
      <c r="D11835" s="24"/>
      <c r="E11835" s="24"/>
      <c r="F11835" s="29"/>
      <c r="G11835" s="24"/>
      <c r="H11835" s="24"/>
    </row>
    <row r="11836" spans="2:8">
      <c r="B11836" s="24"/>
      <c r="C11836" s="24"/>
      <c r="D11836" s="24"/>
      <c r="E11836" s="24"/>
      <c r="F11836" s="29"/>
      <c r="G11836" s="24"/>
      <c r="H11836" s="24"/>
    </row>
    <row r="11837" spans="2:8">
      <c r="B11837" s="24"/>
      <c r="C11837" s="24"/>
      <c r="D11837" s="24"/>
      <c r="E11837" s="24"/>
      <c r="F11837" s="29"/>
      <c r="G11837" s="24"/>
      <c r="H11837" s="24"/>
    </row>
    <row r="11838" spans="2:8">
      <c r="B11838" s="24"/>
      <c r="C11838" s="24"/>
      <c r="D11838" s="24"/>
      <c r="E11838" s="24"/>
      <c r="F11838" s="29"/>
      <c r="G11838" s="24"/>
      <c r="H11838" s="24"/>
    </row>
    <row r="11839" spans="2:8">
      <c r="B11839" s="24"/>
      <c r="C11839" s="24"/>
      <c r="D11839" s="24"/>
      <c r="E11839" s="24"/>
      <c r="F11839" s="29"/>
      <c r="G11839" s="24"/>
      <c r="H11839" s="24"/>
    </row>
    <row r="11840" spans="2:8">
      <c r="B11840" s="24"/>
      <c r="C11840" s="24"/>
      <c r="D11840" s="24"/>
      <c r="E11840" s="24"/>
      <c r="F11840" s="29"/>
      <c r="G11840" s="24"/>
      <c r="H11840" s="24"/>
    </row>
    <row r="11841" spans="2:8">
      <c r="B11841" s="24"/>
      <c r="C11841" s="24"/>
      <c r="D11841" s="24"/>
      <c r="E11841" s="24"/>
      <c r="F11841" s="29"/>
      <c r="G11841" s="24"/>
      <c r="H11841" s="24"/>
    </row>
    <row r="11842" spans="2:8">
      <c r="B11842" s="24"/>
      <c r="C11842" s="24"/>
      <c r="D11842" s="24"/>
      <c r="E11842" s="24"/>
      <c r="F11842" s="29"/>
      <c r="G11842" s="24"/>
      <c r="H11842" s="24"/>
    </row>
    <row r="11843" spans="2:8">
      <c r="B11843" s="24"/>
      <c r="C11843" s="24"/>
      <c r="D11843" s="24"/>
      <c r="E11843" s="24"/>
      <c r="F11843" s="29"/>
      <c r="G11843" s="24"/>
      <c r="H11843" s="24"/>
    </row>
    <row r="11844" spans="2:8">
      <c r="B11844" s="24"/>
      <c r="C11844" s="24"/>
      <c r="D11844" s="24"/>
      <c r="E11844" s="24"/>
      <c r="F11844" s="29"/>
      <c r="G11844" s="24"/>
      <c r="H11844" s="24"/>
    </row>
    <row r="11845" spans="2:8">
      <c r="B11845" s="24"/>
      <c r="C11845" s="24"/>
      <c r="D11845" s="24"/>
      <c r="E11845" s="24"/>
      <c r="F11845" s="29"/>
      <c r="G11845" s="24"/>
      <c r="H11845" s="24"/>
    </row>
    <row r="11846" spans="2:8">
      <c r="B11846" s="24"/>
      <c r="C11846" s="24"/>
      <c r="D11846" s="24"/>
      <c r="E11846" s="24"/>
      <c r="F11846" s="29"/>
      <c r="G11846" s="24"/>
      <c r="H11846" s="24"/>
    </row>
    <row r="11847" spans="2:8">
      <c r="B11847" s="24"/>
      <c r="C11847" s="24"/>
      <c r="D11847" s="24"/>
      <c r="E11847" s="24"/>
      <c r="F11847" s="29"/>
      <c r="G11847" s="24"/>
      <c r="H11847" s="24"/>
    </row>
    <row r="11848" spans="2:8">
      <c r="B11848" s="24"/>
      <c r="C11848" s="24"/>
      <c r="D11848" s="24"/>
      <c r="E11848" s="24"/>
      <c r="F11848" s="29"/>
      <c r="G11848" s="24"/>
      <c r="H11848" s="24"/>
    </row>
    <row r="11849" spans="2:8">
      <c r="B11849" s="24"/>
      <c r="C11849" s="24"/>
      <c r="D11849" s="24"/>
      <c r="E11849" s="24"/>
      <c r="F11849" s="29"/>
      <c r="G11849" s="24"/>
      <c r="H11849" s="24"/>
    </row>
    <row r="11850" spans="2:8">
      <c r="B11850" s="24"/>
      <c r="C11850" s="24"/>
      <c r="D11850" s="24"/>
      <c r="E11850" s="24"/>
      <c r="F11850" s="29"/>
      <c r="G11850" s="24"/>
      <c r="H11850" s="24"/>
    </row>
    <row r="11851" spans="2:8">
      <c r="B11851" s="24"/>
      <c r="C11851" s="24"/>
      <c r="D11851" s="24"/>
      <c r="E11851" s="24"/>
      <c r="F11851" s="29"/>
      <c r="G11851" s="24"/>
      <c r="H11851" s="24"/>
    </row>
    <row r="11852" spans="2:8">
      <c r="B11852" s="24"/>
      <c r="C11852" s="24"/>
      <c r="D11852" s="24"/>
      <c r="E11852" s="24"/>
      <c r="F11852" s="29"/>
      <c r="G11852" s="24"/>
      <c r="H11852" s="24"/>
    </row>
    <row r="11853" spans="2:8">
      <c r="B11853" s="24"/>
      <c r="C11853" s="24"/>
      <c r="D11853" s="24"/>
      <c r="E11853" s="24"/>
      <c r="F11853" s="29"/>
      <c r="G11853" s="24"/>
      <c r="H11853" s="24"/>
    </row>
    <row r="11854" spans="2:8">
      <c r="B11854" s="24"/>
      <c r="C11854" s="24"/>
      <c r="D11854" s="24"/>
      <c r="E11854" s="24"/>
      <c r="F11854" s="29"/>
      <c r="G11854" s="24"/>
      <c r="H11854" s="24"/>
    </row>
    <row r="11855" spans="2:8">
      <c r="B11855" s="24"/>
      <c r="C11855" s="24"/>
      <c r="D11855" s="24"/>
      <c r="E11855" s="24"/>
      <c r="F11855" s="29"/>
      <c r="G11855" s="24"/>
      <c r="H11855" s="24"/>
    </row>
    <row r="11856" spans="2:8">
      <c r="B11856" s="24"/>
      <c r="C11856" s="24"/>
      <c r="D11856" s="24"/>
      <c r="E11856" s="24"/>
      <c r="F11856" s="29"/>
      <c r="G11856" s="24"/>
      <c r="H11856" s="24"/>
    </row>
    <row r="11857" spans="2:8">
      <c r="B11857" s="24"/>
      <c r="C11857" s="24"/>
      <c r="D11857" s="24"/>
      <c r="E11857" s="24"/>
      <c r="F11857" s="29"/>
      <c r="G11857" s="24"/>
      <c r="H11857" s="24"/>
    </row>
    <row r="11858" spans="2:8">
      <c r="B11858" s="24"/>
      <c r="C11858" s="24"/>
      <c r="D11858" s="24"/>
      <c r="E11858" s="24"/>
      <c r="F11858" s="29"/>
      <c r="G11858" s="24"/>
      <c r="H11858" s="24"/>
    </row>
    <row r="11859" spans="2:8">
      <c r="B11859" s="24"/>
      <c r="C11859" s="24"/>
      <c r="D11859" s="24"/>
      <c r="E11859" s="24"/>
      <c r="F11859" s="29"/>
      <c r="G11859" s="24"/>
      <c r="H11859" s="24"/>
    </row>
    <row r="11860" spans="2:8">
      <c r="B11860" s="24"/>
      <c r="C11860" s="24"/>
      <c r="D11860" s="24"/>
      <c r="E11860" s="24"/>
      <c r="F11860" s="29"/>
      <c r="G11860" s="24"/>
      <c r="H11860" s="24"/>
    </row>
    <row r="11861" spans="2:8">
      <c r="B11861" s="24"/>
      <c r="C11861" s="24"/>
      <c r="D11861" s="24"/>
      <c r="E11861" s="24"/>
      <c r="F11861" s="29"/>
      <c r="G11861" s="24"/>
      <c r="H11861" s="24"/>
    </row>
    <row r="11862" spans="2:8">
      <c r="B11862" s="24"/>
      <c r="C11862" s="24"/>
      <c r="D11862" s="24"/>
      <c r="E11862" s="24"/>
      <c r="F11862" s="29"/>
      <c r="G11862" s="24"/>
      <c r="H11862" s="24"/>
    </row>
    <row r="11863" spans="2:8">
      <c r="B11863" s="24"/>
      <c r="C11863" s="24"/>
      <c r="D11863" s="24"/>
      <c r="E11863" s="24"/>
      <c r="F11863" s="29"/>
      <c r="G11863" s="24"/>
      <c r="H11863" s="24"/>
    </row>
    <row r="11864" spans="2:8">
      <c r="B11864" s="24"/>
      <c r="C11864" s="24"/>
      <c r="D11864" s="24"/>
      <c r="E11864" s="24"/>
      <c r="F11864" s="29"/>
      <c r="G11864" s="24"/>
      <c r="H11864" s="24"/>
    </row>
    <row r="11865" spans="2:8">
      <c r="B11865" s="24"/>
      <c r="C11865" s="24"/>
      <c r="D11865" s="24"/>
      <c r="E11865" s="24"/>
      <c r="F11865" s="29"/>
      <c r="G11865" s="24"/>
      <c r="H11865" s="24"/>
    </row>
    <row r="11866" spans="2:8">
      <c r="B11866" s="24"/>
      <c r="C11866" s="24"/>
      <c r="D11866" s="24"/>
      <c r="E11866" s="24"/>
      <c r="F11866" s="29"/>
      <c r="G11866" s="24"/>
      <c r="H11866" s="24"/>
    </row>
    <row r="11867" spans="2:8">
      <c r="B11867" s="24"/>
      <c r="C11867" s="24"/>
      <c r="D11867" s="24"/>
      <c r="E11867" s="24"/>
      <c r="F11867" s="29"/>
      <c r="G11867" s="24"/>
      <c r="H11867" s="24"/>
    </row>
    <row r="11868" spans="2:8">
      <c r="B11868" s="24"/>
      <c r="C11868" s="24"/>
      <c r="D11868" s="24"/>
      <c r="E11868" s="24"/>
      <c r="F11868" s="29"/>
      <c r="G11868" s="24"/>
      <c r="H11868" s="24"/>
    </row>
    <row r="11869" spans="2:8">
      <c r="B11869" s="24"/>
      <c r="C11869" s="24"/>
      <c r="D11869" s="24"/>
      <c r="E11869" s="24"/>
      <c r="F11869" s="29"/>
      <c r="G11869" s="24"/>
      <c r="H11869" s="24"/>
    </row>
    <row r="11870" spans="2:8">
      <c r="B11870" s="24"/>
      <c r="C11870" s="24"/>
      <c r="D11870" s="24"/>
      <c r="E11870" s="24"/>
      <c r="F11870" s="29"/>
      <c r="G11870" s="24"/>
      <c r="H11870" s="24"/>
    </row>
    <row r="11871" spans="2:8">
      <c r="B11871" s="24"/>
      <c r="C11871" s="24"/>
      <c r="D11871" s="24"/>
      <c r="E11871" s="24"/>
      <c r="F11871" s="29"/>
      <c r="G11871" s="24"/>
      <c r="H11871" s="24"/>
    </row>
    <row r="11872" spans="2:8">
      <c r="B11872" s="24"/>
      <c r="C11872" s="24"/>
      <c r="D11872" s="24"/>
      <c r="E11872" s="24"/>
      <c r="F11872" s="29"/>
      <c r="G11872" s="24"/>
      <c r="H11872" s="24"/>
    </row>
    <row r="11873" spans="2:8">
      <c r="B11873" s="24"/>
      <c r="C11873" s="24"/>
      <c r="D11873" s="24"/>
      <c r="E11873" s="24"/>
      <c r="F11873" s="29"/>
      <c r="G11873" s="24"/>
      <c r="H11873" s="24"/>
    </row>
    <row r="11874" spans="2:8">
      <c r="B11874" s="24"/>
      <c r="C11874" s="24"/>
      <c r="D11874" s="24"/>
      <c r="E11874" s="24"/>
      <c r="F11874" s="29"/>
      <c r="G11874" s="24"/>
      <c r="H11874" s="24"/>
    </row>
    <row r="11875" spans="2:8">
      <c r="B11875" s="24"/>
      <c r="C11875" s="24"/>
      <c r="D11875" s="24"/>
      <c r="E11875" s="24"/>
      <c r="F11875" s="29"/>
      <c r="G11875" s="24"/>
      <c r="H11875" s="24"/>
    </row>
    <row r="11876" spans="2:8">
      <c r="B11876" s="24"/>
      <c r="C11876" s="24"/>
      <c r="D11876" s="24"/>
      <c r="E11876" s="24"/>
      <c r="F11876" s="29"/>
      <c r="G11876" s="24"/>
      <c r="H11876" s="24"/>
    </row>
    <row r="11877" spans="2:8">
      <c r="B11877" s="24"/>
      <c r="C11877" s="24"/>
      <c r="D11877" s="24"/>
      <c r="E11877" s="24"/>
      <c r="F11877" s="29"/>
      <c r="G11877" s="24"/>
      <c r="H11877" s="24"/>
    </row>
    <row r="11878" spans="2:8">
      <c r="B11878" s="24"/>
      <c r="C11878" s="24"/>
      <c r="D11878" s="24"/>
      <c r="E11878" s="24"/>
      <c r="F11878" s="29"/>
      <c r="G11878" s="24"/>
      <c r="H11878" s="24"/>
    </row>
    <row r="11879" spans="2:8">
      <c r="B11879" s="24"/>
      <c r="C11879" s="24"/>
      <c r="D11879" s="24"/>
      <c r="E11879" s="24"/>
      <c r="F11879" s="29"/>
      <c r="G11879" s="24"/>
      <c r="H11879" s="24"/>
    </row>
    <row r="11880" spans="2:8">
      <c r="B11880" s="24"/>
      <c r="C11880" s="24"/>
      <c r="D11880" s="24"/>
      <c r="E11880" s="24"/>
      <c r="F11880" s="29"/>
      <c r="G11880" s="24"/>
      <c r="H11880" s="24"/>
    </row>
    <row r="11881" spans="2:8">
      <c r="B11881" s="24"/>
      <c r="C11881" s="24"/>
      <c r="D11881" s="24"/>
      <c r="E11881" s="24"/>
      <c r="F11881" s="29"/>
      <c r="G11881" s="24"/>
      <c r="H11881" s="24"/>
    </row>
    <row r="11882" spans="2:8">
      <c r="B11882" s="24"/>
      <c r="C11882" s="24"/>
      <c r="D11882" s="24"/>
      <c r="E11882" s="24"/>
      <c r="F11882" s="29"/>
      <c r="G11882" s="24"/>
      <c r="H11882" s="24"/>
    </row>
    <row r="11883" spans="2:8">
      <c r="B11883" s="24"/>
      <c r="C11883" s="24"/>
      <c r="D11883" s="24"/>
      <c r="E11883" s="24"/>
      <c r="F11883" s="29"/>
      <c r="G11883" s="24"/>
      <c r="H11883" s="24"/>
    </row>
    <row r="11884" spans="2:8">
      <c r="B11884" s="24"/>
      <c r="C11884" s="24"/>
      <c r="D11884" s="24"/>
      <c r="E11884" s="24"/>
      <c r="F11884" s="29"/>
      <c r="G11884" s="24"/>
      <c r="H11884" s="24"/>
    </row>
    <row r="11885" spans="2:8">
      <c r="B11885" s="24"/>
      <c r="C11885" s="24"/>
      <c r="D11885" s="24"/>
      <c r="E11885" s="24"/>
      <c r="F11885" s="29"/>
      <c r="G11885" s="24"/>
      <c r="H11885" s="24"/>
    </row>
    <row r="11886" spans="2:8">
      <c r="B11886" s="24"/>
      <c r="C11886" s="24"/>
      <c r="D11886" s="24"/>
      <c r="E11886" s="24"/>
      <c r="F11886" s="29"/>
      <c r="G11886" s="24"/>
      <c r="H11886" s="24"/>
    </row>
    <row r="11887" spans="2:8">
      <c r="B11887" s="24"/>
      <c r="C11887" s="24"/>
      <c r="D11887" s="24"/>
      <c r="E11887" s="24"/>
      <c r="F11887" s="29"/>
      <c r="G11887" s="24"/>
      <c r="H11887" s="24"/>
    </row>
    <row r="11888" spans="2:8">
      <c r="B11888" s="24"/>
      <c r="C11888" s="24"/>
      <c r="D11888" s="24"/>
      <c r="E11888" s="24"/>
      <c r="F11888" s="29"/>
      <c r="G11888" s="24"/>
      <c r="H11888" s="24"/>
    </row>
    <row r="11889" spans="2:8">
      <c r="B11889" s="24"/>
      <c r="C11889" s="24"/>
      <c r="D11889" s="24"/>
      <c r="E11889" s="24"/>
      <c r="F11889" s="29"/>
      <c r="G11889" s="24"/>
      <c r="H11889" s="24"/>
    </row>
    <row r="11890" spans="2:8">
      <c r="B11890" s="24"/>
      <c r="C11890" s="24"/>
      <c r="D11890" s="24"/>
      <c r="E11890" s="24"/>
      <c r="F11890" s="29"/>
      <c r="G11890" s="24"/>
      <c r="H11890" s="24"/>
    </row>
    <row r="11891" spans="2:8">
      <c r="B11891" s="24"/>
      <c r="C11891" s="24"/>
      <c r="D11891" s="24"/>
      <c r="E11891" s="24"/>
      <c r="F11891" s="29"/>
      <c r="G11891" s="24"/>
      <c r="H11891" s="24"/>
    </row>
    <row r="11892" spans="2:8">
      <c r="B11892" s="24"/>
      <c r="C11892" s="24"/>
      <c r="D11892" s="24"/>
      <c r="E11892" s="24"/>
      <c r="F11892" s="29"/>
      <c r="G11892" s="24"/>
      <c r="H11892" s="24"/>
    </row>
    <row r="11893" spans="2:8">
      <c r="B11893" s="24"/>
      <c r="C11893" s="24"/>
      <c r="D11893" s="24"/>
      <c r="E11893" s="24"/>
      <c r="F11893" s="29"/>
      <c r="G11893" s="24"/>
      <c r="H11893" s="24"/>
    </row>
    <row r="11894" spans="2:8">
      <c r="B11894" s="24"/>
      <c r="C11894" s="24"/>
      <c r="D11894" s="24"/>
      <c r="E11894" s="24"/>
      <c r="F11894" s="29"/>
      <c r="G11894" s="24"/>
      <c r="H11894" s="24"/>
    </row>
    <row r="11895" spans="2:8">
      <c r="B11895" s="24"/>
      <c r="C11895" s="24"/>
      <c r="D11895" s="24"/>
      <c r="E11895" s="24"/>
      <c r="F11895" s="29"/>
      <c r="G11895" s="24"/>
      <c r="H11895" s="24"/>
    </row>
    <row r="11896" spans="2:8">
      <c r="B11896" s="24"/>
      <c r="C11896" s="24"/>
      <c r="D11896" s="24"/>
      <c r="E11896" s="24"/>
      <c r="F11896" s="29"/>
      <c r="G11896" s="24"/>
      <c r="H11896" s="24"/>
    </row>
    <row r="11897" spans="2:8">
      <c r="B11897" s="24"/>
      <c r="C11897" s="24"/>
      <c r="D11897" s="24"/>
      <c r="E11897" s="24"/>
      <c r="F11897" s="29"/>
      <c r="G11897" s="24"/>
      <c r="H11897" s="24"/>
    </row>
    <row r="11898" spans="2:8">
      <c r="B11898" s="24"/>
      <c r="C11898" s="24"/>
      <c r="D11898" s="24"/>
      <c r="E11898" s="24"/>
      <c r="F11898" s="29"/>
      <c r="G11898" s="24"/>
      <c r="H11898" s="24"/>
    </row>
    <row r="11899" spans="2:8">
      <c r="B11899" s="24"/>
      <c r="C11899" s="24"/>
      <c r="D11899" s="24"/>
      <c r="E11899" s="24"/>
      <c r="F11899" s="29"/>
      <c r="G11899" s="24"/>
      <c r="H11899" s="24"/>
    </row>
    <row r="11900" spans="2:8">
      <c r="B11900" s="24"/>
      <c r="C11900" s="24"/>
      <c r="D11900" s="24"/>
      <c r="E11900" s="24"/>
      <c r="F11900" s="29"/>
      <c r="G11900" s="24"/>
      <c r="H11900" s="24"/>
    </row>
    <row r="11901" spans="2:8">
      <c r="B11901" s="24"/>
      <c r="C11901" s="24"/>
      <c r="D11901" s="24"/>
      <c r="E11901" s="24"/>
      <c r="F11901" s="29"/>
      <c r="G11901" s="24"/>
      <c r="H11901" s="24"/>
    </row>
    <row r="11902" spans="2:8">
      <c r="B11902" s="24"/>
      <c r="C11902" s="24"/>
      <c r="D11902" s="24"/>
      <c r="E11902" s="24"/>
      <c r="F11902" s="29"/>
      <c r="G11902" s="24"/>
      <c r="H11902" s="24"/>
    </row>
    <row r="11903" spans="2:8">
      <c r="B11903" s="24"/>
      <c r="C11903" s="24"/>
      <c r="D11903" s="24"/>
      <c r="E11903" s="24"/>
      <c r="F11903" s="29"/>
      <c r="G11903" s="24"/>
      <c r="H11903" s="24"/>
    </row>
    <row r="11904" spans="2:8">
      <c r="B11904" s="24"/>
      <c r="C11904" s="24"/>
      <c r="D11904" s="24"/>
      <c r="E11904" s="24"/>
      <c r="F11904" s="29"/>
      <c r="G11904" s="24"/>
      <c r="H11904" s="24"/>
    </row>
    <row r="11905" spans="2:8">
      <c r="B11905" s="24"/>
      <c r="C11905" s="24"/>
      <c r="D11905" s="24"/>
      <c r="E11905" s="24"/>
      <c r="F11905" s="29"/>
      <c r="G11905" s="24"/>
      <c r="H11905" s="24"/>
    </row>
    <row r="11906" spans="2:8">
      <c r="B11906" s="24"/>
      <c r="C11906" s="24"/>
      <c r="D11906" s="24"/>
      <c r="E11906" s="24"/>
      <c r="F11906" s="29"/>
      <c r="G11906" s="24"/>
      <c r="H11906" s="24"/>
    </row>
    <row r="11907" spans="2:8">
      <c r="B11907" s="24"/>
      <c r="C11907" s="24"/>
      <c r="D11907" s="24"/>
      <c r="E11907" s="24"/>
      <c r="F11907" s="29"/>
      <c r="G11907" s="24"/>
      <c r="H11907" s="24"/>
    </row>
    <row r="11908" spans="2:8">
      <c r="B11908" s="24"/>
      <c r="C11908" s="24"/>
      <c r="D11908" s="24"/>
      <c r="E11908" s="24"/>
      <c r="F11908" s="29"/>
      <c r="G11908" s="24"/>
      <c r="H11908" s="24"/>
    </row>
    <row r="11909" spans="2:8">
      <c r="B11909" s="24"/>
      <c r="C11909" s="24"/>
      <c r="D11909" s="24"/>
      <c r="E11909" s="24"/>
      <c r="F11909" s="29"/>
      <c r="G11909" s="24"/>
      <c r="H11909" s="24"/>
    </row>
    <row r="11910" spans="2:8">
      <c r="B11910" s="24"/>
      <c r="C11910" s="24"/>
      <c r="D11910" s="24"/>
      <c r="E11910" s="24"/>
      <c r="F11910" s="29"/>
      <c r="G11910" s="24"/>
      <c r="H11910" s="24"/>
    </row>
    <row r="11911" spans="2:8">
      <c r="B11911" s="24"/>
      <c r="C11911" s="24"/>
      <c r="D11911" s="24"/>
      <c r="E11911" s="24"/>
      <c r="F11911" s="29"/>
      <c r="G11911" s="24"/>
      <c r="H11911" s="24"/>
    </row>
    <row r="11912" spans="2:8">
      <c r="B11912" s="24"/>
      <c r="C11912" s="24"/>
      <c r="D11912" s="24"/>
      <c r="E11912" s="24"/>
      <c r="F11912" s="29"/>
      <c r="G11912" s="24"/>
      <c r="H11912" s="24"/>
    </row>
    <row r="11913" spans="2:8">
      <c r="B11913" s="24"/>
      <c r="C11913" s="24"/>
      <c r="D11913" s="24"/>
      <c r="E11913" s="24"/>
      <c r="F11913" s="29"/>
      <c r="G11913" s="24"/>
      <c r="H11913" s="24"/>
    </row>
    <row r="11914" spans="2:8">
      <c r="B11914" s="24"/>
      <c r="C11914" s="24"/>
      <c r="D11914" s="24"/>
      <c r="E11914" s="24"/>
      <c r="F11914" s="29"/>
      <c r="G11914" s="24"/>
      <c r="H11914" s="24"/>
    </row>
    <row r="11915" spans="2:8">
      <c r="B11915" s="24"/>
      <c r="C11915" s="24"/>
      <c r="D11915" s="24"/>
      <c r="E11915" s="24"/>
      <c r="F11915" s="29"/>
      <c r="G11915" s="24"/>
      <c r="H11915" s="24"/>
    </row>
    <row r="11916" spans="2:8">
      <c r="B11916" s="24"/>
      <c r="C11916" s="24"/>
      <c r="D11916" s="24"/>
      <c r="E11916" s="24"/>
      <c r="F11916" s="29"/>
      <c r="G11916" s="24"/>
      <c r="H11916" s="24"/>
    </row>
    <row r="11917" spans="2:8">
      <c r="B11917" s="24"/>
      <c r="C11917" s="24"/>
      <c r="D11917" s="24"/>
      <c r="E11917" s="24"/>
      <c r="F11917" s="29"/>
      <c r="G11917" s="24"/>
      <c r="H11917" s="24"/>
    </row>
    <row r="11918" spans="2:8">
      <c r="B11918" s="24"/>
      <c r="C11918" s="24"/>
      <c r="D11918" s="24"/>
      <c r="E11918" s="24"/>
      <c r="F11918" s="29"/>
      <c r="G11918" s="24"/>
      <c r="H11918" s="24"/>
    </row>
    <row r="11919" spans="2:8">
      <c r="B11919" s="24"/>
      <c r="C11919" s="24"/>
      <c r="D11919" s="24"/>
      <c r="E11919" s="24"/>
      <c r="F11919" s="29"/>
      <c r="G11919" s="24"/>
      <c r="H11919" s="24"/>
    </row>
    <row r="11920" spans="2:8">
      <c r="B11920" s="24"/>
      <c r="C11920" s="24"/>
      <c r="D11920" s="24"/>
      <c r="E11920" s="24"/>
      <c r="F11920" s="29"/>
      <c r="G11920" s="24"/>
      <c r="H11920" s="24"/>
    </row>
    <row r="11921" spans="2:8">
      <c r="B11921" s="24"/>
      <c r="C11921" s="24"/>
      <c r="D11921" s="24"/>
      <c r="E11921" s="24"/>
      <c r="F11921" s="29"/>
      <c r="G11921" s="24"/>
      <c r="H11921" s="24"/>
    </row>
    <row r="11922" spans="2:8">
      <c r="B11922" s="24"/>
      <c r="C11922" s="24"/>
      <c r="D11922" s="24"/>
      <c r="E11922" s="24"/>
      <c r="F11922" s="29"/>
      <c r="G11922" s="24"/>
      <c r="H11922" s="24"/>
    </row>
    <row r="11923" spans="2:8">
      <c r="B11923" s="24"/>
      <c r="C11923" s="24"/>
      <c r="D11923" s="24"/>
      <c r="E11923" s="24"/>
      <c r="F11923" s="29"/>
      <c r="G11923" s="24"/>
      <c r="H11923" s="24"/>
    </row>
    <row r="11924" spans="2:8">
      <c r="B11924" s="24"/>
      <c r="C11924" s="24"/>
      <c r="D11924" s="24"/>
      <c r="E11924" s="24"/>
      <c r="F11924" s="29"/>
      <c r="G11924" s="24"/>
      <c r="H11924" s="24"/>
    </row>
    <row r="11925" spans="2:8">
      <c r="B11925" s="24"/>
      <c r="C11925" s="24"/>
      <c r="D11925" s="24"/>
      <c r="E11925" s="24"/>
      <c r="F11925" s="29"/>
      <c r="G11925" s="24"/>
      <c r="H11925" s="24"/>
    </row>
    <row r="11926" spans="2:8">
      <c r="B11926" s="24"/>
      <c r="C11926" s="24"/>
      <c r="D11926" s="24"/>
      <c r="E11926" s="24"/>
      <c r="F11926" s="29"/>
      <c r="G11926" s="24"/>
      <c r="H11926" s="24"/>
    </row>
    <row r="11927" spans="2:8">
      <c r="B11927" s="24"/>
      <c r="C11927" s="24"/>
      <c r="D11927" s="24"/>
      <c r="E11927" s="24"/>
      <c r="F11927" s="29"/>
      <c r="G11927" s="24"/>
      <c r="H11927" s="24"/>
    </row>
    <row r="11928" spans="2:8">
      <c r="B11928" s="24"/>
      <c r="C11928" s="24"/>
      <c r="D11928" s="24"/>
      <c r="E11928" s="24"/>
      <c r="F11928" s="29"/>
      <c r="G11928" s="24"/>
      <c r="H11928" s="24"/>
    </row>
    <row r="11929" spans="2:8">
      <c r="B11929" s="24"/>
      <c r="C11929" s="24"/>
      <c r="D11929" s="24"/>
      <c r="E11929" s="24"/>
      <c r="F11929" s="29"/>
      <c r="G11929" s="24"/>
      <c r="H11929" s="24"/>
    </row>
    <row r="11930" spans="2:8">
      <c r="B11930" s="24"/>
      <c r="C11930" s="24"/>
      <c r="D11930" s="24"/>
      <c r="E11930" s="24"/>
      <c r="F11930" s="29"/>
      <c r="G11930" s="24"/>
      <c r="H11930" s="24"/>
    </row>
    <row r="11931" spans="2:8">
      <c r="B11931" s="24"/>
      <c r="C11931" s="24"/>
      <c r="D11931" s="24"/>
      <c r="E11931" s="24"/>
      <c r="F11931" s="29"/>
      <c r="G11931" s="24"/>
      <c r="H11931" s="24"/>
    </row>
    <row r="11932" spans="2:8">
      <c r="B11932" s="24"/>
      <c r="C11932" s="24"/>
      <c r="D11932" s="24"/>
      <c r="E11932" s="24"/>
      <c r="F11932" s="29"/>
      <c r="G11932" s="24"/>
      <c r="H11932" s="24"/>
    </row>
    <row r="11933" spans="2:8">
      <c r="B11933" s="24"/>
      <c r="C11933" s="24"/>
      <c r="D11933" s="24"/>
      <c r="E11933" s="24"/>
      <c r="F11933" s="29"/>
      <c r="G11933" s="24"/>
      <c r="H11933" s="24"/>
    </row>
    <row r="11934" spans="2:8">
      <c r="B11934" s="24"/>
      <c r="C11934" s="24"/>
      <c r="D11934" s="24"/>
      <c r="E11934" s="24"/>
      <c r="F11934" s="29"/>
      <c r="G11934" s="24"/>
      <c r="H11934" s="24"/>
    </row>
    <row r="11935" spans="2:8">
      <c r="B11935" s="24"/>
      <c r="C11935" s="24"/>
      <c r="D11935" s="24"/>
      <c r="E11935" s="24"/>
      <c r="F11935" s="29"/>
      <c r="G11935" s="24"/>
      <c r="H11935" s="24"/>
    </row>
    <row r="11936" spans="2:8">
      <c r="B11936" s="24"/>
      <c r="C11936" s="24"/>
      <c r="D11936" s="24"/>
      <c r="E11936" s="24"/>
      <c r="F11936" s="29"/>
      <c r="G11936" s="24"/>
      <c r="H11936" s="24"/>
    </row>
    <row r="11937" spans="2:8">
      <c r="B11937" s="24"/>
      <c r="C11937" s="24"/>
      <c r="D11937" s="24"/>
      <c r="E11937" s="24"/>
      <c r="F11937" s="29"/>
      <c r="G11937" s="24"/>
      <c r="H11937" s="24"/>
    </row>
    <row r="11938" spans="2:8">
      <c r="B11938" s="24"/>
      <c r="C11938" s="24"/>
      <c r="D11938" s="24"/>
      <c r="E11938" s="24"/>
      <c r="F11938" s="29"/>
      <c r="G11938" s="24"/>
      <c r="H11938" s="24"/>
    </row>
    <row r="11939" spans="2:8">
      <c r="B11939" s="24"/>
      <c r="C11939" s="24"/>
      <c r="D11939" s="24"/>
      <c r="E11939" s="24"/>
      <c r="F11939" s="29"/>
      <c r="G11939" s="24"/>
      <c r="H11939" s="24"/>
    </row>
    <row r="11940" spans="2:8">
      <c r="B11940" s="24"/>
      <c r="C11940" s="24"/>
      <c r="D11940" s="24"/>
      <c r="E11940" s="24"/>
      <c r="F11940" s="29"/>
      <c r="G11940" s="24"/>
      <c r="H11940" s="24"/>
    </row>
    <row r="11941" spans="2:8">
      <c r="B11941" s="24"/>
      <c r="C11941" s="24"/>
      <c r="D11941" s="24"/>
      <c r="E11941" s="24"/>
      <c r="F11941" s="29"/>
      <c r="G11941" s="24"/>
      <c r="H11941" s="24"/>
    </row>
    <row r="11942" spans="2:8">
      <c r="B11942" s="24"/>
      <c r="C11942" s="24"/>
      <c r="D11942" s="24"/>
      <c r="E11942" s="24"/>
      <c r="F11942" s="29"/>
      <c r="G11942" s="24"/>
      <c r="H11942" s="24"/>
    </row>
    <row r="11943" spans="2:8">
      <c r="B11943" s="24"/>
      <c r="C11943" s="24"/>
      <c r="D11943" s="24"/>
      <c r="E11943" s="24"/>
      <c r="F11943" s="29"/>
      <c r="G11943" s="24"/>
      <c r="H11943" s="24"/>
    </row>
    <row r="11944" spans="2:8">
      <c r="B11944" s="24"/>
      <c r="C11944" s="24"/>
      <c r="D11944" s="24"/>
      <c r="E11944" s="24"/>
      <c r="F11944" s="29"/>
      <c r="G11944" s="24"/>
      <c r="H11944" s="24"/>
    </row>
    <row r="11945" spans="2:8">
      <c r="B11945" s="24"/>
      <c r="C11945" s="24"/>
      <c r="D11945" s="24"/>
      <c r="E11945" s="24"/>
      <c r="F11945" s="29"/>
      <c r="G11945" s="24"/>
      <c r="H11945" s="24"/>
    </row>
    <row r="11946" spans="2:8">
      <c r="B11946" s="24"/>
      <c r="C11946" s="24"/>
      <c r="D11946" s="24"/>
      <c r="E11946" s="24"/>
      <c r="F11946" s="29"/>
      <c r="G11946" s="24"/>
      <c r="H11946" s="24"/>
    </row>
    <row r="11947" spans="2:8">
      <c r="B11947" s="24"/>
      <c r="C11947" s="24"/>
      <c r="D11947" s="24"/>
      <c r="E11947" s="24"/>
      <c r="F11947" s="29"/>
      <c r="G11947" s="24"/>
      <c r="H11947" s="24"/>
    </row>
    <row r="11948" spans="2:8">
      <c r="B11948" s="24"/>
      <c r="C11948" s="24"/>
      <c r="D11948" s="24"/>
      <c r="E11948" s="24"/>
      <c r="F11948" s="29"/>
      <c r="G11948" s="24"/>
      <c r="H11948" s="24"/>
    </row>
    <row r="11949" spans="2:8">
      <c r="B11949" s="24"/>
      <c r="C11949" s="24"/>
      <c r="D11949" s="24"/>
      <c r="E11949" s="24"/>
      <c r="F11949" s="29"/>
      <c r="G11949" s="24"/>
      <c r="H11949" s="24"/>
    </row>
    <row r="11950" spans="2:8">
      <c r="B11950" s="24"/>
      <c r="C11950" s="24"/>
      <c r="D11950" s="24"/>
      <c r="E11950" s="24"/>
      <c r="F11950" s="29"/>
      <c r="G11950" s="24"/>
      <c r="H11950" s="24"/>
    </row>
    <row r="11951" spans="2:8">
      <c r="B11951" s="24"/>
      <c r="C11951" s="24"/>
      <c r="D11951" s="24"/>
      <c r="E11951" s="24"/>
      <c r="F11951" s="29"/>
      <c r="G11951" s="24"/>
      <c r="H11951" s="24"/>
    </row>
    <row r="11952" spans="2:8">
      <c r="B11952" s="24"/>
      <c r="C11952" s="24"/>
      <c r="D11952" s="24"/>
      <c r="E11952" s="24"/>
      <c r="F11952" s="29"/>
      <c r="G11952" s="24"/>
      <c r="H11952" s="24"/>
    </row>
    <row r="11953" spans="2:8">
      <c r="B11953" s="24"/>
      <c r="C11953" s="24"/>
      <c r="D11953" s="24"/>
      <c r="E11953" s="24"/>
      <c r="F11953" s="29"/>
      <c r="G11953" s="24"/>
      <c r="H11953" s="24"/>
    </row>
    <row r="11954" spans="2:8">
      <c r="B11954" s="24"/>
      <c r="C11954" s="24"/>
      <c r="D11954" s="24"/>
      <c r="E11954" s="24"/>
      <c r="F11954" s="29"/>
      <c r="G11954" s="24"/>
      <c r="H11954" s="24"/>
    </row>
    <row r="11955" spans="2:8">
      <c r="B11955" s="24"/>
      <c r="C11955" s="24"/>
      <c r="D11955" s="24"/>
      <c r="E11955" s="24"/>
      <c r="F11955" s="29"/>
      <c r="G11955" s="24"/>
      <c r="H11955" s="24"/>
    </row>
    <row r="11956" spans="2:8">
      <c r="B11956" s="24"/>
      <c r="C11956" s="24"/>
      <c r="D11956" s="24"/>
      <c r="E11956" s="24"/>
      <c r="F11956" s="29"/>
      <c r="G11956" s="24"/>
      <c r="H11956" s="24"/>
    </row>
    <row r="11957" spans="2:8">
      <c r="B11957" s="24"/>
      <c r="C11957" s="24"/>
      <c r="D11957" s="24"/>
      <c r="E11957" s="24"/>
      <c r="F11957" s="29"/>
      <c r="G11957" s="24"/>
      <c r="H11957" s="24"/>
    </row>
    <row r="11958" spans="2:8">
      <c r="B11958" s="24"/>
      <c r="C11958" s="24"/>
      <c r="D11958" s="24"/>
      <c r="E11958" s="24"/>
      <c r="F11958" s="29"/>
      <c r="G11958" s="24"/>
      <c r="H11958" s="24"/>
    </row>
    <row r="11959" spans="2:8">
      <c r="B11959" s="24"/>
      <c r="C11959" s="24"/>
      <c r="D11959" s="24"/>
      <c r="E11959" s="24"/>
      <c r="F11959" s="29"/>
      <c r="G11959" s="24"/>
      <c r="H11959" s="24"/>
    </row>
    <row r="11960" spans="2:8">
      <c r="B11960" s="24"/>
      <c r="C11960" s="24"/>
      <c r="D11960" s="24"/>
      <c r="E11960" s="24"/>
      <c r="F11960" s="29"/>
      <c r="G11960" s="24"/>
      <c r="H11960" s="24"/>
    </row>
    <row r="11961" spans="2:8">
      <c r="B11961" s="24"/>
      <c r="C11961" s="24"/>
      <c r="D11961" s="24"/>
      <c r="E11961" s="24"/>
      <c r="F11961" s="29"/>
      <c r="G11961" s="24"/>
      <c r="H11961" s="24"/>
    </row>
    <row r="11962" spans="2:8">
      <c r="B11962" s="24"/>
      <c r="C11962" s="24"/>
      <c r="D11962" s="24"/>
      <c r="E11962" s="24"/>
      <c r="F11962" s="29"/>
      <c r="G11962" s="24"/>
      <c r="H11962" s="24"/>
    </row>
    <row r="11963" spans="2:8">
      <c r="B11963" s="24"/>
      <c r="C11963" s="24"/>
      <c r="D11963" s="24"/>
      <c r="E11963" s="24"/>
      <c r="F11963" s="29"/>
      <c r="G11963" s="24"/>
      <c r="H11963" s="24"/>
    </row>
    <row r="11964" spans="2:8">
      <c r="B11964" s="24"/>
      <c r="C11964" s="24"/>
      <c r="D11964" s="24"/>
      <c r="E11964" s="24"/>
      <c r="F11964" s="29"/>
      <c r="G11964" s="24"/>
      <c r="H11964" s="24"/>
    </row>
    <row r="11965" spans="2:8">
      <c r="B11965" s="24"/>
      <c r="C11965" s="24"/>
      <c r="D11965" s="24"/>
      <c r="E11965" s="24"/>
      <c r="F11965" s="29"/>
      <c r="G11965" s="24"/>
      <c r="H11965" s="24"/>
    </row>
    <row r="11966" spans="2:8">
      <c r="B11966" s="24"/>
      <c r="C11966" s="24"/>
      <c r="D11966" s="24"/>
      <c r="E11966" s="24"/>
      <c r="F11966" s="29"/>
      <c r="G11966" s="24"/>
      <c r="H11966" s="24"/>
    </row>
    <row r="11967" spans="2:8">
      <c r="B11967" s="24"/>
      <c r="C11967" s="24"/>
      <c r="D11967" s="24"/>
      <c r="E11967" s="24"/>
      <c r="F11967" s="29"/>
      <c r="G11967" s="24"/>
      <c r="H11967" s="24"/>
    </row>
    <row r="11968" spans="2:8">
      <c r="B11968" s="24"/>
      <c r="C11968" s="24"/>
      <c r="D11968" s="24"/>
      <c r="E11968" s="24"/>
      <c r="F11968" s="29"/>
      <c r="G11968" s="24"/>
      <c r="H11968" s="24"/>
    </row>
    <row r="11969" spans="2:8">
      <c r="B11969" s="24"/>
      <c r="C11969" s="24"/>
      <c r="D11969" s="24"/>
      <c r="E11969" s="24"/>
      <c r="F11969" s="29"/>
      <c r="G11969" s="24"/>
      <c r="H11969" s="24"/>
    </row>
    <row r="11970" spans="2:8">
      <c r="B11970" s="24"/>
      <c r="C11970" s="24"/>
      <c r="D11970" s="24"/>
      <c r="E11970" s="24"/>
      <c r="F11970" s="29"/>
      <c r="G11970" s="24"/>
      <c r="H11970" s="24"/>
    </row>
    <row r="11971" spans="2:8">
      <c r="B11971" s="24"/>
      <c r="C11971" s="24"/>
      <c r="D11971" s="24"/>
      <c r="E11971" s="24"/>
      <c r="F11971" s="29"/>
      <c r="G11971" s="24"/>
      <c r="H11971" s="24"/>
    </row>
    <row r="11972" spans="2:8">
      <c r="B11972" s="24"/>
      <c r="C11972" s="24"/>
      <c r="D11972" s="24"/>
      <c r="E11972" s="24"/>
      <c r="F11972" s="29"/>
      <c r="G11972" s="24"/>
      <c r="H11972" s="24"/>
    </row>
    <row r="11973" spans="2:8">
      <c r="B11973" s="24"/>
      <c r="C11973" s="24"/>
      <c r="D11973" s="24"/>
      <c r="E11973" s="24"/>
      <c r="F11973" s="29"/>
      <c r="G11973" s="24"/>
      <c r="H11973" s="24"/>
    </row>
    <row r="11974" spans="2:8">
      <c r="B11974" s="24"/>
      <c r="C11974" s="24"/>
      <c r="D11974" s="24"/>
      <c r="E11974" s="24"/>
      <c r="F11974" s="29"/>
      <c r="G11974" s="24"/>
      <c r="H11974" s="24"/>
    </row>
    <row r="11975" spans="2:8">
      <c r="B11975" s="24"/>
      <c r="C11975" s="24"/>
      <c r="D11975" s="24"/>
      <c r="E11975" s="24"/>
      <c r="F11975" s="29"/>
      <c r="G11975" s="24"/>
      <c r="H11975" s="24"/>
    </row>
    <row r="11976" spans="2:8">
      <c r="B11976" s="24"/>
      <c r="C11976" s="24"/>
      <c r="D11976" s="24"/>
      <c r="E11976" s="24"/>
      <c r="F11976" s="29"/>
      <c r="G11976" s="24"/>
      <c r="H11976" s="24"/>
    </row>
    <row r="11977" spans="2:8">
      <c r="B11977" s="24"/>
      <c r="C11977" s="24"/>
      <c r="D11977" s="24"/>
      <c r="E11977" s="24"/>
      <c r="F11977" s="29"/>
      <c r="G11977" s="24"/>
      <c r="H11977" s="24"/>
    </row>
    <row r="11978" spans="2:8">
      <c r="B11978" s="24"/>
      <c r="C11978" s="24"/>
      <c r="D11978" s="24"/>
      <c r="E11978" s="24"/>
      <c r="F11978" s="29"/>
      <c r="G11978" s="24"/>
      <c r="H11978" s="24"/>
    </row>
    <row r="11979" spans="2:8">
      <c r="B11979" s="24"/>
      <c r="C11979" s="24"/>
      <c r="D11979" s="24"/>
      <c r="E11979" s="24"/>
      <c r="F11979" s="29"/>
      <c r="G11979" s="24"/>
      <c r="H11979" s="24"/>
    </row>
    <row r="11980" spans="2:8">
      <c r="B11980" s="24"/>
      <c r="C11980" s="24"/>
      <c r="D11980" s="24"/>
      <c r="E11980" s="24"/>
      <c r="F11980" s="29"/>
      <c r="G11980" s="24"/>
      <c r="H11980" s="24"/>
    </row>
    <row r="11981" spans="2:8">
      <c r="B11981" s="24"/>
      <c r="C11981" s="24"/>
      <c r="D11981" s="24"/>
      <c r="E11981" s="24"/>
      <c r="F11981" s="29"/>
      <c r="G11981" s="24"/>
      <c r="H11981" s="24"/>
    </row>
    <row r="11982" spans="2:8">
      <c r="B11982" s="24"/>
      <c r="C11982" s="24"/>
      <c r="D11982" s="24"/>
      <c r="E11982" s="24"/>
      <c r="F11982" s="29"/>
      <c r="G11982" s="24"/>
      <c r="H11982" s="24"/>
    </row>
    <row r="11983" spans="2:8">
      <c r="B11983" s="24"/>
      <c r="C11983" s="24"/>
      <c r="D11983" s="24"/>
      <c r="E11983" s="24"/>
      <c r="F11983" s="29"/>
      <c r="G11983" s="24"/>
      <c r="H11983" s="24"/>
    </row>
    <row r="11984" spans="2:8">
      <c r="B11984" s="24"/>
      <c r="C11984" s="24"/>
      <c r="D11984" s="24"/>
      <c r="E11984" s="24"/>
      <c r="F11984" s="29"/>
      <c r="G11984" s="24"/>
      <c r="H11984" s="24"/>
    </row>
    <row r="11985" spans="2:8">
      <c r="B11985" s="24"/>
      <c r="C11985" s="24"/>
      <c r="D11985" s="24"/>
      <c r="E11985" s="24"/>
      <c r="F11985" s="29"/>
      <c r="G11985" s="24"/>
      <c r="H11985" s="24"/>
    </row>
    <row r="11986" spans="2:8">
      <c r="B11986" s="24"/>
      <c r="C11986" s="24"/>
      <c r="D11986" s="24"/>
      <c r="E11986" s="24"/>
      <c r="F11986" s="29"/>
      <c r="G11986" s="24"/>
      <c r="H11986" s="24"/>
    </row>
    <row r="11987" spans="2:8">
      <c r="B11987" s="24"/>
      <c r="C11987" s="24"/>
      <c r="D11987" s="24"/>
      <c r="E11987" s="24"/>
      <c r="F11987" s="29"/>
      <c r="G11987" s="24"/>
      <c r="H11987" s="24"/>
    </row>
    <row r="11988" spans="2:8">
      <c r="B11988" s="24"/>
      <c r="C11988" s="24"/>
      <c r="D11988" s="24"/>
      <c r="E11988" s="24"/>
      <c r="F11988" s="29"/>
      <c r="G11988" s="24"/>
      <c r="H11988" s="24"/>
    </row>
    <row r="11989" spans="2:8">
      <c r="B11989" s="24"/>
      <c r="C11989" s="24"/>
      <c r="D11989" s="24"/>
      <c r="E11989" s="24"/>
      <c r="F11989" s="29"/>
      <c r="G11989" s="24"/>
      <c r="H11989" s="24"/>
    </row>
    <row r="11990" spans="2:8">
      <c r="B11990" s="24"/>
      <c r="C11990" s="24"/>
      <c r="D11990" s="24"/>
      <c r="E11990" s="24"/>
      <c r="F11990" s="29"/>
      <c r="G11990" s="24"/>
      <c r="H11990" s="24"/>
    </row>
    <row r="11991" spans="2:8">
      <c r="B11991" s="24"/>
      <c r="C11991" s="24"/>
      <c r="D11991" s="24"/>
      <c r="E11991" s="24"/>
      <c r="F11991" s="29"/>
      <c r="G11991" s="24"/>
      <c r="H11991" s="24"/>
    </row>
    <row r="11992" spans="2:8">
      <c r="B11992" s="24"/>
      <c r="C11992" s="24"/>
      <c r="D11992" s="24"/>
      <c r="E11992" s="24"/>
      <c r="F11992" s="29"/>
      <c r="G11992" s="24"/>
      <c r="H11992" s="24"/>
    </row>
    <row r="11993" spans="2:8">
      <c r="B11993" s="24"/>
      <c r="C11993" s="24"/>
      <c r="D11993" s="24"/>
      <c r="E11993" s="24"/>
      <c r="F11993" s="29"/>
      <c r="G11993" s="24"/>
      <c r="H11993" s="24"/>
    </row>
    <row r="11994" spans="2:8">
      <c r="B11994" s="24"/>
      <c r="C11994" s="24"/>
      <c r="D11994" s="24"/>
      <c r="E11994" s="24"/>
      <c r="F11994" s="29"/>
      <c r="G11994" s="24"/>
      <c r="H11994" s="24"/>
    </row>
    <row r="11995" spans="2:8">
      <c r="B11995" s="24"/>
      <c r="C11995" s="24"/>
      <c r="D11995" s="24"/>
      <c r="E11995" s="24"/>
      <c r="F11995" s="29"/>
      <c r="G11995" s="24"/>
      <c r="H11995" s="24"/>
    </row>
    <row r="11996" spans="2:8">
      <c r="B11996" s="24"/>
      <c r="C11996" s="24"/>
      <c r="D11996" s="24"/>
      <c r="E11996" s="24"/>
      <c r="F11996" s="29"/>
      <c r="G11996" s="24"/>
      <c r="H11996" s="24"/>
    </row>
    <row r="11997" spans="2:8">
      <c r="B11997" s="24"/>
      <c r="C11997" s="24"/>
      <c r="D11997" s="24"/>
      <c r="E11997" s="24"/>
      <c r="F11997" s="29"/>
      <c r="G11997" s="24"/>
      <c r="H11997" s="24"/>
    </row>
    <row r="11998" spans="2:8">
      <c r="B11998" s="24"/>
      <c r="C11998" s="24"/>
      <c r="D11998" s="24"/>
      <c r="E11998" s="24"/>
      <c r="F11998" s="29"/>
      <c r="G11998" s="24"/>
      <c r="H11998" s="24"/>
    </row>
    <row r="11999" spans="2:8">
      <c r="B11999" s="24"/>
      <c r="C11999" s="24"/>
      <c r="D11999" s="24"/>
      <c r="E11999" s="24"/>
      <c r="F11999" s="29"/>
      <c r="G11999" s="24"/>
      <c r="H11999" s="24"/>
    </row>
    <row r="12000" spans="2:8">
      <c r="B12000" s="24"/>
      <c r="C12000" s="24"/>
      <c r="D12000" s="24"/>
      <c r="E12000" s="24"/>
      <c r="F12000" s="29"/>
      <c r="G12000" s="24"/>
      <c r="H12000" s="24"/>
    </row>
    <row r="12001" spans="2:8">
      <c r="B12001" s="24"/>
      <c r="C12001" s="24"/>
      <c r="D12001" s="24"/>
      <c r="E12001" s="24"/>
      <c r="F12001" s="29"/>
      <c r="G12001" s="24"/>
      <c r="H12001" s="24"/>
    </row>
    <row r="12002" spans="2:8">
      <c r="B12002" s="24"/>
      <c r="C12002" s="24"/>
      <c r="D12002" s="24"/>
      <c r="E12002" s="24"/>
      <c r="F12002" s="29"/>
      <c r="G12002" s="24"/>
      <c r="H12002" s="24"/>
    </row>
    <row r="12003" spans="2:8">
      <c r="B12003" s="24"/>
      <c r="C12003" s="24"/>
      <c r="D12003" s="24"/>
      <c r="E12003" s="24"/>
      <c r="F12003" s="29"/>
      <c r="G12003" s="24"/>
      <c r="H12003" s="24"/>
    </row>
    <row r="12004" spans="2:8">
      <c r="B12004" s="24"/>
      <c r="C12004" s="24"/>
      <c r="D12004" s="24"/>
      <c r="E12004" s="24"/>
      <c r="F12004" s="29"/>
      <c r="G12004" s="24"/>
      <c r="H12004" s="24"/>
    </row>
    <row r="12005" spans="2:8">
      <c r="B12005" s="24"/>
      <c r="C12005" s="24"/>
      <c r="D12005" s="24"/>
      <c r="E12005" s="24"/>
      <c r="F12005" s="29"/>
      <c r="G12005" s="24"/>
      <c r="H12005" s="24"/>
    </row>
    <row r="12006" spans="2:8">
      <c r="B12006" s="24"/>
      <c r="C12006" s="24"/>
      <c r="D12006" s="24"/>
      <c r="E12006" s="24"/>
      <c r="F12006" s="29"/>
      <c r="G12006" s="24"/>
      <c r="H12006" s="24"/>
    </row>
    <row r="12007" spans="2:8">
      <c r="B12007" s="24"/>
      <c r="C12007" s="24"/>
      <c r="D12007" s="24"/>
      <c r="E12007" s="24"/>
      <c r="F12007" s="29"/>
      <c r="G12007" s="24"/>
      <c r="H12007" s="24"/>
    </row>
    <row r="12008" spans="2:8">
      <c r="B12008" s="24"/>
      <c r="C12008" s="24"/>
      <c r="D12008" s="24"/>
      <c r="E12008" s="24"/>
      <c r="F12008" s="29"/>
      <c r="G12008" s="24"/>
      <c r="H12008" s="24"/>
    </row>
    <row r="12009" spans="2:8">
      <c r="B12009" s="24"/>
      <c r="C12009" s="24"/>
      <c r="D12009" s="24"/>
      <c r="E12009" s="24"/>
      <c r="F12009" s="29"/>
      <c r="G12009" s="24"/>
      <c r="H12009" s="24"/>
    </row>
    <row r="12010" spans="2:8">
      <c r="B12010" s="24"/>
      <c r="C12010" s="24"/>
      <c r="D12010" s="24"/>
      <c r="E12010" s="24"/>
      <c r="F12010" s="29"/>
      <c r="G12010" s="24"/>
      <c r="H12010" s="24"/>
    </row>
    <row r="12011" spans="2:8">
      <c r="B12011" s="24"/>
      <c r="C12011" s="24"/>
      <c r="D12011" s="24"/>
      <c r="E12011" s="24"/>
      <c r="F12011" s="29"/>
      <c r="G12011" s="24"/>
      <c r="H12011" s="24"/>
    </row>
    <row r="12012" spans="2:8">
      <c r="B12012" s="24"/>
      <c r="C12012" s="24"/>
      <c r="D12012" s="24"/>
      <c r="E12012" s="24"/>
      <c r="F12012" s="29"/>
      <c r="G12012" s="24"/>
      <c r="H12012" s="24"/>
    </row>
    <row r="12013" spans="2:8">
      <c r="B12013" s="24"/>
      <c r="C12013" s="24"/>
      <c r="D12013" s="24"/>
      <c r="E12013" s="24"/>
      <c r="F12013" s="29"/>
      <c r="G12013" s="24"/>
      <c r="H12013" s="24"/>
    </row>
    <row r="12014" spans="2:8">
      <c r="B12014" s="24"/>
      <c r="C12014" s="24"/>
      <c r="D12014" s="24"/>
      <c r="E12014" s="24"/>
      <c r="F12014" s="29"/>
      <c r="G12014" s="24"/>
      <c r="H12014" s="24"/>
    </row>
    <row r="12015" spans="2:8">
      <c r="B12015" s="24"/>
      <c r="C12015" s="24"/>
      <c r="D12015" s="24"/>
      <c r="E12015" s="24"/>
      <c r="F12015" s="29"/>
      <c r="G12015" s="24"/>
      <c r="H12015" s="24"/>
    </row>
    <row r="12016" spans="2:8">
      <c r="B12016" s="24"/>
      <c r="C12016" s="24"/>
      <c r="D12016" s="24"/>
      <c r="E12016" s="24"/>
      <c r="F12016" s="29"/>
      <c r="G12016" s="24"/>
      <c r="H12016" s="24"/>
    </row>
    <row r="12017" spans="2:8">
      <c r="B12017" s="24"/>
      <c r="C12017" s="24"/>
      <c r="D12017" s="24"/>
      <c r="E12017" s="24"/>
      <c r="F12017" s="29"/>
      <c r="G12017" s="24"/>
      <c r="H12017" s="24"/>
    </row>
    <row r="12018" spans="2:8">
      <c r="B12018" s="24"/>
      <c r="C12018" s="24"/>
      <c r="D12018" s="24"/>
      <c r="E12018" s="24"/>
      <c r="F12018" s="29"/>
      <c r="G12018" s="24"/>
      <c r="H12018" s="24"/>
    </row>
    <row r="12019" spans="2:8">
      <c r="B12019" s="24"/>
      <c r="C12019" s="24"/>
      <c r="D12019" s="24"/>
      <c r="E12019" s="24"/>
      <c r="F12019" s="29"/>
      <c r="G12019" s="24"/>
      <c r="H12019" s="24"/>
    </row>
    <row r="12020" spans="2:8">
      <c r="B12020" s="24"/>
      <c r="C12020" s="24"/>
      <c r="D12020" s="24"/>
      <c r="E12020" s="24"/>
      <c r="F12020" s="29"/>
      <c r="G12020" s="24"/>
      <c r="H12020" s="24"/>
    </row>
    <row r="12021" spans="2:8">
      <c r="B12021" s="24"/>
      <c r="C12021" s="24"/>
      <c r="D12021" s="24"/>
      <c r="E12021" s="24"/>
      <c r="F12021" s="29"/>
      <c r="G12021" s="24"/>
      <c r="H12021" s="24"/>
    </row>
    <row r="12022" spans="2:8">
      <c r="B12022" s="24"/>
      <c r="C12022" s="24"/>
      <c r="D12022" s="24"/>
      <c r="E12022" s="24"/>
      <c r="F12022" s="29"/>
      <c r="G12022" s="24"/>
      <c r="H12022" s="24"/>
    </row>
    <row r="12023" spans="2:8">
      <c r="B12023" s="24"/>
      <c r="C12023" s="24"/>
      <c r="D12023" s="24"/>
      <c r="E12023" s="24"/>
      <c r="F12023" s="29"/>
      <c r="G12023" s="24"/>
      <c r="H12023" s="24"/>
    </row>
    <row r="12024" spans="2:8">
      <c r="B12024" s="24"/>
      <c r="C12024" s="24"/>
      <c r="D12024" s="24"/>
      <c r="E12024" s="24"/>
      <c r="F12024" s="29"/>
      <c r="G12024" s="24"/>
      <c r="H12024" s="24"/>
    </row>
    <row r="12025" spans="2:8">
      <c r="B12025" s="24"/>
      <c r="C12025" s="24"/>
      <c r="D12025" s="24"/>
      <c r="E12025" s="24"/>
      <c r="F12025" s="29"/>
      <c r="G12025" s="24"/>
      <c r="H12025" s="24"/>
    </row>
    <row r="12026" spans="2:8">
      <c r="B12026" s="24"/>
      <c r="C12026" s="24"/>
      <c r="D12026" s="24"/>
      <c r="E12026" s="24"/>
      <c r="F12026" s="29"/>
      <c r="G12026" s="24"/>
      <c r="H12026" s="24"/>
    </row>
    <row r="12027" spans="2:8">
      <c r="B12027" s="24"/>
      <c r="C12027" s="24"/>
      <c r="D12027" s="24"/>
      <c r="E12027" s="24"/>
      <c r="F12027" s="29"/>
      <c r="G12027" s="24"/>
      <c r="H12027" s="24"/>
    </row>
    <row r="12028" spans="2:8">
      <c r="B12028" s="24"/>
      <c r="C12028" s="24"/>
      <c r="D12028" s="24"/>
      <c r="E12028" s="24"/>
      <c r="F12028" s="29"/>
      <c r="G12028" s="24"/>
      <c r="H12028" s="24"/>
    </row>
    <row r="12029" spans="2:8">
      <c r="B12029" s="24"/>
      <c r="C12029" s="24"/>
      <c r="D12029" s="24"/>
      <c r="E12029" s="24"/>
      <c r="F12029" s="29"/>
      <c r="G12029" s="24"/>
      <c r="H12029" s="24"/>
    </row>
    <row r="12030" spans="2:8">
      <c r="B12030" s="24"/>
      <c r="C12030" s="24"/>
      <c r="D12030" s="24"/>
      <c r="E12030" s="24"/>
      <c r="F12030" s="29"/>
      <c r="G12030" s="24"/>
      <c r="H12030" s="24"/>
    </row>
    <row r="12031" spans="2:8">
      <c r="B12031" s="24"/>
      <c r="C12031" s="24"/>
      <c r="D12031" s="24"/>
      <c r="E12031" s="24"/>
      <c r="F12031" s="29"/>
      <c r="G12031" s="24"/>
      <c r="H12031" s="24"/>
    </row>
    <row r="12032" spans="2:8">
      <c r="B12032" s="24"/>
      <c r="C12032" s="24"/>
      <c r="D12032" s="24"/>
      <c r="E12032" s="24"/>
      <c r="F12032" s="29"/>
      <c r="G12032" s="24"/>
      <c r="H12032" s="24"/>
    </row>
    <row r="12033" spans="2:8">
      <c r="B12033" s="24"/>
      <c r="C12033" s="24"/>
      <c r="D12033" s="24"/>
      <c r="E12033" s="24"/>
      <c r="F12033" s="29"/>
      <c r="G12033" s="24"/>
      <c r="H12033" s="24"/>
    </row>
    <row r="12034" spans="2:8">
      <c r="B12034" s="24"/>
      <c r="C12034" s="24"/>
      <c r="D12034" s="24"/>
      <c r="E12034" s="24"/>
      <c r="F12034" s="29"/>
      <c r="G12034" s="24"/>
      <c r="H12034" s="24"/>
    </row>
    <row r="12035" spans="2:8">
      <c r="B12035" s="24"/>
      <c r="C12035" s="24"/>
      <c r="D12035" s="24"/>
      <c r="E12035" s="24"/>
      <c r="F12035" s="29"/>
      <c r="G12035" s="24"/>
      <c r="H12035" s="24"/>
    </row>
    <row r="12036" spans="2:8">
      <c r="B12036" s="24"/>
      <c r="C12036" s="24"/>
      <c r="D12036" s="24"/>
      <c r="E12036" s="24"/>
      <c r="F12036" s="29"/>
      <c r="G12036" s="24"/>
      <c r="H12036" s="24"/>
    </row>
    <row r="12037" spans="2:8">
      <c r="B12037" s="24"/>
      <c r="C12037" s="24"/>
      <c r="D12037" s="24"/>
      <c r="E12037" s="24"/>
      <c r="F12037" s="29"/>
      <c r="G12037" s="24"/>
      <c r="H12037" s="24"/>
    </row>
    <row r="12038" spans="2:8">
      <c r="B12038" s="24"/>
      <c r="C12038" s="24"/>
      <c r="D12038" s="24"/>
      <c r="E12038" s="24"/>
      <c r="F12038" s="29"/>
      <c r="G12038" s="24"/>
      <c r="H12038" s="24"/>
    </row>
    <row r="12039" spans="2:8">
      <c r="B12039" s="24"/>
      <c r="C12039" s="24"/>
      <c r="D12039" s="24"/>
      <c r="E12039" s="24"/>
      <c r="F12039" s="29"/>
      <c r="G12039" s="24"/>
      <c r="H12039" s="24"/>
    </row>
    <row r="12040" spans="2:8">
      <c r="B12040" s="24"/>
      <c r="C12040" s="24"/>
      <c r="D12040" s="24"/>
      <c r="E12040" s="24"/>
      <c r="F12040" s="29"/>
      <c r="G12040" s="24"/>
      <c r="H12040" s="24"/>
    </row>
    <row r="12041" spans="2:8">
      <c r="B12041" s="24"/>
      <c r="C12041" s="24"/>
      <c r="D12041" s="24"/>
      <c r="E12041" s="24"/>
      <c r="F12041" s="29"/>
      <c r="G12041" s="24"/>
      <c r="H12041" s="24"/>
    </row>
    <row r="12042" spans="2:8">
      <c r="B12042" s="24"/>
      <c r="C12042" s="24"/>
      <c r="D12042" s="24"/>
      <c r="E12042" s="24"/>
      <c r="F12042" s="29"/>
      <c r="G12042" s="24"/>
      <c r="H12042" s="24"/>
    </row>
    <row r="12043" spans="2:8">
      <c r="B12043" s="24"/>
      <c r="C12043" s="24"/>
      <c r="D12043" s="24"/>
      <c r="E12043" s="24"/>
      <c r="F12043" s="29"/>
      <c r="G12043" s="24"/>
      <c r="H12043" s="24"/>
    </row>
    <row r="12044" spans="2:8">
      <c r="B12044" s="24"/>
      <c r="C12044" s="24"/>
      <c r="D12044" s="24"/>
      <c r="E12044" s="24"/>
      <c r="F12044" s="29"/>
      <c r="G12044" s="24"/>
      <c r="H12044" s="24"/>
    </row>
    <row r="12045" spans="2:8">
      <c r="B12045" s="24"/>
      <c r="C12045" s="24"/>
      <c r="D12045" s="24"/>
      <c r="E12045" s="24"/>
      <c r="F12045" s="29"/>
      <c r="G12045" s="24"/>
      <c r="H12045" s="24"/>
    </row>
    <row r="12046" spans="2:8">
      <c r="B12046" s="24"/>
      <c r="C12046" s="24"/>
      <c r="D12046" s="24"/>
      <c r="E12046" s="24"/>
      <c r="F12046" s="29"/>
      <c r="G12046" s="24"/>
      <c r="H12046" s="24"/>
    </row>
    <row r="12047" spans="2:8">
      <c r="B12047" s="24"/>
      <c r="C12047" s="24"/>
      <c r="D12047" s="24"/>
      <c r="E12047" s="24"/>
      <c r="F12047" s="29"/>
      <c r="G12047" s="24"/>
      <c r="H12047" s="24"/>
    </row>
    <row r="12048" spans="2:8">
      <c r="B12048" s="24"/>
      <c r="C12048" s="24"/>
      <c r="D12048" s="24"/>
      <c r="E12048" s="24"/>
      <c r="F12048" s="29"/>
      <c r="G12048" s="24"/>
      <c r="H12048" s="24"/>
    </row>
    <row r="12049" spans="2:8">
      <c r="B12049" s="24"/>
      <c r="C12049" s="24"/>
      <c r="D12049" s="24"/>
      <c r="E12049" s="24"/>
      <c r="F12049" s="29"/>
      <c r="G12049" s="24"/>
      <c r="H12049" s="24"/>
    </row>
    <row r="12050" spans="2:8">
      <c r="B12050" s="24"/>
      <c r="C12050" s="24"/>
      <c r="D12050" s="24"/>
      <c r="E12050" s="24"/>
      <c r="F12050" s="29"/>
      <c r="G12050" s="24"/>
      <c r="H12050" s="24"/>
    </row>
    <row r="12051" spans="2:8">
      <c r="B12051" s="24"/>
      <c r="C12051" s="24"/>
      <c r="D12051" s="24"/>
      <c r="E12051" s="24"/>
      <c r="F12051" s="29"/>
      <c r="G12051" s="24"/>
      <c r="H12051" s="24"/>
    </row>
    <row r="12052" spans="2:8">
      <c r="B12052" s="24"/>
      <c r="C12052" s="24"/>
      <c r="D12052" s="24"/>
      <c r="E12052" s="24"/>
      <c r="F12052" s="29"/>
      <c r="G12052" s="24"/>
      <c r="H12052" s="24"/>
    </row>
    <row r="12053" spans="2:8">
      <c r="B12053" s="24"/>
      <c r="C12053" s="24"/>
      <c r="D12053" s="24"/>
      <c r="E12053" s="24"/>
      <c r="F12053" s="29"/>
      <c r="G12053" s="24"/>
      <c r="H12053" s="24"/>
    </row>
    <row r="12054" spans="2:8">
      <c r="B12054" s="24"/>
      <c r="C12054" s="24"/>
      <c r="D12054" s="24"/>
      <c r="E12054" s="24"/>
      <c r="F12054" s="29"/>
      <c r="G12054" s="24"/>
      <c r="H12054" s="24"/>
    </row>
    <row r="12055" spans="2:8">
      <c r="B12055" s="24"/>
      <c r="C12055" s="24"/>
      <c r="D12055" s="24"/>
      <c r="E12055" s="24"/>
      <c r="F12055" s="29"/>
      <c r="G12055" s="24"/>
      <c r="H12055" s="24"/>
    </row>
    <row r="12056" spans="2:8">
      <c r="B12056" s="24"/>
      <c r="C12056" s="24"/>
      <c r="D12056" s="24"/>
      <c r="E12056" s="24"/>
      <c r="F12056" s="29"/>
      <c r="G12056" s="24"/>
      <c r="H12056" s="24"/>
    </row>
    <row r="12057" spans="2:8">
      <c r="B12057" s="24"/>
      <c r="C12057" s="24"/>
      <c r="D12057" s="24"/>
      <c r="E12057" s="24"/>
      <c r="F12057" s="29"/>
      <c r="G12057" s="24"/>
      <c r="H12057" s="24"/>
    </row>
    <row r="12058" spans="2:8">
      <c r="B12058" s="24"/>
      <c r="C12058" s="24"/>
      <c r="D12058" s="24"/>
      <c r="E12058" s="24"/>
      <c r="F12058" s="29"/>
      <c r="G12058" s="24"/>
      <c r="H12058" s="24"/>
    </row>
    <row r="12059" spans="2:8">
      <c r="B12059" s="24"/>
      <c r="C12059" s="24"/>
      <c r="D12059" s="24"/>
      <c r="E12059" s="24"/>
      <c r="F12059" s="29"/>
      <c r="G12059" s="24"/>
      <c r="H12059" s="24"/>
    </row>
    <row r="12060" spans="2:8">
      <c r="B12060" s="24"/>
      <c r="C12060" s="24"/>
      <c r="D12060" s="24"/>
      <c r="E12060" s="24"/>
      <c r="F12060" s="29"/>
      <c r="G12060" s="24"/>
      <c r="H12060" s="24"/>
    </row>
    <row r="12061" spans="2:8">
      <c r="B12061" s="24"/>
      <c r="C12061" s="24"/>
      <c r="D12061" s="24"/>
      <c r="E12061" s="24"/>
      <c r="F12061" s="29"/>
      <c r="G12061" s="24"/>
      <c r="H12061" s="24"/>
    </row>
    <row r="12062" spans="2:8">
      <c r="B12062" s="24"/>
      <c r="C12062" s="24"/>
      <c r="D12062" s="24"/>
      <c r="E12062" s="24"/>
      <c r="F12062" s="29"/>
      <c r="G12062" s="24"/>
      <c r="H12062" s="24"/>
    </row>
    <row r="12063" spans="2:8">
      <c r="B12063" s="24"/>
      <c r="C12063" s="24"/>
      <c r="D12063" s="24"/>
      <c r="E12063" s="24"/>
      <c r="F12063" s="29"/>
      <c r="G12063" s="24"/>
      <c r="H12063" s="24"/>
    </row>
    <row r="12064" spans="2:8">
      <c r="B12064" s="24"/>
      <c r="C12064" s="24"/>
      <c r="D12064" s="24"/>
      <c r="E12064" s="24"/>
      <c r="F12064" s="29"/>
      <c r="G12064" s="24"/>
      <c r="H12064" s="24"/>
    </row>
    <row r="12065" spans="2:8">
      <c r="B12065" s="24"/>
      <c r="C12065" s="24"/>
      <c r="D12065" s="24"/>
      <c r="E12065" s="24"/>
      <c r="F12065" s="29"/>
      <c r="G12065" s="24"/>
      <c r="H12065" s="24"/>
    </row>
    <row r="12066" spans="2:8">
      <c r="B12066" s="24"/>
      <c r="C12066" s="24"/>
      <c r="D12066" s="24"/>
      <c r="E12066" s="24"/>
      <c r="F12066" s="29"/>
      <c r="G12066" s="24"/>
      <c r="H12066" s="24"/>
    </row>
    <row r="12067" spans="2:8">
      <c r="B12067" s="24"/>
      <c r="C12067" s="24"/>
      <c r="D12067" s="24"/>
      <c r="E12067" s="24"/>
      <c r="F12067" s="29"/>
      <c r="G12067" s="24"/>
      <c r="H12067" s="24"/>
    </row>
    <row r="12068" spans="2:8">
      <c r="B12068" s="24"/>
      <c r="C12068" s="24"/>
      <c r="D12068" s="24"/>
      <c r="E12068" s="24"/>
      <c r="F12068" s="29"/>
      <c r="G12068" s="24"/>
      <c r="H12068" s="24"/>
    </row>
    <row r="12069" spans="2:8">
      <c r="B12069" s="24"/>
      <c r="C12069" s="24"/>
      <c r="D12069" s="24"/>
      <c r="E12069" s="24"/>
      <c r="F12069" s="29"/>
      <c r="G12069" s="24"/>
      <c r="H12069" s="24"/>
    </row>
    <row r="12070" spans="2:8">
      <c r="B12070" s="24"/>
      <c r="C12070" s="24"/>
      <c r="D12070" s="24"/>
      <c r="E12070" s="24"/>
      <c r="F12070" s="29"/>
      <c r="G12070" s="24"/>
      <c r="H12070" s="24"/>
    </row>
    <row r="12071" spans="2:8">
      <c r="B12071" s="24"/>
      <c r="C12071" s="24"/>
      <c r="D12071" s="24"/>
      <c r="E12071" s="24"/>
      <c r="F12071" s="29"/>
      <c r="G12071" s="24"/>
      <c r="H12071" s="24"/>
    </row>
    <row r="12072" spans="2:8">
      <c r="B12072" s="24"/>
      <c r="C12072" s="24"/>
      <c r="D12072" s="24"/>
      <c r="E12072" s="24"/>
      <c r="F12072" s="29"/>
      <c r="G12072" s="24"/>
      <c r="H12072" s="24"/>
    </row>
    <row r="12073" spans="2:8">
      <c r="B12073" s="24"/>
      <c r="C12073" s="24"/>
      <c r="D12073" s="24"/>
      <c r="E12073" s="24"/>
      <c r="F12073" s="29"/>
      <c r="G12073" s="24"/>
      <c r="H12073" s="24"/>
    </row>
    <row r="12074" spans="2:8">
      <c r="B12074" s="24"/>
      <c r="C12074" s="24"/>
      <c r="D12074" s="24"/>
      <c r="E12074" s="24"/>
      <c r="F12074" s="29"/>
      <c r="G12074" s="24"/>
      <c r="H12074" s="24"/>
    </row>
    <row r="12075" spans="2:8">
      <c r="B12075" s="24"/>
      <c r="C12075" s="24"/>
      <c r="D12075" s="24"/>
      <c r="E12075" s="24"/>
      <c r="F12075" s="29"/>
      <c r="G12075" s="24"/>
      <c r="H12075" s="24"/>
    </row>
    <row r="12076" spans="2:8">
      <c r="B12076" s="24"/>
      <c r="C12076" s="24"/>
      <c r="D12076" s="24"/>
      <c r="E12076" s="24"/>
      <c r="F12076" s="29"/>
      <c r="G12076" s="24"/>
      <c r="H12076" s="24"/>
    </row>
    <row r="12077" spans="2:8">
      <c r="B12077" s="24"/>
      <c r="C12077" s="24"/>
      <c r="D12077" s="24"/>
      <c r="E12077" s="24"/>
      <c r="F12077" s="29"/>
      <c r="G12077" s="24"/>
      <c r="H12077" s="24"/>
    </row>
    <row r="12078" spans="2:8">
      <c r="B12078" s="24"/>
      <c r="C12078" s="24"/>
      <c r="D12078" s="24"/>
      <c r="E12078" s="24"/>
      <c r="F12078" s="29"/>
      <c r="G12078" s="24"/>
      <c r="H12078" s="24"/>
    </row>
    <row r="12079" spans="2:8">
      <c r="B12079" s="24"/>
      <c r="C12079" s="24"/>
      <c r="D12079" s="24"/>
      <c r="E12079" s="24"/>
      <c r="F12079" s="29"/>
      <c r="G12079" s="24"/>
      <c r="H12079" s="24"/>
    </row>
    <row r="12080" spans="2:8">
      <c r="B12080" s="24"/>
      <c r="C12080" s="24"/>
      <c r="D12080" s="24"/>
      <c r="E12080" s="24"/>
      <c r="F12080" s="29"/>
      <c r="G12080" s="24"/>
      <c r="H12080" s="24"/>
    </row>
    <row r="12081" spans="2:8">
      <c r="B12081" s="24"/>
      <c r="C12081" s="24"/>
      <c r="D12081" s="24"/>
      <c r="E12081" s="24"/>
      <c r="F12081" s="29"/>
      <c r="G12081" s="24"/>
      <c r="H12081" s="24"/>
    </row>
    <row r="12082" spans="2:8">
      <c r="B12082" s="24"/>
      <c r="C12082" s="24"/>
      <c r="D12082" s="24"/>
      <c r="E12082" s="24"/>
      <c r="F12082" s="29"/>
      <c r="G12082" s="24"/>
      <c r="H12082" s="24"/>
    </row>
    <row r="12083" spans="2:8">
      <c r="B12083" s="24"/>
      <c r="C12083" s="24"/>
      <c r="D12083" s="24"/>
      <c r="E12083" s="24"/>
      <c r="F12083" s="29"/>
      <c r="G12083" s="24"/>
      <c r="H12083" s="24"/>
    </row>
    <row r="12084" spans="2:8">
      <c r="B12084" s="24"/>
      <c r="C12084" s="24"/>
      <c r="D12084" s="24"/>
      <c r="E12084" s="24"/>
      <c r="F12084" s="29"/>
      <c r="G12084" s="24"/>
      <c r="H12084" s="24"/>
    </row>
    <row r="12085" spans="2:8">
      <c r="B12085" s="24"/>
      <c r="C12085" s="24"/>
      <c r="D12085" s="24"/>
      <c r="E12085" s="24"/>
      <c r="F12085" s="29"/>
      <c r="G12085" s="24"/>
      <c r="H12085" s="24"/>
    </row>
    <row r="12086" spans="2:8">
      <c r="B12086" s="24"/>
      <c r="C12086" s="24"/>
      <c r="D12086" s="24"/>
      <c r="E12086" s="24"/>
      <c r="F12086" s="29"/>
      <c r="G12086" s="24"/>
      <c r="H12086" s="24"/>
    </row>
    <row r="12087" spans="2:8">
      <c r="B12087" s="24"/>
      <c r="C12087" s="24"/>
      <c r="D12087" s="24"/>
      <c r="E12087" s="24"/>
      <c r="F12087" s="29"/>
      <c r="G12087" s="24"/>
      <c r="H12087" s="24"/>
    </row>
    <row r="12088" spans="2:8">
      <c r="B12088" s="24"/>
      <c r="C12088" s="24"/>
      <c r="D12088" s="24"/>
      <c r="E12088" s="24"/>
      <c r="F12088" s="29"/>
      <c r="G12088" s="24"/>
      <c r="H12088" s="24"/>
    </row>
    <row r="12089" spans="2:8">
      <c r="B12089" s="24"/>
      <c r="C12089" s="24"/>
      <c r="D12089" s="24"/>
      <c r="E12089" s="24"/>
      <c r="F12089" s="29"/>
      <c r="G12089" s="24"/>
      <c r="H12089" s="24"/>
    </row>
    <row r="12090" spans="2:8">
      <c r="B12090" s="24"/>
      <c r="C12090" s="24"/>
      <c r="D12090" s="24"/>
      <c r="E12090" s="24"/>
      <c r="F12090" s="29"/>
      <c r="G12090" s="24"/>
      <c r="H12090" s="24"/>
    </row>
    <row r="12091" spans="2:8">
      <c r="B12091" s="24"/>
      <c r="C12091" s="24"/>
      <c r="D12091" s="24"/>
      <c r="E12091" s="24"/>
      <c r="F12091" s="29"/>
      <c r="G12091" s="24"/>
      <c r="H12091" s="24"/>
    </row>
    <row r="12092" spans="2:8">
      <c r="B12092" s="24"/>
      <c r="C12092" s="24"/>
      <c r="D12092" s="24"/>
      <c r="E12092" s="24"/>
      <c r="F12092" s="29"/>
      <c r="G12092" s="24"/>
      <c r="H12092" s="24"/>
    </row>
    <row r="12093" spans="2:8">
      <c r="B12093" s="24"/>
      <c r="C12093" s="24"/>
      <c r="D12093" s="24"/>
      <c r="E12093" s="24"/>
      <c r="F12093" s="29"/>
      <c r="G12093" s="24"/>
      <c r="H12093" s="24"/>
    </row>
    <row r="12094" spans="2:8">
      <c r="B12094" s="24"/>
      <c r="C12094" s="24"/>
      <c r="D12094" s="24"/>
      <c r="E12094" s="24"/>
      <c r="F12094" s="29"/>
      <c r="G12094" s="24"/>
      <c r="H12094" s="24"/>
    </row>
    <row r="12095" spans="2:8">
      <c r="B12095" s="24"/>
      <c r="C12095" s="24"/>
      <c r="D12095" s="24"/>
      <c r="E12095" s="24"/>
      <c r="F12095" s="29"/>
      <c r="G12095" s="24"/>
      <c r="H12095" s="24"/>
    </row>
    <row r="12096" spans="2:8">
      <c r="B12096" s="24"/>
      <c r="C12096" s="24"/>
      <c r="D12096" s="24"/>
      <c r="E12096" s="24"/>
      <c r="F12096" s="29"/>
      <c r="G12096" s="24"/>
      <c r="H12096" s="24"/>
    </row>
    <row r="12097" spans="2:8">
      <c r="B12097" s="24"/>
      <c r="C12097" s="24"/>
      <c r="D12097" s="24"/>
      <c r="E12097" s="24"/>
      <c r="F12097" s="29"/>
      <c r="G12097" s="24"/>
      <c r="H12097" s="24"/>
    </row>
    <row r="12098" spans="2:8">
      <c r="B12098" s="24"/>
      <c r="C12098" s="24"/>
      <c r="D12098" s="24"/>
      <c r="E12098" s="24"/>
      <c r="F12098" s="29"/>
      <c r="G12098" s="24"/>
      <c r="H12098" s="24"/>
    </row>
    <row r="12099" spans="2:8">
      <c r="B12099" s="24"/>
      <c r="C12099" s="24"/>
      <c r="D12099" s="24"/>
      <c r="E12099" s="24"/>
      <c r="F12099" s="29"/>
      <c r="G12099" s="24"/>
      <c r="H12099" s="24"/>
    </row>
    <row r="12100" spans="2:8">
      <c r="B12100" s="24"/>
      <c r="C12100" s="24"/>
      <c r="D12100" s="24"/>
      <c r="E12100" s="24"/>
      <c r="F12100" s="29"/>
      <c r="G12100" s="24"/>
      <c r="H12100" s="24"/>
    </row>
    <row r="12101" spans="2:8">
      <c r="B12101" s="24"/>
      <c r="C12101" s="24"/>
      <c r="D12101" s="24"/>
      <c r="E12101" s="24"/>
      <c r="F12101" s="29"/>
      <c r="G12101" s="24"/>
      <c r="H12101" s="24"/>
    </row>
    <row r="12102" spans="2:8">
      <c r="B12102" s="24"/>
      <c r="C12102" s="24"/>
      <c r="D12102" s="24"/>
      <c r="E12102" s="24"/>
      <c r="F12102" s="29"/>
      <c r="G12102" s="24"/>
      <c r="H12102" s="24"/>
    </row>
    <row r="12103" spans="2:8">
      <c r="B12103" s="24"/>
      <c r="C12103" s="24"/>
      <c r="D12103" s="24"/>
      <c r="E12103" s="24"/>
      <c r="F12103" s="29"/>
      <c r="G12103" s="24"/>
      <c r="H12103" s="24"/>
    </row>
    <row r="12104" spans="2:8">
      <c r="B12104" s="24"/>
      <c r="C12104" s="24"/>
      <c r="D12104" s="24"/>
      <c r="E12104" s="24"/>
      <c r="F12104" s="29"/>
      <c r="G12104" s="24"/>
      <c r="H12104" s="24"/>
    </row>
    <row r="12105" spans="2:8">
      <c r="B12105" s="24"/>
      <c r="C12105" s="24"/>
      <c r="D12105" s="24"/>
      <c r="E12105" s="24"/>
      <c r="F12105" s="29"/>
      <c r="G12105" s="24"/>
      <c r="H12105" s="24"/>
    </row>
    <row r="12106" spans="2:8">
      <c r="B12106" s="24"/>
      <c r="C12106" s="24"/>
      <c r="D12106" s="24"/>
      <c r="E12106" s="24"/>
      <c r="F12106" s="29"/>
      <c r="G12106" s="24"/>
      <c r="H12106" s="24"/>
    </row>
    <row r="12107" spans="2:8">
      <c r="B12107" s="24"/>
      <c r="C12107" s="24"/>
      <c r="D12107" s="24"/>
      <c r="E12107" s="24"/>
      <c r="F12107" s="29"/>
      <c r="G12107" s="24"/>
      <c r="H12107" s="24"/>
    </row>
    <row r="12108" spans="2:8">
      <c r="B12108" s="24"/>
      <c r="C12108" s="24"/>
      <c r="D12108" s="24"/>
      <c r="E12108" s="24"/>
      <c r="F12108" s="29"/>
      <c r="G12108" s="24"/>
      <c r="H12108" s="24"/>
    </row>
    <row r="12109" spans="2:8">
      <c r="B12109" s="24"/>
      <c r="C12109" s="24"/>
      <c r="D12109" s="24"/>
      <c r="E12109" s="24"/>
      <c r="F12109" s="29"/>
      <c r="G12109" s="24"/>
      <c r="H12109" s="24"/>
    </row>
    <row r="12110" spans="2:8">
      <c r="B12110" s="24"/>
      <c r="C12110" s="24"/>
      <c r="D12110" s="24"/>
      <c r="E12110" s="24"/>
      <c r="F12110" s="29"/>
      <c r="G12110" s="24"/>
      <c r="H12110" s="24"/>
    </row>
    <row r="12111" spans="2:8">
      <c r="B12111" s="24"/>
      <c r="C12111" s="24"/>
      <c r="D12111" s="24"/>
      <c r="E12111" s="24"/>
      <c r="F12111" s="29"/>
      <c r="G12111" s="24"/>
      <c r="H12111" s="24"/>
    </row>
    <row r="12112" spans="2:8">
      <c r="B12112" s="24"/>
      <c r="C12112" s="24"/>
      <c r="D12112" s="24"/>
      <c r="E12112" s="24"/>
      <c r="F12112" s="29"/>
      <c r="G12112" s="24"/>
      <c r="H12112" s="24"/>
    </row>
    <row r="12113" spans="2:8">
      <c r="B12113" s="24"/>
      <c r="C12113" s="24"/>
      <c r="D12113" s="24"/>
      <c r="E12113" s="24"/>
      <c r="F12113" s="29"/>
      <c r="G12113" s="24"/>
      <c r="H12113" s="24"/>
    </row>
    <row r="12114" spans="2:8">
      <c r="B12114" s="24"/>
      <c r="C12114" s="24"/>
      <c r="D12114" s="24"/>
      <c r="E12114" s="24"/>
      <c r="F12114" s="29"/>
      <c r="G12114" s="24"/>
      <c r="H12114" s="24"/>
    </row>
    <row r="12115" spans="2:8">
      <c r="B12115" s="24"/>
      <c r="C12115" s="24"/>
      <c r="D12115" s="24"/>
      <c r="E12115" s="24"/>
      <c r="F12115" s="29"/>
      <c r="G12115" s="24"/>
      <c r="H12115" s="24"/>
    </row>
    <row r="12116" spans="2:8">
      <c r="B12116" s="24"/>
      <c r="C12116" s="24"/>
      <c r="D12116" s="24"/>
      <c r="E12116" s="24"/>
      <c r="F12116" s="29"/>
      <c r="G12116" s="24"/>
      <c r="H12116" s="24"/>
    </row>
    <row r="12117" spans="2:8">
      <c r="B12117" s="24"/>
      <c r="C12117" s="24"/>
      <c r="D12117" s="24"/>
      <c r="E12117" s="24"/>
      <c r="F12117" s="29"/>
      <c r="G12117" s="24"/>
      <c r="H12117" s="24"/>
    </row>
    <row r="12118" spans="2:8">
      <c r="B12118" s="24"/>
      <c r="C12118" s="24"/>
      <c r="D12118" s="24"/>
      <c r="E12118" s="24"/>
      <c r="F12118" s="29"/>
      <c r="G12118" s="24"/>
      <c r="H12118" s="24"/>
    </row>
    <row r="12119" spans="2:8">
      <c r="B12119" s="24"/>
      <c r="C12119" s="24"/>
      <c r="D12119" s="24"/>
      <c r="E12119" s="24"/>
      <c r="F12119" s="29"/>
      <c r="G12119" s="24"/>
      <c r="H12119" s="24"/>
    </row>
    <row r="12120" spans="2:8">
      <c r="B12120" s="24"/>
      <c r="C12120" s="24"/>
      <c r="D12120" s="24"/>
      <c r="E12120" s="24"/>
      <c r="F12120" s="29"/>
      <c r="G12120" s="24"/>
      <c r="H12120" s="24"/>
    </row>
    <row r="12121" spans="2:8">
      <c r="B12121" s="24"/>
      <c r="C12121" s="24"/>
      <c r="D12121" s="24"/>
      <c r="E12121" s="24"/>
      <c r="F12121" s="29"/>
      <c r="G12121" s="24"/>
      <c r="H12121" s="24"/>
    </row>
    <row r="12122" spans="2:8">
      <c r="B12122" s="24"/>
      <c r="C12122" s="24"/>
      <c r="D12122" s="24"/>
      <c r="E12122" s="24"/>
      <c r="F12122" s="29"/>
      <c r="G12122" s="24"/>
      <c r="H12122" s="24"/>
    </row>
    <row r="12123" spans="2:8">
      <c r="B12123" s="24"/>
      <c r="C12123" s="24"/>
      <c r="D12123" s="24"/>
      <c r="E12123" s="24"/>
      <c r="F12123" s="29"/>
      <c r="G12123" s="24"/>
      <c r="H12123" s="24"/>
    </row>
    <row r="12124" spans="2:8">
      <c r="B12124" s="24"/>
      <c r="C12124" s="24"/>
      <c r="D12124" s="24"/>
      <c r="E12124" s="24"/>
      <c r="F12124" s="29"/>
      <c r="G12124" s="24"/>
      <c r="H12124" s="24"/>
    </row>
    <row r="12125" spans="2:8">
      <c r="B12125" s="24"/>
      <c r="C12125" s="24"/>
      <c r="D12125" s="24"/>
      <c r="E12125" s="24"/>
      <c r="F12125" s="29"/>
      <c r="G12125" s="24"/>
      <c r="H12125" s="24"/>
    </row>
    <row r="12126" spans="2:8">
      <c r="B12126" s="24"/>
      <c r="C12126" s="24"/>
      <c r="D12126" s="24"/>
      <c r="E12126" s="24"/>
      <c r="F12126" s="29"/>
      <c r="G12126" s="24"/>
      <c r="H12126" s="24"/>
    </row>
    <row r="12127" spans="2:8">
      <c r="B12127" s="24"/>
      <c r="C12127" s="24"/>
      <c r="D12127" s="24"/>
      <c r="E12127" s="24"/>
      <c r="F12127" s="29"/>
      <c r="G12127" s="24"/>
      <c r="H12127" s="24"/>
    </row>
    <row r="12128" spans="2:8">
      <c r="B12128" s="24"/>
      <c r="C12128" s="24"/>
      <c r="D12128" s="24"/>
      <c r="E12128" s="24"/>
      <c r="F12128" s="29"/>
      <c r="G12128" s="24"/>
      <c r="H12128" s="24"/>
    </row>
    <row r="12129" spans="2:8">
      <c r="B12129" s="24"/>
      <c r="C12129" s="24"/>
      <c r="D12129" s="24"/>
      <c r="E12129" s="24"/>
      <c r="F12129" s="29"/>
      <c r="G12129" s="24"/>
      <c r="H12129" s="24"/>
    </row>
    <row r="12130" spans="2:8">
      <c r="B12130" s="24"/>
      <c r="C12130" s="24"/>
      <c r="D12130" s="24"/>
      <c r="E12130" s="24"/>
      <c r="F12130" s="29"/>
      <c r="G12130" s="24"/>
      <c r="H12130" s="24"/>
    </row>
    <row r="12131" spans="2:8">
      <c r="B12131" s="24"/>
      <c r="C12131" s="24"/>
      <c r="D12131" s="24"/>
      <c r="E12131" s="24"/>
      <c r="F12131" s="29"/>
      <c r="G12131" s="24"/>
      <c r="H12131" s="24"/>
    </row>
    <row r="12132" spans="2:8">
      <c r="B12132" s="24"/>
      <c r="C12132" s="24"/>
      <c r="D12132" s="24"/>
      <c r="E12132" s="24"/>
      <c r="F12132" s="29"/>
      <c r="G12132" s="24"/>
      <c r="H12132" s="24"/>
    </row>
    <row r="12133" spans="2:8">
      <c r="B12133" s="24"/>
      <c r="C12133" s="24"/>
      <c r="D12133" s="24"/>
      <c r="E12133" s="24"/>
      <c r="F12133" s="29"/>
      <c r="G12133" s="24"/>
      <c r="H12133" s="24"/>
    </row>
    <row r="12134" spans="2:8">
      <c r="B12134" s="24"/>
      <c r="C12134" s="24"/>
      <c r="D12134" s="24"/>
      <c r="E12134" s="24"/>
      <c r="F12134" s="29"/>
      <c r="G12134" s="24"/>
      <c r="H12134" s="24"/>
    </row>
    <row r="12135" spans="2:8">
      <c r="B12135" s="24"/>
      <c r="C12135" s="24"/>
      <c r="D12135" s="24"/>
      <c r="E12135" s="24"/>
      <c r="F12135" s="29"/>
      <c r="G12135" s="24"/>
      <c r="H12135" s="24"/>
    </row>
    <row r="12136" spans="2:8">
      <c r="B12136" s="24"/>
      <c r="C12136" s="24"/>
      <c r="D12136" s="24"/>
      <c r="E12136" s="24"/>
      <c r="F12136" s="29"/>
      <c r="G12136" s="24"/>
      <c r="H12136" s="24"/>
    </row>
    <row r="12137" spans="2:8">
      <c r="B12137" s="24"/>
      <c r="C12137" s="24"/>
      <c r="D12137" s="24"/>
      <c r="E12137" s="24"/>
      <c r="F12137" s="29"/>
      <c r="G12137" s="24"/>
      <c r="H12137" s="24"/>
    </row>
    <row r="12138" spans="2:8">
      <c r="B12138" s="24"/>
      <c r="C12138" s="24"/>
      <c r="D12138" s="24"/>
      <c r="E12138" s="24"/>
      <c r="F12138" s="29"/>
      <c r="G12138" s="24"/>
      <c r="H12138" s="24"/>
    </row>
    <row r="12139" spans="2:8">
      <c r="B12139" s="24"/>
      <c r="C12139" s="24"/>
      <c r="D12139" s="24"/>
      <c r="E12139" s="24"/>
      <c r="F12139" s="29"/>
      <c r="G12139" s="24"/>
      <c r="H12139" s="24"/>
    </row>
    <row r="12140" spans="2:8">
      <c r="B12140" s="24"/>
      <c r="C12140" s="24"/>
      <c r="D12140" s="24"/>
      <c r="E12140" s="24"/>
      <c r="F12140" s="29"/>
      <c r="G12140" s="24"/>
      <c r="H12140" s="24"/>
    </row>
    <row r="12141" spans="2:8">
      <c r="B12141" s="24"/>
      <c r="C12141" s="24"/>
      <c r="D12141" s="24"/>
      <c r="E12141" s="24"/>
      <c r="F12141" s="29"/>
      <c r="G12141" s="24"/>
      <c r="H12141" s="24"/>
    </row>
    <row r="12142" spans="2:8">
      <c r="B12142" s="24"/>
      <c r="C12142" s="24"/>
      <c r="D12142" s="24"/>
      <c r="E12142" s="24"/>
      <c r="F12142" s="29"/>
      <c r="G12142" s="24"/>
      <c r="H12142" s="24"/>
    </row>
    <row r="12143" spans="2:8">
      <c r="B12143" s="24"/>
      <c r="C12143" s="24"/>
      <c r="D12143" s="24"/>
      <c r="E12143" s="24"/>
      <c r="F12143" s="29"/>
      <c r="G12143" s="24"/>
      <c r="H12143" s="24"/>
    </row>
    <row r="12144" spans="2:8">
      <c r="B12144" s="24"/>
      <c r="C12144" s="24"/>
      <c r="D12144" s="24"/>
      <c r="E12144" s="24"/>
      <c r="F12144" s="29"/>
      <c r="G12144" s="24"/>
      <c r="H12144" s="24"/>
    </row>
    <row r="12145" spans="2:8">
      <c r="B12145" s="24"/>
      <c r="C12145" s="24"/>
      <c r="D12145" s="24"/>
      <c r="E12145" s="24"/>
      <c r="F12145" s="29"/>
      <c r="G12145" s="24"/>
      <c r="H12145" s="24"/>
    </row>
    <row r="12146" spans="2:8">
      <c r="B12146" s="24"/>
      <c r="C12146" s="24"/>
      <c r="D12146" s="24"/>
      <c r="E12146" s="24"/>
      <c r="F12146" s="29"/>
      <c r="G12146" s="24"/>
      <c r="H12146" s="24"/>
    </row>
    <row r="12147" spans="2:8">
      <c r="B12147" s="24"/>
      <c r="C12147" s="24"/>
      <c r="D12147" s="24"/>
      <c r="E12147" s="24"/>
      <c r="F12147" s="29"/>
      <c r="G12147" s="24"/>
      <c r="H12147" s="24"/>
    </row>
    <row r="12148" spans="2:8">
      <c r="B12148" s="24"/>
      <c r="C12148" s="24"/>
      <c r="D12148" s="24"/>
      <c r="E12148" s="24"/>
      <c r="F12148" s="29"/>
      <c r="G12148" s="24"/>
      <c r="H12148" s="24"/>
    </row>
    <row r="12149" spans="2:8">
      <c r="B12149" s="24"/>
      <c r="C12149" s="24"/>
      <c r="D12149" s="24"/>
      <c r="E12149" s="24"/>
      <c r="F12149" s="29"/>
      <c r="G12149" s="24"/>
      <c r="H12149" s="24"/>
    </row>
    <row r="12150" spans="2:8">
      <c r="B12150" s="24"/>
      <c r="C12150" s="24"/>
      <c r="D12150" s="24"/>
      <c r="E12150" s="24"/>
      <c r="F12150" s="29"/>
      <c r="G12150" s="24"/>
      <c r="H12150" s="24"/>
    </row>
    <row r="12151" spans="2:8">
      <c r="B12151" s="24"/>
      <c r="C12151" s="24"/>
      <c r="D12151" s="24"/>
      <c r="E12151" s="24"/>
      <c r="F12151" s="29"/>
      <c r="G12151" s="24"/>
      <c r="H12151" s="24"/>
    </row>
    <row r="12152" spans="2:8">
      <c r="B12152" s="24"/>
      <c r="C12152" s="24"/>
      <c r="D12152" s="24"/>
      <c r="E12152" s="24"/>
      <c r="F12152" s="29"/>
      <c r="G12152" s="24"/>
      <c r="H12152" s="24"/>
    </row>
    <row r="12153" spans="2:8">
      <c r="B12153" s="24"/>
      <c r="C12153" s="24"/>
      <c r="D12153" s="24"/>
      <c r="E12153" s="24"/>
      <c r="F12153" s="29"/>
      <c r="G12153" s="24"/>
      <c r="H12153" s="24"/>
    </row>
    <row r="12154" spans="2:8">
      <c r="B12154" s="24"/>
      <c r="C12154" s="24"/>
      <c r="D12154" s="24"/>
      <c r="E12154" s="24"/>
      <c r="F12154" s="29"/>
      <c r="G12154" s="24"/>
      <c r="H12154" s="24"/>
    </row>
    <row r="12155" spans="2:8">
      <c r="B12155" s="24"/>
      <c r="C12155" s="24"/>
      <c r="D12155" s="24"/>
      <c r="E12155" s="24"/>
      <c r="F12155" s="29"/>
      <c r="G12155" s="24"/>
      <c r="H12155" s="24"/>
    </row>
    <row r="12156" spans="2:8">
      <c r="B12156" s="24"/>
      <c r="C12156" s="24"/>
      <c r="D12156" s="24"/>
      <c r="E12156" s="24"/>
      <c r="F12156" s="29"/>
      <c r="G12156" s="24"/>
      <c r="H12156" s="24"/>
    </row>
    <row r="12157" spans="2:8">
      <c r="B12157" s="24"/>
      <c r="C12157" s="24"/>
      <c r="D12157" s="24"/>
      <c r="E12157" s="24"/>
      <c r="F12157" s="29"/>
      <c r="G12157" s="24"/>
      <c r="H12157" s="24"/>
    </row>
    <row r="12158" spans="2:8">
      <c r="B12158" s="24"/>
      <c r="C12158" s="24"/>
      <c r="D12158" s="24"/>
      <c r="E12158" s="24"/>
      <c r="F12158" s="29"/>
      <c r="G12158" s="24"/>
      <c r="H12158" s="24"/>
    </row>
    <row r="12159" spans="2:8">
      <c r="B12159" s="24"/>
      <c r="C12159" s="24"/>
      <c r="D12159" s="24"/>
      <c r="E12159" s="24"/>
      <c r="F12159" s="29"/>
      <c r="G12159" s="24"/>
      <c r="H12159" s="24"/>
    </row>
    <row r="12160" spans="2:8">
      <c r="B12160" s="24"/>
      <c r="C12160" s="24"/>
      <c r="D12160" s="24"/>
      <c r="E12160" s="24"/>
      <c r="F12160" s="29"/>
      <c r="G12160" s="24"/>
      <c r="H12160" s="24"/>
    </row>
    <row r="12161" spans="2:8">
      <c r="B12161" s="24"/>
      <c r="C12161" s="24"/>
      <c r="D12161" s="24"/>
      <c r="E12161" s="24"/>
      <c r="F12161" s="29"/>
      <c r="G12161" s="24"/>
      <c r="H12161" s="24"/>
    </row>
    <row r="12162" spans="2:8">
      <c r="B12162" s="24"/>
      <c r="C12162" s="24"/>
      <c r="D12162" s="24"/>
      <c r="E12162" s="24"/>
      <c r="F12162" s="29"/>
      <c r="G12162" s="24"/>
      <c r="H12162" s="24"/>
    </row>
    <row r="12163" spans="2:8">
      <c r="B12163" s="24"/>
      <c r="C12163" s="24"/>
      <c r="D12163" s="24"/>
      <c r="E12163" s="24"/>
      <c r="F12163" s="29"/>
      <c r="G12163" s="24"/>
      <c r="H12163" s="24"/>
    </row>
    <row r="12164" spans="2:8">
      <c r="B12164" s="24"/>
      <c r="C12164" s="24"/>
      <c r="D12164" s="24"/>
      <c r="E12164" s="24"/>
      <c r="F12164" s="29"/>
      <c r="G12164" s="24"/>
      <c r="H12164" s="24"/>
    </row>
    <row r="12165" spans="2:8">
      <c r="B12165" s="24"/>
      <c r="C12165" s="24"/>
      <c r="D12165" s="24"/>
      <c r="E12165" s="24"/>
      <c r="F12165" s="29"/>
      <c r="G12165" s="24"/>
      <c r="H12165" s="24"/>
    </row>
    <row r="12166" spans="2:8">
      <c r="B12166" s="24"/>
      <c r="C12166" s="24"/>
      <c r="D12166" s="24"/>
      <c r="E12166" s="24"/>
      <c r="F12166" s="29"/>
      <c r="G12166" s="24"/>
      <c r="H12166" s="24"/>
    </row>
    <row r="12167" spans="2:8">
      <c r="B12167" s="24"/>
      <c r="C12167" s="24"/>
      <c r="D12167" s="24"/>
      <c r="E12167" s="24"/>
      <c r="F12167" s="29"/>
      <c r="G12167" s="24"/>
      <c r="H12167" s="24"/>
    </row>
    <row r="12168" spans="2:8">
      <c r="B12168" s="24"/>
      <c r="C12168" s="24"/>
      <c r="D12168" s="24"/>
      <c r="E12168" s="24"/>
      <c r="F12168" s="29"/>
      <c r="G12168" s="24"/>
      <c r="H12168" s="24"/>
    </row>
    <row r="12169" spans="2:8">
      <c r="B12169" s="24"/>
      <c r="C12169" s="24"/>
      <c r="D12169" s="24"/>
      <c r="E12169" s="24"/>
      <c r="F12169" s="29"/>
      <c r="G12169" s="24"/>
      <c r="H12169" s="24"/>
    </row>
    <row r="12170" spans="2:8">
      <c r="B12170" s="24"/>
      <c r="C12170" s="24"/>
      <c r="D12170" s="24"/>
      <c r="E12170" s="24"/>
      <c r="F12170" s="29"/>
      <c r="G12170" s="24"/>
      <c r="H12170" s="24"/>
    </row>
    <row r="12171" spans="2:8">
      <c r="B12171" s="24"/>
      <c r="C12171" s="24"/>
      <c r="D12171" s="24"/>
      <c r="E12171" s="24"/>
      <c r="F12171" s="29"/>
      <c r="G12171" s="24"/>
      <c r="H12171" s="24"/>
    </row>
    <row r="12172" spans="2:8">
      <c r="B12172" s="24"/>
      <c r="C12172" s="24"/>
      <c r="D12172" s="24"/>
      <c r="E12172" s="24"/>
      <c r="F12172" s="29"/>
      <c r="G12172" s="24"/>
      <c r="H12172" s="24"/>
    </row>
    <row r="12173" spans="2:8">
      <c r="B12173" s="24"/>
      <c r="C12173" s="24"/>
      <c r="D12173" s="24"/>
      <c r="E12173" s="24"/>
      <c r="F12173" s="29"/>
      <c r="G12173" s="24"/>
      <c r="H12173" s="24"/>
    </row>
    <row r="12174" spans="2:8">
      <c r="B12174" s="24"/>
      <c r="C12174" s="24"/>
      <c r="D12174" s="24"/>
      <c r="E12174" s="24"/>
      <c r="F12174" s="29"/>
      <c r="G12174" s="24"/>
      <c r="H12174" s="24"/>
    </row>
    <row r="12175" spans="2:8">
      <c r="B12175" s="24"/>
      <c r="C12175" s="24"/>
      <c r="D12175" s="24"/>
      <c r="E12175" s="24"/>
      <c r="F12175" s="29"/>
      <c r="G12175" s="24"/>
      <c r="H12175" s="24"/>
    </row>
    <row r="12176" spans="2:8">
      <c r="B12176" s="24"/>
      <c r="C12176" s="24"/>
      <c r="D12176" s="24"/>
      <c r="E12176" s="24"/>
      <c r="F12176" s="29"/>
      <c r="G12176" s="24"/>
      <c r="H12176" s="24"/>
    </row>
    <row r="12177" spans="2:8">
      <c r="B12177" s="24"/>
      <c r="C12177" s="24"/>
      <c r="D12177" s="24"/>
      <c r="E12177" s="24"/>
      <c r="F12177" s="29"/>
      <c r="G12177" s="24"/>
      <c r="H12177" s="24"/>
    </row>
    <row r="12178" spans="2:8">
      <c r="B12178" s="24"/>
      <c r="C12178" s="24"/>
      <c r="D12178" s="24"/>
      <c r="E12178" s="24"/>
      <c r="F12178" s="29"/>
      <c r="G12178" s="24"/>
      <c r="H12178" s="24"/>
    </row>
    <row r="12179" spans="2:8">
      <c r="B12179" s="24"/>
      <c r="C12179" s="24"/>
      <c r="D12179" s="24"/>
      <c r="E12179" s="24"/>
      <c r="F12179" s="29"/>
      <c r="G12179" s="24"/>
      <c r="H12179" s="24"/>
    </row>
    <row r="12180" spans="2:8">
      <c r="B12180" s="24"/>
      <c r="C12180" s="24"/>
      <c r="D12180" s="24"/>
      <c r="E12180" s="24"/>
      <c r="F12180" s="29"/>
      <c r="G12180" s="24"/>
      <c r="H12180" s="24"/>
    </row>
    <row r="12181" spans="2:8">
      <c r="B12181" s="24"/>
      <c r="C12181" s="24"/>
      <c r="D12181" s="24"/>
      <c r="E12181" s="24"/>
      <c r="F12181" s="29"/>
      <c r="G12181" s="24"/>
      <c r="H12181" s="24"/>
    </row>
    <row r="12182" spans="2:8">
      <c r="B12182" s="24"/>
      <c r="C12182" s="24"/>
      <c r="D12182" s="24"/>
      <c r="E12182" s="24"/>
      <c r="F12182" s="29"/>
      <c r="G12182" s="24"/>
      <c r="H12182" s="24"/>
    </row>
    <row r="12183" spans="2:8">
      <c r="B12183" s="24"/>
      <c r="C12183" s="24"/>
      <c r="D12183" s="24"/>
      <c r="E12183" s="24"/>
      <c r="F12183" s="29"/>
      <c r="G12183" s="24"/>
      <c r="H12183" s="24"/>
    </row>
    <row r="12184" spans="2:8">
      <c r="B12184" s="24"/>
      <c r="C12184" s="24"/>
      <c r="D12184" s="24"/>
      <c r="E12184" s="24"/>
      <c r="F12184" s="29"/>
      <c r="G12184" s="24"/>
      <c r="H12184" s="24"/>
    </row>
    <row r="12185" spans="2:8">
      <c r="B12185" s="24"/>
      <c r="C12185" s="24"/>
      <c r="D12185" s="24"/>
      <c r="E12185" s="24"/>
      <c r="F12185" s="29"/>
      <c r="G12185" s="24"/>
      <c r="H12185" s="24"/>
    </row>
    <row r="12186" spans="2:8">
      <c r="B12186" s="24"/>
      <c r="C12186" s="24"/>
      <c r="D12186" s="24"/>
      <c r="E12186" s="24"/>
      <c r="F12186" s="29"/>
      <c r="G12186" s="24"/>
      <c r="H12186" s="24"/>
    </row>
    <row r="12187" spans="2:8">
      <c r="B12187" s="24"/>
      <c r="C12187" s="24"/>
      <c r="D12187" s="24"/>
      <c r="E12187" s="24"/>
      <c r="F12187" s="29"/>
      <c r="G12187" s="24"/>
      <c r="H12187" s="24"/>
    </row>
    <row r="12188" spans="2:8">
      <c r="B12188" s="24"/>
      <c r="C12188" s="24"/>
      <c r="D12188" s="24"/>
      <c r="E12188" s="24"/>
      <c r="F12188" s="29"/>
      <c r="G12188" s="24"/>
      <c r="H12188" s="24"/>
    </row>
    <row r="12189" spans="2:8">
      <c r="B12189" s="24"/>
      <c r="C12189" s="24"/>
      <c r="D12189" s="24"/>
      <c r="E12189" s="24"/>
      <c r="F12189" s="29"/>
      <c r="G12189" s="24"/>
      <c r="H12189" s="24"/>
    </row>
    <row r="12190" spans="2:8">
      <c r="B12190" s="24"/>
      <c r="C12190" s="24"/>
      <c r="D12190" s="24"/>
      <c r="E12190" s="24"/>
      <c r="F12190" s="29"/>
      <c r="G12190" s="24"/>
      <c r="H12190" s="24"/>
    </row>
    <row r="12191" spans="2:8">
      <c r="B12191" s="24"/>
      <c r="C12191" s="24"/>
      <c r="D12191" s="24"/>
      <c r="E12191" s="24"/>
      <c r="F12191" s="29"/>
      <c r="G12191" s="24"/>
      <c r="H12191" s="24"/>
    </row>
    <row r="12192" spans="2:8">
      <c r="B12192" s="24"/>
      <c r="C12192" s="24"/>
      <c r="D12192" s="24"/>
      <c r="E12192" s="24"/>
      <c r="F12192" s="29"/>
      <c r="G12192" s="24"/>
      <c r="H12192" s="24"/>
    </row>
    <row r="12193" spans="2:8">
      <c r="B12193" s="24"/>
      <c r="C12193" s="24"/>
      <c r="D12193" s="24"/>
      <c r="E12193" s="24"/>
      <c r="F12193" s="29"/>
      <c r="G12193" s="24"/>
      <c r="H12193" s="24"/>
    </row>
    <row r="12194" spans="2:8">
      <c r="B12194" s="24"/>
      <c r="C12194" s="24"/>
      <c r="D12194" s="24"/>
      <c r="E12194" s="24"/>
      <c r="F12194" s="29"/>
      <c r="G12194" s="24"/>
      <c r="H12194" s="24"/>
    </row>
    <row r="12195" spans="2:8">
      <c r="B12195" s="24"/>
      <c r="C12195" s="24"/>
      <c r="D12195" s="24"/>
      <c r="E12195" s="24"/>
      <c r="F12195" s="29"/>
      <c r="G12195" s="24"/>
      <c r="H12195" s="24"/>
    </row>
    <row r="12196" spans="2:8">
      <c r="B12196" s="24"/>
      <c r="C12196" s="24"/>
      <c r="D12196" s="24"/>
      <c r="E12196" s="24"/>
      <c r="F12196" s="29"/>
      <c r="G12196" s="24"/>
      <c r="H12196" s="24"/>
    </row>
    <row r="12197" spans="2:8">
      <c r="B12197" s="24"/>
      <c r="C12197" s="24"/>
      <c r="D12197" s="24"/>
      <c r="E12197" s="24"/>
      <c r="F12197" s="29"/>
      <c r="G12197" s="24"/>
      <c r="H12197" s="24"/>
    </row>
    <row r="12198" spans="2:8">
      <c r="B12198" s="24"/>
      <c r="C12198" s="24"/>
      <c r="D12198" s="24"/>
      <c r="E12198" s="24"/>
      <c r="F12198" s="29"/>
      <c r="G12198" s="24"/>
      <c r="H12198" s="24"/>
    </row>
    <row r="12199" spans="2:8">
      <c r="B12199" s="24"/>
      <c r="C12199" s="24"/>
      <c r="D12199" s="24"/>
      <c r="E12199" s="24"/>
      <c r="F12199" s="29"/>
      <c r="G12199" s="24"/>
      <c r="H12199" s="24"/>
    </row>
    <row r="12200" spans="2:8">
      <c r="B12200" s="24"/>
      <c r="C12200" s="24"/>
      <c r="D12200" s="24"/>
      <c r="E12200" s="24"/>
      <c r="F12200" s="29"/>
      <c r="G12200" s="24"/>
      <c r="H12200" s="24"/>
    </row>
    <row r="12201" spans="2:8">
      <c r="B12201" s="24"/>
      <c r="C12201" s="24"/>
      <c r="D12201" s="24"/>
      <c r="E12201" s="24"/>
      <c r="F12201" s="29"/>
      <c r="G12201" s="24"/>
      <c r="H12201" s="24"/>
    </row>
    <row r="12202" spans="2:8">
      <c r="B12202" s="24"/>
      <c r="C12202" s="24"/>
      <c r="D12202" s="24"/>
      <c r="E12202" s="24"/>
      <c r="F12202" s="29"/>
      <c r="G12202" s="24"/>
      <c r="H12202" s="24"/>
    </row>
    <row r="12203" spans="2:8">
      <c r="B12203" s="24"/>
      <c r="C12203" s="24"/>
      <c r="D12203" s="24"/>
      <c r="E12203" s="24"/>
      <c r="F12203" s="29"/>
      <c r="G12203" s="24"/>
      <c r="H12203" s="24"/>
    </row>
    <row r="12204" spans="2:8">
      <c r="B12204" s="24"/>
      <c r="C12204" s="24"/>
      <c r="D12204" s="24"/>
      <c r="E12204" s="24"/>
      <c r="F12204" s="29"/>
      <c r="G12204" s="24"/>
      <c r="H12204" s="24"/>
    </row>
    <row r="12205" spans="2:8">
      <c r="B12205" s="24"/>
      <c r="C12205" s="24"/>
      <c r="D12205" s="24"/>
      <c r="E12205" s="24"/>
      <c r="F12205" s="29"/>
      <c r="G12205" s="24"/>
      <c r="H12205" s="24"/>
    </row>
    <row r="12206" spans="2:8">
      <c r="B12206" s="24"/>
      <c r="C12206" s="24"/>
      <c r="D12206" s="24"/>
      <c r="E12206" s="24"/>
      <c r="F12206" s="29"/>
      <c r="G12206" s="24"/>
      <c r="H12206" s="24"/>
    </row>
    <row r="12207" spans="2:8">
      <c r="B12207" s="24"/>
      <c r="C12207" s="24"/>
      <c r="D12207" s="24"/>
      <c r="E12207" s="24"/>
      <c r="F12207" s="29"/>
      <c r="G12207" s="24"/>
      <c r="H12207" s="24"/>
    </row>
    <row r="12208" spans="2:8">
      <c r="B12208" s="24"/>
      <c r="C12208" s="24"/>
      <c r="D12208" s="24"/>
      <c r="E12208" s="24"/>
      <c r="F12208" s="29"/>
      <c r="G12208" s="24"/>
      <c r="H12208" s="24"/>
    </row>
    <row r="12209" spans="2:8">
      <c r="B12209" s="24"/>
      <c r="C12209" s="24"/>
      <c r="D12209" s="24"/>
      <c r="E12209" s="24"/>
      <c r="F12209" s="29"/>
      <c r="G12209" s="24"/>
      <c r="H12209" s="24"/>
    </row>
    <row r="12210" spans="2:8">
      <c r="B12210" s="24"/>
      <c r="C12210" s="24"/>
      <c r="D12210" s="24"/>
      <c r="E12210" s="24"/>
      <c r="F12210" s="29"/>
      <c r="G12210" s="24"/>
      <c r="H12210" s="24"/>
    </row>
    <row r="12211" spans="2:8">
      <c r="B12211" s="24"/>
      <c r="C12211" s="24"/>
      <c r="D12211" s="24"/>
      <c r="E12211" s="24"/>
      <c r="F12211" s="29"/>
      <c r="G12211" s="24"/>
      <c r="H12211" s="24"/>
    </row>
    <row r="12212" spans="2:8">
      <c r="B12212" s="24"/>
      <c r="C12212" s="24"/>
      <c r="D12212" s="24"/>
      <c r="E12212" s="24"/>
      <c r="F12212" s="29"/>
      <c r="G12212" s="24"/>
      <c r="H12212" s="24"/>
    </row>
    <row r="12213" spans="2:8">
      <c r="B12213" s="24"/>
      <c r="C12213" s="24"/>
      <c r="D12213" s="24"/>
      <c r="E12213" s="24"/>
      <c r="F12213" s="29"/>
      <c r="G12213" s="24"/>
      <c r="H12213" s="24"/>
    </row>
    <row r="12214" spans="2:8">
      <c r="B12214" s="24"/>
      <c r="C12214" s="24"/>
      <c r="D12214" s="24"/>
      <c r="E12214" s="24"/>
      <c r="F12214" s="29"/>
      <c r="G12214" s="24"/>
      <c r="H12214" s="24"/>
    </row>
    <row r="12215" spans="2:8">
      <c r="B12215" s="24"/>
      <c r="C12215" s="24"/>
      <c r="D12215" s="24"/>
      <c r="E12215" s="24"/>
      <c r="F12215" s="29"/>
      <c r="G12215" s="24"/>
      <c r="H12215" s="24"/>
    </row>
    <row r="12216" spans="2:8">
      <c r="B12216" s="24"/>
      <c r="C12216" s="24"/>
      <c r="D12216" s="24"/>
      <c r="E12216" s="24"/>
      <c r="F12216" s="29"/>
      <c r="G12216" s="24"/>
      <c r="H12216" s="24"/>
    </row>
    <row r="12217" spans="2:8">
      <c r="B12217" s="24"/>
      <c r="C12217" s="24"/>
      <c r="D12217" s="24"/>
      <c r="E12217" s="24"/>
      <c r="F12217" s="29"/>
      <c r="G12217" s="24"/>
      <c r="H12217" s="24"/>
    </row>
    <row r="12218" spans="2:8">
      <c r="B12218" s="24"/>
      <c r="C12218" s="24"/>
      <c r="D12218" s="24"/>
      <c r="E12218" s="24"/>
      <c r="F12218" s="29"/>
      <c r="G12218" s="24"/>
      <c r="H12218" s="24"/>
    </row>
    <row r="12219" spans="2:8">
      <c r="B12219" s="24"/>
      <c r="C12219" s="24"/>
      <c r="D12219" s="24"/>
      <c r="E12219" s="24"/>
      <c r="F12219" s="29"/>
      <c r="G12219" s="24"/>
      <c r="H12219" s="24"/>
    </row>
    <row r="12220" spans="2:8">
      <c r="B12220" s="24"/>
      <c r="C12220" s="24"/>
      <c r="D12220" s="24"/>
      <c r="E12220" s="24"/>
      <c r="F12220" s="29"/>
      <c r="G12220" s="24"/>
      <c r="H12220" s="24"/>
    </row>
    <row r="12221" spans="2:8">
      <c r="B12221" s="24"/>
      <c r="C12221" s="24"/>
      <c r="D12221" s="24"/>
      <c r="E12221" s="24"/>
      <c r="F12221" s="29"/>
      <c r="G12221" s="24"/>
      <c r="H12221" s="24"/>
    </row>
    <row r="12222" spans="2:8">
      <c r="B12222" s="24"/>
      <c r="C12222" s="24"/>
      <c r="D12222" s="24"/>
      <c r="E12222" s="24"/>
      <c r="F12222" s="29"/>
      <c r="G12222" s="24"/>
      <c r="H12222" s="24"/>
    </row>
    <row r="12223" spans="2:8">
      <c r="B12223" s="24"/>
      <c r="C12223" s="24"/>
      <c r="D12223" s="24"/>
      <c r="E12223" s="24"/>
      <c r="F12223" s="29"/>
      <c r="G12223" s="24"/>
      <c r="H12223" s="24"/>
    </row>
    <row r="12224" spans="2:8">
      <c r="B12224" s="24"/>
      <c r="C12224" s="24"/>
      <c r="D12224" s="24"/>
      <c r="E12224" s="24"/>
      <c r="F12224" s="29"/>
      <c r="G12224" s="24"/>
      <c r="H12224" s="24"/>
    </row>
    <row r="12225" spans="2:8">
      <c r="B12225" s="24"/>
      <c r="C12225" s="24"/>
      <c r="D12225" s="24"/>
      <c r="E12225" s="24"/>
      <c r="F12225" s="29"/>
      <c r="G12225" s="24"/>
      <c r="H12225" s="24"/>
    </row>
    <row r="12226" spans="2:8">
      <c r="B12226" s="24"/>
      <c r="C12226" s="24"/>
      <c r="D12226" s="24"/>
      <c r="E12226" s="24"/>
      <c r="F12226" s="29"/>
      <c r="G12226" s="24"/>
      <c r="H12226" s="24"/>
    </row>
    <row r="12227" spans="2:8">
      <c r="B12227" s="24"/>
      <c r="C12227" s="24"/>
      <c r="D12227" s="24"/>
      <c r="E12227" s="24"/>
      <c r="F12227" s="29"/>
      <c r="G12227" s="24"/>
      <c r="H12227" s="24"/>
    </row>
    <row r="12228" spans="2:8">
      <c r="B12228" s="24"/>
      <c r="C12228" s="24"/>
      <c r="D12228" s="24"/>
      <c r="E12228" s="24"/>
      <c r="F12228" s="29"/>
      <c r="G12228" s="24"/>
      <c r="H12228" s="24"/>
    </row>
    <row r="12229" spans="2:8">
      <c r="B12229" s="24"/>
      <c r="C12229" s="24"/>
      <c r="D12229" s="24"/>
      <c r="E12229" s="24"/>
      <c r="F12229" s="29"/>
      <c r="G12229" s="24"/>
      <c r="H12229" s="24"/>
    </row>
    <row r="12230" spans="2:8">
      <c r="B12230" s="24"/>
      <c r="C12230" s="24"/>
      <c r="D12230" s="24"/>
      <c r="E12230" s="24"/>
      <c r="F12230" s="29"/>
      <c r="G12230" s="24"/>
      <c r="H12230" s="24"/>
    </row>
    <row r="12231" spans="2:8">
      <c r="B12231" s="24"/>
      <c r="C12231" s="24"/>
      <c r="D12231" s="24"/>
      <c r="E12231" s="24"/>
      <c r="F12231" s="29"/>
      <c r="G12231" s="24"/>
      <c r="H12231" s="24"/>
    </row>
    <row r="12232" spans="2:8">
      <c r="B12232" s="24"/>
      <c r="C12232" s="24"/>
      <c r="D12232" s="24"/>
      <c r="E12232" s="24"/>
      <c r="F12232" s="29"/>
      <c r="G12232" s="24"/>
      <c r="H12232" s="24"/>
    </row>
    <row r="12233" spans="2:8">
      <c r="B12233" s="24"/>
      <c r="C12233" s="24"/>
      <c r="D12233" s="24"/>
      <c r="E12233" s="24"/>
      <c r="F12233" s="29"/>
      <c r="G12233" s="24"/>
      <c r="H12233" s="24"/>
    </row>
    <row r="12234" spans="2:8">
      <c r="B12234" s="24"/>
      <c r="C12234" s="24"/>
      <c r="D12234" s="24"/>
      <c r="E12234" s="24"/>
      <c r="F12234" s="29"/>
      <c r="G12234" s="24"/>
      <c r="H12234" s="24"/>
    </row>
    <row r="12235" spans="2:8">
      <c r="B12235" s="24"/>
      <c r="C12235" s="24"/>
      <c r="D12235" s="24"/>
      <c r="E12235" s="24"/>
      <c r="F12235" s="29"/>
      <c r="G12235" s="24"/>
      <c r="H12235" s="24"/>
    </row>
    <row r="12236" spans="2:8">
      <c r="B12236" s="24"/>
      <c r="C12236" s="24"/>
      <c r="D12236" s="24"/>
      <c r="E12236" s="24"/>
      <c r="F12236" s="29"/>
      <c r="G12236" s="24"/>
      <c r="H12236" s="24"/>
    </row>
    <row r="12237" spans="2:8">
      <c r="B12237" s="24"/>
      <c r="C12237" s="24"/>
      <c r="D12237" s="24"/>
      <c r="E12237" s="24"/>
      <c r="F12237" s="29"/>
      <c r="G12237" s="24"/>
      <c r="H12237" s="24"/>
    </row>
    <row r="12238" spans="2:8">
      <c r="B12238" s="24"/>
      <c r="C12238" s="24"/>
      <c r="D12238" s="24"/>
      <c r="E12238" s="24"/>
      <c r="F12238" s="29"/>
      <c r="G12238" s="24"/>
      <c r="H12238" s="24"/>
    </row>
    <row r="12239" spans="2:8">
      <c r="B12239" s="24"/>
      <c r="C12239" s="24"/>
      <c r="D12239" s="24"/>
      <c r="E12239" s="24"/>
      <c r="F12239" s="29"/>
      <c r="G12239" s="24"/>
      <c r="H12239" s="24"/>
    </row>
    <row r="12240" spans="2:8">
      <c r="B12240" s="24"/>
      <c r="C12240" s="24"/>
      <c r="D12240" s="24"/>
      <c r="E12240" s="24"/>
      <c r="F12240" s="29"/>
      <c r="G12240" s="24"/>
      <c r="H12240" s="24"/>
    </row>
    <row r="12241" spans="2:8">
      <c r="B12241" s="24"/>
      <c r="C12241" s="24"/>
      <c r="D12241" s="24"/>
      <c r="E12241" s="24"/>
      <c r="F12241" s="29"/>
      <c r="G12241" s="24"/>
      <c r="H12241" s="24"/>
    </row>
    <row r="12242" spans="2:8">
      <c r="B12242" s="24"/>
      <c r="C12242" s="24"/>
      <c r="D12242" s="24"/>
      <c r="E12242" s="24"/>
      <c r="F12242" s="29"/>
      <c r="G12242" s="24"/>
      <c r="H12242" s="24"/>
    </row>
    <row r="12243" spans="2:8">
      <c r="B12243" s="24"/>
      <c r="C12243" s="24"/>
      <c r="D12243" s="24"/>
      <c r="E12243" s="24"/>
      <c r="F12243" s="29"/>
      <c r="G12243" s="24"/>
      <c r="H12243" s="24"/>
    </row>
    <row r="12244" spans="2:8">
      <c r="B12244" s="24"/>
      <c r="C12244" s="24"/>
      <c r="D12244" s="24"/>
      <c r="E12244" s="24"/>
      <c r="F12244" s="29"/>
      <c r="G12244" s="24"/>
      <c r="H12244" s="24"/>
    </row>
    <row r="12245" spans="2:8">
      <c r="B12245" s="24"/>
      <c r="C12245" s="24"/>
      <c r="D12245" s="24"/>
      <c r="E12245" s="24"/>
      <c r="F12245" s="29"/>
      <c r="G12245" s="24"/>
      <c r="H12245" s="24"/>
    </row>
    <row r="12246" spans="2:8">
      <c r="B12246" s="24"/>
      <c r="C12246" s="24"/>
      <c r="D12246" s="24"/>
      <c r="E12246" s="24"/>
      <c r="F12246" s="29"/>
      <c r="G12246" s="24"/>
      <c r="H12246" s="24"/>
    </row>
    <row r="12247" spans="2:8">
      <c r="B12247" s="24"/>
      <c r="C12247" s="24"/>
      <c r="D12247" s="24"/>
      <c r="E12247" s="24"/>
      <c r="F12247" s="29"/>
      <c r="G12247" s="24"/>
      <c r="H12247" s="24"/>
    </row>
    <row r="12248" spans="2:8">
      <c r="B12248" s="24"/>
      <c r="C12248" s="24"/>
      <c r="D12248" s="24"/>
      <c r="E12248" s="24"/>
      <c r="F12248" s="29"/>
      <c r="G12248" s="24"/>
      <c r="H12248" s="24"/>
    </row>
    <row r="12249" spans="2:8">
      <c r="B12249" s="24"/>
      <c r="C12249" s="24"/>
      <c r="D12249" s="24"/>
      <c r="E12249" s="24"/>
      <c r="F12249" s="29"/>
      <c r="G12249" s="24"/>
      <c r="H12249" s="24"/>
    </row>
    <row r="12250" spans="2:8">
      <c r="B12250" s="24"/>
      <c r="C12250" s="24"/>
      <c r="D12250" s="24"/>
      <c r="E12250" s="24"/>
      <c r="F12250" s="29"/>
      <c r="G12250" s="24"/>
      <c r="H12250" s="24"/>
    </row>
    <row r="12251" spans="2:8">
      <c r="B12251" s="24"/>
      <c r="C12251" s="24"/>
      <c r="D12251" s="24"/>
      <c r="E12251" s="24"/>
      <c r="F12251" s="29"/>
      <c r="G12251" s="24"/>
      <c r="H12251" s="24"/>
    </row>
    <row r="12252" spans="2:8">
      <c r="B12252" s="24"/>
      <c r="C12252" s="24"/>
      <c r="D12252" s="24"/>
      <c r="E12252" s="24"/>
      <c r="F12252" s="29"/>
      <c r="G12252" s="24"/>
      <c r="H12252" s="24"/>
    </row>
    <row r="12253" spans="2:8">
      <c r="B12253" s="24"/>
      <c r="C12253" s="24"/>
      <c r="D12253" s="24"/>
      <c r="E12253" s="24"/>
      <c r="F12253" s="29"/>
      <c r="G12253" s="24"/>
      <c r="H12253" s="24"/>
    </row>
    <row r="12254" spans="2:8">
      <c r="B12254" s="24"/>
      <c r="C12254" s="24"/>
      <c r="D12254" s="24"/>
      <c r="E12254" s="24"/>
      <c r="F12254" s="29"/>
      <c r="G12254" s="24"/>
      <c r="H12254" s="24"/>
    </row>
    <row r="12255" spans="2:8">
      <c r="B12255" s="24"/>
      <c r="C12255" s="24"/>
      <c r="D12255" s="24"/>
      <c r="E12255" s="24"/>
      <c r="F12255" s="29"/>
      <c r="G12255" s="24"/>
      <c r="H12255" s="24"/>
    </row>
    <row r="12256" spans="2:8">
      <c r="B12256" s="24"/>
      <c r="C12256" s="24"/>
      <c r="D12256" s="24"/>
      <c r="E12256" s="24"/>
      <c r="F12256" s="29"/>
      <c r="G12256" s="24"/>
      <c r="H12256" s="24"/>
    </row>
    <row r="12257" spans="2:8">
      <c r="B12257" s="24"/>
      <c r="C12257" s="24"/>
      <c r="D12257" s="24"/>
      <c r="E12257" s="24"/>
      <c r="F12257" s="29"/>
      <c r="G12257" s="24"/>
      <c r="H12257" s="24"/>
    </row>
    <row r="12258" spans="2:8">
      <c r="B12258" s="24"/>
      <c r="C12258" s="24"/>
      <c r="D12258" s="24"/>
      <c r="E12258" s="24"/>
      <c r="F12258" s="29"/>
      <c r="G12258" s="24"/>
      <c r="H12258" s="24"/>
    </row>
    <row r="12259" spans="2:8">
      <c r="B12259" s="24"/>
      <c r="C12259" s="24"/>
      <c r="D12259" s="24"/>
      <c r="E12259" s="24"/>
      <c r="F12259" s="29"/>
      <c r="G12259" s="24"/>
      <c r="H12259" s="24"/>
    </row>
    <row r="12260" spans="2:8">
      <c r="B12260" s="24"/>
      <c r="C12260" s="24"/>
      <c r="D12260" s="24"/>
      <c r="E12260" s="24"/>
      <c r="F12260" s="29"/>
      <c r="G12260" s="24"/>
      <c r="H12260" s="24"/>
    </row>
    <row r="12261" spans="2:8">
      <c r="B12261" s="24"/>
      <c r="C12261" s="24"/>
      <c r="D12261" s="24"/>
      <c r="E12261" s="24"/>
      <c r="F12261" s="29"/>
      <c r="G12261" s="24"/>
      <c r="H12261" s="24"/>
    </row>
    <row r="12262" spans="2:8">
      <c r="B12262" s="24"/>
      <c r="C12262" s="24"/>
      <c r="D12262" s="24"/>
      <c r="E12262" s="24"/>
      <c r="F12262" s="29"/>
      <c r="G12262" s="24"/>
      <c r="H12262" s="24"/>
    </row>
    <row r="12263" spans="2:8">
      <c r="B12263" s="24"/>
      <c r="C12263" s="24"/>
      <c r="D12263" s="24"/>
      <c r="E12263" s="24"/>
      <c r="F12263" s="29"/>
      <c r="G12263" s="24"/>
      <c r="H12263" s="24"/>
    </row>
    <row r="12264" spans="2:8">
      <c r="B12264" s="24"/>
      <c r="C12264" s="24"/>
      <c r="D12264" s="24"/>
      <c r="E12264" s="24"/>
      <c r="F12264" s="29"/>
      <c r="G12264" s="24"/>
      <c r="H12264" s="24"/>
    </row>
    <row r="12265" spans="2:8">
      <c r="B12265" s="24"/>
      <c r="C12265" s="24"/>
      <c r="D12265" s="24"/>
      <c r="E12265" s="24"/>
      <c r="F12265" s="29"/>
      <c r="G12265" s="24"/>
      <c r="H12265" s="24"/>
    </row>
    <row r="12266" spans="2:8">
      <c r="B12266" s="24"/>
      <c r="C12266" s="24"/>
      <c r="D12266" s="24"/>
      <c r="E12266" s="24"/>
      <c r="F12266" s="29"/>
      <c r="G12266" s="24"/>
      <c r="H12266" s="24"/>
    </row>
    <row r="12267" spans="2:8">
      <c r="B12267" s="24"/>
      <c r="C12267" s="24"/>
      <c r="D12267" s="24"/>
      <c r="E12267" s="24"/>
      <c r="F12267" s="29"/>
      <c r="G12267" s="24"/>
      <c r="H12267" s="24"/>
    </row>
    <row r="12268" spans="2:8">
      <c r="B12268" s="24"/>
      <c r="C12268" s="24"/>
      <c r="D12268" s="24"/>
      <c r="E12268" s="24"/>
      <c r="F12268" s="29"/>
      <c r="G12268" s="24"/>
      <c r="H12268" s="24"/>
    </row>
    <row r="12269" spans="2:8">
      <c r="B12269" s="24"/>
      <c r="C12269" s="24"/>
      <c r="D12269" s="24"/>
      <c r="E12269" s="24"/>
      <c r="F12269" s="29"/>
      <c r="G12269" s="24"/>
      <c r="H12269" s="24"/>
    </row>
    <row r="12270" spans="2:8">
      <c r="B12270" s="24"/>
      <c r="C12270" s="24"/>
      <c r="D12270" s="24"/>
      <c r="E12270" s="24"/>
      <c r="F12270" s="29"/>
      <c r="G12270" s="24"/>
      <c r="H12270" s="24"/>
    </row>
    <row r="12271" spans="2:8">
      <c r="B12271" s="24"/>
      <c r="C12271" s="24"/>
      <c r="D12271" s="24"/>
      <c r="E12271" s="24"/>
      <c r="F12271" s="29"/>
      <c r="G12271" s="24"/>
      <c r="H12271" s="24"/>
    </row>
    <row r="12272" spans="2:8">
      <c r="B12272" s="24"/>
      <c r="C12272" s="24"/>
      <c r="D12272" s="24"/>
      <c r="E12272" s="24"/>
      <c r="F12272" s="29"/>
      <c r="G12272" s="24"/>
      <c r="H12272" s="24"/>
    </row>
    <row r="12273" spans="2:8">
      <c r="B12273" s="24"/>
      <c r="C12273" s="24"/>
      <c r="D12273" s="24"/>
      <c r="E12273" s="24"/>
      <c r="F12273" s="29"/>
      <c r="G12273" s="24"/>
      <c r="H12273" s="24"/>
    </row>
    <row r="12274" spans="2:8">
      <c r="B12274" s="24"/>
      <c r="C12274" s="24"/>
      <c r="D12274" s="24"/>
      <c r="E12274" s="24"/>
      <c r="F12274" s="29"/>
      <c r="G12274" s="24"/>
      <c r="H12274" s="24"/>
    </row>
    <row r="12275" spans="2:8">
      <c r="B12275" s="24"/>
      <c r="C12275" s="24"/>
      <c r="D12275" s="24"/>
      <c r="E12275" s="24"/>
      <c r="F12275" s="29"/>
      <c r="G12275" s="24"/>
      <c r="H12275" s="24"/>
    </row>
    <row r="12276" spans="2:8">
      <c r="B12276" s="24"/>
      <c r="C12276" s="24"/>
      <c r="D12276" s="24"/>
      <c r="E12276" s="24"/>
      <c r="F12276" s="29"/>
      <c r="G12276" s="24"/>
      <c r="H12276" s="24"/>
    </row>
    <row r="12277" spans="2:8">
      <c r="B12277" s="24"/>
      <c r="C12277" s="24"/>
      <c r="D12277" s="24"/>
      <c r="E12277" s="24"/>
      <c r="F12277" s="29"/>
      <c r="G12277" s="24"/>
      <c r="H12277" s="24"/>
    </row>
    <row r="12278" spans="2:8">
      <c r="B12278" s="24"/>
      <c r="C12278" s="24"/>
      <c r="D12278" s="24"/>
      <c r="E12278" s="24"/>
      <c r="F12278" s="29"/>
      <c r="G12278" s="24"/>
      <c r="H12278" s="24"/>
    </row>
    <row r="12279" spans="2:8">
      <c r="B12279" s="24"/>
      <c r="C12279" s="24"/>
      <c r="D12279" s="24"/>
      <c r="E12279" s="24"/>
      <c r="F12279" s="29"/>
      <c r="G12279" s="24"/>
      <c r="H12279" s="24"/>
    </row>
    <row r="12280" spans="2:8">
      <c r="B12280" s="24"/>
      <c r="C12280" s="24"/>
      <c r="D12280" s="24"/>
      <c r="E12280" s="24"/>
      <c r="F12280" s="29"/>
      <c r="G12280" s="24"/>
      <c r="H12280" s="24"/>
    </row>
    <row r="12281" spans="2:8">
      <c r="B12281" s="24"/>
      <c r="C12281" s="24"/>
      <c r="D12281" s="24"/>
      <c r="E12281" s="24"/>
      <c r="F12281" s="29"/>
      <c r="G12281" s="24"/>
      <c r="H12281" s="24"/>
    </row>
    <row r="12282" spans="2:8">
      <c r="B12282" s="24"/>
      <c r="C12282" s="24"/>
      <c r="D12282" s="24"/>
      <c r="E12282" s="24"/>
      <c r="F12282" s="29"/>
      <c r="G12282" s="24"/>
      <c r="H12282" s="24"/>
    </row>
    <row r="12283" spans="2:8">
      <c r="B12283" s="24"/>
      <c r="C12283" s="24"/>
      <c r="D12283" s="24"/>
      <c r="E12283" s="24"/>
      <c r="F12283" s="29"/>
      <c r="G12283" s="24"/>
      <c r="H12283" s="24"/>
    </row>
    <row r="12284" spans="2:8">
      <c r="B12284" s="24"/>
      <c r="C12284" s="24"/>
      <c r="D12284" s="24"/>
      <c r="E12284" s="24"/>
      <c r="F12284" s="29"/>
      <c r="G12284" s="24"/>
      <c r="H12284" s="24"/>
    </row>
    <row r="12285" spans="2:8">
      <c r="B12285" s="24"/>
      <c r="C12285" s="24"/>
      <c r="D12285" s="24"/>
      <c r="E12285" s="24"/>
      <c r="F12285" s="29"/>
      <c r="G12285" s="24"/>
      <c r="H12285" s="24"/>
    </row>
    <row r="12286" spans="2:8">
      <c r="B12286" s="24"/>
      <c r="C12286" s="24"/>
      <c r="D12286" s="24"/>
      <c r="E12286" s="24"/>
      <c r="F12286" s="29"/>
      <c r="G12286" s="24"/>
      <c r="H12286" s="24"/>
    </row>
    <row r="12287" spans="2:8">
      <c r="B12287" s="24"/>
      <c r="C12287" s="24"/>
      <c r="D12287" s="24"/>
      <c r="E12287" s="24"/>
      <c r="F12287" s="29"/>
      <c r="G12287" s="24"/>
      <c r="H12287" s="24"/>
    </row>
    <row r="12288" spans="2:8">
      <c r="B12288" s="24"/>
      <c r="C12288" s="24"/>
      <c r="D12288" s="24"/>
      <c r="E12288" s="24"/>
      <c r="F12288" s="29"/>
      <c r="G12288" s="24"/>
      <c r="H12288" s="24"/>
    </row>
    <row r="12289" spans="2:8">
      <c r="B12289" s="24"/>
      <c r="C12289" s="24"/>
      <c r="D12289" s="24"/>
      <c r="E12289" s="24"/>
      <c r="F12289" s="29"/>
      <c r="G12289" s="24"/>
      <c r="H12289" s="24"/>
    </row>
    <row r="12290" spans="2:8">
      <c r="B12290" s="24"/>
      <c r="C12290" s="24"/>
      <c r="D12290" s="24"/>
      <c r="E12290" s="24"/>
      <c r="F12290" s="29"/>
      <c r="G12290" s="24"/>
      <c r="H12290" s="24"/>
    </row>
    <row r="12291" spans="2:8">
      <c r="B12291" s="24"/>
      <c r="C12291" s="24"/>
      <c r="D12291" s="24"/>
      <c r="E12291" s="24"/>
      <c r="F12291" s="29"/>
      <c r="G12291" s="24"/>
      <c r="H12291" s="24"/>
    </row>
    <row r="12292" spans="2:8">
      <c r="B12292" s="24"/>
      <c r="C12292" s="24"/>
      <c r="D12292" s="24"/>
      <c r="E12292" s="24"/>
      <c r="F12292" s="29"/>
      <c r="G12292" s="24"/>
      <c r="H12292" s="24"/>
    </row>
    <row r="12293" spans="2:8">
      <c r="B12293" s="24"/>
      <c r="C12293" s="24"/>
      <c r="D12293" s="24"/>
      <c r="E12293" s="24"/>
      <c r="F12293" s="29"/>
      <c r="G12293" s="24"/>
      <c r="H12293" s="24"/>
    </row>
    <row r="12294" spans="2:8">
      <c r="B12294" s="24"/>
      <c r="C12294" s="24"/>
      <c r="D12294" s="24"/>
      <c r="E12294" s="24"/>
      <c r="F12294" s="29"/>
      <c r="G12294" s="24"/>
      <c r="H12294" s="24"/>
    </row>
    <row r="12295" spans="2:8">
      <c r="B12295" s="24"/>
      <c r="C12295" s="24"/>
      <c r="D12295" s="24"/>
      <c r="E12295" s="24"/>
      <c r="F12295" s="29"/>
      <c r="G12295" s="24"/>
      <c r="H12295" s="24"/>
    </row>
    <row r="12296" spans="2:8">
      <c r="B12296" s="24"/>
      <c r="C12296" s="24"/>
      <c r="D12296" s="24"/>
      <c r="E12296" s="24"/>
      <c r="F12296" s="29"/>
      <c r="G12296" s="24"/>
      <c r="H12296" s="24"/>
    </row>
    <row r="12297" spans="2:8">
      <c r="B12297" s="24"/>
      <c r="C12297" s="24"/>
      <c r="D12297" s="24"/>
      <c r="E12297" s="24"/>
      <c r="F12297" s="29"/>
      <c r="G12297" s="24"/>
      <c r="H12297" s="24"/>
    </row>
    <row r="12298" spans="2:8">
      <c r="B12298" s="24"/>
      <c r="C12298" s="24"/>
      <c r="D12298" s="24"/>
      <c r="E12298" s="24"/>
      <c r="F12298" s="29"/>
      <c r="G12298" s="24"/>
      <c r="H12298" s="24"/>
    </row>
    <row r="12299" spans="2:8">
      <c r="B12299" s="24"/>
      <c r="C12299" s="24"/>
      <c r="D12299" s="24"/>
      <c r="E12299" s="24"/>
      <c r="F12299" s="29"/>
      <c r="G12299" s="24"/>
      <c r="H12299" s="24"/>
    </row>
    <row r="12300" spans="2:8">
      <c r="B12300" s="24"/>
      <c r="C12300" s="24"/>
      <c r="D12300" s="24"/>
      <c r="E12300" s="24"/>
      <c r="F12300" s="29"/>
      <c r="G12300" s="24"/>
      <c r="H12300" s="24"/>
    </row>
    <row r="12301" spans="2:8">
      <c r="B12301" s="24"/>
      <c r="C12301" s="24"/>
      <c r="D12301" s="24"/>
      <c r="E12301" s="24"/>
      <c r="F12301" s="29"/>
      <c r="G12301" s="24"/>
      <c r="H12301" s="24"/>
    </row>
    <row r="12302" spans="2:8">
      <c r="B12302" s="24"/>
      <c r="C12302" s="24"/>
      <c r="D12302" s="24"/>
      <c r="E12302" s="24"/>
      <c r="F12302" s="29"/>
      <c r="G12302" s="24"/>
      <c r="H12302" s="24"/>
    </row>
    <row r="12303" spans="2:8">
      <c r="B12303" s="24"/>
      <c r="C12303" s="24"/>
      <c r="D12303" s="24"/>
      <c r="E12303" s="24"/>
      <c r="F12303" s="29"/>
      <c r="G12303" s="24"/>
      <c r="H12303" s="24"/>
    </row>
    <row r="12304" spans="2:8">
      <c r="B12304" s="24"/>
      <c r="C12304" s="24"/>
      <c r="D12304" s="24"/>
      <c r="E12304" s="24"/>
      <c r="F12304" s="29"/>
      <c r="G12304" s="24"/>
      <c r="H12304" s="24"/>
    </row>
    <row r="12305" spans="2:8">
      <c r="B12305" s="24"/>
      <c r="C12305" s="24"/>
      <c r="D12305" s="24"/>
      <c r="E12305" s="24"/>
      <c r="F12305" s="29"/>
      <c r="G12305" s="24"/>
      <c r="H12305" s="24"/>
    </row>
    <row r="12306" spans="2:8">
      <c r="B12306" s="24"/>
      <c r="C12306" s="24"/>
      <c r="D12306" s="24"/>
      <c r="E12306" s="24"/>
      <c r="F12306" s="29"/>
      <c r="G12306" s="24"/>
      <c r="H12306" s="24"/>
    </row>
    <row r="12307" spans="2:8">
      <c r="B12307" s="24"/>
      <c r="C12307" s="24"/>
      <c r="D12307" s="24"/>
      <c r="E12307" s="24"/>
      <c r="F12307" s="29"/>
      <c r="G12307" s="24"/>
      <c r="H12307" s="24"/>
    </row>
    <row r="12308" spans="2:8">
      <c r="B12308" s="24"/>
      <c r="C12308" s="24"/>
      <c r="D12308" s="24"/>
      <c r="E12308" s="24"/>
      <c r="F12308" s="29"/>
      <c r="G12308" s="24"/>
      <c r="H12308" s="24"/>
    </row>
    <row r="12309" spans="2:8">
      <c r="B12309" s="24"/>
      <c r="C12309" s="24"/>
      <c r="D12309" s="24"/>
      <c r="E12309" s="24"/>
      <c r="F12309" s="29"/>
      <c r="G12309" s="24"/>
      <c r="H12309" s="24"/>
    </row>
    <row r="12310" spans="2:8">
      <c r="B12310" s="24"/>
      <c r="C12310" s="24"/>
      <c r="D12310" s="24"/>
      <c r="E12310" s="24"/>
      <c r="F12310" s="29"/>
      <c r="G12310" s="24"/>
      <c r="H12310" s="24"/>
    </row>
    <row r="12311" spans="2:8">
      <c r="B12311" s="24"/>
      <c r="C12311" s="24"/>
      <c r="D12311" s="24"/>
      <c r="E12311" s="24"/>
      <c r="F12311" s="29"/>
      <c r="G12311" s="24"/>
      <c r="H12311" s="24"/>
    </row>
    <row r="12312" spans="2:8">
      <c r="B12312" s="24"/>
      <c r="C12312" s="24"/>
      <c r="D12312" s="24"/>
      <c r="E12312" s="24"/>
      <c r="F12312" s="29"/>
      <c r="G12312" s="24"/>
      <c r="H12312" s="24"/>
    </row>
    <row r="12313" spans="2:8">
      <c r="B12313" s="24"/>
      <c r="C12313" s="24"/>
      <c r="D12313" s="24"/>
      <c r="E12313" s="24"/>
      <c r="F12313" s="29"/>
      <c r="G12313" s="24"/>
      <c r="H12313" s="24"/>
    </row>
    <row r="12314" spans="2:8">
      <c r="B12314" s="24"/>
      <c r="C12314" s="24"/>
      <c r="D12314" s="24"/>
      <c r="E12314" s="24"/>
      <c r="F12314" s="29"/>
      <c r="G12314" s="24"/>
      <c r="H12314" s="24"/>
    </row>
    <row r="12315" spans="2:8">
      <c r="B12315" s="24"/>
      <c r="C12315" s="24"/>
      <c r="D12315" s="24"/>
      <c r="E12315" s="24"/>
      <c r="F12315" s="29"/>
      <c r="G12315" s="24"/>
      <c r="H12315" s="24"/>
    </row>
    <row r="12316" spans="2:8">
      <c r="B12316" s="24"/>
      <c r="C12316" s="24"/>
      <c r="D12316" s="24"/>
      <c r="E12316" s="24"/>
      <c r="F12316" s="29"/>
      <c r="G12316" s="24"/>
      <c r="H12316" s="24"/>
    </row>
    <row r="12317" spans="2:8">
      <c r="B12317" s="24"/>
      <c r="C12317" s="24"/>
      <c r="D12317" s="24"/>
      <c r="E12317" s="24"/>
      <c r="F12317" s="29"/>
      <c r="G12317" s="24"/>
      <c r="H12317" s="24"/>
    </row>
    <row r="12318" spans="2:8">
      <c r="B12318" s="24"/>
      <c r="C12318" s="24"/>
      <c r="D12318" s="24"/>
      <c r="E12318" s="24"/>
      <c r="F12318" s="29"/>
      <c r="G12318" s="24"/>
      <c r="H12318" s="24"/>
    </row>
    <row r="12319" spans="2:8">
      <c r="B12319" s="24"/>
      <c r="C12319" s="24"/>
      <c r="D12319" s="24"/>
      <c r="E12319" s="24"/>
      <c r="F12319" s="29"/>
      <c r="G12319" s="24"/>
      <c r="H12319" s="24"/>
    </row>
    <row r="12320" spans="2:8">
      <c r="B12320" s="24"/>
      <c r="C12320" s="24"/>
      <c r="D12320" s="24"/>
      <c r="E12320" s="24"/>
      <c r="F12320" s="29"/>
      <c r="G12320" s="24"/>
      <c r="H12320" s="24"/>
    </row>
    <row r="12321" spans="2:8">
      <c r="B12321" s="24"/>
      <c r="C12321" s="24"/>
      <c r="D12321" s="24"/>
      <c r="E12321" s="24"/>
      <c r="F12321" s="29"/>
      <c r="G12321" s="24"/>
      <c r="H12321" s="24"/>
    </row>
    <row r="12322" spans="2:8">
      <c r="B12322" s="24"/>
      <c r="C12322" s="24"/>
      <c r="D12322" s="24"/>
      <c r="E12322" s="24"/>
      <c r="F12322" s="29"/>
      <c r="G12322" s="24"/>
      <c r="H12322" s="24"/>
    </row>
    <row r="12323" spans="2:8">
      <c r="B12323" s="24"/>
      <c r="C12323" s="24"/>
      <c r="D12323" s="24"/>
      <c r="E12323" s="24"/>
      <c r="F12323" s="29"/>
      <c r="G12323" s="24"/>
      <c r="H12323" s="24"/>
    </row>
    <row r="12324" spans="2:8">
      <c r="B12324" s="24"/>
      <c r="C12324" s="24"/>
      <c r="D12324" s="24"/>
      <c r="E12324" s="24"/>
      <c r="F12324" s="29"/>
      <c r="G12324" s="24"/>
      <c r="H12324" s="24"/>
    </row>
    <row r="12325" spans="2:8">
      <c r="B12325" s="24"/>
      <c r="C12325" s="24"/>
      <c r="D12325" s="24"/>
      <c r="E12325" s="24"/>
      <c r="F12325" s="29"/>
      <c r="G12325" s="24"/>
      <c r="H12325" s="24"/>
    </row>
    <row r="12326" spans="2:8">
      <c r="B12326" s="24"/>
      <c r="C12326" s="24"/>
      <c r="D12326" s="24"/>
      <c r="E12326" s="24"/>
      <c r="F12326" s="29"/>
      <c r="G12326" s="24"/>
      <c r="H12326" s="24"/>
    </row>
    <row r="12327" spans="2:8">
      <c r="B12327" s="24"/>
      <c r="C12327" s="24"/>
      <c r="D12327" s="24"/>
      <c r="E12327" s="24"/>
      <c r="F12327" s="29"/>
      <c r="G12327" s="24"/>
      <c r="H12327" s="24"/>
    </row>
    <row r="12328" spans="2:8">
      <c r="B12328" s="24"/>
      <c r="C12328" s="24"/>
      <c r="D12328" s="24"/>
      <c r="E12328" s="24"/>
      <c r="F12328" s="29"/>
      <c r="G12328" s="24"/>
      <c r="H12328" s="24"/>
    </row>
    <row r="12329" spans="2:8">
      <c r="B12329" s="24"/>
      <c r="C12329" s="24"/>
      <c r="D12329" s="24"/>
      <c r="E12329" s="24"/>
      <c r="F12329" s="29"/>
      <c r="G12329" s="24"/>
      <c r="H12329" s="24"/>
    </row>
    <row r="12330" spans="2:8">
      <c r="B12330" s="24"/>
      <c r="C12330" s="24"/>
      <c r="D12330" s="24"/>
      <c r="E12330" s="24"/>
      <c r="F12330" s="29"/>
      <c r="G12330" s="24"/>
      <c r="H12330" s="24"/>
    </row>
    <row r="12331" spans="2:8">
      <c r="B12331" s="24"/>
      <c r="C12331" s="24"/>
      <c r="D12331" s="24"/>
      <c r="E12331" s="24"/>
      <c r="F12331" s="29"/>
      <c r="G12331" s="24"/>
      <c r="H12331" s="24"/>
    </row>
    <row r="12332" spans="2:8">
      <c r="B12332" s="24"/>
      <c r="C12332" s="24"/>
      <c r="D12332" s="24"/>
      <c r="E12332" s="24"/>
      <c r="F12332" s="29"/>
      <c r="G12332" s="24"/>
      <c r="H12332" s="24"/>
    </row>
    <row r="12333" spans="2:8">
      <c r="B12333" s="24"/>
      <c r="C12333" s="24"/>
      <c r="D12333" s="24"/>
      <c r="E12333" s="24"/>
      <c r="F12333" s="29"/>
      <c r="G12333" s="24"/>
      <c r="H12333" s="24"/>
    </row>
    <row r="12334" spans="2:8">
      <c r="B12334" s="24"/>
      <c r="C12334" s="24"/>
      <c r="D12334" s="24"/>
      <c r="E12334" s="24"/>
      <c r="F12334" s="29"/>
      <c r="G12334" s="24"/>
      <c r="H12334" s="24"/>
    </row>
    <row r="12335" spans="2:8">
      <c r="B12335" s="24"/>
      <c r="C12335" s="24"/>
      <c r="D12335" s="24"/>
      <c r="E12335" s="24"/>
      <c r="F12335" s="29"/>
      <c r="G12335" s="24"/>
      <c r="H12335" s="24"/>
    </row>
    <row r="12336" spans="2:8">
      <c r="B12336" s="24"/>
      <c r="C12336" s="24"/>
      <c r="D12336" s="24"/>
      <c r="E12336" s="24"/>
      <c r="F12336" s="29"/>
      <c r="G12336" s="24"/>
      <c r="H12336" s="24"/>
    </row>
    <row r="12337" spans="2:8">
      <c r="B12337" s="24"/>
      <c r="C12337" s="24"/>
      <c r="D12337" s="24"/>
      <c r="E12337" s="24"/>
      <c r="F12337" s="29"/>
      <c r="G12337" s="24"/>
      <c r="H12337" s="24"/>
    </row>
    <row r="12338" spans="2:8">
      <c r="B12338" s="24"/>
      <c r="C12338" s="24"/>
      <c r="D12338" s="24"/>
      <c r="E12338" s="24"/>
      <c r="F12338" s="29"/>
      <c r="G12338" s="24"/>
      <c r="H12338" s="24"/>
    </row>
    <row r="12339" spans="2:8">
      <c r="B12339" s="24"/>
      <c r="C12339" s="24"/>
      <c r="D12339" s="24"/>
      <c r="E12339" s="24"/>
      <c r="F12339" s="29"/>
      <c r="G12339" s="24"/>
      <c r="H12339" s="24"/>
    </row>
    <row r="12340" spans="2:8">
      <c r="B12340" s="24"/>
      <c r="C12340" s="24"/>
      <c r="D12340" s="24"/>
      <c r="E12340" s="24"/>
      <c r="F12340" s="29"/>
      <c r="G12340" s="24"/>
      <c r="H12340" s="24"/>
    </row>
    <row r="12341" spans="2:8">
      <c r="B12341" s="24"/>
      <c r="C12341" s="24"/>
      <c r="D12341" s="24"/>
      <c r="E12341" s="24"/>
      <c r="F12341" s="29"/>
      <c r="G12341" s="24"/>
      <c r="H12341" s="24"/>
    </row>
    <row r="12342" spans="2:8">
      <c r="B12342" s="24"/>
      <c r="C12342" s="24"/>
      <c r="D12342" s="24"/>
      <c r="E12342" s="24"/>
      <c r="F12342" s="29"/>
      <c r="G12342" s="24"/>
      <c r="H12342" s="24"/>
    </row>
    <row r="12343" spans="2:8">
      <c r="B12343" s="24"/>
      <c r="C12343" s="24"/>
      <c r="D12343" s="24"/>
      <c r="E12343" s="24"/>
      <c r="F12343" s="29"/>
      <c r="G12343" s="24"/>
      <c r="H12343" s="24"/>
    </row>
    <row r="12344" spans="2:8">
      <c r="B12344" s="24"/>
      <c r="C12344" s="24"/>
      <c r="D12344" s="24"/>
      <c r="E12344" s="24"/>
      <c r="F12344" s="29"/>
      <c r="G12344" s="24"/>
      <c r="H12344" s="24"/>
    </row>
    <row r="12345" spans="2:8">
      <c r="B12345" s="24"/>
      <c r="C12345" s="24"/>
      <c r="D12345" s="24"/>
      <c r="E12345" s="24"/>
      <c r="F12345" s="29"/>
      <c r="G12345" s="24"/>
      <c r="H12345" s="24"/>
    </row>
    <row r="12346" spans="2:8">
      <c r="B12346" s="24"/>
      <c r="C12346" s="24"/>
      <c r="D12346" s="24"/>
      <c r="E12346" s="24"/>
      <c r="F12346" s="29"/>
      <c r="G12346" s="24"/>
      <c r="H12346" s="24"/>
    </row>
    <row r="12347" spans="2:8">
      <c r="B12347" s="24"/>
      <c r="C12347" s="24"/>
      <c r="D12347" s="24"/>
      <c r="E12347" s="24"/>
      <c r="F12347" s="29"/>
      <c r="G12347" s="24"/>
      <c r="H12347" s="24"/>
    </row>
    <row r="12348" spans="2:8">
      <c r="B12348" s="24"/>
      <c r="C12348" s="24"/>
      <c r="D12348" s="24"/>
      <c r="E12348" s="24"/>
      <c r="F12348" s="29"/>
      <c r="G12348" s="24"/>
      <c r="H12348" s="24"/>
    </row>
    <row r="12349" spans="2:8">
      <c r="B12349" s="24"/>
      <c r="C12349" s="24"/>
      <c r="D12349" s="24"/>
      <c r="E12349" s="24"/>
      <c r="F12349" s="29"/>
      <c r="G12349" s="24"/>
      <c r="H12349" s="24"/>
    </row>
    <row r="12350" spans="2:8">
      <c r="B12350" s="24"/>
      <c r="C12350" s="24"/>
      <c r="D12350" s="24"/>
      <c r="E12350" s="24"/>
      <c r="F12350" s="29"/>
      <c r="G12350" s="24"/>
      <c r="H12350" s="24"/>
    </row>
    <row r="12351" spans="2:8">
      <c r="B12351" s="24"/>
      <c r="C12351" s="24"/>
      <c r="D12351" s="24"/>
      <c r="E12351" s="24"/>
      <c r="F12351" s="29"/>
      <c r="G12351" s="24"/>
      <c r="H12351" s="24"/>
    </row>
    <row r="12352" spans="2:8">
      <c r="B12352" s="24"/>
      <c r="C12352" s="24"/>
      <c r="D12352" s="24"/>
      <c r="E12352" s="24"/>
      <c r="F12352" s="29"/>
      <c r="G12352" s="24"/>
      <c r="H12352" s="24"/>
    </row>
    <row r="12353" spans="2:8">
      <c r="B12353" s="24"/>
      <c r="C12353" s="24"/>
      <c r="D12353" s="24"/>
      <c r="E12353" s="24"/>
      <c r="F12353" s="29"/>
      <c r="G12353" s="24"/>
      <c r="H12353" s="24"/>
    </row>
    <row r="12354" spans="2:8">
      <c r="B12354" s="24"/>
      <c r="C12354" s="24"/>
      <c r="D12354" s="24"/>
      <c r="E12354" s="24"/>
      <c r="F12354" s="29"/>
      <c r="G12354" s="24"/>
      <c r="H12354" s="24"/>
    </row>
    <row r="12355" spans="2:8">
      <c r="B12355" s="24"/>
      <c r="C12355" s="24"/>
      <c r="D12355" s="24"/>
      <c r="E12355" s="24"/>
      <c r="F12355" s="29"/>
      <c r="G12355" s="24"/>
      <c r="H12355" s="24"/>
    </row>
    <row r="12356" spans="2:8">
      <c r="B12356" s="24"/>
      <c r="C12356" s="24"/>
      <c r="D12356" s="24"/>
      <c r="E12356" s="24"/>
      <c r="F12356" s="29"/>
      <c r="G12356" s="24"/>
      <c r="H12356" s="24"/>
    </row>
    <row r="12357" spans="2:8">
      <c r="B12357" s="24"/>
      <c r="C12357" s="24"/>
      <c r="D12357" s="24"/>
      <c r="E12357" s="24"/>
      <c r="F12357" s="29"/>
      <c r="G12357" s="24"/>
      <c r="H12357" s="24"/>
    </row>
    <row r="12358" spans="2:8">
      <c r="B12358" s="24"/>
      <c r="C12358" s="24"/>
      <c r="D12358" s="24"/>
      <c r="E12358" s="24"/>
      <c r="F12358" s="29"/>
      <c r="G12358" s="24"/>
      <c r="H12358" s="24"/>
    </row>
    <row r="12359" spans="2:8">
      <c r="B12359" s="24"/>
      <c r="C12359" s="24"/>
      <c r="D12359" s="24"/>
      <c r="E12359" s="24"/>
      <c r="F12359" s="29"/>
      <c r="G12359" s="24"/>
      <c r="H12359" s="24"/>
    </row>
    <row r="12360" spans="2:8">
      <c r="B12360" s="24"/>
      <c r="C12360" s="24"/>
      <c r="D12360" s="24"/>
      <c r="E12360" s="24"/>
      <c r="F12360" s="29"/>
      <c r="G12360" s="24"/>
      <c r="H12360" s="24"/>
    </row>
    <row r="12361" spans="2:8">
      <c r="B12361" s="24"/>
      <c r="C12361" s="24"/>
      <c r="D12361" s="24"/>
      <c r="E12361" s="24"/>
      <c r="F12361" s="29"/>
      <c r="G12361" s="24"/>
      <c r="H12361" s="24"/>
    </row>
    <row r="12362" spans="2:8">
      <c r="B12362" s="24"/>
      <c r="C12362" s="24"/>
      <c r="D12362" s="24"/>
      <c r="E12362" s="24"/>
      <c r="F12362" s="29"/>
      <c r="G12362" s="24"/>
      <c r="H12362" s="24"/>
    </row>
    <row r="12363" spans="2:8">
      <c r="B12363" s="24"/>
      <c r="C12363" s="24"/>
      <c r="D12363" s="24"/>
      <c r="E12363" s="24"/>
      <c r="F12363" s="29"/>
      <c r="G12363" s="24"/>
      <c r="H12363" s="24"/>
    </row>
    <row r="12364" spans="2:8">
      <c r="B12364" s="24"/>
      <c r="C12364" s="24"/>
      <c r="D12364" s="24"/>
      <c r="E12364" s="24"/>
      <c r="F12364" s="29"/>
      <c r="G12364" s="24"/>
      <c r="H12364" s="24"/>
    </row>
    <row r="12365" spans="2:8">
      <c r="B12365" s="24"/>
      <c r="C12365" s="24"/>
      <c r="D12365" s="24"/>
      <c r="E12365" s="24"/>
      <c r="F12365" s="29"/>
      <c r="G12365" s="24"/>
      <c r="H12365" s="24"/>
    </row>
    <row r="12366" spans="2:8">
      <c r="B12366" s="24"/>
      <c r="C12366" s="24"/>
      <c r="D12366" s="24"/>
      <c r="E12366" s="24"/>
      <c r="F12366" s="29"/>
      <c r="G12366" s="24"/>
      <c r="H12366" s="24"/>
    </row>
    <row r="12367" spans="2:8">
      <c r="B12367" s="24"/>
      <c r="C12367" s="24"/>
      <c r="D12367" s="24"/>
      <c r="E12367" s="24"/>
      <c r="F12367" s="29"/>
      <c r="G12367" s="24"/>
      <c r="H12367" s="24"/>
    </row>
    <row r="12368" spans="2:8">
      <c r="B12368" s="24"/>
      <c r="C12368" s="24"/>
      <c r="D12368" s="24"/>
      <c r="E12368" s="24"/>
      <c r="F12368" s="29"/>
      <c r="G12368" s="24"/>
      <c r="H12368" s="24"/>
    </row>
    <row r="12369" spans="2:8">
      <c r="B12369" s="24"/>
      <c r="C12369" s="24"/>
      <c r="D12369" s="24"/>
      <c r="E12369" s="24"/>
      <c r="F12369" s="29"/>
      <c r="G12369" s="24"/>
      <c r="H12369" s="24"/>
    </row>
    <row r="12370" spans="2:8">
      <c r="B12370" s="24"/>
      <c r="C12370" s="24"/>
      <c r="D12370" s="24"/>
      <c r="E12370" s="24"/>
      <c r="F12370" s="29"/>
      <c r="G12370" s="24"/>
      <c r="H12370" s="24"/>
    </row>
    <row r="12371" spans="2:8">
      <c r="B12371" s="24"/>
      <c r="C12371" s="24"/>
      <c r="D12371" s="24"/>
      <c r="E12371" s="24"/>
      <c r="F12371" s="29"/>
      <c r="G12371" s="24"/>
      <c r="H12371" s="24"/>
    </row>
    <row r="12372" spans="2:8">
      <c r="B12372" s="24"/>
      <c r="C12372" s="24"/>
      <c r="D12372" s="24"/>
      <c r="E12372" s="24"/>
      <c r="F12372" s="29"/>
      <c r="G12372" s="24"/>
      <c r="H12372" s="24"/>
    </row>
    <row r="12373" spans="2:8">
      <c r="B12373" s="24"/>
      <c r="C12373" s="24"/>
      <c r="D12373" s="24"/>
      <c r="E12373" s="24"/>
      <c r="F12373" s="29"/>
      <c r="G12373" s="24"/>
      <c r="H12373" s="24"/>
    </row>
    <row r="12374" spans="2:8">
      <c r="B12374" s="24"/>
      <c r="C12374" s="24"/>
      <c r="D12374" s="24"/>
      <c r="E12374" s="24"/>
      <c r="F12374" s="29"/>
      <c r="G12374" s="24"/>
      <c r="H12374" s="24"/>
    </row>
    <row r="12375" spans="2:8">
      <c r="B12375" s="24"/>
      <c r="C12375" s="24"/>
      <c r="D12375" s="24"/>
      <c r="E12375" s="24"/>
      <c r="F12375" s="29"/>
      <c r="G12375" s="24"/>
      <c r="H12375" s="24"/>
    </row>
    <row r="12376" spans="2:8">
      <c r="B12376" s="24"/>
      <c r="C12376" s="24"/>
      <c r="D12376" s="24"/>
      <c r="E12376" s="24"/>
      <c r="F12376" s="29"/>
      <c r="G12376" s="24"/>
      <c r="H12376" s="24"/>
    </row>
    <row r="12377" spans="2:8">
      <c r="B12377" s="24"/>
      <c r="C12377" s="24"/>
      <c r="D12377" s="24"/>
      <c r="E12377" s="24"/>
      <c r="F12377" s="29"/>
      <c r="G12377" s="24"/>
      <c r="H12377" s="24"/>
    </row>
    <row r="12378" spans="2:8">
      <c r="B12378" s="24"/>
      <c r="C12378" s="24"/>
      <c r="D12378" s="24"/>
      <c r="E12378" s="24"/>
      <c r="F12378" s="29"/>
      <c r="G12378" s="24"/>
      <c r="H12378" s="24"/>
    </row>
    <row r="12379" spans="2:8">
      <c r="B12379" s="24"/>
      <c r="C12379" s="24"/>
      <c r="D12379" s="24"/>
      <c r="E12379" s="24"/>
      <c r="F12379" s="29"/>
      <c r="G12379" s="24"/>
      <c r="H12379" s="24"/>
    </row>
    <row r="12380" spans="2:8">
      <c r="B12380" s="24"/>
      <c r="C12380" s="24"/>
      <c r="D12380" s="24"/>
      <c r="E12380" s="24"/>
      <c r="F12380" s="29"/>
      <c r="G12380" s="24"/>
      <c r="H12380" s="24"/>
    </row>
    <row r="12381" spans="2:8">
      <c r="B12381" s="24"/>
      <c r="C12381" s="24"/>
      <c r="D12381" s="24"/>
      <c r="E12381" s="24"/>
      <c r="F12381" s="29"/>
      <c r="G12381" s="24"/>
      <c r="H12381" s="24"/>
    </row>
    <row r="12382" spans="2:8">
      <c r="B12382" s="24"/>
      <c r="C12382" s="24"/>
      <c r="D12382" s="24"/>
      <c r="E12382" s="24"/>
      <c r="F12382" s="29"/>
      <c r="G12382" s="24"/>
      <c r="H12382" s="24"/>
    </row>
    <row r="12383" spans="2:8">
      <c r="B12383" s="24"/>
      <c r="C12383" s="24"/>
      <c r="D12383" s="24"/>
      <c r="E12383" s="24"/>
      <c r="F12383" s="29"/>
      <c r="G12383" s="24"/>
      <c r="H12383" s="24"/>
    </row>
    <row r="12384" spans="2:8">
      <c r="B12384" s="24"/>
      <c r="C12384" s="24"/>
      <c r="D12384" s="24"/>
      <c r="E12384" s="24"/>
      <c r="F12384" s="29"/>
      <c r="G12384" s="24"/>
      <c r="H12384" s="24"/>
    </row>
    <row r="12385" spans="2:8">
      <c r="B12385" s="24"/>
      <c r="C12385" s="24"/>
      <c r="D12385" s="24"/>
      <c r="E12385" s="24"/>
      <c r="F12385" s="29"/>
      <c r="G12385" s="24"/>
      <c r="H12385" s="24"/>
    </row>
    <row r="12386" spans="2:8">
      <c r="B12386" s="24"/>
      <c r="C12386" s="24"/>
      <c r="D12386" s="24"/>
      <c r="E12386" s="24"/>
      <c r="F12386" s="29"/>
      <c r="G12386" s="24"/>
      <c r="H12386" s="24"/>
    </row>
    <row r="12387" spans="2:8">
      <c r="B12387" s="24"/>
      <c r="C12387" s="24"/>
      <c r="D12387" s="24"/>
      <c r="E12387" s="24"/>
      <c r="F12387" s="29"/>
      <c r="G12387" s="24"/>
      <c r="H12387" s="24"/>
    </row>
    <row r="12388" spans="2:8">
      <c r="B12388" s="24"/>
      <c r="C12388" s="24"/>
      <c r="D12388" s="24"/>
      <c r="E12388" s="24"/>
      <c r="F12388" s="29"/>
      <c r="G12388" s="24"/>
      <c r="H12388" s="24"/>
    </row>
    <row r="12389" spans="2:8">
      <c r="B12389" s="24"/>
      <c r="C12389" s="24"/>
      <c r="D12389" s="24"/>
      <c r="E12389" s="24"/>
      <c r="F12389" s="29"/>
      <c r="G12389" s="24"/>
      <c r="H12389" s="24"/>
    </row>
    <row r="12390" spans="2:8">
      <c r="B12390" s="24"/>
      <c r="C12390" s="24"/>
      <c r="D12390" s="24"/>
      <c r="E12390" s="24"/>
      <c r="F12390" s="29"/>
      <c r="G12390" s="24"/>
      <c r="H12390" s="24"/>
    </row>
    <row r="12391" spans="2:8">
      <c r="B12391" s="24"/>
      <c r="C12391" s="24"/>
      <c r="D12391" s="24"/>
      <c r="E12391" s="24"/>
      <c r="F12391" s="29"/>
      <c r="G12391" s="24"/>
      <c r="H12391" s="24"/>
    </row>
    <row r="12392" spans="2:8">
      <c r="B12392" s="24"/>
      <c r="C12392" s="24"/>
      <c r="D12392" s="24"/>
      <c r="E12392" s="24"/>
      <c r="F12392" s="29"/>
      <c r="G12392" s="24"/>
      <c r="H12392" s="24"/>
    </row>
    <row r="12393" spans="2:8">
      <c r="B12393" s="24"/>
      <c r="C12393" s="24"/>
      <c r="D12393" s="24"/>
      <c r="E12393" s="24"/>
      <c r="F12393" s="29"/>
      <c r="G12393" s="24"/>
      <c r="H12393" s="24"/>
    </row>
    <row r="12394" spans="2:8">
      <c r="B12394" s="24"/>
      <c r="C12394" s="24"/>
      <c r="D12394" s="24"/>
      <c r="E12394" s="24"/>
      <c r="F12394" s="29"/>
      <c r="G12394" s="24"/>
      <c r="H12394" s="24"/>
    </row>
    <row r="12395" spans="2:8">
      <c r="B12395" s="24"/>
      <c r="C12395" s="24"/>
      <c r="D12395" s="24"/>
      <c r="E12395" s="24"/>
      <c r="F12395" s="29"/>
      <c r="G12395" s="24"/>
      <c r="H12395" s="24"/>
    </row>
    <row r="12396" spans="2:8">
      <c r="B12396" s="24"/>
      <c r="C12396" s="24"/>
      <c r="D12396" s="24"/>
      <c r="E12396" s="24"/>
      <c r="F12396" s="29"/>
      <c r="G12396" s="24"/>
      <c r="H12396" s="24"/>
    </row>
    <row r="12397" spans="2:8">
      <c r="B12397" s="24"/>
      <c r="C12397" s="24"/>
      <c r="D12397" s="24"/>
      <c r="E12397" s="24"/>
      <c r="F12397" s="29"/>
      <c r="G12397" s="24"/>
      <c r="H12397" s="24"/>
    </row>
    <row r="12398" spans="2:8">
      <c r="B12398" s="24"/>
      <c r="C12398" s="24"/>
      <c r="D12398" s="24"/>
      <c r="E12398" s="24"/>
      <c r="F12398" s="29"/>
      <c r="G12398" s="24"/>
      <c r="H12398" s="24"/>
    </row>
    <row r="12399" spans="2:8">
      <c r="B12399" s="24"/>
      <c r="C12399" s="24"/>
      <c r="D12399" s="24"/>
      <c r="E12399" s="24"/>
      <c r="F12399" s="29"/>
      <c r="G12399" s="24"/>
      <c r="H12399" s="24"/>
    </row>
    <row r="12400" spans="2:8">
      <c r="B12400" s="24"/>
      <c r="C12400" s="24"/>
      <c r="D12400" s="24"/>
      <c r="E12400" s="24"/>
      <c r="F12400" s="29"/>
      <c r="G12400" s="24"/>
      <c r="H12400" s="24"/>
    </row>
    <row r="12401" spans="2:8">
      <c r="B12401" s="24"/>
      <c r="C12401" s="24"/>
      <c r="D12401" s="24"/>
      <c r="E12401" s="24"/>
      <c r="F12401" s="29"/>
      <c r="G12401" s="24"/>
      <c r="H12401" s="24"/>
    </row>
    <row r="12402" spans="2:8">
      <c r="B12402" s="24"/>
      <c r="C12402" s="24"/>
      <c r="D12402" s="24"/>
      <c r="E12402" s="24"/>
      <c r="F12402" s="29"/>
      <c r="G12402" s="24"/>
      <c r="H12402" s="24"/>
    </row>
    <row r="12403" spans="2:8">
      <c r="B12403" s="24"/>
      <c r="C12403" s="24"/>
      <c r="D12403" s="24"/>
      <c r="E12403" s="24"/>
      <c r="F12403" s="29"/>
      <c r="G12403" s="24"/>
      <c r="H12403" s="24"/>
    </row>
    <row r="12404" spans="2:8">
      <c r="B12404" s="24"/>
      <c r="C12404" s="24"/>
      <c r="D12404" s="24"/>
      <c r="E12404" s="24"/>
      <c r="F12404" s="29"/>
      <c r="G12404" s="24"/>
      <c r="H12404" s="24"/>
    </row>
    <row r="12405" spans="2:8">
      <c r="B12405" s="24"/>
      <c r="C12405" s="24"/>
      <c r="D12405" s="24"/>
      <c r="E12405" s="24"/>
      <c r="F12405" s="29"/>
      <c r="G12405" s="24"/>
      <c r="H12405" s="24"/>
    </row>
    <row r="12406" spans="2:8">
      <c r="B12406" s="24"/>
      <c r="C12406" s="24"/>
      <c r="D12406" s="24"/>
      <c r="E12406" s="24"/>
      <c r="F12406" s="29"/>
      <c r="G12406" s="24"/>
      <c r="H12406" s="24"/>
    </row>
    <row r="12407" spans="2:8">
      <c r="B12407" s="24"/>
      <c r="C12407" s="24"/>
      <c r="D12407" s="24"/>
      <c r="E12407" s="24"/>
      <c r="F12407" s="29"/>
      <c r="G12407" s="24"/>
      <c r="H12407" s="24"/>
    </row>
    <row r="12408" spans="2:8">
      <c r="B12408" s="24"/>
      <c r="C12408" s="24"/>
      <c r="D12408" s="24"/>
      <c r="E12408" s="24"/>
      <c r="F12408" s="29"/>
      <c r="G12408" s="24"/>
      <c r="H12408" s="24"/>
    </row>
    <row r="12409" spans="2:8">
      <c r="B12409" s="24"/>
      <c r="C12409" s="24"/>
      <c r="D12409" s="24"/>
      <c r="E12409" s="24"/>
      <c r="F12409" s="29"/>
      <c r="G12409" s="24"/>
      <c r="H12409" s="24"/>
    </row>
    <row r="12410" spans="2:8">
      <c r="B12410" s="24"/>
      <c r="C12410" s="24"/>
      <c r="D12410" s="24"/>
      <c r="E12410" s="24"/>
      <c r="F12410" s="29"/>
      <c r="G12410" s="24"/>
      <c r="H12410" s="24"/>
    </row>
    <row r="12411" spans="2:8">
      <c r="B12411" s="24"/>
      <c r="C12411" s="24"/>
      <c r="D12411" s="24"/>
      <c r="E12411" s="24"/>
      <c r="F12411" s="29"/>
      <c r="G12411" s="24"/>
      <c r="H12411" s="24"/>
    </row>
    <row r="12412" spans="2:8">
      <c r="B12412" s="24"/>
      <c r="C12412" s="24"/>
      <c r="D12412" s="24"/>
      <c r="E12412" s="24"/>
      <c r="F12412" s="29"/>
      <c r="G12412" s="24"/>
      <c r="H12412" s="24"/>
    </row>
    <row r="12413" spans="2:8">
      <c r="B12413" s="24"/>
      <c r="C12413" s="24"/>
      <c r="D12413" s="24"/>
      <c r="E12413" s="24"/>
      <c r="F12413" s="29"/>
      <c r="G12413" s="24"/>
      <c r="H12413" s="24"/>
    </row>
    <row r="12414" spans="2:8">
      <c r="B12414" s="24"/>
      <c r="C12414" s="24"/>
      <c r="D12414" s="24"/>
      <c r="E12414" s="24"/>
      <c r="F12414" s="29"/>
      <c r="G12414" s="24"/>
      <c r="H12414" s="24"/>
    </row>
    <row r="12415" spans="2:8">
      <c r="B12415" s="24"/>
      <c r="C12415" s="24"/>
      <c r="D12415" s="24"/>
      <c r="E12415" s="24"/>
      <c r="F12415" s="29"/>
      <c r="G12415" s="24"/>
      <c r="H12415" s="24"/>
    </row>
    <row r="12416" spans="2:8">
      <c r="B12416" s="24"/>
      <c r="C12416" s="24"/>
      <c r="D12416" s="24"/>
      <c r="E12416" s="24"/>
      <c r="F12416" s="29"/>
      <c r="G12416" s="24"/>
      <c r="H12416" s="24"/>
    </row>
    <row r="12417" spans="2:8">
      <c r="B12417" s="24"/>
      <c r="C12417" s="24"/>
      <c r="D12417" s="24"/>
      <c r="E12417" s="24"/>
      <c r="F12417" s="29"/>
      <c r="G12417" s="24"/>
      <c r="H12417" s="24"/>
    </row>
    <row r="12418" spans="2:8">
      <c r="B12418" s="24"/>
      <c r="C12418" s="24"/>
      <c r="D12418" s="24"/>
      <c r="E12418" s="24"/>
      <c r="F12418" s="29"/>
      <c r="G12418" s="24"/>
      <c r="H12418" s="24"/>
    </row>
    <row r="12419" spans="2:8">
      <c r="B12419" s="24"/>
      <c r="C12419" s="24"/>
      <c r="D12419" s="24"/>
      <c r="E12419" s="24"/>
      <c r="F12419" s="29"/>
      <c r="G12419" s="24"/>
      <c r="H12419" s="24"/>
    </row>
    <row r="12420" spans="2:8">
      <c r="B12420" s="24"/>
      <c r="C12420" s="24"/>
      <c r="D12420" s="24"/>
      <c r="E12420" s="24"/>
      <c r="F12420" s="29"/>
      <c r="G12420" s="24"/>
      <c r="H12420" s="24"/>
    </row>
    <row r="12421" spans="2:8">
      <c r="B12421" s="24"/>
      <c r="C12421" s="24"/>
      <c r="D12421" s="24"/>
      <c r="E12421" s="24"/>
      <c r="F12421" s="29"/>
      <c r="G12421" s="24"/>
      <c r="H12421" s="24"/>
    </row>
    <row r="12422" spans="2:8">
      <c r="B12422" s="24"/>
      <c r="C12422" s="24"/>
      <c r="D12422" s="24"/>
      <c r="E12422" s="24"/>
      <c r="F12422" s="29"/>
      <c r="G12422" s="24"/>
      <c r="H12422" s="24"/>
    </row>
    <row r="12423" spans="2:8">
      <c r="B12423" s="24"/>
      <c r="C12423" s="24"/>
      <c r="D12423" s="24"/>
      <c r="E12423" s="24"/>
      <c r="F12423" s="29"/>
      <c r="G12423" s="24"/>
      <c r="H12423" s="24"/>
    </row>
    <row r="12424" spans="2:8">
      <c r="B12424" s="24"/>
      <c r="C12424" s="24"/>
      <c r="D12424" s="24"/>
      <c r="E12424" s="24"/>
      <c r="F12424" s="29"/>
      <c r="G12424" s="24"/>
      <c r="H12424" s="24"/>
    </row>
    <row r="12425" spans="2:8">
      <c r="B12425" s="24"/>
      <c r="C12425" s="24"/>
      <c r="D12425" s="24"/>
      <c r="E12425" s="24"/>
      <c r="F12425" s="29"/>
      <c r="G12425" s="24"/>
      <c r="H12425" s="24"/>
    </row>
    <row r="12426" spans="2:8">
      <c r="B12426" s="24"/>
      <c r="C12426" s="24"/>
      <c r="D12426" s="24"/>
      <c r="E12426" s="24"/>
      <c r="F12426" s="29"/>
      <c r="G12426" s="24"/>
      <c r="H12426" s="24"/>
    </row>
    <row r="12427" spans="2:8">
      <c r="B12427" s="24"/>
      <c r="C12427" s="24"/>
      <c r="D12427" s="24"/>
      <c r="E12427" s="24"/>
      <c r="F12427" s="29"/>
      <c r="G12427" s="24"/>
      <c r="H12427" s="24"/>
    </row>
    <row r="12428" spans="2:8">
      <c r="B12428" s="24"/>
      <c r="C12428" s="24"/>
      <c r="D12428" s="24"/>
      <c r="E12428" s="24"/>
      <c r="F12428" s="29"/>
      <c r="G12428" s="24"/>
      <c r="H12428" s="24"/>
    </row>
    <row r="12429" spans="2:8">
      <c r="B12429" s="24"/>
      <c r="C12429" s="24"/>
      <c r="D12429" s="24"/>
      <c r="E12429" s="24"/>
      <c r="F12429" s="29"/>
      <c r="G12429" s="24"/>
      <c r="H12429" s="24"/>
    </row>
    <row r="12430" spans="2:8">
      <c r="B12430" s="24"/>
      <c r="C12430" s="24"/>
      <c r="D12430" s="24"/>
      <c r="E12430" s="24"/>
      <c r="F12430" s="29"/>
      <c r="G12430" s="24"/>
      <c r="H12430" s="24"/>
    </row>
    <row r="12431" spans="2:8">
      <c r="B12431" s="24"/>
      <c r="C12431" s="24"/>
      <c r="D12431" s="24"/>
      <c r="E12431" s="24"/>
      <c r="F12431" s="29"/>
      <c r="G12431" s="24"/>
      <c r="H12431" s="24"/>
    </row>
    <row r="12432" spans="2:8">
      <c r="B12432" s="24"/>
      <c r="C12432" s="24"/>
      <c r="D12432" s="24"/>
      <c r="E12432" s="24"/>
      <c r="F12432" s="29"/>
      <c r="G12432" s="24"/>
      <c r="H12432" s="24"/>
    </row>
    <row r="12433" spans="2:8">
      <c r="B12433" s="24"/>
      <c r="C12433" s="24"/>
      <c r="D12433" s="24"/>
      <c r="E12433" s="24"/>
      <c r="F12433" s="29"/>
      <c r="G12433" s="24"/>
      <c r="H12433" s="24"/>
    </row>
    <row r="12434" spans="2:8">
      <c r="B12434" s="24"/>
      <c r="C12434" s="24"/>
      <c r="D12434" s="24"/>
      <c r="E12434" s="24"/>
      <c r="F12434" s="29"/>
      <c r="G12434" s="24"/>
      <c r="H12434" s="24"/>
    </row>
    <row r="12435" spans="2:8">
      <c r="B12435" s="24"/>
      <c r="C12435" s="24"/>
      <c r="D12435" s="24"/>
      <c r="E12435" s="24"/>
      <c r="F12435" s="29"/>
      <c r="G12435" s="24"/>
      <c r="H12435" s="24"/>
    </row>
    <row r="12436" spans="2:8">
      <c r="B12436" s="24"/>
      <c r="C12436" s="24"/>
      <c r="D12436" s="24"/>
      <c r="E12436" s="24"/>
      <c r="F12436" s="29"/>
      <c r="G12436" s="24"/>
      <c r="H12436" s="24"/>
    </row>
    <row r="12437" spans="2:8">
      <c r="B12437" s="24"/>
      <c r="C12437" s="24"/>
      <c r="D12437" s="24"/>
      <c r="E12437" s="24"/>
      <c r="F12437" s="29"/>
      <c r="G12437" s="24"/>
      <c r="H12437" s="24"/>
    </row>
    <row r="12438" spans="2:8">
      <c r="B12438" s="24"/>
      <c r="C12438" s="24"/>
      <c r="D12438" s="24"/>
      <c r="E12438" s="24"/>
      <c r="F12438" s="29"/>
      <c r="G12438" s="24"/>
      <c r="H12438" s="24"/>
    </row>
    <row r="12439" spans="2:8">
      <c r="B12439" s="24"/>
      <c r="C12439" s="24"/>
      <c r="D12439" s="24"/>
      <c r="E12439" s="24"/>
      <c r="F12439" s="29"/>
      <c r="G12439" s="24"/>
      <c r="H12439" s="24"/>
    </row>
    <row r="12440" spans="2:8">
      <c r="B12440" s="24"/>
      <c r="C12440" s="24"/>
      <c r="D12440" s="24"/>
      <c r="E12440" s="24"/>
      <c r="F12440" s="29"/>
      <c r="G12440" s="24"/>
      <c r="H12440" s="24"/>
    </row>
    <row r="12441" spans="2:8">
      <c r="B12441" s="24"/>
      <c r="C12441" s="24"/>
      <c r="D12441" s="24"/>
      <c r="E12441" s="24"/>
      <c r="F12441" s="29"/>
      <c r="G12441" s="24"/>
      <c r="H12441" s="24"/>
    </row>
    <row r="12442" spans="2:8">
      <c r="B12442" s="24"/>
      <c r="C12442" s="24"/>
      <c r="D12442" s="24"/>
      <c r="E12442" s="24"/>
      <c r="F12442" s="29"/>
      <c r="G12442" s="24"/>
      <c r="H12442" s="24"/>
    </row>
    <row r="12443" spans="2:8">
      <c r="B12443" s="24"/>
      <c r="C12443" s="24"/>
      <c r="D12443" s="24"/>
      <c r="E12443" s="24"/>
      <c r="F12443" s="29"/>
      <c r="G12443" s="24"/>
      <c r="H12443" s="24"/>
    </row>
    <row r="12444" spans="2:8">
      <c r="B12444" s="24"/>
      <c r="C12444" s="24"/>
      <c r="D12444" s="24"/>
      <c r="E12444" s="24"/>
      <c r="F12444" s="29"/>
      <c r="G12444" s="24"/>
      <c r="H12444" s="24"/>
    </row>
    <row r="12445" spans="2:8">
      <c r="B12445" s="24"/>
      <c r="C12445" s="24"/>
      <c r="D12445" s="24"/>
      <c r="E12445" s="24"/>
      <c r="F12445" s="29"/>
      <c r="G12445" s="24"/>
      <c r="H12445" s="24"/>
    </row>
    <row r="12446" spans="2:8">
      <c r="B12446" s="24"/>
      <c r="C12446" s="24"/>
      <c r="D12446" s="24"/>
      <c r="E12446" s="24"/>
      <c r="F12446" s="29"/>
      <c r="G12446" s="24"/>
      <c r="H12446" s="24"/>
    </row>
    <row r="12447" spans="2:8">
      <c r="B12447" s="24"/>
      <c r="C12447" s="24"/>
      <c r="D12447" s="24"/>
      <c r="E12447" s="24"/>
      <c r="F12447" s="29"/>
      <c r="G12447" s="24"/>
      <c r="H12447" s="24"/>
    </row>
    <row r="12448" spans="2:8">
      <c r="B12448" s="24"/>
      <c r="C12448" s="24"/>
      <c r="D12448" s="24"/>
      <c r="E12448" s="24"/>
      <c r="F12448" s="29"/>
      <c r="G12448" s="24"/>
      <c r="H12448" s="24"/>
    </row>
    <row r="12449" spans="2:8">
      <c r="B12449" s="24"/>
      <c r="C12449" s="24"/>
      <c r="D12449" s="24"/>
      <c r="E12449" s="24"/>
      <c r="F12449" s="29"/>
      <c r="G12449" s="24"/>
      <c r="H12449" s="24"/>
    </row>
    <row r="12450" spans="2:8">
      <c r="B12450" s="24"/>
      <c r="C12450" s="24"/>
      <c r="D12450" s="24"/>
      <c r="E12450" s="24"/>
      <c r="F12450" s="29"/>
      <c r="G12450" s="24"/>
      <c r="H12450" s="24"/>
    </row>
    <row r="12451" spans="2:8">
      <c r="B12451" s="24"/>
      <c r="C12451" s="24"/>
      <c r="D12451" s="24"/>
      <c r="E12451" s="24"/>
      <c r="F12451" s="29"/>
      <c r="G12451" s="24"/>
      <c r="H12451" s="24"/>
    </row>
    <row r="12452" spans="2:8">
      <c r="B12452" s="24"/>
      <c r="C12452" s="24"/>
      <c r="D12452" s="24"/>
      <c r="E12452" s="24"/>
      <c r="F12452" s="29"/>
      <c r="G12452" s="24"/>
      <c r="H12452" s="24"/>
    </row>
    <row r="12453" spans="2:8">
      <c r="B12453" s="24"/>
      <c r="C12453" s="24"/>
      <c r="D12453" s="24"/>
      <c r="E12453" s="24"/>
      <c r="F12453" s="29"/>
      <c r="G12453" s="24"/>
      <c r="H12453" s="24"/>
    </row>
    <row r="12454" spans="2:8">
      <c r="B12454" s="24"/>
      <c r="C12454" s="24"/>
      <c r="D12454" s="24"/>
      <c r="E12454" s="24"/>
      <c r="F12454" s="29"/>
      <c r="G12454" s="24"/>
      <c r="H12454" s="24"/>
    </row>
    <row r="12455" spans="2:8">
      <c r="B12455" s="24"/>
      <c r="C12455" s="24"/>
      <c r="D12455" s="24"/>
      <c r="E12455" s="24"/>
      <c r="F12455" s="29"/>
      <c r="G12455" s="24"/>
      <c r="H12455" s="24"/>
    </row>
    <row r="12456" spans="2:8">
      <c r="B12456" s="24"/>
      <c r="C12456" s="24"/>
      <c r="D12456" s="24"/>
      <c r="E12456" s="24"/>
      <c r="F12456" s="29"/>
      <c r="G12456" s="24"/>
      <c r="H12456" s="24"/>
    </row>
    <row r="12457" spans="2:8">
      <c r="B12457" s="24"/>
      <c r="C12457" s="24"/>
      <c r="D12457" s="24"/>
      <c r="E12457" s="24"/>
      <c r="F12457" s="29"/>
      <c r="G12457" s="24"/>
      <c r="H12457" s="24"/>
    </row>
    <row r="12458" spans="2:8">
      <c r="B12458" s="24"/>
      <c r="C12458" s="24"/>
      <c r="D12458" s="24"/>
      <c r="E12458" s="24"/>
      <c r="F12458" s="29"/>
      <c r="G12458" s="24"/>
      <c r="H12458" s="24"/>
    </row>
    <row r="12459" spans="2:8">
      <c r="B12459" s="24"/>
      <c r="C12459" s="24"/>
      <c r="D12459" s="24"/>
      <c r="E12459" s="24"/>
      <c r="F12459" s="29"/>
      <c r="G12459" s="24"/>
      <c r="H12459" s="24"/>
    </row>
    <row r="12460" spans="2:8">
      <c r="B12460" s="24"/>
      <c r="C12460" s="24"/>
      <c r="D12460" s="24"/>
      <c r="E12460" s="24"/>
      <c r="F12460" s="29"/>
      <c r="G12460" s="24"/>
      <c r="H12460" s="24"/>
    </row>
    <row r="12461" spans="2:8">
      <c r="B12461" s="24"/>
      <c r="C12461" s="24"/>
      <c r="D12461" s="24"/>
      <c r="E12461" s="24"/>
      <c r="F12461" s="29"/>
      <c r="G12461" s="24"/>
      <c r="H12461" s="24"/>
    </row>
    <row r="12462" spans="2:8">
      <c r="B12462" s="24"/>
      <c r="C12462" s="24"/>
      <c r="D12462" s="24"/>
      <c r="E12462" s="24"/>
      <c r="F12462" s="29"/>
      <c r="G12462" s="24"/>
      <c r="H12462" s="24"/>
    </row>
    <row r="12463" spans="2:8">
      <c r="B12463" s="24"/>
      <c r="C12463" s="24"/>
      <c r="D12463" s="24"/>
      <c r="E12463" s="24"/>
      <c r="F12463" s="29"/>
      <c r="G12463" s="24"/>
      <c r="H12463" s="24"/>
    </row>
    <row r="12464" spans="2:8">
      <c r="B12464" s="24"/>
      <c r="C12464" s="24"/>
      <c r="D12464" s="24"/>
      <c r="E12464" s="24"/>
      <c r="F12464" s="29"/>
      <c r="G12464" s="24"/>
      <c r="H12464" s="24"/>
    </row>
    <row r="12465" spans="2:8">
      <c r="B12465" s="24"/>
      <c r="C12465" s="24"/>
      <c r="D12465" s="24"/>
      <c r="E12465" s="24"/>
      <c r="F12465" s="29"/>
      <c r="G12465" s="24"/>
      <c r="H12465" s="24"/>
    </row>
    <row r="12466" spans="2:8">
      <c r="B12466" s="24"/>
      <c r="C12466" s="24"/>
      <c r="D12466" s="24"/>
      <c r="E12466" s="24"/>
      <c r="F12466" s="29"/>
      <c r="G12466" s="24"/>
      <c r="H12466" s="24"/>
    </row>
    <row r="12467" spans="2:8">
      <c r="B12467" s="24"/>
      <c r="C12467" s="24"/>
      <c r="D12467" s="24"/>
      <c r="E12467" s="24"/>
      <c r="F12467" s="29"/>
      <c r="G12467" s="24"/>
      <c r="H12467" s="24"/>
    </row>
    <row r="12468" spans="2:8">
      <c r="B12468" s="24"/>
      <c r="C12468" s="24"/>
      <c r="D12468" s="24"/>
      <c r="E12468" s="24"/>
      <c r="F12468" s="29"/>
      <c r="G12468" s="24"/>
      <c r="H12468" s="24"/>
    </row>
    <row r="12469" spans="2:8">
      <c r="B12469" s="24"/>
      <c r="C12469" s="24"/>
      <c r="D12469" s="24"/>
      <c r="E12469" s="24"/>
      <c r="F12469" s="29"/>
      <c r="G12469" s="24"/>
      <c r="H12469" s="24"/>
    </row>
    <row r="12470" spans="2:8">
      <c r="B12470" s="24"/>
      <c r="C12470" s="24"/>
      <c r="D12470" s="24"/>
      <c r="E12470" s="24"/>
      <c r="F12470" s="29"/>
      <c r="G12470" s="24"/>
      <c r="H12470" s="24"/>
    </row>
    <row r="12471" spans="2:8">
      <c r="B12471" s="24"/>
      <c r="C12471" s="24"/>
      <c r="D12471" s="24"/>
      <c r="E12471" s="24"/>
      <c r="F12471" s="29"/>
      <c r="G12471" s="24"/>
      <c r="H12471" s="24"/>
    </row>
    <row r="12472" spans="2:8">
      <c r="B12472" s="24"/>
      <c r="C12472" s="24"/>
      <c r="D12472" s="24"/>
      <c r="E12472" s="24"/>
      <c r="F12472" s="29"/>
      <c r="G12472" s="24"/>
      <c r="H12472" s="24"/>
    </row>
    <row r="12473" spans="2:8">
      <c r="B12473" s="24"/>
      <c r="C12473" s="24"/>
      <c r="D12473" s="24"/>
      <c r="E12473" s="24"/>
      <c r="F12473" s="29"/>
      <c r="G12473" s="24"/>
      <c r="H12473" s="24"/>
    </row>
    <row r="12474" spans="2:8">
      <c r="B12474" s="24"/>
      <c r="C12474" s="24"/>
      <c r="D12474" s="24"/>
      <c r="E12474" s="24"/>
      <c r="F12474" s="29"/>
      <c r="G12474" s="24"/>
      <c r="H12474" s="24"/>
    </row>
    <row r="12475" spans="2:8">
      <c r="B12475" s="24"/>
      <c r="C12475" s="24"/>
      <c r="D12475" s="24"/>
      <c r="E12475" s="24"/>
      <c r="F12475" s="29"/>
      <c r="G12475" s="24"/>
      <c r="H12475" s="24"/>
    </row>
    <row r="12476" spans="2:8">
      <c r="B12476" s="24"/>
      <c r="C12476" s="24"/>
      <c r="D12476" s="24"/>
      <c r="E12476" s="24"/>
      <c r="F12476" s="29"/>
      <c r="G12476" s="24"/>
      <c r="H12476" s="24"/>
    </row>
    <row r="12477" spans="2:8">
      <c r="B12477" s="24"/>
      <c r="C12477" s="24"/>
      <c r="D12477" s="24"/>
      <c r="E12477" s="24"/>
      <c r="F12477" s="29"/>
      <c r="G12477" s="24"/>
      <c r="H12477" s="24"/>
    </row>
    <row r="12478" spans="2:8">
      <c r="B12478" s="24"/>
      <c r="C12478" s="24"/>
      <c r="D12478" s="24"/>
      <c r="E12478" s="24"/>
      <c r="F12478" s="29"/>
      <c r="G12478" s="24"/>
      <c r="H12478" s="24"/>
    </row>
    <row r="12479" spans="2:8">
      <c r="B12479" s="24"/>
      <c r="C12479" s="24"/>
      <c r="D12479" s="24"/>
      <c r="E12479" s="24"/>
      <c r="F12479" s="29"/>
      <c r="G12479" s="24"/>
      <c r="H12479" s="24"/>
    </row>
    <row r="12480" spans="2:8">
      <c r="B12480" s="24"/>
      <c r="C12480" s="24"/>
      <c r="D12480" s="24"/>
      <c r="E12480" s="24"/>
      <c r="F12480" s="29"/>
      <c r="G12480" s="24"/>
      <c r="H12480" s="24"/>
    </row>
    <row r="12481" spans="2:8">
      <c r="B12481" s="24"/>
      <c r="C12481" s="24"/>
      <c r="D12481" s="24"/>
      <c r="E12481" s="24"/>
      <c r="F12481" s="29"/>
      <c r="G12481" s="24"/>
      <c r="H12481" s="24"/>
    </row>
    <row r="12482" spans="2:8">
      <c r="B12482" s="24"/>
      <c r="C12482" s="24"/>
      <c r="D12482" s="24"/>
      <c r="E12482" s="24"/>
      <c r="F12482" s="29"/>
      <c r="G12482" s="24"/>
      <c r="H12482" s="24"/>
    </row>
    <row r="12483" spans="2:8">
      <c r="B12483" s="24"/>
      <c r="C12483" s="24"/>
      <c r="D12483" s="24"/>
      <c r="E12483" s="24"/>
      <c r="F12483" s="29"/>
      <c r="G12483" s="24"/>
      <c r="H12483" s="24"/>
    </row>
    <row r="12484" spans="2:8">
      <c r="B12484" s="24"/>
      <c r="C12484" s="24"/>
      <c r="D12484" s="24"/>
      <c r="E12484" s="24"/>
      <c r="F12484" s="29"/>
      <c r="G12484" s="24"/>
      <c r="H12484" s="24"/>
    </row>
    <row r="12485" spans="2:8">
      <c r="B12485" s="24"/>
      <c r="C12485" s="24"/>
      <c r="D12485" s="24"/>
      <c r="E12485" s="24"/>
      <c r="F12485" s="29"/>
      <c r="G12485" s="24"/>
      <c r="H12485" s="24"/>
    </row>
    <row r="12486" spans="2:8">
      <c r="B12486" s="24"/>
      <c r="C12486" s="24"/>
      <c r="D12486" s="24"/>
      <c r="E12486" s="24"/>
      <c r="F12486" s="29"/>
      <c r="G12486" s="24"/>
      <c r="H12486" s="24"/>
    </row>
    <row r="12487" spans="2:8">
      <c r="B12487" s="24"/>
      <c r="C12487" s="24"/>
      <c r="D12487" s="24"/>
      <c r="E12487" s="24"/>
      <c r="F12487" s="29"/>
      <c r="G12487" s="24"/>
      <c r="H12487" s="24"/>
    </row>
    <row r="12488" spans="2:8">
      <c r="B12488" s="24"/>
      <c r="C12488" s="24"/>
      <c r="D12488" s="24"/>
      <c r="E12488" s="24"/>
      <c r="F12488" s="29"/>
      <c r="G12488" s="24"/>
      <c r="H12488" s="24"/>
    </row>
    <row r="12489" spans="2:8">
      <c r="B12489" s="24"/>
      <c r="C12489" s="24"/>
      <c r="D12489" s="24"/>
      <c r="E12489" s="24"/>
      <c r="F12489" s="29"/>
      <c r="G12489" s="24"/>
      <c r="H12489" s="24"/>
    </row>
    <row r="12490" spans="2:8">
      <c r="B12490" s="24"/>
      <c r="C12490" s="24"/>
      <c r="D12490" s="24"/>
      <c r="E12490" s="24"/>
      <c r="F12490" s="29"/>
      <c r="G12490" s="24"/>
      <c r="H12490" s="24"/>
    </row>
    <row r="12491" spans="2:8">
      <c r="B12491" s="24"/>
      <c r="C12491" s="24"/>
      <c r="D12491" s="24"/>
      <c r="E12491" s="24"/>
      <c r="F12491" s="29"/>
      <c r="G12491" s="24"/>
      <c r="H12491" s="24"/>
    </row>
    <row r="12492" spans="2:8">
      <c r="B12492" s="24"/>
      <c r="C12492" s="24"/>
      <c r="D12492" s="24"/>
      <c r="E12492" s="24"/>
      <c r="F12492" s="29"/>
      <c r="G12492" s="24"/>
      <c r="H12492" s="24"/>
    </row>
    <row r="12493" spans="2:8">
      <c r="B12493" s="24"/>
      <c r="C12493" s="24"/>
      <c r="D12493" s="24"/>
      <c r="E12493" s="24"/>
      <c r="F12493" s="29"/>
      <c r="G12493" s="24"/>
      <c r="H12493" s="24"/>
    </row>
    <row r="12494" spans="2:8">
      <c r="B12494" s="24"/>
      <c r="C12494" s="24"/>
      <c r="D12494" s="24"/>
      <c r="E12494" s="24"/>
      <c r="F12494" s="29"/>
      <c r="G12494" s="24"/>
      <c r="H12494" s="24"/>
    </row>
    <row r="12495" spans="2:8">
      <c r="B12495" s="24"/>
      <c r="C12495" s="24"/>
      <c r="D12495" s="24"/>
      <c r="E12495" s="24"/>
      <c r="F12495" s="29"/>
      <c r="G12495" s="24"/>
      <c r="H12495" s="24"/>
    </row>
    <row r="12496" spans="2:8">
      <c r="B12496" s="24"/>
      <c r="C12496" s="24"/>
      <c r="D12496" s="24"/>
      <c r="E12496" s="24"/>
      <c r="F12496" s="29"/>
      <c r="G12496" s="24"/>
      <c r="H12496" s="24"/>
    </row>
    <row r="12497" spans="2:8">
      <c r="B12497" s="24"/>
      <c r="C12497" s="24"/>
      <c r="D12497" s="24"/>
      <c r="E12497" s="24"/>
      <c r="F12497" s="29"/>
      <c r="G12497" s="24"/>
      <c r="H12497" s="24"/>
    </row>
    <row r="12498" spans="2:8">
      <c r="B12498" s="24"/>
      <c r="C12498" s="24"/>
      <c r="D12498" s="24"/>
      <c r="E12498" s="24"/>
      <c r="F12498" s="29"/>
      <c r="G12498" s="24"/>
      <c r="H12498" s="24"/>
    </row>
    <row r="12499" spans="2:8">
      <c r="B12499" s="24"/>
      <c r="C12499" s="24"/>
      <c r="D12499" s="24"/>
      <c r="E12499" s="24"/>
      <c r="F12499" s="29"/>
      <c r="G12499" s="24"/>
      <c r="H12499" s="24"/>
    </row>
    <row r="12500" spans="2:8">
      <c r="B12500" s="24"/>
      <c r="C12500" s="24"/>
      <c r="D12500" s="24"/>
      <c r="E12500" s="24"/>
      <c r="F12500" s="29"/>
      <c r="G12500" s="24"/>
      <c r="H12500" s="24"/>
    </row>
    <row r="12501" spans="2:8">
      <c r="B12501" s="24"/>
      <c r="C12501" s="24"/>
      <c r="D12501" s="24"/>
      <c r="E12501" s="24"/>
      <c r="F12501" s="29"/>
      <c r="G12501" s="24"/>
      <c r="H12501" s="24"/>
    </row>
    <row r="12502" spans="2:8">
      <c r="B12502" s="24"/>
      <c r="C12502" s="24"/>
      <c r="D12502" s="24"/>
      <c r="E12502" s="24"/>
      <c r="F12502" s="29"/>
      <c r="G12502" s="24"/>
      <c r="H12502" s="24"/>
    </row>
    <row r="12503" spans="2:8">
      <c r="B12503" s="24"/>
      <c r="C12503" s="24"/>
      <c r="D12503" s="24"/>
      <c r="E12503" s="24"/>
      <c r="F12503" s="29"/>
      <c r="G12503" s="24"/>
      <c r="H12503" s="24"/>
    </row>
    <row r="12504" spans="2:8">
      <c r="B12504" s="24"/>
      <c r="C12504" s="24"/>
      <c r="D12504" s="24"/>
      <c r="E12504" s="24"/>
      <c r="F12504" s="29"/>
      <c r="G12504" s="24"/>
      <c r="H12504" s="24"/>
    </row>
    <row r="12505" spans="2:8">
      <c r="B12505" s="24"/>
      <c r="C12505" s="24"/>
      <c r="D12505" s="24"/>
      <c r="E12505" s="24"/>
      <c r="F12505" s="29"/>
      <c r="G12505" s="24"/>
      <c r="H12505" s="24"/>
    </row>
    <row r="12506" spans="2:8">
      <c r="B12506" s="24"/>
      <c r="C12506" s="24"/>
      <c r="D12506" s="24"/>
      <c r="E12506" s="24"/>
      <c r="F12506" s="29"/>
      <c r="G12506" s="24"/>
      <c r="H12506" s="24"/>
    </row>
    <row r="12507" spans="2:8">
      <c r="B12507" s="24"/>
      <c r="C12507" s="24"/>
      <c r="D12507" s="24"/>
      <c r="E12507" s="24"/>
      <c r="F12507" s="29"/>
      <c r="G12507" s="24"/>
      <c r="H12507" s="24"/>
    </row>
    <row r="12508" spans="2:8">
      <c r="B12508" s="24"/>
      <c r="C12508" s="24"/>
      <c r="D12508" s="24"/>
      <c r="E12508" s="24"/>
      <c r="F12508" s="29"/>
      <c r="G12508" s="24"/>
      <c r="H12508" s="24"/>
    </row>
    <row r="12509" spans="2:8">
      <c r="B12509" s="24"/>
      <c r="C12509" s="24"/>
      <c r="D12509" s="24"/>
      <c r="E12509" s="24"/>
      <c r="F12509" s="29"/>
      <c r="G12509" s="24"/>
      <c r="H12509" s="24"/>
    </row>
    <row r="12510" spans="2:8">
      <c r="B12510" s="24"/>
      <c r="C12510" s="24"/>
      <c r="D12510" s="24"/>
      <c r="E12510" s="24"/>
      <c r="F12510" s="29"/>
      <c r="G12510" s="24"/>
      <c r="H12510" s="24"/>
    </row>
    <row r="12511" spans="2:8">
      <c r="B12511" s="24"/>
      <c r="C12511" s="24"/>
      <c r="D12511" s="24"/>
      <c r="E12511" s="24"/>
      <c r="F12511" s="29"/>
      <c r="G12511" s="24"/>
      <c r="H12511" s="24"/>
    </row>
    <row r="12512" spans="2:8">
      <c r="B12512" s="24"/>
      <c r="C12512" s="24"/>
      <c r="D12512" s="24"/>
      <c r="E12512" s="24"/>
      <c r="F12512" s="29"/>
      <c r="G12512" s="24"/>
      <c r="H12512" s="24"/>
    </row>
    <row r="12513" spans="2:8">
      <c r="B12513" s="24"/>
      <c r="C12513" s="24"/>
      <c r="D12513" s="24"/>
      <c r="E12513" s="24"/>
      <c r="F12513" s="29"/>
      <c r="G12513" s="24"/>
      <c r="H12513" s="24"/>
    </row>
    <row r="12514" spans="2:8">
      <c r="B12514" s="24"/>
      <c r="C12514" s="24"/>
      <c r="D12514" s="24"/>
      <c r="E12514" s="24"/>
      <c r="F12514" s="29"/>
      <c r="G12514" s="24"/>
      <c r="H12514" s="24"/>
    </row>
    <row r="12515" spans="2:8">
      <c r="B12515" s="24"/>
      <c r="C12515" s="24"/>
      <c r="D12515" s="24"/>
      <c r="E12515" s="24"/>
      <c r="F12515" s="29"/>
      <c r="G12515" s="24"/>
      <c r="H12515" s="24"/>
    </row>
    <row r="12516" spans="2:8">
      <c r="B12516" s="24"/>
      <c r="C12516" s="24"/>
      <c r="D12516" s="24"/>
      <c r="E12516" s="24"/>
      <c r="F12516" s="29"/>
      <c r="G12516" s="24"/>
      <c r="H12516" s="24"/>
    </row>
    <row r="12517" spans="2:8">
      <c r="B12517" s="24"/>
      <c r="C12517" s="24"/>
      <c r="D12517" s="24"/>
      <c r="E12517" s="24"/>
      <c r="F12517" s="29"/>
      <c r="G12517" s="24"/>
      <c r="H12517" s="24"/>
    </row>
    <row r="12518" spans="2:8">
      <c r="B12518" s="24"/>
      <c r="C12518" s="24"/>
      <c r="D12518" s="24"/>
      <c r="E12518" s="24"/>
      <c r="F12518" s="29"/>
      <c r="G12518" s="24"/>
      <c r="H12518" s="24"/>
    </row>
    <row r="12519" spans="2:8">
      <c r="B12519" s="24"/>
      <c r="C12519" s="24"/>
      <c r="D12519" s="24"/>
      <c r="E12519" s="24"/>
      <c r="F12519" s="29"/>
      <c r="G12519" s="24"/>
      <c r="H12519" s="24"/>
    </row>
    <row r="12520" spans="2:8">
      <c r="B12520" s="24"/>
      <c r="C12520" s="24"/>
      <c r="D12520" s="24"/>
      <c r="E12520" s="24"/>
      <c r="F12520" s="29"/>
      <c r="G12520" s="24"/>
      <c r="H12520" s="24"/>
    </row>
    <row r="12521" spans="2:8">
      <c r="B12521" s="24"/>
      <c r="C12521" s="24"/>
      <c r="D12521" s="24"/>
      <c r="E12521" s="24"/>
      <c r="F12521" s="29"/>
      <c r="G12521" s="24"/>
      <c r="H12521" s="24"/>
    </row>
    <row r="12522" spans="2:8">
      <c r="B12522" s="24"/>
      <c r="C12522" s="24"/>
      <c r="D12522" s="24"/>
      <c r="E12522" s="24"/>
      <c r="F12522" s="29"/>
      <c r="G12522" s="24"/>
      <c r="H12522" s="24"/>
    </row>
    <row r="12523" spans="2:8">
      <c r="B12523" s="24"/>
      <c r="C12523" s="24"/>
      <c r="D12523" s="24"/>
      <c r="E12523" s="24"/>
      <c r="F12523" s="29"/>
      <c r="G12523" s="24"/>
      <c r="H12523" s="24"/>
    </row>
    <row r="12524" spans="2:8">
      <c r="B12524" s="24"/>
      <c r="C12524" s="24"/>
      <c r="D12524" s="24"/>
      <c r="E12524" s="24"/>
      <c r="F12524" s="29"/>
      <c r="G12524" s="24"/>
      <c r="H12524" s="24"/>
    </row>
    <row r="12525" spans="2:8">
      <c r="B12525" s="24"/>
      <c r="C12525" s="24"/>
      <c r="D12525" s="24"/>
      <c r="E12525" s="24"/>
      <c r="F12525" s="29"/>
      <c r="G12525" s="24"/>
      <c r="H12525" s="24"/>
    </row>
    <row r="12526" spans="2:8">
      <c r="B12526" s="24"/>
      <c r="C12526" s="24"/>
      <c r="D12526" s="24"/>
      <c r="E12526" s="24"/>
      <c r="F12526" s="29"/>
      <c r="G12526" s="24"/>
      <c r="H12526" s="24"/>
    </row>
    <row r="12527" spans="2:8">
      <c r="B12527" s="24"/>
      <c r="C12527" s="24"/>
      <c r="D12527" s="24"/>
      <c r="E12527" s="24"/>
      <c r="F12527" s="29"/>
      <c r="G12527" s="24"/>
      <c r="H12527" s="24"/>
    </row>
    <row r="12528" spans="2:8">
      <c r="B12528" s="24"/>
      <c r="C12528" s="24"/>
      <c r="D12528" s="24"/>
      <c r="E12528" s="24"/>
      <c r="F12528" s="29"/>
      <c r="G12528" s="24"/>
      <c r="H12528" s="24"/>
    </row>
    <row r="12529" spans="2:8">
      <c r="B12529" s="24"/>
      <c r="C12529" s="24"/>
      <c r="D12529" s="24"/>
      <c r="E12529" s="24"/>
      <c r="F12529" s="29"/>
      <c r="G12529" s="24"/>
      <c r="H12529" s="24"/>
    </row>
    <row r="12530" spans="2:8">
      <c r="B12530" s="24"/>
      <c r="C12530" s="24"/>
      <c r="D12530" s="24"/>
      <c r="E12530" s="24"/>
      <c r="F12530" s="29"/>
      <c r="G12530" s="24"/>
      <c r="H12530" s="24"/>
    </row>
    <row r="12531" spans="2:8">
      <c r="B12531" s="24"/>
      <c r="C12531" s="24"/>
      <c r="D12531" s="24"/>
      <c r="E12531" s="24"/>
      <c r="F12531" s="29"/>
      <c r="G12531" s="24"/>
      <c r="H12531" s="24"/>
    </row>
    <row r="12532" spans="2:8">
      <c r="B12532" s="24"/>
      <c r="C12532" s="24"/>
      <c r="D12532" s="24"/>
      <c r="E12532" s="24"/>
      <c r="F12532" s="29"/>
      <c r="G12532" s="24"/>
      <c r="H12532" s="24"/>
    </row>
    <row r="12533" spans="2:8">
      <c r="B12533" s="24"/>
      <c r="C12533" s="24"/>
      <c r="D12533" s="24"/>
      <c r="E12533" s="24"/>
      <c r="F12533" s="29"/>
      <c r="G12533" s="24"/>
      <c r="H12533" s="24"/>
    </row>
    <row r="12534" spans="2:8">
      <c r="B12534" s="24"/>
      <c r="C12534" s="24"/>
      <c r="D12534" s="24"/>
      <c r="E12534" s="24"/>
      <c r="F12534" s="29"/>
      <c r="G12534" s="24"/>
      <c r="H12534" s="24"/>
    </row>
    <row r="12535" spans="2:8">
      <c r="B12535" s="24"/>
      <c r="C12535" s="24"/>
      <c r="D12535" s="24"/>
      <c r="E12535" s="24"/>
      <c r="F12535" s="29"/>
      <c r="G12535" s="24"/>
      <c r="H12535" s="24"/>
    </row>
    <row r="12536" spans="2:8">
      <c r="B12536" s="24"/>
      <c r="C12536" s="24"/>
      <c r="D12536" s="24"/>
      <c r="E12536" s="24"/>
      <c r="F12536" s="29"/>
      <c r="G12536" s="24"/>
      <c r="H12536" s="24"/>
    </row>
    <row r="12537" spans="2:8">
      <c r="B12537" s="24"/>
      <c r="C12537" s="24"/>
      <c r="D12537" s="24"/>
      <c r="E12537" s="24"/>
      <c r="F12537" s="29"/>
      <c r="G12537" s="24"/>
      <c r="H12537" s="24"/>
    </row>
    <row r="12538" spans="2:8">
      <c r="B12538" s="24"/>
      <c r="C12538" s="24"/>
      <c r="D12538" s="24"/>
      <c r="E12538" s="24"/>
      <c r="F12538" s="29"/>
      <c r="G12538" s="24"/>
      <c r="H12538" s="24"/>
    </row>
    <row r="12539" spans="2:8">
      <c r="B12539" s="24"/>
      <c r="C12539" s="24"/>
      <c r="D12539" s="24"/>
      <c r="E12539" s="24"/>
      <c r="F12539" s="29"/>
      <c r="G12539" s="24"/>
      <c r="H12539" s="24"/>
    </row>
    <row r="12540" spans="2:8">
      <c r="B12540" s="24"/>
      <c r="C12540" s="24"/>
      <c r="D12540" s="24"/>
      <c r="E12540" s="24"/>
      <c r="F12540" s="29"/>
      <c r="G12540" s="24"/>
      <c r="H12540" s="24"/>
    </row>
    <row r="12541" spans="2:8">
      <c r="B12541" s="24"/>
      <c r="C12541" s="24"/>
      <c r="D12541" s="24"/>
      <c r="E12541" s="24"/>
      <c r="F12541" s="29"/>
      <c r="G12541" s="24"/>
      <c r="H12541" s="24"/>
    </row>
    <row r="12542" spans="2:8">
      <c r="B12542" s="24"/>
      <c r="C12542" s="24"/>
      <c r="D12542" s="24"/>
      <c r="E12542" s="24"/>
      <c r="F12542" s="29"/>
      <c r="G12542" s="24"/>
      <c r="H12542" s="24"/>
    </row>
    <row r="12543" spans="2:8">
      <c r="B12543" s="24"/>
      <c r="C12543" s="24"/>
      <c r="D12543" s="24"/>
      <c r="E12543" s="24"/>
      <c r="F12543" s="29"/>
      <c r="G12543" s="24"/>
      <c r="H12543" s="24"/>
    </row>
    <row r="12544" spans="2:8">
      <c r="B12544" s="24"/>
      <c r="C12544" s="24"/>
      <c r="D12544" s="24"/>
      <c r="E12544" s="24"/>
      <c r="F12544" s="29"/>
      <c r="G12544" s="24"/>
      <c r="H12544" s="24"/>
    </row>
    <row r="12545" spans="2:8">
      <c r="B12545" s="24"/>
      <c r="C12545" s="24"/>
      <c r="D12545" s="24"/>
      <c r="E12545" s="24"/>
      <c r="F12545" s="29"/>
      <c r="G12545" s="24"/>
      <c r="H12545" s="24"/>
    </row>
    <row r="12546" spans="2:8">
      <c r="B12546" s="24"/>
      <c r="C12546" s="24"/>
      <c r="D12546" s="24"/>
      <c r="E12546" s="24"/>
      <c r="F12546" s="29"/>
      <c r="G12546" s="24"/>
      <c r="H12546" s="24"/>
    </row>
    <row r="12547" spans="2:8">
      <c r="B12547" s="24"/>
      <c r="C12547" s="24"/>
      <c r="D12547" s="24"/>
      <c r="E12547" s="24"/>
      <c r="F12547" s="29"/>
      <c r="G12547" s="24"/>
      <c r="H12547" s="24"/>
    </row>
    <row r="12548" spans="2:8">
      <c r="B12548" s="24"/>
      <c r="C12548" s="24"/>
      <c r="D12548" s="24"/>
      <c r="E12548" s="24"/>
      <c r="F12548" s="29"/>
      <c r="G12548" s="24"/>
      <c r="H12548" s="24"/>
    </row>
    <row r="12549" spans="2:8">
      <c r="B12549" s="24"/>
      <c r="C12549" s="24"/>
      <c r="D12549" s="24"/>
      <c r="E12549" s="24"/>
      <c r="F12549" s="29"/>
      <c r="G12549" s="24"/>
      <c r="H12549" s="24"/>
    </row>
    <row r="12550" spans="2:8">
      <c r="B12550" s="24"/>
      <c r="C12550" s="24"/>
      <c r="D12550" s="24"/>
      <c r="E12550" s="24"/>
      <c r="F12550" s="29"/>
      <c r="G12550" s="24"/>
      <c r="H12550" s="24"/>
    </row>
    <row r="12551" spans="2:8">
      <c r="B12551" s="24"/>
      <c r="C12551" s="24"/>
      <c r="D12551" s="24"/>
      <c r="E12551" s="24"/>
      <c r="F12551" s="29"/>
      <c r="G12551" s="24"/>
      <c r="H12551" s="24"/>
    </row>
    <row r="12552" spans="2:8">
      <c r="B12552" s="24"/>
      <c r="C12552" s="24"/>
      <c r="D12552" s="24"/>
      <c r="E12552" s="24"/>
      <c r="F12552" s="29"/>
      <c r="G12552" s="24"/>
      <c r="H12552" s="24"/>
    </row>
    <row r="12553" spans="2:8">
      <c r="B12553" s="24"/>
      <c r="C12553" s="24"/>
      <c r="D12553" s="24"/>
      <c r="E12553" s="24"/>
      <c r="F12553" s="29"/>
      <c r="G12553" s="24"/>
      <c r="H12553" s="24"/>
    </row>
    <row r="12554" spans="2:8">
      <c r="B12554" s="24"/>
      <c r="C12554" s="24"/>
      <c r="D12554" s="24"/>
      <c r="E12554" s="24"/>
      <c r="F12554" s="29"/>
      <c r="G12554" s="24"/>
      <c r="H12554" s="24"/>
    </row>
    <row r="12555" spans="2:8">
      <c r="B12555" s="24"/>
      <c r="C12555" s="24"/>
      <c r="D12555" s="24"/>
      <c r="E12555" s="24"/>
      <c r="F12555" s="29"/>
      <c r="G12555" s="24"/>
      <c r="H12555" s="24"/>
    </row>
    <row r="12556" spans="2:8">
      <c r="B12556" s="24"/>
      <c r="C12556" s="24"/>
      <c r="D12556" s="24"/>
      <c r="E12556" s="24"/>
      <c r="F12556" s="29"/>
      <c r="G12556" s="24"/>
      <c r="H12556" s="24"/>
    </row>
    <row r="12557" spans="2:8">
      <c r="B12557" s="24"/>
      <c r="C12557" s="24"/>
      <c r="D12557" s="24"/>
      <c r="E12557" s="24"/>
      <c r="F12557" s="29"/>
      <c r="G12557" s="24"/>
      <c r="H12557" s="24"/>
    </row>
    <row r="12558" spans="2:8">
      <c r="B12558" s="24"/>
      <c r="C12558" s="24"/>
      <c r="D12558" s="24"/>
      <c r="E12558" s="24"/>
      <c r="F12558" s="29"/>
      <c r="G12558" s="24"/>
      <c r="H12558" s="24"/>
    </row>
    <row r="12559" spans="2:8">
      <c r="B12559" s="24"/>
      <c r="C12559" s="24"/>
      <c r="D12559" s="24"/>
      <c r="E12559" s="24"/>
      <c r="F12559" s="29"/>
      <c r="G12559" s="24"/>
      <c r="H12559" s="24"/>
    </row>
    <row r="12560" spans="2:8">
      <c r="B12560" s="24"/>
      <c r="C12560" s="24"/>
      <c r="D12560" s="24"/>
      <c r="E12560" s="24"/>
      <c r="F12560" s="29"/>
      <c r="G12560" s="24"/>
      <c r="H12560" s="24"/>
    </row>
    <row r="12561" spans="2:8">
      <c r="B12561" s="24"/>
      <c r="C12561" s="24"/>
      <c r="D12561" s="24"/>
      <c r="E12561" s="24"/>
      <c r="F12561" s="29"/>
      <c r="G12561" s="24"/>
      <c r="H12561" s="24"/>
    </row>
    <row r="12562" spans="2:8">
      <c r="B12562" s="24"/>
      <c r="C12562" s="24"/>
      <c r="D12562" s="24"/>
      <c r="E12562" s="24"/>
      <c r="F12562" s="29"/>
      <c r="G12562" s="24"/>
      <c r="H12562" s="24"/>
    </row>
    <row r="12563" spans="2:8">
      <c r="B12563" s="24"/>
      <c r="C12563" s="24"/>
      <c r="D12563" s="24"/>
      <c r="E12563" s="24"/>
      <c r="F12563" s="29"/>
      <c r="G12563" s="24"/>
      <c r="H12563" s="24"/>
    </row>
    <row r="12564" spans="2:8">
      <c r="B12564" s="24"/>
      <c r="C12564" s="24"/>
      <c r="D12564" s="24"/>
      <c r="E12564" s="24"/>
      <c r="F12564" s="29"/>
      <c r="G12564" s="24"/>
      <c r="H12564" s="24"/>
    </row>
    <row r="12565" spans="2:8">
      <c r="B12565" s="24"/>
      <c r="C12565" s="24"/>
      <c r="D12565" s="24"/>
      <c r="E12565" s="24"/>
      <c r="F12565" s="29"/>
      <c r="G12565" s="24"/>
      <c r="H12565" s="24"/>
    </row>
    <row r="12566" spans="2:8">
      <c r="B12566" s="24"/>
      <c r="C12566" s="24"/>
      <c r="D12566" s="24"/>
      <c r="E12566" s="24"/>
      <c r="F12566" s="29"/>
      <c r="G12566" s="24"/>
      <c r="H12566" s="24"/>
    </row>
    <row r="12567" spans="2:8">
      <c r="B12567" s="24"/>
      <c r="C12567" s="24"/>
      <c r="D12567" s="24"/>
      <c r="E12567" s="24"/>
      <c r="F12567" s="29"/>
      <c r="G12567" s="24"/>
      <c r="H12567" s="24"/>
    </row>
    <row r="12568" spans="2:8">
      <c r="B12568" s="24"/>
      <c r="C12568" s="24"/>
      <c r="D12568" s="24"/>
      <c r="E12568" s="24"/>
      <c r="F12568" s="29"/>
      <c r="G12568" s="24"/>
      <c r="H12568" s="24"/>
    </row>
    <row r="12569" spans="2:8">
      <c r="B12569" s="24"/>
      <c r="C12569" s="24"/>
      <c r="D12569" s="24"/>
      <c r="E12569" s="24"/>
      <c r="F12569" s="29"/>
      <c r="G12569" s="24"/>
      <c r="H12569" s="24"/>
    </row>
    <row r="12570" spans="2:8">
      <c r="B12570" s="24"/>
      <c r="C12570" s="24"/>
      <c r="D12570" s="24"/>
      <c r="E12570" s="24"/>
      <c r="F12570" s="29"/>
      <c r="G12570" s="24"/>
      <c r="H12570" s="24"/>
    </row>
    <row r="12571" spans="2:8">
      <c r="B12571" s="24"/>
      <c r="C12571" s="24"/>
      <c r="D12571" s="24"/>
      <c r="E12571" s="24"/>
      <c r="F12571" s="29"/>
      <c r="G12571" s="24"/>
      <c r="H12571" s="24"/>
    </row>
    <row r="12572" spans="2:8">
      <c r="B12572" s="24"/>
      <c r="C12572" s="24"/>
      <c r="D12572" s="24"/>
      <c r="E12572" s="24"/>
      <c r="F12572" s="29"/>
      <c r="G12572" s="24"/>
      <c r="H12572" s="24"/>
    </row>
    <row r="12573" spans="2:8">
      <c r="B12573" s="24"/>
      <c r="C12573" s="24"/>
      <c r="D12573" s="24"/>
      <c r="E12573" s="24"/>
      <c r="F12573" s="29"/>
      <c r="G12573" s="24"/>
      <c r="H12573" s="24"/>
    </row>
    <row r="12574" spans="2:8">
      <c r="B12574" s="24"/>
      <c r="C12574" s="24"/>
      <c r="D12574" s="24"/>
      <c r="E12574" s="24"/>
      <c r="F12574" s="29"/>
      <c r="G12574" s="24"/>
      <c r="H12574" s="24"/>
    </row>
    <row r="12575" spans="2:8">
      <c r="B12575" s="24"/>
      <c r="C12575" s="24"/>
      <c r="D12575" s="24"/>
      <c r="E12575" s="24"/>
      <c r="F12575" s="29"/>
      <c r="G12575" s="24"/>
      <c r="H12575" s="24"/>
    </row>
    <row r="12576" spans="2:8">
      <c r="B12576" s="24"/>
      <c r="C12576" s="24"/>
      <c r="D12576" s="24"/>
      <c r="E12576" s="24"/>
      <c r="F12576" s="29"/>
      <c r="G12576" s="24"/>
      <c r="H12576" s="24"/>
    </row>
    <row r="12577" spans="2:8">
      <c r="B12577" s="24"/>
      <c r="C12577" s="24"/>
      <c r="D12577" s="24"/>
      <c r="E12577" s="24"/>
      <c r="F12577" s="29"/>
      <c r="G12577" s="24"/>
      <c r="H12577" s="24"/>
    </row>
    <row r="12578" spans="2:8">
      <c r="B12578" s="24"/>
      <c r="C12578" s="24"/>
      <c r="D12578" s="24"/>
      <c r="E12578" s="24"/>
      <c r="F12578" s="29"/>
      <c r="G12578" s="24"/>
      <c r="H12578" s="24"/>
    </row>
    <row r="12579" spans="2:8">
      <c r="B12579" s="24"/>
      <c r="C12579" s="24"/>
      <c r="D12579" s="24"/>
      <c r="E12579" s="24"/>
      <c r="F12579" s="29"/>
      <c r="G12579" s="24"/>
      <c r="H12579" s="24"/>
    </row>
    <row r="12580" spans="2:8">
      <c r="B12580" s="24"/>
      <c r="C12580" s="24"/>
      <c r="D12580" s="24"/>
      <c r="E12580" s="24"/>
      <c r="F12580" s="29"/>
      <c r="G12580" s="24"/>
      <c r="H12580" s="24"/>
    </row>
    <row r="12581" spans="2:8">
      <c r="B12581" s="24"/>
      <c r="C12581" s="24"/>
      <c r="D12581" s="24"/>
      <c r="E12581" s="24"/>
      <c r="F12581" s="29"/>
      <c r="G12581" s="24"/>
      <c r="H12581" s="24"/>
    </row>
    <row r="12582" spans="2:8">
      <c r="B12582" s="24"/>
      <c r="C12582" s="24"/>
      <c r="D12582" s="24"/>
      <c r="E12582" s="24"/>
      <c r="F12582" s="29"/>
      <c r="G12582" s="24"/>
      <c r="H12582" s="24"/>
    </row>
    <row r="12583" spans="2:8">
      <c r="B12583" s="24"/>
      <c r="C12583" s="24"/>
      <c r="D12583" s="24"/>
      <c r="E12583" s="24"/>
      <c r="F12583" s="29"/>
      <c r="G12583" s="24"/>
      <c r="H12583" s="24"/>
    </row>
    <row r="12584" spans="2:8">
      <c r="B12584" s="24"/>
      <c r="C12584" s="24"/>
      <c r="D12584" s="24"/>
      <c r="E12584" s="24"/>
      <c r="F12584" s="29"/>
      <c r="G12584" s="24"/>
      <c r="H12584" s="24"/>
    </row>
    <row r="12585" spans="2:8">
      <c r="B12585" s="24"/>
      <c r="C12585" s="24"/>
      <c r="D12585" s="24"/>
      <c r="E12585" s="24"/>
      <c r="F12585" s="29"/>
      <c r="G12585" s="24"/>
      <c r="H12585" s="24"/>
    </row>
    <row r="12586" spans="2:8">
      <c r="B12586" s="24"/>
      <c r="C12586" s="24"/>
      <c r="D12586" s="24"/>
      <c r="E12586" s="24"/>
      <c r="F12586" s="29"/>
      <c r="G12586" s="24"/>
      <c r="H12586" s="24"/>
    </row>
    <row r="12587" spans="2:8">
      <c r="B12587" s="24"/>
      <c r="C12587" s="24"/>
      <c r="D12587" s="24"/>
      <c r="E12587" s="24"/>
      <c r="F12587" s="29"/>
      <c r="G12587" s="24"/>
      <c r="H12587" s="24"/>
    </row>
    <row r="12588" spans="2:8">
      <c r="B12588" s="24"/>
      <c r="C12588" s="24"/>
      <c r="D12588" s="24"/>
      <c r="E12588" s="24"/>
      <c r="F12588" s="29"/>
      <c r="G12588" s="24"/>
      <c r="H12588" s="24"/>
    </row>
    <row r="12589" spans="2:8">
      <c r="B12589" s="24"/>
      <c r="C12589" s="24"/>
      <c r="D12589" s="24"/>
      <c r="E12589" s="24"/>
      <c r="F12589" s="29"/>
      <c r="G12589" s="24"/>
      <c r="H12589" s="24"/>
    </row>
    <row r="12590" spans="2:8">
      <c r="B12590" s="24"/>
      <c r="C12590" s="24"/>
      <c r="D12590" s="24"/>
      <c r="E12590" s="24"/>
      <c r="F12590" s="29"/>
      <c r="G12590" s="24"/>
      <c r="H12590" s="24"/>
    </row>
    <row r="12591" spans="2:8">
      <c r="B12591" s="24"/>
      <c r="C12591" s="24"/>
      <c r="D12591" s="24"/>
      <c r="E12591" s="24"/>
      <c r="F12591" s="29"/>
      <c r="G12591" s="24"/>
      <c r="H12591" s="24"/>
    </row>
    <row r="12592" spans="2:8">
      <c r="B12592" s="24"/>
      <c r="C12592" s="24"/>
      <c r="D12592" s="24"/>
      <c r="E12592" s="24"/>
      <c r="F12592" s="29"/>
      <c r="G12592" s="24"/>
      <c r="H12592" s="24"/>
    </row>
    <row r="12593" spans="2:8">
      <c r="B12593" s="24"/>
      <c r="C12593" s="24"/>
      <c r="D12593" s="24"/>
      <c r="E12593" s="24"/>
      <c r="F12593" s="29"/>
      <c r="G12593" s="24"/>
      <c r="H12593" s="24"/>
    </row>
    <row r="12594" spans="2:8">
      <c r="B12594" s="24"/>
      <c r="C12594" s="24"/>
      <c r="D12594" s="24"/>
      <c r="E12594" s="24"/>
      <c r="F12594" s="29"/>
      <c r="G12594" s="24"/>
      <c r="H12594" s="24"/>
    </row>
    <row r="12595" spans="2:8">
      <c r="B12595" s="24"/>
      <c r="C12595" s="24"/>
      <c r="D12595" s="24"/>
      <c r="E12595" s="24"/>
      <c r="F12595" s="29"/>
      <c r="G12595" s="24"/>
      <c r="H12595" s="24"/>
    </row>
    <row r="12596" spans="2:8">
      <c r="B12596" s="24"/>
      <c r="C12596" s="24"/>
      <c r="D12596" s="24"/>
      <c r="E12596" s="24"/>
      <c r="F12596" s="29"/>
      <c r="G12596" s="24"/>
      <c r="H12596" s="24"/>
    </row>
    <row r="12597" spans="2:8">
      <c r="B12597" s="24"/>
      <c r="C12597" s="24"/>
      <c r="D12597" s="24"/>
      <c r="E12597" s="24"/>
      <c r="F12597" s="29"/>
      <c r="G12597" s="24"/>
      <c r="H12597" s="24"/>
    </row>
    <row r="12598" spans="2:8">
      <c r="B12598" s="24"/>
      <c r="C12598" s="24"/>
      <c r="D12598" s="24"/>
      <c r="E12598" s="24"/>
      <c r="F12598" s="29"/>
      <c r="G12598" s="24"/>
      <c r="H12598" s="24"/>
    </row>
    <row r="12599" spans="2:8">
      <c r="B12599" s="24"/>
      <c r="C12599" s="24"/>
      <c r="D12599" s="24"/>
      <c r="E12599" s="24"/>
      <c r="F12599" s="29"/>
      <c r="G12599" s="24"/>
      <c r="H12599" s="24"/>
    </row>
    <row r="12600" spans="2:8">
      <c r="B12600" s="24"/>
      <c r="C12600" s="24"/>
      <c r="D12600" s="24"/>
      <c r="E12600" s="24"/>
      <c r="F12600" s="29"/>
      <c r="G12600" s="24"/>
      <c r="H12600" s="24"/>
    </row>
    <row r="12601" spans="2:8">
      <c r="B12601" s="24"/>
      <c r="C12601" s="24"/>
      <c r="D12601" s="24"/>
      <c r="E12601" s="24"/>
      <c r="F12601" s="29"/>
      <c r="G12601" s="24"/>
      <c r="H12601" s="24"/>
    </row>
    <row r="12602" spans="2:8">
      <c r="B12602" s="24"/>
      <c r="C12602" s="24"/>
      <c r="D12602" s="24"/>
      <c r="E12602" s="24"/>
      <c r="F12602" s="29"/>
      <c r="G12602" s="24"/>
      <c r="H12602" s="24"/>
    </row>
    <row r="12603" spans="2:8">
      <c r="B12603" s="24"/>
      <c r="C12603" s="24"/>
      <c r="D12603" s="24"/>
      <c r="E12603" s="24"/>
      <c r="F12603" s="29"/>
      <c r="G12603" s="24"/>
      <c r="H12603" s="24"/>
    </row>
    <row r="12604" spans="2:8">
      <c r="B12604" s="24"/>
      <c r="C12604" s="24"/>
      <c r="D12604" s="24"/>
      <c r="E12604" s="24"/>
      <c r="F12604" s="29"/>
      <c r="G12604" s="24"/>
      <c r="H12604" s="24"/>
    </row>
    <row r="12605" spans="2:8">
      <c r="B12605" s="24"/>
      <c r="C12605" s="24"/>
      <c r="D12605" s="24"/>
      <c r="E12605" s="24"/>
      <c r="F12605" s="29"/>
      <c r="G12605" s="24"/>
      <c r="H12605" s="24"/>
    </row>
    <row r="12606" spans="2:8">
      <c r="B12606" s="24"/>
      <c r="C12606" s="24"/>
      <c r="D12606" s="24"/>
      <c r="E12606" s="24"/>
      <c r="F12606" s="29"/>
      <c r="G12606" s="24"/>
      <c r="H12606" s="24"/>
    </row>
    <row r="12607" spans="2:8">
      <c r="B12607" s="24"/>
      <c r="C12607" s="24"/>
      <c r="D12607" s="24"/>
      <c r="E12607" s="24"/>
      <c r="F12607" s="29"/>
      <c r="G12607" s="24"/>
      <c r="H12607" s="24"/>
    </row>
    <row r="12608" spans="2:8">
      <c r="B12608" s="24"/>
      <c r="C12608" s="24"/>
      <c r="D12608" s="24"/>
      <c r="E12608" s="24"/>
      <c r="F12608" s="29"/>
      <c r="G12608" s="24"/>
      <c r="H12608" s="24"/>
    </row>
    <row r="12609" spans="2:8">
      <c r="B12609" s="24"/>
      <c r="C12609" s="24"/>
      <c r="D12609" s="24"/>
      <c r="E12609" s="24"/>
      <c r="F12609" s="29"/>
      <c r="G12609" s="24"/>
      <c r="H12609" s="24"/>
    </row>
    <row r="12610" spans="2:8">
      <c r="B12610" s="24"/>
      <c r="C12610" s="24"/>
      <c r="D12610" s="24"/>
      <c r="E12610" s="24"/>
      <c r="F12610" s="29"/>
      <c r="G12610" s="24"/>
      <c r="H12610" s="24"/>
    </row>
    <row r="12611" spans="2:8">
      <c r="B12611" s="24"/>
      <c r="C12611" s="24"/>
      <c r="D12611" s="24"/>
      <c r="E12611" s="24"/>
      <c r="F12611" s="29"/>
      <c r="G12611" s="24"/>
      <c r="H12611" s="24"/>
    </row>
    <row r="12612" spans="2:8">
      <c r="B12612" s="24"/>
      <c r="C12612" s="24"/>
      <c r="D12612" s="24"/>
      <c r="E12612" s="24"/>
      <c r="F12612" s="29"/>
      <c r="G12612" s="24"/>
      <c r="H12612" s="24"/>
    </row>
    <row r="12613" spans="2:8">
      <c r="B12613" s="24"/>
      <c r="C12613" s="24"/>
      <c r="D12613" s="24"/>
      <c r="E12613" s="24"/>
      <c r="F12613" s="29"/>
      <c r="G12613" s="24"/>
      <c r="H12613" s="24"/>
    </row>
    <row r="12614" spans="2:8">
      <c r="B12614" s="24"/>
      <c r="C12614" s="24"/>
      <c r="D12614" s="24"/>
      <c r="E12614" s="24"/>
      <c r="F12614" s="29"/>
      <c r="G12614" s="24"/>
      <c r="H12614" s="24"/>
    </row>
    <row r="12615" spans="2:8">
      <c r="B12615" s="24"/>
      <c r="C12615" s="24"/>
      <c r="D12615" s="24"/>
      <c r="E12615" s="24"/>
      <c r="F12615" s="29"/>
      <c r="G12615" s="24"/>
      <c r="H12615" s="24"/>
    </row>
    <row r="12616" spans="2:8">
      <c r="B12616" s="24"/>
      <c r="C12616" s="24"/>
      <c r="D12616" s="24"/>
      <c r="E12616" s="24"/>
      <c r="F12616" s="29"/>
      <c r="G12616" s="24"/>
      <c r="H12616" s="24"/>
    </row>
    <row r="12617" spans="2:8">
      <c r="B12617" s="24"/>
      <c r="C12617" s="24"/>
      <c r="D12617" s="24"/>
      <c r="E12617" s="24"/>
      <c r="F12617" s="29"/>
      <c r="G12617" s="24"/>
      <c r="H12617" s="24"/>
    </row>
    <row r="12618" spans="2:8">
      <c r="B12618" s="24"/>
      <c r="C12618" s="24"/>
      <c r="D12618" s="24"/>
      <c r="E12618" s="24"/>
      <c r="F12618" s="29"/>
      <c r="G12618" s="24"/>
      <c r="H12618" s="24"/>
    </row>
    <row r="12619" spans="2:8">
      <c r="B12619" s="24"/>
      <c r="C12619" s="24"/>
      <c r="D12619" s="24"/>
      <c r="E12619" s="24"/>
      <c r="F12619" s="29"/>
      <c r="G12619" s="24"/>
      <c r="H12619" s="24"/>
    </row>
    <row r="12620" spans="2:8">
      <c r="B12620" s="24"/>
      <c r="C12620" s="24"/>
      <c r="D12620" s="24"/>
      <c r="E12620" s="24"/>
      <c r="F12620" s="29"/>
      <c r="G12620" s="24"/>
      <c r="H12620" s="24"/>
    </row>
    <row r="12621" spans="2:8">
      <c r="B12621" s="24"/>
      <c r="C12621" s="24"/>
      <c r="D12621" s="24"/>
      <c r="E12621" s="24"/>
      <c r="F12621" s="29"/>
      <c r="G12621" s="24"/>
      <c r="H12621" s="24"/>
    </row>
    <row r="12622" spans="2:8">
      <c r="B12622" s="24"/>
      <c r="C12622" s="24"/>
      <c r="D12622" s="24"/>
      <c r="E12622" s="24"/>
      <c r="F12622" s="29"/>
      <c r="G12622" s="24"/>
      <c r="H12622" s="24"/>
    </row>
    <row r="12623" spans="2:8">
      <c r="B12623" s="24"/>
      <c r="C12623" s="24"/>
      <c r="D12623" s="24"/>
      <c r="E12623" s="24"/>
      <c r="F12623" s="29"/>
      <c r="G12623" s="24"/>
      <c r="H12623" s="24"/>
    </row>
    <row r="12624" spans="2:8">
      <c r="B12624" s="24"/>
      <c r="C12624" s="24"/>
      <c r="D12624" s="24"/>
      <c r="E12624" s="24"/>
      <c r="F12624" s="29"/>
      <c r="G12624" s="24"/>
      <c r="H12624" s="24"/>
    </row>
    <row r="12625" spans="2:8">
      <c r="B12625" s="24"/>
      <c r="C12625" s="24"/>
      <c r="D12625" s="24"/>
      <c r="E12625" s="24"/>
      <c r="F12625" s="29"/>
      <c r="G12625" s="24"/>
      <c r="H12625" s="24"/>
    </row>
    <row r="12626" spans="2:8">
      <c r="B12626" s="24"/>
      <c r="C12626" s="24"/>
      <c r="D12626" s="24"/>
      <c r="E12626" s="24"/>
      <c r="F12626" s="29"/>
      <c r="G12626" s="24"/>
      <c r="H12626" s="24"/>
    </row>
    <row r="12627" spans="2:8">
      <c r="B12627" s="24"/>
      <c r="C12627" s="24"/>
      <c r="D12627" s="24"/>
      <c r="E12627" s="24"/>
      <c r="F12627" s="29"/>
      <c r="G12627" s="24"/>
      <c r="H12627" s="24"/>
    </row>
    <row r="12628" spans="2:8">
      <c r="B12628" s="24"/>
      <c r="C12628" s="24"/>
      <c r="D12628" s="24"/>
      <c r="E12628" s="24"/>
      <c r="F12628" s="29"/>
      <c r="G12628" s="24"/>
      <c r="H12628" s="24"/>
    </row>
    <row r="12629" spans="2:8">
      <c r="B12629" s="24"/>
      <c r="C12629" s="24"/>
      <c r="D12629" s="24"/>
      <c r="E12629" s="24"/>
      <c r="F12629" s="29"/>
      <c r="G12629" s="24"/>
      <c r="H12629" s="24"/>
    </row>
    <row r="12630" spans="2:8">
      <c r="B12630" s="24"/>
      <c r="C12630" s="24"/>
      <c r="D12630" s="24"/>
      <c r="E12630" s="24"/>
      <c r="F12630" s="29"/>
      <c r="G12630" s="24"/>
      <c r="H12630" s="24"/>
    </row>
    <row r="12631" spans="2:8">
      <c r="B12631" s="24"/>
      <c r="C12631" s="24"/>
      <c r="D12631" s="24"/>
      <c r="E12631" s="24"/>
      <c r="F12631" s="29"/>
      <c r="G12631" s="24"/>
      <c r="H12631" s="24"/>
    </row>
    <row r="12632" spans="2:8">
      <c r="B12632" s="24"/>
      <c r="C12632" s="24"/>
      <c r="D12632" s="24"/>
      <c r="E12632" s="24"/>
      <c r="F12632" s="29"/>
      <c r="G12632" s="24"/>
      <c r="H12632" s="24"/>
    </row>
    <row r="12633" spans="2:8">
      <c r="B12633" s="24"/>
      <c r="C12633" s="24"/>
      <c r="D12633" s="24"/>
      <c r="E12633" s="24"/>
      <c r="F12633" s="29"/>
      <c r="G12633" s="24"/>
      <c r="H12633" s="24"/>
    </row>
    <row r="12634" spans="2:8">
      <c r="B12634" s="24"/>
      <c r="C12634" s="24"/>
      <c r="D12634" s="24"/>
      <c r="E12634" s="24"/>
      <c r="F12634" s="29"/>
      <c r="G12634" s="24"/>
      <c r="H12634" s="24"/>
    </row>
    <row r="12635" spans="2:8">
      <c r="B12635" s="24"/>
      <c r="C12635" s="24"/>
      <c r="D12635" s="24"/>
      <c r="E12635" s="24"/>
      <c r="F12635" s="29"/>
      <c r="G12635" s="24"/>
      <c r="H12635" s="24"/>
    </row>
    <row r="12636" spans="2:8">
      <c r="B12636" s="24"/>
      <c r="C12636" s="24"/>
      <c r="D12636" s="24"/>
      <c r="E12636" s="24"/>
      <c r="F12636" s="29"/>
      <c r="G12636" s="24"/>
      <c r="H12636" s="24"/>
    </row>
    <row r="12637" spans="2:8">
      <c r="B12637" s="24"/>
      <c r="C12637" s="24"/>
      <c r="D12637" s="24"/>
      <c r="E12637" s="24"/>
      <c r="F12637" s="29"/>
      <c r="G12637" s="24"/>
      <c r="H12637" s="24"/>
    </row>
    <row r="12638" spans="2:8">
      <c r="B12638" s="24"/>
      <c r="C12638" s="24"/>
      <c r="D12638" s="24"/>
      <c r="E12638" s="24"/>
      <c r="F12638" s="29"/>
      <c r="G12638" s="24"/>
      <c r="H12638" s="24"/>
    </row>
    <row r="12639" spans="2:8">
      <c r="B12639" s="24"/>
      <c r="C12639" s="24"/>
      <c r="D12639" s="24"/>
      <c r="E12639" s="24"/>
      <c r="F12639" s="29"/>
      <c r="G12639" s="24"/>
      <c r="H12639" s="24"/>
    </row>
    <row r="12640" spans="2:8">
      <c r="B12640" s="24"/>
      <c r="C12640" s="24"/>
      <c r="D12640" s="24"/>
      <c r="E12640" s="24"/>
      <c r="F12640" s="29"/>
      <c r="G12640" s="24"/>
      <c r="H12640" s="24"/>
    </row>
    <row r="12641" spans="2:8">
      <c r="B12641" s="24"/>
      <c r="C12641" s="24"/>
      <c r="D12641" s="24"/>
      <c r="E12641" s="24"/>
      <c r="F12641" s="29"/>
      <c r="G12641" s="24"/>
      <c r="H12641" s="24"/>
    </row>
    <row r="12642" spans="2:8">
      <c r="B12642" s="24"/>
      <c r="C12642" s="24"/>
      <c r="D12642" s="24"/>
      <c r="E12642" s="24"/>
      <c r="F12642" s="29"/>
      <c r="G12642" s="24"/>
      <c r="H12642" s="24"/>
    </row>
    <row r="12643" spans="2:8">
      <c r="B12643" s="24"/>
      <c r="C12643" s="24"/>
      <c r="D12643" s="24"/>
      <c r="E12643" s="24"/>
      <c r="F12643" s="29"/>
      <c r="G12643" s="24"/>
      <c r="H12643" s="24"/>
    </row>
    <row r="12644" spans="2:8">
      <c r="B12644" s="24"/>
      <c r="C12644" s="24"/>
      <c r="D12644" s="24"/>
      <c r="E12644" s="24"/>
      <c r="F12644" s="29"/>
      <c r="G12644" s="24"/>
      <c r="H12644" s="24"/>
    </row>
    <row r="12645" spans="2:8">
      <c r="B12645" s="24"/>
      <c r="C12645" s="24"/>
      <c r="D12645" s="24"/>
      <c r="E12645" s="24"/>
      <c r="F12645" s="29"/>
      <c r="G12645" s="24"/>
      <c r="H12645" s="24"/>
    </row>
    <row r="12646" spans="2:8">
      <c r="B12646" s="24"/>
      <c r="C12646" s="24"/>
      <c r="D12646" s="24"/>
      <c r="E12646" s="24"/>
      <c r="F12646" s="29"/>
      <c r="G12646" s="24"/>
      <c r="H12646" s="24"/>
    </row>
    <row r="12647" spans="2:8">
      <c r="B12647" s="24"/>
      <c r="C12647" s="24"/>
      <c r="D12647" s="24"/>
      <c r="E12647" s="24"/>
      <c r="F12647" s="29"/>
      <c r="G12647" s="24"/>
      <c r="H12647" s="24"/>
    </row>
    <row r="12648" spans="2:8">
      <c r="B12648" s="24"/>
      <c r="C12648" s="24"/>
      <c r="D12648" s="24"/>
      <c r="E12648" s="24"/>
      <c r="F12648" s="29"/>
      <c r="G12648" s="24"/>
      <c r="H12648" s="24"/>
    </row>
    <row r="12649" spans="2:8">
      <c r="B12649" s="24"/>
      <c r="C12649" s="24"/>
      <c r="D12649" s="24"/>
      <c r="E12649" s="24"/>
      <c r="F12649" s="29"/>
      <c r="G12649" s="24"/>
      <c r="H12649" s="24"/>
    </row>
    <row r="12650" spans="2:8">
      <c r="B12650" s="24"/>
      <c r="C12650" s="24"/>
      <c r="D12650" s="24"/>
      <c r="E12650" s="24"/>
      <c r="F12650" s="29"/>
      <c r="G12650" s="24"/>
      <c r="H12650" s="24"/>
    </row>
    <row r="12651" spans="2:8">
      <c r="B12651" s="24"/>
      <c r="C12651" s="24"/>
      <c r="D12651" s="24"/>
      <c r="E12651" s="24"/>
      <c r="F12651" s="29"/>
      <c r="G12651" s="24"/>
      <c r="H12651" s="24"/>
    </row>
    <row r="12652" spans="2:8">
      <c r="B12652" s="24"/>
      <c r="C12652" s="24"/>
      <c r="D12652" s="24"/>
      <c r="E12652" s="24"/>
      <c r="F12652" s="29"/>
      <c r="G12652" s="24"/>
      <c r="H12652" s="24"/>
    </row>
    <row r="12653" spans="2:8">
      <c r="B12653" s="24"/>
      <c r="C12653" s="24"/>
      <c r="D12653" s="24"/>
      <c r="E12653" s="24"/>
      <c r="F12653" s="29"/>
      <c r="G12653" s="24"/>
      <c r="H12653" s="24"/>
    </row>
    <row r="12654" spans="2:8">
      <c r="B12654" s="24"/>
      <c r="C12654" s="24"/>
      <c r="D12654" s="24"/>
      <c r="E12654" s="24"/>
      <c r="F12654" s="29"/>
      <c r="G12654" s="24"/>
      <c r="H12654" s="24"/>
    </row>
    <row r="12655" spans="2:8">
      <c r="B12655" s="24"/>
      <c r="C12655" s="24"/>
      <c r="D12655" s="24"/>
      <c r="E12655" s="24"/>
      <c r="F12655" s="29"/>
      <c r="G12655" s="24"/>
      <c r="H12655" s="24"/>
    </row>
    <row r="12656" spans="2:8">
      <c r="B12656" s="24"/>
      <c r="C12656" s="24"/>
      <c r="D12656" s="24"/>
      <c r="E12656" s="24"/>
      <c r="F12656" s="29"/>
      <c r="G12656" s="24"/>
      <c r="H12656" s="24"/>
    </row>
    <row r="12657" spans="2:8">
      <c r="B12657" s="24"/>
      <c r="C12657" s="24"/>
      <c r="D12657" s="24"/>
      <c r="E12657" s="24"/>
      <c r="F12657" s="29"/>
      <c r="G12657" s="24"/>
      <c r="H12657" s="24"/>
    </row>
    <row r="12658" spans="2:8">
      <c r="B12658" s="24"/>
      <c r="C12658" s="24"/>
      <c r="D12658" s="24"/>
      <c r="E12658" s="24"/>
      <c r="F12658" s="29"/>
      <c r="G12658" s="24"/>
      <c r="H12658" s="24"/>
    </row>
    <row r="12659" spans="2:8">
      <c r="B12659" s="24"/>
      <c r="C12659" s="24"/>
      <c r="D12659" s="24"/>
      <c r="E12659" s="24"/>
      <c r="F12659" s="29"/>
      <c r="G12659" s="24"/>
      <c r="H12659" s="24"/>
    </row>
    <row r="12660" spans="2:8">
      <c r="B12660" s="24"/>
      <c r="C12660" s="24"/>
      <c r="D12660" s="24"/>
      <c r="E12660" s="24"/>
      <c r="F12660" s="29"/>
      <c r="G12660" s="24"/>
      <c r="H12660" s="24"/>
    </row>
    <row r="12661" spans="2:8">
      <c r="B12661" s="24"/>
      <c r="C12661" s="24"/>
      <c r="D12661" s="24"/>
      <c r="E12661" s="24"/>
      <c r="F12661" s="29"/>
      <c r="G12661" s="24"/>
      <c r="H12661" s="24"/>
    </row>
    <row r="12662" spans="2:8">
      <c r="B12662" s="24"/>
      <c r="C12662" s="24"/>
      <c r="D12662" s="24"/>
      <c r="E12662" s="24"/>
      <c r="F12662" s="29"/>
      <c r="G12662" s="24"/>
      <c r="H12662" s="24"/>
    </row>
    <row r="12663" spans="2:8">
      <c r="B12663" s="24"/>
      <c r="C12663" s="24"/>
      <c r="D12663" s="24"/>
      <c r="E12663" s="24"/>
      <c r="F12663" s="29"/>
      <c r="G12663" s="24"/>
      <c r="H12663" s="24"/>
    </row>
    <row r="12664" spans="2:8">
      <c r="B12664" s="24"/>
      <c r="C12664" s="24"/>
      <c r="D12664" s="24"/>
      <c r="E12664" s="24"/>
      <c r="F12664" s="29"/>
      <c r="G12664" s="24"/>
      <c r="H12664" s="24"/>
    </row>
    <row r="12665" spans="2:8">
      <c r="B12665" s="24"/>
      <c r="C12665" s="24"/>
      <c r="D12665" s="24"/>
      <c r="E12665" s="24"/>
      <c r="F12665" s="29"/>
      <c r="G12665" s="24"/>
      <c r="H12665" s="24"/>
    </row>
    <row r="12666" spans="2:8">
      <c r="B12666" s="24"/>
      <c r="C12666" s="24"/>
      <c r="D12666" s="24"/>
      <c r="E12666" s="24"/>
      <c r="F12666" s="29"/>
      <c r="G12666" s="24"/>
      <c r="H12666" s="24"/>
    </row>
    <row r="12667" spans="2:8">
      <c r="B12667" s="24"/>
      <c r="C12667" s="24"/>
      <c r="D12667" s="24"/>
      <c r="E12667" s="24"/>
      <c r="F12667" s="29"/>
      <c r="G12667" s="24"/>
      <c r="H12667" s="24"/>
    </row>
    <row r="12668" spans="2:8">
      <c r="B12668" s="24"/>
      <c r="C12668" s="24"/>
      <c r="D12668" s="24"/>
      <c r="E12668" s="24"/>
      <c r="F12668" s="29"/>
      <c r="G12668" s="24"/>
      <c r="H12668" s="24"/>
    </row>
    <row r="12669" spans="2:8">
      <c r="B12669" s="24"/>
      <c r="C12669" s="24"/>
      <c r="D12669" s="24"/>
      <c r="E12669" s="24"/>
      <c r="F12669" s="29"/>
      <c r="G12669" s="24"/>
      <c r="H12669" s="24"/>
    </row>
    <row r="12670" spans="2:8">
      <c r="B12670" s="24"/>
      <c r="C12670" s="24"/>
      <c r="D12670" s="24"/>
      <c r="E12670" s="24"/>
      <c r="F12670" s="29"/>
      <c r="G12670" s="24"/>
      <c r="H12670" s="24"/>
    </row>
    <row r="12671" spans="2:8">
      <c r="B12671" s="24"/>
      <c r="C12671" s="24"/>
      <c r="D12671" s="24"/>
      <c r="E12671" s="24"/>
      <c r="F12671" s="29"/>
      <c r="G12671" s="24"/>
      <c r="H12671" s="24"/>
    </row>
    <row r="12672" spans="2:8">
      <c r="B12672" s="24"/>
      <c r="C12672" s="24"/>
      <c r="D12672" s="24"/>
      <c r="E12672" s="24"/>
      <c r="F12672" s="29"/>
      <c r="G12672" s="24"/>
      <c r="H12672" s="24"/>
    </row>
    <row r="12673" spans="2:8">
      <c r="B12673" s="24"/>
      <c r="C12673" s="24"/>
      <c r="D12673" s="24"/>
      <c r="E12673" s="24"/>
      <c r="F12673" s="29"/>
      <c r="G12673" s="24"/>
      <c r="H12673" s="24"/>
    </row>
    <row r="12674" spans="2:8">
      <c r="B12674" s="24"/>
      <c r="C12674" s="24"/>
      <c r="D12674" s="24"/>
      <c r="E12674" s="24"/>
      <c r="F12674" s="29"/>
      <c r="G12674" s="24"/>
      <c r="H12674" s="24"/>
    </row>
    <row r="12675" spans="2:8">
      <c r="B12675" s="24"/>
      <c r="C12675" s="24"/>
      <c r="D12675" s="24"/>
      <c r="E12675" s="24"/>
      <c r="F12675" s="29"/>
      <c r="G12675" s="24"/>
      <c r="H12675" s="24"/>
    </row>
    <row r="12676" spans="2:8">
      <c r="B12676" s="24"/>
      <c r="C12676" s="24"/>
      <c r="D12676" s="24"/>
      <c r="E12676" s="24"/>
      <c r="F12676" s="29"/>
      <c r="G12676" s="24"/>
      <c r="H12676" s="24"/>
    </row>
    <row r="12677" spans="2:8">
      <c r="B12677" s="24"/>
      <c r="C12677" s="24"/>
      <c r="D12677" s="24"/>
      <c r="E12677" s="24"/>
      <c r="F12677" s="29"/>
      <c r="G12677" s="24"/>
      <c r="H12677" s="24"/>
    </row>
    <row r="12678" spans="2:8">
      <c r="B12678" s="24"/>
      <c r="C12678" s="24"/>
      <c r="D12678" s="24"/>
      <c r="E12678" s="24"/>
      <c r="F12678" s="29"/>
      <c r="G12678" s="24"/>
      <c r="H12678" s="24"/>
    </row>
    <row r="12679" spans="2:8">
      <c r="B12679" s="24"/>
      <c r="C12679" s="24"/>
      <c r="D12679" s="24"/>
      <c r="E12679" s="24"/>
      <c r="F12679" s="29"/>
      <c r="G12679" s="24"/>
      <c r="H12679" s="24"/>
    </row>
    <row r="12680" spans="2:8">
      <c r="B12680" s="24"/>
      <c r="C12680" s="24"/>
      <c r="D12680" s="24"/>
      <c r="E12680" s="24"/>
      <c r="F12680" s="29"/>
      <c r="G12680" s="24"/>
      <c r="H12680" s="24"/>
    </row>
    <row r="12681" spans="2:8">
      <c r="B12681" s="24"/>
      <c r="C12681" s="24"/>
      <c r="D12681" s="24"/>
      <c r="E12681" s="24"/>
      <c r="F12681" s="29"/>
      <c r="G12681" s="24"/>
      <c r="H12681" s="24"/>
    </row>
    <row r="12682" spans="2:8">
      <c r="B12682" s="24"/>
      <c r="C12682" s="24"/>
      <c r="D12682" s="24"/>
      <c r="E12682" s="24"/>
      <c r="F12682" s="29"/>
      <c r="G12682" s="24"/>
      <c r="H12682" s="24"/>
    </row>
    <row r="12683" spans="2:8">
      <c r="B12683" s="24"/>
      <c r="C12683" s="24"/>
      <c r="D12683" s="24"/>
      <c r="E12683" s="24"/>
      <c r="F12683" s="29"/>
      <c r="G12683" s="24"/>
      <c r="H12683" s="24"/>
    </row>
    <row r="12684" spans="2:8">
      <c r="B12684" s="24"/>
      <c r="C12684" s="24"/>
      <c r="D12684" s="24"/>
      <c r="E12684" s="24"/>
      <c r="F12684" s="29"/>
      <c r="G12684" s="24"/>
      <c r="H12684" s="24"/>
    </row>
    <row r="12685" spans="2:8">
      <c r="B12685" s="24"/>
      <c r="C12685" s="24"/>
      <c r="D12685" s="24"/>
      <c r="E12685" s="24"/>
      <c r="F12685" s="29"/>
      <c r="G12685" s="24"/>
      <c r="H12685" s="24"/>
    </row>
    <row r="12686" spans="2:8">
      <c r="B12686" s="24"/>
      <c r="C12686" s="24"/>
      <c r="D12686" s="24"/>
      <c r="E12686" s="24"/>
      <c r="F12686" s="29"/>
      <c r="G12686" s="24"/>
      <c r="H12686" s="24"/>
    </row>
    <row r="12687" spans="2:8">
      <c r="B12687" s="24"/>
      <c r="C12687" s="24"/>
      <c r="D12687" s="24"/>
      <c r="E12687" s="24"/>
      <c r="F12687" s="29"/>
      <c r="G12687" s="24"/>
      <c r="H12687" s="24"/>
    </row>
    <row r="12688" spans="2:8">
      <c r="B12688" s="24"/>
      <c r="C12688" s="24"/>
      <c r="D12688" s="24"/>
      <c r="E12688" s="24"/>
      <c r="F12688" s="29"/>
      <c r="G12688" s="24"/>
      <c r="H12688" s="24"/>
    </row>
    <row r="12689" spans="2:8">
      <c r="B12689" s="24"/>
      <c r="C12689" s="24"/>
      <c r="D12689" s="24"/>
      <c r="E12689" s="24"/>
      <c r="F12689" s="29"/>
      <c r="G12689" s="24"/>
      <c r="H12689" s="24"/>
    </row>
    <row r="12690" spans="2:8">
      <c r="B12690" s="24"/>
      <c r="C12690" s="24"/>
      <c r="D12690" s="24"/>
      <c r="E12690" s="24"/>
      <c r="F12690" s="29"/>
      <c r="G12690" s="24"/>
      <c r="H12690" s="24"/>
    </row>
    <row r="12691" spans="2:8">
      <c r="B12691" s="24"/>
      <c r="C12691" s="24"/>
      <c r="D12691" s="24"/>
      <c r="E12691" s="24"/>
      <c r="F12691" s="29"/>
      <c r="G12691" s="24"/>
      <c r="H12691" s="24"/>
    </row>
    <row r="12692" spans="2:8">
      <c r="B12692" s="24"/>
      <c r="C12692" s="24"/>
      <c r="D12692" s="24"/>
      <c r="E12692" s="24"/>
      <c r="F12692" s="29"/>
      <c r="G12692" s="24"/>
      <c r="H12692" s="24"/>
    </row>
    <row r="12693" spans="2:8">
      <c r="B12693" s="24"/>
      <c r="C12693" s="24"/>
      <c r="D12693" s="24"/>
      <c r="E12693" s="24"/>
      <c r="F12693" s="29"/>
      <c r="G12693" s="24"/>
      <c r="H12693" s="24"/>
    </row>
    <row r="12694" spans="2:8">
      <c r="B12694" s="24"/>
      <c r="C12694" s="24"/>
      <c r="D12694" s="24"/>
      <c r="E12694" s="24"/>
      <c r="F12694" s="29"/>
      <c r="G12694" s="24"/>
      <c r="H12694" s="24"/>
    </row>
    <row r="12695" spans="2:8">
      <c r="B12695" s="24"/>
      <c r="C12695" s="24"/>
      <c r="D12695" s="24"/>
      <c r="E12695" s="24"/>
      <c r="F12695" s="29"/>
      <c r="G12695" s="24"/>
      <c r="H12695" s="24"/>
    </row>
    <row r="12696" spans="2:8">
      <c r="B12696" s="24"/>
      <c r="C12696" s="24"/>
      <c r="D12696" s="24"/>
      <c r="E12696" s="24"/>
      <c r="F12696" s="29"/>
      <c r="G12696" s="24"/>
      <c r="H12696" s="24"/>
    </row>
    <row r="12697" spans="2:8">
      <c r="B12697" s="24"/>
      <c r="C12697" s="24"/>
      <c r="D12697" s="24"/>
      <c r="E12697" s="24"/>
      <c r="F12697" s="29"/>
      <c r="G12697" s="24"/>
      <c r="H12697" s="24"/>
    </row>
    <row r="12698" spans="2:8">
      <c r="B12698" s="24"/>
      <c r="C12698" s="24"/>
      <c r="D12698" s="24"/>
      <c r="E12698" s="24"/>
      <c r="F12698" s="29"/>
      <c r="G12698" s="24"/>
      <c r="H12698" s="24"/>
    </row>
    <row r="12699" spans="2:8">
      <c r="B12699" s="24"/>
      <c r="C12699" s="24"/>
      <c r="D12699" s="24"/>
      <c r="E12699" s="24"/>
      <c r="F12699" s="29"/>
      <c r="G12699" s="24"/>
      <c r="H12699" s="24"/>
    </row>
    <row r="12700" spans="2:8">
      <c r="B12700" s="24"/>
      <c r="C12700" s="24"/>
      <c r="D12700" s="24"/>
      <c r="E12700" s="24"/>
      <c r="F12700" s="29"/>
      <c r="G12700" s="24"/>
      <c r="H12700" s="24"/>
    </row>
    <row r="12701" spans="2:8">
      <c r="B12701" s="24"/>
      <c r="C12701" s="24"/>
      <c r="D12701" s="24"/>
      <c r="E12701" s="24"/>
      <c r="F12701" s="29"/>
      <c r="G12701" s="24"/>
      <c r="H12701" s="24"/>
    </row>
    <row r="12702" spans="2:8">
      <c r="B12702" s="24"/>
      <c r="C12702" s="24"/>
      <c r="D12702" s="24"/>
      <c r="E12702" s="24"/>
      <c r="F12702" s="29"/>
      <c r="G12702" s="24"/>
      <c r="H12702" s="24"/>
    </row>
    <row r="12703" spans="2:8">
      <c r="B12703" s="24"/>
      <c r="C12703" s="24"/>
      <c r="D12703" s="24"/>
      <c r="E12703" s="24"/>
      <c r="F12703" s="29"/>
      <c r="G12703" s="24"/>
      <c r="H12703" s="24"/>
    </row>
    <row r="12704" spans="2:8">
      <c r="B12704" s="24"/>
      <c r="C12704" s="24"/>
      <c r="D12704" s="24"/>
      <c r="E12704" s="24"/>
      <c r="F12704" s="29"/>
      <c r="G12704" s="24"/>
      <c r="H12704" s="24"/>
    </row>
    <row r="12705" spans="2:8">
      <c r="B12705" s="24"/>
      <c r="C12705" s="24"/>
      <c r="D12705" s="24"/>
      <c r="E12705" s="24"/>
      <c r="F12705" s="29"/>
      <c r="G12705" s="24"/>
      <c r="H12705" s="24"/>
    </row>
    <row r="12706" spans="2:8">
      <c r="B12706" s="24"/>
      <c r="C12706" s="24"/>
      <c r="D12706" s="24"/>
      <c r="E12706" s="24"/>
      <c r="F12706" s="29"/>
      <c r="G12706" s="24"/>
      <c r="H12706" s="24"/>
    </row>
    <row r="12707" spans="2:8">
      <c r="B12707" s="24"/>
      <c r="C12707" s="24"/>
      <c r="D12707" s="24"/>
      <c r="E12707" s="24"/>
      <c r="F12707" s="29"/>
      <c r="G12707" s="24"/>
      <c r="H12707" s="24"/>
    </row>
    <row r="12708" spans="2:8">
      <c r="B12708" s="24"/>
      <c r="C12708" s="24"/>
      <c r="D12708" s="24"/>
      <c r="E12708" s="24"/>
      <c r="F12708" s="29"/>
      <c r="G12708" s="24"/>
      <c r="H12708" s="24"/>
    </row>
    <row r="12709" spans="2:8">
      <c r="B12709" s="24"/>
      <c r="C12709" s="24"/>
      <c r="D12709" s="24"/>
      <c r="E12709" s="24"/>
      <c r="F12709" s="29"/>
      <c r="G12709" s="24"/>
      <c r="H12709" s="24"/>
    </row>
    <row r="12710" spans="2:8">
      <c r="B12710" s="24"/>
      <c r="C12710" s="24"/>
      <c r="D12710" s="24"/>
      <c r="E12710" s="24"/>
      <c r="F12710" s="29"/>
      <c r="G12710" s="24"/>
      <c r="H12710" s="24"/>
    </row>
    <row r="12711" spans="2:8">
      <c r="B12711" s="24"/>
      <c r="C12711" s="24"/>
      <c r="D12711" s="24"/>
      <c r="E12711" s="24"/>
      <c r="F12711" s="29"/>
      <c r="G12711" s="24"/>
      <c r="H12711" s="24"/>
    </row>
    <row r="12712" spans="2:8">
      <c r="B12712" s="24"/>
      <c r="C12712" s="24"/>
      <c r="D12712" s="24"/>
      <c r="E12712" s="24"/>
      <c r="F12712" s="29"/>
      <c r="G12712" s="24"/>
      <c r="H12712" s="24"/>
    </row>
    <row r="12713" spans="2:8">
      <c r="B12713" s="24"/>
      <c r="C12713" s="24"/>
      <c r="D12713" s="24"/>
      <c r="E12713" s="24"/>
      <c r="F12713" s="29"/>
      <c r="G12713" s="24"/>
      <c r="H12713" s="24"/>
    </row>
    <row r="12714" spans="2:8">
      <c r="B12714" s="24"/>
      <c r="C12714" s="24"/>
      <c r="D12714" s="24"/>
      <c r="E12714" s="24"/>
      <c r="F12714" s="29"/>
      <c r="G12714" s="24"/>
      <c r="H12714" s="24"/>
    </row>
    <row r="12715" spans="2:8">
      <c r="B12715" s="24"/>
      <c r="C12715" s="24"/>
      <c r="D12715" s="24"/>
      <c r="E12715" s="24"/>
      <c r="F12715" s="29"/>
      <c r="G12715" s="24"/>
      <c r="H12715" s="24"/>
    </row>
    <row r="12716" spans="2:8">
      <c r="B12716" s="24"/>
      <c r="C12716" s="24"/>
      <c r="D12716" s="24"/>
      <c r="E12716" s="24"/>
      <c r="F12716" s="29"/>
      <c r="G12716" s="24"/>
      <c r="H12716" s="24"/>
    </row>
    <row r="12717" spans="2:8">
      <c r="B12717" s="24"/>
      <c r="C12717" s="24"/>
      <c r="D12717" s="24"/>
      <c r="E12717" s="24"/>
      <c r="F12717" s="29"/>
      <c r="G12717" s="24"/>
      <c r="H12717" s="24"/>
    </row>
    <row r="12718" spans="2:8">
      <c r="B12718" s="24"/>
      <c r="C12718" s="24"/>
      <c r="D12718" s="24"/>
      <c r="E12718" s="24"/>
      <c r="F12718" s="29"/>
      <c r="G12718" s="24"/>
      <c r="H12718" s="24"/>
    </row>
    <row r="12719" spans="2:8">
      <c r="B12719" s="24"/>
      <c r="C12719" s="24"/>
      <c r="D12719" s="24"/>
      <c r="E12719" s="24"/>
      <c r="F12719" s="29"/>
      <c r="G12719" s="24"/>
      <c r="H12719" s="24"/>
    </row>
    <row r="12720" spans="2:8">
      <c r="B12720" s="24"/>
      <c r="C12720" s="24"/>
      <c r="D12720" s="24"/>
      <c r="E12720" s="24"/>
      <c r="F12720" s="29"/>
      <c r="G12720" s="24"/>
      <c r="H12720" s="24"/>
    </row>
    <row r="12721" spans="2:8">
      <c r="B12721" s="24"/>
      <c r="C12721" s="24"/>
      <c r="D12721" s="24"/>
      <c r="E12721" s="24"/>
      <c r="F12721" s="29"/>
      <c r="G12721" s="24"/>
      <c r="H12721" s="24"/>
    </row>
    <row r="12722" spans="2:8">
      <c r="B12722" s="24"/>
      <c r="C12722" s="24"/>
      <c r="D12722" s="24"/>
      <c r="E12722" s="24"/>
      <c r="F12722" s="29"/>
      <c r="G12722" s="24"/>
      <c r="H12722" s="24"/>
    </row>
    <row r="12723" spans="2:8">
      <c r="B12723" s="24"/>
      <c r="C12723" s="24"/>
      <c r="D12723" s="24"/>
      <c r="E12723" s="24"/>
      <c r="F12723" s="29"/>
      <c r="G12723" s="24"/>
      <c r="H12723" s="24"/>
    </row>
    <row r="12724" spans="2:8">
      <c r="B12724" s="24"/>
      <c r="C12724" s="24"/>
      <c r="D12724" s="24"/>
      <c r="E12724" s="24"/>
      <c r="F12724" s="29"/>
      <c r="G12724" s="24"/>
      <c r="H12724" s="24"/>
    </row>
    <row r="12725" spans="2:8">
      <c r="B12725" s="24"/>
      <c r="C12725" s="24"/>
      <c r="D12725" s="24"/>
      <c r="E12725" s="24"/>
      <c r="F12725" s="29"/>
      <c r="G12725" s="24"/>
      <c r="H12725" s="24"/>
    </row>
    <row r="12726" spans="2:8">
      <c r="B12726" s="24"/>
      <c r="C12726" s="24"/>
      <c r="D12726" s="24"/>
      <c r="E12726" s="24"/>
      <c r="F12726" s="29"/>
      <c r="G12726" s="24"/>
      <c r="H12726" s="24"/>
    </row>
    <row r="12727" spans="2:8">
      <c r="B12727" s="24"/>
      <c r="C12727" s="24"/>
      <c r="D12727" s="24"/>
      <c r="E12727" s="24"/>
      <c r="F12727" s="29"/>
      <c r="G12727" s="24"/>
      <c r="H12727" s="24"/>
    </row>
    <row r="12728" spans="2:8">
      <c r="B12728" s="24"/>
      <c r="C12728" s="24"/>
      <c r="D12728" s="24"/>
      <c r="E12728" s="24"/>
      <c r="F12728" s="29"/>
      <c r="G12728" s="24"/>
      <c r="H12728" s="24"/>
    </row>
    <row r="12729" spans="2:8">
      <c r="B12729" s="24"/>
      <c r="C12729" s="24"/>
      <c r="D12729" s="24"/>
      <c r="E12729" s="24"/>
      <c r="F12729" s="29"/>
      <c r="G12729" s="24"/>
      <c r="H12729" s="24"/>
    </row>
    <row r="12730" spans="2:8">
      <c r="B12730" s="24"/>
      <c r="C12730" s="24"/>
      <c r="D12730" s="24"/>
      <c r="E12730" s="24"/>
      <c r="F12730" s="29"/>
      <c r="G12730" s="24"/>
      <c r="H12730" s="24"/>
    </row>
    <row r="12731" spans="2:8">
      <c r="B12731" s="24"/>
      <c r="C12731" s="24"/>
      <c r="D12731" s="24"/>
      <c r="E12731" s="24"/>
      <c r="F12731" s="29"/>
      <c r="G12731" s="24"/>
      <c r="H12731" s="24"/>
    </row>
    <row r="12732" spans="2:8">
      <c r="B12732" s="24"/>
      <c r="C12732" s="24"/>
      <c r="D12732" s="24"/>
      <c r="E12732" s="24"/>
      <c r="F12732" s="29"/>
      <c r="G12732" s="24"/>
      <c r="H12732" s="24"/>
    </row>
    <row r="12733" spans="2:8">
      <c r="B12733" s="24"/>
      <c r="C12733" s="24"/>
      <c r="D12733" s="24"/>
      <c r="E12733" s="24"/>
      <c r="F12733" s="29"/>
      <c r="G12733" s="24"/>
      <c r="H12733" s="24"/>
    </row>
    <row r="12734" spans="2:8">
      <c r="B12734" s="24"/>
      <c r="C12734" s="24"/>
      <c r="D12734" s="24"/>
      <c r="E12734" s="24"/>
      <c r="F12734" s="29"/>
      <c r="G12734" s="24"/>
      <c r="H12734" s="24"/>
    </row>
    <row r="12735" spans="2:8">
      <c r="B12735" s="24"/>
      <c r="C12735" s="24"/>
      <c r="D12735" s="24"/>
      <c r="E12735" s="24"/>
      <c r="F12735" s="29"/>
      <c r="G12735" s="24"/>
      <c r="H12735" s="24"/>
    </row>
    <row r="12736" spans="2:8">
      <c r="B12736" s="24"/>
      <c r="C12736" s="24"/>
      <c r="D12736" s="24"/>
      <c r="E12736" s="24"/>
      <c r="F12736" s="29"/>
      <c r="G12736" s="24"/>
      <c r="H12736" s="24"/>
    </row>
    <row r="12737" spans="2:8">
      <c r="B12737" s="24"/>
      <c r="C12737" s="24"/>
      <c r="D12737" s="24"/>
      <c r="E12737" s="24"/>
      <c r="F12737" s="29"/>
      <c r="G12737" s="24"/>
      <c r="H12737" s="24"/>
    </row>
    <row r="12738" spans="2:8">
      <c r="B12738" s="24"/>
      <c r="C12738" s="24"/>
      <c r="D12738" s="24"/>
      <c r="E12738" s="24"/>
      <c r="F12738" s="29"/>
      <c r="G12738" s="24"/>
      <c r="H12738" s="24"/>
    </row>
    <row r="12739" spans="2:8">
      <c r="B12739" s="24"/>
      <c r="C12739" s="24"/>
      <c r="D12739" s="24"/>
      <c r="E12739" s="24"/>
      <c r="F12739" s="29"/>
      <c r="G12739" s="24"/>
      <c r="H12739" s="24"/>
    </row>
    <row r="12740" spans="2:8">
      <c r="B12740" s="24"/>
      <c r="C12740" s="24"/>
      <c r="D12740" s="24"/>
      <c r="E12740" s="24"/>
      <c r="F12740" s="29"/>
      <c r="G12740" s="24"/>
      <c r="H12740" s="24"/>
    </row>
    <row r="12741" spans="2:8">
      <c r="B12741" s="24"/>
      <c r="C12741" s="24"/>
      <c r="D12741" s="24"/>
      <c r="E12741" s="24"/>
      <c r="F12741" s="29"/>
      <c r="G12741" s="24"/>
      <c r="H12741" s="24"/>
    </row>
    <row r="12742" spans="2:8">
      <c r="B12742" s="24"/>
      <c r="C12742" s="24"/>
      <c r="D12742" s="24"/>
      <c r="E12742" s="24"/>
      <c r="F12742" s="29"/>
      <c r="G12742" s="24"/>
      <c r="H12742" s="24"/>
    </row>
    <row r="12743" spans="2:8">
      <c r="B12743" s="24"/>
      <c r="C12743" s="24"/>
      <c r="D12743" s="24"/>
      <c r="E12743" s="24"/>
      <c r="F12743" s="29"/>
      <c r="G12743" s="24"/>
      <c r="H12743" s="24"/>
    </row>
    <row r="12744" spans="2:8">
      <c r="B12744" s="24"/>
      <c r="C12744" s="24"/>
      <c r="D12744" s="24"/>
      <c r="E12744" s="24"/>
      <c r="F12744" s="29"/>
      <c r="G12744" s="24"/>
      <c r="H12744" s="24"/>
    </row>
    <row r="12745" spans="2:8">
      <c r="B12745" s="24"/>
      <c r="C12745" s="24"/>
      <c r="D12745" s="24"/>
      <c r="E12745" s="24"/>
      <c r="F12745" s="29"/>
      <c r="G12745" s="24"/>
      <c r="H12745" s="24"/>
    </row>
    <row r="12746" spans="2:8">
      <c r="B12746" s="24"/>
      <c r="C12746" s="24"/>
      <c r="D12746" s="24"/>
      <c r="E12746" s="24"/>
      <c r="F12746" s="29"/>
      <c r="G12746" s="24"/>
      <c r="H12746" s="24"/>
    </row>
    <row r="12747" spans="2:8">
      <c r="B12747" s="24"/>
      <c r="C12747" s="24"/>
      <c r="D12747" s="24"/>
      <c r="E12747" s="24"/>
      <c r="F12747" s="29"/>
      <c r="G12747" s="24"/>
      <c r="H12747" s="24"/>
    </row>
    <row r="12748" spans="2:8">
      <c r="B12748" s="24"/>
      <c r="C12748" s="24"/>
      <c r="D12748" s="24"/>
      <c r="E12748" s="24"/>
      <c r="F12748" s="29"/>
      <c r="G12748" s="24"/>
      <c r="H12748" s="24"/>
    </row>
    <row r="12749" spans="2:8">
      <c r="B12749" s="24"/>
      <c r="C12749" s="24"/>
      <c r="D12749" s="24"/>
      <c r="E12749" s="24"/>
      <c r="F12749" s="29"/>
      <c r="G12749" s="24"/>
      <c r="H12749" s="24"/>
    </row>
    <row r="12750" spans="2:8">
      <c r="B12750" s="24"/>
      <c r="C12750" s="24"/>
      <c r="D12750" s="24"/>
      <c r="E12750" s="24"/>
      <c r="F12750" s="29"/>
      <c r="G12750" s="24"/>
      <c r="H12750" s="24"/>
    </row>
    <row r="12751" spans="2:8">
      <c r="B12751" s="24"/>
      <c r="C12751" s="24"/>
      <c r="D12751" s="24"/>
      <c r="E12751" s="24"/>
      <c r="F12751" s="29"/>
      <c r="G12751" s="24"/>
      <c r="H12751" s="24"/>
    </row>
    <row r="12752" spans="2:8">
      <c r="B12752" s="24"/>
      <c r="C12752" s="24"/>
      <c r="D12752" s="24"/>
      <c r="E12752" s="24"/>
      <c r="F12752" s="29"/>
      <c r="G12752" s="24"/>
      <c r="H12752" s="24"/>
    </row>
    <row r="12753" spans="2:8">
      <c r="B12753" s="24"/>
      <c r="C12753" s="24"/>
      <c r="D12753" s="24"/>
      <c r="E12753" s="24"/>
      <c r="F12753" s="29"/>
      <c r="G12753" s="24"/>
      <c r="H12753" s="24"/>
    </row>
    <row r="12754" spans="2:8">
      <c r="B12754" s="24"/>
      <c r="C12754" s="24"/>
      <c r="D12754" s="24"/>
      <c r="E12754" s="24"/>
      <c r="F12754" s="29"/>
      <c r="G12754" s="24"/>
      <c r="H12754" s="24"/>
    </row>
    <row r="12755" spans="2:8">
      <c r="B12755" s="24"/>
      <c r="C12755" s="24"/>
      <c r="D12755" s="24"/>
      <c r="E12755" s="24"/>
      <c r="F12755" s="29"/>
      <c r="G12755" s="24"/>
      <c r="H12755" s="24"/>
    </row>
    <row r="12756" spans="2:8">
      <c r="B12756" s="24"/>
      <c r="C12756" s="24"/>
      <c r="D12756" s="24"/>
      <c r="E12756" s="24"/>
      <c r="F12756" s="29"/>
      <c r="G12756" s="24"/>
      <c r="H12756" s="24"/>
    </row>
    <row r="12757" spans="2:8">
      <c r="B12757" s="24"/>
      <c r="C12757" s="24"/>
      <c r="D12757" s="24"/>
      <c r="E12757" s="24"/>
      <c r="F12757" s="29"/>
      <c r="G12757" s="24"/>
      <c r="H12757" s="24"/>
    </row>
    <row r="12758" spans="2:8">
      <c r="B12758" s="24"/>
      <c r="C12758" s="24"/>
      <c r="D12758" s="24"/>
      <c r="E12758" s="24"/>
      <c r="F12758" s="29"/>
      <c r="G12758" s="24"/>
      <c r="H12758" s="24"/>
    </row>
    <row r="12759" spans="2:8">
      <c r="B12759" s="24"/>
      <c r="C12759" s="24"/>
      <c r="D12759" s="24"/>
      <c r="E12759" s="24"/>
      <c r="F12759" s="29"/>
      <c r="G12759" s="24"/>
      <c r="H12759" s="24"/>
    </row>
    <row r="12760" spans="2:8">
      <c r="B12760" s="24"/>
      <c r="C12760" s="24"/>
      <c r="D12760" s="24"/>
      <c r="E12760" s="24"/>
      <c r="F12760" s="29"/>
      <c r="G12760" s="24"/>
      <c r="H12760" s="24"/>
    </row>
    <row r="12761" spans="2:8">
      <c r="B12761" s="24"/>
      <c r="C12761" s="24"/>
      <c r="D12761" s="24"/>
      <c r="E12761" s="24"/>
      <c r="F12761" s="29"/>
      <c r="G12761" s="24"/>
      <c r="H12761" s="24"/>
    </row>
    <row r="12762" spans="2:8">
      <c r="B12762" s="24"/>
      <c r="C12762" s="24"/>
      <c r="D12762" s="24"/>
      <c r="E12762" s="24"/>
      <c r="F12762" s="29"/>
      <c r="G12762" s="24"/>
      <c r="H12762" s="24"/>
    </row>
    <row r="12763" spans="2:8">
      <c r="B12763" s="24"/>
      <c r="C12763" s="24"/>
      <c r="D12763" s="24"/>
      <c r="E12763" s="24"/>
      <c r="F12763" s="29"/>
      <c r="G12763" s="24"/>
      <c r="H12763" s="24"/>
    </row>
    <row r="12764" spans="2:8">
      <c r="B12764" s="24"/>
      <c r="C12764" s="24"/>
      <c r="D12764" s="24"/>
      <c r="E12764" s="24"/>
      <c r="F12764" s="29"/>
      <c r="G12764" s="24"/>
      <c r="H12764" s="24"/>
    </row>
    <row r="12765" spans="2:8">
      <c r="B12765" s="24"/>
      <c r="C12765" s="24"/>
      <c r="D12765" s="24"/>
      <c r="E12765" s="24"/>
      <c r="F12765" s="29"/>
      <c r="G12765" s="24"/>
      <c r="H12765" s="24"/>
    </row>
    <row r="12766" spans="2:8">
      <c r="B12766" s="24"/>
      <c r="C12766" s="24"/>
      <c r="D12766" s="24"/>
      <c r="E12766" s="24"/>
      <c r="F12766" s="29"/>
      <c r="G12766" s="24"/>
      <c r="H12766" s="24"/>
    </row>
    <row r="12767" spans="2:8">
      <c r="B12767" s="24"/>
      <c r="C12767" s="24"/>
      <c r="D12767" s="24"/>
      <c r="E12767" s="24"/>
      <c r="F12767" s="29"/>
      <c r="G12767" s="24"/>
      <c r="H12767" s="24"/>
    </row>
    <row r="12768" spans="2:8">
      <c r="B12768" s="24"/>
      <c r="C12768" s="24"/>
      <c r="D12768" s="24"/>
      <c r="E12768" s="24"/>
      <c r="F12768" s="29"/>
      <c r="G12768" s="24"/>
      <c r="H12768" s="24"/>
    </row>
    <row r="12769" spans="2:8">
      <c r="B12769" s="24"/>
      <c r="C12769" s="24"/>
      <c r="D12769" s="24"/>
      <c r="E12769" s="24"/>
      <c r="F12769" s="29"/>
      <c r="G12769" s="24"/>
      <c r="H12769" s="24"/>
    </row>
    <row r="12770" spans="2:8">
      <c r="B12770" s="24"/>
      <c r="C12770" s="24"/>
      <c r="D12770" s="24"/>
      <c r="E12770" s="24"/>
      <c r="F12770" s="29"/>
      <c r="G12770" s="24"/>
      <c r="H12770" s="24"/>
    </row>
    <row r="12771" spans="2:8">
      <c r="B12771" s="24"/>
      <c r="C12771" s="24"/>
      <c r="D12771" s="24"/>
      <c r="E12771" s="24"/>
      <c r="F12771" s="29"/>
      <c r="G12771" s="24"/>
      <c r="H12771" s="24"/>
    </row>
    <row r="12772" spans="2:8">
      <c r="B12772" s="24"/>
      <c r="C12772" s="24"/>
      <c r="D12772" s="24"/>
      <c r="E12772" s="24"/>
      <c r="F12772" s="29"/>
      <c r="G12772" s="24"/>
      <c r="H12772" s="24"/>
    </row>
    <row r="12773" spans="2:8">
      <c r="B12773" s="24"/>
      <c r="C12773" s="24"/>
      <c r="D12773" s="24"/>
      <c r="E12773" s="24"/>
      <c r="F12773" s="29"/>
      <c r="G12773" s="24"/>
      <c r="H12773" s="24"/>
    </row>
    <row r="12774" spans="2:8">
      <c r="B12774" s="24"/>
      <c r="C12774" s="24"/>
      <c r="D12774" s="24"/>
      <c r="E12774" s="24"/>
      <c r="F12774" s="29"/>
      <c r="G12774" s="24"/>
      <c r="H12774" s="24"/>
    </row>
    <row r="12775" spans="2:8">
      <c r="B12775" s="24"/>
      <c r="C12775" s="24"/>
      <c r="D12775" s="24"/>
      <c r="E12775" s="24"/>
      <c r="F12775" s="29"/>
      <c r="G12775" s="24"/>
      <c r="H12775" s="24"/>
    </row>
    <row r="12776" spans="2:8">
      <c r="B12776" s="24"/>
      <c r="C12776" s="24"/>
      <c r="D12776" s="24"/>
      <c r="E12776" s="24"/>
      <c r="F12776" s="29"/>
      <c r="G12776" s="24"/>
      <c r="H12776" s="24"/>
    </row>
    <row r="12777" spans="2:8">
      <c r="B12777" s="24"/>
      <c r="C12777" s="24"/>
      <c r="D12777" s="24"/>
      <c r="E12777" s="24"/>
      <c r="F12777" s="29"/>
      <c r="G12777" s="24"/>
      <c r="H12777" s="24"/>
    </row>
    <row r="12778" spans="2:8">
      <c r="B12778" s="24"/>
      <c r="C12778" s="24"/>
      <c r="D12778" s="24"/>
      <c r="E12778" s="24"/>
      <c r="F12778" s="29"/>
      <c r="G12778" s="24"/>
      <c r="H12778" s="24"/>
    </row>
    <row r="12779" spans="2:8">
      <c r="B12779" s="24"/>
      <c r="C12779" s="24"/>
      <c r="D12779" s="24"/>
      <c r="E12779" s="24"/>
      <c r="F12779" s="29"/>
      <c r="G12779" s="24"/>
      <c r="H12779" s="24"/>
    </row>
    <row r="12780" spans="2:8">
      <c r="B12780" s="24"/>
      <c r="C12780" s="24"/>
      <c r="D12780" s="24"/>
      <c r="E12780" s="24"/>
      <c r="F12780" s="29"/>
      <c r="G12780" s="24"/>
      <c r="H12780" s="24"/>
    </row>
    <row r="12781" spans="2:8">
      <c r="B12781" s="24"/>
      <c r="C12781" s="24"/>
      <c r="D12781" s="24"/>
      <c r="E12781" s="24"/>
      <c r="F12781" s="29"/>
      <c r="G12781" s="24"/>
      <c r="H12781" s="24"/>
    </row>
    <row r="12782" spans="2:8">
      <c r="B12782" s="24"/>
      <c r="C12782" s="24"/>
      <c r="D12782" s="24"/>
      <c r="E12782" s="24"/>
      <c r="F12782" s="29"/>
      <c r="G12782" s="24"/>
      <c r="H12782" s="24"/>
    </row>
    <row r="12783" spans="2:8">
      <c r="B12783" s="24"/>
      <c r="C12783" s="24"/>
      <c r="D12783" s="24"/>
      <c r="E12783" s="24"/>
      <c r="F12783" s="29"/>
      <c r="G12783" s="24"/>
      <c r="H12783" s="24"/>
    </row>
    <row r="12784" spans="2:8">
      <c r="B12784" s="24"/>
      <c r="C12784" s="24"/>
      <c r="D12784" s="24"/>
      <c r="E12784" s="24"/>
      <c r="F12784" s="29"/>
      <c r="G12784" s="24"/>
      <c r="H12784" s="24"/>
    </row>
    <row r="12785" spans="2:8">
      <c r="B12785" s="24"/>
      <c r="C12785" s="24"/>
      <c r="D12785" s="24"/>
      <c r="E12785" s="24"/>
      <c r="F12785" s="29"/>
      <c r="G12785" s="24"/>
      <c r="H12785" s="24"/>
    </row>
    <row r="12786" spans="2:8">
      <c r="B12786" s="24"/>
      <c r="C12786" s="24"/>
      <c r="D12786" s="24"/>
      <c r="E12786" s="24"/>
      <c r="F12786" s="29"/>
      <c r="G12786" s="24"/>
      <c r="H12786" s="24"/>
    </row>
    <row r="12787" spans="2:8">
      <c r="B12787" s="24"/>
      <c r="C12787" s="24"/>
      <c r="D12787" s="24"/>
      <c r="E12787" s="24"/>
      <c r="F12787" s="29"/>
      <c r="G12787" s="24"/>
      <c r="H12787" s="24"/>
    </row>
    <row r="12788" spans="2:8">
      <c r="B12788" s="24"/>
      <c r="C12788" s="24"/>
      <c r="D12788" s="24"/>
      <c r="E12788" s="24"/>
      <c r="F12788" s="29"/>
      <c r="G12788" s="24"/>
      <c r="H12788" s="24"/>
    </row>
    <row r="12789" spans="2:8">
      <c r="B12789" s="24"/>
      <c r="C12789" s="24"/>
      <c r="D12789" s="24"/>
      <c r="E12789" s="24"/>
      <c r="F12789" s="29"/>
      <c r="G12789" s="24"/>
      <c r="H12789" s="24"/>
    </row>
    <row r="12790" spans="2:8">
      <c r="B12790" s="24"/>
      <c r="C12790" s="24"/>
      <c r="D12790" s="24"/>
      <c r="E12790" s="24"/>
      <c r="F12790" s="29"/>
      <c r="G12790" s="24"/>
      <c r="H12790" s="24"/>
    </row>
    <row r="12791" spans="2:8">
      <c r="B12791" s="24"/>
      <c r="C12791" s="24"/>
      <c r="D12791" s="24"/>
      <c r="E12791" s="24"/>
      <c r="F12791" s="29"/>
      <c r="G12791" s="24"/>
      <c r="H12791" s="24"/>
    </row>
    <row r="12792" spans="2:8">
      <c r="B12792" s="24"/>
      <c r="C12792" s="24"/>
      <c r="D12792" s="24"/>
      <c r="E12792" s="24"/>
      <c r="F12792" s="29"/>
      <c r="G12792" s="24"/>
      <c r="H12792" s="24"/>
    </row>
    <row r="12793" spans="2:8">
      <c r="B12793" s="24"/>
      <c r="C12793" s="24"/>
      <c r="D12793" s="24"/>
      <c r="E12793" s="24"/>
      <c r="F12793" s="29"/>
      <c r="G12793" s="24"/>
      <c r="H12793" s="24"/>
    </row>
    <row r="12794" spans="2:8">
      <c r="B12794" s="24"/>
      <c r="C12794" s="24"/>
      <c r="D12794" s="24"/>
      <c r="E12794" s="24"/>
      <c r="F12794" s="29"/>
      <c r="G12794" s="24"/>
      <c r="H12794" s="24"/>
    </row>
    <row r="12795" spans="2:8">
      <c r="B12795" s="24"/>
      <c r="C12795" s="24"/>
      <c r="D12795" s="24"/>
      <c r="E12795" s="24"/>
      <c r="F12795" s="29"/>
      <c r="G12795" s="24"/>
      <c r="H12795" s="24"/>
    </row>
    <row r="12796" spans="2:8">
      <c r="B12796" s="24"/>
      <c r="C12796" s="24"/>
      <c r="D12796" s="24"/>
      <c r="E12796" s="24"/>
      <c r="F12796" s="29"/>
      <c r="G12796" s="24"/>
      <c r="H12796" s="24"/>
    </row>
    <row r="12797" spans="2:8">
      <c r="B12797" s="24"/>
      <c r="C12797" s="24"/>
      <c r="D12797" s="24"/>
      <c r="E12797" s="24"/>
      <c r="F12797" s="29"/>
      <c r="G12797" s="24"/>
      <c r="H12797" s="24"/>
    </row>
    <row r="12798" spans="2:8">
      <c r="B12798" s="24"/>
      <c r="C12798" s="24"/>
      <c r="D12798" s="24"/>
      <c r="E12798" s="24"/>
      <c r="F12798" s="29"/>
      <c r="G12798" s="24"/>
      <c r="H12798" s="24"/>
    </row>
    <row r="12799" spans="2:8">
      <c r="B12799" s="24"/>
      <c r="C12799" s="24"/>
      <c r="D12799" s="24"/>
      <c r="E12799" s="24"/>
      <c r="F12799" s="29"/>
      <c r="G12799" s="24"/>
      <c r="H12799" s="24"/>
    </row>
    <row r="12800" spans="2:8">
      <c r="B12800" s="24"/>
      <c r="C12800" s="24"/>
      <c r="D12800" s="24"/>
      <c r="E12800" s="24"/>
      <c r="F12800" s="29"/>
      <c r="G12800" s="24"/>
      <c r="H12800" s="24"/>
    </row>
    <row r="12801" spans="2:8">
      <c r="B12801" s="24"/>
      <c r="C12801" s="24"/>
      <c r="D12801" s="24"/>
      <c r="E12801" s="24"/>
      <c r="F12801" s="29"/>
      <c r="G12801" s="24"/>
      <c r="H12801" s="24"/>
    </row>
    <row r="12802" spans="2:8">
      <c r="B12802" s="24"/>
      <c r="C12802" s="24"/>
      <c r="D12802" s="24"/>
      <c r="E12802" s="24"/>
      <c r="F12802" s="29"/>
      <c r="G12802" s="24"/>
      <c r="H12802" s="24"/>
    </row>
    <row r="12803" spans="2:8">
      <c r="B12803" s="24"/>
      <c r="C12803" s="24"/>
      <c r="D12803" s="24"/>
      <c r="E12803" s="24"/>
      <c r="F12803" s="29"/>
      <c r="G12803" s="24"/>
      <c r="H12803" s="24"/>
    </row>
    <row r="12804" spans="2:8">
      <c r="B12804" s="24"/>
      <c r="C12804" s="24"/>
      <c r="D12804" s="24"/>
      <c r="E12804" s="24"/>
      <c r="F12804" s="29"/>
      <c r="G12804" s="24"/>
      <c r="H12804" s="24"/>
    </row>
    <row r="12805" spans="2:8">
      <c r="B12805" s="24"/>
      <c r="C12805" s="24"/>
      <c r="D12805" s="24"/>
      <c r="E12805" s="24"/>
      <c r="F12805" s="29"/>
      <c r="G12805" s="24"/>
      <c r="H12805" s="24"/>
    </row>
    <row r="12806" spans="2:8">
      <c r="B12806" s="24"/>
      <c r="C12806" s="24"/>
      <c r="D12806" s="24"/>
      <c r="E12806" s="24"/>
      <c r="F12806" s="29"/>
      <c r="G12806" s="24"/>
      <c r="H12806" s="24"/>
    </row>
    <row r="12807" spans="2:8">
      <c r="B12807" s="24"/>
      <c r="C12807" s="24"/>
      <c r="D12807" s="24"/>
      <c r="E12807" s="24"/>
      <c r="F12807" s="29"/>
      <c r="G12807" s="24"/>
      <c r="H12807" s="24"/>
    </row>
    <row r="12808" spans="2:8">
      <c r="B12808" s="24"/>
      <c r="C12808" s="24"/>
      <c r="D12808" s="24"/>
      <c r="E12808" s="24"/>
      <c r="F12808" s="29"/>
      <c r="G12808" s="24"/>
      <c r="H12808" s="24"/>
    </row>
    <row r="12809" spans="2:8">
      <c r="B12809" s="24"/>
      <c r="C12809" s="24"/>
      <c r="D12809" s="24"/>
      <c r="E12809" s="24"/>
      <c r="F12809" s="29"/>
      <c r="G12809" s="24"/>
      <c r="H12809" s="24"/>
    </row>
    <row r="12810" spans="2:8">
      <c r="B12810" s="24"/>
      <c r="C12810" s="24"/>
      <c r="D12810" s="24"/>
      <c r="E12810" s="24"/>
      <c r="F12810" s="29"/>
      <c r="G12810" s="24"/>
      <c r="H12810" s="24"/>
    </row>
    <row r="12811" spans="2:8">
      <c r="B12811" s="24"/>
      <c r="C12811" s="24"/>
      <c r="D12811" s="24"/>
      <c r="E12811" s="24"/>
      <c r="F12811" s="29"/>
      <c r="G12811" s="24"/>
      <c r="H12811" s="24"/>
    </row>
    <row r="12812" spans="2:8">
      <c r="B12812" s="24"/>
      <c r="C12812" s="24"/>
      <c r="D12812" s="24"/>
      <c r="E12812" s="24"/>
      <c r="F12812" s="29"/>
      <c r="G12812" s="24"/>
      <c r="H12812" s="24"/>
    </row>
    <row r="12813" spans="2:8">
      <c r="B12813" s="24"/>
      <c r="C12813" s="24"/>
      <c r="D12813" s="24"/>
      <c r="E12813" s="24"/>
      <c r="F12813" s="29"/>
      <c r="G12813" s="24"/>
      <c r="H12813" s="24"/>
    </row>
    <row r="12814" spans="2:8">
      <c r="B12814" s="24"/>
      <c r="C12814" s="24"/>
      <c r="D12814" s="24"/>
      <c r="E12814" s="24"/>
      <c r="F12814" s="29"/>
      <c r="G12814" s="24"/>
      <c r="H12814" s="24"/>
    </row>
    <row r="12815" spans="2:8">
      <c r="B12815" s="24"/>
      <c r="C12815" s="24"/>
      <c r="D12815" s="24"/>
      <c r="E12815" s="24"/>
      <c r="F12815" s="29"/>
      <c r="G12815" s="24"/>
      <c r="H12815" s="24"/>
    </row>
    <row r="12816" spans="2:8">
      <c r="B12816" s="24"/>
      <c r="C12816" s="24"/>
      <c r="D12816" s="24"/>
      <c r="E12816" s="24"/>
      <c r="F12816" s="29"/>
      <c r="G12816" s="24"/>
      <c r="H12816" s="24"/>
    </row>
    <row r="12817" spans="2:8">
      <c r="B12817" s="24"/>
      <c r="C12817" s="24"/>
      <c r="D12817" s="24"/>
      <c r="E12817" s="24"/>
      <c r="F12817" s="29"/>
      <c r="G12817" s="24"/>
      <c r="H12817" s="24"/>
    </row>
    <row r="12818" spans="2:8">
      <c r="B12818" s="24"/>
      <c r="C12818" s="24"/>
      <c r="D12818" s="24"/>
      <c r="E12818" s="24"/>
      <c r="F12818" s="29"/>
      <c r="G12818" s="24"/>
      <c r="H12818" s="24"/>
    </row>
    <row r="12819" spans="2:8">
      <c r="B12819" s="24"/>
      <c r="C12819" s="24"/>
      <c r="D12819" s="24"/>
      <c r="E12819" s="24"/>
      <c r="F12819" s="29"/>
      <c r="G12819" s="24"/>
      <c r="H12819" s="24"/>
    </row>
    <row r="12820" spans="2:8">
      <c r="B12820" s="24"/>
      <c r="C12820" s="24"/>
      <c r="D12820" s="24"/>
      <c r="E12820" s="24"/>
      <c r="F12820" s="29"/>
      <c r="G12820" s="24"/>
      <c r="H12820" s="24"/>
    </row>
    <row r="12821" spans="2:8">
      <c r="B12821" s="24"/>
      <c r="C12821" s="24"/>
      <c r="D12821" s="24"/>
      <c r="E12821" s="24"/>
      <c r="F12821" s="29"/>
      <c r="G12821" s="24"/>
      <c r="H12821" s="24"/>
    </row>
    <row r="12822" spans="2:8">
      <c r="B12822" s="24"/>
      <c r="C12822" s="24"/>
      <c r="D12822" s="24"/>
      <c r="E12822" s="24"/>
      <c r="F12822" s="29"/>
      <c r="G12822" s="24"/>
      <c r="H12822" s="24"/>
    </row>
    <row r="12823" spans="2:8">
      <c r="B12823" s="24"/>
      <c r="C12823" s="24"/>
      <c r="D12823" s="24"/>
      <c r="E12823" s="24"/>
      <c r="F12823" s="29"/>
      <c r="G12823" s="24"/>
      <c r="H12823" s="24"/>
    </row>
    <row r="12824" spans="2:8">
      <c r="B12824" s="24"/>
      <c r="C12824" s="24"/>
      <c r="D12824" s="24"/>
      <c r="E12824" s="24"/>
      <c r="F12824" s="29"/>
      <c r="G12824" s="24"/>
      <c r="H12824" s="24"/>
    </row>
    <row r="12825" spans="2:8">
      <c r="B12825" s="24"/>
      <c r="C12825" s="24"/>
      <c r="D12825" s="24"/>
      <c r="E12825" s="24"/>
      <c r="F12825" s="29"/>
      <c r="G12825" s="24"/>
      <c r="H12825" s="24"/>
    </row>
    <row r="12826" spans="2:8">
      <c r="B12826" s="24"/>
      <c r="C12826" s="24"/>
      <c r="D12826" s="24"/>
      <c r="E12826" s="24"/>
      <c r="F12826" s="29"/>
      <c r="G12826" s="24"/>
      <c r="H12826" s="24"/>
    </row>
    <row r="12827" spans="2:8">
      <c r="B12827" s="24"/>
      <c r="C12827" s="24"/>
      <c r="D12827" s="24"/>
      <c r="E12827" s="24"/>
      <c r="F12827" s="29"/>
      <c r="G12827" s="24"/>
      <c r="H12827" s="24"/>
    </row>
    <row r="12828" spans="2:8">
      <c r="B12828" s="24"/>
      <c r="C12828" s="24"/>
      <c r="D12828" s="24"/>
      <c r="E12828" s="24"/>
      <c r="F12828" s="29"/>
      <c r="G12828" s="24"/>
      <c r="H12828" s="24"/>
    </row>
    <row r="12829" spans="2:8">
      <c r="B12829" s="24"/>
      <c r="C12829" s="24"/>
      <c r="D12829" s="24"/>
      <c r="E12829" s="24"/>
      <c r="F12829" s="29"/>
      <c r="G12829" s="24"/>
      <c r="H12829" s="24"/>
    </row>
    <row r="12830" spans="2:8">
      <c r="B12830" s="24"/>
      <c r="C12830" s="24"/>
      <c r="D12830" s="24"/>
      <c r="E12830" s="24"/>
      <c r="F12830" s="29"/>
      <c r="G12830" s="24"/>
      <c r="H12830" s="24"/>
    </row>
    <row r="12831" spans="2:8">
      <c r="B12831" s="24"/>
      <c r="C12831" s="24"/>
      <c r="D12831" s="24"/>
      <c r="E12831" s="24"/>
      <c r="F12831" s="29"/>
      <c r="G12831" s="24"/>
      <c r="H12831" s="24"/>
    </row>
    <row r="12832" spans="2:8">
      <c r="B12832" s="24"/>
      <c r="C12832" s="24"/>
      <c r="D12832" s="24"/>
      <c r="E12832" s="24"/>
      <c r="F12832" s="29"/>
      <c r="G12832" s="24"/>
      <c r="H12832" s="24"/>
    </row>
    <row r="12833" spans="2:8">
      <c r="B12833" s="24"/>
      <c r="C12833" s="24"/>
      <c r="D12833" s="24"/>
      <c r="E12833" s="24"/>
      <c r="F12833" s="29"/>
      <c r="G12833" s="24"/>
      <c r="H12833" s="24"/>
    </row>
    <row r="12834" spans="2:8">
      <c r="B12834" s="24"/>
      <c r="C12834" s="24"/>
      <c r="D12834" s="24"/>
      <c r="E12834" s="24"/>
      <c r="F12834" s="29"/>
      <c r="G12834" s="24"/>
      <c r="H12834" s="24"/>
    </row>
    <row r="12835" spans="2:8">
      <c r="B12835" s="24"/>
      <c r="C12835" s="24"/>
      <c r="D12835" s="24"/>
      <c r="E12835" s="24"/>
      <c r="F12835" s="29"/>
      <c r="G12835" s="24"/>
      <c r="H12835" s="24"/>
    </row>
    <row r="12836" spans="2:8">
      <c r="B12836" s="24"/>
      <c r="C12836" s="24"/>
      <c r="D12836" s="24"/>
      <c r="E12836" s="24"/>
      <c r="F12836" s="29"/>
      <c r="G12836" s="24"/>
      <c r="H12836" s="24"/>
    </row>
    <row r="12837" spans="2:8">
      <c r="B12837" s="24"/>
      <c r="C12837" s="24"/>
      <c r="D12837" s="24"/>
      <c r="E12837" s="24"/>
      <c r="F12837" s="29"/>
      <c r="G12837" s="24"/>
      <c r="H12837" s="24"/>
    </row>
    <row r="12838" spans="2:8">
      <c r="B12838" s="24"/>
      <c r="C12838" s="24"/>
      <c r="D12838" s="24"/>
      <c r="E12838" s="24"/>
      <c r="F12838" s="29"/>
      <c r="G12838" s="24"/>
      <c r="H12838" s="24"/>
    </row>
    <row r="12839" spans="2:8">
      <c r="B12839" s="24"/>
      <c r="C12839" s="24"/>
      <c r="D12839" s="24"/>
      <c r="E12839" s="24"/>
      <c r="F12839" s="29"/>
      <c r="G12839" s="24"/>
      <c r="H12839" s="24"/>
    </row>
    <row r="12840" spans="2:8">
      <c r="B12840" s="24"/>
      <c r="C12840" s="24"/>
      <c r="D12840" s="24"/>
      <c r="E12840" s="24"/>
      <c r="F12840" s="29"/>
      <c r="G12840" s="24"/>
      <c r="H12840" s="24"/>
    </row>
    <row r="12841" spans="2:8">
      <c r="B12841" s="24"/>
      <c r="C12841" s="24"/>
      <c r="D12841" s="24"/>
      <c r="E12841" s="24"/>
      <c r="F12841" s="29"/>
      <c r="G12841" s="24"/>
      <c r="H12841" s="24"/>
    </row>
    <row r="12842" spans="2:8">
      <c r="B12842" s="24"/>
      <c r="C12842" s="24"/>
      <c r="D12842" s="24"/>
      <c r="E12842" s="24"/>
      <c r="F12842" s="29"/>
      <c r="G12842" s="24"/>
      <c r="H12842" s="24"/>
    </row>
    <row r="12843" spans="2:8">
      <c r="B12843" s="24"/>
      <c r="C12843" s="24"/>
      <c r="D12843" s="24"/>
      <c r="E12843" s="24"/>
      <c r="F12843" s="29"/>
      <c r="G12843" s="24"/>
      <c r="H12843" s="24"/>
    </row>
    <row r="12844" spans="2:8">
      <c r="B12844" s="24"/>
      <c r="C12844" s="24"/>
      <c r="D12844" s="24"/>
      <c r="E12844" s="24"/>
      <c r="F12844" s="29"/>
      <c r="G12844" s="24"/>
      <c r="H12844" s="24"/>
    </row>
    <row r="12845" spans="2:8">
      <c r="B12845" s="24"/>
      <c r="C12845" s="24"/>
      <c r="D12845" s="24"/>
      <c r="E12845" s="24"/>
      <c r="F12845" s="29"/>
      <c r="G12845" s="24"/>
      <c r="H12845" s="24"/>
    </row>
    <row r="12846" spans="2:8">
      <c r="B12846" s="24"/>
      <c r="C12846" s="24"/>
      <c r="D12846" s="24"/>
      <c r="E12846" s="24"/>
      <c r="F12846" s="29"/>
      <c r="G12846" s="24"/>
      <c r="H12846" s="24"/>
    </row>
    <row r="12847" spans="2:8">
      <c r="B12847" s="24"/>
      <c r="C12847" s="24"/>
      <c r="D12847" s="24"/>
      <c r="E12847" s="24"/>
      <c r="F12847" s="29"/>
      <c r="G12847" s="24"/>
      <c r="H12847" s="24"/>
    </row>
    <row r="12848" spans="2:8">
      <c r="B12848" s="24"/>
      <c r="C12848" s="24"/>
      <c r="D12848" s="24"/>
      <c r="E12848" s="24"/>
      <c r="F12848" s="29"/>
      <c r="G12848" s="24"/>
      <c r="H12848" s="24"/>
    </row>
    <row r="12849" spans="2:8">
      <c r="B12849" s="24"/>
      <c r="C12849" s="24"/>
      <c r="D12849" s="24"/>
      <c r="E12849" s="24"/>
      <c r="F12849" s="29"/>
      <c r="G12849" s="24"/>
      <c r="H12849" s="24"/>
    </row>
    <row r="12850" spans="2:8">
      <c r="B12850" s="24"/>
      <c r="C12850" s="24"/>
      <c r="D12850" s="24"/>
      <c r="E12850" s="24"/>
      <c r="F12850" s="29"/>
      <c r="G12850" s="24"/>
      <c r="H12850" s="24"/>
    </row>
    <row r="12851" spans="2:8">
      <c r="B12851" s="24"/>
      <c r="C12851" s="24"/>
      <c r="D12851" s="24"/>
      <c r="E12851" s="24"/>
      <c r="F12851" s="29"/>
      <c r="G12851" s="24"/>
      <c r="H12851" s="24"/>
    </row>
    <row r="12852" spans="2:8">
      <c r="B12852" s="24"/>
      <c r="C12852" s="24"/>
      <c r="D12852" s="24"/>
      <c r="E12852" s="24"/>
      <c r="F12852" s="29"/>
      <c r="G12852" s="24"/>
      <c r="H12852" s="24"/>
    </row>
    <row r="12853" spans="2:8">
      <c r="B12853" s="24"/>
      <c r="C12853" s="24"/>
      <c r="D12853" s="24"/>
      <c r="E12853" s="24"/>
      <c r="F12853" s="29"/>
      <c r="G12853" s="24"/>
      <c r="H12853" s="24"/>
    </row>
    <row r="12854" spans="2:8">
      <c r="B12854" s="24"/>
      <c r="C12854" s="24"/>
      <c r="D12854" s="24"/>
      <c r="E12854" s="24"/>
      <c r="F12854" s="29"/>
      <c r="G12854" s="24"/>
      <c r="H12854" s="24"/>
    </row>
    <row r="12855" spans="2:8">
      <c r="B12855" s="24"/>
      <c r="C12855" s="24"/>
      <c r="D12855" s="24"/>
      <c r="E12855" s="24"/>
      <c r="F12855" s="29"/>
      <c r="G12855" s="24"/>
      <c r="H12855" s="24"/>
    </row>
    <row r="12856" spans="2:8">
      <c r="B12856" s="24"/>
      <c r="C12856" s="24"/>
      <c r="D12856" s="24"/>
      <c r="E12856" s="24"/>
      <c r="F12856" s="29"/>
      <c r="G12856" s="24"/>
      <c r="H12856" s="24"/>
    </row>
    <row r="12857" spans="2:8">
      <c r="B12857" s="24"/>
      <c r="C12857" s="24"/>
      <c r="D12857" s="24"/>
      <c r="E12857" s="24"/>
      <c r="F12857" s="29"/>
      <c r="G12857" s="24"/>
      <c r="H12857" s="24"/>
    </row>
    <row r="12858" spans="2:8">
      <c r="B12858" s="24"/>
      <c r="C12858" s="24"/>
      <c r="D12858" s="24"/>
      <c r="E12858" s="24"/>
      <c r="F12858" s="29"/>
      <c r="G12858" s="24"/>
      <c r="H12858" s="24"/>
    </row>
    <row r="12859" spans="2:8">
      <c r="B12859" s="24"/>
      <c r="C12859" s="24"/>
      <c r="D12859" s="24"/>
      <c r="E12859" s="24"/>
      <c r="F12859" s="29"/>
      <c r="G12859" s="24"/>
      <c r="H12859" s="24"/>
    </row>
    <row r="12860" spans="2:8">
      <c r="B12860" s="24"/>
      <c r="C12860" s="24"/>
      <c r="D12860" s="24"/>
      <c r="E12860" s="24"/>
      <c r="F12860" s="29"/>
      <c r="G12860" s="24"/>
      <c r="H12860" s="24"/>
    </row>
    <row r="12861" spans="2:8">
      <c r="B12861" s="24"/>
      <c r="C12861" s="24"/>
      <c r="D12861" s="24"/>
      <c r="E12861" s="24"/>
      <c r="F12861" s="29"/>
      <c r="G12861" s="24"/>
      <c r="H12861" s="24"/>
    </row>
    <row r="12862" spans="2:8">
      <c r="B12862" s="24"/>
      <c r="C12862" s="24"/>
      <c r="D12862" s="24"/>
      <c r="E12862" s="24"/>
      <c r="F12862" s="29"/>
      <c r="G12862" s="24"/>
      <c r="H12862" s="24"/>
    </row>
    <row r="12863" spans="2:8">
      <c r="B12863" s="24"/>
      <c r="C12863" s="24"/>
      <c r="D12863" s="24"/>
      <c r="E12863" s="24"/>
      <c r="F12863" s="29"/>
      <c r="G12863" s="24"/>
      <c r="H12863" s="24"/>
    </row>
    <row r="12864" spans="2:8">
      <c r="B12864" s="24"/>
      <c r="C12864" s="24"/>
      <c r="D12864" s="24"/>
      <c r="E12864" s="24"/>
      <c r="F12864" s="29"/>
      <c r="G12864" s="24"/>
      <c r="H12864" s="24"/>
    </row>
    <row r="12865" spans="2:8">
      <c r="B12865" s="24"/>
      <c r="C12865" s="24"/>
      <c r="D12865" s="24"/>
      <c r="E12865" s="24"/>
      <c r="F12865" s="29"/>
      <c r="G12865" s="24"/>
      <c r="H12865" s="24"/>
    </row>
    <row r="12866" spans="2:8">
      <c r="B12866" s="24"/>
      <c r="C12866" s="24"/>
      <c r="D12866" s="24"/>
      <c r="E12866" s="24"/>
      <c r="F12866" s="29"/>
      <c r="G12866" s="24"/>
      <c r="H12866" s="24"/>
    </row>
    <row r="12867" spans="2:8">
      <c r="B12867" s="24"/>
      <c r="C12867" s="24"/>
      <c r="D12867" s="24"/>
      <c r="E12867" s="24"/>
      <c r="F12867" s="29"/>
      <c r="G12867" s="24"/>
      <c r="H12867" s="24"/>
    </row>
    <row r="12868" spans="2:8">
      <c r="B12868" s="24"/>
      <c r="C12868" s="24"/>
      <c r="D12868" s="24"/>
      <c r="E12868" s="24"/>
      <c r="F12868" s="29"/>
      <c r="G12868" s="24"/>
      <c r="H12868" s="24"/>
    </row>
    <row r="12869" spans="2:8">
      <c r="B12869" s="24"/>
      <c r="C12869" s="24"/>
      <c r="D12869" s="24"/>
      <c r="E12869" s="24"/>
      <c r="F12869" s="29"/>
      <c r="G12869" s="24"/>
      <c r="H12869" s="24"/>
    </row>
    <row r="12870" spans="2:8">
      <c r="B12870" s="24"/>
      <c r="C12870" s="24"/>
      <c r="D12870" s="24"/>
      <c r="E12870" s="24"/>
      <c r="F12870" s="29"/>
      <c r="G12870" s="24"/>
      <c r="H12870" s="24"/>
    </row>
    <row r="12871" spans="2:8">
      <c r="B12871" s="24"/>
      <c r="C12871" s="24"/>
      <c r="D12871" s="24"/>
      <c r="E12871" s="24"/>
      <c r="F12871" s="29"/>
      <c r="G12871" s="24"/>
      <c r="H12871" s="24"/>
    </row>
    <row r="12872" spans="2:8">
      <c r="B12872" s="24"/>
      <c r="C12872" s="24"/>
      <c r="D12872" s="24"/>
      <c r="E12872" s="24"/>
      <c r="F12872" s="29"/>
      <c r="G12872" s="24"/>
      <c r="H12872" s="24"/>
    </row>
    <row r="12873" spans="2:8">
      <c r="B12873" s="24"/>
      <c r="C12873" s="24"/>
      <c r="D12873" s="24"/>
      <c r="E12873" s="24"/>
      <c r="F12873" s="29"/>
      <c r="G12873" s="24"/>
      <c r="H12873" s="24"/>
    </row>
    <row r="12874" spans="2:8">
      <c r="B12874" s="24"/>
      <c r="C12874" s="24"/>
      <c r="D12874" s="24"/>
      <c r="E12874" s="24"/>
      <c r="F12874" s="29"/>
      <c r="G12874" s="24"/>
      <c r="H12874" s="24"/>
    </row>
    <row r="12875" spans="2:8">
      <c r="B12875" s="24"/>
      <c r="C12875" s="24"/>
      <c r="D12875" s="24"/>
      <c r="E12875" s="24"/>
      <c r="F12875" s="29"/>
      <c r="G12875" s="24"/>
      <c r="H12875" s="24"/>
    </row>
    <row r="12876" spans="2:8">
      <c r="B12876" s="24"/>
      <c r="C12876" s="24"/>
      <c r="D12876" s="24"/>
      <c r="E12876" s="24"/>
      <c r="F12876" s="29"/>
      <c r="G12876" s="24"/>
      <c r="H12876" s="24"/>
    </row>
    <row r="12877" spans="2:8">
      <c r="B12877" s="24"/>
      <c r="C12877" s="24"/>
      <c r="D12877" s="24"/>
      <c r="E12877" s="24"/>
      <c r="F12877" s="29"/>
      <c r="G12877" s="24"/>
      <c r="H12877" s="24"/>
    </row>
    <row r="12878" spans="2:8">
      <c r="B12878" s="24"/>
      <c r="C12878" s="24"/>
      <c r="D12878" s="24"/>
      <c r="E12878" s="24"/>
      <c r="F12878" s="29"/>
      <c r="G12878" s="24"/>
      <c r="H12878" s="24"/>
    </row>
    <row r="12879" spans="2:8">
      <c r="B12879" s="24"/>
      <c r="C12879" s="24"/>
      <c r="D12879" s="24"/>
      <c r="E12879" s="24"/>
      <c r="F12879" s="29"/>
      <c r="G12879" s="24"/>
      <c r="H12879" s="24"/>
    </row>
    <row r="12880" spans="2:8">
      <c r="B12880" s="24"/>
      <c r="C12880" s="24"/>
      <c r="D12880" s="24"/>
      <c r="E12880" s="24"/>
      <c r="F12880" s="29"/>
      <c r="G12880" s="24"/>
      <c r="H12880" s="24"/>
    </row>
    <row r="12881" spans="2:8">
      <c r="B12881" s="24"/>
      <c r="C12881" s="24"/>
      <c r="D12881" s="24"/>
      <c r="E12881" s="24"/>
      <c r="F12881" s="29"/>
      <c r="G12881" s="24"/>
      <c r="H12881" s="24"/>
    </row>
    <row r="12882" spans="2:8">
      <c r="B12882" s="24"/>
      <c r="C12882" s="24"/>
      <c r="D12882" s="24"/>
      <c r="E12882" s="24"/>
      <c r="F12882" s="29"/>
      <c r="G12882" s="24"/>
      <c r="H12882" s="24"/>
    </row>
    <row r="12883" spans="2:8">
      <c r="B12883" s="24"/>
      <c r="C12883" s="24"/>
      <c r="D12883" s="24"/>
      <c r="E12883" s="24"/>
      <c r="F12883" s="29"/>
      <c r="G12883" s="24"/>
      <c r="H12883" s="24"/>
    </row>
    <row r="12884" spans="2:8">
      <c r="B12884" s="24"/>
      <c r="C12884" s="24"/>
      <c r="D12884" s="24"/>
      <c r="E12884" s="24"/>
      <c r="F12884" s="29"/>
      <c r="G12884" s="24"/>
      <c r="H12884" s="24"/>
    </row>
    <row r="12885" spans="2:8">
      <c r="B12885" s="24"/>
      <c r="C12885" s="24"/>
      <c r="D12885" s="24"/>
      <c r="E12885" s="24"/>
      <c r="F12885" s="29"/>
      <c r="G12885" s="24"/>
      <c r="H12885" s="24"/>
    </row>
    <row r="12886" spans="2:8">
      <c r="B12886" s="24"/>
      <c r="C12886" s="24"/>
      <c r="D12886" s="24"/>
      <c r="E12886" s="24"/>
      <c r="F12886" s="29"/>
      <c r="G12886" s="24"/>
      <c r="H12886" s="24"/>
    </row>
    <row r="12887" spans="2:8">
      <c r="B12887" s="24"/>
      <c r="C12887" s="24"/>
      <c r="D12887" s="24"/>
      <c r="E12887" s="24"/>
      <c r="F12887" s="29"/>
      <c r="G12887" s="24"/>
      <c r="H12887" s="24"/>
    </row>
    <row r="12888" spans="2:8">
      <c r="B12888" s="24"/>
      <c r="C12888" s="24"/>
      <c r="D12888" s="24"/>
      <c r="E12888" s="24"/>
      <c r="F12888" s="29"/>
      <c r="G12888" s="24"/>
      <c r="H12888" s="24"/>
    </row>
    <row r="12889" spans="2:8">
      <c r="B12889" s="24"/>
      <c r="C12889" s="24"/>
      <c r="D12889" s="24"/>
      <c r="E12889" s="24"/>
      <c r="F12889" s="29"/>
      <c r="G12889" s="24"/>
      <c r="H12889" s="24"/>
    </row>
    <row r="12890" spans="2:8">
      <c r="B12890" s="24"/>
      <c r="C12890" s="24"/>
      <c r="D12890" s="24"/>
      <c r="E12890" s="24"/>
      <c r="F12890" s="29"/>
      <c r="G12890" s="24"/>
      <c r="H12890" s="24"/>
    </row>
    <row r="12891" spans="2:8">
      <c r="B12891" s="24"/>
      <c r="C12891" s="24"/>
      <c r="D12891" s="24"/>
      <c r="E12891" s="24"/>
      <c r="F12891" s="29"/>
      <c r="G12891" s="24"/>
      <c r="H12891" s="24"/>
    </row>
    <row r="12892" spans="2:8">
      <c r="B12892" s="24"/>
      <c r="C12892" s="24"/>
      <c r="D12892" s="24"/>
      <c r="E12892" s="24"/>
      <c r="F12892" s="29"/>
      <c r="G12892" s="24"/>
      <c r="H12892" s="24"/>
    </row>
    <row r="12893" spans="2:8">
      <c r="B12893" s="24"/>
      <c r="C12893" s="24"/>
      <c r="D12893" s="24"/>
      <c r="E12893" s="24"/>
      <c r="F12893" s="29"/>
      <c r="G12893" s="24"/>
      <c r="H12893" s="24"/>
    </row>
    <row r="12894" spans="2:8">
      <c r="B12894" s="24"/>
      <c r="C12894" s="24"/>
      <c r="D12894" s="24"/>
      <c r="E12894" s="24"/>
      <c r="F12894" s="29"/>
      <c r="G12894" s="24"/>
      <c r="H12894" s="24"/>
    </row>
    <row r="12895" spans="2:8">
      <c r="B12895" s="24"/>
      <c r="C12895" s="24"/>
      <c r="D12895" s="24"/>
      <c r="E12895" s="24"/>
      <c r="F12895" s="29"/>
      <c r="G12895" s="24"/>
      <c r="H12895" s="24"/>
    </row>
    <row r="12896" spans="2:8">
      <c r="B12896" s="24"/>
      <c r="C12896" s="24"/>
      <c r="D12896" s="24"/>
      <c r="E12896" s="24"/>
      <c r="F12896" s="29"/>
      <c r="G12896" s="24"/>
      <c r="H12896" s="24"/>
    </row>
    <row r="12897" spans="2:8">
      <c r="B12897" s="24"/>
      <c r="C12897" s="24"/>
      <c r="D12897" s="24"/>
      <c r="E12897" s="24"/>
      <c r="F12897" s="29"/>
      <c r="G12897" s="24"/>
      <c r="H12897" s="24"/>
    </row>
    <row r="12898" spans="2:8">
      <c r="B12898" s="24"/>
      <c r="C12898" s="24"/>
      <c r="D12898" s="24"/>
      <c r="E12898" s="24"/>
      <c r="F12898" s="29"/>
      <c r="G12898" s="24"/>
      <c r="H12898" s="24"/>
    </row>
    <row r="12899" spans="2:8">
      <c r="B12899" s="24"/>
      <c r="C12899" s="24"/>
      <c r="D12899" s="24"/>
      <c r="E12899" s="24"/>
      <c r="F12899" s="29"/>
      <c r="G12899" s="24"/>
      <c r="H12899" s="24"/>
    </row>
    <row r="12900" spans="2:8">
      <c r="B12900" s="24"/>
      <c r="C12900" s="24"/>
      <c r="D12900" s="24"/>
      <c r="E12900" s="24"/>
      <c r="F12900" s="29"/>
      <c r="G12900" s="24"/>
      <c r="H12900" s="24"/>
    </row>
    <row r="12901" spans="2:8">
      <c r="B12901" s="24"/>
      <c r="C12901" s="24"/>
      <c r="D12901" s="24"/>
      <c r="E12901" s="24"/>
      <c r="F12901" s="29"/>
      <c r="G12901" s="24"/>
      <c r="H12901" s="24"/>
    </row>
    <row r="12902" spans="2:8">
      <c r="B12902" s="24"/>
      <c r="C12902" s="24"/>
      <c r="D12902" s="24"/>
      <c r="E12902" s="24"/>
      <c r="F12902" s="29"/>
      <c r="G12902" s="24"/>
      <c r="H12902" s="24"/>
    </row>
    <row r="12903" spans="2:8">
      <c r="B12903" s="24"/>
      <c r="C12903" s="24"/>
      <c r="D12903" s="24"/>
      <c r="E12903" s="24"/>
      <c r="F12903" s="29"/>
      <c r="G12903" s="24"/>
      <c r="H12903" s="24"/>
    </row>
    <row r="12904" spans="2:8">
      <c r="B12904" s="24"/>
      <c r="C12904" s="24"/>
      <c r="D12904" s="24"/>
      <c r="E12904" s="24"/>
      <c r="F12904" s="29"/>
      <c r="G12904" s="24"/>
      <c r="H12904" s="24"/>
    </row>
    <row r="12905" spans="2:8">
      <c r="B12905" s="24"/>
      <c r="C12905" s="24"/>
      <c r="D12905" s="24"/>
      <c r="E12905" s="24"/>
      <c r="F12905" s="29"/>
      <c r="G12905" s="24"/>
      <c r="H12905" s="24"/>
    </row>
    <row r="12906" spans="2:8">
      <c r="B12906" s="24"/>
      <c r="C12906" s="24"/>
      <c r="D12906" s="24"/>
      <c r="E12906" s="24"/>
      <c r="F12906" s="29"/>
      <c r="G12906" s="24"/>
      <c r="H12906" s="24"/>
    </row>
    <row r="12907" spans="2:8">
      <c r="B12907" s="24"/>
      <c r="C12907" s="24"/>
      <c r="D12907" s="24"/>
      <c r="E12907" s="24"/>
      <c r="F12907" s="29"/>
      <c r="G12907" s="24"/>
      <c r="H12907" s="24"/>
    </row>
    <row r="12908" spans="2:8">
      <c r="B12908" s="24"/>
      <c r="C12908" s="24"/>
      <c r="D12908" s="24"/>
      <c r="E12908" s="24"/>
      <c r="F12908" s="29"/>
      <c r="G12908" s="24"/>
      <c r="H12908" s="24"/>
    </row>
    <row r="12909" spans="2:8">
      <c r="B12909" s="24"/>
      <c r="C12909" s="24"/>
      <c r="D12909" s="24"/>
      <c r="E12909" s="24"/>
      <c r="F12909" s="29"/>
      <c r="G12909" s="24"/>
      <c r="H12909" s="24"/>
    </row>
    <row r="12910" spans="2:8">
      <c r="B12910" s="24"/>
      <c r="C12910" s="24"/>
      <c r="D12910" s="24"/>
      <c r="E12910" s="24"/>
      <c r="F12910" s="29"/>
      <c r="G12910" s="24"/>
      <c r="H12910" s="24"/>
    </row>
    <row r="12911" spans="2:8">
      <c r="B12911" s="24"/>
      <c r="C12911" s="24"/>
      <c r="D12911" s="24"/>
      <c r="E12911" s="24"/>
      <c r="F12911" s="29"/>
      <c r="G12911" s="24"/>
      <c r="H12911" s="24"/>
    </row>
    <row r="12912" spans="2:8">
      <c r="B12912" s="24"/>
      <c r="C12912" s="24"/>
      <c r="D12912" s="24"/>
      <c r="E12912" s="24"/>
      <c r="F12912" s="29"/>
      <c r="G12912" s="24"/>
      <c r="H12912" s="24"/>
    </row>
    <row r="12913" spans="2:8">
      <c r="B12913" s="24"/>
      <c r="C12913" s="24"/>
      <c r="D12913" s="24"/>
      <c r="E12913" s="24"/>
      <c r="F12913" s="29"/>
      <c r="G12913" s="24"/>
      <c r="H12913" s="24"/>
    </row>
    <row r="12914" spans="2:8">
      <c r="B12914" s="24"/>
      <c r="C12914" s="24"/>
      <c r="D12914" s="24"/>
      <c r="E12914" s="24"/>
      <c r="F12914" s="29"/>
      <c r="G12914" s="24"/>
      <c r="H12914" s="24"/>
    </row>
    <row r="12915" spans="2:8">
      <c r="B12915" s="24"/>
      <c r="C12915" s="24"/>
      <c r="D12915" s="24"/>
      <c r="E12915" s="24"/>
      <c r="F12915" s="29"/>
      <c r="G12915" s="24"/>
      <c r="H12915" s="24"/>
    </row>
    <row r="12916" spans="2:8">
      <c r="B12916" s="24"/>
      <c r="C12916" s="24"/>
      <c r="D12916" s="24"/>
      <c r="E12916" s="24"/>
      <c r="F12916" s="29"/>
      <c r="G12916" s="24"/>
      <c r="H12916" s="24"/>
    </row>
    <row r="12917" spans="2:8">
      <c r="B12917" s="24"/>
      <c r="C12917" s="24"/>
      <c r="D12917" s="24"/>
      <c r="E12917" s="24"/>
      <c r="F12917" s="29"/>
      <c r="G12917" s="24"/>
      <c r="H12917" s="24"/>
    </row>
    <row r="12918" spans="2:8">
      <c r="B12918" s="24"/>
      <c r="C12918" s="24"/>
      <c r="D12918" s="24"/>
      <c r="E12918" s="24"/>
      <c r="F12918" s="29"/>
      <c r="G12918" s="24"/>
      <c r="H12918" s="24"/>
    </row>
    <row r="12919" spans="2:8">
      <c r="B12919" s="24"/>
      <c r="C12919" s="24"/>
      <c r="D12919" s="24"/>
      <c r="E12919" s="24"/>
      <c r="F12919" s="29"/>
      <c r="G12919" s="24"/>
      <c r="H12919" s="24"/>
    </row>
    <row r="12920" spans="2:8">
      <c r="B12920" s="24"/>
      <c r="C12920" s="24"/>
      <c r="D12920" s="24"/>
      <c r="E12920" s="24"/>
      <c r="F12920" s="29"/>
      <c r="G12920" s="24"/>
      <c r="H12920" s="24"/>
    </row>
    <row r="12921" spans="2:8">
      <c r="B12921" s="24"/>
      <c r="C12921" s="24"/>
      <c r="D12921" s="24"/>
      <c r="E12921" s="24"/>
      <c r="F12921" s="29"/>
      <c r="G12921" s="24"/>
      <c r="H12921" s="24"/>
    </row>
    <row r="12922" spans="2:8">
      <c r="B12922" s="24"/>
      <c r="C12922" s="24"/>
      <c r="D12922" s="24"/>
      <c r="E12922" s="24"/>
      <c r="F12922" s="29"/>
      <c r="G12922" s="24"/>
      <c r="H12922" s="24"/>
    </row>
    <row r="12923" spans="2:8">
      <c r="B12923" s="24"/>
      <c r="C12923" s="24"/>
      <c r="D12923" s="24"/>
      <c r="E12923" s="24"/>
      <c r="F12923" s="29"/>
      <c r="G12923" s="24"/>
      <c r="H12923" s="24"/>
    </row>
    <row r="12924" spans="2:8">
      <c r="B12924" s="24"/>
      <c r="C12924" s="24"/>
      <c r="D12924" s="24"/>
      <c r="E12924" s="24"/>
      <c r="F12924" s="29"/>
      <c r="G12924" s="24"/>
      <c r="H12924" s="24"/>
    </row>
    <row r="12925" spans="2:8">
      <c r="B12925" s="24"/>
      <c r="C12925" s="24"/>
      <c r="D12925" s="24"/>
      <c r="E12925" s="24"/>
      <c r="F12925" s="29"/>
      <c r="G12925" s="24"/>
      <c r="H12925" s="24"/>
    </row>
    <row r="12926" spans="2:8">
      <c r="B12926" s="24"/>
      <c r="C12926" s="24"/>
      <c r="D12926" s="24"/>
      <c r="E12926" s="24"/>
      <c r="F12926" s="29"/>
      <c r="G12926" s="24"/>
      <c r="H12926" s="24"/>
    </row>
    <row r="12927" spans="2:8">
      <c r="B12927" s="24"/>
      <c r="C12927" s="24"/>
      <c r="D12927" s="24"/>
      <c r="E12927" s="24"/>
      <c r="F12927" s="29"/>
      <c r="G12927" s="24"/>
      <c r="H12927" s="24"/>
    </row>
    <row r="12928" spans="2:8">
      <c r="B12928" s="24"/>
      <c r="C12928" s="24"/>
      <c r="D12928" s="24"/>
      <c r="E12928" s="24"/>
      <c r="F12928" s="29"/>
      <c r="G12928" s="24"/>
      <c r="H12928" s="24"/>
    </row>
    <row r="12929" spans="2:8">
      <c r="B12929" s="24"/>
      <c r="C12929" s="24"/>
      <c r="D12929" s="24"/>
      <c r="E12929" s="24"/>
      <c r="F12929" s="29"/>
      <c r="G12929" s="24"/>
      <c r="H12929" s="24"/>
    </row>
    <row r="12930" spans="2:8">
      <c r="B12930" s="24"/>
      <c r="C12930" s="24"/>
      <c r="D12930" s="24"/>
      <c r="E12930" s="24"/>
      <c r="F12930" s="29"/>
      <c r="G12930" s="24"/>
      <c r="H12930" s="24"/>
    </row>
    <row r="12931" spans="2:8">
      <c r="B12931" s="24"/>
      <c r="C12931" s="24"/>
      <c r="D12931" s="24"/>
      <c r="E12931" s="24"/>
      <c r="F12931" s="29"/>
      <c r="G12931" s="24"/>
      <c r="H12931" s="24"/>
    </row>
    <row r="12932" spans="2:8">
      <c r="B12932" s="24"/>
      <c r="C12932" s="24"/>
      <c r="D12932" s="24"/>
      <c r="E12932" s="24"/>
      <c r="F12932" s="29"/>
      <c r="G12932" s="24"/>
      <c r="H12932" s="24"/>
    </row>
    <row r="12933" spans="2:8">
      <c r="B12933" s="24"/>
      <c r="C12933" s="24"/>
      <c r="D12933" s="24"/>
      <c r="E12933" s="24"/>
      <c r="F12933" s="29"/>
      <c r="G12933" s="24"/>
      <c r="H12933" s="24"/>
    </row>
    <row r="12934" spans="2:8">
      <c r="B12934" s="24"/>
      <c r="C12934" s="24"/>
      <c r="D12934" s="24"/>
      <c r="E12934" s="24"/>
      <c r="F12934" s="29"/>
      <c r="G12934" s="24"/>
      <c r="H12934" s="24"/>
    </row>
    <row r="12935" spans="2:8">
      <c r="B12935" s="24"/>
      <c r="C12935" s="24"/>
      <c r="D12935" s="24"/>
      <c r="E12935" s="24"/>
      <c r="F12935" s="29"/>
      <c r="G12935" s="24"/>
      <c r="H12935" s="24"/>
    </row>
    <row r="12936" spans="2:8">
      <c r="B12936" s="24"/>
      <c r="C12936" s="24"/>
      <c r="D12936" s="24"/>
      <c r="E12936" s="24"/>
      <c r="F12936" s="29"/>
      <c r="G12936" s="24"/>
      <c r="H12936" s="24"/>
    </row>
    <row r="12937" spans="2:8">
      <c r="B12937" s="24"/>
      <c r="C12937" s="24"/>
      <c r="D12937" s="24"/>
      <c r="E12937" s="24"/>
      <c r="F12937" s="29"/>
      <c r="G12937" s="24"/>
      <c r="H12937" s="24"/>
    </row>
    <row r="12938" spans="2:8">
      <c r="B12938" s="24"/>
      <c r="C12938" s="24"/>
      <c r="D12938" s="24"/>
      <c r="E12938" s="24"/>
      <c r="F12938" s="29"/>
      <c r="G12938" s="24"/>
      <c r="H12938" s="24"/>
    </row>
    <row r="12939" spans="2:8">
      <c r="B12939" s="24"/>
      <c r="C12939" s="24"/>
      <c r="D12939" s="24"/>
      <c r="E12939" s="24"/>
      <c r="F12939" s="29"/>
      <c r="G12939" s="24"/>
      <c r="H12939" s="24"/>
    </row>
    <row r="12940" spans="2:8">
      <c r="B12940" s="24"/>
      <c r="C12940" s="24"/>
      <c r="D12940" s="24"/>
      <c r="E12940" s="24"/>
      <c r="F12940" s="29"/>
      <c r="G12940" s="24"/>
      <c r="H12940" s="24"/>
    </row>
    <row r="12941" spans="2:8">
      <c r="B12941" s="24"/>
      <c r="C12941" s="24"/>
      <c r="D12941" s="24"/>
      <c r="E12941" s="24"/>
      <c r="F12941" s="29"/>
      <c r="G12941" s="24"/>
      <c r="H12941" s="24"/>
    </row>
    <row r="12942" spans="2:8">
      <c r="B12942" s="24"/>
      <c r="C12942" s="24"/>
      <c r="D12942" s="24"/>
      <c r="E12942" s="24"/>
      <c r="F12942" s="29"/>
      <c r="G12942" s="24"/>
      <c r="H12942" s="24"/>
    </row>
    <row r="12943" spans="2:8">
      <c r="B12943" s="24"/>
      <c r="C12943" s="24"/>
      <c r="D12943" s="24"/>
      <c r="E12943" s="24"/>
      <c r="F12943" s="29"/>
      <c r="G12943" s="24"/>
      <c r="H12943" s="24"/>
    </row>
    <row r="12944" spans="2:8">
      <c r="B12944" s="24"/>
      <c r="C12944" s="24"/>
      <c r="D12944" s="24"/>
      <c r="E12944" s="24"/>
      <c r="F12944" s="29"/>
      <c r="G12944" s="24"/>
      <c r="H12944" s="24"/>
    </row>
    <row r="12945" spans="2:8">
      <c r="B12945" s="24"/>
      <c r="C12945" s="24"/>
      <c r="D12945" s="24"/>
      <c r="E12945" s="24"/>
      <c r="F12945" s="29"/>
      <c r="G12945" s="24"/>
      <c r="H12945" s="24"/>
    </row>
    <row r="12946" spans="2:8">
      <c r="B12946" s="24"/>
      <c r="C12946" s="24"/>
      <c r="D12946" s="24"/>
      <c r="E12946" s="24"/>
      <c r="F12946" s="29"/>
      <c r="G12946" s="24"/>
      <c r="H12946" s="24"/>
    </row>
    <row r="12947" spans="2:8">
      <c r="B12947" s="24"/>
      <c r="C12947" s="24"/>
      <c r="D12947" s="24"/>
      <c r="E12947" s="24"/>
      <c r="F12947" s="29"/>
      <c r="G12947" s="24"/>
      <c r="H12947" s="24"/>
    </row>
    <row r="12948" spans="2:8">
      <c r="B12948" s="24"/>
      <c r="C12948" s="24"/>
      <c r="D12948" s="24"/>
      <c r="E12948" s="24"/>
      <c r="F12948" s="29"/>
      <c r="G12948" s="24"/>
      <c r="H12948" s="24"/>
    </row>
    <row r="12949" spans="2:8">
      <c r="B12949" s="24"/>
      <c r="C12949" s="24"/>
      <c r="D12949" s="24"/>
      <c r="E12949" s="24"/>
      <c r="F12949" s="29"/>
      <c r="G12949" s="24"/>
      <c r="H12949" s="24"/>
    </row>
    <row r="12950" spans="2:8">
      <c r="B12950" s="24"/>
      <c r="C12950" s="24"/>
      <c r="D12950" s="24"/>
      <c r="E12950" s="24"/>
      <c r="F12950" s="29"/>
      <c r="G12950" s="24"/>
      <c r="H12950" s="24"/>
    </row>
    <row r="12951" spans="2:8">
      <c r="B12951" s="24"/>
      <c r="C12951" s="24"/>
      <c r="D12951" s="24"/>
      <c r="E12951" s="24"/>
      <c r="F12951" s="29"/>
      <c r="G12951" s="24"/>
      <c r="H12951" s="24"/>
    </row>
    <row r="12952" spans="2:8">
      <c r="B12952" s="24"/>
      <c r="C12952" s="24"/>
      <c r="D12952" s="24"/>
      <c r="E12952" s="24"/>
      <c r="F12952" s="29"/>
      <c r="G12952" s="24"/>
      <c r="H12952" s="24"/>
    </row>
    <row r="12953" spans="2:8">
      <c r="B12953" s="24"/>
      <c r="C12953" s="24"/>
      <c r="D12953" s="24"/>
      <c r="E12953" s="24"/>
      <c r="F12953" s="29"/>
      <c r="G12953" s="24"/>
      <c r="H12953" s="24"/>
    </row>
    <row r="12954" spans="2:8">
      <c r="B12954" s="24"/>
      <c r="C12954" s="24"/>
      <c r="D12954" s="24"/>
      <c r="E12954" s="24"/>
      <c r="F12954" s="29"/>
      <c r="G12954" s="24"/>
      <c r="H12954" s="24"/>
    </row>
    <row r="12955" spans="2:8">
      <c r="B12955" s="24"/>
      <c r="C12955" s="24"/>
      <c r="D12955" s="24"/>
      <c r="E12955" s="24"/>
      <c r="F12955" s="29"/>
      <c r="G12955" s="24"/>
      <c r="H12955" s="24"/>
    </row>
    <row r="12956" spans="2:8">
      <c r="B12956" s="24"/>
      <c r="C12956" s="24"/>
      <c r="D12956" s="24"/>
      <c r="E12956" s="24"/>
      <c r="F12956" s="29"/>
      <c r="G12956" s="24"/>
      <c r="H12956" s="24"/>
    </row>
    <row r="12957" spans="2:8">
      <c r="B12957" s="24"/>
      <c r="C12957" s="24"/>
      <c r="D12957" s="24"/>
      <c r="E12957" s="24"/>
      <c r="F12957" s="29"/>
      <c r="G12957" s="24"/>
      <c r="H12957" s="24"/>
    </row>
    <row r="12958" spans="2:8">
      <c r="B12958" s="24"/>
      <c r="C12958" s="24"/>
      <c r="D12958" s="24"/>
      <c r="E12958" s="24"/>
      <c r="F12958" s="29"/>
      <c r="G12958" s="24"/>
      <c r="H12958" s="24"/>
    </row>
    <row r="12959" spans="2:8">
      <c r="B12959" s="24"/>
      <c r="C12959" s="24"/>
      <c r="D12959" s="24"/>
      <c r="E12959" s="24"/>
      <c r="F12959" s="29"/>
      <c r="G12959" s="24"/>
      <c r="H12959" s="24"/>
    </row>
    <row r="12960" spans="2:8">
      <c r="B12960" s="24"/>
      <c r="C12960" s="24"/>
      <c r="D12960" s="24"/>
      <c r="E12960" s="24"/>
      <c r="F12960" s="29"/>
      <c r="G12960" s="24"/>
      <c r="H12960" s="24"/>
    </row>
    <row r="12961" spans="2:8">
      <c r="B12961" s="24"/>
      <c r="C12961" s="24"/>
      <c r="D12961" s="24"/>
      <c r="E12961" s="24"/>
      <c r="F12961" s="29"/>
      <c r="G12961" s="24"/>
      <c r="H12961" s="24"/>
    </row>
    <row r="12962" spans="2:8">
      <c r="B12962" s="24"/>
      <c r="C12962" s="24"/>
      <c r="D12962" s="24"/>
      <c r="E12962" s="24"/>
      <c r="F12962" s="29"/>
      <c r="G12962" s="24"/>
      <c r="H12962" s="24"/>
    </row>
    <row r="12963" spans="2:8">
      <c r="B12963" s="24"/>
      <c r="C12963" s="24"/>
      <c r="D12963" s="24"/>
      <c r="E12963" s="24"/>
      <c r="F12963" s="29"/>
      <c r="G12963" s="24"/>
      <c r="H12963" s="24"/>
    </row>
    <row r="12964" spans="2:8">
      <c r="B12964" s="24"/>
      <c r="C12964" s="24"/>
      <c r="D12964" s="24"/>
      <c r="E12964" s="24"/>
      <c r="F12964" s="29"/>
      <c r="G12964" s="24"/>
      <c r="H12964" s="24"/>
    </row>
    <row r="12965" spans="2:8">
      <c r="B12965" s="24"/>
      <c r="C12965" s="24"/>
      <c r="D12965" s="24"/>
      <c r="E12965" s="24"/>
      <c r="F12965" s="29"/>
      <c r="G12965" s="24"/>
      <c r="H12965" s="24"/>
    </row>
    <row r="12966" spans="2:8">
      <c r="B12966" s="24"/>
      <c r="C12966" s="24"/>
      <c r="D12966" s="24"/>
      <c r="E12966" s="24"/>
      <c r="F12966" s="29"/>
      <c r="G12966" s="24"/>
      <c r="H12966" s="24"/>
    </row>
    <row r="12967" spans="2:8">
      <c r="B12967" s="24"/>
      <c r="C12967" s="24"/>
      <c r="D12967" s="24"/>
      <c r="E12967" s="24"/>
      <c r="F12967" s="29"/>
      <c r="G12967" s="24"/>
      <c r="H12967" s="24"/>
    </row>
    <row r="12968" spans="2:8">
      <c r="B12968" s="24"/>
      <c r="C12968" s="24"/>
      <c r="D12968" s="24"/>
      <c r="E12968" s="24"/>
      <c r="F12968" s="29"/>
      <c r="G12968" s="24"/>
      <c r="H12968" s="24"/>
    </row>
    <row r="12969" spans="2:8">
      <c r="B12969" s="24"/>
      <c r="C12969" s="24"/>
      <c r="D12969" s="24"/>
      <c r="E12969" s="24"/>
      <c r="F12969" s="29"/>
      <c r="G12969" s="24"/>
      <c r="H12969" s="24"/>
    </row>
    <row r="12970" spans="2:8">
      <c r="B12970" s="24"/>
      <c r="C12970" s="24"/>
      <c r="D12970" s="24"/>
      <c r="E12970" s="24"/>
      <c r="F12970" s="29"/>
      <c r="G12970" s="24"/>
      <c r="H12970" s="24"/>
    </row>
    <row r="12971" spans="2:8">
      <c r="B12971" s="24"/>
      <c r="C12971" s="24"/>
      <c r="D12971" s="24"/>
      <c r="E12971" s="24"/>
      <c r="F12971" s="29"/>
      <c r="G12971" s="24"/>
      <c r="H12971" s="24"/>
    </row>
    <row r="12972" spans="2:8">
      <c r="B12972" s="24"/>
      <c r="C12972" s="24"/>
      <c r="D12972" s="24"/>
      <c r="E12972" s="24"/>
      <c r="F12972" s="29"/>
      <c r="G12972" s="24"/>
      <c r="H12972" s="24"/>
    </row>
    <row r="12973" spans="2:8">
      <c r="B12973" s="24"/>
      <c r="C12973" s="24"/>
      <c r="D12973" s="24"/>
      <c r="E12973" s="24"/>
      <c r="F12973" s="29"/>
      <c r="G12973" s="24"/>
      <c r="H12973" s="24"/>
    </row>
    <row r="12974" spans="2:8">
      <c r="B12974" s="24"/>
      <c r="C12974" s="24"/>
      <c r="D12974" s="24"/>
      <c r="E12974" s="24"/>
      <c r="F12974" s="29"/>
      <c r="G12974" s="24"/>
      <c r="H12974" s="24"/>
    </row>
    <row r="12975" spans="2:8">
      <c r="B12975" s="24"/>
      <c r="C12975" s="24"/>
      <c r="D12975" s="24"/>
      <c r="E12975" s="24"/>
      <c r="F12975" s="29"/>
      <c r="G12975" s="24"/>
      <c r="H12975" s="24"/>
    </row>
    <row r="12976" spans="2:8">
      <c r="B12976" s="24"/>
      <c r="C12976" s="24"/>
      <c r="D12976" s="24"/>
      <c r="E12976" s="24"/>
      <c r="F12976" s="29"/>
      <c r="G12976" s="24"/>
      <c r="H12976" s="24"/>
    </row>
    <row r="12977" spans="2:8">
      <c r="B12977" s="24"/>
      <c r="C12977" s="24"/>
      <c r="D12977" s="24"/>
      <c r="E12977" s="24"/>
      <c r="F12977" s="29"/>
      <c r="G12977" s="24"/>
      <c r="H12977" s="24"/>
    </row>
    <row r="12978" spans="2:8">
      <c r="B12978" s="24"/>
      <c r="C12978" s="24"/>
      <c r="D12978" s="24"/>
      <c r="E12978" s="24"/>
      <c r="F12978" s="29"/>
      <c r="G12978" s="24"/>
      <c r="H12978" s="24"/>
    </row>
    <row r="12979" spans="2:8">
      <c r="B12979" s="24"/>
      <c r="C12979" s="24"/>
      <c r="D12979" s="24"/>
      <c r="E12979" s="24"/>
      <c r="F12979" s="29"/>
      <c r="G12979" s="24"/>
      <c r="H12979" s="24"/>
    </row>
    <row r="12980" spans="2:8">
      <c r="B12980" s="24"/>
      <c r="C12980" s="24"/>
      <c r="D12980" s="24"/>
      <c r="E12980" s="24"/>
      <c r="F12980" s="29"/>
      <c r="G12980" s="24"/>
      <c r="H12980" s="24"/>
    </row>
    <row r="12981" spans="2:8">
      <c r="B12981" s="24"/>
      <c r="C12981" s="24"/>
      <c r="D12981" s="24"/>
      <c r="E12981" s="24"/>
      <c r="F12981" s="29"/>
      <c r="G12981" s="24"/>
      <c r="H12981" s="24"/>
    </row>
    <row r="12982" spans="2:8">
      <c r="B12982" s="24"/>
      <c r="C12982" s="24"/>
      <c r="D12982" s="24"/>
      <c r="E12982" s="24"/>
      <c r="F12982" s="29"/>
      <c r="G12982" s="24"/>
      <c r="H12982" s="24"/>
    </row>
    <row r="12983" spans="2:8">
      <c r="B12983" s="24"/>
      <c r="C12983" s="24"/>
      <c r="D12983" s="24"/>
      <c r="E12983" s="24"/>
      <c r="F12983" s="29"/>
      <c r="G12983" s="24"/>
      <c r="H12983" s="24"/>
    </row>
    <row r="12984" spans="2:8">
      <c r="B12984" s="24"/>
      <c r="C12984" s="24"/>
      <c r="D12984" s="24"/>
      <c r="E12984" s="24"/>
      <c r="F12984" s="29"/>
      <c r="G12984" s="24"/>
      <c r="H12984" s="24"/>
    </row>
    <row r="12985" spans="2:8">
      <c r="B12985" s="24"/>
      <c r="C12985" s="24"/>
      <c r="D12985" s="24"/>
      <c r="E12985" s="24"/>
      <c r="F12985" s="29"/>
      <c r="G12985" s="24"/>
      <c r="H12985" s="24"/>
    </row>
    <row r="12986" spans="2:8">
      <c r="B12986" s="24"/>
      <c r="C12986" s="24"/>
      <c r="D12986" s="24"/>
      <c r="E12986" s="24"/>
      <c r="F12986" s="29"/>
      <c r="G12986" s="24"/>
      <c r="H12986" s="24"/>
    </row>
    <row r="12987" spans="2:8">
      <c r="B12987" s="24"/>
      <c r="C12987" s="24"/>
      <c r="D12987" s="24"/>
      <c r="E12987" s="24"/>
      <c r="F12987" s="29"/>
      <c r="G12987" s="24"/>
      <c r="H12987" s="24"/>
    </row>
    <row r="12988" spans="2:8">
      <c r="B12988" s="24"/>
      <c r="C12988" s="24"/>
      <c r="D12988" s="24"/>
      <c r="E12988" s="24"/>
      <c r="F12988" s="29"/>
      <c r="G12988" s="24"/>
      <c r="H12988" s="24"/>
    </row>
    <row r="12989" spans="2:8">
      <c r="B12989" s="24"/>
      <c r="C12989" s="24"/>
      <c r="D12989" s="24"/>
      <c r="E12989" s="24"/>
      <c r="F12989" s="29"/>
      <c r="G12989" s="24"/>
      <c r="H12989" s="24"/>
    </row>
    <row r="12990" spans="2:8">
      <c r="B12990" s="24"/>
      <c r="C12990" s="24"/>
      <c r="D12990" s="24"/>
      <c r="E12990" s="24"/>
      <c r="F12990" s="29"/>
      <c r="G12990" s="24"/>
      <c r="H12990" s="24"/>
    </row>
    <row r="12991" spans="2:8">
      <c r="B12991" s="24"/>
      <c r="C12991" s="24"/>
      <c r="D12991" s="24"/>
      <c r="E12991" s="24"/>
      <c r="F12991" s="29"/>
      <c r="G12991" s="24"/>
      <c r="H12991" s="24"/>
    </row>
    <row r="12992" spans="2:8">
      <c r="B12992" s="24"/>
      <c r="C12992" s="24"/>
      <c r="D12992" s="24"/>
      <c r="E12992" s="24"/>
      <c r="F12992" s="29"/>
      <c r="G12992" s="24"/>
      <c r="H12992" s="24"/>
    </row>
    <row r="12993" spans="2:8">
      <c r="B12993" s="24"/>
      <c r="C12993" s="24"/>
      <c r="D12993" s="24"/>
      <c r="E12993" s="24"/>
      <c r="F12993" s="29"/>
      <c r="G12993" s="24"/>
      <c r="H12993" s="24"/>
    </row>
    <row r="12994" spans="2:8">
      <c r="B12994" s="24"/>
      <c r="C12994" s="24"/>
      <c r="D12994" s="24"/>
      <c r="E12994" s="24"/>
      <c r="F12994" s="29"/>
      <c r="G12994" s="24"/>
      <c r="H12994" s="24"/>
    </row>
    <row r="12995" spans="2:8">
      <c r="B12995" s="24"/>
      <c r="C12995" s="24"/>
      <c r="D12995" s="24"/>
      <c r="E12995" s="24"/>
      <c r="F12995" s="29"/>
      <c r="G12995" s="24"/>
      <c r="H12995" s="24"/>
    </row>
    <row r="12996" spans="2:8">
      <c r="B12996" s="24"/>
      <c r="C12996" s="24"/>
      <c r="D12996" s="24"/>
      <c r="E12996" s="24"/>
      <c r="F12996" s="29"/>
      <c r="G12996" s="24"/>
      <c r="H12996" s="24"/>
    </row>
    <row r="12997" spans="2:8">
      <c r="B12997" s="24"/>
      <c r="C12997" s="24"/>
      <c r="D12997" s="24"/>
      <c r="E12997" s="24"/>
      <c r="F12997" s="29"/>
      <c r="G12997" s="24"/>
      <c r="H12997" s="24"/>
    </row>
    <row r="12998" spans="2:8">
      <c r="B12998" s="24"/>
      <c r="C12998" s="24"/>
      <c r="D12998" s="24"/>
      <c r="E12998" s="24"/>
      <c r="F12998" s="29"/>
      <c r="G12998" s="24"/>
      <c r="H12998" s="24"/>
    </row>
    <row r="12999" spans="2:8">
      <c r="B12999" s="24"/>
      <c r="C12999" s="24"/>
      <c r="D12999" s="24"/>
      <c r="E12999" s="24"/>
      <c r="F12999" s="29"/>
      <c r="G12999" s="24"/>
      <c r="H12999" s="24"/>
    </row>
    <row r="13000" spans="2:8">
      <c r="B13000" s="24"/>
      <c r="C13000" s="24"/>
      <c r="D13000" s="24"/>
      <c r="E13000" s="24"/>
      <c r="F13000" s="29"/>
      <c r="G13000" s="24"/>
      <c r="H13000" s="24"/>
    </row>
    <row r="13001" spans="2:8">
      <c r="B13001" s="24"/>
      <c r="C13001" s="24"/>
      <c r="D13001" s="24"/>
      <c r="E13001" s="24"/>
      <c r="F13001" s="29"/>
      <c r="G13001" s="24"/>
      <c r="H13001" s="24"/>
    </row>
    <row r="13002" spans="2:8">
      <c r="B13002" s="24"/>
      <c r="C13002" s="24"/>
      <c r="D13002" s="24"/>
      <c r="E13002" s="24"/>
      <c r="F13002" s="29"/>
      <c r="G13002" s="24"/>
      <c r="H13002" s="24"/>
    </row>
    <row r="13003" spans="2:8">
      <c r="B13003" s="24"/>
      <c r="C13003" s="24"/>
      <c r="D13003" s="24"/>
      <c r="E13003" s="24"/>
      <c r="F13003" s="29"/>
      <c r="G13003" s="24"/>
      <c r="H13003" s="24"/>
    </row>
    <row r="13004" spans="2:8">
      <c r="B13004" s="24"/>
      <c r="C13004" s="24"/>
      <c r="D13004" s="24"/>
      <c r="E13004" s="24"/>
      <c r="F13004" s="29"/>
      <c r="G13004" s="24"/>
      <c r="H13004" s="24"/>
    </row>
    <row r="13005" spans="2:8">
      <c r="B13005" s="24"/>
      <c r="C13005" s="24"/>
      <c r="D13005" s="24"/>
      <c r="E13005" s="24"/>
      <c r="F13005" s="29"/>
      <c r="G13005" s="24"/>
      <c r="H13005" s="24"/>
    </row>
    <row r="13006" spans="2:8">
      <c r="B13006" s="24"/>
      <c r="C13006" s="24"/>
      <c r="D13006" s="24"/>
      <c r="E13006" s="24"/>
      <c r="F13006" s="29"/>
      <c r="G13006" s="24"/>
      <c r="H13006" s="24"/>
    </row>
    <row r="13007" spans="2:8">
      <c r="B13007" s="24"/>
      <c r="C13007" s="24"/>
      <c r="D13007" s="24"/>
      <c r="E13007" s="24"/>
      <c r="F13007" s="29"/>
      <c r="G13007" s="24"/>
      <c r="H13007" s="24"/>
    </row>
    <row r="13008" spans="2:8">
      <c r="B13008" s="24"/>
      <c r="C13008" s="24"/>
      <c r="D13008" s="24"/>
      <c r="E13008" s="24"/>
      <c r="F13008" s="29"/>
      <c r="G13008" s="24"/>
      <c r="H13008" s="24"/>
    </row>
    <row r="13009" spans="2:8">
      <c r="B13009" s="24"/>
      <c r="C13009" s="24"/>
      <c r="D13009" s="24"/>
      <c r="E13009" s="24"/>
      <c r="F13009" s="29"/>
      <c r="G13009" s="24"/>
      <c r="H13009" s="24"/>
    </row>
    <row r="13010" spans="2:8">
      <c r="B13010" s="24"/>
      <c r="C13010" s="24"/>
      <c r="D13010" s="24"/>
      <c r="E13010" s="24"/>
      <c r="F13010" s="29"/>
      <c r="G13010" s="24"/>
      <c r="H13010" s="24"/>
    </row>
    <row r="13011" spans="2:8">
      <c r="B13011" s="24"/>
      <c r="C13011" s="24"/>
      <c r="D13011" s="24"/>
      <c r="E13011" s="24"/>
      <c r="F13011" s="29"/>
      <c r="G13011" s="24"/>
      <c r="H13011" s="24"/>
    </row>
    <row r="13012" spans="2:8">
      <c r="B13012" s="24"/>
      <c r="C13012" s="24"/>
      <c r="D13012" s="24"/>
      <c r="E13012" s="24"/>
      <c r="F13012" s="29"/>
      <c r="G13012" s="24"/>
      <c r="H13012" s="24"/>
    </row>
    <row r="13013" spans="2:8">
      <c r="B13013" s="24"/>
      <c r="C13013" s="24"/>
      <c r="D13013" s="24"/>
      <c r="E13013" s="24"/>
      <c r="F13013" s="29"/>
      <c r="G13013" s="24"/>
      <c r="H13013" s="24"/>
    </row>
    <row r="13014" spans="2:8">
      <c r="B13014" s="24"/>
      <c r="C13014" s="24"/>
      <c r="D13014" s="24"/>
      <c r="E13014" s="24"/>
      <c r="F13014" s="29"/>
      <c r="G13014" s="24"/>
      <c r="H13014" s="24"/>
    </row>
    <row r="13015" spans="2:8">
      <c r="B13015" s="24"/>
      <c r="C13015" s="24"/>
      <c r="D13015" s="24"/>
      <c r="E13015" s="24"/>
      <c r="F13015" s="29"/>
      <c r="G13015" s="24"/>
      <c r="H13015" s="24"/>
    </row>
    <row r="13016" spans="2:8">
      <c r="B13016" s="24"/>
      <c r="C13016" s="24"/>
      <c r="D13016" s="24"/>
      <c r="E13016" s="24"/>
      <c r="F13016" s="29"/>
      <c r="G13016" s="24"/>
      <c r="H13016" s="24"/>
    </row>
    <row r="13017" spans="2:8">
      <c r="B13017" s="24"/>
      <c r="C13017" s="24"/>
      <c r="D13017" s="24"/>
      <c r="E13017" s="24"/>
      <c r="F13017" s="29"/>
      <c r="G13017" s="24"/>
      <c r="H13017" s="24"/>
    </row>
    <row r="13018" spans="2:8">
      <c r="B13018" s="24"/>
      <c r="C13018" s="24"/>
      <c r="D13018" s="24"/>
      <c r="E13018" s="24"/>
      <c r="F13018" s="29"/>
      <c r="G13018" s="24"/>
      <c r="H13018" s="24"/>
    </row>
    <row r="13019" spans="2:8">
      <c r="B13019" s="24"/>
      <c r="C13019" s="24"/>
      <c r="D13019" s="24"/>
      <c r="E13019" s="24"/>
      <c r="F13019" s="29"/>
      <c r="G13019" s="24"/>
      <c r="H13019" s="24"/>
    </row>
    <row r="13020" spans="2:8">
      <c r="B13020" s="24"/>
      <c r="C13020" s="24"/>
      <c r="D13020" s="24"/>
      <c r="E13020" s="24"/>
      <c r="F13020" s="29"/>
      <c r="G13020" s="24"/>
      <c r="H13020" s="24"/>
    </row>
    <row r="13021" spans="2:8">
      <c r="B13021" s="24"/>
      <c r="C13021" s="24"/>
      <c r="D13021" s="24"/>
      <c r="E13021" s="24"/>
      <c r="F13021" s="29"/>
      <c r="G13021" s="24"/>
      <c r="H13021" s="24"/>
    </row>
    <row r="13022" spans="2:8">
      <c r="B13022" s="24"/>
      <c r="C13022" s="24"/>
      <c r="D13022" s="24"/>
      <c r="E13022" s="24"/>
      <c r="F13022" s="29"/>
      <c r="G13022" s="24"/>
      <c r="H13022" s="24"/>
    </row>
    <row r="13023" spans="2:8">
      <c r="B13023" s="24"/>
      <c r="C13023" s="24"/>
      <c r="D13023" s="24"/>
      <c r="E13023" s="24"/>
      <c r="F13023" s="29"/>
      <c r="G13023" s="24"/>
      <c r="H13023" s="24"/>
    </row>
    <row r="13024" spans="2:8">
      <c r="B13024" s="24"/>
      <c r="C13024" s="24"/>
      <c r="D13024" s="24"/>
      <c r="E13024" s="24"/>
      <c r="F13024" s="29"/>
      <c r="G13024" s="24"/>
      <c r="H13024" s="24"/>
    </row>
    <row r="13025" spans="2:8">
      <c r="B13025" s="24"/>
      <c r="C13025" s="24"/>
      <c r="D13025" s="24"/>
      <c r="E13025" s="24"/>
      <c r="F13025" s="29"/>
      <c r="G13025" s="24"/>
      <c r="H13025" s="24"/>
    </row>
    <row r="13026" spans="2:8">
      <c r="B13026" s="24"/>
      <c r="C13026" s="24"/>
      <c r="D13026" s="24"/>
      <c r="E13026" s="24"/>
      <c r="F13026" s="29"/>
      <c r="G13026" s="24"/>
      <c r="H13026" s="24"/>
    </row>
    <row r="13027" spans="2:8">
      <c r="B13027" s="24"/>
      <c r="C13027" s="24"/>
      <c r="D13027" s="24"/>
      <c r="E13027" s="24"/>
      <c r="F13027" s="29"/>
      <c r="G13027" s="24"/>
      <c r="H13027" s="24"/>
    </row>
    <row r="13028" spans="2:8">
      <c r="B13028" s="24"/>
      <c r="C13028" s="24"/>
      <c r="D13028" s="24"/>
      <c r="E13028" s="24"/>
      <c r="F13028" s="29"/>
      <c r="G13028" s="24"/>
      <c r="H13028" s="24"/>
    </row>
    <row r="13029" spans="2:8">
      <c r="B13029" s="24"/>
      <c r="C13029" s="24"/>
      <c r="D13029" s="24"/>
      <c r="E13029" s="24"/>
      <c r="F13029" s="29"/>
      <c r="G13029" s="24"/>
      <c r="H13029" s="24"/>
    </row>
    <row r="13030" spans="2:8">
      <c r="B13030" s="24"/>
      <c r="C13030" s="24"/>
      <c r="D13030" s="24"/>
      <c r="E13030" s="24"/>
      <c r="F13030" s="29"/>
      <c r="G13030" s="24"/>
      <c r="H13030" s="24"/>
    </row>
    <row r="13031" spans="2:8">
      <c r="B13031" s="24"/>
      <c r="C13031" s="24"/>
      <c r="D13031" s="24"/>
      <c r="E13031" s="24"/>
      <c r="F13031" s="29"/>
      <c r="G13031" s="24"/>
      <c r="H13031" s="24"/>
    </row>
    <row r="13032" spans="2:8">
      <c r="B13032" s="24"/>
      <c r="C13032" s="24"/>
      <c r="D13032" s="24"/>
      <c r="E13032" s="24"/>
      <c r="F13032" s="29"/>
      <c r="G13032" s="24"/>
      <c r="H13032" s="24"/>
    </row>
    <row r="13033" spans="2:8">
      <c r="B13033" s="24"/>
      <c r="C13033" s="24"/>
      <c r="D13033" s="24"/>
      <c r="E13033" s="24"/>
      <c r="F13033" s="29"/>
      <c r="G13033" s="24"/>
      <c r="H13033" s="24"/>
    </row>
    <row r="13034" spans="2:8">
      <c r="B13034" s="24"/>
      <c r="C13034" s="24"/>
      <c r="D13034" s="24"/>
      <c r="E13034" s="24"/>
      <c r="F13034" s="29"/>
      <c r="G13034" s="24"/>
      <c r="H13034" s="24"/>
    </row>
    <row r="13035" spans="2:8">
      <c r="B13035" s="24"/>
      <c r="C13035" s="24"/>
      <c r="D13035" s="24"/>
      <c r="E13035" s="24"/>
      <c r="F13035" s="29"/>
      <c r="G13035" s="24"/>
      <c r="H13035" s="24"/>
    </row>
    <row r="13036" spans="2:8">
      <c r="B13036" s="24"/>
      <c r="C13036" s="24"/>
      <c r="D13036" s="24"/>
      <c r="E13036" s="24"/>
      <c r="F13036" s="29"/>
      <c r="G13036" s="24"/>
      <c r="H13036" s="24"/>
    </row>
    <row r="13037" spans="2:8">
      <c r="B13037" s="24"/>
      <c r="C13037" s="24"/>
      <c r="D13037" s="24"/>
      <c r="E13037" s="24"/>
      <c r="F13037" s="29"/>
      <c r="G13037" s="24"/>
      <c r="H13037" s="24"/>
    </row>
    <row r="13038" spans="2:8">
      <c r="B13038" s="24"/>
      <c r="C13038" s="24"/>
      <c r="D13038" s="24"/>
      <c r="E13038" s="24"/>
      <c r="F13038" s="29"/>
      <c r="G13038" s="24"/>
      <c r="H13038" s="24"/>
    </row>
    <row r="13039" spans="2:8">
      <c r="B13039" s="24"/>
      <c r="C13039" s="24"/>
      <c r="D13039" s="24"/>
      <c r="E13039" s="24"/>
      <c r="F13039" s="29"/>
      <c r="G13039" s="24"/>
      <c r="H13039" s="24"/>
    </row>
    <row r="13040" spans="2:8">
      <c r="B13040" s="24"/>
      <c r="C13040" s="24"/>
      <c r="D13040" s="24"/>
      <c r="E13040" s="24"/>
      <c r="F13040" s="29"/>
      <c r="G13040" s="24"/>
      <c r="H13040" s="24"/>
    </row>
    <row r="13041" spans="2:8">
      <c r="B13041" s="24"/>
      <c r="C13041" s="24"/>
      <c r="D13041" s="24"/>
      <c r="E13041" s="24"/>
      <c r="F13041" s="29"/>
      <c r="G13041" s="24"/>
      <c r="H13041" s="24"/>
    </row>
    <row r="13042" spans="2:8">
      <c r="B13042" s="24"/>
      <c r="C13042" s="24"/>
      <c r="D13042" s="24"/>
      <c r="E13042" s="24"/>
      <c r="F13042" s="29"/>
      <c r="G13042" s="24"/>
      <c r="H13042" s="24"/>
    </row>
    <row r="13043" spans="2:8">
      <c r="B13043" s="24"/>
      <c r="C13043" s="24"/>
      <c r="D13043" s="24"/>
      <c r="E13043" s="24"/>
      <c r="F13043" s="29"/>
      <c r="G13043" s="24"/>
      <c r="H13043" s="24"/>
    </row>
    <row r="13044" spans="2:8">
      <c r="B13044" s="24"/>
      <c r="C13044" s="24"/>
      <c r="D13044" s="24"/>
      <c r="E13044" s="24"/>
      <c r="F13044" s="29"/>
      <c r="G13044" s="24"/>
      <c r="H13044" s="24"/>
    </row>
    <row r="13045" spans="2:8">
      <c r="B13045" s="24"/>
      <c r="C13045" s="24"/>
      <c r="D13045" s="24"/>
      <c r="E13045" s="24"/>
      <c r="F13045" s="29"/>
      <c r="G13045" s="24"/>
      <c r="H13045" s="24"/>
    </row>
    <row r="13046" spans="2:8">
      <c r="B13046" s="24"/>
      <c r="C13046" s="24"/>
      <c r="D13046" s="24"/>
      <c r="E13046" s="24"/>
      <c r="F13046" s="29"/>
      <c r="G13046" s="24"/>
      <c r="H13046" s="24"/>
    </row>
    <row r="13047" spans="2:8">
      <c r="B13047" s="24"/>
      <c r="C13047" s="24"/>
      <c r="D13047" s="24"/>
      <c r="E13047" s="24"/>
      <c r="F13047" s="29"/>
      <c r="G13047" s="24"/>
      <c r="H13047" s="24"/>
    </row>
    <row r="13048" spans="2:8">
      <c r="B13048" s="24"/>
      <c r="C13048" s="24"/>
      <c r="D13048" s="24"/>
      <c r="E13048" s="24"/>
      <c r="F13048" s="29"/>
      <c r="G13048" s="24"/>
      <c r="H13048" s="24"/>
    </row>
    <row r="13049" spans="2:8">
      <c r="B13049" s="24"/>
      <c r="C13049" s="24"/>
      <c r="D13049" s="24"/>
      <c r="E13049" s="24"/>
      <c r="F13049" s="29"/>
      <c r="G13049" s="24"/>
      <c r="H13049" s="24"/>
    </row>
    <row r="13050" spans="2:8">
      <c r="B13050" s="24"/>
      <c r="C13050" s="24"/>
      <c r="D13050" s="24"/>
      <c r="E13050" s="24"/>
      <c r="F13050" s="29"/>
      <c r="G13050" s="24"/>
      <c r="H13050" s="24"/>
    </row>
    <row r="13051" spans="2:8">
      <c r="B13051" s="24"/>
      <c r="C13051" s="24"/>
      <c r="D13051" s="24"/>
      <c r="E13051" s="24"/>
      <c r="F13051" s="29"/>
      <c r="G13051" s="24"/>
      <c r="H13051" s="24"/>
    </row>
    <row r="13052" spans="2:8">
      <c r="B13052" s="24"/>
      <c r="C13052" s="24"/>
      <c r="D13052" s="24"/>
      <c r="E13052" s="24"/>
      <c r="F13052" s="29"/>
      <c r="G13052" s="24"/>
      <c r="H13052" s="24"/>
    </row>
    <row r="13053" spans="2:8">
      <c r="B13053" s="24"/>
      <c r="C13053" s="24"/>
      <c r="D13053" s="24"/>
      <c r="E13053" s="24"/>
      <c r="F13053" s="29"/>
      <c r="G13053" s="24"/>
      <c r="H13053" s="24"/>
    </row>
    <row r="13054" spans="2:8">
      <c r="B13054" s="24"/>
      <c r="C13054" s="24"/>
      <c r="D13054" s="24"/>
      <c r="E13054" s="24"/>
      <c r="F13054" s="29"/>
      <c r="G13054" s="24"/>
      <c r="H13054" s="24"/>
    </row>
    <row r="13055" spans="2:8">
      <c r="B13055" s="24"/>
      <c r="C13055" s="24"/>
      <c r="D13055" s="24"/>
      <c r="E13055" s="24"/>
      <c r="F13055" s="29"/>
      <c r="G13055" s="24"/>
      <c r="H13055" s="24"/>
    </row>
    <row r="13056" spans="2:8">
      <c r="B13056" s="24"/>
      <c r="C13056" s="24"/>
      <c r="D13056" s="24"/>
      <c r="E13056" s="24"/>
      <c r="F13056" s="29"/>
      <c r="G13056" s="24"/>
      <c r="H13056" s="24"/>
    </row>
    <row r="13057" spans="2:8">
      <c r="B13057" s="24"/>
      <c r="C13057" s="24"/>
      <c r="D13057" s="24"/>
      <c r="E13057" s="24"/>
      <c r="F13057" s="29"/>
      <c r="G13057" s="24"/>
      <c r="H13057" s="24"/>
    </row>
    <row r="13058" spans="2:8">
      <c r="B13058" s="24"/>
      <c r="C13058" s="24"/>
      <c r="D13058" s="24"/>
      <c r="E13058" s="24"/>
      <c r="F13058" s="29"/>
      <c r="G13058" s="24"/>
      <c r="H13058" s="24"/>
    </row>
    <row r="13059" spans="2:8">
      <c r="B13059" s="24"/>
      <c r="C13059" s="24"/>
      <c r="D13059" s="24"/>
      <c r="E13059" s="24"/>
      <c r="F13059" s="29"/>
      <c r="G13059" s="24"/>
      <c r="H13059" s="24"/>
    </row>
    <row r="13060" spans="2:8">
      <c r="B13060" s="24"/>
      <c r="C13060" s="24"/>
      <c r="D13060" s="24"/>
      <c r="E13060" s="24"/>
      <c r="F13060" s="29"/>
      <c r="G13060" s="24"/>
      <c r="H13060" s="24"/>
    </row>
    <row r="13061" spans="2:8">
      <c r="B13061" s="24"/>
      <c r="C13061" s="24"/>
      <c r="D13061" s="24"/>
      <c r="E13061" s="24"/>
      <c r="F13061" s="29"/>
      <c r="G13061" s="24"/>
      <c r="H13061" s="24"/>
    </row>
    <row r="13062" spans="2:8">
      <c r="B13062" s="24"/>
      <c r="C13062" s="24"/>
      <c r="D13062" s="24"/>
      <c r="E13062" s="24"/>
      <c r="F13062" s="29"/>
      <c r="G13062" s="24"/>
      <c r="H13062" s="24"/>
    </row>
    <row r="13063" spans="2:8">
      <c r="B13063" s="24"/>
      <c r="C13063" s="24"/>
      <c r="D13063" s="24"/>
      <c r="E13063" s="24"/>
      <c r="F13063" s="29"/>
      <c r="G13063" s="24"/>
      <c r="H13063" s="24"/>
    </row>
    <row r="13064" spans="2:8">
      <c r="B13064" s="24"/>
      <c r="C13064" s="24"/>
      <c r="D13064" s="24"/>
      <c r="E13064" s="24"/>
      <c r="F13064" s="29"/>
      <c r="G13064" s="24"/>
      <c r="H13064" s="24"/>
    </row>
    <row r="13065" spans="2:8">
      <c r="B13065" s="24"/>
      <c r="C13065" s="24"/>
      <c r="D13065" s="24"/>
      <c r="E13065" s="24"/>
      <c r="F13065" s="29"/>
      <c r="G13065" s="24"/>
      <c r="H13065" s="24"/>
    </row>
    <row r="13066" spans="2:8">
      <c r="B13066" s="24"/>
      <c r="C13066" s="24"/>
      <c r="D13066" s="24"/>
      <c r="E13066" s="24"/>
      <c r="F13066" s="29"/>
      <c r="G13066" s="24"/>
      <c r="H13066" s="24"/>
    </row>
    <row r="13067" spans="2:8">
      <c r="B13067" s="24"/>
      <c r="C13067" s="24"/>
      <c r="D13067" s="24"/>
      <c r="E13067" s="24"/>
      <c r="F13067" s="29"/>
      <c r="G13067" s="24"/>
      <c r="H13067" s="24"/>
    </row>
    <row r="13068" spans="2:8">
      <c r="B13068" s="24"/>
      <c r="C13068" s="24"/>
      <c r="D13068" s="24"/>
      <c r="E13068" s="24"/>
      <c r="F13068" s="29"/>
      <c r="G13068" s="24"/>
      <c r="H13068" s="24"/>
    </row>
    <row r="13069" spans="2:8">
      <c r="B13069" s="24"/>
      <c r="C13069" s="24"/>
      <c r="D13069" s="24"/>
      <c r="E13069" s="24"/>
      <c r="F13069" s="29"/>
      <c r="G13069" s="24"/>
      <c r="H13069" s="24"/>
    </row>
    <row r="13070" spans="2:8">
      <c r="B13070" s="24"/>
      <c r="C13070" s="24"/>
      <c r="D13070" s="24"/>
      <c r="E13070" s="24"/>
      <c r="F13070" s="29"/>
      <c r="G13070" s="24"/>
      <c r="H13070" s="24"/>
    </row>
    <row r="13071" spans="2:8">
      <c r="B13071" s="24"/>
      <c r="C13071" s="24"/>
      <c r="D13071" s="24"/>
      <c r="E13071" s="24"/>
      <c r="F13071" s="29"/>
      <c r="G13071" s="24"/>
      <c r="H13071" s="24"/>
    </row>
    <row r="13072" spans="2:8">
      <c r="B13072" s="24"/>
      <c r="C13072" s="24"/>
      <c r="D13072" s="24"/>
      <c r="E13072" s="24"/>
      <c r="F13072" s="29"/>
      <c r="G13072" s="24"/>
      <c r="H13072" s="24"/>
    </row>
    <row r="13073" spans="2:8">
      <c r="B13073" s="24"/>
      <c r="C13073" s="24"/>
      <c r="D13073" s="24"/>
      <c r="E13073" s="24"/>
      <c r="F13073" s="29"/>
      <c r="G13073" s="24"/>
      <c r="H13073" s="24"/>
    </row>
    <row r="13074" spans="2:8">
      <c r="B13074" s="24"/>
      <c r="C13074" s="24"/>
      <c r="D13074" s="24"/>
      <c r="E13074" s="24"/>
      <c r="F13074" s="29"/>
      <c r="G13074" s="24"/>
      <c r="H13074" s="24"/>
    </row>
    <row r="13075" spans="2:8">
      <c r="B13075" s="24"/>
      <c r="C13075" s="24"/>
      <c r="D13075" s="24"/>
      <c r="E13075" s="24"/>
      <c r="F13075" s="29"/>
      <c r="G13075" s="24"/>
      <c r="H13075" s="24"/>
    </row>
    <row r="13076" spans="2:8">
      <c r="B13076" s="24"/>
      <c r="C13076" s="24"/>
      <c r="D13076" s="24"/>
      <c r="E13076" s="24"/>
      <c r="F13076" s="29"/>
      <c r="G13076" s="24"/>
      <c r="H13076" s="24"/>
    </row>
    <row r="13077" spans="2:8">
      <c r="B13077" s="24"/>
      <c r="C13077" s="24"/>
      <c r="D13077" s="24"/>
      <c r="E13077" s="24"/>
      <c r="F13077" s="29"/>
      <c r="G13077" s="24"/>
      <c r="H13077" s="24"/>
    </row>
    <row r="13078" spans="2:8">
      <c r="B13078" s="24"/>
      <c r="C13078" s="24"/>
      <c r="D13078" s="24"/>
      <c r="E13078" s="24"/>
      <c r="F13078" s="29"/>
      <c r="G13078" s="24"/>
      <c r="H13078" s="24"/>
    </row>
    <row r="13079" spans="2:8">
      <c r="B13079" s="24"/>
      <c r="C13079" s="24"/>
      <c r="D13079" s="24"/>
      <c r="E13079" s="24"/>
      <c r="F13079" s="29"/>
      <c r="G13079" s="24"/>
      <c r="H13079" s="24"/>
    </row>
    <row r="13080" spans="2:8">
      <c r="B13080" s="24"/>
      <c r="C13080" s="24"/>
      <c r="D13080" s="24"/>
      <c r="E13080" s="24"/>
      <c r="F13080" s="29"/>
      <c r="G13080" s="24"/>
      <c r="H13080" s="24"/>
    </row>
    <row r="13081" spans="2:8">
      <c r="B13081" s="24"/>
      <c r="C13081" s="24"/>
      <c r="D13081" s="24"/>
      <c r="E13081" s="24"/>
      <c r="F13081" s="29"/>
      <c r="G13081" s="24"/>
      <c r="H13081" s="24"/>
    </row>
    <row r="13082" spans="2:8">
      <c r="B13082" s="24"/>
      <c r="C13082" s="24"/>
      <c r="D13082" s="24"/>
      <c r="E13082" s="24"/>
      <c r="F13082" s="29"/>
      <c r="G13082" s="24"/>
      <c r="H13082" s="24"/>
    </row>
    <row r="13083" spans="2:8">
      <c r="B13083" s="24"/>
      <c r="C13083" s="24"/>
      <c r="D13083" s="24"/>
      <c r="E13083" s="24"/>
      <c r="F13083" s="29"/>
      <c r="G13083" s="24"/>
      <c r="H13083" s="24"/>
    </row>
    <row r="13084" spans="2:8">
      <c r="B13084" s="24"/>
      <c r="C13084" s="24"/>
      <c r="D13084" s="24"/>
      <c r="E13084" s="24"/>
      <c r="F13084" s="29"/>
      <c r="G13084" s="24"/>
      <c r="H13084" s="24"/>
    </row>
    <row r="13085" spans="2:8">
      <c r="B13085" s="24"/>
      <c r="C13085" s="24"/>
      <c r="D13085" s="24"/>
      <c r="E13085" s="24"/>
      <c r="F13085" s="29"/>
      <c r="G13085" s="24"/>
      <c r="H13085" s="24"/>
    </row>
    <row r="13086" spans="2:8">
      <c r="B13086" s="24"/>
      <c r="C13086" s="24"/>
      <c r="D13086" s="24"/>
      <c r="E13086" s="24"/>
      <c r="F13086" s="29"/>
      <c r="G13086" s="24"/>
      <c r="H13086" s="24"/>
    </row>
    <row r="13087" spans="2:8">
      <c r="B13087" s="24"/>
      <c r="C13087" s="24"/>
      <c r="D13087" s="24"/>
      <c r="E13087" s="24"/>
      <c r="F13087" s="29"/>
      <c r="G13087" s="24"/>
      <c r="H13087" s="24"/>
    </row>
    <row r="13088" spans="2:8">
      <c r="B13088" s="24"/>
      <c r="C13088" s="24"/>
      <c r="D13088" s="24"/>
      <c r="E13088" s="24"/>
      <c r="F13088" s="29"/>
      <c r="G13088" s="24"/>
      <c r="H13088" s="24"/>
    </row>
    <row r="13089" spans="2:8">
      <c r="B13089" s="24"/>
      <c r="C13089" s="24"/>
      <c r="D13089" s="24"/>
      <c r="E13089" s="24"/>
      <c r="F13089" s="29"/>
      <c r="G13089" s="24"/>
      <c r="H13089" s="24"/>
    </row>
    <row r="13090" spans="2:8">
      <c r="B13090" s="24"/>
      <c r="C13090" s="24"/>
      <c r="D13090" s="24"/>
      <c r="E13090" s="24"/>
      <c r="F13090" s="29"/>
      <c r="G13090" s="24"/>
      <c r="H13090" s="24"/>
    </row>
    <row r="13091" spans="2:8">
      <c r="B13091" s="24"/>
      <c r="C13091" s="24"/>
      <c r="D13091" s="24"/>
      <c r="E13091" s="24"/>
      <c r="F13091" s="29"/>
      <c r="G13091" s="24"/>
      <c r="H13091" s="24"/>
    </row>
    <row r="13092" spans="2:8">
      <c r="B13092" s="24"/>
      <c r="C13092" s="24"/>
      <c r="D13092" s="24"/>
      <c r="E13092" s="24"/>
      <c r="F13092" s="29"/>
      <c r="G13092" s="24"/>
      <c r="H13092" s="24"/>
    </row>
    <row r="13093" spans="2:8">
      <c r="B13093" s="24"/>
      <c r="C13093" s="24"/>
      <c r="D13093" s="24"/>
      <c r="E13093" s="24"/>
      <c r="F13093" s="29"/>
      <c r="G13093" s="24"/>
      <c r="H13093" s="24"/>
    </row>
    <row r="13094" spans="2:8">
      <c r="B13094" s="24"/>
      <c r="C13094" s="24"/>
      <c r="D13094" s="24"/>
      <c r="E13094" s="24"/>
      <c r="F13094" s="29"/>
      <c r="G13094" s="24"/>
      <c r="H13094" s="24"/>
    </row>
    <row r="13095" spans="2:8">
      <c r="B13095" s="24"/>
      <c r="C13095" s="24"/>
      <c r="D13095" s="24"/>
      <c r="E13095" s="24"/>
      <c r="F13095" s="29"/>
      <c r="G13095" s="24"/>
      <c r="H13095" s="24"/>
    </row>
    <row r="13096" spans="2:8">
      <c r="B13096" s="24"/>
      <c r="C13096" s="24"/>
      <c r="D13096" s="24"/>
      <c r="E13096" s="24"/>
      <c r="F13096" s="29"/>
      <c r="G13096" s="24"/>
      <c r="H13096" s="24"/>
    </row>
    <row r="13097" spans="2:8">
      <c r="B13097" s="24"/>
      <c r="C13097" s="24"/>
      <c r="D13097" s="24"/>
      <c r="E13097" s="24"/>
      <c r="F13097" s="29"/>
      <c r="G13097" s="24"/>
      <c r="H13097" s="24"/>
    </row>
    <row r="13098" spans="2:8">
      <c r="B13098" s="24"/>
      <c r="C13098" s="24"/>
      <c r="D13098" s="24"/>
      <c r="E13098" s="24"/>
      <c r="F13098" s="29"/>
      <c r="G13098" s="24"/>
      <c r="H13098" s="24"/>
    </row>
    <row r="13099" spans="2:8">
      <c r="B13099" s="24"/>
      <c r="C13099" s="24"/>
      <c r="D13099" s="24"/>
      <c r="E13099" s="24"/>
      <c r="F13099" s="29"/>
      <c r="G13099" s="24"/>
      <c r="H13099" s="24"/>
    </row>
    <row r="13100" spans="2:8">
      <c r="B13100" s="24"/>
      <c r="C13100" s="24"/>
      <c r="D13100" s="24"/>
      <c r="E13100" s="24"/>
      <c r="F13100" s="29"/>
      <c r="G13100" s="24"/>
      <c r="H13100" s="24"/>
    </row>
    <row r="13101" spans="2:8">
      <c r="B13101" s="24"/>
      <c r="C13101" s="24"/>
      <c r="D13101" s="24"/>
      <c r="E13101" s="24"/>
      <c r="F13101" s="29"/>
      <c r="G13101" s="24"/>
      <c r="H13101" s="24"/>
    </row>
    <row r="13102" spans="2:8">
      <c r="B13102" s="24"/>
      <c r="C13102" s="24"/>
      <c r="D13102" s="24"/>
      <c r="E13102" s="24"/>
      <c r="F13102" s="29"/>
      <c r="G13102" s="24"/>
      <c r="H13102" s="24"/>
    </row>
    <row r="13103" spans="2:8">
      <c r="B13103" s="24"/>
      <c r="C13103" s="24"/>
      <c r="D13103" s="24"/>
      <c r="E13103" s="24"/>
      <c r="F13103" s="29"/>
      <c r="G13103" s="24"/>
      <c r="H13103" s="24"/>
    </row>
    <row r="13104" spans="2:8">
      <c r="B13104" s="24"/>
      <c r="C13104" s="24"/>
      <c r="D13104" s="24"/>
      <c r="E13104" s="24"/>
      <c r="F13104" s="29"/>
      <c r="G13104" s="24"/>
      <c r="H13104" s="24"/>
    </row>
    <row r="13105" spans="2:8">
      <c r="B13105" s="24"/>
      <c r="C13105" s="24"/>
      <c r="D13105" s="24"/>
      <c r="E13105" s="24"/>
      <c r="F13105" s="29"/>
      <c r="G13105" s="24"/>
      <c r="H13105" s="24"/>
    </row>
    <row r="13106" spans="2:8">
      <c r="B13106" s="24"/>
      <c r="C13106" s="24"/>
      <c r="D13106" s="24"/>
      <c r="E13106" s="24"/>
      <c r="F13106" s="29"/>
      <c r="G13106" s="24"/>
      <c r="H13106" s="24"/>
    </row>
    <row r="13107" spans="2:8">
      <c r="B13107" s="24"/>
      <c r="C13107" s="24"/>
      <c r="D13107" s="24"/>
      <c r="E13107" s="24"/>
      <c r="F13107" s="29"/>
      <c r="G13107" s="24"/>
      <c r="H13107" s="24"/>
    </row>
    <row r="13108" spans="2:8">
      <c r="B13108" s="24"/>
      <c r="C13108" s="24"/>
      <c r="D13108" s="24"/>
      <c r="E13108" s="24"/>
      <c r="F13108" s="29"/>
      <c r="G13108" s="24"/>
      <c r="H13108" s="24"/>
    </row>
    <row r="13109" spans="2:8">
      <c r="B13109" s="24"/>
      <c r="C13109" s="24"/>
      <c r="D13109" s="24"/>
      <c r="E13109" s="24"/>
      <c r="F13109" s="29"/>
      <c r="G13109" s="24"/>
      <c r="H13109" s="24"/>
    </row>
    <row r="13110" spans="2:8">
      <c r="B13110" s="24"/>
      <c r="C13110" s="24"/>
      <c r="D13110" s="24"/>
      <c r="E13110" s="24"/>
      <c r="F13110" s="29"/>
      <c r="G13110" s="24"/>
      <c r="H13110" s="24"/>
    </row>
    <row r="13111" spans="2:8">
      <c r="B13111" s="24"/>
      <c r="C13111" s="24"/>
      <c r="D13111" s="24"/>
      <c r="E13111" s="24"/>
      <c r="F13111" s="29"/>
      <c r="G13111" s="24"/>
      <c r="H13111" s="24"/>
    </row>
    <row r="13112" spans="2:8">
      <c r="B13112" s="24"/>
      <c r="C13112" s="24"/>
      <c r="D13112" s="24"/>
      <c r="E13112" s="24"/>
      <c r="F13112" s="29"/>
      <c r="G13112" s="24"/>
      <c r="H13112" s="24"/>
    </row>
    <row r="13113" spans="2:8">
      <c r="B13113" s="24"/>
      <c r="C13113" s="24"/>
      <c r="D13113" s="24"/>
      <c r="E13113" s="24"/>
      <c r="F13113" s="29"/>
      <c r="G13113" s="24"/>
      <c r="H13113" s="24"/>
    </row>
    <row r="13114" spans="2:8">
      <c r="B13114" s="24"/>
      <c r="C13114" s="24"/>
      <c r="D13114" s="24"/>
      <c r="E13114" s="24"/>
      <c r="F13114" s="29"/>
      <c r="G13114" s="24"/>
      <c r="H13114" s="24"/>
    </row>
    <row r="13115" spans="2:8">
      <c r="B13115" s="24"/>
      <c r="C13115" s="24"/>
      <c r="D13115" s="24"/>
      <c r="E13115" s="24"/>
      <c r="F13115" s="29"/>
      <c r="G13115" s="24"/>
      <c r="H13115" s="24"/>
    </row>
    <row r="13116" spans="2:8">
      <c r="B13116" s="24"/>
      <c r="C13116" s="24"/>
      <c r="D13116" s="24"/>
      <c r="E13116" s="24"/>
      <c r="F13116" s="29"/>
      <c r="G13116" s="24"/>
      <c r="H13116" s="24"/>
    </row>
    <row r="13117" spans="2:8">
      <c r="B13117" s="24"/>
      <c r="C13117" s="24"/>
      <c r="D13117" s="24"/>
      <c r="E13117" s="24"/>
      <c r="F13117" s="29"/>
      <c r="G13117" s="24"/>
      <c r="H13117" s="24"/>
    </row>
    <row r="13118" spans="2:8">
      <c r="B13118" s="24"/>
      <c r="C13118" s="24"/>
      <c r="D13118" s="24"/>
      <c r="E13118" s="24"/>
      <c r="F13118" s="29"/>
      <c r="G13118" s="24"/>
      <c r="H13118" s="24"/>
    </row>
    <row r="13119" spans="2:8">
      <c r="B13119" s="24"/>
      <c r="C13119" s="24"/>
      <c r="D13119" s="24"/>
      <c r="E13119" s="24"/>
      <c r="F13119" s="29"/>
      <c r="G13119" s="24"/>
      <c r="H13119" s="24"/>
    </row>
    <row r="13120" spans="2:8">
      <c r="B13120" s="24"/>
      <c r="C13120" s="24"/>
      <c r="D13120" s="24"/>
      <c r="E13120" s="24"/>
      <c r="F13120" s="29"/>
      <c r="G13120" s="24"/>
      <c r="H13120" s="24"/>
    </row>
    <row r="13121" spans="2:8">
      <c r="B13121" s="24"/>
      <c r="C13121" s="24"/>
      <c r="D13121" s="24"/>
      <c r="E13121" s="24"/>
      <c r="F13121" s="29"/>
      <c r="G13121" s="24"/>
      <c r="H13121" s="24"/>
    </row>
    <row r="13122" spans="2:8">
      <c r="B13122" s="24"/>
      <c r="C13122" s="24"/>
      <c r="D13122" s="24"/>
      <c r="E13122" s="24"/>
      <c r="F13122" s="29"/>
      <c r="G13122" s="24"/>
      <c r="H13122" s="24"/>
    </row>
    <row r="13123" spans="2:8">
      <c r="B13123" s="24"/>
      <c r="C13123" s="24"/>
      <c r="D13123" s="24"/>
      <c r="E13123" s="24"/>
      <c r="F13123" s="29"/>
      <c r="G13123" s="24"/>
      <c r="H13123" s="24"/>
    </row>
    <row r="13124" spans="2:8">
      <c r="B13124" s="24"/>
      <c r="C13124" s="24"/>
      <c r="D13124" s="24"/>
      <c r="E13124" s="24"/>
      <c r="F13124" s="29"/>
      <c r="G13124" s="24"/>
      <c r="H13124" s="24"/>
    </row>
    <row r="13125" spans="2:8">
      <c r="B13125" s="24"/>
      <c r="C13125" s="24"/>
      <c r="D13125" s="24"/>
      <c r="E13125" s="24"/>
      <c r="F13125" s="29"/>
      <c r="G13125" s="24"/>
      <c r="H13125" s="24"/>
    </row>
    <row r="13126" spans="2:8">
      <c r="B13126" s="24"/>
      <c r="C13126" s="24"/>
      <c r="D13126" s="24"/>
      <c r="E13126" s="24"/>
      <c r="F13126" s="29"/>
      <c r="G13126" s="24"/>
      <c r="H13126" s="24"/>
    </row>
    <row r="13127" spans="2:8">
      <c r="B13127" s="24"/>
      <c r="C13127" s="24"/>
      <c r="D13127" s="24"/>
      <c r="E13127" s="24"/>
      <c r="F13127" s="29"/>
      <c r="G13127" s="24"/>
      <c r="H13127" s="24"/>
    </row>
    <row r="13128" spans="2:8">
      <c r="B13128" s="24"/>
      <c r="C13128" s="24"/>
      <c r="D13128" s="24"/>
      <c r="E13128" s="24"/>
      <c r="F13128" s="29"/>
      <c r="G13128" s="24"/>
      <c r="H13128" s="24"/>
    </row>
    <row r="13129" spans="2:8">
      <c r="B13129" s="24"/>
      <c r="C13129" s="24"/>
      <c r="D13129" s="24"/>
      <c r="E13129" s="24"/>
      <c r="F13129" s="29"/>
      <c r="G13129" s="24"/>
      <c r="H13129" s="24"/>
    </row>
  </sheetData>
  <sheetProtection selectLockedCells="1"/>
  <protectedRanges>
    <protectedRange sqref="F608:F667" name="범위1_3_1_3_1_3_4_2"/>
    <protectedRange sqref="F85:F126" name="범위1_3_1_3_1_3_2_1_2"/>
    <protectedRange sqref="F127:F301" name="범위1_3_1_3_1_3_2_1_2_1"/>
    <protectedRange sqref="F517:F521" name="범위1_3_1_3_1_3_3_1_1"/>
    <protectedRange sqref="D307:E308 C310:C315 D310:E311 C309:E309" name="범위1_2_2_2_1"/>
    <protectedRange sqref="C303:E303 D304:E306 C304:C308 B302:B384" name="범위1_3_1_3_1_3_2_1"/>
    <protectedRange sqref="F302:F516" name="범위1_3_1_3_1_3_3_2"/>
  </protectedRanges>
  <mergeCells count="2">
    <mergeCell ref="B3:E3"/>
    <mergeCell ref="H3:H4"/>
  </mergeCells>
  <phoneticPr fontId="6" type="noConversion"/>
  <conditionalFormatting sqref="B92:B539 F332:G332">
    <cfRule type="expression" dxfId="681" priority="467" stopIfTrue="1">
      <formula>#REF!=1</formula>
    </cfRule>
    <cfRule type="expression" dxfId="680" priority="468" stopIfTrue="1">
      <formula>#REF!=1</formula>
    </cfRule>
    <cfRule type="expression" dxfId="679" priority="469" stopIfTrue="1">
      <formula>#REF!=1</formula>
    </cfRule>
  </conditionalFormatting>
  <conditionalFormatting sqref="C36:C44">
    <cfRule type="expression" dxfId="678" priority="83" stopIfTrue="1">
      <formula>#REF!=1</formula>
    </cfRule>
    <cfRule type="expression" dxfId="677" priority="84" stopIfTrue="1">
      <formula>#REF!=1</formula>
    </cfRule>
    <cfRule type="expression" dxfId="676" priority="85" stopIfTrue="1">
      <formula>#REF!=1</formula>
    </cfRule>
  </conditionalFormatting>
  <conditionalFormatting sqref="C46:C84">
    <cfRule type="expression" dxfId="675" priority="31" stopIfTrue="1">
      <formula>#REF!=1</formula>
    </cfRule>
    <cfRule type="expression" dxfId="674" priority="32" stopIfTrue="1">
      <formula>#REF!=1</formula>
    </cfRule>
    <cfRule type="expression" dxfId="673" priority="33" stopIfTrue="1">
      <formula>#REF!=1</formula>
    </cfRule>
  </conditionalFormatting>
  <conditionalFormatting sqref="C51:C56">
    <cfRule type="expression" dxfId="672" priority="28" stopIfTrue="1">
      <formula>#REF!=1</formula>
    </cfRule>
    <cfRule type="expression" dxfId="671" priority="29" stopIfTrue="1">
      <formula>#REF!=1</formula>
    </cfRule>
    <cfRule type="expression" dxfId="670" priority="30" stopIfTrue="1">
      <formula>#REF!=1</formula>
    </cfRule>
  </conditionalFormatting>
  <conditionalFormatting sqref="C565:C573">
    <cfRule type="expression" dxfId="669" priority="575" stopIfTrue="1">
      <formula>#REF!=1</formula>
    </cfRule>
    <cfRule type="expression" dxfId="668" priority="576" stopIfTrue="1">
      <formula>#REF!=1</formula>
    </cfRule>
    <cfRule type="expression" dxfId="667" priority="577" stopIfTrue="1">
      <formula>#REF!=1</formula>
    </cfRule>
  </conditionalFormatting>
  <conditionalFormatting sqref="C575:C622">
    <cfRule type="expression" dxfId="666" priority="522" stopIfTrue="1">
      <formula>#REF!=1</formula>
    </cfRule>
    <cfRule type="expression" dxfId="665" priority="523" stopIfTrue="1">
      <formula>#REF!=1</formula>
    </cfRule>
    <cfRule type="expression" dxfId="664" priority="524" stopIfTrue="1">
      <formula>#REF!=1</formula>
    </cfRule>
  </conditionalFormatting>
  <conditionalFormatting sqref="C580:C585">
    <cfRule type="expression" dxfId="663" priority="519" stopIfTrue="1">
      <formula>#REF!=1</formula>
    </cfRule>
    <cfRule type="expression" dxfId="662" priority="520" stopIfTrue="1">
      <formula>#REF!=1</formula>
    </cfRule>
    <cfRule type="expression" dxfId="661" priority="521" stopIfTrue="1">
      <formula>#REF!=1</formula>
    </cfRule>
  </conditionalFormatting>
  <conditionalFormatting sqref="C45:D45">
    <cfRule type="expression" dxfId="660" priority="49" stopIfTrue="1">
      <formula>#REF!=1</formula>
    </cfRule>
    <cfRule type="expression" dxfId="659" priority="50" stopIfTrue="1">
      <formula>#REF!=1</formula>
    </cfRule>
    <cfRule type="expression" dxfId="658" priority="51" stopIfTrue="1">
      <formula>#REF!=1</formula>
    </cfRule>
  </conditionalFormatting>
  <conditionalFormatting sqref="C309:D310">
    <cfRule type="expression" dxfId="657" priority="503" stopIfTrue="1">
      <formula>#REF!=1</formula>
    </cfRule>
    <cfRule type="expression" dxfId="656" priority="504" stopIfTrue="1">
      <formula>#REF!=1</formula>
    </cfRule>
    <cfRule type="expression" dxfId="655" priority="505" stopIfTrue="1">
      <formula>#REF!=1</formula>
    </cfRule>
  </conditionalFormatting>
  <conditionalFormatting sqref="C574:D574">
    <cfRule type="expression" dxfId="654" priority="540" stopIfTrue="1">
      <formula>#REF!=1</formula>
    </cfRule>
    <cfRule type="expression" dxfId="653" priority="541" stopIfTrue="1">
      <formula>#REF!=1</formula>
    </cfRule>
    <cfRule type="expression" dxfId="652" priority="542" stopIfTrue="1">
      <formula>#REF!=1</formula>
    </cfRule>
  </conditionalFormatting>
  <conditionalFormatting sqref="C302:E302">
    <cfRule type="expression" dxfId="651" priority="476" stopIfTrue="1">
      <formula>#REF!=1</formula>
    </cfRule>
    <cfRule type="expression" dxfId="650" priority="477" stopIfTrue="1">
      <formula>#REF!=1</formula>
    </cfRule>
    <cfRule type="expression" dxfId="649" priority="478" stopIfTrue="1">
      <formula>#REF!=1</formula>
    </cfRule>
  </conditionalFormatting>
  <conditionalFormatting sqref="C303:E303 D304:E306 C304:C308 H5:H29 H36:H56">
    <cfRule type="expression" dxfId="648" priority="512" stopIfTrue="1">
      <formula>#REF!=1</formula>
    </cfRule>
  </conditionalFormatting>
  <conditionalFormatting sqref="C303:E308 D311:D312 C311:C315">
    <cfRule type="expression" dxfId="647" priority="511" stopIfTrue="1">
      <formula>#REF!=1</formula>
    </cfRule>
  </conditionalFormatting>
  <conditionalFormatting sqref="C303:F308">
    <cfRule type="expression" dxfId="646" priority="506" stopIfTrue="1">
      <formula>#REF!=1</formula>
    </cfRule>
  </conditionalFormatting>
  <conditionalFormatting sqref="D37:D39">
    <cfRule type="expression" dxfId="645" priority="70" stopIfTrue="1">
      <formula>#REF!=1</formula>
    </cfRule>
    <cfRule type="expression" dxfId="644" priority="71" stopIfTrue="1">
      <formula>#REF!=1</formula>
    </cfRule>
  </conditionalFormatting>
  <conditionalFormatting sqref="D37:D44">
    <cfRule type="expression" dxfId="643" priority="69" stopIfTrue="1">
      <formula>#REF!=1</formula>
    </cfRule>
  </conditionalFormatting>
  <conditionalFormatting sqref="D40:D43">
    <cfRule type="expression" dxfId="642" priority="90" stopIfTrue="1">
      <formula>#REF!=1</formula>
    </cfRule>
    <cfRule type="expression" dxfId="641" priority="91" stopIfTrue="1">
      <formula>#REF!=1</formula>
    </cfRule>
    <cfRule type="expression" dxfId="640" priority="92" stopIfTrue="1">
      <formula>#REF!=1</formula>
    </cfRule>
    <cfRule type="expression" dxfId="639" priority="93" stopIfTrue="1">
      <formula>#REF!=1</formula>
    </cfRule>
  </conditionalFormatting>
  <conditionalFormatting sqref="D40:D44">
    <cfRule type="expression" dxfId="638" priority="82" stopIfTrue="1">
      <formula>#REF!=1</formula>
    </cfRule>
  </conditionalFormatting>
  <conditionalFormatting sqref="D44">
    <cfRule type="expression" dxfId="637" priority="81" stopIfTrue="1">
      <formula>#REF!=1</formula>
    </cfRule>
  </conditionalFormatting>
  <conditionalFormatting sqref="D46:D48">
    <cfRule type="expression" dxfId="636" priority="46" stopIfTrue="1">
      <formula>#REF!=1</formula>
    </cfRule>
    <cfRule type="expression" dxfId="635" priority="47" stopIfTrue="1">
      <formula>#REF!=1</formula>
    </cfRule>
    <cfRule type="expression" dxfId="634" priority="48" stopIfTrue="1">
      <formula>#REF!=1</formula>
    </cfRule>
  </conditionalFormatting>
  <conditionalFormatting sqref="D51:D52">
    <cfRule type="expression" dxfId="633" priority="37" stopIfTrue="1">
      <formula>#REF!=1</formula>
    </cfRule>
    <cfRule type="expression" dxfId="632" priority="38" stopIfTrue="1">
      <formula>#REF!=1</formula>
    </cfRule>
    <cfRule type="expression" dxfId="631" priority="39" stopIfTrue="1">
      <formula>#REF!=1</formula>
    </cfRule>
  </conditionalFormatting>
  <conditionalFormatting sqref="D75:D84">
    <cfRule type="expression" dxfId="630" priority="94" stopIfTrue="1">
      <formula>#REF!=1</formula>
    </cfRule>
    <cfRule type="expression" dxfId="629" priority="95" stopIfTrue="1">
      <formula>#REF!=1</formula>
    </cfRule>
    <cfRule type="expression" dxfId="628" priority="96" stopIfTrue="1">
      <formula>#REF!=1</formula>
    </cfRule>
  </conditionalFormatting>
  <conditionalFormatting sqref="D311:D312 C311:C315 D307:E308">
    <cfRule type="expression" dxfId="627" priority="510" stopIfTrue="1">
      <formula>#REF!=1</formula>
    </cfRule>
  </conditionalFormatting>
  <conditionalFormatting sqref="D311:D312 C311:C315">
    <cfRule type="expression" dxfId="626" priority="509" stopIfTrue="1">
      <formula>#REF!=1</formula>
    </cfRule>
  </conditionalFormatting>
  <conditionalFormatting sqref="D566:D568">
    <cfRule type="expression" dxfId="625" priority="561" stopIfTrue="1">
      <formula>#REF!=1</formula>
    </cfRule>
    <cfRule type="expression" dxfId="624" priority="562" stopIfTrue="1">
      <formula>#REF!=1</formula>
    </cfRule>
  </conditionalFormatting>
  <conditionalFormatting sqref="D566:D573">
    <cfRule type="expression" dxfId="623" priority="560" stopIfTrue="1">
      <formula>#REF!=1</formula>
    </cfRule>
  </conditionalFormatting>
  <conditionalFormatting sqref="D569:D572">
    <cfRule type="expression" dxfId="622" priority="585" stopIfTrue="1">
      <formula>#REF!=1</formula>
    </cfRule>
    <cfRule type="expression" dxfId="621" priority="586" stopIfTrue="1">
      <formula>#REF!=1</formula>
    </cfRule>
    <cfRule type="expression" dxfId="620" priority="587" stopIfTrue="1">
      <formula>#REF!=1</formula>
    </cfRule>
    <cfRule type="expression" dxfId="619" priority="588" stopIfTrue="1">
      <formula>#REF!=1</formula>
    </cfRule>
  </conditionalFormatting>
  <conditionalFormatting sqref="D569:D573">
    <cfRule type="expression" dxfId="618" priority="574" stopIfTrue="1">
      <formula>#REF!=1</formula>
    </cfRule>
  </conditionalFormatting>
  <conditionalFormatting sqref="D573">
    <cfRule type="expression" dxfId="617" priority="573" stopIfTrue="1">
      <formula>#REF!=1</formula>
    </cfRule>
  </conditionalFormatting>
  <conditionalFormatting sqref="D575:D577">
    <cfRule type="expression" dxfId="616" priority="537" stopIfTrue="1">
      <formula>#REF!=1</formula>
    </cfRule>
    <cfRule type="expression" dxfId="615" priority="538" stopIfTrue="1">
      <formula>#REF!=1</formula>
    </cfRule>
    <cfRule type="expression" dxfId="614" priority="539" stopIfTrue="1">
      <formula>#REF!=1</formula>
    </cfRule>
  </conditionalFormatting>
  <conditionalFormatting sqref="D580:D581">
    <cfRule type="expression" dxfId="613" priority="528" stopIfTrue="1">
      <formula>#REF!=1</formula>
    </cfRule>
    <cfRule type="expression" dxfId="612" priority="529" stopIfTrue="1">
      <formula>#REF!=1</formula>
    </cfRule>
    <cfRule type="expression" dxfId="611" priority="530" stopIfTrue="1">
      <formula>#REF!=1</formula>
    </cfRule>
  </conditionalFormatting>
  <conditionalFormatting sqref="D604:D607">
    <cfRule type="expression" dxfId="610" priority="589" stopIfTrue="1">
      <formula>#REF!=1</formula>
    </cfRule>
    <cfRule type="expression" dxfId="609" priority="590" stopIfTrue="1">
      <formula>#REF!=1</formula>
    </cfRule>
    <cfRule type="expression" dxfId="608" priority="591" stopIfTrue="1">
      <formula>#REF!=1</formula>
    </cfRule>
  </conditionalFormatting>
  <conditionalFormatting sqref="D36:E36">
    <cfRule type="expression" dxfId="607" priority="66" stopIfTrue="1">
      <formula>#REF!=1</formula>
    </cfRule>
    <cfRule type="expression" dxfId="606" priority="67" stopIfTrue="1">
      <formula>#REF!=1</formula>
    </cfRule>
    <cfRule type="expression" dxfId="605" priority="68" stopIfTrue="1">
      <formula>#REF!=1</formula>
    </cfRule>
  </conditionalFormatting>
  <conditionalFormatting sqref="D44:E44">
    <cfRule type="expression" dxfId="604" priority="52" stopIfTrue="1">
      <formula>#REF!=1</formula>
    </cfRule>
    <cfRule type="expression" dxfId="603" priority="53" stopIfTrue="1">
      <formula>#REF!=1</formula>
    </cfRule>
    <cfRule type="expression" dxfId="602" priority="56" stopIfTrue="1">
      <formula>#REF!=1</formula>
    </cfRule>
  </conditionalFormatting>
  <conditionalFormatting sqref="D46:E46">
    <cfRule type="expression" dxfId="601" priority="43" stopIfTrue="1">
      <formula>#REF!=1</formula>
    </cfRule>
    <cfRule type="expression" dxfId="600" priority="44" stopIfTrue="1">
      <formula>#REF!=1</formula>
    </cfRule>
    <cfRule type="expression" dxfId="599" priority="45" stopIfTrue="1">
      <formula>#REF!=1</formula>
    </cfRule>
  </conditionalFormatting>
  <conditionalFormatting sqref="D49:E50">
    <cfRule type="expression" dxfId="598" priority="40" stopIfTrue="1">
      <formula>#REF!=1</formula>
    </cfRule>
    <cfRule type="expression" dxfId="597" priority="41" stopIfTrue="1">
      <formula>#REF!=1</formula>
    </cfRule>
    <cfRule type="expression" dxfId="596" priority="42" stopIfTrue="1">
      <formula>#REF!=1</formula>
    </cfRule>
  </conditionalFormatting>
  <conditionalFormatting sqref="D58:E58">
    <cfRule type="expression" dxfId="595" priority="115" stopIfTrue="1">
      <formula>#REF!=1</formula>
    </cfRule>
    <cfRule type="expression" dxfId="594" priority="116" stopIfTrue="1">
      <formula>#REF!=1</formula>
    </cfRule>
    <cfRule type="expression" dxfId="593" priority="117" stopIfTrue="1">
      <formula>#REF!=1</formula>
    </cfRule>
  </conditionalFormatting>
  <conditionalFormatting sqref="D63:E70 F58:F66">
    <cfRule type="expression" dxfId="592" priority="112" stopIfTrue="1">
      <formula>#REF!=1</formula>
    </cfRule>
  </conditionalFormatting>
  <conditionalFormatting sqref="D565:E565">
    <cfRule type="expression" dxfId="591" priority="557" stopIfTrue="1">
      <formula>#REF!=1</formula>
    </cfRule>
    <cfRule type="expression" dxfId="590" priority="558" stopIfTrue="1">
      <formula>#REF!=1</formula>
    </cfRule>
    <cfRule type="expression" dxfId="589" priority="559" stopIfTrue="1">
      <formula>#REF!=1</formula>
    </cfRule>
  </conditionalFormatting>
  <conditionalFormatting sqref="D573:E573">
    <cfRule type="expression" dxfId="588" priority="543" stopIfTrue="1">
      <formula>#REF!=1</formula>
    </cfRule>
    <cfRule type="expression" dxfId="587" priority="544" stopIfTrue="1">
      <formula>#REF!=1</formula>
    </cfRule>
    <cfRule type="expression" dxfId="586" priority="547" stopIfTrue="1">
      <formula>#REF!=1</formula>
    </cfRule>
  </conditionalFormatting>
  <conditionalFormatting sqref="D575:E575">
    <cfRule type="expression" dxfId="585" priority="534" stopIfTrue="1">
      <formula>#REF!=1</formula>
    </cfRule>
    <cfRule type="expression" dxfId="584" priority="535" stopIfTrue="1">
      <formula>#REF!=1</formula>
    </cfRule>
    <cfRule type="expression" dxfId="583" priority="536" stopIfTrue="1">
      <formula>#REF!=1</formula>
    </cfRule>
  </conditionalFormatting>
  <conditionalFormatting sqref="D578:E579">
    <cfRule type="expression" dxfId="582" priority="531" stopIfTrue="1">
      <formula>#REF!=1</formula>
    </cfRule>
    <cfRule type="expression" dxfId="581" priority="532" stopIfTrue="1">
      <formula>#REF!=1</formula>
    </cfRule>
    <cfRule type="expression" dxfId="580" priority="533" stopIfTrue="1">
      <formula>#REF!=1</formula>
    </cfRule>
  </conditionalFormatting>
  <conditionalFormatting sqref="D587:E587">
    <cfRule type="expression" dxfId="579" priority="610" stopIfTrue="1">
      <formula>#REF!=1</formula>
    </cfRule>
    <cfRule type="expression" dxfId="578" priority="611" stopIfTrue="1">
      <formula>#REF!=1</formula>
    </cfRule>
    <cfRule type="expression" dxfId="577" priority="612" stopIfTrue="1">
      <formula>#REF!=1</formula>
    </cfRule>
  </conditionalFormatting>
  <conditionalFormatting sqref="D592:E599 F587:F595">
    <cfRule type="expression" dxfId="576" priority="607" stopIfTrue="1">
      <formula>#REF!=1</formula>
    </cfRule>
  </conditionalFormatting>
  <conditionalFormatting sqref="D57:F57">
    <cfRule type="expression" dxfId="575" priority="118" stopIfTrue="1">
      <formula>#REF!=1</formula>
    </cfRule>
    <cfRule type="expression" dxfId="574" priority="119" stopIfTrue="1">
      <formula>#REF!=1</formula>
    </cfRule>
    <cfRule type="expression" dxfId="573" priority="120" stopIfTrue="1">
      <formula>#REF!=1</formula>
    </cfRule>
  </conditionalFormatting>
  <conditionalFormatting sqref="D586:F586">
    <cfRule type="expression" dxfId="572" priority="613" stopIfTrue="1">
      <formula>#REF!=1</formula>
    </cfRule>
    <cfRule type="expression" dxfId="571" priority="614" stopIfTrue="1">
      <formula>#REF!=1</formula>
    </cfRule>
    <cfRule type="expression" dxfId="570" priority="615" stopIfTrue="1">
      <formula>#REF!=1</formula>
    </cfRule>
  </conditionalFormatting>
  <conditionalFormatting sqref="E37:E41">
    <cfRule type="expression" dxfId="569" priority="62" stopIfTrue="1">
      <formula>#REF!=1</formula>
    </cfRule>
  </conditionalFormatting>
  <conditionalFormatting sqref="E37:E43">
    <cfRule type="expression" dxfId="568" priority="59" stopIfTrue="1">
      <formula>#REF!=1</formula>
    </cfRule>
    <cfRule type="expression" dxfId="567" priority="61" stopIfTrue="1">
      <formula>#REF!=1</formula>
    </cfRule>
  </conditionalFormatting>
  <conditionalFormatting sqref="E40:E41">
    <cfRule type="expression" dxfId="566" priority="63" stopIfTrue="1">
      <formula>#REF!=1</formula>
    </cfRule>
    <cfRule type="expression" dxfId="565" priority="64" stopIfTrue="1">
      <formula>#REF!=1</formula>
    </cfRule>
    <cfRule type="expression" dxfId="564" priority="65" stopIfTrue="1">
      <formula>#REF!=1</formula>
    </cfRule>
  </conditionalFormatting>
  <conditionalFormatting sqref="E42:E43">
    <cfRule type="expression" dxfId="563" priority="58" stopIfTrue="1">
      <formula>#REF!=1</formula>
    </cfRule>
    <cfRule type="expression" dxfId="562" priority="60" stopIfTrue="1">
      <formula>#REF!=1</formula>
    </cfRule>
  </conditionalFormatting>
  <conditionalFormatting sqref="E42:E44">
    <cfRule type="expression" dxfId="561" priority="55" stopIfTrue="1">
      <formula>#REF!=1</formula>
    </cfRule>
    <cfRule type="expression" dxfId="560" priority="57" stopIfTrue="1">
      <formula>#REF!=1</formula>
    </cfRule>
  </conditionalFormatting>
  <conditionalFormatting sqref="E44">
    <cfRule type="expression" dxfId="559" priority="54" stopIfTrue="1">
      <formula>#REF!=1</formula>
    </cfRule>
  </conditionalFormatting>
  <conditionalFormatting sqref="E52 F78:F302">
    <cfRule type="expression" dxfId="558" priority="22" stopIfTrue="1">
      <formula>#REF!=1</formula>
    </cfRule>
    <cfRule type="expression" dxfId="557" priority="23" stopIfTrue="1">
      <formula>#REF!=1</formula>
    </cfRule>
    <cfRule type="expression" dxfId="556" priority="24" stopIfTrue="1">
      <formula>#REF!=1</formula>
    </cfRule>
  </conditionalFormatting>
  <conditionalFormatting sqref="E70:E72">
    <cfRule type="expression" dxfId="555" priority="109" stopIfTrue="1">
      <formula>#REF!=1</formula>
    </cfRule>
    <cfRule type="expression" dxfId="554" priority="110" stopIfTrue="1">
      <formula>#REF!=1</formula>
    </cfRule>
    <cfRule type="expression" dxfId="553" priority="111" stopIfTrue="1">
      <formula>#REF!=1</formula>
    </cfRule>
  </conditionalFormatting>
  <conditionalFormatting sqref="E72">
    <cfRule type="expression" dxfId="552" priority="106" stopIfTrue="1">
      <formula>#REF!=1</formula>
    </cfRule>
    <cfRule type="expression" dxfId="551" priority="107" stopIfTrue="1">
      <formula>#REF!=1</formula>
    </cfRule>
    <cfRule type="expression" dxfId="550" priority="108" stopIfTrue="1">
      <formula>#REF!=1</formula>
    </cfRule>
  </conditionalFormatting>
  <conditionalFormatting sqref="E75:E76">
    <cfRule type="expression" dxfId="549" priority="97" stopIfTrue="1">
      <formula>#REF!=1</formula>
    </cfRule>
    <cfRule type="expression" dxfId="548" priority="98" stopIfTrue="1">
      <formula>#REF!=1</formula>
    </cfRule>
    <cfRule type="expression" dxfId="547" priority="99" stopIfTrue="1">
      <formula>#REF!=1</formula>
    </cfRule>
  </conditionalFormatting>
  <conditionalFormatting sqref="E309:E312">
    <cfRule type="expression" dxfId="546" priority="500" stopIfTrue="1">
      <formula>#REF!=1</formula>
    </cfRule>
    <cfRule type="expression" dxfId="545" priority="501" stopIfTrue="1">
      <formula>#REF!=1</formula>
    </cfRule>
    <cfRule type="expression" dxfId="544" priority="502" stopIfTrue="1">
      <formula>#REF!=1</formula>
    </cfRule>
  </conditionalFormatting>
  <conditionalFormatting sqref="E566:E570">
    <cfRule type="expression" dxfId="543" priority="553" stopIfTrue="1">
      <formula>#REF!=1</formula>
    </cfRule>
  </conditionalFormatting>
  <conditionalFormatting sqref="E566:E572">
    <cfRule type="expression" dxfId="542" priority="550" stopIfTrue="1">
      <formula>#REF!=1</formula>
    </cfRule>
    <cfRule type="expression" dxfId="541" priority="552" stopIfTrue="1">
      <formula>#REF!=1</formula>
    </cfRule>
  </conditionalFormatting>
  <conditionalFormatting sqref="E569:E570">
    <cfRule type="expression" dxfId="540" priority="554" stopIfTrue="1">
      <formula>#REF!=1</formula>
    </cfRule>
    <cfRule type="expression" dxfId="539" priority="555" stopIfTrue="1">
      <formula>#REF!=1</formula>
    </cfRule>
    <cfRule type="expression" dxfId="538" priority="556" stopIfTrue="1">
      <formula>#REF!=1</formula>
    </cfRule>
  </conditionalFormatting>
  <conditionalFormatting sqref="E571:E572">
    <cfRule type="expression" dxfId="537" priority="549" stopIfTrue="1">
      <formula>#REF!=1</formula>
    </cfRule>
    <cfRule type="expression" dxfId="536" priority="551" stopIfTrue="1">
      <formula>#REF!=1</formula>
    </cfRule>
  </conditionalFormatting>
  <conditionalFormatting sqref="E571:E573">
    <cfRule type="expression" dxfId="535" priority="546" stopIfTrue="1">
      <formula>#REF!=1</formula>
    </cfRule>
    <cfRule type="expression" dxfId="534" priority="548" stopIfTrue="1">
      <formula>#REF!=1</formula>
    </cfRule>
  </conditionalFormatting>
  <conditionalFormatting sqref="E573">
    <cfRule type="expression" dxfId="533" priority="545" stopIfTrue="1">
      <formula>#REF!=1</formula>
    </cfRule>
  </conditionalFormatting>
  <conditionalFormatting sqref="E581 F607">
    <cfRule type="expression" dxfId="532" priority="513" stopIfTrue="1">
      <formula>#REF!=1</formula>
    </cfRule>
    <cfRule type="expression" dxfId="531" priority="514" stopIfTrue="1">
      <formula>#REF!=1</formula>
    </cfRule>
    <cfRule type="expression" dxfId="530" priority="515" stopIfTrue="1">
      <formula>#REF!=1</formula>
    </cfRule>
  </conditionalFormatting>
  <conditionalFormatting sqref="E599:E601">
    <cfRule type="expression" dxfId="529" priority="604" stopIfTrue="1">
      <formula>#REF!=1</formula>
    </cfRule>
    <cfRule type="expression" dxfId="528" priority="605" stopIfTrue="1">
      <formula>#REF!=1</formula>
    </cfRule>
    <cfRule type="expression" dxfId="527" priority="606" stopIfTrue="1">
      <formula>#REF!=1</formula>
    </cfRule>
  </conditionalFormatting>
  <conditionalFormatting sqref="E601">
    <cfRule type="expression" dxfId="526" priority="601" stopIfTrue="1">
      <formula>#REF!=1</formula>
    </cfRule>
    <cfRule type="expression" dxfId="525" priority="602" stopIfTrue="1">
      <formula>#REF!=1</formula>
    </cfRule>
    <cfRule type="expression" dxfId="524" priority="603" stopIfTrue="1">
      <formula>#REF!=1</formula>
    </cfRule>
  </conditionalFormatting>
  <conditionalFormatting sqref="E604:E605">
    <cfRule type="expression" dxfId="523" priority="592" stopIfTrue="1">
      <formula>#REF!=1</formula>
    </cfRule>
    <cfRule type="expression" dxfId="522" priority="593" stopIfTrue="1">
      <formula>#REF!=1</formula>
    </cfRule>
    <cfRule type="expression" dxfId="521" priority="594" stopIfTrue="1">
      <formula>#REF!=1</formula>
    </cfRule>
  </conditionalFormatting>
  <conditionalFormatting sqref="E51:F51">
    <cfRule type="expression" dxfId="520" priority="25" stopIfTrue="1">
      <formula>#REF!=1</formula>
    </cfRule>
    <cfRule type="expression" dxfId="519" priority="26" stopIfTrue="1">
      <formula>#REF!=1</formula>
    </cfRule>
    <cfRule type="expression" dxfId="518" priority="27" stopIfTrue="1">
      <formula>#REF!=1</formula>
    </cfRule>
  </conditionalFormatting>
  <conditionalFormatting sqref="E77:F77">
    <cfRule type="expression" dxfId="517" priority="100" stopIfTrue="1">
      <formula>#REF!=1</formula>
    </cfRule>
    <cfRule type="expression" dxfId="516" priority="101" stopIfTrue="1">
      <formula>#REF!=1</formula>
    </cfRule>
    <cfRule type="expression" dxfId="515" priority="102" stopIfTrue="1">
      <formula>#REF!=1</formula>
    </cfRule>
  </conditionalFormatting>
  <conditionalFormatting sqref="E580:F580">
    <cfRule type="expression" dxfId="514" priority="516" stopIfTrue="1">
      <formula>#REF!=1</formula>
    </cfRule>
    <cfRule type="expression" dxfId="513" priority="517" stopIfTrue="1">
      <formula>#REF!=1</formula>
    </cfRule>
    <cfRule type="expression" dxfId="512" priority="518" stopIfTrue="1">
      <formula>#REF!=1</formula>
    </cfRule>
  </conditionalFormatting>
  <conditionalFormatting sqref="E606:F606">
    <cfRule type="expression" dxfId="511" priority="595" stopIfTrue="1">
      <formula>#REF!=1</formula>
    </cfRule>
    <cfRule type="expression" dxfId="510" priority="596" stopIfTrue="1">
      <formula>#REF!=1</formula>
    </cfRule>
    <cfRule type="expression" dxfId="509" priority="597" stopIfTrue="1">
      <formula>#REF!=1</formula>
    </cfRule>
  </conditionalFormatting>
  <conditionalFormatting sqref="E608:F622 B608:B661 C627:C661 D657:D661">
    <cfRule type="expression" dxfId="508" priority="641" stopIfTrue="1">
      <formula>#REF!=1</formula>
    </cfRule>
    <cfRule type="expression" dxfId="507" priority="642" stopIfTrue="1">
      <formula>#REF!=1</formula>
    </cfRule>
    <cfRule type="expression" dxfId="506" priority="643" stopIfTrue="1">
      <formula>#REF!=1</formula>
    </cfRule>
  </conditionalFormatting>
  <conditionalFormatting sqref="E627:F661">
    <cfRule type="expression" dxfId="505" priority="632" stopIfTrue="1">
      <formula>#REF!=1</formula>
    </cfRule>
    <cfRule type="expression" dxfId="504" priority="633" stopIfTrue="1">
      <formula>#REF!=1</formula>
    </cfRule>
    <cfRule type="expression" dxfId="503" priority="634" stopIfTrue="1">
      <formula>#REF!=1</formula>
    </cfRule>
  </conditionalFormatting>
  <conditionalFormatting sqref="F5:F35">
    <cfRule type="expression" dxfId="502" priority="15" stopIfTrue="1">
      <formula>#REF!=1</formula>
    </cfRule>
  </conditionalFormatting>
  <conditionalFormatting sqref="F5:F38 H30:H35">
    <cfRule type="expression" dxfId="501" priority="14" stopIfTrue="1">
      <formula>#REF!=1</formula>
    </cfRule>
  </conditionalFormatting>
  <conditionalFormatting sqref="F5:F39 H30:H35">
    <cfRule type="expression" dxfId="500" priority="13" stopIfTrue="1">
      <formula>#REF!=1</formula>
    </cfRule>
  </conditionalFormatting>
  <conditionalFormatting sqref="F36:F41">
    <cfRule type="expression" dxfId="499" priority="74" stopIfTrue="1">
      <formula>#REF!=1</formula>
    </cfRule>
    <cfRule type="expression" dxfId="498" priority="76" stopIfTrue="1">
      <formula>#REF!=1</formula>
    </cfRule>
  </conditionalFormatting>
  <conditionalFormatting sqref="F39">
    <cfRule type="expression" dxfId="497" priority="72" stopIfTrue="1">
      <formula>#REF!=1</formula>
    </cfRule>
    <cfRule type="expression" dxfId="496" priority="73" stopIfTrue="1">
      <formula>#REF!=1</formula>
    </cfRule>
    <cfRule type="expression" dxfId="495" priority="75" stopIfTrue="1">
      <formula>#REF!=1</formula>
    </cfRule>
  </conditionalFormatting>
  <conditionalFormatting sqref="F40:F41">
    <cfRule type="expression" dxfId="494" priority="77" stopIfTrue="1">
      <formula>#REF!=1</formula>
    </cfRule>
    <cfRule type="expression" dxfId="493" priority="79" stopIfTrue="1">
      <formula>#REF!=1</formula>
    </cfRule>
  </conditionalFormatting>
  <conditionalFormatting sqref="F40:F44">
    <cfRule type="expression" dxfId="492" priority="78" stopIfTrue="1">
      <formula>#REF!=1</formula>
    </cfRule>
    <cfRule type="expression" dxfId="491" priority="80" stopIfTrue="1">
      <formula>#REF!=1</formula>
    </cfRule>
  </conditionalFormatting>
  <conditionalFormatting sqref="F42:F44 F36:F38">
    <cfRule type="expression" dxfId="490" priority="86" stopIfTrue="1">
      <formula>#REF!=1</formula>
    </cfRule>
  </conditionalFormatting>
  <conditionalFormatting sqref="F42:F44">
    <cfRule type="expression" dxfId="489" priority="87" stopIfTrue="1">
      <formula>#REF!=1</formula>
    </cfRule>
    <cfRule type="expression" dxfId="488" priority="88" stopIfTrue="1">
      <formula>#REF!=1</formula>
    </cfRule>
    <cfRule type="expression" dxfId="487" priority="89" stopIfTrue="1">
      <formula>#REF!=1</formula>
    </cfRule>
  </conditionalFormatting>
  <conditionalFormatting sqref="F45:F56">
    <cfRule type="expression" dxfId="486" priority="34" stopIfTrue="1">
      <formula>#REF!=1</formula>
    </cfRule>
    <cfRule type="expression" dxfId="485" priority="35" stopIfTrue="1">
      <formula>#REF!=1</formula>
    </cfRule>
    <cfRule type="expression" dxfId="484" priority="36" stopIfTrue="1">
      <formula>#REF!=1</formula>
    </cfRule>
  </conditionalFormatting>
  <conditionalFormatting sqref="F57">
    <cfRule type="expression" dxfId="483" priority="121" stopIfTrue="1">
      <formula>#REF!=1</formula>
    </cfRule>
    <cfRule type="expression" dxfId="482" priority="122" stopIfTrue="1">
      <formula>#REF!=1</formula>
    </cfRule>
    <cfRule type="expression" dxfId="481" priority="123" stopIfTrue="1">
      <formula>#REF!=1</formula>
    </cfRule>
  </conditionalFormatting>
  <conditionalFormatting sqref="F58:F66 D63:E70">
    <cfRule type="expression" dxfId="480" priority="113" stopIfTrue="1">
      <formula>#REF!=1</formula>
    </cfRule>
    <cfRule type="expression" dxfId="479" priority="114" stopIfTrue="1">
      <formula>#REF!=1</formula>
    </cfRule>
  </conditionalFormatting>
  <conditionalFormatting sqref="F66:F76 D70:D72 D73:E74">
    <cfRule type="expression" dxfId="478" priority="124" stopIfTrue="1">
      <formula>#REF!=1</formula>
    </cfRule>
    <cfRule type="expression" dxfId="477" priority="125" stopIfTrue="1">
      <formula>#REF!=1</formula>
    </cfRule>
    <cfRule type="expression" dxfId="476" priority="126" stopIfTrue="1">
      <formula>#REF!=1</formula>
    </cfRule>
  </conditionalFormatting>
  <conditionalFormatting sqref="F77">
    <cfRule type="expression" dxfId="475" priority="103" stopIfTrue="1">
      <formula>#REF!=1</formula>
    </cfRule>
    <cfRule type="expression" dxfId="474" priority="104" stopIfTrue="1">
      <formula>#REF!=1</formula>
    </cfRule>
    <cfRule type="expression" dxfId="473" priority="105" stopIfTrue="1">
      <formula>#REF!=1</formula>
    </cfRule>
  </conditionalFormatting>
  <conditionalFormatting sqref="F303:F308">
    <cfRule type="expression" dxfId="472" priority="507" stopIfTrue="1">
      <formula>#REF!=1</formula>
    </cfRule>
    <cfRule type="expression" dxfId="471" priority="508" stopIfTrue="1">
      <formula>#REF!=1</formula>
    </cfRule>
  </conditionalFormatting>
  <conditionalFormatting sqref="F309:F331">
    <cfRule type="expression" dxfId="470" priority="497" stopIfTrue="1">
      <formula>#REF!=1</formula>
    </cfRule>
    <cfRule type="expression" dxfId="469" priority="498" stopIfTrue="1">
      <formula>#REF!=1</formula>
    </cfRule>
    <cfRule type="expression" dxfId="468" priority="499" stopIfTrue="1">
      <formula>#REF!=1</formula>
    </cfRule>
  </conditionalFormatting>
  <conditionalFormatting sqref="F333:F371">
    <cfRule type="expression" dxfId="467" priority="494" stopIfTrue="1">
      <formula>#REF!=1</formula>
    </cfRule>
    <cfRule type="expression" dxfId="466" priority="495" stopIfTrue="1">
      <formula>#REF!=1</formula>
    </cfRule>
    <cfRule type="expression" dxfId="465" priority="496" stopIfTrue="1">
      <formula>#REF!=1</formula>
    </cfRule>
  </conditionalFormatting>
  <conditionalFormatting sqref="F372:F567">
    <cfRule type="expression" dxfId="464" priority="582" stopIfTrue="1">
      <formula>#REF!=1</formula>
    </cfRule>
    <cfRule type="expression" dxfId="463" priority="583" stopIfTrue="1">
      <formula>#REF!=1</formula>
    </cfRule>
    <cfRule type="expression" dxfId="462" priority="584" stopIfTrue="1">
      <formula>#REF!=1</formula>
    </cfRule>
  </conditionalFormatting>
  <conditionalFormatting sqref="F565:F570">
    <cfRule type="expression" dxfId="461" priority="566" stopIfTrue="1">
      <formula>#REF!=1</formula>
    </cfRule>
    <cfRule type="expression" dxfId="460" priority="568" stopIfTrue="1">
      <formula>#REF!=1</formula>
    </cfRule>
  </conditionalFormatting>
  <conditionalFormatting sqref="F568">
    <cfRule type="expression" dxfId="459" priority="563" stopIfTrue="1">
      <formula>#REF!=1</formula>
    </cfRule>
    <cfRule type="expression" dxfId="458" priority="564" stopIfTrue="1">
      <formula>#REF!=1</formula>
    </cfRule>
    <cfRule type="expression" dxfId="457" priority="565" stopIfTrue="1">
      <formula>#REF!=1</formula>
    </cfRule>
    <cfRule type="expression" dxfId="456" priority="567" stopIfTrue="1">
      <formula>#REF!=1</formula>
    </cfRule>
  </conditionalFormatting>
  <conditionalFormatting sqref="F569:F570">
    <cfRule type="expression" dxfId="455" priority="569" stopIfTrue="1">
      <formula>#REF!=1</formula>
    </cfRule>
    <cfRule type="expression" dxfId="454" priority="571" stopIfTrue="1">
      <formula>#REF!=1</formula>
    </cfRule>
  </conditionalFormatting>
  <conditionalFormatting sqref="F569:F573">
    <cfRule type="expression" dxfId="453" priority="570" stopIfTrue="1">
      <formula>#REF!=1</formula>
    </cfRule>
    <cfRule type="expression" dxfId="452" priority="572" stopIfTrue="1">
      <formula>#REF!=1</formula>
    </cfRule>
  </conditionalFormatting>
  <conditionalFormatting sqref="F571:F573 F565:F567">
    <cfRule type="expression" dxfId="451" priority="578" stopIfTrue="1">
      <formula>#REF!=1</formula>
    </cfRule>
  </conditionalFormatting>
  <conditionalFormatting sqref="F571:F573">
    <cfRule type="expression" dxfId="450" priority="579" stopIfTrue="1">
      <formula>#REF!=1</formula>
    </cfRule>
    <cfRule type="expression" dxfId="449" priority="580" stopIfTrue="1">
      <formula>#REF!=1</formula>
    </cfRule>
    <cfRule type="expression" dxfId="448" priority="581" stopIfTrue="1">
      <formula>#REF!=1</formula>
    </cfRule>
  </conditionalFormatting>
  <conditionalFormatting sqref="F574:F585">
    <cfRule type="expression" dxfId="447" priority="525" stopIfTrue="1">
      <formula>#REF!=1</formula>
    </cfRule>
    <cfRule type="expression" dxfId="446" priority="526" stopIfTrue="1">
      <formula>#REF!=1</formula>
    </cfRule>
    <cfRule type="expression" dxfId="445" priority="527" stopIfTrue="1">
      <formula>#REF!=1</formula>
    </cfRule>
  </conditionalFormatting>
  <conditionalFormatting sqref="F586">
    <cfRule type="expression" dxfId="444" priority="616" stopIfTrue="1">
      <formula>#REF!=1</formula>
    </cfRule>
    <cfRule type="expression" dxfId="443" priority="617" stopIfTrue="1">
      <formula>#REF!=1</formula>
    </cfRule>
    <cfRule type="expression" dxfId="442" priority="618" stopIfTrue="1">
      <formula>#REF!=1</formula>
    </cfRule>
  </conditionalFormatting>
  <conditionalFormatting sqref="F587:F595 D592:E599">
    <cfRule type="expression" dxfId="441" priority="608" stopIfTrue="1">
      <formula>#REF!=1</formula>
    </cfRule>
    <cfRule type="expression" dxfId="440" priority="609" stopIfTrue="1">
      <formula>#REF!=1</formula>
    </cfRule>
  </conditionalFormatting>
  <conditionalFormatting sqref="F595:F605 D599:D601 D602:E603">
    <cfRule type="expression" dxfId="439" priority="619" stopIfTrue="1">
      <formula>#REF!=1</formula>
    </cfRule>
    <cfRule type="expression" dxfId="438" priority="620" stopIfTrue="1">
      <formula>#REF!=1</formula>
    </cfRule>
    <cfRule type="expression" dxfId="437" priority="621" stopIfTrue="1">
      <formula>#REF!=1</formula>
    </cfRule>
  </conditionalFormatting>
  <conditionalFormatting sqref="F606">
    <cfRule type="expression" dxfId="436" priority="598" stopIfTrue="1">
      <formula>#REF!=1</formula>
    </cfRule>
    <cfRule type="expression" dxfId="435" priority="599" stopIfTrue="1">
      <formula>#REF!=1</formula>
    </cfRule>
    <cfRule type="expression" dxfId="434" priority="600" stopIfTrue="1">
      <formula>#REF!=1</formula>
    </cfRule>
  </conditionalFormatting>
  <conditionalFormatting sqref="F623:F626">
    <cfRule type="expression" dxfId="433" priority="635" stopIfTrue="1">
      <formula>#REF!=1</formula>
    </cfRule>
    <cfRule type="expression" dxfId="432" priority="636" stopIfTrue="1">
      <formula>#REF!=1</formula>
    </cfRule>
    <cfRule type="expression" dxfId="431" priority="637" stopIfTrue="1">
      <formula>#REF!=1</formula>
    </cfRule>
  </conditionalFormatting>
  <conditionalFormatting sqref="F662:F10225">
    <cfRule type="expression" dxfId="430" priority="638" stopIfTrue="1">
      <formula>#REF!=1</formula>
    </cfRule>
    <cfRule type="expression" dxfId="429" priority="639" stopIfTrue="1">
      <formula>#REF!=1</formula>
    </cfRule>
    <cfRule type="expression" dxfId="428" priority="640" stopIfTrue="1">
      <formula>#REF!=1</formula>
    </cfRule>
  </conditionalFormatting>
  <conditionalFormatting sqref="F10226">
    <cfRule type="expression" dxfId="427" priority="645" stopIfTrue="1">
      <formula>#REF!=1</formula>
    </cfRule>
  </conditionalFormatting>
  <conditionalFormatting sqref="F10226:H10226">
    <cfRule type="expression" dxfId="426" priority="644" stopIfTrue="1">
      <formula>#REF!=1</formula>
    </cfRule>
    <cfRule type="expression" dxfId="425" priority="646" stopIfTrue="1">
      <formula>#REF!=1</formula>
    </cfRule>
  </conditionalFormatting>
  <conditionalFormatting sqref="G5:G84">
    <cfRule type="expression" dxfId="424" priority="1" stopIfTrue="1">
      <formula>#REF!=1</formula>
    </cfRule>
    <cfRule type="expression" dxfId="423" priority="2" stopIfTrue="1">
      <formula>#REF!=1</formula>
    </cfRule>
    <cfRule type="expression" dxfId="422" priority="3" stopIfTrue="1">
      <formula>#REF!=1</formula>
    </cfRule>
    <cfRule type="expression" dxfId="421" priority="4" stopIfTrue="1">
      <formula>#REF!=1</formula>
    </cfRule>
    <cfRule type="expression" dxfId="420" priority="5" stopIfTrue="1">
      <formula>#REF!=1</formula>
    </cfRule>
    <cfRule type="expression" dxfId="419" priority="6" stopIfTrue="1">
      <formula>#REF!=1</formula>
    </cfRule>
    <cfRule type="expression" dxfId="418" priority="7" stopIfTrue="1">
      <formula>#REF!=1</formula>
    </cfRule>
    <cfRule type="expression" dxfId="417" priority="8" stopIfTrue="1">
      <formula>#REF!=1</formula>
    </cfRule>
    <cfRule type="expression" dxfId="416" priority="9" stopIfTrue="1">
      <formula>#REF!=1</formula>
    </cfRule>
  </conditionalFormatting>
  <conditionalFormatting sqref="G302">
    <cfRule type="expression" dxfId="415" priority="479" stopIfTrue="1">
      <formula>#REF!=1</formula>
    </cfRule>
    <cfRule type="expression" dxfId="414" priority="480" stopIfTrue="1">
      <formula>#REF!=1</formula>
    </cfRule>
    <cfRule type="expression" dxfId="413" priority="481" stopIfTrue="1">
      <formula>#REF!=1</formula>
    </cfRule>
    <cfRule type="expression" dxfId="412" priority="482" stopIfTrue="1">
      <formula>#REF!=1</formula>
    </cfRule>
    <cfRule type="expression" dxfId="411" priority="483" stopIfTrue="1">
      <formula>#REF!=1</formula>
    </cfRule>
    <cfRule type="expression" dxfId="410" priority="484" stopIfTrue="1">
      <formula>#REF!=1</formula>
    </cfRule>
  </conditionalFormatting>
  <conditionalFormatting sqref="G302:G331">
    <cfRule type="expression" dxfId="409" priority="485" stopIfTrue="1">
      <formula>#REF!=1</formula>
    </cfRule>
    <cfRule type="expression" dxfId="408" priority="486" stopIfTrue="1">
      <formula>#REF!=1</formula>
    </cfRule>
    <cfRule type="expression" dxfId="407" priority="487" stopIfTrue="1">
      <formula>#REF!=1</formula>
    </cfRule>
  </conditionalFormatting>
  <conditionalFormatting sqref="G332">
    <cfRule type="expression" dxfId="406" priority="470" stopIfTrue="1">
      <formula>#REF!=1</formula>
    </cfRule>
    <cfRule type="expression" dxfId="405" priority="471" stopIfTrue="1">
      <formula>#REF!=1</formula>
    </cfRule>
    <cfRule type="expression" dxfId="404" priority="472" stopIfTrue="1">
      <formula>#REF!=1</formula>
    </cfRule>
  </conditionalFormatting>
  <conditionalFormatting sqref="G332:G333">
    <cfRule type="expression" dxfId="403" priority="473" stopIfTrue="1">
      <formula>#REF!=1</formula>
    </cfRule>
    <cfRule type="expression" dxfId="402" priority="474" stopIfTrue="1">
      <formula>#REF!=1</formula>
    </cfRule>
    <cfRule type="expression" dxfId="401" priority="475" stopIfTrue="1">
      <formula>#REF!=1</formula>
    </cfRule>
  </conditionalFormatting>
  <conditionalFormatting sqref="G85:H301">
    <cfRule type="expression" dxfId="400" priority="457" stopIfTrue="1">
      <formula>#REF!=1</formula>
    </cfRule>
    <cfRule type="expression" dxfId="399" priority="465" stopIfTrue="1">
      <formula>#REF!=1</formula>
    </cfRule>
    <cfRule type="expression" dxfId="398" priority="466" stopIfTrue="1">
      <formula>#REF!=1</formula>
    </cfRule>
  </conditionalFormatting>
  <conditionalFormatting sqref="G334:H10226">
    <cfRule type="expression" dxfId="397" priority="648" stopIfTrue="1">
      <formula>#REF!=1</formula>
    </cfRule>
    <cfRule type="expression" dxfId="396" priority="649" stopIfTrue="1">
      <formula>#REF!=1</formula>
    </cfRule>
    <cfRule type="expression" dxfId="395" priority="650" stopIfTrue="1">
      <formula>#REF!=1</formula>
    </cfRule>
  </conditionalFormatting>
  <conditionalFormatting sqref="G10226:H10226">
    <cfRule type="expression" dxfId="394" priority="647" stopIfTrue="1">
      <formula>#REF!=1</formula>
    </cfRule>
  </conditionalFormatting>
  <conditionalFormatting sqref="H5:H29 H36:H56">
    <cfRule type="expression" dxfId="393" priority="490" stopIfTrue="1">
      <formula>#REF!=1</formula>
    </cfRule>
    <cfRule type="expression" dxfId="392" priority="491" stopIfTrue="1">
      <formula>#REF!=1</formula>
    </cfRule>
    <cfRule type="expression" dxfId="391" priority="492" stopIfTrue="1">
      <formula>#REF!=1</formula>
    </cfRule>
  </conditionalFormatting>
  <conditionalFormatting sqref="H5:H29 H36:H84">
    <cfRule type="expression" dxfId="390" priority="629" stopIfTrue="1">
      <formula>#REF!=1</formula>
    </cfRule>
    <cfRule type="expression" dxfId="389" priority="630" stopIfTrue="1">
      <formula>#REF!=1</formula>
    </cfRule>
    <cfRule type="expression" dxfId="388" priority="631" stopIfTrue="1">
      <formula>#REF!=1</formula>
    </cfRule>
  </conditionalFormatting>
  <conditionalFormatting sqref="H5:H56">
    <cfRule type="expression" dxfId="387" priority="19" stopIfTrue="1">
      <formula>#REF!=1</formula>
    </cfRule>
    <cfRule type="expression" dxfId="386" priority="21" stopIfTrue="1">
      <formula>#REF!=1</formula>
    </cfRule>
  </conditionalFormatting>
  <conditionalFormatting sqref="H30:H35">
    <cfRule type="expression" dxfId="385" priority="16" stopIfTrue="1">
      <formula>#REF!=1</formula>
    </cfRule>
    <cfRule type="expression" dxfId="384" priority="18" stopIfTrue="1">
      <formula>#REF!=1</formula>
    </cfRule>
    <cfRule type="expression" dxfId="383" priority="20" stopIfTrue="1">
      <formula>#REF!=1</formula>
    </cfRule>
  </conditionalFormatting>
  <conditionalFormatting sqref="H57:H84 G85:H301 H302:H333 G303:G331 G333 G334:H10226">
    <cfRule type="expression" dxfId="382" priority="657" stopIfTrue="1">
      <formula>#REF!=1</formula>
    </cfRule>
    <cfRule type="expression" dxfId="381" priority="658" stopIfTrue="1">
      <formula>#REF!=1</formula>
    </cfRule>
    <cfRule type="expression" dxfId="380" priority="659" stopIfTrue="1">
      <formula>#REF!=1</formula>
    </cfRule>
  </conditionalFormatting>
  <conditionalFormatting sqref="H57:H84 H302:H333 G303:G331 G333 G334:H10226 G85:H301">
    <cfRule type="expression" dxfId="379" priority="656" stopIfTrue="1">
      <formula>#REF!=1</formula>
    </cfRule>
  </conditionalFormatting>
  <conditionalFormatting sqref="H57:H84 H302:H333 G303:G331 G333 G334:H10226">
    <cfRule type="expression" dxfId="378" priority="655" stopIfTrue="1">
      <formula>#REF!=1</formula>
    </cfRule>
  </conditionalFormatting>
  <conditionalFormatting sqref="H302:H333 G334:H10226 H57:H84 G303:G331 G333">
    <cfRule type="expression" dxfId="377" priority="654" stopIfTrue="1">
      <formula>#REF!=1</formula>
    </cfRule>
  </conditionalFormatting>
  <conditionalFormatting sqref="H302:H333">
    <cfRule type="expression" dxfId="376" priority="651" stopIfTrue="1">
      <formula>#REF!=1</formula>
    </cfRule>
    <cfRule type="expression" dxfId="375" priority="652" stopIfTrue="1">
      <formula>#REF!=1</formula>
    </cfRule>
    <cfRule type="expression" dxfId="374" priority="653" stopIfTrue="1">
      <formula>#REF!=1</formula>
    </cfRule>
  </conditionalFormatting>
  <dataValidations count="1">
    <dataValidation type="list" allowBlank="1" showInputMessage="1" showErrorMessage="1" sqref="F5:F10226">
      <formula1>"ILF,EIF,EI,EO,EQ"</formula1>
    </dataValidation>
  </dataValidations>
  <printOptions horizontalCentered="1"/>
  <pageMargins left="0.25" right="0.25" top="0.75" bottom="0.75" header="0.3" footer="0.3"/>
  <pageSetup paperSize="9" scale="81" fitToWidth="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52"/>
  <sheetViews>
    <sheetView showGridLines="0" view="pageBreakPreview" topLeftCell="A13" zoomScale="60" zoomScaleNormal="82" workbookViewId="0">
      <selection activeCell="B1" sqref="B1:N1"/>
    </sheetView>
  </sheetViews>
  <sheetFormatPr defaultRowHeight="13.5"/>
  <cols>
    <col min="1" max="1" width="0.875" customWidth="1"/>
    <col min="2" max="2" width="6.875" customWidth="1"/>
    <col min="3" max="3" width="7.375" customWidth="1"/>
    <col min="4" max="4" width="9.5" customWidth="1"/>
    <col min="5" max="12" width="9.625" customWidth="1"/>
    <col min="13" max="13" width="6.625" customWidth="1"/>
    <col min="14" max="14" width="14" customWidth="1"/>
    <col min="16" max="17" width="9" customWidth="1"/>
  </cols>
  <sheetData>
    <row r="1" spans="2:20" ht="20.25">
      <c r="B1" s="615" t="s">
        <v>2795</v>
      </c>
      <c r="C1" s="616"/>
      <c r="D1" s="616"/>
      <c r="E1" s="616"/>
      <c r="F1" s="616"/>
      <c r="G1" s="617"/>
      <c r="H1" s="617"/>
      <c r="I1" s="617"/>
      <c r="J1" s="617"/>
      <c r="K1" s="617"/>
      <c r="L1" s="617"/>
      <c r="M1" s="617"/>
      <c r="N1" s="618"/>
    </row>
    <row r="2" spans="2:20" ht="20.25">
      <c r="B2" s="317"/>
      <c r="C2" s="318"/>
      <c r="D2" s="318"/>
      <c r="E2" s="318"/>
      <c r="F2" s="318"/>
      <c r="G2" s="15"/>
      <c r="H2" s="15"/>
      <c r="I2" s="15"/>
      <c r="J2" s="15"/>
      <c r="K2" s="15"/>
      <c r="L2" s="15"/>
      <c r="M2" s="15"/>
      <c r="N2" s="319" t="s">
        <v>1578</v>
      </c>
    </row>
    <row r="3" spans="2:20" ht="16.5">
      <c r="B3" s="320"/>
      <c r="C3" s="321"/>
      <c r="D3" s="321"/>
      <c r="E3" s="321"/>
      <c r="F3" s="321"/>
      <c r="G3" s="15"/>
      <c r="H3" s="15"/>
      <c r="I3" s="15"/>
      <c r="J3" s="15"/>
      <c r="K3" s="15"/>
      <c r="L3" s="15"/>
      <c r="M3" s="15"/>
      <c r="N3" s="322"/>
    </row>
    <row r="4" spans="2:20" ht="17.25" thickBot="1">
      <c r="B4" s="323" t="s">
        <v>1579</v>
      </c>
      <c r="C4" s="324"/>
      <c r="D4" s="324"/>
      <c r="E4" s="324"/>
      <c r="F4" s="324"/>
      <c r="G4" s="15"/>
      <c r="H4" s="15"/>
      <c r="I4" s="15"/>
      <c r="J4" s="15"/>
      <c r="K4" s="15"/>
      <c r="L4" s="15"/>
      <c r="M4" s="15"/>
      <c r="N4" s="325" t="s">
        <v>18</v>
      </c>
    </row>
    <row r="5" spans="2:20" ht="33" customHeight="1">
      <c r="B5" s="619" t="s">
        <v>1580</v>
      </c>
      <c r="C5" s="620"/>
      <c r="D5" s="620"/>
      <c r="E5" s="621" t="s">
        <v>1581</v>
      </c>
      <c r="F5" s="621"/>
      <c r="G5" s="622">
        <f>'4-1.FP산정(재개발, 간이법)'!K2</f>
        <v>185.40000000000003</v>
      </c>
      <c r="H5" s="622"/>
      <c r="I5" s="622"/>
      <c r="J5" s="622"/>
      <c r="K5" s="622"/>
      <c r="L5" s="622"/>
      <c r="M5" s="622"/>
      <c r="N5" s="623"/>
    </row>
    <row r="6" spans="2:20" ht="33" customHeight="1">
      <c r="B6" s="624" t="s">
        <v>1582</v>
      </c>
      <c r="C6" s="625"/>
      <c r="D6" s="625"/>
      <c r="E6" s="627" t="s">
        <v>1583</v>
      </c>
      <c r="F6" s="627"/>
      <c r="G6" s="628">
        <f>'4-1.FP산정(재개발, 간이법)'!K5</f>
        <v>0</v>
      </c>
      <c r="H6" s="628"/>
      <c r="I6" s="628"/>
      <c r="J6" s="627" t="s">
        <v>1584</v>
      </c>
      <c r="K6" s="627"/>
      <c r="L6" s="627"/>
      <c r="M6" s="629">
        <v>0.25</v>
      </c>
      <c r="N6" s="630"/>
    </row>
    <row r="7" spans="2:20" ht="33" customHeight="1">
      <c r="B7" s="626"/>
      <c r="C7" s="625"/>
      <c r="D7" s="625"/>
      <c r="E7" s="627" t="s">
        <v>1585</v>
      </c>
      <c r="F7" s="627"/>
      <c r="G7" s="631">
        <f>G6*M6</f>
        <v>0</v>
      </c>
      <c r="H7" s="631"/>
      <c r="I7" s="631"/>
      <c r="J7" s="631"/>
      <c r="K7" s="631"/>
      <c r="L7" s="631"/>
      <c r="M7" s="631"/>
      <c r="N7" s="632"/>
    </row>
    <row r="8" spans="2:20" ht="40.15" customHeight="1">
      <c r="B8" s="624" t="s">
        <v>1586</v>
      </c>
      <c r="C8" s="633"/>
      <c r="D8" s="633"/>
      <c r="E8" s="636" t="s">
        <v>1587</v>
      </c>
      <c r="F8" s="636"/>
      <c r="G8" s="637">
        <f>'4-1.FP산정(재개발, 간이법)'!K3</f>
        <v>444.79999999999967</v>
      </c>
      <c r="H8" s="638"/>
      <c r="I8" s="638"/>
      <c r="J8" s="638"/>
      <c r="K8" s="638"/>
      <c r="L8" s="638"/>
      <c r="M8" s="638"/>
      <c r="N8" s="639"/>
    </row>
    <row r="9" spans="2:20" ht="33" customHeight="1">
      <c r="B9" s="624"/>
      <c r="C9" s="633"/>
      <c r="D9" s="633"/>
      <c r="E9" s="636" t="s">
        <v>1588</v>
      </c>
      <c r="F9" s="636"/>
      <c r="G9" s="640">
        <f>1+((L9+L10)/2)/100*0.8</f>
        <v>1.28</v>
      </c>
      <c r="H9" s="641"/>
      <c r="I9" s="644" t="s">
        <v>1589</v>
      </c>
      <c r="J9" s="645"/>
      <c r="K9" s="646"/>
      <c r="L9" s="647">
        <f>HLOOKUP(N9,P9:T10,2,FALSE)</f>
        <v>40</v>
      </c>
      <c r="M9" s="648"/>
      <c r="N9" s="326" t="s">
        <v>1590</v>
      </c>
      <c r="P9" s="327" t="s">
        <v>1591</v>
      </c>
      <c r="Q9" s="327" t="s">
        <v>1590</v>
      </c>
      <c r="R9" s="327" t="s">
        <v>1592</v>
      </c>
      <c r="S9" s="327" t="s">
        <v>1593</v>
      </c>
      <c r="T9" s="327" t="s">
        <v>1594</v>
      </c>
    </row>
    <row r="10" spans="2:20" ht="33" customHeight="1">
      <c r="B10" s="624"/>
      <c r="C10" s="633"/>
      <c r="D10" s="633"/>
      <c r="E10" s="636"/>
      <c r="F10" s="636"/>
      <c r="G10" s="642"/>
      <c r="H10" s="643"/>
      <c r="I10" s="644" t="s">
        <v>1595</v>
      </c>
      <c r="J10" s="645"/>
      <c r="K10" s="646"/>
      <c r="L10" s="647">
        <f>HLOOKUP(N10,P9:T10,2,0)</f>
        <v>30</v>
      </c>
      <c r="M10" s="648"/>
      <c r="N10" s="326" t="s">
        <v>1592</v>
      </c>
      <c r="P10" s="327">
        <v>50</v>
      </c>
      <c r="Q10" s="327">
        <v>40</v>
      </c>
      <c r="R10" s="327">
        <v>30</v>
      </c>
      <c r="S10" s="327">
        <v>20</v>
      </c>
      <c r="T10" s="327">
        <v>10</v>
      </c>
    </row>
    <row r="11" spans="2:20" ht="33" customHeight="1" thickBot="1">
      <c r="B11" s="634"/>
      <c r="C11" s="635"/>
      <c r="D11" s="635"/>
      <c r="E11" s="649" t="s">
        <v>1596</v>
      </c>
      <c r="F11" s="649"/>
      <c r="G11" s="650">
        <f>G8*G9</f>
        <v>569.3439999999996</v>
      </c>
      <c r="H11" s="650"/>
      <c r="I11" s="650"/>
      <c r="J11" s="650"/>
      <c r="K11" s="650"/>
      <c r="L11" s="650"/>
      <c r="M11" s="650"/>
      <c r="N11" s="651"/>
    </row>
    <row r="12" spans="2:20" ht="33" customHeight="1">
      <c r="B12" s="652" t="s">
        <v>1597</v>
      </c>
      <c r="C12" s="653"/>
      <c r="D12" s="654"/>
      <c r="E12" s="655">
        <f>G5+G7+G11</f>
        <v>754.74399999999969</v>
      </c>
      <c r="F12" s="656"/>
      <c r="G12" s="656"/>
      <c r="H12" s="656"/>
      <c r="I12" s="656"/>
      <c r="J12" s="657"/>
      <c r="K12" s="658" t="s">
        <v>1598</v>
      </c>
      <c r="L12" s="659"/>
      <c r="M12" s="660">
        <v>605784</v>
      </c>
      <c r="N12" s="661"/>
    </row>
    <row r="13" spans="2:20" ht="35.1" customHeight="1">
      <c r="B13" s="666" t="s">
        <v>1599</v>
      </c>
      <c r="C13" s="667"/>
      <c r="D13" s="667"/>
      <c r="E13" s="668">
        <f>E12*M12</f>
        <v>457211839.29599983</v>
      </c>
      <c r="F13" s="668"/>
      <c r="G13" s="668"/>
      <c r="H13" s="668"/>
      <c r="I13" s="668"/>
      <c r="J13" s="668"/>
      <c r="K13" s="668"/>
      <c r="L13" s="668"/>
      <c r="M13" s="668"/>
      <c r="N13" s="669"/>
    </row>
    <row r="14" spans="2:20" ht="22.15" customHeight="1">
      <c r="B14" s="670" t="s">
        <v>39</v>
      </c>
      <c r="C14" s="671"/>
      <c r="D14" s="672"/>
      <c r="E14" s="676" t="s">
        <v>23</v>
      </c>
      <c r="F14" s="677"/>
      <c r="G14" s="676" t="s">
        <v>24</v>
      </c>
      <c r="H14" s="677"/>
      <c r="I14" s="676" t="s">
        <v>25</v>
      </c>
      <c r="J14" s="677"/>
      <c r="K14" s="676" t="s">
        <v>69</v>
      </c>
      <c r="L14" s="677"/>
      <c r="M14" s="676" t="s">
        <v>26</v>
      </c>
      <c r="N14" s="678"/>
    </row>
    <row r="15" spans="2:20" ht="22.15" customHeight="1">
      <c r="B15" s="673"/>
      <c r="C15" s="674"/>
      <c r="D15" s="675"/>
      <c r="E15" s="679">
        <f>M32</f>
        <v>1.0202701355600696</v>
      </c>
      <c r="F15" s="680"/>
      <c r="G15" s="681">
        <f>M33</f>
        <v>1</v>
      </c>
      <c r="H15" s="682"/>
      <c r="I15" s="681">
        <f>M34</f>
        <v>1.05</v>
      </c>
      <c r="J15" s="682"/>
      <c r="K15" s="681">
        <f>M35</f>
        <v>1.1299999999999999</v>
      </c>
      <c r="L15" s="682"/>
      <c r="M15" s="681">
        <f>M36</f>
        <v>1.03</v>
      </c>
      <c r="N15" s="683"/>
    </row>
    <row r="16" spans="2:20" ht="35.1" customHeight="1" thickBot="1">
      <c r="B16" s="684" t="s">
        <v>1600</v>
      </c>
      <c r="C16" s="685"/>
      <c r="D16" s="685"/>
      <c r="E16" s="686">
        <f>E13*E15*G15*I15*K15*M15</f>
        <v>570082368.74611807</v>
      </c>
      <c r="F16" s="686"/>
      <c r="G16" s="686"/>
      <c r="H16" s="686"/>
      <c r="I16" s="686"/>
      <c r="J16" s="686"/>
      <c r="K16" s="686"/>
      <c r="L16" s="686"/>
      <c r="M16" s="686"/>
      <c r="N16" s="687"/>
    </row>
    <row r="17" spans="2:14" ht="31.15" customHeight="1">
      <c r="B17" s="662" t="s">
        <v>1601</v>
      </c>
      <c r="C17" s="663"/>
      <c r="D17" s="663"/>
      <c r="E17" s="664">
        <f>M28</f>
        <v>0</v>
      </c>
      <c r="F17" s="664"/>
      <c r="G17" s="664"/>
      <c r="H17" s="664"/>
      <c r="I17" s="664"/>
      <c r="J17" s="664"/>
      <c r="K17" s="664"/>
      <c r="L17" s="664"/>
      <c r="M17" s="664"/>
      <c r="N17" s="665"/>
    </row>
    <row r="18" spans="2:14" ht="31.15" customHeight="1">
      <c r="B18" s="666" t="s">
        <v>1602</v>
      </c>
      <c r="C18" s="667"/>
      <c r="D18" s="328">
        <v>0.2</v>
      </c>
      <c r="E18" s="668">
        <f>E16*D18</f>
        <v>114016473.74922362</v>
      </c>
      <c r="F18" s="668"/>
      <c r="G18" s="668"/>
      <c r="H18" s="668"/>
      <c r="I18" s="668"/>
      <c r="J18" s="668"/>
      <c r="K18" s="668"/>
      <c r="L18" s="668"/>
      <c r="M18" s="668"/>
      <c r="N18" s="669"/>
    </row>
    <row r="19" spans="2:14" ht="35.1" customHeight="1" thickBot="1">
      <c r="B19" s="688" t="s">
        <v>1603</v>
      </c>
      <c r="C19" s="689"/>
      <c r="D19" s="689"/>
      <c r="E19" s="690">
        <f>SUM(E16:N18)</f>
        <v>684098842.49534166</v>
      </c>
      <c r="F19" s="690"/>
      <c r="G19" s="690"/>
      <c r="H19" s="690"/>
      <c r="I19" s="690"/>
      <c r="J19" s="690"/>
      <c r="K19" s="690"/>
      <c r="L19" s="690"/>
      <c r="M19" s="690"/>
      <c r="N19" s="691"/>
    </row>
    <row r="20" spans="2:14" ht="35.1" customHeight="1" thickBot="1">
      <c r="B20" s="684" t="s">
        <v>1604</v>
      </c>
      <c r="C20" s="685"/>
      <c r="D20" s="685"/>
      <c r="E20" s="686">
        <f>E19*1.1</f>
        <v>752508726.74487591</v>
      </c>
      <c r="F20" s="686"/>
      <c r="G20" s="686"/>
      <c r="H20" s="686"/>
      <c r="I20" s="686"/>
      <c r="J20" s="686"/>
      <c r="K20" s="686"/>
      <c r="L20" s="686"/>
      <c r="M20" s="686"/>
      <c r="N20" s="687"/>
    </row>
    <row r="21" spans="2:14" ht="17.25" thickBot="1">
      <c r="B21" s="329"/>
      <c r="C21" s="330"/>
      <c r="D21" s="13"/>
      <c r="E21" s="13"/>
      <c r="F21" s="13"/>
      <c r="G21" s="13"/>
      <c r="H21" s="13"/>
      <c r="I21" s="13"/>
      <c r="J21" s="13"/>
      <c r="K21" s="13"/>
      <c r="L21" s="13"/>
      <c r="M21" s="13"/>
      <c r="N21" s="14"/>
    </row>
    <row r="22" spans="2:14" ht="16.5">
      <c r="B22" s="320"/>
      <c r="C22" s="321"/>
      <c r="D22" s="321"/>
      <c r="E22" s="321"/>
      <c r="F22" s="321"/>
      <c r="G22" s="15"/>
      <c r="H22" s="15"/>
      <c r="I22" s="15"/>
      <c r="J22" s="15"/>
      <c r="K22" s="15"/>
      <c r="L22" s="15"/>
      <c r="M22" s="15"/>
      <c r="N22" s="331"/>
    </row>
    <row r="23" spans="2:14" ht="17.25" thickBot="1">
      <c r="B23" s="323" t="s">
        <v>31</v>
      </c>
      <c r="C23" s="324"/>
      <c r="D23" s="324"/>
      <c r="E23" s="324"/>
      <c r="F23" s="324"/>
      <c r="G23" s="15"/>
      <c r="H23" s="15"/>
      <c r="I23" s="15"/>
      <c r="J23" s="15"/>
      <c r="K23" s="15"/>
      <c r="L23" s="15"/>
      <c r="M23" s="15"/>
      <c r="N23" s="325" t="s">
        <v>18</v>
      </c>
    </row>
    <row r="24" spans="2:14" ht="17.25">
      <c r="B24" s="692" t="s">
        <v>1605</v>
      </c>
      <c r="C24" s="693"/>
      <c r="D24" s="693"/>
      <c r="E24" s="693" t="s">
        <v>33</v>
      </c>
      <c r="F24" s="693"/>
      <c r="G24" s="693"/>
      <c r="H24" s="693"/>
      <c r="I24" s="693"/>
      <c r="J24" s="693"/>
      <c r="K24" s="693"/>
      <c r="L24" s="693"/>
      <c r="M24" s="693" t="s">
        <v>34</v>
      </c>
      <c r="N24" s="694"/>
    </row>
    <row r="25" spans="2:14" ht="21" customHeight="1">
      <c r="B25" s="695"/>
      <c r="C25" s="696"/>
      <c r="D25" s="696"/>
      <c r="E25" s="697"/>
      <c r="F25" s="697"/>
      <c r="G25" s="697"/>
      <c r="H25" s="697"/>
      <c r="I25" s="697"/>
      <c r="J25" s="697"/>
      <c r="K25" s="697"/>
      <c r="L25" s="697"/>
      <c r="M25" s="698"/>
      <c r="N25" s="699"/>
    </row>
    <row r="26" spans="2:14" ht="21" customHeight="1">
      <c r="B26" s="695"/>
      <c r="C26" s="696"/>
      <c r="D26" s="696"/>
      <c r="E26" s="697"/>
      <c r="F26" s="697"/>
      <c r="G26" s="697"/>
      <c r="H26" s="697"/>
      <c r="I26" s="697"/>
      <c r="J26" s="697"/>
      <c r="K26" s="697"/>
      <c r="L26" s="697"/>
      <c r="M26" s="698"/>
      <c r="N26" s="699"/>
    </row>
    <row r="27" spans="2:14" ht="21" customHeight="1">
      <c r="B27" s="708"/>
      <c r="C27" s="709"/>
      <c r="D27" s="709"/>
      <c r="E27" s="697"/>
      <c r="F27" s="697"/>
      <c r="G27" s="697"/>
      <c r="H27" s="697"/>
      <c r="I27" s="697"/>
      <c r="J27" s="697"/>
      <c r="K27" s="697"/>
      <c r="L27" s="697"/>
      <c r="M27" s="710"/>
      <c r="N27" s="711"/>
    </row>
    <row r="28" spans="2:14" ht="17.25" thickBot="1">
      <c r="B28" s="712" t="s">
        <v>35</v>
      </c>
      <c r="C28" s="713"/>
      <c r="D28" s="713"/>
      <c r="E28" s="713"/>
      <c r="F28" s="713"/>
      <c r="G28" s="713"/>
      <c r="H28" s="713"/>
      <c r="I28" s="713"/>
      <c r="J28" s="713"/>
      <c r="K28" s="713"/>
      <c r="L28" s="713"/>
      <c r="M28" s="714">
        <f>SUM(M25:N27)</f>
        <v>0</v>
      </c>
      <c r="N28" s="715"/>
    </row>
    <row r="30" spans="2:14" ht="17.25" thickBot="1">
      <c r="B30" s="324" t="s">
        <v>1606</v>
      </c>
      <c r="C30" s="324"/>
      <c r="D30" s="324"/>
      <c r="E30" s="332"/>
      <c r="F30" s="332"/>
      <c r="G30" s="332"/>
      <c r="H30" s="332"/>
      <c r="I30" s="332"/>
      <c r="J30" s="332"/>
      <c r="K30" s="332"/>
      <c r="L30" s="332"/>
      <c r="M30" s="15"/>
      <c r="N30" s="15"/>
    </row>
    <row r="31" spans="2:14" ht="23.25" customHeight="1">
      <c r="B31" s="716" t="s">
        <v>37</v>
      </c>
      <c r="C31" s="717"/>
      <c r="D31" s="718"/>
      <c r="E31" s="719" t="s">
        <v>38</v>
      </c>
      <c r="F31" s="717"/>
      <c r="G31" s="717"/>
      <c r="H31" s="717"/>
      <c r="I31" s="717"/>
      <c r="J31" s="717"/>
      <c r="K31" s="717"/>
      <c r="L31" s="718"/>
      <c r="M31" s="720" t="s">
        <v>39</v>
      </c>
      <c r="N31" s="721"/>
    </row>
    <row r="32" spans="2:14" ht="45" customHeight="1">
      <c r="B32" s="700" t="s">
        <v>40</v>
      </c>
      <c r="C32" s="701"/>
      <c r="D32" s="702"/>
      <c r="E32" s="703" t="str">
        <f>"= 0.4057 x (log e("&amp;E12&amp;") - 7.1978)^2 + 0.8878
   (단, 500FP 미만 1.28, 3,000FP 초과 1.153 적용)"</f>
        <v>= 0.4057 x (log e(754.744) - 7.1978)^2 + 0.8878
   (단, 500FP 미만 1.28, 3,000FP 초과 1.153 적용)</v>
      </c>
      <c r="F32" s="704"/>
      <c r="G32" s="704"/>
      <c r="H32" s="704"/>
      <c r="I32" s="704"/>
      <c r="J32" s="704"/>
      <c r="K32" s="704"/>
      <c r="L32" s="705"/>
      <c r="M32" s="706">
        <f>IF(E12&lt;500,1.28,IF(E12&gt;3000,1.153,0.4057*(LN(E12)-7.1978)^2+0.8878))</f>
        <v>1.0202701355600696</v>
      </c>
      <c r="N32" s="707"/>
    </row>
    <row r="33" spans="2:20" ht="45" customHeight="1">
      <c r="B33" s="722" t="s">
        <v>24</v>
      </c>
      <c r="C33" s="723"/>
      <c r="D33" s="724"/>
      <c r="E33" s="725" t="s">
        <v>1424</v>
      </c>
      <c r="F33" s="726"/>
      <c r="G33" s="726"/>
      <c r="H33" s="726"/>
      <c r="I33" s="726"/>
      <c r="J33" s="726"/>
      <c r="K33" s="726"/>
      <c r="L33" s="727"/>
      <c r="M33" s="728">
        <f>VLOOKUP(E33,P33:Q37,2,1)</f>
        <v>1</v>
      </c>
      <c r="N33" s="729"/>
      <c r="P33" s="78" t="s">
        <v>41</v>
      </c>
      <c r="Q33" s="333">
        <v>0.88</v>
      </c>
      <c r="R33" s="70"/>
      <c r="S33" s="70"/>
      <c r="T33" s="70"/>
    </row>
    <row r="34" spans="2:20" ht="45" customHeight="1">
      <c r="B34" s="722" t="s">
        <v>42</v>
      </c>
      <c r="C34" s="723"/>
      <c r="D34" s="724"/>
      <c r="E34" s="725" t="s">
        <v>43</v>
      </c>
      <c r="F34" s="726"/>
      <c r="G34" s="726"/>
      <c r="H34" s="726"/>
      <c r="I34" s="726"/>
      <c r="J34" s="726"/>
      <c r="K34" s="726"/>
      <c r="L34" s="727"/>
      <c r="M34" s="728">
        <f>VLOOKUP(E34,P38:Q42,2,1)</f>
        <v>1.05</v>
      </c>
      <c r="N34" s="729"/>
      <c r="P34" s="78" t="s">
        <v>44</v>
      </c>
      <c r="Q34" s="333">
        <v>0.94</v>
      </c>
      <c r="R34" s="70"/>
      <c r="S34" s="70"/>
      <c r="T34" s="70"/>
    </row>
    <row r="35" spans="2:20" ht="45" customHeight="1">
      <c r="B35" s="722" t="s">
        <v>69</v>
      </c>
      <c r="C35" s="723"/>
      <c r="D35" s="724"/>
      <c r="E35" s="725" t="s">
        <v>85</v>
      </c>
      <c r="F35" s="726"/>
      <c r="G35" s="726"/>
      <c r="H35" s="726"/>
      <c r="I35" s="726"/>
      <c r="J35" s="726"/>
      <c r="K35" s="726"/>
      <c r="L35" s="727"/>
      <c r="M35" s="728">
        <f>VLOOKUP(E35,P43:Q47,2,1)</f>
        <v>1.1299999999999999</v>
      </c>
      <c r="N35" s="729"/>
      <c r="P35" s="78" t="s">
        <v>45</v>
      </c>
      <c r="Q35" s="333">
        <v>1</v>
      </c>
      <c r="R35" s="70"/>
      <c r="S35" s="70"/>
      <c r="T35" s="70"/>
    </row>
    <row r="36" spans="2:20" ht="45" customHeight="1" thickBot="1">
      <c r="B36" s="730" t="s">
        <v>46</v>
      </c>
      <c r="C36" s="731"/>
      <c r="D36" s="732"/>
      <c r="E36" s="733" t="s">
        <v>89</v>
      </c>
      <c r="F36" s="734"/>
      <c r="G36" s="734"/>
      <c r="H36" s="734"/>
      <c r="I36" s="734"/>
      <c r="J36" s="734"/>
      <c r="K36" s="734"/>
      <c r="L36" s="735"/>
      <c r="M36" s="736">
        <f>VLOOKUP(E36,P48:Q52,2,1)</f>
        <v>1.03</v>
      </c>
      <c r="N36" s="737"/>
      <c r="P36" s="78" t="s">
        <v>47</v>
      </c>
      <c r="Q36" s="333">
        <v>1.06</v>
      </c>
      <c r="R36" s="70"/>
      <c r="S36" s="70"/>
      <c r="T36" s="70"/>
    </row>
    <row r="37" spans="2:20" ht="13.5" customHeight="1">
      <c r="P37" s="78" t="s">
        <v>48</v>
      </c>
      <c r="Q37" s="333">
        <v>1.1200000000000001</v>
      </c>
      <c r="R37" s="70"/>
      <c r="S37" s="70"/>
      <c r="T37" s="70"/>
    </row>
    <row r="38" spans="2:20" ht="13.5" customHeight="1">
      <c r="P38" s="78" t="s">
        <v>50</v>
      </c>
      <c r="Q38" s="333">
        <v>0.91</v>
      </c>
      <c r="R38" s="70"/>
      <c r="S38" s="70"/>
      <c r="T38" s="70"/>
    </row>
    <row r="39" spans="2:20" ht="14.25" customHeight="1">
      <c r="P39" s="78" t="s">
        <v>51</v>
      </c>
      <c r="Q39" s="333">
        <v>0.95</v>
      </c>
      <c r="R39" s="70"/>
      <c r="S39" s="70"/>
      <c r="T39" s="70"/>
    </row>
    <row r="40" spans="2:20" ht="14.25" customHeight="1">
      <c r="P40" s="78" t="s">
        <v>53</v>
      </c>
      <c r="Q40" s="333">
        <v>1</v>
      </c>
      <c r="R40" s="70"/>
      <c r="S40" s="70"/>
      <c r="T40" s="70"/>
    </row>
    <row r="41" spans="2:20" ht="14.25" customHeight="1">
      <c r="P41" s="78" t="s">
        <v>43</v>
      </c>
      <c r="Q41" s="333">
        <v>1.05</v>
      </c>
      <c r="R41" s="70"/>
      <c r="S41" s="70"/>
      <c r="T41" s="70"/>
    </row>
    <row r="42" spans="2:20" ht="14.25" customHeight="1">
      <c r="P42" s="78" t="s">
        <v>56</v>
      </c>
      <c r="Q42" s="333">
        <v>1.0900000000000001</v>
      </c>
      <c r="R42" s="70"/>
      <c r="S42" s="70"/>
      <c r="T42" s="70"/>
    </row>
    <row r="43" spans="2:20" ht="13.5" customHeight="1">
      <c r="P43" s="78" t="s">
        <v>82</v>
      </c>
      <c r="Q43" s="333">
        <v>0.94</v>
      </c>
      <c r="R43" s="70"/>
      <c r="S43" s="70"/>
      <c r="T43" s="70"/>
    </row>
    <row r="44" spans="2:20" ht="13.5" customHeight="1">
      <c r="P44" s="78" t="s">
        <v>83</v>
      </c>
      <c r="Q44" s="333">
        <v>1</v>
      </c>
      <c r="R44" s="70"/>
      <c r="S44" s="70"/>
      <c r="T44" s="70"/>
    </row>
    <row r="45" spans="2:20" ht="13.5" customHeight="1">
      <c r="P45" s="78" t="s">
        <v>84</v>
      </c>
      <c r="Q45" s="333">
        <v>1.06</v>
      </c>
      <c r="R45" s="70"/>
      <c r="S45" s="70"/>
      <c r="T45" s="70"/>
    </row>
    <row r="46" spans="2:20" ht="13.5" customHeight="1">
      <c r="P46" s="78" t="s">
        <v>85</v>
      </c>
      <c r="Q46" s="333">
        <v>1.1299999999999999</v>
      </c>
      <c r="R46" s="70"/>
      <c r="S46" s="70"/>
      <c r="T46" s="70"/>
    </row>
    <row r="47" spans="2:20" ht="13.5" customHeight="1">
      <c r="P47" s="78" t="s">
        <v>86</v>
      </c>
      <c r="Q47" s="333">
        <v>1.19</v>
      </c>
      <c r="R47" s="70"/>
      <c r="S47" s="70"/>
      <c r="T47" s="70"/>
    </row>
    <row r="48" spans="2:20" ht="13.5" customHeight="1">
      <c r="P48" s="78" t="s">
        <v>87</v>
      </c>
      <c r="Q48" s="333">
        <v>0.97</v>
      </c>
      <c r="R48" s="70"/>
      <c r="S48" s="70"/>
      <c r="T48" s="70"/>
    </row>
    <row r="49" spans="16:20" ht="13.5" customHeight="1">
      <c r="P49" s="78" t="s">
        <v>88</v>
      </c>
      <c r="Q49" s="333">
        <v>1</v>
      </c>
      <c r="R49" s="70"/>
      <c r="S49" s="70"/>
      <c r="T49" s="70"/>
    </row>
    <row r="50" spans="16:20" ht="13.5" customHeight="1">
      <c r="P50" s="78" t="s">
        <v>89</v>
      </c>
      <c r="Q50" s="333">
        <v>1.03</v>
      </c>
      <c r="R50" s="70"/>
      <c r="S50" s="70"/>
      <c r="T50" s="70"/>
    </row>
    <row r="51" spans="16:20" ht="13.5" customHeight="1">
      <c r="P51" s="78" t="s">
        <v>90</v>
      </c>
      <c r="Q51" s="333">
        <v>1.06</v>
      </c>
      <c r="R51" s="70"/>
      <c r="S51" s="70"/>
      <c r="T51" s="70"/>
    </row>
    <row r="52" spans="16:20" ht="13.5" customHeight="1">
      <c r="P52" s="78" t="s">
        <v>91</v>
      </c>
      <c r="Q52" s="333">
        <v>1.08</v>
      </c>
      <c r="R52" s="70"/>
      <c r="S52" s="70"/>
      <c r="T52" s="70"/>
    </row>
  </sheetData>
  <mergeCells count="81">
    <mergeCell ref="B35:D35"/>
    <mergeCell ref="E35:L35"/>
    <mergeCell ref="M35:N35"/>
    <mergeCell ref="B36:D36"/>
    <mergeCell ref="E36:L36"/>
    <mergeCell ref="M36:N36"/>
    <mergeCell ref="B33:D33"/>
    <mergeCell ref="E33:L33"/>
    <mergeCell ref="M33:N33"/>
    <mergeCell ref="B34:D34"/>
    <mergeCell ref="E34:L34"/>
    <mergeCell ref="M34:N34"/>
    <mergeCell ref="B32:D32"/>
    <mergeCell ref="E32:L32"/>
    <mergeCell ref="M32:N32"/>
    <mergeCell ref="B26:D26"/>
    <mergeCell ref="E26:L26"/>
    <mergeCell ref="M26:N26"/>
    <mergeCell ref="B27:D27"/>
    <mergeCell ref="E27:L27"/>
    <mergeCell ref="M27:N27"/>
    <mergeCell ref="B28:L28"/>
    <mergeCell ref="M28:N28"/>
    <mergeCell ref="B31:D31"/>
    <mergeCell ref="E31:L31"/>
    <mergeCell ref="M31:N31"/>
    <mergeCell ref="B24:D24"/>
    <mergeCell ref="E24:L24"/>
    <mergeCell ref="M24:N24"/>
    <mergeCell ref="B25:D25"/>
    <mergeCell ref="E25:L25"/>
    <mergeCell ref="M25:N25"/>
    <mergeCell ref="B18:C18"/>
    <mergeCell ref="E18:N18"/>
    <mergeCell ref="B19:D19"/>
    <mergeCell ref="E19:N19"/>
    <mergeCell ref="B20:D20"/>
    <mergeCell ref="E20:N20"/>
    <mergeCell ref="I15:J15"/>
    <mergeCell ref="K15:L15"/>
    <mergeCell ref="M15:N15"/>
    <mergeCell ref="B16:D16"/>
    <mergeCell ref="E16:N16"/>
    <mergeCell ref="B12:D12"/>
    <mergeCell ref="E12:J12"/>
    <mergeCell ref="K12:L12"/>
    <mergeCell ref="M12:N12"/>
    <mergeCell ref="B17:D17"/>
    <mergeCell ref="E17:N17"/>
    <mergeCell ref="B13:D13"/>
    <mergeCell ref="E13:N13"/>
    <mergeCell ref="B14:D15"/>
    <mergeCell ref="E14:F14"/>
    <mergeCell ref="G14:H14"/>
    <mergeCell ref="I14:J14"/>
    <mergeCell ref="K14:L14"/>
    <mergeCell ref="M14:N14"/>
    <mergeCell ref="E15:F15"/>
    <mergeCell ref="G15:H15"/>
    <mergeCell ref="B8:D11"/>
    <mergeCell ref="E8:F8"/>
    <mergeCell ref="G8:N8"/>
    <mergeCell ref="E9:F10"/>
    <mergeCell ref="G9:H10"/>
    <mergeCell ref="I9:K9"/>
    <mergeCell ref="L9:M9"/>
    <mergeCell ref="I10:K10"/>
    <mergeCell ref="L10:M10"/>
    <mergeCell ref="E11:F11"/>
    <mergeCell ref="G11:N11"/>
    <mergeCell ref="B1:N1"/>
    <mergeCell ref="B5:D5"/>
    <mergeCell ref="E5:F5"/>
    <mergeCell ref="G5:N5"/>
    <mergeCell ref="B6:D7"/>
    <mergeCell ref="E6:F6"/>
    <mergeCell ref="G6:I6"/>
    <mergeCell ref="J6:L6"/>
    <mergeCell ref="M6:N6"/>
    <mergeCell ref="E7:F7"/>
    <mergeCell ref="G7:N7"/>
  </mergeCells>
  <phoneticPr fontId="6" type="noConversion"/>
  <dataValidations count="5">
    <dataValidation type="list" allowBlank="1" showInputMessage="1" showErrorMessage="1" sqref="E33">
      <formula1>$P$33:$P$37</formula1>
    </dataValidation>
    <dataValidation type="list" allowBlank="1" showInputMessage="1" showErrorMessage="1" sqref="E34">
      <formula1>$P$38:$P$42</formula1>
    </dataValidation>
    <dataValidation type="list" allowBlank="1" showInputMessage="1" showErrorMessage="1" sqref="E35">
      <formula1>$P$43:$P$47</formula1>
    </dataValidation>
    <dataValidation type="list" allowBlank="1" showInputMessage="1" showErrorMessage="1" sqref="E36">
      <formula1>$P$48:$P$52</formula1>
    </dataValidation>
    <dataValidation type="list" allowBlank="1" showInputMessage="1" showErrorMessage="1" sqref="N9:N10">
      <formula1>$P$9:$T$9</formula1>
    </dataValidation>
  </dataValidations>
  <pageMargins left="0.7" right="0.7" top="0.75" bottom="0.75" header="0.3" footer="0.3"/>
  <pageSetup paperSize="9" scale="71" orientation="portrait" r:id="rId1"/>
  <rowBreaks count="1" manualBreakCount="1">
    <brk id="36" max="16383" man="1"/>
  </rowBreaks>
  <colBreaks count="1" manualBreakCount="1">
    <brk id="14"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488"/>
  <sheetViews>
    <sheetView showGridLines="0" showZeros="0" zoomScaleNormal="100" zoomScaleSheetLayoutView="100" workbookViewId="0"/>
  </sheetViews>
  <sheetFormatPr defaultColWidth="9" defaultRowHeight="13.5"/>
  <cols>
    <col min="1" max="1" width="2.375" style="16" customWidth="1"/>
    <col min="2" max="2" width="23.25" style="16" customWidth="1"/>
    <col min="3" max="3" width="19.875" style="16" customWidth="1"/>
    <col min="4" max="4" width="26.125" style="16" bestFit="1" customWidth="1"/>
    <col min="5" max="5" width="26.375" style="16" bestFit="1" customWidth="1"/>
    <col min="6" max="6" width="9.375" style="30" customWidth="1"/>
    <col min="7" max="8" width="7.625" style="30" customWidth="1"/>
    <col min="9" max="9" width="10" style="16" customWidth="1"/>
    <col min="10" max="10" width="16.375" style="30" customWidth="1"/>
    <col min="11" max="13" width="7.5" style="287" customWidth="1"/>
    <col min="14" max="14" width="7.25" style="287" customWidth="1"/>
    <col min="15" max="15" width="7.5" style="30" bestFit="1" customWidth="1"/>
    <col min="16" max="16" width="7.125" style="288" customWidth="1"/>
    <col min="17" max="17" width="9.375" style="288" customWidth="1"/>
    <col min="18" max="18" width="20.5" style="16" customWidth="1"/>
    <col min="19" max="16384" width="9" style="16"/>
  </cols>
  <sheetData>
    <row r="1" spans="2:18" ht="14.25" thickBot="1">
      <c r="B1" s="284"/>
      <c r="C1" s="285"/>
      <c r="D1" s="286"/>
      <c r="F1" s="16"/>
    </row>
    <row r="2" spans="2:18" ht="17.25">
      <c r="B2" s="18" t="s">
        <v>1558</v>
      </c>
      <c r="C2" s="18"/>
      <c r="D2" s="18"/>
      <c r="E2" s="18"/>
      <c r="F2" s="18"/>
      <c r="G2" s="289"/>
      <c r="H2" s="289"/>
      <c r="I2" s="18"/>
      <c r="J2" s="290" t="s">
        <v>1559</v>
      </c>
      <c r="K2" s="746">
        <f>SUMIF(J:J,J2,I:I)</f>
        <v>185.40000000000003</v>
      </c>
      <c r="L2" s="747"/>
      <c r="M2" s="291"/>
      <c r="N2" s="291"/>
      <c r="O2" s="285"/>
    </row>
    <row r="3" spans="2:18" ht="17.25">
      <c r="B3" s="18"/>
      <c r="C3" s="18"/>
      <c r="D3" s="18"/>
      <c r="E3" s="18"/>
      <c r="F3" s="18"/>
      <c r="G3" s="289"/>
      <c r="H3" s="289"/>
      <c r="I3" s="18"/>
      <c r="J3" s="292" t="s">
        <v>1560</v>
      </c>
      <c r="K3" s="748">
        <f>SUMIF(J:J,J3,Q:Q)</f>
        <v>444.79999999999967</v>
      </c>
      <c r="L3" s="749"/>
      <c r="M3" s="291"/>
      <c r="N3" s="291"/>
      <c r="O3" s="285"/>
    </row>
    <row r="4" spans="2:18" ht="17.25">
      <c r="B4" s="18"/>
      <c r="C4" s="18"/>
      <c r="D4" s="18"/>
      <c r="E4" s="18"/>
      <c r="F4" s="18"/>
      <c r="G4" s="289"/>
      <c r="H4" s="289"/>
      <c r="I4" s="18"/>
      <c r="J4" s="293" t="s">
        <v>1561</v>
      </c>
      <c r="K4" s="750" t="s">
        <v>1562</v>
      </c>
      <c r="L4" s="751"/>
      <c r="M4" s="291"/>
      <c r="N4" s="291"/>
      <c r="O4" s="285"/>
    </row>
    <row r="5" spans="2:18" ht="18" thickBot="1">
      <c r="B5" s="18"/>
      <c r="C5" s="18"/>
      <c r="D5" s="18"/>
      <c r="E5" s="18"/>
      <c r="F5" s="18"/>
      <c r="G5" s="289"/>
      <c r="H5" s="289"/>
      <c r="I5" s="18"/>
      <c r="J5" s="294" t="s">
        <v>1563</v>
      </c>
      <c r="K5" s="752">
        <f>SUMIF(J:J,J5,I:I)</f>
        <v>0</v>
      </c>
      <c r="L5" s="753"/>
      <c r="M5" s="291"/>
      <c r="N5" s="291"/>
      <c r="O5" s="285"/>
    </row>
    <row r="6" spans="2:18" ht="17.25">
      <c r="B6" s="18"/>
      <c r="C6" s="18"/>
      <c r="D6" s="18"/>
      <c r="E6" s="18"/>
      <c r="F6" s="289" t="s">
        <v>222</v>
      </c>
      <c r="G6" s="295" t="s">
        <v>1564</v>
      </c>
      <c r="H6" s="289"/>
      <c r="I6" s="18"/>
      <c r="J6" s="296"/>
      <c r="K6" s="297"/>
      <c r="L6" s="297"/>
      <c r="M6" s="297"/>
      <c r="N6" s="297"/>
      <c r="O6" s="296"/>
      <c r="P6" s="298"/>
      <c r="Q6" s="298"/>
      <c r="R6" s="299"/>
    </row>
    <row r="7" spans="2:18" ht="27.75" customHeight="1">
      <c r="B7" s="738" t="s">
        <v>7</v>
      </c>
      <c r="C7" s="739"/>
      <c r="D7" s="739"/>
      <c r="E7" s="740"/>
      <c r="F7" s="738" t="s">
        <v>6</v>
      </c>
      <c r="G7" s="739"/>
      <c r="H7" s="740"/>
      <c r="I7" s="300" t="s">
        <v>14</v>
      </c>
      <c r="J7" s="741" t="s">
        <v>1565</v>
      </c>
      <c r="K7" s="743" t="s">
        <v>1566</v>
      </c>
      <c r="L7" s="743" t="s">
        <v>1567</v>
      </c>
      <c r="M7" s="743" t="s">
        <v>1568</v>
      </c>
      <c r="N7" s="743" t="s">
        <v>1569</v>
      </c>
      <c r="O7" s="741" t="s">
        <v>1570</v>
      </c>
      <c r="P7" s="754" t="s">
        <v>1571</v>
      </c>
      <c r="Q7" s="754" t="s">
        <v>1572</v>
      </c>
      <c r="R7" s="745" t="s">
        <v>13</v>
      </c>
    </row>
    <row r="8" spans="2:18" ht="25.5" customHeight="1">
      <c r="B8" s="301" t="s">
        <v>8</v>
      </c>
      <c r="C8" s="302" t="s">
        <v>9</v>
      </c>
      <c r="D8" s="302" t="s">
        <v>10</v>
      </c>
      <c r="E8" s="303" t="s">
        <v>11</v>
      </c>
      <c r="F8" s="304" t="s">
        <v>12</v>
      </c>
      <c r="G8" s="305" t="s">
        <v>1573</v>
      </c>
      <c r="H8" s="306" t="s">
        <v>1574</v>
      </c>
      <c r="I8" s="306" t="s">
        <v>1575</v>
      </c>
      <c r="J8" s="742"/>
      <c r="K8" s="744"/>
      <c r="L8" s="744"/>
      <c r="M8" s="744"/>
      <c r="N8" s="744"/>
      <c r="O8" s="742"/>
      <c r="P8" s="755"/>
      <c r="Q8" s="755"/>
      <c r="R8" s="745"/>
    </row>
    <row r="9" spans="2:18" s="17" customFormat="1" ht="15" customHeight="1">
      <c r="B9" s="276" t="s">
        <v>2276</v>
      </c>
      <c r="C9" s="267"/>
      <c r="D9" s="277"/>
      <c r="E9" s="277"/>
      <c r="F9" s="81"/>
      <c r="G9" s="81"/>
      <c r="H9" s="81"/>
      <c r="I9" s="307" t="str">
        <f t="shared" ref="I9" si="0">IF(F9="","",IF(F9="EI",4,IF(F9="EO",5.2,IF(F9="EQ",3.9,IF(F9="ILF",7.5,IF(F9="EIF",5.4))))))</f>
        <v/>
      </c>
      <c r="J9" s="308"/>
      <c r="K9" s="309"/>
      <c r="L9" s="309"/>
      <c r="M9" s="310" t="str">
        <f>IFERROR(IF(J9="기능변경",K9/G9,""),"")</f>
        <v/>
      </c>
      <c r="N9" s="310" t="str">
        <f>IFERROR(IF(J9="기능변경",L9/H9,""),"")</f>
        <v/>
      </c>
      <c r="O9" s="310" t="str">
        <f>IF(J9="기능변경",IF(F9="ILF",N9,IF(F9="EIF","재검토",IF(M9=0,N9,IF(N9=0,M9,(M9+N9)/2)))),"")</f>
        <v/>
      </c>
      <c r="P9" s="311" t="str">
        <f>IF(O9&lt;&gt;0,IF(J9="기능변경",IF(O9&lt;=0.33,0.25,IF(O9&gt;0.66,0.75,0.5)),IF(J9="기능삭제",0,"")),"")</f>
        <v/>
      </c>
      <c r="Q9" s="312" t="str">
        <f>IFERROR(I9*P9,"")</f>
        <v/>
      </c>
      <c r="R9" s="313"/>
    </row>
    <row r="10" spans="2:18">
      <c r="B10" s="79" t="s">
        <v>1639</v>
      </c>
      <c r="C10" s="79" t="s">
        <v>1640</v>
      </c>
      <c r="D10" s="340" t="s">
        <v>1641</v>
      </c>
      <c r="E10" s="339" t="s">
        <v>1642</v>
      </c>
      <c r="F10" s="81" t="s">
        <v>4</v>
      </c>
      <c r="G10" s="245">
        <v>4</v>
      </c>
      <c r="H10" s="245">
        <v>4</v>
      </c>
      <c r="I10" s="307">
        <f t="shared" ref="I10:I54" si="1">IF(F10="","",IF(F10="EI",4,IF(F10="EO",5.2,IF(F10="EQ",3.9,IF(F10="ILF",7.5,IF(F10="EIF",5.4))))))</f>
        <v>3.9</v>
      </c>
      <c r="J10" s="308" t="s">
        <v>1576</v>
      </c>
      <c r="K10" s="309">
        <v>1</v>
      </c>
      <c r="L10" s="309">
        <v>1</v>
      </c>
      <c r="M10" s="310">
        <f t="shared" ref="M10:M54" si="2">IFERROR(IF(J10="기능변경",K10/G10,""),"")</f>
        <v>0.25</v>
      </c>
      <c r="N10" s="310">
        <f t="shared" ref="N10:N54" si="3">IFERROR(IF(J10="기능변경",L10/H10,""),"")</f>
        <v>0.25</v>
      </c>
      <c r="O10" s="310">
        <f t="shared" ref="O10:O54" si="4">IF(J10="기능변경",IF(F10="ILF",N10,IF(F10="EIF","재검토",IF(M10=0,N10,IF(N10=0,M10,(M10+N10)/2)))),"")</f>
        <v>0.25</v>
      </c>
      <c r="P10" s="311">
        <f t="shared" ref="P10:P54" si="5">IF(O10&lt;&gt;0,IF(J10="기능변경",IF(O10&lt;=0.33,0.25,IF(O10&gt;0.66,0.75,0.5)),IF(J10="기능삭제",0,"")),"")</f>
        <v>0.25</v>
      </c>
      <c r="Q10" s="312">
        <f t="shared" ref="Q10:Q54" si="6">IFERROR(I10*P10,"")</f>
        <v>0.97499999999999998</v>
      </c>
      <c r="R10" s="244"/>
    </row>
    <row r="11" spans="2:18">
      <c r="B11" s="79" t="s">
        <v>1639</v>
      </c>
      <c r="C11" s="79" t="s">
        <v>1640</v>
      </c>
      <c r="D11" s="340" t="s">
        <v>1643</v>
      </c>
      <c r="E11" s="339" t="s">
        <v>1644</v>
      </c>
      <c r="F11" s="81" t="s">
        <v>4</v>
      </c>
      <c r="G11" s="245">
        <v>4</v>
      </c>
      <c r="H11" s="245">
        <v>4</v>
      </c>
      <c r="I11" s="307">
        <f t="shared" si="1"/>
        <v>3.9</v>
      </c>
      <c r="J11" s="308" t="s">
        <v>1576</v>
      </c>
      <c r="K11" s="309">
        <v>1</v>
      </c>
      <c r="L11" s="309">
        <v>1</v>
      </c>
      <c r="M11" s="310">
        <f t="shared" si="2"/>
        <v>0.25</v>
      </c>
      <c r="N11" s="310">
        <f t="shared" si="3"/>
        <v>0.25</v>
      </c>
      <c r="O11" s="310">
        <f t="shared" si="4"/>
        <v>0.25</v>
      </c>
      <c r="P11" s="311">
        <f t="shared" si="5"/>
        <v>0.25</v>
      </c>
      <c r="Q11" s="312">
        <f t="shared" si="6"/>
        <v>0.97499999999999998</v>
      </c>
      <c r="R11" s="244"/>
    </row>
    <row r="12" spans="2:18">
      <c r="B12" s="79" t="s">
        <v>1639</v>
      </c>
      <c r="C12" s="79" t="s">
        <v>1645</v>
      </c>
      <c r="D12" s="342" t="s">
        <v>1646</v>
      </c>
      <c r="E12" s="339" t="s">
        <v>1647</v>
      </c>
      <c r="F12" s="81" t="s">
        <v>4</v>
      </c>
      <c r="G12" s="245">
        <v>4</v>
      </c>
      <c r="H12" s="245">
        <v>4</v>
      </c>
      <c r="I12" s="307">
        <f t="shared" si="1"/>
        <v>3.9</v>
      </c>
      <c r="J12" s="308" t="s">
        <v>1576</v>
      </c>
      <c r="K12" s="309">
        <v>1</v>
      </c>
      <c r="L12" s="309">
        <v>1</v>
      </c>
      <c r="M12" s="310">
        <f t="shared" si="2"/>
        <v>0.25</v>
      </c>
      <c r="N12" s="310">
        <f t="shared" si="3"/>
        <v>0.25</v>
      </c>
      <c r="O12" s="310">
        <f t="shared" si="4"/>
        <v>0.25</v>
      </c>
      <c r="P12" s="311">
        <f t="shared" si="5"/>
        <v>0.25</v>
      </c>
      <c r="Q12" s="312">
        <f t="shared" si="6"/>
        <v>0.97499999999999998</v>
      </c>
      <c r="R12" s="244"/>
    </row>
    <row r="13" spans="2:18">
      <c r="B13" s="79" t="s">
        <v>1639</v>
      </c>
      <c r="C13" s="79" t="s">
        <v>1645</v>
      </c>
      <c r="D13" s="342" t="s">
        <v>1648</v>
      </c>
      <c r="E13" s="339" t="s">
        <v>1649</v>
      </c>
      <c r="F13" s="81" t="s">
        <v>4</v>
      </c>
      <c r="G13" s="245">
        <v>4</v>
      </c>
      <c r="H13" s="245">
        <v>4</v>
      </c>
      <c r="I13" s="307">
        <f t="shared" si="1"/>
        <v>3.9</v>
      </c>
      <c r="J13" s="308" t="s">
        <v>1576</v>
      </c>
      <c r="K13" s="309">
        <v>1</v>
      </c>
      <c r="L13" s="309">
        <v>1</v>
      </c>
      <c r="M13" s="310">
        <f t="shared" si="2"/>
        <v>0.25</v>
      </c>
      <c r="N13" s="310">
        <f t="shared" si="3"/>
        <v>0.25</v>
      </c>
      <c r="O13" s="310">
        <f t="shared" si="4"/>
        <v>0.25</v>
      </c>
      <c r="P13" s="311">
        <f t="shared" si="5"/>
        <v>0.25</v>
      </c>
      <c r="Q13" s="312">
        <f t="shared" si="6"/>
        <v>0.97499999999999998</v>
      </c>
      <c r="R13" s="244"/>
    </row>
    <row r="14" spans="2:18">
      <c r="B14" s="79" t="s">
        <v>1639</v>
      </c>
      <c r="C14" s="79" t="s">
        <v>1645</v>
      </c>
      <c r="D14" s="342" t="s">
        <v>1650</v>
      </c>
      <c r="E14" s="339" t="s">
        <v>1651</v>
      </c>
      <c r="F14" s="81" t="s">
        <v>4</v>
      </c>
      <c r="G14" s="245">
        <v>4</v>
      </c>
      <c r="H14" s="245">
        <v>4</v>
      </c>
      <c r="I14" s="307">
        <f t="shared" si="1"/>
        <v>3.9</v>
      </c>
      <c r="J14" s="308" t="s">
        <v>1576</v>
      </c>
      <c r="K14" s="309">
        <v>1</v>
      </c>
      <c r="L14" s="309">
        <v>1</v>
      </c>
      <c r="M14" s="310">
        <f t="shared" si="2"/>
        <v>0.25</v>
      </c>
      <c r="N14" s="310">
        <f t="shared" si="3"/>
        <v>0.25</v>
      </c>
      <c r="O14" s="310">
        <f t="shared" si="4"/>
        <v>0.25</v>
      </c>
      <c r="P14" s="311">
        <f t="shared" si="5"/>
        <v>0.25</v>
      </c>
      <c r="Q14" s="312">
        <f t="shared" si="6"/>
        <v>0.97499999999999998</v>
      </c>
      <c r="R14" s="244"/>
    </row>
    <row r="15" spans="2:18">
      <c r="B15" s="79" t="s">
        <v>1639</v>
      </c>
      <c r="C15" s="79" t="s">
        <v>1645</v>
      </c>
      <c r="D15" s="342" t="s">
        <v>1652</v>
      </c>
      <c r="E15" s="339" t="s">
        <v>1653</v>
      </c>
      <c r="F15" s="81" t="s">
        <v>4</v>
      </c>
      <c r="G15" s="245">
        <v>4</v>
      </c>
      <c r="H15" s="245">
        <v>4</v>
      </c>
      <c r="I15" s="307">
        <f t="shared" si="1"/>
        <v>3.9</v>
      </c>
      <c r="J15" s="308" t="s">
        <v>1576</v>
      </c>
      <c r="K15" s="309">
        <v>1</v>
      </c>
      <c r="L15" s="309">
        <v>1</v>
      </c>
      <c r="M15" s="310">
        <f t="shared" si="2"/>
        <v>0.25</v>
      </c>
      <c r="N15" s="310">
        <f t="shared" si="3"/>
        <v>0.25</v>
      </c>
      <c r="O15" s="310">
        <f t="shared" si="4"/>
        <v>0.25</v>
      </c>
      <c r="P15" s="311">
        <f t="shared" si="5"/>
        <v>0.25</v>
      </c>
      <c r="Q15" s="312">
        <f t="shared" si="6"/>
        <v>0.97499999999999998</v>
      </c>
      <c r="R15" s="244"/>
    </row>
    <row r="16" spans="2:18">
      <c r="B16" s="79" t="s">
        <v>1639</v>
      </c>
      <c r="C16" s="79" t="s">
        <v>1654</v>
      </c>
      <c r="D16" s="340" t="s">
        <v>1655</v>
      </c>
      <c r="E16" s="339" t="s">
        <v>1656</v>
      </c>
      <c r="F16" s="81" t="s">
        <v>3</v>
      </c>
      <c r="G16" s="245">
        <v>4</v>
      </c>
      <c r="H16" s="245">
        <v>4</v>
      </c>
      <c r="I16" s="307">
        <f t="shared" si="1"/>
        <v>5.2</v>
      </c>
      <c r="J16" s="308" t="s">
        <v>1576</v>
      </c>
      <c r="K16" s="309">
        <v>1</v>
      </c>
      <c r="L16" s="309">
        <v>1</v>
      </c>
      <c r="M16" s="310">
        <f t="shared" si="2"/>
        <v>0.25</v>
      </c>
      <c r="N16" s="310">
        <f t="shared" si="3"/>
        <v>0.25</v>
      </c>
      <c r="O16" s="310">
        <f t="shared" si="4"/>
        <v>0.25</v>
      </c>
      <c r="P16" s="311">
        <f t="shared" si="5"/>
        <v>0.25</v>
      </c>
      <c r="Q16" s="312">
        <f t="shared" si="6"/>
        <v>1.3</v>
      </c>
      <c r="R16" s="244"/>
    </row>
    <row r="17" spans="2:18">
      <c r="B17" s="79" t="s">
        <v>1639</v>
      </c>
      <c r="C17" s="79" t="s">
        <v>1657</v>
      </c>
      <c r="D17" s="342" t="s">
        <v>1458</v>
      </c>
      <c r="E17" s="339" t="s">
        <v>1658</v>
      </c>
      <c r="F17" s="81" t="s">
        <v>4</v>
      </c>
      <c r="G17" s="245">
        <v>4</v>
      </c>
      <c r="H17" s="245">
        <v>4</v>
      </c>
      <c r="I17" s="307">
        <f t="shared" si="1"/>
        <v>3.9</v>
      </c>
      <c r="J17" s="308" t="s">
        <v>1576</v>
      </c>
      <c r="K17" s="309">
        <v>1</v>
      </c>
      <c r="L17" s="309">
        <v>1</v>
      </c>
      <c r="M17" s="310">
        <f t="shared" si="2"/>
        <v>0.25</v>
      </c>
      <c r="N17" s="310">
        <f t="shared" si="3"/>
        <v>0.25</v>
      </c>
      <c r="O17" s="310">
        <f t="shared" si="4"/>
        <v>0.25</v>
      </c>
      <c r="P17" s="311">
        <f t="shared" si="5"/>
        <v>0.25</v>
      </c>
      <c r="Q17" s="312">
        <f t="shared" si="6"/>
        <v>0.97499999999999998</v>
      </c>
      <c r="R17" s="244"/>
    </row>
    <row r="18" spans="2:18">
      <c r="B18" s="79" t="s">
        <v>1639</v>
      </c>
      <c r="C18" s="79" t="s">
        <v>1657</v>
      </c>
      <c r="D18" s="340" t="s">
        <v>1457</v>
      </c>
      <c r="E18" s="339" t="s">
        <v>1659</v>
      </c>
      <c r="F18" s="81" t="s">
        <v>4</v>
      </c>
      <c r="G18" s="245">
        <v>4</v>
      </c>
      <c r="H18" s="245">
        <v>4</v>
      </c>
      <c r="I18" s="307">
        <f t="shared" si="1"/>
        <v>3.9</v>
      </c>
      <c r="J18" s="308" t="s">
        <v>1576</v>
      </c>
      <c r="K18" s="309">
        <v>1</v>
      </c>
      <c r="L18" s="309">
        <v>1</v>
      </c>
      <c r="M18" s="310">
        <f t="shared" si="2"/>
        <v>0.25</v>
      </c>
      <c r="N18" s="310">
        <f t="shared" si="3"/>
        <v>0.25</v>
      </c>
      <c r="O18" s="310">
        <f t="shared" si="4"/>
        <v>0.25</v>
      </c>
      <c r="P18" s="311">
        <f t="shared" si="5"/>
        <v>0.25</v>
      </c>
      <c r="Q18" s="312">
        <f t="shared" si="6"/>
        <v>0.97499999999999998</v>
      </c>
      <c r="R18" s="244"/>
    </row>
    <row r="19" spans="2:18">
      <c r="B19" s="79" t="s">
        <v>1639</v>
      </c>
      <c r="C19" s="79" t="s">
        <v>1657</v>
      </c>
      <c r="D19" s="340" t="s">
        <v>1660</v>
      </c>
      <c r="E19" s="339" t="s">
        <v>1661</v>
      </c>
      <c r="F19" s="81" t="s">
        <v>4</v>
      </c>
      <c r="G19" s="245">
        <v>4</v>
      </c>
      <c r="H19" s="245">
        <v>4</v>
      </c>
      <c r="I19" s="307">
        <f t="shared" si="1"/>
        <v>3.9</v>
      </c>
      <c r="J19" s="308" t="s">
        <v>1576</v>
      </c>
      <c r="K19" s="309">
        <v>1</v>
      </c>
      <c r="L19" s="309">
        <v>1</v>
      </c>
      <c r="M19" s="310">
        <f t="shared" si="2"/>
        <v>0.25</v>
      </c>
      <c r="N19" s="310">
        <f t="shared" si="3"/>
        <v>0.25</v>
      </c>
      <c r="O19" s="310">
        <f t="shared" si="4"/>
        <v>0.25</v>
      </c>
      <c r="P19" s="311">
        <f t="shared" si="5"/>
        <v>0.25</v>
      </c>
      <c r="Q19" s="312">
        <f t="shared" si="6"/>
        <v>0.97499999999999998</v>
      </c>
      <c r="R19" s="244"/>
    </row>
    <row r="20" spans="2:18">
      <c r="B20" s="79" t="s">
        <v>1639</v>
      </c>
      <c r="C20" s="79" t="s">
        <v>1657</v>
      </c>
      <c r="D20" s="340" t="s">
        <v>1662</v>
      </c>
      <c r="E20" s="339" t="s">
        <v>1663</v>
      </c>
      <c r="F20" s="81" t="s">
        <v>4</v>
      </c>
      <c r="G20" s="245">
        <v>4</v>
      </c>
      <c r="H20" s="245">
        <v>4</v>
      </c>
      <c r="I20" s="307">
        <f t="shared" si="1"/>
        <v>3.9</v>
      </c>
      <c r="J20" s="308" t="s">
        <v>1576</v>
      </c>
      <c r="K20" s="309">
        <v>1</v>
      </c>
      <c r="L20" s="309">
        <v>1</v>
      </c>
      <c r="M20" s="310">
        <f t="shared" si="2"/>
        <v>0.25</v>
      </c>
      <c r="N20" s="310">
        <f t="shared" si="3"/>
        <v>0.25</v>
      </c>
      <c r="O20" s="310">
        <f t="shared" si="4"/>
        <v>0.25</v>
      </c>
      <c r="P20" s="311">
        <f t="shared" si="5"/>
        <v>0.25</v>
      </c>
      <c r="Q20" s="312">
        <f t="shared" si="6"/>
        <v>0.97499999999999998</v>
      </c>
      <c r="R20" s="244"/>
    </row>
    <row r="21" spans="2:18">
      <c r="B21" s="79" t="s">
        <v>1639</v>
      </c>
      <c r="C21" s="79" t="s">
        <v>1657</v>
      </c>
      <c r="D21" s="340" t="s">
        <v>1664</v>
      </c>
      <c r="E21" s="339" t="s">
        <v>1665</v>
      </c>
      <c r="F21" s="81" t="s">
        <v>4</v>
      </c>
      <c r="G21" s="245">
        <v>4</v>
      </c>
      <c r="H21" s="245">
        <v>4</v>
      </c>
      <c r="I21" s="307">
        <f t="shared" si="1"/>
        <v>3.9</v>
      </c>
      <c r="J21" s="308" t="s">
        <v>1576</v>
      </c>
      <c r="K21" s="309">
        <v>1</v>
      </c>
      <c r="L21" s="309">
        <v>1</v>
      </c>
      <c r="M21" s="310">
        <f t="shared" si="2"/>
        <v>0.25</v>
      </c>
      <c r="N21" s="310">
        <f t="shared" si="3"/>
        <v>0.25</v>
      </c>
      <c r="O21" s="310">
        <f t="shared" si="4"/>
        <v>0.25</v>
      </c>
      <c r="P21" s="311">
        <f t="shared" si="5"/>
        <v>0.25</v>
      </c>
      <c r="Q21" s="312">
        <f t="shared" si="6"/>
        <v>0.97499999999999998</v>
      </c>
      <c r="R21" s="244"/>
    </row>
    <row r="22" spans="2:18">
      <c r="B22" s="79" t="s">
        <v>1639</v>
      </c>
      <c r="C22" s="27" t="s">
        <v>1666</v>
      </c>
      <c r="D22" s="340" t="s">
        <v>1667</v>
      </c>
      <c r="E22" s="339" t="s">
        <v>1668</v>
      </c>
      <c r="F22" s="81" t="s">
        <v>4</v>
      </c>
      <c r="G22" s="245">
        <v>4</v>
      </c>
      <c r="H22" s="245">
        <v>4</v>
      </c>
      <c r="I22" s="307">
        <f t="shared" si="1"/>
        <v>3.9</v>
      </c>
      <c r="J22" s="308" t="s">
        <v>1576</v>
      </c>
      <c r="K22" s="309">
        <v>1</v>
      </c>
      <c r="L22" s="309">
        <v>1</v>
      </c>
      <c r="M22" s="310">
        <f t="shared" si="2"/>
        <v>0.25</v>
      </c>
      <c r="N22" s="310">
        <f t="shared" si="3"/>
        <v>0.25</v>
      </c>
      <c r="O22" s="310">
        <f t="shared" si="4"/>
        <v>0.25</v>
      </c>
      <c r="P22" s="311">
        <f t="shared" si="5"/>
        <v>0.25</v>
      </c>
      <c r="Q22" s="312">
        <f t="shared" si="6"/>
        <v>0.97499999999999998</v>
      </c>
      <c r="R22" s="244"/>
    </row>
    <row r="23" spans="2:18">
      <c r="B23" s="79" t="s">
        <v>1639</v>
      </c>
      <c r="C23" s="27" t="s">
        <v>1666</v>
      </c>
      <c r="D23" s="340" t="s">
        <v>1669</v>
      </c>
      <c r="E23" s="339" t="s">
        <v>1670</v>
      </c>
      <c r="F23" s="81" t="s">
        <v>4</v>
      </c>
      <c r="G23" s="245">
        <v>4</v>
      </c>
      <c r="H23" s="245">
        <v>4</v>
      </c>
      <c r="I23" s="307">
        <f t="shared" si="1"/>
        <v>3.9</v>
      </c>
      <c r="J23" s="308" t="s">
        <v>1576</v>
      </c>
      <c r="K23" s="309">
        <v>1</v>
      </c>
      <c r="L23" s="309">
        <v>1</v>
      </c>
      <c r="M23" s="310">
        <f t="shared" si="2"/>
        <v>0.25</v>
      </c>
      <c r="N23" s="310">
        <f t="shared" si="3"/>
        <v>0.25</v>
      </c>
      <c r="O23" s="310">
        <f t="shared" si="4"/>
        <v>0.25</v>
      </c>
      <c r="P23" s="311">
        <f t="shared" si="5"/>
        <v>0.25</v>
      </c>
      <c r="Q23" s="312">
        <f t="shared" si="6"/>
        <v>0.97499999999999998</v>
      </c>
      <c r="R23" s="244"/>
    </row>
    <row r="24" spans="2:18">
      <c r="B24" s="79" t="s">
        <v>1639</v>
      </c>
      <c r="C24" s="79" t="s">
        <v>1671</v>
      </c>
      <c r="D24" s="340" t="s">
        <v>1672</v>
      </c>
      <c r="E24" s="339" t="s">
        <v>1673</v>
      </c>
      <c r="F24" s="81" t="s">
        <v>4</v>
      </c>
      <c r="G24" s="245">
        <v>4</v>
      </c>
      <c r="H24" s="245">
        <v>4</v>
      </c>
      <c r="I24" s="307">
        <f t="shared" si="1"/>
        <v>3.9</v>
      </c>
      <c r="J24" s="308" t="s">
        <v>1576</v>
      </c>
      <c r="K24" s="309">
        <v>1</v>
      </c>
      <c r="L24" s="309">
        <v>1</v>
      </c>
      <c r="M24" s="310">
        <f t="shared" si="2"/>
        <v>0.25</v>
      </c>
      <c r="N24" s="310">
        <f t="shared" si="3"/>
        <v>0.25</v>
      </c>
      <c r="O24" s="310">
        <f t="shared" si="4"/>
        <v>0.25</v>
      </c>
      <c r="P24" s="311">
        <f t="shared" si="5"/>
        <v>0.25</v>
      </c>
      <c r="Q24" s="312">
        <f t="shared" si="6"/>
        <v>0.97499999999999998</v>
      </c>
      <c r="R24" s="244"/>
    </row>
    <row r="25" spans="2:18">
      <c r="B25" s="79" t="s">
        <v>1639</v>
      </c>
      <c r="C25" s="79" t="s">
        <v>1671</v>
      </c>
      <c r="D25" s="340" t="s">
        <v>1674</v>
      </c>
      <c r="E25" s="339" t="s">
        <v>1675</v>
      </c>
      <c r="F25" s="81" t="s">
        <v>4</v>
      </c>
      <c r="G25" s="245">
        <v>4</v>
      </c>
      <c r="H25" s="245">
        <v>4</v>
      </c>
      <c r="I25" s="307">
        <f t="shared" si="1"/>
        <v>3.9</v>
      </c>
      <c r="J25" s="308" t="s">
        <v>1576</v>
      </c>
      <c r="K25" s="309">
        <v>1</v>
      </c>
      <c r="L25" s="309">
        <v>1</v>
      </c>
      <c r="M25" s="310">
        <f t="shared" si="2"/>
        <v>0.25</v>
      </c>
      <c r="N25" s="310">
        <f t="shared" si="3"/>
        <v>0.25</v>
      </c>
      <c r="O25" s="310">
        <f t="shared" si="4"/>
        <v>0.25</v>
      </c>
      <c r="P25" s="311">
        <f t="shared" si="5"/>
        <v>0.25</v>
      </c>
      <c r="Q25" s="312">
        <f t="shared" si="6"/>
        <v>0.97499999999999998</v>
      </c>
      <c r="R25" s="244"/>
    </row>
    <row r="26" spans="2:18">
      <c r="B26" s="79" t="s">
        <v>1639</v>
      </c>
      <c r="C26" s="79" t="s">
        <v>1671</v>
      </c>
      <c r="D26" s="340" t="s">
        <v>1676</v>
      </c>
      <c r="E26" s="339" t="s">
        <v>1677</v>
      </c>
      <c r="F26" s="81" t="s">
        <v>4</v>
      </c>
      <c r="G26" s="245">
        <v>4</v>
      </c>
      <c r="H26" s="245">
        <v>4</v>
      </c>
      <c r="I26" s="307">
        <f t="shared" si="1"/>
        <v>3.9</v>
      </c>
      <c r="J26" s="308" t="s">
        <v>1576</v>
      </c>
      <c r="K26" s="309">
        <v>1</v>
      </c>
      <c r="L26" s="309">
        <v>1</v>
      </c>
      <c r="M26" s="310">
        <f t="shared" si="2"/>
        <v>0.25</v>
      </c>
      <c r="N26" s="310">
        <f t="shared" si="3"/>
        <v>0.25</v>
      </c>
      <c r="O26" s="310">
        <f t="shared" si="4"/>
        <v>0.25</v>
      </c>
      <c r="P26" s="311">
        <f t="shared" si="5"/>
        <v>0.25</v>
      </c>
      <c r="Q26" s="312">
        <f t="shared" si="6"/>
        <v>0.97499999999999998</v>
      </c>
      <c r="R26" s="244"/>
    </row>
    <row r="27" spans="2:18">
      <c r="B27" s="79" t="s">
        <v>1639</v>
      </c>
      <c r="C27" s="79" t="s">
        <v>1671</v>
      </c>
      <c r="D27" s="340" t="s">
        <v>1678</v>
      </c>
      <c r="E27" s="339" t="s">
        <v>1679</v>
      </c>
      <c r="F27" s="81" t="s">
        <v>4</v>
      </c>
      <c r="G27" s="245">
        <v>4</v>
      </c>
      <c r="H27" s="245">
        <v>4</v>
      </c>
      <c r="I27" s="307">
        <f t="shared" si="1"/>
        <v>3.9</v>
      </c>
      <c r="J27" s="308" t="s">
        <v>1576</v>
      </c>
      <c r="K27" s="309">
        <v>1</v>
      </c>
      <c r="L27" s="309">
        <v>1</v>
      </c>
      <c r="M27" s="310">
        <f t="shared" si="2"/>
        <v>0.25</v>
      </c>
      <c r="N27" s="310">
        <f t="shared" si="3"/>
        <v>0.25</v>
      </c>
      <c r="O27" s="310">
        <f t="shared" si="4"/>
        <v>0.25</v>
      </c>
      <c r="P27" s="311">
        <f t="shared" si="5"/>
        <v>0.25</v>
      </c>
      <c r="Q27" s="312">
        <f t="shared" si="6"/>
        <v>0.97499999999999998</v>
      </c>
      <c r="R27" s="244"/>
    </row>
    <row r="28" spans="2:18">
      <c r="B28" s="79" t="s">
        <v>1639</v>
      </c>
      <c r="C28" s="79" t="s">
        <v>1671</v>
      </c>
      <c r="D28" s="340" t="s">
        <v>1680</v>
      </c>
      <c r="E28" s="339" t="s">
        <v>1681</v>
      </c>
      <c r="F28" s="81" t="s">
        <v>4</v>
      </c>
      <c r="G28" s="245">
        <v>4</v>
      </c>
      <c r="H28" s="245">
        <v>4</v>
      </c>
      <c r="I28" s="307">
        <f t="shared" si="1"/>
        <v>3.9</v>
      </c>
      <c r="J28" s="308" t="s">
        <v>1576</v>
      </c>
      <c r="K28" s="309">
        <v>1</v>
      </c>
      <c r="L28" s="309">
        <v>1</v>
      </c>
      <c r="M28" s="310">
        <f t="shared" si="2"/>
        <v>0.25</v>
      </c>
      <c r="N28" s="310">
        <f t="shared" si="3"/>
        <v>0.25</v>
      </c>
      <c r="O28" s="310">
        <f t="shared" si="4"/>
        <v>0.25</v>
      </c>
      <c r="P28" s="311">
        <f t="shared" si="5"/>
        <v>0.25</v>
      </c>
      <c r="Q28" s="312">
        <f t="shared" si="6"/>
        <v>0.97499999999999998</v>
      </c>
      <c r="R28" s="244"/>
    </row>
    <row r="29" spans="2:18">
      <c r="B29" s="79" t="s">
        <v>1639</v>
      </c>
      <c r="C29" s="79" t="s">
        <v>1671</v>
      </c>
      <c r="D29" s="339" t="s">
        <v>1682</v>
      </c>
      <c r="E29" s="339" t="s">
        <v>1683</v>
      </c>
      <c r="F29" s="81" t="s">
        <v>4</v>
      </c>
      <c r="G29" s="245">
        <v>4</v>
      </c>
      <c r="H29" s="245">
        <v>4</v>
      </c>
      <c r="I29" s="307">
        <f t="shared" si="1"/>
        <v>3.9</v>
      </c>
      <c r="J29" s="308" t="s">
        <v>1576</v>
      </c>
      <c r="K29" s="309">
        <v>1</v>
      </c>
      <c r="L29" s="309">
        <v>1</v>
      </c>
      <c r="M29" s="310">
        <f t="shared" si="2"/>
        <v>0.25</v>
      </c>
      <c r="N29" s="310">
        <f t="shared" si="3"/>
        <v>0.25</v>
      </c>
      <c r="O29" s="310">
        <f t="shared" si="4"/>
        <v>0.25</v>
      </c>
      <c r="P29" s="311">
        <f t="shared" si="5"/>
        <v>0.25</v>
      </c>
      <c r="Q29" s="312">
        <f t="shared" si="6"/>
        <v>0.97499999999999998</v>
      </c>
      <c r="R29" s="244"/>
    </row>
    <row r="30" spans="2:18">
      <c r="B30" s="79" t="s">
        <v>1639</v>
      </c>
      <c r="C30" s="79" t="s">
        <v>1684</v>
      </c>
      <c r="D30" s="340" t="s">
        <v>1685</v>
      </c>
      <c r="E30" s="339" t="s">
        <v>1686</v>
      </c>
      <c r="F30" s="81" t="s">
        <v>4</v>
      </c>
      <c r="G30" s="245">
        <v>4</v>
      </c>
      <c r="H30" s="245">
        <v>4</v>
      </c>
      <c r="I30" s="307">
        <f t="shared" si="1"/>
        <v>3.9</v>
      </c>
      <c r="J30" s="308" t="s">
        <v>1576</v>
      </c>
      <c r="K30" s="309">
        <v>1</v>
      </c>
      <c r="L30" s="309">
        <v>1</v>
      </c>
      <c r="M30" s="310">
        <f t="shared" si="2"/>
        <v>0.25</v>
      </c>
      <c r="N30" s="310">
        <f t="shared" si="3"/>
        <v>0.25</v>
      </c>
      <c r="O30" s="310">
        <f t="shared" si="4"/>
        <v>0.25</v>
      </c>
      <c r="P30" s="311">
        <f t="shared" si="5"/>
        <v>0.25</v>
      </c>
      <c r="Q30" s="312">
        <f t="shared" si="6"/>
        <v>0.97499999999999998</v>
      </c>
      <c r="R30" s="244"/>
    </row>
    <row r="31" spans="2:18">
      <c r="B31" s="79" t="s">
        <v>1639</v>
      </c>
      <c r="C31" s="79" t="s">
        <v>1684</v>
      </c>
      <c r="D31" s="340" t="s">
        <v>1687</v>
      </c>
      <c r="E31" s="339" t="s">
        <v>1688</v>
      </c>
      <c r="F31" s="81" t="s">
        <v>4</v>
      </c>
      <c r="G31" s="245">
        <v>4</v>
      </c>
      <c r="H31" s="245">
        <v>4</v>
      </c>
      <c r="I31" s="307">
        <f t="shared" si="1"/>
        <v>3.9</v>
      </c>
      <c r="J31" s="308" t="s">
        <v>1576</v>
      </c>
      <c r="K31" s="309">
        <v>1</v>
      </c>
      <c r="L31" s="309">
        <v>1</v>
      </c>
      <c r="M31" s="310">
        <f t="shared" si="2"/>
        <v>0.25</v>
      </c>
      <c r="N31" s="310">
        <f t="shared" si="3"/>
        <v>0.25</v>
      </c>
      <c r="O31" s="310">
        <f t="shared" si="4"/>
        <v>0.25</v>
      </c>
      <c r="P31" s="311">
        <f t="shared" si="5"/>
        <v>0.25</v>
      </c>
      <c r="Q31" s="312">
        <f t="shared" si="6"/>
        <v>0.97499999999999998</v>
      </c>
      <c r="R31" s="244"/>
    </row>
    <row r="32" spans="2:18">
      <c r="B32" s="79" t="s">
        <v>1639</v>
      </c>
      <c r="C32" s="79" t="s">
        <v>1689</v>
      </c>
      <c r="D32" s="340" t="s">
        <v>1690</v>
      </c>
      <c r="E32" s="339" t="s">
        <v>1691</v>
      </c>
      <c r="F32" s="81" t="s">
        <v>4</v>
      </c>
      <c r="G32" s="245">
        <v>4</v>
      </c>
      <c r="H32" s="245">
        <v>4</v>
      </c>
      <c r="I32" s="307">
        <f t="shared" si="1"/>
        <v>3.9</v>
      </c>
      <c r="J32" s="308" t="s">
        <v>1576</v>
      </c>
      <c r="K32" s="309">
        <v>1</v>
      </c>
      <c r="L32" s="309">
        <v>1</v>
      </c>
      <c r="M32" s="310">
        <f t="shared" si="2"/>
        <v>0.25</v>
      </c>
      <c r="N32" s="310">
        <f t="shared" si="3"/>
        <v>0.25</v>
      </c>
      <c r="O32" s="310">
        <f t="shared" si="4"/>
        <v>0.25</v>
      </c>
      <c r="P32" s="311">
        <f t="shared" si="5"/>
        <v>0.25</v>
      </c>
      <c r="Q32" s="312">
        <f t="shared" si="6"/>
        <v>0.97499999999999998</v>
      </c>
      <c r="R32" s="244"/>
    </row>
    <row r="33" spans="2:18">
      <c r="B33" s="79" t="s">
        <v>1639</v>
      </c>
      <c r="C33" s="79" t="s">
        <v>1689</v>
      </c>
      <c r="D33" s="340" t="s">
        <v>1692</v>
      </c>
      <c r="E33" s="339" t="s">
        <v>1693</v>
      </c>
      <c r="F33" s="81" t="s">
        <v>4</v>
      </c>
      <c r="G33" s="245">
        <v>4</v>
      </c>
      <c r="H33" s="245">
        <v>4</v>
      </c>
      <c r="I33" s="307">
        <f t="shared" si="1"/>
        <v>3.9</v>
      </c>
      <c r="J33" s="308" t="s">
        <v>1576</v>
      </c>
      <c r="K33" s="309">
        <v>1</v>
      </c>
      <c r="L33" s="309">
        <v>1</v>
      </c>
      <c r="M33" s="310">
        <f t="shared" si="2"/>
        <v>0.25</v>
      </c>
      <c r="N33" s="310">
        <f t="shared" si="3"/>
        <v>0.25</v>
      </c>
      <c r="O33" s="310">
        <f t="shared" si="4"/>
        <v>0.25</v>
      </c>
      <c r="P33" s="311">
        <f t="shared" si="5"/>
        <v>0.25</v>
      </c>
      <c r="Q33" s="312">
        <f t="shared" si="6"/>
        <v>0.97499999999999998</v>
      </c>
      <c r="R33" s="244"/>
    </row>
    <row r="34" spans="2:18">
      <c r="B34" s="79" t="s">
        <v>1639</v>
      </c>
      <c r="C34" s="79" t="s">
        <v>1689</v>
      </c>
      <c r="D34" s="340" t="s">
        <v>1694</v>
      </c>
      <c r="E34" s="339" t="s">
        <v>1695</v>
      </c>
      <c r="F34" s="81" t="s">
        <v>4</v>
      </c>
      <c r="G34" s="245">
        <v>4</v>
      </c>
      <c r="H34" s="245">
        <v>4</v>
      </c>
      <c r="I34" s="307">
        <f t="shared" si="1"/>
        <v>3.9</v>
      </c>
      <c r="J34" s="308" t="s">
        <v>1576</v>
      </c>
      <c r="K34" s="309">
        <v>1</v>
      </c>
      <c r="L34" s="309">
        <v>1</v>
      </c>
      <c r="M34" s="310">
        <f t="shared" si="2"/>
        <v>0.25</v>
      </c>
      <c r="N34" s="310">
        <f t="shared" si="3"/>
        <v>0.25</v>
      </c>
      <c r="O34" s="310">
        <f t="shared" si="4"/>
        <v>0.25</v>
      </c>
      <c r="P34" s="311">
        <f t="shared" si="5"/>
        <v>0.25</v>
      </c>
      <c r="Q34" s="312">
        <f t="shared" si="6"/>
        <v>0.97499999999999998</v>
      </c>
      <c r="R34" s="244"/>
    </row>
    <row r="35" spans="2:18">
      <c r="B35" s="79" t="s">
        <v>1639</v>
      </c>
      <c r="C35" s="79" t="s">
        <v>1689</v>
      </c>
      <c r="D35" s="340" t="s">
        <v>1696</v>
      </c>
      <c r="E35" s="339" t="s">
        <v>1697</v>
      </c>
      <c r="F35" s="81" t="s">
        <v>4</v>
      </c>
      <c r="G35" s="245">
        <v>4</v>
      </c>
      <c r="H35" s="245">
        <v>4</v>
      </c>
      <c r="I35" s="307">
        <f t="shared" si="1"/>
        <v>3.9</v>
      </c>
      <c r="J35" s="308" t="s">
        <v>1576</v>
      </c>
      <c r="K35" s="309">
        <v>1</v>
      </c>
      <c r="L35" s="309">
        <v>1</v>
      </c>
      <c r="M35" s="310">
        <f t="shared" si="2"/>
        <v>0.25</v>
      </c>
      <c r="N35" s="310">
        <f t="shared" si="3"/>
        <v>0.25</v>
      </c>
      <c r="O35" s="310">
        <f t="shared" si="4"/>
        <v>0.25</v>
      </c>
      <c r="P35" s="311">
        <f t="shared" si="5"/>
        <v>0.25</v>
      </c>
      <c r="Q35" s="312">
        <f t="shared" si="6"/>
        <v>0.97499999999999998</v>
      </c>
      <c r="R35" s="244"/>
    </row>
    <row r="36" spans="2:18">
      <c r="B36" s="79" t="s">
        <v>1639</v>
      </c>
      <c r="C36" s="79" t="s">
        <v>1689</v>
      </c>
      <c r="D36" s="340" t="s">
        <v>1698</v>
      </c>
      <c r="E36" s="339" t="s">
        <v>1699</v>
      </c>
      <c r="F36" s="81" t="s">
        <v>4</v>
      </c>
      <c r="G36" s="245">
        <v>4</v>
      </c>
      <c r="H36" s="245">
        <v>4</v>
      </c>
      <c r="I36" s="307">
        <f t="shared" si="1"/>
        <v>3.9</v>
      </c>
      <c r="J36" s="308" t="s">
        <v>1576</v>
      </c>
      <c r="K36" s="309">
        <v>1</v>
      </c>
      <c r="L36" s="309">
        <v>1</v>
      </c>
      <c r="M36" s="310">
        <f t="shared" si="2"/>
        <v>0.25</v>
      </c>
      <c r="N36" s="310">
        <f t="shared" si="3"/>
        <v>0.25</v>
      </c>
      <c r="O36" s="310">
        <f t="shared" si="4"/>
        <v>0.25</v>
      </c>
      <c r="P36" s="311">
        <f t="shared" si="5"/>
        <v>0.25</v>
      </c>
      <c r="Q36" s="312">
        <f t="shared" si="6"/>
        <v>0.97499999999999998</v>
      </c>
      <c r="R36" s="244"/>
    </row>
    <row r="37" spans="2:18">
      <c r="B37" s="79" t="s">
        <v>1639</v>
      </c>
      <c r="C37" s="79" t="s">
        <v>1689</v>
      </c>
      <c r="D37" s="340" t="s">
        <v>1700</v>
      </c>
      <c r="E37" s="339" t="s">
        <v>1701</v>
      </c>
      <c r="F37" s="81" t="s">
        <v>4</v>
      </c>
      <c r="G37" s="245">
        <v>4</v>
      </c>
      <c r="H37" s="245">
        <v>4</v>
      </c>
      <c r="I37" s="307">
        <f t="shared" si="1"/>
        <v>3.9</v>
      </c>
      <c r="J37" s="308" t="s">
        <v>1576</v>
      </c>
      <c r="K37" s="309">
        <v>1</v>
      </c>
      <c r="L37" s="309">
        <v>1</v>
      </c>
      <c r="M37" s="310">
        <f t="shared" si="2"/>
        <v>0.25</v>
      </c>
      <c r="N37" s="310">
        <f t="shared" si="3"/>
        <v>0.25</v>
      </c>
      <c r="O37" s="310">
        <f t="shared" si="4"/>
        <v>0.25</v>
      </c>
      <c r="P37" s="311">
        <f t="shared" si="5"/>
        <v>0.25</v>
      </c>
      <c r="Q37" s="312">
        <f t="shared" si="6"/>
        <v>0.97499999999999998</v>
      </c>
      <c r="R37" s="244"/>
    </row>
    <row r="38" spans="2:18">
      <c r="B38" s="79" t="s">
        <v>1639</v>
      </c>
      <c r="C38" s="79" t="s">
        <v>1689</v>
      </c>
      <c r="D38" s="340" t="s">
        <v>1702</v>
      </c>
      <c r="E38" s="339" t="s">
        <v>1703</v>
      </c>
      <c r="F38" s="81" t="s">
        <v>4</v>
      </c>
      <c r="G38" s="245">
        <v>4</v>
      </c>
      <c r="H38" s="245">
        <v>4</v>
      </c>
      <c r="I38" s="307">
        <f t="shared" si="1"/>
        <v>3.9</v>
      </c>
      <c r="J38" s="308" t="s">
        <v>1576</v>
      </c>
      <c r="K38" s="309">
        <v>1</v>
      </c>
      <c r="L38" s="309">
        <v>1</v>
      </c>
      <c r="M38" s="310">
        <f t="shared" si="2"/>
        <v>0.25</v>
      </c>
      <c r="N38" s="310">
        <f t="shared" si="3"/>
        <v>0.25</v>
      </c>
      <c r="O38" s="310">
        <f t="shared" si="4"/>
        <v>0.25</v>
      </c>
      <c r="P38" s="311">
        <f t="shared" si="5"/>
        <v>0.25</v>
      </c>
      <c r="Q38" s="312">
        <f t="shared" si="6"/>
        <v>0.97499999999999998</v>
      </c>
      <c r="R38" s="244"/>
    </row>
    <row r="39" spans="2:18">
      <c r="B39" s="79" t="s">
        <v>1639</v>
      </c>
      <c r="C39" s="27" t="s">
        <v>1704</v>
      </c>
      <c r="D39" s="340" t="s">
        <v>1705</v>
      </c>
      <c r="E39" s="95" t="s">
        <v>1706</v>
      </c>
      <c r="F39" s="26" t="s">
        <v>0</v>
      </c>
      <c r="G39" s="245">
        <v>4</v>
      </c>
      <c r="H39" s="245">
        <v>4</v>
      </c>
      <c r="I39" s="307">
        <f t="shared" si="1"/>
        <v>7.5</v>
      </c>
      <c r="J39" s="308" t="s">
        <v>1576</v>
      </c>
      <c r="K39" s="309">
        <v>1</v>
      </c>
      <c r="L39" s="309">
        <v>1</v>
      </c>
      <c r="M39" s="310">
        <f t="shared" si="2"/>
        <v>0.25</v>
      </c>
      <c r="N39" s="310">
        <f t="shared" si="3"/>
        <v>0.25</v>
      </c>
      <c r="O39" s="310">
        <f t="shared" si="4"/>
        <v>0.25</v>
      </c>
      <c r="P39" s="311">
        <f t="shared" si="5"/>
        <v>0.25</v>
      </c>
      <c r="Q39" s="312">
        <f t="shared" si="6"/>
        <v>1.875</v>
      </c>
      <c r="R39" s="244"/>
    </row>
    <row r="40" spans="2:18">
      <c r="B40" s="79" t="s">
        <v>1639</v>
      </c>
      <c r="C40" s="27" t="s">
        <v>1704</v>
      </c>
      <c r="D40" s="340" t="s">
        <v>1707</v>
      </c>
      <c r="E40" s="95" t="s">
        <v>1708</v>
      </c>
      <c r="F40" s="26" t="s">
        <v>4</v>
      </c>
      <c r="G40" s="245">
        <v>4</v>
      </c>
      <c r="H40" s="245">
        <v>4</v>
      </c>
      <c r="I40" s="307">
        <f t="shared" si="1"/>
        <v>3.9</v>
      </c>
      <c r="J40" s="308" t="s">
        <v>1576</v>
      </c>
      <c r="K40" s="309">
        <v>1</v>
      </c>
      <c r="L40" s="309">
        <v>1</v>
      </c>
      <c r="M40" s="310">
        <f t="shared" si="2"/>
        <v>0.25</v>
      </c>
      <c r="N40" s="310">
        <f t="shared" si="3"/>
        <v>0.25</v>
      </c>
      <c r="O40" s="310">
        <f t="shared" si="4"/>
        <v>0.25</v>
      </c>
      <c r="P40" s="311">
        <f t="shared" si="5"/>
        <v>0.25</v>
      </c>
      <c r="Q40" s="312">
        <f t="shared" si="6"/>
        <v>0.97499999999999998</v>
      </c>
      <c r="R40" s="244"/>
    </row>
    <row r="41" spans="2:18">
      <c r="B41" s="79" t="s">
        <v>1639</v>
      </c>
      <c r="C41" s="27" t="s">
        <v>1704</v>
      </c>
      <c r="D41" s="340" t="s">
        <v>1709</v>
      </c>
      <c r="E41" s="95" t="s">
        <v>1710</v>
      </c>
      <c r="F41" s="26" t="s">
        <v>2</v>
      </c>
      <c r="G41" s="245">
        <v>4</v>
      </c>
      <c r="H41" s="245">
        <v>4</v>
      </c>
      <c r="I41" s="307">
        <f t="shared" si="1"/>
        <v>4</v>
      </c>
      <c r="J41" s="308" t="s">
        <v>1576</v>
      </c>
      <c r="K41" s="309">
        <v>1</v>
      </c>
      <c r="L41" s="309">
        <v>1</v>
      </c>
      <c r="M41" s="310">
        <f t="shared" si="2"/>
        <v>0.25</v>
      </c>
      <c r="N41" s="310">
        <f t="shared" si="3"/>
        <v>0.25</v>
      </c>
      <c r="O41" s="310">
        <f t="shared" si="4"/>
        <v>0.25</v>
      </c>
      <c r="P41" s="311">
        <f t="shared" si="5"/>
        <v>0.25</v>
      </c>
      <c r="Q41" s="312">
        <f t="shared" si="6"/>
        <v>1</v>
      </c>
      <c r="R41" s="244"/>
    </row>
    <row r="42" spans="2:18">
      <c r="B42" s="79" t="s">
        <v>1639</v>
      </c>
      <c r="C42" s="27" t="s">
        <v>1704</v>
      </c>
      <c r="D42" s="340" t="s">
        <v>1711</v>
      </c>
      <c r="E42" s="95" t="s">
        <v>1712</v>
      </c>
      <c r="F42" s="26" t="s">
        <v>2</v>
      </c>
      <c r="G42" s="245">
        <v>4</v>
      </c>
      <c r="H42" s="245">
        <v>4</v>
      </c>
      <c r="I42" s="307">
        <f t="shared" si="1"/>
        <v>4</v>
      </c>
      <c r="J42" s="308" t="s">
        <v>1576</v>
      </c>
      <c r="K42" s="309">
        <v>1</v>
      </c>
      <c r="L42" s="309">
        <v>1</v>
      </c>
      <c r="M42" s="310">
        <f t="shared" si="2"/>
        <v>0.25</v>
      </c>
      <c r="N42" s="310">
        <f t="shared" si="3"/>
        <v>0.25</v>
      </c>
      <c r="O42" s="310">
        <f t="shared" si="4"/>
        <v>0.25</v>
      </c>
      <c r="P42" s="311">
        <f t="shared" si="5"/>
        <v>0.25</v>
      </c>
      <c r="Q42" s="312">
        <f t="shared" si="6"/>
        <v>1</v>
      </c>
      <c r="R42" s="244"/>
    </row>
    <row r="43" spans="2:18">
      <c r="B43" s="79" t="s">
        <v>1639</v>
      </c>
      <c r="C43" s="79" t="s">
        <v>1713</v>
      </c>
      <c r="D43" s="96" t="s">
        <v>1714</v>
      </c>
      <c r="E43" s="339" t="s">
        <v>1715</v>
      </c>
      <c r="F43" s="81" t="s">
        <v>4</v>
      </c>
      <c r="G43" s="245">
        <v>4</v>
      </c>
      <c r="H43" s="245">
        <v>4</v>
      </c>
      <c r="I43" s="307">
        <f t="shared" si="1"/>
        <v>3.9</v>
      </c>
      <c r="J43" s="308" t="s">
        <v>1576</v>
      </c>
      <c r="K43" s="309">
        <v>1</v>
      </c>
      <c r="L43" s="309">
        <v>1</v>
      </c>
      <c r="M43" s="310">
        <f t="shared" si="2"/>
        <v>0.25</v>
      </c>
      <c r="N43" s="310">
        <f t="shared" si="3"/>
        <v>0.25</v>
      </c>
      <c r="O43" s="310">
        <f t="shared" si="4"/>
        <v>0.25</v>
      </c>
      <c r="P43" s="311">
        <f t="shared" si="5"/>
        <v>0.25</v>
      </c>
      <c r="Q43" s="312">
        <f t="shared" si="6"/>
        <v>0.97499999999999998</v>
      </c>
      <c r="R43" s="244"/>
    </row>
    <row r="44" spans="2:18">
      <c r="B44" s="79" t="s">
        <v>1639</v>
      </c>
      <c r="C44" s="79" t="s">
        <v>1713</v>
      </c>
      <c r="D44" s="96" t="s">
        <v>1716</v>
      </c>
      <c r="E44" s="339" t="s">
        <v>1717</v>
      </c>
      <c r="F44" s="81" t="s">
        <v>3</v>
      </c>
      <c r="G44" s="245">
        <v>4</v>
      </c>
      <c r="H44" s="245">
        <v>4</v>
      </c>
      <c r="I44" s="307">
        <f t="shared" si="1"/>
        <v>5.2</v>
      </c>
      <c r="J44" s="308" t="s">
        <v>1576</v>
      </c>
      <c r="K44" s="309">
        <v>1</v>
      </c>
      <c r="L44" s="309">
        <v>1</v>
      </c>
      <c r="M44" s="310">
        <f t="shared" si="2"/>
        <v>0.25</v>
      </c>
      <c r="N44" s="310">
        <f t="shared" si="3"/>
        <v>0.25</v>
      </c>
      <c r="O44" s="310">
        <f t="shared" si="4"/>
        <v>0.25</v>
      </c>
      <c r="P44" s="311">
        <f t="shared" si="5"/>
        <v>0.25</v>
      </c>
      <c r="Q44" s="312">
        <f t="shared" si="6"/>
        <v>1.3</v>
      </c>
      <c r="R44" s="244"/>
    </row>
    <row r="45" spans="2:18">
      <c r="B45" s="79" t="s">
        <v>1639</v>
      </c>
      <c r="C45" s="79" t="s">
        <v>1713</v>
      </c>
      <c r="D45" s="96" t="s">
        <v>1718</v>
      </c>
      <c r="E45" s="339" t="s">
        <v>1719</v>
      </c>
      <c r="F45" s="81" t="s">
        <v>4</v>
      </c>
      <c r="G45" s="245">
        <v>4</v>
      </c>
      <c r="H45" s="245">
        <v>4</v>
      </c>
      <c r="I45" s="307">
        <f t="shared" si="1"/>
        <v>3.9</v>
      </c>
      <c r="J45" s="308" t="s">
        <v>1576</v>
      </c>
      <c r="K45" s="309">
        <v>1</v>
      </c>
      <c r="L45" s="309">
        <v>1</v>
      </c>
      <c r="M45" s="310">
        <f t="shared" si="2"/>
        <v>0.25</v>
      </c>
      <c r="N45" s="310">
        <f t="shared" si="3"/>
        <v>0.25</v>
      </c>
      <c r="O45" s="310">
        <f t="shared" si="4"/>
        <v>0.25</v>
      </c>
      <c r="P45" s="311">
        <f t="shared" si="5"/>
        <v>0.25</v>
      </c>
      <c r="Q45" s="312">
        <f t="shared" si="6"/>
        <v>0.97499999999999998</v>
      </c>
      <c r="R45" s="244"/>
    </row>
    <row r="46" spans="2:18" ht="27">
      <c r="B46" s="79" t="s">
        <v>1639</v>
      </c>
      <c r="C46" s="79" t="s">
        <v>1713</v>
      </c>
      <c r="D46" s="96" t="s">
        <v>1720</v>
      </c>
      <c r="E46" s="339" t="s">
        <v>1721</v>
      </c>
      <c r="F46" s="81" t="s">
        <v>3</v>
      </c>
      <c r="G46" s="245">
        <v>4</v>
      </c>
      <c r="H46" s="245">
        <v>4</v>
      </c>
      <c r="I46" s="307">
        <f t="shared" si="1"/>
        <v>5.2</v>
      </c>
      <c r="J46" s="308" t="s">
        <v>1576</v>
      </c>
      <c r="K46" s="309">
        <v>1</v>
      </c>
      <c r="L46" s="309">
        <v>1</v>
      </c>
      <c r="M46" s="310">
        <f t="shared" si="2"/>
        <v>0.25</v>
      </c>
      <c r="N46" s="310">
        <f t="shared" si="3"/>
        <v>0.25</v>
      </c>
      <c r="O46" s="310">
        <f t="shared" si="4"/>
        <v>0.25</v>
      </c>
      <c r="P46" s="311">
        <f t="shared" si="5"/>
        <v>0.25</v>
      </c>
      <c r="Q46" s="312">
        <f t="shared" si="6"/>
        <v>1.3</v>
      </c>
      <c r="R46" s="244"/>
    </row>
    <row r="47" spans="2:18">
      <c r="B47" s="79" t="s">
        <v>1639</v>
      </c>
      <c r="C47" s="79" t="s">
        <v>1713</v>
      </c>
      <c r="D47" s="96" t="s">
        <v>1722</v>
      </c>
      <c r="E47" s="339" t="s">
        <v>1723</v>
      </c>
      <c r="F47" s="81" t="s">
        <v>4</v>
      </c>
      <c r="G47" s="245">
        <v>4</v>
      </c>
      <c r="H47" s="245">
        <v>4</v>
      </c>
      <c r="I47" s="307">
        <f t="shared" si="1"/>
        <v>3.9</v>
      </c>
      <c r="J47" s="308" t="s">
        <v>1576</v>
      </c>
      <c r="K47" s="309">
        <v>1</v>
      </c>
      <c r="L47" s="309">
        <v>1</v>
      </c>
      <c r="M47" s="310">
        <f t="shared" si="2"/>
        <v>0.25</v>
      </c>
      <c r="N47" s="310">
        <f t="shared" si="3"/>
        <v>0.25</v>
      </c>
      <c r="O47" s="310">
        <f t="shared" si="4"/>
        <v>0.25</v>
      </c>
      <c r="P47" s="311">
        <f t="shared" si="5"/>
        <v>0.25</v>
      </c>
      <c r="Q47" s="312">
        <f t="shared" si="6"/>
        <v>0.97499999999999998</v>
      </c>
      <c r="R47" s="244"/>
    </row>
    <row r="48" spans="2:18">
      <c r="B48" s="79" t="s">
        <v>1639</v>
      </c>
      <c r="C48" s="79" t="s">
        <v>1713</v>
      </c>
      <c r="D48" s="96" t="s">
        <v>1724</v>
      </c>
      <c r="E48" s="339" t="s">
        <v>1725</v>
      </c>
      <c r="F48" s="81" t="s">
        <v>3</v>
      </c>
      <c r="G48" s="245">
        <v>4</v>
      </c>
      <c r="H48" s="245">
        <v>4</v>
      </c>
      <c r="I48" s="307">
        <f t="shared" si="1"/>
        <v>5.2</v>
      </c>
      <c r="J48" s="308" t="s">
        <v>1576</v>
      </c>
      <c r="K48" s="309">
        <v>1</v>
      </c>
      <c r="L48" s="309">
        <v>1</v>
      </c>
      <c r="M48" s="310">
        <f t="shared" si="2"/>
        <v>0.25</v>
      </c>
      <c r="N48" s="310">
        <f t="shared" si="3"/>
        <v>0.25</v>
      </c>
      <c r="O48" s="310">
        <f t="shared" si="4"/>
        <v>0.25</v>
      </c>
      <c r="P48" s="311">
        <f t="shared" si="5"/>
        <v>0.25</v>
      </c>
      <c r="Q48" s="312">
        <f t="shared" si="6"/>
        <v>1.3</v>
      </c>
      <c r="R48" s="244"/>
    </row>
    <row r="49" spans="2:18">
      <c r="B49" s="79" t="s">
        <v>1639</v>
      </c>
      <c r="C49" s="79" t="s">
        <v>1713</v>
      </c>
      <c r="D49" s="96" t="s">
        <v>1726</v>
      </c>
      <c r="E49" s="339" t="s">
        <v>1727</v>
      </c>
      <c r="F49" s="81" t="s">
        <v>4</v>
      </c>
      <c r="G49" s="245">
        <v>4</v>
      </c>
      <c r="H49" s="245">
        <v>4</v>
      </c>
      <c r="I49" s="307">
        <f t="shared" si="1"/>
        <v>3.9</v>
      </c>
      <c r="J49" s="308" t="s">
        <v>1576</v>
      </c>
      <c r="K49" s="309">
        <v>1</v>
      </c>
      <c r="L49" s="309">
        <v>1</v>
      </c>
      <c r="M49" s="310">
        <f t="shared" si="2"/>
        <v>0.25</v>
      </c>
      <c r="N49" s="310">
        <f t="shared" si="3"/>
        <v>0.25</v>
      </c>
      <c r="O49" s="310">
        <f t="shared" si="4"/>
        <v>0.25</v>
      </c>
      <c r="P49" s="311">
        <f t="shared" si="5"/>
        <v>0.25</v>
      </c>
      <c r="Q49" s="312">
        <f t="shared" si="6"/>
        <v>0.97499999999999998</v>
      </c>
      <c r="R49" s="244"/>
    </row>
    <row r="50" spans="2:18">
      <c r="B50" s="79" t="s">
        <v>1639</v>
      </c>
      <c r="C50" s="79" t="s">
        <v>1713</v>
      </c>
      <c r="D50" s="96" t="s">
        <v>1728</v>
      </c>
      <c r="E50" s="339" t="s">
        <v>1729</v>
      </c>
      <c r="F50" s="81" t="s">
        <v>3</v>
      </c>
      <c r="G50" s="245">
        <v>4</v>
      </c>
      <c r="H50" s="245">
        <v>4</v>
      </c>
      <c r="I50" s="307">
        <f t="shared" si="1"/>
        <v>5.2</v>
      </c>
      <c r="J50" s="308" t="s">
        <v>1576</v>
      </c>
      <c r="K50" s="309">
        <v>1</v>
      </c>
      <c r="L50" s="309">
        <v>1</v>
      </c>
      <c r="M50" s="310">
        <f t="shared" si="2"/>
        <v>0.25</v>
      </c>
      <c r="N50" s="310">
        <f t="shared" si="3"/>
        <v>0.25</v>
      </c>
      <c r="O50" s="310">
        <f t="shared" si="4"/>
        <v>0.25</v>
      </c>
      <c r="P50" s="311">
        <f t="shared" si="5"/>
        <v>0.25</v>
      </c>
      <c r="Q50" s="312">
        <f t="shared" si="6"/>
        <v>1.3</v>
      </c>
      <c r="R50" s="244"/>
    </row>
    <row r="51" spans="2:18">
      <c r="B51" s="79" t="s">
        <v>1639</v>
      </c>
      <c r="C51" s="79" t="s">
        <v>1713</v>
      </c>
      <c r="D51" s="96" t="s">
        <v>1730</v>
      </c>
      <c r="E51" s="339" t="s">
        <v>1731</v>
      </c>
      <c r="F51" s="81" t="s">
        <v>4</v>
      </c>
      <c r="G51" s="245">
        <v>4</v>
      </c>
      <c r="H51" s="245">
        <v>4</v>
      </c>
      <c r="I51" s="307">
        <f t="shared" si="1"/>
        <v>3.9</v>
      </c>
      <c r="J51" s="308" t="s">
        <v>1576</v>
      </c>
      <c r="K51" s="309">
        <v>1</v>
      </c>
      <c r="L51" s="309">
        <v>1</v>
      </c>
      <c r="M51" s="310">
        <f t="shared" si="2"/>
        <v>0.25</v>
      </c>
      <c r="N51" s="310">
        <f t="shared" si="3"/>
        <v>0.25</v>
      </c>
      <c r="O51" s="310">
        <f t="shared" si="4"/>
        <v>0.25</v>
      </c>
      <c r="P51" s="311">
        <f t="shared" si="5"/>
        <v>0.25</v>
      </c>
      <c r="Q51" s="312">
        <f t="shared" si="6"/>
        <v>0.97499999999999998</v>
      </c>
      <c r="R51" s="244"/>
    </row>
    <row r="52" spans="2:18">
      <c r="B52" s="79" t="s">
        <v>1639</v>
      </c>
      <c r="C52" s="79" t="s">
        <v>1713</v>
      </c>
      <c r="D52" s="96" t="s">
        <v>1732</v>
      </c>
      <c r="E52" s="339" t="s">
        <v>1733</v>
      </c>
      <c r="F52" s="81" t="s">
        <v>3</v>
      </c>
      <c r="G52" s="245">
        <v>4</v>
      </c>
      <c r="H52" s="245">
        <v>4</v>
      </c>
      <c r="I52" s="307">
        <f t="shared" si="1"/>
        <v>5.2</v>
      </c>
      <c r="J52" s="308" t="s">
        <v>1576</v>
      </c>
      <c r="K52" s="309">
        <v>1</v>
      </c>
      <c r="L52" s="309">
        <v>1</v>
      </c>
      <c r="M52" s="310">
        <f t="shared" si="2"/>
        <v>0.25</v>
      </c>
      <c r="N52" s="310">
        <f t="shared" si="3"/>
        <v>0.25</v>
      </c>
      <c r="O52" s="310">
        <f t="shared" si="4"/>
        <v>0.25</v>
      </c>
      <c r="P52" s="311">
        <f t="shared" si="5"/>
        <v>0.25</v>
      </c>
      <c r="Q52" s="312">
        <f t="shared" si="6"/>
        <v>1.3</v>
      </c>
      <c r="R52" s="244"/>
    </row>
    <row r="53" spans="2:18">
      <c r="B53" s="79" t="s">
        <v>1639</v>
      </c>
      <c r="C53" s="79" t="s">
        <v>1713</v>
      </c>
      <c r="D53" s="96" t="s">
        <v>1734</v>
      </c>
      <c r="E53" s="339" t="s">
        <v>1735</v>
      </c>
      <c r="F53" s="81" t="s">
        <v>4</v>
      </c>
      <c r="G53" s="245">
        <v>4</v>
      </c>
      <c r="H53" s="245">
        <v>4</v>
      </c>
      <c r="I53" s="307">
        <f t="shared" si="1"/>
        <v>3.9</v>
      </c>
      <c r="J53" s="308" t="s">
        <v>1576</v>
      </c>
      <c r="K53" s="309">
        <v>1</v>
      </c>
      <c r="L53" s="309">
        <v>1</v>
      </c>
      <c r="M53" s="310">
        <f t="shared" si="2"/>
        <v>0.25</v>
      </c>
      <c r="N53" s="310">
        <f t="shared" si="3"/>
        <v>0.25</v>
      </c>
      <c r="O53" s="310">
        <f t="shared" si="4"/>
        <v>0.25</v>
      </c>
      <c r="P53" s="311">
        <f t="shared" si="5"/>
        <v>0.25</v>
      </c>
      <c r="Q53" s="312">
        <f t="shared" si="6"/>
        <v>0.97499999999999998</v>
      </c>
      <c r="R53" s="244"/>
    </row>
    <row r="54" spans="2:18">
      <c r="B54" s="79" t="s">
        <v>1639</v>
      </c>
      <c r="C54" s="79" t="s">
        <v>1713</v>
      </c>
      <c r="D54" s="96" t="s">
        <v>1736</v>
      </c>
      <c r="E54" s="339" t="s">
        <v>1737</v>
      </c>
      <c r="F54" s="81" t="s">
        <v>3</v>
      </c>
      <c r="G54" s="245">
        <v>4</v>
      </c>
      <c r="H54" s="245">
        <v>4</v>
      </c>
      <c r="I54" s="307">
        <f t="shared" si="1"/>
        <v>5.2</v>
      </c>
      <c r="J54" s="308" t="s">
        <v>1576</v>
      </c>
      <c r="K54" s="309">
        <v>1</v>
      </c>
      <c r="L54" s="309">
        <v>1</v>
      </c>
      <c r="M54" s="310">
        <f t="shared" si="2"/>
        <v>0.25</v>
      </c>
      <c r="N54" s="310">
        <f t="shared" si="3"/>
        <v>0.25</v>
      </c>
      <c r="O54" s="310">
        <f t="shared" si="4"/>
        <v>0.25</v>
      </c>
      <c r="P54" s="311">
        <f t="shared" si="5"/>
        <v>0.25</v>
      </c>
      <c r="Q54" s="312">
        <f t="shared" si="6"/>
        <v>1.3</v>
      </c>
      <c r="R54" s="244"/>
    </row>
    <row r="55" spans="2:18">
      <c r="B55" s="79" t="s">
        <v>1639</v>
      </c>
      <c r="C55" s="79" t="s">
        <v>1713</v>
      </c>
      <c r="D55" s="96" t="s">
        <v>1738</v>
      </c>
      <c r="E55" s="339" t="s">
        <v>1739</v>
      </c>
      <c r="F55" s="81" t="s">
        <v>4</v>
      </c>
      <c r="G55" s="245">
        <v>4</v>
      </c>
      <c r="H55" s="245">
        <v>4</v>
      </c>
      <c r="I55" s="307">
        <f t="shared" ref="I55:I106" si="7">IF(F55="","",IF(F55="EI",4,IF(F55="EO",5.2,IF(F55="EQ",3.9,IF(F55="ILF",7.5,IF(F55="EIF",5.4))))))</f>
        <v>3.9</v>
      </c>
      <c r="J55" s="308" t="s">
        <v>1576</v>
      </c>
      <c r="K55" s="309">
        <v>1</v>
      </c>
      <c r="L55" s="309">
        <v>1</v>
      </c>
      <c r="M55" s="310">
        <f t="shared" ref="M55:M106" si="8">IFERROR(IF(J55="기능변경",K55/G55,""),"")</f>
        <v>0.25</v>
      </c>
      <c r="N55" s="310">
        <f t="shared" ref="N55:N106" si="9">IFERROR(IF(J55="기능변경",L55/H55,""),"")</f>
        <v>0.25</v>
      </c>
      <c r="O55" s="310">
        <f t="shared" ref="O55:O106" si="10">IF(J55="기능변경",IF(F55="ILF",N55,IF(F55="EIF","재검토",IF(M55=0,N55,IF(N55=0,M55,(M55+N55)/2)))),"")</f>
        <v>0.25</v>
      </c>
      <c r="P55" s="311">
        <f t="shared" ref="P55:P106" si="11">IF(O55&lt;&gt;0,IF(J55="기능변경",IF(O55&lt;=0.33,0.25,IF(O55&gt;0.66,0.75,0.5)),IF(J55="기능삭제",0,"")),"")</f>
        <v>0.25</v>
      </c>
      <c r="Q55" s="312">
        <f t="shared" ref="Q55:Q106" si="12">IFERROR(I55*P55,"")</f>
        <v>0.97499999999999998</v>
      </c>
      <c r="R55" s="244"/>
    </row>
    <row r="56" spans="2:18">
      <c r="B56" s="79" t="s">
        <v>1639</v>
      </c>
      <c r="C56" s="79" t="s">
        <v>1713</v>
      </c>
      <c r="D56" s="96" t="s">
        <v>1740</v>
      </c>
      <c r="E56" s="339" t="s">
        <v>1741</v>
      </c>
      <c r="F56" s="81" t="s">
        <v>3</v>
      </c>
      <c r="G56" s="245">
        <v>4</v>
      </c>
      <c r="H56" s="245">
        <v>4</v>
      </c>
      <c r="I56" s="307">
        <f t="shared" si="7"/>
        <v>5.2</v>
      </c>
      <c r="J56" s="308" t="s">
        <v>1576</v>
      </c>
      <c r="K56" s="309">
        <v>1</v>
      </c>
      <c r="L56" s="309">
        <v>1</v>
      </c>
      <c r="M56" s="310">
        <f t="shared" si="8"/>
        <v>0.25</v>
      </c>
      <c r="N56" s="310">
        <f t="shared" si="9"/>
        <v>0.25</v>
      </c>
      <c r="O56" s="310">
        <f t="shared" si="10"/>
        <v>0.25</v>
      </c>
      <c r="P56" s="311">
        <f t="shared" si="11"/>
        <v>0.25</v>
      </c>
      <c r="Q56" s="312">
        <f t="shared" si="12"/>
        <v>1.3</v>
      </c>
      <c r="R56" s="244"/>
    </row>
    <row r="57" spans="2:18">
      <c r="B57" s="79" t="s">
        <v>1639</v>
      </c>
      <c r="C57" s="79" t="s">
        <v>1713</v>
      </c>
      <c r="D57" s="96" t="s">
        <v>1742</v>
      </c>
      <c r="E57" s="339" t="s">
        <v>1743</v>
      </c>
      <c r="F57" s="81" t="s">
        <v>4</v>
      </c>
      <c r="G57" s="245">
        <v>4</v>
      </c>
      <c r="H57" s="245">
        <v>4</v>
      </c>
      <c r="I57" s="307">
        <f t="shared" si="7"/>
        <v>3.9</v>
      </c>
      <c r="J57" s="308" t="s">
        <v>1576</v>
      </c>
      <c r="K57" s="309">
        <v>1</v>
      </c>
      <c r="L57" s="309">
        <v>1</v>
      </c>
      <c r="M57" s="310">
        <f t="shared" si="8"/>
        <v>0.25</v>
      </c>
      <c r="N57" s="310">
        <f t="shared" si="9"/>
        <v>0.25</v>
      </c>
      <c r="O57" s="310">
        <f t="shared" si="10"/>
        <v>0.25</v>
      </c>
      <c r="P57" s="311">
        <f t="shared" si="11"/>
        <v>0.25</v>
      </c>
      <c r="Q57" s="312">
        <f t="shared" si="12"/>
        <v>0.97499999999999998</v>
      </c>
      <c r="R57" s="244"/>
    </row>
    <row r="58" spans="2:18" ht="27">
      <c r="B58" s="79" t="s">
        <v>1639</v>
      </c>
      <c r="C58" s="79" t="s">
        <v>1713</v>
      </c>
      <c r="D58" s="96" t="s">
        <v>1744</v>
      </c>
      <c r="E58" s="339" t="s">
        <v>1745</v>
      </c>
      <c r="F58" s="81" t="s">
        <v>3</v>
      </c>
      <c r="G58" s="245">
        <v>4</v>
      </c>
      <c r="H58" s="245">
        <v>4</v>
      </c>
      <c r="I58" s="307">
        <f t="shared" si="7"/>
        <v>5.2</v>
      </c>
      <c r="J58" s="308" t="s">
        <v>1576</v>
      </c>
      <c r="K58" s="309">
        <v>1</v>
      </c>
      <c r="L58" s="309">
        <v>1</v>
      </c>
      <c r="M58" s="310">
        <f t="shared" si="8"/>
        <v>0.25</v>
      </c>
      <c r="N58" s="310">
        <f t="shared" si="9"/>
        <v>0.25</v>
      </c>
      <c r="O58" s="310">
        <f t="shared" si="10"/>
        <v>0.25</v>
      </c>
      <c r="P58" s="311">
        <f t="shared" si="11"/>
        <v>0.25</v>
      </c>
      <c r="Q58" s="312">
        <f t="shared" si="12"/>
        <v>1.3</v>
      </c>
      <c r="R58" s="244"/>
    </row>
    <row r="59" spans="2:18">
      <c r="B59" s="79" t="s">
        <v>1639</v>
      </c>
      <c r="C59" s="79" t="s">
        <v>1713</v>
      </c>
      <c r="D59" s="96" t="s">
        <v>1746</v>
      </c>
      <c r="E59" s="339" t="s">
        <v>1747</v>
      </c>
      <c r="F59" s="81" t="s">
        <v>4</v>
      </c>
      <c r="G59" s="245">
        <v>4</v>
      </c>
      <c r="H59" s="245">
        <v>4</v>
      </c>
      <c r="I59" s="307">
        <f t="shared" si="7"/>
        <v>3.9</v>
      </c>
      <c r="J59" s="308" t="s">
        <v>1576</v>
      </c>
      <c r="K59" s="309">
        <v>1</v>
      </c>
      <c r="L59" s="309">
        <v>1</v>
      </c>
      <c r="M59" s="310">
        <f t="shared" si="8"/>
        <v>0.25</v>
      </c>
      <c r="N59" s="310">
        <f t="shared" si="9"/>
        <v>0.25</v>
      </c>
      <c r="O59" s="310">
        <f t="shared" si="10"/>
        <v>0.25</v>
      </c>
      <c r="P59" s="311">
        <f t="shared" si="11"/>
        <v>0.25</v>
      </c>
      <c r="Q59" s="312">
        <f t="shared" si="12"/>
        <v>0.97499999999999998</v>
      </c>
      <c r="R59" s="244"/>
    </row>
    <row r="60" spans="2:18" ht="27">
      <c r="B60" s="79" t="s">
        <v>1639</v>
      </c>
      <c r="C60" s="79" t="s">
        <v>1713</v>
      </c>
      <c r="D60" s="96" t="s">
        <v>1748</v>
      </c>
      <c r="E60" s="339" t="s">
        <v>1749</v>
      </c>
      <c r="F60" s="81" t="s">
        <v>3</v>
      </c>
      <c r="G60" s="245">
        <v>4</v>
      </c>
      <c r="H60" s="245">
        <v>4</v>
      </c>
      <c r="I60" s="307">
        <f t="shared" si="7"/>
        <v>5.2</v>
      </c>
      <c r="J60" s="308" t="s">
        <v>1576</v>
      </c>
      <c r="K60" s="309">
        <v>1</v>
      </c>
      <c r="L60" s="309">
        <v>1</v>
      </c>
      <c r="M60" s="310">
        <f t="shared" si="8"/>
        <v>0.25</v>
      </c>
      <c r="N60" s="310">
        <f t="shared" si="9"/>
        <v>0.25</v>
      </c>
      <c r="O60" s="310">
        <f t="shared" si="10"/>
        <v>0.25</v>
      </c>
      <c r="P60" s="311">
        <f t="shared" si="11"/>
        <v>0.25</v>
      </c>
      <c r="Q60" s="312">
        <f t="shared" si="12"/>
        <v>1.3</v>
      </c>
      <c r="R60" s="244"/>
    </row>
    <row r="61" spans="2:18">
      <c r="B61" s="79" t="s">
        <v>1639</v>
      </c>
      <c r="C61" s="79" t="s">
        <v>1713</v>
      </c>
      <c r="D61" s="96" t="s">
        <v>1750</v>
      </c>
      <c r="E61" s="339" t="s">
        <v>1751</v>
      </c>
      <c r="F61" s="81" t="s">
        <v>4</v>
      </c>
      <c r="G61" s="245">
        <v>4</v>
      </c>
      <c r="H61" s="245">
        <v>4</v>
      </c>
      <c r="I61" s="307">
        <f t="shared" si="7"/>
        <v>3.9</v>
      </c>
      <c r="J61" s="308" t="s">
        <v>1576</v>
      </c>
      <c r="K61" s="309">
        <v>1</v>
      </c>
      <c r="L61" s="309">
        <v>1</v>
      </c>
      <c r="M61" s="310">
        <f t="shared" si="8"/>
        <v>0.25</v>
      </c>
      <c r="N61" s="310">
        <f t="shared" si="9"/>
        <v>0.25</v>
      </c>
      <c r="O61" s="310">
        <f t="shared" si="10"/>
        <v>0.25</v>
      </c>
      <c r="P61" s="311">
        <f t="shared" si="11"/>
        <v>0.25</v>
      </c>
      <c r="Q61" s="312">
        <f t="shared" si="12"/>
        <v>0.97499999999999998</v>
      </c>
      <c r="R61" s="244"/>
    </row>
    <row r="62" spans="2:18">
      <c r="B62" s="79" t="s">
        <v>1639</v>
      </c>
      <c r="C62" s="79" t="s">
        <v>1713</v>
      </c>
      <c r="D62" s="96" t="s">
        <v>1752</v>
      </c>
      <c r="E62" s="339" t="s">
        <v>1753</v>
      </c>
      <c r="F62" s="81" t="s">
        <v>3</v>
      </c>
      <c r="G62" s="245">
        <v>4</v>
      </c>
      <c r="H62" s="245">
        <v>4</v>
      </c>
      <c r="I62" s="307">
        <f t="shared" si="7"/>
        <v>5.2</v>
      </c>
      <c r="J62" s="308" t="s">
        <v>1576</v>
      </c>
      <c r="K62" s="309">
        <v>1</v>
      </c>
      <c r="L62" s="309">
        <v>1</v>
      </c>
      <c r="M62" s="310">
        <f t="shared" si="8"/>
        <v>0.25</v>
      </c>
      <c r="N62" s="310">
        <f t="shared" si="9"/>
        <v>0.25</v>
      </c>
      <c r="O62" s="310">
        <f t="shared" si="10"/>
        <v>0.25</v>
      </c>
      <c r="P62" s="311">
        <f t="shared" si="11"/>
        <v>0.25</v>
      </c>
      <c r="Q62" s="312">
        <f t="shared" si="12"/>
        <v>1.3</v>
      </c>
      <c r="R62" s="244"/>
    </row>
    <row r="63" spans="2:18">
      <c r="B63" s="79" t="s">
        <v>1639</v>
      </c>
      <c r="C63" s="79" t="s">
        <v>1713</v>
      </c>
      <c r="D63" s="96" t="s">
        <v>1754</v>
      </c>
      <c r="E63" s="339" t="s">
        <v>1755</v>
      </c>
      <c r="F63" s="81" t="s">
        <v>4</v>
      </c>
      <c r="G63" s="245">
        <v>4</v>
      </c>
      <c r="H63" s="245">
        <v>4</v>
      </c>
      <c r="I63" s="307">
        <f t="shared" si="7"/>
        <v>3.9</v>
      </c>
      <c r="J63" s="308" t="s">
        <v>1576</v>
      </c>
      <c r="K63" s="309">
        <v>1</v>
      </c>
      <c r="L63" s="309">
        <v>1</v>
      </c>
      <c r="M63" s="310">
        <f t="shared" si="8"/>
        <v>0.25</v>
      </c>
      <c r="N63" s="310">
        <f t="shared" si="9"/>
        <v>0.25</v>
      </c>
      <c r="O63" s="310">
        <f t="shared" si="10"/>
        <v>0.25</v>
      </c>
      <c r="P63" s="311">
        <f t="shared" si="11"/>
        <v>0.25</v>
      </c>
      <c r="Q63" s="312">
        <f t="shared" si="12"/>
        <v>0.97499999999999998</v>
      </c>
      <c r="R63" s="244"/>
    </row>
    <row r="64" spans="2:18">
      <c r="B64" s="79" t="s">
        <v>1639</v>
      </c>
      <c r="C64" s="79" t="s">
        <v>1713</v>
      </c>
      <c r="D64" s="96" t="s">
        <v>1756</v>
      </c>
      <c r="E64" s="339" t="s">
        <v>1757</v>
      </c>
      <c r="F64" s="81" t="s">
        <v>3</v>
      </c>
      <c r="G64" s="245">
        <v>4</v>
      </c>
      <c r="H64" s="245">
        <v>4</v>
      </c>
      <c r="I64" s="307">
        <f t="shared" si="7"/>
        <v>5.2</v>
      </c>
      <c r="J64" s="308" t="s">
        <v>1576</v>
      </c>
      <c r="K64" s="309">
        <v>1</v>
      </c>
      <c r="L64" s="309">
        <v>1</v>
      </c>
      <c r="M64" s="310">
        <f t="shared" si="8"/>
        <v>0.25</v>
      </c>
      <c r="N64" s="310">
        <f t="shared" si="9"/>
        <v>0.25</v>
      </c>
      <c r="O64" s="310">
        <f t="shared" si="10"/>
        <v>0.25</v>
      </c>
      <c r="P64" s="311">
        <f t="shared" si="11"/>
        <v>0.25</v>
      </c>
      <c r="Q64" s="312">
        <f t="shared" si="12"/>
        <v>1.3</v>
      </c>
      <c r="R64" s="244"/>
    </row>
    <row r="65" spans="2:18">
      <c r="B65" s="79" t="s">
        <v>1639</v>
      </c>
      <c r="C65" s="79" t="s">
        <v>1713</v>
      </c>
      <c r="D65" s="96" t="s">
        <v>1758</v>
      </c>
      <c r="E65" s="339" t="s">
        <v>1759</v>
      </c>
      <c r="F65" s="81" t="s">
        <v>4</v>
      </c>
      <c r="G65" s="245">
        <v>4</v>
      </c>
      <c r="H65" s="245">
        <v>4</v>
      </c>
      <c r="I65" s="307">
        <f t="shared" si="7"/>
        <v>3.9</v>
      </c>
      <c r="J65" s="308" t="s">
        <v>1576</v>
      </c>
      <c r="K65" s="309">
        <v>1</v>
      </c>
      <c r="L65" s="309">
        <v>1</v>
      </c>
      <c r="M65" s="310">
        <f t="shared" si="8"/>
        <v>0.25</v>
      </c>
      <c r="N65" s="310">
        <f t="shared" si="9"/>
        <v>0.25</v>
      </c>
      <c r="O65" s="310">
        <f t="shared" si="10"/>
        <v>0.25</v>
      </c>
      <c r="P65" s="311">
        <f t="shared" si="11"/>
        <v>0.25</v>
      </c>
      <c r="Q65" s="312">
        <f t="shared" si="12"/>
        <v>0.97499999999999998</v>
      </c>
      <c r="R65" s="244"/>
    </row>
    <row r="66" spans="2:18">
      <c r="B66" s="79" t="s">
        <v>1639</v>
      </c>
      <c r="C66" s="79" t="s">
        <v>1713</v>
      </c>
      <c r="D66" s="96" t="s">
        <v>1760</v>
      </c>
      <c r="E66" s="339" t="s">
        <v>1761</v>
      </c>
      <c r="F66" s="81" t="s">
        <v>3</v>
      </c>
      <c r="G66" s="245">
        <v>4</v>
      </c>
      <c r="H66" s="245">
        <v>4</v>
      </c>
      <c r="I66" s="307">
        <f t="shared" si="7"/>
        <v>5.2</v>
      </c>
      <c r="J66" s="308" t="s">
        <v>1576</v>
      </c>
      <c r="K66" s="309">
        <v>1</v>
      </c>
      <c r="L66" s="309">
        <v>1</v>
      </c>
      <c r="M66" s="310">
        <f t="shared" si="8"/>
        <v>0.25</v>
      </c>
      <c r="N66" s="310">
        <f t="shared" si="9"/>
        <v>0.25</v>
      </c>
      <c r="O66" s="310">
        <f t="shared" si="10"/>
        <v>0.25</v>
      </c>
      <c r="P66" s="311">
        <f t="shared" si="11"/>
        <v>0.25</v>
      </c>
      <c r="Q66" s="312">
        <f t="shared" si="12"/>
        <v>1.3</v>
      </c>
      <c r="R66" s="244"/>
    </row>
    <row r="67" spans="2:18">
      <c r="B67" s="79" t="s">
        <v>1639</v>
      </c>
      <c r="C67" s="79" t="s">
        <v>1713</v>
      </c>
      <c r="D67" s="96" t="s">
        <v>1762</v>
      </c>
      <c r="E67" s="339" t="s">
        <v>1763</v>
      </c>
      <c r="F67" s="81" t="s">
        <v>4</v>
      </c>
      <c r="G67" s="245">
        <v>4</v>
      </c>
      <c r="H67" s="245">
        <v>4</v>
      </c>
      <c r="I67" s="307">
        <f t="shared" si="7"/>
        <v>3.9</v>
      </c>
      <c r="J67" s="308" t="s">
        <v>1576</v>
      </c>
      <c r="K67" s="309">
        <v>1</v>
      </c>
      <c r="L67" s="309">
        <v>1</v>
      </c>
      <c r="M67" s="310">
        <f t="shared" si="8"/>
        <v>0.25</v>
      </c>
      <c r="N67" s="310">
        <f t="shared" si="9"/>
        <v>0.25</v>
      </c>
      <c r="O67" s="310">
        <f t="shared" si="10"/>
        <v>0.25</v>
      </c>
      <c r="P67" s="311">
        <f t="shared" si="11"/>
        <v>0.25</v>
      </c>
      <c r="Q67" s="312">
        <f t="shared" si="12"/>
        <v>0.97499999999999998</v>
      </c>
      <c r="R67" s="244"/>
    </row>
    <row r="68" spans="2:18" ht="27">
      <c r="B68" s="79" t="s">
        <v>1639</v>
      </c>
      <c r="C68" s="79" t="s">
        <v>1713</v>
      </c>
      <c r="D68" s="96" t="s">
        <v>1764</v>
      </c>
      <c r="E68" s="339" t="s">
        <v>1765</v>
      </c>
      <c r="F68" s="81" t="s">
        <v>3</v>
      </c>
      <c r="G68" s="245">
        <v>4</v>
      </c>
      <c r="H68" s="245">
        <v>4</v>
      </c>
      <c r="I68" s="307">
        <f t="shared" si="7"/>
        <v>5.2</v>
      </c>
      <c r="J68" s="308" t="s">
        <v>1576</v>
      </c>
      <c r="K68" s="309">
        <v>1</v>
      </c>
      <c r="L68" s="309">
        <v>1</v>
      </c>
      <c r="M68" s="310">
        <f t="shared" si="8"/>
        <v>0.25</v>
      </c>
      <c r="N68" s="310">
        <f t="shared" si="9"/>
        <v>0.25</v>
      </c>
      <c r="O68" s="310">
        <f t="shared" si="10"/>
        <v>0.25</v>
      </c>
      <c r="P68" s="311">
        <f t="shared" si="11"/>
        <v>0.25</v>
      </c>
      <c r="Q68" s="312">
        <f t="shared" si="12"/>
        <v>1.3</v>
      </c>
      <c r="R68" s="244"/>
    </row>
    <row r="69" spans="2:18">
      <c r="B69" s="79" t="s">
        <v>1639</v>
      </c>
      <c r="C69" s="79" t="s">
        <v>1713</v>
      </c>
      <c r="D69" s="96" t="s">
        <v>1766</v>
      </c>
      <c r="E69" s="339" t="s">
        <v>1767</v>
      </c>
      <c r="F69" s="81" t="s">
        <v>4</v>
      </c>
      <c r="G69" s="245">
        <v>4</v>
      </c>
      <c r="H69" s="245">
        <v>4</v>
      </c>
      <c r="I69" s="307">
        <f t="shared" si="7"/>
        <v>3.9</v>
      </c>
      <c r="J69" s="308" t="s">
        <v>1576</v>
      </c>
      <c r="K69" s="309">
        <v>1</v>
      </c>
      <c r="L69" s="309">
        <v>1</v>
      </c>
      <c r="M69" s="310">
        <f t="shared" si="8"/>
        <v>0.25</v>
      </c>
      <c r="N69" s="310">
        <f t="shared" si="9"/>
        <v>0.25</v>
      </c>
      <c r="O69" s="310">
        <f t="shared" si="10"/>
        <v>0.25</v>
      </c>
      <c r="P69" s="311">
        <f t="shared" si="11"/>
        <v>0.25</v>
      </c>
      <c r="Q69" s="312">
        <f t="shared" si="12"/>
        <v>0.97499999999999998</v>
      </c>
      <c r="R69" s="244"/>
    </row>
    <row r="70" spans="2:18" ht="27">
      <c r="B70" s="79" t="s">
        <v>1639</v>
      </c>
      <c r="C70" s="79" t="s">
        <v>1713</v>
      </c>
      <c r="D70" s="96" t="s">
        <v>1768</v>
      </c>
      <c r="E70" s="339" t="s">
        <v>1769</v>
      </c>
      <c r="F70" s="81" t="s">
        <v>3</v>
      </c>
      <c r="G70" s="245">
        <v>4</v>
      </c>
      <c r="H70" s="245">
        <v>4</v>
      </c>
      <c r="I70" s="307">
        <f t="shared" si="7"/>
        <v>5.2</v>
      </c>
      <c r="J70" s="308" t="s">
        <v>1576</v>
      </c>
      <c r="K70" s="309">
        <v>1</v>
      </c>
      <c r="L70" s="309">
        <v>1</v>
      </c>
      <c r="M70" s="310">
        <f t="shared" si="8"/>
        <v>0.25</v>
      </c>
      <c r="N70" s="310">
        <f t="shared" si="9"/>
        <v>0.25</v>
      </c>
      <c r="O70" s="310">
        <f t="shared" si="10"/>
        <v>0.25</v>
      </c>
      <c r="P70" s="311">
        <f t="shared" si="11"/>
        <v>0.25</v>
      </c>
      <c r="Q70" s="312">
        <f t="shared" si="12"/>
        <v>1.3</v>
      </c>
      <c r="R70" s="244"/>
    </row>
    <row r="71" spans="2:18">
      <c r="B71" s="79" t="s">
        <v>1639</v>
      </c>
      <c r="C71" s="79" t="s">
        <v>1713</v>
      </c>
      <c r="D71" s="96" t="s">
        <v>1770</v>
      </c>
      <c r="E71" s="339" t="s">
        <v>1771</v>
      </c>
      <c r="F71" s="81" t="s">
        <v>4</v>
      </c>
      <c r="G71" s="245">
        <v>4</v>
      </c>
      <c r="H71" s="245">
        <v>4</v>
      </c>
      <c r="I71" s="307">
        <f t="shared" si="7"/>
        <v>3.9</v>
      </c>
      <c r="J71" s="308" t="s">
        <v>1576</v>
      </c>
      <c r="K71" s="309">
        <v>1</v>
      </c>
      <c r="L71" s="309">
        <v>1</v>
      </c>
      <c r="M71" s="310">
        <f t="shared" si="8"/>
        <v>0.25</v>
      </c>
      <c r="N71" s="310">
        <f t="shared" si="9"/>
        <v>0.25</v>
      </c>
      <c r="O71" s="310">
        <f t="shared" si="10"/>
        <v>0.25</v>
      </c>
      <c r="P71" s="311">
        <f t="shared" si="11"/>
        <v>0.25</v>
      </c>
      <c r="Q71" s="312">
        <f t="shared" si="12"/>
        <v>0.97499999999999998</v>
      </c>
      <c r="R71" s="244"/>
    </row>
    <row r="72" spans="2:18">
      <c r="B72" s="79" t="s">
        <v>1639</v>
      </c>
      <c r="C72" s="79" t="s">
        <v>1713</v>
      </c>
      <c r="D72" s="96" t="s">
        <v>1772</v>
      </c>
      <c r="E72" s="339" t="s">
        <v>1773</v>
      </c>
      <c r="F72" s="81" t="s">
        <v>4</v>
      </c>
      <c r="G72" s="245">
        <v>4</v>
      </c>
      <c r="H72" s="245">
        <v>4</v>
      </c>
      <c r="I72" s="307">
        <f t="shared" si="7"/>
        <v>3.9</v>
      </c>
      <c r="J72" s="308" t="s">
        <v>1576</v>
      </c>
      <c r="K72" s="309">
        <v>1</v>
      </c>
      <c r="L72" s="309">
        <v>1</v>
      </c>
      <c r="M72" s="310">
        <f t="shared" si="8"/>
        <v>0.25</v>
      </c>
      <c r="N72" s="310">
        <f t="shared" si="9"/>
        <v>0.25</v>
      </c>
      <c r="O72" s="310">
        <f t="shared" si="10"/>
        <v>0.25</v>
      </c>
      <c r="P72" s="311">
        <f t="shared" si="11"/>
        <v>0.25</v>
      </c>
      <c r="Q72" s="312">
        <f t="shared" si="12"/>
        <v>0.97499999999999998</v>
      </c>
      <c r="R72" s="244"/>
    </row>
    <row r="73" spans="2:18">
      <c r="B73" s="79" t="s">
        <v>1639</v>
      </c>
      <c r="C73" s="79" t="s">
        <v>1774</v>
      </c>
      <c r="D73" s="341" t="s">
        <v>1775</v>
      </c>
      <c r="E73" s="341" t="s">
        <v>1776</v>
      </c>
      <c r="F73" s="81" t="s">
        <v>3</v>
      </c>
      <c r="G73" s="245">
        <v>4</v>
      </c>
      <c r="H73" s="245">
        <v>4</v>
      </c>
      <c r="I73" s="307">
        <f t="shared" si="7"/>
        <v>5.2</v>
      </c>
      <c r="J73" s="308" t="s">
        <v>1576</v>
      </c>
      <c r="K73" s="309">
        <v>1</v>
      </c>
      <c r="L73" s="309">
        <v>1</v>
      </c>
      <c r="M73" s="310">
        <f t="shared" si="8"/>
        <v>0.25</v>
      </c>
      <c r="N73" s="310">
        <f t="shared" si="9"/>
        <v>0.25</v>
      </c>
      <c r="O73" s="310">
        <f t="shared" si="10"/>
        <v>0.25</v>
      </c>
      <c r="P73" s="311">
        <f t="shared" si="11"/>
        <v>0.25</v>
      </c>
      <c r="Q73" s="312">
        <f t="shared" si="12"/>
        <v>1.3</v>
      </c>
      <c r="R73" s="244"/>
    </row>
    <row r="74" spans="2:18">
      <c r="B74" s="79" t="s">
        <v>1639</v>
      </c>
      <c r="C74" s="79" t="s">
        <v>1774</v>
      </c>
      <c r="D74" s="341" t="s">
        <v>1777</v>
      </c>
      <c r="E74" s="341" t="s">
        <v>1778</v>
      </c>
      <c r="F74" s="81" t="s">
        <v>3</v>
      </c>
      <c r="G74" s="245">
        <v>4</v>
      </c>
      <c r="H74" s="245">
        <v>4</v>
      </c>
      <c r="I74" s="307">
        <f t="shared" si="7"/>
        <v>5.2</v>
      </c>
      <c r="J74" s="308" t="s">
        <v>1576</v>
      </c>
      <c r="K74" s="309">
        <v>1</v>
      </c>
      <c r="L74" s="309">
        <v>1</v>
      </c>
      <c r="M74" s="310">
        <f t="shared" si="8"/>
        <v>0.25</v>
      </c>
      <c r="N74" s="310">
        <f t="shared" si="9"/>
        <v>0.25</v>
      </c>
      <c r="O74" s="310">
        <f t="shared" si="10"/>
        <v>0.25</v>
      </c>
      <c r="P74" s="311">
        <f t="shared" si="11"/>
        <v>0.25</v>
      </c>
      <c r="Q74" s="312">
        <f t="shared" si="12"/>
        <v>1.3</v>
      </c>
      <c r="R74" s="244"/>
    </row>
    <row r="75" spans="2:18">
      <c r="B75" s="79" t="s">
        <v>1639</v>
      </c>
      <c r="C75" s="79" t="s">
        <v>1774</v>
      </c>
      <c r="D75" s="341" t="s">
        <v>1779</v>
      </c>
      <c r="E75" s="341" t="s">
        <v>1780</v>
      </c>
      <c r="F75" s="81" t="s">
        <v>3</v>
      </c>
      <c r="G75" s="245">
        <v>4</v>
      </c>
      <c r="H75" s="245">
        <v>4</v>
      </c>
      <c r="I75" s="307">
        <f t="shared" si="7"/>
        <v>5.2</v>
      </c>
      <c r="J75" s="308" t="s">
        <v>1576</v>
      </c>
      <c r="K75" s="309">
        <v>1</v>
      </c>
      <c r="L75" s="309">
        <v>1</v>
      </c>
      <c r="M75" s="310">
        <f t="shared" si="8"/>
        <v>0.25</v>
      </c>
      <c r="N75" s="310">
        <f t="shared" si="9"/>
        <v>0.25</v>
      </c>
      <c r="O75" s="310">
        <f t="shared" si="10"/>
        <v>0.25</v>
      </c>
      <c r="P75" s="311">
        <f t="shared" si="11"/>
        <v>0.25</v>
      </c>
      <c r="Q75" s="312">
        <f t="shared" si="12"/>
        <v>1.3</v>
      </c>
      <c r="R75" s="244"/>
    </row>
    <row r="76" spans="2:18" ht="27">
      <c r="B76" s="79" t="s">
        <v>1639</v>
      </c>
      <c r="C76" s="79" t="s">
        <v>1774</v>
      </c>
      <c r="D76" s="341" t="s">
        <v>1781</v>
      </c>
      <c r="E76" s="341" t="s">
        <v>1782</v>
      </c>
      <c r="F76" s="81" t="s">
        <v>4</v>
      </c>
      <c r="G76" s="245">
        <v>4</v>
      </c>
      <c r="H76" s="245">
        <v>4</v>
      </c>
      <c r="I76" s="307">
        <f t="shared" si="7"/>
        <v>3.9</v>
      </c>
      <c r="J76" s="308" t="s">
        <v>1576</v>
      </c>
      <c r="K76" s="309">
        <v>1</v>
      </c>
      <c r="L76" s="309">
        <v>1</v>
      </c>
      <c r="M76" s="310">
        <f t="shared" si="8"/>
        <v>0.25</v>
      </c>
      <c r="N76" s="310">
        <f t="shared" si="9"/>
        <v>0.25</v>
      </c>
      <c r="O76" s="310">
        <f t="shared" si="10"/>
        <v>0.25</v>
      </c>
      <c r="P76" s="311">
        <f t="shared" si="11"/>
        <v>0.25</v>
      </c>
      <c r="Q76" s="312">
        <f t="shared" si="12"/>
        <v>0.97499999999999998</v>
      </c>
      <c r="R76" s="244"/>
    </row>
    <row r="77" spans="2:18" ht="27">
      <c r="B77" s="79" t="s">
        <v>1639</v>
      </c>
      <c r="C77" s="79" t="s">
        <v>1774</v>
      </c>
      <c r="D77" s="340" t="s">
        <v>1783</v>
      </c>
      <c r="E77" s="340" t="s">
        <v>1784</v>
      </c>
      <c r="F77" s="81" t="s">
        <v>4</v>
      </c>
      <c r="G77" s="245">
        <v>4</v>
      </c>
      <c r="H77" s="245">
        <v>4</v>
      </c>
      <c r="I77" s="307">
        <f t="shared" si="7"/>
        <v>3.9</v>
      </c>
      <c r="J77" s="308" t="s">
        <v>1576</v>
      </c>
      <c r="K77" s="309">
        <v>1</v>
      </c>
      <c r="L77" s="309">
        <v>1</v>
      </c>
      <c r="M77" s="310">
        <f t="shared" si="8"/>
        <v>0.25</v>
      </c>
      <c r="N77" s="310">
        <f t="shared" si="9"/>
        <v>0.25</v>
      </c>
      <c r="O77" s="310">
        <f t="shared" si="10"/>
        <v>0.25</v>
      </c>
      <c r="P77" s="311">
        <f t="shared" si="11"/>
        <v>0.25</v>
      </c>
      <c r="Q77" s="312">
        <f t="shared" si="12"/>
        <v>0.97499999999999998</v>
      </c>
      <c r="R77" s="244"/>
    </row>
    <row r="78" spans="2:18">
      <c r="B78" s="27" t="s">
        <v>1785</v>
      </c>
      <c r="C78" s="27" t="s">
        <v>1786</v>
      </c>
      <c r="D78" s="340" t="s">
        <v>1787</v>
      </c>
      <c r="E78" s="95" t="s">
        <v>1788</v>
      </c>
      <c r="F78" s="26" t="s">
        <v>4</v>
      </c>
      <c r="G78" s="245">
        <v>4</v>
      </c>
      <c r="H78" s="245">
        <v>4</v>
      </c>
      <c r="I78" s="307">
        <f t="shared" si="7"/>
        <v>3.9</v>
      </c>
      <c r="J78" s="308" t="s">
        <v>1576</v>
      </c>
      <c r="K78" s="309">
        <v>1</v>
      </c>
      <c r="L78" s="309">
        <v>1</v>
      </c>
      <c r="M78" s="310">
        <f t="shared" si="8"/>
        <v>0.25</v>
      </c>
      <c r="N78" s="310">
        <f t="shared" si="9"/>
        <v>0.25</v>
      </c>
      <c r="O78" s="310">
        <f t="shared" si="10"/>
        <v>0.25</v>
      </c>
      <c r="P78" s="311">
        <f t="shared" si="11"/>
        <v>0.25</v>
      </c>
      <c r="Q78" s="312">
        <f t="shared" si="12"/>
        <v>0.97499999999999998</v>
      </c>
      <c r="R78" s="244"/>
    </row>
    <row r="79" spans="2:18">
      <c r="B79" s="27" t="s">
        <v>1785</v>
      </c>
      <c r="C79" s="27" t="s">
        <v>1786</v>
      </c>
      <c r="D79" s="340" t="s">
        <v>1789</v>
      </c>
      <c r="E79" s="95" t="s">
        <v>1790</v>
      </c>
      <c r="F79" s="26" t="s">
        <v>2</v>
      </c>
      <c r="G79" s="245">
        <v>4</v>
      </c>
      <c r="H79" s="245">
        <v>4</v>
      </c>
      <c r="I79" s="307">
        <f t="shared" si="7"/>
        <v>4</v>
      </c>
      <c r="J79" s="308" t="s">
        <v>1576</v>
      </c>
      <c r="K79" s="309">
        <v>1</v>
      </c>
      <c r="L79" s="309">
        <v>1</v>
      </c>
      <c r="M79" s="310">
        <f t="shared" si="8"/>
        <v>0.25</v>
      </c>
      <c r="N79" s="310">
        <f t="shared" si="9"/>
        <v>0.25</v>
      </c>
      <c r="O79" s="310">
        <f t="shared" si="10"/>
        <v>0.25</v>
      </c>
      <c r="P79" s="311">
        <f t="shared" si="11"/>
        <v>0.25</v>
      </c>
      <c r="Q79" s="312">
        <f t="shared" si="12"/>
        <v>1</v>
      </c>
      <c r="R79" s="244"/>
    </row>
    <row r="80" spans="2:18">
      <c r="B80" s="27" t="s">
        <v>1785</v>
      </c>
      <c r="C80" s="27" t="s">
        <v>1786</v>
      </c>
      <c r="D80" s="340" t="s">
        <v>1791</v>
      </c>
      <c r="E80" s="95" t="s">
        <v>1792</v>
      </c>
      <c r="F80" s="26" t="s">
        <v>2</v>
      </c>
      <c r="G80" s="245">
        <v>4</v>
      </c>
      <c r="H80" s="245">
        <v>4</v>
      </c>
      <c r="I80" s="307">
        <f t="shared" si="7"/>
        <v>4</v>
      </c>
      <c r="J80" s="308" t="s">
        <v>1576</v>
      </c>
      <c r="K80" s="309">
        <v>1</v>
      </c>
      <c r="L80" s="309">
        <v>1</v>
      </c>
      <c r="M80" s="310">
        <f t="shared" si="8"/>
        <v>0.25</v>
      </c>
      <c r="N80" s="310">
        <f t="shared" si="9"/>
        <v>0.25</v>
      </c>
      <c r="O80" s="310">
        <f t="shared" si="10"/>
        <v>0.25</v>
      </c>
      <c r="P80" s="311">
        <f t="shared" si="11"/>
        <v>0.25</v>
      </c>
      <c r="Q80" s="312">
        <f t="shared" si="12"/>
        <v>1</v>
      </c>
      <c r="R80" s="244"/>
    </row>
    <row r="81" spans="2:18">
      <c r="B81" s="27" t="s">
        <v>1785</v>
      </c>
      <c r="C81" s="27" t="s">
        <v>1786</v>
      </c>
      <c r="D81" s="340" t="s">
        <v>1793</v>
      </c>
      <c r="E81" s="95" t="s">
        <v>1794</v>
      </c>
      <c r="F81" s="26" t="s">
        <v>2</v>
      </c>
      <c r="G81" s="245">
        <v>4</v>
      </c>
      <c r="H81" s="245">
        <v>4</v>
      </c>
      <c r="I81" s="307">
        <f t="shared" si="7"/>
        <v>4</v>
      </c>
      <c r="J81" s="308" t="s">
        <v>1576</v>
      </c>
      <c r="K81" s="309">
        <v>1</v>
      </c>
      <c r="L81" s="309">
        <v>1</v>
      </c>
      <c r="M81" s="310">
        <f t="shared" si="8"/>
        <v>0.25</v>
      </c>
      <c r="N81" s="310">
        <f t="shared" si="9"/>
        <v>0.25</v>
      </c>
      <c r="O81" s="310">
        <f t="shared" si="10"/>
        <v>0.25</v>
      </c>
      <c r="P81" s="311">
        <f t="shared" si="11"/>
        <v>0.25</v>
      </c>
      <c r="Q81" s="312">
        <f t="shared" si="12"/>
        <v>1</v>
      </c>
      <c r="R81" s="244"/>
    </row>
    <row r="82" spans="2:18">
      <c r="B82" s="27" t="s">
        <v>1785</v>
      </c>
      <c r="C82" s="27" t="s">
        <v>1786</v>
      </c>
      <c r="D82" s="340" t="s">
        <v>1795</v>
      </c>
      <c r="E82" s="95" t="s">
        <v>1796</v>
      </c>
      <c r="F82" s="26" t="s">
        <v>2</v>
      </c>
      <c r="G82" s="245">
        <v>4</v>
      </c>
      <c r="H82" s="245">
        <v>4</v>
      </c>
      <c r="I82" s="307">
        <f t="shared" si="7"/>
        <v>4</v>
      </c>
      <c r="J82" s="308" t="s">
        <v>1576</v>
      </c>
      <c r="K82" s="309">
        <v>1</v>
      </c>
      <c r="L82" s="309">
        <v>1</v>
      </c>
      <c r="M82" s="310">
        <f t="shared" si="8"/>
        <v>0.25</v>
      </c>
      <c r="N82" s="310">
        <f t="shared" si="9"/>
        <v>0.25</v>
      </c>
      <c r="O82" s="310">
        <f t="shared" si="10"/>
        <v>0.25</v>
      </c>
      <c r="P82" s="311">
        <f t="shared" si="11"/>
        <v>0.25</v>
      </c>
      <c r="Q82" s="312">
        <f t="shared" si="12"/>
        <v>1</v>
      </c>
      <c r="R82" s="244"/>
    </row>
    <row r="83" spans="2:18">
      <c r="B83" s="27" t="s">
        <v>1785</v>
      </c>
      <c r="C83" s="27" t="s">
        <v>1797</v>
      </c>
      <c r="D83" s="340" t="s">
        <v>1787</v>
      </c>
      <c r="E83" s="95" t="s">
        <v>1788</v>
      </c>
      <c r="F83" s="26" t="s">
        <v>4</v>
      </c>
      <c r="G83" s="245">
        <v>4</v>
      </c>
      <c r="H83" s="245">
        <v>4</v>
      </c>
      <c r="I83" s="307">
        <f t="shared" si="7"/>
        <v>3.9</v>
      </c>
      <c r="J83" s="308" t="s">
        <v>1576</v>
      </c>
      <c r="K83" s="309">
        <v>1</v>
      </c>
      <c r="L83" s="309">
        <v>1</v>
      </c>
      <c r="M83" s="310">
        <f t="shared" si="8"/>
        <v>0.25</v>
      </c>
      <c r="N83" s="310">
        <f t="shared" si="9"/>
        <v>0.25</v>
      </c>
      <c r="O83" s="310">
        <f t="shared" si="10"/>
        <v>0.25</v>
      </c>
      <c r="P83" s="311">
        <f t="shared" si="11"/>
        <v>0.25</v>
      </c>
      <c r="Q83" s="312">
        <f t="shared" si="12"/>
        <v>0.97499999999999998</v>
      </c>
      <c r="R83" s="244"/>
    </row>
    <row r="84" spans="2:18">
      <c r="B84" s="27" t="s">
        <v>1785</v>
      </c>
      <c r="C84" s="27" t="s">
        <v>1797</v>
      </c>
      <c r="D84" s="340" t="s">
        <v>1789</v>
      </c>
      <c r="E84" s="95" t="s">
        <v>1790</v>
      </c>
      <c r="F84" s="26" t="s">
        <v>2</v>
      </c>
      <c r="G84" s="245">
        <v>4</v>
      </c>
      <c r="H84" s="245">
        <v>4</v>
      </c>
      <c r="I84" s="307">
        <f t="shared" si="7"/>
        <v>4</v>
      </c>
      <c r="J84" s="308" t="s">
        <v>1576</v>
      </c>
      <c r="K84" s="309">
        <v>1</v>
      </c>
      <c r="L84" s="309">
        <v>1</v>
      </c>
      <c r="M84" s="310">
        <f t="shared" si="8"/>
        <v>0.25</v>
      </c>
      <c r="N84" s="310">
        <f t="shared" si="9"/>
        <v>0.25</v>
      </c>
      <c r="O84" s="310">
        <f t="shared" si="10"/>
        <v>0.25</v>
      </c>
      <c r="P84" s="311">
        <f t="shared" si="11"/>
        <v>0.25</v>
      </c>
      <c r="Q84" s="312">
        <f t="shared" si="12"/>
        <v>1</v>
      </c>
      <c r="R84" s="244"/>
    </row>
    <row r="85" spans="2:18">
      <c r="B85" s="27" t="s">
        <v>1785</v>
      </c>
      <c r="C85" s="27" t="s">
        <v>1797</v>
      </c>
      <c r="D85" s="340" t="s">
        <v>1791</v>
      </c>
      <c r="E85" s="95" t="s">
        <v>1792</v>
      </c>
      <c r="F85" s="26" t="s">
        <v>2</v>
      </c>
      <c r="G85" s="245">
        <v>4</v>
      </c>
      <c r="H85" s="245">
        <v>4</v>
      </c>
      <c r="I85" s="307">
        <f t="shared" si="7"/>
        <v>4</v>
      </c>
      <c r="J85" s="308" t="s">
        <v>1576</v>
      </c>
      <c r="K85" s="309">
        <v>1</v>
      </c>
      <c r="L85" s="309">
        <v>1</v>
      </c>
      <c r="M85" s="310">
        <f t="shared" si="8"/>
        <v>0.25</v>
      </c>
      <c r="N85" s="310">
        <f t="shared" si="9"/>
        <v>0.25</v>
      </c>
      <c r="O85" s="310">
        <f t="shared" si="10"/>
        <v>0.25</v>
      </c>
      <c r="P85" s="311">
        <f t="shared" si="11"/>
        <v>0.25</v>
      </c>
      <c r="Q85" s="312">
        <f t="shared" si="12"/>
        <v>1</v>
      </c>
      <c r="R85" s="244"/>
    </row>
    <row r="86" spans="2:18" ht="27">
      <c r="B86" s="27" t="s">
        <v>1785</v>
      </c>
      <c r="C86" s="27" t="s">
        <v>1797</v>
      </c>
      <c r="D86" s="340" t="s">
        <v>1798</v>
      </c>
      <c r="E86" s="95" t="s">
        <v>1799</v>
      </c>
      <c r="F86" s="26" t="s">
        <v>2</v>
      </c>
      <c r="G86" s="245">
        <v>4</v>
      </c>
      <c r="H86" s="245">
        <v>4</v>
      </c>
      <c r="I86" s="307">
        <f t="shared" si="7"/>
        <v>4</v>
      </c>
      <c r="J86" s="308" t="s">
        <v>1576</v>
      </c>
      <c r="K86" s="309">
        <v>1</v>
      </c>
      <c r="L86" s="309">
        <v>1</v>
      </c>
      <c r="M86" s="310">
        <f t="shared" si="8"/>
        <v>0.25</v>
      </c>
      <c r="N86" s="310">
        <f t="shared" si="9"/>
        <v>0.25</v>
      </c>
      <c r="O86" s="310">
        <f t="shared" si="10"/>
        <v>0.25</v>
      </c>
      <c r="P86" s="311">
        <f t="shared" si="11"/>
        <v>0.25</v>
      </c>
      <c r="Q86" s="312">
        <f t="shared" si="12"/>
        <v>1</v>
      </c>
      <c r="R86" s="244"/>
    </row>
    <row r="87" spans="2:18">
      <c r="B87" s="27" t="s">
        <v>1785</v>
      </c>
      <c r="C87" s="27" t="s">
        <v>1797</v>
      </c>
      <c r="D87" s="340" t="s">
        <v>1795</v>
      </c>
      <c r="E87" s="95" t="s">
        <v>1796</v>
      </c>
      <c r="F87" s="26" t="s">
        <v>2</v>
      </c>
      <c r="G87" s="245">
        <v>4</v>
      </c>
      <c r="H87" s="245">
        <v>4</v>
      </c>
      <c r="I87" s="307">
        <f t="shared" si="7"/>
        <v>4</v>
      </c>
      <c r="J87" s="308" t="s">
        <v>1576</v>
      </c>
      <c r="K87" s="309">
        <v>1</v>
      </c>
      <c r="L87" s="309">
        <v>1</v>
      </c>
      <c r="M87" s="310">
        <f t="shared" si="8"/>
        <v>0.25</v>
      </c>
      <c r="N87" s="310">
        <f t="shared" si="9"/>
        <v>0.25</v>
      </c>
      <c r="O87" s="310">
        <f t="shared" si="10"/>
        <v>0.25</v>
      </c>
      <c r="P87" s="311">
        <f t="shared" si="11"/>
        <v>0.25</v>
      </c>
      <c r="Q87" s="312">
        <f t="shared" si="12"/>
        <v>1</v>
      </c>
      <c r="R87" s="244"/>
    </row>
    <row r="88" spans="2:18">
      <c r="B88" s="27" t="s">
        <v>1785</v>
      </c>
      <c r="C88" s="27" t="s">
        <v>1800</v>
      </c>
      <c r="D88" s="340" t="s">
        <v>1787</v>
      </c>
      <c r="E88" s="95" t="s">
        <v>1788</v>
      </c>
      <c r="F88" s="26" t="s">
        <v>4</v>
      </c>
      <c r="G88" s="245">
        <v>4</v>
      </c>
      <c r="H88" s="245">
        <v>4</v>
      </c>
      <c r="I88" s="307">
        <f t="shared" si="7"/>
        <v>3.9</v>
      </c>
      <c r="J88" s="308" t="s">
        <v>1576</v>
      </c>
      <c r="K88" s="309">
        <v>1</v>
      </c>
      <c r="L88" s="309">
        <v>1</v>
      </c>
      <c r="M88" s="310">
        <f t="shared" si="8"/>
        <v>0.25</v>
      </c>
      <c r="N88" s="310">
        <f t="shared" si="9"/>
        <v>0.25</v>
      </c>
      <c r="O88" s="310">
        <f t="shared" si="10"/>
        <v>0.25</v>
      </c>
      <c r="P88" s="311">
        <f t="shared" si="11"/>
        <v>0.25</v>
      </c>
      <c r="Q88" s="312">
        <f t="shared" si="12"/>
        <v>0.97499999999999998</v>
      </c>
      <c r="R88" s="244"/>
    </row>
    <row r="89" spans="2:18">
      <c r="B89" s="27" t="s">
        <v>1785</v>
      </c>
      <c r="C89" s="27" t="s">
        <v>1800</v>
      </c>
      <c r="D89" s="340" t="s">
        <v>1789</v>
      </c>
      <c r="E89" s="95" t="s">
        <v>1790</v>
      </c>
      <c r="F89" s="26" t="s">
        <v>2</v>
      </c>
      <c r="G89" s="245">
        <v>4</v>
      </c>
      <c r="H89" s="245">
        <v>4</v>
      </c>
      <c r="I89" s="307">
        <f t="shared" si="7"/>
        <v>4</v>
      </c>
      <c r="J89" s="308" t="s">
        <v>1576</v>
      </c>
      <c r="K89" s="309">
        <v>1</v>
      </c>
      <c r="L89" s="309">
        <v>1</v>
      </c>
      <c r="M89" s="310">
        <f t="shared" si="8"/>
        <v>0.25</v>
      </c>
      <c r="N89" s="310">
        <f t="shared" si="9"/>
        <v>0.25</v>
      </c>
      <c r="O89" s="310">
        <f t="shared" si="10"/>
        <v>0.25</v>
      </c>
      <c r="P89" s="311">
        <f t="shared" si="11"/>
        <v>0.25</v>
      </c>
      <c r="Q89" s="312">
        <f t="shared" si="12"/>
        <v>1</v>
      </c>
      <c r="R89" s="244"/>
    </row>
    <row r="90" spans="2:18">
      <c r="B90" s="27" t="s">
        <v>1785</v>
      </c>
      <c r="C90" s="27" t="s">
        <v>1800</v>
      </c>
      <c r="D90" s="340" t="s">
        <v>1791</v>
      </c>
      <c r="E90" s="95" t="s">
        <v>1792</v>
      </c>
      <c r="F90" s="26" t="s">
        <v>2</v>
      </c>
      <c r="G90" s="245">
        <v>4</v>
      </c>
      <c r="H90" s="245">
        <v>4</v>
      </c>
      <c r="I90" s="307">
        <f t="shared" si="7"/>
        <v>4</v>
      </c>
      <c r="J90" s="308" t="s">
        <v>1576</v>
      </c>
      <c r="K90" s="309">
        <v>1</v>
      </c>
      <c r="L90" s="309">
        <v>1</v>
      </c>
      <c r="M90" s="310">
        <f t="shared" si="8"/>
        <v>0.25</v>
      </c>
      <c r="N90" s="310">
        <f t="shared" si="9"/>
        <v>0.25</v>
      </c>
      <c r="O90" s="310">
        <f t="shared" si="10"/>
        <v>0.25</v>
      </c>
      <c r="P90" s="311">
        <f t="shared" si="11"/>
        <v>0.25</v>
      </c>
      <c r="Q90" s="312">
        <f t="shared" si="12"/>
        <v>1</v>
      </c>
      <c r="R90" s="244"/>
    </row>
    <row r="91" spans="2:18" ht="27">
      <c r="B91" s="27" t="s">
        <v>1785</v>
      </c>
      <c r="C91" s="27" t="s">
        <v>1800</v>
      </c>
      <c r="D91" s="340" t="s">
        <v>1798</v>
      </c>
      <c r="E91" s="95" t="s">
        <v>1799</v>
      </c>
      <c r="F91" s="26" t="s">
        <v>2</v>
      </c>
      <c r="G91" s="245">
        <v>4</v>
      </c>
      <c r="H91" s="245">
        <v>4</v>
      </c>
      <c r="I91" s="307">
        <f t="shared" si="7"/>
        <v>4</v>
      </c>
      <c r="J91" s="308" t="s">
        <v>1576</v>
      </c>
      <c r="K91" s="309">
        <v>1</v>
      </c>
      <c r="L91" s="309">
        <v>1</v>
      </c>
      <c r="M91" s="310">
        <f t="shared" si="8"/>
        <v>0.25</v>
      </c>
      <c r="N91" s="310">
        <f t="shared" si="9"/>
        <v>0.25</v>
      </c>
      <c r="O91" s="310">
        <f t="shared" si="10"/>
        <v>0.25</v>
      </c>
      <c r="P91" s="311">
        <f t="shared" si="11"/>
        <v>0.25</v>
      </c>
      <c r="Q91" s="312">
        <f t="shared" si="12"/>
        <v>1</v>
      </c>
      <c r="R91" s="244"/>
    </row>
    <row r="92" spans="2:18">
      <c r="B92" s="27" t="s">
        <v>1785</v>
      </c>
      <c r="C92" s="27" t="s">
        <v>1800</v>
      </c>
      <c r="D92" s="340" t="s">
        <v>1795</v>
      </c>
      <c r="E92" s="95" t="s">
        <v>1796</v>
      </c>
      <c r="F92" s="26" t="s">
        <v>2</v>
      </c>
      <c r="G92" s="245">
        <v>4</v>
      </c>
      <c r="H92" s="245">
        <v>4</v>
      </c>
      <c r="I92" s="307">
        <f t="shared" si="7"/>
        <v>4</v>
      </c>
      <c r="J92" s="308" t="s">
        <v>1576</v>
      </c>
      <c r="K92" s="309">
        <v>1</v>
      </c>
      <c r="L92" s="309">
        <v>1</v>
      </c>
      <c r="M92" s="310">
        <f t="shared" si="8"/>
        <v>0.25</v>
      </c>
      <c r="N92" s="310">
        <f t="shared" si="9"/>
        <v>0.25</v>
      </c>
      <c r="O92" s="310">
        <f t="shared" si="10"/>
        <v>0.25</v>
      </c>
      <c r="P92" s="311">
        <f t="shared" si="11"/>
        <v>0.25</v>
      </c>
      <c r="Q92" s="312">
        <f t="shared" si="12"/>
        <v>1</v>
      </c>
      <c r="R92" s="244"/>
    </row>
    <row r="93" spans="2:18" ht="27">
      <c r="B93" s="27" t="s">
        <v>1785</v>
      </c>
      <c r="C93" s="27" t="s">
        <v>1801</v>
      </c>
      <c r="D93" s="340" t="s">
        <v>1802</v>
      </c>
      <c r="E93" s="95" t="s">
        <v>1803</v>
      </c>
      <c r="F93" s="26" t="s">
        <v>4</v>
      </c>
      <c r="G93" s="245">
        <v>4</v>
      </c>
      <c r="H93" s="245">
        <v>4</v>
      </c>
      <c r="I93" s="307">
        <f t="shared" si="7"/>
        <v>3.9</v>
      </c>
      <c r="J93" s="308" t="s">
        <v>1576</v>
      </c>
      <c r="K93" s="309">
        <v>1</v>
      </c>
      <c r="L93" s="309">
        <v>1</v>
      </c>
      <c r="M93" s="310">
        <f t="shared" si="8"/>
        <v>0.25</v>
      </c>
      <c r="N93" s="310">
        <f t="shared" si="9"/>
        <v>0.25</v>
      </c>
      <c r="O93" s="310">
        <f t="shared" si="10"/>
        <v>0.25</v>
      </c>
      <c r="P93" s="311">
        <f t="shared" si="11"/>
        <v>0.25</v>
      </c>
      <c r="Q93" s="312">
        <f t="shared" si="12"/>
        <v>0.97499999999999998</v>
      </c>
      <c r="R93" s="244"/>
    </row>
    <row r="94" spans="2:18">
      <c r="B94" s="27" t="s">
        <v>1804</v>
      </c>
      <c r="C94" s="27" t="s">
        <v>1805</v>
      </c>
      <c r="D94" s="340" t="s">
        <v>1806</v>
      </c>
      <c r="E94" s="95" t="s">
        <v>1807</v>
      </c>
      <c r="F94" s="26" t="s">
        <v>4</v>
      </c>
      <c r="G94" s="245">
        <v>4</v>
      </c>
      <c r="H94" s="245">
        <v>4</v>
      </c>
      <c r="I94" s="307">
        <f t="shared" si="7"/>
        <v>3.9</v>
      </c>
      <c r="J94" s="308" t="s">
        <v>1576</v>
      </c>
      <c r="K94" s="309">
        <v>1</v>
      </c>
      <c r="L94" s="309">
        <v>1</v>
      </c>
      <c r="M94" s="310">
        <f t="shared" si="8"/>
        <v>0.25</v>
      </c>
      <c r="N94" s="310">
        <f t="shared" si="9"/>
        <v>0.25</v>
      </c>
      <c r="O94" s="310">
        <f t="shared" si="10"/>
        <v>0.25</v>
      </c>
      <c r="P94" s="311">
        <f t="shared" si="11"/>
        <v>0.25</v>
      </c>
      <c r="Q94" s="312">
        <f t="shared" si="12"/>
        <v>0.97499999999999998</v>
      </c>
      <c r="R94" s="244"/>
    </row>
    <row r="95" spans="2:18" ht="27">
      <c r="B95" s="27" t="s">
        <v>1804</v>
      </c>
      <c r="C95" s="27" t="s">
        <v>1805</v>
      </c>
      <c r="D95" s="340" t="s">
        <v>1808</v>
      </c>
      <c r="E95" s="95" t="s">
        <v>1809</v>
      </c>
      <c r="F95" s="26" t="s">
        <v>4</v>
      </c>
      <c r="G95" s="245">
        <v>4</v>
      </c>
      <c r="H95" s="245">
        <v>4</v>
      </c>
      <c r="I95" s="307">
        <f t="shared" si="7"/>
        <v>3.9</v>
      </c>
      <c r="J95" s="308" t="s">
        <v>1576</v>
      </c>
      <c r="K95" s="309">
        <v>1</v>
      </c>
      <c r="L95" s="309">
        <v>1</v>
      </c>
      <c r="M95" s="310">
        <f t="shared" si="8"/>
        <v>0.25</v>
      </c>
      <c r="N95" s="310">
        <f t="shared" si="9"/>
        <v>0.25</v>
      </c>
      <c r="O95" s="310">
        <f t="shared" si="10"/>
        <v>0.25</v>
      </c>
      <c r="P95" s="311">
        <f t="shared" si="11"/>
        <v>0.25</v>
      </c>
      <c r="Q95" s="312">
        <f t="shared" si="12"/>
        <v>0.97499999999999998</v>
      </c>
      <c r="R95" s="244"/>
    </row>
    <row r="96" spans="2:18">
      <c r="B96" s="27" t="s">
        <v>1804</v>
      </c>
      <c r="C96" s="27" t="s">
        <v>1805</v>
      </c>
      <c r="D96" s="340" t="s">
        <v>1810</v>
      </c>
      <c r="E96" s="95" t="s">
        <v>1811</v>
      </c>
      <c r="F96" s="26" t="s">
        <v>4</v>
      </c>
      <c r="G96" s="245">
        <v>4</v>
      </c>
      <c r="H96" s="245">
        <v>4</v>
      </c>
      <c r="I96" s="307">
        <f t="shared" si="7"/>
        <v>3.9</v>
      </c>
      <c r="J96" s="308" t="s">
        <v>1576</v>
      </c>
      <c r="K96" s="309">
        <v>1</v>
      </c>
      <c r="L96" s="309">
        <v>1</v>
      </c>
      <c r="M96" s="310">
        <f t="shared" si="8"/>
        <v>0.25</v>
      </c>
      <c r="N96" s="310">
        <f t="shared" si="9"/>
        <v>0.25</v>
      </c>
      <c r="O96" s="310">
        <f t="shared" si="10"/>
        <v>0.25</v>
      </c>
      <c r="P96" s="311">
        <f t="shared" si="11"/>
        <v>0.25</v>
      </c>
      <c r="Q96" s="312">
        <f t="shared" si="12"/>
        <v>0.97499999999999998</v>
      </c>
      <c r="R96" s="244"/>
    </row>
    <row r="97" spans="2:18">
      <c r="B97" s="27" t="s">
        <v>1804</v>
      </c>
      <c r="C97" s="27" t="s">
        <v>1805</v>
      </c>
      <c r="D97" s="340" t="s">
        <v>1812</v>
      </c>
      <c r="E97" s="95" t="s">
        <v>1813</v>
      </c>
      <c r="F97" s="26" t="s">
        <v>4</v>
      </c>
      <c r="G97" s="245">
        <v>4</v>
      </c>
      <c r="H97" s="245">
        <v>4</v>
      </c>
      <c r="I97" s="307">
        <f t="shared" si="7"/>
        <v>3.9</v>
      </c>
      <c r="J97" s="308" t="s">
        <v>1576</v>
      </c>
      <c r="K97" s="309">
        <v>1</v>
      </c>
      <c r="L97" s="309">
        <v>1</v>
      </c>
      <c r="M97" s="310">
        <f t="shared" si="8"/>
        <v>0.25</v>
      </c>
      <c r="N97" s="310">
        <f t="shared" si="9"/>
        <v>0.25</v>
      </c>
      <c r="O97" s="310">
        <f t="shared" si="10"/>
        <v>0.25</v>
      </c>
      <c r="P97" s="311">
        <f t="shared" si="11"/>
        <v>0.25</v>
      </c>
      <c r="Q97" s="312">
        <f t="shared" si="12"/>
        <v>0.97499999999999998</v>
      </c>
      <c r="R97" s="244"/>
    </row>
    <row r="98" spans="2:18" ht="27">
      <c r="B98" s="27" t="s">
        <v>1804</v>
      </c>
      <c r="C98" s="27" t="s">
        <v>1814</v>
      </c>
      <c r="D98" s="340" t="s">
        <v>1815</v>
      </c>
      <c r="E98" s="95" t="s">
        <v>1816</v>
      </c>
      <c r="F98" s="26" t="s">
        <v>4</v>
      </c>
      <c r="G98" s="245">
        <v>4</v>
      </c>
      <c r="H98" s="245">
        <v>4</v>
      </c>
      <c r="I98" s="307">
        <f t="shared" si="7"/>
        <v>3.9</v>
      </c>
      <c r="J98" s="308" t="s">
        <v>1576</v>
      </c>
      <c r="K98" s="309">
        <v>1</v>
      </c>
      <c r="L98" s="309">
        <v>1</v>
      </c>
      <c r="M98" s="310">
        <f t="shared" si="8"/>
        <v>0.25</v>
      </c>
      <c r="N98" s="310">
        <f t="shared" si="9"/>
        <v>0.25</v>
      </c>
      <c r="O98" s="310">
        <f t="shared" si="10"/>
        <v>0.25</v>
      </c>
      <c r="P98" s="311">
        <f t="shared" si="11"/>
        <v>0.25</v>
      </c>
      <c r="Q98" s="312">
        <f t="shared" si="12"/>
        <v>0.97499999999999998</v>
      </c>
      <c r="R98" s="244"/>
    </row>
    <row r="99" spans="2:18">
      <c r="B99" s="27" t="s">
        <v>1804</v>
      </c>
      <c r="C99" s="27" t="s">
        <v>1814</v>
      </c>
      <c r="D99" s="340" t="s">
        <v>1817</v>
      </c>
      <c r="E99" s="95" t="s">
        <v>1818</v>
      </c>
      <c r="F99" s="26" t="s">
        <v>3</v>
      </c>
      <c r="G99" s="245">
        <v>4</v>
      </c>
      <c r="H99" s="245">
        <v>4</v>
      </c>
      <c r="I99" s="307">
        <f t="shared" si="7"/>
        <v>5.2</v>
      </c>
      <c r="J99" s="308" t="s">
        <v>1576</v>
      </c>
      <c r="K99" s="309">
        <v>1</v>
      </c>
      <c r="L99" s="309">
        <v>1</v>
      </c>
      <c r="M99" s="310">
        <f t="shared" si="8"/>
        <v>0.25</v>
      </c>
      <c r="N99" s="310">
        <f t="shared" si="9"/>
        <v>0.25</v>
      </c>
      <c r="O99" s="310">
        <f t="shared" si="10"/>
        <v>0.25</v>
      </c>
      <c r="P99" s="311">
        <f t="shared" si="11"/>
        <v>0.25</v>
      </c>
      <c r="Q99" s="312">
        <f t="shared" si="12"/>
        <v>1.3</v>
      </c>
      <c r="R99" s="244"/>
    </row>
    <row r="100" spans="2:18" ht="27">
      <c r="B100" s="27" t="s">
        <v>1804</v>
      </c>
      <c r="C100" s="27" t="s">
        <v>1819</v>
      </c>
      <c r="D100" s="340" t="s">
        <v>1820</v>
      </c>
      <c r="E100" s="95" t="s">
        <v>1821</v>
      </c>
      <c r="F100" s="26" t="s">
        <v>4</v>
      </c>
      <c r="G100" s="245">
        <v>4</v>
      </c>
      <c r="H100" s="245">
        <v>4</v>
      </c>
      <c r="I100" s="307">
        <f t="shared" si="7"/>
        <v>3.9</v>
      </c>
      <c r="J100" s="308" t="s">
        <v>1576</v>
      </c>
      <c r="K100" s="309">
        <v>1</v>
      </c>
      <c r="L100" s="309">
        <v>1</v>
      </c>
      <c r="M100" s="310">
        <f t="shared" si="8"/>
        <v>0.25</v>
      </c>
      <c r="N100" s="310">
        <f t="shared" si="9"/>
        <v>0.25</v>
      </c>
      <c r="O100" s="310">
        <f t="shared" si="10"/>
        <v>0.25</v>
      </c>
      <c r="P100" s="311">
        <f t="shared" si="11"/>
        <v>0.25</v>
      </c>
      <c r="Q100" s="312">
        <f t="shared" si="12"/>
        <v>0.97499999999999998</v>
      </c>
      <c r="R100" s="244"/>
    </row>
    <row r="101" spans="2:18">
      <c r="B101" s="79" t="s">
        <v>1822</v>
      </c>
      <c r="C101" s="79" t="s">
        <v>1823</v>
      </c>
      <c r="D101" s="340" t="s">
        <v>1824</v>
      </c>
      <c r="E101" s="339" t="s">
        <v>1825</v>
      </c>
      <c r="F101" s="26" t="s">
        <v>4</v>
      </c>
      <c r="G101" s="245">
        <v>4</v>
      </c>
      <c r="H101" s="245">
        <v>4</v>
      </c>
      <c r="I101" s="307">
        <f t="shared" si="7"/>
        <v>3.9</v>
      </c>
      <c r="J101" s="308" t="s">
        <v>1576</v>
      </c>
      <c r="K101" s="309">
        <v>1</v>
      </c>
      <c r="L101" s="309">
        <v>1</v>
      </c>
      <c r="M101" s="310">
        <f t="shared" si="8"/>
        <v>0.25</v>
      </c>
      <c r="N101" s="310">
        <f t="shared" si="9"/>
        <v>0.25</v>
      </c>
      <c r="O101" s="310">
        <f t="shared" si="10"/>
        <v>0.25</v>
      </c>
      <c r="P101" s="311">
        <f t="shared" si="11"/>
        <v>0.25</v>
      </c>
      <c r="Q101" s="312">
        <f t="shared" si="12"/>
        <v>0.97499999999999998</v>
      </c>
      <c r="R101" s="244"/>
    </row>
    <row r="102" spans="2:18">
      <c r="B102" s="79" t="s">
        <v>1822</v>
      </c>
      <c r="C102" s="79" t="s">
        <v>1823</v>
      </c>
      <c r="D102" s="340" t="s">
        <v>1826</v>
      </c>
      <c r="E102" s="339" t="s">
        <v>1827</v>
      </c>
      <c r="F102" s="26" t="s">
        <v>4</v>
      </c>
      <c r="G102" s="245">
        <v>4</v>
      </c>
      <c r="H102" s="245">
        <v>4</v>
      </c>
      <c r="I102" s="307">
        <f t="shared" si="7"/>
        <v>3.9</v>
      </c>
      <c r="J102" s="308" t="s">
        <v>1576</v>
      </c>
      <c r="K102" s="309">
        <v>1</v>
      </c>
      <c r="L102" s="309">
        <v>1</v>
      </c>
      <c r="M102" s="310">
        <f t="shared" si="8"/>
        <v>0.25</v>
      </c>
      <c r="N102" s="310">
        <f t="shared" si="9"/>
        <v>0.25</v>
      </c>
      <c r="O102" s="310">
        <f t="shared" si="10"/>
        <v>0.25</v>
      </c>
      <c r="P102" s="311">
        <f t="shared" si="11"/>
        <v>0.25</v>
      </c>
      <c r="Q102" s="312">
        <f t="shared" si="12"/>
        <v>0.97499999999999998</v>
      </c>
      <c r="R102" s="244"/>
    </row>
    <row r="103" spans="2:18">
      <c r="B103" s="79" t="s">
        <v>1822</v>
      </c>
      <c r="C103" s="79" t="s">
        <v>1828</v>
      </c>
      <c r="D103" s="340" t="s">
        <v>1828</v>
      </c>
      <c r="E103" s="339" t="s">
        <v>1829</v>
      </c>
      <c r="F103" s="26" t="s">
        <v>2</v>
      </c>
      <c r="G103" s="245">
        <v>4</v>
      </c>
      <c r="H103" s="245">
        <v>4</v>
      </c>
      <c r="I103" s="307">
        <f t="shared" si="7"/>
        <v>4</v>
      </c>
      <c r="J103" s="308" t="s">
        <v>1576</v>
      </c>
      <c r="K103" s="309">
        <v>1</v>
      </c>
      <c r="L103" s="309">
        <v>1</v>
      </c>
      <c r="M103" s="310">
        <f t="shared" si="8"/>
        <v>0.25</v>
      </c>
      <c r="N103" s="310">
        <f t="shared" si="9"/>
        <v>0.25</v>
      </c>
      <c r="O103" s="310">
        <f t="shared" si="10"/>
        <v>0.25</v>
      </c>
      <c r="P103" s="311">
        <f t="shared" si="11"/>
        <v>0.25</v>
      </c>
      <c r="Q103" s="312">
        <f t="shared" si="12"/>
        <v>1</v>
      </c>
      <c r="R103" s="244"/>
    </row>
    <row r="104" spans="2:18">
      <c r="B104" s="79" t="s">
        <v>1822</v>
      </c>
      <c r="C104" s="79" t="s">
        <v>1828</v>
      </c>
      <c r="D104" s="340" t="s">
        <v>1830</v>
      </c>
      <c r="E104" s="339" t="s">
        <v>1831</v>
      </c>
      <c r="F104" s="26" t="s">
        <v>2</v>
      </c>
      <c r="G104" s="245">
        <v>4</v>
      </c>
      <c r="H104" s="245">
        <v>4</v>
      </c>
      <c r="I104" s="307">
        <f t="shared" si="7"/>
        <v>4</v>
      </c>
      <c r="J104" s="308" t="s">
        <v>1576</v>
      </c>
      <c r="K104" s="309">
        <v>1</v>
      </c>
      <c r="L104" s="309">
        <v>1</v>
      </c>
      <c r="M104" s="310">
        <f t="shared" si="8"/>
        <v>0.25</v>
      </c>
      <c r="N104" s="310">
        <f t="shared" si="9"/>
        <v>0.25</v>
      </c>
      <c r="O104" s="310">
        <f t="shared" si="10"/>
        <v>0.25</v>
      </c>
      <c r="P104" s="311">
        <f t="shared" si="11"/>
        <v>0.25</v>
      </c>
      <c r="Q104" s="312">
        <f t="shared" si="12"/>
        <v>1</v>
      </c>
      <c r="R104" s="244"/>
    </row>
    <row r="105" spans="2:18" ht="27">
      <c r="B105" s="79" t="s">
        <v>1822</v>
      </c>
      <c r="C105" s="94" t="s">
        <v>1832</v>
      </c>
      <c r="D105" s="95" t="s">
        <v>372</v>
      </c>
      <c r="E105" s="95" t="s">
        <v>1833</v>
      </c>
      <c r="F105" s="26" t="s">
        <v>3</v>
      </c>
      <c r="G105" s="245">
        <v>4</v>
      </c>
      <c r="H105" s="245">
        <v>4</v>
      </c>
      <c r="I105" s="307">
        <f t="shared" si="7"/>
        <v>5.2</v>
      </c>
      <c r="J105" s="308" t="s">
        <v>1576</v>
      </c>
      <c r="K105" s="309">
        <v>1</v>
      </c>
      <c r="L105" s="309">
        <v>1</v>
      </c>
      <c r="M105" s="310">
        <f t="shared" si="8"/>
        <v>0.25</v>
      </c>
      <c r="N105" s="310">
        <f t="shared" si="9"/>
        <v>0.25</v>
      </c>
      <c r="O105" s="310">
        <f t="shared" si="10"/>
        <v>0.25</v>
      </c>
      <c r="P105" s="311">
        <f t="shared" si="11"/>
        <v>0.25</v>
      </c>
      <c r="Q105" s="312">
        <f t="shared" si="12"/>
        <v>1.3</v>
      </c>
      <c r="R105" s="244"/>
    </row>
    <row r="106" spans="2:18" ht="27">
      <c r="B106" s="79" t="s">
        <v>1822</v>
      </c>
      <c r="C106" s="94" t="s">
        <v>1832</v>
      </c>
      <c r="D106" s="95" t="s">
        <v>1834</v>
      </c>
      <c r="E106" s="95" t="s">
        <v>1835</v>
      </c>
      <c r="F106" s="81" t="s">
        <v>4</v>
      </c>
      <c r="G106" s="245">
        <v>4</v>
      </c>
      <c r="H106" s="245">
        <v>4</v>
      </c>
      <c r="I106" s="307">
        <f t="shared" si="7"/>
        <v>3.9</v>
      </c>
      <c r="J106" s="308" t="s">
        <v>1576</v>
      </c>
      <c r="K106" s="309">
        <v>1</v>
      </c>
      <c r="L106" s="309">
        <v>1</v>
      </c>
      <c r="M106" s="310">
        <f t="shared" si="8"/>
        <v>0.25</v>
      </c>
      <c r="N106" s="310">
        <f t="shared" si="9"/>
        <v>0.25</v>
      </c>
      <c r="O106" s="310">
        <f t="shared" si="10"/>
        <v>0.25</v>
      </c>
      <c r="P106" s="311">
        <f t="shared" si="11"/>
        <v>0.25</v>
      </c>
      <c r="Q106" s="312">
        <f t="shared" si="12"/>
        <v>0.97499999999999998</v>
      </c>
      <c r="R106" s="244"/>
    </row>
    <row r="107" spans="2:18" ht="40.5">
      <c r="B107" s="79" t="s">
        <v>1822</v>
      </c>
      <c r="C107" s="94" t="s">
        <v>1832</v>
      </c>
      <c r="D107" s="95" t="s">
        <v>373</v>
      </c>
      <c r="E107" s="95" t="s">
        <v>1836</v>
      </c>
      <c r="F107" s="81" t="s">
        <v>4</v>
      </c>
      <c r="G107" s="245">
        <v>4</v>
      </c>
      <c r="H107" s="245">
        <v>4</v>
      </c>
      <c r="I107" s="307">
        <f t="shared" ref="I107:I151" si="13">IF(F107="","",IF(F107="EI",4,IF(F107="EO",5.2,IF(F107="EQ",3.9,IF(F107="ILF",7.5,IF(F107="EIF",5.4))))))</f>
        <v>3.9</v>
      </c>
      <c r="J107" s="308" t="s">
        <v>1576</v>
      </c>
      <c r="K107" s="309">
        <v>1</v>
      </c>
      <c r="L107" s="309">
        <v>1</v>
      </c>
      <c r="M107" s="310">
        <f t="shared" ref="M107:M151" si="14">IFERROR(IF(J107="기능변경",K107/G107,""),"")</f>
        <v>0.25</v>
      </c>
      <c r="N107" s="310">
        <f t="shared" ref="N107:N151" si="15">IFERROR(IF(J107="기능변경",L107/H107,""),"")</f>
        <v>0.25</v>
      </c>
      <c r="O107" s="310">
        <f t="shared" ref="O107:O151" si="16">IF(J107="기능변경",IF(F107="ILF",N107,IF(F107="EIF","재검토",IF(M107=0,N107,IF(N107=0,M107,(M107+N107)/2)))),"")</f>
        <v>0.25</v>
      </c>
      <c r="P107" s="311">
        <f t="shared" ref="P107:P151" si="17">IF(O107&lt;&gt;0,IF(J107="기능변경",IF(O107&lt;=0.33,0.25,IF(O107&gt;0.66,0.75,0.5)),IF(J107="기능삭제",0,"")),"")</f>
        <v>0.25</v>
      </c>
      <c r="Q107" s="312">
        <f t="shared" ref="Q107:Q151" si="18">IFERROR(I107*P107,"")</f>
        <v>0.97499999999999998</v>
      </c>
      <c r="R107" s="244"/>
    </row>
    <row r="108" spans="2:18" ht="27">
      <c r="B108" s="79" t="s">
        <v>1822</v>
      </c>
      <c r="C108" s="94" t="s">
        <v>1832</v>
      </c>
      <c r="D108" s="95" t="s">
        <v>1837</v>
      </c>
      <c r="E108" s="95" t="s">
        <v>1838</v>
      </c>
      <c r="F108" s="81" t="s">
        <v>4</v>
      </c>
      <c r="G108" s="245">
        <v>4</v>
      </c>
      <c r="H108" s="245">
        <v>4</v>
      </c>
      <c r="I108" s="307">
        <f t="shared" si="13"/>
        <v>3.9</v>
      </c>
      <c r="J108" s="308" t="s">
        <v>1576</v>
      </c>
      <c r="K108" s="309">
        <v>1</v>
      </c>
      <c r="L108" s="309">
        <v>1</v>
      </c>
      <c r="M108" s="310">
        <f t="shared" si="14"/>
        <v>0.25</v>
      </c>
      <c r="N108" s="310">
        <f t="shared" si="15"/>
        <v>0.25</v>
      </c>
      <c r="O108" s="310">
        <f t="shared" si="16"/>
        <v>0.25</v>
      </c>
      <c r="P108" s="311">
        <f t="shared" si="17"/>
        <v>0.25</v>
      </c>
      <c r="Q108" s="312">
        <f t="shared" si="18"/>
        <v>0.97499999999999998</v>
      </c>
      <c r="R108" s="244"/>
    </row>
    <row r="109" spans="2:18" ht="27">
      <c r="B109" s="79" t="s">
        <v>1822</v>
      </c>
      <c r="C109" s="27" t="s">
        <v>1839</v>
      </c>
      <c r="D109" s="340" t="s">
        <v>1840</v>
      </c>
      <c r="E109" s="340" t="s">
        <v>1841</v>
      </c>
      <c r="F109" s="26" t="s">
        <v>4</v>
      </c>
      <c r="G109" s="245">
        <v>4</v>
      </c>
      <c r="H109" s="245">
        <v>4</v>
      </c>
      <c r="I109" s="307">
        <f t="shared" si="13"/>
        <v>3.9</v>
      </c>
      <c r="J109" s="308" t="s">
        <v>1576</v>
      </c>
      <c r="K109" s="309">
        <v>1</v>
      </c>
      <c r="L109" s="309">
        <v>1</v>
      </c>
      <c r="M109" s="310">
        <f t="shared" si="14"/>
        <v>0.25</v>
      </c>
      <c r="N109" s="310">
        <f t="shared" si="15"/>
        <v>0.25</v>
      </c>
      <c r="O109" s="310">
        <f t="shared" si="16"/>
        <v>0.25</v>
      </c>
      <c r="P109" s="311">
        <f t="shared" si="17"/>
        <v>0.25</v>
      </c>
      <c r="Q109" s="312">
        <f t="shared" si="18"/>
        <v>0.97499999999999998</v>
      </c>
      <c r="R109" s="244"/>
    </row>
    <row r="110" spans="2:18" ht="27">
      <c r="B110" s="79" t="s">
        <v>1822</v>
      </c>
      <c r="C110" s="27" t="s">
        <v>1839</v>
      </c>
      <c r="D110" s="340" t="s">
        <v>1842</v>
      </c>
      <c r="E110" s="340" t="s">
        <v>1843</v>
      </c>
      <c r="F110" s="26" t="s">
        <v>4</v>
      </c>
      <c r="G110" s="245">
        <v>4</v>
      </c>
      <c r="H110" s="245">
        <v>4</v>
      </c>
      <c r="I110" s="307">
        <f t="shared" si="13"/>
        <v>3.9</v>
      </c>
      <c r="J110" s="308" t="s">
        <v>1576</v>
      </c>
      <c r="K110" s="309">
        <v>1</v>
      </c>
      <c r="L110" s="309">
        <v>1</v>
      </c>
      <c r="M110" s="310">
        <f t="shared" si="14"/>
        <v>0.25</v>
      </c>
      <c r="N110" s="310">
        <f t="shared" si="15"/>
        <v>0.25</v>
      </c>
      <c r="O110" s="310">
        <f t="shared" si="16"/>
        <v>0.25</v>
      </c>
      <c r="P110" s="311">
        <f t="shared" si="17"/>
        <v>0.25</v>
      </c>
      <c r="Q110" s="312">
        <f t="shared" si="18"/>
        <v>0.97499999999999998</v>
      </c>
      <c r="R110" s="244"/>
    </row>
    <row r="111" spans="2:18" ht="27">
      <c r="B111" s="79" t="s">
        <v>1822</v>
      </c>
      <c r="C111" s="27" t="s">
        <v>1839</v>
      </c>
      <c r="D111" s="340" t="s">
        <v>1844</v>
      </c>
      <c r="E111" s="340" t="s">
        <v>1845</v>
      </c>
      <c r="F111" s="26" t="s">
        <v>4</v>
      </c>
      <c r="G111" s="245">
        <v>4</v>
      </c>
      <c r="H111" s="245">
        <v>4</v>
      </c>
      <c r="I111" s="307">
        <f t="shared" si="13"/>
        <v>3.9</v>
      </c>
      <c r="J111" s="308" t="s">
        <v>1576</v>
      </c>
      <c r="K111" s="309">
        <v>1</v>
      </c>
      <c r="L111" s="309">
        <v>1</v>
      </c>
      <c r="M111" s="310">
        <f t="shared" si="14"/>
        <v>0.25</v>
      </c>
      <c r="N111" s="310">
        <f t="shared" si="15"/>
        <v>0.25</v>
      </c>
      <c r="O111" s="310">
        <f t="shared" si="16"/>
        <v>0.25</v>
      </c>
      <c r="P111" s="311">
        <f t="shared" si="17"/>
        <v>0.25</v>
      </c>
      <c r="Q111" s="312">
        <f t="shared" si="18"/>
        <v>0.97499999999999998</v>
      </c>
      <c r="R111" s="244"/>
    </row>
    <row r="112" spans="2:18" ht="27">
      <c r="B112" s="79" t="s">
        <v>1822</v>
      </c>
      <c r="C112" s="27" t="s">
        <v>1846</v>
      </c>
      <c r="D112" s="340" t="s">
        <v>1847</v>
      </c>
      <c r="E112" s="340" t="s">
        <v>1848</v>
      </c>
      <c r="F112" s="26" t="s">
        <v>0</v>
      </c>
      <c r="G112" s="245">
        <v>4</v>
      </c>
      <c r="H112" s="245">
        <v>4</v>
      </c>
      <c r="I112" s="307">
        <f t="shared" si="13"/>
        <v>7.5</v>
      </c>
      <c r="J112" s="308" t="s">
        <v>1576</v>
      </c>
      <c r="K112" s="309">
        <v>1</v>
      </c>
      <c r="L112" s="309">
        <v>1</v>
      </c>
      <c r="M112" s="310">
        <f t="shared" si="14"/>
        <v>0.25</v>
      </c>
      <c r="N112" s="310">
        <f t="shared" si="15"/>
        <v>0.25</v>
      </c>
      <c r="O112" s="310">
        <f t="shared" si="16"/>
        <v>0.25</v>
      </c>
      <c r="P112" s="311">
        <f t="shared" si="17"/>
        <v>0.25</v>
      </c>
      <c r="Q112" s="312">
        <f t="shared" si="18"/>
        <v>1.875</v>
      </c>
      <c r="R112" s="244"/>
    </row>
    <row r="113" spans="2:18">
      <c r="B113" s="79" t="s">
        <v>1822</v>
      </c>
      <c r="C113" s="27" t="s">
        <v>1849</v>
      </c>
      <c r="D113" s="340" t="s">
        <v>1850</v>
      </c>
      <c r="E113" s="340" t="s">
        <v>1851</v>
      </c>
      <c r="F113" s="26" t="s">
        <v>3</v>
      </c>
      <c r="G113" s="245">
        <v>4</v>
      </c>
      <c r="H113" s="245">
        <v>4</v>
      </c>
      <c r="I113" s="307">
        <f t="shared" si="13"/>
        <v>5.2</v>
      </c>
      <c r="J113" s="308" t="s">
        <v>1576</v>
      </c>
      <c r="K113" s="309">
        <v>1</v>
      </c>
      <c r="L113" s="309">
        <v>1</v>
      </c>
      <c r="M113" s="310">
        <f t="shared" si="14"/>
        <v>0.25</v>
      </c>
      <c r="N113" s="310">
        <f t="shared" si="15"/>
        <v>0.25</v>
      </c>
      <c r="O113" s="310">
        <f t="shared" si="16"/>
        <v>0.25</v>
      </c>
      <c r="P113" s="311">
        <f t="shared" si="17"/>
        <v>0.25</v>
      </c>
      <c r="Q113" s="312">
        <f t="shared" si="18"/>
        <v>1.3</v>
      </c>
      <c r="R113" s="244"/>
    </row>
    <row r="114" spans="2:18" ht="27">
      <c r="B114" s="79" t="s">
        <v>1822</v>
      </c>
      <c r="C114" s="27" t="s">
        <v>1852</v>
      </c>
      <c r="D114" s="340" t="s">
        <v>1853</v>
      </c>
      <c r="E114" s="340" t="s">
        <v>1854</v>
      </c>
      <c r="F114" s="26" t="s">
        <v>0</v>
      </c>
      <c r="G114" s="245">
        <v>4</v>
      </c>
      <c r="H114" s="245">
        <v>4</v>
      </c>
      <c r="I114" s="307">
        <f t="shared" si="13"/>
        <v>7.5</v>
      </c>
      <c r="J114" s="308" t="s">
        <v>1576</v>
      </c>
      <c r="K114" s="309">
        <v>1</v>
      </c>
      <c r="L114" s="309">
        <v>1</v>
      </c>
      <c r="M114" s="310">
        <f t="shared" si="14"/>
        <v>0.25</v>
      </c>
      <c r="N114" s="310">
        <f t="shared" si="15"/>
        <v>0.25</v>
      </c>
      <c r="O114" s="310">
        <f t="shared" si="16"/>
        <v>0.25</v>
      </c>
      <c r="P114" s="311">
        <f t="shared" si="17"/>
        <v>0.25</v>
      </c>
      <c r="Q114" s="312">
        <f t="shared" si="18"/>
        <v>1.875</v>
      </c>
      <c r="R114" s="244"/>
    </row>
    <row r="115" spans="2:18" ht="27">
      <c r="B115" s="79" t="s">
        <v>1822</v>
      </c>
      <c r="C115" s="27" t="s">
        <v>1852</v>
      </c>
      <c r="D115" s="340" t="s">
        <v>1855</v>
      </c>
      <c r="E115" s="340" t="s">
        <v>1856</v>
      </c>
      <c r="F115" s="26" t="s">
        <v>2</v>
      </c>
      <c r="G115" s="245">
        <v>4</v>
      </c>
      <c r="H115" s="245">
        <v>4</v>
      </c>
      <c r="I115" s="307">
        <f t="shared" si="13"/>
        <v>4</v>
      </c>
      <c r="J115" s="308" t="s">
        <v>1576</v>
      </c>
      <c r="K115" s="309">
        <v>1</v>
      </c>
      <c r="L115" s="309">
        <v>1</v>
      </c>
      <c r="M115" s="310">
        <f t="shared" si="14"/>
        <v>0.25</v>
      </c>
      <c r="N115" s="310">
        <f t="shared" si="15"/>
        <v>0.25</v>
      </c>
      <c r="O115" s="310">
        <f t="shared" si="16"/>
        <v>0.25</v>
      </c>
      <c r="P115" s="311">
        <f t="shared" si="17"/>
        <v>0.25</v>
      </c>
      <c r="Q115" s="312">
        <f t="shared" si="18"/>
        <v>1</v>
      </c>
      <c r="R115" s="244"/>
    </row>
    <row r="116" spans="2:18" ht="27">
      <c r="B116" s="82" t="s">
        <v>1857</v>
      </c>
      <c r="C116" s="82" t="s">
        <v>1858</v>
      </c>
      <c r="D116" s="341" t="s">
        <v>1859</v>
      </c>
      <c r="E116" s="341" t="s">
        <v>1860</v>
      </c>
      <c r="F116" s="26" t="s">
        <v>4</v>
      </c>
      <c r="G116" s="245">
        <v>4</v>
      </c>
      <c r="H116" s="245">
        <v>4</v>
      </c>
      <c r="I116" s="307">
        <f t="shared" si="13"/>
        <v>3.9</v>
      </c>
      <c r="J116" s="308" t="s">
        <v>1576</v>
      </c>
      <c r="K116" s="309">
        <v>1</v>
      </c>
      <c r="L116" s="309">
        <v>1</v>
      </c>
      <c r="M116" s="310">
        <f t="shared" si="14"/>
        <v>0.25</v>
      </c>
      <c r="N116" s="310">
        <f t="shared" si="15"/>
        <v>0.25</v>
      </c>
      <c r="O116" s="310">
        <f t="shared" si="16"/>
        <v>0.25</v>
      </c>
      <c r="P116" s="311">
        <f t="shared" si="17"/>
        <v>0.25</v>
      </c>
      <c r="Q116" s="312">
        <f t="shared" si="18"/>
        <v>0.97499999999999998</v>
      </c>
      <c r="R116" s="244"/>
    </row>
    <row r="117" spans="2:18" ht="27">
      <c r="B117" s="82" t="s">
        <v>1857</v>
      </c>
      <c r="C117" s="82" t="s">
        <v>1858</v>
      </c>
      <c r="D117" s="341" t="s">
        <v>1861</v>
      </c>
      <c r="E117" s="341" t="s">
        <v>1862</v>
      </c>
      <c r="F117" s="26" t="s">
        <v>4</v>
      </c>
      <c r="G117" s="245">
        <v>4</v>
      </c>
      <c r="H117" s="245">
        <v>4</v>
      </c>
      <c r="I117" s="307">
        <f t="shared" si="13"/>
        <v>3.9</v>
      </c>
      <c r="J117" s="308" t="s">
        <v>1576</v>
      </c>
      <c r="K117" s="309">
        <v>1</v>
      </c>
      <c r="L117" s="309">
        <v>1</v>
      </c>
      <c r="M117" s="310">
        <f t="shared" si="14"/>
        <v>0.25</v>
      </c>
      <c r="N117" s="310">
        <f t="shared" si="15"/>
        <v>0.25</v>
      </c>
      <c r="O117" s="310">
        <f t="shared" si="16"/>
        <v>0.25</v>
      </c>
      <c r="P117" s="311">
        <f t="shared" si="17"/>
        <v>0.25</v>
      </c>
      <c r="Q117" s="312">
        <f t="shared" si="18"/>
        <v>0.97499999999999998</v>
      </c>
      <c r="R117" s="244"/>
    </row>
    <row r="118" spans="2:18">
      <c r="B118" s="82" t="s">
        <v>1857</v>
      </c>
      <c r="C118" s="82" t="s">
        <v>1858</v>
      </c>
      <c r="D118" s="341" t="s">
        <v>1863</v>
      </c>
      <c r="E118" s="341" t="s">
        <v>1864</v>
      </c>
      <c r="F118" s="26" t="s">
        <v>2</v>
      </c>
      <c r="G118" s="245">
        <v>4</v>
      </c>
      <c r="H118" s="245">
        <v>4</v>
      </c>
      <c r="I118" s="307">
        <f t="shared" si="13"/>
        <v>4</v>
      </c>
      <c r="J118" s="308" t="s">
        <v>1576</v>
      </c>
      <c r="K118" s="309">
        <v>1</v>
      </c>
      <c r="L118" s="309">
        <v>1</v>
      </c>
      <c r="M118" s="310">
        <f t="shared" si="14"/>
        <v>0.25</v>
      </c>
      <c r="N118" s="310">
        <f t="shared" si="15"/>
        <v>0.25</v>
      </c>
      <c r="O118" s="310">
        <f t="shared" si="16"/>
        <v>0.25</v>
      </c>
      <c r="P118" s="311">
        <f t="shared" si="17"/>
        <v>0.25</v>
      </c>
      <c r="Q118" s="312">
        <f t="shared" si="18"/>
        <v>1</v>
      </c>
      <c r="R118" s="244"/>
    </row>
    <row r="119" spans="2:18" ht="27">
      <c r="B119" s="82" t="s">
        <v>1857</v>
      </c>
      <c r="C119" s="82" t="s">
        <v>1858</v>
      </c>
      <c r="D119" s="341" t="s">
        <v>1865</v>
      </c>
      <c r="E119" s="341" t="s">
        <v>1866</v>
      </c>
      <c r="F119" s="26" t="s">
        <v>2</v>
      </c>
      <c r="G119" s="245">
        <v>4</v>
      </c>
      <c r="H119" s="245">
        <v>4</v>
      </c>
      <c r="I119" s="307">
        <f t="shared" si="13"/>
        <v>4</v>
      </c>
      <c r="J119" s="308" t="s">
        <v>1576</v>
      </c>
      <c r="K119" s="309">
        <v>1</v>
      </c>
      <c r="L119" s="309">
        <v>1</v>
      </c>
      <c r="M119" s="310">
        <f t="shared" si="14"/>
        <v>0.25</v>
      </c>
      <c r="N119" s="310">
        <f t="shared" si="15"/>
        <v>0.25</v>
      </c>
      <c r="O119" s="310">
        <f t="shared" si="16"/>
        <v>0.25</v>
      </c>
      <c r="P119" s="311">
        <f t="shared" si="17"/>
        <v>0.25</v>
      </c>
      <c r="Q119" s="312">
        <f t="shared" si="18"/>
        <v>1</v>
      </c>
      <c r="R119" s="244"/>
    </row>
    <row r="120" spans="2:18" ht="27">
      <c r="B120" s="82" t="s">
        <v>1857</v>
      </c>
      <c r="C120" s="82" t="s">
        <v>1858</v>
      </c>
      <c r="D120" s="341" t="s">
        <v>1867</v>
      </c>
      <c r="E120" s="341" t="s">
        <v>1868</v>
      </c>
      <c r="F120" s="26" t="s">
        <v>2</v>
      </c>
      <c r="G120" s="245">
        <v>4</v>
      </c>
      <c r="H120" s="245">
        <v>4</v>
      </c>
      <c r="I120" s="307">
        <f t="shared" si="13"/>
        <v>4</v>
      </c>
      <c r="J120" s="308" t="s">
        <v>1576</v>
      </c>
      <c r="K120" s="309">
        <v>1</v>
      </c>
      <c r="L120" s="309">
        <v>1</v>
      </c>
      <c r="M120" s="310">
        <f t="shared" si="14"/>
        <v>0.25</v>
      </c>
      <c r="N120" s="310">
        <f t="shared" si="15"/>
        <v>0.25</v>
      </c>
      <c r="O120" s="310">
        <f t="shared" si="16"/>
        <v>0.25</v>
      </c>
      <c r="P120" s="311">
        <f t="shared" si="17"/>
        <v>0.25</v>
      </c>
      <c r="Q120" s="312">
        <f t="shared" si="18"/>
        <v>1</v>
      </c>
      <c r="R120" s="244"/>
    </row>
    <row r="121" spans="2:18" ht="27">
      <c r="B121" s="82" t="s">
        <v>1857</v>
      </c>
      <c r="C121" s="82" t="s">
        <v>1869</v>
      </c>
      <c r="D121" s="341" t="s">
        <v>1870</v>
      </c>
      <c r="E121" s="341" t="s">
        <v>1871</v>
      </c>
      <c r="F121" s="26" t="s">
        <v>4</v>
      </c>
      <c r="G121" s="245">
        <v>4</v>
      </c>
      <c r="H121" s="245">
        <v>4</v>
      </c>
      <c r="I121" s="307">
        <f t="shared" si="13"/>
        <v>3.9</v>
      </c>
      <c r="J121" s="308" t="s">
        <v>1576</v>
      </c>
      <c r="K121" s="309">
        <v>1</v>
      </c>
      <c r="L121" s="309">
        <v>1</v>
      </c>
      <c r="M121" s="310">
        <f t="shared" si="14"/>
        <v>0.25</v>
      </c>
      <c r="N121" s="310">
        <f t="shared" si="15"/>
        <v>0.25</v>
      </c>
      <c r="O121" s="310">
        <f t="shared" si="16"/>
        <v>0.25</v>
      </c>
      <c r="P121" s="311">
        <f t="shared" si="17"/>
        <v>0.25</v>
      </c>
      <c r="Q121" s="312">
        <f t="shared" si="18"/>
        <v>0.97499999999999998</v>
      </c>
      <c r="R121" s="244"/>
    </row>
    <row r="122" spans="2:18" ht="27">
      <c r="B122" s="82" t="s">
        <v>1857</v>
      </c>
      <c r="C122" s="82" t="s">
        <v>1869</v>
      </c>
      <c r="D122" s="341" t="s">
        <v>1872</v>
      </c>
      <c r="E122" s="341" t="s">
        <v>1873</v>
      </c>
      <c r="F122" s="26" t="s">
        <v>4</v>
      </c>
      <c r="G122" s="245">
        <v>4</v>
      </c>
      <c r="H122" s="245">
        <v>4</v>
      </c>
      <c r="I122" s="307">
        <f t="shared" si="13"/>
        <v>3.9</v>
      </c>
      <c r="J122" s="308" t="s">
        <v>1576</v>
      </c>
      <c r="K122" s="309">
        <v>1</v>
      </c>
      <c r="L122" s="309">
        <v>1</v>
      </c>
      <c r="M122" s="310">
        <f t="shared" si="14"/>
        <v>0.25</v>
      </c>
      <c r="N122" s="310">
        <f t="shared" si="15"/>
        <v>0.25</v>
      </c>
      <c r="O122" s="310">
        <f t="shared" si="16"/>
        <v>0.25</v>
      </c>
      <c r="P122" s="311">
        <f t="shared" si="17"/>
        <v>0.25</v>
      </c>
      <c r="Q122" s="312">
        <f t="shared" si="18"/>
        <v>0.97499999999999998</v>
      </c>
      <c r="R122" s="244"/>
    </row>
    <row r="123" spans="2:18" ht="27">
      <c r="B123" s="82" t="s">
        <v>1857</v>
      </c>
      <c r="C123" s="82" t="s">
        <v>1869</v>
      </c>
      <c r="D123" s="341" t="s">
        <v>1874</v>
      </c>
      <c r="E123" s="341" t="s">
        <v>1875</v>
      </c>
      <c r="F123" s="26" t="s">
        <v>2</v>
      </c>
      <c r="G123" s="245">
        <v>4</v>
      </c>
      <c r="H123" s="245">
        <v>4</v>
      </c>
      <c r="I123" s="307">
        <f t="shared" si="13"/>
        <v>4</v>
      </c>
      <c r="J123" s="308" t="s">
        <v>1576</v>
      </c>
      <c r="K123" s="309">
        <v>1</v>
      </c>
      <c r="L123" s="309">
        <v>1</v>
      </c>
      <c r="M123" s="310">
        <f t="shared" si="14"/>
        <v>0.25</v>
      </c>
      <c r="N123" s="310">
        <f t="shared" si="15"/>
        <v>0.25</v>
      </c>
      <c r="O123" s="310">
        <f t="shared" si="16"/>
        <v>0.25</v>
      </c>
      <c r="P123" s="311">
        <f t="shared" si="17"/>
        <v>0.25</v>
      </c>
      <c r="Q123" s="312">
        <f t="shared" si="18"/>
        <v>1</v>
      </c>
      <c r="R123" s="244"/>
    </row>
    <row r="124" spans="2:18" ht="27">
      <c r="B124" s="82" t="s">
        <v>1857</v>
      </c>
      <c r="C124" s="82" t="s">
        <v>1869</v>
      </c>
      <c r="D124" s="341" t="s">
        <v>1876</v>
      </c>
      <c r="E124" s="341" t="s">
        <v>1877</v>
      </c>
      <c r="F124" s="26" t="s">
        <v>2</v>
      </c>
      <c r="G124" s="245">
        <v>4</v>
      </c>
      <c r="H124" s="245">
        <v>4</v>
      </c>
      <c r="I124" s="307">
        <f t="shared" si="13"/>
        <v>4</v>
      </c>
      <c r="J124" s="308" t="s">
        <v>1576</v>
      </c>
      <c r="K124" s="309">
        <v>1</v>
      </c>
      <c r="L124" s="309">
        <v>1</v>
      </c>
      <c r="M124" s="310">
        <f t="shared" si="14"/>
        <v>0.25</v>
      </c>
      <c r="N124" s="310">
        <f t="shared" si="15"/>
        <v>0.25</v>
      </c>
      <c r="O124" s="310">
        <f t="shared" si="16"/>
        <v>0.25</v>
      </c>
      <c r="P124" s="311">
        <f t="shared" si="17"/>
        <v>0.25</v>
      </c>
      <c r="Q124" s="312">
        <f t="shared" si="18"/>
        <v>1</v>
      </c>
      <c r="R124" s="244"/>
    </row>
    <row r="125" spans="2:18" ht="27">
      <c r="B125" s="82" t="s">
        <v>1857</v>
      </c>
      <c r="C125" s="82" t="s">
        <v>1878</v>
      </c>
      <c r="D125" s="341" t="s">
        <v>1879</v>
      </c>
      <c r="E125" s="341" t="s">
        <v>1880</v>
      </c>
      <c r="F125" s="26" t="s">
        <v>4</v>
      </c>
      <c r="G125" s="245">
        <v>4</v>
      </c>
      <c r="H125" s="245">
        <v>4</v>
      </c>
      <c r="I125" s="307">
        <f t="shared" si="13"/>
        <v>3.9</v>
      </c>
      <c r="J125" s="308" t="s">
        <v>1576</v>
      </c>
      <c r="K125" s="309">
        <v>1</v>
      </c>
      <c r="L125" s="309">
        <v>1</v>
      </c>
      <c r="M125" s="310">
        <f t="shared" si="14"/>
        <v>0.25</v>
      </c>
      <c r="N125" s="310">
        <f t="shared" si="15"/>
        <v>0.25</v>
      </c>
      <c r="O125" s="310">
        <f t="shared" si="16"/>
        <v>0.25</v>
      </c>
      <c r="P125" s="311">
        <f t="shared" si="17"/>
        <v>0.25</v>
      </c>
      <c r="Q125" s="312">
        <f t="shared" si="18"/>
        <v>0.97499999999999998</v>
      </c>
      <c r="R125" s="244"/>
    </row>
    <row r="126" spans="2:18" ht="27">
      <c r="B126" s="82" t="s">
        <v>1857</v>
      </c>
      <c r="C126" s="82" t="s">
        <v>1878</v>
      </c>
      <c r="D126" s="341" t="s">
        <v>1881</v>
      </c>
      <c r="E126" s="341" t="s">
        <v>1882</v>
      </c>
      <c r="F126" s="26" t="s">
        <v>4</v>
      </c>
      <c r="G126" s="245">
        <v>4</v>
      </c>
      <c r="H126" s="245">
        <v>4</v>
      </c>
      <c r="I126" s="307">
        <f t="shared" si="13"/>
        <v>3.9</v>
      </c>
      <c r="J126" s="308" t="s">
        <v>1576</v>
      </c>
      <c r="K126" s="309">
        <v>1</v>
      </c>
      <c r="L126" s="309">
        <v>1</v>
      </c>
      <c r="M126" s="310">
        <f t="shared" si="14"/>
        <v>0.25</v>
      </c>
      <c r="N126" s="310">
        <f t="shared" si="15"/>
        <v>0.25</v>
      </c>
      <c r="O126" s="310">
        <f t="shared" si="16"/>
        <v>0.25</v>
      </c>
      <c r="P126" s="311">
        <f t="shared" si="17"/>
        <v>0.25</v>
      </c>
      <c r="Q126" s="312">
        <f t="shared" si="18"/>
        <v>0.97499999999999998</v>
      </c>
      <c r="R126" s="244"/>
    </row>
    <row r="127" spans="2:18" ht="27">
      <c r="B127" s="82" t="s">
        <v>1857</v>
      </c>
      <c r="C127" s="82" t="s">
        <v>1878</v>
      </c>
      <c r="D127" s="341" t="s">
        <v>1883</v>
      </c>
      <c r="E127" s="341" t="s">
        <v>1884</v>
      </c>
      <c r="F127" s="26" t="s">
        <v>2</v>
      </c>
      <c r="G127" s="245">
        <v>4</v>
      </c>
      <c r="H127" s="245">
        <v>4</v>
      </c>
      <c r="I127" s="307">
        <f t="shared" si="13"/>
        <v>4</v>
      </c>
      <c r="J127" s="308" t="s">
        <v>1576</v>
      </c>
      <c r="K127" s="309">
        <v>1</v>
      </c>
      <c r="L127" s="309">
        <v>1</v>
      </c>
      <c r="M127" s="310">
        <f t="shared" si="14"/>
        <v>0.25</v>
      </c>
      <c r="N127" s="310">
        <f t="shared" si="15"/>
        <v>0.25</v>
      </c>
      <c r="O127" s="310">
        <f t="shared" si="16"/>
        <v>0.25</v>
      </c>
      <c r="P127" s="311">
        <f t="shared" si="17"/>
        <v>0.25</v>
      </c>
      <c r="Q127" s="312">
        <f t="shared" si="18"/>
        <v>1</v>
      </c>
      <c r="R127" s="244"/>
    </row>
    <row r="128" spans="2:18" ht="27">
      <c r="B128" s="82" t="s">
        <v>1857</v>
      </c>
      <c r="C128" s="82" t="s">
        <v>1878</v>
      </c>
      <c r="D128" s="341" t="s">
        <v>1885</v>
      </c>
      <c r="E128" s="341" t="s">
        <v>1886</v>
      </c>
      <c r="F128" s="26" t="s">
        <v>2</v>
      </c>
      <c r="G128" s="245">
        <v>4</v>
      </c>
      <c r="H128" s="245">
        <v>4</v>
      </c>
      <c r="I128" s="307">
        <f t="shared" si="13"/>
        <v>4</v>
      </c>
      <c r="J128" s="308" t="s">
        <v>1576</v>
      </c>
      <c r="K128" s="309">
        <v>1</v>
      </c>
      <c r="L128" s="309">
        <v>1</v>
      </c>
      <c r="M128" s="310">
        <f t="shared" si="14"/>
        <v>0.25</v>
      </c>
      <c r="N128" s="310">
        <f t="shared" si="15"/>
        <v>0.25</v>
      </c>
      <c r="O128" s="310">
        <f t="shared" si="16"/>
        <v>0.25</v>
      </c>
      <c r="P128" s="311">
        <f t="shared" si="17"/>
        <v>0.25</v>
      </c>
      <c r="Q128" s="312">
        <f t="shared" si="18"/>
        <v>1</v>
      </c>
      <c r="R128" s="244"/>
    </row>
    <row r="129" spans="2:18">
      <c r="B129" s="82" t="s">
        <v>1857</v>
      </c>
      <c r="C129" s="82" t="s">
        <v>1887</v>
      </c>
      <c r="D129" s="341" t="s">
        <v>1888</v>
      </c>
      <c r="E129" s="339" t="s">
        <v>1889</v>
      </c>
      <c r="F129" s="81" t="s">
        <v>3</v>
      </c>
      <c r="G129" s="245">
        <v>4</v>
      </c>
      <c r="H129" s="245">
        <v>4</v>
      </c>
      <c r="I129" s="307">
        <f t="shared" si="13"/>
        <v>5.2</v>
      </c>
      <c r="J129" s="308" t="s">
        <v>1576</v>
      </c>
      <c r="K129" s="309">
        <v>1</v>
      </c>
      <c r="L129" s="309">
        <v>1</v>
      </c>
      <c r="M129" s="310">
        <f t="shared" si="14"/>
        <v>0.25</v>
      </c>
      <c r="N129" s="310">
        <f t="shared" si="15"/>
        <v>0.25</v>
      </c>
      <c r="O129" s="310">
        <f t="shared" si="16"/>
        <v>0.25</v>
      </c>
      <c r="P129" s="311">
        <f t="shared" si="17"/>
        <v>0.25</v>
      </c>
      <c r="Q129" s="312">
        <f t="shared" si="18"/>
        <v>1.3</v>
      </c>
      <c r="R129" s="244"/>
    </row>
    <row r="130" spans="2:18">
      <c r="B130" s="82" t="s">
        <v>1857</v>
      </c>
      <c r="C130" s="82" t="s">
        <v>1887</v>
      </c>
      <c r="D130" s="341" t="s">
        <v>1890</v>
      </c>
      <c r="E130" s="339" t="s">
        <v>1891</v>
      </c>
      <c r="F130" s="81" t="s">
        <v>3</v>
      </c>
      <c r="G130" s="245">
        <v>4</v>
      </c>
      <c r="H130" s="245">
        <v>4</v>
      </c>
      <c r="I130" s="307">
        <f t="shared" si="13"/>
        <v>5.2</v>
      </c>
      <c r="J130" s="308" t="s">
        <v>1576</v>
      </c>
      <c r="K130" s="309">
        <v>1</v>
      </c>
      <c r="L130" s="309">
        <v>1</v>
      </c>
      <c r="M130" s="310">
        <f t="shared" si="14"/>
        <v>0.25</v>
      </c>
      <c r="N130" s="310">
        <f t="shared" si="15"/>
        <v>0.25</v>
      </c>
      <c r="O130" s="310">
        <f t="shared" si="16"/>
        <v>0.25</v>
      </c>
      <c r="P130" s="311">
        <f t="shared" si="17"/>
        <v>0.25</v>
      </c>
      <c r="Q130" s="312">
        <f t="shared" si="18"/>
        <v>1.3</v>
      </c>
      <c r="R130" s="244"/>
    </row>
    <row r="131" spans="2:18">
      <c r="B131" s="27" t="s">
        <v>1857</v>
      </c>
      <c r="C131" s="27" t="s">
        <v>1887</v>
      </c>
      <c r="D131" s="340" t="s">
        <v>1892</v>
      </c>
      <c r="E131" s="339" t="s">
        <v>1893</v>
      </c>
      <c r="F131" s="81" t="s">
        <v>3</v>
      </c>
      <c r="G131" s="245">
        <v>4</v>
      </c>
      <c r="H131" s="245">
        <v>4</v>
      </c>
      <c r="I131" s="307">
        <f t="shared" si="13"/>
        <v>5.2</v>
      </c>
      <c r="J131" s="308" t="s">
        <v>1576</v>
      </c>
      <c r="K131" s="309">
        <v>1</v>
      </c>
      <c r="L131" s="309">
        <v>1</v>
      </c>
      <c r="M131" s="310">
        <f t="shared" si="14"/>
        <v>0.25</v>
      </c>
      <c r="N131" s="310">
        <f t="shared" si="15"/>
        <v>0.25</v>
      </c>
      <c r="O131" s="310">
        <f t="shared" si="16"/>
        <v>0.25</v>
      </c>
      <c r="P131" s="311">
        <f t="shared" si="17"/>
        <v>0.25</v>
      </c>
      <c r="Q131" s="312">
        <f t="shared" si="18"/>
        <v>1.3</v>
      </c>
      <c r="R131" s="244"/>
    </row>
    <row r="132" spans="2:18">
      <c r="B132" s="27" t="s">
        <v>1857</v>
      </c>
      <c r="C132" s="27" t="s">
        <v>1894</v>
      </c>
      <c r="D132" s="340" t="s">
        <v>1895</v>
      </c>
      <c r="E132" s="340" t="s">
        <v>1895</v>
      </c>
      <c r="F132" s="81" t="s">
        <v>0</v>
      </c>
      <c r="G132" s="245">
        <v>4</v>
      </c>
      <c r="H132" s="245">
        <v>4</v>
      </c>
      <c r="I132" s="307">
        <f t="shared" si="13"/>
        <v>7.5</v>
      </c>
      <c r="J132" s="308" t="s">
        <v>1576</v>
      </c>
      <c r="K132" s="309">
        <v>1</v>
      </c>
      <c r="L132" s="309">
        <v>1</v>
      </c>
      <c r="M132" s="310">
        <f t="shared" si="14"/>
        <v>0.25</v>
      </c>
      <c r="N132" s="310">
        <f t="shared" si="15"/>
        <v>0.25</v>
      </c>
      <c r="O132" s="310">
        <f t="shared" si="16"/>
        <v>0.25</v>
      </c>
      <c r="P132" s="311">
        <f t="shared" si="17"/>
        <v>0.25</v>
      </c>
      <c r="Q132" s="312">
        <f t="shared" si="18"/>
        <v>1.875</v>
      </c>
      <c r="R132" s="244"/>
    </row>
    <row r="133" spans="2:18" ht="27">
      <c r="B133" s="27" t="s">
        <v>1857</v>
      </c>
      <c r="C133" s="27" t="s">
        <v>1894</v>
      </c>
      <c r="D133" s="340" t="s">
        <v>1896</v>
      </c>
      <c r="E133" s="340" t="s">
        <v>1896</v>
      </c>
      <c r="F133" s="81" t="s">
        <v>0</v>
      </c>
      <c r="G133" s="245">
        <v>4</v>
      </c>
      <c r="H133" s="245">
        <v>4</v>
      </c>
      <c r="I133" s="307">
        <f t="shared" si="13"/>
        <v>7.5</v>
      </c>
      <c r="J133" s="308" t="s">
        <v>1576</v>
      </c>
      <c r="K133" s="309">
        <v>1</v>
      </c>
      <c r="L133" s="309">
        <v>1</v>
      </c>
      <c r="M133" s="310">
        <f t="shared" si="14"/>
        <v>0.25</v>
      </c>
      <c r="N133" s="310">
        <f t="shared" si="15"/>
        <v>0.25</v>
      </c>
      <c r="O133" s="310">
        <f t="shared" si="16"/>
        <v>0.25</v>
      </c>
      <c r="P133" s="311">
        <f t="shared" si="17"/>
        <v>0.25</v>
      </c>
      <c r="Q133" s="312">
        <f t="shared" si="18"/>
        <v>1.875</v>
      </c>
      <c r="R133" s="244"/>
    </row>
    <row r="134" spans="2:18" ht="27">
      <c r="B134" s="27" t="s">
        <v>1857</v>
      </c>
      <c r="C134" s="27" t="s">
        <v>1894</v>
      </c>
      <c r="D134" s="340" t="s">
        <v>1897</v>
      </c>
      <c r="E134" s="340" t="s">
        <v>1897</v>
      </c>
      <c r="F134" s="81" t="s">
        <v>0</v>
      </c>
      <c r="G134" s="245">
        <v>4</v>
      </c>
      <c r="H134" s="245">
        <v>4</v>
      </c>
      <c r="I134" s="307">
        <f t="shared" si="13"/>
        <v>7.5</v>
      </c>
      <c r="J134" s="308" t="s">
        <v>1576</v>
      </c>
      <c r="K134" s="309">
        <v>1</v>
      </c>
      <c r="L134" s="309">
        <v>1</v>
      </c>
      <c r="M134" s="310">
        <f t="shared" si="14"/>
        <v>0.25</v>
      </c>
      <c r="N134" s="310">
        <f t="shared" si="15"/>
        <v>0.25</v>
      </c>
      <c r="O134" s="310">
        <f t="shared" si="16"/>
        <v>0.25</v>
      </c>
      <c r="P134" s="311">
        <f t="shared" si="17"/>
        <v>0.25</v>
      </c>
      <c r="Q134" s="312">
        <f t="shared" si="18"/>
        <v>1.875</v>
      </c>
      <c r="R134" s="244"/>
    </row>
    <row r="135" spans="2:18" ht="27">
      <c r="B135" s="27" t="s">
        <v>1857</v>
      </c>
      <c r="C135" s="27" t="s">
        <v>1894</v>
      </c>
      <c r="D135" s="340" t="s">
        <v>1898</v>
      </c>
      <c r="E135" s="340" t="s">
        <v>1898</v>
      </c>
      <c r="F135" s="81" t="s">
        <v>0</v>
      </c>
      <c r="G135" s="245">
        <v>4</v>
      </c>
      <c r="H135" s="245">
        <v>4</v>
      </c>
      <c r="I135" s="307">
        <f t="shared" si="13"/>
        <v>7.5</v>
      </c>
      <c r="J135" s="308" t="s">
        <v>1576</v>
      </c>
      <c r="K135" s="309">
        <v>1</v>
      </c>
      <c r="L135" s="309">
        <v>1</v>
      </c>
      <c r="M135" s="310">
        <f t="shared" si="14"/>
        <v>0.25</v>
      </c>
      <c r="N135" s="310">
        <f t="shared" si="15"/>
        <v>0.25</v>
      </c>
      <c r="O135" s="310">
        <f t="shared" si="16"/>
        <v>0.25</v>
      </c>
      <c r="P135" s="311">
        <f t="shared" si="17"/>
        <v>0.25</v>
      </c>
      <c r="Q135" s="312">
        <f t="shared" si="18"/>
        <v>1.875</v>
      </c>
      <c r="R135" s="244"/>
    </row>
    <row r="136" spans="2:18">
      <c r="B136" s="27" t="s">
        <v>1857</v>
      </c>
      <c r="C136" s="27" t="s">
        <v>1894</v>
      </c>
      <c r="D136" s="340" t="s">
        <v>1899</v>
      </c>
      <c r="E136" s="339" t="s">
        <v>1900</v>
      </c>
      <c r="F136" s="81" t="s">
        <v>4</v>
      </c>
      <c r="G136" s="245">
        <v>4</v>
      </c>
      <c r="H136" s="245">
        <v>4</v>
      </c>
      <c r="I136" s="307">
        <f t="shared" si="13"/>
        <v>3.9</v>
      </c>
      <c r="J136" s="308" t="s">
        <v>1576</v>
      </c>
      <c r="K136" s="309">
        <v>1</v>
      </c>
      <c r="L136" s="309">
        <v>1</v>
      </c>
      <c r="M136" s="310">
        <f t="shared" si="14"/>
        <v>0.25</v>
      </c>
      <c r="N136" s="310">
        <f t="shared" si="15"/>
        <v>0.25</v>
      </c>
      <c r="O136" s="310">
        <f t="shared" si="16"/>
        <v>0.25</v>
      </c>
      <c r="P136" s="311">
        <f t="shared" si="17"/>
        <v>0.25</v>
      </c>
      <c r="Q136" s="312">
        <f t="shared" si="18"/>
        <v>0.97499999999999998</v>
      </c>
      <c r="R136" s="244"/>
    </row>
    <row r="137" spans="2:18">
      <c r="B137" s="27" t="s">
        <v>1857</v>
      </c>
      <c r="C137" s="27" t="s">
        <v>1894</v>
      </c>
      <c r="D137" s="340" t="s">
        <v>1901</v>
      </c>
      <c r="E137" s="339" t="s">
        <v>1902</v>
      </c>
      <c r="F137" s="81" t="s">
        <v>2</v>
      </c>
      <c r="G137" s="245">
        <v>4</v>
      </c>
      <c r="H137" s="245">
        <v>4</v>
      </c>
      <c r="I137" s="307">
        <f t="shared" si="13"/>
        <v>4</v>
      </c>
      <c r="J137" s="308" t="s">
        <v>1576</v>
      </c>
      <c r="K137" s="309">
        <v>1</v>
      </c>
      <c r="L137" s="309">
        <v>1</v>
      </c>
      <c r="M137" s="310">
        <f t="shared" si="14"/>
        <v>0.25</v>
      </c>
      <c r="N137" s="310">
        <f t="shared" si="15"/>
        <v>0.25</v>
      </c>
      <c r="O137" s="310">
        <f t="shared" si="16"/>
        <v>0.25</v>
      </c>
      <c r="P137" s="311">
        <f t="shared" si="17"/>
        <v>0.25</v>
      </c>
      <c r="Q137" s="312">
        <f t="shared" si="18"/>
        <v>1</v>
      </c>
      <c r="R137" s="244"/>
    </row>
    <row r="138" spans="2:18">
      <c r="B138" s="27" t="s">
        <v>1857</v>
      </c>
      <c r="C138" s="27" t="s">
        <v>1894</v>
      </c>
      <c r="D138" s="340" t="s">
        <v>1903</v>
      </c>
      <c r="E138" s="339" t="s">
        <v>1904</v>
      </c>
      <c r="F138" s="81" t="s">
        <v>2</v>
      </c>
      <c r="G138" s="245">
        <v>4</v>
      </c>
      <c r="H138" s="245">
        <v>4</v>
      </c>
      <c r="I138" s="307">
        <f t="shared" si="13"/>
        <v>4</v>
      </c>
      <c r="J138" s="308" t="s">
        <v>1576</v>
      </c>
      <c r="K138" s="309">
        <v>1</v>
      </c>
      <c r="L138" s="309">
        <v>1</v>
      </c>
      <c r="M138" s="310">
        <f t="shared" si="14"/>
        <v>0.25</v>
      </c>
      <c r="N138" s="310">
        <f t="shared" si="15"/>
        <v>0.25</v>
      </c>
      <c r="O138" s="310">
        <f t="shared" si="16"/>
        <v>0.25</v>
      </c>
      <c r="P138" s="311">
        <f t="shared" si="17"/>
        <v>0.25</v>
      </c>
      <c r="Q138" s="312">
        <f t="shared" si="18"/>
        <v>1</v>
      </c>
      <c r="R138" s="244"/>
    </row>
    <row r="139" spans="2:18" ht="27">
      <c r="B139" s="27" t="s">
        <v>1857</v>
      </c>
      <c r="C139" s="27" t="s">
        <v>1905</v>
      </c>
      <c r="D139" s="340" t="s">
        <v>1906</v>
      </c>
      <c r="E139" s="339" t="s">
        <v>1907</v>
      </c>
      <c r="F139" s="81" t="s">
        <v>4</v>
      </c>
      <c r="G139" s="245">
        <v>4</v>
      </c>
      <c r="H139" s="245">
        <v>4</v>
      </c>
      <c r="I139" s="307">
        <f t="shared" si="13"/>
        <v>3.9</v>
      </c>
      <c r="J139" s="308" t="s">
        <v>1576</v>
      </c>
      <c r="K139" s="309">
        <v>1</v>
      </c>
      <c r="L139" s="309">
        <v>1</v>
      </c>
      <c r="M139" s="310">
        <f t="shared" si="14"/>
        <v>0.25</v>
      </c>
      <c r="N139" s="310">
        <f t="shared" si="15"/>
        <v>0.25</v>
      </c>
      <c r="O139" s="310">
        <f t="shared" si="16"/>
        <v>0.25</v>
      </c>
      <c r="P139" s="311">
        <f t="shared" si="17"/>
        <v>0.25</v>
      </c>
      <c r="Q139" s="312">
        <f t="shared" si="18"/>
        <v>0.97499999999999998</v>
      </c>
      <c r="R139" s="244"/>
    </row>
    <row r="140" spans="2:18" ht="27">
      <c r="B140" s="27" t="s">
        <v>1857</v>
      </c>
      <c r="C140" s="27" t="s">
        <v>1905</v>
      </c>
      <c r="D140" s="340" t="s">
        <v>1908</v>
      </c>
      <c r="E140" s="339" t="s">
        <v>1909</v>
      </c>
      <c r="F140" s="81" t="s">
        <v>4</v>
      </c>
      <c r="G140" s="245">
        <v>4</v>
      </c>
      <c r="H140" s="245">
        <v>4</v>
      </c>
      <c r="I140" s="307">
        <f t="shared" si="13"/>
        <v>3.9</v>
      </c>
      <c r="J140" s="308" t="s">
        <v>1576</v>
      </c>
      <c r="K140" s="309">
        <v>1</v>
      </c>
      <c r="L140" s="309">
        <v>1</v>
      </c>
      <c r="M140" s="310">
        <f t="shared" si="14"/>
        <v>0.25</v>
      </c>
      <c r="N140" s="310">
        <f t="shared" si="15"/>
        <v>0.25</v>
      </c>
      <c r="O140" s="310">
        <f t="shared" si="16"/>
        <v>0.25</v>
      </c>
      <c r="P140" s="311">
        <f t="shared" si="17"/>
        <v>0.25</v>
      </c>
      <c r="Q140" s="312">
        <f t="shared" si="18"/>
        <v>0.97499999999999998</v>
      </c>
      <c r="R140" s="244"/>
    </row>
    <row r="141" spans="2:18" ht="27">
      <c r="B141" s="27" t="s">
        <v>1857</v>
      </c>
      <c r="C141" s="27" t="s">
        <v>1905</v>
      </c>
      <c r="D141" s="340" t="s">
        <v>1910</v>
      </c>
      <c r="E141" s="339" t="s">
        <v>1911</v>
      </c>
      <c r="F141" s="81" t="s">
        <v>4</v>
      </c>
      <c r="G141" s="245">
        <v>4</v>
      </c>
      <c r="H141" s="245">
        <v>4</v>
      </c>
      <c r="I141" s="307">
        <f t="shared" si="13"/>
        <v>3.9</v>
      </c>
      <c r="J141" s="308" t="s">
        <v>1576</v>
      </c>
      <c r="K141" s="309">
        <v>1</v>
      </c>
      <c r="L141" s="309">
        <v>1</v>
      </c>
      <c r="M141" s="310">
        <f t="shared" si="14"/>
        <v>0.25</v>
      </c>
      <c r="N141" s="310">
        <f t="shared" si="15"/>
        <v>0.25</v>
      </c>
      <c r="O141" s="310">
        <f t="shared" si="16"/>
        <v>0.25</v>
      </c>
      <c r="P141" s="311">
        <f t="shared" si="17"/>
        <v>0.25</v>
      </c>
      <c r="Q141" s="312">
        <f t="shared" si="18"/>
        <v>0.97499999999999998</v>
      </c>
      <c r="R141" s="244"/>
    </row>
    <row r="142" spans="2:18" ht="27">
      <c r="B142" s="27" t="s">
        <v>1857</v>
      </c>
      <c r="C142" s="27" t="s">
        <v>1912</v>
      </c>
      <c r="D142" s="340" t="s">
        <v>1913</v>
      </c>
      <c r="E142" s="340" t="s">
        <v>1914</v>
      </c>
      <c r="F142" s="81" t="s">
        <v>4</v>
      </c>
      <c r="G142" s="245">
        <v>4</v>
      </c>
      <c r="H142" s="245">
        <v>4</v>
      </c>
      <c r="I142" s="307">
        <f t="shared" si="13"/>
        <v>3.9</v>
      </c>
      <c r="J142" s="308" t="s">
        <v>1576</v>
      </c>
      <c r="K142" s="309">
        <v>1</v>
      </c>
      <c r="L142" s="309">
        <v>1</v>
      </c>
      <c r="M142" s="310">
        <f t="shared" si="14"/>
        <v>0.25</v>
      </c>
      <c r="N142" s="310">
        <f t="shared" si="15"/>
        <v>0.25</v>
      </c>
      <c r="O142" s="310">
        <f t="shared" si="16"/>
        <v>0.25</v>
      </c>
      <c r="P142" s="311">
        <f t="shared" si="17"/>
        <v>0.25</v>
      </c>
      <c r="Q142" s="312">
        <f t="shared" si="18"/>
        <v>0.97499999999999998</v>
      </c>
      <c r="R142" s="244"/>
    </row>
    <row r="143" spans="2:18" ht="27">
      <c r="B143" s="27" t="s">
        <v>1857</v>
      </c>
      <c r="C143" s="27" t="s">
        <v>1912</v>
      </c>
      <c r="D143" s="340" t="s">
        <v>1915</v>
      </c>
      <c r="E143" s="340" t="s">
        <v>1916</v>
      </c>
      <c r="F143" s="81" t="s">
        <v>4</v>
      </c>
      <c r="G143" s="245">
        <v>4</v>
      </c>
      <c r="H143" s="245">
        <v>4</v>
      </c>
      <c r="I143" s="307">
        <f t="shared" si="13"/>
        <v>3.9</v>
      </c>
      <c r="J143" s="308" t="s">
        <v>1576</v>
      </c>
      <c r="K143" s="309">
        <v>1</v>
      </c>
      <c r="L143" s="309">
        <v>1</v>
      </c>
      <c r="M143" s="310">
        <f t="shared" si="14"/>
        <v>0.25</v>
      </c>
      <c r="N143" s="310">
        <f t="shared" si="15"/>
        <v>0.25</v>
      </c>
      <c r="O143" s="310">
        <f t="shared" si="16"/>
        <v>0.25</v>
      </c>
      <c r="P143" s="311">
        <f t="shared" si="17"/>
        <v>0.25</v>
      </c>
      <c r="Q143" s="312">
        <f t="shared" si="18"/>
        <v>0.97499999999999998</v>
      </c>
      <c r="R143" s="244"/>
    </row>
    <row r="144" spans="2:18" ht="27">
      <c r="B144" s="27" t="s">
        <v>1857</v>
      </c>
      <c r="C144" s="27" t="s">
        <v>1912</v>
      </c>
      <c r="D144" s="340" t="s">
        <v>1917</v>
      </c>
      <c r="E144" s="340" t="s">
        <v>1918</v>
      </c>
      <c r="F144" s="81" t="s">
        <v>4</v>
      </c>
      <c r="G144" s="245">
        <v>4</v>
      </c>
      <c r="H144" s="245">
        <v>4</v>
      </c>
      <c r="I144" s="307">
        <f t="shared" si="13"/>
        <v>3.9</v>
      </c>
      <c r="J144" s="308" t="s">
        <v>1576</v>
      </c>
      <c r="K144" s="309">
        <v>1</v>
      </c>
      <c r="L144" s="309">
        <v>1</v>
      </c>
      <c r="M144" s="310">
        <f t="shared" si="14"/>
        <v>0.25</v>
      </c>
      <c r="N144" s="310">
        <f t="shared" si="15"/>
        <v>0.25</v>
      </c>
      <c r="O144" s="310">
        <f t="shared" si="16"/>
        <v>0.25</v>
      </c>
      <c r="P144" s="311">
        <f t="shared" si="17"/>
        <v>0.25</v>
      </c>
      <c r="Q144" s="312">
        <f t="shared" si="18"/>
        <v>0.97499999999999998</v>
      </c>
      <c r="R144" s="244"/>
    </row>
    <row r="145" spans="2:18" ht="27">
      <c r="B145" s="27" t="s">
        <v>1857</v>
      </c>
      <c r="C145" s="27" t="s">
        <v>1912</v>
      </c>
      <c r="D145" s="340" t="s">
        <v>1919</v>
      </c>
      <c r="E145" s="340" t="s">
        <v>1920</v>
      </c>
      <c r="F145" s="81" t="s">
        <v>4</v>
      </c>
      <c r="G145" s="245">
        <v>4</v>
      </c>
      <c r="H145" s="245">
        <v>4</v>
      </c>
      <c r="I145" s="307">
        <f t="shared" si="13"/>
        <v>3.9</v>
      </c>
      <c r="J145" s="308" t="s">
        <v>1576</v>
      </c>
      <c r="K145" s="309">
        <v>1</v>
      </c>
      <c r="L145" s="309">
        <v>1</v>
      </c>
      <c r="M145" s="310">
        <f t="shared" si="14"/>
        <v>0.25</v>
      </c>
      <c r="N145" s="310">
        <f t="shared" si="15"/>
        <v>0.25</v>
      </c>
      <c r="O145" s="310">
        <f t="shared" si="16"/>
        <v>0.25</v>
      </c>
      <c r="P145" s="311">
        <f t="shared" si="17"/>
        <v>0.25</v>
      </c>
      <c r="Q145" s="312">
        <f t="shared" si="18"/>
        <v>0.97499999999999998</v>
      </c>
      <c r="R145" s="244"/>
    </row>
    <row r="146" spans="2:18" ht="27">
      <c r="B146" s="27" t="s">
        <v>1857</v>
      </c>
      <c r="C146" s="27" t="s">
        <v>1912</v>
      </c>
      <c r="D146" s="340" t="s">
        <v>1921</v>
      </c>
      <c r="E146" s="340" t="s">
        <v>1922</v>
      </c>
      <c r="F146" s="81" t="s">
        <v>4</v>
      </c>
      <c r="G146" s="245">
        <v>4</v>
      </c>
      <c r="H146" s="245">
        <v>4</v>
      </c>
      <c r="I146" s="307">
        <f t="shared" si="13"/>
        <v>3.9</v>
      </c>
      <c r="J146" s="308" t="s">
        <v>1576</v>
      </c>
      <c r="K146" s="309">
        <v>1</v>
      </c>
      <c r="L146" s="309">
        <v>1</v>
      </c>
      <c r="M146" s="310">
        <f t="shared" si="14"/>
        <v>0.25</v>
      </c>
      <c r="N146" s="310">
        <f t="shared" si="15"/>
        <v>0.25</v>
      </c>
      <c r="O146" s="310">
        <f t="shared" si="16"/>
        <v>0.25</v>
      </c>
      <c r="P146" s="311">
        <f t="shared" si="17"/>
        <v>0.25</v>
      </c>
      <c r="Q146" s="312">
        <f t="shared" si="18"/>
        <v>0.97499999999999998</v>
      </c>
      <c r="R146" s="244"/>
    </row>
    <row r="147" spans="2:18">
      <c r="B147" s="79" t="s">
        <v>1923</v>
      </c>
      <c r="C147" s="27" t="s">
        <v>1924</v>
      </c>
      <c r="D147" s="340" t="s">
        <v>1925</v>
      </c>
      <c r="E147" s="340" t="s">
        <v>1925</v>
      </c>
      <c r="F147" s="81" t="s">
        <v>0</v>
      </c>
      <c r="G147" s="245">
        <v>4</v>
      </c>
      <c r="H147" s="245">
        <v>4</v>
      </c>
      <c r="I147" s="307">
        <f t="shared" si="13"/>
        <v>7.5</v>
      </c>
      <c r="J147" s="308" t="s">
        <v>1576</v>
      </c>
      <c r="K147" s="309">
        <v>1</v>
      </c>
      <c r="L147" s="309">
        <v>1</v>
      </c>
      <c r="M147" s="310">
        <f t="shared" si="14"/>
        <v>0.25</v>
      </c>
      <c r="N147" s="310">
        <f t="shared" si="15"/>
        <v>0.25</v>
      </c>
      <c r="O147" s="310">
        <f t="shared" si="16"/>
        <v>0.25</v>
      </c>
      <c r="P147" s="311">
        <f t="shared" si="17"/>
        <v>0.25</v>
      </c>
      <c r="Q147" s="312">
        <f t="shared" si="18"/>
        <v>1.875</v>
      </c>
      <c r="R147" s="244"/>
    </row>
    <row r="148" spans="2:18">
      <c r="B148" s="79" t="s">
        <v>1923</v>
      </c>
      <c r="C148" s="27" t="s">
        <v>1924</v>
      </c>
      <c r="D148" s="340" t="s">
        <v>1926</v>
      </c>
      <c r="E148" s="340" t="s">
        <v>1927</v>
      </c>
      <c r="F148" s="81" t="s">
        <v>4</v>
      </c>
      <c r="G148" s="245">
        <v>4</v>
      </c>
      <c r="H148" s="245">
        <v>4</v>
      </c>
      <c r="I148" s="307">
        <f t="shared" si="13"/>
        <v>3.9</v>
      </c>
      <c r="J148" s="308" t="s">
        <v>1576</v>
      </c>
      <c r="K148" s="309">
        <v>1</v>
      </c>
      <c r="L148" s="309">
        <v>1</v>
      </c>
      <c r="M148" s="310">
        <f t="shared" si="14"/>
        <v>0.25</v>
      </c>
      <c r="N148" s="310">
        <f t="shared" si="15"/>
        <v>0.25</v>
      </c>
      <c r="O148" s="310">
        <f t="shared" si="16"/>
        <v>0.25</v>
      </c>
      <c r="P148" s="311">
        <f t="shared" si="17"/>
        <v>0.25</v>
      </c>
      <c r="Q148" s="312">
        <f t="shared" si="18"/>
        <v>0.97499999999999998</v>
      </c>
      <c r="R148" s="244"/>
    </row>
    <row r="149" spans="2:18" ht="27">
      <c r="B149" s="79" t="s">
        <v>1923</v>
      </c>
      <c r="C149" s="27" t="s">
        <v>1924</v>
      </c>
      <c r="D149" s="340" t="s">
        <v>1928</v>
      </c>
      <c r="E149" s="340" t="s">
        <v>1929</v>
      </c>
      <c r="F149" s="81" t="s">
        <v>4</v>
      </c>
      <c r="G149" s="245">
        <v>4</v>
      </c>
      <c r="H149" s="245">
        <v>4</v>
      </c>
      <c r="I149" s="307">
        <f t="shared" si="13"/>
        <v>3.9</v>
      </c>
      <c r="J149" s="308" t="s">
        <v>1576</v>
      </c>
      <c r="K149" s="309">
        <v>1</v>
      </c>
      <c r="L149" s="309">
        <v>1</v>
      </c>
      <c r="M149" s="310">
        <f t="shared" si="14"/>
        <v>0.25</v>
      </c>
      <c r="N149" s="310">
        <f t="shared" si="15"/>
        <v>0.25</v>
      </c>
      <c r="O149" s="310">
        <f t="shared" si="16"/>
        <v>0.25</v>
      </c>
      <c r="P149" s="311">
        <f t="shared" si="17"/>
        <v>0.25</v>
      </c>
      <c r="Q149" s="312">
        <f t="shared" si="18"/>
        <v>0.97499999999999998</v>
      </c>
      <c r="R149" s="244"/>
    </row>
    <row r="150" spans="2:18">
      <c r="B150" s="79" t="s">
        <v>1923</v>
      </c>
      <c r="C150" s="27" t="s">
        <v>1924</v>
      </c>
      <c r="D150" s="340" t="s">
        <v>1930</v>
      </c>
      <c r="E150" s="340" t="s">
        <v>1931</v>
      </c>
      <c r="F150" s="81" t="s">
        <v>2</v>
      </c>
      <c r="G150" s="245">
        <v>4</v>
      </c>
      <c r="H150" s="245">
        <v>4</v>
      </c>
      <c r="I150" s="307">
        <f t="shared" si="13"/>
        <v>4</v>
      </c>
      <c r="J150" s="308" t="s">
        <v>1576</v>
      </c>
      <c r="K150" s="309">
        <v>1</v>
      </c>
      <c r="L150" s="309">
        <v>1</v>
      </c>
      <c r="M150" s="310">
        <f t="shared" si="14"/>
        <v>0.25</v>
      </c>
      <c r="N150" s="310">
        <f t="shared" si="15"/>
        <v>0.25</v>
      </c>
      <c r="O150" s="310">
        <f t="shared" si="16"/>
        <v>0.25</v>
      </c>
      <c r="P150" s="311">
        <f t="shared" si="17"/>
        <v>0.25</v>
      </c>
      <c r="Q150" s="312">
        <f t="shared" si="18"/>
        <v>1</v>
      </c>
      <c r="R150" s="244"/>
    </row>
    <row r="151" spans="2:18">
      <c r="B151" s="79" t="s">
        <v>1923</v>
      </c>
      <c r="C151" s="27" t="s">
        <v>1924</v>
      </c>
      <c r="D151" s="340" t="s">
        <v>1932</v>
      </c>
      <c r="E151" s="340" t="s">
        <v>1933</v>
      </c>
      <c r="F151" s="81" t="s">
        <v>2</v>
      </c>
      <c r="G151" s="245">
        <v>4</v>
      </c>
      <c r="H151" s="245">
        <v>4</v>
      </c>
      <c r="I151" s="307">
        <f t="shared" si="13"/>
        <v>4</v>
      </c>
      <c r="J151" s="308" t="s">
        <v>1576</v>
      </c>
      <c r="K151" s="309">
        <v>1</v>
      </c>
      <c r="L151" s="309">
        <v>1</v>
      </c>
      <c r="M151" s="310">
        <f t="shared" si="14"/>
        <v>0.25</v>
      </c>
      <c r="N151" s="310">
        <f t="shared" si="15"/>
        <v>0.25</v>
      </c>
      <c r="O151" s="310">
        <f t="shared" si="16"/>
        <v>0.25</v>
      </c>
      <c r="P151" s="311">
        <f t="shared" si="17"/>
        <v>0.25</v>
      </c>
      <c r="Q151" s="312">
        <f t="shared" si="18"/>
        <v>1</v>
      </c>
      <c r="R151" s="244"/>
    </row>
    <row r="152" spans="2:18">
      <c r="B152" s="79" t="s">
        <v>1923</v>
      </c>
      <c r="C152" s="27" t="s">
        <v>1934</v>
      </c>
      <c r="D152" s="340" t="s">
        <v>1935</v>
      </c>
      <c r="E152" s="340" t="s">
        <v>1935</v>
      </c>
      <c r="F152" s="81" t="s">
        <v>0</v>
      </c>
      <c r="G152" s="245">
        <v>4</v>
      </c>
      <c r="H152" s="245">
        <v>4</v>
      </c>
      <c r="I152" s="307">
        <f t="shared" ref="I152:I215" si="19">IF(F152="","",IF(F152="EI",4,IF(F152="EO",5.2,IF(F152="EQ",3.9,IF(F152="ILF",7.5,IF(F152="EIF",5.4))))))</f>
        <v>7.5</v>
      </c>
      <c r="J152" s="308" t="s">
        <v>1576</v>
      </c>
      <c r="K152" s="309">
        <v>1</v>
      </c>
      <c r="L152" s="309">
        <v>1</v>
      </c>
      <c r="M152" s="310">
        <f t="shared" ref="M152:M215" si="20">IFERROR(IF(J152="기능변경",K152/G152,""),"")</f>
        <v>0.25</v>
      </c>
      <c r="N152" s="310">
        <f t="shared" ref="N152:N215" si="21">IFERROR(IF(J152="기능변경",L152/H152,""),"")</f>
        <v>0.25</v>
      </c>
      <c r="O152" s="310">
        <f t="shared" ref="O152:O215" si="22">IF(J152="기능변경",IF(F152="ILF",N152,IF(F152="EIF","재검토",IF(M152=0,N152,IF(N152=0,M152,(M152+N152)/2)))),"")</f>
        <v>0.25</v>
      </c>
      <c r="P152" s="311">
        <f t="shared" ref="P152:P215" si="23">IF(O152&lt;&gt;0,IF(J152="기능변경",IF(O152&lt;=0.33,0.25,IF(O152&gt;0.66,0.75,0.5)),IF(J152="기능삭제",0,"")),"")</f>
        <v>0.25</v>
      </c>
      <c r="Q152" s="312">
        <f t="shared" ref="Q152:Q215" si="24">IFERROR(I152*P152,"")</f>
        <v>1.875</v>
      </c>
      <c r="R152" s="244"/>
    </row>
    <row r="153" spans="2:18" ht="27">
      <c r="B153" s="79" t="s">
        <v>1923</v>
      </c>
      <c r="C153" s="27" t="s">
        <v>1934</v>
      </c>
      <c r="D153" s="340" t="s">
        <v>1936</v>
      </c>
      <c r="E153" s="340" t="s">
        <v>1937</v>
      </c>
      <c r="F153" s="81" t="s">
        <v>4</v>
      </c>
      <c r="G153" s="245">
        <v>4</v>
      </c>
      <c r="H153" s="245">
        <v>4</v>
      </c>
      <c r="I153" s="307">
        <f t="shared" si="19"/>
        <v>3.9</v>
      </c>
      <c r="J153" s="308" t="s">
        <v>1576</v>
      </c>
      <c r="K153" s="309">
        <v>1</v>
      </c>
      <c r="L153" s="309">
        <v>1</v>
      </c>
      <c r="M153" s="310">
        <f t="shared" si="20"/>
        <v>0.25</v>
      </c>
      <c r="N153" s="310">
        <f t="shared" si="21"/>
        <v>0.25</v>
      </c>
      <c r="O153" s="310">
        <f t="shared" si="22"/>
        <v>0.25</v>
      </c>
      <c r="P153" s="311">
        <f t="shared" si="23"/>
        <v>0.25</v>
      </c>
      <c r="Q153" s="312">
        <f t="shared" si="24"/>
        <v>0.97499999999999998</v>
      </c>
      <c r="R153" s="244"/>
    </row>
    <row r="154" spans="2:18">
      <c r="B154" s="79" t="s">
        <v>1923</v>
      </c>
      <c r="C154" s="27" t="s">
        <v>1934</v>
      </c>
      <c r="D154" s="340" t="s">
        <v>1938</v>
      </c>
      <c r="E154" s="340" t="s">
        <v>1939</v>
      </c>
      <c r="F154" s="81" t="s">
        <v>2</v>
      </c>
      <c r="G154" s="245">
        <v>4</v>
      </c>
      <c r="H154" s="245">
        <v>4</v>
      </c>
      <c r="I154" s="307">
        <f t="shared" si="19"/>
        <v>4</v>
      </c>
      <c r="J154" s="308" t="s">
        <v>1576</v>
      </c>
      <c r="K154" s="309">
        <v>1</v>
      </c>
      <c r="L154" s="309">
        <v>1</v>
      </c>
      <c r="M154" s="310">
        <f t="shared" si="20"/>
        <v>0.25</v>
      </c>
      <c r="N154" s="310">
        <f t="shared" si="21"/>
        <v>0.25</v>
      </c>
      <c r="O154" s="310">
        <f t="shared" si="22"/>
        <v>0.25</v>
      </c>
      <c r="P154" s="311">
        <f t="shared" si="23"/>
        <v>0.25</v>
      </c>
      <c r="Q154" s="312">
        <f t="shared" si="24"/>
        <v>1</v>
      </c>
      <c r="R154" s="244"/>
    </row>
    <row r="155" spans="2:18" ht="27">
      <c r="B155" s="79" t="s">
        <v>1923</v>
      </c>
      <c r="C155" s="27" t="s">
        <v>1934</v>
      </c>
      <c r="D155" s="340" t="s">
        <v>1940</v>
      </c>
      <c r="E155" s="340" t="s">
        <v>1941</v>
      </c>
      <c r="F155" s="81" t="s">
        <v>2</v>
      </c>
      <c r="G155" s="245">
        <v>4</v>
      </c>
      <c r="H155" s="245">
        <v>4</v>
      </c>
      <c r="I155" s="307">
        <f t="shared" si="19"/>
        <v>4</v>
      </c>
      <c r="J155" s="308" t="s">
        <v>1576</v>
      </c>
      <c r="K155" s="309">
        <v>1</v>
      </c>
      <c r="L155" s="309">
        <v>1</v>
      </c>
      <c r="M155" s="310">
        <f t="shared" si="20"/>
        <v>0.25</v>
      </c>
      <c r="N155" s="310">
        <f t="shared" si="21"/>
        <v>0.25</v>
      </c>
      <c r="O155" s="310">
        <f t="shared" si="22"/>
        <v>0.25</v>
      </c>
      <c r="P155" s="311">
        <f t="shared" si="23"/>
        <v>0.25</v>
      </c>
      <c r="Q155" s="312">
        <f t="shared" si="24"/>
        <v>1</v>
      </c>
      <c r="R155" s="244"/>
    </row>
    <row r="156" spans="2:18" ht="27">
      <c r="B156" s="79" t="s">
        <v>1923</v>
      </c>
      <c r="C156" s="27" t="s">
        <v>1934</v>
      </c>
      <c r="D156" s="340" t="s">
        <v>1942</v>
      </c>
      <c r="E156" s="340" t="s">
        <v>1943</v>
      </c>
      <c r="F156" s="81" t="s">
        <v>2</v>
      </c>
      <c r="G156" s="245">
        <v>4</v>
      </c>
      <c r="H156" s="245">
        <v>4</v>
      </c>
      <c r="I156" s="307">
        <f t="shared" si="19"/>
        <v>4</v>
      </c>
      <c r="J156" s="308" t="s">
        <v>1576</v>
      </c>
      <c r="K156" s="309">
        <v>1</v>
      </c>
      <c r="L156" s="309">
        <v>1</v>
      </c>
      <c r="M156" s="310">
        <f t="shared" si="20"/>
        <v>0.25</v>
      </c>
      <c r="N156" s="310">
        <f t="shared" si="21"/>
        <v>0.25</v>
      </c>
      <c r="O156" s="310">
        <f t="shared" si="22"/>
        <v>0.25</v>
      </c>
      <c r="P156" s="311">
        <f t="shared" si="23"/>
        <v>0.25</v>
      </c>
      <c r="Q156" s="312">
        <f t="shared" si="24"/>
        <v>1</v>
      </c>
      <c r="R156" s="244"/>
    </row>
    <row r="157" spans="2:18">
      <c r="B157" s="79" t="s">
        <v>1923</v>
      </c>
      <c r="C157" s="27" t="s">
        <v>1944</v>
      </c>
      <c r="D157" s="340" t="s">
        <v>1945</v>
      </c>
      <c r="E157" s="339" t="s">
        <v>1946</v>
      </c>
      <c r="F157" s="81" t="s">
        <v>4</v>
      </c>
      <c r="G157" s="245">
        <v>4</v>
      </c>
      <c r="H157" s="245">
        <v>4</v>
      </c>
      <c r="I157" s="307">
        <f t="shared" si="19"/>
        <v>3.9</v>
      </c>
      <c r="J157" s="308" t="s">
        <v>1576</v>
      </c>
      <c r="K157" s="309">
        <v>1</v>
      </c>
      <c r="L157" s="309">
        <v>1</v>
      </c>
      <c r="M157" s="310">
        <f t="shared" si="20"/>
        <v>0.25</v>
      </c>
      <c r="N157" s="310">
        <f t="shared" si="21"/>
        <v>0.25</v>
      </c>
      <c r="O157" s="310">
        <f t="shared" si="22"/>
        <v>0.25</v>
      </c>
      <c r="P157" s="311">
        <f t="shared" si="23"/>
        <v>0.25</v>
      </c>
      <c r="Q157" s="312">
        <f t="shared" si="24"/>
        <v>0.97499999999999998</v>
      </c>
      <c r="R157" s="244"/>
    </row>
    <row r="158" spans="2:18">
      <c r="B158" s="79" t="s">
        <v>1923</v>
      </c>
      <c r="C158" s="27" t="s">
        <v>1944</v>
      </c>
      <c r="D158" s="340" t="s">
        <v>1947</v>
      </c>
      <c r="E158" s="339" t="s">
        <v>1948</v>
      </c>
      <c r="F158" s="81" t="s">
        <v>4</v>
      </c>
      <c r="G158" s="245">
        <v>4</v>
      </c>
      <c r="H158" s="245">
        <v>4</v>
      </c>
      <c r="I158" s="307">
        <f t="shared" si="19"/>
        <v>3.9</v>
      </c>
      <c r="J158" s="308" t="s">
        <v>1576</v>
      </c>
      <c r="K158" s="309">
        <v>1</v>
      </c>
      <c r="L158" s="309">
        <v>1</v>
      </c>
      <c r="M158" s="310">
        <f t="shared" si="20"/>
        <v>0.25</v>
      </c>
      <c r="N158" s="310">
        <f t="shared" si="21"/>
        <v>0.25</v>
      </c>
      <c r="O158" s="310">
        <f t="shared" si="22"/>
        <v>0.25</v>
      </c>
      <c r="P158" s="311">
        <f t="shared" si="23"/>
        <v>0.25</v>
      </c>
      <c r="Q158" s="312">
        <f t="shared" si="24"/>
        <v>0.97499999999999998</v>
      </c>
      <c r="R158" s="244"/>
    </row>
    <row r="159" spans="2:18">
      <c r="B159" s="79" t="s">
        <v>1949</v>
      </c>
      <c r="C159" s="79" t="s">
        <v>1949</v>
      </c>
      <c r="D159" s="339" t="s">
        <v>1950</v>
      </c>
      <c r="E159" s="339" t="s">
        <v>1951</v>
      </c>
      <c r="F159" s="81" t="s">
        <v>0</v>
      </c>
      <c r="G159" s="245">
        <v>4</v>
      </c>
      <c r="H159" s="245">
        <v>4</v>
      </c>
      <c r="I159" s="307">
        <f t="shared" si="19"/>
        <v>7.5</v>
      </c>
      <c r="J159" s="308" t="s">
        <v>1576</v>
      </c>
      <c r="K159" s="309">
        <v>1</v>
      </c>
      <c r="L159" s="309">
        <v>1</v>
      </c>
      <c r="M159" s="310">
        <f t="shared" si="20"/>
        <v>0.25</v>
      </c>
      <c r="N159" s="310">
        <f t="shared" si="21"/>
        <v>0.25</v>
      </c>
      <c r="O159" s="310">
        <f t="shared" si="22"/>
        <v>0.25</v>
      </c>
      <c r="P159" s="311">
        <f t="shared" si="23"/>
        <v>0.25</v>
      </c>
      <c r="Q159" s="312">
        <f t="shared" si="24"/>
        <v>1.875</v>
      </c>
      <c r="R159" s="244"/>
    </row>
    <row r="160" spans="2:18">
      <c r="B160" s="79" t="s">
        <v>1949</v>
      </c>
      <c r="C160" s="79" t="s">
        <v>1949</v>
      </c>
      <c r="D160" s="339" t="s">
        <v>1952</v>
      </c>
      <c r="E160" s="339" t="s">
        <v>1953</v>
      </c>
      <c r="F160" s="81" t="s">
        <v>4</v>
      </c>
      <c r="G160" s="245">
        <v>4</v>
      </c>
      <c r="H160" s="245">
        <v>4</v>
      </c>
      <c r="I160" s="307">
        <f t="shared" si="19"/>
        <v>3.9</v>
      </c>
      <c r="J160" s="308" t="s">
        <v>1576</v>
      </c>
      <c r="K160" s="309">
        <v>1</v>
      </c>
      <c r="L160" s="309">
        <v>1</v>
      </c>
      <c r="M160" s="310">
        <f t="shared" si="20"/>
        <v>0.25</v>
      </c>
      <c r="N160" s="310">
        <f t="shared" si="21"/>
        <v>0.25</v>
      </c>
      <c r="O160" s="310">
        <f t="shared" si="22"/>
        <v>0.25</v>
      </c>
      <c r="P160" s="311">
        <f t="shared" si="23"/>
        <v>0.25</v>
      </c>
      <c r="Q160" s="312">
        <f t="shared" si="24"/>
        <v>0.97499999999999998</v>
      </c>
      <c r="R160" s="244"/>
    </row>
    <row r="161" spans="2:18">
      <c r="B161" s="79" t="s">
        <v>1949</v>
      </c>
      <c r="C161" s="79" t="s">
        <v>1949</v>
      </c>
      <c r="D161" s="339" t="s">
        <v>1954</v>
      </c>
      <c r="E161" s="339" t="s">
        <v>1955</v>
      </c>
      <c r="F161" s="81" t="s">
        <v>2</v>
      </c>
      <c r="G161" s="245">
        <v>4</v>
      </c>
      <c r="H161" s="245">
        <v>4</v>
      </c>
      <c r="I161" s="307">
        <f t="shared" si="19"/>
        <v>4</v>
      </c>
      <c r="J161" s="308" t="s">
        <v>1576</v>
      </c>
      <c r="K161" s="309">
        <v>1</v>
      </c>
      <c r="L161" s="309">
        <v>1</v>
      </c>
      <c r="M161" s="310">
        <f t="shared" si="20"/>
        <v>0.25</v>
      </c>
      <c r="N161" s="310">
        <f t="shared" si="21"/>
        <v>0.25</v>
      </c>
      <c r="O161" s="310">
        <f t="shared" si="22"/>
        <v>0.25</v>
      </c>
      <c r="P161" s="311">
        <f t="shared" si="23"/>
        <v>0.25</v>
      </c>
      <c r="Q161" s="312">
        <f t="shared" si="24"/>
        <v>1</v>
      </c>
      <c r="R161" s="244"/>
    </row>
    <row r="162" spans="2:18">
      <c r="B162" s="79" t="s">
        <v>1949</v>
      </c>
      <c r="C162" s="79" t="s">
        <v>1949</v>
      </c>
      <c r="D162" s="339" t="s">
        <v>1956</v>
      </c>
      <c r="E162" s="339" t="s">
        <v>1957</v>
      </c>
      <c r="F162" s="81" t="s">
        <v>2</v>
      </c>
      <c r="G162" s="245">
        <v>4</v>
      </c>
      <c r="H162" s="245">
        <v>4</v>
      </c>
      <c r="I162" s="307">
        <f t="shared" si="19"/>
        <v>4</v>
      </c>
      <c r="J162" s="308" t="s">
        <v>1576</v>
      </c>
      <c r="K162" s="309">
        <v>1</v>
      </c>
      <c r="L162" s="309">
        <v>1</v>
      </c>
      <c r="M162" s="310">
        <f t="shared" si="20"/>
        <v>0.25</v>
      </c>
      <c r="N162" s="310">
        <f t="shared" si="21"/>
        <v>0.25</v>
      </c>
      <c r="O162" s="310">
        <f t="shared" si="22"/>
        <v>0.25</v>
      </c>
      <c r="P162" s="311">
        <f t="shared" si="23"/>
        <v>0.25</v>
      </c>
      <c r="Q162" s="312">
        <f t="shared" si="24"/>
        <v>1</v>
      </c>
      <c r="R162" s="244"/>
    </row>
    <row r="163" spans="2:18">
      <c r="B163" s="79" t="s">
        <v>1949</v>
      </c>
      <c r="C163" s="79" t="s">
        <v>1949</v>
      </c>
      <c r="D163" s="339" t="s">
        <v>1958</v>
      </c>
      <c r="E163" s="339" t="s">
        <v>1959</v>
      </c>
      <c r="F163" s="81" t="s">
        <v>2</v>
      </c>
      <c r="G163" s="245">
        <v>4</v>
      </c>
      <c r="H163" s="245">
        <v>4</v>
      </c>
      <c r="I163" s="307">
        <f t="shared" si="19"/>
        <v>4</v>
      </c>
      <c r="J163" s="308" t="s">
        <v>1576</v>
      </c>
      <c r="K163" s="309">
        <v>1</v>
      </c>
      <c r="L163" s="309">
        <v>1</v>
      </c>
      <c r="M163" s="310">
        <f t="shared" si="20"/>
        <v>0.25</v>
      </c>
      <c r="N163" s="310">
        <f t="shared" si="21"/>
        <v>0.25</v>
      </c>
      <c r="O163" s="310">
        <f t="shared" si="22"/>
        <v>0.25</v>
      </c>
      <c r="P163" s="311">
        <f t="shared" si="23"/>
        <v>0.25</v>
      </c>
      <c r="Q163" s="312">
        <f t="shared" si="24"/>
        <v>1</v>
      </c>
      <c r="R163" s="244"/>
    </row>
    <row r="164" spans="2:18">
      <c r="B164" s="79" t="s">
        <v>1960</v>
      </c>
      <c r="C164" s="79" t="s">
        <v>1961</v>
      </c>
      <c r="D164" s="339" t="s">
        <v>1962</v>
      </c>
      <c r="E164" s="339" t="s">
        <v>1963</v>
      </c>
      <c r="F164" s="81" t="s">
        <v>0</v>
      </c>
      <c r="G164" s="245">
        <v>4</v>
      </c>
      <c r="H164" s="245">
        <v>4</v>
      </c>
      <c r="I164" s="307">
        <f t="shared" si="19"/>
        <v>7.5</v>
      </c>
      <c r="J164" s="308" t="s">
        <v>1576</v>
      </c>
      <c r="K164" s="309">
        <v>1</v>
      </c>
      <c r="L164" s="309">
        <v>1</v>
      </c>
      <c r="M164" s="310">
        <f t="shared" si="20"/>
        <v>0.25</v>
      </c>
      <c r="N164" s="310">
        <f t="shared" si="21"/>
        <v>0.25</v>
      </c>
      <c r="O164" s="310">
        <f t="shared" si="22"/>
        <v>0.25</v>
      </c>
      <c r="P164" s="311">
        <f t="shared" si="23"/>
        <v>0.25</v>
      </c>
      <c r="Q164" s="312">
        <f t="shared" si="24"/>
        <v>1.875</v>
      </c>
      <c r="R164" s="244"/>
    </row>
    <row r="165" spans="2:18">
      <c r="B165" s="79" t="s">
        <v>1960</v>
      </c>
      <c r="C165" s="79" t="s">
        <v>1961</v>
      </c>
      <c r="D165" s="339" t="s">
        <v>1964</v>
      </c>
      <c r="E165" s="339" t="s">
        <v>1965</v>
      </c>
      <c r="F165" s="81" t="s">
        <v>4</v>
      </c>
      <c r="G165" s="245">
        <v>4</v>
      </c>
      <c r="H165" s="245">
        <v>4</v>
      </c>
      <c r="I165" s="307">
        <f t="shared" si="19"/>
        <v>3.9</v>
      </c>
      <c r="J165" s="308" t="s">
        <v>1576</v>
      </c>
      <c r="K165" s="309">
        <v>1</v>
      </c>
      <c r="L165" s="309">
        <v>1</v>
      </c>
      <c r="M165" s="310">
        <f t="shared" si="20"/>
        <v>0.25</v>
      </c>
      <c r="N165" s="310">
        <f t="shared" si="21"/>
        <v>0.25</v>
      </c>
      <c r="O165" s="310">
        <f t="shared" si="22"/>
        <v>0.25</v>
      </c>
      <c r="P165" s="311">
        <f t="shared" si="23"/>
        <v>0.25</v>
      </c>
      <c r="Q165" s="312">
        <f t="shared" si="24"/>
        <v>0.97499999999999998</v>
      </c>
      <c r="R165" s="244"/>
    </row>
    <row r="166" spans="2:18">
      <c r="B166" s="79" t="s">
        <v>1960</v>
      </c>
      <c r="C166" s="79" t="s">
        <v>1961</v>
      </c>
      <c r="D166" s="339" t="s">
        <v>1966</v>
      </c>
      <c r="E166" s="339" t="s">
        <v>1967</v>
      </c>
      <c r="F166" s="81" t="s">
        <v>2</v>
      </c>
      <c r="G166" s="245">
        <v>4</v>
      </c>
      <c r="H166" s="245">
        <v>4</v>
      </c>
      <c r="I166" s="307">
        <f t="shared" si="19"/>
        <v>4</v>
      </c>
      <c r="J166" s="308" t="s">
        <v>1576</v>
      </c>
      <c r="K166" s="309">
        <v>1</v>
      </c>
      <c r="L166" s="309">
        <v>1</v>
      </c>
      <c r="M166" s="310">
        <f t="shared" si="20"/>
        <v>0.25</v>
      </c>
      <c r="N166" s="310">
        <f t="shared" si="21"/>
        <v>0.25</v>
      </c>
      <c r="O166" s="310">
        <f t="shared" si="22"/>
        <v>0.25</v>
      </c>
      <c r="P166" s="311">
        <f t="shared" si="23"/>
        <v>0.25</v>
      </c>
      <c r="Q166" s="312">
        <f t="shared" si="24"/>
        <v>1</v>
      </c>
      <c r="R166" s="244"/>
    </row>
    <row r="167" spans="2:18">
      <c r="B167" s="79" t="s">
        <v>1960</v>
      </c>
      <c r="C167" s="79" t="s">
        <v>1961</v>
      </c>
      <c r="D167" s="339" t="s">
        <v>1968</v>
      </c>
      <c r="E167" s="339" t="s">
        <v>1969</v>
      </c>
      <c r="F167" s="81" t="s">
        <v>2</v>
      </c>
      <c r="G167" s="245">
        <v>4</v>
      </c>
      <c r="H167" s="245">
        <v>4</v>
      </c>
      <c r="I167" s="307">
        <f t="shared" si="19"/>
        <v>4</v>
      </c>
      <c r="J167" s="308" t="s">
        <v>1576</v>
      </c>
      <c r="K167" s="309">
        <v>1</v>
      </c>
      <c r="L167" s="309">
        <v>1</v>
      </c>
      <c r="M167" s="310">
        <f t="shared" si="20"/>
        <v>0.25</v>
      </c>
      <c r="N167" s="310">
        <f t="shared" si="21"/>
        <v>0.25</v>
      </c>
      <c r="O167" s="310">
        <f t="shared" si="22"/>
        <v>0.25</v>
      </c>
      <c r="P167" s="311">
        <f t="shared" si="23"/>
        <v>0.25</v>
      </c>
      <c r="Q167" s="312">
        <f t="shared" si="24"/>
        <v>1</v>
      </c>
      <c r="R167" s="244"/>
    </row>
    <row r="168" spans="2:18">
      <c r="B168" s="79" t="s">
        <v>1960</v>
      </c>
      <c r="C168" s="79" t="s">
        <v>1961</v>
      </c>
      <c r="D168" s="339" t="s">
        <v>1970</v>
      </c>
      <c r="E168" s="339" t="s">
        <v>1971</v>
      </c>
      <c r="F168" s="81" t="s">
        <v>2</v>
      </c>
      <c r="G168" s="245">
        <v>4</v>
      </c>
      <c r="H168" s="245">
        <v>4</v>
      </c>
      <c r="I168" s="307">
        <f t="shared" si="19"/>
        <v>4</v>
      </c>
      <c r="J168" s="308" t="s">
        <v>1576</v>
      </c>
      <c r="K168" s="309">
        <v>1</v>
      </c>
      <c r="L168" s="309">
        <v>1</v>
      </c>
      <c r="M168" s="310">
        <f t="shared" si="20"/>
        <v>0.25</v>
      </c>
      <c r="N168" s="310">
        <f t="shared" si="21"/>
        <v>0.25</v>
      </c>
      <c r="O168" s="310">
        <f t="shared" si="22"/>
        <v>0.25</v>
      </c>
      <c r="P168" s="311">
        <f t="shared" si="23"/>
        <v>0.25</v>
      </c>
      <c r="Q168" s="312">
        <f t="shared" si="24"/>
        <v>1</v>
      </c>
      <c r="R168" s="244"/>
    </row>
    <row r="169" spans="2:18">
      <c r="B169" s="79" t="s">
        <v>1960</v>
      </c>
      <c r="C169" s="79" t="s">
        <v>1972</v>
      </c>
      <c r="D169" s="340" t="s">
        <v>1973</v>
      </c>
      <c r="E169" s="339" t="s">
        <v>1974</v>
      </c>
      <c r="F169" s="81" t="s">
        <v>0</v>
      </c>
      <c r="G169" s="245">
        <v>4</v>
      </c>
      <c r="H169" s="245">
        <v>4</v>
      </c>
      <c r="I169" s="307">
        <f t="shared" si="19"/>
        <v>7.5</v>
      </c>
      <c r="J169" s="308" t="s">
        <v>1576</v>
      </c>
      <c r="K169" s="309">
        <v>1</v>
      </c>
      <c r="L169" s="309">
        <v>1</v>
      </c>
      <c r="M169" s="310">
        <f t="shared" si="20"/>
        <v>0.25</v>
      </c>
      <c r="N169" s="310">
        <f t="shared" si="21"/>
        <v>0.25</v>
      </c>
      <c r="O169" s="310">
        <f t="shared" si="22"/>
        <v>0.25</v>
      </c>
      <c r="P169" s="311">
        <f t="shared" si="23"/>
        <v>0.25</v>
      </c>
      <c r="Q169" s="312">
        <f t="shared" si="24"/>
        <v>1.875</v>
      </c>
      <c r="R169" s="244"/>
    </row>
    <row r="170" spans="2:18">
      <c r="B170" s="79" t="s">
        <v>1960</v>
      </c>
      <c r="C170" s="79" t="s">
        <v>1972</v>
      </c>
      <c r="D170" s="340" t="s">
        <v>1975</v>
      </c>
      <c r="E170" s="339" t="s">
        <v>1976</v>
      </c>
      <c r="F170" s="81" t="s">
        <v>4</v>
      </c>
      <c r="G170" s="245">
        <v>4</v>
      </c>
      <c r="H170" s="245">
        <v>4</v>
      </c>
      <c r="I170" s="307">
        <f t="shared" si="19"/>
        <v>3.9</v>
      </c>
      <c r="J170" s="308" t="s">
        <v>1576</v>
      </c>
      <c r="K170" s="309">
        <v>1</v>
      </c>
      <c r="L170" s="309">
        <v>1</v>
      </c>
      <c r="M170" s="310">
        <f t="shared" si="20"/>
        <v>0.25</v>
      </c>
      <c r="N170" s="310">
        <f t="shared" si="21"/>
        <v>0.25</v>
      </c>
      <c r="O170" s="310">
        <f t="shared" si="22"/>
        <v>0.25</v>
      </c>
      <c r="P170" s="311">
        <f t="shared" si="23"/>
        <v>0.25</v>
      </c>
      <c r="Q170" s="312">
        <f t="shared" si="24"/>
        <v>0.97499999999999998</v>
      </c>
      <c r="R170" s="244"/>
    </row>
    <row r="171" spans="2:18">
      <c r="B171" s="79" t="s">
        <v>1960</v>
      </c>
      <c r="C171" s="79" t="s">
        <v>1972</v>
      </c>
      <c r="D171" s="340" t="s">
        <v>1977</v>
      </c>
      <c r="E171" s="339" t="s">
        <v>1978</v>
      </c>
      <c r="F171" s="81" t="s">
        <v>2</v>
      </c>
      <c r="G171" s="245">
        <v>4</v>
      </c>
      <c r="H171" s="245">
        <v>4</v>
      </c>
      <c r="I171" s="307">
        <f t="shared" si="19"/>
        <v>4</v>
      </c>
      <c r="J171" s="308" t="s">
        <v>1576</v>
      </c>
      <c r="K171" s="309">
        <v>1</v>
      </c>
      <c r="L171" s="309">
        <v>1</v>
      </c>
      <c r="M171" s="310">
        <f t="shared" si="20"/>
        <v>0.25</v>
      </c>
      <c r="N171" s="310">
        <f t="shared" si="21"/>
        <v>0.25</v>
      </c>
      <c r="O171" s="310">
        <f t="shared" si="22"/>
        <v>0.25</v>
      </c>
      <c r="P171" s="311">
        <f t="shared" si="23"/>
        <v>0.25</v>
      </c>
      <c r="Q171" s="312">
        <f t="shared" si="24"/>
        <v>1</v>
      </c>
      <c r="R171" s="244"/>
    </row>
    <row r="172" spans="2:18">
      <c r="B172" s="79" t="s">
        <v>1960</v>
      </c>
      <c r="C172" s="79" t="s">
        <v>1972</v>
      </c>
      <c r="D172" s="340" t="s">
        <v>1979</v>
      </c>
      <c r="E172" s="339" t="s">
        <v>1980</v>
      </c>
      <c r="F172" s="81" t="s">
        <v>2</v>
      </c>
      <c r="G172" s="245">
        <v>4</v>
      </c>
      <c r="H172" s="245">
        <v>4</v>
      </c>
      <c r="I172" s="307">
        <f t="shared" si="19"/>
        <v>4</v>
      </c>
      <c r="J172" s="308" t="s">
        <v>1576</v>
      </c>
      <c r="K172" s="309">
        <v>1</v>
      </c>
      <c r="L172" s="309">
        <v>1</v>
      </c>
      <c r="M172" s="310">
        <f t="shared" si="20"/>
        <v>0.25</v>
      </c>
      <c r="N172" s="310">
        <f t="shared" si="21"/>
        <v>0.25</v>
      </c>
      <c r="O172" s="310">
        <f t="shared" si="22"/>
        <v>0.25</v>
      </c>
      <c r="P172" s="311">
        <f t="shared" si="23"/>
        <v>0.25</v>
      </c>
      <c r="Q172" s="312">
        <f t="shared" si="24"/>
        <v>1</v>
      </c>
      <c r="R172" s="244"/>
    </row>
    <row r="173" spans="2:18">
      <c r="B173" s="79" t="s">
        <v>1960</v>
      </c>
      <c r="C173" s="79" t="s">
        <v>1972</v>
      </c>
      <c r="D173" s="340" t="s">
        <v>1981</v>
      </c>
      <c r="E173" s="339" t="s">
        <v>1982</v>
      </c>
      <c r="F173" s="81" t="s">
        <v>2</v>
      </c>
      <c r="G173" s="245">
        <v>4</v>
      </c>
      <c r="H173" s="245">
        <v>4</v>
      </c>
      <c r="I173" s="307">
        <f t="shared" si="19"/>
        <v>4</v>
      </c>
      <c r="J173" s="308" t="s">
        <v>1576</v>
      </c>
      <c r="K173" s="309">
        <v>1</v>
      </c>
      <c r="L173" s="309">
        <v>1</v>
      </c>
      <c r="M173" s="310">
        <f t="shared" si="20"/>
        <v>0.25</v>
      </c>
      <c r="N173" s="310">
        <f t="shared" si="21"/>
        <v>0.25</v>
      </c>
      <c r="O173" s="310">
        <f t="shared" si="22"/>
        <v>0.25</v>
      </c>
      <c r="P173" s="311">
        <f t="shared" si="23"/>
        <v>0.25</v>
      </c>
      <c r="Q173" s="312">
        <f t="shared" si="24"/>
        <v>1</v>
      </c>
      <c r="R173" s="244"/>
    </row>
    <row r="174" spans="2:18">
      <c r="B174" s="79" t="s">
        <v>1960</v>
      </c>
      <c r="C174" s="79" t="s">
        <v>1983</v>
      </c>
      <c r="D174" s="340" t="s">
        <v>1984</v>
      </c>
      <c r="E174" s="339" t="s">
        <v>1985</v>
      </c>
      <c r="F174" s="81" t="s">
        <v>0</v>
      </c>
      <c r="G174" s="245">
        <v>4</v>
      </c>
      <c r="H174" s="245">
        <v>4</v>
      </c>
      <c r="I174" s="307">
        <f t="shared" si="19"/>
        <v>7.5</v>
      </c>
      <c r="J174" s="308" t="s">
        <v>1576</v>
      </c>
      <c r="K174" s="309">
        <v>1</v>
      </c>
      <c r="L174" s="309">
        <v>1</v>
      </c>
      <c r="M174" s="310">
        <f t="shared" si="20"/>
        <v>0.25</v>
      </c>
      <c r="N174" s="310">
        <f t="shared" si="21"/>
        <v>0.25</v>
      </c>
      <c r="O174" s="310">
        <f t="shared" si="22"/>
        <v>0.25</v>
      </c>
      <c r="P174" s="311">
        <f t="shared" si="23"/>
        <v>0.25</v>
      </c>
      <c r="Q174" s="312">
        <f t="shared" si="24"/>
        <v>1.875</v>
      </c>
      <c r="R174" s="244"/>
    </row>
    <row r="175" spans="2:18">
      <c r="B175" s="79" t="s">
        <v>1960</v>
      </c>
      <c r="C175" s="79" t="s">
        <v>1983</v>
      </c>
      <c r="D175" s="340" t="s">
        <v>1986</v>
      </c>
      <c r="E175" s="339" t="s">
        <v>1987</v>
      </c>
      <c r="F175" s="81" t="s">
        <v>4</v>
      </c>
      <c r="G175" s="245">
        <v>4</v>
      </c>
      <c r="H175" s="245">
        <v>4</v>
      </c>
      <c r="I175" s="307">
        <f t="shared" si="19"/>
        <v>3.9</v>
      </c>
      <c r="J175" s="308" t="s">
        <v>1576</v>
      </c>
      <c r="K175" s="309">
        <v>1</v>
      </c>
      <c r="L175" s="309">
        <v>1</v>
      </c>
      <c r="M175" s="310">
        <f t="shared" si="20"/>
        <v>0.25</v>
      </c>
      <c r="N175" s="310">
        <f t="shared" si="21"/>
        <v>0.25</v>
      </c>
      <c r="O175" s="310">
        <f t="shared" si="22"/>
        <v>0.25</v>
      </c>
      <c r="P175" s="311">
        <f t="shared" si="23"/>
        <v>0.25</v>
      </c>
      <c r="Q175" s="312">
        <f t="shared" si="24"/>
        <v>0.97499999999999998</v>
      </c>
      <c r="R175" s="244"/>
    </row>
    <row r="176" spans="2:18">
      <c r="B176" s="79" t="s">
        <v>1960</v>
      </c>
      <c r="C176" s="79" t="s">
        <v>1983</v>
      </c>
      <c r="D176" s="340" t="s">
        <v>1988</v>
      </c>
      <c r="E176" s="339" t="s">
        <v>1989</v>
      </c>
      <c r="F176" s="81" t="s">
        <v>2</v>
      </c>
      <c r="G176" s="245">
        <v>4</v>
      </c>
      <c r="H176" s="245">
        <v>4</v>
      </c>
      <c r="I176" s="307">
        <f t="shared" si="19"/>
        <v>4</v>
      </c>
      <c r="J176" s="308" t="s">
        <v>1576</v>
      </c>
      <c r="K176" s="309">
        <v>1</v>
      </c>
      <c r="L176" s="309">
        <v>1</v>
      </c>
      <c r="M176" s="310">
        <f t="shared" si="20"/>
        <v>0.25</v>
      </c>
      <c r="N176" s="310">
        <f t="shared" si="21"/>
        <v>0.25</v>
      </c>
      <c r="O176" s="310">
        <f t="shared" si="22"/>
        <v>0.25</v>
      </c>
      <c r="P176" s="311">
        <f t="shared" si="23"/>
        <v>0.25</v>
      </c>
      <c r="Q176" s="312">
        <f t="shared" si="24"/>
        <v>1</v>
      </c>
      <c r="R176" s="244"/>
    </row>
    <row r="177" spans="2:18">
      <c r="B177" s="79" t="s">
        <v>1960</v>
      </c>
      <c r="C177" s="79" t="s">
        <v>1983</v>
      </c>
      <c r="D177" s="340" t="s">
        <v>1990</v>
      </c>
      <c r="E177" s="339" t="s">
        <v>1991</v>
      </c>
      <c r="F177" s="81" t="s">
        <v>2</v>
      </c>
      <c r="G177" s="245">
        <v>4</v>
      </c>
      <c r="H177" s="245">
        <v>4</v>
      </c>
      <c r="I177" s="307">
        <f t="shared" si="19"/>
        <v>4</v>
      </c>
      <c r="J177" s="308" t="s">
        <v>1576</v>
      </c>
      <c r="K177" s="309">
        <v>1</v>
      </c>
      <c r="L177" s="309">
        <v>1</v>
      </c>
      <c r="M177" s="310">
        <f t="shared" si="20"/>
        <v>0.25</v>
      </c>
      <c r="N177" s="310">
        <f t="shared" si="21"/>
        <v>0.25</v>
      </c>
      <c r="O177" s="310">
        <f t="shared" si="22"/>
        <v>0.25</v>
      </c>
      <c r="P177" s="311">
        <f t="shared" si="23"/>
        <v>0.25</v>
      </c>
      <c r="Q177" s="312">
        <f t="shared" si="24"/>
        <v>1</v>
      </c>
      <c r="R177" s="244"/>
    </row>
    <row r="178" spans="2:18">
      <c r="B178" s="79" t="s">
        <v>1960</v>
      </c>
      <c r="C178" s="79" t="s">
        <v>1983</v>
      </c>
      <c r="D178" s="340" t="s">
        <v>1992</v>
      </c>
      <c r="E178" s="339" t="s">
        <v>1993</v>
      </c>
      <c r="F178" s="81" t="s">
        <v>2</v>
      </c>
      <c r="G178" s="245">
        <v>4</v>
      </c>
      <c r="H178" s="245">
        <v>4</v>
      </c>
      <c r="I178" s="307">
        <f t="shared" si="19"/>
        <v>4</v>
      </c>
      <c r="J178" s="308" t="s">
        <v>1576</v>
      </c>
      <c r="K178" s="309">
        <v>1</v>
      </c>
      <c r="L178" s="309">
        <v>1</v>
      </c>
      <c r="M178" s="310">
        <f t="shared" si="20"/>
        <v>0.25</v>
      </c>
      <c r="N178" s="310">
        <f t="shared" si="21"/>
        <v>0.25</v>
      </c>
      <c r="O178" s="310">
        <f t="shared" si="22"/>
        <v>0.25</v>
      </c>
      <c r="P178" s="311">
        <f t="shared" si="23"/>
        <v>0.25</v>
      </c>
      <c r="Q178" s="312">
        <f t="shared" si="24"/>
        <v>1</v>
      </c>
      <c r="R178" s="244"/>
    </row>
    <row r="179" spans="2:18">
      <c r="B179" s="79" t="s">
        <v>1960</v>
      </c>
      <c r="C179" s="79" t="s">
        <v>1994</v>
      </c>
      <c r="D179" s="340" t="s">
        <v>1995</v>
      </c>
      <c r="E179" s="339" t="s">
        <v>1996</v>
      </c>
      <c r="F179" s="81" t="s">
        <v>0</v>
      </c>
      <c r="G179" s="245">
        <v>4</v>
      </c>
      <c r="H179" s="245">
        <v>4</v>
      </c>
      <c r="I179" s="307">
        <f t="shared" si="19"/>
        <v>7.5</v>
      </c>
      <c r="J179" s="308" t="s">
        <v>1576</v>
      </c>
      <c r="K179" s="309">
        <v>1</v>
      </c>
      <c r="L179" s="309">
        <v>1</v>
      </c>
      <c r="M179" s="310">
        <f t="shared" si="20"/>
        <v>0.25</v>
      </c>
      <c r="N179" s="310">
        <f t="shared" si="21"/>
        <v>0.25</v>
      </c>
      <c r="O179" s="310">
        <f t="shared" si="22"/>
        <v>0.25</v>
      </c>
      <c r="P179" s="311">
        <f t="shared" si="23"/>
        <v>0.25</v>
      </c>
      <c r="Q179" s="312">
        <f t="shared" si="24"/>
        <v>1.875</v>
      </c>
      <c r="R179" s="244"/>
    </row>
    <row r="180" spans="2:18">
      <c r="B180" s="79" t="s">
        <v>1960</v>
      </c>
      <c r="C180" s="79" t="s">
        <v>1994</v>
      </c>
      <c r="D180" s="340" t="s">
        <v>1997</v>
      </c>
      <c r="E180" s="339" t="s">
        <v>1998</v>
      </c>
      <c r="F180" s="81" t="s">
        <v>4</v>
      </c>
      <c r="G180" s="245">
        <v>4</v>
      </c>
      <c r="H180" s="245">
        <v>4</v>
      </c>
      <c r="I180" s="307">
        <f t="shared" si="19"/>
        <v>3.9</v>
      </c>
      <c r="J180" s="308" t="s">
        <v>1576</v>
      </c>
      <c r="K180" s="309">
        <v>1</v>
      </c>
      <c r="L180" s="309">
        <v>1</v>
      </c>
      <c r="M180" s="310">
        <f t="shared" si="20"/>
        <v>0.25</v>
      </c>
      <c r="N180" s="310">
        <f t="shared" si="21"/>
        <v>0.25</v>
      </c>
      <c r="O180" s="310">
        <f t="shared" si="22"/>
        <v>0.25</v>
      </c>
      <c r="P180" s="311">
        <f t="shared" si="23"/>
        <v>0.25</v>
      </c>
      <c r="Q180" s="312">
        <f t="shared" si="24"/>
        <v>0.97499999999999998</v>
      </c>
      <c r="R180" s="244"/>
    </row>
    <row r="181" spans="2:18">
      <c r="B181" s="79" t="s">
        <v>1960</v>
      </c>
      <c r="C181" s="79" t="s">
        <v>1994</v>
      </c>
      <c r="D181" s="340" t="s">
        <v>1999</v>
      </c>
      <c r="E181" s="339" t="s">
        <v>2000</v>
      </c>
      <c r="F181" s="81" t="s">
        <v>2</v>
      </c>
      <c r="G181" s="245">
        <v>4</v>
      </c>
      <c r="H181" s="245">
        <v>4</v>
      </c>
      <c r="I181" s="307">
        <f t="shared" si="19"/>
        <v>4</v>
      </c>
      <c r="J181" s="308" t="s">
        <v>1576</v>
      </c>
      <c r="K181" s="309">
        <v>1</v>
      </c>
      <c r="L181" s="309">
        <v>1</v>
      </c>
      <c r="M181" s="310">
        <f t="shared" si="20"/>
        <v>0.25</v>
      </c>
      <c r="N181" s="310">
        <f t="shared" si="21"/>
        <v>0.25</v>
      </c>
      <c r="O181" s="310">
        <f t="shared" si="22"/>
        <v>0.25</v>
      </c>
      <c r="P181" s="311">
        <f t="shared" si="23"/>
        <v>0.25</v>
      </c>
      <c r="Q181" s="312">
        <f t="shared" si="24"/>
        <v>1</v>
      </c>
      <c r="R181" s="244"/>
    </row>
    <row r="182" spans="2:18">
      <c r="B182" s="79" t="s">
        <v>1960</v>
      </c>
      <c r="C182" s="79" t="s">
        <v>1994</v>
      </c>
      <c r="D182" s="340" t="s">
        <v>2001</v>
      </c>
      <c r="E182" s="339" t="s">
        <v>2002</v>
      </c>
      <c r="F182" s="81" t="s">
        <v>2</v>
      </c>
      <c r="G182" s="245">
        <v>4</v>
      </c>
      <c r="H182" s="245">
        <v>4</v>
      </c>
      <c r="I182" s="307">
        <f t="shared" si="19"/>
        <v>4</v>
      </c>
      <c r="J182" s="308" t="s">
        <v>1576</v>
      </c>
      <c r="K182" s="309">
        <v>1</v>
      </c>
      <c r="L182" s="309">
        <v>1</v>
      </c>
      <c r="M182" s="310">
        <f t="shared" si="20"/>
        <v>0.25</v>
      </c>
      <c r="N182" s="310">
        <f t="shared" si="21"/>
        <v>0.25</v>
      </c>
      <c r="O182" s="310">
        <f t="shared" si="22"/>
        <v>0.25</v>
      </c>
      <c r="P182" s="311">
        <f t="shared" si="23"/>
        <v>0.25</v>
      </c>
      <c r="Q182" s="312">
        <f t="shared" si="24"/>
        <v>1</v>
      </c>
      <c r="R182" s="244"/>
    </row>
    <row r="183" spans="2:18">
      <c r="B183" s="79" t="s">
        <v>1960</v>
      </c>
      <c r="C183" s="79" t="s">
        <v>1994</v>
      </c>
      <c r="D183" s="340" t="s">
        <v>2003</v>
      </c>
      <c r="E183" s="339" t="s">
        <v>2004</v>
      </c>
      <c r="F183" s="81" t="s">
        <v>2</v>
      </c>
      <c r="G183" s="245">
        <v>4</v>
      </c>
      <c r="H183" s="245">
        <v>4</v>
      </c>
      <c r="I183" s="307">
        <f t="shared" si="19"/>
        <v>4</v>
      </c>
      <c r="J183" s="308" t="s">
        <v>1576</v>
      </c>
      <c r="K183" s="309">
        <v>1</v>
      </c>
      <c r="L183" s="309">
        <v>1</v>
      </c>
      <c r="M183" s="310">
        <f t="shared" si="20"/>
        <v>0.25</v>
      </c>
      <c r="N183" s="310">
        <f t="shared" si="21"/>
        <v>0.25</v>
      </c>
      <c r="O183" s="310">
        <f t="shared" si="22"/>
        <v>0.25</v>
      </c>
      <c r="P183" s="311">
        <f t="shared" si="23"/>
        <v>0.25</v>
      </c>
      <c r="Q183" s="312">
        <f t="shared" si="24"/>
        <v>1</v>
      </c>
      <c r="R183" s="244"/>
    </row>
    <row r="184" spans="2:18">
      <c r="B184" s="79" t="s">
        <v>1960</v>
      </c>
      <c r="C184" s="79" t="s">
        <v>2005</v>
      </c>
      <c r="D184" s="340" t="s">
        <v>2006</v>
      </c>
      <c r="E184" s="339" t="s">
        <v>2007</v>
      </c>
      <c r="F184" s="81" t="s">
        <v>0</v>
      </c>
      <c r="G184" s="245">
        <v>4</v>
      </c>
      <c r="H184" s="245">
        <v>4</v>
      </c>
      <c r="I184" s="307">
        <f t="shared" si="19"/>
        <v>7.5</v>
      </c>
      <c r="J184" s="308" t="s">
        <v>1576</v>
      </c>
      <c r="K184" s="309">
        <v>1</v>
      </c>
      <c r="L184" s="309">
        <v>1</v>
      </c>
      <c r="M184" s="310">
        <f t="shared" si="20"/>
        <v>0.25</v>
      </c>
      <c r="N184" s="310">
        <f t="shared" si="21"/>
        <v>0.25</v>
      </c>
      <c r="O184" s="310">
        <f t="shared" si="22"/>
        <v>0.25</v>
      </c>
      <c r="P184" s="311">
        <f t="shared" si="23"/>
        <v>0.25</v>
      </c>
      <c r="Q184" s="312">
        <f t="shared" si="24"/>
        <v>1.875</v>
      </c>
      <c r="R184" s="244"/>
    </row>
    <row r="185" spans="2:18">
      <c r="B185" s="79" t="s">
        <v>1960</v>
      </c>
      <c r="C185" s="79" t="s">
        <v>2005</v>
      </c>
      <c r="D185" s="340" t="s">
        <v>2008</v>
      </c>
      <c r="E185" s="339" t="s">
        <v>2009</v>
      </c>
      <c r="F185" s="81" t="s">
        <v>4</v>
      </c>
      <c r="G185" s="245">
        <v>4</v>
      </c>
      <c r="H185" s="245">
        <v>4</v>
      </c>
      <c r="I185" s="307">
        <f t="shared" si="19"/>
        <v>3.9</v>
      </c>
      <c r="J185" s="308" t="s">
        <v>1576</v>
      </c>
      <c r="K185" s="309">
        <v>1</v>
      </c>
      <c r="L185" s="309">
        <v>1</v>
      </c>
      <c r="M185" s="310">
        <f t="shared" si="20"/>
        <v>0.25</v>
      </c>
      <c r="N185" s="310">
        <f t="shared" si="21"/>
        <v>0.25</v>
      </c>
      <c r="O185" s="310">
        <f t="shared" si="22"/>
        <v>0.25</v>
      </c>
      <c r="P185" s="311">
        <f t="shared" si="23"/>
        <v>0.25</v>
      </c>
      <c r="Q185" s="312">
        <f t="shared" si="24"/>
        <v>0.97499999999999998</v>
      </c>
      <c r="R185" s="244"/>
    </row>
    <row r="186" spans="2:18">
      <c r="B186" s="79" t="s">
        <v>1960</v>
      </c>
      <c r="C186" s="79" t="s">
        <v>2005</v>
      </c>
      <c r="D186" s="340" t="s">
        <v>2010</v>
      </c>
      <c r="E186" s="339" t="s">
        <v>2011</v>
      </c>
      <c r="F186" s="81" t="s">
        <v>2</v>
      </c>
      <c r="G186" s="245">
        <v>4</v>
      </c>
      <c r="H186" s="245">
        <v>4</v>
      </c>
      <c r="I186" s="307">
        <f t="shared" si="19"/>
        <v>4</v>
      </c>
      <c r="J186" s="308" t="s">
        <v>1576</v>
      </c>
      <c r="K186" s="309">
        <v>1</v>
      </c>
      <c r="L186" s="309">
        <v>1</v>
      </c>
      <c r="M186" s="310">
        <f t="shared" si="20"/>
        <v>0.25</v>
      </c>
      <c r="N186" s="310">
        <f t="shared" si="21"/>
        <v>0.25</v>
      </c>
      <c r="O186" s="310">
        <f t="shared" si="22"/>
        <v>0.25</v>
      </c>
      <c r="P186" s="311">
        <f t="shared" si="23"/>
        <v>0.25</v>
      </c>
      <c r="Q186" s="312">
        <f t="shared" si="24"/>
        <v>1</v>
      </c>
      <c r="R186" s="244"/>
    </row>
    <row r="187" spans="2:18">
      <c r="B187" s="79" t="s">
        <v>1960</v>
      </c>
      <c r="C187" s="79" t="s">
        <v>2005</v>
      </c>
      <c r="D187" s="340" t="s">
        <v>2012</v>
      </c>
      <c r="E187" s="339" t="s">
        <v>2013</v>
      </c>
      <c r="F187" s="81" t="s">
        <v>2</v>
      </c>
      <c r="G187" s="245">
        <v>4</v>
      </c>
      <c r="H187" s="245">
        <v>4</v>
      </c>
      <c r="I187" s="307">
        <f t="shared" si="19"/>
        <v>4</v>
      </c>
      <c r="J187" s="308" t="s">
        <v>1576</v>
      </c>
      <c r="K187" s="309">
        <v>1</v>
      </c>
      <c r="L187" s="309">
        <v>1</v>
      </c>
      <c r="M187" s="310">
        <f t="shared" si="20"/>
        <v>0.25</v>
      </c>
      <c r="N187" s="310">
        <f t="shared" si="21"/>
        <v>0.25</v>
      </c>
      <c r="O187" s="310">
        <f t="shared" si="22"/>
        <v>0.25</v>
      </c>
      <c r="P187" s="311">
        <f t="shared" si="23"/>
        <v>0.25</v>
      </c>
      <c r="Q187" s="312">
        <f t="shared" si="24"/>
        <v>1</v>
      </c>
      <c r="R187" s="244"/>
    </row>
    <row r="188" spans="2:18">
      <c r="B188" s="79" t="s">
        <v>1960</v>
      </c>
      <c r="C188" s="79" t="s">
        <v>2005</v>
      </c>
      <c r="D188" s="340" t="s">
        <v>2014</v>
      </c>
      <c r="E188" s="339" t="s">
        <v>2015</v>
      </c>
      <c r="F188" s="81" t="s">
        <v>2</v>
      </c>
      <c r="G188" s="245">
        <v>4</v>
      </c>
      <c r="H188" s="245">
        <v>4</v>
      </c>
      <c r="I188" s="307">
        <f t="shared" si="19"/>
        <v>4</v>
      </c>
      <c r="J188" s="308" t="s">
        <v>1576</v>
      </c>
      <c r="K188" s="309">
        <v>1</v>
      </c>
      <c r="L188" s="309">
        <v>1</v>
      </c>
      <c r="M188" s="310">
        <f t="shared" si="20"/>
        <v>0.25</v>
      </c>
      <c r="N188" s="310">
        <f t="shared" si="21"/>
        <v>0.25</v>
      </c>
      <c r="O188" s="310">
        <f t="shared" si="22"/>
        <v>0.25</v>
      </c>
      <c r="P188" s="311">
        <f t="shared" si="23"/>
        <v>0.25</v>
      </c>
      <c r="Q188" s="312">
        <f t="shared" si="24"/>
        <v>1</v>
      </c>
      <c r="R188" s="244"/>
    </row>
    <row r="189" spans="2:18">
      <c r="B189" s="79" t="s">
        <v>1960</v>
      </c>
      <c r="C189" s="79" t="s">
        <v>2005</v>
      </c>
      <c r="D189" s="340" t="s">
        <v>2016</v>
      </c>
      <c r="E189" s="339" t="s">
        <v>2017</v>
      </c>
      <c r="F189" s="81" t="s">
        <v>4</v>
      </c>
      <c r="G189" s="245">
        <v>4</v>
      </c>
      <c r="H189" s="245">
        <v>4</v>
      </c>
      <c r="I189" s="307">
        <f t="shared" si="19"/>
        <v>3.9</v>
      </c>
      <c r="J189" s="308" t="s">
        <v>1576</v>
      </c>
      <c r="K189" s="309">
        <v>1</v>
      </c>
      <c r="L189" s="309">
        <v>1</v>
      </c>
      <c r="M189" s="310">
        <f t="shared" si="20"/>
        <v>0.25</v>
      </c>
      <c r="N189" s="310">
        <f t="shared" si="21"/>
        <v>0.25</v>
      </c>
      <c r="O189" s="310">
        <f t="shared" si="22"/>
        <v>0.25</v>
      </c>
      <c r="P189" s="311">
        <f t="shared" si="23"/>
        <v>0.25</v>
      </c>
      <c r="Q189" s="312">
        <f t="shared" si="24"/>
        <v>0.97499999999999998</v>
      </c>
      <c r="R189" s="244"/>
    </row>
    <row r="190" spans="2:18">
      <c r="B190" s="79" t="s">
        <v>1960</v>
      </c>
      <c r="C190" s="79" t="s">
        <v>2018</v>
      </c>
      <c r="D190" s="340" t="s">
        <v>2019</v>
      </c>
      <c r="E190" s="339" t="s">
        <v>2020</v>
      </c>
      <c r="F190" s="81" t="s">
        <v>0</v>
      </c>
      <c r="G190" s="245">
        <v>4</v>
      </c>
      <c r="H190" s="245">
        <v>4</v>
      </c>
      <c r="I190" s="307">
        <f t="shared" si="19"/>
        <v>7.5</v>
      </c>
      <c r="J190" s="308" t="s">
        <v>1576</v>
      </c>
      <c r="K190" s="309">
        <v>1</v>
      </c>
      <c r="L190" s="309">
        <v>1</v>
      </c>
      <c r="M190" s="310">
        <f t="shared" si="20"/>
        <v>0.25</v>
      </c>
      <c r="N190" s="310">
        <f t="shared" si="21"/>
        <v>0.25</v>
      </c>
      <c r="O190" s="310">
        <f t="shared" si="22"/>
        <v>0.25</v>
      </c>
      <c r="P190" s="311">
        <f t="shared" si="23"/>
        <v>0.25</v>
      </c>
      <c r="Q190" s="312">
        <f t="shared" si="24"/>
        <v>1.875</v>
      </c>
      <c r="R190" s="244"/>
    </row>
    <row r="191" spans="2:18">
      <c r="B191" s="79" t="s">
        <v>1960</v>
      </c>
      <c r="C191" s="79" t="s">
        <v>2018</v>
      </c>
      <c r="D191" s="340" t="s">
        <v>2021</v>
      </c>
      <c r="E191" s="339" t="s">
        <v>2022</v>
      </c>
      <c r="F191" s="81" t="s">
        <v>4</v>
      </c>
      <c r="G191" s="245">
        <v>4</v>
      </c>
      <c r="H191" s="245">
        <v>4</v>
      </c>
      <c r="I191" s="307">
        <f t="shared" si="19"/>
        <v>3.9</v>
      </c>
      <c r="J191" s="308" t="s">
        <v>1576</v>
      </c>
      <c r="K191" s="309">
        <v>1</v>
      </c>
      <c r="L191" s="309">
        <v>1</v>
      </c>
      <c r="M191" s="310">
        <f t="shared" si="20"/>
        <v>0.25</v>
      </c>
      <c r="N191" s="310">
        <f t="shared" si="21"/>
        <v>0.25</v>
      </c>
      <c r="O191" s="310">
        <f t="shared" si="22"/>
        <v>0.25</v>
      </c>
      <c r="P191" s="311">
        <f t="shared" si="23"/>
        <v>0.25</v>
      </c>
      <c r="Q191" s="312">
        <f t="shared" si="24"/>
        <v>0.97499999999999998</v>
      </c>
      <c r="R191" s="244"/>
    </row>
    <row r="192" spans="2:18">
      <c r="B192" s="79" t="s">
        <v>1960</v>
      </c>
      <c r="C192" s="79" t="s">
        <v>2018</v>
      </c>
      <c r="D192" s="340" t="s">
        <v>2023</v>
      </c>
      <c r="E192" s="339" t="s">
        <v>2024</v>
      </c>
      <c r="F192" s="81" t="s">
        <v>2</v>
      </c>
      <c r="G192" s="245">
        <v>4</v>
      </c>
      <c r="H192" s="245">
        <v>4</v>
      </c>
      <c r="I192" s="307">
        <f t="shared" si="19"/>
        <v>4</v>
      </c>
      <c r="J192" s="308" t="s">
        <v>1576</v>
      </c>
      <c r="K192" s="309">
        <v>1</v>
      </c>
      <c r="L192" s="309">
        <v>1</v>
      </c>
      <c r="M192" s="310">
        <f t="shared" si="20"/>
        <v>0.25</v>
      </c>
      <c r="N192" s="310">
        <f t="shared" si="21"/>
        <v>0.25</v>
      </c>
      <c r="O192" s="310">
        <f t="shared" si="22"/>
        <v>0.25</v>
      </c>
      <c r="P192" s="311">
        <f t="shared" si="23"/>
        <v>0.25</v>
      </c>
      <c r="Q192" s="312">
        <f t="shared" si="24"/>
        <v>1</v>
      </c>
      <c r="R192" s="244"/>
    </row>
    <row r="193" spans="2:18">
      <c r="B193" s="79" t="s">
        <v>1960</v>
      </c>
      <c r="C193" s="79" t="s">
        <v>2018</v>
      </c>
      <c r="D193" s="340" t="s">
        <v>2025</v>
      </c>
      <c r="E193" s="339" t="s">
        <v>2026</v>
      </c>
      <c r="F193" s="81" t="s">
        <v>2</v>
      </c>
      <c r="G193" s="245">
        <v>4</v>
      </c>
      <c r="H193" s="245">
        <v>4</v>
      </c>
      <c r="I193" s="307">
        <f t="shared" si="19"/>
        <v>4</v>
      </c>
      <c r="J193" s="308" t="s">
        <v>1576</v>
      </c>
      <c r="K193" s="309">
        <v>1</v>
      </c>
      <c r="L193" s="309">
        <v>1</v>
      </c>
      <c r="M193" s="310">
        <f t="shared" si="20"/>
        <v>0.25</v>
      </c>
      <c r="N193" s="310">
        <f t="shared" si="21"/>
        <v>0.25</v>
      </c>
      <c r="O193" s="310">
        <f t="shared" si="22"/>
        <v>0.25</v>
      </c>
      <c r="P193" s="311">
        <f t="shared" si="23"/>
        <v>0.25</v>
      </c>
      <c r="Q193" s="312">
        <f t="shared" si="24"/>
        <v>1</v>
      </c>
      <c r="R193" s="244"/>
    </row>
    <row r="194" spans="2:18">
      <c r="B194" s="79" t="s">
        <v>1960</v>
      </c>
      <c r="C194" s="79" t="s">
        <v>2018</v>
      </c>
      <c r="D194" s="340" t="s">
        <v>2027</v>
      </c>
      <c r="E194" s="339" t="s">
        <v>2028</v>
      </c>
      <c r="F194" s="81" t="s">
        <v>2</v>
      </c>
      <c r="G194" s="245">
        <v>4</v>
      </c>
      <c r="H194" s="245">
        <v>4</v>
      </c>
      <c r="I194" s="307">
        <f t="shared" si="19"/>
        <v>4</v>
      </c>
      <c r="J194" s="308" t="s">
        <v>1576</v>
      </c>
      <c r="K194" s="309">
        <v>1</v>
      </c>
      <c r="L194" s="309">
        <v>1</v>
      </c>
      <c r="M194" s="310">
        <f t="shared" si="20"/>
        <v>0.25</v>
      </c>
      <c r="N194" s="310">
        <f t="shared" si="21"/>
        <v>0.25</v>
      </c>
      <c r="O194" s="310">
        <f t="shared" si="22"/>
        <v>0.25</v>
      </c>
      <c r="P194" s="311">
        <f t="shared" si="23"/>
        <v>0.25</v>
      </c>
      <c r="Q194" s="312">
        <f t="shared" si="24"/>
        <v>1</v>
      </c>
      <c r="R194" s="244"/>
    </row>
    <row r="195" spans="2:18">
      <c r="B195" s="79" t="s">
        <v>1960</v>
      </c>
      <c r="C195" s="79" t="s">
        <v>2018</v>
      </c>
      <c r="D195" s="340" t="s">
        <v>2029</v>
      </c>
      <c r="E195" s="339" t="s">
        <v>2030</v>
      </c>
      <c r="F195" s="81" t="s">
        <v>4</v>
      </c>
      <c r="G195" s="245">
        <v>4</v>
      </c>
      <c r="H195" s="245">
        <v>4</v>
      </c>
      <c r="I195" s="307">
        <f t="shared" si="19"/>
        <v>3.9</v>
      </c>
      <c r="J195" s="308" t="s">
        <v>1576</v>
      </c>
      <c r="K195" s="309">
        <v>1</v>
      </c>
      <c r="L195" s="309">
        <v>1</v>
      </c>
      <c r="M195" s="310">
        <f t="shared" si="20"/>
        <v>0.25</v>
      </c>
      <c r="N195" s="310">
        <f t="shared" si="21"/>
        <v>0.25</v>
      </c>
      <c r="O195" s="310">
        <f t="shared" si="22"/>
        <v>0.25</v>
      </c>
      <c r="P195" s="311">
        <f t="shared" si="23"/>
        <v>0.25</v>
      </c>
      <c r="Q195" s="312">
        <f t="shared" si="24"/>
        <v>0.97499999999999998</v>
      </c>
      <c r="R195" s="244"/>
    </row>
    <row r="196" spans="2:18">
      <c r="B196" s="79" t="s">
        <v>1960</v>
      </c>
      <c r="C196" s="79" t="s">
        <v>2031</v>
      </c>
      <c r="D196" s="340" t="s">
        <v>2032</v>
      </c>
      <c r="E196" s="339" t="s">
        <v>2033</v>
      </c>
      <c r="F196" s="81" t="s">
        <v>4</v>
      </c>
      <c r="G196" s="245">
        <v>4</v>
      </c>
      <c r="H196" s="245">
        <v>4</v>
      </c>
      <c r="I196" s="307">
        <f t="shared" si="19"/>
        <v>3.9</v>
      </c>
      <c r="J196" s="308" t="s">
        <v>1576</v>
      </c>
      <c r="K196" s="309">
        <v>1</v>
      </c>
      <c r="L196" s="309">
        <v>1</v>
      </c>
      <c r="M196" s="310">
        <f t="shared" si="20"/>
        <v>0.25</v>
      </c>
      <c r="N196" s="310">
        <f t="shared" si="21"/>
        <v>0.25</v>
      </c>
      <c r="O196" s="310">
        <f t="shared" si="22"/>
        <v>0.25</v>
      </c>
      <c r="P196" s="311">
        <f t="shared" si="23"/>
        <v>0.25</v>
      </c>
      <c r="Q196" s="312">
        <f t="shared" si="24"/>
        <v>0.97499999999999998</v>
      </c>
      <c r="R196" s="244"/>
    </row>
    <row r="197" spans="2:18">
      <c r="B197" s="79" t="s">
        <v>1960</v>
      </c>
      <c r="C197" s="79" t="s">
        <v>2031</v>
      </c>
      <c r="D197" s="340" t="s">
        <v>2034</v>
      </c>
      <c r="E197" s="339" t="s">
        <v>2035</v>
      </c>
      <c r="F197" s="81" t="s">
        <v>2</v>
      </c>
      <c r="G197" s="245">
        <v>4</v>
      </c>
      <c r="H197" s="245">
        <v>4</v>
      </c>
      <c r="I197" s="307">
        <f t="shared" si="19"/>
        <v>4</v>
      </c>
      <c r="J197" s="308" t="s">
        <v>1576</v>
      </c>
      <c r="K197" s="309">
        <v>1</v>
      </c>
      <c r="L197" s="309">
        <v>1</v>
      </c>
      <c r="M197" s="310">
        <f t="shared" si="20"/>
        <v>0.25</v>
      </c>
      <c r="N197" s="310">
        <f t="shared" si="21"/>
        <v>0.25</v>
      </c>
      <c r="O197" s="310">
        <f t="shared" si="22"/>
        <v>0.25</v>
      </c>
      <c r="P197" s="311">
        <f t="shared" si="23"/>
        <v>0.25</v>
      </c>
      <c r="Q197" s="312">
        <f t="shared" si="24"/>
        <v>1</v>
      </c>
      <c r="R197" s="244"/>
    </row>
    <row r="198" spans="2:18">
      <c r="B198" s="79" t="s">
        <v>1960</v>
      </c>
      <c r="C198" s="79" t="s">
        <v>2031</v>
      </c>
      <c r="D198" s="340" t="s">
        <v>2036</v>
      </c>
      <c r="E198" s="339" t="s">
        <v>2037</v>
      </c>
      <c r="F198" s="81" t="s">
        <v>2</v>
      </c>
      <c r="G198" s="245">
        <v>4</v>
      </c>
      <c r="H198" s="245">
        <v>4</v>
      </c>
      <c r="I198" s="307">
        <f t="shared" si="19"/>
        <v>4</v>
      </c>
      <c r="J198" s="308" t="s">
        <v>1576</v>
      </c>
      <c r="K198" s="309">
        <v>1</v>
      </c>
      <c r="L198" s="309">
        <v>1</v>
      </c>
      <c r="M198" s="310">
        <f t="shared" si="20"/>
        <v>0.25</v>
      </c>
      <c r="N198" s="310">
        <f t="shared" si="21"/>
        <v>0.25</v>
      </c>
      <c r="O198" s="310">
        <f t="shared" si="22"/>
        <v>0.25</v>
      </c>
      <c r="P198" s="311">
        <f t="shared" si="23"/>
        <v>0.25</v>
      </c>
      <c r="Q198" s="312">
        <f t="shared" si="24"/>
        <v>1</v>
      </c>
      <c r="R198" s="244"/>
    </row>
    <row r="199" spans="2:18">
      <c r="B199" s="79" t="s">
        <v>1960</v>
      </c>
      <c r="C199" s="79" t="s">
        <v>2031</v>
      </c>
      <c r="D199" s="340" t="s">
        <v>2038</v>
      </c>
      <c r="E199" s="339" t="s">
        <v>2039</v>
      </c>
      <c r="F199" s="81" t="s">
        <v>2</v>
      </c>
      <c r="G199" s="245">
        <v>4</v>
      </c>
      <c r="H199" s="245">
        <v>4</v>
      </c>
      <c r="I199" s="307">
        <f t="shared" si="19"/>
        <v>4</v>
      </c>
      <c r="J199" s="308" t="s">
        <v>1576</v>
      </c>
      <c r="K199" s="309">
        <v>1</v>
      </c>
      <c r="L199" s="309">
        <v>1</v>
      </c>
      <c r="M199" s="310">
        <f t="shared" si="20"/>
        <v>0.25</v>
      </c>
      <c r="N199" s="310">
        <f t="shared" si="21"/>
        <v>0.25</v>
      </c>
      <c r="O199" s="310">
        <f t="shared" si="22"/>
        <v>0.25</v>
      </c>
      <c r="P199" s="311">
        <f t="shared" si="23"/>
        <v>0.25</v>
      </c>
      <c r="Q199" s="312">
        <f t="shared" si="24"/>
        <v>1</v>
      </c>
      <c r="R199" s="244"/>
    </row>
    <row r="200" spans="2:18">
      <c r="B200" s="79" t="s">
        <v>2040</v>
      </c>
      <c r="C200" s="79" t="s">
        <v>2041</v>
      </c>
      <c r="D200" s="340" t="s">
        <v>2042</v>
      </c>
      <c r="E200" s="340" t="s">
        <v>2042</v>
      </c>
      <c r="F200" s="81" t="s">
        <v>0</v>
      </c>
      <c r="G200" s="245">
        <v>4</v>
      </c>
      <c r="H200" s="245">
        <v>4</v>
      </c>
      <c r="I200" s="307">
        <f t="shared" si="19"/>
        <v>7.5</v>
      </c>
      <c r="J200" s="308" t="s">
        <v>1576</v>
      </c>
      <c r="K200" s="309">
        <v>1</v>
      </c>
      <c r="L200" s="309">
        <v>1</v>
      </c>
      <c r="M200" s="310">
        <f t="shared" si="20"/>
        <v>0.25</v>
      </c>
      <c r="N200" s="310">
        <f t="shared" si="21"/>
        <v>0.25</v>
      </c>
      <c r="O200" s="310">
        <f t="shared" si="22"/>
        <v>0.25</v>
      </c>
      <c r="P200" s="311">
        <f t="shared" si="23"/>
        <v>0.25</v>
      </c>
      <c r="Q200" s="312">
        <f t="shared" si="24"/>
        <v>1.875</v>
      </c>
      <c r="R200" s="244"/>
    </row>
    <row r="201" spans="2:18">
      <c r="B201" s="79" t="s">
        <v>2040</v>
      </c>
      <c r="C201" s="79" t="s">
        <v>2041</v>
      </c>
      <c r="D201" s="340" t="s">
        <v>2043</v>
      </c>
      <c r="E201" s="340" t="s">
        <v>2044</v>
      </c>
      <c r="F201" s="81" t="s">
        <v>4</v>
      </c>
      <c r="G201" s="245">
        <v>4</v>
      </c>
      <c r="H201" s="245">
        <v>4</v>
      </c>
      <c r="I201" s="307">
        <f t="shared" si="19"/>
        <v>3.9</v>
      </c>
      <c r="J201" s="308" t="s">
        <v>1576</v>
      </c>
      <c r="K201" s="309">
        <v>1</v>
      </c>
      <c r="L201" s="309">
        <v>1</v>
      </c>
      <c r="M201" s="310">
        <f t="shared" si="20"/>
        <v>0.25</v>
      </c>
      <c r="N201" s="310">
        <f t="shared" si="21"/>
        <v>0.25</v>
      </c>
      <c r="O201" s="310">
        <f t="shared" si="22"/>
        <v>0.25</v>
      </c>
      <c r="P201" s="311">
        <f t="shared" si="23"/>
        <v>0.25</v>
      </c>
      <c r="Q201" s="312">
        <f t="shared" si="24"/>
        <v>0.97499999999999998</v>
      </c>
      <c r="R201" s="244"/>
    </row>
    <row r="202" spans="2:18" ht="27">
      <c r="B202" s="79" t="s">
        <v>2040</v>
      </c>
      <c r="C202" s="79" t="s">
        <v>2041</v>
      </c>
      <c r="D202" s="340" t="s">
        <v>2045</v>
      </c>
      <c r="E202" s="340" t="s">
        <v>2046</v>
      </c>
      <c r="F202" s="81" t="s">
        <v>4</v>
      </c>
      <c r="G202" s="245">
        <v>4</v>
      </c>
      <c r="H202" s="245">
        <v>4</v>
      </c>
      <c r="I202" s="307">
        <f t="shared" si="19"/>
        <v>3.9</v>
      </c>
      <c r="J202" s="308" t="s">
        <v>1576</v>
      </c>
      <c r="K202" s="309">
        <v>1</v>
      </c>
      <c r="L202" s="309">
        <v>1</v>
      </c>
      <c r="M202" s="310">
        <f t="shared" si="20"/>
        <v>0.25</v>
      </c>
      <c r="N202" s="310">
        <f t="shared" si="21"/>
        <v>0.25</v>
      </c>
      <c r="O202" s="310">
        <f t="shared" si="22"/>
        <v>0.25</v>
      </c>
      <c r="P202" s="311">
        <f t="shared" si="23"/>
        <v>0.25</v>
      </c>
      <c r="Q202" s="312">
        <f t="shared" si="24"/>
        <v>0.97499999999999998</v>
      </c>
      <c r="R202" s="244"/>
    </row>
    <row r="203" spans="2:18">
      <c r="B203" s="79" t="s">
        <v>2040</v>
      </c>
      <c r="C203" s="79" t="s">
        <v>2041</v>
      </c>
      <c r="D203" s="340" t="s">
        <v>2047</v>
      </c>
      <c r="E203" s="340" t="s">
        <v>2048</v>
      </c>
      <c r="F203" s="81" t="s">
        <v>2</v>
      </c>
      <c r="G203" s="245">
        <v>4</v>
      </c>
      <c r="H203" s="245">
        <v>4</v>
      </c>
      <c r="I203" s="307">
        <f t="shared" si="19"/>
        <v>4</v>
      </c>
      <c r="J203" s="308" t="s">
        <v>1576</v>
      </c>
      <c r="K203" s="309">
        <v>1</v>
      </c>
      <c r="L203" s="309">
        <v>1</v>
      </c>
      <c r="M203" s="310">
        <f t="shared" si="20"/>
        <v>0.25</v>
      </c>
      <c r="N203" s="310">
        <f t="shared" si="21"/>
        <v>0.25</v>
      </c>
      <c r="O203" s="310">
        <f t="shared" si="22"/>
        <v>0.25</v>
      </c>
      <c r="P203" s="311">
        <f t="shared" si="23"/>
        <v>0.25</v>
      </c>
      <c r="Q203" s="312">
        <f t="shared" si="24"/>
        <v>1</v>
      </c>
      <c r="R203" s="244"/>
    </row>
    <row r="204" spans="2:18">
      <c r="B204" s="79" t="s">
        <v>2040</v>
      </c>
      <c r="C204" s="79" t="s">
        <v>2041</v>
      </c>
      <c r="D204" s="340" t="s">
        <v>2049</v>
      </c>
      <c r="E204" s="340" t="s">
        <v>2050</v>
      </c>
      <c r="F204" s="81" t="s">
        <v>2</v>
      </c>
      <c r="G204" s="245">
        <v>4</v>
      </c>
      <c r="H204" s="245">
        <v>4</v>
      </c>
      <c r="I204" s="307">
        <f t="shared" si="19"/>
        <v>4</v>
      </c>
      <c r="J204" s="308" t="s">
        <v>1576</v>
      </c>
      <c r="K204" s="309">
        <v>1</v>
      </c>
      <c r="L204" s="309">
        <v>1</v>
      </c>
      <c r="M204" s="310">
        <f t="shared" si="20"/>
        <v>0.25</v>
      </c>
      <c r="N204" s="310">
        <f t="shared" si="21"/>
        <v>0.25</v>
      </c>
      <c r="O204" s="310">
        <f t="shared" si="22"/>
        <v>0.25</v>
      </c>
      <c r="P204" s="311">
        <f t="shared" si="23"/>
        <v>0.25</v>
      </c>
      <c r="Q204" s="312">
        <f t="shared" si="24"/>
        <v>1</v>
      </c>
      <c r="R204" s="244"/>
    </row>
    <row r="205" spans="2:18">
      <c r="B205" s="79" t="s">
        <v>2040</v>
      </c>
      <c r="C205" s="79" t="s">
        <v>2041</v>
      </c>
      <c r="D205" s="340" t="s">
        <v>2051</v>
      </c>
      <c r="E205" s="339" t="s">
        <v>2052</v>
      </c>
      <c r="F205" s="81" t="s">
        <v>4</v>
      </c>
      <c r="G205" s="245">
        <v>4</v>
      </c>
      <c r="H205" s="245">
        <v>4</v>
      </c>
      <c r="I205" s="307">
        <f t="shared" si="19"/>
        <v>3.9</v>
      </c>
      <c r="J205" s="308" t="s">
        <v>1576</v>
      </c>
      <c r="K205" s="309">
        <v>1</v>
      </c>
      <c r="L205" s="309">
        <v>1</v>
      </c>
      <c r="M205" s="310">
        <f t="shared" si="20"/>
        <v>0.25</v>
      </c>
      <c r="N205" s="310">
        <f t="shared" si="21"/>
        <v>0.25</v>
      </c>
      <c r="O205" s="310">
        <f t="shared" si="22"/>
        <v>0.25</v>
      </c>
      <c r="P205" s="311">
        <f t="shared" si="23"/>
        <v>0.25</v>
      </c>
      <c r="Q205" s="312">
        <f t="shared" si="24"/>
        <v>0.97499999999999998</v>
      </c>
      <c r="R205" s="244"/>
    </row>
    <row r="206" spans="2:18">
      <c r="B206" s="79" t="s">
        <v>2053</v>
      </c>
      <c r="C206" s="79" t="s">
        <v>2054</v>
      </c>
      <c r="D206" s="340" t="s">
        <v>2055</v>
      </c>
      <c r="E206" s="339" t="s">
        <v>2056</v>
      </c>
      <c r="F206" s="81" t="s">
        <v>2</v>
      </c>
      <c r="G206" s="245">
        <v>4</v>
      </c>
      <c r="H206" s="245">
        <v>4</v>
      </c>
      <c r="I206" s="307">
        <f t="shared" si="19"/>
        <v>4</v>
      </c>
      <c r="J206" s="308" t="s">
        <v>1576</v>
      </c>
      <c r="K206" s="309">
        <v>1</v>
      </c>
      <c r="L206" s="309">
        <v>1</v>
      </c>
      <c r="M206" s="310">
        <f t="shared" si="20"/>
        <v>0.25</v>
      </c>
      <c r="N206" s="310">
        <f t="shared" si="21"/>
        <v>0.25</v>
      </c>
      <c r="O206" s="310">
        <f t="shared" si="22"/>
        <v>0.25</v>
      </c>
      <c r="P206" s="311">
        <f t="shared" si="23"/>
        <v>0.25</v>
      </c>
      <c r="Q206" s="312">
        <f t="shared" si="24"/>
        <v>1</v>
      </c>
      <c r="R206" s="244"/>
    </row>
    <row r="207" spans="2:18">
      <c r="B207" s="79" t="s">
        <v>2053</v>
      </c>
      <c r="C207" s="79" t="s">
        <v>2057</v>
      </c>
      <c r="D207" s="340" t="s">
        <v>2058</v>
      </c>
      <c r="E207" s="339" t="s">
        <v>2059</v>
      </c>
      <c r="F207" s="81" t="s">
        <v>2</v>
      </c>
      <c r="G207" s="245">
        <v>4</v>
      </c>
      <c r="H207" s="245">
        <v>4</v>
      </c>
      <c r="I207" s="307">
        <f t="shared" si="19"/>
        <v>4</v>
      </c>
      <c r="J207" s="308" t="s">
        <v>1576</v>
      </c>
      <c r="K207" s="309">
        <v>1</v>
      </c>
      <c r="L207" s="309">
        <v>1</v>
      </c>
      <c r="M207" s="310">
        <f t="shared" si="20"/>
        <v>0.25</v>
      </c>
      <c r="N207" s="310">
        <f t="shared" si="21"/>
        <v>0.25</v>
      </c>
      <c r="O207" s="310">
        <f t="shared" si="22"/>
        <v>0.25</v>
      </c>
      <c r="P207" s="311">
        <f t="shared" si="23"/>
        <v>0.25</v>
      </c>
      <c r="Q207" s="312">
        <f t="shared" si="24"/>
        <v>1</v>
      </c>
      <c r="R207" s="244"/>
    </row>
    <row r="208" spans="2:18">
      <c r="B208" s="79" t="s">
        <v>2053</v>
      </c>
      <c r="C208" s="79" t="s">
        <v>2057</v>
      </c>
      <c r="D208" s="340" t="s">
        <v>2060</v>
      </c>
      <c r="E208" s="339" t="s">
        <v>2061</v>
      </c>
      <c r="F208" s="81" t="s">
        <v>2</v>
      </c>
      <c r="G208" s="245">
        <v>4</v>
      </c>
      <c r="H208" s="245">
        <v>4</v>
      </c>
      <c r="I208" s="307">
        <f t="shared" si="19"/>
        <v>4</v>
      </c>
      <c r="J208" s="308" t="s">
        <v>1576</v>
      </c>
      <c r="K208" s="309">
        <v>1</v>
      </c>
      <c r="L208" s="309">
        <v>1</v>
      </c>
      <c r="M208" s="310">
        <f t="shared" si="20"/>
        <v>0.25</v>
      </c>
      <c r="N208" s="310">
        <f t="shared" si="21"/>
        <v>0.25</v>
      </c>
      <c r="O208" s="310">
        <f t="shared" si="22"/>
        <v>0.25</v>
      </c>
      <c r="P208" s="311">
        <f t="shared" si="23"/>
        <v>0.25</v>
      </c>
      <c r="Q208" s="312">
        <f t="shared" si="24"/>
        <v>1</v>
      </c>
      <c r="R208" s="244"/>
    </row>
    <row r="209" spans="2:18">
      <c r="B209" s="79" t="s">
        <v>2053</v>
      </c>
      <c r="C209" s="79" t="s">
        <v>2057</v>
      </c>
      <c r="D209" s="340" t="s">
        <v>2062</v>
      </c>
      <c r="E209" s="339" t="s">
        <v>2063</v>
      </c>
      <c r="F209" s="81" t="s">
        <v>2</v>
      </c>
      <c r="G209" s="245">
        <v>4</v>
      </c>
      <c r="H209" s="245">
        <v>4</v>
      </c>
      <c r="I209" s="307">
        <f t="shared" si="19"/>
        <v>4</v>
      </c>
      <c r="J209" s="308" t="s">
        <v>1576</v>
      </c>
      <c r="K209" s="309">
        <v>1</v>
      </c>
      <c r="L209" s="309">
        <v>1</v>
      </c>
      <c r="M209" s="310">
        <f t="shared" si="20"/>
        <v>0.25</v>
      </c>
      <c r="N209" s="310">
        <f t="shared" si="21"/>
        <v>0.25</v>
      </c>
      <c r="O209" s="310">
        <f t="shared" si="22"/>
        <v>0.25</v>
      </c>
      <c r="P209" s="311">
        <f t="shared" si="23"/>
        <v>0.25</v>
      </c>
      <c r="Q209" s="312">
        <f t="shared" si="24"/>
        <v>1</v>
      </c>
      <c r="R209" s="244"/>
    </row>
    <row r="210" spans="2:18">
      <c r="B210" s="79" t="s">
        <v>2053</v>
      </c>
      <c r="C210" s="79" t="s">
        <v>2057</v>
      </c>
      <c r="D210" s="340" t="s">
        <v>2064</v>
      </c>
      <c r="E210" s="339" t="s">
        <v>2065</v>
      </c>
      <c r="F210" s="81" t="s">
        <v>2</v>
      </c>
      <c r="G210" s="245">
        <v>4</v>
      </c>
      <c r="H210" s="245">
        <v>4</v>
      </c>
      <c r="I210" s="307">
        <f t="shared" si="19"/>
        <v>4</v>
      </c>
      <c r="J210" s="308" t="s">
        <v>1576</v>
      </c>
      <c r="K210" s="309">
        <v>1</v>
      </c>
      <c r="L210" s="309">
        <v>1</v>
      </c>
      <c r="M210" s="310">
        <f t="shared" si="20"/>
        <v>0.25</v>
      </c>
      <c r="N210" s="310">
        <f t="shared" si="21"/>
        <v>0.25</v>
      </c>
      <c r="O210" s="310">
        <f t="shared" si="22"/>
        <v>0.25</v>
      </c>
      <c r="P210" s="311">
        <f t="shared" si="23"/>
        <v>0.25</v>
      </c>
      <c r="Q210" s="312">
        <f t="shared" si="24"/>
        <v>1</v>
      </c>
      <c r="R210" s="244"/>
    </row>
    <row r="211" spans="2:18">
      <c r="B211" s="79" t="s">
        <v>2053</v>
      </c>
      <c r="C211" s="79" t="s">
        <v>2066</v>
      </c>
      <c r="D211" s="340" t="s">
        <v>2067</v>
      </c>
      <c r="E211" s="339" t="s">
        <v>2068</v>
      </c>
      <c r="F211" s="81" t="s">
        <v>4</v>
      </c>
      <c r="G211" s="245">
        <v>4</v>
      </c>
      <c r="H211" s="245">
        <v>4</v>
      </c>
      <c r="I211" s="307">
        <f t="shared" si="19"/>
        <v>3.9</v>
      </c>
      <c r="J211" s="308" t="s">
        <v>1576</v>
      </c>
      <c r="K211" s="309">
        <v>1</v>
      </c>
      <c r="L211" s="309">
        <v>1</v>
      </c>
      <c r="M211" s="310">
        <f t="shared" si="20"/>
        <v>0.25</v>
      </c>
      <c r="N211" s="310">
        <f t="shared" si="21"/>
        <v>0.25</v>
      </c>
      <c r="O211" s="310">
        <f t="shared" si="22"/>
        <v>0.25</v>
      </c>
      <c r="P211" s="311">
        <f t="shared" si="23"/>
        <v>0.25</v>
      </c>
      <c r="Q211" s="312">
        <f t="shared" si="24"/>
        <v>0.97499999999999998</v>
      </c>
      <c r="R211" s="244"/>
    </row>
    <row r="212" spans="2:18">
      <c r="B212" s="79" t="s">
        <v>2053</v>
      </c>
      <c r="C212" s="79" t="s">
        <v>2066</v>
      </c>
      <c r="D212" s="340" t="s">
        <v>2069</v>
      </c>
      <c r="E212" s="339" t="s">
        <v>2070</v>
      </c>
      <c r="F212" s="81" t="s">
        <v>2</v>
      </c>
      <c r="G212" s="245">
        <v>4</v>
      </c>
      <c r="H212" s="245">
        <v>4</v>
      </c>
      <c r="I212" s="307">
        <f t="shared" si="19"/>
        <v>4</v>
      </c>
      <c r="J212" s="308" t="s">
        <v>1576</v>
      </c>
      <c r="K212" s="309">
        <v>1</v>
      </c>
      <c r="L212" s="309">
        <v>1</v>
      </c>
      <c r="M212" s="310">
        <f t="shared" si="20"/>
        <v>0.25</v>
      </c>
      <c r="N212" s="310">
        <f t="shared" si="21"/>
        <v>0.25</v>
      </c>
      <c r="O212" s="310">
        <f t="shared" si="22"/>
        <v>0.25</v>
      </c>
      <c r="P212" s="311">
        <f t="shared" si="23"/>
        <v>0.25</v>
      </c>
      <c r="Q212" s="312">
        <f t="shared" si="24"/>
        <v>1</v>
      </c>
      <c r="R212" s="244"/>
    </row>
    <row r="213" spans="2:18">
      <c r="B213" s="79" t="s">
        <v>2053</v>
      </c>
      <c r="C213" s="79" t="s">
        <v>2066</v>
      </c>
      <c r="D213" s="343" t="s">
        <v>2071</v>
      </c>
      <c r="E213" s="339" t="s">
        <v>2072</v>
      </c>
      <c r="F213" s="81" t="s">
        <v>2</v>
      </c>
      <c r="G213" s="245">
        <v>4</v>
      </c>
      <c r="H213" s="245">
        <v>4</v>
      </c>
      <c r="I213" s="307">
        <f t="shared" si="19"/>
        <v>4</v>
      </c>
      <c r="J213" s="308" t="s">
        <v>1576</v>
      </c>
      <c r="K213" s="309">
        <v>1</v>
      </c>
      <c r="L213" s="309">
        <v>1</v>
      </c>
      <c r="M213" s="310">
        <f t="shared" si="20"/>
        <v>0.25</v>
      </c>
      <c r="N213" s="310">
        <f t="shared" si="21"/>
        <v>0.25</v>
      </c>
      <c r="O213" s="310">
        <f t="shared" si="22"/>
        <v>0.25</v>
      </c>
      <c r="P213" s="311">
        <f t="shared" si="23"/>
        <v>0.25</v>
      </c>
      <c r="Q213" s="312">
        <f t="shared" si="24"/>
        <v>1</v>
      </c>
      <c r="R213" s="244"/>
    </row>
    <row r="214" spans="2:18">
      <c r="B214" s="79" t="s">
        <v>2053</v>
      </c>
      <c r="C214" s="79" t="s">
        <v>2066</v>
      </c>
      <c r="D214" s="343" t="s">
        <v>2073</v>
      </c>
      <c r="E214" s="339" t="s">
        <v>2074</v>
      </c>
      <c r="F214" s="81" t="s">
        <v>2</v>
      </c>
      <c r="G214" s="245">
        <v>4</v>
      </c>
      <c r="H214" s="245">
        <v>4</v>
      </c>
      <c r="I214" s="307">
        <f t="shared" si="19"/>
        <v>4</v>
      </c>
      <c r="J214" s="308" t="s">
        <v>1576</v>
      </c>
      <c r="K214" s="309">
        <v>1</v>
      </c>
      <c r="L214" s="309">
        <v>1</v>
      </c>
      <c r="M214" s="310">
        <f t="shared" si="20"/>
        <v>0.25</v>
      </c>
      <c r="N214" s="310">
        <f t="shared" si="21"/>
        <v>0.25</v>
      </c>
      <c r="O214" s="310">
        <f t="shared" si="22"/>
        <v>0.25</v>
      </c>
      <c r="P214" s="311">
        <f t="shared" si="23"/>
        <v>0.25</v>
      </c>
      <c r="Q214" s="312">
        <f t="shared" si="24"/>
        <v>1</v>
      </c>
      <c r="R214" s="244"/>
    </row>
    <row r="215" spans="2:18">
      <c r="B215" s="79" t="s">
        <v>2053</v>
      </c>
      <c r="C215" s="79" t="s">
        <v>2066</v>
      </c>
      <c r="D215" s="343" t="s">
        <v>2075</v>
      </c>
      <c r="E215" s="339" t="s">
        <v>2076</v>
      </c>
      <c r="F215" s="81" t="s">
        <v>2</v>
      </c>
      <c r="G215" s="245">
        <v>4</v>
      </c>
      <c r="H215" s="245">
        <v>4</v>
      </c>
      <c r="I215" s="307">
        <f t="shared" si="19"/>
        <v>4</v>
      </c>
      <c r="J215" s="308" t="s">
        <v>1576</v>
      </c>
      <c r="K215" s="309">
        <v>1</v>
      </c>
      <c r="L215" s="309">
        <v>1</v>
      </c>
      <c r="M215" s="310">
        <f t="shared" si="20"/>
        <v>0.25</v>
      </c>
      <c r="N215" s="310">
        <f t="shared" si="21"/>
        <v>0.25</v>
      </c>
      <c r="O215" s="310">
        <f t="shared" si="22"/>
        <v>0.25</v>
      </c>
      <c r="P215" s="311">
        <f t="shared" si="23"/>
        <v>0.25</v>
      </c>
      <c r="Q215" s="312">
        <f t="shared" si="24"/>
        <v>1</v>
      </c>
      <c r="R215" s="244"/>
    </row>
    <row r="216" spans="2:18">
      <c r="B216" s="79" t="s">
        <v>2053</v>
      </c>
      <c r="C216" s="79" t="s">
        <v>2066</v>
      </c>
      <c r="D216" s="343" t="s">
        <v>2077</v>
      </c>
      <c r="E216" s="339" t="s">
        <v>2078</v>
      </c>
      <c r="F216" s="81" t="s">
        <v>2</v>
      </c>
      <c r="G216" s="245">
        <v>4</v>
      </c>
      <c r="H216" s="245">
        <v>4</v>
      </c>
      <c r="I216" s="307">
        <f t="shared" ref="I216:I276" si="25">IF(F216="","",IF(F216="EI",4,IF(F216="EO",5.2,IF(F216="EQ",3.9,IF(F216="ILF",7.5,IF(F216="EIF",5.4))))))</f>
        <v>4</v>
      </c>
      <c r="J216" s="308" t="s">
        <v>1576</v>
      </c>
      <c r="K216" s="309">
        <v>1</v>
      </c>
      <c r="L216" s="309">
        <v>1</v>
      </c>
      <c r="M216" s="310">
        <f t="shared" ref="M216:M236" si="26">IFERROR(IF(J216="기능변경",K216/G216,""),"")</f>
        <v>0.25</v>
      </c>
      <c r="N216" s="310">
        <f t="shared" ref="N216:N236" si="27">IFERROR(IF(J216="기능변경",L216/H216,""),"")</f>
        <v>0.25</v>
      </c>
      <c r="O216" s="310">
        <f t="shared" ref="O216:O236" si="28">IF(J216="기능변경",IF(F216="ILF",N216,IF(F216="EIF","재검토",IF(M216=0,N216,IF(N216=0,M216,(M216+N216)/2)))),"")</f>
        <v>0.25</v>
      </c>
      <c r="P216" s="311">
        <f t="shared" ref="P216:P236" si="29">IF(O216&lt;&gt;0,IF(J216="기능변경",IF(O216&lt;=0.33,0.25,IF(O216&gt;0.66,0.75,0.5)),IF(J216="기능삭제",0,"")),"")</f>
        <v>0.25</v>
      </c>
      <c r="Q216" s="312">
        <f t="shared" ref="Q216:Q236" si="30">IFERROR(I216*P216,"")</f>
        <v>1</v>
      </c>
      <c r="R216" s="244"/>
    </row>
    <row r="217" spans="2:18">
      <c r="B217" s="79" t="s">
        <v>2053</v>
      </c>
      <c r="C217" s="79" t="s">
        <v>2066</v>
      </c>
      <c r="D217" s="343" t="s">
        <v>2079</v>
      </c>
      <c r="E217" s="339" t="s">
        <v>2080</v>
      </c>
      <c r="F217" s="81" t="s">
        <v>2</v>
      </c>
      <c r="G217" s="245">
        <v>4</v>
      </c>
      <c r="H217" s="245">
        <v>4</v>
      </c>
      <c r="I217" s="307">
        <f t="shared" si="25"/>
        <v>4</v>
      </c>
      <c r="J217" s="308" t="s">
        <v>1576</v>
      </c>
      <c r="K217" s="309">
        <v>1</v>
      </c>
      <c r="L217" s="309">
        <v>1</v>
      </c>
      <c r="M217" s="310">
        <f t="shared" si="26"/>
        <v>0.25</v>
      </c>
      <c r="N217" s="310">
        <f t="shared" si="27"/>
        <v>0.25</v>
      </c>
      <c r="O217" s="310">
        <f t="shared" si="28"/>
        <v>0.25</v>
      </c>
      <c r="P217" s="311">
        <f t="shared" si="29"/>
        <v>0.25</v>
      </c>
      <c r="Q217" s="312">
        <f t="shared" si="30"/>
        <v>1</v>
      </c>
      <c r="R217" s="244"/>
    </row>
    <row r="218" spans="2:18">
      <c r="B218" s="79" t="s">
        <v>2053</v>
      </c>
      <c r="C218" s="79" t="s">
        <v>2081</v>
      </c>
      <c r="D218" s="343" t="s">
        <v>2082</v>
      </c>
      <c r="E218" s="339" t="s">
        <v>2083</v>
      </c>
      <c r="F218" s="81" t="s">
        <v>4</v>
      </c>
      <c r="G218" s="245">
        <v>4</v>
      </c>
      <c r="H218" s="245">
        <v>4</v>
      </c>
      <c r="I218" s="307">
        <f t="shared" si="25"/>
        <v>3.9</v>
      </c>
      <c r="J218" s="308" t="s">
        <v>1576</v>
      </c>
      <c r="K218" s="309">
        <v>1</v>
      </c>
      <c r="L218" s="309">
        <v>1</v>
      </c>
      <c r="M218" s="310">
        <f t="shared" si="26"/>
        <v>0.25</v>
      </c>
      <c r="N218" s="310">
        <f t="shared" si="27"/>
        <v>0.25</v>
      </c>
      <c r="O218" s="310">
        <f t="shared" si="28"/>
        <v>0.25</v>
      </c>
      <c r="P218" s="311">
        <f t="shared" si="29"/>
        <v>0.25</v>
      </c>
      <c r="Q218" s="312">
        <f t="shared" si="30"/>
        <v>0.97499999999999998</v>
      </c>
      <c r="R218" s="244"/>
    </row>
    <row r="219" spans="2:18">
      <c r="B219" s="79" t="s">
        <v>2053</v>
      </c>
      <c r="C219" s="79" t="s">
        <v>2081</v>
      </c>
      <c r="D219" s="343" t="s">
        <v>2084</v>
      </c>
      <c r="E219" s="339" t="s">
        <v>2085</v>
      </c>
      <c r="F219" s="81" t="s">
        <v>4</v>
      </c>
      <c r="G219" s="245">
        <v>4</v>
      </c>
      <c r="H219" s="245">
        <v>4</v>
      </c>
      <c r="I219" s="307">
        <f t="shared" si="25"/>
        <v>3.9</v>
      </c>
      <c r="J219" s="308" t="s">
        <v>1576</v>
      </c>
      <c r="K219" s="309">
        <v>1</v>
      </c>
      <c r="L219" s="309">
        <v>1</v>
      </c>
      <c r="M219" s="310">
        <f t="shared" si="26"/>
        <v>0.25</v>
      </c>
      <c r="N219" s="310">
        <f t="shared" si="27"/>
        <v>0.25</v>
      </c>
      <c r="O219" s="310">
        <f t="shared" si="28"/>
        <v>0.25</v>
      </c>
      <c r="P219" s="311">
        <f t="shared" si="29"/>
        <v>0.25</v>
      </c>
      <c r="Q219" s="312">
        <f t="shared" si="30"/>
        <v>0.97499999999999998</v>
      </c>
      <c r="R219" s="244"/>
    </row>
    <row r="220" spans="2:18">
      <c r="B220" s="79" t="s">
        <v>2053</v>
      </c>
      <c r="C220" s="79" t="s">
        <v>2081</v>
      </c>
      <c r="D220" s="343" t="s">
        <v>2086</v>
      </c>
      <c r="E220" s="339" t="s">
        <v>2087</v>
      </c>
      <c r="F220" s="81" t="s">
        <v>4</v>
      </c>
      <c r="G220" s="245">
        <v>4</v>
      </c>
      <c r="H220" s="245">
        <v>4</v>
      </c>
      <c r="I220" s="307">
        <f t="shared" si="25"/>
        <v>3.9</v>
      </c>
      <c r="J220" s="308" t="s">
        <v>1576</v>
      </c>
      <c r="K220" s="309">
        <v>1</v>
      </c>
      <c r="L220" s="309">
        <v>1</v>
      </c>
      <c r="M220" s="310">
        <f t="shared" si="26"/>
        <v>0.25</v>
      </c>
      <c r="N220" s="310">
        <f t="shared" si="27"/>
        <v>0.25</v>
      </c>
      <c r="O220" s="310">
        <f t="shared" si="28"/>
        <v>0.25</v>
      </c>
      <c r="P220" s="311">
        <f t="shared" si="29"/>
        <v>0.25</v>
      </c>
      <c r="Q220" s="312">
        <f t="shared" si="30"/>
        <v>0.97499999999999998</v>
      </c>
      <c r="R220" s="244"/>
    </row>
    <row r="221" spans="2:18">
      <c r="B221" s="79" t="s">
        <v>2088</v>
      </c>
      <c r="C221" s="27" t="s">
        <v>2089</v>
      </c>
      <c r="D221" s="340" t="s">
        <v>2090</v>
      </c>
      <c r="E221" s="95" t="s">
        <v>2090</v>
      </c>
      <c r="F221" s="89" t="s">
        <v>0</v>
      </c>
      <c r="G221" s="245">
        <v>4</v>
      </c>
      <c r="H221" s="245">
        <v>4</v>
      </c>
      <c r="I221" s="307">
        <f t="shared" si="25"/>
        <v>7.5</v>
      </c>
      <c r="J221" s="308" t="s">
        <v>1576</v>
      </c>
      <c r="K221" s="309">
        <v>1</v>
      </c>
      <c r="L221" s="309">
        <v>1</v>
      </c>
      <c r="M221" s="310">
        <f t="shared" si="26"/>
        <v>0.25</v>
      </c>
      <c r="N221" s="310">
        <f t="shared" si="27"/>
        <v>0.25</v>
      </c>
      <c r="O221" s="310">
        <f t="shared" si="28"/>
        <v>0.25</v>
      </c>
      <c r="P221" s="311">
        <f t="shared" si="29"/>
        <v>0.25</v>
      </c>
      <c r="Q221" s="312">
        <f t="shared" si="30"/>
        <v>1.875</v>
      </c>
      <c r="R221" s="244"/>
    </row>
    <row r="222" spans="2:18" ht="27">
      <c r="B222" s="79" t="s">
        <v>2088</v>
      </c>
      <c r="C222" s="27" t="s">
        <v>2089</v>
      </c>
      <c r="D222" s="340" t="s">
        <v>2091</v>
      </c>
      <c r="E222" s="340" t="s">
        <v>2092</v>
      </c>
      <c r="F222" s="89" t="s">
        <v>4</v>
      </c>
      <c r="G222" s="245">
        <v>4</v>
      </c>
      <c r="H222" s="245">
        <v>4</v>
      </c>
      <c r="I222" s="307">
        <f t="shared" si="25"/>
        <v>3.9</v>
      </c>
      <c r="J222" s="308" t="s">
        <v>1576</v>
      </c>
      <c r="K222" s="309">
        <v>1</v>
      </c>
      <c r="L222" s="309">
        <v>1</v>
      </c>
      <c r="M222" s="310">
        <f t="shared" si="26"/>
        <v>0.25</v>
      </c>
      <c r="N222" s="310">
        <f t="shared" si="27"/>
        <v>0.25</v>
      </c>
      <c r="O222" s="310">
        <f t="shared" si="28"/>
        <v>0.25</v>
      </c>
      <c r="P222" s="311">
        <f t="shared" si="29"/>
        <v>0.25</v>
      </c>
      <c r="Q222" s="312">
        <f t="shared" si="30"/>
        <v>0.97499999999999998</v>
      </c>
      <c r="R222" s="244"/>
    </row>
    <row r="223" spans="2:18" ht="27">
      <c r="B223" s="79" t="s">
        <v>2088</v>
      </c>
      <c r="C223" s="27" t="s">
        <v>2089</v>
      </c>
      <c r="D223" s="340" t="s">
        <v>2093</v>
      </c>
      <c r="E223" s="340" t="s">
        <v>2094</v>
      </c>
      <c r="F223" s="89" t="s">
        <v>4</v>
      </c>
      <c r="G223" s="245">
        <v>4</v>
      </c>
      <c r="H223" s="245">
        <v>4</v>
      </c>
      <c r="I223" s="307">
        <f t="shared" si="25"/>
        <v>3.9</v>
      </c>
      <c r="J223" s="308" t="s">
        <v>1576</v>
      </c>
      <c r="K223" s="309">
        <v>1</v>
      </c>
      <c r="L223" s="309">
        <v>1</v>
      </c>
      <c r="M223" s="310">
        <f t="shared" si="26"/>
        <v>0.25</v>
      </c>
      <c r="N223" s="310">
        <f t="shared" si="27"/>
        <v>0.25</v>
      </c>
      <c r="O223" s="310">
        <f t="shared" si="28"/>
        <v>0.25</v>
      </c>
      <c r="P223" s="311">
        <f t="shared" si="29"/>
        <v>0.25</v>
      </c>
      <c r="Q223" s="312">
        <f t="shared" si="30"/>
        <v>0.97499999999999998</v>
      </c>
      <c r="R223" s="244"/>
    </row>
    <row r="224" spans="2:18" ht="27">
      <c r="B224" s="79" t="s">
        <v>2088</v>
      </c>
      <c r="C224" s="27" t="s">
        <v>2089</v>
      </c>
      <c r="D224" s="340" t="s">
        <v>2095</v>
      </c>
      <c r="E224" s="340" t="s">
        <v>2096</v>
      </c>
      <c r="F224" s="89" t="s">
        <v>2</v>
      </c>
      <c r="G224" s="245">
        <v>4</v>
      </c>
      <c r="H224" s="245">
        <v>4</v>
      </c>
      <c r="I224" s="307">
        <f t="shared" si="25"/>
        <v>4</v>
      </c>
      <c r="J224" s="308" t="s">
        <v>1576</v>
      </c>
      <c r="K224" s="309">
        <v>1</v>
      </c>
      <c r="L224" s="309">
        <v>1</v>
      </c>
      <c r="M224" s="310">
        <f t="shared" si="26"/>
        <v>0.25</v>
      </c>
      <c r="N224" s="310">
        <f t="shared" si="27"/>
        <v>0.25</v>
      </c>
      <c r="O224" s="310">
        <f t="shared" si="28"/>
        <v>0.25</v>
      </c>
      <c r="P224" s="311">
        <f t="shared" si="29"/>
        <v>0.25</v>
      </c>
      <c r="Q224" s="312">
        <f t="shared" si="30"/>
        <v>1</v>
      </c>
      <c r="R224" s="244"/>
    </row>
    <row r="225" spans="2:18" ht="27">
      <c r="B225" s="79" t="s">
        <v>2088</v>
      </c>
      <c r="C225" s="27" t="s">
        <v>2089</v>
      </c>
      <c r="D225" s="340" t="s">
        <v>2097</v>
      </c>
      <c r="E225" s="340" t="s">
        <v>2098</v>
      </c>
      <c r="F225" s="89" t="s">
        <v>2</v>
      </c>
      <c r="G225" s="245">
        <v>4</v>
      </c>
      <c r="H225" s="245">
        <v>4</v>
      </c>
      <c r="I225" s="307">
        <f t="shared" si="25"/>
        <v>4</v>
      </c>
      <c r="J225" s="308" t="s">
        <v>1576</v>
      </c>
      <c r="K225" s="309">
        <v>1</v>
      </c>
      <c r="L225" s="309">
        <v>1</v>
      </c>
      <c r="M225" s="310">
        <f t="shared" si="26"/>
        <v>0.25</v>
      </c>
      <c r="N225" s="310">
        <f t="shared" si="27"/>
        <v>0.25</v>
      </c>
      <c r="O225" s="310">
        <f t="shared" si="28"/>
        <v>0.25</v>
      </c>
      <c r="P225" s="311">
        <f t="shared" si="29"/>
        <v>0.25</v>
      </c>
      <c r="Q225" s="312">
        <f t="shared" si="30"/>
        <v>1</v>
      </c>
      <c r="R225" s="244"/>
    </row>
    <row r="226" spans="2:18" ht="27">
      <c r="B226" s="79" t="s">
        <v>2088</v>
      </c>
      <c r="C226" s="27" t="s">
        <v>2089</v>
      </c>
      <c r="D226" s="340" t="s">
        <v>2099</v>
      </c>
      <c r="E226" s="340" t="s">
        <v>2100</v>
      </c>
      <c r="F226" s="89" t="s">
        <v>2</v>
      </c>
      <c r="G226" s="245">
        <v>4</v>
      </c>
      <c r="H226" s="245">
        <v>4</v>
      </c>
      <c r="I226" s="307">
        <f t="shared" si="25"/>
        <v>4</v>
      </c>
      <c r="J226" s="308" t="s">
        <v>1576</v>
      </c>
      <c r="K226" s="309">
        <v>1</v>
      </c>
      <c r="L226" s="309">
        <v>1</v>
      </c>
      <c r="M226" s="310">
        <f t="shared" si="26"/>
        <v>0.25</v>
      </c>
      <c r="N226" s="310">
        <f t="shared" si="27"/>
        <v>0.25</v>
      </c>
      <c r="O226" s="310">
        <f t="shared" si="28"/>
        <v>0.25</v>
      </c>
      <c r="P226" s="311">
        <f t="shared" si="29"/>
        <v>0.25</v>
      </c>
      <c r="Q226" s="312">
        <f t="shared" si="30"/>
        <v>1</v>
      </c>
      <c r="R226" s="244"/>
    </row>
    <row r="227" spans="2:18">
      <c r="B227" s="79" t="s">
        <v>2088</v>
      </c>
      <c r="C227" s="79" t="s">
        <v>2112</v>
      </c>
      <c r="D227" s="343" t="s">
        <v>2113</v>
      </c>
      <c r="E227" s="343" t="s">
        <v>2113</v>
      </c>
      <c r="F227" s="81" t="s">
        <v>0</v>
      </c>
      <c r="G227" s="245">
        <v>4</v>
      </c>
      <c r="H227" s="245">
        <v>4</v>
      </c>
      <c r="I227" s="307">
        <f t="shared" si="25"/>
        <v>7.5</v>
      </c>
      <c r="J227" s="308" t="s">
        <v>1576</v>
      </c>
      <c r="K227" s="309">
        <v>1</v>
      </c>
      <c r="L227" s="309">
        <v>1</v>
      </c>
      <c r="M227" s="310">
        <f t="shared" si="26"/>
        <v>0.25</v>
      </c>
      <c r="N227" s="310">
        <f t="shared" si="27"/>
        <v>0.25</v>
      </c>
      <c r="O227" s="310">
        <f t="shared" si="28"/>
        <v>0.25</v>
      </c>
      <c r="P227" s="311">
        <f t="shared" si="29"/>
        <v>0.25</v>
      </c>
      <c r="Q227" s="312">
        <f t="shared" si="30"/>
        <v>1.875</v>
      </c>
      <c r="R227" s="244"/>
    </row>
    <row r="228" spans="2:18">
      <c r="B228" s="79" t="s">
        <v>2088</v>
      </c>
      <c r="C228" s="79" t="s">
        <v>2112</v>
      </c>
      <c r="D228" s="343" t="s">
        <v>2114</v>
      </c>
      <c r="E228" s="339" t="s">
        <v>2118</v>
      </c>
      <c r="F228" s="81" t="s">
        <v>4</v>
      </c>
      <c r="G228" s="245">
        <v>4</v>
      </c>
      <c r="H228" s="245">
        <v>4</v>
      </c>
      <c r="I228" s="307">
        <f t="shared" si="25"/>
        <v>3.9</v>
      </c>
      <c r="J228" s="308" t="s">
        <v>1576</v>
      </c>
      <c r="K228" s="309">
        <v>1</v>
      </c>
      <c r="L228" s="309">
        <v>1</v>
      </c>
      <c r="M228" s="310">
        <f t="shared" si="26"/>
        <v>0.25</v>
      </c>
      <c r="N228" s="310">
        <f t="shared" si="27"/>
        <v>0.25</v>
      </c>
      <c r="O228" s="310">
        <f t="shared" si="28"/>
        <v>0.25</v>
      </c>
      <c r="P228" s="311">
        <f t="shared" si="29"/>
        <v>0.25</v>
      </c>
      <c r="Q228" s="312">
        <f t="shared" si="30"/>
        <v>0.97499999999999998</v>
      </c>
      <c r="R228" s="244"/>
    </row>
    <row r="229" spans="2:18">
      <c r="B229" s="79" t="s">
        <v>2088</v>
      </c>
      <c r="C229" s="79" t="s">
        <v>2112</v>
      </c>
      <c r="D229" s="343" t="s">
        <v>2115</v>
      </c>
      <c r="E229" s="339" t="s">
        <v>2119</v>
      </c>
      <c r="F229" s="81" t="s">
        <v>2</v>
      </c>
      <c r="G229" s="245">
        <v>4</v>
      </c>
      <c r="H229" s="245">
        <v>4</v>
      </c>
      <c r="I229" s="307">
        <f t="shared" si="25"/>
        <v>4</v>
      </c>
      <c r="J229" s="308" t="s">
        <v>1576</v>
      </c>
      <c r="K229" s="309">
        <v>1</v>
      </c>
      <c r="L229" s="309">
        <v>1</v>
      </c>
      <c r="M229" s="310">
        <f t="shared" si="26"/>
        <v>0.25</v>
      </c>
      <c r="N229" s="310">
        <f t="shared" si="27"/>
        <v>0.25</v>
      </c>
      <c r="O229" s="310">
        <f t="shared" si="28"/>
        <v>0.25</v>
      </c>
      <c r="P229" s="311">
        <f t="shared" si="29"/>
        <v>0.25</v>
      </c>
      <c r="Q229" s="312">
        <f t="shared" si="30"/>
        <v>1</v>
      </c>
      <c r="R229" s="244"/>
    </row>
    <row r="230" spans="2:18">
      <c r="B230" s="79" t="s">
        <v>2088</v>
      </c>
      <c r="C230" s="79" t="s">
        <v>2112</v>
      </c>
      <c r="D230" s="340" t="s">
        <v>2116</v>
      </c>
      <c r="E230" s="339" t="s">
        <v>2120</v>
      </c>
      <c r="F230" s="81" t="s">
        <v>2</v>
      </c>
      <c r="G230" s="245">
        <v>4</v>
      </c>
      <c r="H230" s="245">
        <v>4</v>
      </c>
      <c r="I230" s="307">
        <f t="shared" si="25"/>
        <v>4</v>
      </c>
      <c r="J230" s="308" t="s">
        <v>1576</v>
      </c>
      <c r="K230" s="309">
        <v>1</v>
      </c>
      <c r="L230" s="309">
        <v>1</v>
      </c>
      <c r="M230" s="310">
        <f t="shared" si="26"/>
        <v>0.25</v>
      </c>
      <c r="N230" s="310">
        <f t="shared" si="27"/>
        <v>0.25</v>
      </c>
      <c r="O230" s="310">
        <f t="shared" si="28"/>
        <v>0.25</v>
      </c>
      <c r="P230" s="311">
        <f t="shared" si="29"/>
        <v>0.25</v>
      </c>
      <c r="Q230" s="312">
        <f t="shared" si="30"/>
        <v>1</v>
      </c>
      <c r="R230" s="244"/>
    </row>
    <row r="231" spans="2:18">
      <c r="B231" s="79" t="s">
        <v>2088</v>
      </c>
      <c r="C231" s="79" t="s">
        <v>2112</v>
      </c>
      <c r="D231" s="340" t="s">
        <v>2117</v>
      </c>
      <c r="E231" s="339" t="s">
        <v>2121</v>
      </c>
      <c r="F231" s="81" t="s">
        <v>2</v>
      </c>
      <c r="G231" s="245">
        <v>4</v>
      </c>
      <c r="H231" s="245">
        <v>4</v>
      </c>
      <c r="I231" s="307">
        <f t="shared" si="25"/>
        <v>4</v>
      </c>
      <c r="J231" s="308" t="s">
        <v>1576</v>
      </c>
      <c r="K231" s="309">
        <v>1</v>
      </c>
      <c r="L231" s="309">
        <v>1</v>
      </c>
      <c r="M231" s="310">
        <f t="shared" si="26"/>
        <v>0.25</v>
      </c>
      <c r="N231" s="310">
        <f t="shared" si="27"/>
        <v>0.25</v>
      </c>
      <c r="O231" s="310">
        <f t="shared" si="28"/>
        <v>0.25</v>
      </c>
      <c r="P231" s="311">
        <f t="shared" si="29"/>
        <v>0.25</v>
      </c>
      <c r="Q231" s="312">
        <f t="shared" si="30"/>
        <v>1</v>
      </c>
      <c r="R231" s="244"/>
    </row>
    <row r="232" spans="2:18">
      <c r="B232" s="79" t="s">
        <v>2088</v>
      </c>
      <c r="C232" s="79" t="s">
        <v>2101</v>
      </c>
      <c r="D232" s="340" t="s">
        <v>2102</v>
      </c>
      <c r="E232" s="340" t="s">
        <v>2102</v>
      </c>
      <c r="F232" s="81" t="s">
        <v>0</v>
      </c>
      <c r="G232" s="245">
        <v>4</v>
      </c>
      <c r="H232" s="245">
        <v>4</v>
      </c>
      <c r="I232" s="307">
        <f t="shared" si="25"/>
        <v>7.5</v>
      </c>
      <c r="J232" s="308" t="s">
        <v>1576</v>
      </c>
      <c r="K232" s="309">
        <v>1</v>
      </c>
      <c r="L232" s="309">
        <v>1</v>
      </c>
      <c r="M232" s="310">
        <f t="shared" si="26"/>
        <v>0.25</v>
      </c>
      <c r="N232" s="310">
        <f t="shared" si="27"/>
        <v>0.25</v>
      </c>
      <c r="O232" s="310">
        <f t="shared" si="28"/>
        <v>0.25</v>
      </c>
      <c r="P232" s="311">
        <f t="shared" si="29"/>
        <v>0.25</v>
      </c>
      <c r="Q232" s="312">
        <f t="shared" si="30"/>
        <v>1.875</v>
      </c>
      <c r="R232" s="244"/>
    </row>
    <row r="233" spans="2:18">
      <c r="B233" s="79" t="s">
        <v>2088</v>
      </c>
      <c r="C233" s="79" t="s">
        <v>2101</v>
      </c>
      <c r="D233" s="343" t="s">
        <v>2103</v>
      </c>
      <c r="E233" s="339" t="s">
        <v>2104</v>
      </c>
      <c r="F233" s="81" t="s">
        <v>4</v>
      </c>
      <c r="G233" s="245">
        <v>4</v>
      </c>
      <c r="H233" s="245">
        <v>4</v>
      </c>
      <c r="I233" s="307">
        <f t="shared" si="25"/>
        <v>3.9</v>
      </c>
      <c r="J233" s="308" t="s">
        <v>1576</v>
      </c>
      <c r="K233" s="309">
        <v>1</v>
      </c>
      <c r="L233" s="309">
        <v>1</v>
      </c>
      <c r="M233" s="310">
        <f t="shared" si="26"/>
        <v>0.25</v>
      </c>
      <c r="N233" s="310">
        <f t="shared" si="27"/>
        <v>0.25</v>
      </c>
      <c r="O233" s="310">
        <f t="shared" si="28"/>
        <v>0.25</v>
      </c>
      <c r="P233" s="311">
        <f t="shared" si="29"/>
        <v>0.25</v>
      </c>
      <c r="Q233" s="312">
        <f t="shared" si="30"/>
        <v>0.97499999999999998</v>
      </c>
      <c r="R233" s="244"/>
    </row>
    <row r="234" spans="2:18">
      <c r="B234" s="79" t="s">
        <v>2088</v>
      </c>
      <c r="C234" s="79" t="s">
        <v>2101</v>
      </c>
      <c r="D234" s="343" t="s">
        <v>2105</v>
      </c>
      <c r="E234" s="339" t="s">
        <v>2106</v>
      </c>
      <c r="F234" s="81" t="s">
        <v>2</v>
      </c>
      <c r="G234" s="245">
        <v>4</v>
      </c>
      <c r="H234" s="245">
        <v>4</v>
      </c>
      <c r="I234" s="307">
        <f t="shared" si="25"/>
        <v>4</v>
      </c>
      <c r="J234" s="308" t="s">
        <v>1576</v>
      </c>
      <c r="K234" s="309">
        <v>1</v>
      </c>
      <c r="L234" s="309">
        <v>1</v>
      </c>
      <c r="M234" s="310">
        <f t="shared" si="26"/>
        <v>0.25</v>
      </c>
      <c r="N234" s="310">
        <f t="shared" si="27"/>
        <v>0.25</v>
      </c>
      <c r="O234" s="310">
        <f t="shared" si="28"/>
        <v>0.25</v>
      </c>
      <c r="P234" s="311">
        <f t="shared" si="29"/>
        <v>0.25</v>
      </c>
      <c r="Q234" s="312">
        <f t="shared" si="30"/>
        <v>1</v>
      </c>
      <c r="R234" s="244"/>
    </row>
    <row r="235" spans="2:18">
      <c r="B235" s="79" t="s">
        <v>2088</v>
      </c>
      <c r="C235" s="79" t="s">
        <v>2101</v>
      </c>
      <c r="D235" s="340" t="s">
        <v>2107</v>
      </c>
      <c r="E235" s="339" t="s">
        <v>2108</v>
      </c>
      <c r="F235" s="81" t="s">
        <v>2</v>
      </c>
      <c r="G235" s="245">
        <v>4</v>
      </c>
      <c r="H235" s="245">
        <v>4</v>
      </c>
      <c r="I235" s="307">
        <f t="shared" si="25"/>
        <v>4</v>
      </c>
      <c r="J235" s="308" t="s">
        <v>1576</v>
      </c>
      <c r="K235" s="309">
        <v>1</v>
      </c>
      <c r="L235" s="309">
        <v>1</v>
      </c>
      <c r="M235" s="310">
        <f t="shared" si="26"/>
        <v>0.25</v>
      </c>
      <c r="N235" s="310">
        <f t="shared" si="27"/>
        <v>0.25</v>
      </c>
      <c r="O235" s="310">
        <f t="shared" si="28"/>
        <v>0.25</v>
      </c>
      <c r="P235" s="311">
        <f t="shared" si="29"/>
        <v>0.25</v>
      </c>
      <c r="Q235" s="312">
        <f t="shared" si="30"/>
        <v>1</v>
      </c>
      <c r="R235" s="244"/>
    </row>
    <row r="236" spans="2:18">
      <c r="B236" s="79" t="s">
        <v>2088</v>
      </c>
      <c r="C236" s="79" t="s">
        <v>2101</v>
      </c>
      <c r="D236" s="340" t="s">
        <v>2109</v>
      </c>
      <c r="E236" s="339" t="s">
        <v>2110</v>
      </c>
      <c r="F236" s="81" t="s">
        <v>2</v>
      </c>
      <c r="G236" s="245">
        <v>4</v>
      </c>
      <c r="H236" s="245">
        <v>4</v>
      </c>
      <c r="I236" s="307">
        <f t="shared" si="25"/>
        <v>4</v>
      </c>
      <c r="J236" s="308" t="s">
        <v>1576</v>
      </c>
      <c r="K236" s="309">
        <v>1</v>
      </c>
      <c r="L236" s="309">
        <v>1</v>
      </c>
      <c r="M236" s="310">
        <f t="shared" si="26"/>
        <v>0.25</v>
      </c>
      <c r="N236" s="310">
        <f t="shared" si="27"/>
        <v>0.25</v>
      </c>
      <c r="O236" s="310">
        <f t="shared" si="28"/>
        <v>0.25</v>
      </c>
      <c r="P236" s="311">
        <f t="shared" si="29"/>
        <v>0.25</v>
      </c>
      <c r="Q236" s="312">
        <f t="shared" si="30"/>
        <v>1</v>
      </c>
      <c r="R236" s="244"/>
    </row>
    <row r="237" spans="2:18" s="17" customFormat="1" ht="15" customHeight="1">
      <c r="B237" s="276" t="s">
        <v>2241</v>
      </c>
      <c r="C237" s="267"/>
      <c r="D237" s="277"/>
      <c r="E237" s="277"/>
      <c r="F237" s="81"/>
      <c r="G237" s="81"/>
      <c r="H237" s="81"/>
      <c r="I237" s="307" t="str">
        <f t="shared" si="25"/>
        <v/>
      </c>
      <c r="J237" s="308"/>
      <c r="K237" s="309"/>
      <c r="L237" s="309"/>
      <c r="M237" s="310" t="str">
        <f>IFERROR(IF(J237="기능변경",K237/G237,""),"")</f>
        <v/>
      </c>
      <c r="N237" s="310" t="str">
        <f>IFERROR(IF(J237="기능변경",L237/H237,""),"")</f>
        <v/>
      </c>
      <c r="O237" s="310" t="str">
        <f>IF(J237="기능변경",IF(F237="ILF",N237,IF(F237="EIF","재검토",IF(M237=0,N237,IF(N237=0,M237,(M237+N237)/2)))),"")</f>
        <v/>
      </c>
      <c r="P237" s="311" t="str">
        <f>IF(O237&lt;&gt;0,IF(J237="기능변경",IF(O237&lt;=0.33,0.25,IF(O237&gt;0.66,0.75,0.5)),IF(J237="기능삭제",0,"")),"")</f>
        <v/>
      </c>
      <c r="Q237" s="312" t="str">
        <f>IFERROR(I237*P237,"")</f>
        <v/>
      </c>
      <c r="R237" s="313"/>
    </row>
    <row r="238" spans="2:18" s="17" customFormat="1" ht="15" customHeight="1">
      <c r="B238" s="79" t="s">
        <v>1434</v>
      </c>
      <c r="C238" s="79" t="s">
        <v>1435</v>
      </c>
      <c r="D238" s="279" t="s">
        <v>1436</v>
      </c>
      <c r="E238" s="92"/>
      <c r="F238" s="265" t="s">
        <v>1178</v>
      </c>
      <c r="G238" s="81">
        <v>2</v>
      </c>
      <c r="H238" s="81">
        <v>2</v>
      </c>
      <c r="I238" s="307">
        <f t="shared" si="25"/>
        <v>5.2</v>
      </c>
      <c r="J238" s="308" t="s">
        <v>1576</v>
      </c>
      <c r="K238" s="309">
        <v>1</v>
      </c>
      <c r="L238" s="309">
        <v>1</v>
      </c>
      <c r="M238" s="310">
        <f t="shared" ref="M238:M294" si="31">IFERROR(IF(J238="기능변경",K238/G238,""),"")</f>
        <v>0.5</v>
      </c>
      <c r="N238" s="310">
        <f t="shared" ref="N238:N294" si="32">IFERROR(IF(J238="기능변경",L238/H238,""),"")</f>
        <v>0.5</v>
      </c>
      <c r="O238" s="310">
        <f t="shared" ref="O238:O294" si="33">IF(J238="기능변경",IF(F238="ILF",N238,IF(F238="EIF","재검토",IF(M238=0,N238,IF(N238=0,M238,(M238+N238)/2)))),"")</f>
        <v>0.5</v>
      </c>
      <c r="P238" s="311">
        <f t="shared" ref="P238:P294" si="34">IF(O238&lt;&gt;0,IF(J238="기능변경",IF(O238&lt;=0.33,0.25,IF(O238&gt;0.66,0.75,0.5)),IF(J238="기능삭제",0,"")),"")</f>
        <v>0.5</v>
      </c>
      <c r="Q238" s="312">
        <f t="shared" ref="Q238:Q294" si="35">IFERROR(I238*P238,"")</f>
        <v>2.6</v>
      </c>
      <c r="R238" s="313"/>
    </row>
    <row r="239" spans="2:18" s="17" customFormat="1" ht="15" customHeight="1">
      <c r="B239" s="79"/>
      <c r="C239" s="79" t="s">
        <v>1437</v>
      </c>
      <c r="D239" s="279" t="s">
        <v>1438</v>
      </c>
      <c r="E239" s="92"/>
      <c r="F239" s="265" t="s">
        <v>1178</v>
      </c>
      <c r="G239" s="81"/>
      <c r="H239" s="81"/>
      <c r="I239" s="307">
        <f t="shared" si="25"/>
        <v>5.2</v>
      </c>
      <c r="J239" s="308" t="s">
        <v>1577</v>
      </c>
      <c r="K239" s="309"/>
      <c r="L239" s="309"/>
      <c r="M239" s="310" t="str">
        <f t="shared" si="31"/>
        <v/>
      </c>
      <c r="N239" s="310" t="str">
        <f t="shared" si="32"/>
        <v/>
      </c>
      <c r="O239" s="310" t="str">
        <f t="shared" si="33"/>
        <v/>
      </c>
      <c r="P239" s="311" t="str">
        <f t="shared" si="34"/>
        <v/>
      </c>
      <c r="Q239" s="312" t="str">
        <f t="shared" si="35"/>
        <v/>
      </c>
      <c r="R239" s="313"/>
    </row>
    <row r="240" spans="2:18" s="17" customFormat="1" ht="15" customHeight="1">
      <c r="B240" s="79"/>
      <c r="C240" s="79"/>
      <c r="D240" s="279" t="s">
        <v>1439</v>
      </c>
      <c r="E240" s="92"/>
      <c r="F240" s="265" t="s">
        <v>1178</v>
      </c>
      <c r="G240" s="81"/>
      <c r="H240" s="81"/>
      <c r="I240" s="307">
        <f t="shared" si="25"/>
        <v>5.2</v>
      </c>
      <c r="J240" s="308" t="s">
        <v>1577</v>
      </c>
      <c r="K240" s="309"/>
      <c r="L240" s="309"/>
      <c r="M240" s="310" t="str">
        <f t="shared" si="31"/>
        <v/>
      </c>
      <c r="N240" s="310" t="str">
        <f t="shared" si="32"/>
        <v/>
      </c>
      <c r="O240" s="310" t="str">
        <f t="shared" si="33"/>
        <v/>
      </c>
      <c r="P240" s="311" t="str">
        <f t="shared" si="34"/>
        <v/>
      </c>
      <c r="Q240" s="312" t="str">
        <f t="shared" si="35"/>
        <v/>
      </c>
      <c r="R240" s="313"/>
    </row>
    <row r="241" spans="2:18" ht="15" customHeight="1">
      <c r="B241" s="79"/>
      <c r="C241" s="79"/>
      <c r="D241" s="279" t="s">
        <v>1440</v>
      </c>
      <c r="E241" s="92"/>
      <c r="F241" s="265" t="s">
        <v>1178</v>
      </c>
      <c r="G241" s="81"/>
      <c r="H241" s="81"/>
      <c r="I241" s="307">
        <f t="shared" si="25"/>
        <v>5.2</v>
      </c>
      <c r="J241" s="308" t="s">
        <v>1577</v>
      </c>
      <c r="K241" s="309"/>
      <c r="L241" s="309"/>
      <c r="M241" s="310" t="str">
        <f t="shared" si="31"/>
        <v/>
      </c>
      <c r="N241" s="310" t="str">
        <f t="shared" si="32"/>
        <v/>
      </c>
      <c r="O241" s="310" t="str">
        <f t="shared" si="33"/>
        <v/>
      </c>
      <c r="P241" s="311" t="str">
        <f t="shared" si="34"/>
        <v/>
      </c>
      <c r="Q241" s="312" t="str">
        <f t="shared" si="35"/>
        <v/>
      </c>
      <c r="R241" s="313"/>
    </row>
    <row r="242" spans="2:18" ht="15" customHeight="1">
      <c r="B242" s="79"/>
      <c r="C242" s="79"/>
      <c r="D242" s="279" t="s">
        <v>1607</v>
      </c>
      <c r="E242" s="92"/>
      <c r="F242" s="265" t="s">
        <v>1178</v>
      </c>
      <c r="G242" s="81"/>
      <c r="H242" s="81"/>
      <c r="I242" s="307">
        <f t="shared" si="25"/>
        <v>5.2</v>
      </c>
      <c r="J242" s="308" t="s">
        <v>1577</v>
      </c>
      <c r="K242" s="309"/>
      <c r="L242" s="309"/>
      <c r="M242" s="310" t="str">
        <f t="shared" si="31"/>
        <v/>
      </c>
      <c r="N242" s="310" t="str">
        <f t="shared" si="32"/>
        <v/>
      </c>
      <c r="O242" s="310" t="str">
        <f t="shared" si="33"/>
        <v/>
      </c>
      <c r="P242" s="311" t="str">
        <f t="shared" si="34"/>
        <v/>
      </c>
      <c r="Q242" s="312" t="str">
        <f t="shared" si="35"/>
        <v/>
      </c>
      <c r="R242" s="313"/>
    </row>
    <row r="243" spans="2:18" ht="15" customHeight="1">
      <c r="B243" s="79"/>
      <c r="C243" s="79"/>
      <c r="D243" s="279" t="s">
        <v>1441</v>
      </c>
      <c r="E243" s="92"/>
      <c r="F243" s="265" t="s">
        <v>1178</v>
      </c>
      <c r="G243" s="81"/>
      <c r="H243" s="81"/>
      <c r="I243" s="307">
        <f t="shared" si="25"/>
        <v>5.2</v>
      </c>
      <c r="J243" s="308" t="s">
        <v>1577</v>
      </c>
      <c r="K243" s="309"/>
      <c r="L243" s="309"/>
      <c r="M243" s="310" t="str">
        <f t="shared" si="31"/>
        <v/>
      </c>
      <c r="N243" s="310" t="str">
        <f t="shared" si="32"/>
        <v/>
      </c>
      <c r="O243" s="310" t="str">
        <f t="shared" si="33"/>
        <v/>
      </c>
      <c r="P243" s="311" t="str">
        <f t="shared" si="34"/>
        <v/>
      </c>
      <c r="Q243" s="312" t="str">
        <f t="shared" si="35"/>
        <v/>
      </c>
      <c r="R243" s="313"/>
    </row>
    <row r="244" spans="2:18" ht="15" customHeight="1">
      <c r="B244" s="79"/>
      <c r="C244" s="79"/>
      <c r="D244" s="279" t="s">
        <v>1442</v>
      </c>
      <c r="E244" s="92"/>
      <c r="F244" s="265" t="s">
        <v>1178</v>
      </c>
      <c r="G244" s="81"/>
      <c r="H244" s="81"/>
      <c r="I244" s="307">
        <f t="shared" si="25"/>
        <v>5.2</v>
      </c>
      <c r="J244" s="308" t="s">
        <v>1577</v>
      </c>
      <c r="K244" s="309"/>
      <c r="L244" s="309"/>
      <c r="M244" s="310" t="str">
        <f t="shared" si="31"/>
        <v/>
      </c>
      <c r="N244" s="310" t="str">
        <f t="shared" si="32"/>
        <v/>
      </c>
      <c r="O244" s="310" t="str">
        <f t="shared" si="33"/>
        <v/>
      </c>
      <c r="P244" s="311" t="str">
        <f t="shared" si="34"/>
        <v/>
      </c>
      <c r="Q244" s="312" t="str">
        <f t="shared" si="35"/>
        <v/>
      </c>
      <c r="R244" s="313"/>
    </row>
    <row r="245" spans="2:18" ht="15" customHeight="1">
      <c r="B245" s="79"/>
      <c r="C245" s="79" t="s">
        <v>1443</v>
      </c>
      <c r="D245" s="279" t="s">
        <v>1444</v>
      </c>
      <c r="E245" s="92"/>
      <c r="F245" s="265" t="s">
        <v>1445</v>
      </c>
      <c r="G245" s="81">
        <v>2</v>
      </c>
      <c r="H245" s="81">
        <v>2</v>
      </c>
      <c r="I245" s="307">
        <f t="shared" si="25"/>
        <v>4</v>
      </c>
      <c r="J245" s="308" t="s">
        <v>1576</v>
      </c>
      <c r="K245" s="309">
        <v>1</v>
      </c>
      <c r="L245" s="309">
        <v>1</v>
      </c>
      <c r="M245" s="310">
        <f t="shared" si="31"/>
        <v>0.5</v>
      </c>
      <c r="N245" s="310">
        <f t="shared" si="32"/>
        <v>0.5</v>
      </c>
      <c r="O245" s="310">
        <f t="shared" si="33"/>
        <v>0.5</v>
      </c>
      <c r="P245" s="311">
        <f t="shared" si="34"/>
        <v>0.5</v>
      </c>
      <c r="Q245" s="312">
        <f t="shared" si="35"/>
        <v>2</v>
      </c>
      <c r="R245" s="313"/>
    </row>
    <row r="246" spans="2:18" s="25" customFormat="1" ht="15" customHeight="1">
      <c r="B246" s="79"/>
      <c r="C246" s="79" t="s">
        <v>1446</v>
      </c>
      <c r="D246" s="279" t="s">
        <v>1447</v>
      </c>
      <c r="E246" s="92"/>
      <c r="F246" s="265" t="s">
        <v>1448</v>
      </c>
      <c r="G246" s="81">
        <v>2</v>
      </c>
      <c r="H246" s="81">
        <v>2</v>
      </c>
      <c r="I246" s="307">
        <f t="shared" si="25"/>
        <v>3.9</v>
      </c>
      <c r="J246" s="308" t="s">
        <v>1576</v>
      </c>
      <c r="K246" s="309">
        <v>1</v>
      </c>
      <c r="L246" s="309">
        <v>1</v>
      </c>
      <c r="M246" s="310">
        <f t="shared" si="31"/>
        <v>0.5</v>
      </c>
      <c r="N246" s="310">
        <f t="shared" si="32"/>
        <v>0.5</v>
      </c>
      <c r="O246" s="310">
        <f t="shared" si="33"/>
        <v>0.5</v>
      </c>
      <c r="P246" s="311">
        <f t="shared" si="34"/>
        <v>0.5</v>
      </c>
      <c r="Q246" s="312">
        <f t="shared" si="35"/>
        <v>1.95</v>
      </c>
      <c r="R246" s="313"/>
    </row>
    <row r="247" spans="2:18" s="25" customFormat="1" ht="15" customHeight="1">
      <c r="B247" s="79"/>
      <c r="C247" s="79"/>
      <c r="D247" s="279" t="s">
        <v>1449</v>
      </c>
      <c r="E247" s="92"/>
      <c r="F247" s="265" t="s">
        <v>1448</v>
      </c>
      <c r="G247" s="81">
        <v>2</v>
      </c>
      <c r="H247" s="81">
        <v>2</v>
      </c>
      <c r="I247" s="307">
        <f t="shared" si="25"/>
        <v>3.9</v>
      </c>
      <c r="J247" s="308" t="s">
        <v>1576</v>
      </c>
      <c r="K247" s="309">
        <v>1</v>
      </c>
      <c r="L247" s="309">
        <v>1</v>
      </c>
      <c r="M247" s="310">
        <f t="shared" si="31"/>
        <v>0.5</v>
      </c>
      <c r="N247" s="310">
        <f t="shared" si="32"/>
        <v>0.5</v>
      </c>
      <c r="O247" s="310">
        <f t="shared" si="33"/>
        <v>0.5</v>
      </c>
      <c r="P247" s="311">
        <f t="shared" si="34"/>
        <v>0.5</v>
      </c>
      <c r="Q247" s="312">
        <f t="shared" si="35"/>
        <v>1.95</v>
      </c>
      <c r="R247" s="313"/>
    </row>
    <row r="248" spans="2:18" s="25" customFormat="1" ht="15" customHeight="1">
      <c r="B248" s="79"/>
      <c r="C248" s="79"/>
      <c r="D248" s="279" t="s">
        <v>1450</v>
      </c>
      <c r="E248" s="92"/>
      <c r="F248" s="265" t="s">
        <v>1448</v>
      </c>
      <c r="G248" s="81">
        <v>2</v>
      </c>
      <c r="H248" s="81">
        <v>2</v>
      </c>
      <c r="I248" s="307">
        <f t="shared" si="25"/>
        <v>3.9</v>
      </c>
      <c r="J248" s="308" t="s">
        <v>1576</v>
      </c>
      <c r="K248" s="309">
        <v>1</v>
      </c>
      <c r="L248" s="309">
        <v>1</v>
      </c>
      <c r="M248" s="310">
        <f t="shared" si="31"/>
        <v>0.5</v>
      </c>
      <c r="N248" s="310">
        <f t="shared" si="32"/>
        <v>0.5</v>
      </c>
      <c r="O248" s="310">
        <f t="shared" si="33"/>
        <v>0.5</v>
      </c>
      <c r="P248" s="311">
        <f t="shared" si="34"/>
        <v>0.5</v>
      </c>
      <c r="Q248" s="312">
        <f t="shared" si="35"/>
        <v>1.95</v>
      </c>
      <c r="R248" s="313"/>
    </row>
    <row r="249" spans="2:18" s="25" customFormat="1" ht="15" customHeight="1">
      <c r="B249" s="79"/>
      <c r="C249" s="79"/>
      <c r="D249" s="279" t="s">
        <v>1451</v>
      </c>
      <c r="E249" s="92"/>
      <c r="F249" s="265" t="s">
        <v>1448</v>
      </c>
      <c r="G249" s="81">
        <v>2</v>
      </c>
      <c r="H249" s="81">
        <v>2</v>
      </c>
      <c r="I249" s="307">
        <f t="shared" si="25"/>
        <v>3.9</v>
      </c>
      <c r="J249" s="308" t="s">
        <v>1576</v>
      </c>
      <c r="K249" s="309">
        <v>1</v>
      </c>
      <c r="L249" s="309">
        <v>1</v>
      </c>
      <c r="M249" s="310">
        <f t="shared" si="31"/>
        <v>0.5</v>
      </c>
      <c r="N249" s="310">
        <f t="shared" si="32"/>
        <v>0.5</v>
      </c>
      <c r="O249" s="310">
        <f t="shared" si="33"/>
        <v>0.5</v>
      </c>
      <c r="P249" s="311">
        <f t="shared" si="34"/>
        <v>0.5</v>
      </c>
      <c r="Q249" s="312">
        <f t="shared" si="35"/>
        <v>1.95</v>
      </c>
      <c r="R249" s="313"/>
    </row>
    <row r="250" spans="2:18" s="25" customFormat="1" ht="15" customHeight="1">
      <c r="B250" s="79"/>
      <c r="C250" s="79"/>
      <c r="D250" s="279" t="s">
        <v>1452</v>
      </c>
      <c r="E250" s="92"/>
      <c r="F250" s="265" t="s">
        <v>1448</v>
      </c>
      <c r="G250" s="81">
        <v>2</v>
      </c>
      <c r="H250" s="81">
        <v>2</v>
      </c>
      <c r="I250" s="307">
        <f t="shared" si="25"/>
        <v>3.9</v>
      </c>
      <c r="J250" s="308" t="s">
        <v>1576</v>
      </c>
      <c r="K250" s="309">
        <v>1</v>
      </c>
      <c r="L250" s="309">
        <v>1</v>
      </c>
      <c r="M250" s="310">
        <f t="shared" si="31"/>
        <v>0.5</v>
      </c>
      <c r="N250" s="310">
        <f t="shared" si="32"/>
        <v>0.5</v>
      </c>
      <c r="O250" s="310">
        <f t="shared" si="33"/>
        <v>0.5</v>
      </c>
      <c r="P250" s="311">
        <f t="shared" si="34"/>
        <v>0.5</v>
      </c>
      <c r="Q250" s="312">
        <f t="shared" si="35"/>
        <v>1.95</v>
      </c>
      <c r="R250" s="313"/>
    </row>
    <row r="251" spans="2:18" s="25" customFormat="1" ht="15" customHeight="1">
      <c r="B251" s="79"/>
      <c r="C251" s="79"/>
      <c r="D251" s="279" t="s">
        <v>1453</v>
      </c>
      <c r="E251" s="92"/>
      <c r="F251" s="265" t="s">
        <v>1448</v>
      </c>
      <c r="G251" s="81">
        <v>2</v>
      </c>
      <c r="H251" s="81">
        <v>2</v>
      </c>
      <c r="I251" s="307">
        <f t="shared" si="25"/>
        <v>3.9</v>
      </c>
      <c r="J251" s="308" t="s">
        <v>1576</v>
      </c>
      <c r="K251" s="309">
        <v>1</v>
      </c>
      <c r="L251" s="309">
        <v>1</v>
      </c>
      <c r="M251" s="310">
        <f t="shared" si="31"/>
        <v>0.5</v>
      </c>
      <c r="N251" s="310">
        <f t="shared" si="32"/>
        <v>0.5</v>
      </c>
      <c r="O251" s="310">
        <f t="shared" si="33"/>
        <v>0.5</v>
      </c>
      <c r="P251" s="311">
        <f t="shared" si="34"/>
        <v>0.5</v>
      </c>
      <c r="Q251" s="312">
        <f t="shared" si="35"/>
        <v>1.95</v>
      </c>
      <c r="R251" s="313"/>
    </row>
    <row r="252" spans="2:18" s="25" customFormat="1" ht="15" customHeight="1">
      <c r="B252" s="79"/>
      <c r="C252" s="79"/>
      <c r="D252" s="279" t="s">
        <v>1454</v>
      </c>
      <c r="E252" s="92"/>
      <c r="F252" s="265" t="s">
        <v>1178</v>
      </c>
      <c r="G252" s="81">
        <v>2</v>
      </c>
      <c r="H252" s="81">
        <v>2</v>
      </c>
      <c r="I252" s="307">
        <f t="shared" si="25"/>
        <v>5.2</v>
      </c>
      <c r="J252" s="308" t="s">
        <v>1576</v>
      </c>
      <c r="K252" s="309">
        <v>1</v>
      </c>
      <c r="L252" s="309">
        <v>1</v>
      </c>
      <c r="M252" s="310">
        <f t="shared" si="31"/>
        <v>0.5</v>
      </c>
      <c r="N252" s="310">
        <f t="shared" si="32"/>
        <v>0.5</v>
      </c>
      <c r="O252" s="310">
        <f t="shared" si="33"/>
        <v>0.5</v>
      </c>
      <c r="P252" s="311">
        <f t="shared" si="34"/>
        <v>0.5</v>
      </c>
      <c r="Q252" s="312">
        <f t="shared" si="35"/>
        <v>2.6</v>
      </c>
      <c r="R252" s="313"/>
    </row>
    <row r="253" spans="2:18" s="25" customFormat="1" ht="15" customHeight="1">
      <c r="B253" s="79"/>
      <c r="C253" s="79"/>
      <c r="D253" s="279" t="s">
        <v>1455</v>
      </c>
      <c r="E253" s="314"/>
      <c r="F253" s="265" t="s">
        <v>1448</v>
      </c>
      <c r="G253" s="81">
        <v>2</v>
      </c>
      <c r="H253" s="81">
        <v>2</v>
      </c>
      <c r="I253" s="307">
        <f t="shared" si="25"/>
        <v>3.9</v>
      </c>
      <c r="J253" s="308" t="s">
        <v>1576</v>
      </c>
      <c r="K253" s="309">
        <v>1</v>
      </c>
      <c r="L253" s="309">
        <v>1</v>
      </c>
      <c r="M253" s="310">
        <f t="shared" si="31"/>
        <v>0.5</v>
      </c>
      <c r="N253" s="310">
        <f t="shared" si="32"/>
        <v>0.5</v>
      </c>
      <c r="O253" s="310">
        <f t="shared" si="33"/>
        <v>0.5</v>
      </c>
      <c r="P253" s="311">
        <f t="shared" si="34"/>
        <v>0.5</v>
      </c>
      <c r="Q253" s="312">
        <f t="shared" si="35"/>
        <v>1.95</v>
      </c>
      <c r="R253" s="313"/>
    </row>
    <row r="254" spans="2:18" ht="15" customHeight="1">
      <c r="B254" s="79"/>
      <c r="C254" s="79"/>
      <c r="D254" s="279" t="s">
        <v>1456</v>
      </c>
      <c r="E254" s="314"/>
      <c r="F254" s="265" t="s">
        <v>1448</v>
      </c>
      <c r="G254" s="81">
        <v>2</v>
      </c>
      <c r="H254" s="81">
        <v>2</v>
      </c>
      <c r="I254" s="307">
        <f t="shared" si="25"/>
        <v>3.9</v>
      </c>
      <c r="J254" s="308" t="s">
        <v>1576</v>
      </c>
      <c r="K254" s="309">
        <v>1</v>
      </c>
      <c r="L254" s="309">
        <v>1</v>
      </c>
      <c r="M254" s="310">
        <f t="shared" si="31"/>
        <v>0.5</v>
      </c>
      <c r="N254" s="310">
        <f t="shared" si="32"/>
        <v>0.5</v>
      </c>
      <c r="O254" s="310">
        <f t="shared" si="33"/>
        <v>0.5</v>
      </c>
      <c r="P254" s="311">
        <f t="shared" si="34"/>
        <v>0.5</v>
      </c>
      <c r="Q254" s="312">
        <f t="shared" si="35"/>
        <v>1.95</v>
      </c>
      <c r="R254" s="313"/>
    </row>
    <row r="255" spans="2:18" ht="15" customHeight="1">
      <c r="B255" s="79"/>
      <c r="C255" s="79"/>
      <c r="D255" s="279" t="s">
        <v>1457</v>
      </c>
      <c r="E255" s="314"/>
      <c r="F255" s="265" t="s">
        <v>1448</v>
      </c>
      <c r="G255" s="81">
        <v>2</v>
      </c>
      <c r="H255" s="81">
        <v>2</v>
      </c>
      <c r="I255" s="307">
        <f t="shared" si="25"/>
        <v>3.9</v>
      </c>
      <c r="J255" s="308" t="s">
        <v>1576</v>
      </c>
      <c r="K255" s="309">
        <v>1</v>
      </c>
      <c r="L255" s="309">
        <v>1</v>
      </c>
      <c r="M255" s="310">
        <f t="shared" si="31"/>
        <v>0.5</v>
      </c>
      <c r="N255" s="310">
        <f t="shared" si="32"/>
        <v>0.5</v>
      </c>
      <c r="O255" s="310">
        <f t="shared" si="33"/>
        <v>0.5</v>
      </c>
      <c r="P255" s="311">
        <f t="shared" si="34"/>
        <v>0.5</v>
      </c>
      <c r="Q255" s="312">
        <f t="shared" si="35"/>
        <v>1.95</v>
      </c>
      <c r="R255" s="313"/>
    </row>
    <row r="256" spans="2:18" ht="15" customHeight="1">
      <c r="B256" s="79"/>
      <c r="C256" s="79"/>
      <c r="D256" s="279" t="s">
        <v>1458</v>
      </c>
      <c r="E256" s="314"/>
      <c r="F256" s="265" t="s">
        <v>1448</v>
      </c>
      <c r="G256" s="81">
        <v>2</v>
      </c>
      <c r="H256" s="81">
        <v>2</v>
      </c>
      <c r="I256" s="307">
        <f t="shared" si="25"/>
        <v>3.9</v>
      </c>
      <c r="J256" s="308" t="s">
        <v>1576</v>
      </c>
      <c r="K256" s="309">
        <v>1</v>
      </c>
      <c r="L256" s="309">
        <v>1</v>
      </c>
      <c r="M256" s="310">
        <f t="shared" si="31"/>
        <v>0.5</v>
      </c>
      <c r="N256" s="310">
        <f t="shared" si="32"/>
        <v>0.5</v>
      </c>
      <c r="O256" s="310">
        <f t="shared" si="33"/>
        <v>0.5</v>
      </c>
      <c r="P256" s="311">
        <f t="shared" si="34"/>
        <v>0.5</v>
      </c>
      <c r="Q256" s="312">
        <f t="shared" si="35"/>
        <v>1.95</v>
      </c>
      <c r="R256" s="313"/>
    </row>
    <row r="257" spans="2:18" ht="15" customHeight="1">
      <c r="B257" s="79"/>
      <c r="C257" s="79"/>
      <c r="D257" s="279" t="s">
        <v>1459</v>
      </c>
      <c r="E257" s="314"/>
      <c r="F257" s="265" t="s">
        <v>1448</v>
      </c>
      <c r="G257" s="81">
        <v>2</v>
      </c>
      <c r="H257" s="81">
        <v>2</v>
      </c>
      <c r="I257" s="307">
        <f t="shared" si="25"/>
        <v>3.9</v>
      </c>
      <c r="J257" s="308" t="s">
        <v>1576</v>
      </c>
      <c r="K257" s="309">
        <v>1</v>
      </c>
      <c r="L257" s="309">
        <v>1</v>
      </c>
      <c r="M257" s="310">
        <f t="shared" si="31"/>
        <v>0.5</v>
      </c>
      <c r="N257" s="310">
        <f t="shared" si="32"/>
        <v>0.5</v>
      </c>
      <c r="O257" s="310">
        <f t="shared" si="33"/>
        <v>0.5</v>
      </c>
      <c r="P257" s="311">
        <f t="shared" si="34"/>
        <v>0.5</v>
      </c>
      <c r="Q257" s="312">
        <f t="shared" si="35"/>
        <v>1.95</v>
      </c>
      <c r="R257" s="313"/>
    </row>
    <row r="258" spans="2:18" ht="15" customHeight="1">
      <c r="B258" s="79"/>
      <c r="C258" s="79"/>
      <c r="D258" s="279" t="s">
        <v>1460</v>
      </c>
      <c r="E258" s="314"/>
      <c r="F258" s="265" t="s">
        <v>1448</v>
      </c>
      <c r="G258" s="81">
        <v>2</v>
      </c>
      <c r="H258" s="81">
        <v>2</v>
      </c>
      <c r="I258" s="307">
        <f t="shared" si="25"/>
        <v>3.9</v>
      </c>
      <c r="J258" s="308" t="s">
        <v>1576</v>
      </c>
      <c r="K258" s="309">
        <v>1</v>
      </c>
      <c r="L258" s="309">
        <v>1</v>
      </c>
      <c r="M258" s="310">
        <f t="shared" si="31"/>
        <v>0.5</v>
      </c>
      <c r="N258" s="310">
        <f t="shared" si="32"/>
        <v>0.5</v>
      </c>
      <c r="O258" s="310">
        <f t="shared" si="33"/>
        <v>0.5</v>
      </c>
      <c r="P258" s="311">
        <f t="shared" si="34"/>
        <v>0.5</v>
      </c>
      <c r="Q258" s="312">
        <f t="shared" si="35"/>
        <v>1.95</v>
      </c>
      <c r="R258" s="313"/>
    </row>
    <row r="259" spans="2:18" ht="15" customHeight="1">
      <c r="B259" s="79"/>
      <c r="C259" s="79"/>
      <c r="D259" s="279" t="s">
        <v>1461</v>
      </c>
      <c r="E259" s="314"/>
      <c r="F259" s="265" t="s">
        <v>1448</v>
      </c>
      <c r="G259" s="81">
        <v>2</v>
      </c>
      <c r="H259" s="81">
        <v>2</v>
      </c>
      <c r="I259" s="307">
        <f t="shared" si="25"/>
        <v>3.9</v>
      </c>
      <c r="J259" s="308" t="s">
        <v>1576</v>
      </c>
      <c r="K259" s="309">
        <v>1</v>
      </c>
      <c r="L259" s="309">
        <v>1</v>
      </c>
      <c r="M259" s="310">
        <f t="shared" si="31"/>
        <v>0.5</v>
      </c>
      <c r="N259" s="310">
        <f t="shared" si="32"/>
        <v>0.5</v>
      </c>
      <c r="O259" s="310">
        <f t="shared" si="33"/>
        <v>0.5</v>
      </c>
      <c r="P259" s="311">
        <f t="shared" si="34"/>
        <v>0.5</v>
      </c>
      <c r="Q259" s="312">
        <f t="shared" si="35"/>
        <v>1.95</v>
      </c>
      <c r="R259" s="313"/>
    </row>
    <row r="260" spans="2:18" ht="15" customHeight="1">
      <c r="B260" s="79"/>
      <c r="C260" s="79"/>
      <c r="D260" s="279" t="s">
        <v>1462</v>
      </c>
      <c r="E260" s="314"/>
      <c r="F260" s="265" t="s">
        <v>1448</v>
      </c>
      <c r="G260" s="81">
        <v>2</v>
      </c>
      <c r="H260" s="81">
        <v>2</v>
      </c>
      <c r="I260" s="307">
        <f t="shared" si="25"/>
        <v>3.9</v>
      </c>
      <c r="J260" s="308" t="s">
        <v>1576</v>
      </c>
      <c r="K260" s="309">
        <v>1</v>
      </c>
      <c r="L260" s="309">
        <v>1</v>
      </c>
      <c r="M260" s="310">
        <f t="shared" si="31"/>
        <v>0.5</v>
      </c>
      <c r="N260" s="310">
        <f t="shared" si="32"/>
        <v>0.5</v>
      </c>
      <c r="O260" s="310">
        <f t="shared" si="33"/>
        <v>0.5</v>
      </c>
      <c r="P260" s="311">
        <f t="shared" si="34"/>
        <v>0.5</v>
      </c>
      <c r="Q260" s="312">
        <f t="shared" si="35"/>
        <v>1.95</v>
      </c>
      <c r="R260" s="313"/>
    </row>
    <row r="261" spans="2:18" ht="15" customHeight="1">
      <c r="B261" s="79"/>
      <c r="C261" s="79"/>
      <c r="D261" s="279" t="s">
        <v>1463</v>
      </c>
      <c r="E261" s="314"/>
      <c r="F261" s="265" t="s">
        <v>1448</v>
      </c>
      <c r="G261" s="81">
        <v>2</v>
      </c>
      <c r="H261" s="81">
        <v>2</v>
      </c>
      <c r="I261" s="307">
        <f t="shared" si="25"/>
        <v>3.9</v>
      </c>
      <c r="J261" s="308" t="s">
        <v>1576</v>
      </c>
      <c r="K261" s="309">
        <v>1</v>
      </c>
      <c r="L261" s="309">
        <v>1</v>
      </c>
      <c r="M261" s="310">
        <f t="shared" si="31"/>
        <v>0.5</v>
      </c>
      <c r="N261" s="310">
        <f t="shared" si="32"/>
        <v>0.5</v>
      </c>
      <c r="O261" s="310">
        <f t="shared" si="33"/>
        <v>0.5</v>
      </c>
      <c r="P261" s="311">
        <f t="shared" si="34"/>
        <v>0.5</v>
      </c>
      <c r="Q261" s="312">
        <f t="shared" si="35"/>
        <v>1.95</v>
      </c>
      <c r="R261" s="313"/>
    </row>
    <row r="262" spans="2:18" ht="15" customHeight="1">
      <c r="B262" s="79"/>
      <c r="C262" s="79"/>
      <c r="D262" s="279" t="s">
        <v>1457</v>
      </c>
      <c r="E262" s="314"/>
      <c r="F262" s="265" t="s">
        <v>1448</v>
      </c>
      <c r="G262" s="81">
        <v>2</v>
      </c>
      <c r="H262" s="81">
        <v>2</v>
      </c>
      <c r="I262" s="307">
        <f t="shared" si="25"/>
        <v>3.9</v>
      </c>
      <c r="J262" s="308" t="s">
        <v>1576</v>
      </c>
      <c r="K262" s="309">
        <v>1</v>
      </c>
      <c r="L262" s="309">
        <v>1</v>
      </c>
      <c r="M262" s="310">
        <f t="shared" si="31"/>
        <v>0.5</v>
      </c>
      <c r="N262" s="310">
        <f t="shared" si="32"/>
        <v>0.5</v>
      </c>
      <c r="O262" s="310">
        <f t="shared" si="33"/>
        <v>0.5</v>
      </c>
      <c r="P262" s="311">
        <f t="shared" si="34"/>
        <v>0.5</v>
      </c>
      <c r="Q262" s="312">
        <f t="shared" si="35"/>
        <v>1.95</v>
      </c>
      <c r="R262" s="313"/>
    </row>
    <row r="263" spans="2:18" ht="15" customHeight="1">
      <c r="B263" s="79"/>
      <c r="C263" s="79"/>
      <c r="D263" s="279" t="s">
        <v>1464</v>
      </c>
      <c r="E263" s="314"/>
      <c r="F263" s="265" t="s">
        <v>1448</v>
      </c>
      <c r="G263" s="81">
        <v>2</v>
      </c>
      <c r="H263" s="81">
        <v>2</v>
      </c>
      <c r="I263" s="307">
        <f t="shared" si="25"/>
        <v>3.9</v>
      </c>
      <c r="J263" s="308" t="s">
        <v>1576</v>
      </c>
      <c r="K263" s="309">
        <v>1</v>
      </c>
      <c r="L263" s="309">
        <v>1</v>
      </c>
      <c r="M263" s="310">
        <f t="shared" si="31"/>
        <v>0.5</v>
      </c>
      <c r="N263" s="310">
        <f t="shared" si="32"/>
        <v>0.5</v>
      </c>
      <c r="O263" s="310">
        <f t="shared" si="33"/>
        <v>0.5</v>
      </c>
      <c r="P263" s="311">
        <f t="shared" si="34"/>
        <v>0.5</v>
      </c>
      <c r="Q263" s="312">
        <f t="shared" si="35"/>
        <v>1.95</v>
      </c>
      <c r="R263" s="313"/>
    </row>
    <row r="264" spans="2:18" ht="15" customHeight="1">
      <c r="B264" s="79"/>
      <c r="C264" s="79"/>
      <c r="D264" s="279" t="s">
        <v>1465</v>
      </c>
      <c r="E264" s="314"/>
      <c r="F264" s="265" t="s">
        <v>1448</v>
      </c>
      <c r="G264" s="81">
        <v>2</v>
      </c>
      <c r="H264" s="81">
        <v>2</v>
      </c>
      <c r="I264" s="307">
        <f t="shared" si="25"/>
        <v>3.9</v>
      </c>
      <c r="J264" s="308" t="s">
        <v>1576</v>
      </c>
      <c r="K264" s="309">
        <v>1</v>
      </c>
      <c r="L264" s="309">
        <v>1</v>
      </c>
      <c r="M264" s="310">
        <f t="shared" si="31"/>
        <v>0.5</v>
      </c>
      <c r="N264" s="310">
        <f t="shared" si="32"/>
        <v>0.5</v>
      </c>
      <c r="O264" s="310">
        <f t="shared" si="33"/>
        <v>0.5</v>
      </c>
      <c r="P264" s="311">
        <f t="shared" si="34"/>
        <v>0.5</v>
      </c>
      <c r="Q264" s="312">
        <f t="shared" si="35"/>
        <v>1.95</v>
      </c>
      <c r="R264" s="313"/>
    </row>
    <row r="265" spans="2:18" ht="15" customHeight="1">
      <c r="B265" s="79"/>
      <c r="C265" s="79"/>
      <c r="D265" s="279" t="s">
        <v>1466</v>
      </c>
      <c r="E265" s="314"/>
      <c r="F265" s="265" t="s">
        <v>1448</v>
      </c>
      <c r="G265" s="81">
        <v>2</v>
      </c>
      <c r="H265" s="81">
        <v>2</v>
      </c>
      <c r="I265" s="307">
        <f t="shared" si="25"/>
        <v>3.9</v>
      </c>
      <c r="J265" s="308" t="s">
        <v>1576</v>
      </c>
      <c r="K265" s="309">
        <v>1</v>
      </c>
      <c r="L265" s="309">
        <v>1</v>
      </c>
      <c r="M265" s="310">
        <f t="shared" si="31"/>
        <v>0.5</v>
      </c>
      <c r="N265" s="310">
        <f t="shared" si="32"/>
        <v>0.5</v>
      </c>
      <c r="O265" s="310">
        <f t="shared" si="33"/>
        <v>0.5</v>
      </c>
      <c r="P265" s="311">
        <f t="shared" si="34"/>
        <v>0.5</v>
      </c>
      <c r="Q265" s="312">
        <f t="shared" si="35"/>
        <v>1.95</v>
      </c>
      <c r="R265" s="313"/>
    </row>
    <row r="266" spans="2:18" ht="15" customHeight="1">
      <c r="B266" s="79"/>
      <c r="C266" s="79" t="s">
        <v>1467</v>
      </c>
      <c r="D266" s="279" t="s">
        <v>1468</v>
      </c>
      <c r="E266" s="314"/>
      <c r="F266" s="265" t="s">
        <v>1448</v>
      </c>
      <c r="G266" s="81">
        <v>2</v>
      </c>
      <c r="H266" s="81">
        <v>2</v>
      </c>
      <c r="I266" s="307">
        <f t="shared" si="25"/>
        <v>3.9</v>
      </c>
      <c r="J266" s="308" t="s">
        <v>1576</v>
      </c>
      <c r="K266" s="309">
        <v>1</v>
      </c>
      <c r="L266" s="309">
        <v>1</v>
      </c>
      <c r="M266" s="310">
        <f t="shared" si="31"/>
        <v>0.5</v>
      </c>
      <c r="N266" s="310">
        <f t="shared" si="32"/>
        <v>0.5</v>
      </c>
      <c r="O266" s="310">
        <f t="shared" si="33"/>
        <v>0.5</v>
      </c>
      <c r="P266" s="311">
        <f t="shared" si="34"/>
        <v>0.5</v>
      </c>
      <c r="Q266" s="312">
        <f t="shared" si="35"/>
        <v>1.95</v>
      </c>
      <c r="R266" s="313"/>
    </row>
    <row r="267" spans="2:18" ht="15" customHeight="1">
      <c r="B267" s="79"/>
      <c r="C267" s="79"/>
      <c r="D267" s="279" t="s">
        <v>1469</v>
      </c>
      <c r="E267" s="314"/>
      <c r="F267" s="265" t="s">
        <v>1178</v>
      </c>
      <c r="G267" s="81">
        <v>2</v>
      </c>
      <c r="H267" s="81">
        <v>2</v>
      </c>
      <c r="I267" s="307">
        <f t="shared" si="25"/>
        <v>5.2</v>
      </c>
      <c r="J267" s="308" t="s">
        <v>1576</v>
      </c>
      <c r="K267" s="309">
        <v>1</v>
      </c>
      <c r="L267" s="309">
        <v>1</v>
      </c>
      <c r="M267" s="310">
        <f t="shared" si="31"/>
        <v>0.5</v>
      </c>
      <c r="N267" s="310">
        <f t="shared" si="32"/>
        <v>0.5</v>
      </c>
      <c r="O267" s="310">
        <f t="shared" si="33"/>
        <v>0.5</v>
      </c>
      <c r="P267" s="311">
        <f t="shared" si="34"/>
        <v>0.5</v>
      </c>
      <c r="Q267" s="312">
        <f t="shared" si="35"/>
        <v>2.6</v>
      </c>
      <c r="R267" s="313"/>
    </row>
    <row r="268" spans="2:18" ht="15" customHeight="1">
      <c r="B268" s="79"/>
      <c r="C268" s="79"/>
      <c r="D268" s="279" t="s">
        <v>1470</v>
      </c>
      <c r="E268" s="314"/>
      <c r="F268" s="265" t="s">
        <v>1448</v>
      </c>
      <c r="G268" s="81">
        <v>2</v>
      </c>
      <c r="H268" s="81">
        <v>2</v>
      </c>
      <c r="I268" s="307">
        <f t="shared" si="25"/>
        <v>3.9</v>
      </c>
      <c r="J268" s="308" t="s">
        <v>1576</v>
      </c>
      <c r="K268" s="309">
        <v>1</v>
      </c>
      <c r="L268" s="309">
        <v>1</v>
      </c>
      <c r="M268" s="310">
        <f t="shared" si="31"/>
        <v>0.5</v>
      </c>
      <c r="N268" s="310">
        <f t="shared" si="32"/>
        <v>0.5</v>
      </c>
      <c r="O268" s="310">
        <f t="shared" si="33"/>
        <v>0.5</v>
      </c>
      <c r="P268" s="311">
        <f t="shared" si="34"/>
        <v>0.5</v>
      </c>
      <c r="Q268" s="312">
        <f t="shared" si="35"/>
        <v>1.95</v>
      </c>
      <c r="R268" s="313"/>
    </row>
    <row r="269" spans="2:18" ht="15" customHeight="1">
      <c r="B269" s="79"/>
      <c r="C269" s="79"/>
      <c r="D269" s="279" t="s">
        <v>1471</v>
      </c>
      <c r="E269" s="314"/>
      <c r="F269" s="265" t="s">
        <v>1178</v>
      </c>
      <c r="G269" s="81">
        <v>2</v>
      </c>
      <c r="H269" s="81">
        <v>2</v>
      </c>
      <c r="I269" s="307">
        <f t="shared" si="25"/>
        <v>5.2</v>
      </c>
      <c r="J269" s="308" t="s">
        <v>1576</v>
      </c>
      <c r="K269" s="309">
        <v>1</v>
      </c>
      <c r="L269" s="309">
        <v>1</v>
      </c>
      <c r="M269" s="310">
        <f t="shared" si="31"/>
        <v>0.5</v>
      </c>
      <c r="N269" s="310">
        <f t="shared" si="32"/>
        <v>0.5</v>
      </c>
      <c r="O269" s="310">
        <f t="shared" si="33"/>
        <v>0.5</v>
      </c>
      <c r="P269" s="311">
        <f t="shared" si="34"/>
        <v>0.5</v>
      </c>
      <c r="Q269" s="312">
        <f t="shared" si="35"/>
        <v>2.6</v>
      </c>
      <c r="R269" s="313"/>
    </row>
    <row r="270" spans="2:18" ht="15" customHeight="1">
      <c r="B270" s="79"/>
      <c r="C270" s="79"/>
      <c r="D270" s="279" t="s">
        <v>1472</v>
      </c>
      <c r="E270" s="314"/>
      <c r="F270" s="265" t="s">
        <v>1448</v>
      </c>
      <c r="G270" s="81"/>
      <c r="H270" s="81"/>
      <c r="I270" s="307">
        <f t="shared" si="25"/>
        <v>3.9</v>
      </c>
      <c r="J270" s="308" t="s">
        <v>1577</v>
      </c>
      <c r="K270" s="309"/>
      <c r="L270" s="309"/>
      <c r="M270" s="310" t="str">
        <f t="shared" si="31"/>
        <v/>
      </c>
      <c r="N270" s="310" t="str">
        <f t="shared" si="32"/>
        <v/>
      </c>
      <c r="O270" s="310" t="str">
        <f t="shared" si="33"/>
        <v/>
      </c>
      <c r="P270" s="311" t="str">
        <f t="shared" si="34"/>
        <v/>
      </c>
      <c r="Q270" s="312" t="str">
        <f t="shared" si="35"/>
        <v/>
      </c>
      <c r="R270" s="313"/>
    </row>
    <row r="271" spans="2:18" ht="15" customHeight="1">
      <c r="B271" s="79"/>
      <c r="C271" s="79"/>
      <c r="D271" s="279" t="s">
        <v>1473</v>
      </c>
      <c r="E271" s="314"/>
      <c r="F271" s="265" t="s">
        <v>1178</v>
      </c>
      <c r="G271" s="81"/>
      <c r="H271" s="81"/>
      <c r="I271" s="307">
        <f t="shared" si="25"/>
        <v>5.2</v>
      </c>
      <c r="J271" s="308" t="s">
        <v>1577</v>
      </c>
      <c r="K271" s="309"/>
      <c r="L271" s="309"/>
      <c r="M271" s="310" t="str">
        <f t="shared" si="31"/>
        <v/>
      </c>
      <c r="N271" s="310" t="str">
        <f t="shared" si="32"/>
        <v/>
      </c>
      <c r="O271" s="310" t="str">
        <f t="shared" si="33"/>
        <v/>
      </c>
      <c r="P271" s="311" t="str">
        <f t="shared" si="34"/>
        <v/>
      </c>
      <c r="Q271" s="312" t="str">
        <f t="shared" si="35"/>
        <v/>
      </c>
      <c r="R271" s="313"/>
    </row>
    <row r="272" spans="2:18" ht="15" customHeight="1">
      <c r="B272" s="79"/>
      <c r="C272" s="79"/>
      <c r="D272" s="279" t="s">
        <v>1474</v>
      </c>
      <c r="E272" s="314"/>
      <c r="F272" s="265" t="s">
        <v>1178</v>
      </c>
      <c r="G272" s="81">
        <v>2</v>
      </c>
      <c r="H272" s="81">
        <v>2</v>
      </c>
      <c r="I272" s="307">
        <f t="shared" si="25"/>
        <v>5.2</v>
      </c>
      <c r="J272" s="308" t="s">
        <v>1576</v>
      </c>
      <c r="K272" s="309">
        <v>1</v>
      </c>
      <c r="L272" s="309">
        <v>1</v>
      </c>
      <c r="M272" s="310">
        <f t="shared" si="31"/>
        <v>0.5</v>
      </c>
      <c r="N272" s="310">
        <f t="shared" si="32"/>
        <v>0.5</v>
      </c>
      <c r="O272" s="310">
        <f t="shared" si="33"/>
        <v>0.5</v>
      </c>
      <c r="P272" s="311">
        <f t="shared" si="34"/>
        <v>0.5</v>
      </c>
      <c r="Q272" s="312">
        <f t="shared" si="35"/>
        <v>2.6</v>
      </c>
      <c r="R272" s="313"/>
    </row>
    <row r="273" spans="2:18" ht="15" customHeight="1">
      <c r="B273" s="79"/>
      <c r="C273" s="79"/>
      <c r="D273" s="279" t="s">
        <v>1475</v>
      </c>
      <c r="E273" s="314"/>
      <c r="F273" s="265" t="s">
        <v>1178</v>
      </c>
      <c r="G273" s="81">
        <v>2</v>
      </c>
      <c r="H273" s="81">
        <v>2</v>
      </c>
      <c r="I273" s="307">
        <f t="shared" si="25"/>
        <v>5.2</v>
      </c>
      <c r="J273" s="308" t="s">
        <v>1576</v>
      </c>
      <c r="K273" s="309">
        <v>1</v>
      </c>
      <c r="L273" s="309">
        <v>1</v>
      </c>
      <c r="M273" s="310">
        <f t="shared" si="31"/>
        <v>0.5</v>
      </c>
      <c r="N273" s="310">
        <f t="shared" si="32"/>
        <v>0.5</v>
      </c>
      <c r="O273" s="310">
        <f t="shared" si="33"/>
        <v>0.5</v>
      </c>
      <c r="P273" s="311">
        <f t="shared" si="34"/>
        <v>0.5</v>
      </c>
      <c r="Q273" s="312">
        <f t="shared" si="35"/>
        <v>2.6</v>
      </c>
      <c r="R273" s="313"/>
    </row>
    <row r="274" spans="2:18" ht="15" customHeight="1">
      <c r="B274" s="79"/>
      <c r="C274" s="79"/>
      <c r="D274" s="279" t="s">
        <v>1476</v>
      </c>
      <c r="E274" s="314"/>
      <c r="F274" s="265" t="s">
        <v>1178</v>
      </c>
      <c r="G274" s="81">
        <v>2</v>
      </c>
      <c r="H274" s="81">
        <v>2</v>
      </c>
      <c r="I274" s="307">
        <f t="shared" si="25"/>
        <v>5.2</v>
      </c>
      <c r="J274" s="308" t="s">
        <v>1576</v>
      </c>
      <c r="K274" s="309">
        <v>1</v>
      </c>
      <c r="L274" s="309">
        <v>1</v>
      </c>
      <c r="M274" s="310">
        <f t="shared" si="31"/>
        <v>0.5</v>
      </c>
      <c r="N274" s="310">
        <f t="shared" si="32"/>
        <v>0.5</v>
      </c>
      <c r="O274" s="310">
        <f t="shared" si="33"/>
        <v>0.5</v>
      </c>
      <c r="P274" s="311">
        <f t="shared" si="34"/>
        <v>0.5</v>
      </c>
      <c r="Q274" s="312">
        <f t="shared" si="35"/>
        <v>2.6</v>
      </c>
      <c r="R274" s="313"/>
    </row>
    <row r="275" spans="2:18" ht="15" customHeight="1">
      <c r="B275" s="79"/>
      <c r="C275" s="79"/>
      <c r="D275" s="279" t="s">
        <v>1477</v>
      </c>
      <c r="E275" s="314"/>
      <c r="F275" s="265" t="s">
        <v>1178</v>
      </c>
      <c r="G275" s="81">
        <v>2</v>
      </c>
      <c r="H275" s="81">
        <v>2</v>
      </c>
      <c r="I275" s="307">
        <f t="shared" si="25"/>
        <v>5.2</v>
      </c>
      <c r="J275" s="308" t="s">
        <v>1576</v>
      </c>
      <c r="K275" s="309">
        <v>1</v>
      </c>
      <c r="L275" s="309">
        <v>1</v>
      </c>
      <c r="M275" s="310">
        <f t="shared" si="31"/>
        <v>0.5</v>
      </c>
      <c r="N275" s="310">
        <f t="shared" si="32"/>
        <v>0.5</v>
      </c>
      <c r="O275" s="310">
        <f t="shared" si="33"/>
        <v>0.5</v>
      </c>
      <c r="P275" s="311">
        <f t="shared" si="34"/>
        <v>0.5</v>
      </c>
      <c r="Q275" s="312">
        <f t="shared" si="35"/>
        <v>2.6</v>
      </c>
      <c r="R275" s="313"/>
    </row>
    <row r="276" spans="2:18" ht="15" customHeight="1">
      <c r="B276" s="79"/>
      <c r="C276" s="79" t="s">
        <v>1478</v>
      </c>
      <c r="D276" s="279" t="s">
        <v>1478</v>
      </c>
      <c r="E276" s="314"/>
      <c r="F276" s="265" t="s">
        <v>3</v>
      </c>
      <c r="G276" s="81">
        <v>2</v>
      </c>
      <c r="H276" s="81">
        <v>2</v>
      </c>
      <c r="I276" s="307">
        <f t="shared" si="25"/>
        <v>5.2</v>
      </c>
      <c r="J276" s="308" t="s">
        <v>1576</v>
      </c>
      <c r="K276" s="309">
        <v>1</v>
      </c>
      <c r="L276" s="309">
        <v>1</v>
      </c>
      <c r="M276" s="310">
        <f t="shared" si="31"/>
        <v>0.5</v>
      </c>
      <c r="N276" s="310">
        <f t="shared" si="32"/>
        <v>0.5</v>
      </c>
      <c r="O276" s="310">
        <f t="shared" si="33"/>
        <v>0.5</v>
      </c>
      <c r="P276" s="311">
        <f t="shared" si="34"/>
        <v>0.5</v>
      </c>
      <c r="Q276" s="312">
        <f t="shared" si="35"/>
        <v>2.6</v>
      </c>
      <c r="R276" s="313"/>
    </row>
    <row r="277" spans="2:18" ht="15" customHeight="1">
      <c r="B277" s="79"/>
      <c r="C277" s="79" t="s">
        <v>1479</v>
      </c>
      <c r="D277" s="279" t="s">
        <v>1480</v>
      </c>
      <c r="E277" s="314"/>
      <c r="F277" s="265" t="s">
        <v>1178</v>
      </c>
      <c r="G277" s="81">
        <v>2</v>
      </c>
      <c r="H277" s="81">
        <v>2</v>
      </c>
      <c r="I277" s="307">
        <f t="shared" ref="I277:I340" si="36">IF(F277="","",IF(F277="EI",4,IF(F277="EO",5.2,IF(F277="EQ",3.9,IF(F277="ILF",7.5,IF(F277="EIF",5.4))))))</f>
        <v>5.2</v>
      </c>
      <c r="J277" s="308" t="s">
        <v>1576</v>
      </c>
      <c r="K277" s="309">
        <v>1</v>
      </c>
      <c r="L277" s="309">
        <v>1</v>
      </c>
      <c r="M277" s="310">
        <f t="shared" si="31"/>
        <v>0.5</v>
      </c>
      <c r="N277" s="310">
        <f t="shared" si="32"/>
        <v>0.5</v>
      </c>
      <c r="O277" s="310">
        <f t="shared" si="33"/>
        <v>0.5</v>
      </c>
      <c r="P277" s="311">
        <f t="shared" si="34"/>
        <v>0.5</v>
      </c>
      <c r="Q277" s="312">
        <f t="shared" si="35"/>
        <v>2.6</v>
      </c>
      <c r="R277" s="313"/>
    </row>
    <row r="278" spans="2:18" ht="15" customHeight="1">
      <c r="B278" s="79"/>
      <c r="C278" s="79"/>
      <c r="D278" s="279" t="s">
        <v>1481</v>
      </c>
      <c r="E278" s="314"/>
      <c r="F278" s="265" t="s">
        <v>1178</v>
      </c>
      <c r="G278" s="81">
        <v>2</v>
      </c>
      <c r="H278" s="81">
        <v>2</v>
      </c>
      <c r="I278" s="307">
        <f t="shared" si="36"/>
        <v>5.2</v>
      </c>
      <c r="J278" s="308" t="s">
        <v>1576</v>
      </c>
      <c r="K278" s="309">
        <v>1</v>
      </c>
      <c r="L278" s="309">
        <v>1</v>
      </c>
      <c r="M278" s="310">
        <f t="shared" si="31"/>
        <v>0.5</v>
      </c>
      <c r="N278" s="310">
        <f t="shared" si="32"/>
        <v>0.5</v>
      </c>
      <c r="O278" s="310">
        <f t="shared" si="33"/>
        <v>0.5</v>
      </c>
      <c r="P278" s="311">
        <f t="shared" si="34"/>
        <v>0.5</v>
      </c>
      <c r="Q278" s="312">
        <f t="shared" si="35"/>
        <v>2.6</v>
      </c>
      <c r="R278" s="313"/>
    </row>
    <row r="279" spans="2:18" ht="15" customHeight="1">
      <c r="B279" s="79"/>
      <c r="C279" s="79"/>
      <c r="D279" s="279" t="s">
        <v>1482</v>
      </c>
      <c r="E279" s="314"/>
      <c r="F279" s="265" t="s">
        <v>1448</v>
      </c>
      <c r="G279" s="81">
        <v>2</v>
      </c>
      <c r="H279" s="81">
        <v>2</v>
      </c>
      <c r="I279" s="307">
        <f t="shared" si="36"/>
        <v>3.9</v>
      </c>
      <c r="J279" s="308" t="s">
        <v>1576</v>
      </c>
      <c r="K279" s="309">
        <v>1</v>
      </c>
      <c r="L279" s="309">
        <v>1</v>
      </c>
      <c r="M279" s="310">
        <f t="shared" si="31"/>
        <v>0.5</v>
      </c>
      <c r="N279" s="310">
        <f t="shared" si="32"/>
        <v>0.5</v>
      </c>
      <c r="O279" s="310">
        <f t="shared" si="33"/>
        <v>0.5</v>
      </c>
      <c r="P279" s="311">
        <f t="shared" si="34"/>
        <v>0.5</v>
      </c>
      <c r="Q279" s="312">
        <f t="shared" si="35"/>
        <v>1.95</v>
      </c>
      <c r="R279" s="313"/>
    </row>
    <row r="280" spans="2:18" ht="15" customHeight="1">
      <c r="B280" s="79"/>
      <c r="C280" s="79"/>
      <c r="D280" s="279" t="s">
        <v>1483</v>
      </c>
      <c r="E280" s="314"/>
      <c r="F280" s="265" t="s">
        <v>1445</v>
      </c>
      <c r="G280" s="81">
        <v>2</v>
      </c>
      <c r="H280" s="81">
        <v>2</v>
      </c>
      <c r="I280" s="307">
        <f t="shared" si="36"/>
        <v>4</v>
      </c>
      <c r="J280" s="308" t="s">
        <v>1576</v>
      </c>
      <c r="K280" s="309">
        <v>1</v>
      </c>
      <c r="L280" s="309">
        <v>1</v>
      </c>
      <c r="M280" s="310">
        <f t="shared" si="31"/>
        <v>0.5</v>
      </c>
      <c r="N280" s="310">
        <f t="shared" si="32"/>
        <v>0.5</v>
      </c>
      <c r="O280" s="310">
        <f t="shared" si="33"/>
        <v>0.5</v>
      </c>
      <c r="P280" s="311">
        <f t="shared" si="34"/>
        <v>0.5</v>
      </c>
      <c r="Q280" s="312">
        <f t="shared" si="35"/>
        <v>2</v>
      </c>
      <c r="R280" s="313"/>
    </row>
    <row r="281" spans="2:18" ht="15" customHeight="1">
      <c r="B281" s="79"/>
      <c r="C281" s="79"/>
      <c r="D281" s="279" t="s">
        <v>1484</v>
      </c>
      <c r="E281" s="314"/>
      <c r="F281" s="265" t="s">
        <v>1178</v>
      </c>
      <c r="G281" s="81">
        <v>2</v>
      </c>
      <c r="H281" s="81">
        <v>2</v>
      </c>
      <c r="I281" s="307">
        <f t="shared" si="36"/>
        <v>5.2</v>
      </c>
      <c r="J281" s="308" t="s">
        <v>1576</v>
      </c>
      <c r="K281" s="309">
        <v>1</v>
      </c>
      <c r="L281" s="309">
        <v>1</v>
      </c>
      <c r="M281" s="310">
        <f t="shared" si="31"/>
        <v>0.5</v>
      </c>
      <c r="N281" s="310">
        <f t="shared" si="32"/>
        <v>0.5</v>
      </c>
      <c r="O281" s="310">
        <f t="shared" si="33"/>
        <v>0.5</v>
      </c>
      <c r="P281" s="311">
        <f t="shared" si="34"/>
        <v>0.5</v>
      </c>
      <c r="Q281" s="312">
        <f t="shared" si="35"/>
        <v>2.6</v>
      </c>
      <c r="R281" s="313"/>
    </row>
    <row r="282" spans="2:18" ht="15" customHeight="1">
      <c r="B282" s="79"/>
      <c r="C282" s="79"/>
      <c r="D282" s="279" t="s">
        <v>1485</v>
      </c>
      <c r="E282" s="314"/>
      <c r="F282" s="265" t="s">
        <v>1178</v>
      </c>
      <c r="G282" s="81">
        <v>2</v>
      </c>
      <c r="H282" s="81">
        <v>2</v>
      </c>
      <c r="I282" s="307">
        <f t="shared" si="36"/>
        <v>5.2</v>
      </c>
      <c r="J282" s="308" t="s">
        <v>1576</v>
      </c>
      <c r="K282" s="309">
        <v>1</v>
      </c>
      <c r="L282" s="309">
        <v>1</v>
      </c>
      <c r="M282" s="310">
        <f t="shared" si="31"/>
        <v>0.5</v>
      </c>
      <c r="N282" s="310">
        <f t="shared" si="32"/>
        <v>0.5</v>
      </c>
      <c r="O282" s="310">
        <f t="shared" si="33"/>
        <v>0.5</v>
      </c>
      <c r="P282" s="311">
        <f t="shared" si="34"/>
        <v>0.5</v>
      </c>
      <c r="Q282" s="312">
        <f t="shared" si="35"/>
        <v>2.6</v>
      </c>
      <c r="R282" s="313"/>
    </row>
    <row r="283" spans="2:18" ht="15" customHeight="1">
      <c r="B283" s="79"/>
      <c r="C283" s="79"/>
      <c r="D283" s="279" t="s">
        <v>1486</v>
      </c>
      <c r="E283" s="314"/>
      <c r="F283" s="265" t="s">
        <v>1448</v>
      </c>
      <c r="G283" s="81">
        <v>2</v>
      </c>
      <c r="H283" s="81">
        <v>2</v>
      </c>
      <c r="I283" s="307">
        <f t="shared" si="36"/>
        <v>3.9</v>
      </c>
      <c r="J283" s="308" t="s">
        <v>1576</v>
      </c>
      <c r="K283" s="309">
        <v>1</v>
      </c>
      <c r="L283" s="309">
        <v>1</v>
      </c>
      <c r="M283" s="310">
        <f t="shared" si="31"/>
        <v>0.5</v>
      </c>
      <c r="N283" s="310">
        <f t="shared" si="32"/>
        <v>0.5</v>
      </c>
      <c r="O283" s="310">
        <f t="shared" si="33"/>
        <v>0.5</v>
      </c>
      <c r="P283" s="311">
        <f t="shared" si="34"/>
        <v>0.5</v>
      </c>
      <c r="Q283" s="312">
        <f t="shared" si="35"/>
        <v>1.95</v>
      </c>
      <c r="R283" s="313"/>
    </row>
    <row r="284" spans="2:18" ht="15" customHeight="1">
      <c r="B284" s="79"/>
      <c r="C284" s="79"/>
      <c r="D284" s="279" t="s">
        <v>1487</v>
      </c>
      <c r="E284" s="314"/>
      <c r="F284" s="265" t="s">
        <v>1445</v>
      </c>
      <c r="G284" s="81">
        <v>2</v>
      </c>
      <c r="H284" s="81">
        <v>2</v>
      </c>
      <c r="I284" s="307">
        <f t="shared" si="36"/>
        <v>4</v>
      </c>
      <c r="J284" s="308" t="s">
        <v>1576</v>
      </c>
      <c r="K284" s="309">
        <v>1</v>
      </c>
      <c r="L284" s="309">
        <v>1</v>
      </c>
      <c r="M284" s="310">
        <f t="shared" si="31"/>
        <v>0.5</v>
      </c>
      <c r="N284" s="310">
        <f t="shared" si="32"/>
        <v>0.5</v>
      </c>
      <c r="O284" s="310">
        <f t="shared" si="33"/>
        <v>0.5</v>
      </c>
      <c r="P284" s="311">
        <f t="shared" si="34"/>
        <v>0.5</v>
      </c>
      <c r="Q284" s="312">
        <f t="shared" si="35"/>
        <v>2</v>
      </c>
      <c r="R284" s="313"/>
    </row>
    <row r="285" spans="2:18" ht="15" customHeight="1">
      <c r="B285" s="79"/>
      <c r="C285" s="79" t="s">
        <v>1488</v>
      </c>
      <c r="D285" s="279" t="s">
        <v>1489</v>
      </c>
      <c r="E285" s="314"/>
      <c r="F285" s="265" t="s">
        <v>1445</v>
      </c>
      <c r="G285" s="81">
        <v>2</v>
      </c>
      <c r="H285" s="81">
        <v>2</v>
      </c>
      <c r="I285" s="307">
        <f t="shared" si="36"/>
        <v>4</v>
      </c>
      <c r="J285" s="308" t="s">
        <v>1576</v>
      </c>
      <c r="K285" s="309">
        <v>1</v>
      </c>
      <c r="L285" s="309">
        <v>1</v>
      </c>
      <c r="M285" s="310">
        <f t="shared" si="31"/>
        <v>0.5</v>
      </c>
      <c r="N285" s="310">
        <f t="shared" si="32"/>
        <v>0.5</v>
      </c>
      <c r="O285" s="310">
        <f t="shared" si="33"/>
        <v>0.5</v>
      </c>
      <c r="P285" s="311">
        <f t="shared" si="34"/>
        <v>0.5</v>
      </c>
      <c r="Q285" s="312">
        <f t="shared" si="35"/>
        <v>2</v>
      </c>
      <c r="R285" s="313"/>
    </row>
    <row r="286" spans="2:18" ht="15" customHeight="1">
      <c r="B286" s="79"/>
      <c r="C286" s="79"/>
      <c r="D286" s="279" t="s">
        <v>1490</v>
      </c>
      <c r="E286" s="314"/>
      <c r="F286" s="265" t="s">
        <v>1178</v>
      </c>
      <c r="G286" s="81">
        <v>2</v>
      </c>
      <c r="H286" s="81">
        <v>2</v>
      </c>
      <c r="I286" s="307">
        <f t="shared" si="36"/>
        <v>5.2</v>
      </c>
      <c r="J286" s="308" t="s">
        <v>1576</v>
      </c>
      <c r="K286" s="309">
        <v>1</v>
      </c>
      <c r="L286" s="309">
        <v>1</v>
      </c>
      <c r="M286" s="310">
        <f t="shared" si="31"/>
        <v>0.5</v>
      </c>
      <c r="N286" s="310">
        <f t="shared" si="32"/>
        <v>0.5</v>
      </c>
      <c r="O286" s="310">
        <f t="shared" si="33"/>
        <v>0.5</v>
      </c>
      <c r="P286" s="311">
        <f t="shared" si="34"/>
        <v>0.5</v>
      </c>
      <c r="Q286" s="312">
        <f t="shared" si="35"/>
        <v>2.6</v>
      </c>
      <c r="R286" s="313"/>
    </row>
    <row r="287" spans="2:18" ht="15" customHeight="1">
      <c r="B287" s="79"/>
      <c r="C287" s="79"/>
      <c r="D287" s="279" t="s">
        <v>1491</v>
      </c>
      <c r="E287" s="314"/>
      <c r="F287" s="265" t="s">
        <v>1178</v>
      </c>
      <c r="G287" s="81">
        <v>2</v>
      </c>
      <c r="H287" s="81">
        <v>2</v>
      </c>
      <c r="I287" s="307">
        <f t="shared" si="36"/>
        <v>5.2</v>
      </c>
      <c r="J287" s="308" t="s">
        <v>1576</v>
      </c>
      <c r="K287" s="309">
        <v>1</v>
      </c>
      <c r="L287" s="309">
        <v>1</v>
      </c>
      <c r="M287" s="310">
        <f t="shared" si="31"/>
        <v>0.5</v>
      </c>
      <c r="N287" s="310">
        <f t="shared" si="32"/>
        <v>0.5</v>
      </c>
      <c r="O287" s="310">
        <f t="shared" si="33"/>
        <v>0.5</v>
      </c>
      <c r="P287" s="311">
        <f t="shared" si="34"/>
        <v>0.5</v>
      </c>
      <c r="Q287" s="312">
        <f t="shared" si="35"/>
        <v>2.6</v>
      </c>
      <c r="R287" s="313"/>
    </row>
    <row r="288" spans="2:18" ht="15" customHeight="1">
      <c r="B288" s="79"/>
      <c r="C288" s="79"/>
      <c r="D288" s="279" t="s">
        <v>1492</v>
      </c>
      <c r="E288" s="314"/>
      <c r="F288" s="265" t="s">
        <v>1178</v>
      </c>
      <c r="G288" s="81">
        <v>2</v>
      </c>
      <c r="H288" s="81">
        <v>2</v>
      </c>
      <c r="I288" s="307">
        <f t="shared" si="36"/>
        <v>5.2</v>
      </c>
      <c r="J288" s="308" t="s">
        <v>1576</v>
      </c>
      <c r="K288" s="309">
        <v>1</v>
      </c>
      <c r="L288" s="309">
        <v>1</v>
      </c>
      <c r="M288" s="310">
        <f t="shared" si="31"/>
        <v>0.5</v>
      </c>
      <c r="N288" s="310">
        <f t="shared" si="32"/>
        <v>0.5</v>
      </c>
      <c r="O288" s="310">
        <f t="shared" si="33"/>
        <v>0.5</v>
      </c>
      <c r="P288" s="311">
        <f t="shared" si="34"/>
        <v>0.5</v>
      </c>
      <c r="Q288" s="312">
        <f t="shared" si="35"/>
        <v>2.6</v>
      </c>
      <c r="R288" s="313"/>
    </row>
    <row r="289" spans="2:18" ht="15" customHeight="1">
      <c r="B289" s="79"/>
      <c r="C289" s="79"/>
      <c r="D289" s="279" t="s">
        <v>1493</v>
      </c>
      <c r="E289" s="314"/>
      <c r="F289" s="265" t="s">
        <v>1178</v>
      </c>
      <c r="G289" s="81">
        <v>2</v>
      </c>
      <c r="H289" s="81">
        <v>2</v>
      </c>
      <c r="I289" s="307">
        <f t="shared" si="36"/>
        <v>5.2</v>
      </c>
      <c r="J289" s="308" t="s">
        <v>1576</v>
      </c>
      <c r="K289" s="309">
        <v>1</v>
      </c>
      <c r="L289" s="309">
        <v>1</v>
      </c>
      <c r="M289" s="310">
        <f t="shared" si="31"/>
        <v>0.5</v>
      </c>
      <c r="N289" s="310">
        <f t="shared" si="32"/>
        <v>0.5</v>
      </c>
      <c r="O289" s="310">
        <f t="shared" si="33"/>
        <v>0.5</v>
      </c>
      <c r="P289" s="311">
        <f t="shared" si="34"/>
        <v>0.5</v>
      </c>
      <c r="Q289" s="312">
        <f t="shared" si="35"/>
        <v>2.6</v>
      </c>
      <c r="R289" s="313"/>
    </row>
    <row r="290" spans="2:18" ht="15" customHeight="1">
      <c r="B290" s="79"/>
      <c r="C290" s="79" t="s">
        <v>1494</v>
      </c>
      <c r="D290" s="279" t="s">
        <v>1495</v>
      </c>
      <c r="E290" s="314"/>
      <c r="F290" s="265" t="s">
        <v>1448</v>
      </c>
      <c r="G290" s="81"/>
      <c r="H290" s="81"/>
      <c r="I290" s="307">
        <f t="shared" si="36"/>
        <v>3.9</v>
      </c>
      <c r="J290" s="308" t="s">
        <v>1577</v>
      </c>
      <c r="K290" s="309"/>
      <c r="L290" s="309"/>
      <c r="M290" s="310" t="str">
        <f t="shared" si="31"/>
        <v/>
      </c>
      <c r="N290" s="310" t="str">
        <f t="shared" si="32"/>
        <v/>
      </c>
      <c r="O290" s="310" t="str">
        <f t="shared" si="33"/>
        <v/>
      </c>
      <c r="P290" s="311" t="str">
        <f t="shared" si="34"/>
        <v/>
      </c>
      <c r="Q290" s="312" t="str">
        <f t="shared" si="35"/>
        <v/>
      </c>
      <c r="R290" s="313"/>
    </row>
    <row r="291" spans="2:18" ht="15" customHeight="1">
      <c r="B291" s="79"/>
      <c r="C291" s="79"/>
      <c r="D291" s="279" t="s">
        <v>1496</v>
      </c>
      <c r="E291" s="314"/>
      <c r="F291" s="265" t="s">
        <v>3</v>
      </c>
      <c r="G291" s="81"/>
      <c r="H291" s="81"/>
      <c r="I291" s="307">
        <f t="shared" si="36"/>
        <v>5.2</v>
      </c>
      <c r="J291" s="308" t="s">
        <v>1577</v>
      </c>
      <c r="K291" s="309"/>
      <c r="L291" s="309"/>
      <c r="M291" s="310" t="str">
        <f t="shared" si="31"/>
        <v/>
      </c>
      <c r="N291" s="310" t="str">
        <f t="shared" si="32"/>
        <v/>
      </c>
      <c r="O291" s="310" t="str">
        <f t="shared" si="33"/>
        <v/>
      </c>
      <c r="P291" s="311" t="str">
        <f t="shared" si="34"/>
        <v/>
      </c>
      <c r="Q291" s="312" t="str">
        <f t="shared" si="35"/>
        <v/>
      </c>
      <c r="R291" s="313"/>
    </row>
    <row r="292" spans="2:18" ht="15" customHeight="1">
      <c r="B292" s="280"/>
      <c r="C292" s="281"/>
      <c r="D292" s="279" t="s">
        <v>1497</v>
      </c>
      <c r="E292" s="314"/>
      <c r="F292" s="26" t="s">
        <v>3</v>
      </c>
      <c r="G292" s="81"/>
      <c r="H292" s="81"/>
      <c r="I292" s="307">
        <f t="shared" si="36"/>
        <v>5.2</v>
      </c>
      <c r="J292" s="308" t="s">
        <v>1577</v>
      </c>
      <c r="K292" s="309"/>
      <c r="L292" s="309"/>
      <c r="M292" s="310" t="str">
        <f t="shared" si="31"/>
        <v/>
      </c>
      <c r="N292" s="310" t="str">
        <f t="shared" si="32"/>
        <v/>
      </c>
      <c r="O292" s="310" t="str">
        <f t="shared" si="33"/>
        <v/>
      </c>
      <c r="P292" s="311" t="str">
        <f t="shared" si="34"/>
        <v/>
      </c>
      <c r="Q292" s="312" t="str">
        <f t="shared" si="35"/>
        <v/>
      </c>
      <c r="R292" s="313"/>
    </row>
    <row r="293" spans="2:18" ht="15" customHeight="1">
      <c r="B293" s="79"/>
      <c r="C293" s="79" t="s">
        <v>1498</v>
      </c>
      <c r="D293" s="279" t="s">
        <v>1499</v>
      </c>
      <c r="E293" s="314"/>
      <c r="F293" s="265" t="s">
        <v>1178</v>
      </c>
      <c r="G293" s="81"/>
      <c r="H293" s="81"/>
      <c r="I293" s="307">
        <f t="shared" si="36"/>
        <v>5.2</v>
      </c>
      <c r="J293" s="308" t="s">
        <v>1577</v>
      </c>
      <c r="K293" s="309"/>
      <c r="L293" s="309"/>
      <c r="M293" s="310" t="str">
        <f t="shared" si="31"/>
        <v/>
      </c>
      <c r="N293" s="310" t="str">
        <f t="shared" si="32"/>
        <v/>
      </c>
      <c r="O293" s="310" t="str">
        <f t="shared" si="33"/>
        <v/>
      </c>
      <c r="P293" s="311" t="str">
        <f t="shared" si="34"/>
        <v/>
      </c>
      <c r="Q293" s="312" t="str">
        <f t="shared" si="35"/>
        <v/>
      </c>
      <c r="R293" s="313"/>
    </row>
    <row r="294" spans="2:18" ht="15" customHeight="1">
      <c r="B294" s="79"/>
      <c r="C294" s="79" t="s">
        <v>1500</v>
      </c>
      <c r="D294" s="79" t="s">
        <v>1501</v>
      </c>
      <c r="E294" s="314"/>
      <c r="F294" s="265" t="s">
        <v>1178</v>
      </c>
      <c r="G294" s="81"/>
      <c r="H294" s="81"/>
      <c r="I294" s="307">
        <f t="shared" si="36"/>
        <v>5.2</v>
      </c>
      <c r="J294" s="308" t="s">
        <v>1577</v>
      </c>
      <c r="K294" s="309"/>
      <c r="L294" s="309"/>
      <c r="M294" s="310" t="str">
        <f t="shared" si="31"/>
        <v/>
      </c>
      <c r="N294" s="310" t="str">
        <f t="shared" si="32"/>
        <v/>
      </c>
      <c r="O294" s="310" t="str">
        <f t="shared" si="33"/>
        <v/>
      </c>
      <c r="P294" s="311" t="str">
        <f t="shared" si="34"/>
        <v/>
      </c>
      <c r="Q294" s="312" t="str">
        <f t="shared" si="35"/>
        <v/>
      </c>
      <c r="R294" s="313"/>
    </row>
    <row r="295" spans="2:18">
      <c r="B295" s="276" t="s">
        <v>2242</v>
      </c>
      <c r="C295" s="267"/>
      <c r="D295" s="268"/>
      <c r="E295" s="268"/>
      <c r="F295" s="278"/>
      <c r="G295" s="245"/>
      <c r="H295" s="245"/>
      <c r="I295" s="307" t="str">
        <f t="shared" si="36"/>
        <v/>
      </c>
      <c r="J295" s="308"/>
      <c r="K295" s="334"/>
      <c r="L295" s="334"/>
      <c r="M295" s="334"/>
      <c r="N295" s="334"/>
      <c r="O295" s="245"/>
      <c r="P295" s="335"/>
      <c r="Q295" s="335"/>
      <c r="R295" s="244"/>
    </row>
    <row r="296" spans="2:18">
      <c r="B296" s="79" t="s">
        <v>1502</v>
      </c>
      <c r="C296" s="27" t="s">
        <v>1503</v>
      </c>
      <c r="D296" s="336" t="s">
        <v>1504</v>
      </c>
      <c r="E296" s="244"/>
      <c r="F296" s="26" t="s">
        <v>1315</v>
      </c>
      <c r="G296" s="81">
        <v>2</v>
      </c>
      <c r="H296" s="81">
        <v>2</v>
      </c>
      <c r="I296" s="307">
        <f t="shared" si="36"/>
        <v>5.2</v>
      </c>
      <c r="J296" s="308" t="s">
        <v>1576</v>
      </c>
      <c r="K296" s="309">
        <v>1</v>
      </c>
      <c r="L296" s="309">
        <v>1</v>
      </c>
      <c r="M296" s="310">
        <f t="shared" ref="M296:M306" si="37">IFERROR(IF(J296="기능변경",K296/G296,""),"")</f>
        <v>0.5</v>
      </c>
      <c r="N296" s="310">
        <f t="shared" ref="N296:N306" si="38">IFERROR(IF(J296="기능변경",L296/H296,""),"")</f>
        <v>0.5</v>
      </c>
      <c r="O296" s="310">
        <f t="shared" ref="O296:O306" si="39">IF(J296="기능변경",IF(F296="ILF",N296,IF(F296="EIF","재검토",IF(M296=0,N296,IF(N296=0,M296,(M296+N296)/2)))),"")</f>
        <v>0.5</v>
      </c>
      <c r="P296" s="311">
        <f t="shared" ref="P296:P306" si="40">IF(O296&lt;&gt;0,IF(J296="기능변경",IF(O296&lt;=0.33,0.25,IF(O296&gt;0.66,0.75,0.5)),IF(J296="기능삭제",0,"")),"")</f>
        <v>0.5</v>
      </c>
      <c r="Q296" s="312">
        <f t="shared" ref="Q296:Q306" si="41">IFERROR(I296*P296,"")</f>
        <v>2.6</v>
      </c>
      <c r="R296" s="244"/>
    </row>
    <row r="297" spans="2:18">
      <c r="B297" s="79"/>
      <c r="C297" s="27"/>
      <c r="D297" s="336" t="s">
        <v>1505</v>
      </c>
      <c r="E297" s="244"/>
      <c r="F297" s="26" t="s">
        <v>1315</v>
      </c>
      <c r="G297" s="81"/>
      <c r="H297" s="81"/>
      <c r="I297" s="307">
        <f t="shared" si="36"/>
        <v>5.2</v>
      </c>
      <c r="J297" s="308" t="s">
        <v>1577</v>
      </c>
      <c r="K297" s="309"/>
      <c r="L297" s="309"/>
      <c r="M297" s="310" t="str">
        <f t="shared" si="37"/>
        <v/>
      </c>
      <c r="N297" s="310" t="str">
        <f t="shared" si="38"/>
        <v/>
      </c>
      <c r="O297" s="310" t="str">
        <f t="shared" si="39"/>
        <v/>
      </c>
      <c r="P297" s="311" t="str">
        <f t="shared" si="40"/>
        <v/>
      </c>
      <c r="Q297" s="312" t="str">
        <f t="shared" si="41"/>
        <v/>
      </c>
      <c r="R297" s="244"/>
    </row>
    <row r="298" spans="2:18">
      <c r="B298" s="79"/>
      <c r="C298" s="27"/>
      <c r="D298" s="336" t="s">
        <v>1506</v>
      </c>
      <c r="E298" s="244"/>
      <c r="F298" s="26" t="s">
        <v>1315</v>
      </c>
      <c r="G298" s="81"/>
      <c r="H298" s="81"/>
      <c r="I298" s="307">
        <f t="shared" si="36"/>
        <v>5.2</v>
      </c>
      <c r="J298" s="308" t="s">
        <v>1577</v>
      </c>
      <c r="K298" s="309"/>
      <c r="L298" s="309"/>
      <c r="M298" s="310" t="str">
        <f t="shared" si="37"/>
        <v/>
      </c>
      <c r="N298" s="310" t="str">
        <f t="shared" si="38"/>
        <v/>
      </c>
      <c r="O298" s="310" t="str">
        <f t="shared" si="39"/>
        <v/>
      </c>
      <c r="P298" s="311" t="str">
        <f t="shared" si="40"/>
        <v/>
      </c>
      <c r="Q298" s="312" t="str">
        <f t="shared" si="41"/>
        <v/>
      </c>
      <c r="R298" s="244"/>
    </row>
    <row r="299" spans="2:18">
      <c r="B299" s="79"/>
      <c r="C299" s="27"/>
      <c r="D299" s="336" t="s">
        <v>1507</v>
      </c>
      <c r="E299" s="244"/>
      <c r="F299" s="26" t="s">
        <v>1315</v>
      </c>
      <c r="G299" s="81"/>
      <c r="H299" s="81"/>
      <c r="I299" s="307">
        <f t="shared" si="36"/>
        <v>5.2</v>
      </c>
      <c r="J299" s="308" t="s">
        <v>1577</v>
      </c>
      <c r="K299" s="309"/>
      <c r="L299" s="309"/>
      <c r="M299" s="310" t="str">
        <f t="shared" si="37"/>
        <v/>
      </c>
      <c r="N299" s="310" t="str">
        <f t="shared" si="38"/>
        <v/>
      </c>
      <c r="O299" s="310" t="str">
        <f t="shared" si="39"/>
        <v/>
      </c>
      <c r="P299" s="311" t="str">
        <f t="shared" si="40"/>
        <v/>
      </c>
      <c r="Q299" s="312" t="str">
        <f t="shared" si="41"/>
        <v/>
      </c>
      <c r="R299" s="244"/>
    </row>
    <row r="300" spans="2:18" ht="27">
      <c r="B300" s="79"/>
      <c r="C300" s="27"/>
      <c r="D300" s="336" t="s">
        <v>1508</v>
      </c>
      <c r="E300" s="244"/>
      <c r="F300" s="26" t="s">
        <v>1315</v>
      </c>
      <c r="G300" s="81"/>
      <c r="H300" s="81"/>
      <c r="I300" s="307">
        <f t="shared" si="36"/>
        <v>5.2</v>
      </c>
      <c r="J300" s="308" t="s">
        <v>1577</v>
      </c>
      <c r="K300" s="309"/>
      <c r="L300" s="309"/>
      <c r="M300" s="310" t="str">
        <f t="shared" si="37"/>
        <v/>
      </c>
      <c r="N300" s="310" t="str">
        <f t="shared" si="38"/>
        <v/>
      </c>
      <c r="O300" s="310" t="str">
        <f t="shared" si="39"/>
        <v/>
      </c>
      <c r="P300" s="311" t="str">
        <f t="shared" si="40"/>
        <v/>
      </c>
      <c r="Q300" s="312" t="str">
        <f t="shared" si="41"/>
        <v/>
      </c>
      <c r="R300" s="244"/>
    </row>
    <row r="301" spans="2:18">
      <c r="B301" s="79"/>
      <c r="C301" s="27" t="s">
        <v>1509</v>
      </c>
      <c r="D301" s="336" t="s">
        <v>1510</v>
      </c>
      <c r="E301" s="244"/>
      <c r="F301" s="26" t="s">
        <v>1315</v>
      </c>
      <c r="G301" s="81">
        <v>2</v>
      </c>
      <c r="H301" s="81">
        <v>2</v>
      </c>
      <c r="I301" s="307">
        <f t="shared" si="36"/>
        <v>5.2</v>
      </c>
      <c r="J301" s="308" t="s">
        <v>1576</v>
      </c>
      <c r="K301" s="309">
        <v>1</v>
      </c>
      <c r="L301" s="309">
        <v>1</v>
      </c>
      <c r="M301" s="310">
        <f t="shared" si="37"/>
        <v>0.5</v>
      </c>
      <c r="N301" s="310">
        <f t="shared" si="38"/>
        <v>0.5</v>
      </c>
      <c r="O301" s="310">
        <f t="shared" si="39"/>
        <v>0.5</v>
      </c>
      <c r="P301" s="311">
        <f t="shared" si="40"/>
        <v>0.5</v>
      </c>
      <c r="Q301" s="312">
        <f t="shared" si="41"/>
        <v>2.6</v>
      </c>
      <c r="R301" s="244"/>
    </row>
    <row r="302" spans="2:18">
      <c r="B302" s="79"/>
      <c r="C302" s="27"/>
      <c r="D302" s="336" t="s">
        <v>1511</v>
      </c>
      <c r="E302" s="244"/>
      <c r="F302" s="26" t="s">
        <v>1512</v>
      </c>
      <c r="G302" s="81">
        <v>2</v>
      </c>
      <c r="H302" s="81">
        <v>2</v>
      </c>
      <c r="I302" s="307">
        <f t="shared" si="36"/>
        <v>4</v>
      </c>
      <c r="J302" s="308" t="s">
        <v>1576</v>
      </c>
      <c r="K302" s="309">
        <v>1</v>
      </c>
      <c r="L302" s="309">
        <v>1</v>
      </c>
      <c r="M302" s="310">
        <f t="shared" si="37"/>
        <v>0.5</v>
      </c>
      <c r="N302" s="310">
        <f t="shared" si="38"/>
        <v>0.5</v>
      </c>
      <c r="O302" s="310">
        <f t="shared" si="39"/>
        <v>0.5</v>
      </c>
      <c r="P302" s="311">
        <f t="shared" si="40"/>
        <v>0.5</v>
      </c>
      <c r="Q302" s="312">
        <f t="shared" si="41"/>
        <v>2</v>
      </c>
      <c r="R302" s="244"/>
    </row>
    <row r="303" spans="2:18">
      <c r="B303" s="79"/>
      <c r="C303" s="27" t="s">
        <v>1608</v>
      </c>
      <c r="D303" s="336" t="s">
        <v>1513</v>
      </c>
      <c r="E303" s="244"/>
      <c r="F303" s="26" t="s">
        <v>1</v>
      </c>
      <c r="G303" s="81"/>
      <c r="H303" s="81"/>
      <c r="I303" s="307">
        <f t="shared" si="36"/>
        <v>5.4</v>
      </c>
      <c r="J303" s="308" t="s">
        <v>1577</v>
      </c>
      <c r="K303" s="309"/>
      <c r="L303" s="309"/>
      <c r="M303" s="310" t="str">
        <f t="shared" si="37"/>
        <v/>
      </c>
      <c r="N303" s="310" t="str">
        <f t="shared" si="38"/>
        <v/>
      </c>
      <c r="O303" s="310" t="str">
        <f t="shared" si="39"/>
        <v/>
      </c>
      <c r="P303" s="311" t="str">
        <f t="shared" si="40"/>
        <v/>
      </c>
      <c r="Q303" s="312" t="str">
        <f t="shared" si="41"/>
        <v/>
      </c>
      <c r="R303" s="244"/>
    </row>
    <row r="304" spans="2:18" ht="27">
      <c r="B304" s="79"/>
      <c r="C304" s="27" t="s">
        <v>1514</v>
      </c>
      <c r="D304" s="336" t="s">
        <v>1515</v>
      </c>
      <c r="E304" s="244"/>
      <c r="F304" s="26" t="s">
        <v>1</v>
      </c>
      <c r="G304" s="81"/>
      <c r="H304" s="81"/>
      <c r="I304" s="307">
        <f t="shared" si="36"/>
        <v>5.4</v>
      </c>
      <c r="J304" s="308" t="s">
        <v>1577</v>
      </c>
      <c r="K304" s="309"/>
      <c r="L304" s="309"/>
      <c r="M304" s="310" t="str">
        <f t="shared" si="37"/>
        <v/>
      </c>
      <c r="N304" s="310" t="str">
        <f t="shared" si="38"/>
        <v/>
      </c>
      <c r="O304" s="310" t="str">
        <f t="shared" si="39"/>
        <v/>
      </c>
      <c r="P304" s="311" t="str">
        <f t="shared" si="40"/>
        <v/>
      </c>
      <c r="Q304" s="312" t="str">
        <f t="shared" si="41"/>
        <v/>
      </c>
      <c r="R304" s="244"/>
    </row>
    <row r="305" spans="2:18">
      <c r="B305" s="79"/>
      <c r="C305" s="27"/>
      <c r="D305" s="336" t="s">
        <v>1516</v>
      </c>
      <c r="E305" s="244"/>
      <c r="F305" s="26" t="s">
        <v>1315</v>
      </c>
      <c r="G305" s="81"/>
      <c r="H305" s="81"/>
      <c r="I305" s="307">
        <f t="shared" si="36"/>
        <v>5.2</v>
      </c>
      <c r="J305" s="308" t="s">
        <v>1577</v>
      </c>
      <c r="K305" s="309"/>
      <c r="L305" s="309"/>
      <c r="M305" s="310" t="str">
        <f t="shared" si="37"/>
        <v/>
      </c>
      <c r="N305" s="310" t="str">
        <f t="shared" si="38"/>
        <v/>
      </c>
      <c r="O305" s="310" t="str">
        <f t="shared" si="39"/>
        <v/>
      </c>
      <c r="P305" s="311" t="str">
        <f t="shared" si="40"/>
        <v/>
      </c>
      <c r="Q305" s="312" t="str">
        <f t="shared" si="41"/>
        <v/>
      </c>
      <c r="R305" s="244"/>
    </row>
    <row r="306" spans="2:18">
      <c r="B306" s="79"/>
      <c r="C306" s="283" t="s">
        <v>1517</v>
      </c>
      <c r="D306" s="91" t="s">
        <v>1518</v>
      </c>
      <c r="E306" s="244"/>
      <c r="F306" s="26" t="s">
        <v>1315</v>
      </c>
      <c r="G306" s="81"/>
      <c r="H306" s="81"/>
      <c r="I306" s="307">
        <f t="shared" si="36"/>
        <v>5.2</v>
      </c>
      <c r="J306" s="308" t="s">
        <v>1577</v>
      </c>
      <c r="K306" s="309"/>
      <c r="L306" s="309"/>
      <c r="M306" s="310" t="str">
        <f t="shared" si="37"/>
        <v/>
      </c>
      <c r="N306" s="310" t="str">
        <f t="shared" si="38"/>
        <v/>
      </c>
      <c r="O306" s="310" t="str">
        <f t="shared" si="39"/>
        <v/>
      </c>
      <c r="P306" s="311" t="str">
        <f t="shared" si="40"/>
        <v/>
      </c>
      <c r="Q306" s="312" t="str">
        <f t="shared" si="41"/>
        <v/>
      </c>
      <c r="R306" s="244"/>
    </row>
    <row r="307" spans="2:18" ht="12.75" customHeight="1">
      <c r="B307" s="276" t="s">
        <v>2243</v>
      </c>
      <c r="C307" s="282"/>
      <c r="D307" s="338"/>
      <c r="E307" s="268"/>
      <c r="F307" s="278"/>
      <c r="G307" s="81"/>
      <c r="H307" s="81"/>
      <c r="I307" s="307"/>
      <c r="J307" s="308"/>
      <c r="K307" s="309"/>
      <c r="L307" s="309"/>
      <c r="M307" s="310"/>
      <c r="N307" s="310"/>
      <c r="O307" s="310"/>
      <c r="P307" s="311"/>
      <c r="Q307" s="312"/>
      <c r="R307" s="244"/>
    </row>
    <row r="308" spans="2:18">
      <c r="B308" s="79" t="s">
        <v>1519</v>
      </c>
      <c r="C308" s="27" t="s">
        <v>1520</v>
      </c>
      <c r="D308" s="336" t="s">
        <v>1521</v>
      </c>
      <c r="E308" s="244"/>
      <c r="F308" s="26" t="s">
        <v>1409</v>
      </c>
      <c r="G308" s="81">
        <v>2</v>
      </c>
      <c r="H308" s="81">
        <v>2</v>
      </c>
      <c r="I308" s="307">
        <f t="shared" si="36"/>
        <v>3.9</v>
      </c>
      <c r="J308" s="308" t="s">
        <v>1576</v>
      </c>
      <c r="K308" s="309">
        <v>1</v>
      </c>
      <c r="L308" s="309">
        <v>1</v>
      </c>
      <c r="M308" s="310">
        <f t="shared" ref="M308:M369" si="42">IFERROR(IF(J308="기능변경",K308/G308,""),"")</f>
        <v>0.5</v>
      </c>
      <c r="N308" s="310">
        <f t="shared" ref="N308:N369" si="43">IFERROR(IF(J308="기능변경",L308/H308,""),"")</f>
        <v>0.5</v>
      </c>
      <c r="O308" s="310">
        <f t="shared" ref="O308:O369" si="44">IF(J308="기능변경",IF(F308="ILF",N308,IF(F308="EIF","재검토",IF(M308=0,N308,IF(N308=0,M308,(M308+N308)/2)))),"")</f>
        <v>0.5</v>
      </c>
      <c r="P308" s="311">
        <f t="shared" ref="P308:P369" si="45">IF(O308&lt;&gt;0,IF(J308="기능변경",IF(O308&lt;=0.33,0.25,IF(O308&gt;0.66,0.75,0.5)),IF(J308="기능삭제",0,"")),"")</f>
        <v>0.5</v>
      </c>
      <c r="Q308" s="312">
        <f t="shared" ref="Q308:Q369" si="46">IFERROR(I308*P308,"")</f>
        <v>1.95</v>
      </c>
      <c r="R308" s="244"/>
    </row>
    <row r="309" spans="2:18">
      <c r="B309" s="79"/>
      <c r="C309" s="27"/>
      <c r="D309" s="336" t="s">
        <v>1522</v>
      </c>
      <c r="E309" s="244"/>
      <c r="F309" s="26" t="s">
        <v>1409</v>
      </c>
      <c r="G309" s="81">
        <v>2</v>
      </c>
      <c r="H309" s="81">
        <v>2</v>
      </c>
      <c r="I309" s="307">
        <f t="shared" si="36"/>
        <v>3.9</v>
      </c>
      <c r="J309" s="308" t="s">
        <v>1576</v>
      </c>
      <c r="K309" s="309">
        <v>1</v>
      </c>
      <c r="L309" s="309">
        <v>1</v>
      </c>
      <c r="M309" s="310">
        <f t="shared" si="42"/>
        <v>0.5</v>
      </c>
      <c r="N309" s="310">
        <f t="shared" si="43"/>
        <v>0.5</v>
      </c>
      <c r="O309" s="310">
        <f t="shared" si="44"/>
        <v>0.5</v>
      </c>
      <c r="P309" s="311">
        <f t="shared" si="45"/>
        <v>0.5</v>
      </c>
      <c r="Q309" s="312">
        <f t="shared" si="46"/>
        <v>1.95</v>
      </c>
      <c r="R309" s="244"/>
    </row>
    <row r="310" spans="2:18">
      <c r="B310" s="79"/>
      <c r="C310" s="27"/>
      <c r="D310" s="336" t="s">
        <v>1523</v>
      </c>
      <c r="E310" s="244"/>
      <c r="F310" s="26" t="s">
        <v>1512</v>
      </c>
      <c r="G310" s="81">
        <v>2</v>
      </c>
      <c r="H310" s="81">
        <v>2</v>
      </c>
      <c r="I310" s="307">
        <f t="shared" si="36"/>
        <v>4</v>
      </c>
      <c r="J310" s="308" t="s">
        <v>1576</v>
      </c>
      <c r="K310" s="309">
        <v>1</v>
      </c>
      <c r="L310" s="309">
        <v>1</v>
      </c>
      <c r="M310" s="310">
        <f t="shared" si="42"/>
        <v>0.5</v>
      </c>
      <c r="N310" s="310">
        <f t="shared" si="43"/>
        <v>0.5</v>
      </c>
      <c r="O310" s="310">
        <f t="shared" si="44"/>
        <v>0.5</v>
      </c>
      <c r="P310" s="311">
        <f t="shared" si="45"/>
        <v>0.5</v>
      </c>
      <c r="Q310" s="312">
        <f t="shared" si="46"/>
        <v>2</v>
      </c>
      <c r="R310" s="244"/>
    </row>
    <row r="311" spans="2:18">
      <c r="B311" s="79"/>
      <c r="C311" s="27"/>
      <c r="D311" s="336" t="s">
        <v>1524</v>
      </c>
      <c r="E311" s="244"/>
      <c r="F311" s="26" t="s">
        <v>1409</v>
      </c>
      <c r="G311" s="81"/>
      <c r="H311" s="81"/>
      <c r="I311" s="307">
        <f t="shared" si="36"/>
        <v>3.9</v>
      </c>
      <c r="J311" s="308" t="s">
        <v>1577</v>
      </c>
      <c r="K311" s="309"/>
      <c r="L311" s="309"/>
      <c r="M311" s="310" t="str">
        <f t="shared" si="42"/>
        <v/>
      </c>
      <c r="N311" s="310" t="str">
        <f t="shared" si="43"/>
        <v/>
      </c>
      <c r="O311" s="310" t="str">
        <f t="shared" si="44"/>
        <v/>
      </c>
      <c r="P311" s="311" t="str">
        <f t="shared" si="45"/>
        <v/>
      </c>
      <c r="Q311" s="312" t="str">
        <f t="shared" si="46"/>
        <v/>
      </c>
      <c r="R311" s="244"/>
    </row>
    <row r="312" spans="2:18">
      <c r="B312" s="79"/>
      <c r="C312" s="27"/>
      <c r="D312" s="336" t="s">
        <v>1525</v>
      </c>
      <c r="E312" s="244"/>
      <c r="F312" s="26" t="s">
        <v>1315</v>
      </c>
      <c r="G312" s="81"/>
      <c r="H312" s="81"/>
      <c r="I312" s="307">
        <f t="shared" si="36"/>
        <v>5.2</v>
      </c>
      <c r="J312" s="308" t="s">
        <v>1577</v>
      </c>
      <c r="K312" s="309"/>
      <c r="L312" s="309"/>
      <c r="M312" s="310" t="str">
        <f t="shared" si="42"/>
        <v/>
      </c>
      <c r="N312" s="310" t="str">
        <f t="shared" si="43"/>
        <v/>
      </c>
      <c r="O312" s="310" t="str">
        <f t="shared" si="44"/>
        <v/>
      </c>
      <c r="P312" s="311" t="str">
        <f t="shared" si="45"/>
        <v/>
      </c>
      <c r="Q312" s="312" t="str">
        <f t="shared" si="46"/>
        <v/>
      </c>
      <c r="R312" s="244"/>
    </row>
    <row r="313" spans="2:18">
      <c r="B313" s="79"/>
      <c r="C313" s="27"/>
      <c r="D313" s="336" t="s">
        <v>1526</v>
      </c>
      <c r="E313" s="244"/>
      <c r="F313" s="26" t="s">
        <v>1512</v>
      </c>
      <c r="G313" s="81">
        <v>2</v>
      </c>
      <c r="H313" s="81">
        <v>2</v>
      </c>
      <c r="I313" s="307">
        <f t="shared" si="36"/>
        <v>4</v>
      </c>
      <c r="J313" s="308" t="s">
        <v>1576</v>
      </c>
      <c r="K313" s="309">
        <v>1</v>
      </c>
      <c r="L313" s="309">
        <v>1</v>
      </c>
      <c r="M313" s="310">
        <f t="shared" si="42"/>
        <v>0.5</v>
      </c>
      <c r="N313" s="310">
        <f t="shared" si="43"/>
        <v>0.5</v>
      </c>
      <c r="O313" s="310">
        <f t="shared" si="44"/>
        <v>0.5</v>
      </c>
      <c r="P313" s="311">
        <f t="shared" si="45"/>
        <v>0.5</v>
      </c>
      <c r="Q313" s="312">
        <f t="shared" si="46"/>
        <v>2</v>
      </c>
      <c r="R313" s="244"/>
    </row>
    <row r="314" spans="2:18">
      <c r="B314" s="79"/>
      <c r="C314" s="27"/>
      <c r="D314" s="336" t="s">
        <v>1527</v>
      </c>
      <c r="E314" s="244"/>
      <c r="F314" s="26" t="s">
        <v>1409</v>
      </c>
      <c r="G314" s="81">
        <v>2</v>
      </c>
      <c r="H314" s="81">
        <v>2</v>
      </c>
      <c r="I314" s="307">
        <f t="shared" si="36"/>
        <v>3.9</v>
      </c>
      <c r="J314" s="308" t="s">
        <v>1576</v>
      </c>
      <c r="K314" s="309">
        <v>1</v>
      </c>
      <c r="L314" s="309">
        <v>1</v>
      </c>
      <c r="M314" s="310">
        <f t="shared" si="42"/>
        <v>0.5</v>
      </c>
      <c r="N314" s="310">
        <f t="shared" si="43"/>
        <v>0.5</v>
      </c>
      <c r="O314" s="310">
        <f t="shared" si="44"/>
        <v>0.5</v>
      </c>
      <c r="P314" s="311">
        <f t="shared" si="45"/>
        <v>0.5</v>
      </c>
      <c r="Q314" s="312">
        <f t="shared" si="46"/>
        <v>1.95</v>
      </c>
      <c r="R314" s="244"/>
    </row>
    <row r="315" spans="2:18">
      <c r="B315" s="79"/>
      <c r="C315" s="27"/>
      <c r="D315" s="336" t="s">
        <v>1528</v>
      </c>
      <c r="E315" s="244"/>
      <c r="F315" s="26" t="s">
        <v>1409</v>
      </c>
      <c r="G315" s="81">
        <v>2</v>
      </c>
      <c r="H315" s="81">
        <v>2</v>
      </c>
      <c r="I315" s="307">
        <f t="shared" si="36"/>
        <v>3.9</v>
      </c>
      <c r="J315" s="308" t="s">
        <v>1576</v>
      </c>
      <c r="K315" s="309">
        <v>1</v>
      </c>
      <c r="L315" s="309">
        <v>1</v>
      </c>
      <c r="M315" s="310">
        <f t="shared" si="42"/>
        <v>0.5</v>
      </c>
      <c r="N315" s="310">
        <f t="shared" si="43"/>
        <v>0.5</v>
      </c>
      <c r="O315" s="310">
        <f t="shared" si="44"/>
        <v>0.5</v>
      </c>
      <c r="P315" s="311">
        <f t="shared" si="45"/>
        <v>0.5</v>
      </c>
      <c r="Q315" s="312">
        <f t="shared" si="46"/>
        <v>1.95</v>
      </c>
      <c r="R315" s="244"/>
    </row>
    <row r="316" spans="2:18">
      <c r="B316" s="79"/>
      <c r="C316" s="27"/>
      <c r="D316" s="336" t="s">
        <v>1529</v>
      </c>
      <c r="E316" s="244"/>
      <c r="F316" s="26" t="s">
        <v>1409</v>
      </c>
      <c r="G316" s="81">
        <v>2</v>
      </c>
      <c r="H316" s="81">
        <v>2</v>
      </c>
      <c r="I316" s="307">
        <f t="shared" si="36"/>
        <v>3.9</v>
      </c>
      <c r="J316" s="308" t="s">
        <v>1576</v>
      </c>
      <c r="K316" s="309">
        <v>1</v>
      </c>
      <c r="L316" s="309">
        <v>1</v>
      </c>
      <c r="M316" s="310">
        <f t="shared" si="42"/>
        <v>0.5</v>
      </c>
      <c r="N316" s="310">
        <f t="shared" si="43"/>
        <v>0.5</v>
      </c>
      <c r="O316" s="310">
        <f t="shared" si="44"/>
        <v>0.5</v>
      </c>
      <c r="P316" s="311">
        <f t="shared" si="45"/>
        <v>0.5</v>
      </c>
      <c r="Q316" s="312">
        <f t="shared" si="46"/>
        <v>1.95</v>
      </c>
      <c r="R316" s="244"/>
    </row>
    <row r="317" spans="2:18">
      <c r="B317" s="79"/>
      <c r="C317" s="27"/>
      <c r="D317" s="336" t="s">
        <v>1530</v>
      </c>
      <c r="E317" s="244"/>
      <c r="F317" s="26" t="s">
        <v>1409</v>
      </c>
      <c r="G317" s="81">
        <v>2</v>
      </c>
      <c r="H317" s="81">
        <v>2</v>
      </c>
      <c r="I317" s="307">
        <f t="shared" si="36"/>
        <v>3.9</v>
      </c>
      <c r="J317" s="308" t="s">
        <v>1576</v>
      </c>
      <c r="K317" s="309">
        <v>1</v>
      </c>
      <c r="L317" s="309">
        <v>1</v>
      </c>
      <c r="M317" s="310">
        <f t="shared" si="42"/>
        <v>0.5</v>
      </c>
      <c r="N317" s="310">
        <f t="shared" si="43"/>
        <v>0.5</v>
      </c>
      <c r="O317" s="310">
        <f t="shared" si="44"/>
        <v>0.5</v>
      </c>
      <c r="P317" s="311">
        <f t="shared" si="45"/>
        <v>0.5</v>
      </c>
      <c r="Q317" s="312">
        <f t="shared" si="46"/>
        <v>1.95</v>
      </c>
      <c r="R317" s="244"/>
    </row>
    <row r="318" spans="2:18">
      <c r="B318" s="79" t="s">
        <v>1531</v>
      </c>
      <c r="C318" s="27" t="s">
        <v>1532</v>
      </c>
      <c r="D318" s="336" t="s">
        <v>1521</v>
      </c>
      <c r="E318" s="244"/>
      <c r="F318" s="26" t="s">
        <v>1409</v>
      </c>
      <c r="G318" s="81">
        <v>2</v>
      </c>
      <c r="H318" s="81">
        <v>2</v>
      </c>
      <c r="I318" s="307">
        <f t="shared" si="36"/>
        <v>3.9</v>
      </c>
      <c r="J318" s="308" t="s">
        <v>1576</v>
      </c>
      <c r="K318" s="309">
        <v>1</v>
      </c>
      <c r="L318" s="309">
        <v>1</v>
      </c>
      <c r="M318" s="310">
        <f t="shared" si="42"/>
        <v>0.5</v>
      </c>
      <c r="N318" s="310">
        <f t="shared" si="43"/>
        <v>0.5</v>
      </c>
      <c r="O318" s="310">
        <f t="shared" si="44"/>
        <v>0.5</v>
      </c>
      <c r="P318" s="311">
        <f t="shared" si="45"/>
        <v>0.5</v>
      </c>
      <c r="Q318" s="312">
        <f t="shared" si="46"/>
        <v>1.95</v>
      </c>
      <c r="R318" s="244"/>
    </row>
    <row r="319" spans="2:18">
      <c r="B319" s="79"/>
      <c r="C319" s="27"/>
      <c r="D319" s="336" t="s">
        <v>1522</v>
      </c>
      <c r="E319" s="244"/>
      <c r="F319" s="26" t="s">
        <v>1409</v>
      </c>
      <c r="G319" s="81">
        <v>2</v>
      </c>
      <c r="H319" s="81">
        <v>2</v>
      </c>
      <c r="I319" s="307">
        <f t="shared" si="36"/>
        <v>3.9</v>
      </c>
      <c r="J319" s="308" t="s">
        <v>1576</v>
      </c>
      <c r="K319" s="309">
        <v>1</v>
      </c>
      <c r="L319" s="309">
        <v>1</v>
      </c>
      <c r="M319" s="310">
        <f t="shared" si="42"/>
        <v>0.5</v>
      </c>
      <c r="N319" s="310">
        <f t="shared" si="43"/>
        <v>0.5</v>
      </c>
      <c r="O319" s="310">
        <f t="shared" si="44"/>
        <v>0.5</v>
      </c>
      <c r="P319" s="311">
        <f t="shared" si="45"/>
        <v>0.5</v>
      </c>
      <c r="Q319" s="312">
        <f t="shared" si="46"/>
        <v>1.95</v>
      </c>
      <c r="R319" s="244"/>
    </row>
    <row r="320" spans="2:18">
      <c r="B320" s="79"/>
      <c r="C320" s="27"/>
      <c r="D320" s="336" t="s">
        <v>1523</v>
      </c>
      <c r="E320" s="244"/>
      <c r="F320" s="26" t="s">
        <v>1512</v>
      </c>
      <c r="G320" s="81">
        <v>2</v>
      </c>
      <c r="H320" s="81">
        <v>2</v>
      </c>
      <c r="I320" s="307">
        <f t="shared" si="36"/>
        <v>4</v>
      </c>
      <c r="J320" s="308" t="s">
        <v>1576</v>
      </c>
      <c r="K320" s="309">
        <v>1</v>
      </c>
      <c r="L320" s="309">
        <v>1</v>
      </c>
      <c r="M320" s="310">
        <f t="shared" si="42"/>
        <v>0.5</v>
      </c>
      <c r="N320" s="310">
        <f t="shared" si="43"/>
        <v>0.5</v>
      </c>
      <c r="O320" s="310">
        <f t="shared" si="44"/>
        <v>0.5</v>
      </c>
      <c r="P320" s="311">
        <f t="shared" si="45"/>
        <v>0.5</v>
      </c>
      <c r="Q320" s="312">
        <f t="shared" si="46"/>
        <v>2</v>
      </c>
      <c r="R320" s="244"/>
    </row>
    <row r="321" spans="2:18">
      <c r="B321" s="79"/>
      <c r="C321" s="27"/>
      <c r="D321" s="336" t="s">
        <v>1524</v>
      </c>
      <c r="E321" s="244"/>
      <c r="F321" s="26" t="s">
        <v>1409</v>
      </c>
      <c r="G321" s="81">
        <v>2</v>
      </c>
      <c r="H321" s="81">
        <v>2</v>
      </c>
      <c r="I321" s="307">
        <f t="shared" si="36"/>
        <v>3.9</v>
      </c>
      <c r="J321" s="308" t="s">
        <v>1576</v>
      </c>
      <c r="K321" s="309">
        <v>1</v>
      </c>
      <c r="L321" s="309">
        <v>1</v>
      </c>
      <c r="M321" s="310">
        <f t="shared" si="42"/>
        <v>0.5</v>
      </c>
      <c r="N321" s="310">
        <f t="shared" si="43"/>
        <v>0.5</v>
      </c>
      <c r="O321" s="310">
        <f t="shared" si="44"/>
        <v>0.5</v>
      </c>
      <c r="P321" s="311">
        <f t="shared" si="45"/>
        <v>0.5</v>
      </c>
      <c r="Q321" s="312">
        <f t="shared" si="46"/>
        <v>1.95</v>
      </c>
      <c r="R321" s="244"/>
    </row>
    <row r="322" spans="2:18">
      <c r="B322" s="79"/>
      <c r="C322" s="27"/>
      <c r="D322" s="336" t="s">
        <v>1525</v>
      </c>
      <c r="E322" s="244"/>
      <c r="F322" s="26" t="s">
        <v>1315</v>
      </c>
      <c r="G322" s="81">
        <v>2</v>
      </c>
      <c r="H322" s="81">
        <v>2</v>
      </c>
      <c r="I322" s="307">
        <f t="shared" si="36"/>
        <v>5.2</v>
      </c>
      <c r="J322" s="308" t="s">
        <v>1576</v>
      </c>
      <c r="K322" s="309">
        <v>1</v>
      </c>
      <c r="L322" s="309">
        <v>1</v>
      </c>
      <c r="M322" s="310">
        <f t="shared" si="42"/>
        <v>0.5</v>
      </c>
      <c r="N322" s="310">
        <f t="shared" si="43"/>
        <v>0.5</v>
      </c>
      <c r="O322" s="310">
        <f t="shared" si="44"/>
        <v>0.5</v>
      </c>
      <c r="P322" s="311">
        <f t="shared" si="45"/>
        <v>0.5</v>
      </c>
      <c r="Q322" s="312">
        <f t="shared" si="46"/>
        <v>2.6</v>
      </c>
      <c r="R322" s="244"/>
    </row>
    <row r="323" spans="2:18">
      <c r="B323" s="79"/>
      <c r="C323" s="27"/>
      <c r="D323" s="336" t="s">
        <v>1526</v>
      </c>
      <c r="E323" s="244"/>
      <c r="F323" s="26" t="s">
        <v>1512</v>
      </c>
      <c r="G323" s="81">
        <v>2</v>
      </c>
      <c r="H323" s="81">
        <v>2</v>
      </c>
      <c r="I323" s="307">
        <f t="shared" si="36"/>
        <v>4</v>
      </c>
      <c r="J323" s="308" t="s">
        <v>1576</v>
      </c>
      <c r="K323" s="309">
        <v>1</v>
      </c>
      <c r="L323" s="309">
        <v>1</v>
      </c>
      <c r="M323" s="310">
        <f t="shared" si="42"/>
        <v>0.5</v>
      </c>
      <c r="N323" s="310">
        <f t="shared" si="43"/>
        <v>0.5</v>
      </c>
      <c r="O323" s="310">
        <f t="shared" si="44"/>
        <v>0.5</v>
      </c>
      <c r="P323" s="311">
        <f t="shared" si="45"/>
        <v>0.5</v>
      </c>
      <c r="Q323" s="312">
        <f t="shared" si="46"/>
        <v>2</v>
      </c>
      <c r="R323" s="244"/>
    </row>
    <row r="324" spans="2:18">
      <c r="B324" s="79"/>
      <c r="C324" s="27"/>
      <c r="D324" s="336" t="s">
        <v>1527</v>
      </c>
      <c r="E324" s="244"/>
      <c r="F324" s="26" t="s">
        <v>1409</v>
      </c>
      <c r="G324" s="81">
        <v>2</v>
      </c>
      <c r="H324" s="81">
        <v>2</v>
      </c>
      <c r="I324" s="307">
        <f t="shared" si="36"/>
        <v>3.9</v>
      </c>
      <c r="J324" s="308" t="s">
        <v>1576</v>
      </c>
      <c r="K324" s="309">
        <v>1</v>
      </c>
      <c r="L324" s="309">
        <v>1</v>
      </c>
      <c r="M324" s="310">
        <f t="shared" si="42"/>
        <v>0.5</v>
      </c>
      <c r="N324" s="310">
        <f t="shared" si="43"/>
        <v>0.5</v>
      </c>
      <c r="O324" s="310">
        <f t="shared" si="44"/>
        <v>0.5</v>
      </c>
      <c r="P324" s="311">
        <f t="shared" si="45"/>
        <v>0.5</v>
      </c>
      <c r="Q324" s="312">
        <f t="shared" si="46"/>
        <v>1.95</v>
      </c>
      <c r="R324" s="244"/>
    </row>
    <row r="325" spans="2:18">
      <c r="B325" s="79"/>
      <c r="C325" s="27"/>
      <c r="D325" s="336" t="s">
        <v>1528</v>
      </c>
      <c r="E325" s="244"/>
      <c r="F325" s="26" t="s">
        <v>1409</v>
      </c>
      <c r="G325" s="81">
        <v>2</v>
      </c>
      <c r="H325" s="81">
        <v>2</v>
      </c>
      <c r="I325" s="307">
        <f t="shared" si="36"/>
        <v>3.9</v>
      </c>
      <c r="J325" s="308" t="s">
        <v>1576</v>
      </c>
      <c r="K325" s="309">
        <v>1</v>
      </c>
      <c r="L325" s="309">
        <v>1</v>
      </c>
      <c r="M325" s="310">
        <f t="shared" si="42"/>
        <v>0.5</v>
      </c>
      <c r="N325" s="310">
        <f t="shared" si="43"/>
        <v>0.5</v>
      </c>
      <c r="O325" s="310">
        <f t="shared" si="44"/>
        <v>0.5</v>
      </c>
      <c r="P325" s="311">
        <f t="shared" si="45"/>
        <v>0.5</v>
      </c>
      <c r="Q325" s="312">
        <f t="shared" si="46"/>
        <v>1.95</v>
      </c>
      <c r="R325" s="244"/>
    </row>
    <row r="326" spans="2:18">
      <c r="B326" s="79"/>
      <c r="C326" s="27"/>
      <c r="D326" s="336" t="s">
        <v>1529</v>
      </c>
      <c r="E326" s="244"/>
      <c r="F326" s="26" t="s">
        <v>1409</v>
      </c>
      <c r="G326" s="81">
        <v>2</v>
      </c>
      <c r="H326" s="81">
        <v>2</v>
      </c>
      <c r="I326" s="307">
        <f t="shared" si="36"/>
        <v>3.9</v>
      </c>
      <c r="J326" s="308" t="s">
        <v>1576</v>
      </c>
      <c r="K326" s="309">
        <v>1</v>
      </c>
      <c r="L326" s="309">
        <v>1</v>
      </c>
      <c r="M326" s="310">
        <f t="shared" si="42"/>
        <v>0.5</v>
      </c>
      <c r="N326" s="310">
        <f t="shared" si="43"/>
        <v>0.5</v>
      </c>
      <c r="O326" s="310">
        <f t="shared" si="44"/>
        <v>0.5</v>
      </c>
      <c r="P326" s="311">
        <f t="shared" si="45"/>
        <v>0.5</v>
      </c>
      <c r="Q326" s="312">
        <f t="shared" si="46"/>
        <v>1.95</v>
      </c>
      <c r="R326" s="244"/>
    </row>
    <row r="327" spans="2:18">
      <c r="B327" s="79"/>
      <c r="C327" s="27"/>
      <c r="D327" s="336" t="s">
        <v>1530</v>
      </c>
      <c r="E327" s="244"/>
      <c r="F327" s="26" t="s">
        <v>1409</v>
      </c>
      <c r="G327" s="81">
        <v>2</v>
      </c>
      <c r="H327" s="81">
        <v>2</v>
      </c>
      <c r="I327" s="307">
        <f t="shared" si="36"/>
        <v>3.9</v>
      </c>
      <c r="J327" s="308" t="s">
        <v>1576</v>
      </c>
      <c r="K327" s="309">
        <v>1</v>
      </c>
      <c r="L327" s="309">
        <v>1</v>
      </c>
      <c r="M327" s="310">
        <f t="shared" si="42"/>
        <v>0.5</v>
      </c>
      <c r="N327" s="310">
        <f t="shared" si="43"/>
        <v>0.5</v>
      </c>
      <c r="O327" s="310">
        <f t="shared" si="44"/>
        <v>0.5</v>
      </c>
      <c r="P327" s="311">
        <f t="shared" si="45"/>
        <v>0.5</v>
      </c>
      <c r="Q327" s="312">
        <f t="shared" si="46"/>
        <v>1.95</v>
      </c>
      <c r="R327" s="244"/>
    </row>
    <row r="328" spans="2:18">
      <c r="B328" s="79" t="s">
        <v>1533</v>
      </c>
      <c r="C328" s="27" t="s">
        <v>1534</v>
      </c>
      <c r="D328" s="337" t="s">
        <v>1535</v>
      </c>
      <c r="E328" s="244"/>
      <c r="F328" s="26" t="s">
        <v>1409</v>
      </c>
      <c r="G328" s="81">
        <v>2</v>
      </c>
      <c r="H328" s="81">
        <v>2</v>
      </c>
      <c r="I328" s="307">
        <f t="shared" si="36"/>
        <v>3.9</v>
      </c>
      <c r="J328" s="308" t="s">
        <v>1576</v>
      </c>
      <c r="K328" s="309">
        <v>1</v>
      </c>
      <c r="L328" s="309">
        <v>1</v>
      </c>
      <c r="M328" s="310">
        <f t="shared" si="42"/>
        <v>0.5</v>
      </c>
      <c r="N328" s="310">
        <f t="shared" si="43"/>
        <v>0.5</v>
      </c>
      <c r="O328" s="310">
        <f t="shared" si="44"/>
        <v>0.5</v>
      </c>
      <c r="P328" s="311">
        <f t="shared" si="45"/>
        <v>0.5</v>
      </c>
      <c r="Q328" s="312">
        <f t="shared" si="46"/>
        <v>1.95</v>
      </c>
      <c r="R328" s="244"/>
    </row>
    <row r="329" spans="2:18">
      <c r="B329" s="79"/>
      <c r="C329" s="27" t="s">
        <v>1611</v>
      </c>
      <c r="D329" s="337" t="s">
        <v>1612</v>
      </c>
      <c r="E329" s="244"/>
      <c r="F329" s="26" t="s">
        <v>0</v>
      </c>
      <c r="G329" s="81"/>
      <c r="H329" s="81"/>
      <c r="I329" s="307">
        <f t="shared" si="36"/>
        <v>7.5</v>
      </c>
      <c r="J329" s="308" t="s">
        <v>1577</v>
      </c>
      <c r="K329" s="309"/>
      <c r="L329" s="309"/>
      <c r="M329" s="310"/>
      <c r="N329" s="310"/>
      <c r="O329" s="310"/>
      <c r="P329" s="311"/>
      <c r="Q329" s="312"/>
      <c r="R329" s="244"/>
    </row>
    <row r="330" spans="2:18">
      <c r="B330" s="79"/>
      <c r="C330" s="27"/>
      <c r="D330" s="337" t="s">
        <v>1613</v>
      </c>
      <c r="E330" s="244"/>
      <c r="F330" s="26" t="s">
        <v>4</v>
      </c>
      <c r="G330" s="81"/>
      <c r="H330" s="81"/>
      <c r="I330" s="307">
        <f t="shared" si="36"/>
        <v>3.9</v>
      </c>
      <c r="J330" s="308" t="s">
        <v>1577</v>
      </c>
      <c r="K330" s="309"/>
      <c r="L330" s="309"/>
      <c r="M330" s="310"/>
      <c r="N330" s="310"/>
      <c r="O330" s="310"/>
      <c r="P330" s="311"/>
      <c r="Q330" s="312"/>
      <c r="R330" s="244"/>
    </row>
    <row r="331" spans="2:18">
      <c r="B331" s="79"/>
      <c r="C331" s="27"/>
      <c r="D331" s="337" t="s">
        <v>1614</v>
      </c>
      <c r="E331" s="244"/>
      <c r="F331" s="26" t="s">
        <v>4</v>
      </c>
      <c r="G331" s="81"/>
      <c r="H331" s="81"/>
      <c r="I331" s="307">
        <f t="shared" si="36"/>
        <v>3.9</v>
      </c>
      <c r="J331" s="308" t="s">
        <v>1577</v>
      </c>
      <c r="K331" s="309"/>
      <c r="L331" s="309"/>
      <c r="M331" s="310"/>
      <c r="N331" s="310"/>
      <c r="O331" s="310"/>
      <c r="P331" s="311"/>
      <c r="Q331" s="312"/>
      <c r="R331" s="244"/>
    </row>
    <row r="332" spans="2:18">
      <c r="B332" s="79"/>
      <c r="C332" s="27"/>
      <c r="D332" s="336" t="s">
        <v>1615</v>
      </c>
      <c r="E332" s="244"/>
      <c r="F332" s="26" t="s">
        <v>1512</v>
      </c>
      <c r="G332" s="81"/>
      <c r="H332" s="81"/>
      <c r="I332" s="307">
        <f t="shared" si="36"/>
        <v>4</v>
      </c>
      <c r="J332" s="308" t="s">
        <v>1577</v>
      </c>
      <c r="K332" s="309"/>
      <c r="L332" s="309"/>
      <c r="M332" s="310" t="str">
        <f t="shared" si="42"/>
        <v/>
      </c>
      <c r="N332" s="310" t="str">
        <f t="shared" si="43"/>
        <v/>
      </c>
      <c r="O332" s="310" t="str">
        <f t="shared" si="44"/>
        <v/>
      </c>
      <c r="P332" s="311" t="str">
        <f t="shared" si="45"/>
        <v/>
      </c>
      <c r="Q332" s="312" t="str">
        <f t="shared" si="46"/>
        <v/>
      </c>
      <c r="R332" s="244"/>
    </row>
    <row r="333" spans="2:18">
      <c r="B333" s="79"/>
      <c r="C333" s="27"/>
      <c r="D333" s="336" t="s">
        <v>1616</v>
      </c>
      <c r="E333" s="244"/>
      <c r="F333" s="26" t="s">
        <v>1512</v>
      </c>
      <c r="G333" s="81"/>
      <c r="H333" s="81"/>
      <c r="I333" s="307">
        <f t="shared" si="36"/>
        <v>4</v>
      </c>
      <c r="J333" s="308" t="s">
        <v>1577</v>
      </c>
      <c r="K333" s="309"/>
      <c r="L333" s="309"/>
      <c r="M333" s="310" t="str">
        <f t="shared" si="42"/>
        <v/>
      </c>
      <c r="N333" s="310" t="str">
        <f t="shared" si="43"/>
        <v/>
      </c>
      <c r="O333" s="310" t="str">
        <f t="shared" si="44"/>
        <v/>
      </c>
      <c r="P333" s="311" t="str">
        <f t="shared" si="45"/>
        <v/>
      </c>
      <c r="Q333" s="312" t="str">
        <f t="shared" si="46"/>
        <v/>
      </c>
      <c r="R333" s="244"/>
    </row>
    <row r="334" spans="2:18">
      <c r="B334" s="79"/>
      <c r="C334" s="27"/>
      <c r="D334" s="336" t="s">
        <v>1617</v>
      </c>
      <c r="E334" s="244"/>
      <c r="F334" s="26" t="s">
        <v>1512</v>
      </c>
      <c r="G334" s="81"/>
      <c r="H334" s="81"/>
      <c r="I334" s="307">
        <f t="shared" si="36"/>
        <v>4</v>
      </c>
      <c r="J334" s="308" t="s">
        <v>1577</v>
      </c>
      <c r="K334" s="309"/>
      <c r="L334" s="309"/>
      <c r="M334" s="310" t="str">
        <f t="shared" si="42"/>
        <v/>
      </c>
      <c r="N334" s="310" t="str">
        <f t="shared" si="43"/>
        <v/>
      </c>
      <c r="O334" s="310" t="str">
        <f t="shared" si="44"/>
        <v/>
      </c>
      <c r="P334" s="311" t="str">
        <f t="shared" si="45"/>
        <v/>
      </c>
      <c r="Q334" s="312" t="str">
        <f t="shared" si="46"/>
        <v/>
      </c>
      <c r="R334" s="244"/>
    </row>
    <row r="335" spans="2:18">
      <c r="B335" s="276" t="s">
        <v>2244</v>
      </c>
      <c r="C335" s="267"/>
      <c r="D335" s="268"/>
      <c r="E335" s="268"/>
      <c r="F335" s="278"/>
      <c r="G335" s="81"/>
      <c r="H335" s="81"/>
      <c r="I335" s="307"/>
      <c r="J335" s="245"/>
      <c r="K335" s="309"/>
      <c r="L335" s="309"/>
      <c r="M335" s="310"/>
      <c r="N335" s="310"/>
      <c r="O335" s="310"/>
      <c r="P335" s="311"/>
      <c r="Q335" s="312"/>
      <c r="R335" s="244"/>
    </row>
    <row r="336" spans="2:18">
      <c r="B336" s="79" t="s">
        <v>1536</v>
      </c>
      <c r="C336" s="27" t="s">
        <v>1520</v>
      </c>
      <c r="D336" s="336" t="s">
        <v>1537</v>
      </c>
      <c r="E336" s="244"/>
      <c r="F336" s="26" t="s">
        <v>1409</v>
      </c>
      <c r="G336" s="81">
        <v>2</v>
      </c>
      <c r="H336" s="81">
        <v>2</v>
      </c>
      <c r="I336" s="307">
        <f t="shared" si="36"/>
        <v>3.9</v>
      </c>
      <c r="J336" s="308" t="s">
        <v>1576</v>
      </c>
      <c r="K336" s="309">
        <v>1</v>
      </c>
      <c r="L336" s="309">
        <v>1</v>
      </c>
      <c r="M336" s="310">
        <f t="shared" si="42"/>
        <v>0.5</v>
      </c>
      <c r="N336" s="310">
        <f t="shared" si="43"/>
        <v>0.5</v>
      </c>
      <c r="O336" s="310">
        <f t="shared" si="44"/>
        <v>0.5</v>
      </c>
      <c r="P336" s="311">
        <f t="shared" si="45"/>
        <v>0.5</v>
      </c>
      <c r="Q336" s="312">
        <f t="shared" si="46"/>
        <v>1.95</v>
      </c>
      <c r="R336" s="244"/>
    </row>
    <row r="337" spans="2:18">
      <c r="B337" s="79"/>
      <c r="C337" s="27"/>
      <c r="D337" s="336" t="s">
        <v>1522</v>
      </c>
      <c r="E337" s="244"/>
      <c r="F337" s="26" t="s">
        <v>1409</v>
      </c>
      <c r="G337" s="81">
        <v>2</v>
      </c>
      <c r="H337" s="81">
        <v>2</v>
      </c>
      <c r="I337" s="307">
        <f t="shared" si="36"/>
        <v>3.9</v>
      </c>
      <c r="J337" s="308" t="s">
        <v>1576</v>
      </c>
      <c r="K337" s="309">
        <v>1</v>
      </c>
      <c r="L337" s="309">
        <v>1</v>
      </c>
      <c r="M337" s="310">
        <f t="shared" si="42"/>
        <v>0.5</v>
      </c>
      <c r="N337" s="310">
        <f t="shared" si="43"/>
        <v>0.5</v>
      </c>
      <c r="O337" s="310">
        <f t="shared" si="44"/>
        <v>0.5</v>
      </c>
      <c r="P337" s="311">
        <f t="shared" si="45"/>
        <v>0.5</v>
      </c>
      <c r="Q337" s="312">
        <f t="shared" si="46"/>
        <v>1.95</v>
      </c>
      <c r="R337" s="244"/>
    </row>
    <row r="338" spans="2:18">
      <c r="B338" s="79"/>
      <c r="C338" s="27"/>
      <c r="D338" s="336" t="s">
        <v>1523</v>
      </c>
      <c r="E338" s="244"/>
      <c r="F338" s="26" t="s">
        <v>1512</v>
      </c>
      <c r="G338" s="81">
        <v>2</v>
      </c>
      <c r="H338" s="81">
        <v>2</v>
      </c>
      <c r="I338" s="307">
        <f t="shared" si="36"/>
        <v>4</v>
      </c>
      <c r="J338" s="308" t="s">
        <v>1576</v>
      </c>
      <c r="K338" s="309">
        <v>1</v>
      </c>
      <c r="L338" s="309">
        <v>1</v>
      </c>
      <c r="M338" s="310">
        <f t="shared" si="42"/>
        <v>0.5</v>
      </c>
      <c r="N338" s="310">
        <f t="shared" si="43"/>
        <v>0.5</v>
      </c>
      <c r="O338" s="310">
        <f t="shared" si="44"/>
        <v>0.5</v>
      </c>
      <c r="P338" s="311">
        <f t="shared" si="45"/>
        <v>0.5</v>
      </c>
      <c r="Q338" s="312">
        <f t="shared" si="46"/>
        <v>2</v>
      </c>
      <c r="R338" s="244"/>
    </row>
    <row r="339" spans="2:18">
      <c r="B339" s="79"/>
      <c r="C339" s="27"/>
      <c r="D339" s="336" t="s">
        <v>1524</v>
      </c>
      <c r="E339" s="244"/>
      <c r="F339" s="26" t="s">
        <v>1409</v>
      </c>
      <c r="G339" s="81">
        <v>2</v>
      </c>
      <c r="H339" s="81">
        <v>2</v>
      </c>
      <c r="I339" s="307">
        <f t="shared" si="36"/>
        <v>3.9</v>
      </c>
      <c r="J339" s="308" t="s">
        <v>1576</v>
      </c>
      <c r="K339" s="309">
        <v>1</v>
      </c>
      <c r="L339" s="309">
        <v>1</v>
      </c>
      <c r="M339" s="310">
        <f t="shared" si="42"/>
        <v>0.5</v>
      </c>
      <c r="N339" s="310">
        <f t="shared" si="43"/>
        <v>0.5</v>
      </c>
      <c r="O339" s="310">
        <f t="shared" si="44"/>
        <v>0.5</v>
      </c>
      <c r="P339" s="311">
        <f t="shared" si="45"/>
        <v>0.5</v>
      </c>
      <c r="Q339" s="312">
        <f t="shared" si="46"/>
        <v>1.95</v>
      </c>
      <c r="R339" s="244"/>
    </row>
    <row r="340" spans="2:18">
      <c r="B340" s="79"/>
      <c r="C340" s="27"/>
      <c r="D340" s="336" t="s">
        <v>1525</v>
      </c>
      <c r="E340" s="244"/>
      <c r="F340" s="26" t="s">
        <v>1315</v>
      </c>
      <c r="G340" s="81">
        <v>2</v>
      </c>
      <c r="H340" s="81">
        <v>2</v>
      </c>
      <c r="I340" s="307">
        <f t="shared" si="36"/>
        <v>5.2</v>
      </c>
      <c r="J340" s="308" t="s">
        <v>1576</v>
      </c>
      <c r="K340" s="309">
        <v>1</v>
      </c>
      <c r="L340" s="309">
        <v>1</v>
      </c>
      <c r="M340" s="310">
        <f t="shared" si="42"/>
        <v>0.5</v>
      </c>
      <c r="N340" s="310">
        <f t="shared" si="43"/>
        <v>0.5</v>
      </c>
      <c r="O340" s="310">
        <f t="shared" si="44"/>
        <v>0.5</v>
      </c>
      <c r="P340" s="311">
        <f t="shared" si="45"/>
        <v>0.5</v>
      </c>
      <c r="Q340" s="312">
        <f t="shared" si="46"/>
        <v>2.6</v>
      </c>
      <c r="R340" s="244"/>
    </row>
    <row r="341" spans="2:18">
      <c r="B341" s="79"/>
      <c r="C341" s="27"/>
      <c r="D341" s="336" t="s">
        <v>1526</v>
      </c>
      <c r="E341" s="244"/>
      <c r="F341" s="26" t="s">
        <v>1512</v>
      </c>
      <c r="G341" s="81">
        <v>2</v>
      </c>
      <c r="H341" s="81">
        <v>2</v>
      </c>
      <c r="I341" s="307">
        <f t="shared" ref="I341:I369" si="47">IF(F341="","",IF(F341="EI",4,IF(F341="EO",5.2,IF(F341="EQ",3.9,IF(F341="ILF",7.5,IF(F341="EIF",5.4))))))</f>
        <v>4</v>
      </c>
      <c r="J341" s="308" t="s">
        <v>1576</v>
      </c>
      <c r="K341" s="309">
        <v>1</v>
      </c>
      <c r="L341" s="309">
        <v>1</v>
      </c>
      <c r="M341" s="310">
        <f t="shared" si="42"/>
        <v>0.5</v>
      </c>
      <c r="N341" s="310">
        <f t="shared" si="43"/>
        <v>0.5</v>
      </c>
      <c r="O341" s="310">
        <f t="shared" si="44"/>
        <v>0.5</v>
      </c>
      <c r="P341" s="311">
        <f t="shared" si="45"/>
        <v>0.5</v>
      </c>
      <c r="Q341" s="312">
        <f t="shared" si="46"/>
        <v>2</v>
      </c>
      <c r="R341" s="244"/>
    </row>
    <row r="342" spans="2:18">
      <c r="B342" s="79"/>
      <c r="C342" s="27"/>
      <c r="D342" s="336" t="s">
        <v>1527</v>
      </c>
      <c r="E342" s="244"/>
      <c r="F342" s="26" t="s">
        <v>1409</v>
      </c>
      <c r="G342" s="81">
        <v>2</v>
      </c>
      <c r="H342" s="81">
        <v>2</v>
      </c>
      <c r="I342" s="307">
        <f t="shared" si="47"/>
        <v>3.9</v>
      </c>
      <c r="J342" s="308" t="s">
        <v>1576</v>
      </c>
      <c r="K342" s="309">
        <v>1</v>
      </c>
      <c r="L342" s="309">
        <v>1</v>
      </c>
      <c r="M342" s="310">
        <f t="shared" si="42"/>
        <v>0.5</v>
      </c>
      <c r="N342" s="310">
        <f t="shared" si="43"/>
        <v>0.5</v>
      </c>
      <c r="O342" s="310">
        <f t="shared" si="44"/>
        <v>0.5</v>
      </c>
      <c r="P342" s="311">
        <f t="shared" si="45"/>
        <v>0.5</v>
      </c>
      <c r="Q342" s="312">
        <f t="shared" si="46"/>
        <v>1.95</v>
      </c>
      <c r="R342" s="244"/>
    </row>
    <row r="343" spans="2:18">
      <c r="B343" s="79"/>
      <c r="C343" s="27"/>
      <c r="D343" s="336" t="s">
        <v>1528</v>
      </c>
      <c r="E343" s="244"/>
      <c r="F343" s="26" t="s">
        <v>1409</v>
      </c>
      <c r="G343" s="81">
        <v>2</v>
      </c>
      <c r="H343" s="81">
        <v>2</v>
      </c>
      <c r="I343" s="307">
        <f t="shared" si="47"/>
        <v>3.9</v>
      </c>
      <c r="J343" s="308" t="s">
        <v>1576</v>
      </c>
      <c r="K343" s="309">
        <v>1</v>
      </c>
      <c r="L343" s="309">
        <v>1</v>
      </c>
      <c r="M343" s="310">
        <f t="shared" si="42"/>
        <v>0.5</v>
      </c>
      <c r="N343" s="310">
        <f t="shared" si="43"/>
        <v>0.5</v>
      </c>
      <c r="O343" s="310">
        <f t="shared" si="44"/>
        <v>0.5</v>
      </c>
      <c r="P343" s="311">
        <f t="shared" si="45"/>
        <v>0.5</v>
      </c>
      <c r="Q343" s="312">
        <f t="shared" si="46"/>
        <v>1.95</v>
      </c>
      <c r="R343" s="244"/>
    </row>
    <row r="344" spans="2:18">
      <c r="B344" s="79"/>
      <c r="C344" s="27"/>
      <c r="D344" s="336" t="s">
        <v>1530</v>
      </c>
      <c r="E344" s="244"/>
      <c r="F344" s="26" t="s">
        <v>1409</v>
      </c>
      <c r="G344" s="81">
        <v>2</v>
      </c>
      <c r="H344" s="81">
        <v>2</v>
      </c>
      <c r="I344" s="307">
        <f t="shared" si="47"/>
        <v>3.9</v>
      </c>
      <c r="J344" s="308" t="s">
        <v>1576</v>
      </c>
      <c r="K344" s="309">
        <v>1</v>
      </c>
      <c r="L344" s="309">
        <v>1</v>
      </c>
      <c r="M344" s="310">
        <f t="shared" si="42"/>
        <v>0.5</v>
      </c>
      <c r="N344" s="310">
        <f t="shared" si="43"/>
        <v>0.5</v>
      </c>
      <c r="O344" s="310">
        <f t="shared" si="44"/>
        <v>0.5</v>
      </c>
      <c r="P344" s="311">
        <f t="shared" si="45"/>
        <v>0.5</v>
      </c>
      <c r="Q344" s="312">
        <f t="shared" si="46"/>
        <v>1.95</v>
      </c>
      <c r="R344" s="244"/>
    </row>
    <row r="345" spans="2:18">
      <c r="B345" s="79"/>
      <c r="C345" s="283" t="s">
        <v>1538</v>
      </c>
      <c r="D345" s="336" t="s">
        <v>1521</v>
      </c>
      <c r="E345" s="244"/>
      <c r="F345" s="26" t="s">
        <v>1409</v>
      </c>
      <c r="G345" s="81">
        <v>2</v>
      </c>
      <c r="H345" s="81">
        <v>2</v>
      </c>
      <c r="I345" s="307">
        <f t="shared" si="47"/>
        <v>3.9</v>
      </c>
      <c r="J345" s="308" t="s">
        <v>1576</v>
      </c>
      <c r="K345" s="309">
        <v>1</v>
      </c>
      <c r="L345" s="309">
        <v>1</v>
      </c>
      <c r="M345" s="310">
        <f t="shared" si="42"/>
        <v>0.5</v>
      </c>
      <c r="N345" s="310">
        <f t="shared" si="43"/>
        <v>0.5</v>
      </c>
      <c r="O345" s="310">
        <f t="shared" si="44"/>
        <v>0.5</v>
      </c>
      <c r="P345" s="311">
        <f t="shared" si="45"/>
        <v>0.5</v>
      </c>
      <c r="Q345" s="312">
        <f t="shared" si="46"/>
        <v>1.95</v>
      </c>
      <c r="R345" s="244"/>
    </row>
    <row r="346" spans="2:18">
      <c r="B346" s="79"/>
      <c r="C346" s="283"/>
      <c r="D346" s="336" t="s">
        <v>1522</v>
      </c>
      <c r="E346" s="244"/>
      <c r="F346" s="26" t="s">
        <v>1409</v>
      </c>
      <c r="G346" s="81">
        <v>2</v>
      </c>
      <c r="H346" s="81">
        <v>2</v>
      </c>
      <c r="I346" s="307">
        <f t="shared" si="47"/>
        <v>3.9</v>
      </c>
      <c r="J346" s="308" t="s">
        <v>1576</v>
      </c>
      <c r="K346" s="309">
        <v>1</v>
      </c>
      <c r="L346" s="309">
        <v>1</v>
      </c>
      <c r="M346" s="310">
        <f t="shared" si="42"/>
        <v>0.5</v>
      </c>
      <c r="N346" s="310">
        <f t="shared" si="43"/>
        <v>0.5</v>
      </c>
      <c r="O346" s="310">
        <f t="shared" si="44"/>
        <v>0.5</v>
      </c>
      <c r="P346" s="311">
        <f t="shared" si="45"/>
        <v>0.5</v>
      </c>
      <c r="Q346" s="312">
        <f t="shared" si="46"/>
        <v>1.95</v>
      </c>
      <c r="R346" s="244"/>
    </row>
    <row r="347" spans="2:18">
      <c r="B347" s="79"/>
      <c r="C347" s="283"/>
      <c r="D347" s="336" t="s">
        <v>1523</v>
      </c>
      <c r="E347" s="244"/>
      <c r="F347" s="26" t="s">
        <v>1512</v>
      </c>
      <c r="G347" s="81">
        <v>2</v>
      </c>
      <c r="H347" s="81">
        <v>2</v>
      </c>
      <c r="I347" s="307">
        <f t="shared" si="47"/>
        <v>4</v>
      </c>
      <c r="J347" s="308" t="s">
        <v>1576</v>
      </c>
      <c r="K347" s="309">
        <v>1</v>
      </c>
      <c r="L347" s="309">
        <v>1</v>
      </c>
      <c r="M347" s="310">
        <f t="shared" si="42"/>
        <v>0.5</v>
      </c>
      <c r="N347" s="310">
        <f t="shared" si="43"/>
        <v>0.5</v>
      </c>
      <c r="O347" s="310">
        <f t="shared" si="44"/>
        <v>0.5</v>
      </c>
      <c r="P347" s="311">
        <f t="shared" si="45"/>
        <v>0.5</v>
      </c>
      <c r="Q347" s="312">
        <f t="shared" si="46"/>
        <v>2</v>
      </c>
      <c r="R347" s="244"/>
    </row>
    <row r="348" spans="2:18">
      <c r="B348" s="79"/>
      <c r="C348" s="283"/>
      <c r="D348" s="336" t="s">
        <v>1524</v>
      </c>
      <c r="E348" s="244"/>
      <c r="F348" s="26" t="s">
        <v>1409</v>
      </c>
      <c r="G348" s="81">
        <v>2</v>
      </c>
      <c r="H348" s="81">
        <v>2</v>
      </c>
      <c r="I348" s="307">
        <f t="shared" si="47"/>
        <v>3.9</v>
      </c>
      <c r="J348" s="308" t="s">
        <v>1576</v>
      </c>
      <c r="K348" s="309">
        <v>1</v>
      </c>
      <c r="L348" s="309">
        <v>1</v>
      </c>
      <c r="M348" s="310">
        <f t="shared" si="42"/>
        <v>0.5</v>
      </c>
      <c r="N348" s="310">
        <f t="shared" si="43"/>
        <v>0.5</v>
      </c>
      <c r="O348" s="310">
        <f t="shared" si="44"/>
        <v>0.5</v>
      </c>
      <c r="P348" s="311">
        <f t="shared" si="45"/>
        <v>0.5</v>
      </c>
      <c r="Q348" s="312">
        <f t="shared" si="46"/>
        <v>1.95</v>
      </c>
      <c r="R348" s="244"/>
    </row>
    <row r="349" spans="2:18">
      <c r="B349" s="79"/>
      <c r="C349" s="283"/>
      <c r="D349" s="336" t="s">
        <v>1525</v>
      </c>
      <c r="E349" s="244"/>
      <c r="F349" s="26" t="s">
        <v>1315</v>
      </c>
      <c r="G349" s="81">
        <v>2</v>
      </c>
      <c r="H349" s="81">
        <v>2</v>
      </c>
      <c r="I349" s="307">
        <f t="shared" si="47"/>
        <v>5.2</v>
      </c>
      <c r="J349" s="308" t="s">
        <v>1576</v>
      </c>
      <c r="K349" s="309">
        <v>1</v>
      </c>
      <c r="L349" s="309">
        <v>1</v>
      </c>
      <c r="M349" s="310">
        <f t="shared" si="42"/>
        <v>0.5</v>
      </c>
      <c r="N349" s="310">
        <f t="shared" si="43"/>
        <v>0.5</v>
      </c>
      <c r="O349" s="310">
        <f t="shared" si="44"/>
        <v>0.5</v>
      </c>
      <c r="P349" s="311">
        <f t="shared" si="45"/>
        <v>0.5</v>
      </c>
      <c r="Q349" s="312">
        <f t="shared" si="46"/>
        <v>2.6</v>
      </c>
      <c r="R349" s="244"/>
    </row>
    <row r="350" spans="2:18">
      <c r="B350" s="79"/>
      <c r="C350" s="283"/>
      <c r="D350" s="336" t="s">
        <v>1526</v>
      </c>
      <c r="E350" s="244"/>
      <c r="F350" s="26" t="s">
        <v>1512</v>
      </c>
      <c r="G350" s="81">
        <v>2</v>
      </c>
      <c r="H350" s="81">
        <v>2</v>
      </c>
      <c r="I350" s="307">
        <f t="shared" si="47"/>
        <v>4</v>
      </c>
      <c r="J350" s="308" t="s">
        <v>1576</v>
      </c>
      <c r="K350" s="309">
        <v>1</v>
      </c>
      <c r="L350" s="309">
        <v>1</v>
      </c>
      <c r="M350" s="310">
        <f t="shared" si="42"/>
        <v>0.5</v>
      </c>
      <c r="N350" s="310">
        <f t="shared" si="43"/>
        <v>0.5</v>
      </c>
      <c r="O350" s="310">
        <f t="shared" si="44"/>
        <v>0.5</v>
      </c>
      <c r="P350" s="311">
        <f t="shared" si="45"/>
        <v>0.5</v>
      </c>
      <c r="Q350" s="312">
        <f t="shared" si="46"/>
        <v>2</v>
      </c>
      <c r="R350" s="244"/>
    </row>
    <row r="351" spans="2:18">
      <c r="B351" s="79"/>
      <c r="C351" s="283"/>
      <c r="D351" s="336" t="s">
        <v>1527</v>
      </c>
      <c r="E351" s="244"/>
      <c r="F351" s="26" t="s">
        <v>1409</v>
      </c>
      <c r="G351" s="81">
        <v>2</v>
      </c>
      <c r="H351" s="81">
        <v>2</v>
      </c>
      <c r="I351" s="307">
        <f t="shared" si="47"/>
        <v>3.9</v>
      </c>
      <c r="J351" s="308" t="s">
        <v>1576</v>
      </c>
      <c r="K351" s="309">
        <v>1</v>
      </c>
      <c r="L351" s="309">
        <v>1</v>
      </c>
      <c r="M351" s="310">
        <f t="shared" si="42"/>
        <v>0.5</v>
      </c>
      <c r="N351" s="310">
        <f t="shared" si="43"/>
        <v>0.5</v>
      </c>
      <c r="O351" s="310">
        <f t="shared" si="44"/>
        <v>0.5</v>
      </c>
      <c r="P351" s="311">
        <f t="shared" si="45"/>
        <v>0.5</v>
      </c>
      <c r="Q351" s="312">
        <f t="shared" si="46"/>
        <v>1.95</v>
      </c>
      <c r="R351" s="244"/>
    </row>
    <row r="352" spans="2:18">
      <c r="B352" s="79"/>
      <c r="C352" s="283"/>
      <c r="D352" s="336" t="s">
        <v>1528</v>
      </c>
      <c r="E352" s="244"/>
      <c r="F352" s="26" t="s">
        <v>1409</v>
      </c>
      <c r="G352" s="81">
        <v>2</v>
      </c>
      <c r="H352" s="81">
        <v>2</v>
      </c>
      <c r="I352" s="307">
        <f t="shared" si="47"/>
        <v>3.9</v>
      </c>
      <c r="J352" s="308" t="s">
        <v>1576</v>
      </c>
      <c r="K352" s="309">
        <v>1</v>
      </c>
      <c r="L352" s="309">
        <v>1</v>
      </c>
      <c r="M352" s="310">
        <f t="shared" si="42"/>
        <v>0.5</v>
      </c>
      <c r="N352" s="310">
        <f t="shared" si="43"/>
        <v>0.5</v>
      </c>
      <c r="O352" s="310">
        <f t="shared" si="44"/>
        <v>0.5</v>
      </c>
      <c r="P352" s="311">
        <f t="shared" si="45"/>
        <v>0.5</v>
      </c>
      <c r="Q352" s="312">
        <f t="shared" si="46"/>
        <v>1.95</v>
      </c>
      <c r="R352" s="244"/>
    </row>
    <row r="353" spans="2:18">
      <c r="B353" s="79"/>
      <c r="C353" s="283"/>
      <c r="D353" s="336" t="s">
        <v>1530</v>
      </c>
      <c r="E353" s="244"/>
      <c r="F353" s="26" t="s">
        <v>1409</v>
      </c>
      <c r="G353" s="81">
        <v>2</v>
      </c>
      <c r="H353" s="81">
        <v>2</v>
      </c>
      <c r="I353" s="307">
        <f t="shared" si="47"/>
        <v>3.9</v>
      </c>
      <c r="J353" s="308" t="s">
        <v>1576</v>
      </c>
      <c r="K353" s="309">
        <v>1</v>
      </c>
      <c r="L353" s="309">
        <v>1</v>
      </c>
      <c r="M353" s="310">
        <f t="shared" si="42"/>
        <v>0.5</v>
      </c>
      <c r="N353" s="310">
        <f t="shared" si="43"/>
        <v>0.5</v>
      </c>
      <c r="O353" s="310">
        <f t="shared" si="44"/>
        <v>0.5</v>
      </c>
      <c r="P353" s="311">
        <f t="shared" si="45"/>
        <v>0.5</v>
      </c>
      <c r="Q353" s="312">
        <f t="shared" si="46"/>
        <v>1.95</v>
      </c>
      <c r="R353" s="244"/>
    </row>
    <row r="354" spans="2:18">
      <c r="B354" s="79"/>
      <c r="C354" s="283" t="s">
        <v>1539</v>
      </c>
      <c r="D354" s="336" t="s">
        <v>1540</v>
      </c>
      <c r="E354" s="244"/>
      <c r="F354" s="26" t="s">
        <v>1512</v>
      </c>
      <c r="G354" s="81">
        <v>2</v>
      </c>
      <c r="H354" s="81">
        <v>2</v>
      </c>
      <c r="I354" s="307">
        <f t="shared" si="47"/>
        <v>4</v>
      </c>
      <c r="J354" s="308" t="s">
        <v>1577</v>
      </c>
      <c r="K354" s="309">
        <v>1</v>
      </c>
      <c r="L354" s="309">
        <v>1</v>
      </c>
      <c r="M354" s="310" t="str">
        <f t="shared" si="42"/>
        <v/>
      </c>
      <c r="N354" s="310" t="str">
        <f t="shared" si="43"/>
        <v/>
      </c>
      <c r="O354" s="310" t="str">
        <f t="shared" si="44"/>
        <v/>
      </c>
      <c r="P354" s="311" t="str">
        <f t="shared" si="45"/>
        <v/>
      </c>
      <c r="Q354" s="312" t="str">
        <f t="shared" si="46"/>
        <v/>
      </c>
      <c r="R354" s="244"/>
    </row>
    <row r="355" spans="2:18">
      <c r="B355" s="280"/>
      <c r="C355" s="283"/>
      <c r="D355" s="336" t="s">
        <v>1541</v>
      </c>
      <c r="E355" s="244"/>
      <c r="F355" s="26" t="s">
        <v>1315</v>
      </c>
      <c r="G355" s="81">
        <v>2</v>
      </c>
      <c r="H355" s="81">
        <v>2</v>
      </c>
      <c r="I355" s="307">
        <f t="shared" si="47"/>
        <v>5.2</v>
      </c>
      <c r="J355" s="308" t="s">
        <v>1577</v>
      </c>
      <c r="K355" s="309">
        <v>1</v>
      </c>
      <c r="L355" s="309">
        <v>1</v>
      </c>
      <c r="M355" s="310" t="str">
        <f t="shared" si="42"/>
        <v/>
      </c>
      <c r="N355" s="310" t="str">
        <f t="shared" si="43"/>
        <v/>
      </c>
      <c r="O355" s="310" t="str">
        <f t="shared" si="44"/>
        <v/>
      </c>
      <c r="P355" s="311" t="str">
        <f t="shared" si="45"/>
        <v/>
      </c>
      <c r="Q355" s="312" t="str">
        <f t="shared" si="46"/>
        <v/>
      </c>
      <c r="R355" s="244"/>
    </row>
    <row r="356" spans="2:18">
      <c r="B356" s="79"/>
      <c r="C356" s="283"/>
      <c r="D356" s="336" t="s">
        <v>1542</v>
      </c>
      <c r="E356" s="244"/>
      <c r="F356" s="26" t="s">
        <v>1315</v>
      </c>
      <c r="G356" s="81">
        <v>2</v>
      </c>
      <c r="H356" s="81">
        <v>2</v>
      </c>
      <c r="I356" s="307">
        <f t="shared" si="47"/>
        <v>5.2</v>
      </c>
      <c r="J356" s="308" t="s">
        <v>1577</v>
      </c>
      <c r="K356" s="309">
        <v>1</v>
      </c>
      <c r="L356" s="309">
        <v>1</v>
      </c>
      <c r="M356" s="310" t="str">
        <f t="shared" si="42"/>
        <v/>
      </c>
      <c r="N356" s="310" t="str">
        <f t="shared" si="43"/>
        <v/>
      </c>
      <c r="O356" s="310" t="str">
        <f t="shared" si="44"/>
        <v/>
      </c>
      <c r="P356" s="311" t="str">
        <f t="shared" si="45"/>
        <v/>
      </c>
      <c r="Q356" s="312" t="str">
        <f t="shared" si="46"/>
        <v/>
      </c>
      <c r="R356" s="244"/>
    </row>
    <row r="357" spans="2:18">
      <c r="B357" s="79"/>
      <c r="C357" s="283"/>
      <c r="D357" s="336" t="s">
        <v>1543</v>
      </c>
      <c r="E357" s="244"/>
      <c r="F357" s="26" t="s">
        <v>1409</v>
      </c>
      <c r="G357" s="81">
        <v>2</v>
      </c>
      <c r="H357" s="81">
        <v>2</v>
      </c>
      <c r="I357" s="307">
        <f t="shared" si="47"/>
        <v>3.9</v>
      </c>
      <c r="J357" s="308" t="s">
        <v>1577</v>
      </c>
      <c r="K357" s="309">
        <v>1</v>
      </c>
      <c r="L357" s="309">
        <v>1</v>
      </c>
      <c r="M357" s="310" t="str">
        <f t="shared" si="42"/>
        <v/>
      </c>
      <c r="N357" s="310" t="str">
        <f t="shared" si="43"/>
        <v/>
      </c>
      <c r="O357" s="310" t="str">
        <f t="shared" si="44"/>
        <v/>
      </c>
      <c r="P357" s="311" t="str">
        <f t="shared" si="45"/>
        <v/>
      </c>
      <c r="Q357" s="312" t="str">
        <f t="shared" si="46"/>
        <v/>
      </c>
      <c r="R357" s="244"/>
    </row>
    <row r="358" spans="2:18">
      <c r="B358" s="79"/>
      <c r="C358" s="283" t="s">
        <v>1544</v>
      </c>
      <c r="D358" s="336" t="s">
        <v>1545</v>
      </c>
      <c r="E358" s="244"/>
      <c r="F358" s="26" t="s">
        <v>1512</v>
      </c>
      <c r="G358" s="81">
        <v>2</v>
      </c>
      <c r="H358" s="81">
        <v>2</v>
      </c>
      <c r="I358" s="307">
        <f t="shared" si="47"/>
        <v>4</v>
      </c>
      <c r="J358" s="308" t="s">
        <v>1577</v>
      </c>
      <c r="K358" s="309">
        <v>1</v>
      </c>
      <c r="L358" s="309">
        <v>1</v>
      </c>
      <c r="M358" s="310" t="str">
        <f t="shared" si="42"/>
        <v/>
      </c>
      <c r="N358" s="310" t="str">
        <f t="shared" si="43"/>
        <v/>
      </c>
      <c r="O358" s="310" t="str">
        <f t="shared" si="44"/>
        <v/>
      </c>
      <c r="P358" s="311" t="str">
        <f t="shared" si="45"/>
        <v/>
      </c>
      <c r="Q358" s="312" t="str">
        <f t="shared" si="46"/>
        <v/>
      </c>
      <c r="R358" s="244"/>
    </row>
    <row r="359" spans="2:18">
      <c r="B359" s="79"/>
      <c r="C359" s="283"/>
      <c r="D359" s="336" t="s">
        <v>1546</v>
      </c>
      <c r="E359" s="244"/>
      <c r="F359" s="26" t="s">
        <v>1315</v>
      </c>
      <c r="G359" s="81">
        <v>2</v>
      </c>
      <c r="H359" s="81">
        <v>2</v>
      </c>
      <c r="I359" s="307">
        <f t="shared" si="47"/>
        <v>5.2</v>
      </c>
      <c r="J359" s="308" t="s">
        <v>1577</v>
      </c>
      <c r="K359" s="309">
        <v>1</v>
      </c>
      <c r="L359" s="309">
        <v>1</v>
      </c>
      <c r="M359" s="310" t="str">
        <f t="shared" si="42"/>
        <v/>
      </c>
      <c r="N359" s="310" t="str">
        <f t="shared" si="43"/>
        <v/>
      </c>
      <c r="O359" s="310" t="str">
        <f t="shared" si="44"/>
        <v/>
      </c>
      <c r="P359" s="311" t="str">
        <f t="shared" si="45"/>
        <v/>
      </c>
      <c r="Q359" s="312" t="str">
        <f t="shared" si="46"/>
        <v/>
      </c>
      <c r="R359" s="244"/>
    </row>
    <row r="360" spans="2:18">
      <c r="B360" s="79"/>
      <c r="C360" s="283"/>
      <c r="D360" s="336" t="s">
        <v>1547</v>
      </c>
      <c r="E360" s="244"/>
      <c r="F360" s="26" t="s">
        <v>1315</v>
      </c>
      <c r="G360" s="81">
        <v>2</v>
      </c>
      <c r="H360" s="81">
        <v>2</v>
      </c>
      <c r="I360" s="307">
        <f t="shared" si="47"/>
        <v>5.2</v>
      </c>
      <c r="J360" s="308" t="s">
        <v>1577</v>
      </c>
      <c r="K360" s="309">
        <v>1</v>
      </c>
      <c r="L360" s="309">
        <v>1</v>
      </c>
      <c r="M360" s="310" t="str">
        <f t="shared" si="42"/>
        <v/>
      </c>
      <c r="N360" s="310" t="str">
        <f t="shared" si="43"/>
        <v/>
      </c>
      <c r="O360" s="310" t="str">
        <f t="shared" si="44"/>
        <v/>
      </c>
      <c r="P360" s="311" t="str">
        <f t="shared" si="45"/>
        <v/>
      </c>
      <c r="Q360" s="312" t="str">
        <f t="shared" si="46"/>
        <v/>
      </c>
      <c r="R360" s="244"/>
    </row>
    <row r="361" spans="2:18">
      <c r="B361" s="79"/>
      <c r="C361" s="283"/>
      <c r="D361" s="336" t="s">
        <v>1548</v>
      </c>
      <c r="E361" s="244"/>
      <c r="F361" s="26" t="s">
        <v>1409</v>
      </c>
      <c r="G361" s="81">
        <v>2</v>
      </c>
      <c r="H361" s="81">
        <v>2</v>
      </c>
      <c r="I361" s="307">
        <f t="shared" si="47"/>
        <v>3.9</v>
      </c>
      <c r="J361" s="308" t="s">
        <v>1577</v>
      </c>
      <c r="K361" s="309">
        <v>1</v>
      </c>
      <c r="L361" s="309">
        <v>1</v>
      </c>
      <c r="M361" s="310" t="str">
        <f t="shared" si="42"/>
        <v/>
      </c>
      <c r="N361" s="310" t="str">
        <f t="shared" si="43"/>
        <v/>
      </c>
      <c r="O361" s="310" t="str">
        <f t="shared" si="44"/>
        <v/>
      </c>
      <c r="P361" s="311" t="str">
        <f t="shared" si="45"/>
        <v/>
      </c>
      <c r="Q361" s="312" t="str">
        <f t="shared" si="46"/>
        <v/>
      </c>
      <c r="R361" s="244"/>
    </row>
    <row r="362" spans="2:18">
      <c r="B362" s="79"/>
      <c r="C362" s="283" t="s">
        <v>1610</v>
      </c>
      <c r="D362" s="336" t="s">
        <v>1549</v>
      </c>
      <c r="E362" s="244"/>
      <c r="F362" s="26" t="s">
        <v>1315</v>
      </c>
      <c r="G362" s="81">
        <v>2</v>
      </c>
      <c r="H362" s="81">
        <v>2</v>
      </c>
      <c r="I362" s="307">
        <f t="shared" si="47"/>
        <v>5.2</v>
      </c>
      <c r="J362" s="308" t="s">
        <v>1576</v>
      </c>
      <c r="K362" s="309">
        <v>1</v>
      </c>
      <c r="L362" s="309">
        <v>1</v>
      </c>
      <c r="M362" s="310">
        <f t="shared" si="42"/>
        <v>0.5</v>
      </c>
      <c r="N362" s="310">
        <f t="shared" si="43"/>
        <v>0.5</v>
      </c>
      <c r="O362" s="310">
        <f t="shared" si="44"/>
        <v>0.5</v>
      </c>
      <c r="P362" s="311">
        <f t="shared" si="45"/>
        <v>0.5</v>
      </c>
      <c r="Q362" s="312">
        <f t="shared" si="46"/>
        <v>2.6</v>
      </c>
      <c r="R362" s="244"/>
    </row>
    <row r="363" spans="2:18">
      <c r="B363" s="79"/>
      <c r="C363" s="283"/>
      <c r="D363" s="336" t="s">
        <v>1550</v>
      </c>
      <c r="E363" s="244"/>
      <c r="F363" s="26" t="s">
        <v>1315</v>
      </c>
      <c r="G363" s="81">
        <v>2</v>
      </c>
      <c r="H363" s="81">
        <v>2</v>
      </c>
      <c r="I363" s="307">
        <f t="shared" si="47"/>
        <v>5.2</v>
      </c>
      <c r="J363" s="308" t="s">
        <v>1576</v>
      </c>
      <c r="K363" s="309">
        <v>1</v>
      </c>
      <c r="L363" s="309">
        <v>1</v>
      </c>
      <c r="M363" s="310">
        <f t="shared" si="42"/>
        <v>0.5</v>
      </c>
      <c r="N363" s="310">
        <f t="shared" si="43"/>
        <v>0.5</v>
      </c>
      <c r="O363" s="310">
        <f t="shared" si="44"/>
        <v>0.5</v>
      </c>
      <c r="P363" s="311">
        <f t="shared" si="45"/>
        <v>0.5</v>
      </c>
      <c r="Q363" s="312">
        <f t="shared" si="46"/>
        <v>2.6</v>
      </c>
      <c r="R363" s="244"/>
    </row>
    <row r="364" spans="2:18">
      <c r="B364" s="79"/>
      <c r="C364" s="283" t="s">
        <v>1609</v>
      </c>
      <c r="D364" s="336" t="s">
        <v>1552</v>
      </c>
      <c r="E364" s="244"/>
      <c r="F364" s="26" t="s">
        <v>1315</v>
      </c>
      <c r="G364" s="81">
        <v>2</v>
      </c>
      <c r="H364" s="81">
        <v>2</v>
      </c>
      <c r="I364" s="307">
        <f t="shared" si="47"/>
        <v>5.2</v>
      </c>
      <c r="J364" s="308" t="s">
        <v>1576</v>
      </c>
      <c r="K364" s="309">
        <v>1</v>
      </c>
      <c r="L364" s="309">
        <v>1</v>
      </c>
      <c r="M364" s="310">
        <f t="shared" si="42"/>
        <v>0.5</v>
      </c>
      <c r="N364" s="310">
        <f t="shared" si="43"/>
        <v>0.5</v>
      </c>
      <c r="O364" s="310">
        <f t="shared" si="44"/>
        <v>0.5</v>
      </c>
      <c r="P364" s="311">
        <f t="shared" si="45"/>
        <v>0.5</v>
      </c>
      <c r="Q364" s="312">
        <f t="shared" si="46"/>
        <v>2.6</v>
      </c>
      <c r="R364" s="244"/>
    </row>
    <row r="365" spans="2:18">
      <c r="B365" s="79"/>
      <c r="C365" s="283"/>
      <c r="D365" s="336" t="s">
        <v>1553</v>
      </c>
      <c r="E365" s="244"/>
      <c r="F365" s="26" t="s">
        <v>1315</v>
      </c>
      <c r="G365" s="81">
        <v>2</v>
      </c>
      <c r="H365" s="81">
        <v>2</v>
      </c>
      <c r="I365" s="307">
        <f t="shared" si="47"/>
        <v>5.2</v>
      </c>
      <c r="J365" s="308" t="s">
        <v>1576</v>
      </c>
      <c r="K365" s="309">
        <v>1</v>
      </c>
      <c r="L365" s="309">
        <v>1</v>
      </c>
      <c r="M365" s="310">
        <f t="shared" si="42"/>
        <v>0.5</v>
      </c>
      <c r="N365" s="310">
        <f t="shared" si="43"/>
        <v>0.5</v>
      </c>
      <c r="O365" s="310">
        <f t="shared" si="44"/>
        <v>0.5</v>
      </c>
      <c r="P365" s="311">
        <f t="shared" si="45"/>
        <v>0.5</v>
      </c>
      <c r="Q365" s="312">
        <f t="shared" si="46"/>
        <v>2.6</v>
      </c>
      <c r="R365" s="244"/>
    </row>
    <row r="366" spans="2:18">
      <c r="B366" s="79"/>
      <c r="C366" s="27" t="s">
        <v>1370</v>
      </c>
      <c r="D366" s="336" t="s">
        <v>1551</v>
      </c>
      <c r="E366" s="244"/>
      <c r="F366" s="26" t="s">
        <v>1512</v>
      </c>
      <c r="G366" s="81">
        <v>2</v>
      </c>
      <c r="H366" s="81">
        <v>2</v>
      </c>
      <c r="I366" s="307">
        <f t="shared" si="47"/>
        <v>4</v>
      </c>
      <c r="J366" s="308" t="s">
        <v>1576</v>
      </c>
      <c r="K366" s="309">
        <v>1</v>
      </c>
      <c r="L366" s="309">
        <v>1</v>
      </c>
      <c r="M366" s="310">
        <f t="shared" si="42"/>
        <v>0.5</v>
      </c>
      <c r="N366" s="310">
        <f t="shared" si="43"/>
        <v>0.5</v>
      </c>
      <c r="O366" s="310">
        <f t="shared" si="44"/>
        <v>0.5</v>
      </c>
      <c r="P366" s="311">
        <f t="shared" si="45"/>
        <v>0.5</v>
      </c>
      <c r="Q366" s="312">
        <f t="shared" si="46"/>
        <v>2</v>
      </c>
      <c r="R366" s="244"/>
    </row>
    <row r="367" spans="2:18">
      <c r="B367" s="79"/>
      <c r="C367" s="27"/>
      <c r="D367" s="336" t="s">
        <v>1554</v>
      </c>
      <c r="E367" s="244"/>
      <c r="F367" s="26" t="s">
        <v>1512</v>
      </c>
      <c r="G367" s="81">
        <v>2</v>
      </c>
      <c r="H367" s="81">
        <v>2</v>
      </c>
      <c r="I367" s="307">
        <f t="shared" si="47"/>
        <v>4</v>
      </c>
      <c r="J367" s="308" t="s">
        <v>1576</v>
      </c>
      <c r="K367" s="309">
        <v>1</v>
      </c>
      <c r="L367" s="309">
        <v>1</v>
      </c>
      <c r="M367" s="310">
        <f t="shared" si="42"/>
        <v>0.5</v>
      </c>
      <c r="N367" s="310">
        <f t="shared" si="43"/>
        <v>0.5</v>
      </c>
      <c r="O367" s="310">
        <f t="shared" si="44"/>
        <v>0.5</v>
      </c>
      <c r="P367" s="311">
        <f t="shared" si="45"/>
        <v>0.5</v>
      </c>
      <c r="Q367" s="312">
        <f t="shared" si="46"/>
        <v>2</v>
      </c>
      <c r="R367" s="244"/>
    </row>
    <row r="368" spans="2:18">
      <c r="B368" s="79"/>
      <c r="C368" s="27"/>
      <c r="D368" s="336" t="s">
        <v>1555</v>
      </c>
      <c r="E368" s="244"/>
      <c r="F368" s="26" t="s">
        <v>1315</v>
      </c>
      <c r="G368" s="81">
        <v>2</v>
      </c>
      <c r="H368" s="81">
        <v>2</v>
      </c>
      <c r="I368" s="307">
        <f t="shared" si="47"/>
        <v>5.2</v>
      </c>
      <c r="J368" s="308" t="s">
        <v>1576</v>
      </c>
      <c r="K368" s="309">
        <v>1</v>
      </c>
      <c r="L368" s="309">
        <v>1</v>
      </c>
      <c r="M368" s="310">
        <f t="shared" si="42"/>
        <v>0.5</v>
      </c>
      <c r="N368" s="310">
        <f t="shared" si="43"/>
        <v>0.5</v>
      </c>
      <c r="O368" s="310">
        <f t="shared" si="44"/>
        <v>0.5</v>
      </c>
      <c r="P368" s="311">
        <f t="shared" si="45"/>
        <v>0.5</v>
      </c>
      <c r="Q368" s="312">
        <f t="shared" si="46"/>
        <v>2.6</v>
      </c>
      <c r="R368" s="244"/>
    </row>
    <row r="369" spans="2:18">
      <c r="B369" s="79"/>
      <c r="C369" s="283" t="s">
        <v>1556</v>
      </c>
      <c r="D369" s="336" t="s">
        <v>1557</v>
      </c>
      <c r="E369" s="244"/>
      <c r="F369" s="26" t="s">
        <v>1</v>
      </c>
      <c r="G369" s="81">
        <v>2</v>
      </c>
      <c r="H369" s="81">
        <v>2</v>
      </c>
      <c r="I369" s="307">
        <f t="shared" si="47"/>
        <v>5.4</v>
      </c>
      <c r="J369" s="308" t="s">
        <v>1577</v>
      </c>
      <c r="K369" s="309">
        <v>1</v>
      </c>
      <c r="L369" s="309">
        <v>1</v>
      </c>
      <c r="M369" s="310" t="str">
        <f t="shared" si="42"/>
        <v/>
      </c>
      <c r="N369" s="310" t="str">
        <f t="shared" si="43"/>
        <v/>
      </c>
      <c r="O369" s="310" t="str">
        <f t="shared" si="44"/>
        <v/>
      </c>
      <c r="P369" s="311" t="str">
        <f t="shared" si="45"/>
        <v/>
      </c>
      <c r="Q369" s="312" t="str">
        <f t="shared" si="46"/>
        <v/>
      </c>
      <c r="R369" s="244"/>
    </row>
    <row r="370" spans="2:18">
      <c r="B370" s="24"/>
      <c r="C370" s="24"/>
      <c r="D370" s="24"/>
      <c r="E370" s="24"/>
      <c r="F370" s="29"/>
      <c r="G370" s="29"/>
      <c r="H370" s="29"/>
      <c r="I370" s="24"/>
      <c r="J370" s="29"/>
      <c r="K370" s="315"/>
      <c r="L370" s="315"/>
      <c r="M370" s="315"/>
      <c r="N370" s="315"/>
      <c r="O370" s="29"/>
      <c r="P370" s="316"/>
      <c r="Q370" s="316"/>
      <c r="R370" s="24"/>
    </row>
    <row r="371" spans="2:18">
      <c r="B371" s="24"/>
      <c r="C371" s="24"/>
      <c r="D371" s="24"/>
      <c r="E371" s="24"/>
      <c r="F371" s="29"/>
      <c r="G371" s="29"/>
      <c r="H371" s="29"/>
      <c r="I371" s="24"/>
      <c r="J371" s="29"/>
      <c r="K371" s="315"/>
      <c r="L371" s="315"/>
      <c r="M371" s="315"/>
      <c r="N371" s="315"/>
      <c r="O371" s="29"/>
      <c r="P371" s="316"/>
      <c r="Q371" s="316"/>
      <c r="R371" s="24"/>
    </row>
    <row r="372" spans="2:18">
      <c r="B372" s="24"/>
      <c r="C372" s="24"/>
      <c r="D372" s="24"/>
      <c r="E372" s="24"/>
      <c r="F372" s="29"/>
      <c r="G372" s="29"/>
      <c r="H372" s="29"/>
      <c r="I372" s="24"/>
      <c r="J372" s="29"/>
      <c r="K372" s="315"/>
      <c r="L372" s="315"/>
      <c r="M372" s="315"/>
      <c r="N372" s="315"/>
      <c r="O372" s="29"/>
      <c r="P372" s="316"/>
      <c r="Q372" s="316"/>
      <c r="R372" s="24"/>
    </row>
    <row r="373" spans="2:18">
      <c r="B373" s="24"/>
      <c r="C373" s="24"/>
      <c r="D373" s="24"/>
      <c r="E373" s="24"/>
      <c r="F373" s="29"/>
      <c r="G373" s="29"/>
      <c r="H373" s="29"/>
      <c r="I373" s="24"/>
      <c r="J373" s="29"/>
      <c r="K373" s="315"/>
      <c r="L373" s="315"/>
      <c r="M373" s="315"/>
      <c r="N373" s="315"/>
      <c r="O373" s="29"/>
      <c r="P373" s="316"/>
      <c r="Q373" s="316"/>
      <c r="R373" s="24"/>
    </row>
    <row r="374" spans="2:18">
      <c r="B374" s="24"/>
      <c r="C374" s="24"/>
      <c r="D374" s="24"/>
      <c r="E374" s="24"/>
      <c r="F374" s="29"/>
      <c r="G374" s="29"/>
      <c r="H374" s="29"/>
      <c r="I374" s="24"/>
      <c r="J374" s="29"/>
      <c r="K374" s="315"/>
      <c r="L374" s="315"/>
      <c r="M374" s="315"/>
      <c r="N374" s="315"/>
      <c r="O374" s="29"/>
      <c r="P374" s="316"/>
      <c r="Q374" s="316"/>
      <c r="R374" s="24"/>
    </row>
    <row r="375" spans="2:18">
      <c r="B375" s="24"/>
      <c r="C375" s="24"/>
      <c r="D375" s="24"/>
      <c r="E375" s="24"/>
      <c r="F375" s="29"/>
      <c r="G375" s="29"/>
      <c r="H375" s="29"/>
      <c r="I375" s="24"/>
      <c r="J375" s="29"/>
      <c r="K375" s="315"/>
      <c r="L375" s="315"/>
      <c r="M375" s="315"/>
      <c r="N375" s="315"/>
      <c r="O375" s="29"/>
      <c r="P375" s="316"/>
      <c r="Q375" s="316"/>
      <c r="R375" s="24"/>
    </row>
    <row r="376" spans="2:18">
      <c r="B376" s="24"/>
      <c r="C376" s="24"/>
      <c r="D376" s="24"/>
      <c r="E376" s="24"/>
      <c r="F376" s="29"/>
      <c r="G376" s="29"/>
      <c r="H376" s="29"/>
      <c r="I376" s="24"/>
      <c r="J376" s="29"/>
      <c r="K376" s="315"/>
      <c r="L376" s="315"/>
      <c r="M376" s="315"/>
      <c r="N376" s="315"/>
      <c r="O376" s="29"/>
      <c r="P376" s="316"/>
      <c r="Q376" s="316"/>
      <c r="R376" s="24"/>
    </row>
    <row r="377" spans="2:18">
      <c r="B377" s="24"/>
      <c r="C377" s="24"/>
      <c r="D377" s="24"/>
      <c r="E377" s="24"/>
      <c r="F377" s="29"/>
      <c r="G377" s="29"/>
      <c r="H377" s="29"/>
      <c r="I377" s="24"/>
      <c r="J377" s="29"/>
      <c r="K377" s="315"/>
      <c r="L377" s="315"/>
      <c r="M377" s="315"/>
      <c r="N377" s="315"/>
      <c r="O377" s="29"/>
      <c r="P377" s="316"/>
      <c r="Q377" s="316"/>
      <c r="R377" s="24"/>
    </row>
    <row r="378" spans="2:18">
      <c r="B378" s="24"/>
      <c r="C378" s="24"/>
      <c r="D378" s="24"/>
      <c r="E378" s="24"/>
      <c r="F378" s="29"/>
      <c r="G378" s="29"/>
      <c r="H378" s="29"/>
      <c r="I378" s="24"/>
      <c r="J378" s="29"/>
      <c r="K378" s="315"/>
      <c r="L378" s="315"/>
      <c r="M378" s="315"/>
      <c r="N378" s="315"/>
      <c r="O378" s="29"/>
      <c r="P378" s="316"/>
      <c r="Q378" s="316"/>
      <c r="R378" s="24"/>
    </row>
    <row r="379" spans="2:18">
      <c r="B379" s="24"/>
      <c r="C379" s="24"/>
      <c r="D379" s="24"/>
      <c r="E379" s="24"/>
      <c r="F379" s="29"/>
      <c r="G379" s="29"/>
      <c r="H379" s="29"/>
      <c r="I379" s="24"/>
      <c r="J379" s="29"/>
      <c r="K379" s="315"/>
      <c r="L379" s="315"/>
      <c r="M379" s="315"/>
      <c r="N379" s="315"/>
      <c r="O379" s="29"/>
      <c r="P379" s="316"/>
      <c r="Q379" s="316"/>
      <c r="R379" s="24"/>
    </row>
    <row r="380" spans="2:18">
      <c r="B380" s="24"/>
      <c r="C380" s="24"/>
      <c r="D380" s="24"/>
      <c r="E380" s="24"/>
      <c r="F380" s="29"/>
      <c r="G380" s="29"/>
      <c r="H380" s="29"/>
      <c r="I380" s="24"/>
      <c r="J380" s="29"/>
      <c r="K380" s="315"/>
      <c r="L380" s="315"/>
      <c r="M380" s="315"/>
      <c r="N380" s="315"/>
      <c r="O380" s="29"/>
      <c r="P380" s="316"/>
      <c r="Q380" s="316"/>
      <c r="R380" s="24"/>
    </row>
    <row r="381" spans="2:18">
      <c r="B381" s="24"/>
      <c r="C381" s="24"/>
      <c r="D381" s="24"/>
      <c r="E381" s="24"/>
      <c r="F381" s="29"/>
      <c r="G381" s="29"/>
      <c r="H381" s="29"/>
      <c r="I381" s="24"/>
      <c r="J381" s="29"/>
      <c r="K381" s="315"/>
      <c r="L381" s="315"/>
      <c r="M381" s="315"/>
      <c r="N381" s="315"/>
      <c r="O381" s="29"/>
      <c r="P381" s="316"/>
      <c r="Q381" s="316"/>
      <c r="R381" s="24"/>
    </row>
    <row r="382" spans="2:18">
      <c r="B382" s="24"/>
      <c r="C382" s="24"/>
      <c r="D382" s="24"/>
      <c r="E382" s="24"/>
      <c r="F382" s="29"/>
      <c r="G382" s="29"/>
      <c r="H382" s="29"/>
      <c r="I382" s="24"/>
      <c r="J382" s="29"/>
      <c r="K382" s="315"/>
      <c r="L382" s="315"/>
      <c r="M382" s="315"/>
      <c r="N382" s="315"/>
      <c r="O382" s="29"/>
      <c r="P382" s="316"/>
      <c r="Q382" s="316"/>
      <c r="R382" s="24"/>
    </row>
    <row r="383" spans="2:18">
      <c r="B383" s="24"/>
      <c r="C383" s="24"/>
      <c r="D383" s="24"/>
      <c r="E383" s="24"/>
      <c r="F383" s="29"/>
      <c r="G383" s="29"/>
      <c r="H383" s="29"/>
      <c r="I383" s="24"/>
      <c r="J383" s="29"/>
      <c r="K383" s="315"/>
      <c r="L383" s="315"/>
      <c r="M383" s="315"/>
      <c r="N383" s="315"/>
      <c r="O383" s="29"/>
      <c r="P383" s="316"/>
      <c r="Q383" s="316"/>
      <c r="R383" s="24"/>
    </row>
    <row r="384" spans="2:18">
      <c r="B384" s="24"/>
      <c r="C384" s="24"/>
      <c r="D384" s="24"/>
      <c r="E384" s="24"/>
      <c r="F384" s="29"/>
      <c r="G384" s="29"/>
      <c r="H384" s="29"/>
      <c r="I384" s="24"/>
      <c r="J384" s="29"/>
      <c r="K384" s="315"/>
      <c r="L384" s="315"/>
      <c r="M384" s="315"/>
      <c r="N384" s="315"/>
      <c r="O384" s="29"/>
      <c r="P384" s="316"/>
      <c r="Q384" s="316"/>
      <c r="R384" s="24"/>
    </row>
    <row r="385" spans="2:18">
      <c r="B385" s="24"/>
      <c r="C385" s="24"/>
      <c r="D385" s="24"/>
      <c r="E385" s="24"/>
      <c r="F385" s="29"/>
      <c r="G385" s="29"/>
      <c r="H385" s="29"/>
      <c r="I385" s="24"/>
      <c r="J385" s="29"/>
      <c r="K385" s="315"/>
      <c r="L385" s="315"/>
      <c r="M385" s="315"/>
      <c r="N385" s="315"/>
      <c r="O385" s="29"/>
      <c r="P385" s="316"/>
      <c r="Q385" s="316"/>
      <c r="R385" s="24"/>
    </row>
    <row r="386" spans="2:18">
      <c r="B386" s="24"/>
      <c r="C386" s="24"/>
      <c r="D386" s="24"/>
      <c r="E386" s="24"/>
      <c r="F386" s="29"/>
      <c r="G386" s="29"/>
      <c r="H386" s="29"/>
      <c r="I386" s="24"/>
      <c r="J386" s="29"/>
      <c r="K386" s="315"/>
      <c r="L386" s="315"/>
      <c r="M386" s="315"/>
      <c r="N386" s="315"/>
      <c r="O386" s="29"/>
      <c r="P386" s="316"/>
      <c r="Q386" s="316"/>
      <c r="R386" s="24"/>
    </row>
    <row r="387" spans="2:18">
      <c r="B387" s="24"/>
      <c r="C387" s="24"/>
      <c r="D387" s="24"/>
      <c r="E387" s="24"/>
      <c r="F387" s="29"/>
      <c r="G387" s="29"/>
      <c r="H387" s="29"/>
      <c r="I387" s="24"/>
      <c r="J387" s="29"/>
      <c r="K387" s="315"/>
      <c r="L387" s="315"/>
      <c r="M387" s="315"/>
      <c r="N387" s="315"/>
      <c r="O387" s="29"/>
      <c r="P387" s="316"/>
      <c r="Q387" s="316"/>
      <c r="R387" s="24"/>
    </row>
    <row r="388" spans="2:18">
      <c r="B388" s="24"/>
      <c r="C388" s="24"/>
      <c r="D388" s="24"/>
      <c r="E388" s="24"/>
      <c r="F388" s="29"/>
      <c r="G388" s="29"/>
      <c r="H388" s="29"/>
      <c r="I388" s="24"/>
      <c r="J388" s="29"/>
      <c r="K388" s="315"/>
      <c r="L388" s="315"/>
      <c r="M388" s="315"/>
      <c r="N388" s="315"/>
      <c r="O388" s="29"/>
      <c r="P388" s="316"/>
      <c r="Q388" s="316"/>
      <c r="R388" s="24"/>
    </row>
    <row r="389" spans="2:18">
      <c r="B389" s="24"/>
      <c r="C389" s="24"/>
      <c r="D389" s="24"/>
      <c r="E389" s="24"/>
      <c r="F389" s="29"/>
      <c r="G389" s="29"/>
      <c r="H389" s="29"/>
      <c r="I389" s="24"/>
      <c r="J389" s="29"/>
      <c r="K389" s="315"/>
      <c r="L389" s="315"/>
      <c r="M389" s="315"/>
      <c r="N389" s="315"/>
      <c r="O389" s="29"/>
      <c r="P389" s="316"/>
      <c r="Q389" s="316"/>
      <c r="R389" s="24"/>
    </row>
    <row r="390" spans="2:18">
      <c r="B390" s="24"/>
      <c r="C390" s="24"/>
      <c r="D390" s="24"/>
      <c r="E390" s="24"/>
      <c r="F390" s="29"/>
      <c r="G390" s="29"/>
      <c r="H390" s="29"/>
      <c r="I390" s="24"/>
      <c r="J390" s="29"/>
      <c r="K390" s="315"/>
      <c r="L390" s="315"/>
      <c r="M390" s="315"/>
      <c r="N390" s="315"/>
      <c r="O390" s="29"/>
      <c r="P390" s="316"/>
      <c r="Q390" s="316"/>
      <c r="R390" s="24"/>
    </row>
    <row r="391" spans="2:18">
      <c r="B391" s="24"/>
      <c r="C391" s="24"/>
      <c r="D391" s="24"/>
      <c r="E391" s="24"/>
      <c r="F391" s="29"/>
      <c r="G391" s="29"/>
      <c r="H391" s="29"/>
      <c r="I391" s="24"/>
      <c r="J391" s="29"/>
      <c r="K391" s="315"/>
      <c r="L391" s="315"/>
      <c r="M391" s="315"/>
      <c r="N391" s="315"/>
      <c r="O391" s="29"/>
      <c r="P391" s="316"/>
      <c r="Q391" s="316"/>
      <c r="R391" s="24"/>
    </row>
    <row r="392" spans="2:18">
      <c r="B392" s="24"/>
      <c r="C392" s="24"/>
      <c r="D392" s="24"/>
      <c r="E392" s="24"/>
      <c r="F392" s="29"/>
      <c r="G392" s="29"/>
      <c r="H392" s="29"/>
      <c r="I392" s="24"/>
      <c r="J392" s="29"/>
      <c r="K392" s="315"/>
      <c r="L392" s="315"/>
      <c r="M392" s="315"/>
      <c r="N392" s="315"/>
      <c r="O392" s="29"/>
      <c r="P392" s="316"/>
      <c r="Q392" s="316"/>
      <c r="R392" s="24"/>
    </row>
    <row r="393" spans="2:18">
      <c r="B393" s="24"/>
      <c r="C393" s="24"/>
      <c r="D393" s="24"/>
      <c r="E393" s="24"/>
      <c r="F393" s="29"/>
      <c r="G393" s="29"/>
      <c r="H393" s="29"/>
      <c r="I393" s="24"/>
      <c r="J393" s="29"/>
      <c r="K393" s="315"/>
      <c r="L393" s="315"/>
      <c r="M393" s="315"/>
      <c r="N393" s="315"/>
      <c r="O393" s="29"/>
      <c r="P393" s="316"/>
      <c r="Q393" s="316"/>
      <c r="R393" s="24"/>
    </row>
    <row r="394" spans="2:18">
      <c r="B394" s="24"/>
      <c r="C394" s="24"/>
      <c r="D394" s="24"/>
      <c r="E394" s="24"/>
      <c r="F394" s="29"/>
      <c r="G394" s="29"/>
      <c r="H394" s="29"/>
      <c r="I394" s="24"/>
      <c r="J394" s="29"/>
      <c r="K394" s="315"/>
      <c r="L394" s="315"/>
      <c r="M394" s="315"/>
      <c r="N394" s="315"/>
      <c r="O394" s="29"/>
      <c r="P394" s="316"/>
      <c r="Q394" s="316"/>
      <c r="R394" s="24"/>
    </row>
    <row r="395" spans="2:18">
      <c r="B395" s="24"/>
      <c r="C395" s="24"/>
      <c r="D395" s="24"/>
      <c r="E395" s="24"/>
      <c r="F395" s="29"/>
      <c r="G395" s="29"/>
      <c r="H395" s="29"/>
      <c r="I395" s="24"/>
      <c r="J395" s="29"/>
      <c r="K395" s="315"/>
      <c r="L395" s="315"/>
      <c r="M395" s="315"/>
      <c r="N395" s="315"/>
      <c r="O395" s="29"/>
      <c r="P395" s="316"/>
      <c r="Q395" s="316"/>
      <c r="R395" s="24"/>
    </row>
    <row r="396" spans="2:18">
      <c r="B396" s="24"/>
      <c r="C396" s="24"/>
      <c r="D396" s="24"/>
      <c r="E396" s="24"/>
      <c r="F396" s="29"/>
      <c r="G396" s="29"/>
      <c r="H396" s="29"/>
      <c r="I396" s="24"/>
      <c r="J396" s="29"/>
      <c r="K396" s="315"/>
      <c r="L396" s="315"/>
      <c r="M396" s="315"/>
      <c r="N396" s="315"/>
      <c r="O396" s="29"/>
      <c r="P396" s="316"/>
      <c r="Q396" s="316"/>
      <c r="R396" s="24"/>
    </row>
    <row r="397" spans="2:18">
      <c r="B397" s="24"/>
      <c r="C397" s="24"/>
      <c r="D397" s="24"/>
      <c r="E397" s="24"/>
      <c r="F397" s="29"/>
      <c r="G397" s="29"/>
      <c r="H397" s="29"/>
      <c r="I397" s="24"/>
      <c r="J397" s="29"/>
      <c r="K397" s="315"/>
      <c r="L397" s="315"/>
      <c r="M397" s="315"/>
      <c r="N397" s="315"/>
      <c r="O397" s="29"/>
      <c r="P397" s="316"/>
      <c r="Q397" s="316"/>
      <c r="R397" s="24"/>
    </row>
    <row r="398" spans="2:18">
      <c r="B398" s="24"/>
      <c r="C398" s="24"/>
      <c r="D398" s="24"/>
      <c r="E398" s="24"/>
      <c r="F398" s="29"/>
      <c r="G398" s="29"/>
      <c r="H398" s="29"/>
      <c r="I398" s="24"/>
      <c r="J398" s="29"/>
      <c r="K398" s="315"/>
      <c r="L398" s="315"/>
      <c r="M398" s="315"/>
      <c r="N398" s="315"/>
      <c r="O398" s="29"/>
      <c r="P398" s="316"/>
      <c r="Q398" s="316"/>
      <c r="R398" s="24"/>
    </row>
    <row r="399" spans="2:18">
      <c r="B399" s="24"/>
      <c r="C399" s="24"/>
      <c r="D399" s="24"/>
      <c r="E399" s="24"/>
      <c r="F399" s="29"/>
      <c r="G399" s="29"/>
      <c r="H399" s="29"/>
      <c r="I399" s="24"/>
      <c r="J399" s="29"/>
      <c r="K399" s="315"/>
      <c r="L399" s="315"/>
      <c r="M399" s="315"/>
      <c r="N399" s="315"/>
      <c r="O399" s="29"/>
      <c r="P399" s="316"/>
      <c r="Q399" s="316"/>
      <c r="R399" s="24"/>
    </row>
    <row r="400" spans="2:18">
      <c r="B400" s="24"/>
      <c r="C400" s="24"/>
      <c r="D400" s="24"/>
      <c r="E400" s="24"/>
      <c r="F400" s="29"/>
      <c r="G400" s="29"/>
      <c r="H400" s="29"/>
      <c r="I400" s="24"/>
      <c r="J400" s="29"/>
      <c r="K400" s="315"/>
      <c r="L400" s="315"/>
      <c r="M400" s="315"/>
      <c r="N400" s="315"/>
      <c r="O400" s="29"/>
      <c r="P400" s="316"/>
      <c r="Q400" s="316"/>
      <c r="R400" s="24"/>
    </row>
    <row r="401" spans="2:18">
      <c r="B401" s="24"/>
      <c r="C401" s="24"/>
      <c r="D401" s="24"/>
      <c r="E401" s="24"/>
      <c r="F401" s="29"/>
      <c r="G401" s="29"/>
      <c r="H401" s="29"/>
      <c r="I401" s="24"/>
      <c r="J401" s="29"/>
      <c r="K401" s="315"/>
      <c r="L401" s="315"/>
      <c r="M401" s="315"/>
      <c r="N401" s="315"/>
      <c r="O401" s="29"/>
      <c r="P401" s="316"/>
      <c r="Q401" s="316"/>
      <c r="R401" s="24"/>
    </row>
    <row r="402" spans="2:18">
      <c r="B402" s="24"/>
      <c r="C402" s="24"/>
      <c r="D402" s="24"/>
      <c r="E402" s="24"/>
      <c r="F402" s="29"/>
      <c r="G402" s="29"/>
      <c r="H402" s="29"/>
      <c r="I402" s="24"/>
      <c r="J402" s="29"/>
      <c r="K402" s="315"/>
      <c r="L402" s="315"/>
      <c r="M402" s="315"/>
      <c r="N402" s="315"/>
      <c r="O402" s="29"/>
      <c r="P402" s="316"/>
      <c r="Q402" s="316"/>
      <c r="R402" s="24"/>
    </row>
    <row r="403" spans="2:18">
      <c r="B403" s="24"/>
      <c r="C403" s="24"/>
      <c r="D403" s="24"/>
      <c r="E403" s="24"/>
      <c r="F403" s="29"/>
      <c r="G403" s="29"/>
      <c r="H403" s="29"/>
      <c r="I403" s="24"/>
      <c r="J403" s="29"/>
      <c r="K403" s="315"/>
      <c r="L403" s="315"/>
      <c r="M403" s="315"/>
      <c r="N403" s="315"/>
      <c r="O403" s="29"/>
      <c r="P403" s="316"/>
      <c r="Q403" s="316"/>
      <c r="R403" s="24"/>
    </row>
    <row r="404" spans="2:18">
      <c r="B404" s="24"/>
      <c r="C404" s="24"/>
      <c r="D404" s="24"/>
      <c r="E404" s="24"/>
      <c r="F404" s="29"/>
      <c r="G404" s="29"/>
      <c r="H404" s="29"/>
      <c r="I404" s="24"/>
      <c r="J404" s="29"/>
      <c r="K404" s="315"/>
      <c r="L404" s="315"/>
      <c r="M404" s="315"/>
      <c r="N404" s="315"/>
      <c r="O404" s="29"/>
      <c r="P404" s="316"/>
      <c r="Q404" s="316"/>
      <c r="R404" s="24"/>
    </row>
    <row r="405" spans="2:18">
      <c r="B405" s="24"/>
      <c r="C405" s="24"/>
      <c r="D405" s="24"/>
      <c r="E405" s="24"/>
      <c r="F405" s="29"/>
      <c r="G405" s="29"/>
      <c r="H405" s="29"/>
      <c r="I405" s="24"/>
      <c r="J405" s="29"/>
      <c r="K405" s="315"/>
      <c r="L405" s="315"/>
      <c r="M405" s="315"/>
      <c r="N405" s="315"/>
      <c r="O405" s="29"/>
      <c r="P405" s="316"/>
      <c r="Q405" s="316"/>
      <c r="R405" s="24"/>
    </row>
    <row r="406" spans="2:18">
      <c r="B406" s="24"/>
      <c r="C406" s="24"/>
      <c r="D406" s="24"/>
      <c r="E406" s="24"/>
      <c r="F406" s="29"/>
      <c r="G406" s="29"/>
      <c r="H406" s="29"/>
      <c r="I406" s="24"/>
      <c r="J406" s="29"/>
      <c r="K406" s="315"/>
      <c r="L406" s="315"/>
      <c r="M406" s="315"/>
      <c r="N406" s="315"/>
      <c r="O406" s="29"/>
      <c r="P406" s="316"/>
      <c r="Q406" s="316"/>
      <c r="R406" s="24"/>
    </row>
    <row r="407" spans="2:18">
      <c r="B407" s="24"/>
      <c r="C407" s="24"/>
      <c r="D407" s="24"/>
      <c r="E407" s="24"/>
      <c r="F407" s="29"/>
      <c r="G407" s="29"/>
      <c r="H407" s="29"/>
      <c r="I407" s="24"/>
      <c r="J407" s="29"/>
      <c r="K407" s="315"/>
      <c r="L407" s="315"/>
      <c r="M407" s="315"/>
      <c r="N407" s="315"/>
      <c r="O407" s="29"/>
      <c r="P407" s="316"/>
      <c r="Q407" s="316"/>
      <c r="R407" s="24"/>
    </row>
    <row r="408" spans="2:18">
      <c r="B408" s="24"/>
      <c r="C408" s="24"/>
      <c r="D408" s="24"/>
      <c r="E408" s="24"/>
      <c r="F408" s="29"/>
      <c r="G408" s="29"/>
      <c r="H408" s="29"/>
      <c r="I408" s="24"/>
      <c r="J408" s="29"/>
      <c r="K408" s="315"/>
      <c r="L408" s="315"/>
      <c r="M408" s="315"/>
      <c r="N408" s="315"/>
      <c r="O408" s="29"/>
      <c r="P408" s="316"/>
      <c r="Q408" s="316"/>
      <c r="R408" s="24"/>
    </row>
    <row r="409" spans="2:18">
      <c r="B409" s="24"/>
      <c r="C409" s="24"/>
      <c r="D409" s="24"/>
      <c r="E409" s="24"/>
      <c r="F409" s="29"/>
      <c r="G409" s="29"/>
      <c r="H409" s="29"/>
      <c r="I409" s="24"/>
      <c r="J409" s="29"/>
      <c r="K409" s="315"/>
      <c r="L409" s="315"/>
      <c r="M409" s="315"/>
      <c r="N409" s="315"/>
      <c r="O409" s="29"/>
      <c r="P409" s="316"/>
      <c r="Q409" s="316"/>
      <c r="R409" s="24"/>
    </row>
    <row r="410" spans="2:18">
      <c r="B410" s="24"/>
      <c r="C410" s="24"/>
      <c r="D410" s="24"/>
      <c r="E410" s="24"/>
      <c r="F410" s="29"/>
      <c r="G410" s="29"/>
      <c r="H410" s="29"/>
      <c r="I410" s="24"/>
      <c r="J410" s="29"/>
      <c r="K410" s="315"/>
      <c r="L410" s="315"/>
      <c r="M410" s="315"/>
      <c r="N410" s="315"/>
      <c r="O410" s="29"/>
      <c r="P410" s="316"/>
      <c r="Q410" s="316"/>
      <c r="R410" s="24"/>
    </row>
    <row r="411" spans="2:18">
      <c r="B411" s="24"/>
      <c r="C411" s="24"/>
      <c r="D411" s="24"/>
      <c r="E411" s="24"/>
      <c r="F411" s="29"/>
      <c r="G411" s="29"/>
      <c r="H411" s="29"/>
      <c r="I411" s="24"/>
      <c r="J411" s="29"/>
      <c r="K411" s="315"/>
      <c r="L411" s="315"/>
      <c r="M411" s="315"/>
      <c r="N411" s="315"/>
      <c r="O411" s="29"/>
      <c r="P411" s="316"/>
      <c r="Q411" s="316"/>
      <c r="R411" s="24"/>
    </row>
    <row r="412" spans="2:18">
      <c r="B412" s="24"/>
      <c r="C412" s="24"/>
      <c r="D412" s="24"/>
      <c r="E412" s="24"/>
      <c r="F412" s="29"/>
      <c r="G412" s="29"/>
      <c r="H412" s="29"/>
      <c r="I412" s="24"/>
      <c r="J412" s="29"/>
      <c r="K412" s="315"/>
      <c r="L412" s="315"/>
      <c r="M412" s="315"/>
      <c r="N412" s="315"/>
      <c r="O412" s="29"/>
      <c r="P412" s="316"/>
      <c r="Q412" s="316"/>
      <c r="R412" s="24"/>
    </row>
    <row r="413" spans="2:18">
      <c r="B413" s="24"/>
      <c r="C413" s="24"/>
      <c r="D413" s="24"/>
      <c r="E413" s="24"/>
      <c r="F413" s="29"/>
      <c r="G413" s="29"/>
      <c r="H413" s="29"/>
      <c r="I413" s="24"/>
      <c r="J413" s="29"/>
      <c r="K413" s="315"/>
      <c r="L413" s="315"/>
      <c r="M413" s="315"/>
      <c r="N413" s="315"/>
      <c r="O413" s="29"/>
      <c r="P413" s="316"/>
      <c r="Q413" s="316"/>
      <c r="R413" s="24"/>
    </row>
    <row r="414" spans="2:18">
      <c r="B414" s="24"/>
      <c r="C414" s="24"/>
      <c r="D414" s="24"/>
      <c r="E414" s="24"/>
      <c r="F414" s="29"/>
      <c r="G414" s="29"/>
      <c r="H414" s="29"/>
      <c r="I414" s="24"/>
      <c r="J414" s="29"/>
      <c r="K414" s="315"/>
      <c r="L414" s="315"/>
      <c r="M414" s="315"/>
      <c r="N414" s="315"/>
      <c r="O414" s="29"/>
      <c r="P414" s="316"/>
      <c r="Q414" s="316"/>
      <c r="R414" s="24"/>
    </row>
    <row r="415" spans="2:18">
      <c r="B415" s="24"/>
      <c r="C415" s="24"/>
      <c r="D415" s="24"/>
      <c r="E415" s="24"/>
      <c r="F415" s="29"/>
      <c r="G415" s="29"/>
      <c r="H415" s="29"/>
      <c r="I415" s="24"/>
      <c r="J415" s="29"/>
      <c r="K415" s="315"/>
      <c r="L415" s="315"/>
      <c r="M415" s="315"/>
      <c r="N415" s="315"/>
      <c r="O415" s="29"/>
      <c r="P415" s="316"/>
      <c r="Q415" s="316"/>
      <c r="R415" s="24"/>
    </row>
    <row r="416" spans="2:18">
      <c r="B416" s="24"/>
      <c r="C416" s="24"/>
      <c r="D416" s="24"/>
      <c r="E416" s="24"/>
      <c r="F416" s="29"/>
      <c r="G416" s="29"/>
      <c r="H416" s="29"/>
      <c r="I416" s="24"/>
      <c r="J416" s="29"/>
      <c r="K416" s="315"/>
      <c r="L416" s="315"/>
      <c r="M416" s="315"/>
      <c r="N416" s="315"/>
      <c r="O416" s="29"/>
      <c r="P416" s="316"/>
      <c r="Q416" s="316"/>
      <c r="R416" s="24"/>
    </row>
    <row r="417" spans="2:18">
      <c r="B417" s="24"/>
      <c r="C417" s="24"/>
      <c r="D417" s="24"/>
      <c r="E417" s="24"/>
      <c r="F417" s="29"/>
      <c r="G417" s="29"/>
      <c r="H417" s="29"/>
      <c r="I417" s="24"/>
      <c r="J417" s="29"/>
      <c r="K417" s="315"/>
      <c r="L417" s="315"/>
      <c r="M417" s="315"/>
      <c r="N417" s="315"/>
      <c r="O417" s="29"/>
      <c r="P417" s="316"/>
      <c r="Q417" s="316"/>
      <c r="R417" s="24"/>
    </row>
    <row r="418" spans="2:18">
      <c r="B418" s="24"/>
      <c r="C418" s="24"/>
      <c r="D418" s="24"/>
      <c r="E418" s="24"/>
      <c r="F418" s="29"/>
      <c r="G418" s="29"/>
      <c r="H418" s="29"/>
      <c r="I418" s="24"/>
      <c r="J418" s="29"/>
      <c r="K418" s="315"/>
      <c r="L418" s="315"/>
      <c r="M418" s="315"/>
      <c r="N418" s="315"/>
      <c r="O418" s="29"/>
      <c r="P418" s="316"/>
      <c r="Q418" s="316"/>
      <c r="R418" s="24"/>
    </row>
    <row r="419" spans="2:18">
      <c r="B419" s="24"/>
      <c r="C419" s="24"/>
      <c r="D419" s="24"/>
      <c r="E419" s="24"/>
      <c r="F419" s="29"/>
      <c r="G419" s="29"/>
      <c r="H419" s="29"/>
      <c r="I419" s="24"/>
      <c r="J419" s="29"/>
      <c r="K419" s="315"/>
      <c r="L419" s="315"/>
      <c r="M419" s="315"/>
      <c r="N419" s="315"/>
      <c r="O419" s="29"/>
      <c r="P419" s="316"/>
      <c r="Q419" s="316"/>
      <c r="R419" s="24"/>
    </row>
    <row r="420" spans="2:18">
      <c r="B420" s="24"/>
      <c r="C420" s="24"/>
      <c r="D420" s="24"/>
      <c r="E420" s="24"/>
      <c r="F420" s="29"/>
      <c r="G420" s="29"/>
      <c r="H420" s="29"/>
      <c r="I420" s="24"/>
      <c r="J420" s="29"/>
      <c r="K420" s="315"/>
      <c r="L420" s="315"/>
      <c r="M420" s="315"/>
      <c r="N420" s="315"/>
      <c r="O420" s="29"/>
      <c r="P420" s="316"/>
      <c r="Q420" s="316"/>
      <c r="R420" s="24"/>
    </row>
    <row r="421" spans="2:18">
      <c r="B421" s="24"/>
      <c r="C421" s="24"/>
      <c r="D421" s="24"/>
      <c r="E421" s="24"/>
      <c r="F421" s="29"/>
      <c r="G421" s="29"/>
      <c r="H421" s="29"/>
      <c r="I421" s="24"/>
      <c r="J421" s="29"/>
      <c r="K421" s="315"/>
      <c r="L421" s="315"/>
      <c r="M421" s="315"/>
      <c r="N421" s="315"/>
      <c r="O421" s="29"/>
      <c r="P421" s="316"/>
      <c r="Q421" s="316"/>
      <c r="R421" s="24"/>
    </row>
    <row r="422" spans="2:18">
      <c r="B422" s="24"/>
      <c r="C422" s="24"/>
      <c r="D422" s="24"/>
      <c r="E422" s="24"/>
      <c r="F422" s="29"/>
      <c r="G422" s="29"/>
      <c r="H422" s="29"/>
      <c r="I422" s="24"/>
      <c r="J422" s="29"/>
      <c r="K422" s="315"/>
      <c r="L422" s="315"/>
      <c r="M422" s="315"/>
      <c r="N422" s="315"/>
      <c r="O422" s="29"/>
      <c r="P422" s="316"/>
      <c r="Q422" s="316"/>
      <c r="R422" s="24"/>
    </row>
    <row r="423" spans="2:18">
      <c r="B423" s="24"/>
      <c r="C423" s="24"/>
      <c r="D423" s="24"/>
      <c r="E423" s="24"/>
      <c r="F423" s="29"/>
      <c r="G423" s="29"/>
      <c r="H423" s="29"/>
      <c r="I423" s="24"/>
      <c r="J423" s="29"/>
      <c r="K423" s="315"/>
      <c r="L423" s="315"/>
      <c r="M423" s="315"/>
      <c r="N423" s="315"/>
      <c r="O423" s="29"/>
      <c r="P423" s="316"/>
      <c r="Q423" s="316"/>
      <c r="R423" s="24"/>
    </row>
    <row r="424" spans="2:18">
      <c r="B424" s="24"/>
      <c r="C424" s="24"/>
      <c r="D424" s="24"/>
      <c r="E424" s="24"/>
      <c r="F424" s="29"/>
      <c r="G424" s="29"/>
      <c r="H424" s="29"/>
      <c r="I424" s="24"/>
      <c r="J424" s="29"/>
      <c r="K424" s="315"/>
      <c r="L424" s="315"/>
      <c r="M424" s="315"/>
      <c r="N424" s="315"/>
      <c r="O424" s="29"/>
      <c r="P424" s="316"/>
      <c r="Q424" s="316"/>
      <c r="R424" s="24"/>
    </row>
    <row r="425" spans="2:18">
      <c r="B425" s="24"/>
      <c r="C425" s="24"/>
      <c r="D425" s="24"/>
      <c r="E425" s="24"/>
      <c r="F425" s="29"/>
      <c r="G425" s="29"/>
      <c r="H425" s="29"/>
      <c r="I425" s="24"/>
      <c r="J425" s="29"/>
      <c r="K425" s="315"/>
      <c r="L425" s="315"/>
      <c r="M425" s="315"/>
      <c r="N425" s="315"/>
      <c r="O425" s="29"/>
      <c r="P425" s="316"/>
      <c r="Q425" s="316"/>
      <c r="R425" s="24"/>
    </row>
    <row r="426" spans="2:18">
      <c r="B426" s="24"/>
      <c r="C426" s="24"/>
      <c r="D426" s="24"/>
      <c r="E426" s="24"/>
      <c r="F426" s="29"/>
      <c r="G426" s="29"/>
      <c r="H426" s="29"/>
      <c r="I426" s="24"/>
      <c r="J426" s="29"/>
      <c r="K426" s="315"/>
      <c r="L426" s="315"/>
      <c r="M426" s="315"/>
      <c r="N426" s="315"/>
      <c r="O426" s="29"/>
      <c r="P426" s="316"/>
      <c r="Q426" s="316"/>
      <c r="R426" s="24"/>
    </row>
    <row r="427" spans="2:18">
      <c r="B427" s="24"/>
      <c r="C427" s="24"/>
      <c r="D427" s="24"/>
      <c r="E427" s="24"/>
      <c r="F427" s="29"/>
      <c r="G427" s="29"/>
      <c r="H427" s="29"/>
      <c r="I427" s="24"/>
      <c r="J427" s="29"/>
      <c r="K427" s="315"/>
      <c r="L427" s="315"/>
      <c r="M427" s="315"/>
      <c r="N427" s="315"/>
      <c r="O427" s="29"/>
      <c r="P427" s="316"/>
      <c r="Q427" s="316"/>
      <c r="R427" s="24"/>
    </row>
    <row r="428" spans="2:18">
      <c r="B428" s="24"/>
      <c r="C428" s="24"/>
      <c r="D428" s="24"/>
      <c r="E428" s="24"/>
      <c r="F428" s="29"/>
      <c r="G428" s="29"/>
      <c r="H428" s="29"/>
      <c r="I428" s="24"/>
      <c r="J428" s="29"/>
      <c r="K428" s="315"/>
      <c r="L428" s="315"/>
      <c r="M428" s="315"/>
      <c r="N428" s="315"/>
      <c r="O428" s="29"/>
      <c r="P428" s="316"/>
      <c r="Q428" s="316"/>
      <c r="R428" s="24"/>
    </row>
    <row r="429" spans="2:18">
      <c r="B429" s="24"/>
      <c r="C429" s="24"/>
      <c r="D429" s="24"/>
      <c r="E429" s="24"/>
      <c r="F429" s="29"/>
      <c r="G429" s="29"/>
      <c r="H429" s="29"/>
      <c r="I429" s="24"/>
      <c r="J429" s="29"/>
      <c r="K429" s="315"/>
      <c r="L429" s="315"/>
      <c r="M429" s="315"/>
      <c r="N429" s="315"/>
      <c r="O429" s="29"/>
      <c r="P429" s="316"/>
      <c r="Q429" s="316"/>
      <c r="R429" s="24"/>
    </row>
    <row r="430" spans="2:18">
      <c r="B430" s="24"/>
      <c r="C430" s="24"/>
      <c r="D430" s="24"/>
      <c r="E430" s="24"/>
      <c r="F430" s="29"/>
      <c r="G430" s="29"/>
      <c r="H430" s="29"/>
      <c r="I430" s="24"/>
      <c r="J430" s="29"/>
      <c r="K430" s="315"/>
      <c r="L430" s="315"/>
      <c r="M430" s="315"/>
      <c r="N430" s="315"/>
      <c r="O430" s="29"/>
      <c r="P430" s="316"/>
      <c r="Q430" s="316"/>
      <c r="R430" s="24"/>
    </row>
    <row r="431" spans="2:18">
      <c r="B431" s="24"/>
      <c r="C431" s="24"/>
      <c r="D431" s="24"/>
      <c r="E431" s="24"/>
      <c r="F431" s="29"/>
      <c r="G431" s="29"/>
      <c r="H431" s="29"/>
      <c r="I431" s="24"/>
      <c r="J431" s="29"/>
      <c r="K431" s="315"/>
      <c r="L431" s="315"/>
      <c r="M431" s="315"/>
      <c r="N431" s="315"/>
      <c r="O431" s="29"/>
      <c r="P431" s="316"/>
      <c r="Q431" s="316"/>
      <c r="R431" s="24"/>
    </row>
    <row r="432" spans="2:18">
      <c r="B432" s="24"/>
      <c r="C432" s="24"/>
      <c r="D432" s="24"/>
      <c r="E432" s="24"/>
      <c r="F432" s="29"/>
      <c r="G432" s="29"/>
      <c r="H432" s="29"/>
      <c r="I432" s="24"/>
      <c r="J432" s="29"/>
      <c r="K432" s="315"/>
      <c r="L432" s="315"/>
      <c r="M432" s="315"/>
      <c r="N432" s="315"/>
      <c r="O432" s="29"/>
      <c r="P432" s="316"/>
      <c r="Q432" s="316"/>
      <c r="R432" s="24"/>
    </row>
    <row r="433" spans="2:18">
      <c r="B433" s="24"/>
      <c r="C433" s="24"/>
      <c r="D433" s="24"/>
      <c r="E433" s="24"/>
      <c r="F433" s="29"/>
      <c r="G433" s="29"/>
      <c r="H433" s="29"/>
      <c r="I433" s="24"/>
      <c r="J433" s="29"/>
      <c r="K433" s="315"/>
      <c r="L433" s="315"/>
      <c r="M433" s="315"/>
      <c r="N433" s="315"/>
      <c r="O433" s="29"/>
      <c r="P433" s="316"/>
      <c r="Q433" s="316"/>
      <c r="R433" s="24"/>
    </row>
    <row r="434" spans="2:18">
      <c r="B434" s="24"/>
      <c r="C434" s="24"/>
      <c r="D434" s="24"/>
      <c r="E434" s="24"/>
      <c r="F434" s="29"/>
      <c r="G434" s="29"/>
      <c r="H434" s="29"/>
      <c r="I434" s="24"/>
      <c r="J434" s="29"/>
      <c r="K434" s="315"/>
      <c r="L434" s="315"/>
      <c r="M434" s="315"/>
      <c r="N434" s="315"/>
      <c r="O434" s="29"/>
      <c r="P434" s="316"/>
      <c r="Q434" s="316"/>
      <c r="R434" s="24"/>
    </row>
    <row r="435" spans="2:18">
      <c r="B435" s="24"/>
      <c r="C435" s="24"/>
      <c r="D435" s="24"/>
      <c r="E435" s="24"/>
      <c r="F435" s="29"/>
      <c r="G435" s="29"/>
      <c r="H435" s="29"/>
      <c r="I435" s="24"/>
      <c r="J435" s="29"/>
      <c r="K435" s="315"/>
      <c r="L435" s="315"/>
      <c r="M435" s="315"/>
      <c r="N435" s="315"/>
      <c r="O435" s="29"/>
      <c r="P435" s="316"/>
      <c r="Q435" s="316"/>
      <c r="R435" s="24"/>
    </row>
    <row r="436" spans="2:18">
      <c r="B436" s="24"/>
      <c r="C436" s="24"/>
      <c r="D436" s="24"/>
      <c r="E436" s="24"/>
      <c r="F436" s="29"/>
      <c r="G436" s="29"/>
      <c r="H436" s="29"/>
      <c r="I436" s="24"/>
      <c r="J436" s="29"/>
      <c r="K436" s="315"/>
      <c r="L436" s="315"/>
      <c r="M436" s="315"/>
      <c r="N436" s="315"/>
      <c r="O436" s="29"/>
      <c r="P436" s="316"/>
      <c r="Q436" s="316"/>
      <c r="R436" s="24"/>
    </row>
    <row r="437" spans="2:18">
      <c r="B437" s="24"/>
      <c r="C437" s="24"/>
      <c r="D437" s="24"/>
      <c r="E437" s="24"/>
      <c r="F437" s="29"/>
      <c r="G437" s="29"/>
      <c r="H437" s="29"/>
      <c r="I437" s="24"/>
      <c r="J437" s="29"/>
      <c r="K437" s="315"/>
      <c r="L437" s="315"/>
      <c r="M437" s="315"/>
      <c r="N437" s="315"/>
      <c r="O437" s="29"/>
      <c r="P437" s="316"/>
      <c r="Q437" s="316"/>
      <c r="R437" s="24"/>
    </row>
    <row r="438" spans="2:18">
      <c r="B438" s="24"/>
      <c r="C438" s="24"/>
      <c r="D438" s="24"/>
      <c r="E438" s="24"/>
      <c r="F438" s="29"/>
      <c r="G438" s="29"/>
      <c r="H438" s="29"/>
      <c r="I438" s="24"/>
      <c r="J438" s="29"/>
      <c r="K438" s="315"/>
      <c r="L438" s="315"/>
      <c r="M438" s="315"/>
      <c r="N438" s="315"/>
      <c r="O438" s="29"/>
      <c r="P438" s="316"/>
      <c r="Q438" s="316"/>
      <c r="R438" s="24"/>
    </row>
    <row r="439" spans="2:18">
      <c r="B439" s="24"/>
      <c r="C439" s="24"/>
      <c r="D439" s="24"/>
      <c r="E439" s="24"/>
      <c r="F439" s="29"/>
      <c r="G439" s="29"/>
      <c r="H439" s="29"/>
      <c r="I439" s="24"/>
      <c r="J439" s="29"/>
      <c r="K439" s="315"/>
      <c r="L439" s="315"/>
      <c r="M439" s="315"/>
      <c r="N439" s="315"/>
      <c r="O439" s="29"/>
      <c r="P439" s="316"/>
      <c r="Q439" s="316"/>
      <c r="R439" s="24"/>
    </row>
    <row r="440" spans="2:18">
      <c r="B440" s="24"/>
      <c r="C440" s="24"/>
      <c r="D440" s="24"/>
      <c r="E440" s="24"/>
      <c r="F440" s="29"/>
      <c r="G440" s="29"/>
      <c r="H440" s="29"/>
      <c r="I440" s="24"/>
      <c r="J440" s="29"/>
      <c r="K440" s="315"/>
      <c r="L440" s="315"/>
      <c r="M440" s="315"/>
      <c r="N440" s="315"/>
      <c r="O440" s="29"/>
      <c r="P440" s="316"/>
      <c r="Q440" s="316"/>
      <c r="R440" s="24"/>
    </row>
    <row r="441" spans="2:18">
      <c r="B441" s="24"/>
      <c r="C441" s="24"/>
      <c r="D441" s="24"/>
      <c r="E441" s="24"/>
      <c r="F441" s="29"/>
      <c r="G441" s="29"/>
      <c r="H441" s="29"/>
      <c r="I441" s="24"/>
      <c r="J441" s="29"/>
      <c r="K441" s="315"/>
      <c r="L441" s="315"/>
      <c r="M441" s="315"/>
      <c r="N441" s="315"/>
      <c r="O441" s="29"/>
      <c r="P441" s="316"/>
      <c r="Q441" s="316"/>
      <c r="R441" s="24"/>
    </row>
    <row r="442" spans="2:18">
      <c r="B442" s="24"/>
      <c r="C442" s="24"/>
      <c r="D442" s="24"/>
      <c r="E442" s="24"/>
      <c r="F442" s="29"/>
      <c r="G442" s="29"/>
      <c r="H442" s="29"/>
      <c r="I442" s="24"/>
      <c r="J442" s="29"/>
      <c r="K442" s="315"/>
      <c r="L442" s="315"/>
      <c r="M442" s="315"/>
      <c r="N442" s="315"/>
      <c r="O442" s="29"/>
      <c r="P442" s="316"/>
      <c r="Q442" s="316"/>
      <c r="R442" s="24"/>
    </row>
    <row r="443" spans="2:18">
      <c r="B443" s="24"/>
      <c r="C443" s="24"/>
      <c r="D443" s="24"/>
      <c r="E443" s="24"/>
      <c r="F443" s="29"/>
      <c r="G443" s="29"/>
      <c r="H443" s="29"/>
      <c r="I443" s="24"/>
      <c r="J443" s="29"/>
      <c r="K443" s="315"/>
      <c r="L443" s="315"/>
      <c r="M443" s="315"/>
      <c r="N443" s="315"/>
      <c r="O443" s="29"/>
      <c r="P443" s="316"/>
      <c r="Q443" s="316"/>
      <c r="R443" s="24"/>
    </row>
    <row r="444" spans="2:18">
      <c r="B444" s="24"/>
      <c r="C444" s="24"/>
      <c r="D444" s="24"/>
      <c r="E444" s="24"/>
      <c r="F444" s="29"/>
      <c r="G444" s="29"/>
      <c r="H444" s="29"/>
      <c r="I444" s="24"/>
      <c r="J444" s="29"/>
      <c r="K444" s="315"/>
      <c r="L444" s="315"/>
      <c r="M444" s="315"/>
      <c r="N444" s="315"/>
      <c r="O444" s="29"/>
      <c r="P444" s="316"/>
      <c r="Q444" s="316"/>
      <c r="R444" s="24"/>
    </row>
    <row r="445" spans="2:18">
      <c r="B445" s="24"/>
      <c r="C445" s="24"/>
      <c r="D445" s="24"/>
      <c r="E445" s="24"/>
      <c r="F445" s="29"/>
      <c r="G445" s="29"/>
      <c r="H445" s="29"/>
      <c r="I445" s="24"/>
      <c r="J445" s="29"/>
      <c r="K445" s="315"/>
      <c r="L445" s="315"/>
      <c r="M445" s="315"/>
      <c r="N445" s="315"/>
      <c r="O445" s="29"/>
      <c r="P445" s="316"/>
      <c r="Q445" s="316"/>
      <c r="R445" s="24"/>
    </row>
    <row r="446" spans="2:18">
      <c r="B446" s="24"/>
      <c r="C446" s="24"/>
      <c r="D446" s="24"/>
      <c r="E446" s="24"/>
      <c r="F446" s="29"/>
      <c r="G446" s="29"/>
      <c r="H446" s="29"/>
      <c r="I446" s="24"/>
      <c r="J446" s="29"/>
      <c r="K446" s="315"/>
      <c r="L446" s="315"/>
      <c r="M446" s="315"/>
      <c r="N446" s="315"/>
      <c r="O446" s="29"/>
      <c r="P446" s="316"/>
      <c r="Q446" s="316"/>
      <c r="R446" s="24"/>
    </row>
    <row r="447" spans="2:18">
      <c r="B447" s="24"/>
      <c r="C447" s="24"/>
      <c r="D447" s="24"/>
      <c r="E447" s="24"/>
      <c r="F447" s="29"/>
      <c r="G447" s="29"/>
      <c r="H447" s="29"/>
      <c r="I447" s="24"/>
      <c r="J447" s="29"/>
      <c r="K447" s="315"/>
      <c r="L447" s="315"/>
      <c r="M447" s="315"/>
      <c r="N447" s="315"/>
      <c r="O447" s="29"/>
      <c r="P447" s="316"/>
      <c r="Q447" s="316"/>
      <c r="R447" s="24"/>
    </row>
    <row r="448" spans="2:18">
      <c r="B448" s="24"/>
      <c r="C448" s="24"/>
      <c r="D448" s="24"/>
      <c r="E448" s="24"/>
      <c r="F448" s="29"/>
      <c r="G448" s="29"/>
      <c r="H448" s="29"/>
      <c r="I448" s="24"/>
      <c r="J448" s="29"/>
      <c r="K448" s="315"/>
      <c r="L448" s="315"/>
      <c r="M448" s="315"/>
      <c r="N448" s="315"/>
      <c r="O448" s="29"/>
      <c r="P448" s="316"/>
      <c r="Q448" s="316"/>
      <c r="R448" s="24"/>
    </row>
    <row r="449" spans="2:18">
      <c r="B449" s="24"/>
      <c r="C449" s="24"/>
      <c r="D449" s="24"/>
      <c r="E449" s="24"/>
      <c r="F449" s="29"/>
      <c r="G449" s="29"/>
      <c r="H449" s="29"/>
      <c r="I449" s="24"/>
      <c r="J449" s="29"/>
      <c r="K449" s="315"/>
      <c r="L449" s="315"/>
      <c r="M449" s="315"/>
      <c r="N449" s="315"/>
      <c r="O449" s="29"/>
      <c r="P449" s="316"/>
      <c r="Q449" s="316"/>
      <c r="R449" s="24"/>
    </row>
    <row r="450" spans="2:18">
      <c r="B450" s="24"/>
      <c r="C450" s="24"/>
      <c r="D450" s="24"/>
      <c r="E450" s="24"/>
      <c r="F450" s="29"/>
      <c r="G450" s="29"/>
      <c r="H450" s="29"/>
      <c r="I450" s="24"/>
      <c r="J450" s="29"/>
      <c r="K450" s="315"/>
      <c r="L450" s="315"/>
      <c r="M450" s="315"/>
      <c r="N450" s="315"/>
      <c r="O450" s="29"/>
      <c r="P450" s="316"/>
      <c r="Q450" s="316"/>
      <c r="R450" s="24"/>
    </row>
    <row r="451" spans="2:18">
      <c r="B451" s="24"/>
      <c r="C451" s="24"/>
      <c r="D451" s="24"/>
      <c r="E451" s="24"/>
      <c r="F451" s="29"/>
      <c r="G451" s="29"/>
      <c r="H451" s="29"/>
      <c r="I451" s="24"/>
      <c r="J451" s="29"/>
      <c r="K451" s="315"/>
      <c r="L451" s="315"/>
      <c r="M451" s="315"/>
      <c r="N451" s="315"/>
      <c r="O451" s="29"/>
      <c r="P451" s="316"/>
      <c r="Q451" s="316"/>
      <c r="R451" s="24"/>
    </row>
    <row r="452" spans="2:18">
      <c r="B452" s="24"/>
      <c r="C452" s="24"/>
      <c r="D452" s="24"/>
      <c r="E452" s="24"/>
      <c r="F452" s="29"/>
      <c r="G452" s="29"/>
      <c r="H452" s="29"/>
      <c r="I452" s="24"/>
      <c r="J452" s="29"/>
      <c r="K452" s="315"/>
      <c r="L452" s="315"/>
      <c r="M452" s="315"/>
      <c r="N452" s="315"/>
      <c r="O452" s="29"/>
      <c r="P452" s="316"/>
      <c r="Q452" s="316"/>
      <c r="R452" s="24"/>
    </row>
    <row r="453" spans="2:18">
      <c r="B453" s="24"/>
      <c r="C453" s="24"/>
      <c r="D453" s="24"/>
      <c r="E453" s="24"/>
      <c r="F453" s="29"/>
      <c r="G453" s="29"/>
      <c r="H453" s="29"/>
      <c r="I453" s="24"/>
      <c r="J453" s="29"/>
      <c r="K453" s="315"/>
      <c r="L453" s="315"/>
      <c r="M453" s="315"/>
      <c r="N453" s="315"/>
      <c r="O453" s="29"/>
      <c r="P453" s="316"/>
      <c r="Q453" s="316"/>
      <c r="R453" s="24"/>
    </row>
    <row r="454" spans="2:18">
      <c r="B454" s="24"/>
      <c r="C454" s="24"/>
      <c r="D454" s="24"/>
      <c r="E454" s="24"/>
      <c r="F454" s="29"/>
      <c r="G454" s="29"/>
      <c r="H454" s="29"/>
      <c r="I454" s="24"/>
      <c r="J454" s="29"/>
      <c r="K454" s="315"/>
      <c r="L454" s="315"/>
      <c r="M454" s="315"/>
      <c r="N454" s="315"/>
      <c r="O454" s="29"/>
      <c r="P454" s="316"/>
      <c r="Q454" s="316"/>
      <c r="R454" s="24"/>
    </row>
    <row r="455" spans="2:18">
      <c r="B455" s="24"/>
      <c r="C455" s="24"/>
      <c r="D455" s="24"/>
      <c r="E455" s="24"/>
      <c r="F455" s="29"/>
      <c r="G455" s="29"/>
      <c r="H455" s="29"/>
      <c r="I455" s="24"/>
      <c r="J455" s="29"/>
      <c r="K455" s="315"/>
      <c r="L455" s="315"/>
      <c r="M455" s="315"/>
      <c r="N455" s="315"/>
      <c r="O455" s="29"/>
      <c r="P455" s="316"/>
      <c r="Q455" s="316"/>
      <c r="R455" s="24"/>
    </row>
    <row r="456" spans="2:18">
      <c r="B456" s="24"/>
      <c r="C456" s="24"/>
      <c r="D456" s="24"/>
      <c r="E456" s="24"/>
      <c r="F456" s="29"/>
      <c r="G456" s="29"/>
      <c r="H456" s="29"/>
      <c r="I456" s="24"/>
      <c r="J456" s="29"/>
      <c r="K456" s="315"/>
      <c r="L456" s="315"/>
      <c r="M456" s="315"/>
      <c r="N456" s="315"/>
      <c r="O456" s="29"/>
      <c r="P456" s="316"/>
      <c r="Q456" s="316"/>
      <c r="R456" s="24"/>
    </row>
    <row r="457" spans="2:18">
      <c r="B457" s="24"/>
      <c r="C457" s="24"/>
      <c r="D457" s="24"/>
      <c r="E457" s="24"/>
      <c r="F457" s="29"/>
      <c r="G457" s="29"/>
      <c r="H457" s="29"/>
      <c r="I457" s="24"/>
      <c r="J457" s="29"/>
      <c r="K457" s="315"/>
      <c r="L457" s="315"/>
      <c r="M457" s="315"/>
      <c r="N457" s="315"/>
      <c r="O457" s="29"/>
      <c r="P457" s="316"/>
      <c r="Q457" s="316"/>
      <c r="R457" s="24"/>
    </row>
    <row r="458" spans="2:18">
      <c r="B458" s="24"/>
      <c r="C458" s="24"/>
      <c r="D458" s="24"/>
      <c r="E458" s="24"/>
      <c r="F458" s="29"/>
      <c r="G458" s="29"/>
      <c r="H458" s="29"/>
      <c r="I458" s="24"/>
      <c r="J458" s="29"/>
      <c r="K458" s="315"/>
      <c r="L458" s="315"/>
      <c r="M458" s="315"/>
      <c r="N458" s="315"/>
      <c r="O458" s="29"/>
      <c r="P458" s="316"/>
      <c r="Q458" s="316"/>
      <c r="R458" s="24"/>
    </row>
    <row r="459" spans="2:18">
      <c r="B459" s="24"/>
      <c r="C459" s="24"/>
      <c r="D459" s="24"/>
      <c r="E459" s="24"/>
      <c r="F459" s="29"/>
      <c r="G459" s="29"/>
      <c r="H459" s="29"/>
      <c r="I459" s="24"/>
      <c r="J459" s="29"/>
      <c r="K459" s="315"/>
      <c r="L459" s="315"/>
      <c r="M459" s="315"/>
      <c r="N459" s="315"/>
      <c r="O459" s="29"/>
      <c r="P459" s="316"/>
      <c r="Q459" s="316"/>
      <c r="R459" s="24"/>
    </row>
    <row r="460" spans="2:18">
      <c r="B460" s="24"/>
      <c r="C460" s="24"/>
      <c r="D460" s="24"/>
      <c r="E460" s="24"/>
      <c r="F460" s="29"/>
      <c r="G460" s="29"/>
      <c r="H460" s="29"/>
      <c r="I460" s="24"/>
      <c r="J460" s="29"/>
      <c r="K460" s="315"/>
      <c r="L460" s="315"/>
      <c r="M460" s="315"/>
      <c r="N460" s="315"/>
      <c r="O460" s="29"/>
      <c r="P460" s="316"/>
      <c r="Q460" s="316"/>
      <c r="R460" s="24"/>
    </row>
    <row r="461" spans="2:18">
      <c r="B461" s="24"/>
      <c r="C461" s="24"/>
      <c r="D461" s="24"/>
      <c r="E461" s="24"/>
      <c r="F461" s="29"/>
      <c r="G461" s="29"/>
      <c r="H461" s="29"/>
      <c r="I461" s="24"/>
      <c r="J461" s="29"/>
      <c r="K461" s="315"/>
      <c r="L461" s="315"/>
      <c r="M461" s="315"/>
      <c r="N461" s="315"/>
      <c r="O461" s="29"/>
      <c r="P461" s="316"/>
      <c r="Q461" s="316"/>
      <c r="R461" s="24"/>
    </row>
    <row r="462" spans="2:18">
      <c r="B462" s="24"/>
      <c r="C462" s="24"/>
      <c r="D462" s="24"/>
      <c r="E462" s="24"/>
      <c r="F462" s="29"/>
      <c r="G462" s="29"/>
      <c r="H462" s="29"/>
      <c r="I462" s="24"/>
      <c r="J462" s="29"/>
      <c r="K462" s="315"/>
      <c r="L462" s="315"/>
      <c r="M462" s="315"/>
      <c r="N462" s="315"/>
      <c r="O462" s="29"/>
      <c r="P462" s="316"/>
      <c r="Q462" s="316"/>
      <c r="R462" s="24"/>
    </row>
    <row r="463" spans="2:18">
      <c r="B463" s="24"/>
      <c r="C463" s="24"/>
      <c r="D463" s="24"/>
      <c r="E463" s="24"/>
      <c r="F463" s="29"/>
      <c r="G463" s="29"/>
      <c r="H463" s="29"/>
      <c r="I463" s="24"/>
      <c r="J463" s="29"/>
      <c r="K463" s="315"/>
      <c r="L463" s="315"/>
      <c r="M463" s="315"/>
      <c r="N463" s="315"/>
      <c r="O463" s="29"/>
      <c r="P463" s="316"/>
      <c r="Q463" s="316"/>
      <c r="R463" s="24"/>
    </row>
    <row r="464" spans="2:18">
      <c r="B464" s="24"/>
      <c r="C464" s="24"/>
      <c r="D464" s="24"/>
      <c r="E464" s="24"/>
      <c r="F464" s="29"/>
      <c r="G464" s="29"/>
      <c r="H464" s="29"/>
      <c r="I464" s="24"/>
      <c r="J464" s="29"/>
      <c r="K464" s="315"/>
      <c r="L464" s="315"/>
      <c r="M464" s="315"/>
      <c r="N464" s="315"/>
      <c r="O464" s="29"/>
      <c r="P464" s="316"/>
      <c r="Q464" s="316"/>
      <c r="R464" s="24"/>
    </row>
    <row r="465" spans="2:18">
      <c r="B465" s="24"/>
      <c r="C465" s="24"/>
      <c r="D465" s="24"/>
      <c r="E465" s="24"/>
      <c r="F465" s="29"/>
      <c r="G465" s="29"/>
      <c r="H465" s="29"/>
      <c r="I465" s="24"/>
      <c r="J465" s="29"/>
      <c r="K465" s="315"/>
      <c r="L465" s="315"/>
      <c r="M465" s="315"/>
      <c r="N465" s="315"/>
      <c r="O465" s="29"/>
      <c r="P465" s="316"/>
      <c r="Q465" s="316"/>
      <c r="R465" s="24"/>
    </row>
    <row r="466" spans="2:18">
      <c r="B466" s="24"/>
      <c r="C466" s="24"/>
      <c r="D466" s="24"/>
      <c r="E466" s="24"/>
      <c r="F466" s="29"/>
      <c r="G466" s="29"/>
      <c r="H466" s="29"/>
      <c r="I466" s="24"/>
      <c r="J466" s="29"/>
      <c r="K466" s="315"/>
      <c r="L466" s="315"/>
      <c r="M466" s="315"/>
      <c r="N466" s="315"/>
      <c r="O466" s="29"/>
      <c r="P466" s="316"/>
      <c r="Q466" s="316"/>
      <c r="R466" s="24"/>
    </row>
    <row r="467" spans="2:18">
      <c r="B467" s="24"/>
      <c r="C467" s="24"/>
      <c r="D467" s="24"/>
      <c r="E467" s="24"/>
      <c r="F467" s="29"/>
      <c r="G467" s="29"/>
      <c r="H467" s="29"/>
      <c r="I467" s="24"/>
      <c r="J467" s="29"/>
      <c r="K467" s="315"/>
      <c r="L467" s="315"/>
      <c r="M467" s="315"/>
      <c r="N467" s="315"/>
      <c r="O467" s="29"/>
      <c r="P467" s="316"/>
      <c r="Q467" s="316"/>
      <c r="R467" s="24"/>
    </row>
    <row r="468" spans="2:18">
      <c r="B468" s="24"/>
      <c r="C468" s="24"/>
      <c r="D468" s="24"/>
      <c r="E468" s="24"/>
      <c r="F468" s="29"/>
      <c r="G468" s="29"/>
      <c r="H468" s="29"/>
      <c r="I468" s="24"/>
      <c r="J468" s="29"/>
      <c r="K468" s="315"/>
      <c r="L468" s="315"/>
      <c r="M468" s="315"/>
      <c r="N468" s="315"/>
      <c r="O468" s="29"/>
      <c r="P468" s="316"/>
      <c r="Q468" s="316"/>
      <c r="R468" s="24"/>
    </row>
    <row r="469" spans="2:18">
      <c r="B469" s="24"/>
      <c r="C469" s="24"/>
      <c r="D469" s="24"/>
      <c r="E469" s="24"/>
      <c r="F469" s="29"/>
      <c r="G469" s="29"/>
      <c r="H469" s="29"/>
      <c r="I469" s="24"/>
      <c r="J469" s="29"/>
      <c r="K469" s="315"/>
      <c r="L469" s="315"/>
      <c r="M469" s="315"/>
      <c r="N469" s="315"/>
      <c r="O469" s="29"/>
      <c r="P469" s="316"/>
      <c r="Q469" s="316"/>
      <c r="R469" s="24"/>
    </row>
    <row r="470" spans="2:18">
      <c r="B470" s="24"/>
      <c r="C470" s="24"/>
      <c r="D470" s="24"/>
      <c r="E470" s="24"/>
      <c r="F470" s="29"/>
      <c r="G470" s="29"/>
      <c r="H470" s="29"/>
      <c r="I470" s="24"/>
      <c r="J470" s="29"/>
      <c r="K470" s="315"/>
      <c r="L470" s="315"/>
      <c r="M470" s="315"/>
      <c r="N470" s="315"/>
      <c r="O470" s="29"/>
      <c r="P470" s="316"/>
      <c r="Q470" s="316"/>
      <c r="R470" s="24"/>
    </row>
    <row r="471" spans="2:18">
      <c r="B471" s="24"/>
      <c r="C471" s="24"/>
      <c r="D471" s="24"/>
      <c r="E471" s="24"/>
      <c r="F471" s="29"/>
      <c r="G471" s="29"/>
      <c r="H471" s="29"/>
      <c r="I471" s="24"/>
      <c r="J471" s="29"/>
      <c r="K471" s="315"/>
      <c r="L471" s="315"/>
      <c r="M471" s="315"/>
      <c r="N471" s="315"/>
      <c r="O471" s="29"/>
      <c r="P471" s="316"/>
      <c r="Q471" s="316"/>
      <c r="R471" s="24"/>
    </row>
    <row r="472" spans="2:18">
      <c r="B472" s="24"/>
      <c r="C472" s="24"/>
      <c r="D472" s="24"/>
      <c r="E472" s="24"/>
      <c r="F472" s="29"/>
      <c r="G472" s="29"/>
      <c r="H472" s="29"/>
      <c r="I472" s="24"/>
      <c r="J472" s="29"/>
      <c r="K472" s="315"/>
      <c r="L472" s="315"/>
      <c r="M472" s="315"/>
      <c r="N472" s="315"/>
      <c r="O472" s="29"/>
      <c r="P472" s="316"/>
      <c r="Q472" s="316"/>
      <c r="R472" s="24"/>
    </row>
    <row r="473" spans="2:18">
      <c r="B473" s="24"/>
      <c r="C473" s="24"/>
      <c r="D473" s="24"/>
      <c r="E473" s="24"/>
      <c r="F473" s="29"/>
      <c r="G473" s="29"/>
      <c r="H473" s="29"/>
      <c r="I473" s="24"/>
      <c r="J473" s="29"/>
      <c r="K473" s="315"/>
      <c r="L473" s="315"/>
      <c r="M473" s="315"/>
      <c r="N473" s="315"/>
      <c r="O473" s="29"/>
      <c r="P473" s="316"/>
      <c r="Q473" s="316"/>
      <c r="R473" s="24"/>
    </row>
    <row r="474" spans="2:18">
      <c r="B474" s="24"/>
      <c r="C474" s="24"/>
      <c r="D474" s="24"/>
      <c r="E474" s="24"/>
      <c r="F474" s="29"/>
      <c r="G474" s="29"/>
      <c r="H474" s="29"/>
      <c r="I474" s="24"/>
      <c r="J474" s="29"/>
      <c r="K474" s="315"/>
      <c r="L474" s="315"/>
      <c r="M474" s="315"/>
      <c r="N474" s="315"/>
      <c r="O474" s="29"/>
      <c r="P474" s="316"/>
      <c r="Q474" s="316"/>
      <c r="R474" s="24"/>
    </row>
    <row r="475" spans="2:18">
      <c r="B475" s="24"/>
      <c r="C475" s="24"/>
      <c r="D475" s="24"/>
      <c r="E475" s="24"/>
      <c r="F475" s="29"/>
      <c r="G475" s="29"/>
      <c r="H475" s="29"/>
      <c r="I475" s="24"/>
      <c r="J475" s="29"/>
      <c r="K475" s="315"/>
      <c r="L475" s="315"/>
      <c r="M475" s="315"/>
      <c r="N475" s="315"/>
      <c r="O475" s="29"/>
      <c r="P475" s="316"/>
      <c r="Q475" s="316"/>
      <c r="R475" s="24"/>
    </row>
    <row r="476" spans="2:18">
      <c r="B476" s="24"/>
      <c r="C476" s="24"/>
      <c r="D476" s="24"/>
      <c r="E476" s="24"/>
      <c r="F476" s="29"/>
      <c r="G476" s="29"/>
      <c r="H476" s="29"/>
      <c r="I476" s="24"/>
      <c r="J476" s="29"/>
      <c r="K476" s="315"/>
      <c r="L476" s="315"/>
      <c r="M476" s="315"/>
      <c r="N476" s="315"/>
      <c r="O476" s="29"/>
      <c r="P476" s="316"/>
      <c r="Q476" s="316"/>
      <c r="R476" s="24"/>
    </row>
    <row r="477" spans="2:18">
      <c r="B477" s="24"/>
      <c r="C477" s="24"/>
      <c r="D477" s="24"/>
      <c r="E477" s="24"/>
      <c r="F477" s="29"/>
      <c r="G477" s="29"/>
      <c r="H477" s="29"/>
      <c r="I477" s="24"/>
      <c r="J477" s="29"/>
      <c r="K477" s="315"/>
      <c r="L477" s="315"/>
      <c r="M477" s="315"/>
      <c r="N477" s="315"/>
      <c r="O477" s="29"/>
      <c r="P477" s="316"/>
      <c r="Q477" s="316"/>
      <c r="R477" s="24"/>
    </row>
    <row r="478" spans="2:18">
      <c r="B478" s="24"/>
      <c r="C478" s="24"/>
      <c r="D478" s="24"/>
      <c r="E478" s="24"/>
      <c r="F478" s="29"/>
      <c r="G478" s="29"/>
      <c r="H478" s="29"/>
      <c r="I478" s="24"/>
      <c r="J478" s="29"/>
      <c r="K478" s="315"/>
      <c r="L478" s="315"/>
      <c r="M478" s="315"/>
      <c r="N478" s="315"/>
      <c r="O478" s="29"/>
      <c r="P478" s="316"/>
      <c r="Q478" s="316"/>
      <c r="R478" s="24"/>
    </row>
    <row r="479" spans="2:18">
      <c r="B479" s="24"/>
      <c r="C479" s="24"/>
      <c r="D479" s="24"/>
      <c r="E479" s="24"/>
      <c r="F479" s="29"/>
      <c r="G479" s="29"/>
      <c r="H479" s="29"/>
      <c r="I479" s="24"/>
      <c r="J479" s="29"/>
      <c r="K479" s="315"/>
      <c r="L479" s="315"/>
      <c r="M479" s="315"/>
      <c r="N479" s="315"/>
      <c r="O479" s="29"/>
      <c r="P479" s="316"/>
      <c r="Q479" s="316"/>
      <c r="R479" s="24"/>
    </row>
    <row r="480" spans="2:18">
      <c r="B480" s="24"/>
      <c r="C480" s="24"/>
      <c r="D480" s="24"/>
      <c r="E480" s="24"/>
      <c r="F480" s="29"/>
      <c r="G480" s="29"/>
      <c r="H480" s="29"/>
      <c r="I480" s="24"/>
      <c r="J480" s="29"/>
      <c r="K480" s="315"/>
      <c r="L480" s="315"/>
      <c r="M480" s="315"/>
      <c r="N480" s="315"/>
      <c r="O480" s="29"/>
      <c r="P480" s="316"/>
      <c r="Q480" s="316"/>
      <c r="R480" s="24"/>
    </row>
    <row r="481" spans="2:18">
      <c r="B481" s="24"/>
      <c r="C481" s="24"/>
      <c r="D481" s="24"/>
      <c r="E481" s="24"/>
      <c r="F481" s="29"/>
      <c r="G481" s="29"/>
      <c r="H481" s="29"/>
      <c r="I481" s="24"/>
      <c r="J481" s="29"/>
      <c r="K481" s="315"/>
      <c r="L481" s="315"/>
      <c r="M481" s="315"/>
      <c r="N481" s="315"/>
      <c r="O481" s="29"/>
      <c r="P481" s="316"/>
      <c r="Q481" s="316"/>
      <c r="R481" s="24"/>
    </row>
    <row r="482" spans="2:18">
      <c r="B482" s="24"/>
      <c r="C482" s="24"/>
      <c r="D482" s="24"/>
      <c r="E482" s="24"/>
      <c r="F482" s="29"/>
      <c r="G482" s="29"/>
      <c r="H482" s="29"/>
      <c r="I482" s="24"/>
      <c r="J482" s="29"/>
      <c r="K482" s="315"/>
      <c r="L482" s="315"/>
      <c r="M482" s="315"/>
      <c r="N482" s="315"/>
      <c r="O482" s="29"/>
      <c r="P482" s="316"/>
      <c r="Q482" s="316"/>
      <c r="R482" s="24"/>
    </row>
    <row r="483" spans="2:18">
      <c r="B483" s="24"/>
      <c r="C483" s="24"/>
      <c r="D483" s="24"/>
      <c r="E483" s="24"/>
      <c r="F483" s="29"/>
      <c r="G483" s="29"/>
      <c r="H483" s="29"/>
      <c r="I483" s="24"/>
      <c r="J483" s="29"/>
      <c r="K483" s="315"/>
      <c r="L483" s="315"/>
      <c r="M483" s="315"/>
      <c r="N483" s="315"/>
      <c r="O483" s="29"/>
      <c r="P483" s="316"/>
      <c r="Q483" s="316"/>
      <c r="R483" s="24"/>
    </row>
    <row r="484" spans="2:18">
      <c r="B484" s="24"/>
      <c r="C484" s="24"/>
      <c r="D484" s="24"/>
      <c r="E484" s="24"/>
      <c r="F484" s="29"/>
      <c r="G484" s="29"/>
      <c r="H484" s="29"/>
      <c r="I484" s="24"/>
      <c r="J484" s="29"/>
      <c r="K484" s="315"/>
      <c r="L484" s="315"/>
      <c r="M484" s="315"/>
      <c r="N484" s="315"/>
      <c r="O484" s="29"/>
      <c r="P484" s="316"/>
      <c r="Q484" s="316"/>
      <c r="R484" s="24"/>
    </row>
    <row r="485" spans="2:18">
      <c r="B485" s="24"/>
      <c r="C485" s="24"/>
      <c r="D485" s="24"/>
      <c r="E485" s="24"/>
      <c r="F485" s="29"/>
      <c r="G485" s="29"/>
      <c r="H485" s="29"/>
      <c r="I485" s="24"/>
      <c r="J485" s="29"/>
      <c r="K485" s="315"/>
      <c r="L485" s="315"/>
      <c r="M485" s="315"/>
      <c r="N485" s="315"/>
      <c r="O485" s="29"/>
      <c r="P485" s="316"/>
      <c r="Q485" s="316"/>
      <c r="R485" s="24"/>
    </row>
    <row r="486" spans="2:18">
      <c r="B486" s="24"/>
      <c r="C486" s="24"/>
      <c r="D486" s="24"/>
      <c r="E486" s="24"/>
      <c r="F486" s="29"/>
      <c r="G486" s="29"/>
      <c r="H486" s="29"/>
      <c r="I486" s="24"/>
      <c r="J486" s="29"/>
      <c r="K486" s="315"/>
      <c r="L486" s="315"/>
      <c r="M486" s="315"/>
      <c r="N486" s="315"/>
      <c r="O486" s="29"/>
      <c r="P486" s="316"/>
      <c r="Q486" s="316"/>
      <c r="R486" s="24"/>
    </row>
    <row r="487" spans="2:18">
      <c r="B487" s="24"/>
      <c r="C487" s="24"/>
      <c r="D487" s="24"/>
      <c r="E487" s="24"/>
      <c r="F487" s="29"/>
      <c r="G487" s="29"/>
      <c r="H487" s="29"/>
      <c r="I487" s="24"/>
      <c r="J487" s="29"/>
      <c r="K487" s="315"/>
      <c r="L487" s="315"/>
      <c r="M487" s="315"/>
      <c r="N487" s="315"/>
      <c r="O487" s="29"/>
      <c r="P487" s="316"/>
      <c r="Q487" s="316"/>
      <c r="R487" s="24"/>
    </row>
    <row r="488" spans="2:18">
      <c r="B488" s="24"/>
      <c r="C488" s="24"/>
      <c r="D488" s="24"/>
      <c r="E488" s="24"/>
      <c r="F488" s="29"/>
      <c r="G488" s="29"/>
      <c r="H488" s="29"/>
      <c r="I488" s="24"/>
      <c r="J488" s="29"/>
      <c r="K488" s="315"/>
      <c r="L488" s="315"/>
      <c r="M488" s="315"/>
      <c r="N488" s="315"/>
      <c r="O488" s="29"/>
      <c r="P488" s="316"/>
      <c r="Q488" s="316"/>
      <c r="R488" s="24"/>
    </row>
  </sheetData>
  <sheetProtection selectLockedCells="1"/>
  <protectedRanges>
    <protectedRange sqref="C260:C279" name="범위1_2_2_2_1_1_1_1_1"/>
    <protectedRange sqref="D260:D279" name="범위1_3_1_3_1_3_2_1_1_1_1"/>
    <protectedRange sqref="F280:F369 F238:F259" name="범위1_3_1_3_1_3_1_1_1_1_1"/>
    <protectedRange sqref="F260:F279" name="범위1_3_1_3_1_3_1_2_1_1_1"/>
  </protectedRanges>
  <mergeCells count="15">
    <mergeCell ref="R7:R8"/>
    <mergeCell ref="K2:L2"/>
    <mergeCell ref="K3:L3"/>
    <mergeCell ref="K4:L4"/>
    <mergeCell ref="K5:L5"/>
    <mergeCell ref="M7:M8"/>
    <mergeCell ref="N7:N8"/>
    <mergeCell ref="O7:O8"/>
    <mergeCell ref="P7:P8"/>
    <mergeCell ref="Q7:Q8"/>
    <mergeCell ref="B7:E7"/>
    <mergeCell ref="F7:H7"/>
    <mergeCell ref="J7:J8"/>
    <mergeCell ref="K7:K8"/>
    <mergeCell ref="L7:L8"/>
  </mergeCells>
  <phoneticPr fontId="6" type="noConversion"/>
  <conditionalFormatting sqref="B10:B77 C12:C21 E11:F38 D123:D138 B238:C295 F238:F295">
    <cfRule type="expression" dxfId="373" priority="239" stopIfTrue="1">
      <formula>#REF!=1</formula>
    </cfRule>
  </conditionalFormatting>
  <conditionalFormatting sqref="B10:B77 C16 B119:B158 B238:C295 F238:F295">
    <cfRule type="expression" dxfId="372" priority="238" stopIfTrue="1">
      <formula>#REF!=1</formula>
    </cfRule>
  </conditionalFormatting>
  <conditionalFormatting sqref="B296:B334 B239:C295 F238:F334">
    <cfRule type="expression" dxfId="371" priority="17" stopIfTrue="1">
      <formula>#REF!=1</formula>
    </cfRule>
  </conditionalFormatting>
  <conditionalFormatting sqref="B159:C220 D239:D294">
    <cfRule type="expression" dxfId="370" priority="71" stopIfTrue="1">
      <formula>#REF!=1</formula>
    </cfRule>
    <cfRule type="expression" dxfId="369" priority="72" stopIfTrue="1">
      <formula>#REF!=1</formula>
    </cfRule>
    <cfRule type="expression" dxfId="368" priority="73" stopIfTrue="1">
      <formula>#REF!=1</formula>
    </cfRule>
  </conditionalFormatting>
  <conditionalFormatting sqref="B336:B369 D238 B296:B334">
    <cfRule type="expression" dxfId="367" priority="24" stopIfTrue="1">
      <formula>#REF!=1</formula>
    </cfRule>
  </conditionalFormatting>
  <conditionalFormatting sqref="B336:B369">
    <cfRule type="expression" dxfId="366" priority="22" stopIfTrue="1">
      <formula>#REF!=1</formula>
    </cfRule>
  </conditionalFormatting>
  <conditionalFormatting sqref="B335:C335">
    <cfRule type="expression" dxfId="365" priority="14" stopIfTrue="1">
      <formula>#REF!=1</formula>
    </cfRule>
    <cfRule type="expression" dxfId="364" priority="15" stopIfTrue="1">
      <formula>#REF!=1</formula>
    </cfRule>
    <cfRule type="expression" dxfId="363" priority="16" stopIfTrue="1">
      <formula>#REF!=1</formula>
    </cfRule>
  </conditionalFormatting>
  <conditionalFormatting sqref="B116:D118 B119:B158">
    <cfRule type="expression" dxfId="362" priority="141" stopIfTrue="1">
      <formula>#REF!=1</formula>
    </cfRule>
    <cfRule type="expression" dxfId="361" priority="143" stopIfTrue="1">
      <formula>#REF!=1</formula>
    </cfRule>
  </conditionalFormatting>
  <conditionalFormatting sqref="B238:D238">
    <cfRule type="expression" dxfId="360" priority="21" stopIfTrue="1">
      <formula>#REF!=1</formula>
    </cfRule>
  </conditionalFormatting>
  <conditionalFormatting sqref="C10:C11 C22:C38">
    <cfRule type="expression" dxfId="359" priority="230" stopIfTrue="1">
      <formula>#REF!=1</formula>
    </cfRule>
    <cfRule type="expression" dxfId="358" priority="231" stopIfTrue="1">
      <formula>#REF!=1</formula>
    </cfRule>
  </conditionalFormatting>
  <conditionalFormatting sqref="C10:C38 E10:F38 B10:B77">
    <cfRule type="expression" dxfId="357" priority="227" stopIfTrue="1">
      <formula>#REF!=1</formula>
    </cfRule>
  </conditionalFormatting>
  <conditionalFormatting sqref="C43:C77 D73:D77 B101:C101 C102:C104 B102:B115 D120:F120 C121:F121 D122:F122 E205:F220 B221:B236 E228:F231 F232 E233:F236 C12:C15 C17:C21 E129:F131 D159:D168">
    <cfRule type="expression" dxfId="356" priority="245" stopIfTrue="1">
      <formula>#REF!=1</formula>
    </cfRule>
  </conditionalFormatting>
  <conditionalFormatting sqref="C43:C77 D73:D77 B101:C101 C102:C104 B102:B115 D120:F120 C121:F121 D122:F122 E205:F220 B221:B236 E228:F231 F232 E233:F236">
    <cfRule type="expression" dxfId="355" priority="244" stopIfTrue="1">
      <formula>#REF!=1</formula>
    </cfRule>
  </conditionalFormatting>
  <conditionalFormatting sqref="C115">
    <cfRule type="expression" dxfId="354" priority="86" stopIfTrue="1">
      <formula>#REF!=1</formula>
    </cfRule>
    <cfRule type="expression" dxfId="353" priority="87" stopIfTrue="1">
      <formula>#REF!=1</formula>
    </cfRule>
    <cfRule type="expression" dxfId="352" priority="88" stopIfTrue="1">
      <formula>#REF!=1</formula>
    </cfRule>
  </conditionalFormatting>
  <conditionalFormatting sqref="C119:C120 D123:D124 B116:C118">
    <cfRule type="expression" dxfId="351" priority="149" stopIfTrue="1">
      <formula>#REF!=1</formula>
    </cfRule>
  </conditionalFormatting>
  <conditionalFormatting sqref="C119:C120 D123:D124">
    <cfRule type="expression" dxfId="350" priority="147" stopIfTrue="1">
      <formula>#REF!=1</formula>
    </cfRule>
    <cfRule type="expression" dxfId="349" priority="148" stopIfTrue="1">
      <formula>#REF!=1</formula>
    </cfRule>
  </conditionalFormatting>
  <conditionalFormatting sqref="C122:C124">
    <cfRule type="expression" dxfId="348" priority="74" stopIfTrue="1">
      <formula>#REF!=1</formula>
    </cfRule>
    <cfRule type="expression" dxfId="347" priority="75" stopIfTrue="1">
      <formula>#REF!=1</formula>
    </cfRule>
    <cfRule type="expression" dxfId="346" priority="76" stopIfTrue="1">
      <formula>#REF!=1</formula>
    </cfRule>
  </conditionalFormatting>
  <conditionalFormatting sqref="C222:C236">
    <cfRule type="expression" dxfId="345" priority="53" stopIfTrue="1">
      <formula>#REF!=1</formula>
    </cfRule>
    <cfRule type="expression" dxfId="344" priority="54" stopIfTrue="1">
      <formula>#REF!=1</formula>
    </cfRule>
    <cfRule type="expression" dxfId="343" priority="55" stopIfTrue="1">
      <formula>#REF!=1</formula>
    </cfRule>
  </conditionalFormatting>
  <conditionalFormatting sqref="C125:D158">
    <cfRule type="expression" dxfId="342" priority="107" stopIfTrue="1">
      <formula>#REF!=1</formula>
    </cfRule>
    <cfRule type="expression" dxfId="341" priority="108" stopIfTrue="1">
      <formula>#REF!=1</formula>
    </cfRule>
    <cfRule type="expression" dxfId="340" priority="109" stopIfTrue="1">
      <formula>#REF!=1</formula>
    </cfRule>
  </conditionalFormatting>
  <conditionalFormatting sqref="C221:E221">
    <cfRule type="expression" dxfId="339" priority="35" stopIfTrue="1">
      <formula>#REF!=1</formula>
    </cfRule>
    <cfRule type="expression" dxfId="338" priority="36" stopIfTrue="1">
      <formula>#REF!=1</formula>
    </cfRule>
    <cfRule type="expression" dxfId="337" priority="37" stopIfTrue="1">
      <formula>#REF!=1</formula>
    </cfRule>
  </conditionalFormatting>
  <conditionalFormatting sqref="D22:D23 D101:E104">
    <cfRule type="expression" dxfId="336" priority="240" stopIfTrue="1">
      <formula>#REF!=1</formula>
    </cfRule>
    <cfRule type="expression" dxfId="335" priority="241" stopIfTrue="1">
      <formula>#REF!=1</formula>
    </cfRule>
    <cfRule type="expression" dxfId="334" priority="242" stopIfTrue="1">
      <formula>#REF!=1</formula>
    </cfRule>
  </conditionalFormatting>
  <conditionalFormatting sqref="D116:D118">
    <cfRule type="expression" dxfId="333" priority="142" stopIfTrue="1">
      <formula>#REF!=1</formula>
    </cfRule>
  </conditionalFormatting>
  <conditionalFormatting sqref="D116:D119">
    <cfRule type="expression" dxfId="332" priority="144" stopIfTrue="1">
      <formula>#REF!=1</formula>
    </cfRule>
    <cfRule type="expression" dxfId="331" priority="145" stopIfTrue="1">
      <formula>#REF!=1</formula>
    </cfRule>
    <cfRule type="expression" dxfId="330" priority="146" stopIfTrue="1">
      <formula>#REF!=1</formula>
    </cfRule>
  </conditionalFormatting>
  <conditionalFormatting sqref="D123:D128 F116:F118">
    <cfRule type="expression" dxfId="329" priority="150" stopIfTrue="1">
      <formula>#REF!=1</formula>
    </cfRule>
  </conditionalFormatting>
  <conditionalFormatting sqref="D129:D158">
    <cfRule type="expression" dxfId="328" priority="105" stopIfTrue="1">
      <formula>#REF!=1</formula>
    </cfRule>
  </conditionalFormatting>
  <conditionalFormatting sqref="D129:D168">
    <cfRule type="expression" dxfId="327" priority="104" stopIfTrue="1">
      <formula>#REF!=1</formula>
    </cfRule>
  </conditionalFormatting>
  <conditionalFormatting sqref="D139:D168">
    <cfRule type="expression" dxfId="326" priority="106" stopIfTrue="1">
      <formula>#REF!=1</formula>
    </cfRule>
  </conditionalFormatting>
  <conditionalFormatting sqref="D213:D220">
    <cfRule type="expression" dxfId="325" priority="62" stopIfTrue="1">
      <formula>#REF!=1</formula>
    </cfRule>
    <cfRule type="expression" dxfId="324" priority="63" stopIfTrue="1">
      <formula>#REF!=1</formula>
    </cfRule>
    <cfRule type="expression" dxfId="323" priority="64" stopIfTrue="1">
      <formula>#REF!=1</formula>
    </cfRule>
  </conditionalFormatting>
  <conditionalFormatting sqref="D222:D229">
    <cfRule type="expression" dxfId="322" priority="50" stopIfTrue="1">
      <formula>#REF!=1</formula>
    </cfRule>
    <cfRule type="expression" dxfId="321" priority="51" stopIfTrue="1">
      <formula>#REF!=1</formula>
    </cfRule>
    <cfRule type="expression" dxfId="320" priority="52" stopIfTrue="1">
      <formula>#REF!=1</formula>
    </cfRule>
  </conditionalFormatting>
  <conditionalFormatting sqref="D233:D234">
    <cfRule type="expression" dxfId="319" priority="56" stopIfTrue="1">
      <formula>#REF!=1</formula>
    </cfRule>
    <cfRule type="expression" dxfId="318" priority="57" stopIfTrue="1">
      <formula>#REF!=1</formula>
    </cfRule>
    <cfRule type="expression" dxfId="317" priority="58" stopIfTrue="1">
      <formula>#REF!=1</formula>
    </cfRule>
  </conditionalFormatting>
  <conditionalFormatting sqref="D238 B296:B334 B336:B369">
    <cfRule type="expression" dxfId="316" priority="25" stopIfTrue="1">
      <formula>#REF!=1</formula>
    </cfRule>
  </conditionalFormatting>
  <conditionalFormatting sqref="D111:E111">
    <cfRule type="expression" dxfId="315" priority="98" stopIfTrue="1">
      <formula>#REF!=1</formula>
    </cfRule>
    <cfRule type="expression" dxfId="314" priority="99" stopIfTrue="1">
      <formula>#REF!=1</formula>
    </cfRule>
    <cfRule type="expression" dxfId="313" priority="100" stopIfTrue="1">
      <formula>#REF!=1</formula>
    </cfRule>
  </conditionalFormatting>
  <conditionalFormatting sqref="D115:F115">
    <cfRule type="expression" dxfId="312" priority="214" stopIfTrue="1">
      <formula>#REF!=1</formula>
    </cfRule>
    <cfRule type="expression" dxfId="311" priority="215" stopIfTrue="1">
      <formula>#REF!=1</formula>
    </cfRule>
    <cfRule type="expression" dxfId="310" priority="216" stopIfTrue="1">
      <formula>#REF!=1</formula>
    </cfRule>
  </conditionalFormatting>
  <conditionalFormatting sqref="D120:F120 C121:F121 D122:F122 C43:C77 D73:D77 B101:C101 C102:C104 B102:B115 E205:F220 B221:B236 E228:F231 F232 E233:F236">
    <cfRule type="expression" dxfId="309" priority="243" stopIfTrue="1">
      <formula>#REF!=1</formula>
    </cfRule>
  </conditionalFormatting>
  <conditionalFormatting sqref="D120:F122">
    <cfRule type="expression" dxfId="308" priority="224" stopIfTrue="1">
      <formula>#REF!=1</formula>
    </cfRule>
    <cfRule type="expression" dxfId="307" priority="225" stopIfTrue="1">
      <formula>#REF!=1</formula>
    </cfRule>
    <cfRule type="expression" dxfId="306" priority="226" stopIfTrue="1">
      <formula>#REF!=1</formula>
    </cfRule>
  </conditionalFormatting>
  <conditionalFormatting sqref="E123:E126">
    <cfRule type="expression" dxfId="305" priority="135" stopIfTrue="1">
      <formula>#REF!=1</formula>
    </cfRule>
    <cfRule type="expression" dxfId="304" priority="136" stopIfTrue="1">
      <formula>#REF!=1</formula>
    </cfRule>
    <cfRule type="expression" dxfId="303" priority="137" stopIfTrue="1">
      <formula>#REF!=1</formula>
    </cfRule>
  </conditionalFormatting>
  <conditionalFormatting sqref="E127">
    <cfRule type="expression" dxfId="302" priority="129" stopIfTrue="1">
      <formula>#REF!=1</formula>
    </cfRule>
    <cfRule type="expression" dxfId="301" priority="130" stopIfTrue="1">
      <formula>#REF!=1</formula>
    </cfRule>
    <cfRule type="expression" dxfId="300" priority="131" stopIfTrue="1">
      <formula>#REF!=1</formula>
    </cfRule>
  </conditionalFormatting>
  <conditionalFormatting sqref="E132:E135">
    <cfRule type="expression" dxfId="299" priority="92" stopIfTrue="1">
      <formula>#REF!=1</formula>
    </cfRule>
    <cfRule type="expression" dxfId="298" priority="93" stopIfTrue="1">
      <formula>#REF!=1</formula>
    </cfRule>
    <cfRule type="expression" dxfId="297" priority="94" stopIfTrue="1">
      <formula>#REF!=1</formula>
    </cfRule>
  </conditionalFormatting>
  <conditionalFormatting sqref="E142:E156">
    <cfRule type="expression" dxfId="296" priority="89" stopIfTrue="1">
      <formula>#REF!=1</formula>
    </cfRule>
    <cfRule type="expression" dxfId="295" priority="90" stopIfTrue="1">
      <formula>#REF!=1</formula>
    </cfRule>
    <cfRule type="expression" dxfId="294" priority="91" stopIfTrue="1">
      <formula>#REF!=1</formula>
    </cfRule>
  </conditionalFormatting>
  <conditionalFormatting sqref="E222:E227">
    <cfRule type="expression" dxfId="293" priority="32" stopIfTrue="1">
      <formula>#REF!=1</formula>
    </cfRule>
    <cfRule type="expression" dxfId="292" priority="33" stopIfTrue="1">
      <formula>#REF!=1</formula>
    </cfRule>
    <cfRule type="expression" dxfId="291" priority="34" stopIfTrue="1">
      <formula>#REF!=1</formula>
    </cfRule>
  </conditionalFormatting>
  <conditionalFormatting sqref="E10:F10">
    <cfRule type="expression" dxfId="290" priority="236" stopIfTrue="1">
      <formula>#REF!=1</formula>
    </cfRule>
  </conditionalFormatting>
  <conditionalFormatting sqref="E10:F38">
    <cfRule type="expression" dxfId="289" priority="237" stopIfTrue="1">
      <formula>#REF!=1</formula>
    </cfRule>
  </conditionalFormatting>
  <conditionalFormatting sqref="E43:F77">
    <cfRule type="expression" dxfId="288" priority="65" stopIfTrue="1">
      <formula>#REF!=1</formula>
    </cfRule>
    <cfRule type="expression" dxfId="287" priority="66" stopIfTrue="1">
      <formula>#REF!=1</formula>
    </cfRule>
    <cfRule type="expression" dxfId="286" priority="67" stopIfTrue="1">
      <formula>#REF!=1</formula>
    </cfRule>
  </conditionalFormatting>
  <conditionalFormatting sqref="E123:F128">
    <cfRule type="expression" dxfId="285" priority="133" stopIfTrue="1">
      <formula>#REF!=1</formula>
    </cfRule>
  </conditionalFormatting>
  <conditionalFormatting sqref="E123:F131">
    <cfRule type="expression" dxfId="284" priority="132" stopIfTrue="1">
      <formula>#REF!=1</formula>
    </cfRule>
    <cfRule type="expression" dxfId="283" priority="134" stopIfTrue="1">
      <formula>#REF!=1</formula>
    </cfRule>
  </conditionalFormatting>
  <conditionalFormatting sqref="E132:F199">
    <cfRule type="expression" dxfId="282" priority="95" stopIfTrue="1">
      <formula>#REF!=1</formula>
    </cfRule>
    <cfRule type="expression" dxfId="281" priority="96" stopIfTrue="1">
      <formula>#REF!=1</formula>
    </cfRule>
    <cfRule type="expression" dxfId="280" priority="97" stopIfTrue="1">
      <formula>#REF!=1</formula>
    </cfRule>
  </conditionalFormatting>
  <conditionalFormatting sqref="F1:F9">
    <cfRule type="cellIs" dxfId="279" priority="2" operator="equal">
      <formula>"EIF"</formula>
    </cfRule>
    <cfRule type="cellIs" dxfId="278" priority="3" operator="equal">
      <formula>"ILF"</formula>
    </cfRule>
  </conditionalFormatting>
  <conditionalFormatting sqref="F39:F42">
    <cfRule type="expression" dxfId="277" priority="113" stopIfTrue="1">
      <formula>#REF!=1</formula>
    </cfRule>
    <cfRule type="expression" dxfId="276" priority="114" stopIfTrue="1">
      <formula>#REF!=1</formula>
    </cfRule>
    <cfRule type="expression" dxfId="275" priority="115" stopIfTrue="1">
      <formula>#REF!=1</formula>
    </cfRule>
  </conditionalFormatting>
  <conditionalFormatting sqref="F78:F100">
    <cfRule type="expression" dxfId="274" priority="101" stopIfTrue="1">
      <formula>#REF!=1</formula>
    </cfRule>
    <cfRule type="expression" dxfId="273" priority="102" stopIfTrue="1">
      <formula>#REF!=1</formula>
    </cfRule>
    <cfRule type="expression" dxfId="272" priority="103" stopIfTrue="1">
      <formula>#REF!=1</formula>
    </cfRule>
  </conditionalFormatting>
  <conditionalFormatting sqref="F101:F111 C112:F114 F115">
    <cfRule type="expression" dxfId="271" priority="218" stopIfTrue="1">
      <formula>#REF!=1</formula>
    </cfRule>
    <cfRule type="expression" dxfId="270" priority="219" stopIfTrue="1">
      <formula>#REF!=1</formula>
    </cfRule>
  </conditionalFormatting>
  <conditionalFormatting sqref="F111:F115">
    <cfRule type="expression" dxfId="269" priority="211" stopIfTrue="1">
      <formula>#REF!=1</formula>
    </cfRule>
    <cfRule type="expression" dxfId="268" priority="212" stopIfTrue="1">
      <formula>#REF!=1</formula>
    </cfRule>
    <cfRule type="expression" dxfId="267" priority="213" stopIfTrue="1">
      <formula>#REF!=1</formula>
    </cfRule>
  </conditionalFormatting>
  <conditionalFormatting sqref="F115 F101:F111 C112:F114">
    <cfRule type="expression" dxfId="266" priority="217" stopIfTrue="1">
      <formula>#REF!=1</formula>
    </cfRule>
  </conditionalFormatting>
  <conditionalFormatting sqref="F115">
    <cfRule type="expression" dxfId="265" priority="210" stopIfTrue="1">
      <formula>#REF!=1</formula>
    </cfRule>
  </conditionalFormatting>
  <conditionalFormatting sqref="F115:F119">
    <cfRule type="expression" dxfId="264" priority="153" stopIfTrue="1">
      <formula>#REF!=1</formula>
    </cfRule>
    <cfRule type="expression" dxfId="263" priority="155" stopIfTrue="1">
      <formula>#REF!=1</formula>
    </cfRule>
  </conditionalFormatting>
  <conditionalFormatting sqref="F116:F118 D123:D128">
    <cfRule type="expression" dxfId="262" priority="151" stopIfTrue="1">
      <formula>#REF!=1</formula>
    </cfRule>
  </conditionalFormatting>
  <conditionalFormatting sqref="F116:F118">
    <cfRule type="expression" dxfId="261" priority="152" stopIfTrue="1">
      <formula>#REF!=1</formula>
    </cfRule>
  </conditionalFormatting>
  <conditionalFormatting sqref="F116:F119">
    <cfRule type="expression" dxfId="260" priority="154" stopIfTrue="1">
      <formula>#REF!=1</formula>
    </cfRule>
  </conditionalFormatting>
  <conditionalFormatting sqref="F123:F128">
    <cfRule type="expression" dxfId="259" priority="138" stopIfTrue="1">
      <formula>#REF!=1</formula>
    </cfRule>
    <cfRule type="expression" dxfId="258" priority="139" stopIfTrue="1">
      <formula>#REF!=1</formula>
    </cfRule>
    <cfRule type="expression" dxfId="257" priority="140" stopIfTrue="1">
      <formula>#REF!=1</formula>
    </cfRule>
  </conditionalFormatting>
  <conditionalFormatting sqref="F200:F204">
    <cfRule type="expression" dxfId="256" priority="59" stopIfTrue="1">
      <formula>#REF!=1</formula>
    </cfRule>
    <cfRule type="expression" dxfId="255" priority="60" stopIfTrue="1">
      <formula>#REF!=1</formula>
    </cfRule>
    <cfRule type="expression" dxfId="254" priority="61" stopIfTrue="1">
      <formula>#REF!=1</formula>
    </cfRule>
  </conditionalFormatting>
  <conditionalFormatting sqref="F221:F224">
    <cfRule type="expression" dxfId="253" priority="47" stopIfTrue="1">
      <formula>#REF!=1</formula>
    </cfRule>
    <cfRule type="expression" dxfId="252" priority="48" stopIfTrue="1">
      <formula>#REF!=1</formula>
    </cfRule>
    <cfRule type="expression" dxfId="251" priority="49" stopIfTrue="1">
      <formula>#REF!=1</formula>
    </cfRule>
  </conditionalFormatting>
  <conditionalFormatting sqref="F223:F225">
    <cfRule type="expression" dxfId="250" priority="44" stopIfTrue="1">
      <formula>#REF!=1</formula>
    </cfRule>
    <cfRule type="expression" dxfId="249" priority="45" stopIfTrue="1">
      <formula>#REF!=1</formula>
    </cfRule>
    <cfRule type="expression" dxfId="248" priority="46" stopIfTrue="1">
      <formula>#REF!=1</formula>
    </cfRule>
  </conditionalFormatting>
  <conditionalFormatting sqref="F225:F227">
    <cfRule type="expression" dxfId="247" priority="41" stopIfTrue="1">
      <formula>#REF!=1</formula>
    </cfRule>
    <cfRule type="expression" dxfId="246" priority="42" stopIfTrue="1">
      <formula>#REF!=1</formula>
    </cfRule>
    <cfRule type="expression" dxfId="245" priority="43" stopIfTrue="1">
      <formula>#REF!=1</formula>
    </cfRule>
  </conditionalFormatting>
  <conditionalFormatting sqref="F226">
    <cfRule type="expression" dxfId="244" priority="38" stopIfTrue="1">
      <formula>#REF!=1</formula>
    </cfRule>
    <cfRule type="expression" dxfId="243" priority="39" stopIfTrue="1">
      <formula>#REF!=1</formula>
    </cfRule>
    <cfRule type="expression" dxfId="242" priority="40" stopIfTrue="1">
      <formula>#REF!=1</formula>
    </cfRule>
  </conditionalFormatting>
  <conditionalFormatting sqref="F237">
    <cfRule type="cellIs" dxfId="241" priority="27" operator="equal">
      <formula>"EIF"</formula>
    </cfRule>
    <cfRule type="cellIs" dxfId="240" priority="28" operator="equal">
      <formula>"ILF"</formula>
    </cfRule>
  </conditionalFormatting>
  <conditionalFormatting sqref="F296:F335">
    <cfRule type="expression" dxfId="239" priority="10" stopIfTrue="1">
      <formula>#REF!=1</formula>
    </cfRule>
    <cfRule type="expression" dxfId="238" priority="11" stopIfTrue="1">
      <formula>#REF!=1</formula>
    </cfRule>
  </conditionalFormatting>
  <conditionalFormatting sqref="F335:F369">
    <cfRule type="expression" dxfId="237" priority="9" stopIfTrue="1">
      <formula>#REF!=1</formula>
    </cfRule>
  </conditionalFormatting>
  <conditionalFormatting sqref="F336:F369">
    <cfRule type="expression" dxfId="236" priority="7" stopIfTrue="1">
      <formula>#REF!=1</formula>
    </cfRule>
    <cfRule type="expression" dxfId="235" priority="8" stopIfTrue="1">
      <formula>#REF!=1</formula>
    </cfRule>
  </conditionalFormatting>
  <conditionalFormatting sqref="F370:F1048576">
    <cfRule type="cellIs" dxfId="234" priority="266" operator="equal">
      <formula>"EIF"</formula>
    </cfRule>
    <cfRule type="cellIs" dxfId="233" priority="267" operator="equal">
      <formula>"ILF"</formula>
    </cfRule>
  </conditionalFormatting>
  <conditionalFormatting sqref="J9:J334">
    <cfRule type="cellIs" dxfId="232" priority="4" operator="equal">
      <formula>$J$2</formula>
    </cfRule>
  </conditionalFormatting>
  <conditionalFormatting sqref="J336:J369">
    <cfRule type="cellIs" dxfId="231" priority="29" operator="equal">
      <formula>$J$2</formula>
    </cfRule>
  </conditionalFormatting>
  <conditionalFormatting sqref="O1:O1048576">
    <cfRule type="cellIs" dxfId="230" priority="1" operator="equal">
      <formula>"재검토"</formula>
    </cfRule>
  </conditionalFormatting>
  <dataValidations count="2">
    <dataValidation type="list" allowBlank="1" showInputMessage="1" showErrorMessage="1" sqref="J336:J369 J9:J334">
      <formula1>"신규개발,수정없이 재사용, 기능변경, 기능삭제"</formula1>
    </dataValidation>
    <dataValidation type="list" allowBlank="1" showInputMessage="1" showErrorMessage="1" sqref="F9:F369">
      <formula1>"ILF,EIF,EI,EO,EQ"</formula1>
    </dataValidation>
  </dataValidations>
  <printOptions horizontalCentered="1"/>
  <pageMargins left="0.39370078740157483" right="0.39370078740157483" top="0.98425196850393704" bottom="0.98425196850393704" header="0.51181102362204722" footer="0.51181102362204722"/>
  <pageSetup paperSize="9" scale="74" orientation="portrait" r:id="rId1"/>
  <extLst>
    <ext xmlns:x14="http://schemas.microsoft.com/office/spreadsheetml/2009/9/main" uri="{78C0D931-6437-407d-A8EE-F0AAD7539E65}">
      <x14:conditionalFormattings>
        <x14:conditionalFormatting xmlns:xm="http://schemas.microsoft.com/office/excel/2006/main">
          <x14:cfRule type="containsText" priority="5" operator="containsText" id="{C2860194-DA56-4FE8-A078-47465F34C8AE}">
            <xm:f>NOT(ISERROR(SEARCH($J$5,J9)))</xm:f>
            <xm:f>$J$5</xm:f>
            <x14:dxf>
              <font>
                <color theme="9" tint="-0.499984740745262"/>
              </font>
              <fill>
                <patternFill>
                  <bgColor rgb="FFFFFF00"/>
                </patternFill>
              </fill>
            </x14:dxf>
          </x14:cfRule>
          <x14:cfRule type="containsText" priority="6" operator="containsText" id="{9175FDD6-97EF-445F-95CA-DBC440BD4AC0}">
            <xm:f>NOT(ISERROR(SEARCH($J$3,J9)))</xm:f>
            <xm:f>$J$3</xm:f>
            <x14:dxf>
              <font>
                <color rgb="FF002060"/>
              </font>
              <fill>
                <patternFill>
                  <bgColor theme="3" tint="0.59996337778862885"/>
                </patternFill>
              </fill>
            </x14:dxf>
          </x14:cfRule>
          <xm:sqref>J9:J334</xm:sqref>
        </x14:conditionalFormatting>
        <x14:conditionalFormatting xmlns:xm="http://schemas.microsoft.com/office/excel/2006/main">
          <x14:cfRule type="containsText" priority="30" operator="containsText" id="{B341F6E1-7D76-43F6-98D4-442B69105F38}">
            <xm:f>NOT(ISERROR(SEARCH($J$5,J336)))</xm:f>
            <xm:f>$J$5</xm:f>
            <x14:dxf>
              <font>
                <color theme="9" tint="-0.499984740745262"/>
              </font>
              <fill>
                <patternFill>
                  <bgColor rgb="FFFFFF00"/>
                </patternFill>
              </fill>
            </x14:dxf>
          </x14:cfRule>
          <x14:cfRule type="containsText" priority="31" operator="containsText" id="{3ABC2932-6EB9-42D5-90EE-AA95608D120B}">
            <xm:f>NOT(ISERROR(SEARCH($J$3,J336)))</xm:f>
            <xm:f>$J$3</xm:f>
            <x14:dxf>
              <font>
                <color rgb="FF002060"/>
              </font>
              <fill>
                <patternFill>
                  <bgColor theme="3" tint="0.59996337778862885"/>
                </patternFill>
              </fill>
            </x14:dxf>
          </x14:cfRule>
          <xm:sqref>J336:J369</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52"/>
  <sheetViews>
    <sheetView showGridLines="0" view="pageBreakPreview" zoomScale="60" zoomScaleNormal="82" workbookViewId="0">
      <selection activeCell="AA24" sqref="AA24"/>
    </sheetView>
  </sheetViews>
  <sheetFormatPr defaultRowHeight="13.5"/>
  <cols>
    <col min="1" max="1" width="0.875" customWidth="1"/>
    <col min="2" max="2" width="6.875" customWidth="1"/>
    <col min="3" max="3" width="7.375" customWidth="1"/>
    <col min="4" max="4" width="9.5" customWidth="1"/>
    <col min="5" max="12" width="9.625" customWidth="1"/>
    <col min="13" max="13" width="6.625" customWidth="1"/>
    <col min="14" max="14" width="14" customWidth="1"/>
    <col min="16" max="17" width="9" customWidth="1"/>
  </cols>
  <sheetData>
    <row r="1" spans="2:20" ht="20.25">
      <c r="B1" s="615" t="s">
        <v>2796</v>
      </c>
      <c r="C1" s="616"/>
      <c r="D1" s="616"/>
      <c r="E1" s="616"/>
      <c r="F1" s="616"/>
      <c r="G1" s="617"/>
      <c r="H1" s="617"/>
      <c r="I1" s="617"/>
      <c r="J1" s="617"/>
      <c r="K1" s="617"/>
      <c r="L1" s="617"/>
      <c r="M1" s="617"/>
      <c r="N1" s="618"/>
    </row>
    <row r="2" spans="2:20" ht="20.25">
      <c r="B2" s="317"/>
      <c r="C2" s="318"/>
      <c r="D2" s="318"/>
      <c r="E2" s="318"/>
      <c r="F2" s="318"/>
      <c r="G2" s="15"/>
      <c r="H2" s="15"/>
      <c r="I2" s="15"/>
      <c r="J2" s="15"/>
      <c r="K2" s="15"/>
      <c r="L2" s="15"/>
      <c r="M2" s="15"/>
      <c r="N2" s="319" t="s">
        <v>1578</v>
      </c>
    </row>
    <row r="3" spans="2:20" ht="16.5">
      <c r="B3" s="320"/>
      <c r="C3" s="321"/>
      <c r="D3" s="321"/>
      <c r="E3" s="321"/>
      <c r="F3" s="321"/>
      <c r="G3" s="15"/>
      <c r="H3" s="15"/>
      <c r="I3" s="15"/>
      <c r="J3" s="15"/>
      <c r="K3" s="15"/>
      <c r="L3" s="15"/>
      <c r="M3" s="15"/>
      <c r="N3" s="322"/>
    </row>
    <row r="4" spans="2:20" ht="17.25" thickBot="1">
      <c r="B4" s="323" t="s">
        <v>1579</v>
      </c>
      <c r="C4" s="324"/>
      <c r="D4" s="324"/>
      <c r="E4" s="324"/>
      <c r="F4" s="324"/>
      <c r="G4" s="15"/>
      <c r="H4" s="15"/>
      <c r="I4" s="15"/>
      <c r="J4" s="15"/>
      <c r="K4" s="15"/>
      <c r="L4" s="15"/>
      <c r="M4" s="15"/>
      <c r="N4" s="325" t="s">
        <v>18</v>
      </c>
    </row>
    <row r="5" spans="2:20" ht="33" customHeight="1">
      <c r="B5" s="619" t="s">
        <v>1580</v>
      </c>
      <c r="C5" s="620"/>
      <c r="D5" s="620"/>
      <c r="E5" s="621" t="s">
        <v>1581</v>
      </c>
      <c r="F5" s="621"/>
      <c r="G5" s="622">
        <f>'5-1.FP산정(재개발, 간이법)'!K2</f>
        <v>7.9</v>
      </c>
      <c r="H5" s="622"/>
      <c r="I5" s="622"/>
      <c r="J5" s="622"/>
      <c r="K5" s="622"/>
      <c r="L5" s="622"/>
      <c r="M5" s="622"/>
      <c r="N5" s="623"/>
    </row>
    <row r="6" spans="2:20" ht="33" customHeight="1">
      <c r="B6" s="624" t="s">
        <v>1582</v>
      </c>
      <c r="C6" s="625"/>
      <c r="D6" s="625"/>
      <c r="E6" s="627" t="s">
        <v>1583</v>
      </c>
      <c r="F6" s="627"/>
      <c r="G6" s="628">
        <f>'5-1.FP산정(재개발, 간이법)'!K5</f>
        <v>10.8</v>
      </c>
      <c r="H6" s="628"/>
      <c r="I6" s="628"/>
      <c r="J6" s="627" t="s">
        <v>1584</v>
      </c>
      <c r="K6" s="627"/>
      <c r="L6" s="627"/>
      <c r="M6" s="629">
        <v>0.25</v>
      </c>
      <c r="N6" s="630"/>
    </row>
    <row r="7" spans="2:20" ht="33" customHeight="1">
      <c r="B7" s="626"/>
      <c r="C7" s="625"/>
      <c r="D7" s="625"/>
      <c r="E7" s="627" t="s">
        <v>1585</v>
      </c>
      <c r="F7" s="627"/>
      <c r="G7" s="631">
        <f>G6*M6</f>
        <v>2.7</v>
      </c>
      <c r="H7" s="631"/>
      <c r="I7" s="631"/>
      <c r="J7" s="631"/>
      <c r="K7" s="631"/>
      <c r="L7" s="631"/>
      <c r="M7" s="631"/>
      <c r="N7" s="632"/>
    </row>
    <row r="8" spans="2:20" ht="40.15" customHeight="1">
      <c r="B8" s="624" t="s">
        <v>1586</v>
      </c>
      <c r="C8" s="633"/>
      <c r="D8" s="633"/>
      <c r="E8" s="636" t="s">
        <v>1587</v>
      </c>
      <c r="F8" s="636"/>
      <c r="G8" s="637">
        <f>'5-1.FP산정(재개발, 간이법)'!K3</f>
        <v>103.35000000000007</v>
      </c>
      <c r="H8" s="638"/>
      <c r="I8" s="638"/>
      <c r="J8" s="638"/>
      <c r="K8" s="638"/>
      <c r="L8" s="638"/>
      <c r="M8" s="638"/>
      <c r="N8" s="639"/>
    </row>
    <row r="9" spans="2:20" ht="33" customHeight="1">
      <c r="B9" s="624"/>
      <c r="C9" s="633"/>
      <c r="D9" s="633"/>
      <c r="E9" s="636" t="s">
        <v>1588</v>
      </c>
      <c r="F9" s="636"/>
      <c r="G9" s="640">
        <f>1+((L9+L10)/2)/100*0.8</f>
        <v>1.28</v>
      </c>
      <c r="H9" s="641"/>
      <c r="I9" s="644" t="s">
        <v>1589</v>
      </c>
      <c r="J9" s="645"/>
      <c r="K9" s="646"/>
      <c r="L9" s="647">
        <f>HLOOKUP(N9,P9:T10,2,FALSE)</f>
        <v>40</v>
      </c>
      <c r="M9" s="648"/>
      <c r="N9" s="326" t="s">
        <v>1590</v>
      </c>
      <c r="P9" s="327" t="s">
        <v>1591</v>
      </c>
      <c r="Q9" s="327" t="s">
        <v>1590</v>
      </c>
      <c r="R9" s="327" t="s">
        <v>1592</v>
      </c>
      <c r="S9" s="327" t="s">
        <v>1593</v>
      </c>
      <c r="T9" s="327" t="s">
        <v>1594</v>
      </c>
    </row>
    <row r="10" spans="2:20" ht="33" customHeight="1">
      <c r="B10" s="624"/>
      <c r="C10" s="633"/>
      <c r="D10" s="633"/>
      <c r="E10" s="636"/>
      <c r="F10" s="636"/>
      <c r="G10" s="642"/>
      <c r="H10" s="643"/>
      <c r="I10" s="644" t="s">
        <v>1595</v>
      </c>
      <c r="J10" s="645"/>
      <c r="K10" s="646"/>
      <c r="L10" s="647">
        <f>HLOOKUP(N10,P9:T10,2,0)</f>
        <v>30</v>
      </c>
      <c r="M10" s="648"/>
      <c r="N10" s="326" t="s">
        <v>1592</v>
      </c>
      <c r="P10" s="327">
        <v>50</v>
      </c>
      <c r="Q10" s="327">
        <v>40</v>
      </c>
      <c r="R10" s="327">
        <v>30</v>
      </c>
      <c r="S10" s="327">
        <v>20</v>
      </c>
      <c r="T10" s="327">
        <v>10</v>
      </c>
    </row>
    <row r="11" spans="2:20" ht="33" customHeight="1" thickBot="1">
      <c r="B11" s="634"/>
      <c r="C11" s="635"/>
      <c r="D11" s="635"/>
      <c r="E11" s="649" t="s">
        <v>1596</v>
      </c>
      <c r="F11" s="649"/>
      <c r="G11" s="650">
        <f>G8*G9</f>
        <v>132.2880000000001</v>
      </c>
      <c r="H11" s="650"/>
      <c r="I11" s="650"/>
      <c r="J11" s="650"/>
      <c r="K11" s="650"/>
      <c r="L11" s="650"/>
      <c r="M11" s="650"/>
      <c r="N11" s="651"/>
    </row>
    <row r="12" spans="2:20" ht="33" customHeight="1">
      <c r="B12" s="652" t="s">
        <v>1597</v>
      </c>
      <c r="C12" s="653"/>
      <c r="D12" s="654"/>
      <c r="E12" s="655">
        <f>G5+G7+G11</f>
        <v>142.88800000000009</v>
      </c>
      <c r="F12" s="656"/>
      <c r="G12" s="656"/>
      <c r="H12" s="656"/>
      <c r="I12" s="656"/>
      <c r="J12" s="657"/>
      <c r="K12" s="658" t="s">
        <v>1598</v>
      </c>
      <c r="L12" s="659"/>
      <c r="M12" s="660">
        <v>605784</v>
      </c>
      <c r="N12" s="661"/>
    </row>
    <row r="13" spans="2:20" ht="35.1" customHeight="1">
      <c r="B13" s="666" t="s">
        <v>1599</v>
      </c>
      <c r="C13" s="667"/>
      <c r="D13" s="667"/>
      <c r="E13" s="668">
        <f>E12*M12</f>
        <v>86559264.192000061</v>
      </c>
      <c r="F13" s="668"/>
      <c r="G13" s="668"/>
      <c r="H13" s="668"/>
      <c r="I13" s="668"/>
      <c r="J13" s="668"/>
      <c r="K13" s="668"/>
      <c r="L13" s="668"/>
      <c r="M13" s="668"/>
      <c r="N13" s="669"/>
    </row>
    <row r="14" spans="2:20" ht="22.15" customHeight="1">
      <c r="B14" s="670" t="s">
        <v>39</v>
      </c>
      <c r="C14" s="671"/>
      <c r="D14" s="672"/>
      <c r="E14" s="676" t="s">
        <v>23</v>
      </c>
      <c r="F14" s="677"/>
      <c r="G14" s="676" t="s">
        <v>24</v>
      </c>
      <c r="H14" s="677"/>
      <c r="I14" s="676" t="s">
        <v>25</v>
      </c>
      <c r="J14" s="677"/>
      <c r="K14" s="676" t="s">
        <v>69</v>
      </c>
      <c r="L14" s="677"/>
      <c r="M14" s="676" t="s">
        <v>26</v>
      </c>
      <c r="N14" s="678"/>
    </row>
    <row r="15" spans="2:20" ht="22.15" customHeight="1">
      <c r="B15" s="673"/>
      <c r="C15" s="674"/>
      <c r="D15" s="675"/>
      <c r="E15" s="679">
        <f>M32</f>
        <v>1.28</v>
      </c>
      <c r="F15" s="680"/>
      <c r="G15" s="681">
        <f>M33</f>
        <v>1</v>
      </c>
      <c r="H15" s="682"/>
      <c r="I15" s="681">
        <f>M34</f>
        <v>1.05</v>
      </c>
      <c r="J15" s="682"/>
      <c r="K15" s="681">
        <f>M35</f>
        <v>1.1299999999999999</v>
      </c>
      <c r="L15" s="682"/>
      <c r="M15" s="681">
        <f>M36</f>
        <v>1.03</v>
      </c>
      <c r="N15" s="683"/>
    </row>
    <row r="16" spans="2:20" ht="35.1" customHeight="1" thickBot="1">
      <c r="B16" s="684" t="s">
        <v>1600</v>
      </c>
      <c r="C16" s="685"/>
      <c r="D16" s="685"/>
      <c r="E16" s="686">
        <f>E13*E15*G15*I15*K15*M15</f>
        <v>135403064.28508455</v>
      </c>
      <c r="F16" s="686"/>
      <c r="G16" s="686"/>
      <c r="H16" s="686"/>
      <c r="I16" s="686"/>
      <c r="J16" s="686"/>
      <c r="K16" s="686"/>
      <c r="L16" s="686"/>
      <c r="M16" s="686"/>
      <c r="N16" s="687"/>
    </row>
    <row r="17" spans="2:14" ht="31.15" customHeight="1">
      <c r="B17" s="662" t="s">
        <v>1601</v>
      </c>
      <c r="C17" s="663"/>
      <c r="D17" s="663"/>
      <c r="E17" s="664">
        <f>M28</f>
        <v>0</v>
      </c>
      <c r="F17" s="664"/>
      <c r="G17" s="664"/>
      <c r="H17" s="664"/>
      <c r="I17" s="664"/>
      <c r="J17" s="664"/>
      <c r="K17" s="664"/>
      <c r="L17" s="664"/>
      <c r="M17" s="664"/>
      <c r="N17" s="665"/>
    </row>
    <row r="18" spans="2:14" ht="31.15" customHeight="1">
      <c r="B18" s="666" t="s">
        <v>1602</v>
      </c>
      <c r="C18" s="667"/>
      <c r="D18" s="328">
        <v>0.2</v>
      </c>
      <c r="E18" s="668">
        <f>E16*D18</f>
        <v>27080612.85701691</v>
      </c>
      <c r="F18" s="668"/>
      <c r="G18" s="668"/>
      <c r="H18" s="668"/>
      <c r="I18" s="668"/>
      <c r="J18" s="668"/>
      <c r="K18" s="668"/>
      <c r="L18" s="668"/>
      <c r="M18" s="668"/>
      <c r="N18" s="669"/>
    </row>
    <row r="19" spans="2:14" ht="35.1" customHeight="1" thickBot="1">
      <c r="B19" s="688" t="s">
        <v>1603</v>
      </c>
      <c r="C19" s="689"/>
      <c r="D19" s="689"/>
      <c r="E19" s="690">
        <f>SUM(E16:N18)</f>
        <v>162483677.14210147</v>
      </c>
      <c r="F19" s="690"/>
      <c r="G19" s="690"/>
      <c r="H19" s="690"/>
      <c r="I19" s="690"/>
      <c r="J19" s="690"/>
      <c r="K19" s="690"/>
      <c r="L19" s="690"/>
      <c r="M19" s="690"/>
      <c r="N19" s="691"/>
    </row>
    <row r="20" spans="2:14" ht="35.1" customHeight="1" thickBot="1">
      <c r="B20" s="684" t="s">
        <v>1604</v>
      </c>
      <c r="C20" s="685"/>
      <c r="D20" s="685"/>
      <c r="E20" s="686">
        <f>E19*1.1</f>
        <v>178732044.85631162</v>
      </c>
      <c r="F20" s="686"/>
      <c r="G20" s="686"/>
      <c r="H20" s="686"/>
      <c r="I20" s="686"/>
      <c r="J20" s="686"/>
      <c r="K20" s="686"/>
      <c r="L20" s="686"/>
      <c r="M20" s="686"/>
      <c r="N20" s="687"/>
    </row>
    <row r="21" spans="2:14" ht="17.25" thickBot="1">
      <c r="B21" s="329"/>
      <c r="C21" s="330"/>
      <c r="D21" s="13"/>
      <c r="E21" s="13"/>
      <c r="F21" s="13"/>
      <c r="G21" s="13"/>
      <c r="H21" s="13"/>
      <c r="I21" s="13"/>
      <c r="J21" s="13"/>
      <c r="K21" s="13"/>
      <c r="L21" s="13"/>
      <c r="M21" s="13"/>
      <c r="N21" s="14"/>
    </row>
    <row r="22" spans="2:14" ht="16.5">
      <c r="B22" s="320"/>
      <c r="C22" s="321"/>
      <c r="D22" s="321"/>
      <c r="E22" s="321"/>
      <c r="F22" s="321"/>
      <c r="G22" s="15"/>
      <c r="H22" s="15"/>
      <c r="I22" s="15"/>
      <c r="J22" s="15"/>
      <c r="K22" s="15"/>
      <c r="L22" s="15"/>
      <c r="M22" s="15"/>
      <c r="N22" s="331"/>
    </row>
    <row r="23" spans="2:14" ht="17.25" thickBot="1">
      <c r="B23" s="323" t="s">
        <v>31</v>
      </c>
      <c r="C23" s="324"/>
      <c r="D23" s="324"/>
      <c r="E23" s="324"/>
      <c r="F23" s="324"/>
      <c r="G23" s="15"/>
      <c r="H23" s="15"/>
      <c r="I23" s="15"/>
      <c r="J23" s="15"/>
      <c r="K23" s="15"/>
      <c r="L23" s="15"/>
      <c r="M23" s="15"/>
      <c r="N23" s="325" t="s">
        <v>18</v>
      </c>
    </row>
    <row r="24" spans="2:14" ht="17.25">
      <c r="B24" s="692" t="s">
        <v>1605</v>
      </c>
      <c r="C24" s="693"/>
      <c r="D24" s="693"/>
      <c r="E24" s="693" t="s">
        <v>33</v>
      </c>
      <c r="F24" s="693"/>
      <c r="G24" s="693"/>
      <c r="H24" s="693"/>
      <c r="I24" s="693"/>
      <c r="J24" s="693"/>
      <c r="K24" s="693"/>
      <c r="L24" s="693"/>
      <c r="M24" s="693" t="s">
        <v>34</v>
      </c>
      <c r="N24" s="694"/>
    </row>
    <row r="25" spans="2:14" ht="21" customHeight="1">
      <c r="B25" s="695"/>
      <c r="C25" s="696"/>
      <c r="D25" s="696"/>
      <c r="E25" s="697"/>
      <c r="F25" s="697"/>
      <c r="G25" s="697"/>
      <c r="H25" s="697"/>
      <c r="I25" s="697"/>
      <c r="J25" s="697"/>
      <c r="K25" s="697"/>
      <c r="L25" s="697"/>
      <c r="M25" s="698"/>
      <c r="N25" s="699"/>
    </row>
    <row r="26" spans="2:14" ht="21" customHeight="1">
      <c r="B26" s="695"/>
      <c r="C26" s="696"/>
      <c r="D26" s="696"/>
      <c r="E26" s="697"/>
      <c r="F26" s="697"/>
      <c r="G26" s="697"/>
      <c r="H26" s="697"/>
      <c r="I26" s="697"/>
      <c r="J26" s="697"/>
      <c r="K26" s="697"/>
      <c r="L26" s="697"/>
      <c r="M26" s="698"/>
      <c r="N26" s="699"/>
    </row>
    <row r="27" spans="2:14" ht="21" customHeight="1">
      <c r="B27" s="708"/>
      <c r="C27" s="709"/>
      <c r="D27" s="709"/>
      <c r="E27" s="697"/>
      <c r="F27" s="697"/>
      <c r="G27" s="697"/>
      <c r="H27" s="697"/>
      <c r="I27" s="697"/>
      <c r="J27" s="697"/>
      <c r="K27" s="697"/>
      <c r="L27" s="697"/>
      <c r="M27" s="710"/>
      <c r="N27" s="711"/>
    </row>
    <row r="28" spans="2:14" ht="17.25" thickBot="1">
      <c r="B28" s="712" t="s">
        <v>35</v>
      </c>
      <c r="C28" s="713"/>
      <c r="D28" s="713"/>
      <c r="E28" s="713"/>
      <c r="F28" s="713"/>
      <c r="G28" s="713"/>
      <c r="H28" s="713"/>
      <c r="I28" s="713"/>
      <c r="J28" s="713"/>
      <c r="K28" s="713"/>
      <c r="L28" s="713"/>
      <c r="M28" s="714">
        <f>SUM(M25:N27)</f>
        <v>0</v>
      </c>
      <c r="N28" s="715"/>
    </row>
    <row r="30" spans="2:14" ht="17.25" thickBot="1">
      <c r="B30" s="324" t="s">
        <v>1606</v>
      </c>
      <c r="C30" s="324"/>
      <c r="D30" s="324"/>
      <c r="E30" s="332"/>
      <c r="F30" s="332"/>
      <c r="G30" s="332"/>
      <c r="H30" s="332"/>
      <c r="I30" s="332"/>
      <c r="J30" s="332"/>
      <c r="K30" s="332"/>
      <c r="L30" s="332"/>
      <c r="M30" s="15"/>
      <c r="N30" s="15"/>
    </row>
    <row r="31" spans="2:14" ht="23.25" customHeight="1">
      <c r="B31" s="716" t="s">
        <v>37</v>
      </c>
      <c r="C31" s="717"/>
      <c r="D31" s="718"/>
      <c r="E31" s="719" t="s">
        <v>38</v>
      </c>
      <c r="F31" s="717"/>
      <c r="G31" s="717"/>
      <c r="H31" s="717"/>
      <c r="I31" s="717"/>
      <c r="J31" s="717"/>
      <c r="K31" s="717"/>
      <c r="L31" s="718"/>
      <c r="M31" s="720" t="s">
        <v>39</v>
      </c>
      <c r="N31" s="721"/>
    </row>
    <row r="32" spans="2:14" ht="45" customHeight="1">
      <c r="B32" s="700" t="s">
        <v>40</v>
      </c>
      <c r="C32" s="701"/>
      <c r="D32" s="702"/>
      <c r="E32" s="703" t="str">
        <f>"= 0.4057 x (log e("&amp;E12&amp;") - 7.1978)^2 + 0.8878
   (단, 500FP 미만 1.28, 3,000FP 초과 1.153 적용)"</f>
        <v>= 0.4057 x (log e(142.888) - 7.1978)^2 + 0.8878
   (단, 500FP 미만 1.28, 3,000FP 초과 1.153 적용)</v>
      </c>
      <c r="F32" s="704"/>
      <c r="G32" s="704"/>
      <c r="H32" s="704"/>
      <c r="I32" s="704"/>
      <c r="J32" s="704"/>
      <c r="K32" s="704"/>
      <c r="L32" s="705"/>
      <c r="M32" s="706">
        <f>IF(E12&lt;500,1.28,IF(E12&gt;3000,1.153,0.4057*(LN(E12)-7.1978)^2+0.8878))</f>
        <v>1.28</v>
      </c>
      <c r="N32" s="707"/>
    </row>
    <row r="33" spans="2:20" ht="45" customHeight="1">
      <c r="B33" s="722" t="s">
        <v>24</v>
      </c>
      <c r="C33" s="723"/>
      <c r="D33" s="724"/>
      <c r="E33" s="725" t="s">
        <v>1424</v>
      </c>
      <c r="F33" s="726"/>
      <c r="G33" s="726"/>
      <c r="H33" s="726"/>
      <c r="I33" s="726"/>
      <c r="J33" s="726"/>
      <c r="K33" s="726"/>
      <c r="L33" s="727"/>
      <c r="M33" s="728">
        <f>VLOOKUP(E33,P33:Q37,2,1)</f>
        <v>1</v>
      </c>
      <c r="N33" s="729"/>
      <c r="P33" s="78" t="s">
        <v>41</v>
      </c>
      <c r="Q33" s="333">
        <v>0.88</v>
      </c>
      <c r="R33" s="70"/>
      <c r="S33" s="70"/>
      <c r="T33" s="70"/>
    </row>
    <row r="34" spans="2:20" ht="45" customHeight="1">
      <c r="B34" s="722" t="s">
        <v>42</v>
      </c>
      <c r="C34" s="723"/>
      <c r="D34" s="724"/>
      <c r="E34" s="725" t="s">
        <v>43</v>
      </c>
      <c r="F34" s="726"/>
      <c r="G34" s="726"/>
      <c r="H34" s="726"/>
      <c r="I34" s="726"/>
      <c r="J34" s="726"/>
      <c r="K34" s="726"/>
      <c r="L34" s="727"/>
      <c r="M34" s="728">
        <f>VLOOKUP(E34,P38:Q42,2,1)</f>
        <v>1.05</v>
      </c>
      <c r="N34" s="729"/>
      <c r="P34" s="78" t="s">
        <v>44</v>
      </c>
      <c r="Q34" s="333">
        <v>0.94</v>
      </c>
      <c r="R34" s="70"/>
      <c r="S34" s="70"/>
      <c r="T34" s="70"/>
    </row>
    <row r="35" spans="2:20" ht="45" customHeight="1">
      <c r="B35" s="722" t="s">
        <v>69</v>
      </c>
      <c r="C35" s="723"/>
      <c r="D35" s="724"/>
      <c r="E35" s="725" t="s">
        <v>85</v>
      </c>
      <c r="F35" s="726"/>
      <c r="G35" s="726"/>
      <c r="H35" s="726"/>
      <c r="I35" s="726"/>
      <c r="J35" s="726"/>
      <c r="K35" s="726"/>
      <c r="L35" s="727"/>
      <c r="M35" s="728">
        <f>VLOOKUP(E35,P43:Q47,2,1)</f>
        <v>1.1299999999999999</v>
      </c>
      <c r="N35" s="729"/>
      <c r="P35" s="78" t="s">
        <v>45</v>
      </c>
      <c r="Q35" s="333">
        <v>1</v>
      </c>
      <c r="R35" s="70"/>
      <c r="S35" s="70"/>
      <c r="T35" s="70"/>
    </row>
    <row r="36" spans="2:20" ht="45" customHeight="1" thickBot="1">
      <c r="B36" s="730" t="s">
        <v>46</v>
      </c>
      <c r="C36" s="731"/>
      <c r="D36" s="732"/>
      <c r="E36" s="733" t="s">
        <v>89</v>
      </c>
      <c r="F36" s="734"/>
      <c r="G36" s="734"/>
      <c r="H36" s="734"/>
      <c r="I36" s="734"/>
      <c r="J36" s="734"/>
      <c r="K36" s="734"/>
      <c r="L36" s="735"/>
      <c r="M36" s="736">
        <f>VLOOKUP(E36,P48:Q52,2,1)</f>
        <v>1.03</v>
      </c>
      <c r="N36" s="737"/>
      <c r="P36" s="78" t="s">
        <v>47</v>
      </c>
      <c r="Q36" s="333">
        <v>1.06</v>
      </c>
      <c r="R36" s="70"/>
      <c r="S36" s="70"/>
      <c r="T36" s="70"/>
    </row>
    <row r="37" spans="2:20" ht="13.5" customHeight="1">
      <c r="P37" s="78" t="s">
        <v>48</v>
      </c>
      <c r="Q37" s="333">
        <v>1.1200000000000001</v>
      </c>
      <c r="R37" s="70"/>
      <c r="S37" s="70"/>
      <c r="T37" s="70"/>
    </row>
    <row r="38" spans="2:20" ht="13.5" customHeight="1">
      <c r="P38" s="78" t="s">
        <v>50</v>
      </c>
      <c r="Q38" s="333">
        <v>0.91</v>
      </c>
      <c r="R38" s="70"/>
      <c r="S38" s="70"/>
      <c r="T38" s="70"/>
    </row>
    <row r="39" spans="2:20" ht="14.25" customHeight="1">
      <c r="P39" s="78" t="s">
        <v>51</v>
      </c>
      <c r="Q39" s="333">
        <v>0.95</v>
      </c>
      <c r="R39" s="70"/>
      <c r="S39" s="70"/>
      <c r="T39" s="70"/>
    </row>
    <row r="40" spans="2:20" ht="14.25" customHeight="1">
      <c r="P40" s="78" t="s">
        <v>53</v>
      </c>
      <c r="Q40" s="333">
        <v>1</v>
      </c>
      <c r="R40" s="70"/>
      <c r="S40" s="70"/>
      <c r="T40" s="70"/>
    </row>
    <row r="41" spans="2:20" ht="14.25" customHeight="1">
      <c r="P41" s="78" t="s">
        <v>43</v>
      </c>
      <c r="Q41" s="333">
        <v>1.05</v>
      </c>
      <c r="R41" s="70"/>
      <c r="S41" s="70"/>
      <c r="T41" s="70"/>
    </row>
    <row r="42" spans="2:20" ht="14.25" customHeight="1">
      <c r="P42" s="78" t="s">
        <v>56</v>
      </c>
      <c r="Q42" s="333">
        <v>1.0900000000000001</v>
      </c>
      <c r="R42" s="70"/>
      <c r="S42" s="70"/>
      <c r="T42" s="70"/>
    </row>
    <row r="43" spans="2:20" ht="13.5" customHeight="1">
      <c r="P43" s="78" t="s">
        <v>82</v>
      </c>
      <c r="Q43" s="333">
        <v>0.94</v>
      </c>
      <c r="R43" s="70"/>
      <c r="S43" s="70"/>
      <c r="T43" s="70"/>
    </row>
    <row r="44" spans="2:20" ht="13.5" customHeight="1">
      <c r="P44" s="78" t="s">
        <v>83</v>
      </c>
      <c r="Q44" s="333">
        <v>1</v>
      </c>
      <c r="R44" s="70"/>
      <c r="S44" s="70"/>
      <c r="T44" s="70"/>
    </row>
    <row r="45" spans="2:20" ht="13.5" customHeight="1">
      <c r="P45" s="78" t="s">
        <v>84</v>
      </c>
      <c r="Q45" s="333">
        <v>1.06</v>
      </c>
      <c r="R45" s="70"/>
      <c r="S45" s="70"/>
      <c r="T45" s="70"/>
    </row>
    <row r="46" spans="2:20" ht="13.5" customHeight="1">
      <c r="P46" s="78" t="s">
        <v>85</v>
      </c>
      <c r="Q46" s="333">
        <v>1.1299999999999999</v>
      </c>
      <c r="R46" s="70"/>
      <c r="S46" s="70"/>
      <c r="T46" s="70"/>
    </row>
    <row r="47" spans="2:20" ht="13.5" customHeight="1">
      <c r="P47" s="78" t="s">
        <v>86</v>
      </c>
      <c r="Q47" s="333">
        <v>1.19</v>
      </c>
      <c r="R47" s="70"/>
      <c r="S47" s="70"/>
      <c r="T47" s="70"/>
    </row>
    <row r="48" spans="2:20" ht="13.5" customHeight="1">
      <c r="P48" s="78" t="s">
        <v>87</v>
      </c>
      <c r="Q48" s="333">
        <v>0.97</v>
      </c>
      <c r="R48" s="70"/>
      <c r="S48" s="70"/>
      <c r="T48" s="70"/>
    </row>
    <row r="49" spans="16:20" ht="13.5" customHeight="1">
      <c r="P49" s="78" t="s">
        <v>88</v>
      </c>
      <c r="Q49" s="333">
        <v>1</v>
      </c>
      <c r="R49" s="70"/>
      <c r="S49" s="70"/>
      <c r="T49" s="70"/>
    </row>
    <row r="50" spans="16:20" ht="13.5" customHeight="1">
      <c r="P50" s="78" t="s">
        <v>89</v>
      </c>
      <c r="Q50" s="333">
        <v>1.03</v>
      </c>
      <c r="R50" s="70"/>
      <c r="S50" s="70"/>
      <c r="T50" s="70"/>
    </row>
    <row r="51" spans="16:20" ht="13.5" customHeight="1">
      <c r="P51" s="78" t="s">
        <v>90</v>
      </c>
      <c r="Q51" s="333">
        <v>1.06</v>
      </c>
      <c r="R51" s="70"/>
      <c r="S51" s="70"/>
      <c r="T51" s="70"/>
    </row>
    <row r="52" spans="16:20" ht="13.5" customHeight="1">
      <c r="P52" s="78" t="s">
        <v>91</v>
      </c>
      <c r="Q52" s="333">
        <v>1.08</v>
      </c>
      <c r="R52" s="70"/>
      <c r="S52" s="70"/>
      <c r="T52" s="70"/>
    </row>
  </sheetData>
  <mergeCells count="81">
    <mergeCell ref="B35:D35"/>
    <mergeCell ref="E35:L35"/>
    <mergeCell ref="M35:N35"/>
    <mergeCell ref="B36:D36"/>
    <mergeCell ref="E36:L36"/>
    <mergeCell ref="M36:N36"/>
    <mergeCell ref="B33:D33"/>
    <mergeCell ref="E33:L33"/>
    <mergeCell ref="M33:N33"/>
    <mergeCell ref="B34:D34"/>
    <mergeCell ref="E34:L34"/>
    <mergeCell ref="M34:N34"/>
    <mergeCell ref="B32:D32"/>
    <mergeCell ref="E32:L32"/>
    <mergeCell ref="M32:N32"/>
    <mergeCell ref="B26:D26"/>
    <mergeCell ref="E26:L26"/>
    <mergeCell ref="M26:N26"/>
    <mergeCell ref="B27:D27"/>
    <mergeCell ref="E27:L27"/>
    <mergeCell ref="M27:N27"/>
    <mergeCell ref="B28:L28"/>
    <mergeCell ref="M28:N28"/>
    <mergeCell ref="B31:D31"/>
    <mergeCell ref="E31:L31"/>
    <mergeCell ref="M31:N31"/>
    <mergeCell ref="B24:D24"/>
    <mergeCell ref="E24:L24"/>
    <mergeCell ref="M24:N24"/>
    <mergeCell ref="B25:D25"/>
    <mergeCell ref="E25:L25"/>
    <mergeCell ref="M25:N25"/>
    <mergeCell ref="B18:C18"/>
    <mergeCell ref="E18:N18"/>
    <mergeCell ref="B19:D19"/>
    <mergeCell ref="E19:N19"/>
    <mergeCell ref="B20:D20"/>
    <mergeCell ref="E20:N20"/>
    <mergeCell ref="I15:J15"/>
    <mergeCell ref="K15:L15"/>
    <mergeCell ref="M15:N15"/>
    <mergeCell ref="B16:D16"/>
    <mergeCell ref="E16:N16"/>
    <mergeCell ref="B12:D12"/>
    <mergeCell ref="E12:J12"/>
    <mergeCell ref="K12:L12"/>
    <mergeCell ref="M12:N12"/>
    <mergeCell ref="B17:D17"/>
    <mergeCell ref="E17:N17"/>
    <mergeCell ref="B13:D13"/>
    <mergeCell ref="E13:N13"/>
    <mergeCell ref="B14:D15"/>
    <mergeCell ref="E14:F14"/>
    <mergeCell ref="G14:H14"/>
    <mergeCell ref="I14:J14"/>
    <mergeCell ref="K14:L14"/>
    <mergeCell ref="M14:N14"/>
    <mergeCell ref="E15:F15"/>
    <mergeCell ref="G15:H15"/>
    <mergeCell ref="B8:D11"/>
    <mergeCell ref="E8:F8"/>
    <mergeCell ref="G8:N8"/>
    <mergeCell ref="E9:F10"/>
    <mergeCell ref="G9:H10"/>
    <mergeCell ref="I9:K9"/>
    <mergeCell ref="L9:M9"/>
    <mergeCell ref="I10:K10"/>
    <mergeCell ref="L10:M10"/>
    <mergeCell ref="E11:F11"/>
    <mergeCell ref="G11:N11"/>
    <mergeCell ref="B1:N1"/>
    <mergeCell ref="B5:D5"/>
    <mergeCell ref="E5:F5"/>
    <mergeCell ref="G5:N5"/>
    <mergeCell ref="B6:D7"/>
    <mergeCell ref="E6:F6"/>
    <mergeCell ref="G6:I6"/>
    <mergeCell ref="J6:L6"/>
    <mergeCell ref="M6:N6"/>
    <mergeCell ref="E7:F7"/>
    <mergeCell ref="G7:N7"/>
  </mergeCells>
  <phoneticPr fontId="6" type="noConversion"/>
  <dataValidations count="5">
    <dataValidation type="list" allowBlank="1" showInputMessage="1" showErrorMessage="1" sqref="N9:N10">
      <formula1>$P$9:$T$9</formula1>
    </dataValidation>
    <dataValidation type="list" allowBlank="1" showInputMessage="1" showErrorMessage="1" sqref="E36">
      <formula1>$P$48:$P$52</formula1>
    </dataValidation>
    <dataValidation type="list" allowBlank="1" showInputMessage="1" showErrorMessage="1" sqref="E35">
      <formula1>$P$43:$P$47</formula1>
    </dataValidation>
    <dataValidation type="list" allowBlank="1" showInputMessage="1" showErrorMessage="1" sqref="E34">
      <formula1>$P$38:$P$42</formula1>
    </dataValidation>
    <dataValidation type="list" allowBlank="1" showInputMessage="1" showErrorMessage="1" sqref="E33">
      <formula1>$P$33:$P$37</formula1>
    </dataValidation>
  </dataValidations>
  <pageMargins left="0.7" right="0.7" top="0.75" bottom="0.75" header="0.3" footer="0.3"/>
  <pageSetup paperSize="9" scale="68" orientation="portrait" r:id="rId1"/>
  <colBreaks count="1" manualBreakCount="1">
    <brk id="1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R184"/>
  <sheetViews>
    <sheetView showGridLines="0" showZeros="0" zoomScaleNormal="100" zoomScaleSheetLayoutView="100" workbookViewId="0">
      <selection activeCell="B1" sqref="B1"/>
    </sheetView>
  </sheetViews>
  <sheetFormatPr defaultColWidth="9" defaultRowHeight="13.5"/>
  <cols>
    <col min="1" max="1" width="2.375" style="16" customWidth="1"/>
    <col min="2" max="2" width="23.25" style="16" customWidth="1"/>
    <col min="3" max="3" width="19.875" style="16" customWidth="1"/>
    <col min="4" max="4" width="26.125" style="16" bestFit="1" customWidth="1"/>
    <col min="5" max="5" width="26.375" style="16" bestFit="1" customWidth="1"/>
    <col min="6" max="6" width="9.375" style="30" customWidth="1"/>
    <col min="7" max="8" width="7.625" style="30" customWidth="1"/>
    <col min="9" max="9" width="10" style="16" customWidth="1"/>
    <col min="10" max="10" width="16.375" style="30" customWidth="1"/>
    <col min="11" max="13" width="7.5" style="287" customWidth="1"/>
    <col min="14" max="14" width="7.25" style="287" customWidth="1"/>
    <col min="15" max="15" width="7.5" style="30" bestFit="1" customWidth="1"/>
    <col min="16" max="16" width="7.125" style="288" customWidth="1"/>
    <col min="17" max="17" width="9.375" style="288" customWidth="1"/>
    <col min="18" max="18" width="20.5" style="16" customWidth="1"/>
    <col min="19" max="16384" width="9" style="16"/>
  </cols>
  <sheetData>
    <row r="1" spans="2:18" ht="14.25" thickBot="1">
      <c r="B1" s="284"/>
      <c r="C1" s="285"/>
      <c r="D1" s="286"/>
      <c r="F1" s="16"/>
    </row>
    <row r="2" spans="2:18" ht="17.25">
      <c r="B2" s="18" t="s">
        <v>1558</v>
      </c>
      <c r="C2" s="18"/>
      <c r="D2" s="18"/>
      <c r="E2" s="18"/>
      <c r="F2" s="18"/>
      <c r="G2" s="289"/>
      <c r="H2" s="289"/>
      <c r="I2" s="18"/>
      <c r="J2" s="290" t="s">
        <v>1559</v>
      </c>
      <c r="K2" s="746">
        <f>SUMIF(J:J,J2,I:I)</f>
        <v>7.9</v>
      </c>
      <c r="L2" s="747"/>
      <c r="M2" s="291"/>
      <c r="N2" s="291"/>
      <c r="O2" s="285"/>
    </row>
    <row r="3" spans="2:18" ht="17.25">
      <c r="B3" s="18"/>
      <c r="C3" s="18"/>
      <c r="D3" s="18"/>
      <c r="E3" s="18"/>
      <c r="F3" s="18"/>
      <c r="G3" s="289"/>
      <c r="H3" s="289"/>
      <c r="I3" s="18"/>
      <c r="J3" s="292" t="s">
        <v>1560</v>
      </c>
      <c r="K3" s="748">
        <f>SUMIF(J:J,J3,Q:Q)</f>
        <v>103.35000000000007</v>
      </c>
      <c r="L3" s="749"/>
      <c r="M3" s="291"/>
      <c r="N3" s="291"/>
      <c r="O3" s="285"/>
    </row>
    <row r="4" spans="2:18" ht="17.25">
      <c r="B4" s="18"/>
      <c r="C4" s="18"/>
      <c r="D4" s="18"/>
      <c r="E4" s="18"/>
      <c r="F4" s="18"/>
      <c r="G4" s="289"/>
      <c r="H4" s="289"/>
      <c r="I4" s="18"/>
      <c r="J4" s="293" t="s">
        <v>1561</v>
      </c>
      <c r="K4" s="750" t="s">
        <v>1562</v>
      </c>
      <c r="L4" s="751"/>
      <c r="M4" s="291"/>
      <c r="N4" s="291"/>
      <c r="O4" s="285"/>
    </row>
    <row r="5" spans="2:18" ht="18" thickBot="1">
      <c r="B5" s="18"/>
      <c r="C5" s="18"/>
      <c r="D5" s="18"/>
      <c r="E5" s="18"/>
      <c r="F5" s="18"/>
      <c r="G5" s="289"/>
      <c r="H5" s="289"/>
      <c r="I5" s="18"/>
      <c r="J5" s="294" t="s">
        <v>1563</v>
      </c>
      <c r="K5" s="752">
        <f>SUMIF(J:J,J5,I:I)</f>
        <v>10.8</v>
      </c>
      <c r="L5" s="753"/>
      <c r="M5" s="291"/>
      <c r="N5" s="291"/>
      <c r="O5" s="285"/>
    </row>
    <row r="6" spans="2:18" ht="17.25">
      <c r="B6" s="18"/>
      <c r="C6" s="18"/>
      <c r="D6" s="18"/>
      <c r="E6" s="18"/>
      <c r="F6" s="289" t="s">
        <v>222</v>
      </c>
      <c r="G6" s="295" t="s">
        <v>1564</v>
      </c>
      <c r="H6" s="289"/>
      <c r="I6" s="18"/>
      <c r="J6" s="296"/>
      <c r="K6" s="297"/>
      <c r="L6" s="297"/>
      <c r="M6" s="297"/>
      <c r="N6" s="297"/>
      <c r="O6" s="296"/>
      <c r="P6" s="298"/>
      <c r="Q6" s="298"/>
      <c r="R6" s="299"/>
    </row>
    <row r="7" spans="2:18" ht="27.75" customHeight="1">
      <c r="B7" s="738" t="s">
        <v>7</v>
      </c>
      <c r="C7" s="739"/>
      <c r="D7" s="739"/>
      <c r="E7" s="740"/>
      <c r="F7" s="738" t="s">
        <v>6</v>
      </c>
      <c r="G7" s="739"/>
      <c r="H7" s="740"/>
      <c r="I7" s="300" t="s">
        <v>14</v>
      </c>
      <c r="J7" s="741" t="s">
        <v>1565</v>
      </c>
      <c r="K7" s="743" t="s">
        <v>1566</v>
      </c>
      <c r="L7" s="743" t="s">
        <v>1567</v>
      </c>
      <c r="M7" s="743" t="s">
        <v>1568</v>
      </c>
      <c r="N7" s="743" t="s">
        <v>1569</v>
      </c>
      <c r="O7" s="741" t="s">
        <v>1570</v>
      </c>
      <c r="P7" s="754" t="s">
        <v>1571</v>
      </c>
      <c r="Q7" s="754" t="s">
        <v>1572</v>
      </c>
      <c r="R7" s="745" t="s">
        <v>13</v>
      </c>
    </row>
    <row r="8" spans="2:18" ht="25.5" customHeight="1">
      <c r="B8" s="301" t="s">
        <v>8</v>
      </c>
      <c r="C8" s="302" t="s">
        <v>9</v>
      </c>
      <c r="D8" s="302" t="s">
        <v>10</v>
      </c>
      <c r="E8" s="303" t="s">
        <v>11</v>
      </c>
      <c r="F8" s="304" t="s">
        <v>12</v>
      </c>
      <c r="G8" s="305" t="s">
        <v>1573</v>
      </c>
      <c r="H8" s="306" t="s">
        <v>1574</v>
      </c>
      <c r="I8" s="306" t="s">
        <v>1575</v>
      </c>
      <c r="J8" s="742"/>
      <c r="K8" s="744"/>
      <c r="L8" s="744"/>
      <c r="M8" s="744"/>
      <c r="N8" s="744"/>
      <c r="O8" s="742"/>
      <c r="P8" s="755"/>
      <c r="Q8" s="755"/>
      <c r="R8" s="745"/>
    </row>
    <row r="9" spans="2:18">
      <c r="B9" s="79" t="s">
        <v>2363</v>
      </c>
      <c r="C9" s="79" t="s">
        <v>2346</v>
      </c>
      <c r="D9" s="340" t="s">
        <v>2347</v>
      </c>
      <c r="E9" s="339"/>
      <c r="F9" s="81" t="s">
        <v>4</v>
      </c>
      <c r="G9" s="245">
        <v>2</v>
      </c>
      <c r="H9" s="245">
        <v>2</v>
      </c>
      <c r="I9" s="307">
        <f>IF(F9="","",IF(F9="EI",4,IF(F9="EO",5.2,IF(F9="EQ",3.9,IF(F9="ILF",7.5,IF(F9="EIF",5.4))))))</f>
        <v>3.9</v>
      </c>
      <c r="J9" s="308" t="s">
        <v>1576</v>
      </c>
      <c r="K9" s="309">
        <v>1</v>
      </c>
      <c r="L9" s="309">
        <v>1</v>
      </c>
      <c r="M9" s="310">
        <f t="shared" ref="M9:M65" si="0">IFERROR(IF(J9="기능변경",K9/G9,""),"")</f>
        <v>0.5</v>
      </c>
      <c r="N9" s="310">
        <f t="shared" ref="N9:N65" si="1">IFERROR(IF(J9="기능변경",L9/H9,""),"")</f>
        <v>0.5</v>
      </c>
      <c r="O9" s="310">
        <f>IF(J9="기능변경",IF(F9="ILF",N9,IF(F9="EIF","재검토",IF(M9=0,N9,IF(N9=0,M9,(M9+N9)/2)))),"")</f>
        <v>0.5</v>
      </c>
      <c r="P9" s="311">
        <f t="shared" ref="P9:P65" si="2">IF(O9&lt;&gt;0,IF(J9="기능변경",IF(O9&lt;=0.33,0.25,IF(O9&gt;0.66,0.75,0.5)),IF(J9="기능삭제",0,"")),"")</f>
        <v>0.5</v>
      </c>
      <c r="Q9" s="312">
        <f t="shared" ref="Q9:Q65" si="3">IFERROR(I9*P9,"")</f>
        <v>1.95</v>
      </c>
      <c r="R9" s="244"/>
    </row>
    <row r="10" spans="2:18">
      <c r="B10" s="79"/>
      <c r="C10" s="79"/>
      <c r="D10" s="340" t="s">
        <v>2348</v>
      </c>
      <c r="E10" s="339"/>
      <c r="F10" s="81" t="s">
        <v>4</v>
      </c>
      <c r="G10" s="245">
        <v>2</v>
      </c>
      <c r="H10" s="245">
        <v>2</v>
      </c>
      <c r="I10" s="307">
        <f t="shared" ref="I10:I65" si="4">IF(F10="","",IF(F10="EI",4,IF(F10="EO",5.2,IF(F10="EQ",3.9,IF(F10="ILF",7.5,IF(F10="EIF",5.4))))))</f>
        <v>3.9</v>
      </c>
      <c r="J10" s="308" t="s">
        <v>1576</v>
      </c>
      <c r="K10" s="309">
        <v>1</v>
      </c>
      <c r="L10" s="309">
        <v>1</v>
      </c>
      <c r="M10" s="310">
        <f t="shared" si="0"/>
        <v>0.5</v>
      </c>
      <c r="N10" s="310">
        <f t="shared" si="1"/>
        <v>0.5</v>
      </c>
      <c r="O10" s="310">
        <f t="shared" ref="O10:O65" si="5">IF(J10="기능변경",IF(F10="ILF",N10,IF(F10="EIF","재검토",IF(M10=0,N10,IF(N10=0,M10,(M10+N10)/2)))),"")</f>
        <v>0.5</v>
      </c>
      <c r="P10" s="311">
        <f t="shared" si="2"/>
        <v>0.5</v>
      </c>
      <c r="Q10" s="312">
        <f t="shared" si="3"/>
        <v>1.95</v>
      </c>
      <c r="R10" s="244"/>
    </row>
    <row r="11" spans="2:18">
      <c r="B11" s="79"/>
      <c r="C11" s="79"/>
      <c r="D11" s="342" t="s">
        <v>2349</v>
      </c>
      <c r="E11" s="339"/>
      <c r="F11" s="81" t="s">
        <v>4</v>
      </c>
      <c r="G11" s="245">
        <v>2</v>
      </c>
      <c r="H11" s="245">
        <v>2</v>
      </c>
      <c r="I11" s="307">
        <f>IF(F11="","",IF(F11="EI",4,IF(F11="EO",5.2,IF(F11="EQ",3.9,IF(F11="ILF",7.5,IF(F11="EIF",5.4))))))</f>
        <v>3.9</v>
      </c>
      <c r="J11" s="308" t="s">
        <v>1576</v>
      </c>
      <c r="K11" s="309">
        <v>1</v>
      </c>
      <c r="L11" s="309">
        <v>1</v>
      </c>
      <c r="M11" s="310">
        <f t="shared" si="0"/>
        <v>0.5</v>
      </c>
      <c r="N11" s="310">
        <f t="shared" si="1"/>
        <v>0.5</v>
      </c>
      <c r="O11" s="310">
        <f>IF(J11="기능변경",IF(F11="ILF",N11,IF(F11="EIF","재검토",IF(M11=0,N11,IF(N11=0,M11,(M11+N11)/2)))),"")</f>
        <v>0.5</v>
      </c>
      <c r="P11" s="311">
        <f t="shared" si="2"/>
        <v>0.5</v>
      </c>
      <c r="Q11" s="312">
        <f t="shared" si="3"/>
        <v>1.95</v>
      </c>
      <c r="R11" s="244"/>
    </row>
    <row r="12" spans="2:18">
      <c r="B12" s="79"/>
      <c r="C12" s="79" t="s">
        <v>2350</v>
      </c>
      <c r="D12" s="342" t="s">
        <v>2353</v>
      </c>
      <c r="E12" s="339"/>
      <c r="F12" s="81" t="s">
        <v>4</v>
      </c>
      <c r="G12" s="245">
        <v>2</v>
      </c>
      <c r="H12" s="245">
        <v>2</v>
      </c>
      <c r="I12" s="307">
        <f t="shared" si="4"/>
        <v>3.9</v>
      </c>
      <c r="J12" s="308" t="s">
        <v>1576</v>
      </c>
      <c r="K12" s="309">
        <v>1</v>
      </c>
      <c r="L12" s="309">
        <v>1</v>
      </c>
      <c r="M12" s="310">
        <f t="shared" si="0"/>
        <v>0.5</v>
      </c>
      <c r="N12" s="310">
        <f t="shared" si="1"/>
        <v>0.5</v>
      </c>
      <c r="O12" s="310">
        <f t="shared" si="5"/>
        <v>0.5</v>
      </c>
      <c r="P12" s="311">
        <f t="shared" si="2"/>
        <v>0.5</v>
      </c>
      <c r="Q12" s="312">
        <f t="shared" si="3"/>
        <v>1.95</v>
      </c>
      <c r="R12" s="244"/>
    </row>
    <row r="13" spans="2:18">
      <c r="B13" s="79"/>
      <c r="C13" s="79"/>
      <c r="D13" s="342" t="s">
        <v>2351</v>
      </c>
      <c r="E13" s="339"/>
      <c r="F13" s="81" t="s">
        <v>4</v>
      </c>
      <c r="G13" s="245">
        <v>2</v>
      </c>
      <c r="H13" s="245">
        <v>2</v>
      </c>
      <c r="I13" s="307">
        <f t="shared" si="4"/>
        <v>3.9</v>
      </c>
      <c r="J13" s="308" t="s">
        <v>1576</v>
      </c>
      <c r="K13" s="309">
        <v>1</v>
      </c>
      <c r="L13" s="309">
        <v>1</v>
      </c>
      <c r="M13" s="310">
        <f t="shared" si="0"/>
        <v>0.5</v>
      </c>
      <c r="N13" s="310">
        <f t="shared" si="1"/>
        <v>0.5</v>
      </c>
      <c r="O13" s="310">
        <f t="shared" si="5"/>
        <v>0.5</v>
      </c>
      <c r="P13" s="311">
        <f t="shared" si="2"/>
        <v>0.5</v>
      </c>
      <c r="Q13" s="312">
        <f t="shared" si="3"/>
        <v>1.95</v>
      </c>
      <c r="R13" s="244"/>
    </row>
    <row r="14" spans="2:18">
      <c r="B14" s="79"/>
      <c r="C14" s="79"/>
      <c r="D14" s="342" t="s">
        <v>2352</v>
      </c>
      <c r="E14" s="339"/>
      <c r="F14" s="81" t="s">
        <v>4</v>
      </c>
      <c r="G14" s="245">
        <v>2</v>
      </c>
      <c r="H14" s="245">
        <v>2</v>
      </c>
      <c r="I14" s="307">
        <f t="shared" si="4"/>
        <v>3.9</v>
      </c>
      <c r="J14" s="308" t="s">
        <v>1576</v>
      </c>
      <c r="K14" s="309">
        <v>1</v>
      </c>
      <c r="L14" s="309">
        <v>1</v>
      </c>
      <c r="M14" s="310">
        <f t="shared" si="0"/>
        <v>0.5</v>
      </c>
      <c r="N14" s="310">
        <f t="shared" si="1"/>
        <v>0.5</v>
      </c>
      <c r="O14" s="310">
        <f t="shared" si="5"/>
        <v>0.5</v>
      </c>
      <c r="P14" s="311">
        <f t="shared" si="2"/>
        <v>0.5</v>
      </c>
      <c r="Q14" s="312">
        <f t="shared" si="3"/>
        <v>1.95</v>
      </c>
      <c r="R14" s="244"/>
    </row>
    <row r="15" spans="2:18">
      <c r="B15" s="79"/>
      <c r="C15" s="79" t="s">
        <v>2354</v>
      </c>
      <c r="D15" s="340" t="s">
        <v>2355</v>
      </c>
      <c r="E15" s="339"/>
      <c r="F15" s="81" t="s">
        <v>4</v>
      </c>
      <c r="G15" s="245">
        <v>2</v>
      </c>
      <c r="H15" s="245">
        <v>2</v>
      </c>
      <c r="I15" s="307">
        <f t="shared" si="4"/>
        <v>3.9</v>
      </c>
      <c r="J15" s="308" t="s">
        <v>1576</v>
      </c>
      <c r="K15" s="309">
        <v>1</v>
      </c>
      <c r="L15" s="309">
        <v>1</v>
      </c>
      <c r="M15" s="310">
        <f t="shared" si="0"/>
        <v>0.5</v>
      </c>
      <c r="N15" s="310">
        <f t="shared" si="1"/>
        <v>0.5</v>
      </c>
      <c r="O15" s="310">
        <f t="shared" si="5"/>
        <v>0.5</v>
      </c>
      <c r="P15" s="311">
        <f t="shared" si="2"/>
        <v>0.5</v>
      </c>
      <c r="Q15" s="312">
        <f t="shared" si="3"/>
        <v>1.95</v>
      </c>
      <c r="R15" s="244"/>
    </row>
    <row r="16" spans="2:18">
      <c r="B16" s="79"/>
      <c r="C16" s="79"/>
      <c r="D16" s="342" t="s">
        <v>2356</v>
      </c>
      <c r="E16" s="339"/>
      <c r="F16" s="81" t="s">
        <v>4</v>
      </c>
      <c r="G16" s="245">
        <v>2</v>
      </c>
      <c r="H16" s="245">
        <v>2</v>
      </c>
      <c r="I16" s="307">
        <f t="shared" si="4"/>
        <v>3.9</v>
      </c>
      <c r="J16" s="308" t="s">
        <v>1576</v>
      </c>
      <c r="K16" s="309">
        <v>1</v>
      </c>
      <c r="L16" s="309">
        <v>1</v>
      </c>
      <c r="M16" s="310">
        <f t="shared" si="0"/>
        <v>0.5</v>
      </c>
      <c r="N16" s="310">
        <f t="shared" si="1"/>
        <v>0.5</v>
      </c>
      <c r="O16" s="310">
        <f t="shared" si="5"/>
        <v>0.5</v>
      </c>
      <c r="P16" s="311">
        <f t="shared" si="2"/>
        <v>0.5</v>
      </c>
      <c r="Q16" s="312">
        <f t="shared" si="3"/>
        <v>1.95</v>
      </c>
      <c r="R16" s="244"/>
    </row>
    <row r="17" spans="2:18">
      <c r="B17" s="79"/>
      <c r="C17" s="79"/>
      <c r="D17" s="340" t="s">
        <v>2357</v>
      </c>
      <c r="E17" s="339"/>
      <c r="F17" s="81" t="s">
        <v>4</v>
      </c>
      <c r="G17" s="245">
        <v>2</v>
      </c>
      <c r="H17" s="245">
        <v>2</v>
      </c>
      <c r="I17" s="307">
        <f t="shared" si="4"/>
        <v>3.9</v>
      </c>
      <c r="J17" s="308" t="s">
        <v>1576</v>
      </c>
      <c r="K17" s="309">
        <v>1</v>
      </c>
      <c r="L17" s="309">
        <v>1</v>
      </c>
      <c r="M17" s="310">
        <f t="shared" si="0"/>
        <v>0.5</v>
      </c>
      <c r="N17" s="310">
        <f t="shared" si="1"/>
        <v>0.5</v>
      </c>
      <c r="O17" s="310">
        <f t="shared" si="5"/>
        <v>0.5</v>
      </c>
      <c r="P17" s="311">
        <f t="shared" si="2"/>
        <v>0.5</v>
      </c>
      <c r="Q17" s="312">
        <f t="shared" si="3"/>
        <v>1.95</v>
      </c>
      <c r="R17" s="244"/>
    </row>
    <row r="18" spans="2:18">
      <c r="B18" s="79"/>
      <c r="C18" s="79" t="s">
        <v>2413</v>
      </c>
      <c r="D18" s="340" t="s">
        <v>2416</v>
      </c>
      <c r="E18" s="339"/>
      <c r="F18" s="81" t="s">
        <v>1</v>
      </c>
      <c r="G18" s="245"/>
      <c r="H18" s="245"/>
      <c r="I18" s="307">
        <f t="shared" si="4"/>
        <v>5.4</v>
      </c>
      <c r="J18" s="308" t="s">
        <v>2414</v>
      </c>
      <c r="K18" s="309"/>
      <c r="L18" s="309"/>
      <c r="M18" s="310" t="str">
        <f t="shared" ref="M18" si="6">IFERROR(IF(J18="기능변경",K18/G18,""),"")</f>
        <v/>
      </c>
      <c r="N18" s="310" t="str">
        <f t="shared" ref="N18" si="7">IFERROR(IF(J18="기능변경",L18/H18,""),"")</f>
        <v/>
      </c>
      <c r="O18" s="310" t="str">
        <f t="shared" ref="O18" si="8">IF(J18="기능변경",IF(F18="ILF",N18,IF(F18="EIF","재검토",IF(M18=0,N18,IF(N18=0,M18,(M18+N18)/2)))),"")</f>
        <v/>
      </c>
      <c r="P18" s="311" t="str">
        <f t="shared" ref="P18" si="9">IF(O18&lt;&gt;0,IF(J18="기능변경",IF(O18&lt;=0.33,0.25,IF(O18&gt;0.66,0.75,0.5)),IF(J18="기능삭제",0,"")),"")</f>
        <v/>
      </c>
      <c r="Q18" s="312" t="str">
        <f t="shared" ref="Q18" si="10">IFERROR(I18*P18,"")</f>
        <v/>
      </c>
      <c r="R18" s="244"/>
    </row>
    <row r="19" spans="2:18">
      <c r="B19" s="79"/>
      <c r="C19" s="79"/>
      <c r="D19" s="340" t="s">
        <v>2415</v>
      </c>
      <c r="E19" s="339"/>
      <c r="F19" s="81" t="s">
        <v>1</v>
      </c>
      <c r="G19" s="245"/>
      <c r="H19" s="245"/>
      <c r="I19" s="307">
        <f t="shared" si="4"/>
        <v>5.4</v>
      </c>
      <c r="J19" s="308" t="s">
        <v>2414</v>
      </c>
      <c r="K19" s="309"/>
      <c r="L19" s="309"/>
      <c r="M19" s="310"/>
      <c r="N19" s="310"/>
      <c r="O19" s="310"/>
      <c r="P19" s="311"/>
      <c r="Q19" s="312"/>
      <c r="R19" s="244"/>
    </row>
    <row r="20" spans="2:18">
      <c r="B20" s="79"/>
      <c r="C20" s="79"/>
      <c r="D20" s="340" t="s">
        <v>2358</v>
      </c>
      <c r="E20" s="339"/>
      <c r="F20" s="81" t="s">
        <v>4</v>
      </c>
      <c r="G20" s="245"/>
      <c r="H20" s="245"/>
      <c r="I20" s="307">
        <f t="shared" si="4"/>
        <v>3.9</v>
      </c>
      <c r="J20" s="308" t="s">
        <v>1577</v>
      </c>
      <c r="K20" s="309"/>
      <c r="L20" s="309"/>
      <c r="M20" s="310" t="str">
        <f t="shared" si="0"/>
        <v/>
      </c>
      <c r="N20" s="310" t="str">
        <f t="shared" si="1"/>
        <v/>
      </c>
      <c r="O20" s="310" t="str">
        <f t="shared" si="5"/>
        <v/>
      </c>
      <c r="P20" s="311" t="str">
        <f t="shared" si="2"/>
        <v/>
      </c>
      <c r="Q20" s="312" t="str">
        <f t="shared" si="3"/>
        <v/>
      </c>
      <c r="R20" s="244"/>
    </row>
    <row r="21" spans="2:18">
      <c r="B21" s="79"/>
      <c r="C21" s="79" t="s">
        <v>2359</v>
      </c>
      <c r="D21" s="340" t="s">
        <v>2361</v>
      </c>
      <c r="E21" s="339"/>
      <c r="F21" s="81" t="s">
        <v>2</v>
      </c>
      <c r="G21" s="245"/>
      <c r="H21" s="245"/>
      <c r="I21" s="307">
        <f t="shared" si="4"/>
        <v>4</v>
      </c>
      <c r="J21" s="308" t="s">
        <v>1577</v>
      </c>
      <c r="K21" s="309"/>
      <c r="L21" s="309"/>
      <c r="M21" s="310" t="str">
        <f t="shared" si="0"/>
        <v/>
      </c>
      <c r="N21" s="310" t="str">
        <f t="shared" si="1"/>
        <v/>
      </c>
      <c r="O21" s="310" t="str">
        <f t="shared" si="5"/>
        <v/>
      </c>
      <c r="P21" s="311" t="str">
        <f t="shared" si="2"/>
        <v/>
      </c>
      <c r="Q21" s="312" t="str">
        <f t="shared" si="3"/>
        <v/>
      </c>
      <c r="R21" s="244"/>
    </row>
    <row r="22" spans="2:18">
      <c r="B22" s="79"/>
      <c r="C22" s="79"/>
      <c r="D22" s="340" t="s">
        <v>2360</v>
      </c>
      <c r="E22" s="339"/>
      <c r="F22" s="81" t="s">
        <v>4</v>
      </c>
      <c r="G22" s="245">
        <v>2</v>
      </c>
      <c r="H22" s="245">
        <v>2</v>
      </c>
      <c r="I22" s="307">
        <f t="shared" si="4"/>
        <v>3.9</v>
      </c>
      <c r="J22" s="308" t="s">
        <v>1576</v>
      </c>
      <c r="K22" s="309">
        <v>1</v>
      </c>
      <c r="L22" s="309">
        <v>1</v>
      </c>
      <c r="M22" s="310">
        <f t="shared" si="0"/>
        <v>0.5</v>
      </c>
      <c r="N22" s="310">
        <f t="shared" si="1"/>
        <v>0.5</v>
      </c>
      <c r="O22" s="310">
        <f t="shared" si="5"/>
        <v>0.5</v>
      </c>
      <c r="P22" s="311">
        <f t="shared" si="2"/>
        <v>0.5</v>
      </c>
      <c r="Q22" s="312">
        <f t="shared" si="3"/>
        <v>1.95</v>
      </c>
      <c r="R22" s="244"/>
    </row>
    <row r="23" spans="2:18">
      <c r="B23" s="27" t="s">
        <v>2364</v>
      </c>
      <c r="C23" s="27" t="s">
        <v>2365</v>
      </c>
      <c r="D23" s="340" t="s">
        <v>2366</v>
      </c>
      <c r="E23" s="339"/>
      <c r="F23" s="81" t="s">
        <v>4</v>
      </c>
      <c r="G23" s="245">
        <v>2</v>
      </c>
      <c r="H23" s="245">
        <v>2</v>
      </c>
      <c r="I23" s="307">
        <f t="shared" si="4"/>
        <v>3.9</v>
      </c>
      <c r="J23" s="308" t="s">
        <v>1576</v>
      </c>
      <c r="K23" s="309">
        <v>1</v>
      </c>
      <c r="L23" s="309">
        <v>1</v>
      </c>
      <c r="M23" s="310">
        <f t="shared" si="0"/>
        <v>0.5</v>
      </c>
      <c r="N23" s="310">
        <f t="shared" si="1"/>
        <v>0.5</v>
      </c>
      <c r="O23" s="310">
        <f t="shared" si="5"/>
        <v>0.5</v>
      </c>
      <c r="P23" s="311">
        <f t="shared" si="2"/>
        <v>0.5</v>
      </c>
      <c r="Q23" s="312">
        <f t="shared" si="3"/>
        <v>1.95</v>
      </c>
      <c r="R23" s="244"/>
    </row>
    <row r="24" spans="2:18">
      <c r="B24" s="79"/>
      <c r="C24" s="27"/>
      <c r="D24" s="340" t="s">
        <v>2367</v>
      </c>
      <c r="E24" s="339"/>
      <c r="F24" s="81" t="s">
        <v>4</v>
      </c>
      <c r="G24" s="245">
        <v>2</v>
      </c>
      <c r="H24" s="245">
        <v>2</v>
      </c>
      <c r="I24" s="307">
        <f t="shared" si="4"/>
        <v>3.9</v>
      </c>
      <c r="J24" s="308" t="s">
        <v>1576</v>
      </c>
      <c r="K24" s="309">
        <v>1</v>
      </c>
      <c r="L24" s="309">
        <v>1</v>
      </c>
      <c r="M24" s="310">
        <f t="shared" si="0"/>
        <v>0.5</v>
      </c>
      <c r="N24" s="310">
        <f t="shared" si="1"/>
        <v>0.5</v>
      </c>
      <c r="O24" s="310">
        <f t="shared" si="5"/>
        <v>0.5</v>
      </c>
      <c r="P24" s="311">
        <f t="shared" si="2"/>
        <v>0.5</v>
      </c>
      <c r="Q24" s="312">
        <f t="shared" si="3"/>
        <v>1.95</v>
      </c>
      <c r="R24" s="244"/>
    </row>
    <row r="25" spans="2:18">
      <c r="B25" s="79"/>
      <c r="C25" s="79" t="s">
        <v>2369</v>
      </c>
      <c r="D25" s="340" t="s">
        <v>2368</v>
      </c>
      <c r="E25" s="339"/>
      <c r="F25" s="81" t="s">
        <v>4</v>
      </c>
      <c r="G25" s="245">
        <v>2</v>
      </c>
      <c r="H25" s="245">
        <v>2</v>
      </c>
      <c r="I25" s="307">
        <f t="shared" si="4"/>
        <v>3.9</v>
      </c>
      <c r="J25" s="308" t="s">
        <v>1576</v>
      </c>
      <c r="K25" s="309">
        <v>1</v>
      </c>
      <c r="L25" s="309">
        <v>1</v>
      </c>
      <c r="M25" s="310">
        <f t="shared" si="0"/>
        <v>0.5</v>
      </c>
      <c r="N25" s="310">
        <f t="shared" si="1"/>
        <v>0.5</v>
      </c>
      <c r="O25" s="310">
        <f t="shared" si="5"/>
        <v>0.5</v>
      </c>
      <c r="P25" s="311">
        <f t="shared" si="2"/>
        <v>0.5</v>
      </c>
      <c r="Q25" s="312">
        <f t="shared" si="3"/>
        <v>1.95</v>
      </c>
      <c r="R25" s="244"/>
    </row>
    <row r="26" spans="2:18">
      <c r="B26" s="79"/>
      <c r="C26" s="79" t="s">
        <v>2417</v>
      </c>
      <c r="D26" s="340" t="s">
        <v>2418</v>
      </c>
      <c r="E26" s="339"/>
      <c r="F26" s="81" t="s">
        <v>4</v>
      </c>
      <c r="G26" s="245">
        <v>2</v>
      </c>
      <c r="H26" s="245">
        <v>2</v>
      </c>
      <c r="I26" s="307">
        <f t="shared" ref="I26" si="11">IF(F26="","",IF(F26="EI",4,IF(F26="EO",5.2,IF(F26="EQ",3.9,IF(F26="ILF",7.5,IF(F26="EIF",5.4))))))</f>
        <v>3.9</v>
      </c>
      <c r="J26" s="308" t="s">
        <v>1576</v>
      </c>
      <c r="K26" s="309">
        <v>1</v>
      </c>
      <c r="L26" s="309">
        <v>1</v>
      </c>
      <c r="M26" s="310">
        <f t="shared" ref="M26" si="12">IFERROR(IF(J26="기능변경",K26/G26,""),"")</f>
        <v>0.5</v>
      </c>
      <c r="N26" s="310">
        <f t="shared" ref="N26" si="13">IFERROR(IF(J26="기능변경",L26/H26,""),"")</f>
        <v>0.5</v>
      </c>
      <c r="O26" s="310">
        <f t="shared" ref="O26" si="14">IF(J26="기능변경",IF(F26="ILF",N26,IF(F26="EIF","재검토",IF(M26=0,N26,IF(N26=0,M26,(M26+N26)/2)))),"")</f>
        <v>0.5</v>
      </c>
      <c r="P26" s="311">
        <f t="shared" ref="P26" si="15">IF(O26&lt;&gt;0,IF(J26="기능변경",IF(O26&lt;=0.33,0.25,IF(O26&gt;0.66,0.75,0.5)),IF(J26="기능삭제",0,"")),"")</f>
        <v>0.5</v>
      </c>
      <c r="Q26" s="312">
        <f t="shared" ref="Q26" si="16">IFERROR(I26*P26,"")</f>
        <v>1.95</v>
      </c>
      <c r="R26" s="244"/>
    </row>
    <row r="27" spans="2:18">
      <c r="B27" s="79"/>
      <c r="C27" s="79" t="s">
        <v>2370</v>
      </c>
      <c r="D27" s="340" t="s">
        <v>2371</v>
      </c>
      <c r="E27" s="339"/>
      <c r="F27" s="81" t="s">
        <v>4</v>
      </c>
      <c r="G27" s="245">
        <v>2</v>
      </c>
      <c r="H27" s="245">
        <v>2</v>
      </c>
      <c r="I27" s="307">
        <f t="shared" si="4"/>
        <v>3.9</v>
      </c>
      <c r="J27" s="308" t="s">
        <v>1576</v>
      </c>
      <c r="K27" s="309">
        <v>1</v>
      </c>
      <c r="L27" s="309">
        <v>1</v>
      </c>
      <c r="M27" s="310">
        <f t="shared" si="0"/>
        <v>0.5</v>
      </c>
      <c r="N27" s="310">
        <f t="shared" si="1"/>
        <v>0.5</v>
      </c>
      <c r="O27" s="310">
        <f t="shared" si="5"/>
        <v>0.5</v>
      </c>
      <c r="P27" s="311">
        <f t="shared" si="2"/>
        <v>0.5</v>
      </c>
      <c r="Q27" s="312">
        <f t="shared" si="3"/>
        <v>1.95</v>
      </c>
      <c r="R27" s="244"/>
    </row>
    <row r="28" spans="2:18">
      <c r="B28" s="79"/>
      <c r="C28" s="79"/>
      <c r="D28" s="340" t="s">
        <v>2372</v>
      </c>
      <c r="E28" s="339"/>
      <c r="F28" s="81" t="s">
        <v>4</v>
      </c>
      <c r="G28" s="245">
        <v>2</v>
      </c>
      <c r="H28" s="245">
        <v>2</v>
      </c>
      <c r="I28" s="307">
        <f t="shared" si="4"/>
        <v>3.9</v>
      </c>
      <c r="J28" s="308" t="s">
        <v>1576</v>
      </c>
      <c r="K28" s="309">
        <v>1</v>
      </c>
      <c r="L28" s="309">
        <v>1</v>
      </c>
      <c r="M28" s="310">
        <f t="shared" si="0"/>
        <v>0.5</v>
      </c>
      <c r="N28" s="310">
        <f t="shared" si="1"/>
        <v>0.5</v>
      </c>
      <c r="O28" s="310">
        <f t="shared" si="5"/>
        <v>0.5</v>
      </c>
      <c r="P28" s="311">
        <f t="shared" si="2"/>
        <v>0.5</v>
      </c>
      <c r="Q28" s="312">
        <f t="shared" si="3"/>
        <v>1.95</v>
      </c>
      <c r="R28" s="244"/>
    </row>
    <row r="29" spans="2:18">
      <c r="B29" s="79"/>
      <c r="C29" s="79"/>
      <c r="D29" s="340" t="s">
        <v>2373</v>
      </c>
      <c r="E29" s="339"/>
      <c r="F29" s="81" t="s">
        <v>3</v>
      </c>
      <c r="G29" s="245">
        <v>2</v>
      </c>
      <c r="H29" s="245">
        <v>2</v>
      </c>
      <c r="I29" s="307">
        <f t="shared" si="4"/>
        <v>5.2</v>
      </c>
      <c r="J29" s="308" t="s">
        <v>1576</v>
      </c>
      <c r="K29" s="309">
        <v>1</v>
      </c>
      <c r="L29" s="309">
        <v>1</v>
      </c>
      <c r="M29" s="310">
        <f t="shared" si="0"/>
        <v>0.5</v>
      </c>
      <c r="N29" s="310">
        <f t="shared" si="1"/>
        <v>0.5</v>
      </c>
      <c r="O29" s="310">
        <f t="shared" si="5"/>
        <v>0.5</v>
      </c>
      <c r="P29" s="311">
        <f t="shared" si="2"/>
        <v>0.5</v>
      </c>
      <c r="Q29" s="312">
        <f t="shared" si="3"/>
        <v>2.6</v>
      </c>
      <c r="R29" s="244"/>
    </row>
    <row r="30" spans="2:18">
      <c r="B30" s="79"/>
      <c r="C30" s="79" t="s">
        <v>2374</v>
      </c>
      <c r="D30" s="340" t="s">
        <v>2375</v>
      </c>
      <c r="E30" s="339" t="s">
        <v>2384</v>
      </c>
      <c r="F30" s="81" t="s">
        <v>4</v>
      </c>
      <c r="G30" s="245">
        <v>2</v>
      </c>
      <c r="H30" s="245">
        <v>2</v>
      </c>
      <c r="I30" s="307">
        <f t="shared" si="4"/>
        <v>3.9</v>
      </c>
      <c r="J30" s="308" t="s">
        <v>1576</v>
      </c>
      <c r="K30" s="309">
        <v>1</v>
      </c>
      <c r="L30" s="309">
        <v>1</v>
      </c>
      <c r="M30" s="310">
        <f t="shared" si="0"/>
        <v>0.5</v>
      </c>
      <c r="N30" s="310">
        <f t="shared" si="1"/>
        <v>0.5</v>
      </c>
      <c r="O30" s="310">
        <f t="shared" si="5"/>
        <v>0.5</v>
      </c>
      <c r="P30" s="311">
        <f t="shared" si="2"/>
        <v>0.5</v>
      </c>
      <c r="Q30" s="312">
        <f t="shared" si="3"/>
        <v>1.95</v>
      </c>
      <c r="R30" s="244"/>
    </row>
    <row r="31" spans="2:18">
      <c r="B31" s="79"/>
      <c r="C31" s="79"/>
      <c r="D31" s="339" t="s">
        <v>2376</v>
      </c>
      <c r="E31" s="339"/>
      <c r="F31" s="81" t="s">
        <v>4</v>
      </c>
      <c r="G31" s="245">
        <v>2</v>
      </c>
      <c r="H31" s="245">
        <v>2</v>
      </c>
      <c r="I31" s="307">
        <f t="shared" si="4"/>
        <v>3.9</v>
      </c>
      <c r="J31" s="308" t="s">
        <v>1576</v>
      </c>
      <c r="K31" s="309">
        <v>1</v>
      </c>
      <c r="L31" s="309">
        <v>1</v>
      </c>
      <c r="M31" s="310">
        <f t="shared" si="0"/>
        <v>0.5</v>
      </c>
      <c r="N31" s="310">
        <f t="shared" si="1"/>
        <v>0.5</v>
      </c>
      <c r="O31" s="310">
        <f t="shared" si="5"/>
        <v>0.5</v>
      </c>
      <c r="P31" s="311">
        <f t="shared" si="2"/>
        <v>0.5</v>
      </c>
      <c r="Q31" s="312">
        <f t="shared" si="3"/>
        <v>1.95</v>
      </c>
      <c r="R31" s="244"/>
    </row>
    <row r="32" spans="2:18">
      <c r="B32" s="79"/>
      <c r="C32" s="79"/>
      <c r="D32" s="340" t="s">
        <v>2377</v>
      </c>
      <c r="E32" s="339"/>
      <c r="F32" s="81" t="s">
        <v>4</v>
      </c>
      <c r="G32" s="245">
        <v>2</v>
      </c>
      <c r="H32" s="245">
        <v>2</v>
      </c>
      <c r="I32" s="307">
        <f t="shared" si="4"/>
        <v>3.9</v>
      </c>
      <c r="J32" s="308" t="s">
        <v>1576</v>
      </c>
      <c r="K32" s="309">
        <v>1</v>
      </c>
      <c r="L32" s="309">
        <v>1</v>
      </c>
      <c r="M32" s="310">
        <f t="shared" si="0"/>
        <v>0.5</v>
      </c>
      <c r="N32" s="310">
        <f t="shared" si="1"/>
        <v>0.5</v>
      </c>
      <c r="O32" s="310">
        <f t="shared" si="5"/>
        <v>0.5</v>
      </c>
      <c r="P32" s="311">
        <f t="shared" si="2"/>
        <v>0.5</v>
      </c>
      <c r="Q32" s="312">
        <f t="shared" si="3"/>
        <v>1.95</v>
      </c>
      <c r="R32" s="244"/>
    </row>
    <row r="33" spans="2:18">
      <c r="B33" s="79"/>
      <c r="C33" s="79"/>
      <c r="D33" s="340" t="s">
        <v>2378</v>
      </c>
      <c r="E33" s="339"/>
      <c r="F33" s="81" t="s">
        <v>4</v>
      </c>
      <c r="G33" s="245">
        <v>2</v>
      </c>
      <c r="H33" s="245">
        <v>2</v>
      </c>
      <c r="I33" s="307">
        <f t="shared" si="4"/>
        <v>3.9</v>
      </c>
      <c r="J33" s="308" t="s">
        <v>1576</v>
      </c>
      <c r="K33" s="309">
        <v>1</v>
      </c>
      <c r="L33" s="309">
        <v>1</v>
      </c>
      <c r="M33" s="310">
        <f t="shared" si="0"/>
        <v>0.5</v>
      </c>
      <c r="N33" s="310">
        <f t="shared" si="1"/>
        <v>0.5</v>
      </c>
      <c r="O33" s="310">
        <f t="shared" si="5"/>
        <v>0.5</v>
      </c>
      <c r="P33" s="311">
        <f t="shared" si="2"/>
        <v>0.5</v>
      </c>
      <c r="Q33" s="312">
        <f t="shared" si="3"/>
        <v>1.95</v>
      </c>
      <c r="R33" s="244"/>
    </row>
    <row r="34" spans="2:18">
      <c r="B34" s="79"/>
      <c r="C34" s="79"/>
      <c r="D34" s="340" t="s">
        <v>2379</v>
      </c>
      <c r="E34" s="339"/>
      <c r="F34" s="81" t="s">
        <v>4</v>
      </c>
      <c r="G34" s="245">
        <v>2</v>
      </c>
      <c r="H34" s="245">
        <v>2</v>
      </c>
      <c r="I34" s="307">
        <f t="shared" si="4"/>
        <v>3.9</v>
      </c>
      <c r="J34" s="308" t="s">
        <v>1576</v>
      </c>
      <c r="K34" s="309">
        <v>1</v>
      </c>
      <c r="L34" s="309">
        <v>1</v>
      </c>
      <c r="M34" s="310">
        <f t="shared" si="0"/>
        <v>0.5</v>
      </c>
      <c r="N34" s="310">
        <f t="shared" si="1"/>
        <v>0.5</v>
      </c>
      <c r="O34" s="310">
        <f t="shared" si="5"/>
        <v>0.5</v>
      </c>
      <c r="P34" s="311">
        <f t="shared" si="2"/>
        <v>0.5</v>
      </c>
      <c r="Q34" s="312">
        <f t="shared" si="3"/>
        <v>1.95</v>
      </c>
      <c r="R34" s="244"/>
    </row>
    <row r="35" spans="2:18">
      <c r="B35" s="79"/>
      <c r="C35" s="79"/>
      <c r="D35" s="340" t="s">
        <v>2380</v>
      </c>
      <c r="E35" s="339"/>
      <c r="F35" s="81" t="s">
        <v>4</v>
      </c>
      <c r="G35" s="245">
        <v>2</v>
      </c>
      <c r="H35" s="245">
        <v>2</v>
      </c>
      <c r="I35" s="307">
        <f t="shared" si="4"/>
        <v>3.9</v>
      </c>
      <c r="J35" s="308" t="s">
        <v>1576</v>
      </c>
      <c r="K35" s="309">
        <v>1</v>
      </c>
      <c r="L35" s="309">
        <v>1</v>
      </c>
      <c r="M35" s="310">
        <f t="shared" si="0"/>
        <v>0.5</v>
      </c>
      <c r="N35" s="310">
        <f t="shared" si="1"/>
        <v>0.5</v>
      </c>
      <c r="O35" s="310">
        <f t="shared" si="5"/>
        <v>0.5</v>
      </c>
      <c r="P35" s="311">
        <f t="shared" si="2"/>
        <v>0.5</v>
      </c>
      <c r="Q35" s="312">
        <f t="shared" si="3"/>
        <v>1.95</v>
      </c>
      <c r="R35" s="244"/>
    </row>
    <row r="36" spans="2:18">
      <c r="B36" s="79"/>
      <c r="C36" s="79"/>
      <c r="D36" s="340" t="s">
        <v>2381</v>
      </c>
      <c r="E36" s="339"/>
      <c r="F36" s="81" t="s">
        <v>4</v>
      </c>
      <c r="G36" s="245">
        <v>2</v>
      </c>
      <c r="H36" s="245">
        <v>2</v>
      </c>
      <c r="I36" s="307">
        <f t="shared" si="4"/>
        <v>3.9</v>
      </c>
      <c r="J36" s="308" t="s">
        <v>1576</v>
      </c>
      <c r="K36" s="309">
        <v>1</v>
      </c>
      <c r="L36" s="309">
        <v>1</v>
      </c>
      <c r="M36" s="310">
        <f t="shared" si="0"/>
        <v>0.5</v>
      </c>
      <c r="N36" s="310">
        <f t="shared" si="1"/>
        <v>0.5</v>
      </c>
      <c r="O36" s="310">
        <f t="shared" si="5"/>
        <v>0.5</v>
      </c>
      <c r="P36" s="311">
        <f t="shared" si="2"/>
        <v>0.5</v>
      </c>
      <c r="Q36" s="312">
        <f t="shared" si="3"/>
        <v>1.95</v>
      </c>
      <c r="R36" s="244"/>
    </row>
    <row r="37" spans="2:18">
      <c r="B37" s="79"/>
      <c r="C37" s="79"/>
      <c r="D37" s="340" t="s">
        <v>2382</v>
      </c>
      <c r="E37" s="339"/>
      <c r="F37" s="81" t="s">
        <v>4</v>
      </c>
      <c r="G37" s="245">
        <v>2</v>
      </c>
      <c r="H37" s="245">
        <v>2</v>
      </c>
      <c r="I37" s="307">
        <f t="shared" si="4"/>
        <v>3.9</v>
      </c>
      <c r="J37" s="308" t="s">
        <v>1576</v>
      </c>
      <c r="K37" s="309">
        <v>1</v>
      </c>
      <c r="L37" s="309">
        <v>1</v>
      </c>
      <c r="M37" s="310">
        <f t="shared" si="0"/>
        <v>0.5</v>
      </c>
      <c r="N37" s="310">
        <f t="shared" si="1"/>
        <v>0.5</v>
      </c>
      <c r="O37" s="310">
        <f t="shared" si="5"/>
        <v>0.5</v>
      </c>
      <c r="P37" s="311">
        <f t="shared" si="2"/>
        <v>0.5</v>
      </c>
      <c r="Q37" s="312">
        <f t="shared" si="3"/>
        <v>1.95</v>
      </c>
      <c r="R37" s="244"/>
    </row>
    <row r="38" spans="2:18">
      <c r="B38" s="79"/>
      <c r="C38" s="79"/>
      <c r="D38" s="340" t="s">
        <v>2383</v>
      </c>
      <c r="E38" s="339"/>
      <c r="F38" s="81" t="s">
        <v>4</v>
      </c>
      <c r="G38" s="245">
        <v>2</v>
      </c>
      <c r="H38" s="245">
        <v>2</v>
      </c>
      <c r="I38" s="307">
        <f t="shared" si="4"/>
        <v>3.9</v>
      </c>
      <c r="J38" s="308" t="s">
        <v>1576</v>
      </c>
      <c r="K38" s="309">
        <v>1</v>
      </c>
      <c r="L38" s="309">
        <v>1</v>
      </c>
      <c r="M38" s="310">
        <f t="shared" si="0"/>
        <v>0.5</v>
      </c>
      <c r="N38" s="310">
        <f t="shared" si="1"/>
        <v>0.5</v>
      </c>
      <c r="O38" s="310">
        <f t="shared" si="5"/>
        <v>0.5</v>
      </c>
      <c r="P38" s="311">
        <f t="shared" si="2"/>
        <v>0.5</v>
      </c>
      <c r="Q38" s="312">
        <f t="shared" si="3"/>
        <v>1.95</v>
      </c>
      <c r="R38" s="244"/>
    </row>
    <row r="39" spans="2:18" ht="27">
      <c r="B39" s="79"/>
      <c r="C39" s="79"/>
      <c r="D39" s="340" t="s">
        <v>2385</v>
      </c>
      <c r="E39" s="339"/>
      <c r="F39" s="81" t="s">
        <v>4</v>
      </c>
      <c r="G39" s="245">
        <v>2</v>
      </c>
      <c r="H39" s="245">
        <v>2</v>
      </c>
      <c r="I39" s="307">
        <f t="shared" si="4"/>
        <v>3.9</v>
      </c>
      <c r="J39" s="308" t="s">
        <v>1576</v>
      </c>
      <c r="K39" s="309">
        <v>1</v>
      </c>
      <c r="L39" s="309">
        <v>1</v>
      </c>
      <c r="M39" s="310">
        <f t="shared" si="0"/>
        <v>0.5</v>
      </c>
      <c r="N39" s="310">
        <f t="shared" si="1"/>
        <v>0.5</v>
      </c>
      <c r="O39" s="310">
        <f t="shared" si="5"/>
        <v>0.5</v>
      </c>
      <c r="P39" s="311">
        <f t="shared" si="2"/>
        <v>0.5</v>
      </c>
      <c r="Q39" s="312">
        <f t="shared" si="3"/>
        <v>1.95</v>
      </c>
      <c r="R39" s="244"/>
    </row>
    <row r="40" spans="2:18" ht="27">
      <c r="B40" s="79"/>
      <c r="C40" s="79"/>
      <c r="D40" s="340" t="s">
        <v>2386</v>
      </c>
      <c r="E40" s="339"/>
      <c r="F40" s="81" t="s">
        <v>4</v>
      </c>
      <c r="G40" s="245">
        <v>2</v>
      </c>
      <c r="H40" s="245">
        <v>2</v>
      </c>
      <c r="I40" s="307">
        <f t="shared" si="4"/>
        <v>3.9</v>
      </c>
      <c r="J40" s="308" t="s">
        <v>1576</v>
      </c>
      <c r="K40" s="309">
        <v>1</v>
      </c>
      <c r="L40" s="309">
        <v>1</v>
      </c>
      <c r="M40" s="310">
        <f t="shared" si="0"/>
        <v>0.5</v>
      </c>
      <c r="N40" s="310">
        <f t="shared" si="1"/>
        <v>0.5</v>
      </c>
      <c r="O40" s="310">
        <f t="shared" si="5"/>
        <v>0.5</v>
      </c>
      <c r="P40" s="311">
        <f t="shared" si="2"/>
        <v>0.5</v>
      </c>
      <c r="Q40" s="312">
        <f t="shared" si="3"/>
        <v>1.95</v>
      </c>
      <c r="R40" s="244"/>
    </row>
    <row r="41" spans="2:18">
      <c r="B41" s="79"/>
      <c r="C41" s="27"/>
      <c r="D41" s="340" t="s">
        <v>2387</v>
      </c>
      <c r="E41" s="95"/>
      <c r="F41" s="81" t="s">
        <v>4</v>
      </c>
      <c r="G41" s="245">
        <v>2</v>
      </c>
      <c r="H41" s="245">
        <v>2</v>
      </c>
      <c r="I41" s="307">
        <f t="shared" si="4"/>
        <v>3.9</v>
      </c>
      <c r="J41" s="308" t="s">
        <v>1576</v>
      </c>
      <c r="K41" s="309">
        <v>1</v>
      </c>
      <c r="L41" s="309">
        <v>1</v>
      </c>
      <c r="M41" s="310">
        <f t="shared" si="0"/>
        <v>0.5</v>
      </c>
      <c r="N41" s="310">
        <f t="shared" si="1"/>
        <v>0.5</v>
      </c>
      <c r="O41" s="310">
        <f t="shared" si="5"/>
        <v>0.5</v>
      </c>
      <c r="P41" s="311">
        <f t="shared" si="2"/>
        <v>0.5</v>
      </c>
      <c r="Q41" s="312">
        <f t="shared" si="3"/>
        <v>1.95</v>
      </c>
      <c r="R41" s="244"/>
    </row>
    <row r="42" spans="2:18">
      <c r="B42" s="79"/>
      <c r="C42" s="27"/>
      <c r="D42" s="340" t="s">
        <v>2388</v>
      </c>
      <c r="E42" s="95"/>
      <c r="F42" s="81" t="s">
        <v>4</v>
      </c>
      <c r="G42" s="245">
        <v>2</v>
      </c>
      <c r="H42" s="245">
        <v>2</v>
      </c>
      <c r="I42" s="307">
        <f t="shared" si="4"/>
        <v>3.9</v>
      </c>
      <c r="J42" s="308" t="s">
        <v>1576</v>
      </c>
      <c r="K42" s="309">
        <v>1</v>
      </c>
      <c r="L42" s="309">
        <v>1</v>
      </c>
      <c r="M42" s="310">
        <f t="shared" si="0"/>
        <v>0.5</v>
      </c>
      <c r="N42" s="310">
        <f t="shared" si="1"/>
        <v>0.5</v>
      </c>
      <c r="O42" s="310">
        <f t="shared" si="5"/>
        <v>0.5</v>
      </c>
      <c r="P42" s="311">
        <f t="shared" si="2"/>
        <v>0.5</v>
      </c>
      <c r="Q42" s="312">
        <f t="shared" si="3"/>
        <v>1.95</v>
      </c>
      <c r="R42" s="244"/>
    </row>
    <row r="43" spans="2:18">
      <c r="B43" s="79"/>
      <c r="C43" s="27"/>
      <c r="D43" s="340" t="s">
        <v>2389</v>
      </c>
      <c r="E43" s="95"/>
      <c r="F43" s="81" t="s">
        <v>4</v>
      </c>
      <c r="G43" s="245">
        <v>2</v>
      </c>
      <c r="H43" s="245">
        <v>2</v>
      </c>
      <c r="I43" s="307">
        <f t="shared" si="4"/>
        <v>3.9</v>
      </c>
      <c r="J43" s="308" t="s">
        <v>1576</v>
      </c>
      <c r="K43" s="309">
        <v>1</v>
      </c>
      <c r="L43" s="309">
        <v>1</v>
      </c>
      <c r="M43" s="310">
        <f t="shared" si="0"/>
        <v>0.5</v>
      </c>
      <c r="N43" s="310">
        <f t="shared" si="1"/>
        <v>0.5</v>
      </c>
      <c r="O43" s="310">
        <f t="shared" si="5"/>
        <v>0.5</v>
      </c>
      <c r="P43" s="311">
        <f t="shared" si="2"/>
        <v>0.5</v>
      </c>
      <c r="Q43" s="312">
        <f t="shared" si="3"/>
        <v>1.95</v>
      </c>
      <c r="R43" s="244"/>
    </row>
    <row r="44" spans="2:18">
      <c r="B44" s="79"/>
      <c r="C44" s="27"/>
      <c r="D44" s="340" t="s">
        <v>2390</v>
      </c>
      <c r="E44" s="95"/>
      <c r="F44" s="81" t="s">
        <v>4</v>
      </c>
      <c r="G44" s="245">
        <v>2</v>
      </c>
      <c r="H44" s="245">
        <v>2</v>
      </c>
      <c r="I44" s="307">
        <f t="shared" si="4"/>
        <v>3.9</v>
      </c>
      <c r="J44" s="308" t="s">
        <v>1576</v>
      </c>
      <c r="K44" s="309">
        <v>1</v>
      </c>
      <c r="L44" s="309">
        <v>1</v>
      </c>
      <c r="M44" s="310">
        <f t="shared" si="0"/>
        <v>0.5</v>
      </c>
      <c r="N44" s="310">
        <f t="shared" si="1"/>
        <v>0.5</v>
      </c>
      <c r="O44" s="310">
        <f t="shared" si="5"/>
        <v>0.5</v>
      </c>
      <c r="P44" s="311">
        <f t="shared" si="2"/>
        <v>0.5</v>
      </c>
      <c r="Q44" s="312">
        <f t="shared" si="3"/>
        <v>1.95</v>
      </c>
      <c r="R44" s="244"/>
    </row>
    <row r="45" spans="2:18">
      <c r="B45" s="79"/>
      <c r="C45" s="79"/>
      <c r="D45" s="96" t="s">
        <v>2391</v>
      </c>
      <c r="E45" s="339"/>
      <c r="F45" s="81" t="s">
        <v>4</v>
      </c>
      <c r="G45" s="245">
        <v>2</v>
      </c>
      <c r="H45" s="245">
        <v>2</v>
      </c>
      <c r="I45" s="307">
        <f t="shared" si="4"/>
        <v>3.9</v>
      </c>
      <c r="J45" s="308" t="s">
        <v>1576</v>
      </c>
      <c r="K45" s="309">
        <v>1</v>
      </c>
      <c r="L45" s="309">
        <v>1</v>
      </c>
      <c r="M45" s="310">
        <f t="shared" si="0"/>
        <v>0.5</v>
      </c>
      <c r="N45" s="310">
        <f t="shared" si="1"/>
        <v>0.5</v>
      </c>
      <c r="O45" s="310">
        <f t="shared" si="5"/>
        <v>0.5</v>
      </c>
      <c r="P45" s="311">
        <f t="shared" si="2"/>
        <v>0.5</v>
      </c>
      <c r="Q45" s="312">
        <f t="shared" si="3"/>
        <v>1.95</v>
      </c>
      <c r="R45" s="244"/>
    </row>
    <row r="46" spans="2:18">
      <c r="B46" s="79"/>
      <c r="C46" s="79"/>
      <c r="D46" s="96" t="s">
        <v>2392</v>
      </c>
      <c r="E46" s="339"/>
      <c r="F46" s="81" t="s">
        <v>4</v>
      </c>
      <c r="G46" s="245">
        <v>2</v>
      </c>
      <c r="H46" s="245">
        <v>2</v>
      </c>
      <c r="I46" s="307">
        <f t="shared" si="4"/>
        <v>3.9</v>
      </c>
      <c r="J46" s="308" t="s">
        <v>1576</v>
      </c>
      <c r="K46" s="309">
        <v>1</v>
      </c>
      <c r="L46" s="309">
        <v>1</v>
      </c>
      <c r="M46" s="310">
        <f t="shared" si="0"/>
        <v>0.5</v>
      </c>
      <c r="N46" s="310">
        <f t="shared" si="1"/>
        <v>0.5</v>
      </c>
      <c r="O46" s="310">
        <f t="shared" si="5"/>
        <v>0.5</v>
      </c>
      <c r="P46" s="311">
        <f t="shared" si="2"/>
        <v>0.5</v>
      </c>
      <c r="Q46" s="312">
        <f t="shared" si="3"/>
        <v>1.95</v>
      </c>
      <c r="R46" s="244"/>
    </row>
    <row r="47" spans="2:18">
      <c r="B47" s="79"/>
      <c r="C47" s="79"/>
      <c r="D47" s="96" t="s">
        <v>2393</v>
      </c>
      <c r="E47" s="339"/>
      <c r="F47" s="81" t="s">
        <v>4</v>
      </c>
      <c r="G47" s="245">
        <v>2</v>
      </c>
      <c r="H47" s="245">
        <v>2</v>
      </c>
      <c r="I47" s="307">
        <f t="shared" si="4"/>
        <v>3.9</v>
      </c>
      <c r="J47" s="308" t="s">
        <v>1576</v>
      </c>
      <c r="K47" s="309">
        <v>1</v>
      </c>
      <c r="L47" s="309">
        <v>1</v>
      </c>
      <c r="M47" s="310">
        <f t="shared" si="0"/>
        <v>0.5</v>
      </c>
      <c r="N47" s="310">
        <f t="shared" si="1"/>
        <v>0.5</v>
      </c>
      <c r="O47" s="310">
        <f t="shared" si="5"/>
        <v>0.5</v>
      </c>
      <c r="P47" s="311">
        <f t="shared" si="2"/>
        <v>0.5</v>
      </c>
      <c r="Q47" s="312">
        <f t="shared" si="3"/>
        <v>1.95</v>
      </c>
      <c r="R47" s="244"/>
    </row>
    <row r="48" spans="2:18">
      <c r="B48" s="79"/>
      <c r="C48" s="79"/>
      <c r="D48" s="96" t="s">
        <v>2394</v>
      </c>
      <c r="E48" s="339"/>
      <c r="F48" s="81" t="s">
        <v>4</v>
      </c>
      <c r="G48" s="245">
        <v>2</v>
      </c>
      <c r="H48" s="245">
        <v>2</v>
      </c>
      <c r="I48" s="307">
        <f t="shared" si="4"/>
        <v>3.9</v>
      </c>
      <c r="J48" s="308" t="s">
        <v>1576</v>
      </c>
      <c r="K48" s="309">
        <v>1</v>
      </c>
      <c r="L48" s="309">
        <v>1</v>
      </c>
      <c r="M48" s="310">
        <f t="shared" si="0"/>
        <v>0.5</v>
      </c>
      <c r="N48" s="310">
        <f t="shared" si="1"/>
        <v>0.5</v>
      </c>
      <c r="O48" s="310">
        <f t="shared" si="5"/>
        <v>0.5</v>
      </c>
      <c r="P48" s="311">
        <f t="shared" si="2"/>
        <v>0.5</v>
      </c>
      <c r="Q48" s="312">
        <f t="shared" si="3"/>
        <v>1.95</v>
      </c>
      <c r="R48" s="244"/>
    </row>
    <row r="49" spans="2:18">
      <c r="B49" s="79"/>
      <c r="C49" s="79"/>
      <c r="D49" s="96" t="s">
        <v>2395</v>
      </c>
      <c r="E49" s="339"/>
      <c r="F49" s="81" t="s">
        <v>4</v>
      </c>
      <c r="G49" s="245">
        <v>2</v>
      </c>
      <c r="H49" s="245">
        <v>2</v>
      </c>
      <c r="I49" s="307">
        <f t="shared" si="4"/>
        <v>3.9</v>
      </c>
      <c r="J49" s="308" t="s">
        <v>1576</v>
      </c>
      <c r="K49" s="309">
        <v>1</v>
      </c>
      <c r="L49" s="309">
        <v>1</v>
      </c>
      <c r="M49" s="310">
        <f t="shared" si="0"/>
        <v>0.5</v>
      </c>
      <c r="N49" s="310">
        <f t="shared" si="1"/>
        <v>0.5</v>
      </c>
      <c r="O49" s="310">
        <f t="shared" si="5"/>
        <v>0.5</v>
      </c>
      <c r="P49" s="311">
        <f t="shared" si="2"/>
        <v>0.5</v>
      </c>
      <c r="Q49" s="312">
        <f t="shared" si="3"/>
        <v>1.95</v>
      </c>
      <c r="R49" s="244"/>
    </row>
    <row r="50" spans="2:18">
      <c r="B50" s="79"/>
      <c r="C50" s="79"/>
      <c r="D50" s="96" t="s">
        <v>2396</v>
      </c>
      <c r="E50" s="339"/>
      <c r="F50" s="81" t="s">
        <v>4</v>
      </c>
      <c r="G50" s="245">
        <v>2</v>
      </c>
      <c r="H50" s="245">
        <v>2</v>
      </c>
      <c r="I50" s="307">
        <f t="shared" si="4"/>
        <v>3.9</v>
      </c>
      <c r="J50" s="308" t="s">
        <v>1576</v>
      </c>
      <c r="K50" s="309">
        <v>1</v>
      </c>
      <c r="L50" s="309">
        <v>1</v>
      </c>
      <c r="M50" s="310">
        <f t="shared" si="0"/>
        <v>0.5</v>
      </c>
      <c r="N50" s="310">
        <f t="shared" si="1"/>
        <v>0.5</v>
      </c>
      <c r="O50" s="310">
        <f t="shared" si="5"/>
        <v>0.5</v>
      </c>
      <c r="P50" s="311">
        <f t="shared" si="2"/>
        <v>0.5</v>
      </c>
      <c r="Q50" s="312">
        <f t="shared" si="3"/>
        <v>1.95</v>
      </c>
      <c r="R50" s="244"/>
    </row>
    <row r="51" spans="2:18">
      <c r="B51" s="79"/>
      <c r="C51" s="79" t="s">
        <v>2398</v>
      </c>
      <c r="D51" s="96" t="s">
        <v>2400</v>
      </c>
      <c r="E51" s="339"/>
      <c r="F51" s="81" t="s">
        <v>3</v>
      </c>
      <c r="G51" s="245">
        <v>2</v>
      </c>
      <c r="H51" s="245">
        <v>2</v>
      </c>
      <c r="I51" s="307">
        <f t="shared" si="4"/>
        <v>5.2</v>
      </c>
      <c r="J51" s="308" t="s">
        <v>1576</v>
      </c>
      <c r="K51" s="309">
        <v>1</v>
      </c>
      <c r="L51" s="309">
        <v>1</v>
      </c>
      <c r="M51" s="310">
        <f t="shared" si="0"/>
        <v>0.5</v>
      </c>
      <c r="N51" s="310">
        <f t="shared" si="1"/>
        <v>0.5</v>
      </c>
      <c r="O51" s="310">
        <f t="shared" si="5"/>
        <v>0.5</v>
      </c>
      <c r="P51" s="311">
        <f t="shared" si="2"/>
        <v>0.5</v>
      </c>
      <c r="Q51" s="312">
        <f t="shared" si="3"/>
        <v>2.6</v>
      </c>
      <c r="R51" s="244"/>
    </row>
    <row r="52" spans="2:18">
      <c r="B52" s="79"/>
      <c r="C52" s="79" t="s">
        <v>2401</v>
      </c>
      <c r="D52" s="96" t="s">
        <v>2397</v>
      </c>
      <c r="E52" s="339"/>
      <c r="F52" s="81" t="s">
        <v>4</v>
      </c>
      <c r="G52" s="245">
        <v>2</v>
      </c>
      <c r="H52" s="245">
        <v>2</v>
      </c>
      <c r="I52" s="307">
        <f t="shared" si="4"/>
        <v>3.9</v>
      </c>
      <c r="J52" s="308" t="s">
        <v>1576</v>
      </c>
      <c r="K52" s="309">
        <v>1</v>
      </c>
      <c r="L52" s="309">
        <v>1</v>
      </c>
      <c r="M52" s="310">
        <f t="shared" si="0"/>
        <v>0.5</v>
      </c>
      <c r="N52" s="310">
        <f t="shared" si="1"/>
        <v>0.5</v>
      </c>
      <c r="O52" s="310">
        <f t="shared" si="5"/>
        <v>0.5</v>
      </c>
      <c r="P52" s="311">
        <f t="shared" si="2"/>
        <v>0.5</v>
      </c>
      <c r="Q52" s="312">
        <f t="shared" si="3"/>
        <v>1.95</v>
      </c>
      <c r="R52" s="244"/>
    </row>
    <row r="53" spans="2:18">
      <c r="B53" s="79"/>
      <c r="C53" s="79"/>
      <c r="D53" s="96" t="s">
        <v>2399</v>
      </c>
      <c r="E53" s="339"/>
      <c r="F53" s="81" t="s">
        <v>4</v>
      </c>
      <c r="G53" s="245">
        <v>2</v>
      </c>
      <c r="H53" s="245">
        <v>2</v>
      </c>
      <c r="I53" s="307">
        <f t="shared" si="4"/>
        <v>3.9</v>
      </c>
      <c r="J53" s="308" t="s">
        <v>1576</v>
      </c>
      <c r="K53" s="309">
        <v>1</v>
      </c>
      <c r="L53" s="309">
        <v>1</v>
      </c>
      <c r="M53" s="310">
        <f t="shared" si="0"/>
        <v>0.5</v>
      </c>
      <c r="N53" s="310">
        <f t="shared" si="1"/>
        <v>0.5</v>
      </c>
      <c r="O53" s="310">
        <f t="shared" si="5"/>
        <v>0.5</v>
      </c>
      <c r="P53" s="311">
        <f t="shared" si="2"/>
        <v>0.5</v>
      </c>
      <c r="Q53" s="312">
        <f t="shared" si="3"/>
        <v>1.95</v>
      </c>
      <c r="R53" s="244"/>
    </row>
    <row r="54" spans="2:18">
      <c r="B54" s="79"/>
      <c r="C54" s="79"/>
      <c r="D54" s="96" t="s">
        <v>2402</v>
      </c>
      <c r="E54" s="339"/>
      <c r="F54" s="81" t="s">
        <v>4</v>
      </c>
      <c r="G54" s="245">
        <v>2</v>
      </c>
      <c r="H54" s="245">
        <v>2</v>
      </c>
      <c r="I54" s="307">
        <f t="shared" si="4"/>
        <v>3.9</v>
      </c>
      <c r="J54" s="308" t="s">
        <v>1576</v>
      </c>
      <c r="K54" s="309">
        <v>1</v>
      </c>
      <c r="L54" s="309">
        <v>1</v>
      </c>
      <c r="M54" s="310">
        <f t="shared" si="0"/>
        <v>0.5</v>
      </c>
      <c r="N54" s="310">
        <f t="shared" si="1"/>
        <v>0.5</v>
      </c>
      <c r="O54" s="310">
        <f t="shared" si="5"/>
        <v>0.5</v>
      </c>
      <c r="P54" s="311">
        <f t="shared" si="2"/>
        <v>0.5</v>
      </c>
      <c r="Q54" s="312">
        <f t="shared" si="3"/>
        <v>1.95</v>
      </c>
      <c r="R54" s="244"/>
    </row>
    <row r="55" spans="2:18">
      <c r="B55" s="79"/>
      <c r="C55" s="79"/>
      <c r="D55" s="96" t="s">
        <v>2403</v>
      </c>
      <c r="E55" s="339"/>
      <c r="F55" s="81" t="s">
        <v>4</v>
      </c>
      <c r="G55" s="245">
        <v>2</v>
      </c>
      <c r="H55" s="245">
        <v>2</v>
      </c>
      <c r="I55" s="307">
        <f t="shared" si="4"/>
        <v>3.9</v>
      </c>
      <c r="J55" s="308" t="s">
        <v>1576</v>
      </c>
      <c r="K55" s="309">
        <v>1</v>
      </c>
      <c r="L55" s="309">
        <v>1</v>
      </c>
      <c r="M55" s="310">
        <f t="shared" si="0"/>
        <v>0.5</v>
      </c>
      <c r="N55" s="310">
        <f t="shared" si="1"/>
        <v>0.5</v>
      </c>
      <c r="O55" s="310">
        <f t="shared" si="5"/>
        <v>0.5</v>
      </c>
      <c r="P55" s="311">
        <f t="shared" si="2"/>
        <v>0.5</v>
      </c>
      <c r="Q55" s="312">
        <f t="shared" si="3"/>
        <v>1.95</v>
      </c>
      <c r="R55" s="244"/>
    </row>
    <row r="56" spans="2:18">
      <c r="B56" s="79"/>
      <c r="C56" s="79"/>
      <c r="D56" s="96" t="s">
        <v>2404</v>
      </c>
      <c r="E56" s="339"/>
      <c r="F56" s="81" t="s">
        <v>3</v>
      </c>
      <c r="G56" s="245">
        <v>2</v>
      </c>
      <c r="H56" s="245">
        <v>2</v>
      </c>
      <c r="I56" s="307">
        <f t="shared" si="4"/>
        <v>5.2</v>
      </c>
      <c r="J56" s="308" t="s">
        <v>1576</v>
      </c>
      <c r="K56" s="309">
        <v>1</v>
      </c>
      <c r="L56" s="309">
        <v>1</v>
      </c>
      <c r="M56" s="310">
        <f t="shared" si="0"/>
        <v>0.5</v>
      </c>
      <c r="N56" s="310">
        <f t="shared" si="1"/>
        <v>0.5</v>
      </c>
      <c r="O56" s="310">
        <f t="shared" si="5"/>
        <v>0.5</v>
      </c>
      <c r="P56" s="311">
        <f t="shared" si="2"/>
        <v>0.5</v>
      </c>
      <c r="Q56" s="312">
        <f t="shared" si="3"/>
        <v>2.6</v>
      </c>
      <c r="R56" s="244"/>
    </row>
    <row r="57" spans="2:18">
      <c r="B57" s="79"/>
      <c r="C57" s="79"/>
      <c r="D57" s="96" t="s">
        <v>2405</v>
      </c>
      <c r="E57" s="339"/>
      <c r="F57" s="81" t="s">
        <v>4</v>
      </c>
      <c r="G57" s="245">
        <v>2</v>
      </c>
      <c r="H57" s="245">
        <v>2</v>
      </c>
      <c r="I57" s="307">
        <f t="shared" si="4"/>
        <v>3.9</v>
      </c>
      <c r="J57" s="308" t="s">
        <v>1576</v>
      </c>
      <c r="K57" s="309">
        <v>1</v>
      </c>
      <c r="L57" s="309">
        <v>1</v>
      </c>
      <c r="M57" s="310">
        <f t="shared" si="0"/>
        <v>0.5</v>
      </c>
      <c r="N57" s="310">
        <f t="shared" si="1"/>
        <v>0.5</v>
      </c>
      <c r="O57" s="310">
        <f t="shared" si="5"/>
        <v>0.5</v>
      </c>
      <c r="P57" s="311">
        <f t="shared" si="2"/>
        <v>0.5</v>
      </c>
      <c r="Q57" s="312">
        <f t="shared" si="3"/>
        <v>1.95</v>
      </c>
      <c r="R57" s="244"/>
    </row>
    <row r="58" spans="2:18">
      <c r="B58" s="79"/>
      <c r="C58" s="79"/>
      <c r="D58" s="96" t="s">
        <v>2406</v>
      </c>
      <c r="E58" s="339"/>
      <c r="F58" s="81" t="s">
        <v>4</v>
      </c>
      <c r="G58" s="245">
        <v>2</v>
      </c>
      <c r="H58" s="245">
        <v>2</v>
      </c>
      <c r="I58" s="307">
        <f t="shared" si="4"/>
        <v>3.9</v>
      </c>
      <c r="J58" s="308" t="s">
        <v>1576</v>
      </c>
      <c r="K58" s="309">
        <v>1</v>
      </c>
      <c r="L58" s="309">
        <v>1</v>
      </c>
      <c r="M58" s="310">
        <f t="shared" si="0"/>
        <v>0.5</v>
      </c>
      <c r="N58" s="310">
        <f t="shared" si="1"/>
        <v>0.5</v>
      </c>
      <c r="O58" s="310">
        <f t="shared" si="5"/>
        <v>0.5</v>
      </c>
      <c r="P58" s="311">
        <f t="shared" si="2"/>
        <v>0.5</v>
      </c>
      <c r="Q58" s="312">
        <f t="shared" si="3"/>
        <v>1.95</v>
      </c>
      <c r="R58" s="244"/>
    </row>
    <row r="59" spans="2:18">
      <c r="B59" s="79"/>
      <c r="C59" s="79"/>
      <c r="D59" s="96" t="s">
        <v>2407</v>
      </c>
      <c r="E59" s="339"/>
      <c r="F59" s="81" t="s">
        <v>4</v>
      </c>
      <c r="G59" s="245">
        <v>2</v>
      </c>
      <c r="H59" s="245">
        <v>2</v>
      </c>
      <c r="I59" s="307">
        <f t="shared" si="4"/>
        <v>3.9</v>
      </c>
      <c r="J59" s="308" t="s">
        <v>1576</v>
      </c>
      <c r="K59" s="309">
        <v>1</v>
      </c>
      <c r="L59" s="309">
        <v>1</v>
      </c>
      <c r="M59" s="310">
        <f t="shared" si="0"/>
        <v>0.5</v>
      </c>
      <c r="N59" s="310">
        <f t="shared" si="1"/>
        <v>0.5</v>
      </c>
      <c r="O59" s="310">
        <f t="shared" si="5"/>
        <v>0.5</v>
      </c>
      <c r="P59" s="311">
        <f t="shared" si="2"/>
        <v>0.5</v>
      </c>
      <c r="Q59" s="312">
        <f t="shared" si="3"/>
        <v>1.95</v>
      </c>
      <c r="R59" s="244"/>
    </row>
    <row r="60" spans="2:18">
      <c r="B60" s="79"/>
      <c r="C60" s="79"/>
      <c r="D60" s="96" t="s">
        <v>2408</v>
      </c>
      <c r="E60" s="339"/>
      <c r="F60" s="81" t="s">
        <v>4</v>
      </c>
      <c r="G60" s="245">
        <v>2</v>
      </c>
      <c r="H60" s="245">
        <v>2</v>
      </c>
      <c r="I60" s="307">
        <f t="shared" si="4"/>
        <v>3.9</v>
      </c>
      <c r="J60" s="308" t="s">
        <v>1576</v>
      </c>
      <c r="K60" s="309">
        <v>1</v>
      </c>
      <c r="L60" s="309">
        <v>1</v>
      </c>
      <c r="M60" s="310">
        <f t="shared" si="0"/>
        <v>0.5</v>
      </c>
      <c r="N60" s="310">
        <f t="shared" si="1"/>
        <v>0.5</v>
      </c>
      <c r="O60" s="310">
        <f t="shared" si="5"/>
        <v>0.5</v>
      </c>
      <c r="P60" s="311">
        <f t="shared" si="2"/>
        <v>0.5</v>
      </c>
      <c r="Q60" s="312">
        <f t="shared" si="3"/>
        <v>1.95</v>
      </c>
      <c r="R60" s="244"/>
    </row>
    <row r="61" spans="2:18">
      <c r="B61" s="79"/>
      <c r="C61" s="79"/>
      <c r="D61" s="96" t="s">
        <v>2409</v>
      </c>
      <c r="E61" s="339"/>
      <c r="F61" s="81" t="s">
        <v>4</v>
      </c>
      <c r="G61" s="245">
        <v>2</v>
      </c>
      <c r="H61" s="245">
        <v>2</v>
      </c>
      <c r="I61" s="307">
        <f t="shared" si="4"/>
        <v>3.9</v>
      </c>
      <c r="J61" s="308" t="s">
        <v>1576</v>
      </c>
      <c r="K61" s="309">
        <v>1</v>
      </c>
      <c r="L61" s="309">
        <v>1</v>
      </c>
      <c r="M61" s="310">
        <f t="shared" si="0"/>
        <v>0.5</v>
      </c>
      <c r="N61" s="310">
        <f t="shared" si="1"/>
        <v>0.5</v>
      </c>
      <c r="O61" s="310">
        <f t="shared" si="5"/>
        <v>0.5</v>
      </c>
      <c r="P61" s="311">
        <f t="shared" si="2"/>
        <v>0.5</v>
      </c>
      <c r="Q61" s="312">
        <f t="shared" si="3"/>
        <v>1.95</v>
      </c>
      <c r="R61" s="244"/>
    </row>
    <row r="62" spans="2:18">
      <c r="B62" s="79"/>
      <c r="C62" s="79"/>
      <c r="D62" s="96" t="s">
        <v>2410</v>
      </c>
      <c r="E62" s="339"/>
      <c r="F62" s="81" t="s">
        <v>4</v>
      </c>
      <c r="G62" s="245">
        <v>2</v>
      </c>
      <c r="H62" s="245">
        <v>2</v>
      </c>
      <c r="I62" s="307">
        <f t="shared" si="4"/>
        <v>3.9</v>
      </c>
      <c r="J62" s="308" t="s">
        <v>1576</v>
      </c>
      <c r="K62" s="309">
        <v>1</v>
      </c>
      <c r="L62" s="309">
        <v>1</v>
      </c>
      <c r="M62" s="310">
        <f t="shared" si="0"/>
        <v>0.5</v>
      </c>
      <c r="N62" s="310">
        <f t="shared" si="1"/>
        <v>0.5</v>
      </c>
      <c r="O62" s="310">
        <f t="shared" si="5"/>
        <v>0.5</v>
      </c>
      <c r="P62" s="311">
        <f t="shared" si="2"/>
        <v>0.5</v>
      </c>
      <c r="Q62" s="312">
        <f t="shared" si="3"/>
        <v>1.95</v>
      </c>
      <c r="R62" s="244"/>
    </row>
    <row r="63" spans="2:18">
      <c r="B63" s="79"/>
      <c r="C63" s="79"/>
      <c r="D63" s="96" t="s">
        <v>2412</v>
      </c>
      <c r="E63" s="339"/>
      <c r="F63" s="81" t="s">
        <v>4</v>
      </c>
      <c r="G63" s="245">
        <v>2</v>
      </c>
      <c r="H63" s="245">
        <v>2</v>
      </c>
      <c r="I63" s="307">
        <f t="shared" si="4"/>
        <v>3.9</v>
      </c>
      <c r="J63" s="308" t="s">
        <v>1576</v>
      </c>
      <c r="K63" s="309">
        <v>1</v>
      </c>
      <c r="L63" s="309">
        <v>1</v>
      </c>
      <c r="M63" s="310">
        <f t="shared" si="0"/>
        <v>0.5</v>
      </c>
      <c r="N63" s="310">
        <f t="shared" si="1"/>
        <v>0.5</v>
      </c>
      <c r="O63" s="310">
        <f t="shared" si="5"/>
        <v>0.5</v>
      </c>
      <c r="P63" s="311">
        <f t="shared" si="2"/>
        <v>0.5</v>
      </c>
      <c r="Q63" s="312">
        <f t="shared" si="3"/>
        <v>1.95</v>
      </c>
      <c r="R63" s="244"/>
    </row>
    <row r="64" spans="2:18">
      <c r="B64" s="79"/>
      <c r="C64" s="79"/>
      <c r="D64" s="96" t="s">
        <v>2411</v>
      </c>
      <c r="E64" s="339"/>
      <c r="F64" s="81" t="s">
        <v>4</v>
      </c>
      <c r="G64" s="245">
        <v>2</v>
      </c>
      <c r="H64" s="245">
        <v>2</v>
      </c>
      <c r="I64" s="307">
        <f t="shared" si="4"/>
        <v>3.9</v>
      </c>
      <c r="J64" s="308" t="s">
        <v>1576</v>
      </c>
      <c r="K64" s="309">
        <v>1</v>
      </c>
      <c r="L64" s="309">
        <v>1</v>
      </c>
      <c r="M64" s="310">
        <f t="shared" si="0"/>
        <v>0.5</v>
      </c>
      <c r="N64" s="310">
        <f t="shared" si="1"/>
        <v>0.5</v>
      </c>
      <c r="O64" s="310">
        <f t="shared" si="5"/>
        <v>0.5</v>
      </c>
      <c r="P64" s="311">
        <f t="shared" si="2"/>
        <v>0.5</v>
      </c>
      <c r="Q64" s="312">
        <f t="shared" si="3"/>
        <v>1.95</v>
      </c>
      <c r="R64" s="244"/>
    </row>
    <row r="65" spans="2:18">
      <c r="B65" s="79"/>
      <c r="C65" s="79"/>
      <c r="D65" s="96"/>
      <c r="E65" s="339"/>
      <c r="F65" s="81"/>
      <c r="G65" s="245"/>
      <c r="H65" s="245"/>
      <c r="I65" s="307" t="str">
        <f t="shared" si="4"/>
        <v/>
      </c>
      <c r="J65" s="308" t="s">
        <v>1576</v>
      </c>
      <c r="K65" s="309">
        <v>1</v>
      </c>
      <c r="L65" s="309">
        <v>1</v>
      </c>
      <c r="M65" s="310" t="str">
        <f t="shared" si="0"/>
        <v/>
      </c>
      <c r="N65" s="310" t="str">
        <f t="shared" si="1"/>
        <v/>
      </c>
      <c r="O65" s="310" t="e">
        <f t="shared" si="5"/>
        <v>#VALUE!</v>
      </c>
      <c r="P65" s="311" t="e">
        <f t="shared" si="2"/>
        <v>#VALUE!</v>
      </c>
      <c r="Q65" s="312" t="str">
        <f t="shared" si="3"/>
        <v/>
      </c>
      <c r="R65" s="244"/>
    </row>
    <row r="66" spans="2:18">
      <c r="B66" s="24"/>
      <c r="C66" s="24"/>
      <c r="D66" s="24"/>
      <c r="E66" s="24"/>
      <c r="F66" s="29"/>
      <c r="G66" s="29"/>
      <c r="H66" s="29"/>
      <c r="I66" s="24"/>
      <c r="J66" s="29"/>
      <c r="K66" s="315"/>
      <c r="L66" s="315"/>
      <c r="M66" s="315"/>
      <c r="N66" s="315"/>
      <c r="O66" s="29"/>
      <c r="P66" s="316"/>
      <c r="Q66" s="316"/>
      <c r="R66" s="24"/>
    </row>
    <row r="67" spans="2:18">
      <c r="B67" s="24"/>
      <c r="C67" s="24"/>
      <c r="D67" s="24"/>
      <c r="E67" s="24"/>
      <c r="F67" s="29"/>
      <c r="G67" s="29"/>
      <c r="H67" s="29"/>
      <c r="I67" s="24"/>
      <c r="J67" s="29"/>
      <c r="K67" s="315"/>
      <c r="L67" s="315"/>
      <c r="M67" s="315"/>
      <c r="N67" s="315"/>
      <c r="O67" s="29"/>
      <c r="P67" s="316"/>
      <c r="Q67" s="316"/>
      <c r="R67" s="24"/>
    </row>
    <row r="68" spans="2:18">
      <c r="B68" s="24"/>
      <c r="C68" s="24"/>
      <c r="D68" s="24"/>
      <c r="E68" s="24"/>
      <c r="F68" s="29"/>
      <c r="G68" s="29"/>
      <c r="H68" s="29"/>
      <c r="I68" s="24"/>
      <c r="J68" s="29"/>
      <c r="K68" s="315"/>
      <c r="L68" s="315"/>
      <c r="M68" s="315"/>
      <c r="N68" s="315"/>
      <c r="O68" s="29"/>
      <c r="P68" s="316"/>
      <c r="Q68" s="316"/>
      <c r="R68" s="24"/>
    </row>
    <row r="69" spans="2:18">
      <c r="B69" s="24"/>
      <c r="C69" s="24"/>
      <c r="D69" s="24"/>
      <c r="E69" s="24"/>
      <c r="F69" s="29"/>
      <c r="G69" s="29"/>
      <c r="H69" s="29"/>
      <c r="I69" s="24"/>
      <c r="J69" s="29"/>
      <c r="K69" s="315"/>
      <c r="L69" s="315"/>
      <c r="M69" s="315"/>
      <c r="N69" s="315"/>
      <c r="O69" s="29"/>
      <c r="P69" s="316"/>
      <c r="Q69" s="316"/>
      <c r="R69" s="24"/>
    </row>
    <row r="70" spans="2:18">
      <c r="B70" s="24"/>
      <c r="C70" s="24"/>
      <c r="D70" s="24"/>
      <c r="E70" s="24"/>
      <c r="F70" s="29"/>
      <c r="G70" s="29"/>
      <c r="H70" s="29"/>
      <c r="I70" s="24"/>
      <c r="J70" s="29"/>
      <c r="K70" s="315"/>
      <c r="L70" s="315"/>
      <c r="M70" s="315"/>
      <c r="N70" s="315"/>
      <c r="O70" s="29"/>
      <c r="P70" s="316"/>
      <c r="Q70" s="316"/>
      <c r="R70" s="24"/>
    </row>
    <row r="71" spans="2:18">
      <c r="B71" s="24"/>
      <c r="C71" s="24"/>
      <c r="D71" s="24"/>
      <c r="E71" s="24"/>
      <c r="F71" s="29"/>
      <c r="G71" s="29"/>
      <c r="H71" s="29"/>
      <c r="I71" s="24"/>
      <c r="J71" s="29"/>
      <c r="K71" s="315"/>
      <c r="L71" s="315"/>
      <c r="M71" s="315"/>
      <c r="N71" s="315"/>
      <c r="O71" s="29"/>
      <c r="P71" s="316"/>
      <c r="Q71" s="316"/>
      <c r="R71" s="24"/>
    </row>
    <row r="72" spans="2:18">
      <c r="B72" s="24"/>
      <c r="C72" s="24"/>
      <c r="D72" s="24"/>
      <c r="E72" s="24"/>
      <c r="F72" s="29"/>
      <c r="G72" s="29"/>
      <c r="H72" s="29"/>
      <c r="I72" s="24"/>
      <c r="J72" s="29"/>
      <c r="K72" s="315"/>
      <c r="L72" s="315"/>
      <c r="M72" s="315"/>
      <c r="N72" s="315"/>
      <c r="O72" s="29"/>
      <c r="P72" s="316"/>
      <c r="Q72" s="316"/>
      <c r="R72" s="24"/>
    </row>
    <row r="73" spans="2:18">
      <c r="B73" s="24"/>
      <c r="C73" s="24"/>
      <c r="D73" s="24"/>
      <c r="E73" s="24"/>
      <c r="F73" s="29"/>
      <c r="G73" s="29"/>
      <c r="H73" s="29"/>
      <c r="I73" s="24"/>
      <c r="J73" s="29"/>
      <c r="K73" s="315"/>
      <c r="L73" s="315"/>
      <c r="M73" s="315"/>
      <c r="N73" s="315"/>
      <c r="O73" s="29"/>
      <c r="P73" s="316"/>
      <c r="Q73" s="316"/>
      <c r="R73" s="24"/>
    </row>
    <row r="74" spans="2:18">
      <c r="B74" s="24"/>
      <c r="C74" s="24"/>
      <c r="D74" s="24"/>
      <c r="E74" s="24"/>
      <c r="F74" s="29"/>
      <c r="G74" s="29"/>
      <c r="H74" s="29"/>
      <c r="I74" s="24"/>
      <c r="J74" s="29"/>
      <c r="K74" s="315"/>
      <c r="L74" s="315"/>
      <c r="M74" s="315"/>
      <c r="N74" s="315"/>
      <c r="O74" s="29"/>
      <c r="P74" s="316"/>
      <c r="Q74" s="316"/>
      <c r="R74" s="24"/>
    </row>
    <row r="75" spans="2:18">
      <c r="B75" s="24"/>
      <c r="C75" s="24"/>
      <c r="D75" s="24"/>
      <c r="E75" s="24"/>
      <c r="F75" s="29"/>
      <c r="G75" s="29"/>
      <c r="H75" s="29"/>
      <c r="I75" s="24"/>
      <c r="J75" s="29"/>
      <c r="K75" s="315"/>
      <c r="L75" s="315"/>
      <c r="M75" s="315"/>
      <c r="N75" s="315"/>
      <c r="O75" s="29"/>
      <c r="P75" s="316"/>
      <c r="Q75" s="316"/>
      <c r="R75" s="24"/>
    </row>
    <row r="76" spans="2:18">
      <c r="B76" s="24"/>
      <c r="C76" s="24"/>
      <c r="D76" s="24"/>
      <c r="E76" s="24"/>
      <c r="F76" s="29"/>
      <c r="G76" s="29"/>
      <c r="H76" s="29"/>
      <c r="I76" s="24"/>
      <c r="J76" s="29"/>
      <c r="K76" s="315"/>
      <c r="L76" s="315"/>
      <c r="M76" s="315"/>
      <c r="N76" s="315"/>
      <c r="O76" s="29"/>
      <c r="P76" s="316"/>
      <c r="Q76" s="316"/>
      <c r="R76" s="24"/>
    </row>
    <row r="77" spans="2:18">
      <c r="B77" s="24"/>
      <c r="C77" s="24"/>
      <c r="D77" s="24"/>
      <c r="E77" s="24"/>
      <c r="F77" s="29"/>
      <c r="G77" s="29"/>
      <c r="H77" s="29"/>
      <c r="I77" s="24"/>
      <c r="J77" s="29"/>
      <c r="K77" s="315"/>
      <c r="L77" s="315"/>
      <c r="M77" s="315"/>
      <c r="N77" s="315"/>
      <c r="O77" s="29"/>
      <c r="P77" s="316"/>
      <c r="Q77" s="316"/>
      <c r="R77" s="24"/>
    </row>
    <row r="78" spans="2:18">
      <c r="B78" s="24"/>
      <c r="C78" s="24"/>
      <c r="D78" s="24"/>
      <c r="E78" s="24"/>
      <c r="F78" s="29"/>
      <c r="G78" s="29"/>
      <c r="H78" s="29"/>
      <c r="I78" s="24"/>
      <c r="J78" s="29"/>
      <c r="K78" s="315"/>
      <c r="L78" s="315"/>
      <c r="M78" s="315"/>
      <c r="N78" s="315"/>
      <c r="O78" s="29"/>
      <c r="P78" s="316"/>
      <c r="Q78" s="316"/>
      <c r="R78" s="24"/>
    </row>
    <row r="79" spans="2:18">
      <c r="B79" s="24"/>
      <c r="C79" s="24"/>
      <c r="D79" s="24"/>
      <c r="E79" s="24"/>
      <c r="F79" s="29"/>
      <c r="G79" s="29"/>
      <c r="H79" s="29"/>
      <c r="I79" s="24"/>
      <c r="J79" s="29"/>
      <c r="K79" s="315"/>
      <c r="L79" s="315"/>
      <c r="M79" s="315"/>
      <c r="N79" s="315"/>
      <c r="O79" s="29"/>
      <c r="P79" s="316"/>
      <c r="Q79" s="316"/>
      <c r="R79" s="24"/>
    </row>
    <row r="80" spans="2:18">
      <c r="B80" s="24"/>
      <c r="C80" s="24"/>
      <c r="D80" s="24"/>
      <c r="E80" s="24"/>
      <c r="F80" s="29"/>
      <c r="G80" s="29"/>
      <c r="H80" s="29"/>
      <c r="I80" s="24"/>
      <c r="J80" s="29"/>
      <c r="K80" s="315"/>
      <c r="L80" s="315"/>
      <c r="M80" s="315"/>
      <c r="N80" s="315"/>
      <c r="O80" s="29"/>
      <c r="P80" s="316"/>
      <c r="Q80" s="316"/>
      <c r="R80" s="24"/>
    </row>
    <row r="81" spans="2:18">
      <c r="B81" s="24"/>
      <c r="C81" s="24"/>
      <c r="D81" s="24"/>
      <c r="E81" s="24"/>
      <c r="F81" s="29"/>
      <c r="G81" s="29"/>
      <c r="H81" s="29"/>
      <c r="I81" s="24"/>
      <c r="J81" s="29"/>
      <c r="K81" s="315"/>
      <c r="L81" s="315"/>
      <c r="M81" s="315"/>
      <c r="N81" s="315"/>
      <c r="O81" s="29"/>
      <c r="P81" s="316"/>
      <c r="Q81" s="316"/>
      <c r="R81" s="24"/>
    </row>
    <row r="82" spans="2:18">
      <c r="B82" s="24"/>
      <c r="C82" s="24"/>
      <c r="D82" s="24"/>
      <c r="E82" s="24"/>
      <c r="F82" s="29"/>
      <c r="G82" s="29"/>
      <c r="H82" s="29"/>
      <c r="I82" s="24"/>
      <c r="J82" s="29"/>
      <c r="K82" s="315"/>
      <c r="L82" s="315"/>
      <c r="M82" s="315"/>
      <c r="N82" s="315"/>
      <c r="O82" s="29"/>
      <c r="P82" s="316"/>
      <c r="Q82" s="316"/>
      <c r="R82" s="24"/>
    </row>
    <row r="83" spans="2:18">
      <c r="B83" s="24"/>
      <c r="C83" s="24"/>
      <c r="D83" s="24"/>
      <c r="E83" s="24"/>
      <c r="F83" s="29"/>
      <c r="G83" s="29"/>
      <c r="H83" s="29"/>
      <c r="I83" s="24"/>
      <c r="J83" s="29"/>
      <c r="K83" s="315"/>
      <c r="L83" s="315"/>
      <c r="M83" s="315"/>
      <c r="N83" s="315"/>
      <c r="O83" s="29"/>
      <c r="P83" s="316"/>
      <c r="Q83" s="316"/>
      <c r="R83" s="24"/>
    </row>
    <row r="84" spans="2:18">
      <c r="B84" s="24"/>
      <c r="C84" s="24"/>
      <c r="D84" s="24"/>
      <c r="E84" s="24"/>
      <c r="F84" s="29"/>
      <c r="G84" s="29"/>
      <c r="H84" s="29"/>
      <c r="I84" s="24"/>
      <c r="J84" s="29"/>
      <c r="K84" s="315"/>
      <c r="L84" s="315"/>
      <c r="M84" s="315"/>
      <c r="N84" s="315"/>
      <c r="O84" s="29"/>
      <c r="P84" s="316"/>
      <c r="Q84" s="316"/>
      <c r="R84" s="24"/>
    </row>
    <row r="85" spans="2:18">
      <c r="B85" s="24"/>
      <c r="C85" s="24"/>
      <c r="D85" s="24"/>
      <c r="E85" s="24"/>
      <c r="F85" s="29"/>
      <c r="G85" s="29"/>
      <c r="H85" s="29"/>
      <c r="I85" s="24"/>
      <c r="J85" s="29"/>
      <c r="K85" s="315"/>
      <c r="L85" s="315"/>
      <c r="M85" s="315"/>
      <c r="N85" s="315"/>
      <c r="O85" s="29"/>
      <c r="P85" s="316"/>
      <c r="Q85" s="316"/>
      <c r="R85" s="24"/>
    </row>
    <row r="86" spans="2:18">
      <c r="B86" s="24"/>
      <c r="C86" s="24"/>
      <c r="D86" s="24"/>
      <c r="E86" s="24"/>
      <c r="F86" s="29"/>
      <c r="G86" s="29"/>
      <c r="H86" s="29"/>
      <c r="I86" s="24"/>
      <c r="J86" s="29"/>
      <c r="K86" s="315"/>
      <c r="L86" s="315"/>
      <c r="M86" s="315"/>
      <c r="N86" s="315"/>
      <c r="O86" s="29"/>
      <c r="P86" s="316"/>
      <c r="Q86" s="316"/>
      <c r="R86" s="24"/>
    </row>
    <row r="87" spans="2:18">
      <c r="B87" s="24"/>
      <c r="C87" s="24"/>
      <c r="D87" s="24"/>
      <c r="E87" s="24"/>
      <c r="F87" s="29"/>
      <c r="G87" s="29"/>
      <c r="H87" s="29"/>
      <c r="I87" s="24"/>
      <c r="J87" s="29"/>
      <c r="K87" s="315"/>
      <c r="L87" s="315"/>
      <c r="M87" s="315"/>
      <c r="N87" s="315"/>
      <c r="O87" s="29"/>
      <c r="P87" s="316"/>
      <c r="Q87" s="316"/>
      <c r="R87" s="24"/>
    </row>
    <row r="88" spans="2:18">
      <c r="B88" s="24"/>
      <c r="C88" s="24"/>
      <c r="D88" s="24"/>
      <c r="E88" s="24"/>
      <c r="F88" s="29"/>
      <c r="G88" s="29"/>
      <c r="H88" s="29"/>
      <c r="I88" s="24"/>
      <c r="J88" s="29"/>
      <c r="K88" s="315"/>
      <c r="L88" s="315"/>
      <c r="M88" s="315"/>
      <c r="N88" s="315"/>
      <c r="O88" s="29"/>
      <c r="P88" s="316"/>
      <c r="Q88" s="316"/>
      <c r="R88" s="24"/>
    </row>
    <row r="89" spans="2:18">
      <c r="B89" s="24"/>
      <c r="C89" s="24"/>
      <c r="D89" s="24"/>
      <c r="E89" s="24"/>
      <c r="F89" s="29"/>
      <c r="G89" s="29"/>
      <c r="H89" s="29"/>
      <c r="I89" s="24"/>
      <c r="J89" s="29"/>
      <c r="K89" s="315"/>
      <c r="L89" s="315"/>
      <c r="M89" s="315"/>
      <c r="N89" s="315"/>
      <c r="O89" s="29"/>
      <c r="P89" s="316"/>
      <c r="Q89" s="316"/>
      <c r="R89" s="24"/>
    </row>
    <row r="90" spans="2:18">
      <c r="B90" s="24"/>
      <c r="C90" s="24"/>
      <c r="D90" s="24"/>
      <c r="E90" s="24"/>
      <c r="F90" s="29"/>
      <c r="G90" s="29"/>
      <c r="H90" s="29"/>
      <c r="I90" s="24"/>
      <c r="J90" s="29"/>
      <c r="K90" s="315"/>
      <c r="L90" s="315"/>
      <c r="M90" s="315"/>
      <c r="N90" s="315"/>
      <c r="O90" s="29"/>
      <c r="P90" s="316"/>
      <c r="Q90" s="316"/>
      <c r="R90" s="24"/>
    </row>
    <row r="91" spans="2:18">
      <c r="B91" s="24"/>
      <c r="C91" s="24"/>
      <c r="D91" s="24"/>
      <c r="E91" s="24"/>
      <c r="F91" s="29"/>
      <c r="G91" s="29"/>
      <c r="H91" s="29"/>
      <c r="I91" s="24"/>
      <c r="J91" s="29"/>
      <c r="K91" s="315"/>
      <c r="L91" s="315"/>
      <c r="M91" s="315"/>
      <c r="N91" s="315"/>
      <c r="O91" s="29"/>
      <c r="P91" s="316"/>
      <c r="Q91" s="316"/>
      <c r="R91" s="24"/>
    </row>
    <row r="92" spans="2:18">
      <c r="B92" s="24"/>
      <c r="C92" s="24"/>
      <c r="D92" s="24"/>
      <c r="E92" s="24"/>
      <c r="F92" s="29"/>
      <c r="G92" s="29"/>
      <c r="H92" s="29"/>
      <c r="I92" s="24"/>
      <c r="J92" s="29"/>
      <c r="K92" s="315"/>
      <c r="L92" s="315"/>
      <c r="M92" s="315"/>
      <c r="N92" s="315"/>
      <c r="O92" s="29"/>
      <c r="P92" s="316"/>
      <c r="Q92" s="316"/>
      <c r="R92" s="24"/>
    </row>
    <row r="93" spans="2:18">
      <c r="B93" s="24"/>
      <c r="C93" s="24"/>
      <c r="D93" s="24"/>
      <c r="E93" s="24"/>
      <c r="F93" s="29"/>
      <c r="G93" s="29"/>
      <c r="H93" s="29"/>
      <c r="I93" s="24"/>
      <c r="J93" s="29"/>
      <c r="K93" s="315"/>
      <c r="L93" s="315"/>
      <c r="M93" s="315"/>
      <c r="N93" s="315"/>
      <c r="O93" s="29"/>
      <c r="P93" s="316"/>
      <c r="Q93" s="316"/>
      <c r="R93" s="24"/>
    </row>
    <row r="94" spans="2:18">
      <c r="B94" s="24"/>
      <c r="C94" s="24"/>
      <c r="D94" s="24"/>
      <c r="E94" s="24"/>
      <c r="F94" s="29"/>
      <c r="G94" s="29"/>
      <c r="H94" s="29"/>
      <c r="I94" s="24"/>
      <c r="J94" s="29"/>
      <c r="K94" s="315"/>
      <c r="L94" s="315"/>
      <c r="M94" s="315"/>
      <c r="N94" s="315"/>
      <c r="O94" s="29"/>
      <c r="P94" s="316"/>
      <c r="Q94" s="316"/>
      <c r="R94" s="24"/>
    </row>
    <row r="95" spans="2:18">
      <c r="B95" s="24"/>
      <c r="C95" s="24"/>
      <c r="D95" s="24"/>
      <c r="E95" s="24"/>
      <c r="F95" s="29"/>
      <c r="G95" s="29"/>
      <c r="H95" s="29"/>
      <c r="I95" s="24"/>
      <c r="J95" s="29"/>
      <c r="K95" s="315"/>
      <c r="L95" s="315"/>
      <c r="M95" s="315"/>
      <c r="N95" s="315"/>
      <c r="O95" s="29"/>
      <c r="P95" s="316"/>
      <c r="Q95" s="316"/>
      <c r="R95" s="24"/>
    </row>
    <row r="96" spans="2:18">
      <c r="B96" s="24"/>
      <c r="C96" s="24"/>
      <c r="D96" s="24"/>
      <c r="E96" s="24"/>
      <c r="F96" s="29"/>
      <c r="G96" s="29"/>
      <c r="H96" s="29"/>
      <c r="I96" s="24"/>
      <c r="J96" s="29"/>
      <c r="K96" s="315"/>
      <c r="L96" s="315"/>
      <c r="M96" s="315"/>
      <c r="N96" s="315"/>
      <c r="O96" s="29"/>
      <c r="P96" s="316"/>
      <c r="Q96" s="316"/>
      <c r="R96" s="24"/>
    </row>
    <row r="97" spans="2:18">
      <c r="B97" s="24"/>
      <c r="C97" s="24"/>
      <c r="D97" s="24"/>
      <c r="E97" s="24"/>
      <c r="F97" s="29"/>
      <c r="G97" s="29"/>
      <c r="H97" s="29"/>
      <c r="I97" s="24"/>
      <c r="J97" s="29"/>
      <c r="K97" s="315"/>
      <c r="L97" s="315"/>
      <c r="M97" s="315"/>
      <c r="N97" s="315"/>
      <c r="O97" s="29"/>
      <c r="P97" s="316"/>
      <c r="Q97" s="316"/>
      <c r="R97" s="24"/>
    </row>
    <row r="98" spans="2:18">
      <c r="B98" s="24"/>
      <c r="C98" s="24"/>
      <c r="D98" s="24"/>
      <c r="E98" s="24"/>
      <c r="F98" s="29"/>
      <c r="G98" s="29"/>
      <c r="H98" s="29"/>
      <c r="I98" s="24"/>
      <c r="J98" s="29"/>
      <c r="K98" s="315"/>
      <c r="L98" s="315"/>
      <c r="M98" s="315"/>
      <c r="N98" s="315"/>
      <c r="O98" s="29"/>
      <c r="P98" s="316"/>
      <c r="Q98" s="316"/>
      <c r="R98" s="24"/>
    </row>
    <row r="99" spans="2:18">
      <c r="B99" s="24"/>
      <c r="C99" s="24"/>
      <c r="D99" s="24"/>
      <c r="E99" s="24"/>
      <c r="F99" s="29"/>
      <c r="G99" s="29"/>
      <c r="H99" s="29"/>
      <c r="I99" s="24"/>
      <c r="J99" s="29"/>
      <c r="K99" s="315"/>
      <c r="L99" s="315"/>
      <c r="M99" s="315"/>
      <c r="N99" s="315"/>
      <c r="O99" s="29"/>
      <c r="P99" s="316"/>
      <c r="Q99" s="316"/>
      <c r="R99" s="24"/>
    </row>
    <row r="100" spans="2:18">
      <c r="B100" s="24"/>
      <c r="C100" s="24"/>
      <c r="D100" s="24"/>
      <c r="E100" s="24"/>
      <c r="F100" s="29"/>
      <c r="G100" s="29"/>
      <c r="H100" s="29"/>
      <c r="I100" s="24"/>
      <c r="J100" s="29"/>
      <c r="K100" s="315"/>
      <c r="L100" s="315"/>
      <c r="M100" s="315"/>
      <c r="N100" s="315"/>
      <c r="O100" s="29"/>
      <c r="P100" s="316"/>
      <c r="Q100" s="316"/>
      <c r="R100" s="24"/>
    </row>
    <row r="101" spans="2:18">
      <c r="B101" s="24"/>
      <c r="C101" s="24"/>
      <c r="D101" s="24"/>
      <c r="E101" s="24"/>
      <c r="F101" s="29"/>
      <c r="G101" s="29"/>
      <c r="H101" s="29"/>
      <c r="I101" s="24"/>
      <c r="J101" s="29"/>
      <c r="K101" s="315"/>
      <c r="L101" s="315"/>
      <c r="M101" s="315"/>
      <c r="N101" s="315"/>
      <c r="O101" s="29"/>
      <c r="P101" s="316"/>
      <c r="Q101" s="316"/>
      <c r="R101" s="24"/>
    </row>
    <row r="102" spans="2:18">
      <c r="B102" s="24"/>
      <c r="C102" s="24"/>
      <c r="D102" s="24"/>
      <c r="E102" s="24"/>
      <c r="F102" s="29"/>
      <c r="G102" s="29"/>
      <c r="H102" s="29"/>
      <c r="I102" s="24"/>
      <c r="J102" s="29"/>
      <c r="K102" s="315"/>
      <c r="L102" s="315"/>
      <c r="M102" s="315"/>
      <c r="N102" s="315"/>
      <c r="O102" s="29"/>
      <c r="P102" s="316"/>
      <c r="Q102" s="316"/>
      <c r="R102" s="24"/>
    </row>
    <row r="103" spans="2:18">
      <c r="B103" s="24"/>
      <c r="C103" s="24"/>
      <c r="D103" s="24"/>
      <c r="E103" s="24"/>
      <c r="F103" s="29"/>
      <c r="G103" s="29"/>
      <c r="H103" s="29"/>
      <c r="I103" s="24"/>
      <c r="J103" s="29"/>
      <c r="K103" s="315"/>
      <c r="L103" s="315"/>
      <c r="M103" s="315"/>
      <c r="N103" s="315"/>
      <c r="O103" s="29"/>
      <c r="P103" s="316"/>
      <c r="Q103" s="316"/>
      <c r="R103" s="24"/>
    </row>
    <row r="104" spans="2:18">
      <c r="B104" s="24"/>
      <c r="C104" s="24"/>
      <c r="D104" s="24"/>
      <c r="E104" s="24"/>
      <c r="F104" s="29"/>
      <c r="G104" s="29"/>
      <c r="H104" s="29"/>
      <c r="I104" s="24"/>
      <c r="J104" s="29"/>
      <c r="K104" s="315"/>
      <c r="L104" s="315"/>
      <c r="M104" s="315"/>
      <c r="N104" s="315"/>
      <c r="O104" s="29"/>
      <c r="P104" s="316"/>
      <c r="Q104" s="316"/>
      <c r="R104" s="24"/>
    </row>
    <row r="105" spans="2:18">
      <c r="B105" s="24"/>
      <c r="C105" s="24"/>
      <c r="D105" s="24"/>
      <c r="E105" s="24"/>
      <c r="F105" s="29"/>
      <c r="G105" s="29"/>
      <c r="H105" s="29"/>
      <c r="I105" s="24"/>
      <c r="J105" s="29"/>
      <c r="K105" s="315"/>
      <c r="L105" s="315"/>
      <c r="M105" s="315"/>
      <c r="N105" s="315"/>
      <c r="O105" s="29"/>
      <c r="P105" s="316"/>
      <c r="Q105" s="316"/>
      <c r="R105" s="24"/>
    </row>
    <row r="106" spans="2:18">
      <c r="B106" s="24"/>
      <c r="C106" s="24"/>
      <c r="D106" s="24"/>
      <c r="E106" s="24"/>
      <c r="F106" s="29"/>
      <c r="G106" s="29"/>
      <c r="H106" s="29"/>
      <c r="I106" s="24"/>
      <c r="J106" s="29"/>
      <c r="K106" s="315"/>
      <c r="L106" s="315"/>
      <c r="M106" s="315"/>
      <c r="N106" s="315"/>
      <c r="O106" s="29"/>
      <c r="P106" s="316"/>
      <c r="Q106" s="316"/>
      <c r="R106" s="24"/>
    </row>
    <row r="107" spans="2:18">
      <c r="B107" s="24"/>
      <c r="C107" s="24"/>
      <c r="D107" s="24"/>
      <c r="E107" s="24"/>
      <c r="F107" s="29"/>
      <c r="G107" s="29"/>
      <c r="H107" s="29"/>
      <c r="I107" s="24"/>
      <c r="J107" s="29"/>
      <c r="K107" s="315"/>
      <c r="L107" s="315"/>
      <c r="M107" s="315"/>
      <c r="N107" s="315"/>
      <c r="O107" s="29"/>
      <c r="P107" s="316"/>
      <c r="Q107" s="316"/>
      <c r="R107" s="24"/>
    </row>
    <row r="108" spans="2:18">
      <c r="B108" s="24"/>
      <c r="C108" s="24"/>
      <c r="D108" s="24"/>
      <c r="E108" s="24"/>
      <c r="F108" s="29"/>
      <c r="G108" s="29"/>
      <c r="H108" s="29"/>
      <c r="I108" s="24"/>
      <c r="J108" s="29"/>
      <c r="K108" s="315"/>
      <c r="L108" s="315"/>
      <c r="M108" s="315"/>
      <c r="N108" s="315"/>
      <c r="O108" s="29"/>
      <c r="P108" s="316"/>
      <c r="Q108" s="316"/>
      <c r="R108" s="24"/>
    </row>
    <row r="109" spans="2:18">
      <c r="B109" s="24"/>
      <c r="C109" s="24"/>
      <c r="D109" s="24"/>
      <c r="E109" s="24"/>
      <c r="F109" s="29"/>
      <c r="G109" s="29"/>
      <c r="H109" s="29"/>
      <c r="I109" s="24"/>
      <c r="J109" s="29"/>
      <c r="K109" s="315"/>
      <c r="L109" s="315"/>
      <c r="M109" s="315"/>
      <c r="N109" s="315"/>
      <c r="O109" s="29"/>
      <c r="P109" s="316"/>
      <c r="Q109" s="316"/>
      <c r="R109" s="24"/>
    </row>
    <row r="110" spans="2:18">
      <c r="B110" s="24"/>
      <c r="C110" s="24"/>
      <c r="D110" s="24"/>
      <c r="E110" s="24"/>
      <c r="F110" s="29"/>
      <c r="G110" s="29"/>
      <c r="H110" s="29"/>
      <c r="I110" s="24"/>
      <c r="J110" s="29"/>
      <c r="K110" s="315"/>
      <c r="L110" s="315"/>
      <c r="M110" s="315"/>
      <c r="N110" s="315"/>
      <c r="O110" s="29"/>
      <c r="P110" s="316"/>
      <c r="Q110" s="316"/>
      <c r="R110" s="24"/>
    </row>
    <row r="111" spans="2:18">
      <c r="B111" s="24"/>
      <c r="C111" s="24"/>
      <c r="D111" s="24"/>
      <c r="E111" s="24"/>
      <c r="F111" s="29"/>
      <c r="G111" s="29"/>
      <c r="H111" s="29"/>
      <c r="I111" s="24"/>
      <c r="J111" s="29"/>
      <c r="K111" s="315"/>
      <c r="L111" s="315"/>
      <c r="M111" s="315"/>
      <c r="N111" s="315"/>
      <c r="O111" s="29"/>
      <c r="P111" s="316"/>
      <c r="Q111" s="316"/>
      <c r="R111" s="24"/>
    </row>
    <row r="112" spans="2:18">
      <c r="B112" s="24"/>
      <c r="C112" s="24"/>
      <c r="D112" s="24"/>
      <c r="E112" s="24"/>
      <c r="F112" s="29"/>
      <c r="G112" s="29"/>
      <c r="H112" s="29"/>
      <c r="I112" s="24"/>
      <c r="J112" s="29"/>
      <c r="K112" s="315"/>
      <c r="L112" s="315"/>
      <c r="M112" s="315"/>
      <c r="N112" s="315"/>
      <c r="O112" s="29"/>
      <c r="P112" s="316"/>
      <c r="Q112" s="316"/>
      <c r="R112" s="24"/>
    </row>
    <row r="113" spans="2:18">
      <c r="B113" s="24"/>
      <c r="C113" s="24"/>
      <c r="D113" s="24"/>
      <c r="E113" s="24"/>
      <c r="F113" s="29"/>
      <c r="G113" s="29"/>
      <c r="H113" s="29"/>
      <c r="I113" s="24"/>
      <c r="J113" s="29"/>
      <c r="K113" s="315"/>
      <c r="L113" s="315"/>
      <c r="M113" s="315"/>
      <c r="N113" s="315"/>
      <c r="O113" s="29"/>
      <c r="P113" s="316"/>
      <c r="Q113" s="316"/>
      <c r="R113" s="24"/>
    </row>
    <row r="114" spans="2:18">
      <c r="B114" s="24"/>
      <c r="C114" s="24"/>
      <c r="D114" s="24"/>
      <c r="E114" s="24"/>
      <c r="F114" s="29"/>
      <c r="G114" s="29"/>
      <c r="H114" s="29"/>
      <c r="I114" s="24"/>
      <c r="J114" s="29"/>
      <c r="K114" s="315"/>
      <c r="L114" s="315"/>
      <c r="M114" s="315"/>
      <c r="N114" s="315"/>
      <c r="O114" s="29"/>
      <c r="P114" s="316"/>
      <c r="Q114" s="316"/>
      <c r="R114" s="24"/>
    </row>
    <row r="115" spans="2:18">
      <c r="B115" s="24"/>
      <c r="C115" s="24"/>
      <c r="D115" s="24"/>
      <c r="E115" s="24"/>
      <c r="F115" s="29"/>
      <c r="G115" s="29"/>
      <c r="H115" s="29"/>
      <c r="I115" s="24"/>
      <c r="J115" s="29"/>
      <c r="K115" s="315"/>
      <c r="L115" s="315"/>
      <c r="M115" s="315"/>
      <c r="N115" s="315"/>
      <c r="O115" s="29"/>
      <c r="P115" s="316"/>
      <c r="Q115" s="316"/>
      <c r="R115" s="24"/>
    </row>
    <row r="116" spans="2:18">
      <c r="B116" s="24"/>
      <c r="C116" s="24"/>
      <c r="D116" s="24"/>
      <c r="E116" s="24"/>
      <c r="F116" s="29"/>
      <c r="G116" s="29"/>
      <c r="H116" s="29"/>
      <c r="I116" s="24"/>
      <c r="J116" s="29"/>
      <c r="K116" s="315"/>
      <c r="L116" s="315"/>
      <c r="M116" s="315"/>
      <c r="N116" s="315"/>
      <c r="O116" s="29"/>
      <c r="P116" s="316"/>
      <c r="Q116" s="316"/>
      <c r="R116" s="24"/>
    </row>
    <row r="117" spans="2:18">
      <c r="B117" s="24"/>
      <c r="C117" s="24"/>
      <c r="D117" s="24"/>
      <c r="E117" s="24"/>
      <c r="F117" s="29"/>
      <c r="G117" s="29"/>
      <c r="H117" s="29"/>
      <c r="I117" s="24"/>
      <c r="J117" s="29"/>
      <c r="K117" s="315"/>
      <c r="L117" s="315"/>
      <c r="M117" s="315"/>
      <c r="N117" s="315"/>
      <c r="O117" s="29"/>
      <c r="P117" s="316"/>
      <c r="Q117" s="316"/>
      <c r="R117" s="24"/>
    </row>
    <row r="118" spans="2:18">
      <c r="B118" s="24"/>
      <c r="C118" s="24"/>
      <c r="D118" s="24"/>
      <c r="E118" s="24"/>
      <c r="F118" s="29"/>
      <c r="G118" s="29"/>
      <c r="H118" s="29"/>
      <c r="I118" s="24"/>
      <c r="J118" s="29"/>
      <c r="K118" s="315"/>
      <c r="L118" s="315"/>
      <c r="M118" s="315"/>
      <c r="N118" s="315"/>
      <c r="O118" s="29"/>
      <c r="P118" s="316"/>
      <c r="Q118" s="316"/>
      <c r="R118" s="24"/>
    </row>
    <row r="119" spans="2:18">
      <c r="B119" s="24"/>
      <c r="C119" s="24"/>
      <c r="D119" s="24"/>
      <c r="E119" s="24"/>
      <c r="F119" s="29"/>
      <c r="G119" s="29"/>
      <c r="H119" s="29"/>
      <c r="I119" s="24"/>
      <c r="J119" s="29"/>
      <c r="K119" s="315"/>
      <c r="L119" s="315"/>
      <c r="M119" s="315"/>
      <c r="N119" s="315"/>
      <c r="O119" s="29"/>
      <c r="P119" s="316"/>
      <c r="Q119" s="316"/>
      <c r="R119" s="24"/>
    </row>
    <row r="120" spans="2:18">
      <c r="B120" s="24"/>
      <c r="C120" s="24"/>
      <c r="D120" s="24"/>
      <c r="E120" s="24"/>
      <c r="F120" s="29"/>
      <c r="G120" s="29"/>
      <c r="H120" s="29"/>
      <c r="I120" s="24"/>
      <c r="J120" s="29"/>
      <c r="K120" s="315"/>
      <c r="L120" s="315"/>
      <c r="M120" s="315"/>
      <c r="N120" s="315"/>
      <c r="O120" s="29"/>
      <c r="P120" s="316"/>
      <c r="Q120" s="316"/>
      <c r="R120" s="24"/>
    </row>
    <row r="121" spans="2:18">
      <c r="B121" s="24"/>
      <c r="C121" s="24"/>
      <c r="D121" s="24"/>
      <c r="E121" s="24"/>
      <c r="F121" s="29"/>
      <c r="G121" s="29"/>
      <c r="H121" s="29"/>
      <c r="I121" s="24"/>
      <c r="J121" s="29"/>
      <c r="K121" s="315"/>
      <c r="L121" s="315"/>
      <c r="M121" s="315"/>
      <c r="N121" s="315"/>
      <c r="O121" s="29"/>
      <c r="P121" s="316"/>
      <c r="Q121" s="316"/>
      <c r="R121" s="24"/>
    </row>
    <row r="122" spans="2:18">
      <c r="B122" s="24"/>
      <c r="C122" s="24"/>
      <c r="D122" s="24"/>
      <c r="E122" s="24"/>
      <c r="F122" s="29"/>
      <c r="G122" s="29"/>
      <c r="H122" s="29"/>
      <c r="I122" s="24"/>
      <c r="J122" s="29"/>
      <c r="K122" s="315"/>
      <c r="L122" s="315"/>
      <c r="M122" s="315"/>
      <c r="N122" s="315"/>
      <c r="O122" s="29"/>
      <c r="P122" s="316"/>
      <c r="Q122" s="316"/>
      <c r="R122" s="24"/>
    </row>
    <row r="123" spans="2:18">
      <c r="B123" s="24"/>
      <c r="C123" s="24"/>
      <c r="D123" s="24"/>
      <c r="E123" s="24"/>
      <c r="F123" s="29"/>
      <c r="G123" s="29"/>
      <c r="H123" s="29"/>
      <c r="I123" s="24"/>
      <c r="J123" s="29"/>
      <c r="K123" s="315"/>
      <c r="L123" s="315"/>
      <c r="M123" s="315"/>
      <c r="N123" s="315"/>
      <c r="O123" s="29"/>
      <c r="P123" s="316"/>
      <c r="Q123" s="316"/>
      <c r="R123" s="24"/>
    </row>
    <row r="124" spans="2:18">
      <c r="B124" s="24"/>
      <c r="C124" s="24"/>
      <c r="D124" s="24"/>
      <c r="E124" s="24"/>
      <c r="F124" s="29"/>
      <c r="G124" s="29"/>
      <c r="H124" s="29"/>
      <c r="I124" s="24"/>
      <c r="J124" s="29"/>
      <c r="K124" s="315"/>
      <c r="L124" s="315"/>
      <c r="M124" s="315"/>
      <c r="N124" s="315"/>
      <c r="O124" s="29"/>
      <c r="P124" s="316"/>
      <c r="Q124" s="316"/>
      <c r="R124" s="24"/>
    </row>
    <row r="125" spans="2:18">
      <c r="B125" s="24"/>
      <c r="C125" s="24"/>
      <c r="D125" s="24"/>
      <c r="E125" s="24"/>
      <c r="F125" s="29"/>
      <c r="G125" s="29"/>
      <c r="H125" s="29"/>
      <c r="I125" s="24"/>
      <c r="J125" s="29"/>
      <c r="K125" s="315"/>
      <c r="L125" s="315"/>
      <c r="M125" s="315"/>
      <c r="N125" s="315"/>
      <c r="O125" s="29"/>
      <c r="P125" s="316"/>
      <c r="Q125" s="316"/>
      <c r="R125" s="24"/>
    </row>
    <row r="126" spans="2:18">
      <c r="B126" s="24"/>
      <c r="C126" s="24"/>
      <c r="D126" s="24"/>
      <c r="E126" s="24"/>
      <c r="F126" s="29"/>
      <c r="G126" s="29"/>
      <c r="H126" s="29"/>
      <c r="I126" s="24"/>
      <c r="J126" s="29"/>
      <c r="K126" s="315"/>
      <c r="L126" s="315"/>
      <c r="M126" s="315"/>
      <c r="N126" s="315"/>
      <c r="O126" s="29"/>
      <c r="P126" s="316"/>
      <c r="Q126" s="316"/>
      <c r="R126" s="24"/>
    </row>
    <row r="127" spans="2:18">
      <c r="B127" s="24"/>
      <c r="C127" s="24"/>
      <c r="D127" s="24"/>
      <c r="E127" s="24"/>
      <c r="F127" s="29"/>
      <c r="G127" s="29"/>
      <c r="H127" s="29"/>
      <c r="I127" s="24"/>
      <c r="J127" s="29"/>
      <c r="K127" s="315"/>
      <c r="L127" s="315"/>
      <c r="M127" s="315"/>
      <c r="N127" s="315"/>
      <c r="O127" s="29"/>
      <c r="P127" s="316"/>
      <c r="Q127" s="316"/>
      <c r="R127" s="24"/>
    </row>
    <row r="128" spans="2:18">
      <c r="B128" s="24"/>
      <c r="C128" s="24"/>
      <c r="D128" s="24"/>
      <c r="E128" s="24"/>
      <c r="F128" s="29"/>
      <c r="G128" s="29"/>
      <c r="H128" s="29"/>
      <c r="I128" s="24"/>
      <c r="J128" s="29"/>
      <c r="K128" s="315"/>
      <c r="L128" s="315"/>
      <c r="M128" s="315"/>
      <c r="N128" s="315"/>
      <c r="O128" s="29"/>
      <c r="P128" s="316"/>
      <c r="Q128" s="316"/>
      <c r="R128" s="24"/>
    </row>
    <row r="129" spans="2:18">
      <c r="B129" s="24"/>
      <c r="C129" s="24"/>
      <c r="D129" s="24"/>
      <c r="E129" s="24"/>
      <c r="F129" s="29"/>
      <c r="G129" s="29"/>
      <c r="H129" s="29"/>
      <c r="I129" s="24"/>
      <c r="J129" s="29"/>
      <c r="K129" s="315"/>
      <c r="L129" s="315"/>
      <c r="M129" s="315"/>
      <c r="N129" s="315"/>
      <c r="O129" s="29"/>
      <c r="P129" s="316"/>
      <c r="Q129" s="316"/>
      <c r="R129" s="24"/>
    </row>
    <row r="130" spans="2:18">
      <c r="B130" s="24"/>
      <c r="C130" s="24"/>
      <c r="D130" s="24"/>
      <c r="E130" s="24"/>
      <c r="F130" s="29"/>
      <c r="G130" s="29"/>
      <c r="H130" s="29"/>
      <c r="I130" s="24"/>
      <c r="J130" s="29"/>
      <c r="K130" s="315"/>
      <c r="L130" s="315"/>
      <c r="M130" s="315"/>
      <c r="N130" s="315"/>
      <c r="O130" s="29"/>
      <c r="P130" s="316"/>
      <c r="Q130" s="316"/>
      <c r="R130" s="24"/>
    </row>
    <row r="131" spans="2:18">
      <c r="B131" s="24"/>
      <c r="C131" s="24"/>
      <c r="D131" s="24"/>
      <c r="E131" s="24"/>
      <c r="F131" s="29"/>
      <c r="G131" s="29"/>
      <c r="H131" s="29"/>
      <c r="I131" s="24"/>
      <c r="J131" s="29"/>
      <c r="K131" s="315"/>
      <c r="L131" s="315"/>
      <c r="M131" s="315"/>
      <c r="N131" s="315"/>
      <c r="O131" s="29"/>
      <c r="P131" s="316"/>
      <c r="Q131" s="316"/>
      <c r="R131" s="24"/>
    </row>
    <row r="132" spans="2:18">
      <c r="B132" s="24"/>
      <c r="C132" s="24"/>
      <c r="D132" s="24"/>
      <c r="E132" s="24"/>
      <c r="F132" s="29"/>
      <c r="G132" s="29"/>
      <c r="H132" s="29"/>
      <c r="I132" s="24"/>
      <c r="J132" s="29"/>
      <c r="K132" s="315"/>
      <c r="L132" s="315"/>
      <c r="M132" s="315"/>
      <c r="N132" s="315"/>
      <c r="O132" s="29"/>
      <c r="P132" s="316"/>
      <c r="Q132" s="316"/>
      <c r="R132" s="24"/>
    </row>
    <row r="133" spans="2:18">
      <c r="B133" s="24"/>
      <c r="C133" s="24"/>
      <c r="D133" s="24"/>
      <c r="E133" s="24"/>
      <c r="F133" s="29"/>
      <c r="G133" s="29"/>
      <c r="H133" s="29"/>
      <c r="I133" s="24"/>
      <c r="J133" s="29"/>
      <c r="K133" s="315"/>
      <c r="L133" s="315"/>
      <c r="M133" s="315"/>
      <c r="N133" s="315"/>
      <c r="O133" s="29"/>
      <c r="P133" s="316"/>
      <c r="Q133" s="316"/>
      <c r="R133" s="24"/>
    </row>
    <row r="134" spans="2:18">
      <c r="B134" s="24"/>
      <c r="C134" s="24"/>
      <c r="D134" s="24"/>
      <c r="E134" s="24"/>
      <c r="F134" s="29"/>
      <c r="G134" s="29"/>
      <c r="H134" s="29"/>
      <c r="I134" s="24"/>
      <c r="J134" s="29"/>
      <c r="K134" s="315"/>
      <c r="L134" s="315"/>
      <c r="M134" s="315"/>
      <c r="N134" s="315"/>
      <c r="O134" s="29"/>
      <c r="P134" s="316"/>
      <c r="Q134" s="316"/>
      <c r="R134" s="24"/>
    </row>
    <row r="135" spans="2:18">
      <c r="B135" s="24"/>
      <c r="C135" s="24"/>
      <c r="D135" s="24"/>
      <c r="E135" s="24"/>
      <c r="F135" s="29"/>
      <c r="G135" s="29"/>
      <c r="H135" s="29"/>
      <c r="I135" s="24"/>
      <c r="J135" s="29"/>
      <c r="K135" s="315"/>
      <c r="L135" s="315"/>
      <c r="M135" s="315"/>
      <c r="N135" s="315"/>
      <c r="O135" s="29"/>
      <c r="P135" s="316"/>
      <c r="Q135" s="316"/>
      <c r="R135" s="24"/>
    </row>
    <row r="136" spans="2:18">
      <c r="B136" s="24"/>
      <c r="C136" s="24"/>
      <c r="D136" s="24"/>
      <c r="E136" s="24"/>
      <c r="F136" s="29"/>
      <c r="G136" s="29"/>
      <c r="H136" s="29"/>
      <c r="I136" s="24"/>
      <c r="J136" s="29"/>
      <c r="K136" s="315"/>
      <c r="L136" s="315"/>
      <c r="M136" s="315"/>
      <c r="N136" s="315"/>
      <c r="O136" s="29"/>
      <c r="P136" s="316"/>
      <c r="Q136" s="316"/>
      <c r="R136" s="24"/>
    </row>
    <row r="137" spans="2:18">
      <c r="B137" s="24"/>
      <c r="C137" s="24"/>
      <c r="D137" s="24"/>
      <c r="E137" s="24"/>
      <c r="F137" s="29"/>
      <c r="G137" s="29"/>
      <c r="H137" s="29"/>
      <c r="I137" s="24"/>
      <c r="J137" s="29"/>
      <c r="K137" s="315"/>
      <c r="L137" s="315"/>
      <c r="M137" s="315"/>
      <c r="N137" s="315"/>
      <c r="O137" s="29"/>
      <c r="P137" s="316"/>
      <c r="Q137" s="316"/>
      <c r="R137" s="24"/>
    </row>
    <row r="138" spans="2:18">
      <c r="B138" s="24"/>
      <c r="C138" s="24"/>
      <c r="D138" s="24"/>
      <c r="E138" s="24"/>
      <c r="F138" s="29"/>
      <c r="G138" s="29"/>
      <c r="H138" s="29"/>
      <c r="I138" s="24"/>
      <c r="J138" s="29"/>
      <c r="K138" s="315"/>
      <c r="L138" s="315"/>
      <c r="M138" s="315"/>
      <c r="N138" s="315"/>
      <c r="O138" s="29"/>
      <c r="P138" s="316"/>
      <c r="Q138" s="316"/>
      <c r="R138" s="24"/>
    </row>
    <row r="139" spans="2:18">
      <c r="B139" s="24"/>
      <c r="C139" s="24"/>
      <c r="D139" s="24"/>
      <c r="E139" s="24"/>
      <c r="F139" s="29"/>
      <c r="G139" s="29"/>
      <c r="H139" s="29"/>
      <c r="I139" s="24"/>
      <c r="J139" s="29"/>
      <c r="K139" s="315"/>
      <c r="L139" s="315"/>
      <c r="M139" s="315"/>
      <c r="N139" s="315"/>
      <c r="O139" s="29"/>
      <c r="P139" s="316"/>
      <c r="Q139" s="316"/>
      <c r="R139" s="24"/>
    </row>
    <row r="140" spans="2:18">
      <c r="B140" s="24"/>
      <c r="C140" s="24"/>
      <c r="D140" s="24"/>
      <c r="E140" s="24"/>
      <c r="F140" s="29"/>
      <c r="G140" s="29"/>
      <c r="H140" s="29"/>
      <c r="I140" s="24"/>
      <c r="J140" s="29"/>
      <c r="K140" s="315"/>
      <c r="L140" s="315"/>
      <c r="M140" s="315"/>
      <c r="N140" s="315"/>
      <c r="O140" s="29"/>
      <c r="P140" s="316"/>
      <c r="Q140" s="316"/>
      <c r="R140" s="24"/>
    </row>
    <row r="141" spans="2:18">
      <c r="B141" s="24"/>
      <c r="C141" s="24"/>
      <c r="D141" s="24"/>
      <c r="E141" s="24"/>
      <c r="F141" s="29"/>
      <c r="G141" s="29"/>
      <c r="H141" s="29"/>
      <c r="I141" s="24"/>
      <c r="J141" s="29"/>
      <c r="K141" s="315"/>
      <c r="L141" s="315"/>
      <c r="M141" s="315"/>
      <c r="N141" s="315"/>
      <c r="O141" s="29"/>
      <c r="P141" s="316"/>
      <c r="Q141" s="316"/>
      <c r="R141" s="24"/>
    </row>
    <row r="142" spans="2:18">
      <c r="B142" s="24"/>
      <c r="C142" s="24"/>
      <c r="D142" s="24"/>
      <c r="E142" s="24"/>
      <c r="F142" s="29"/>
      <c r="G142" s="29"/>
      <c r="H142" s="29"/>
      <c r="I142" s="24"/>
      <c r="J142" s="29"/>
      <c r="K142" s="315"/>
      <c r="L142" s="315"/>
      <c r="M142" s="315"/>
      <c r="N142" s="315"/>
      <c r="O142" s="29"/>
      <c r="P142" s="316"/>
      <c r="Q142" s="316"/>
      <c r="R142" s="24"/>
    </row>
    <row r="143" spans="2:18">
      <c r="B143" s="24"/>
      <c r="C143" s="24"/>
      <c r="D143" s="24"/>
      <c r="E143" s="24"/>
      <c r="F143" s="29"/>
      <c r="G143" s="29"/>
      <c r="H143" s="29"/>
      <c r="I143" s="24"/>
      <c r="J143" s="29"/>
      <c r="K143" s="315"/>
      <c r="L143" s="315"/>
      <c r="M143" s="315"/>
      <c r="N143" s="315"/>
      <c r="O143" s="29"/>
      <c r="P143" s="316"/>
      <c r="Q143" s="316"/>
      <c r="R143" s="24"/>
    </row>
    <row r="144" spans="2:18">
      <c r="B144" s="24"/>
      <c r="C144" s="24"/>
      <c r="D144" s="24"/>
      <c r="E144" s="24"/>
      <c r="F144" s="29"/>
      <c r="G144" s="29"/>
      <c r="H144" s="29"/>
      <c r="I144" s="24"/>
      <c r="J144" s="29"/>
      <c r="K144" s="315"/>
      <c r="L144" s="315"/>
      <c r="M144" s="315"/>
      <c r="N144" s="315"/>
      <c r="O144" s="29"/>
      <c r="P144" s="316"/>
      <c r="Q144" s="316"/>
      <c r="R144" s="24"/>
    </row>
    <row r="145" spans="2:18">
      <c r="B145" s="24"/>
      <c r="C145" s="24"/>
      <c r="D145" s="24"/>
      <c r="E145" s="24"/>
      <c r="F145" s="29"/>
      <c r="G145" s="29"/>
      <c r="H145" s="29"/>
      <c r="I145" s="24"/>
      <c r="J145" s="29"/>
      <c r="K145" s="315"/>
      <c r="L145" s="315"/>
      <c r="M145" s="315"/>
      <c r="N145" s="315"/>
      <c r="O145" s="29"/>
      <c r="P145" s="316"/>
      <c r="Q145" s="316"/>
      <c r="R145" s="24"/>
    </row>
    <row r="146" spans="2:18">
      <c r="B146" s="24"/>
      <c r="C146" s="24"/>
      <c r="D146" s="24"/>
      <c r="E146" s="24"/>
      <c r="F146" s="29"/>
      <c r="G146" s="29"/>
      <c r="H146" s="29"/>
      <c r="I146" s="24"/>
      <c r="J146" s="29"/>
      <c r="K146" s="315"/>
      <c r="L146" s="315"/>
      <c r="M146" s="315"/>
      <c r="N146" s="315"/>
      <c r="O146" s="29"/>
      <c r="P146" s="316"/>
      <c r="Q146" s="316"/>
      <c r="R146" s="24"/>
    </row>
    <row r="147" spans="2:18">
      <c r="B147" s="24"/>
      <c r="C147" s="24"/>
      <c r="D147" s="24"/>
      <c r="E147" s="24"/>
      <c r="F147" s="29"/>
      <c r="G147" s="29"/>
      <c r="H147" s="29"/>
      <c r="I147" s="24"/>
      <c r="J147" s="29"/>
      <c r="K147" s="315"/>
      <c r="L147" s="315"/>
      <c r="M147" s="315"/>
      <c r="N147" s="315"/>
      <c r="O147" s="29"/>
      <c r="P147" s="316"/>
      <c r="Q147" s="316"/>
      <c r="R147" s="24"/>
    </row>
    <row r="148" spans="2:18">
      <c r="B148" s="24"/>
      <c r="C148" s="24"/>
      <c r="D148" s="24"/>
      <c r="E148" s="24"/>
      <c r="F148" s="29"/>
      <c r="G148" s="29"/>
      <c r="H148" s="29"/>
      <c r="I148" s="24"/>
      <c r="J148" s="29"/>
      <c r="K148" s="315"/>
      <c r="L148" s="315"/>
      <c r="M148" s="315"/>
      <c r="N148" s="315"/>
      <c r="O148" s="29"/>
      <c r="P148" s="316"/>
      <c r="Q148" s="316"/>
      <c r="R148" s="24"/>
    </row>
    <row r="149" spans="2:18">
      <c r="B149" s="24"/>
      <c r="C149" s="24"/>
      <c r="D149" s="24"/>
      <c r="E149" s="24"/>
      <c r="F149" s="29"/>
      <c r="G149" s="29"/>
      <c r="H149" s="29"/>
      <c r="I149" s="24"/>
      <c r="J149" s="29"/>
      <c r="K149" s="315"/>
      <c r="L149" s="315"/>
      <c r="M149" s="315"/>
      <c r="N149" s="315"/>
      <c r="O149" s="29"/>
      <c r="P149" s="316"/>
      <c r="Q149" s="316"/>
      <c r="R149" s="24"/>
    </row>
    <row r="150" spans="2:18">
      <c r="B150" s="24"/>
      <c r="C150" s="24"/>
      <c r="D150" s="24"/>
      <c r="E150" s="24"/>
      <c r="F150" s="29"/>
      <c r="G150" s="29"/>
      <c r="H150" s="29"/>
      <c r="I150" s="24"/>
      <c r="J150" s="29"/>
      <c r="K150" s="315"/>
      <c r="L150" s="315"/>
      <c r="M150" s="315"/>
      <c r="N150" s="315"/>
      <c r="O150" s="29"/>
      <c r="P150" s="316"/>
      <c r="Q150" s="316"/>
      <c r="R150" s="24"/>
    </row>
    <row r="151" spans="2:18">
      <c r="B151" s="24"/>
      <c r="C151" s="24"/>
      <c r="D151" s="24"/>
      <c r="E151" s="24"/>
      <c r="F151" s="29"/>
      <c r="G151" s="29"/>
      <c r="H151" s="29"/>
      <c r="I151" s="24"/>
      <c r="J151" s="29"/>
      <c r="K151" s="315"/>
      <c r="L151" s="315"/>
      <c r="M151" s="315"/>
      <c r="N151" s="315"/>
      <c r="O151" s="29"/>
      <c r="P151" s="316"/>
      <c r="Q151" s="316"/>
      <c r="R151" s="24"/>
    </row>
    <row r="152" spans="2:18">
      <c r="B152" s="24"/>
      <c r="C152" s="24"/>
      <c r="D152" s="24"/>
      <c r="E152" s="24"/>
      <c r="F152" s="29"/>
      <c r="G152" s="29"/>
      <c r="H152" s="29"/>
      <c r="I152" s="24"/>
      <c r="J152" s="29"/>
      <c r="K152" s="315"/>
      <c r="L152" s="315"/>
      <c r="M152" s="315"/>
      <c r="N152" s="315"/>
      <c r="O152" s="29"/>
      <c r="P152" s="316"/>
      <c r="Q152" s="316"/>
      <c r="R152" s="24"/>
    </row>
    <row r="153" spans="2:18">
      <c r="B153" s="24"/>
      <c r="C153" s="24"/>
      <c r="D153" s="24"/>
      <c r="E153" s="24"/>
      <c r="F153" s="29"/>
      <c r="G153" s="29"/>
      <c r="H153" s="29"/>
      <c r="I153" s="24"/>
      <c r="J153" s="29"/>
      <c r="K153" s="315"/>
      <c r="L153" s="315"/>
      <c r="M153" s="315"/>
      <c r="N153" s="315"/>
      <c r="O153" s="29"/>
      <c r="P153" s="316"/>
      <c r="Q153" s="316"/>
      <c r="R153" s="24"/>
    </row>
    <row r="154" spans="2:18">
      <c r="B154" s="24"/>
      <c r="C154" s="24"/>
      <c r="D154" s="24"/>
      <c r="E154" s="24"/>
      <c r="F154" s="29"/>
      <c r="G154" s="29"/>
      <c r="H154" s="29"/>
      <c r="I154" s="24"/>
      <c r="J154" s="29"/>
      <c r="K154" s="315"/>
      <c r="L154" s="315"/>
      <c r="M154" s="315"/>
      <c r="N154" s="315"/>
      <c r="O154" s="29"/>
      <c r="P154" s="316"/>
      <c r="Q154" s="316"/>
      <c r="R154" s="24"/>
    </row>
    <row r="155" spans="2:18">
      <c r="B155" s="24"/>
      <c r="C155" s="24"/>
      <c r="D155" s="24"/>
      <c r="E155" s="24"/>
      <c r="F155" s="29"/>
      <c r="G155" s="29"/>
      <c r="H155" s="29"/>
      <c r="I155" s="24"/>
      <c r="J155" s="29"/>
      <c r="K155" s="315"/>
      <c r="L155" s="315"/>
      <c r="M155" s="315"/>
      <c r="N155" s="315"/>
      <c r="O155" s="29"/>
      <c r="P155" s="316"/>
      <c r="Q155" s="316"/>
      <c r="R155" s="24"/>
    </row>
    <row r="156" spans="2:18">
      <c r="B156" s="24"/>
      <c r="C156" s="24"/>
      <c r="D156" s="24"/>
      <c r="E156" s="24"/>
      <c r="F156" s="29"/>
      <c r="G156" s="29"/>
      <c r="H156" s="29"/>
      <c r="I156" s="24"/>
      <c r="J156" s="29"/>
      <c r="K156" s="315"/>
      <c r="L156" s="315"/>
      <c r="M156" s="315"/>
      <c r="N156" s="315"/>
      <c r="O156" s="29"/>
      <c r="P156" s="316"/>
      <c r="Q156" s="316"/>
      <c r="R156" s="24"/>
    </row>
    <row r="157" spans="2:18">
      <c r="B157" s="24"/>
      <c r="C157" s="24"/>
      <c r="D157" s="24"/>
      <c r="E157" s="24"/>
      <c r="F157" s="29"/>
      <c r="G157" s="29"/>
      <c r="H157" s="29"/>
      <c r="I157" s="24"/>
      <c r="J157" s="29"/>
      <c r="K157" s="315"/>
      <c r="L157" s="315"/>
      <c r="M157" s="315"/>
      <c r="N157" s="315"/>
      <c r="O157" s="29"/>
      <c r="P157" s="316"/>
      <c r="Q157" s="316"/>
      <c r="R157" s="24"/>
    </row>
    <row r="158" spans="2:18">
      <c r="B158" s="24"/>
      <c r="C158" s="24"/>
      <c r="D158" s="24"/>
      <c r="E158" s="24"/>
      <c r="F158" s="29"/>
      <c r="G158" s="29"/>
      <c r="H158" s="29"/>
      <c r="I158" s="24"/>
      <c r="J158" s="29"/>
      <c r="K158" s="315"/>
      <c r="L158" s="315"/>
      <c r="M158" s="315"/>
      <c r="N158" s="315"/>
      <c r="O158" s="29"/>
      <c r="P158" s="316"/>
      <c r="Q158" s="316"/>
      <c r="R158" s="24"/>
    </row>
    <row r="159" spans="2:18">
      <c r="B159" s="24"/>
      <c r="C159" s="24"/>
      <c r="D159" s="24"/>
      <c r="E159" s="24"/>
      <c r="F159" s="29"/>
      <c r="G159" s="29"/>
      <c r="H159" s="29"/>
      <c r="I159" s="24"/>
      <c r="J159" s="29"/>
      <c r="K159" s="315"/>
      <c r="L159" s="315"/>
      <c r="M159" s="315"/>
      <c r="N159" s="315"/>
      <c r="O159" s="29"/>
      <c r="P159" s="316"/>
      <c r="Q159" s="316"/>
      <c r="R159" s="24"/>
    </row>
    <row r="160" spans="2:18">
      <c r="B160" s="24"/>
      <c r="C160" s="24"/>
      <c r="D160" s="24"/>
      <c r="E160" s="24"/>
      <c r="F160" s="29"/>
      <c r="G160" s="29"/>
      <c r="H160" s="29"/>
      <c r="I160" s="24"/>
      <c r="J160" s="29"/>
      <c r="K160" s="315"/>
      <c r="L160" s="315"/>
      <c r="M160" s="315"/>
      <c r="N160" s="315"/>
      <c r="O160" s="29"/>
      <c r="P160" s="316"/>
      <c r="Q160" s="316"/>
      <c r="R160" s="24"/>
    </row>
    <row r="161" spans="2:18">
      <c r="B161" s="24"/>
      <c r="C161" s="24"/>
      <c r="D161" s="24"/>
      <c r="E161" s="24"/>
      <c r="F161" s="29"/>
      <c r="G161" s="29"/>
      <c r="H161" s="29"/>
      <c r="I161" s="24"/>
      <c r="J161" s="29"/>
      <c r="K161" s="315"/>
      <c r="L161" s="315"/>
      <c r="M161" s="315"/>
      <c r="N161" s="315"/>
      <c r="O161" s="29"/>
      <c r="P161" s="316"/>
      <c r="Q161" s="316"/>
      <c r="R161" s="24"/>
    </row>
    <row r="162" spans="2:18">
      <c r="B162" s="24"/>
      <c r="C162" s="24"/>
      <c r="D162" s="24"/>
      <c r="E162" s="24"/>
      <c r="F162" s="29"/>
      <c r="G162" s="29"/>
      <c r="H162" s="29"/>
      <c r="I162" s="24"/>
      <c r="J162" s="29"/>
      <c r="K162" s="315"/>
      <c r="L162" s="315"/>
      <c r="M162" s="315"/>
      <c r="N162" s="315"/>
      <c r="O162" s="29"/>
      <c r="P162" s="316"/>
      <c r="Q162" s="316"/>
      <c r="R162" s="24"/>
    </row>
    <row r="163" spans="2:18">
      <c r="B163" s="24"/>
      <c r="C163" s="24"/>
      <c r="D163" s="24"/>
      <c r="E163" s="24"/>
      <c r="F163" s="29"/>
      <c r="G163" s="29"/>
      <c r="H163" s="29"/>
      <c r="I163" s="24"/>
      <c r="J163" s="29"/>
      <c r="K163" s="315"/>
      <c r="L163" s="315"/>
      <c r="M163" s="315"/>
      <c r="N163" s="315"/>
      <c r="O163" s="29"/>
      <c r="P163" s="316"/>
      <c r="Q163" s="316"/>
      <c r="R163" s="24"/>
    </row>
    <row r="164" spans="2:18">
      <c r="B164" s="24"/>
      <c r="C164" s="24"/>
      <c r="D164" s="24"/>
      <c r="E164" s="24"/>
      <c r="F164" s="29"/>
      <c r="G164" s="29"/>
      <c r="H164" s="29"/>
      <c r="I164" s="24"/>
      <c r="J164" s="29"/>
      <c r="K164" s="315"/>
      <c r="L164" s="315"/>
      <c r="M164" s="315"/>
      <c r="N164" s="315"/>
      <c r="O164" s="29"/>
      <c r="P164" s="316"/>
      <c r="Q164" s="316"/>
      <c r="R164" s="24"/>
    </row>
    <row r="165" spans="2:18">
      <c r="B165" s="24"/>
      <c r="C165" s="24"/>
      <c r="D165" s="24"/>
      <c r="E165" s="24"/>
      <c r="F165" s="29"/>
      <c r="G165" s="29"/>
      <c r="H165" s="29"/>
      <c r="I165" s="24"/>
      <c r="J165" s="29"/>
      <c r="K165" s="315"/>
      <c r="L165" s="315"/>
      <c r="M165" s="315"/>
      <c r="N165" s="315"/>
      <c r="O165" s="29"/>
      <c r="P165" s="316"/>
      <c r="Q165" s="316"/>
      <c r="R165" s="24"/>
    </row>
    <row r="166" spans="2:18">
      <c r="B166" s="24"/>
      <c r="C166" s="24"/>
      <c r="D166" s="24"/>
      <c r="E166" s="24"/>
      <c r="F166" s="29"/>
      <c r="G166" s="29"/>
      <c r="H166" s="29"/>
      <c r="I166" s="24"/>
      <c r="J166" s="29"/>
      <c r="K166" s="315"/>
      <c r="L166" s="315"/>
      <c r="M166" s="315"/>
      <c r="N166" s="315"/>
      <c r="O166" s="29"/>
      <c r="P166" s="316"/>
      <c r="Q166" s="316"/>
      <c r="R166" s="24"/>
    </row>
    <row r="167" spans="2:18">
      <c r="B167" s="24"/>
      <c r="C167" s="24"/>
      <c r="D167" s="24"/>
      <c r="E167" s="24"/>
      <c r="F167" s="29"/>
      <c r="G167" s="29"/>
      <c r="H167" s="29"/>
      <c r="I167" s="24"/>
      <c r="J167" s="29"/>
      <c r="K167" s="315"/>
      <c r="L167" s="315"/>
      <c r="M167" s="315"/>
      <c r="N167" s="315"/>
      <c r="O167" s="29"/>
      <c r="P167" s="316"/>
      <c r="Q167" s="316"/>
      <c r="R167" s="24"/>
    </row>
    <row r="168" spans="2:18">
      <c r="B168" s="24"/>
      <c r="C168" s="24"/>
      <c r="D168" s="24"/>
      <c r="E168" s="24"/>
      <c r="F168" s="29"/>
      <c r="G168" s="29"/>
      <c r="H168" s="29"/>
      <c r="I168" s="24"/>
      <c r="J168" s="29"/>
      <c r="K168" s="315"/>
      <c r="L168" s="315"/>
      <c r="M168" s="315"/>
      <c r="N168" s="315"/>
      <c r="O168" s="29"/>
      <c r="P168" s="316"/>
      <c r="Q168" s="316"/>
      <c r="R168" s="24"/>
    </row>
    <row r="169" spans="2:18">
      <c r="B169" s="24"/>
      <c r="C169" s="24"/>
      <c r="D169" s="24"/>
      <c r="E169" s="24"/>
      <c r="F169" s="29"/>
      <c r="G169" s="29"/>
      <c r="H169" s="29"/>
      <c r="I169" s="24"/>
      <c r="J169" s="29"/>
      <c r="K169" s="315"/>
      <c r="L169" s="315"/>
      <c r="M169" s="315"/>
      <c r="N169" s="315"/>
      <c r="O169" s="29"/>
      <c r="P169" s="316"/>
      <c r="Q169" s="316"/>
      <c r="R169" s="24"/>
    </row>
    <row r="170" spans="2:18">
      <c r="B170" s="24"/>
      <c r="C170" s="24"/>
      <c r="D170" s="24"/>
      <c r="E170" s="24"/>
      <c r="F170" s="29"/>
      <c r="G170" s="29"/>
      <c r="H170" s="29"/>
      <c r="I170" s="24"/>
      <c r="J170" s="29"/>
      <c r="K170" s="315"/>
      <c r="L170" s="315"/>
      <c r="M170" s="315"/>
      <c r="N170" s="315"/>
      <c r="O170" s="29"/>
      <c r="P170" s="316"/>
      <c r="Q170" s="316"/>
      <c r="R170" s="24"/>
    </row>
    <row r="171" spans="2:18">
      <c r="B171" s="24"/>
      <c r="C171" s="24"/>
      <c r="D171" s="24"/>
      <c r="E171" s="24"/>
      <c r="F171" s="29"/>
      <c r="G171" s="29"/>
      <c r="H171" s="29"/>
      <c r="I171" s="24"/>
      <c r="J171" s="29"/>
      <c r="K171" s="315"/>
      <c r="L171" s="315"/>
      <c r="M171" s="315"/>
      <c r="N171" s="315"/>
      <c r="O171" s="29"/>
      <c r="P171" s="316"/>
      <c r="Q171" s="316"/>
      <c r="R171" s="24"/>
    </row>
    <row r="172" spans="2:18">
      <c r="B172" s="24"/>
      <c r="C172" s="24"/>
      <c r="D172" s="24"/>
      <c r="E172" s="24"/>
      <c r="F172" s="29"/>
      <c r="G172" s="29"/>
      <c r="H172" s="29"/>
      <c r="I172" s="24"/>
      <c r="J172" s="29"/>
      <c r="K172" s="315"/>
      <c r="L172" s="315"/>
      <c r="M172" s="315"/>
      <c r="N172" s="315"/>
      <c r="O172" s="29"/>
      <c r="P172" s="316"/>
      <c r="Q172" s="316"/>
      <c r="R172" s="24"/>
    </row>
    <row r="173" spans="2:18">
      <c r="B173" s="24"/>
      <c r="C173" s="24"/>
      <c r="D173" s="24"/>
      <c r="E173" s="24"/>
      <c r="F173" s="29"/>
      <c r="G173" s="29"/>
      <c r="H173" s="29"/>
      <c r="I173" s="24"/>
      <c r="J173" s="29"/>
      <c r="K173" s="315"/>
      <c r="L173" s="315"/>
      <c r="M173" s="315"/>
      <c r="N173" s="315"/>
      <c r="O173" s="29"/>
      <c r="P173" s="316"/>
      <c r="Q173" s="316"/>
      <c r="R173" s="24"/>
    </row>
    <row r="174" spans="2:18">
      <c r="B174" s="24"/>
      <c r="C174" s="24"/>
      <c r="D174" s="24"/>
      <c r="E174" s="24"/>
      <c r="F174" s="29"/>
      <c r="G174" s="29"/>
      <c r="H174" s="29"/>
      <c r="I174" s="24"/>
      <c r="J174" s="29"/>
      <c r="K174" s="315"/>
      <c r="L174" s="315"/>
      <c r="M174" s="315"/>
      <c r="N174" s="315"/>
      <c r="O174" s="29"/>
      <c r="P174" s="316"/>
      <c r="Q174" s="316"/>
      <c r="R174" s="24"/>
    </row>
    <row r="175" spans="2:18">
      <c r="B175" s="24"/>
      <c r="C175" s="24"/>
      <c r="D175" s="24"/>
      <c r="E175" s="24"/>
      <c r="F175" s="29"/>
      <c r="G175" s="29"/>
      <c r="H175" s="29"/>
      <c r="I175" s="24"/>
      <c r="J175" s="29"/>
      <c r="K175" s="315"/>
      <c r="L175" s="315"/>
      <c r="M175" s="315"/>
      <c r="N175" s="315"/>
      <c r="O175" s="29"/>
      <c r="P175" s="316"/>
      <c r="Q175" s="316"/>
      <c r="R175" s="24"/>
    </row>
    <row r="176" spans="2:18">
      <c r="B176" s="24"/>
      <c r="C176" s="24"/>
      <c r="D176" s="24"/>
      <c r="E176" s="24"/>
      <c r="F176" s="29"/>
      <c r="G176" s="29"/>
      <c r="H176" s="29"/>
      <c r="I176" s="24"/>
      <c r="J176" s="29"/>
      <c r="K176" s="315"/>
      <c r="L176" s="315"/>
      <c r="M176" s="315"/>
      <c r="N176" s="315"/>
      <c r="O176" s="29"/>
      <c r="P176" s="316"/>
      <c r="Q176" s="316"/>
      <c r="R176" s="24"/>
    </row>
    <row r="177" spans="2:18">
      <c r="B177" s="24"/>
      <c r="C177" s="24"/>
      <c r="D177" s="24"/>
      <c r="E177" s="24"/>
      <c r="F177" s="29"/>
      <c r="G177" s="29"/>
      <c r="H177" s="29"/>
      <c r="I177" s="24"/>
      <c r="J177" s="29"/>
      <c r="K177" s="315"/>
      <c r="L177" s="315"/>
      <c r="M177" s="315"/>
      <c r="N177" s="315"/>
      <c r="O177" s="29"/>
      <c r="P177" s="316"/>
      <c r="Q177" s="316"/>
      <c r="R177" s="24"/>
    </row>
    <row r="178" spans="2:18">
      <c r="B178" s="24"/>
      <c r="C178" s="24"/>
      <c r="D178" s="24"/>
      <c r="E178" s="24"/>
      <c r="F178" s="29"/>
      <c r="G178" s="29"/>
      <c r="H178" s="29"/>
      <c r="I178" s="24"/>
      <c r="J178" s="29"/>
      <c r="K178" s="315"/>
      <c r="L178" s="315"/>
      <c r="M178" s="315"/>
      <c r="N178" s="315"/>
      <c r="O178" s="29"/>
      <c r="P178" s="316"/>
      <c r="Q178" s="316"/>
      <c r="R178" s="24"/>
    </row>
    <row r="179" spans="2:18">
      <c r="B179" s="24"/>
      <c r="C179" s="24"/>
      <c r="D179" s="24"/>
      <c r="E179" s="24"/>
      <c r="F179" s="29"/>
      <c r="G179" s="29"/>
      <c r="H179" s="29"/>
      <c r="I179" s="24"/>
      <c r="J179" s="29"/>
      <c r="K179" s="315"/>
      <c r="L179" s="315"/>
      <c r="M179" s="315"/>
      <c r="N179" s="315"/>
      <c r="O179" s="29"/>
      <c r="P179" s="316"/>
      <c r="Q179" s="316"/>
      <c r="R179" s="24"/>
    </row>
    <row r="180" spans="2:18">
      <c r="B180" s="24"/>
      <c r="C180" s="24"/>
      <c r="D180" s="24"/>
      <c r="E180" s="24"/>
      <c r="F180" s="29"/>
      <c r="G180" s="29"/>
      <c r="H180" s="29"/>
      <c r="I180" s="24"/>
      <c r="J180" s="29"/>
      <c r="K180" s="315"/>
      <c r="L180" s="315"/>
      <c r="M180" s="315"/>
      <c r="N180" s="315"/>
      <c r="O180" s="29"/>
      <c r="P180" s="316"/>
      <c r="Q180" s="316"/>
      <c r="R180" s="24"/>
    </row>
    <row r="181" spans="2:18">
      <c r="B181" s="24"/>
      <c r="C181" s="24"/>
      <c r="D181" s="24"/>
      <c r="E181" s="24"/>
      <c r="F181" s="29"/>
      <c r="G181" s="29"/>
      <c r="H181" s="29"/>
      <c r="I181" s="24"/>
      <c r="J181" s="29"/>
      <c r="K181" s="315"/>
      <c r="L181" s="315"/>
      <c r="M181" s="315"/>
      <c r="N181" s="315"/>
      <c r="O181" s="29"/>
      <c r="P181" s="316"/>
      <c r="Q181" s="316"/>
      <c r="R181" s="24"/>
    </row>
    <row r="182" spans="2:18">
      <c r="B182" s="24"/>
      <c r="C182" s="24"/>
      <c r="D182" s="24"/>
      <c r="E182" s="24"/>
      <c r="F182" s="29"/>
      <c r="G182" s="29"/>
      <c r="H182" s="29"/>
      <c r="I182" s="24"/>
      <c r="J182" s="29"/>
      <c r="K182" s="315"/>
      <c r="L182" s="315"/>
      <c r="M182" s="315"/>
      <c r="N182" s="315"/>
      <c r="O182" s="29"/>
      <c r="P182" s="316"/>
      <c r="Q182" s="316"/>
      <c r="R182" s="24"/>
    </row>
    <row r="183" spans="2:18">
      <c r="B183" s="24"/>
      <c r="C183" s="24"/>
      <c r="D183" s="24"/>
      <c r="E183" s="24"/>
      <c r="F183" s="29"/>
      <c r="G183" s="29"/>
      <c r="H183" s="29"/>
      <c r="I183" s="24"/>
      <c r="J183" s="29"/>
      <c r="K183" s="315"/>
      <c r="L183" s="315"/>
      <c r="M183" s="315"/>
      <c r="N183" s="315"/>
      <c r="O183" s="29"/>
      <c r="P183" s="316"/>
      <c r="Q183" s="316"/>
      <c r="R183" s="24"/>
    </row>
    <row r="184" spans="2:18">
      <c r="B184" s="24"/>
      <c r="C184" s="24"/>
      <c r="D184" s="24"/>
      <c r="E184" s="24"/>
      <c r="F184" s="29"/>
      <c r="G184" s="29"/>
      <c r="H184" s="29"/>
      <c r="I184" s="24"/>
      <c r="J184" s="29"/>
      <c r="K184" s="315"/>
      <c r="L184" s="315"/>
      <c r="M184" s="315"/>
      <c r="N184" s="315"/>
      <c r="O184" s="29"/>
      <c r="P184" s="316"/>
      <c r="Q184" s="316"/>
      <c r="R184" s="24"/>
    </row>
  </sheetData>
  <sheetProtection selectLockedCells="1"/>
  <mergeCells count="15">
    <mergeCell ref="R7:R8"/>
    <mergeCell ref="K2:L2"/>
    <mergeCell ref="K3:L3"/>
    <mergeCell ref="K4:L4"/>
    <mergeCell ref="K5:L5"/>
    <mergeCell ref="M7:M8"/>
    <mergeCell ref="N7:N8"/>
    <mergeCell ref="O7:O8"/>
    <mergeCell ref="P7:P8"/>
    <mergeCell ref="Q7:Q8"/>
    <mergeCell ref="B7:E7"/>
    <mergeCell ref="F7:H7"/>
    <mergeCell ref="J7:J8"/>
    <mergeCell ref="K7:K8"/>
    <mergeCell ref="L7:L8"/>
  </mergeCells>
  <phoneticPr fontId="6" type="noConversion"/>
  <conditionalFormatting sqref="B9:B65 C11:C22 E31:E40 F31:F50 C45:C65 E51:F65 E10:E19 E20:F30">
    <cfRule type="expression" dxfId="225" priority="167" stopIfTrue="1">
      <formula>#REF!=1</formula>
    </cfRule>
  </conditionalFormatting>
  <conditionalFormatting sqref="B9:B65 C15 E31:E40 F31:F50 C45:C65 E51:F65">
    <cfRule type="expression" dxfId="224" priority="166" stopIfTrue="1">
      <formula>#REF!=1</formula>
    </cfRule>
  </conditionalFormatting>
  <conditionalFormatting sqref="B9:B65 E9:F30 C9:C40 E31:E40 F31:F50 C45:C65 E51:F65">
    <cfRule type="expression" dxfId="223" priority="160" stopIfTrue="1">
      <formula>#REF!=1</formula>
    </cfRule>
  </conditionalFormatting>
  <conditionalFormatting sqref="B23">
    <cfRule type="expression" dxfId="222" priority="1" stopIfTrue="1">
      <formula>#REF!=1</formula>
    </cfRule>
    <cfRule type="expression" dxfId="221" priority="2" stopIfTrue="1">
      <formula>#REF!=1</formula>
    </cfRule>
  </conditionalFormatting>
  <conditionalFormatting sqref="C9:C10 C23:C40">
    <cfRule type="expression" dxfId="220" priority="161" stopIfTrue="1">
      <formula>#REF!=1</formula>
    </cfRule>
    <cfRule type="expression" dxfId="219" priority="162" stopIfTrue="1">
      <formula>#REF!=1</formula>
    </cfRule>
  </conditionalFormatting>
  <conditionalFormatting sqref="C11:C14 C16:C22">
    <cfRule type="expression" dxfId="218" priority="173" stopIfTrue="1">
      <formula>#REF!=1</formula>
    </cfRule>
  </conditionalFormatting>
  <conditionalFormatting sqref="D23:D24">
    <cfRule type="expression" dxfId="217" priority="168" stopIfTrue="1">
      <formula>#REF!=1</formula>
    </cfRule>
    <cfRule type="expression" dxfId="216" priority="169" stopIfTrue="1">
      <formula>#REF!=1</formula>
    </cfRule>
    <cfRule type="expression" dxfId="215" priority="170" stopIfTrue="1">
      <formula>#REF!=1</formula>
    </cfRule>
  </conditionalFormatting>
  <conditionalFormatting sqref="E45:E50">
    <cfRule type="expression" dxfId="214" priority="67" stopIfTrue="1">
      <formula>#REF!=1</formula>
    </cfRule>
    <cfRule type="expression" dxfId="213" priority="68" stopIfTrue="1">
      <formula>#REF!=1</formula>
    </cfRule>
    <cfRule type="expression" dxfId="212" priority="69" stopIfTrue="1">
      <formula>#REF!=1</formula>
    </cfRule>
  </conditionalFormatting>
  <conditionalFormatting sqref="E9:F9 F10:F19">
    <cfRule type="expression" dxfId="211" priority="164" stopIfTrue="1">
      <formula>#REF!=1</formula>
    </cfRule>
  </conditionalFormatting>
  <conditionalFormatting sqref="E9:F30">
    <cfRule type="expression" dxfId="210" priority="165" stopIfTrue="1">
      <formula>#REF!=1</formula>
    </cfRule>
  </conditionalFormatting>
  <conditionalFormatting sqref="F1:F8 F66:F1048576">
    <cfRule type="cellIs" dxfId="209" priority="175" operator="equal">
      <formula>"EIF"</formula>
    </cfRule>
    <cfRule type="cellIs" dxfId="208" priority="176" operator="equal">
      <formula>"ILF"</formula>
    </cfRule>
  </conditionalFormatting>
  <conditionalFormatting sqref="J9:J65">
    <cfRule type="cellIs" dxfId="207" priority="177" operator="equal">
      <formula>$J$2</formula>
    </cfRule>
  </conditionalFormatting>
  <conditionalFormatting sqref="O1:O1048576">
    <cfRule type="cellIs" dxfId="206" priority="174" operator="equal">
      <formula>"재검토"</formula>
    </cfRule>
  </conditionalFormatting>
  <dataValidations count="2">
    <dataValidation type="list" allowBlank="1" showInputMessage="1" showErrorMessage="1" sqref="J9:J65">
      <formula1>"신규개발,수정없이 재사용, 기능변경, 기능삭제"</formula1>
    </dataValidation>
    <dataValidation type="list" allowBlank="1" showInputMessage="1" showErrorMessage="1" sqref="F9:F65">
      <formula1>"ILF,EIF,EI,EO,EQ"</formula1>
    </dataValidation>
  </dataValidations>
  <printOptions horizontalCentered="1"/>
  <pageMargins left="0.39370078740157483" right="0.39370078740157483" top="0.98425196850393704" bottom="0.98425196850393704" header="0.51181102362204722" footer="0.51181102362204722"/>
  <pageSetup paperSize="9" scale="74" orientation="portrait" r:id="rId1"/>
  <extLst>
    <ext xmlns:x14="http://schemas.microsoft.com/office/spreadsheetml/2009/9/main" uri="{78C0D931-6437-407d-A8EE-F0AAD7539E65}">
      <x14:conditionalFormattings>
        <x14:conditionalFormatting xmlns:xm="http://schemas.microsoft.com/office/excel/2006/main">
          <x14:cfRule type="containsText" priority="178" operator="containsText" id="{2C3926A7-192A-4FA5-805F-853DAD998D36}">
            <xm:f>NOT(ISERROR(SEARCH($J$5,J9)))</xm:f>
            <xm:f>$J$5</xm:f>
            <x14:dxf>
              <font>
                <color theme="9" tint="-0.499984740745262"/>
              </font>
              <fill>
                <patternFill>
                  <bgColor rgb="FFFFFF00"/>
                </patternFill>
              </fill>
            </x14:dxf>
          </x14:cfRule>
          <x14:cfRule type="containsText" priority="179" operator="containsText" id="{6931557F-746C-4CD8-A346-5C41D54F690A}">
            <xm:f>NOT(ISERROR(SEARCH($J$3,J9)))</xm:f>
            <xm:f>$J$3</xm:f>
            <x14:dxf>
              <font>
                <color rgb="FF002060"/>
              </font>
              <fill>
                <patternFill>
                  <bgColor theme="3" tint="0.59996337778862885"/>
                </patternFill>
              </fill>
            </x14:dxf>
          </x14:cfRule>
          <xm:sqref>J9:J65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6"/>
  <sheetViews>
    <sheetView showGridLines="0" view="pageBreakPreview" zoomScaleNormal="100" zoomScaleSheetLayoutView="100" workbookViewId="0">
      <selection activeCell="B21" sqref="B21:L23"/>
    </sheetView>
  </sheetViews>
  <sheetFormatPr defaultColWidth="9" defaultRowHeight="13.5"/>
  <cols>
    <col min="1" max="1" width="2" customWidth="1"/>
    <col min="2" max="2" width="12.25" customWidth="1"/>
    <col min="3" max="3" width="11.5" customWidth="1"/>
    <col min="4" max="4" width="8.25" customWidth="1"/>
    <col min="5" max="5" width="10.75" customWidth="1"/>
    <col min="6" max="10" width="10.625" customWidth="1"/>
    <col min="11" max="11" width="10.875" bestFit="1" customWidth="1"/>
    <col min="14" max="14" width="9" customWidth="1"/>
    <col min="15" max="15" width="7.25" customWidth="1"/>
  </cols>
  <sheetData>
    <row r="1" spans="2:12" ht="20.25">
      <c r="B1" s="534" t="s">
        <v>2797</v>
      </c>
      <c r="C1" s="535"/>
      <c r="D1" s="535"/>
      <c r="E1" s="536"/>
      <c r="F1" s="536"/>
      <c r="G1" s="536"/>
      <c r="H1" s="536"/>
      <c r="I1" s="536"/>
      <c r="J1" s="536"/>
      <c r="K1" s="536"/>
      <c r="L1" s="537"/>
    </row>
    <row r="2" spans="2:12" ht="20.25">
      <c r="B2" s="32"/>
      <c r="C2" s="47"/>
      <c r="D2" s="47"/>
      <c r="E2" s="33"/>
      <c r="F2" s="33"/>
      <c r="G2" s="33"/>
      <c r="H2" s="33"/>
      <c r="I2" s="33"/>
      <c r="J2" s="33"/>
      <c r="K2" s="33"/>
      <c r="L2" s="34" t="s">
        <v>92</v>
      </c>
    </row>
    <row r="3" spans="2:12" ht="16.5">
      <c r="B3" s="35"/>
      <c r="C3" s="48"/>
      <c r="D3" s="48"/>
      <c r="E3" s="33"/>
      <c r="F3" s="33"/>
      <c r="G3" s="33"/>
      <c r="H3" s="33"/>
      <c r="I3" s="33"/>
      <c r="J3" s="33"/>
      <c r="K3" s="33"/>
      <c r="L3" s="38"/>
    </row>
    <row r="4" spans="2:12" ht="16.5">
      <c r="B4" s="37" t="s">
        <v>17</v>
      </c>
      <c r="C4" s="42"/>
      <c r="D4" s="42"/>
      <c r="E4" s="33"/>
      <c r="F4" s="33"/>
      <c r="G4" s="33"/>
      <c r="H4" s="33"/>
      <c r="I4" s="33"/>
      <c r="J4" s="33"/>
      <c r="K4" s="33"/>
      <c r="L4" s="61" t="s">
        <v>18</v>
      </c>
    </row>
    <row r="5" spans="2:12" ht="18" customHeight="1">
      <c r="B5" s="538" t="s">
        <v>19</v>
      </c>
      <c r="C5" s="539"/>
      <c r="D5" s="542" t="s">
        <v>20</v>
      </c>
      <c r="E5" s="543"/>
      <c r="F5" s="546" t="s">
        <v>21</v>
      </c>
      <c r="G5" s="547"/>
      <c r="H5" s="547"/>
      <c r="I5" s="547"/>
      <c r="J5" s="539"/>
      <c r="K5" s="548" t="s">
        <v>22</v>
      </c>
      <c r="L5" s="549"/>
    </row>
    <row r="6" spans="2:12" ht="18" customHeight="1">
      <c r="B6" s="540"/>
      <c r="C6" s="541"/>
      <c r="D6" s="544"/>
      <c r="E6" s="545"/>
      <c r="F6" s="64" t="s">
        <v>23</v>
      </c>
      <c r="G6" s="77" t="s">
        <v>24</v>
      </c>
      <c r="H6" s="77" t="s">
        <v>25</v>
      </c>
      <c r="I6" s="77" t="s">
        <v>80</v>
      </c>
      <c r="J6" s="64" t="s">
        <v>26</v>
      </c>
      <c r="K6" s="550"/>
      <c r="L6" s="551"/>
    </row>
    <row r="7" spans="2:12" ht="62.25" customHeight="1">
      <c r="B7" s="528">
        <f>J30</f>
        <v>887.39999999999964</v>
      </c>
      <c r="C7" s="529"/>
      <c r="D7" s="530">
        <v>605784</v>
      </c>
      <c r="E7" s="531"/>
      <c r="F7" s="65">
        <f>K21</f>
        <v>0.95583331701875918</v>
      </c>
      <c r="G7" s="66">
        <f>K22</f>
        <v>1</v>
      </c>
      <c r="H7" s="67">
        <f>K23</f>
        <v>1.05</v>
      </c>
      <c r="I7" s="68">
        <f>K24</f>
        <v>1.1299999999999999</v>
      </c>
      <c r="J7" s="66">
        <f>K25</f>
        <v>1.03</v>
      </c>
      <c r="K7" s="532">
        <f>PRODUCT(B7:J7)</f>
        <v>627948973.18081629</v>
      </c>
      <c r="L7" s="533"/>
    </row>
    <row r="8" spans="2:12" ht="21" customHeight="1">
      <c r="B8" s="552" t="s">
        <v>27</v>
      </c>
      <c r="C8" s="553"/>
      <c r="D8" s="553"/>
      <c r="E8" s="553"/>
      <c r="F8" s="553"/>
      <c r="G8" s="553"/>
      <c r="H8" s="553"/>
      <c r="I8" s="553"/>
      <c r="J8" s="55"/>
      <c r="K8" s="554">
        <f>SUM(K7:L7)</f>
        <v>627948973.18081629</v>
      </c>
      <c r="L8" s="555"/>
    </row>
    <row r="9" spans="2:12" ht="21" customHeight="1">
      <c r="B9" s="556" t="s">
        <v>28</v>
      </c>
      <c r="C9" s="557"/>
      <c r="D9" s="557"/>
      <c r="E9" s="557"/>
      <c r="F9" s="557"/>
      <c r="G9" s="557"/>
      <c r="H9" s="557"/>
      <c r="I9" s="557"/>
      <c r="J9" s="69">
        <v>0.2</v>
      </c>
      <c r="K9" s="558">
        <f>K8*J9</f>
        <v>125589794.63616326</v>
      </c>
      <c r="L9" s="559"/>
    </row>
    <row r="10" spans="2:12" ht="21" customHeight="1">
      <c r="B10" s="560" t="s">
        <v>29</v>
      </c>
      <c r="C10" s="561"/>
      <c r="D10" s="561"/>
      <c r="E10" s="561"/>
      <c r="F10" s="561"/>
      <c r="G10" s="561"/>
      <c r="H10" s="561"/>
      <c r="I10" s="561"/>
      <c r="J10" s="54"/>
      <c r="K10" s="562">
        <f>K17</f>
        <v>0</v>
      </c>
      <c r="L10" s="563"/>
    </row>
    <row r="11" spans="2:12" ht="21" customHeight="1">
      <c r="B11" s="567" t="s">
        <v>30</v>
      </c>
      <c r="C11" s="568"/>
      <c r="D11" s="568"/>
      <c r="E11" s="568"/>
      <c r="F11" s="568"/>
      <c r="G11" s="568"/>
      <c r="H11" s="568"/>
      <c r="I11" s="568"/>
      <c r="J11" s="53"/>
      <c r="K11" s="569">
        <f>SUM(K8:L10)</f>
        <v>753538767.81697953</v>
      </c>
      <c r="L11" s="570"/>
    </row>
    <row r="12" spans="2:12" ht="16.5">
      <c r="B12" s="35"/>
      <c r="C12" s="48"/>
      <c r="D12" s="48"/>
      <c r="E12" s="33"/>
      <c r="F12" s="33"/>
      <c r="G12" s="33"/>
      <c r="H12" s="33"/>
      <c r="I12" s="33"/>
      <c r="J12" s="33"/>
      <c r="K12" s="33"/>
      <c r="L12" s="36"/>
    </row>
    <row r="13" spans="2:12" ht="16.5">
      <c r="B13" s="59" t="s">
        <v>31</v>
      </c>
      <c r="C13" s="42"/>
      <c r="D13" s="42"/>
      <c r="E13" s="33"/>
      <c r="F13" s="33"/>
      <c r="G13" s="33"/>
      <c r="H13" s="33"/>
      <c r="I13" s="33"/>
      <c r="J13" s="33"/>
      <c r="K13" s="33"/>
      <c r="L13" s="61" t="s">
        <v>18</v>
      </c>
    </row>
    <row r="14" spans="2:12" ht="17.25">
      <c r="B14" s="571" t="s">
        <v>32</v>
      </c>
      <c r="C14" s="572"/>
      <c r="D14" s="573" t="s">
        <v>33</v>
      </c>
      <c r="E14" s="573"/>
      <c r="F14" s="573"/>
      <c r="G14" s="573"/>
      <c r="H14" s="573"/>
      <c r="I14" s="573"/>
      <c r="J14" s="573"/>
      <c r="K14" s="574" t="s">
        <v>34</v>
      </c>
      <c r="L14" s="575"/>
    </row>
    <row r="15" spans="2:12" ht="34.5" customHeight="1">
      <c r="B15" s="576"/>
      <c r="C15" s="577"/>
      <c r="D15" s="578"/>
      <c r="E15" s="578"/>
      <c r="F15" s="578"/>
      <c r="G15" s="578"/>
      <c r="H15" s="578"/>
      <c r="I15" s="578"/>
      <c r="J15" s="578"/>
      <c r="K15" s="579"/>
      <c r="L15" s="580"/>
    </row>
    <row r="16" spans="2:12" ht="33.75" customHeight="1">
      <c r="B16" s="581"/>
      <c r="C16" s="582"/>
      <c r="D16" s="578"/>
      <c r="E16" s="578"/>
      <c r="F16" s="578"/>
      <c r="G16" s="578"/>
      <c r="H16" s="578"/>
      <c r="I16" s="578"/>
      <c r="J16" s="578"/>
      <c r="K16" s="583"/>
      <c r="L16" s="584"/>
    </row>
    <row r="17" spans="2:18" ht="16.5">
      <c r="B17" s="567" t="s">
        <v>35</v>
      </c>
      <c r="C17" s="568"/>
      <c r="D17" s="568"/>
      <c r="E17" s="568"/>
      <c r="F17" s="568"/>
      <c r="G17" s="568"/>
      <c r="H17" s="568"/>
      <c r="I17" s="568"/>
      <c r="J17" s="568"/>
      <c r="K17" s="585">
        <f>SUM(K15:L16)</f>
        <v>0</v>
      </c>
      <c r="L17" s="586"/>
    </row>
    <row r="18" spans="2:18" ht="16.5">
      <c r="B18" s="39"/>
      <c r="C18" s="33"/>
      <c r="D18" s="33"/>
      <c r="E18" s="33"/>
      <c r="F18" s="33"/>
      <c r="G18" s="33"/>
      <c r="H18" s="33"/>
      <c r="I18" s="33"/>
      <c r="J18" s="33"/>
      <c r="K18" s="33"/>
      <c r="L18" s="38"/>
    </row>
    <row r="19" spans="2:18" ht="16.5">
      <c r="B19" s="37" t="s">
        <v>36</v>
      </c>
      <c r="C19" s="42"/>
      <c r="D19" s="42"/>
      <c r="E19" s="40"/>
      <c r="F19" s="40"/>
      <c r="G19" s="40"/>
      <c r="H19" s="40"/>
      <c r="I19" s="40"/>
      <c r="J19" s="40"/>
      <c r="K19" s="33"/>
      <c r="L19" s="38"/>
    </row>
    <row r="20" spans="2:18" ht="16.5">
      <c r="B20" s="564" t="s">
        <v>37</v>
      </c>
      <c r="C20" s="565"/>
      <c r="D20" s="565" t="s">
        <v>38</v>
      </c>
      <c r="E20" s="565"/>
      <c r="F20" s="565"/>
      <c r="G20" s="565"/>
      <c r="H20" s="565"/>
      <c r="I20" s="565"/>
      <c r="J20" s="565"/>
      <c r="K20" s="547" t="s">
        <v>39</v>
      </c>
      <c r="L20" s="566"/>
    </row>
    <row r="21" spans="2:18" ht="45" customHeight="1">
      <c r="B21" s="587" t="s">
        <v>40</v>
      </c>
      <c r="C21" s="588"/>
      <c r="D21" s="589" t="str">
        <f>"= 0.4057 x (log e("&amp;B7&amp;") - 7.1978)^2 + 0.8878
   (단, 500FP 미만 1.28, 3,000FP 초과 1.153 적용)"</f>
        <v>= 0.4057 x (log e(887.4) - 7.1978)^2 + 0.8878
   (단, 500FP 미만 1.28, 3,000FP 초과 1.153 적용)</v>
      </c>
      <c r="E21" s="590"/>
      <c r="F21" s="590"/>
      <c r="G21" s="590"/>
      <c r="H21" s="590"/>
      <c r="I21" s="590"/>
      <c r="J21" s="588"/>
      <c r="K21" s="591">
        <f>IF(B7&lt;500,1.28,IF(B7&gt;3000,1.153,0.4057*(LN(B7)-7.1978)^2+0.8878))</f>
        <v>0.95583331701875918</v>
      </c>
      <c r="L21" s="592"/>
    </row>
    <row r="22" spans="2:18" ht="45" customHeight="1">
      <c r="B22" s="587" t="s">
        <v>24</v>
      </c>
      <c r="C22" s="588"/>
      <c r="D22" s="593" t="s">
        <v>1424</v>
      </c>
      <c r="E22" s="594"/>
      <c r="F22" s="594"/>
      <c r="G22" s="594"/>
      <c r="H22" s="594"/>
      <c r="I22" s="594"/>
      <c r="J22" s="595"/>
      <c r="K22" s="596">
        <f>VLOOKUP(D22,N22:O26,2,1)</f>
        <v>1</v>
      </c>
      <c r="L22" s="597"/>
      <c r="N22" s="70" t="s">
        <v>41</v>
      </c>
      <c r="O22" s="71">
        <v>0.88</v>
      </c>
      <c r="P22" s="70"/>
      <c r="Q22" s="70"/>
      <c r="R22" s="70"/>
    </row>
    <row r="23" spans="2:18" ht="45" customHeight="1">
      <c r="B23" s="587" t="s">
        <v>42</v>
      </c>
      <c r="C23" s="588"/>
      <c r="D23" s="593" t="s">
        <v>43</v>
      </c>
      <c r="E23" s="594"/>
      <c r="F23" s="594"/>
      <c r="G23" s="594"/>
      <c r="H23" s="594"/>
      <c r="I23" s="594"/>
      <c r="J23" s="595"/>
      <c r="K23" s="596">
        <f>VLOOKUP(D23,N27:O31,2,1)</f>
        <v>1.05</v>
      </c>
      <c r="L23" s="597"/>
      <c r="N23" s="70" t="s">
        <v>44</v>
      </c>
      <c r="O23" s="71">
        <v>0.94</v>
      </c>
      <c r="P23" s="70"/>
      <c r="Q23" s="70"/>
      <c r="R23" s="70"/>
    </row>
    <row r="24" spans="2:18" ht="45" customHeight="1">
      <c r="B24" s="587" t="s">
        <v>69</v>
      </c>
      <c r="C24" s="588"/>
      <c r="D24" s="593" t="s">
        <v>85</v>
      </c>
      <c r="E24" s="594"/>
      <c r="F24" s="594"/>
      <c r="G24" s="594"/>
      <c r="H24" s="594"/>
      <c r="I24" s="594"/>
      <c r="J24" s="595"/>
      <c r="K24" s="596">
        <f>VLOOKUP(D24,N32:O36,2,1)</f>
        <v>1.1299999999999999</v>
      </c>
      <c r="L24" s="597"/>
      <c r="N24" s="70" t="s">
        <v>45</v>
      </c>
      <c r="O24" s="71">
        <v>1</v>
      </c>
      <c r="P24" s="70"/>
      <c r="Q24" s="70"/>
      <c r="R24" s="70"/>
    </row>
    <row r="25" spans="2:18" ht="45" customHeight="1">
      <c r="B25" s="587" t="s">
        <v>46</v>
      </c>
      <c r="C25" s="588"/>
      <c r="D25" s="593" t="s">
        <v>89</v>
      </c>
      <c r="E25" s="594"/>
      <c r="F25" s="594"/>
      <c r="G25" s="594"/>
      <c r="H25" s="594"/>
      <c r="I25" s="594"/>
      <c r="J25" s="595"/>
      <c r="K25" s="596">
        <f>VLOOKUP(D25,N37:O41,2,1)</f>
        <v>1.03</v>
      </c>
      <c r="L25" s="597"/>
      <c r="N25" s="70" t="s">
        <v>47</v>
      </c>
      <c r="O25" s="71">
        <v>1.06</v>
      </c>
      <c r="P25" s="70"/>
      <c r="Q25" s="70"/>
      <c r="R25" s="70"/>
    </row>
    <row r="26" spans="2:18" ht="13.5" customHeight="1">
      <c r="B26" s="5"/>
      <c r="C26" s="6"/>
      <c r="D26" s="6"/>
      <c r="E26" s="6"/>
      <c r="F26" s="6"/>
      <c r="G26" s="6"/>
      <c r="H26" s="6"/>
      <c r="I26" s="6"/>
      <c r="J26" s="6"/>
      <c r="K26" s="7"/>
      <c r="L26" s="8"/>
      <c r="N26" s="70" t="s">
        <v>48</v>
      </c>
      <c r="O26" s="71">
        <v>1.1200000000000001</v>
      </c>
      <c r="P26" s="70"/>
      <c r="Q26" s="70"/>
      <c r="R26" s="70"/>
    </row>
    <row r="27" spans="2:18" ht="13.5" customHeight="1">
      <c r="B27" s="4" t="s">
        <v>49</v>
      </c>
      <c r="C27" s="49"/>
      <c r="D27" s="49"/>
      <c r="L27" s="9"/>
      <c r="N27" s="70" t="s">
        <v>50</v>
      </c>
      <c r="O27" s="71">
        <v>0.91</v>
      </c>
      <c r="P27" s="70"/>
      <c r="Q27" s="70"/>
      <c r="R27" s="70"/>
    </row>
    <row r="28" spans="2:18" ht="14.25" customHeight="1">
      <c r="B28" s="10" t="s">
        <v>32</v>
      </c>
      <c r="C28" s="50"/>
      <c r="D28" s="50"/>
      <c r="E28" s="1" t="s">
        <v>0</v>
      </c>
      <c r="F28" s="1" t="s">
        <v>1</v>
      </c>
      <c r="G28" s="1" t="s">
        <v>2</v>
      </c>
      <c r="H28" s="1" t="s">
        <v>3</v>
      </c>
      <c r="I28" s="1" t="s">
        <v>4</v>
      </c>
      <c r="J28" s="601" t="s">
        <v>5</v>
      </c>
      <c r="K28" s="602"/>
      <c r="L28" s="603"/>
      <c r="N28" s="70" t="s">
        <v>51</v>
      </c>
      <c r="O28" s="71">
        <v>0.95</v>
      </c>
      <c r="P28" s="70"/>
      <c r="Q28" s="70"/>
      <c r="R28" s="70"/>
    </row>
    <row r="29" spans="2:18" ht="14.25" customHeight="1">
      <c r="B29" s="11" t="s">
        <v>52</v>
      </c>
      <c r="C29" s="51"/>
      <c r="D29" s="51"/>
      <c r="E29" s="2">
        <f>COUNTIF('6-1.FP산정(간이법)'!$F$5:$F10524,"ILF")</f>
        <v>21</v>
      </c>
      <c r="F29" s="2">
        <f>COUNTIF('6-1.FP산정(간이법)'!$F$5:$F10524,"EIF")</f>
        <v>0</v>
      </c>
      <c r="G29" s="2">
        <f>COUNTIF('6-1.FP산정(간이법)'!$F$5:$F10524,"EI")</f>
        <v>58</v>
      </c>
      <c r="H29" s="2">
        <f>COUNTIF('6-1.FP산정(간이법)'!$F$5:$F10524,"EO")</f>
        <v>68</v>
      </c>
      <c r="I29" s="2">
        <f>COUNTIF('6-1.FP산정(간이법)'!$F$5:$F10524,"EQ")</f>
        <v>37</v>
      </c>
      <c r="J29" s="604">
        <f>SUM(E29:I29)</f>
        <v>184</v>
      </c>
      <c r="K29" s="605"/>
      <c r="L29" s="606"/>
      <c r="N29" s="70" t="s">
        <v>53</v>
      </c>
      <c r="O29" s="71">
        <v>1</v>
      </c>
      <c r="P29" s="70"/>
      <c r="Q29" s="70"/>
      <c r="R29" s="70"/>
    </row>
    <row r="30" spans="2:18" ht="14.25" customHeight="1">
      <c r="B30" s="11" t="s">
        <v>54</v>
      </c>
      <c r="C30" s="51"/>
      <c r="D30" s="51"/>
      <c r="E30" s="3">
        <f>SUMIF('6-1.FP산정(간이법)'!$F$5:$F10524,"ILF",'6-1.FP산정(간이법)'!$G$5:$G10524)</f>
        <v>157.5</v>
      </c>
      <c r="F30" s="3">
        <f>SUMIF('6-1.FP산정(간이법)'!$F$5:$F10524,"EIF",'6-1.FP산정(간이법)'!$G$5:$G10524)</f>
        <v>0</v>
      </c>
      <c r="G30" s="3">
        <f>SUMIF('6-1.FP산정(간이법)'!$F$5:$F10524,"EI",'6-1.FP산정(간이법)'!$G$5:$G10524)</f>
        <v>232</v>
      </c>
      <c r="H30" s="3">
        <f>SUMIF('6-1.FP산정(간이법)'!$F$5:$F10524,"EO",'6-1.FP산정(간이법)'!$G$5:$G10524)</f>
        <v>353.59999999999957</v>
      </c>
      <c r="I30" s="3">
        <f>SUMIF('6-1.FP산정(간이법)'!$F$5:$F10524,"EQ",'6-1.FP산정(간이법)'!$G$5:$G10524)</f>
        <v>144.3000000000001</v>
      </c>
      <c r="J30" s="607">
        <f>SUM(E30:I30)</f>
        <v>887.39999999999964</v>
      </c>
      <c r="K30" s="608"/>
      <c r="L30" s="609"/>
      <c r="N30" s="70" t="s">
        <v>43</v>
      </c>
      <c r="O30" s="71">
        <v>1.05</v>
      </c>
      <c r="P30" s="70"/>
      <c r="Q30" s="70"/>
      <c r="R30" s="70"/>
    </row>
    <row r="31" spans="2:18" ht="14.25" customHeight="1">
      <c r="B31" s="62" t="s">
        <v>55</v>
      </c>
      <c r="C31" s="52"/>
      <c r="D31" s="52"/>
      <c r="E31" s="72">
        <f>IF($J$30&gt;0,E30/$J$30,"-")</f>
        <v>0.17748478701825565</v>
      </c>
      <c r="F31" s="72">
        <f t="shared" ref="F31:I31" si="0">IF($J$30&gt;0,F30/$J$30,"-")</f>
        <v>0</v>
      </c>
      <c r="G31" s="72">
        <f t="shared" si="0"/>
        <v>0.26143790849673215</v>
      </c>
      <c r="H31" s="72">
        <f t="shared" si="0"/>
        <v>0.39846743295019127</v>
      </c>
      <c r="I31" s="72">
        <f t="shared" si="0"/>
        <v>0.16260987153482101</v>
      </c>
      <c r="J31" s="598">
        <f t="shared" ref="J31" si="1">SUM(E31:I31)</f>
        <v>1</v>
      </c>
      <c r="K31" s="599"/>
      <c r="L31" s="600"/>
      <c r="N31" s="70" t="s">
        <v>56</v>
      </c>
      <c r="O31" s="71">
        <v>1.0900000000000001</v>
      </c>
      <c r="P31" s="70"/>
      <c r="Q31" s="70"/>
      <c r="R31" s="70"/>
    </row>
    <row r="32" spans="2:18" ht="13.5" customHeight="1" thickBot="1">
      <c r="B32" s="58"/>
      <c r="C32" s="13"/>
      <c r="D32" s="13"/>
      <c r="E32" s="13"/>
      <c r="F32" s="13"/>
      <c r="G32" s="13"/>
      <c r="H32" s="13"/>
      <c r="I32" s="13"/>
      <c r="J32" s="13"/>
      <c r="K32" s="13"/>
      <c r="L32" s="14"/>
      <c r="N32" s="78" t="s">
        <v>82</v>
      </c>
      <c r="O32" s="71">
        <v>0.94</v>
      </c>
      <c r="P32" s="70"/>
      <c r="Q32" s="70"/>
      <c r="R32" s="70"/>
    </row>
    <row r="33" spans="14:18" ht="13.5" customHeight="1">
      <c r="N33" s="78" t="s">
        <v>83</v>
      </c>
      <c r="O33" s="71">
        <v>1</v>
      </c>
      <c r="P33" s="70"/>
      <c r="Q33" s="70"/>
      <c r="R33" s="70"/>
    </row>
    <row r="34" spans="14:18" ht="13.5" customHeight="1">
      <c r="N34" s="78" t="s">
        <v>84</v>
      </c>
      <c r="O34" s="71">
        <v>1.06</v>
      </c>
      <c r="P34" s="70"/>
      <c r="Q34" s="70"/>
      <c r="R34" s="70"/>
    </row>
    <row r="35" spans="14:18" ht="13.5" customHeight="1">
      <c r="N35" s="78" t="s">
        <v>85</v>
      </c>
      <c r="O35" s="71">
        <v>1.1299999999999999</v>
      </c>
      <c r="P35" s="70"/>
      <c r="Q35" s="70"/>
      <c r="R35" s="70"/>
    </row>
    <row r="36" spans="14:18" ht="13.5" customHeight="1">
      <c r="N36" s="78" t="s">
        <v>86</v>
      </c>
      <c r="O36" s="71">
        <v>1.19</v>
      </c>
      <c r="P36" s="70"/>
      <c r="Q36" s="70"/>
      <c r="R36" s="70"/>
    </row>
    <row r="37" spans="14:18" ht="13.5" customHeight="1">
      <c r="N37" s="78" t="s">
        <v>87</v>
      </c>
      <c r="O37" s="71">
        <v>0.97</v>
      </c>
      <c r="P37" s="70"/>
      <c r="Q37" s="70"/>
      <c r="R37" s="70"/>
    </row>
    <row r="38" spans="14:18" ht="13.5" customHeight="1">
      <c r="N38" s="78" t="s">
        <v>88</v>
      </c>
      <c r="O38" s="71">
        <v>1</v>
      </c>
      <c r="P38" s="70"/>
      <c r="Q38" s="70"/>
      <c r="R38" s="70"/>
    </row>
    <row r="39" spans="14:18" ht="13.5" customHeight="1">
      <c r="N39" s="78" t="s">
        <v>89</v>
      </c>
      <c r="O39" s="71">
        <v>1.03</v>
      </c>
      <c r="P39" s="70"/>
      <c r="Q39" s="70"/>
      <c r="R39" s="70"/>
    </row>
    <row r="40" spans="14:18" ht="13.5" customHeight="1">
      <c r="N40" s="78" t="s">
        <v>90</v>
      </c>
      <c r="O40" s="71">
        <v>1.06</v>
      </c>
      <c r="P40" s="70"/>
      <c r="Q40" s="70"/>
      <c r="R40" s="70"/>
    </row>
    <row r="41" spans="14:18" ht="13.5" customHeight="1">
      <c r="N41" s="78" t="s">
        <v>91</v>
      </c>
      <c r="O41" s="71">
        <v>1.08</v>
      </c>
      <c r="P41" s="70"/>
      <c r="Q41" s="70"/>
      <c r="R41" s="70"/>
    </row>
    <row r="43" spans="14:18" ht="24.95" customHeight="1"/>
    <row r="44" spans="14:18" ht="24.95" customHeight="1"/>
    <row r="45" spans="14:18" ht="24.95" customHeight="1"/>
    <row r="46" spans="14:18" ht="24.95" customHeight="1"/>
  </sheetData>
  <mergeCells count="49">
    <mergeCell ref="J31:L31"/>
    <mergeCell ref="B25:C25"/>
    <mergeCell ref="D25:J25"/>
    <mergeCell ref="K25:L25"/>
    <mergeCell ref="J28:L28"/>
    <mergeCell ref="J29:L29"/>
    <mergeCell ref="J30:L30"/>
    <mergeCell ref="B23:C23"/>
    <mergeCell ref="D23:J23"/>
    <mergeCell ref="K23:L23"/>
    <mergeCell ref="B24:C24"/>
    <mergeCell ref="D24:J24"/>
    <mergeCell ref="K24:L24"/>
    <mergeCell ref="B21:C21"/>
    <mergeCell ref="D21:J21"/>
    <mergeCell ref="K21:L21"/>
    <mergeCell ref="B22:C22"/>
    <mergeCell ref="D22:J22"/>
    <mergeCell ref="K22:L22"/>
    <mergeCell ref="B20:C20"/>
    <mergeCell ref="D20:J20"/>
    <mergeCell ref="K20:L20"/>
    <mergeCell ref="B11:I11"/>
    <mergeCell ref="K11:L11"/>
    <mergeCell ref="B14:C14"/>
    <mergeCell ref="D14:J14"/>
    <mergeCell ref="K14:L14"/>
    <mergeCell ref="B15:C15"/>
    <mergeCell ref="D15:J15"/>
    <mergeCell ref="K15:L15"/>
    <mergeCell ref="B16:C16"/>
    <mergeCell ref="D16:J16"/>
    <mergeCell ref="K16:L16"/>
    <mergeCell ref="B17:J17"/>
    <mergeCell ref="K17:L17"/>
    <mergeCell ref="B8:I8"/>
    <mergeCell ref="K8:L8"/>
    <mergeCell ref="B9:I9"/>
    <mergeCell ref="K9:L9"/>
    <mergeCell ref="B10:I10"/>
    <mergeCell ref="K10:L10"/>
    <mergeCell ref="B7:C7"/>
    <mergeCell ref="D7:E7"/>
    <mergeCell ref="K7:L7"/>
    <mergeCell ref="B1:L1"/>
    <mergeCell ref="B5:C6"/>
    <mergeCell ref="D5:E6"/>
    <mergeCell ref="F5:J5"/>
    <mergeCell ref="K5:L6"/>
  </mergeCells>
  <phoneticPr fontId="6" type="noConversion"/>
  <dataValidations count="4">
    <dataValidation type="list" allowBlank="1" showInputMessage="1" showErrorMessage="1" sqref="D22:J22">
      <formula1>$N$22:$N$26</formula1>
    </dataValidation>
    <dataValidation type="list" allowBlank="1" showInputMessage="1" showErrorMessage="1" sqref="D23:J23">
      <formula1>$N$27:$N$31</formula1>
    </dataValidation>
    <dataValidation type="list" allowBlank="1" showInputMessage="1" showErrorMessage="1" sqref="D24:J24">
      <formula1>$N$32:$N$36</formula1>
    </dataValidation>
    <dataValidation type="list" allowBlank="1" showInputMessage="1" showErrorMessage="1" sqref="D25:J25">
      <formula1>$N$37:$N$41</formula1>
    </dataValidation>
  </dataValidations>
  <pageMargins left="0.7" right="0.7" top="0.75" bottom="0.75" header="0.3" footer="0.3"/>
  <pageSetup paperSize="9" scale="7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374"/>
  <sheetViews>
    <sheetView showGridLines="0" showZeros="0" zoomScaleNormal="100" zoomScaleSheetLayoutView="100" workbookViewId="0"/>
  </sheetViews>
  <sheetFormatPr defaultColWidth="9" defaultRowHeight="13.5"/>
  <cols>
    <col min="1" max="1" width="5.25" style="30" customWidth="1"/>
    <col min="2" max="2" width="24.125" style="16" bestFit="1" customWidth="1"/>
    <col min="3" max="3" width="28.625" style="16" bestFit="1" customWidth="1"/>
    <col min="4" max="4" width="44" style="16" bestFit="1" customWidth="1"/>
    <col min="5" max="5" width="47.875" style="16" customWidth="1"/>
    <col min="6" max="6" width="9.375" style="30" customWidth="1"/>
    <col min="7" max="7" width="9.375" style="16" customWidth="1"/>
    <col min="8" max="8" width="26.125" style="16" customWidth="1"/>
    <col min="9" max="16384" width="9" style="16"/>
  </cols>
  <sheetData>
    <row r="1" spans="1:11" ht="17.25">
      <c r="B1" s="18" t="s">
        <v>93</v>
      </c>
      <c r="C1" s="18"/>
      <c r="D1" s="18"/>
      <c r="E1" s="18"/>
      <c r="F1" s="18"/>
      <c r="G1" s="18"/>
      <c r="H1" s="18"/>
      <c r="I1" s="15"/>
      <c r="J1" s="15"/>
      <c r="K1" s="15"/>
    </row>
    <row r="2" spans="1:11" ht="17.25">
      <c r="B2" s="18"/>
      <c r="C2" s="18"/>
      <c r="D2" s="18"/>
      <c r="E2" s="18"/>
      <c r="F2" s="18"/>
      <c r="G2" s="18"/>
      <c r="H2" s="18"/>
      <c r="I2" s="15"/>
      <c r="J2" s="15"/>
      <c r="K2" s="15"/>
    </row>
    <row r="3" spans="1:11" ht="48" customHeight="1">
      <c r="B3" s="612" t="s">
        <v>7</v>
      </c>
      <c r="C3" s="613"/>
      <c r="D3" s="613"/>
      <c r="E3" s="614"/>
      <c r="F3" s="60" t="s">
        <v>6</v>
      </c>
      <c r="G3" s="56" t="s">
        <v>14</v>
      </c>
      <c r="H3" s="610" t="s">
        <v>13</v>
      </c>
      <c r="I3" s="15"/>
      <c r="J3" s="15"/>
      <c r="K3" s="15"/>
    </row>
    <row r="4" spans="1:11" ht="16.5">
      <c r="B4" s="22" t="s">
        <v>8</v>
      </c>
      <c r="C4" s="19" t="s">
        <v>9</v>
      </c>
      <c r="D4" s="19" t="s">
        <v>10</v>
      </c>
      <c r="E4" s="20" t="s">
        <v>11</v>
      </c>
      <c r="F4" s="21" t="s">
        <v>12</v>
      </c>
      <c r="G4" s="23" t="s">
        <v>15</v>
      </c>
      <c r="H4" s="611"/>
      <c r="I4" s="15"/>
      <c r="J4" s="15"/>
      <c r="K4" s="15"/>
    </row>
    <row r="5" spans="1:11" s="17" customFormat="1">
      <c r="A5" s="100"/>
      <c r="B5" s="91" t="s">
        <v>918</v>
      </c>
      <c r="C5" s="91" t="s">
        <v>919</v>
      </c>
      <c r="D5" s="91" t="s">
        <v>920</v>
      </c>
      <c r="E5" s="91" t="s">
        <v>921</v>
      </c>
      <c r="F5" s="26" t="s">
        <v>0</v>
      </c>
      <c r="G5" s="28">
        <f t="shared" ref="G5:G64" si="0">IF(F5="","",IF(F5="EI",4,IF(F5="EO",5.2,IF(F5="EQ",3.9,IF(F5="ILF",7.5,IF(F5="EIF",5.4))))))</f>
        <v>7.5</v>
      </c>
      <c r="H5" s="31"/>
    </row>
    <row r="6" spans="1:11" s="17" customFormat="1">
      <c r="A6" s="100"/>
      <c r="B6" s="91"/>
      <c r="C6" s="91"/>
      <c r="D6" s="91" t="s">
        <v>922</v>
      </c>
      <c r="E6" s="91" t="s">
        <v>923</v>
      </c>
      <c r="F6" s="26" t="s">
        <v>2</v>
      </c>
      <c r="G6" s="28">
        <f t="shared" si="0"/>
        <v>4</v>
      </c>
      <c r="H6" s="31"/>
    </row>
    <row r="7" spans="1:11" s="17" customFormat="1">
      <c r="A7" s="100"/>
      <c r="B7" s="91"/>
      <c r="C7" s="91"/>
      <c r="D7" s="91" t="s">
        <v>924</v>
      </c>
      <c r="E7" s="91" t="s">
        <v>925</v>
      </c>
      <c r="F7" s="26" t="s">
        <v>2</v>
      </c>
      <c r="G7" s="28">
        <f t="shared" si="0"/>
        <v>4</v>
      </c>
      <c r="H7" s="31"/>
    </row>
    <row r="8" spans="1:11" s="17" customFormat="1">
      <c r="A8" s="100"/>
      <c r="B8" s="91"/>
      <c r="C8" s="91"/>
      <c r="D8" s="91" t="s">
        <v>926</v>
      </c>
      <c r="E8" s="91" t="s">
        <v>927</v>
      </c>
      <c r="F8" s="26" t="s">
        <v>2</v>
      </c>
      <c r="G8" s="28">
        <f t="shared" si="0"/>
        <v>4</v>
      </c>
      <c r="H8" s="31"/>
    </row>
    <row r="9" spans="1:11" s="17" customFormat="1">
      <c r="A9" s="100"/>
      <c r="B9" s="91"/>
      <c r="C9" s="91"/>
      <c r="D9" s="91" t="s">
        <v>928</v>
      </c>
      <c r="E9" s="91" t="s">
        <v>929</v>
      </c>
      <c r="F9" s="26" t="s">
        <v>4</v>
      </c>
      <c r="G9" s="28">
        <f t="shared" si="0"/>
        <v>3.9</v>
      </c>
      <c r="H9" s="31"/>
    </row>
    <row r="10" spans="1:11" s="17" customFormat="1">
      <c r="A10" s="100"/>
      <c r="B10" s="91"/>
      <c r="C10" s="91"/>
      <c r="D10" s="91" t="s">
        <v>930</v>
      </c>
      <c r="E10" s="91" t="s">
        <v>931</v>
      </c>
      <c r="F10" s="26" t="s">
        <v>2</v>
      </c>
      <c r="G10" s="28">
        <f t="shared" si="0"/>
        <v>4</v>
      </c>
      <c r="H10" s="31"/>
    </row>
    <row r="11" spans="1:11" s="17" customFormat="1">
      <c r="A11" s="100"/>
      <c r="B11" s="91"/>
      <c r="C11" s="91"/>
      <c r="D11" s="91" t="s">
        <v>932</v>
      </c>
      <c r="E11" s="91" t="s">
        <v>933</v>
      </c>
      <c r="F11" s="26" t="s">
        <v>2</v>
      </c>
      <c r="G11" s="28">
        <f t="shared" si="0"/>
        <v>4</v>
      </c>
      <c r="H11" s="31"/>
    </row>
    <row r="12" spans="1:11" s="17" customFormat="1">
      <c r="A12" s="100"/>
      <c r="B12" s="91"/>
      <c r="C12" s="91"/>
      <c r="D12" s="91" t="s">
        <v>934</v>
      </c>
      <c r="E12" s="91" t="s">
        <v>935</v>
      </c>
      <c r="F12" s="26" t="s">
        <v>2</v>
      </c>
      <c r="G12" s="28">
        <f t="shared" si="0"/>
        <v>4</v>
      </c>
      <c r="H12" s="31"/>
    </row>
    <row r="13" spans="1:11" s="17" customFormat="1">
      <c r="A13" s="100"/>
      <c r="B13" s="91"/>
      <c r="C13" s="91"/>
      <c r="D13" s="91" t="s">
        <v>936</v>
      </c>
      <c r="E13" s="91" t="s">
        <v>937</v>
      </c>
      <c r="F13" s="26" t="s">
        <v>2</v>
      </c>
      <c r="G13" s="28">
        <f t="shared" si="0"/>
        <v>4</v>
      </c>
      <c r="H13" s="31"/>
    </row>
    <row r="14" spans="1:11" s="17" customFormat="1">
      <c r="A14" s="100"/>
      <c r="B14" s="91"/>
      <c r="C14" s="91"/>
      <c r="D14" s="91" t="s">
        <v>1101</v>
      </c>
      <c r="E14" s="91" t="s">
        <v>1101</v>
      </c>
      <c r="F14" s="26" t="s">
        <v>0</v>
      </c>
      <c r="G14" s="28">
        <f t="shared" si="0"/>
        <v>7.5</v>
      </c>
      <c r="H14" s="31"/>
    </row>
    <row r="15" spans="1:11" s="17" customFormat="1">
      <c r="A15" s="100"/>
      <c r="B15" s="91"/>
      <c r="C15" s="91"/>
      <c r="D15" s="91" t="s">
        <v>938</v>
      </c>
      <c r="E15" s="91" t="s">
        <v>939</v>
      </c>
      <c r="F15" s="26" t="s">
        <v>2</v>
      </c>
      <c r="G15" s="28">
        <f t="shared" si="0"/>
        <v>4</v>
      </c>
      <c r="H15" s="31"/>
    </row>
    <row r="16" spans="1:11" s="17" customFormat="1">
      <c r="A16" s="100"/>
      <c r="B16" s="91"/>
      <c r="C16" s="91"/>
      <c r="D16" s="91" t="s">
        <v>940</v>
      </c>
      <c r="E16" s="91" t="s">
        <v>941</v>
      </c>
      <c r="F16" s="26" t="s">
        <v>2</v>
      </c>
      <c r="G16" s="28">
        <f t="shared" si="0"/>
        <v>4</v>
      </c>
      <c r="H16" s="31"/>
    </row>
    <row r="17" spans="1:8" s="17" customFormat="1">
      <c r="A17" s="100"/>
      <c r="B17" s="91"/>
      <c r="C17" s="91"/>
      <c r="D17" s="91" t="s">
        <v>942</v>
      </c>
      <c r="E17" s="91" t="s">
        <v>943</v>
      </c>
      <c r="F17" s="26" t="s">
        <v>2</v>
      </c>
      <c r="G17" s="28">
        <f t="shared" si="0"/>
        <v>4</v>
      </c>
      <c r="H17" s="31"/>
    </row>
    <row r="18" spans="1:8" s="17" customFormat="1">
      <c r="A18" s="100"/>
      <c r="B18" s="91"/>
      <c r="C18" s="91"/>
      <c r="D18" s="91" t="s">
        <v>944</v>
      </c>
      <c r="E18" s="91" t="s">
        <v>945</v>
      </c>
      <c r="F18" s="26" t="s">
        <v>4</v>
      </c>
      <c r="G18" s="28">
        <f t="shared" si="0"/>
        <v>3.9</v>
      </c>
      <c r="H18" s="31"/>
    </row>
    <row r="19" spans="1:8" s="17" customFormat="1">
      <c r="A19" s="100"/>
      <c r="B19" s="91"/>
      <c r="C19" s="91"/>
      <c r="D19" s="91" t="s">
        <v>1102</v>
      </c>
      <c r="E19" s="91" t="s">
        <v>1102</v>
      </c>
      <c r="F19" s="26" t="s">
        <v>0</v>
      </c>
      <c r="G19" s="28">
        <f t="shared" si="0"/>
        <v>7.5</v>
      </c>
      <c r="H19" s="31"/>
    </row>
    <row r="20" spans="1:8" s="17" customFormat="1">
      <c r="A20" s="100"/>
      <c r="B20" s="91"/>
      <c r="C20" s="91"/>
      <c r="D20" s="91" t="s">
        <v>946</v>
      </c>
      <c r="E20" s="91" t="s">
        <v>947</v>
      </c>
      <c r="F20" s="26" t="s">
        <v>2</v>
      </c>
      <c r="G20" s="28">
        <f t="shared" si="0"/>
        <v>4</v>
      </c>
      <c r="H20" s="31"/>
    </row>
    <row r="21" spans="1:8" s="17" customFormat="1">
      <c r="A21" s="100"/>
      <c r="B21" s="91"/>
      <c r="C21" s="91"/>
      <c r="D21" s="91" t="s">
        <v>948</v>
      </c>
      <c r="E21" s="91" t="s">
        <v>949</v>
      </c>
      <c r="F21" s="26" t="s">
        <v>2</v>
      </c>
      <c r="G21" s="28">
        <f t="shared" si="0"/>
        <v>4</v>
      </c>
      <c r="H21" s="31"/>
    </row>
    <row r="22" spans="1:8" s="17" customFormat="1">
      <c r="A22" s="100"/>
      <c r="B22" s="91"/>
      <c r="C22" s="91"/>
      <c r="D22" s="91" t="s">
        <v>950</v>
      </c>
      <c r="E22" s="91" t="s">
        <v>951</v>
      </c>
      <c r="F22" s="26" t="s">
        <v>2</v>
      </c>
      <c r="G22" s="28">
        <f t="shared" si="0"/>
        <v>4</v>
      </c>
      <c r="H22" s="31"/>
    </row>
    <row r="23" spans="1:8" s="17" customFormat="1">
      <c r="A23" s="100"/>
      <c r="B23" s="91"/>
      <c r="C23" s="91"/>
      <c r="D23" s="91" t="s">
        <v>952</v>
      </c>
      <c r="E23" s="91" t="s">
        <v>953</v>
      </c>
      <c r="F23" s="26" t="s">
        <v>4</v>
      </c>
      <c r="G23" s="28">
        <f t="shared" si="0"/>
        <v>3.9</v>
      </c>
      <c r="H23" s="31"/>
    </row>
    <row r="24" spans="1:8" s="17" customFormat="1">
      <c r="A24" s="100"/>
      <c r="B24" s="91"/>
      <c r="C24" s="91"/>
      <c r="D24" s="91" t="s">
        <v>1103</v>
      </c>
      <c r="E24" s="91" t="s">
        <v>1103</v>
      </c>
      <c r="F24" s="26" t="s">
        <v>0</v>
      </c>
      <c r="G24" s="28">
        <f t="shared" si="0"/>
        <v>7.5</v>
      </c>
      <c r="H24" s="31"/>
    </row>
    <row r="25" spans="1:8" s="17" customFormat="1">
      <c r="A25" s="100"/>
      <c r="B25" s="91"/>
      <c r="C25" s="91"/>
      <c r="D25" s="91" t="s">
        <v>954</v>
      </c>
      <c r="E25" s="91" t="s">
        <v>955</v>
      </c>
      <c r="F25" s="26" t="s">
        <v>2</v>
      </c>
      <c r="G25" s="28">
        <f t="shared" si="0"/>
        <v>4</v>
      </c>
      <c r="H25" s="31"/>
    </row>
    <row r="26" spans="1:8" s="17" customFormat="1">
      <c r="A26" s="100"/>
      <c r="B26" s="91"/>
      <c r="C26" s="91"/>
      <c r="D26" s="91" t="s">
        <v>956</v>
      </c>
      <c r="E26" s="91" t="s">
        <v>957</v>
      </c>
      <c r="F26" s="26" t="s">
        <v>2</v>
      </c>
      <c r="G26" s="28">
        <f t="shared" si="0"/>
        <v>4</v>
      </c>
      <c r="H26" s="31"/>
    </row>
    <row r="27" spans="1:8" s="17" customFormat="1">
      <c r="A27" s="100"/>
      <c r="B27" s="91"/>
      <c r="C27" s="91"/>
      <c r="D27" s="91" t="s">
        <v>958</v>
      </c>
      <c r="E27" s="91" t="s">
        <v>959</v>
      </c>
      <c r="F27" s="26" t="s">
        <v>2</v>
      </c>
      <c r="G27" s="28">
        <f t="shared" si="0"/>
        <v>4</v>
      </c>
      <c r="H27" s="31"/>
    </row>
    <row r="28" spans="1:8" s="17" customFormat="1">
      <c r="A28" s="100"/>
      <c r="B28" s="91"/>
      <c r="C28" s="91"/>
      <c r="D28" s="91" t="s">
        <v>960</v>
      </c>
      <c r="E28" s="91" t="s">
        <v>961</v>
      </c>
      <c r="F28" s="26" t="s">
        <v>4</v>
      </c>
      <c r="G28" s="28">
        <f t="shared" si="0"/>
        <v>3.9</v>
      </c>
      <c r="H28" s="31"/>
    </row>
    <row r="29" spans="1:8" s="17" customFormat="1">
      <c r="A29" s="100"/>
      <c r="B29" s="91"/>
      <c r="C29" s="91"/>
      <c r="D29" s="91" t="s">
        <v>1104</v>
      </c>
      <c r="E29" s="91" t="s">
        <v>1104</v>
      </c>
      <c r="F29" s="26" t="s">
        <v>0</v>
      </c>
      <c r="G29" s="28">
        <f t="shared" si="0"/>
        <v>7.5</v>
      </c>
      <c r="H29" s="31"/>
    </row>
    <row r="30" spans="1:8" s="17" customFormat="1">
      <c r="A30" s="100"/>
      <c r="B30" s="91"/>
      <c r="C30" s="91"/>
      <c r="D30" s="91" t="s">
        <v>962</v>
      </c>
      <c r="E30" s="91" t="s">
        <v>963</v>
      </c>
      <c r="F30" s="26" t="s">
        <v>2</v>
      </c>
      <c r="G30" s="28">
        <f t="shared" si="0"/>
        <v>4</v>
      </c>
      <c r="H30" s="31"/>
    </row>
    <row r="31" spans="1:8" s="17" customFormat="1">
      <c r="A31" s="100"/>
      <c r="B31" s="91"/>
      <c r="C31" s="91"/>
      <c r="D31" s="91" t="s">
        <v>964</v>
      </c>
      <c r="E31" s="91" t="s">
        <v>965</v>
      </c>
      <c r="F31" s="26" t="s">
        <v>2</v>
      </c>
      <c r="G31" s="28">
        <f t="shared" si="0"/>
        <v>4</v>
      </c>
      <c r="H31" s="31"/>
    </row>
    <row r="32" spans="1:8" s="17" customFormat="1">
      <c r="A32" s="100"/>
      <c r="B32" s="91"/>
      <c r="C32" s="91"/>
      <c r="D32" s="91" t="s">
        <v>966</v>
      </c>
      <c r="E32" s="91" t="s">
        <v>967</v>
      </c>
      <c r="F32" s="26" t="s">
        <v>2</v>
      </c>
      <c r="G32" s="28">
        <f t="shared" si="0"/>
        <v>4</v>
      </c>
      <c r="H32" s="31"/>
    </row>
    <row r="33" spans="1:8" s="17" customFormat="1">
      <c r="A33" s="100"/>
      <c r="B33" s="91"/>
      <c r="C33" s="91"/>
      <c r="D33" s="91" t="s">
        <v>968</v>
      </c>
      <c r="E33" s="91" t="s">
        <v>969</v>
      </c>
      <c r="F33" s="26" t="s">
        <v>4</v>
      </c>
      <c r="G33" s="28">
        <f t="shared" si="0"/>
        <v>3.9</v>
      </c>
      <c r="H33" s="31"/>
    </row>
    <row r="34" spans="1:8" s="17" customFormat="1">
      <c r="A34" s="100"/>
      <c r="B34" s="91"/>
      <c r="C34" s="91" t="s">
        <v>970</v>
      </c>
      <c r="D34" s="91" t="s">
        <v>971</v>
      </c>
      <c r="E34" s="91" t="s">
        <v>972</v>
      </c>
      <c r="F34" s="26" t="s">
        <v>0</v>
      </c>
      <c r="G34" s="28">
        <f t="shared" si="0"/>
        <v>7.5</v>
      </c>
      <c r="H34" s="31"/>
    </row>
    <row r="35" spans="1:8" s="17" customFormat="1">
      <c r="A35" s="100"/>
      <c r="B35" s="91"/>
      <c r="C35" s="91"/>
      <c r="D35" s="91" t="s">
        <v>973</v>
      </c>
      <c r="E35" s="91" t="s">
        <v>974</v>
      </c>
      <c r="F35" s="26" t="s">
        <v>2</v>
      </c>
      <c r="G35" s="28">
        <f t="shared" si="0"/>
        <v>4</v>
      </c>
      <c r="H35" s="31"/>
    </row>
    <row r="36" spans="1:8" s="17" customFormat="1">
      <c r="A36" s="100"/>
      <c r="B36" s="91"/>
      <c r="C36" s="91"/>
      <c r="D36" s="91" t="s">
        <v>975</v>
      </c>
      <c r="E36" s="91" t="s">
        <v>976</v>
      </c>
      <c r="F36" s="26" t="s">
        <v>2</v>
      </c>
      <c r="G36" s="28">
        <f t="shared" si="0"/>
        <v>4</v>
      </c>
      <c r="H36" s="31"/>
    </row>
    <row r="37" spans="1:8" s="17" customFormat="1">
      <c r="A37" s="100"/>
      <c r="B37" s="91"/>
      <c r="C37" s="91"/>
      <c r="D37" s="91" t="s">
        <v>977</v>
      </c>
      <c r="E37" s="91" t="s">
        <v>978</v>
      </c>
      <c r="F37" s="26" t="s">
        <v>2</v>
      </c>
      <c r="G37" s="28">
        <f t="shared" si="0"/>
        <v>4</v>
      </c>
      <c r="H37" s="31"/>
    </row>
    <row r="38" spans="1:8" s="17" customFormat="1">
      <c r="A38" s="100"/>
      <c r="B38" s="91"/>
      <c r="C38" s="91"/>
      <c r="D38" s="91" t="s">
        <v>979</v>
      </c>
      <c r="E38" s="91" t="s">
        <v>980</v>
      </c>
      <c r="F38" s="26" t="s">
        <v>4</v>
      </c>
      <c r="G38" s="28">
        <f t="shared" si="0"/>
        <v>3.9</v>
      </c>
      <c r="H38" s="31"/>
    </row>
    <row r="39" spans="1:8" s="17" customFormat="1">
      <c r="A39" s="100"/>
      <c r="B39" s="91"/>
      <c r="C39" s="91"/>
      <c r="D39" s="91" t="s">
        <v>981</v>
      </c>
      <c r="E39" s="91" t="s">
        <v>982</v>
      </c>
      <c r="F39" s="26" t="s">
        <v>4</v>
      </c>
      <c r="G39" s="28">
        <f t="shared" si="0"/>
        <v>3.9</v>
      </c>
      <c r="H39" s="31"/>
    </row>
    <row r="40" spans="1:8" s="17" customFormat="1">
      <c r="A40" s="100"/>
      <c r="B40" s="91"/>
      <c r="C40" s="91" t="s">
        <v>983</v>
      </c>
      <c r="D40" s="91" t="s">
        <v>984</v>
      </c>
      <c r="E40" s="91" t="s">
        <v>985</v>
      </c>
      <c r="F40" s="26" t="s">
        <v>0</v>
      </c>
      <c r="G40" s="28">
        <f t="shared" si="0"/>
        <v>7.5</v>
      </c>
      <c r="H40" s="31"/>
    </row>
    <row r="41" spans="1:8" s="17" customFormat="1">
      <c r="A41" s="100"/>
      <c r="B41" s="91"/>
      <c r="C41" s="91"/>
      <c r="D41" s="91" t="s">
        <v>986</v>
      </c>
      <c r="E41" s="91" t="s">
        <v>987</v>
      </c>
      <c r="F41" s="26" t="s">
        <v>2</v>
      </c>
      <c r="G41" s="28">
        <f t="shared" si="0"/>
        <v>4</v>
      </c>
      <c r="H41" s="31"/>
    </row>
    <row r="42" spans="1:8" s="17" customFormat="1">
      <c r="A42" s="100"/>
      <c r="B42" s="91"/>
      <c r="C42" s="91"/>
      <c r="D42" s="91" t="s">
        <v>988</v>
      </c>
      <c r="E42" s="91" t="s">
        <v>989</v>
      </c>
      <c r="F42" s="26" t="s">
        <v>2</v>
      </c>
      <c r="G42" s="28">
        <f t="shared" si="0"/>
        <v>4</v>
      </c>
      <c r="H42" s="31"/>
    </row>
    <row r="43" spans="1:8" s="17" customFormat="1">
      <c r="A43" s="100"/>
      <c r="B43" s="91"/>
      <c r="C43" s="91"/>
      <c r="D43" s="91" t="s">
        <v>990</v>
      </c>
      <c r="E43" s="91" t="s">
        <v>991</v>
      </c>
      <c r="F43" s="26" t="s">
        <v>2</v>
      </c>
      <c r="G43" s="28">
        <f t="shared" si="0"/>
        <v>4</v>
      </c>
      <c r="H43" s="31"/>
    </row>
    <row r="44" spans="1:8" s="17" customFormat="1">
      <c r="A44" s="100"/>
      <c r="B44" s="91"/>
      <c r="C44" s="91"/>
      <c r="D44" s="91" t="s">
        <v>992</v>
      </c>
      <c r="E44" s="91" t="s">
        <v>993</v>
      </c>
      <c r="F44" s="26" t="s">
        <v>4</v>
      </c>
      <c r="G44" s="28">
        <f t="shared" si="0"/>
        <v>3.9</v>
      </c>
      <c r="H44" s="31"/>
    </row>
    <row r="45" spans="1:8" s="17" customFormat="1">
      <c r="A45" s="100"/>
      <c r="B45" s="91" t="s">
        <v>994</v>
      </c>
      <c r="C45" s="91" t="s">
        <v>995</v>
      </c>
      <c r="D45" s="91" t="s">
        <v>996</v>
      </c>
      <c r="E45" s="91" t="s">
        <v>997</v>
      </c>
      <c r="F45" s="26" t="s">
        <v>0</v>
      </c>
      <c r="G45" s="28">
        <f t="shared" si="0"/>
        <v>7.5</v>
      </c>
      <c r="H45" s="31"/>
    </row>
    <row r="46" spans="1:8" s="17" customFormat="1">
      <c r="A46" s="100"/>
      <c r="B46" s="91"/>
      <c r="C46" s="91"/>
      <c r="D46" s="91" t="s">
        <v>998</v>
      </c>
      <c r="E46" s="91" t="s">
        <v>999</v>
      </c>
      <c r="F46" s="26" t="s">
        <v>2</v>
      </c>
      <c r="G46" s="28">
        <f t="shared" si="0"/>
        <v>4</v>
      </c>
      <c r="H46" s="31"/>
    </row>
    <row r="47" spans="1:8" s="17" customFormat="1">
      <c r="A47" s="100"/>
      <c r="B47" s="91"/>
      <c r="C47" s="91"/>
      <c r="D47" s="91" t="s">
        <v>1000</v>
      </c>
      <c r="E47" s="91" t="s">
        <v>1001</v>
      </c>
      <c r="F47" s="26" t="s">
        <v>2</v>
      </c>
      <c r="G47" s="28">
        <f t="shared" si="0"/>
        <v>4</v>
      </c>
      <c r="H47" s="31"/>
    </row>
    <row r="48" spans="1:8" s="17" customFormat="1">
      <c r="A48" s="100"/>
      <c r="B48" s="91"/>
      <c r="C48" s="91"/>
      <c r="D48" s="91" t="s">
        <v>1002</v>
      </c>
      <c r="E48" s="91" t="s">
        <v>1003</v>
      </c>
      <c r="F48" s="26" t="s">
        <v>2</v>
      </c>
      <c r="G48" s="28">
        <f t="shared" si="0"/>
        <v>4</v>
      </c>
      <c r="H48" s="31"/>
    </row>
    <row r="49" spans="1:8" s="17" customFormat="1">
      <c r="A49" s="100"/>
      <c r="B49" s="91"/>
      <c r="C49" s="91"/>
      <c r="D49" s="91" t="s">
        <v>1004</v>
      </c>
      <c r="E49" s="91" t="s">
        <v>1005</v>
      </c>
      <c r="F49" s="26" t="s">
        <v>4</v>
      </c>
      <c r="G49" s="28">
        <f t="shared" si="0"/>
        <v>3.9</v>
      </c>
      <c r="H49" s="31"/>
    </row>
    <row r="50" spans="1:8" s="17" customFormat="1">
      <c r="A50" s="100"/>
      <c r="B50" s="91"/>
      <c r="C50" s="91" t="s">
        <v>1006</v>
      </c>
      <c r="D50" s="91" t="s">
        <v>1007</v>
      </c>
      <c r="E50" s="91" t="s">
        <v>1008</v>
      </c>
      <c r="F50" s="26" t="s">
        <v>0</v>
      </c>
      <c r="G50" s="28">
        <f t="shared" si="0"/>
        <v>7.5</v>
      </c>
      <c r="H50" s="31"/>
    </row>
    <row r="51" spans="1:8" s="17" customFormat="1">
      <c r="A51" s="100"/>
      <c r="B51" s="91"/>
      <c r="C51" s="91"/>
      <c r="D51" s="91" t="s">
        <v>1009</v>
      </c>
      <c r="E51" s="91" t="s">
        <v>1010</v>
      </c>
      <c r="F51" s="26" t="s">
        <v>2</v>
      </c>
      <c r="G51" s="28">
        <f t="shared" si="0"/>
        <v>4</v>
      </c>
      <c r="H51" s="31"/>
    </row>
    <row r="52" spans="1:8" s="17" customFormat="1">
      <c r="A52" s="100"/>
      <c r="B52" s="91"/>
      <c r="C52" s="91"/>
      <c r="D52" s="91" t="s">
        <v>1011</v>
      </c>
      <c r="E52" s="91" t="s">
        <v>1012</v>
      </c>
      <c r="F52" s="26" t="s">
        <v>2</v>
      </c>
      <c r="G52" s="28">
        <f t="shared" si="0"/>
        <v>4</v>
      </c>
      <c r="H52" s="31"/>
    </row>
    <row r="53" spans="1:8" s="17" customFormat="1">
      <c r="A53" s="100"/>
      <c r="B53" s="91"/>
      <c r="C53" s="91"/>
      <c r="D53" s="91" t="s">
        <v>1013</v>
      </c>
      <c r="E53" s="91" t="s">
        <v>1014</v>
      </c>
      <c r="F53" s="26" t="s">
        <v>2</v>
      </c>
      <c r="G53" s="28">
        <f t="shared" si="0"/>
        <v>4</v>
      </c>
      <c r="H53" s="31"/>
    </row>
    <row r="54" spans="1:8" s="17" customFormat="1">
      <c r="A54" s="100"/>
      <c r="B54" s="91"/>
      <c r="C54" s="91"/>
      <c r="D54" s="91" t="s">
        <v>1015</v>
      </c>
      <c r="E54" s="91" t="s">
        <v>1016</v>
      </c>
      <c r="F54" s="26" t="s">
        <v>4</v>
      </c>
      <c r="G54" s="28">
        <f t="shared" si="0"/>
        <v>3.9</v>
      </c>
      <c r="H54" s="31"/>
    </row>
    <row r="55" spans="1:8" s="17" customFormat="1">
      <c r="A55" s="100"/>
      <c r="B55" s="91"/>
      <c r="C55" s="91" t="s">
        <v>1017</v>
      </c>
      <c r="D55" s="91" t="s">
        <v>1018</v>
      </c>
      <c r="E55" s="91" t="s">
        <v>1019</v>
      </c>
      <c r="F55" s="26" t="s">
        <v>2</v>
      </c>
      <c r="G55" s="28">
        <f t="shared" si="0"/>
        <v>4</v>
      </c>
      <c r="H55" s="31"/>
    </row>
    <row r="56" spans="1:8" s="17" customFormat="1">
      <c r="A56" s="100"/>
      <c r="B56" s="91"/>
      <c r="C56" s="91"/>
      <c r="D56" s="91" t="s">
        <v>1020</v>
      </c>
      <c r="E56" s="91" t="s">
        <v>1021</v>
      </c>
      <c r="F56" s="26" t="s">
        <v>2</v>
      </c>
      <c r="G56" s="28">
        <f t="shared" si="0"/>
        <v>4</v>
      </c>
      <c r="H56" s="31"/>
    </row>
    <row r="57" spans="1:8" s="17" customFormat="1">
      <c r="A57" s="100"/>
      <c r="B57" s="91"/>
      <c r="C57" s="91" t="s">
        <v>1022</v>
      </c>
      <c r="D57" s="91" t="s">
        <v>1023</v>
      </c>
      <c r="E57" s="91" t="s">
        <v>1024</v>
      </c>
      <c r="F57" s="26" t="s">
        <v>3</v>
      </c>
      <c r="G57" s="28">
        <f t="shared" si="0"/>
        <v>5.2</v>
      </c>
      <c r="H57" s="31"/>
    </row>
    <row r="58" spans="1:8" s="17" customFormat="1">
      <c r="A58" s="100"/>
      <c r="B58" s="91"/>
      <c r="C58" s="91"/>
      <c r="D58" s="91" t="s">
        <v>1025</v>
      </c>
      <c r="E58" s="91" t="s">
        <v>1026</v>
      </c>
      <c r="F58" s="26" t="s">
        <v>3</v>
      </c>
      <c r="G58" s="28">
        <f t="shared" si="0"/>
        <v>5.2</v>
      </c>
      <c r="H58" s="31"/>
    </row>
    <row r="59" spans="1:8" s="17" customFormat="1">
      <c r="A59" s="100"/>
      <c r="B59" s="91"/>
      <c r="C59" s="91"/>
      <c r="D59" s="91" t="s">
        <v>1027</v>
      </c>
      <c r="E59" s="91" t="s">
        <v>1028</v>
      </c>
      <c r="F59" s="26" t="s">
        <v>3</v>
      </c>
      <c r="G59" s="28">
        <f t="shared" si="0"/>
        <v>5.2</v>
      </c>
      <c r="H59" s="31"/>
    </row>
    <row r="60" spans="1:8" s="17" customFormat="1">
      <c r="A60" s="100"/>
      <c r="B60" s="91"/>
      <c r="C60" s="91"/>
      <c r="D60" s="91" t="s">
        <v>1029</v>
      </c>
      <c r="E60" s="91" t="s">
        <v>1030</v>
      </c>
      <c r="F60" s="26" t="s">
        <v>3</v>
      </c>
      <c r="G60" s="28">
        <f t="shared" si="0"/>
        <v>5.2</v>
      </c>
      <c r="H60" s="31"/>
    </row>
    <row r="61" spans="1:8" s="17" customFormat="1">
      <c r="A61" s="100"/>
      <c r="B61" s="91"/>
      <c r="C61" s="91"/>
      <c r="D61" s="91" t="s">
        <v>1031</v>
      </c>
      <c r="E61" s="91" t="s">
        <v>1032</v>
      </c>
      <c r="F61" s="26" t="s">
        <v>3</v>
      </c>
      <c r="G61" s="28">
        <f t="shared" si="0"/>
        <v>5.2</v>
      </c>
      <c r="H61" s="31"/>
    </row>
    <row r="62" spans="1:8" s="17" customFormat="1">
      <c r="A62" s="100"/>
      <c r="B62" s="91"/>
      <c r="C62" s="91"/>
      <c r="D62" s="91" t="s">
        <v>1033</v>
      </c>
      <c r="E62" s="91" t="s">
        <v>1034</v>
      </c>
      <c r="F62" s="26" t="s">
        <v>3</v>
      </c>
      <c r="G62" s="28">
        <f t="shared" si="0"/>
        <v>5.2</v>
      </c>
      <c r="H62" s="31"/>
    </row>
    <row r="63" spans="1:8" s="17" customFormat="1">
      <c r="A63" s="100"/>
      <c r="B63" s="91"/>
      <c r="C63" s="91"/>
      <c r="D63" s="91" t="s">
        <v>1035</v>
      </c>
      <c r="E63" s="91" t="s">
        <v>1036</v>
      </c>
      <c r="F63" s="26" t="s">
        <v>3</v>
      </c>
      <c r="G63" s="28">
        <f t="shared" si="0"/>
        <v>5.2</v>
      </c>
      <c r="H63" s="31"/>
    </row>
    <row r="64" spans="1:8" s="17" customFormat="1">
      <c r="A64" s="100"/>
      <c r="B64" s="91"/>
      <c r="C64" s="91"/>
      <c r="D64" s="91" t="s">
        <v>1037</v>
      </c>
      <c r="E64" s="91" t="s">
        <v>1038</v>
      </c>
      <c r="F64" s="26" t="s">
        <v>3</v>
      </c>
      <c r="G64" s="28">
        <f t="shared" si="0"/>
        <v>5.2</v>
      </c>
      <c r="H64" s="31"/>
    </row>
    <row r="65" spans="1:8" s="17" customFormat="1">
      <c r="A65" s="100"/>
      <c r="B65" s="91"/>
      <c r="C65" s="91" t="s">
        <v>1039</v>
      </c>
      <c r="D65" s="91" t="s">
        <v>1040</v>
      </c>
      <c r="E65" s="91" t="s">
        <v>1041</v>
      </c>
      <c r="F65" s="26" t="s">
        <v>0</v>
      </c>
      <c r="G65" s="28">
        <f t="shared" ref="G65:G116" si="1">IF(F65="","",IF(F65="EI",4,IF(F65="EO",5.2,IF(F65="EQ",3.9,IF(F65="ILF",7.5,IF(F65="EIF",5.4))))))</f>
        <v>7.5</v>
      </c>
      <c r="H65" s="31"/>
    </row>
    <row r="66" spans="1:8" s="17" customFormat="1">
      <c r="A66" s="100"/>
      <c r="B66" s="91"/>
      <c r="C66" s="91"/>
      <c r="D66" s="91" t="s">
        <v>1042</v>
      </c>
      <c r="E66" s="91" t="s">
        <v>1043</v>
      </c>
      <c r="F66" s="26" t="s">
        <v>2</v>
      </c>
      <c r="G66" s="28">
        <f t="shared" si="1"/>
        <v>4</v>
      </c>
      <c r="H66" s="31"/>
    </row>
    <row r="67" spans="1:8" s="17" customFormat="1">
      <c r="A67" s="100"/>
      <c r="B67" s="91"/>
      <c r="C67" s="91"/>
      <c r="D67" s="91" t="s">
        <v>1044</v>
      </c>
      <c r="E67" s="91" t="s">
        <v>1045</v>
      </c>
      <c r="F67" s="26" t="s">
        <v>2</v>
      </c>
      <c r="G67" s="28">
        <f t="shared" si="1"/>
        <v>4</v>
      </c>
      <c r="H67" s="31"/>
    </row>
    <row r="68" spans="1:8" s="17" customFormat="1">
      <c r="A68" s="100"/>
      <c r="B68" s="91"/>
      <c r="C68" s="91"/>
      <c r="D68" s="91" t="s">
        <v>1046</v>
      </c>
      <c r="E68" s="91" t="s">
        <v>1047</v>
      </c>
      <c r="F68" s="26" t="s">
        <v>2</v>
      </c>
      <c r="G68" s="28">
        <f t="shared" si="1"/>
        <v>4</v>
      </c>
      <c r="H68" s="31"/>
    </row>
    <row r="69" spans="1:8" s="17" customFormat="1">
      <c r="A69" s="100"/>
      <c r="B69" s="91"/>
      <c r="C69" s="91"/>
      <c r="D69" s="91" t="s">
        <v>1048</v>
      </c>
      <c r="E69" s="91" t="s">
        <v>1049</v>
      </c>
      <c r="F69" s="26" t="s">
        <v>4</v>
      </c>
      <c r="G69" s="28">
        <f t="shared" si="1"/>
        <v>3.9</v>
      </c>
      <c r="H69" s="31"/>
    </row>
    <row r="70" spans="1:8" s="17" customFormat="1">
      <c r="A70" s="100"/>
      <c r="B70" s="91"/>
      <c r="C70" s="91"/>
      <c r="D70" s="91" t="s">
        <v>1050</v>
      </c>
      <c r="E70" s="91" t="s">
        <v>1051</v>
      </c>
      <c r="F70" s="26" t="s">
        <v>4</v>
      </c>
      <c r="G70" s="28">
        <f t="shared" si="1"/>
        <v>3.9</v>
      </c>
      <c r="H70" s="31"/>
    </row>
    <row r="71" spans="1:8" s="17" customFormat="1">
      <c r="A71" s="100"/>
      <c r="B71" s="91" t="s">
        <v>1052</v>
      </c>
      <c r="C71" s="91" t="s">
        <v>1053</v>
      </c>
      <c r="D71" s="91" t="s">
        <v>1054</v>
      </c>
      <c r="E71" s="91" t="s">
        <v>1055</v>
      </c>
      <c r="F71" s="26" t="s">
        <v>4</v>
      </c>
      <c r="G71" s="28">
        <f t="shared" si="1"/>
        <v>3.9</v>
      </c>
      <c r="H71" s="31"/>
    </row>
    <row r="72" spans="1:8" s="17" customFormat="1">
      <c r="A72" s="100"/>
      <c r="B72" s="91"/>
      <c r="C72" s="91"/>
      <c r="D72" s="91" t="s">
        <v>1056</v>
      </c>
      <c r="E72" s="91" t="s">
        <v>1057</v>
      </c>
      <c r="F72" s="26" t="s">
        <v>4</v>
      </c>
      <c r="G72" s="28">
        <f t="shared" si="1"/>
        <v>3.9</v>
      </c>
      <c r="H72" s="31"/>
    </row>
    <row r="73" spans="1:8" s="17" customFormat="1">
      <c r="A73" s="100"/>
      <c r="B73" s="91"/>
      <c r="C73" s="91" t="s">
        <v>1058</v>
      </c>
      <c r="D73" s="91" t="s">
        <v>1059</v>
      </c>
      <c r="E73" s="91" t="s">
        <v>1060</v>
      </c>
      <c r="F73" s="26" t="s">
        <v>0</v>
      </c>
      <c r="G73" s="28">
        <f t="shared" si="1"/>
        <v>7.5</v>
      </c>
      <c r="H73" s="31"/>
    </row>
    <row r="74" spans="1:8" s="17" customFormat="1">
      <c r="A74" s="100"/>
      <c r="B74" s="91"/>
      <c r="C74" s="91"/>
      <c r="D74" s="91" t="s">
        <v>1061</v>
      </c>
      <c r="E74" s="91" t="s">
        <v>1062</v>
      </c>
      <c r="F74" s="26" t="s">
        <v>2</v>
      </c>
      <c r="G74" s="28">
        <f t="shared" si="1"/>
        <v>4</v>
      </c>
      <c r="H74" s="31"/>
    </row>
    <row r="75" spans="1:8" s="17" customFormat="1">
      <c r="A75" s="100"/>
      <c r="B75" s="91"/>
      <c r="C75" s="91"/>
      <c r="D75" s="91" t="s">
        <v>1063</v>
      </c>
      <c r="E75" s="91" t="s">
        <v>1064</v>
      </c>
      <c r="F75" s="26" t="s">
        <v>2</v>
      </c>
      <c r="G75" s="28">
        <f t="shared" si="1"/>
        <v>4</v>
      </c>
      <c r="H75" s="31"/>
    </row>
    <row r="76" spans="1:8" s="17" customFormat="1">
      <c r="A76" s="100"/>
      <c r="B76" s="91"/>
      <c r="C76" s="91"/>
      <c r="D76" s="91" t="s">
        <v>1065</v>
      </c>
      <c r="E76" s="91" t="s">
        <v>1066</v>
      </c>
      <c r="F76" s="26" t="s">
        <v>4</v>
      </c>
      <c r="G76" s="28">
        <f t="shared" si="1"/>
        <v>3.9</v>
      </c>
      <c r="H76" s="31"/>
    </row>
    <row r="77" spans="1:8" s="17" customFormat="1">
      <c r="A77" s="100"/>
      <c r="B77" s="91"/>
      <c r="C77" s="91"/>
      <c r="D77" s="91" t="s">
        <v>1067</v>
      </c>
      <c r="E77" s="91" t="s">
        <v>1068</v>
      </c>
      <c r="F77" s="26" t="s">
        <v>4</v>
      </c>
      <c r="G77" s="28">
        <f t="shared" si="1"/>
        <v>3.9</v>
      </c>
      <c r="H77" s="31"/>
    </row>
    <row r="78" spans="1:8" s="17" customFormat="1">
      <c r="A78" s="100"/>
      <c r="B78" s="91" t="s">
        <v>2277</v>
      </c>
      <c r="C78" s="27" t="s">
        <v>2278</v>
      </c>
      <c r="D78" s="27" t="s">
        <v>2279</v>
      </c>
      <c r="E78" s="27" t="s">
        <v>2280</v>
      </c>
      <c r="F78" s="26" t="s">
        <v>4</v>
      </c>
      <c r="G78" s="28">
        <f t="shared" si="1"/>
        <v>3.9</v>
      </c>
      <c r="H78" s="31"/>
    </row>
    <row r="79" spans="1:8" s="17" customFormat="1">
      <c r="A79" s="100"/>
      <c r="B79" s="91"/>
      <c r="C79" s="27"/>
      <c r="D79" s="27" t="s">
        <v>2281</v>
      </c>
      <c r="E79" s="27" t="s">
        <v>2282</v>
      </c>
      <c r="F79" s="26" t="s">
        <v>3</v>
      </c>
      <c r="G79" s="28">
        <f t="shared" si="1"/>
        <v>5.2</v>
      </c>
      <c r="H79" s="31"/>
    </row>
    <row r="80" spans="1:8" s="17" customFormat="1">
      <c r="A80" s="100"/>
      <c r="B80" s="91"/>
      <c r="C80" s="27"/>
      <c r="D80" s="27" t="s">
        <v>2283</v>
      </c>
      <c r="E80" s="27" t="s">
        <v>2284</v>
      </c>
      <c r="F80" s="26" t="s">
        <v>3</v>
      </c>
      <c r="G80" s="28">
        <f t="shared" si="1"/>
        <v>5.2</v>
      </c>
      <c r="H80" s="31"/>
    </row>
    <row r="81" spans="1:8" s="17" customFormat="1">
      <c r="A81" s="100"/>
      <c r="B81" s="91"/>
      <c r="C81" s="27"/>
      <c r="D81" s="27" t="s">
        <v>2285</v>
      </c>
      <c r="E81" s="27" t="s">
        <v>2286</v>
      </c>
      <c r="F81" s="26" t="s">
        <v>3</v>
      </c>
      <c r="G81" s="28">
        <f t="shared" si="1"/>
        <v>5.2</v>
      </c>
      <c r="H81" s="31"/>
    </row>
    <row r="82" spans="1:8" s="17" customFormat="1">
      <c r="A82" s="100"/>
      <c r="B82" s="91"/>
      <c r="C82" s="27"/>
      <c r="D82" s="27" t="s">
        <v>2287</v>
      </c>
      <c r="E82" s="27" t="s">
        <v>2288</v>
      </c>
      <c r="F82" s="26" t="s">
        <v>3</v>
      </c>
      <c r="G82" s="28">
        <f t="shared" si="1"/>
        <v>5.2</v>
      </c>
      <c r="H82" s="31"/>
    </row>
    <row r="83" spans="1:8" s="17" customFormat="1">
      <c r="A83" s="100"/>
      <c r="B83" s="91"/>
      <c r="C83" s="27"/>
      <c r="D83" s="27" t="s">
        <v>2289</v>
      </c>
      <c r="E83" s="27" t="s">
        <v>2290</v>
      </c>
      <c r="F83" s="26" t="s">
        <v>3</v>
      </c>
      <c r="G83" s="28">
        <f t="shared" si="1"/>
        <v>5.2</v>
      </c>
      <c r="H83" s="31"/>
    </row>
    <row r="84" spans="1:8" s="17" customFormat="1">
      <c r="A84" s="100"/>
      <c r="B84" s="91"/>
      <c r="C84" s="27"/>
      <c r="D84" s="27" t="s">
        <v>2291</v>
      </c>
      <c r="E84" s="27" t="s">
        <v>2292</v>
      </c>
      <c r="F84" s="26" t="s">
        <v>3</v>
      </c>
      <c r="G84" s="28">
        <f t="shared" si="1"/>
        <v>5.2</v>
      </c>
      <c r="H84" s="31"/>
    </row>
    <row r="85" spans="1:8" s="17" customFormat="1">
      <c r="A85" s="100"/>
      <c r="B85" s="91"/>
      <c r="C85" s="27"/>
      <c r="D85" s="27" t="s">
        <v>2293</v>
      </c>
      <c r="E85" s="27" t="s">
        <v>2294</v>
      </c>
      <c r="F85" s="26" t="s">
        <v>3</v>
      </c>
      <c r="G85" s="28">
        <f t="shared" si="1"/>
        <v>5.2</v>
      </c>
      <c r="H85" s="31"/>
    </row>
    <row r="86" spans="1:8" s="17" customFormat="1">
      <c r="A86" s="100"/>
      <c r="B86" s="91"/>
      <c r="C86" s="27"/>
      <c r="D86" s="27" t="s">
        <v>2295</v>
      </c>
      <c r="E86" s="27" t="s">
        <v>2296</v>
      </c>
      <c r="F86" s="26" t="s">
        <v>3</v>
      </c>
      <c r="G86" s="28">
        <f t="shared" si="1"/>
        <v>5.2</v>
      </c>
      <c r="H86" s="31"/>
    </row>
    <row r="87" spans="1:8" s="17" customFormat="1">
      <c r="A87" s="100"/>
      <c r="B87" s="91"/>
      <c r="C87" s="27"/>
      <c r="D87" s="27" t="s">
        <v>2297</v>
      </c>
      <c r="E87" s="27" t="s">
        <v>2298</v>
      </c>
      <c r="F87" s="26" t="s">
        <v>3</v>
      </c>
      <c r="G87" s="28">
        <f t="shared" si="1"/>
        <v>5.2</v>
      </c>
      <c r="H87" s="31"/>
    </row>
    <row r="88" spans="1:8" s="17" customFormat="1">
      <c r="A88" s="100"/>
      <c r="B88" s="91"/>
      <c r="C88" s="27" t="s">
        <v>2299</v>
      </c>
      <c r="D88" s="27" t="s">
        <v>2300</v>
      </c>
      <c r="E88" s="27" t="s">
        <v>2301</v>
      </c>
      <c r="F88" s="26" t="s">
        <v>3</v>
      </c>
      <c r="G88" s="28">
        <f t="shared" si="1"/>
        <v>5.2</v>
      </c>
      <c r="H88" s="31"/>
    </row>
    <row r="89" spans="1:8" s="17" customFormat="1">
      <c r="A89" s="100"/>
      <c r="B89" s="91"/>
      <c r="C89" s="27"/>
      <c r="D89" s="27" t="s">
        <v>2302</v>
      </c>
      <c r="E89" s="27" t="s">
        <v>2303</v>
      </c>
      <c r="F89" s="26" t="s">
        <v>3</v>
      </c>
      <c r="G89" s="28">
        <f t="shared" si="1"/>
        <v>5.2</v>
      </c>
      <c r="H89" s="31"/>
    </row>
    <row r="90" spans="1:8" s="17" customFormat="1">
      <c r="A90" s="100"/>
      <c r="B90" s="91"/>
      <c r="C90" s="27" t="s">
        <v>2304</v>
      </c>
      <c r="D90" s="27" t="s">
        <v>2305</v>
      </c>
      <c r="E90" s="27" t="s">
        <v>2306</v>
      </c>
      <c r="F90" s="26" t="s">
        <v>3</v>
      </c>
      <c r="G90" s="28">
        <f t="shared" si="1"/>
        <v>5.2</v>
      </c>
      <c r="H90" s="31"/>
    </row>
    <row r="91" spans="1:8" s="17" customFormat="1">
      <c r="A91" s="100"/>
      <c r="B91" s="91"/>
      <c r="C91" s="27"/>
      <c r="D91" s="27" t="s">
        <v>2307</v>
      </c>
      <c r="E91" s="27" t="s">
        <v>2308</v>
      </c>
      <c r="F91" s="26" t="s">
        <v>3</v>
      </c>
      <c r="G91" s="28">
        <f t="shared" si="1"/>
        <v>5.2</v>
      </c>
      <c r="H91" s="31"/>
    </row>
    <row r="92" spans="1:8" s="17" customFormat="1">
      <c r="A92" s="100"/>
      <c r="B92" s="91"/>
      <c r="C92" s="27" t="s">
        <v>2309</v>
      </c>
      <c r="D92" s="27" t="s">
        <v>2310</v>
      </c>
      <c r="E92" s="27" t="s">
        <v>2311</v>
      </c>
      <c r="F92" s="26" t="s">
        <v>3</v>
      </c>
      <c r="G92" s="28">
        <f t="shared" si="1"/>
        <v>5.2</v>
      </c>
      <c r="H92" s="31"/>
    </row>
    <row r="93" spans="1:8" s="17" customFormat="1">
      <c r="A93" s="100"/>
      <c r="B93" s="91"/>
      <c r="C93" s="27"/>
      <c r="D93" s="27" t="s">
        <v>2312</v>
      </c>
      <c r="E93" s="27" t="s">
        <v>2313</v>
      </c>
      <c r="F93" s="26" t="s">
        <v>3</v>
      </c>
      <c r="G93" s="28">
        <f t="shared" si="1"/>
        <v>5.2</v>
      </c>
      <c r="H93" s="31"/>
    </row>
    <row r="94" spans="1:8" s="17" customFormat="1">
      <c r="A94" s="100"/>
      <c r="B94" s="91"/>
      <c r="C94" s="27" t="s">
        <v>2314</v>
      </c>
      <c r="D94" s="27" t="s">
        <v>2315</v>
      </c>
      <c r="E94" s="27" t="s">
        <v>2316</v>
      </c>
      <c r="F94" s="26" t="s">
        <v>3</v>
      </c>
      <c r="G94" s="28">
        <f t="shared" si="1"/>
        <v>5.2</v>
      </c>
      <c r="H94" s="31"/>
    </row>
    <row r="95" spans="1:8" s="17" customFormat="1">
      <c r="A95" s="100"/>
      <c r="B95" s="91"/>
      <c r="C95" s="27"/>
      <c r="D95" s="27" t="s">
        <v>2317</v>
      </c>
      <c r="E95" s="27" t="s">
        <v>2318</v>
      </c>
      <c r="F95" s="26" t="s">
        <v>3</v>
      </c>
      <c r="G95" s="28">
        <f t="shared" si="1"/>
        <v>5.2</v>
      </c>
      <c r="H95" s="31"/>
    </row>
    <row r="96" spans="1:8" s="17" customFormat="1">
      <c r="A96" s="100"/>
      <c r="B96" s="91"/>
      <c r="C96" s="27" t="s">
        <v>2319</v>
      </c>
      <c r="D96" s="27" t="s">
        <v>2320</v>
      </c>
      <c r="E96" s="27" t="s">
        <v>2321</v>
      </c>
      <c r="F96" s="26" t="s">
        <v>3</v>
      </c>
      <c r="G96" s="28">
        <f t="shared" si="1"/>
        <v>5.2</v>
      </c>
      <c r="H96" s="31"/>
    </row>
    <row r="97" spans="1:8" s="17" customFormat="1">
      <c r="A97" s="100"/>
      <c r="B97" s="91"/>
      <c r="C97" s="27" t="s">
        <v>2322</v>
      </c>
      <c r="D97" s="27" t="s">
        <v>2323</v>
      </c>
      <c r="E97" s="27" t="s">
        <v>2324</v>
      </c>
      <c r="F97" s="26" t="s">
        <v>4</v>
      </c>
      <c r="G97" s="28">
        <f t="shared" si="1"/>
        <v>3.9</v>
      </c>
      <c r="H97" s="31"/>
    </row>
    <row r="98" spans="1:8" s="17" customFormat="1">
      <c r="A98" s="100"/>
      <c r="B98" s="91"/>
      <c r="C98" s="27"/>
      <c r="D98" s="27" t="s">
        <v>2325</v>
      </c>
      <c r="E98" s="27" t="s">
        <v>2326</v>
      </c>
      <c r="F98" s="26" t="s">
        <v>3</v>
      </c>
      <c r="G98" s="28">
        <f t="shared" si="1"/>
        <v>5.2</v>
      </c>
      <c r="H98" s="31"/>
    </row>
    <row r="99" spans="1:8" s="17" customFormat="1">
      <c r="A99" s="100"/>
      <c r="B99" s="91"/>
      <c r="C99" s="27"/>
      <c r="D99" s="27" t="s">
        <v>2327</v>
      </c>
      <c r="E99" s="27" t="s">
        <v>2328</v>
      </c>
      <c r="F99" s="26" t="s">
        <v>3</v>
      </c>
      <c r="G99" s="28">
        <f t="shared" si="1"/>
        <v>5.2</v>
      </c>
      <c r="H99" s="31"/>
    </row>
    <row r="100" spans="1:8" s="17" customFormat="1">
      <c r="A100" s="100"/>
      <c r="B100" s="91"/>
      <c r="C100" s="27" t="s">
        <v>2345</v>
      </c>
      <c r="D100" s="27" t="s">
        <v>2329</v>
      </c>
      <c r="E100" s="27" t="s">
        <v>2330</v>
      </c>
      <c r="F100" s="26" t="s">
        <v>4</v>
      </c>
      <c r="G100" s="28">
        <f t="shared" si="1"/>
        <v>3.9</v>
      </c>
      <c r="H100" s="31"/>
    </row>
    <row r="101" spans="1:8" s="17" customFormat="1">
      <c r="A101" s="100"/>
      <c r="B101" s="91"/>
      <c r="C101" s="27"/>
      <c r="D101" s="27" t="s">
        <v>2331</v>
      </c>
      <c r="E101" s="27" t="s">
        <v>2332</v>
      </c>
      <c r="F101" s="26" t="s">
        <v>3</v>
      </c>
      <c r="G101" s="28">
        <f t="shared" si="1"/>
        <v>5.2</v>
      </c>
      <c r="H101" s="31"/>
    </row>
    <row r="102" spans="1:8" s="17" customFormat="1">
      <c r="A102" s="100"/>
      <c r="B102" s="91"/>
      <c r="C102" s="27"/>
      <c r="D102" s="27" t="s">
        <v>2333</v>
      </c>
      <c r="E102" s="27" t="s">
        <v>2334</v>
      </c>
      <c r="F102" s="26" t="s">
        <v>3</v>
      </c>
      <c r="G102" s="28">
        <f t="shared" si="1"/>
        <v>5.2</v>
      </c>
      <c r="H102" s="31"/>
    </row>
    <row r="103" spans="1:8" s="17" customFormat="1">
      <c r="A103" s="100"/>
      <c r="B103" s="91"/>
      <c r="C103" s="27"/>
      <c r="D103" s="27" t="s">
        <v>2335</v>
      </c>
      <c r="E103" s="27" t="s">
        <v>2336</v>
      </c>
      <c r="F103" s="26" t="s">
        <v>3</v>
      </c>
      <c r="G103" s="28">
        <f t="shared" si="1"/>
        <v>5.2</v>
      </c>
      <c r="H103" s="31"/>
    </row>
    <row r="104" spans="1:8" s="17" customFormat="1">
      <c r="A104" s="100"/>
      <c r="B104" s="91"/>
      <c r="C104" s="27" t="s">
        <v>2337</v>
      </c>
      <c r="D104" s="27" t="s">
        <v>2338</v>
      </c>
      <c r="E104" s="27" t="s">
        <v>2324</v>
      </c>
      <c r="F104" s="26" t="s">
        <v>4</v>
      </c>
      <c r="G104" s="28">
        <f t="shared" si="1"/>
        <v>3.9</v>
      </c>
      <c r="H104" s="31"/>
    </row>
    <row r="105" spans="1:8" s="17" customFormat="1">
      <c r="A105" s="100"/>
      <c r="B105" s="91"/>
      <c r="C105" s="27"/>
      <c r="D105" s="27" t="s">
        <v>2339</v>
      </c>
      <c r="E105" s="27" t="s">
        <v>2340</v>
      </c>
      <c r="F105" s="26" t="s">
        <v>3</v>
      </c>
      <c r="G105" s="28">
        <f t="shared" si="1"/>
        <v>5.2</v>
      </c>
      <c r="H105" s="31"/>
    </row>
    <row r="106" spans="1:8" s="17" customFormat="1">
      <c r="A106" s="100"/>
      <c r="B106" s="91"/>
      <c r="C106" s="27"/>
      <c r="D106" s="27" t="s">
        <v>2341</v>
      </c>
      <c r="E106" s="27" t="s">
        <v>2342</v>
      </c>
      <c r="F106" s="26" t="s">
        <v>3</v>
      </c>
      <c r="G106" s="28">
        <f t="shared" si="1"/>
        <v>5.2</v>
      </c>
      <c r="H106" s="31"/>
    </row>
    <row r="107" spans="1:8" s="17" customFormat="1">
      <c r="A107" s="100"/>
      <c r="B107" s="91"/>
      <c r="C107" s="27"/>
      <c r="D107" s="27" t="s">
        <v>2343</v>
      </c>
      <c r="E107" s="27" t="s">
        <v>2344</v>
      </c>
      <c r="F107" s="26" t="s">
        <v>3</v>
      </c>
      <c r="G107" s="28">
        <f t="shared" si="1"/>
        <v>5.2</v>
      </c>
      <c r="H107" s="31"/>
    </row>
    <row r="108" spans="1:8" s="17" customFormat="1">
      <c r="A108" s="100"/>
      <c r="B108" s="91"/>
      <c r="C108" s="91" t="s">
        <v>1069</v>
      </c>
      <c r="D108" s="91" t="s">
        <v>1070</v>
      </c>
      <c r="E108" s="91" t="s">
        <v>1071</v>
      </c>
      <c r="F108" s="26" t="s">
        <v>3</v>
      </c>
      <c r="G108" s="28">
        <f t="shared" si="1"/>
        <v>5.2</v>
      </c>
      <c r="H108" s="31"/>
    </row>
    <row r="109" spans="1:8" s="17" customFormat="1">
      <c r="A109" s="100"/>
      <c r="B109" s="91"/>
      <c r="C109" s="91"/>
      <c r="D109" s="91" t="s">
        <v>1072</v>
      </c>
      <c r="E109" s="91" t="s">
        <v>1073</v>
      </c>
      <c r="F109" s="26" t="s">
        <v>3</v>
      </c>
      <c r="G109" s="28">
        <f t="shared" si="1"/>
        <v>5.2</v>
      </c>
      <c r="H109" s="31"/>
    </row>
    <row r="110" spans="1:8" s="17" customFormat="1">
      <c r="A110" s="100"/>
      <c r="B110" s="91"/>
      <c r="C110" s="91"/>
      <c r="D110" s="91" t="s">
        <v>1074</v>
      </c>
      <c r="E110" s="91" t="s">
        <v>1075</v>
      </c>
      <c r="F110" s="26" t="s">
        <v>3</v>
      </c>
      <c r="G110" s="28">
        <f t="shared" si="1"/>
        <v>5.2</v>
      </c>
      <c r="H110" s="31"/>
    </row>
    <row r="111" spans="1:8" s="17" customFormat="1">
      <c r="A111" s="100"/>
      <c r="B111" s="91"/>
      <c r="C111" s="91"/>
      <c r="D111" s="91" t="s">
        <v>1076</v>
      </c>
      <c r="E111" s="91" t="s">
        <v>1077</v>
      </c>
      <c r="F111" s="26" t="s">
        <v>3</v>
      </c>
      <c r="G111" s="28">
        <f t="shared" si="1"/>
        <v>5.2</v>
      </c>
      <c r="H111" s="31"/>
    </row>
    <row r="112" spans="1:8" s="17" customFormat="1">
      <c r="A112" s="100"/>
      <c r="B112" s="91"/>
      <c r="C112" s="91"/>
      <c r="D112" s="91" t="s">
        <v>1078</v>
      </c>
      <c r="E112" s="91" t="s">
        <v>1079</v>
      </c>
      <c r="F112" s="26" t="s">
        <v>3</v>
      </c>
      <c r="G112" s="28">
        <f t="shared" si="1"/>
        <v>5.2</v>
      </c>
      <c r="H112" s="31"/>
    </row>
    <row r="113" spans="1:8" s="17" customFormat="1">
      <c r="A113" s="100"/>
      <c r="B113" s="91"/>
      <c r="C113" s="91"/>
      <c r="D113" s="91" t="s">
        <v>1080</v>
      </c>
      <c r="E113" s="91" t="s">
        <v>1081</v>
      </c>
      <c r="F113" s="26" t="s">
        <v>3</v>
      </c>
      <c r="G113" s="28">
        <f t="shared" si="1"/>
        <v>5.2</v>
      </c>
      <c r="H113" s="31"/>
    </row>
    <row r="114" spans="1:8" s="17" customFormat="1">
      <c r="A114" s="100"/>
      <c r="B114" s="91"/>
      <c r="C114" s="91"/>
      <c r="D114" s="91" t="s">
        <v>1082</v>
      </c>
      <c r="E114" s="91" t="s">
        <v>1083</v>
      </c>
      <c r="F114" s="26" t="s">
        <v>3</v>
      </c>
      <c r="G114" s="28">
        <f t="shared" si="1"/>
        <v>5.2</v>
      </c>
      <c r="H114" s="31"/>
    </row>
    <row r="115" spans="1:8" s="17" customFormat="1">
      <c r="A115" s="100"/>
      <c r="B115" s="91"/>
      <c r="C115" s="91"/>
      <c r="D115" s="91" t="s">
        <v>1084</v>
      </c>
      <c r="E115" s="91" t="s">
        <v>1085</v>
      </c>
      <c r="F115" s="26" t="s">
        <v>3</v>
      </c>
      <c r="G115" s="28">
        <f t="shared" si="1"/>
        <v>5.2</v>
      </c>
      <c r="H115" s="31"/>
    </row>
    <row r="116" spans="1:8" s="17" customFormat="1">
      <c r="A116" s="100"/>
      <c r="B116" s="91"/>
      <c r="C116" s="91"/>
      <c r="D116" s="91" t="s">
        <v>1086</v>
      </c>
      <c r="E116" s="91" t="s">
        <v>1087</v>
      </c>
      <c r="F116" s="26" t="s">
        <v>3</v>
      </c>
      <c r="G116" s="28">
        <f t="shared" si="1"/>
        <v>5.2</v>
      </c>
      <c r="H116" s="31"/>
    </row>
    <row r="117" spans="1:8" s="17" customFormat="1">
      <c r="A117" s="100"/>
      <c r="B117" s="91"/>
      <c r="C117" s="91"/>
      <c r="D117" s="91" t="s">
        <v>1088</v>
      </c>
      <c r="E117" s="91" t="s">
        <v>1089</v>
      </c>
      <c r="F117" s="26" t="s">
        <v>3</v>
      </c>
      <c r="G117" s="28">
        <f t="shared" ref="G117:G188" si="2">IF(F117="","",IF(F117="EI",4,IF(F117="EO",5.2,IF(F117="EQ",3.9,IF(F117="ILF",7.5,IF(F117="EIF",5.4))))))</f>
        <v>5.2</v>
      </c>
      <c r="H117" s="31"/>
    </row>
    <row r="118" spans="1:8" s="17" customFormat="1">
      <c r="A118" s="100"/>
      <c r="B118" s="91"/>
      <c r="C118" s="91" t="s">
        <v>1100</v>
      </c>
      <c r="D118" s="91" t="s">
        <v>1090</v>
      </c>
      <c r="E118" s="91" t="s">
        <v>1091</v>
      </c>
      <c r="F118" s="26" t="s">
        <v>0</v>
      </c>
      <c r="G118" s="28">
        <f t="shared" si="2"/>
        <v>7.5</v>
      </c>
      <c r="H118" s="31"/>
    </row>
    <row r="119" spans="1:8" s="17" customFormat="1">
      <c r="A119" s="100"/>
      <c r="B119" s="91"/>
      <c r="C119" s="91"/>
      <c r="D119" s="91" t="s">
        <v>1092</v>
      </c>
      <c r="E119" s="91" t="s">
        <v>1093</v>
      </c>
      <c r="F119" s="26" t="s">
        <v>2</v>
      </c>
      <c r="G119" s="28">
        <f t="shared" si="2"/>
        <v>4</v>
      </c>
      <c r="H119" s="31"/>
    </row>
    <row r="120" spans="1:8" s="17" customFormat="1">
      <c r="A120" s="100"/>
      <c r="B120" s="91"/>
      <c r="C120" s="91"/>
      <c r="D120" s="91" t="s">
        <v>1094</v>
      </c>
      <c r="E120" s="91" t="s">
        <v>1095</v>
      </c>
      <c r="F120" s="26" t="s">
        <v>2</v>
      </c>
      <c r="G120" s="28">
        <f t="shared" si="2"/>
        <v>4</v>
      </c>
      <c r="H120" s="31"/>
    </row>
    <row r="121" spans="1:8" s="17" customFormat="1">
      <c r="A121" s="100"/>
      <c r="B121" s="91"/>
      <c r="C121" s="91"/>
      <c r="D121" s="91" t="s">
        <v>1096</v>
      </c>
      <c r="E121" s="91" t="s">
        <v>1097</v>
      </c>
      <c r="F121" s="26" t="s">
        <v>2</v>
      </c>
      <c r="G121" s="28">
        <f t="shared" si="2"/>
        <v>4</v>
      </c>
      <c r="H121" s="31"/>
    </row>
    <row r="122" spans="1:8" s="17" customFormat="1">
      <c r="A122" s="100"/>
      <c r="B122" s="91"/>
      <c r="C122" s="91"/>
      <c r="D122" s="91" t="s">
        <v>1098</v>
      </c>
      <c r="E122" s="91" t="s">
        <v>1099</v>
      </c>
      <c r="F122" s="26" t="s">
        <v>3</v>
      </c>
      <c r="G122" s="28">
        <f t="shared" si="2"/>
        <v>5.2</v>
      </c>
      <c r="H122" s="31"/>
    </row>
    <row r="123" spans="1:8" s="17" customFormat="1">
      <c r="A123" s="100"/>
      <c r="B123" s="97" t="s">
        <v>2123</v>
      </c>
      <c r="C123" s="85" t="s">
        <v>2122</v>
      </c>
      <c r="D123" s="92" t="s">
        <v>2124</v>
      </c>
      <c r="E123" s="92" t="s">
        <v>2125</v>
      </c>
      <c r="F123" s="26" t="s">
        <v>0</v>
      </c>
      <c r="G123" s="28">
        <f t="shared" si="2"/>
        <v>7.5</v>
      </c>
      <c r="H123" s="31"/>
    </row>
    <row r="124" spans="1:8" s="17" customFormat="1">
      <c r="A124" s="100"/>
      <c r="B124" s="97"/>
      <c r="C124" s="85"/>
      <c r="D124" s="92" t="s">
        <v>2126</v>
      </c>
      <c r="E124" s="92" t="s">
        <v>2127</v>
      </c>
      <c r="F124" s="346" t="s">
        <v>4</v>
      </c>
      <c r="G124" s="28">
        <f t="shared" si="2"/>
        <v>3.9</v>
      </c>
      <c r="H124" s="31"/>
    </row>
    <row r="125" spans="1:8" s="17" customFormat="1">
      <c r="A125" s="100"/>
      <c r="B125" s="97"/>
      <c r="C125" s="85"/>
      <c r="D125" s="92" t="s">
        <v>2128</v>
      </c>
      <c r="E125" s="92" t="s">
        <v>2129</v>
      </c>
      <c r="F125" s="346" t="s">
        <v>4</v>
      </c>
      <c r="G125" s="28">
        <f t="shared" si="2"/>
        <v>3.9</v>
      </c>
      <c r="H125" s="31"/>
    </row>
    <row r="126" spans="1:8" s="17" customFormat="1">
      <c r="A126" s="100"/>
      <c r="B126" s="97"/>
      <c r="C126" s="85"/>
      <c r="D126" s="92" t="s">
        <v>2130</v>
      </c>
      <c r="E126" s="92" t="s">
        <v>2131</v>
      </c>
      <c r="F126" s="346" t="s">
        <v>2</v>
      </c>
      <c r="G126" s="28">
        <f t="shared" si="2"/>
        <v>4</v>
      </c>
      <c r="H126" s="31"/>
    </row>
    <row r="127" spans="1:8" s="17" customFormat="1">
      <c r="A127" s="100"/>
      <c r="B127" s="97"/>
      <c r="C127" s="92"/>
      <c r="D127" s="92" t="s">
        <v>2132</v>
      </c>
      <c r="E127" s="92" t="s">
        <v>2133</v>
      </c>
      <c r="F127" s="347" t="s">
        <v>2</v>
      </c>
      <c r="G127" s="28">
        <f t="shared" si="2"/>
        <v>4</v>
      </c>
      <c r="H127" s="31"/>
    </row>
    <row r="128" spans="1:8" s="17" customFormat="1">
      <c r="A128" s="100"/>
      <c r="B128" s="97"/>
      <c r="C128" s="92"/>
      <c r="D128" s="92" t="s">
        <v>2134</v>
      </c>
      <c r="E128" s="92" t="s">
        <v>2135</v>
      </c>
      <c r="F128" s="347" t="s">
        <v>2</v>
      </c>
      <c r="G128" s="28">
        <f t="shared" si="2"/>
        <v>4</v>
      </c>
      <c r="H128" s="31"/>
    </row>
    <row r="129" spans="1:8" s="17" customFormat="1">
      <c r="A129" s="100"/>
      <c r="B129" s="97"/>
      <c r="C129" s="92"/>
      <c r="D129" s="92" t="s">
        <v>2136</v>
      </c>
      <c r="E129" s="92" t="s">
        <v>2137</v>
      </c>
      <c r="F129" s="347" t="s">
        <v>4</v>
      </c>
      <c r="G129" s="28">
        <f t="shared" si="2"/>
        <v>3.9</v>
      </c>
      <c r="H129" s="31"/>
    </row>
    <row r="130" spans="1:8" s="17" customFormat="1">
      <c r="A130" s="100"/>
      <c r="B130" s="97"/>
      <c r="C130" s="92"/>
      <c r="D130" s="92" t="s">
        <v>2138</v>
      </c>
      <c r="E130" s="92" t="s">
        <v>2139</v>
      </c>
      <c r="F130" s="347" t="s">
        <v>2</v>
      </c>
      <c r="G130" s="28">
        <f t="shared" si="2"/>
        <v>4</v>
      </c>
      <c r="H130" s="31"/>
    </row>
    <row r="131" spans="1:8" s="17" customFormat="1">
      <c r="A131" s="100"/>
      <c r="B131" s="97"/>
      <c r="C131" s="92"/>
      <c r="D131" s="92" t="s">
        <v>2140</v>
      </c>
      <c r="E131" s="92" t="s">
        <v>2141</v>
      </c>
      <c r="F131" s="347" t="s">
        <v>2</v>
      </c>
      <c r="G131" s="28">
        <f t="shared" si="2"/>
        <v>4</v>
      </c>
      <c r="H131" s="31"/>
    </row>
    <row r="132" spans="1:8" s="17" customFormat="1">
      <c r="A132" s="100"/>
      <c r="B132" s="97"/>
      <c r="C132" s="344"/>
      <c r="D132" s="345" t="s">
        <v>2142</v>
      </c>
      <c r="E132" s="92" t="s">
        <v>2143</v>
      </c>
      <c r="F132" s="346" t="s">
        <v>2</v>
      </c>
      <c r="G132" s="28">
        <f t="shared" si="2"/>
        <v>4</v>
      </c>
      <c r="H132" s="31"/>
    </row>
    <row r="133" spans="1:8" s="17" customFormat="1">
      <c r="A133" s="100"/>
      <c r="B133" s="97"/>
      <c r="C133" s="344" t="s">
        <v>2144</v>
      </c>
      <c r="D133" s="345" t="s">
        <v>2145</v>
      </c>
      <c r="E133" s="92" t="s">
        <v>2145</v>
      </c>
      <c r="F133" s="26" t="s">
        <v>0</v>
      </c>
      <c r="G133" s="28">
        <f t="shared" si="2"/>
        <v>7.5</v>
      </c>
      <c r="H133" s="31"/>
    </row>
    <row r="134" spans="1:8" s="17" customFormat="1">
      <c r="A134" s="100"/>
      <c r="B134" s="97"/>
      <c r="C134" s="344"/>
      <c r="D134" s="345" t="s">
        <v>2146</v>
      </c>
      <c r="E134" s="92" t="s">
        <v>2147</v>
      </c>
      <c r="F134" s="346" t="s">
        <v>3</v>
      </c>
      <c r="G134" s="28">
        <f t="shared" si="2"/>
        <v>5.2</v>
      </c>
      <c r="H134" s="31"/>
    </row>
    <row r="135" spans="1:8" s="17" customFormat="1">
      <c r="A135" s="100"/>
      <c r="B135" s="97"/>
      <c r="C135" s="344"/>
      <c r="D135" s="345" t="s">
        <v>2148</v>
      </c>
      <c r="E135" s="92" t="s">
        <v>2149</v>
      </c>
      <c r="F135" s="346" t="s">
        <v>3</v>
      </c>
      <c r="G135" s="28">
        <f t="shared" si="2"/>
        <v>5.2</v>
      </c>
      <c r="H135" s="31"/>
    </row>
    <row r="136" spans="1:8" s="17" customFormat="1">
      <c r="A136" s="100"/>
      <c r="B136" s="97"/>
      <c r="C136" s="344"/>
      <c r="D136" s="345" t="s">
        <v>2150</v>
      </c>
      <c r="E136" s="92" t="s">
        <v>2151</v>
      </c>
      <c r="F136" s="346" t="s">
        <v>3</v>
      </c>
      <c r="G136" s="28">
        <f t="shared" si="2"/>
        <v>5.2</v>
      </c>
      <c r="H136" s="31"/>
    </row>
    <row r="137" spans="1:8" s="17" customFormat="1">
      <c r="A137" s="100"/>
      <c r="B137" s="97"/>
      <c r="C137" s="344"/>
      <c r="D137" s="345" t="s">
        <v>2152</v>
      </c>
      <c r="E137" s="92" t="s">
        <v>2153</v>
      </c>
      <c r="F137" s="346" t="s">
        <v>3</v>
      </c>
      <c r="G137" s="28">
        <f t="shared" si="2"/>
        <v>5.2</v>
      </c>
      <c r="H137" s="31"/>
    </row>
    <row r="138" spans="1:8" s="17" customFormat="1">
      <c r="A138" s="100"/>
      <c r="B138" s="97"/>
      <c r="C138" s="344"/>
      <c r="D138" s="345" t="s">
        <v>2154</v>
      </c>
      <c r="E138" s="92" t="s">
        <v>2155</v>
      </c>
      <c r="F138" s="346" t="s">
        <v>3</v>
      </c>
      <c r="G138" s="28">
        <f t="shared" si="2"/>
        <v>5.2</v>
      </c>
      <c r="H138" s="31"/>
    </row>
    <row r="139" spans="1:8" s="17" customFormat="1">
      <c r="A139" s="100"/>
      <c r="B139" s="97" t="s">
        <v>2254</v>
      </c>
      <c r="C139" s="344" t="s">
        <v>2254</v>
      </c>
      <c r="D139" s="345" t="s">
        <v>2255</v>
      </c>
      <c r="E139" s="92"/>
      <c r="F139" s="26" t="s">
        <v>0</v>
      </c>
      <c r="G139" s="28">
        <f t="shared" si="2"/>
        <v>7.5</v>
      </c>
      <c r="H139" s="31"/>
    </row>
    <row r="140" spans="1:8" s="17" customFormat="1">
      <c r="A140" s="100"/>
      <c r="B140" s="97"/>
      <c r="C140" s="344"/>
      <c r="D140" s="345" t="s">
        <v>2256</v>
      </c>
      <c r="E140" s="92"/>
      <c r="F140" s="26" t="s">
        <v>4</v>
      </c>
      <c r="G140" s="28">
        <f t="shared" si="2"/>
        <v>3.9</v>
      </c>
      <c r="H140" s="31"/>
    </row>
    <row r="141" spans="1:8" s="17" customFormat="1">
      <c r="A141" s="100"/>
      <c r="B141" s="97"/>
      <c r="C141" s="344"/>
      <c r="D141" s="345" t="s">
        <v>2257</v>
      </c>
      <c r="E141" s="92"/>
      <c r="F141" s="26" t="s">
        <v>4</v>
      </c>
      <c r="G141" s="28">
        <f t="shared" si="2"/>
        <v>3.9</v>
      </c>
      <c r="H141" s="31"/>
    </row>
    <row r="142" spans="1:8" s="17" customFormat="1">
      <c r="A142" s="100"/>
      <c r="B142" s="97"/>
      <c r="C142" s="344"/>
      <c r="D142" s="345" t="s">
        <v>2258</v>
      </c>
      <c r="E142" s="92"/>
      <c r="F142" s="26" t="s">
        <v>2</v>
      </c>
      <c r="G142" s="28">
        <f t="shared" si="2"/>
        <v>4</v>
      </c>
      <c r="H142" s="31"/>
    </row>
    <row r="143" spans="1:8" s="17" customFormat="1">
      <c r="A143" s="100"/>
      <c r="B143" s="97"/>
      <c r="C143" s="344"/>
      <c r="D143" s="345" t="s">
        <v>2259</v>
      </c>
      <c r="E143" s="92"/>
      <c r="F143" s="26" t="s">
        <v>2</v>
      </c>
      <c r="G143" s="28">
        <f t="shared" si="2"/>
        <v>4</v>
      </c>
      <c r="H143" s="31"/>
    </row>
    <row r="144" spans="1:8" s="17" customFormat="1">
      <c r="A144" s="100"/>
      <c r="B144" s="97"/>
      <c r="C144" s="344"/>
      <c r="D144" s="345" t="s">
        <v>2260</v>
      </c>
      <c r="E144" s="92"/>
      <c r="F144" s="26" t="s">
        <v>2</v>
      </c>
      <c r="G144" s="28">
        <f t="shared" si="2"/>
        <v>4</v>
      </c>
      <c r="H144" s="31"/>
    </row>
    <row r="145" spans="1:8" s="17" customFormat="1">
      <c r="A145" s="100"/>
      <c r="B145" s="97"/>
      <c r="C145" s="344"/>
      <c r="D145" s="345" t="s">
        <v>2261</v>
      </c>
      <c r="E145" s="92" t="s">
        <v>2263</v>
      </c>
      <c r="F145" s="26" t="s">
        <v>3</v>
      </c>
      <c r="G145" s="28">
        <f t="shared" si="2"/>
        <v>5.2</v>
      </c>
      <c r="H145" s="31"/>
    </row>
    <row r="146" spans="1:8" s="17" customFormat="1">
      <c r="A146" s="100"/>
      <c r="B146" s="97"/>
      <c r="C146" s="344"/>
      <c r="D146" s="345" t="s">
        <v>2262</v>
      </c>
      <c r="E146" s="92"/>
      <c r="F146" s="26" t="s">
        <v>3</v>
      </c>
      <c r="G146" s="28">
        <f t="shared" si="2"/>
        <v>5.2</v>
      </c>
      <c r="H146" s="31"/>
    </row>
    <row r="147" spans="1:8" s="17" customFormat="1">
      <c r="A147" s="100"/>
      <c r="B147" s="91" t="s">
        <v>2245</v>
      </c>
      <c r="C147" s="91" t="s">
        <v>2156</v>
      </c>
      <c r="D147" s="91" t="s">
        <v>2157</v>
      </c>
      <c r="E147" s="91" t="s">
        <v>2158</v>
      </c>
      <c r="F147" s="26" t="s">
        <v>0</v>
      </c>
      <c r="G147" s="28">
        <f t="shared" si="2"/>
        <v>7.5</v>
      </c>
      <c r="H147" s="31"/>
    </row>
    <row r="148" spans="1:8" s="17" customFormat="1">
      <c r="A148" s="100"/>
      <c r="B148" s="91"/>
      <c r="C148" s="91"/>
      <c r="D148" s="91" t="s">
        <v>2159</v>
      </c>
      <c r="E148" s="91" t="s">
        <v>2160</v>
      </c>
      <c r="F148" s="26" t="s">
        <v>4</v>
      </c>
      <c r="G148" s="28">
        <f t="shared" si="2"/>
        <v>3.9</v>
      </c>
      <c r="H148" s="31"/>
    </row>
    <row r="149" spans="1:8" s="17" customFormat="1">
      <c r="A149" s="100"/>
      <c r="B149" s="91"/>
      <c r="C149" s="91"/>
      <c r="D149" s="91" t="s">
        <v>2161</v>
      </c>
      <c r="E149" s="91" t="s">
        <v>2162</v>
      </c>
      <c r="F149" s="26" t="s">
        <v>4</v>
      </c>
      <c r="G149" s="28">
        <f t="shared" si="2"/>
        <v>3.9</v>
      </c>
      <c r="H149" s="31"/>
    </row>
    <row r="150" spans="1:8" s="17" customFormat="1">
      <c r="A150" s="100"/>
      <c r="B150" s="91"/>
      <c r="C150" s="91"/>
      <c r="D150" s="91" t="s">
        <v>2163</v>
      </c>
      <c r="E150" s="91" t="s">
        <v>2164</v>
      </c>
      <c r="F150" s="26" t="s">
        <v>2</v>
      </c>
      <c r="G150" s="28">
        <f t="shared" si="2"/>
        <v>4</v>
      </c>
      <c r="H150" s="31"/>
    </row>
    <row r="151" spans="1:8" s="17" customFormat="1">
      <c r="A151" s="100"/>
      <c r="B151" s="91"/>
      <c r="C151" s="91"/>
      <c r="D151" s="91" t="s">
        <v>2165</v>
      </c>
      <c r="E151" s="91" t="s">
        <v>2166</v>
      </c>
      <c r="F151" s="26" t="s">
        <v>2</v>
      </c>
      <c r="G151" s="28">
        <f t="shared" si="2"/>
        <v>4</v>
      </c>
      <c r="H151" s="31"/>
    </row>
    <row r="152" spans="1:8" s="17" customFormat="1">
      <c r="A152" s="100"/>
      <c r="B152" s="91"/>
      <c r="C152" s="91"/>
      <c r="D152" s="91" t="s">
        <v>2167</v>
      </c>
      <c r="E152" s="91" t="s">
        <v>2168</v>
      </c>
      <c r="F152" s="26" t="s">
        <v>2</v>
      </c>
      <c r="G152" s="28">
        <f t="shared" si="2"/>
        <v>4</v>
      </c>
      <c r="H152" s="31"/>
    </row>
    <row r="153" spans="1:8" s="17" customFormat="1">
      <c r="A153" s="100"/>
      <c r="B153" s="91"/>
      <c r="C153" s="91" t="s">
        <v>2169</v>
      </c>
      <c r="D153" s="91" t="s">
        <v>2170</v>
      </c>
      <c r="E153" s="91" t="s">
        <v>2171</v>
      </c>
      <c r="F153" s="26" t="s">
        <v>0</v>
      </c>
      <c r="G153" s="28">
        <f t="shared" si="2"/>
        <v>7.5</v>
      </c>
      <c r="H153" s="31"/>
    </row>
    <row r="154" spans="1:8" s="17" customFormat="1">
      <c r="A154" s="100"/>
      <c r="B154" s="91"/>
      <c r="C154" s="91"/>
      <c r="D154" s="91" t="s">
        <v>2172</v>
      </c>
      <c r="E154" s="91" t="s">
        <v>2173</v>
      </c>
      <c r="F154" s="26" t="s">
        <v>4</v>
      </c>
      <c r="G154" s="28">
        <f t="shared" si="2"/>
        <v>3.9</v>
      </c>
      <c r="H154" s="31"/>
    </row>
    <row r="155" spans="1:8" s="17" customFormat="1">
      <c r="A155" s="100"/>
      <c r="B155" s="91"/>
      <c r="C155" s="91"/>
      <c r="D155" s="91" t="s">
        <v>2174</v>
      </c>
      <c r="E155" s="91" t="s">
        <v>2175</v>
      </c>
      <c r="F155" s="26" t="s">
        <v>4</v>
      </c>
      <c r="G155" s="28">
        <f t="shared" si="2"/>
        <v>3.9</v>
      </c>
      <c r="H155" s="31"/>
    </row>
    <row r="156" spans="1:8" s="17" customFormat="1">
      <c r="A156" s="100"/>
      <c r="B156" s="91"/>
      <c r="C156" s="91"/>
      <c r="D156" s="91" t="s">
        <v>2176</v>
      </c>
      <c r="E156" s="91" t="s">
        <v>2177</v>
      </c>
      <c r="F156" s="26" t="s">
        <v>2</v>
      </c>
      <c r="G156" s="28">
        <f t="shared" si="2"/>
        <v>4</v>
      </c>
      <c r="H156" s="31"/>
    </row>
    <row r="157" spans="1:8" s="17" customFormat="1">
      <c r="A157" s="100"/>
      <c r="B157" s="91"/>
      <c r="C157" s="91"/>
      <c r="D157" s="91" t="s">
        <v>2178</v>
      </c>
      <c r="E157" s="91" t="s">
        <v>2179</v>
      </c>
      <c r="F157" s="26" t="s">
        <v>2</v>
      </c>
      <c r="G157" s="28">
        <f t="shared" si="2"/>
        <v>4</v>
      </c>
      <c r="H157" s="31"/>
    </row>
    <row r="158" spans="1:8" s="17" customFormat="1">
      <c r="A158" s="100"/>
      <c r="B158" s="91"/>
      <c r="C158" s="91"/>
      <c r="D158" s="91" t="s">
        <v>2180</v>
      </c>
      <c r="E158" s="91" t="s">
        <v>2181</v>
      </c>
      <c r="F158" s="26" t="s">
        <v>2</v>
      </c>
      <c r="G158" s="28">
        <f t="shared" si="2"/>
        <v>4</v>
      </c>
      <c r="H158" s="31"/>
    </row>
    <row r="159" spans="1:8" s="17" customFormat="1">
      <c r="A159" s="100"/>
      <c r="B159" s="91"/>
      <c r="C159" s="91" t="s">
        <v>2182</v>
      </c>
      <c r="D159" s="91" t="s">
        <v>2183</v>
      </c>
      <c r="E159" s="91" t="s">
        <v>2184</v>
      </c>
      <c r="F159" s="26" t="s">
        <v>0</v>
      </c>
      <c r="G159" s="28">
        <f t="shared" si="2"/>
        <v>7.5</v>
      </c>
      <c r="H159" s="31"/>
    </row>
    <row r="160" spans="1:8" s="17" customFormat="1">
      <c r="A160" s="100"/>
      <c r="B160" s="91"/>
      <c r="C160" s="91"/>
      <c r="D160" s="91" t="s">
        <v>2185</v>
      </c>
      <c r="E160" s="91" t="s">
        <v>2186</v>
      </c>
      <c r="F160" s="26" t="s">
        <v>4</v>
      </c>
      <c r="G160" s="28">
        <f t="shared" si="2"/>
        <v>3.9</v>
      </c>
      <c r="H160" s="31"/>
    </row>
    <row r="161" spans="1:8" s="17" customFormat="1">
      <c r="A161" s="100"/>
      <c r="B161" s="91"/>
      <c r="C161" s="91"/>
      <c r="D161" s="91" t="s">
        <v>2187</v>
      </c>
      <c r="E161" s="91" t="s">
        <v>2188</v>
      </c>
      <c r="F161" s="26" t="s">
        <v>4</v>
      </c>
      <c r="G161" s="28">
        <f t="shared" si="2"/>
        <v>3.9</v>
      </c>
      <c r="H161" s="31"/>
    </row>
    <row r="162" spans="1:8" s="17" customFormat="1">
      <c r="A162" s="100"/>
      <c r="B162" s="91"/>
      <c r="C162" s="91"/>
      <c r="D162" s="91" t="s">
        <v>2189</v>
      </c>
      <c r="E162" s="91" t="s">
        <v>2190</v>
      </c>
      <c r="F162" s="26" t="s">
        <v>2</v>
      </c>
      <c r="G162" s="28">
        <f t="shared" si="2"/>
        <v>4</v>
      </c>
      <c r="H162" s="31"/>
    </row>
    <row r="163" spans="1:8" s="17" customFormat="1">
      <c r="A163" s="100"/>
      <c r="B163" s="91"/>
      <c r="C163" s="91"/>
      <c r="D163" s="91" t="s">
        <v>2191</v>
      </c>
      <c r="E163" s="91" t="s">
        <v>2192</v>
      </c>
      <c r="F163" s="26" t="s">
        <v>3</v>
      </c>
      <c r="G163" s="28">
        <f t="shared" si="2"/>
        <v>5.2</v>
      </c>
      <c r="H163" s="31"/>
    </row>
    <row r="164" spans="1:8" s="17" customFormat="1">
      <c r="A164" s="100"/>
      <c r="B164" s="91" t="s">
        <v>2247</v>
      </c>
      <c r="C164" s="91" t="s">
        <v>2193</v>
      </c>
      <c r="D164" s="348" t="s">
        <v>2194</v>
      </c>
      <c r="E164" s="348" t="s">
        <v>2194</v>
      </c>
      <c r="F164" s="26" t="s">
        <v>0</v>
      </c>
      <c r="G164" s="28">
        <f t="shared" si="2"/>
        <v>7.5</v>
      </c>
      <c r="H164" s="31"/>
    </row>
    <row r="165" spans="1:8" s="17" customFormat="1">
      <c r="A165" s="100"/>
      <c r="B165" s="349"/>
      <c r="C165" s="349"/>
      <c r="D165" s="348" t="s">
        <v>2195</v>
      </c>
      <c r="E165" s="348" t="s">
        <v>2196</v>
      </c>
      <c r="F165" s="26" t="s">
        <v>4</v>
      </c>
      <c r="G165" s="28">
        <f t="shared" si="2"/>
        <v>3.9</v>
      </c>
      <c r="H165" s="31"/>
    </row>
    <row r="166" spans="1:8" s="17" customFormat="1">
      <c r="A166" s="100"/>
      <c r="B166" s="91"/>
      <c r="C166" s="91"/>
      <c r="D166" s="348" t="s">
        <v>2197</v>
      </c>
      <c r="E166" s="348" t="s">
        <v>2198</v>
      </c>
      <c r="F166" s="26" t="s">
        <v>4</v>
      </c>
      <c r="G166" s="28">
        <f t="shared" si="2"/>
        <v>3.9</v>
      </c>
      <c r="H166" s="31"/>
    </row>
    <row r="167" spans="1:8" s="17" customFormat="1">
      <c r="A167" s="100"/>
      <c r="B167" s="91"/>
      <c r="C167" s="91"/>
      <c r="D167" s="348" t="s">
        <v>2199</v>
      </c>
      <c r="E167" s="348" t="s">
        <v>2200</v>
      </c>
      <c r="F167" s="26" t="s">
        <v>3</v>
      </c>
      <c r="G167" s="28">
        <f t="shared" si="2"/>
        <v>5.2</v>
      </c>
      <c r="H167" s="31"/>
    </row>
    <row r="168" spans="1:8" s="17" customFormat="1">
      <c r="A168" s="100"/>
      <c r="B168" s="91"/>
      <c r="C168" s="91" t="s">
        <v>2201</v>
      </c>
      <c r="D168" s="348" t="s">
        <v>2202</v>
      </c>
      <c r="E168" s="348" t="s">
        <v>2203</v>
      </c>
      <c r="F168" s="26" t="s">
        <v>3</v>
      </c>
      <c r="G168" s="28">
        <f t="shared" si="2"/>
        <v>5.2</v>
      </c>
      <c r="H168" s="31"/>
    </row>
    <row r="169" spans="1:8" s="17" customFormat="1">
      <c r="A169" s="100"/>
      <c r="B169" s="91"/>
      <c r="C169" s="91"/>
      <c r="D169" s="348" t="s">
        <v>2204</v>
      </c>
      <c r="E169" s="348" t="s">
        <v>2205</v>
      </c>
      <c r="F169" s="26" t="s">
        <v>3</v>
      </c>
      <c r="G169" s="28">
        <f t="shared" si="2"/>
        <v>5.2</v>
      </c>
      <c r="H169" s="31"/>
    </row>
    <row r="170" spans="1:8" s="17" customFormat="1">
      <c r="A170" s="100"/>
      <c r="B170" s="91"/>
      <c r="C170" s="91"/>
      <c r="D170" s="348" t="s">
        <v>2206</v>
      </c>
      <c r="E170" s="348" t="s">
        <v>2207</v>
      </c>
      <c r="F170" s="26" t="s">
        <v>3</v>
      </c>
      <c r="G170" s="28">
        <f t="shared" si="2"/>
        <v>5.2</v>
      </c>
      <c r="H170" s="31"/>
    </row>
    <row r="171" spans="1:8" s="17" customFormat="1">
      <c r="A171" s="100"/>
      <c r="B171" s="91"/>
      <c r="C171" s="91"/>
      <c r="D171" s="348" t="s">
        <v>2208</v>
      </c>
      <c r="E171" s="348" t="s">
        <v>2209</v>
      </c>
      <c r="F171" s="26" t="s">
        <v>3</v>
      </c>
      <c r="G171" s="28">
        <f t="shared" si="2"/>
        <v>5.2</v>
      </c>
      <c r="H171" s="31"/>
    </row>
    <row r="172" spans="1:8" s="17" customFormat="1">
      <c r="A172" s="100"/>
      <c r="B172" s="91"/>
      <c r="C172" s="91" t="s">
        <v>2210</v>
      </c>
      <c r="D172" s="348" t="s">
        <v>2211</v>
      </c>
      <c r="E172" s="348" t="s">
        <v>2212</v>
      </c>
      <c r="F172" s="26" t="s">
        <v>3</v>
      </c>
      <c r="G172" s="28">
        <f t="shared" si="2"/>
        <v>5.2</v>
      </c>
      <c r="H172" s="31"/>
    </row>
    <row r="173" spans="1:8" s="17" customFormat="1">
      <c r="A173" s="100"/>
      <c r="B173" s="91"/>
      <c r="C173" s="91"/>
      <c r="D173" s="348" t="s">
        <v>2213</v>
      </c>
      <c r="E173" s="348" t="s">
        <v>2213</v>
      </c>
      <c r="F173" s="26" t="s">
        <v>3</v>
      </c>
      <c r="G173" s="28">
        <f t="shared" si="2"/>
        <v>5.2</v>
      </c>
      <c r="H173" s="31"/>
    </row>
    <row r="174" spans="1:8" s="17" customFormat="1">
      <c r="A174" s="101"/>
      <c r="B174" s="91"/>
      <c r="C174" s="91"/>
      <c r="D174" s="348" t="s">
        <v>2214</v>
      </c>
      <c r="E174" s="348" t="s">
        <v>2214</v>
      </c>
      <c r="F174" s="26" t="s">
        <v>3</v>
      </c>
      <c r="G174" s="28">
        <f t="shared" si="2"/>
        <v>5.2</v>
      </c>
      <c r="H174" s="31"/>
    </row>
    <row r="175" spans="1:8" s="17" customFormat="1">
      <c r="A175" s="101"/>
      <c r="B175" s="91"/>
      <c r="C175" s="91"/>
      <c r="D175" s="348" t="s">
        <v>2215</v>
      </c>
      <c r="E175" s="348" t="s">
        <v>2215</v>
      </c>
      <c r="F175" s="26" t="s">
        <v>3</v>
      </c>
      <c r="G175" s="28">
        <f t="shared" si="2"/>
        <v>5.2</v>
      </c>
      <c r="H175" s="31"/>
    </row>
    <row r="176" spans="1:8" s="17" customFormat="1">
      <c r="A176" s="101"/>
      <c r="B176" s="91" t="s">
        <v>2246</v>
      </c>
      <c r="C176" s="91" t="s">
        <v>2216</v>
      </c>
      <c r="D176" s="348" t="s">
        <v>2217</v>
      </c>
      <c r="E176" s="348" t="s">
        <v>2218</v>
      </c>
      <c r="F176" s="26" t="s">
        <v>0</v>
      </c>
      <c r="G176" s="28">
        <f t="shared" si="2"/>
        <v>7.5</v>
      </c>
      <c r="H176" s="31"/>
    </row>
    <row r="177" spans="2:11" ht="16.5">
      <c r="B177" s="91"/>
      <c r="C177" s="349"/>
      <c r="D177" s="348" t="s">
        <v>2219</v>
      </c>
      <c r="E177" s="348" t="s">
        <v>2220</v>
      </c>
      <c r="F177" s="26" t="s">
        <v>4</v>
      </c>
      <c r="G177" s="28">
        <f t="shared" si="2"/>
        <v>3.9</v>
      </c>
      <c r="H177" s="31"/>
      <c r="I177" s="15"/>
      <c r="J177" s="15"/>
      <c r="K177" s="15"/>
    </row>
    <row r="178" spans="2:11">
      <c r="B178" s="91"/>
      <c r="C178" s="91"/>
      <c r="D178" s="348" t="s">
        <v>2221</v>
      </c>
      <c r="E178" s="348" t="s">
        <v>2222</v>
      </c>
      <c r="F178" s="26" t="s">
        <v>4</v>
      </c>
      <c r="G178" s="28">
        <f t="shared" si="2"/>
        <v>3.9</v>
      </c>
      <c r="H178" s="31"/>
    </row>
    <row r="179" spans="2:11">
      <c r="B179" s="91"/>
      <c r="C179" s="91"/>
      <c r="D179" s="348" t="s">
        <v>2223</v>
      </c>
      <c r="E179" s="348" t="s">
        <v>2224</v>
      </c>
      <c r="F179" s="26" t="s">
        <v>3</v>
      </c>
      <c r="G179" s="28">
        <f t="shared" si="2"/>
        <v>5.2</v>
      </c>
      <c r="H179" s="31"/>
    </row>
    <row r="180" spans="2:11">
      <c r="B180" s="91"/>
      <c r="C180" s="91" t="s">
        <v>2225</v>
      </c>
      <c r="D180" s="348" t="s">
        <v>2226</v>
      </c>
      <c r="E180" s="348" t="s">
        <v>2226</v>
      </c>
      <c r="F180" s="26" t="s">
        <v>3</v>
      </c>
      <c r="G180" s="28">
        <f t="shared" si="2"/>
        <v>5.2</v>
      </c>
      <c r="H180" s="31"/>
    </row>
    <row r="181" spans="2:11">
      <c r="B181" s="91"/>
      <c r="C181" s="91"/>
      <c r="D181" s="348" t="s">
        <v>2227</v>
      </c>
      <c r="E181" s="348" t="s">
        <v>2227</v>
      </c>
      <c r="F181" s="26" t="s">
        <v>3</v>
      </c>
      <c r="G181" s="28">
        <f t="shared" si="2"/>
        <v>5.2</v>
      </c>
      <c r="H181" s="31"/>
    </row>
    <row r="182" spans="2:11">
      <c r="B182" s="91"/>
      <c r="C182" s="91" t="s">
        <v>2228</v>
      </c>
      <c r="D182" s="348" t="s">
        <v>2229</v>
      </c>
      <c r="E182" s="348" t="s">
        <v>2229</v>
      </c>
      <c r="F182" s="26" t="s">
        <v>3</v>
      </c>
      <c r="G182" s="28">
        <f t="shared" si="2"/>
        <v>5.2</v>
      </c>
      <c r="H182" s="31"/>
    </row>
    <row r="183" spans="2:11">
      <c r="B183" s="91"/>
      <c r="C183" s="91"/>
      <c r="D183" s="348" t="s">
        <v>2230</v>
      </c>
      <c r="E183" s="348" t="s">
        <v>2230</v>
      </c>
      <c r="F183" s="26" t="s">
        <v>3</v>
      </c>
      <c r="G183" s="28">
        <f t="shared" si="2"/>
        <v>5.2</v>
      </c>
      <c r="H183" s="31"/>
    </row>
    <row r="184" spans="2:11">
      <c r="B184" s="91"/>
      <c r="C184" s="91" t="s">
        <v>2231</v>
      </c>
      <c r="D184" s="348" t="s">
        <v>2232</v>
      </c>
      <c r="E184" s="348" t="s">
        <v>2232</v>
      </c>
      <c r="F184" s="26" t="s">
        <v>0</v>
      </c>
      <c r="G184" s="28">
        <f t="shared" si="2"/>
        <v>7.5</v>
      </c>
      <c r="H184" s="31"/>
    </row>
    <row r="185" spans="2:11">
      <c r="B185" s="91"/>
      <c r="C185" s="91"/>
      <c r="D185" s="348" t="s">
        <v>2233</v>
      </c>
      <c r="E185" s="348" t="s">
        <v>2234</v>
      </c>
      <c r="F185" s="26" t="s">
        <v>4</v>
      </c>
      <c r="G185" s="28">
        <f t="shared" si="2"/>
        <v>3.9</v>
      </c>
      <c r="H185" s="31"/>
    </row>
    <row r="186" spans="2:11">
      <c r="B186" s="91"/>
      <c r="C186" s="91"/>
      <c r="D186" s="348" t="s">
        <v>2235</v>
      </c>
      <c r="E186" s="348" t="s">
        <v>2236</v>
      </c>
      <c r="F186" s="26" t="s">
        <v>4</v>
      </c>
      <c r="G186" s="28">
        <f t="shared" si="2"/>
        <v>3.9</v>
      </c>
      <c r="H186" s="31"/>
    </row>
    <row r="187" spans="2:11">
      <c r="B187" s="91"/>
      <c r="C187" s="91"/>
      <c r="D187" s="348" t="s">
        <v>2237</v>
      </c>
      <c r="E187" s="348" t="s">
        <v>2238</v>
      </c>
      <c r="F187" s="26" t="s">
        <v>2</v>
      </c>
      <c r="G187" s="28">
        <f t="shared" si="2"/>
        <v>4</v>
      </c>
      <c r="H187" s="31"/>
    </row>
    <row r="188" spans="2:11">
      <c r="B188" s="91"/>
      <c r="C188" s="91"/>
      <c r="D188" s="348" t="s">
        <v>2239</v>
      </c>
      <c r="E188" s="348" t="s">
        <v>2240</v>
      </c>
      <c r="F188" s="26" t="s">
        <v>3</v>
      </c>
      <c r="G188" s="28">
        <f t="shared" si="2"/>
        <v>5.2</v>
      </c>
      <c r="H188" s="31"/>
    </row>
    <row r="189" spans="2:11">
      <c r="B189" s="84"/>
      <c r="C189" s="94"/>
      <c r="D189" s="80"/>
      <c r="E189" s="85"/>
      <c r="F189" s="26"/>
      <c r="G189" s="28"/>
      <c r="H189" s="31"/>
    </row>
    <row r="190" spans="2:11">
      <c r="B190" s="84"/>
      <c r="C190" s="94"/>
      <c r="D190" s="80"/>
      <c r="E190" s="85"/>
      <c r="F190" s="26"/>
      <c r="G190" s="28"/>
      <c r="H190" s="31"/>
    </row>
    <row r="191" spans="2:11">
      <c r="B191" s="84"/>
      <c r="C191" s="94"/>
      <c r="D191" s="80"/>
      <c r="E191" s="85"/>
      <c r="F191" s="26"/>
      <c r="G191" s="28"/>
      <c r="H191" s="31"/>
    </row>
    <row r="192" spans="2:11">
      <c r="B192" s="84"/>
      <c r="C192" s="94"/>
      <c r="D192" s="80"/>
      <c r="E192" s="85"/>
      <c r="F192" s="26"/>
      <c r="G192" s="28"/>
      <c r="H192" s="31"/>
    </row>
    <row r="193" spans="1:8">
      <c r="B193" s="84"/>
      <c r="C193" s="94"/>
      <c r="D193" s="80"/>
      <c r="E193" s="85"/>
      <c r="F193" s="26"/>
      <c r="G193" s="28"/>
      <c r="H193" s="31"/>
    </row>
    <row r="194" spans="1:8">
      <c r="B194" s="84"/>
      <c r="C194" s="94"/>
      <c r="D194" s="80"/>
      <c r="E194" s="85"/>
      <c r="F194" s="26"/>
      <c r="G194" s="28"/>
      <c r="H194" s="31"/>
    </row>
    <row r="195" spans="1:8">
      <c r="B195" s="84"/>
      <c r="C195" s="94"/>
      <c r="D195" s="80"/>
      <c r="E195" s="85"/>
      <c r="F195" s="26"/>
      <c r="G195" s="28"/>
      <c r="H195" s="31"/>
    </row>
    <row r="196" spans="1:8">
      <c r="B196" s="84"/>
      <c r="C196" s="94"/>
      <c r="D196" s="80"/>
      <c r="E196" s="85"/>
      <c r="F196" s="26"/>
      <c r="G196" s="28"/>
      <c r="H196" s="31"/>
    </row>
    <row r="197" spans="1:8">
      <c r="B197" s="84"/>
      <c r="C197" s="94"/>
      <c r="D197" s="80"/>
      <c r="E197" s="85"/>
      <c r="F197" s="26"/>
      <c r="G197" s="28"/>
      <c r="H197" s="31"/>
    </row>
    <row r="198" spans="1:8">
      <c r="B198" s="84"/>
      <c r="C198" s="94"/>
      <c r="D198" s="80"/>
      <c r="E198" s="85"/>
      <c r="F198" s="26"/>
      <c r="G198" s="28"/>
      <c r="H198" s="31"/>
    </row>
    <row r="199" spans="1:8">
      <c r="B199" s="84"/>
      <c r="C199" s="94"/>
      <c r="D199" s="80"/>
      <c r="E199" s="85"/>
      <c r="F199" s="26"/>
      <c r="G199" s="28"/>
      <c r="H199" s="31"/>
    </row>
    <row r="200" spans="1:8">
      <c r="B200" s="84"/>
      <c r="C200" s="94"/>
      <c r="D200" s="80"/>
      <c r="E200" s="85"/>
      <c r="F200" s="26"/>
      <c r="G200" s="28"/>
      <c r="H200" s="31"/>
    </row>
    <row r="201" spans="1:8">
      <c r="B201" s="84"/>
      <c r="C201" s="94"/>
      <c r="D201" s="80"/>
      <c r="E201" s="85"/>
      <c r="F201" s="26"/>
      <c r="G201" s="28"/>
      <c r="H201" s="31"/>
    </row>
    <row r="202" spans="1:8">
      <c r="B202" s="84"/>
      <c r="C202" s="94"/>
      <c r="D202" s="80"/>
      <c r="E202" s="85"/>
      <c r="F202" s="26"/>
      <c r="G202" s="28"/>
      <c r="H202" s="31"/>
    </row>
    <row r="203" spans="1:8">
      <c r="B203" s="84"/>
      <c r="C203" s="94"/>
      <c r="D203" s="80"/>
      <c r="E203" s="85"/>
      <c r="F203" s="26"/>
      <c r="G203" s="28"/>
      <c r="H203" s="31"/>
    </row>
    <row r="204" spans="1:8">
      <c r="B204" s="84"/>
      <c r="C204" s="94"/>
      <c r="D204" s="80"/>
      <c r="E204" s="85"/>
      <c r="F204" s="26"/>
      <c r="G204" s="28"/>
      <c r="H204" s="31"/>
    </row>
    <row r="205" spans="1:8" s="25" customFormat="1">
      <c r="A205" s="102"/>
      <c r="B205" s="84"/>
      <c r="C205" s="94"/>
      <c r="D205" s="80"/>
      <c r="E205" s="85"/>
      <c r="F205" s="26"/>
      <c r="G205" s="28"/>
      <c r="H205" s="31"/>
    </row>
    <row r="206" spans="1:8" s="25" customFormat="1">
      <c r="A206" s="102"/>
      <c r="B206" s="84"/>
      <c r="C206" s="94"/>
      <c r="D206" s="80"/>
      <c r="E206" s="85"/>
      <c r="F206" s="26"/>
      <c r="G206" s="28"/>
      <c r="H206" s="31"/>
    </row>
    <row r="207" spans="1:8" s="25" customFormat="1">
      <c r="A207" s="102"/>
      <c r="B207" s="84"/>
      <c r="C207" s="94"/>
      <c r="D207" s="80"/>
      <c r="E207" s="85"/>
      <c r="F207" s="26"/>
      <c r="G207" s="28"/>
      <c r="H207" s="31"/>
    </row>
    <row r="208" spans="1:8" s="25" customFormat="1">
      <c r="A208" s="102"/>
      <c r="B208" s="84"/>
      <c r="C208" s="94"/>
      <c r="D208" s="80"/>
      <c r="E208" s="85"/>
      <c r="F208" s="26"/>
      <c r="G208" s="28"/>
      <c r="H208" s="31"/>
    </row>
    <row r="209" spans="1:10" s="25" customFormat="1">
      <c r="A209" s="102"/>
      <c r="B209" s="84"/>
      <c r="C209" s="94"/>
      <c r="D209" s="80"/>
      <c r="E209" s="85"/>
      <c r="F209" s="26"/>
      <c r="G209" s="28"/>
      <c r="H209" s="31"/>
      <c r="J209" s="57"/>
    </row>
    <row r="210" spans="1:10">
      <c r="B210" s="84"/>
      <c r="C210" s="94"/>
      <c r="D210" s="80"/>
      <c r="E210" s="85"/>
      <c r="F210" s="26"/>
      <c r="G210" s="28"/>
      <c r="H210" s="31"/>
    </row>
    <row r="211" spans="1:10">
      <c r="B211" s="84"/>
      <c r="C211" s="94"/>
      <c r="D211" s="80"/>
      <c r="E211" s="85"/>
      <c r="F211" s="26"/>
      <c r="G211" s="28"/>
      <c r="H211" s="31"/>
    </row>
    <row r="212" spans="1:10">
      <c r="B212" s="84"/>
      <c r="C212" s="94"/>
      <c r="D212" s="80"/>
      <c r="E212" s="85"/>
      <c r="F212" s="26"/>
      <c r="G212" s="28"/>
      <c r="H212" s="31"/>
    </row>
    <row r="213" spans="1:10">
      <c r="B213" s="84"/>
      <c r="C213" s="94"/>
      <c r="D213" s="80"/>
      <c r="E213" s="85"/>
      <c r="F213" s="26"/>
      <c r="G213" s="28"/>
      <c r="H213" s="31"/>
    </row>
    <row r="214" spans="1:10">
      <c r="B214" s="84"/>
      <c r="C214" s="94"/>
      <c r="D214" s="80"/>
      <c r="E214" s="85"/>
      <c r="F214" s="26"/>
      <c r="G214" s="28"/>
      <c r="H214" s="31"/>
    </row>
    <row r="215" spans="1:10">
      <c r="B215" s="84"/>
      <c r="C215" s="94"/>
      <c r="D215" s="80"/>
      <c r="E215" s="85"/>
      <c r="F215" s="26"/>
      <c r="G215" s="28"/>
      <c r="H215" s="31"/>
    </row>
    <row r="216" spans="1:10">
      <c r="B216" s="84"/>
      <c r="C216" s="94"/>
      <c r="D216" s="80"/>
      <c r="E216" s="85"/>
      <c r="F216" s="26"/>
      <c r="G216" s="28"/>
      <c r="H216" s="31"/>
    </row>
    <row r="217" spans="1:10">
      <c r="B217" s="84"/>
      <c r="C217" s="94"/>
      <c r="D217" s="80"/>
      <c r="E217" s="85"/>
      <c r="F217" s="26"/>
      <c r="G217" s="28"/>
      <c r="H217" s="31"/>
    </row>
    <row r="218" spans="1:10">
      <c r="B218" s="84"/>
      <c r="C218" s="94"/>
      <c r="D218" s="80"/>
      <c r="E218" s="85"/>
      <c r="F218" s="26"/>
      <c r="G218" s="28"/>
      <c r="H218" s="31"/>
    </row>
    <row r="219" spans="1:10">
      <c r="B219" s="84"/>
      <c r="C219" s="94"/>
      <c r="D219" s="80"/>
      <c r="E219" s="85"/>
      <c r="F219" s="26"/>
      <c r="G219" s="28"/>
      <c r="H219" s="31"/>
    </row>
    <row r="220" spans="1:10">
      <c r="B220" s="84"/>
      <c r="C220" s="94"/>
      <c r="D220" s="80"/>
      <c r="E220" s="85"/>
      <c r="F220" s="26"/>
      <c r="G220" s="28"/>
      <c r="H220" s="31"/>
    </row>
    <row r="221" spans="1:10">
      <c r="B221" s="84"/>
      <c r="C221" s="94"/>
      <c r="D221" s="80"/>
      <c r="E221" s="85"/>
      <c r="F221" s="26"/>
      <c r="G221" s="28"/>
      <c r="H221" s="31"/>
    </row>
    <row r="222" spans="1:10">
      <c r="B222" s="84"/>
      <c r="C222" s="94"/>
      <c r="D222" s="80"/>
      <c r="E222" s="85"/>
      <c r="F222" s="26"/>
      <c r="G222" s="28"/>
      <c r="H222" s="31"/>
    </row>
    <row r="223" spans="1:10">
      <c r="B223" s="84"/>
      <c r="C223" s="94"/>
      <c r="D223" s="80"/>
      <c r="E223" s="85"/>
      <c r="F223" s="26"/>
      <c r="G223" s="28"/>
      <c r="H223" s="31"/>
    </row>
    <row r="224" spans="1:10">
      <c r="B224" s="84"/>
      <c r="C224" s="94"/>
      <c r="D224" s="80"/>
      <c r="E224" s="85"/>
      <c r="F224" s="26"/>
      <c r="G224" s="28"/>
      <c r="H224" s="31"/>
    </row>
    <row r="225" spans="2:8">
      <c r="B225" s="84"/>
      <c r="C225" s="94"/>
      <c r="D225" s="80"/>
      <c r="E225" s="85"/>
      <c r="F225" s="26"/>
      <c r="G225" s="28"/>
      <c r="H225" s="31"/>
    </row>
    <row r="226" spans="2:8">
      <c r="B226" s="84"/>
      <c r="C226" s="94"/>
      <c r="D226" s="80"/>
      <c r="E226" s="85"/>
      <c r="F226" s="26"/>
      <c r="G226" s="28"/>
      <c r="H226" s="31"/>
    </row>
    <row r="227" spans="2:8">
      <c r="B227" s="84"/>
      <c r="C227" s="94"/>
      <c r="D227" s="80"/>
      <c r="E227" s="85"/>
      <c r="F227" s="26"/>
      <c r="G227" s="28"/>
      <c r="H227" s="31"/>
    </row>
    <row r="228" spans="2:8">
      <c r="B228" s="84"/>
      <c r="C228" s="94"/>
      <c r="D228" s="80"/>
      <c r="E228" s="85"/>
      <c r="F228" s="26"/>
      <c r="G228" s="28"/>
      <c r="H228" s="31"/>
    </row>
    <row r="229" spans="2:8">
      <c r="B229" s="84"/>
      <c r="C229" s="94"/>
      <c r="D229" s="80"/>
      <c r="E229" s="85"/>
      <c r="F229" s="26"/>
      <c r="G229" s="28"/>
      <c r="H229" s="31"/>
    </row>
    <row r="230" spans="2:8">
      <c r="B230" s="84"/>
      <c r="C230" s="94"/>
      <c r="D230" s="80"/>
      <c r="E230" s="85"/>
      <c r="F230" s="26"/>
      <c r="G230" s="28"/>
      <c r="H230" s="31"/>
    </row>
    <row r="231" spans="2:8">
      <c r="B231" s="84"/>
      <c r="C231" s="94"/>
      <c r="D231" s="80"/>
      <c r="E231" s="85"/>
      <c r="F231" s="26"/>
      <c r="G231" s="28"/>
      <c r="H231" s="31"/>
    </row>
    <row r="232" spans="2:8">
      <c r="B232" s="84"/>
      <c r="C232" s="94"/>
      <c r="D232" s="80"/>
      <c r="E232" s="85"/>
      <c r="F232" s="26"/>
      <c r="G232" s="28"/>
      <c r="H232" s="31"/>
    </row>
    <row r="233" spans="2:8">
      <c r="B233" s="84"/>
      <c r="C233" s="94"/>
      <c r="D233" s="80"/>
      <c r="E233" s="85"/>
      <c r="F233" s="26"/>
      <c r="G233" s="28"/>
      <c r="H233" s="31"/>
    </row>
    <row r="234" spans="2:8">
      <c r="B234" s="84"/>
      <c r="C234" s="94"/>
      <c r="D234" s="80"/>
      <c r="E234" s="85"/>
      <c r="F234" s="26"/>
      <c r="G234" s="28"/>
      <c r="H234" s="31"/>
    </row>
    <row r="235" spans="2:8">
      <c r="B235" s="84"/>
      <c r="C235" s="94"/>
      <c r="D235" s="80"/>
      <c r="E235" s="85"/>
      <c r="F235" s="26"/>
      <c r="G235" s="28"/>
      <c r="H235" s="31"/>
    </row>
    <row r="236" spans="2:8">
      <c r="B236" s="84"/>
      <c r="C236" s="94"/>
      <c r="D236" s="80"/>
      <c r="E236" s="85"/>
      <c r="F236" s="26"/>
      <c r="G236" s="28"/>
      <c r="H236" s="31"/>
    </row>
    <row r="237" spans="2:8">
      <c r="B237" s="84"/>
      <c r="C237" s="94"/>
      <c r="D237" s="80"/>
      <c r="E237" s="85"/>
      <c r="F237" s="26"/>
      <c r="G237" s="28"/>
      <c r="H237" s="31"/>
    </row>
    <row r="238" spans="2:8">
      <c r="B238" s="84"/>
      <c r="C238" s="94"/>
      <c r="D238" s="80"/>
      <c r="E238" s="85"/>
      <c r="F238" s="26"/>
      <c r="G238" s="28"/>
      <c r="H238" s="31"/>
    </row>
    <row r="239" spans="2:8">
      <c r="B239" s="84"/>
      <c r="C239" s="94"/>
      <c r="D239" s="80"/>
      <c r="E239" s="85"/>
      <c r="F239" s="26"/>
      <c r="G239" s="28"/>
      <c r="H239" s="31"/>
    </row>
    <row r="240" spans="2:8">
      <c r="B240" s="84"/>
      <c r="C240" s="94"/>
      <c r="D240" s="80"/>
      <c r="E240" s="85"/>
      <c r="F240" s="26"/>
      <c r="G240" s="28"/>
      <c r="H240" s="31"/>
    </row>
    <row r="241" spans="2:8">
      <c r="B241" s="84"/>
      <c r="C241" s="94"/>
      <c r="D241" s="80"/>
      <c r="E241" s="85"/>
      <c r="F241" s="26"/>
      <c r="G241" s="28"/>
      <c r="H241" s="31"/>
    </row>
    <row r="242" spans="2:8">
      <c r="B242" s="84"/>
      <c r="C242" s="94"/>
      <c r="D242" s="80"/>
      <c r="E242" s="85"/>
      <c r="F242" s="26"/>
      <c r="G242" s="28"/>
      <c r="H242" s="31"/>
    </row>
    <row r="243" spans="2:8">
      <c r="B243" s="84"/>
      <c r="C243" s="94"/>
      <c r="D243" s="80"/>
      <c r="E243" s="85"/>
      <c r="F243" s="26"/>
      <c r="G243" s="28"/>
      <c r="H243" s="31"/>
    </row>
    <row r="244" spans="2:8">
      <c r="B244" s="84"/>
      <c r="C244" s="94"/>
      <c r="D244" s="80"/>
      <c r="E244" s="85"/>
      <c r="F244" s="26"/>
      <c r="G244" s="28"/>
      <c r="H244" s="31"/>
    </row>
    <row r="245" spans="2:8">
      <c r="B245" s="84"/>
      <c r="C245" s="94"/>
      <c r="D245" s="80"/>
      <c r="E245" s="85"/>
      <c r="F245" s="26"/>
      <c r="G245" s="28"/>
      <c r="H245" s="31"/>
    </row>
    <row r="246" spans="2:8">
      <c r="B246" s="84"/>
      <c r="C246" s="94"/>
      <c r="D246" s="80"/>
      <c r="E246" s="85"/>
      <c r="F246" s="26"/>
      <c r="G246" s="28"/>
      <c r="H246" s="31"/>
    </row>
    <row r="247" spans="2:8">
      <c r="B247" s="84"/>
      <c r="C247" s="94"/>
      <c r="D247" s="80"/>
      <c r="E247" s="85"/>
      <c r="F247" s="26"/>
      <c r="G247" s="28"/>
      <c r="H247" s="31"/>
    </row>
    <row r="248" spans="2:8">
      <c r="B248" s="84"/>
      <c r="C248" s="94"/>
      <c r="D248" s="80"/>
      <c r="E248" s="85"/>
      <c r="F248" s="26"/>
      <c r="G248" s="28"/>
      <c r="H248" s="31"/>
    </row>
    <row r="249" spans="2:8">
      <c r="B249" s="84"/>
      <c r="C249" s="94"/>
      <c r="D249" s="80"/>
      <c r="E249" s="85"/>
      <c r="F249" s="26"/>
      <c r="G249" s="28"/>
      <c r="H249" s="31"/>
    </row>
    <row r="250" spans="2:8">
      <c r="B250" s="84"/>
      <c r="C250" s="94"/>
      <c r="D250" s="80"/>
      <c r="E250" s="85"/>
      <c r="F250" s="26"/>
      <c r="G250" s="28"/>
      <c r="H250" s="31"/>
    </row>
    <row r="251" spans="2:8">
      <c r="B251" s="84"/>
      <c r="C251" s="94"/>
      <c r="D251" s="80"/>
      <c r="E251" s="85"/>
      <c r="F251" s="26"/>
      <c r="G251" s="28"/>
      <c r="H251" s="31"/>
    </row>
    <row r="252" spans="2:8">
      <c r="B252" s="84"/>
      <c r="C252" s="94"/>
      <c r="D252" s="80"/>
      <c r="E252" s="85"/>
      <c r="F252" s="26"/>
      <c r="G252" s="28"/>
      <c r="H252" s="31"/>
    </row>
    <row r="253" spans="2:8">
      <c r="B253" s="84"/>
      <c r="C253" s="94"/>
      <c r="D253" s="80"/>
      <c r="E253" s="85"/>
      <c r="F253" s="26"/>
      <c r="G253" s="28"/>
      <c r="H253" s="31"/>
    </row>
    <row r="254" spans="2:8">
      <c r="B254" s="84"/>
      <c r="C254" s="94"/>
      <c r="D254" s="80"/>
      <c r="E254" s="85"/>
      <c r="F254" s="26"/>
      <c r="G254" s="28"/>
      <c r="H254" s="31"/>
    </row>
    <row r="255" spans="2:8">
      <c r="B255" s="84"/>
      <c r="C255" s="94"/>
      <c r="D255" s="80"/>
      <c r="E255" s="85"/>
      <c r="F255" s="26"/>
      <c r="G255" s="28"/>
      <c r="H255" s="31"/>
    </row>
    <row r="256" spans="2:8">
      <c r="B256" s="84"/>
      <c r="C256" s="94"/>
      <c r="D256" s="80"/>
      <c r="E256" s="85"/>
      <c r="F256" s="26"/>
      <c r="G256" s="28"/>
      <c r="H256" s="31"/>
    </row>
    <row r="257" spans="2:8">
      <c r="B257" s="84"/>
      <c r="C257" s="94"/>
      <c r="D257" s="80"/>
      <c r="E257" s="85"/>
      <c r="F257" s="26"/>
      <c r="G257" s="28"/>
      <c r="H257" s="31"/>
    </row>
    <row r="258" spans="2:8">
      <c r="B258" s="84"/>
      <c r="C258" s="94"/>
      <c r="D258" s="80"/>
      <c r="E258" s="85"/>
      <c r="F258" s="26"/>
      <c r="G258" s="28"/>
      <c r="H258" s="31"/>
    </row>
    <row r="259" spans="2:8">
      <c r="B259" s="84"/>
      <c r="C259" s="94"/>
      <c r="D259" s="80"/>
      <c r="E259" s="85"/>
      <c r="F259" s="26"/>
      <c r="G259" s="28"/>
      <c r="H259" s="31"/>
    </row>
    <row r="260" spans="2:8">
      <c r="B260" s="84"/>
      <c r="C260" s="94"/>
      <c r="D260" s="80"/>
      <c r="E260" s="85"/>
      <c r="F260" s="26"/>
      <c r="G260" s="28"/>
      <c r="H260" s="31"/>
    </row>
    <row r="261" spans="2:8">
      <c r="B261" s="84"/>
      <c r="C261" s="94"/>
      <c r="D261" s="80"/>
      <c r="E261" s="85"/>
      <c r="F261" s="26"/>
      <c r="G261" s="99"/>
      <c r="H261" s="31"/>
    </row>
    <row r="262" spans="2:8">
      <c r="B262" s="84"/>
      <c r="C262" s="94"/>
      <c r="D262" s="80"/>
      <c r="E262" s="85"/>
      <c r="F262" s="26"/>
      <c r="G262" s="99"/>
      <c r="H262" s="31"/>
    </row>
    <row r="263" spans="2:8">
      <c r="B263" s="84"/>
      <c r="C263" s="94"/>
      <c r="D263" s="80"/>
      <c r="E263" s="85"/>
      <c r="F263" s="26"/>
      <c r="G263" s="99"/>
      <c r="H263" s="31"/>
    </row>
    <row r="264" spans="2:8">
      <c r="B264" s="84"/>
      <c r="C264" s="94"/>
      <c r="D264" s="80"/>
      <c r="E264" s="85"/>
      <c r="F264" s="26"/>
      <c r="G264" s="99"/>
      <c r="H264" s="31"/>
    </row>
    <row r="265" spans="2:8">
      <c r="B265" s="84"/>
      <c r="C265" s="94"/>
      <c r="D265" s="80"/>
      <c r="E265" s="85"/>
      <c r="F265" s="26"/>
      <c r="G265" s="99"/>
      <c r="H265" s="31"/>
    </row>
    <row r="266" spans="2:8">
      <c r="B266" s="84"/>
      <c r="C266" s="94"/>
      <c r="D266" s="80"/>
      <c r="E266" s="85"/>
      <c r="F266" s="26"/>
      <c r="G266" s="99"/>
      <c r="H266" s="31"/>
    </row>
    <row r="267" spans="2:8">
      <c r="B267" s="84"/>
      <c r="C267" s="94"/>
      <c r="D267" s="80"/>
      <c r="E267" s="85"/>
      <c r="F267" s="26"/>
      <c r="G267" s="99"/>
      <c r="H267" s="31"/>
    </row>
    <row r="268" spans="2:8">
      <c r="B268" s="84"/>
      <c r="C268" s="94"/>
      <c r="D268" s="80"/>
      <c r="E268" s="85"/>
      <c r="F268" s="26"/>
      <c r="G268" s="99"/>
      <c r="H268" s="31"/>
    </row>
    <row r="269" spans="2:8">
      <c r="B269" s="84"/>
      <c r="C269" s="94"/>
      <c r="D269" s="80"/>
      <c r="E269" s="85"/>
      <c r="F269" s="26"/>
      <c r="G269" s="99"/>
      <c r="H269" s="31"/>
    </row>
    <row r="270" spans="2:8">
      <c r="B270" s="84"/>
      <c r="C270" s="94"/>
      <c r="D270" s="80"/>
      <c r="E270" s="85"/>
      <c r="F270" s="26"/>
      <c r="G270" s="99"/>
      <c r="H270" s="31"/>
    </row>
    <row r="271" spans="2:8">
      <c r="B271" s="84"/>
      <c r="C271" s="94"/>
      <c r="D271" s="80"/>
      <c r="E271" s="85"/>
      <c r="F271" s="26"/>
      <c r="G271" s="99"/>
      <c r="H271" s="31"/>
    </row>
    <row r="272" spans="2:8">
      <c r="B272" s="84"/>
      <c r="C272" s="94"/>
      <c r="D272" s="80"/>
      <c r="E272" s="85"/>
      <c r="F272" s="26"/>
      <c r="G272" s="99"/>
      <c r="H272" s="31"/>
    </row>
    <row r="273" spans="2:8">
      <c r="B273" s="84"/>
      <c r="C273" s="94"/>
      <c r="D273" s="80"/>
      <c r="E273" s="85"/>
      <c r="F273" s="26"/>
      <c r="G273" s="99"/>
      <c r="H273" s="31"/>
    </row>
    <row r="274" spans="2:8">
      <c r="B274" s="84"/>
      <c r="C274" s="94"/>
      <c r="D274" s="80"/>
      <c r="E274" s="85"/>
      <c r="F274" s="26"/>
      <c r="G274" s="99"/>
      <c r="H274" s="31"/>
    </row>
    <row r="275" spans="2:8">
      <c r="B275" s="84"/>
      <c r="C275" s="94"/>
      <c r="D275" s="80"/>
      <c r="E275" s="85"/>
      <c r="F275" s="26"/>
      <c r="G275" s="99"/>
      <c r="H275" s="31"/>
    </row>
    <row r="276" spans="2:8">
      <c r="B276" s="84"/>
      <c r="C276" s="94"/>
      <c r="D276" s="80"/>
      <c r="E276" s="85"/>
      <c r="F276" s="26"/>
      <c r="G276" s="99"/>
      <c r="H276" s="31"/>
    </row>
    <row r="277" spans="2:8">
      <c r="B277" s="84"/>
      <c r="C277" s="94"/>
      <c r="D277" s="80"/>
      <c r="E277" s="85"/>
      <c r="F277" s="26"/>
      <c r="G277" s="99"/>
      <c r="H277" s="31"/>
    </row>
    <row r="278" spans="2:8">
      <c r="B278" s="84"/>
      <c r="C278" s="94"/>
      <c r="D278" s="80"/>
      <c r="E278" s="85"/>
      <c r="F278" s="26"/>
      <c r="G278" s="99"/>
      <c r="H278" s="31"/>
    </row>
    <row r="279" spans="2:8">
      <c r="B279" s="84"/>
      <c r="C279" s="94"/>
      <c r="D279" s="80"/>
      <c r="E279" s="85"/>
      <c r="F279" s="26"/>
      <c r="G279" s="99"/>
      <c r="H279" s="31"/>
    </row>
    <row r="280" spans="2:8">
      <c r="B280" s="84"/>
      <c r="C280" s="94"/>
      <c r="D280" s="80"/>
      <c r="E280" s="85"/>
      <c r="F280" s="26"/>
      <c r="G280" s="99"/>
      <c r="H280" s="31"/>
    </row>
    <row r="281" spans="2:8">
      <c r="B281" s="84"/>
      <c r="C281" s="94"/>
      <c r="D281" s="80"/>
      <c r="E281" s="85"/>
      <c r="F281" s="26"/>
      <c r="G281" s="99"/>
      <c r="H281" s="31"/>
    </row>
    <row r="282" spans="2:8">
      <c r="B282" s="84"/>
      <c r="C282" s="94"/>
      <c r="D282" s="80"/>
      <c r="E282" s="85"/>
      <c r="F282" s="26"/>
      <c r="G282" s="99"/>
      <c r="H282" s="31"/>
    </row>
    <row r="283" spans="2:8">
      <c r="B283" s="84"/>
      <c r="C283" s="94"/>
      <c r="D283" s="80"/>
      <c r="E283" s="85"/>
      <c r="F283" s="26"/>
      <c r="G283" s="99"/>
      <c r="H283" s="31"/>
    </row>
    <row r="284" spans="2:8">
      <c r="B284" s="84"/>
      <c r="C284" s="94"/>
      <c r="D284" s="80"/>
      <c r="E284" s="85"/>
      <c r="F284" s="26"/>
      <c r="G284" s="99"/>
      <c r="H284" s="31"/>
    </row>
    <row r="285" spans="2:8">
      <c r="B285" s="84"/>
      <c r="C285" s="94"/>
      <c r="D285" s="80"/>
      <c r="E285" s="85"/>
      <c r="F285" s="26"/>
      <c r="G285" s="99"/>
      <c r="H285" s="31"/>
    </row>
    <row r="286" spans="2:8">
      <c r="B286" s="84"/>
      <c r="C286" s="94"/>
      <c r="D286" s="80"/>
      <c r="E286" s="85"/>
      <c r="F286" s="26"/>
      <c r="G286" s="99"/>
      <c r="H286" s="31"/>
    </row>
    <row r="287" spans="2:8">
      <c r="B287" s="84"/>
      <c r="C287" s="94"/>
      <c r="D287" s="80"/>
      <c r="E287" s="85"/>
      <c r="F287" s="26"/>
      <c r="G287" s="99"/>
      <c r="H287" s="31"/>
    </row>
    <row r="288" spans="2:8">
      <c r="B288" s="84"/>
      <c r="C288" s="94"/>
      <c r="D288" s="80"/>
      <c r="E288" s="85"/>
      <c r="F288" s="26"/>
      <c r="G288" s="99"/>
      <c r="H288" s="31"/>
    </row>
    <row r="289" spans="2:8">
      <c r="B289" s="84"/>
      <c r="C289" s="94"/>
      <c r="D289" s="80"/>
      <c r="E289" s="85"/>
      <c r="F289" s="26"/>
      <c r="G289" s="99"/>
      <c r="H289" s="31"/>
    </row>
    <row r="290" spans="2:8">
      <c r="B290" s="84"/>
      <c r="C290" s="94"/>
      <c r="D290" s="80"/>
      <c r="E290" s="85"/>
      <c r="F290" s="26"/>
      <c r="G290" s="99"/>
      <c r="H290" s="31"/>
    </row>
    <row r="291" spans="2:8">
      <c r="B291" s="84"/>
      <c r="C291" s="94"/>
      <c r="D291" s="80"/>
      <c r="E291" s="85"/>
      <c r="F291" s="26"/>
      <c r="G291" s="99"/>
      <c r="H291" s="31"/>
    </row>
    <row r="292" spans="2:8">
      <c r="B292" s="84"/>
      <c r="C292" s="94"/>
      <c r="D292" s="80"/>
      <c r="E292" s="85"/>
      <c r="F292" s="26"/>
      <c r="G292" s="99"/>
      <c r="H292" s="31"/>
    </row>
    <row r="293" spans="2:8">
      <c r="B293" s="84"/>
      <c r="C293" s="94"/>
      <c r="D293" s="80"/>
      <c r="E293" s="85"/>
      <c r="F293" s="26"/>
      <c r="G293" s="99"/>
      <c r="H293" s="31"/>
    </row>
    <row r="294" spans="2:8">
      <c r="B294" s="84"/>
      <c r="C294" s="94"/>
      <c r="D294" s="80"/>
      <c r="E294" s="85"/>
      <c r="F294" s="26"/>
      <c r="G294" s="99"/>
      <c r="H294" s="31"/>
    </row>
    <row r="295" spans="2:8">
      <c r="B295" s="84"/>
      <c r="C295" s="94"/>
      <c r="D295" s="80"/>
      <c r="E295" s="85"/>
      <c r="F295" s="26"/>
      <c r="G295" s="99"/>
      <c r="H295" s="31"/>
    </row>
    <row r="296" spans="2:8">
      <c r="B296" s="84"/>
      <c r="C296" s="94"/>
      <c r="D296" s="80"/>
      <c r="E296" s="85"/>
      <c r="F296" s="26"/>
      <c r="G296" s="99"/>
      <c r="H296" s="31"/>
    </row>
    <row r="297" spans="2:8">
      <c r="B297" s="84"/>
      <c r="C297" s="94"/>
      <c r="D297" s="80"/>
      <c r="E297" s="85"/>
      <c r="F297" s="26"/>
      <c r="G297" s="99"/>
      <c r="H297" s="31"/>
    </row>
    <row r="298" spans="2:8">
      <c r="B298" s="84"/>
      <c r="C298" s="94"/>
      <c r="D298" s="80"/>
      <c r="E298" s="85"/>
      <c r="F298" s="26"/>
      <c r="G298" s="99"/>
      <c r="H298" s="31"/>
    </row>
    <row r="299" spans="2:8">
      <c r="B299" s="84"/>
      <c r="C299" s="94"/>
      <c r="D299" s="80"/>
      <c r="E299" s="85"/>
      <c r="F299" s="26"/>
      <c r="G299" s="99"/>
      <c r="H299" s="31"/>
    </row>
    <row r="300" spans="2:8">
      <c r="B300" s="84"/>
      <c r="C300" s="94"/>
      <c r="D300" s="80"/>
      <c r="E300" s="85"/>
      <c r="F300" s="26"/>
      <c r="G300" s="99"/>
      <c r="H300" s="31"/>
    </row>
    <row r="301" spans="2:8">
      <c r="B301" s="84"/>
      <c r="C301" s="94"/>
      <c r="D301" s="80"/>
      <c r="E301" s="85"/>
      <c r="F301" s="26"/>
      <c r="G301" s="99"/>
      <c r="H301" s="31"/>
    </row>
    <row r="302" spans="2:8">
      <c r="B302" s="84"/>
      <c r="C302" s="94"/>
      <c r="D302" s="80"/>
      <c r="E302" s="85"/>
      <c r="F302" s="26"/>
      <c r="G302" s="99"/>
      <c r="H302" s="31"/>
    </row>
    <row r="303" spans="2:8">
      <c r="B303" s="84"/>
      <c r="C303" s="94"/>
      <c r="D303" s="80"/>
      <c r="E303" s="85"/>
      <c r="F303" s="26"/>
      <c r="G303" s="99"/>
      <c r="H303" s="31"/>
    </row>
    <row r="304" spans="2:8">
      <c r="B304" s="84"/>
      <c r="C304" s="94"/>
      <c r="D304" s="80"/>
      <c r="E304" s="85"/>
      <c r="F304" s="26"/>
      <c r="G304" s="99"/>
      <c r="H304" s="31"/>
    </row>
    <row r="305" spans="2:8">
      <c r="B305" s="84"/>
      <c r="C305" s="94"/>
      <c r="D305" s="80"/>
      <c r="E305" s="85"/>
      <c r="F305" s="26"/>
      <c r="G305" s="99"/>
      <c r="H305" s="31"/>
    </row>
    <row r="306" spans="2:8">
      <c r="B306" s="84"/>
      <c r="C306" s="94"/>
      <c r="D306" s="80"/>
      <c r="E306" s="85"/>
      <c r="F306" s="26"/>
      <c r="G306" s="99"/>
      <c r="H306" s="31"/>
    </row>
    <row r="307" spans="2:8">
      <c r="B307" s="84"/>
      <c r="C307" s="94"/>
      <c r="D307" s="80"/>
      <c r="E307" s="85"/>
      <c r="F307" s="26"/>
      <c r="G307" s="28"/>
      <c r="H307" s="31"/>
    </row>
    <row r="308" spans="2:8">
      <c r="B308" s="84"/>
      <c r="C308" s="94"/>
      <c r="D308" s="80"/>
      <c r="E308" s="85"/>
      <c r="F308" s="26"/>
      <c r="G308" s="28"/>
      <c r="H308" s="31"/>
    </row>
    <row r="309" spans="2:8">
      <c r="B309" s="84"/>
      <c r="C309" s="94"/>
      <c r="D309" s="80"/>
      <c r="E309" s="85"/>
      <c r="F309" s="26"/>
      <c r="G309" s="28"/>
      <c r="H309" s="31"/>
    </row>
    <row r="310" spans="2:8">
      <c r="B310" s="84"/>
      <c r="C310" s="94"/>
      <c r="D310" s="80"/>
      <c r="E310" s="85"/>
      <c r="F310" s="26"/>
      <c r="G310" s="28"/>
      <c r="H310" s="31"/>
    </row>
    <row r="311" spans="2:8">
      <c r="B311" s="84"/>
      <c r="C311" s="94"/>
      <c r="D311" s="80"/>
      <c r="E311" s="85"/>
      <c r="F311" s="26"/>
      <c r="G311" s="28"/>
      <c r="H311" s="31"/>
    </row>
    <row r="312" spans="2:8">
      <c r="B312" s="84"/>
      <c r="C312" s="94"/>
      <c r="D312" s="80"/>
      <c r="E312" s="85"/>
      <c r="F312" s="26"/>
      <c r="G312" s="28"/>
      <c r="H312" s="31"/>
    </row>
    <row r="313" spans="2:8">
      <c r="B313" s="84"/>
      <c r="C313" s="94"/>
      <c r="D313" s="80"/>
      <c r="E313" s="85"/>
      <c r="F313" s="26"/>
      <c r="G313" s="28"/>
      <c r="H313" s="31"/>
    </row>
    <row r="314" spans="2:8">
      <c r="B314" s="84"/>
      <c r="C314" s="94"/>
      <c r="D314" s="80"/>
      <c r="E314" s="85"/>
      <c r="F314" s="26"/>
      <c r="G314" s="28"/>
      <c r="H314" s="31"/>
    </row>
    <row r="315" spans="2:8">
      <c r="B315" s="84"/>
      <c r="C315" s="94"/>
      <c r="D315" s="80"/>
      <c r="E315" s="85"/>
      <c r="F315" s="26"/>
      <c r="G315" s="28"/>
      <c r="H315" s="31"/>
    </row>
    <row r="316" spans="2:8">
      <c r="B316" s="84"/>
      <c r="C316" s="94"/>
      <c r="D316" s="80"/>
      <c r="E316" s="85"/>
      <c r="F316" s="26"/>
      <c r="G316" s="28"/>
      <c r="H316" s="31"/>
    </row>
    <row r="317" spans="2:8">
      <c r="B317" s="84"/>
      <c r="C317" s="94"/>
      <c r="D317" s="80"/>
      <c r="E317" s="85"/>
      <c r="F317" s="26"/>
      <c r="G317" s="28"/>
      <c r="H317" s="31"/>
    </row>
    <row r="318" spans="2:8">
      <c r="B318" s="84"/>
      <c r="C318" s="94"/>
      <c r="D318" s="80"/>
      <c r="E318" s="85"/>
      <c r="F318" s="26"/>
      <c r="G318" s="28"/>
      <c r="H318" s="31"/>
    </row>
    <row r="319" spans="2:8">
      <c r="B319" s="84"/>
      <c r="C319" s="94"/>
      <c r="D319" s="80"/>
      <c r="E319" s="85"/>
      <c r="F319" s="26"/>
      <c r="G319" s="28"/>
      <c r="H319" s="31"/>
    </row>
    <row r="320" spans="2:8">
      <c r="B320" s="84"/>
      <c r="C320" s="94"/>
      <c r="D320" s="80"/>
      <c r="E320" s="85"/>
      <c r="F320" s="26"/>
      <c r="G320" s="28"/>
      <c r="H320" s="31"/>
    </row>
    <row r="321" spans="2:8">
      <c r="B321" s="84"/>
      <c r="C321" s="94"/>
      <c r="D321" s="80"/>
      <c r="E321" s="85"/>
      <c r="F321" s="26"/>
      <c r="G321" s="28"/>
      <c r="H321" s="31"/>
    </row>
    <row r="322" spans="2:8">
      <c r="B322" s="84"/>
      <c r="C322" s="94"/>
      <c r="D322" s="80"/>
      <c r="E322" s="85"/>
      <c r="F322" s="26"/>
      <c r="G322" s="28"/>
      <c r="H322" s="31"/>
    </row>
    <row r="323" spans="2:8">
      <c r="B323" s="84"/>
      <c r="C323" s="94"/>
      <c r="D323" s="80"/>
      <c r="E323" s="85"/>
      <c r="F323" s="26"/>
      <c r="G323" s="28"/>
      <c r="H323" s="31"/>
    </row>
    <row r="324" spans="2:8">
      <c r="B324" s="84"/>
      <c r="C324" s="94"/>
      <c r="D324" s="80"/>
      <c r="E324" s="85"/>
      <c r="F324" s="26"/>
      <c r="G324" s="28"/>
      <c r="H324" s="31"/>
    </row>
    <row r="325" spans="2:8">
      <c r="B325" s="84"/>
      <c r="C325" s="94"/>
      <c r="D325" s="80"/>
      <c r="E325" s="85"/>
      <c r="F325" s="26"/>
      <c r="G325" s="28"/>
      <c r="H325" s="31"/>
    </row>
    <row r="326" spans="2:8">
      <c r="B326" s="84"/>
      <c r="C326" s="94"/>
      <c r="D326" s="80"/>
      <c r="E326" s="85"/>
      <c r="F326" s="26"/>
      <c r="G326" s="28"/>
      <c r="H326" s="31"/>
    </row>
    <row r="327" spans="2:8">
      <c r="B327" s="84"/>
      <c r="C327" s="94"/>
      <c r="D327" s="80"/>
      <c r="E327" s="85"/>
      <c r="F327" s="26"/>
      <c r="G327" s="28"/>
      <c r="H327" s="31"/>
    </row>
    <row r="328" spans="2:8">
      <c r="B328" s="84"/>
      <c r="C328" s="94"/>
      <c r="D328" s="80"/>
      <c r="E328" s="85"/>
      <c r="F328" s="26"/>
      <c r="G328" s="28"/>
      <c r="H328" s="31"/>
    </row>
    <row r="329" spans="2:8">
      <c r="B329" s="84"/>
      <c r="C329" s="94"/>
      <c r="D329" s="80"/>
      <c r="E329" s="85"/>
      <c r="F329" s="26"/>
      <c r="G329" s="28"/>
      <c r="H329" s="31"/>
    </row>
    <row r="330" spans="2:8">
      <c r="B330" s="84"/>
      <c r="C330" s="94"/>
      <c r="D330" s="80"/>
      <c r="E330" s="85"/>
      <c r="F330" s="26"/>
      <c r="G330" s="28"/>
      <c r="H330" s="31"/>
    </row>
    <row r="331" spans="2:8">
      <c r="B331" s="84"/>
      <c r="C331" s="94"/>
      <c r="D331" s="80"/>
      <c r="E331" s="85"/>
      <c r="F331" s="26"/>
      <c r="G331" s="28"/>
      <c r="H331" s="31"/>
    </row>
    <row r="332" spans="2:8">
      <c r="B332" s="84"/>
      <c r="C332" s="94"/>
      <c r="D332" s="80"/>
      <c r="E332" s="85"/>
      <c r="F332" s="26"/>
      <c r="G332" s="28"/>
      <c r="H332" s="31"/>
    </row>
    <row r="333" spans="2:8">
      <c r="B333" s="84"/>
      <c r="C333" s="94"/>
      <c r="D333" s="80"/>
      <c r="E333" s="85"/>
      <c r="F333" s="26"/>
      <c r="G333" s="28"/>
      <c r="H333" s="31"/>
    </row>
    <row r="334" spans="2:8">
      <c r="B334" s="84"/>
      <c r="C334" s="94"/>
      <c r="D334" s="80"/>
      <c r="E334" s="85"/>
      <c r="F334" s="26"/>
      <c r="G334" s="28"/>
      <c r="H334" s="31"/>
    </row>
    <row r="335" spans="2:8">
      <c r="B335" s="84"/>
      <c r="C335" s="94"/>
      <c r="D335" s="80"/>
      <c r="E335" s="85"/>
      <c r="F335" s="26"/>
      <c r="G335" s="28"/>
      <c r="H335" s="31"/>
    </row>
    <row r="336" spans="2:8">
      <c r="B336" s="84"/>
      <c r="C336" s="94"/>
      <c r="D336" s="80"/>
      <c r="E336" s="85"/>
      <c r="F336" s="26"/>
      <c r="G336" s="28"/>
      <c r="H336" s="31"/>
    </row>
    <row r="337" spans="2:8">
      <c r="B337" s="84"/>
      <c r="C337" s="94"/>
      <c r="D337" s="80"/>
      <c r="E337" s="85"/>
      <c r="F337" s="26"/>
      <c r="G337" s="28"/>
      <c r="H337" s="31"/>
    </row>
    <row r="338" spans="2:8">
      <c r="B338" s="84"/>
      <c r="C338" s="94"/>
      <c r="D338" s="80"/>
      <c r="E338" s="85"/>
      <c r="F338" s="26"/>
      <c r="G338" s="28"/>
      <c r="H338" s="31"/>
    </row>
    <row r="339" spans="2:8">
      <c r="B339" s="84"/>
      <c r="C339" s="94"/>
      <c r="D339" s="80"/>
      <c r="E339" s="85"/>
      <c r="F339" s="26"/>
      <c r="G339" s="28"/>
      <c r="H339" s="31"/>
    </row>
    <row r="340" spans="2:8">
      <c r="B340" s="84"/>
      <c r="C340" s="94"/>
      <c r="D340" s="80"/>
      <c r="E340" s="85"/>
      <c r="F340" s="26"/>
      <c r="G340" s="28"/>
      <c r="H340" s="31"/>
    </row>
    <row r="341" spans="2:8">
      <c r="B341" s="84"/>
      <c r="C341" s="94"/>
      <c r="D341" s="80"/>
      <c r="E341" s="85"/>
      <c r="F341" s="26"/>
      <c r="G341" s="28"/>
      <c r="H341" s="31"/>
    </row>
    <row r="342" spans="2:8">
      <c r="B342" s="84"/>
      <c r="C342" s="94"/>
      <c r="D342" s="80"/>
      <c r="E342" s="85"/>
      <c r="F342" s="26"/>
      <c r="G342" s="28"/>
      <c r="H342" s="31"/>
    </row>
    <row r="343" spans="2:8">
      <c r="B343" s="84"/>
      <c r="C343" s="94"/>
      <c r="D343" s="80"/>
      <c r="E343" s="85"/>
      <c r="F343" s="26"/>
      <c r="G343" s="28"/>
      <c r="H343" s="31"/>
    </row>
    <row r="344" spans="2:8">
      <c r="B344" s="84"/>
      <c r="C344" s="94"/>
      <c r="D344" s="80"/>
      <c r="E344" s="85"/>
      <c r="F344" s="26"/>
      <c r="G344" s="28"/>
      <c r="H344" s="31"/>
    </row>
    <row r="345" spans="2:8">
      <c r="B345" s="84"/>
      <c r="C345" s="94"/>
      <c r="D345" s="80"/>
      <c r="E345" s="85"/>
      <c r="F345" s="26"/>
      <c r="G345" s="28"/>
      <c r="H345" s="31"/>
    </row>
    <row r="346" spans="2:8">
      <c r="B346" s="84"/>
      <c r="C346" s="94"/>
      <c r="D346" s="80"/>
      <c r="E346" s="85"/>
      <c r="F346" s="26"/>
      <c r="G346" s="28"/>
      <c r="H346" s="31"/>
    </row>
    <row r="347" spans="2:8">
      <c r="B347" s="84"/>
      <c r="C347" s="94"/>
      <c r="D347" s="80"/>
      <c r="E347" s="85"/>
      <c r="F347" s="26"/>
      <c r="G347" s="28"/>
      <c r="H347" s="31"/>
    </row>
    <row r="348" spans="2:8">
      <c r="B348" s="84"/>
      <c r="C348" s="94"/>
      <c r="D348" s="80"/>
      <c r="E348" s="85"/>
      <c r="F348" s="26"/>
      <c r="G348" s="28"/>
      <c r="H348" s="31"/>
    </row>
    <row r="349" spans="2:8">
      <c r="B349" s="84"/>
      <c r="C349" s="94"/>
      <c r="D349" s="80"/>
      <c r="E349" s="85"/>
      <c r="F349" s="26"/>
      <c r="G349" s="28"/>
      <c r="H349" s="31"/>
    </row>
    <row r="350" spans="2:8">
      <c r="B350" s="84"/>
      <c r="C350" s="94"/>
      <c r="D350" s="80"/>
      <c r="E350" s="85"/>
      <c r="F350" s="26"/>
      <c r="G350" s="28"/>
      <c r="H350" s="31"/>
    </row>
    <row r="351" spans="2:8">
      <c r="B351" s="84"/>
      <c r="C351" s="94"/>
      <c r="D351" s="80"/>
      <c r="E351" s="85"/>
      <c r="F351" s="26"/>
      <c r="G351" s="28"/>
      <c r="H351" s="31"/>
    </row>
    <row r="352" spans="2:8">
      <c r="B352" s="84"/>
      <c r="C352" s="94"/>
      <c r="D352" s="80"/>
      <c r="E352" s="85"/>
      <c r="F352" s="26"/>
      <c r="G352" s="28"/>
      <c r="H352" s="31"/>
    </row>
    <row r="353" spans="2:8">
      <c r="B353" s="84"/>
      <c r="C353" s="94"/>
      <c r="D353" s="80"/>
      <c r="E353" s="85"/>
      <c r="F353" s="26"/>
      <c r="G353" s="28"/>
      <c r="H353" s="31"/>
    </row>
    <row r="354" spans="2:8">
      <c r="B354" s="84"/>
      <c r="C354" s="94"/>
      <c r="D354" s="80"/>
      <c r="E354" s="85"/>
      <c r="F354" s="26"/>
      <c r="G354" s="28"/>
      <c r="H354" s="31"/>
    </row>
    <row r="355" spans="2:8">
      <c r="B355" s="84"/>
      <c r="C355" s="94"/>
      <c r="D355" s="80"/>
      <c r="E355" s="85"/>
      <c r="F355" s="26"/>
      <c r="G355" s="28"/>
      <c r="H355" s="31"/>
    </row>
    <row r="356" spans="2:8">
      <c r="B356" s="84"/>
      <c r="C356" s="94"/>
      <c r="D356" s="80"/>
      <c r="E356" s="85"/>
      <c r="F356" s="26"/>
      <c r="G356" s="28"/>
      <c r="H356" s="31"/>
    </row>
    <row r="357" spans="2:8">
      <c r="B357" s="84"/>
      <c r="C357" s="94"/>
      <c r="D357" s="80"/>
      <c r="E357" s="85"/>
      <c r="F357" s="26"/>
      <c r="G357" s="28"/>
      <c r="H357" s="31"/>
    </row>
    <row r="358" spans="2:8">
      <c r="B358" s="84"/>
      <c r="C358" s="94"/>
      <c r="D358" s="80"/>
      <c r="E358" s="85"/>
      <c r="F358" s="26"/>
      <c r="G358" s="28"/>
      <c r="H358" s="31"/>
    </row>
    <row r="359" spans="2:8">
      <c r="B359" s="84"/>
      <c r="C359" s="94"/>
      <c r="D359" s="80"/>
      <c r="E359" s="85"/>
      <c r="F359" s="26"/>
      <c r="G359" s="28"/>
      <c r="H359" s="31"/>
    </row>
    <row r="360" spans="2:8">
      <c r="B360" s="84"/>
      <c r="C360" s="94"/>
      <c r="D360" s="80"/>
      <c r="E360" s="85"/>
      <c r="F360" s="26"/>
      <c r="G360" s="28"/>
      <c r="H360" s="31"/>
    </row>
    <row r="361" spans="2:8">
      <c r="B361" s="84"/>
      <c r="C361" s="94"/>
      <c r="D361" s="80"/>
      <c r="E361" s="85"/>
      <c r="F361" s="26"/>
      <c r="G361" s="28"/>
      <c r="H361" s="31"/>
    </row>
    <row r="362" spans="2:8">
      <c r="B362" s="84"/>
      <c r="C362" s="94"/>
      <c r="D362" s="80"/>
      <c r="E362" s="85"/>
      <c r="F362" s="26"/>
      <c r="G362" s="28"/>
      <c r="H362" s="31"/>
    </row>
    <row r="363" spans="2:8">
      <c r="B363" s="84"/>
      <c r="C363" s="94"/>
      <c r="D363" s="80"/>
      <c r="E363" s="85"/>
      <c r="F363" s="26"/>
      <c r="G363" s="28"/>
      <c r="H363" s="31"/>
    </row>
    <row r="364" spans="2:8">
      <c r="B364" s="84"/>
      <c r="C364" s="94"/>
      <c r="D364" s="80"/>
      <c r="E364" s="85"/>
      <c r="F364" s="26"/>
      <c r="G364" s="28"/>
      <c r="H364" s="31"/>
    </row>
    <row r="365" spans="2:8">
      <c r="B365" s="84"/>
      <c r="C365" s="94"/>
      <c r="D365" s="80"/>
      <c r="E365" s="85"/>
      <c r="F365" s="26"/>
      <c r="G365" s="28"/>
      <c r="H365" s="31"/>
    </row>
    <row r="366" spans="2:8">
      <c r="B366" s="84"/>
      <c r="C366" s="94"/>
      <c r="D366" s="80"/>
      <c r="E366" s="85"/>
      <c r="F366" s="26"/>
      <c r="G366" s="28"/>
      <c r="H366" s="31"/>
    </row>
    <row r="367" spans="2:8">
      <c r="B367" s="84"/>
      <c r="C367" s="94"/>
      <c r="D367" s="80"/>
      <c r="E367" s="85"/>
      <c r="F367" s="26"/>
      <c r="G367" s="28"/>
      <c r="H367" s="31"/>
    </row>
    <row r="368" spans="2:8">
      <c r="B368" s="84"/>
      <c r="C368" s="94"/>
      <c r="D368" s="80"/>
      <c r="E368" s="85"/>
      <c r="F368" s="26"/>
      <c r="G368" s="28"/>
      <c r="H368" s="31"/>
    </row>
    <row r="369" spans="2:8">
      <c r="B369" s="84"/>
      <c r="C369" s="94"/>
      <c r="D369" s="80"/>
      <c r="E369" s="85"/>
      <c r="F369" s="26"/>
      <c r="G369" s="28"/>
      <c r="H369" s="31"/>
    </row>
    <row r="370" spans="2:8">
      <c r="B370" s="84"/>
      <c r="C370" s="94"/>
      <c r="D370" s="80"/>
      <c r="E370" s="85"/>
      <c r="F370" s="26"/>
      <c r="G370" s="28"/>
      <c r="H370" s="31"/>
    </row>
    <row r="371" spans="2:8">
      <c r="B371" s="84"/>
      <c r="C371" s="94"/>
      <c r="D371" s="80"/>
      <c r="E371" s="85"/>
      <c r="F371" s="26"/>
      <c r="G371" s="28"/>
      <c r="H371" s="31"/>
    </row>
    <row r="372" spans="2:8">
      <c r="B372" s="84"/>
      <c r="C372" s="94"/>
      <c r="D372" s="80"/>
      <c r="E372" s="85"/>
      <c r="F372" s="26"/>
      <c r="G372" s="28"/>
      <c r="H372" s="31"/>
    </row>
    <row r="373" spans="2:8">
      <c r="B373" s="84"/>
      <c r="C373" s="94"/>
      <c r="D373" s="80"/>
      <c r="E373" s="85"/>
      <c r="F373" s="26"/>
      <c r="G373" s="28"/>
      <c r="H373" s="31"/>
    </row>
    <row r="374" spans="2:8">
      <c r="B374" s="84"/>
      <c r="C374" s="94"/>
      <c r="D374" s="80"/>
      <c r="E374" s="85"/>
      <c r="F374" s="26"/>
      <c r="G374" s="28"/>
      <c r="H374" s="31"/>
    </row>
    <row r="375" spans="2:8">
      <c r="B375" s="84"/>
      <c r="C375" s="94"/>
      <c r="D375" s="80"/>
      <c r="E375" s="85"/>
      <c r="F375" s="26"/>
      <c r="G375" s="28"/>
      <c r="H375" s="31"/>
    </row>
    <row r="376" spans="2:8">
      <c r="B376" s="84"/>
      <c r="C376" s="94"/>
      <c r="D376" s="80"/>
      <c r="E376" s="85"/>
      <c r="F376" s="26"/>
      <c r="G376" s="28"/>
      <c r="H376" s="31"/>
    </row>
    <row r="377" spans="2:8">
      <c r="B377" s="84"/>
      <c r="C377" s="94"/>
      <c r="D377" s="80"/>
      <c r="E377" s="85"/>
      <c r="F377" s="26"/>
      <c r="G377" s="28"/>
      <c r="H377" s="31"/>
    </row>
    <row r="378" spans="2:8">
      <c r="B378" s="84"/>
      <c r="C378" s="94"/>
      <c r="D378" s="80"/>
      <c r="E378" s="85"/>
      <c r="F378" s="26"/>
      <c r="G378" s="28"/>
      <c r="H378" s="31"/>
    </row>
    <row r="379" spans="2:8">
      <c r="B379" s="84"/>
      <c r="C379" s="94"/>
      <c r="D379" s="80"/>
      <c r="E379" s="85"/>
      <c r="F379" s="26"/>
      <c r="G379" s="28"/>
      <c r="H379" s="31"/>
    </row>
    <row r="380" spans="2:8">
      <c r="B380" s="84"/>
      <c r="C380" s="94"/>
      <c r="D380" s="80"/>
      <c r="E380" s="85"/>
      <c r="F380" s="26"/>
      <c r="G380" s="28"/>
      <c r="H380" s="31"/>
    </row>
    <row r="381" spans="2:8">
      <c r="B381" s="84"/>
      <c r="C381" s="94"/>
      <c r="D381" s="80"/>
      <c r="E381" s="85"/>
      <c r="F381" s="26"/>
      <c r="G381" s="28"/>
      <c r="H381" s="31"/>
    </row>
    <row r="382" spans="2:8">
      <c r="B382" s="84"/>
      <c r="C382" s="94"/>
      <c r="D382" s="80"/>
      <c r="E382" s="85"/>
      <c r="F382" s="26"/>
      <c r="G382" s="28"/>
      <c r="H382" s="31"/>
    </row>
    <row r="383" spans="2:8">
      <c r="B383" s="84"/>
      <c r="C383" s="94"/>
      <c r="D383" s="80"/>
      <c r="E383" s="85"/>
      <c r="F383" s="26"/>
      <c r="G383" s="28"/>
      <c r="H383" s="31"/>
    </row>
    <row r="384" spans="2:8">
      <c r="B384" s="84"/>
      <c r="C384" s="94"/>
      <c r="D384" s="80"/>
      <c r="E384" s="85"/>
      <c r="F384" s="26"/>
      <c r="G384" s="28"/>
      <c r="H384" s="31"/>
    </row>
    <row r="385" spans="2:8">
      <c r="B385" s="84"/>
      <c r="C385" s="94"/>
      <c r="D385" s="80"/>
      <c r="E385" s="85"/>
      <c r="F385" s="26"/>
      <c r="G385" s="28"/>
      <c r="H385" s="31"/>
    </row>
    <row r="386" spans="2:8">
      <c r="B386" s="84"/>
      <c r="C386" s="94"/>
      <c r="D386" s="80"/>
      <c r="E386" s="85"/>
      <c r="F386" s="26"/>
      <c r="G386" s="28"/>
      <c r="H386" s="31"/>
    </row>
    <row r="387" spans="2:8">
      <c r="B387" s="84"/>
      <c r="C387" s="94"/>
      <c r="D387" s="80"/>
      <c r="E387" s="85"/>
      <c r="F387" s="26"/>
      <c r="G387" s="28"/>
      <c r="H387" s="31"/>
    </row>
    <row r="388" spans="2:8">
      <c r="B388" s="84"/>
      <c r="C388" s="94"/>
      <c r="D388" s="80"/>
      <c r="E388" s="85"/>
      <c r="F388" s="26"/>
      <c r="G388" s="28"/>
      <c r="H388" s="31"/>
    </row>
    <row r="389" spans="2:8">
      <c r="B389" s="84"/>
      <c r="C389" s="94"/>
      <c r="D389" s="80"/>
      <c r="E389" s="85"/>
      <c r="F389" s="26"/>
      <c r="G389" s="28"/>
      <c r="H389" s="31"/>
    </row>
    <row r="390" spans="2:8">
      <c r="B390" s="84"/>
      <c r="C390" s="94"/>
      <c r="D390" s="80"/>
      <c r="E390" s="85"/>
      <c r="F390" s="26"/>
      <c r="G390" s="28"/>
      <c r="H390" s="31"/>
    </row>
    <row r="391" spans="2:8">
      <c r="B391" s="84"/>
      <c r="C391" s="94"/>
      <c r="D391" s="80"/>
      <c r="E391" s="85"/>
      <c r="F391" s="26"/>
      <c r="G391" s="28"/>
      <c r="H391" s="31"/>
    </row>
    <row r="392" spans="2:8">
      <c r="B392" s="84"/>
      <c r="C392" s="94"/>
      <c r="D392" s="80"/>
      <c r="E392" s="85"/>
      <c r="F392" s="26"/>
      <c r="G392" s="28"/>
      <c r="H392" s="31"/>
    </row>
    <row r="393" spans="2:8">
      <c r="B393" s="84"/>
      <c r="C393" s="94"/>
      <c r="D393" s="80"/>
      <c r="E393" s="85"/>
      <c r="F393" s="26"/>
      <c r="G393" s="28"/>
      <c r="H393" s="31"/>
    </row>
    <row r="394" spans="2:8">
      <c r="B394" s="84"/>
      <c r="C394" s="94"/>
      <c r="D394" s="80"/>
      <c r="E394" s="85"/>
      <c r="F394" s="26"/>
      <c r="G394" s="28"/>
      <c r="H394" s="31"/>
    </row>
    <row r="395" spans="2:8">
      <c r="B395" s="84"/>
      <c r="C395" s="94"/>
      <c r="D395" s="80"/>
      <c r="E395" s="85"/>
      <c r="F395" s="26"/>
      <c r="G395" s="28"/>
      <c r="H395" s="31"/>
    </row>
    <row r="396" spans="2:8">
      <c r="B396" s="84"/>
      <c r="C396" s="94"/>
      <c r="D396" s="80"/>
      <c r="E396" s="85"/>
      <c r="F396" s="26"/>
      <c r="G396" s="28"/>
      <c r="H396" s="31"/>
    </row>
    <row r="397" spans="2:8">
      <c r="B397" s="84"/>
      <c r="C397" s="94"/>
      <c r="D397" s="80"/>
      <c r="E397" s="85"/>
      <c r="F397" s="26"/>
      <c r="G397" s="28"/>
      <c r="H397" s="31"/>
    </row>
    <row r="398" spans="2:8">
      <c r="B398" s="84"/>
      <c r="C398" s="94"/>
      <c r="D398" s="80"/>
      <c r="E398" s="85"/>
      <c r="F398" s="26"/>
      <c r="G398" s="28"/>
      <c r="H398" s="31"/>
    </row>
    <row r="399" spans="2:8">
      <c r="B399" s="84"/>
      <c r="C399" s="94"/>
      <c r="D399" s="80"/>
      <c r="E399" s="85"/>
      <c r="F399" s="26"/>
      <c r="G399" s="28"/>
      <c r="H399" s="31"/>
    </row>
    <row r="400" spans="2:8">
      <c r="B400" s="84"/>
      <c r="C400" s="94"/>
      <c r="D400" s="80"/>
      <c r="E400" s="85"/>
      <c r="F400" s="26"/>
      <c r="G400" s="28"/>
      <c r="H400" s="31"/>
    </row>
    <row r="401" spans="2:8">
      <c r="B401" s="84"/>
      <c r="C401" s="94"/>
      <c r="D401" s="80"/>
      <c r="E401" s="85"/>
      <c r="F401" s="26"/>
      <c r="G401" s="28"/>
      <c r="H401" s="31"/>
    </row>
    <row r="402" spans="2:8">
      <c r="B402" s="84"/>
      <c r="C402" s="94"/>
      <c r="D402" s="80"/>
      <c r="E402" s="85"/>
      <c r="F402" s="26"/>
      <c r="G402" s="28"/>
      <c r="H402" s="31"/>
    </row>
    <row r="403" spans="2:8">
      <c r="B403" s="84"/>
      <c r="C403" s="94"/>
      <c r="D403" s="80"/>
      <c r="E403" s="85"/>
      <c r="F403" s="26"/>
      <c r="G403" s="28"/>
      <c r="H403" s="31"/>
    </row>
    <row r="404" spans="2:8">
      <c r="B404" s="84"/>
      <c r="C404" s="94"/>
      <c r="D404" s="80"/>
      <c r="E404" s="85"/>
      <c r="F404" s="26"/>
      <c r="G404" s="28"/>
      <c r="H404" s="31"/>
    </row>
    <row r="405" spans="2:8">
      <c r="B405" s="84"/>
      <c r="C405" s="94"/>
      <c r="D405" s="80"/>
      <c r="E405" s="85"/>
      <c r="F405" s="26"/>
      <c r="G405" s="28"/>
      <c r="H405" s="31"/>
    </row>
    <row r="406" spans="2:8">
      <c r="B406" s="84"/>
      <c r="C406" s="94"/>
      <c r="D406" s="80"/>
      <c r="E406" s="85"/>
      <c r="F406" s="26"/>
      <c r="G406" s="28"/>
      <c r="H406" s="31"/>
    </row>
    <row r="407" spans="2:8">
      <c r="B407" s="84"/>
      <c r="C407" s="94"/>
      <c r="D407" s="80"/>
      <c r="E407" s="85"/>
      <c r="F407" s="26"/>
      <c r="G407" s="28"/>
      <c r="H407" s="31"/>
    </row>
    <row r="408" spans="2:8">
      <c r="B408" s="84"/>
      <c r="C408" s="94"/>
      <c r="D408" s="80"/>
      <c r="E408" s="85"/>
      <c r="F408" s="26"/>
      <c r="G408" s="28"/>
      <c r="H408" s="31"/>
    </row>
    <row r="409" spans="2:8">
      <c r="B409" s="84"/>
      <c r="C409" s="94"/>
      <c r="D409" s="80"/>
      <c r="E409" s="85"/>
      <c r="F409" s="26"/>
      <c r="G409" s="28"/>
      <c r="H409" s="31"/>
    </row>
    <row r="410" spans="2:8">
      <c r="B410" s="84"/>
      <c r="C410" s="94"/>
      <c r="D410" s="80"/>
      <c r="E410" s="85"/>
      <c r="F410" s="26"/>
      <c r="G410" s="28"/>
      <c r="H410" s="31"/>
    </row>
    <row r="411" spans="2:8">
      <c r="B411" s="84"/>
      <c r="C411" s="94"/>
      <c r="D411" s="80"/>
      <c r="E411" s="85"/>
      <c r="F411" s="26"/>
      <c r="G411" s="28"/>
      <c r="H411" s="31"/>
    </row>
    <row r="412" spans="2:8">
      <c r="B412" s="84"/>
      <c r="C412" s="94"/>
      <c r="D412" s="80"/>
      <c r="E412" s="85"/>
      <c r="F412" s="26"/>
      <c r="G412" s="28"/>
      <c r="H412" s="31"/>
    </row>
    <row r="413" spans="2:8">
      <c r="B413" s="84"/>
      <c r="C413" s="94"/>
      <c r="D413" s="80"/>
      <c r="E413" s="85"/>
      <c r="F413" s="26"/>
      <c r="G413" s="28"/>
      <c r="H413" s="31"/>
    </row>
    <row r="414" spans="2:8">
      <c r="B414" s="84"/>
      <c r="C414" s="94"/>
      <c r="D414" s="80"/>
      <c r="E414" s="85"/>
      <c r="F414" s="26"/>
      <c r="G414" s="28"/>
      <c r="H414" s="31"/>
    </row>
    <row r="415" spans="2:8">
      <c r="B415" s="84"/>
      <c r="C415" s="94"/>
      <c r="D415" s="80"/>
      <c r="E415" s="85"/>
      <c r="F415" s="26"/>
      <c r="G415" s="28"/>
      <c r="H415" s="31"/>
    </row>
    <row r="416" spans="2:8">
      <c r="B416" s="84"/>
      <c r="C416" s="94"/>
      <c r="D416" s="80"/>
      <c r="E416" s="85"/>
      <c r="F416" s="26"/>
      <c r="G416" s="28"/>
      <c r="H416" s="31"/>
    </row>
    <row r="417" spans="2:8">
      <c r="B417" s="84"/>
      <c r="C417" s="94"/>
      <c r="D417" s="80"/>
      <c r="E417" s="85"/>
      <c r="F417" s="26"/>
      <c r="G417" s="28"/>
      <c r="H417" s="31"/>
    </row>
    <row r="418" spans="2:8">
      <c r="B418" s="84"/>
      <c r="C418" s="94"/>
      <c r="D418" s="80"/>
      <c r="E418" s="85"/>
      <c r="F418" s="26"/>
      <c r="G418" s="28"/>
      <c r="H418" s="31"/>
    </row>
    <row r="419" spans="2:8">
      <c r="B419" s="84"/>
      <c r="C419" s="94"/>
      <c r="D419" s="80"/>
      <c r="E419" s="85"/>
      <c r="F419" s="26"/>
      <c r="G419" s="28"/>
      <c r="H419" s="31"/>
    </row>
    <row r="420" spans="2:8">
      <c r="B420" s="84"/>
      <c r="C420" s="94"/>
      <c r="D420" s="80"/>
      <c r="E420" s="85"/>
      <c r="F420" s="26"/>
      <c r="G420" s="28"/>
      <c r="H420" s="31"/>
    </row>
    <row r="421" spans="2:8">
      <c r="B421" s="84"/>
      <c r="C421" s="94"/>
      <c r="D421" s="80"/>
      <c r="E421" s="85"/>
      <c r="F421" s="26"/>
      <c r="G421" s="28"/>
      <c r="H421" s="31"/>
    </row>
    <row r="422" spans="2:8">
      <c r="B422" s="84"/>
      <c r="C422" s="94"/>
      <c r="D422" s="80"/>
      <c r="E422" s="85"/>
      <c r="F422" s="26"/>
      <c r="G422" s="28"/>
      <c r="H422" s="31"/>
    </row>
    <row r="423" spans="2:8">
      <c r="B423" s="84"/>
      <c r="C423" s="94"/>
      <c r="D423" s="80"/>
      <c r="E423" s="85"/>
      <c r="F423" s="26"/>
      <c r="G423" s="28"/>
      <c r="H423" s="31"/>
    </row>
    <row r="424" spans="2:8">
      <c r="B424" s="84"/>
      <c r="C424" s="94"/>
      <c r="D424" s="80"/>
      <c r="E424" s="85"/>
      <c r="F424" s="26"/>
      <c r="G424" s="28"/>
      <c r="H424" s="31"/>
    </row>
    <row r="425" spans="2:8">
      <c r="B425" s="84"/>
      <c r="C425" s="94"/>
      <c r="D425" s="80"/>
      <c r="E425" s="85"/>
      <c r="F425" s="26"/>
      <c r="G425" s="28"/>
      <c r="H425" s="31"/>
    </row>
    <row r="426" spans="2:8">
      <c r="B426" s="84"/>
      <c r="C426" s="94"/>
      <c r="D426" s="80"/>
      <c r="E426" s="85"/>
      <c r="F426" s="26"/>
      <c r="G426" s="28"/>
      <c r="H426" s="31"/>
    </row>
    <row r="427" spans="2:8">
      <c r="B427" s="84"/>
      <c r="C427" s="94"/>
      <c r="D427" s="80"/>
      <c r="E427" s="85"/>
      <c r="F427" s="26"/>
      <c r="G427" s="28"/>
      <c r="H427" s="31"/>
    </row>
    <row r="428" spans="2:8">
      <c r="B428" s="84"/>
      <c r="C428" s="94"/>
      <c r="D428" s="80"/>
      <c r="E428" s="85"/>
      <c r="F428" s="26"/>
      <c r="G428" s="28"/>
      <c r="H428" s="31"/>
    </row>
    <row r="429" spans="2:8">
      <c r="B429" s="84"/>
      <c r="C429" s="94"/>
      <c r="D429" s="80"/>
      <c r="E429" s="85"/>
      <c r="F429" s="26"/>
      <c r="G429" s="28"/>
      <c r="H429" s="31"/>
    </row>
    <row r="430" spans="2:8">
      <c r="B430" s="84"/>
      <c r="C430" s="94"/>
      <c r="D430" s="80"/>
      <c r="E430" s="85"/>
      <c r="F430" s="26"/>
      <c r="G430" s="28"/>
      <c r="H430" s="31"/>
    </row>
    <row r="431" spans="2:8">
      <c r="B431" s="84"/>
      <c r="C431" s="94"/>
      <c r="D431" s="80"/>
      <c r="E431" s="85"/>
      <c r="F431" s="26"/>
      <c r="G431" s="28"/>
      <c r="H431" s="31"/>
    </row>
    <row r="432" spans="2:8">
      <c r="B432" s="84"/>
      <c r="C432" s="94"/>
      <c r="D432" s="80"/>
      <c r="E432" s="85"/>
      <c r="F432" s="26"/>
      <c r="G432" s="28"/>
      <c r="H432" s="31"/>
    </row>
    <row r="433" spans="2:8">
      <c r="B433" s="84"/>
      <c r="C433" s="94"/>
      <c r="D433" s="80"/>
      <c r="E433" s="85"/>
      <c r="F433" s="26"/>
      <c r="G433" s="28"/>
      <c r="H433" s="31"/>
    </row>
    <row r="434" spans="2:8">
      <c r="B434" s="84"/>
      <c r="C434" s="94"/>
      <c r="D434" s="80"/>
      <c r="E434" s="85"/>
      <c r="F434" s="26"/>
      <c r="G434" s="28"/>
      <c r="H434" s="31"/>
    </row>
    <row r="435" spans="2:8">
      <c r="B435" s="84"/>
      <c r="C435" s="94"/>
      <c r="D435" s="80"/>
      <c r="E435" s="85"/>
      <c r="F435" s="26"/>
      <c r="G435" s="28"/>
      <c r="H435" s="31"/>
    </row>
    <row r="436" spans="2:8">
      <c r="B436" s="84"/>
      <c r="C436" s="94"/>
      <c r="D436" s="80"/>
      <c r="E436" s="85"/>
      <c r="F436" s="26"/>
      <c r="G436" s="28"/>
      <c r="H436" s="31"/>
    </row>
    <row r="437" spans="2:8">
      <c r="B437" s="84"/>
      <c r="C437" s="94"/>
      <c r="D437" s="80"/>
      <c r="E437" s="85"/>
      <c r="F437" s="26"/>
      <c r="G437" s="28"/>
      <c r="H437" s="31"/>
    </row>
    <row r="438" spans="2:8">
      <c r="B438" s="84"/>
      <c r="C438" s="94"/>
      <c r="D438" s="80"/>
      <c r="E438" s="85"/>
      <c r="F438" s="26"/>
      <c r="G438" s="28"/>
      <c r="H438" s="31"/>
    </row>
    <row r="439" spans="2:8">
      <c r="B439" s="84"/>
      <c r="C439" s="94"/>
      <c r="D439" s="80"/>
      <c r="E439" s="85"/>
      <c r="F439" s="26"/>
      <c r="G439" s="28"/>
      <c r="H439" s="31"/>
    </row>
    <row r="440" spans="2:8">
      <c r="B440" s="84"/>
      <c r="C440" s="94"/>
      <c r="D440" s="80"/>
      <c r="E440" s="85"/>
      <c r="F440" s="26"/>
      <c r="G440" s="28"/>
      <c r="H440" s="31"/>
    </row>
    <row r="441" spans="2:8">
      <c r="B441" s="84"/>
      <c r="C441" s="94"/>
      <c r="D441" s="80"/>
      <c r="E441" s="85"/>
      <c r="F441" s="26"/>
      <c r="G441" s="28"/>
      <c r="H441" s="31"/>
    </row>
    <row r="442" spans="2:8">
      <c r="B442" s="84"/>
      <c r="C442" s="94"/>
      <c r="D442" s="80"/>
      <c r="E442" s="85"/>
      <c r="F442" s="26"/>
      <c r="G442" s="28"/>
      <c r="H442" s="31"/>
    </row>
    <row r="443" spans="2:8">
      <c r="B443" s="84"/>
      <c r="C443" s="94"/>
      <c r="D443" s="80"/>
      <c r="E443" s="85"/>
      <c r="F443" s="26"/>
      <c r="G443" s="28"/>
      <c r="H443" s="31"/>
    </row>
    <row r="444" spans="2:8">
      <c r="B444" s="84"/>
      <c r="C444" s="94"/>
      <c r="D444" s="80"/>
      <c r="E444" s="85"/>
      <c r="F444" s="26"/>
      <c r="G444" s="28"/>
      <c r="H444" s="31"/>
    </row>
    <row r="445" spans="2:8">
      <c r="B445" s="84"/>
      <c r="C445" s="94"/>
      <c r="D445" s="80"/>
      <c r="E445" s="85"/>
      <c r="F445" s="26"/>
      <c r="G445" s="28"/>
      <c r="H445" s="31"/>
    </row>
    <row r="446" spans="2:8">
      <c r="B446" s="84"/>
      <c r="C446" s="94"/>
      <c r="D446" s="80"/>
      <c r="E446" s="85"/>
      <c r="F446" s="26"/>
      <c r="G446" s="28"/>
      <c r="H446" s="31"/>
    </row>
    <row r="447" spans="2:8">
      <c r="B447" s="84"/>
      <c r="C447" s="94"/>
      <c r="D447" s="80"/>
      <c r="E447" s="85"/>
      <c r="F447" s="26"/>
      <c r="G447" s="28"/>
      <c r="H447" s="31"/>
    </row>
    <row r="448" spans="2:8">
      <c r="B448" s="84"/>
      <c r="C448" s="94"/>
      <c r="D448" s="80"/>
      <c r="E448" s="85"/>
      <c r="F448" s="26"/>
      <c r="G448" s="28"/>
      <c r="H448" s="31"/>
    </row>
    <row r="449" spans="1:8">
      <c r="B449" s="84"/>
      <c r="C449" s="94"/>
      <c r="D449" s="80"/>
      <c r="E449" s="85"/>
      <c r="F449" s="26"/>
      <c r="G449" s="28"/>
      <c r="H449" s="31"/>
    </row>
    <row r="450" spans="1:8">
      <c r="B450" s="84"/>
      <c r="C450" s="94"/>
      <c r="D450" s="80"/>
      <c r="E450" s="85"/>
      <c r="F450" s="26"/>
      <c r="G450" s="28"/>
      <c r="H450" s="31"/>
    </row>
    <row r="451" spans="1:8">
      <c r="B451" s="84"/>
      <c r="C451" s="94"/>
      <c r="D451" s="80"/>
      <c r="E451" s="85"/>
      <c r="F451" s="26"/>
      <c r="G451" s="28"/>
      <c r="H451" s="31"/>
    </row>
    <row r="452" spans="1:8">
      <c r="A452" s="103"/>
      <c r="B452" s="84"/>
      <c r="C452" s="94"/>
      <c r="D452" s="80"/>
      <c r="E452" s="85"/>
      <c r="F452" s="26"/>
      <c r="G452" s="28"/>
      <c r="H452" s="31"/>
    </row>
    <row r="453" spans="1:8">
      <c r="B453" s="84"/>
      <c r="C453" s="94"/>
      <c r="D453" s="80"/>
      <c r="E453" s="85"/>
      <c r="F453" s="26"/>
      <c r="G453" s="28"/>
      <c r="H453" s="31"/>
    </row>
    <row r="454" spans="1:8">
      <c r="B454" s="84"/>
      <c r="C454" s="94"/>
      <c r="D454" s="80"/>
      <c r="E454" s="85"/>
      <c r="F454" s="26"/>
      <c r="G454" s="28"/>
      <c r="H454" s="31"/>
    </row>
    <row r="455" spans="1:8">
      <c r="B455" s="84"/>
      <c r="C455" s="94"/>
      <c r="D455" s="80"/>
      <c r="E455" s="85"/>
      <c r="F455" s="26"/>
      <c r="G455" s="28"/>
      <c r="H455" s="31"/>
    </row>
    <row r="456" spans="1:8">
      <c r="B456" s="84"/>
      <c r="C456" s="94"/>
      <c r="D456" s="80"/>
      <c r="E456" s="85"/>
      <c r="F456" s="26"/>
      <c r="G456" s="28"/>
      <c r="H456" s="31"/>
    </row>
    <row r="457" spans="1:8">
      <c r="B457" s="84"/>
      <c r="C457" s="94"/>
      <c r="D457" s="80"/>
      <c r="E457" s="85"/>
      <c r="F457" s="26"/>
      <c r="G457" s="28"/>
      <c r="H457" s="31"/>
    </row>
    <row r="458" spans="1:8">
      <c r="B458" s="84"/>
      <c r="C458" s="94"/>
      <c r="D458" s="80"/>
      <c r="E458" s="85"/>
      <c r="F458" s="26"/>
      <c r="G458" s="28"/>
      <c r="H458" s="31"/>
    </row>
    <row r="459" spans="1:8">
      <c r="B459" s="84"/>
      <c r="C459" s="94"/>
      <c r="D459" s="80"/>
      <c r="E459" s="85"/>
      <c r="F459" s="26"/>
      <c r="G459" s="28"/>
      <c r="H459" s="31"/>
    </row>
    <row r="460" spans="1:8">
      <c r="B460" s="84"/>
      <c r="C460" s="94"/>
      <c r="D460" s="80"/>
      <c r="E460" s="85"/>
      <c r="F460" s="26"/>
      <c r="G460" s="28"/>
      <c r="H460" s="31"/>
    </row>
    <row r="461" spans="1:8">
      <c r="B461" s="84"/>
      <c r="C461" s="94"/>
      <c r="D461" s="80"/>
      <c r="E461" s="85"/>
      <c r="F461" s="26"/>
      <c r="G461" s="28"/>
      <c r="H461" s="31"/>
    </row>
    <row r="462" spans="1:8">
      <c r="B462" s="84"/>
      <c r="C462" s="94"/>
      <c r="D462" s="80"/>
      <c r="E462" s="85"/>
      <c r="F462" s="26"/>
      <c r="G462" s="28"/>
      <c r="H462" s="31"/>
    </row>
    <row r="463" spans="1:8">
      <c r="B463" s="84"/>
      <c r="C463" s="94"/>
      <c r="D463" s="80"/>
      <c r="E463" s="85"/>
      <c r="F463" s="26"/>
      <c r="G463" s="28"/>
      <c r="H463" s="31"/>
    </row>
    <row r="464" spans="1:8">
      <c r="B464" s="84"/>
      <c r="C464" s="94"/>
      <c r="D464" s="80"/>
      <c r="E464" s="85"/>
      <c r="F464" s="26"/>
      <c r="G464" s="28"/>
      <c r="H464" s="31"/>
    </row>
    <row r="465" spans="2:8">
      <c r="B465" s="84"/>
      <c r="C465" s="94"/>
      <c r="D465" s="80"/>
      <c r="E465" s="85"/>
      <c r="F465" s="26"/>
      <c r="G465" s="28"/>
      <c r="H465" s="31"/>
    </row>
    <row r="466" spans="2:8">
      <c r="B466" s="84"/>
      <c r="C466" s="94"/>
      <c r="D466" s="80"/>
      <c r="E466" s="85"/>
      <c r="F466" s="26"/>
      <c r="G466" s="28"/>
      <c r="H466" s="31"/>
    </row>
    <row r="467" spans="2:8">
      <c r="B467" s="84"/>
      <c r="C467" s="94"/>
      <c r="D467" s="80"/>
      <c r="E467" s="85"/>
      <c r="F467" s="26"/>
      <c r="G467" s="28"/>
      <c r="H467" s="31"/>
    </row>
    <row r="468" spans="2:8">
      <c r="B468" s="84"/>
      <c r="C468" s="94"/>
      <c r="D468" s="80"/>
      <c r="E468" s="85"/>
      <c r="F468" s="26"/>
      <c r="G468" s="28"/>
      <c r="H468" s="31"/>
    </row>
    <row r="469" spans="2:8">
      <c r="B469" s="84"/>
      <c r="C469" s="94"/>
      <c r="D469" s="80"/>
      <c r="E469" s="85"/>
      <c r="F469" s="26"/>
      <c r="G469" s="28"/>
      <c r="H469" s="31"/>
    </row>
    <row r="470" spans="2:8">
      <c r="B470" s="84"/>
      <c r="C470" s="94"/>
      <c r="D470" s="80"/>
      <c r="E470" s="85"/>
      <c r="F470" s="26"/>
      <c r="G470" s="28"/>
      <c r="H470" s="31"/>
    </row>
    <row r="471" spans="2:8">
      <c r="B471" s="84"/>
      <c r="C471" s="94"/>
      <c r="D471" s="80"/>
      <c r="E471" s="85"/>
      <c r="F471" s="26"/>
      <c r="G471" s="28"/>
      <c r="H471" s="31"/>
    </row>
    <row r="472" spans="2:8">
      <c r="B472" s="84"/>
      <c r="C472" s="94"/>
      <c r="D472" s="80"/>
      <c r="E472" s="85"/>
      <c r="F472" s="26"/>
      <c r="G472" s="28"/>
      <c r="H472" s="31"/>
    </row>
    <row r="473" spans="2:8">
      <c r="B473" s="84"/>
      <c r="C473" s="94"/>
      <c r="D473" s="80"/>
      <c r="E473" s="85"/>
      <c r="F473" s="26"/>
      <c r="G473" s="28"/>
      <c r="H473" s="31"/>
    </row>
    <row r="474" spans="2:8">
      <c r="B474" s="84"/>
      <c r="C474" s="94"/>
      <c r="D474" s="80"/>
      <c r="E474" s="85"/>
      <c r="F474" s="26"/>
      <c r="G474" s="28"/>
      <c r="H474" s="31"/>
    </row>
    <row r="475" spans="2:8">
      <c r="B475" s="84"/>
      <c r="C475" s="94"/>
      <c r="D475" s="80"/>
      <c r="E475" s="85"/>
      <c r="F475" s="26"/>
      <c r="G475" s="28"/>
      <c r="H475" s="31"/>
    </row>
    <row r="476" spans="2:8">
      <c r="B476" s="84"/>
      <c r="C476" s="94"/>
      <c r="D476" s="80"/>
      <c r="E476" s="85"/>
      <c r="F476" s="26"/>
      <c r="G476" s="28"/>
      <c r="H476" s="31"/>
    </row>
    <row r="477" spans="2:8">
      <c r="B477" s="84"/>
      <c r="C477" s="94"/>
      <c r="D477" s="80"/>
      <c r="E477" s="85"/>
      <c r="F477" s="26"/>
      <c r="G477" s="28"/>
      <c r="H477" s="31"/>
    </row>
    <row r="478" spans="2:8">
      <c r="B478" s="84"/>
      <c r="C478" s="94"/>
      <c r="D478" s="80"/>
      <c r="E478" s="85"/>
      <c r="F478" s="26"/>
      <c r="G478" s="28"/>
      <c r="H478" s="31"/>
    </row>
    <row r="479" spans="2:8">
      <c r="B479" s="84"/>
      <c r="C479" s="94"/>
      <c r="D479" s="80"/>
      <c r="E479" s="85"/>
      <c r="F479" s="26"/>
      <c r="G479" s="28"/>
      <c r="H479" s="31"/>
    </row>
    <row r="480" spans="2:8">
      <c r="B480" s="84"/>
      <c r="C480" s="94"/>
      <c r="D480" s="80"/>
      <c r="E480" s="85"/>
      <c r="F480" s="26"/>
      <c r="G480" s="28"/>
      <c r="H480" s="31"/>
    </row>
    <row r="481" spans="2:8">
      <c r="B481" s="84"/>
      <c r="C481" s="94"/>
      <c r="D481" s="80"/>
      <c r="E481" s="85"/>
      <c r="F481" s="26"/>
      <c r="G481" s="28"/>
      <c r="H481" s="31"/>
    </row>
    <row r="482" spans="2:8">
      <c r="B482" s="84"/>
      <c r="C482" s="94"/>
      <c r="D482" s="80"/>
      <c r="E482" s="85"/>
      <c r="F482" s="26"/>
      <c r="G482" s="28"/>
      <c r="H482" s="31"/>
    </row>
    <row r="483" spans="2:8">
      <c r="B483" s="84"/>
      <c r="C483" s="94"/>
      <c r="D483" s="80"/>
      <c r="E483" s="85"/>
      <c r="F483" s="26"/>
      <c r="G483" s="28"/>
      <c r="H483" s="31"/>
    </row>
    <row r="484" spans="2:8">
      <c r="B484" s="84"/>
      <c r="C484" s="94"/>
      <c r="D484" s="80"/>
      <c r="E484" s="85"/>
      <c r="F484" s="26"/>
      <c r="G484" s="28"/>
      <c r="H484" s="31"/>
    </row>
    <row r="485" spans="2:8">
      <c r="B485" s="84"/>
      <c r="C485" s="94"/>
      <c r="D485" s="80"/>
      <c r="E485" s="85"/>
      <c r="F485" s="26"/>
      <c r="G485" s="28"/>
      <c r="H485" s="31"/>
    </row>
    <row r="486" spans="2:8">
      <c r="B486" s="84"/>
      <c r="C486" s="94"/>
      <c r="D486" s="80"/>
      <c r="E486" s="85"/>
      <c r="F486" s="26"/>
      <c r="G486" s="28"/>
      <c r="H486" s="31"/>
    </row>
    <row r="487" spans="2:8">
      <c r="B487" s="84"/>
      <c r="C487" s="94"/>
      <c r="D487" s="80"/>
      <c r="E487" s="85"/>
      <c r="F487" s="26"/>
      <c r="G487" s="28"/>
      <c r="H487" s="31"/>
    </row>
    <row r="488" spans="2:8">
      <c r="B488" s="84"/>
      <c r="C488" s="94"/>
      <c r="D488" s="80"/>
      <c r="E488" s="85"/>
      <c r="F488" s="26"/>
      <c r="G488" s="28"/>
      <c r="H488" s="31"/>
    </row>
    <row r="489" spans="2:8">
      <c r="B489" s="84"/>
      <c r="C489" s="94"/>
      <c r="D489" s="80"/>
      <c r="E489" s="85"/>
      <c r="F489" s="26"/>
      <c r="G489" s="28"/>
      <c r="H489" s="31"/>
    </row>
    <row r="490" spans="2:8">
      <c r="B490" s="84"/>
      <c r="C490" s="94"/>
      <c r="D490" s="80"/>
      <c r="E490" s="85"/>
      <c r="F490" s="26"/>
      <c r="G490" s="28"/>
      <c r="H490" s="31"/>
    </row>
    <row r="491" spans="2:8">
      <c r="B491" s="84"/>
      <c r="C491" s="94"/>
      <c r="D491" s="80"/>
      <c r="E491" s="85"/>
      <c r="F491" s="26"/>
      <c r="G491" s="28"/>
      <c r="H491" s="31"/>
    </row>
    <row r="492" spans="2:8">
      <c r="B492" s="84"/>
      <c r="C492" s="94"/>
      <c r="D492" s="80"/>
      <c r="E492" s="85"/>
      <c r="F492" s="26"/>
      <c r="G492" s="28"/>
      <c r="H492" s="31"/>
    </row>
    <row r="493" spans="2:8">
      <c r="B493" s="84"/>
      <c r="C493" s="94"/>
      <c r="D493" s="80"/>
      <c r="E493" s="85"/>
      <c r="F493" s="26"/>
      <c r="G493" s="28"/>
      <c r="H493" s="31"/>
    </row>
    <row r="494" spans="2:8">
      <c r="B494" s="84"/>
      <c r="C494" s="94"/>
      <c r="D494" s="80"/>
      <c r="E494" s="85"/>
      <c r="F494" s="26"/>
      <c r="G494" s="28"/>
      <c r="H494" s="31"/>
    </row>
    <row r="495" spans="2:8">
      <c r="B495" s="84"/>
      <c r="C495" s="94"/>
      <c r="D495" s="80"/>
      <c r="E495" s="85"/>
      <c r="F495" s="26"/>
      <c r="G495" s="28"/>
      <c r="H495" s="31"/>
    </row>
    <row r="496" spans="2:8">
      <c r="B496" s="84"/>
      <c r="C496" s="94"/>
      <c r="D496" s="80"/>
      <c r="E496" s="85"/>
      <c r="F496" s="26"/>
      <c r="G496" s="28"/>
      <c r="H496" s="31"/>
    </row>
    <row r="497" spans="2:8">
      <c r="B497" s="84"/>
      <c r="C497" s="94"/>
      <c r="D497" s="80"/>
      <c r="E497" s="85"/>
      <c r="F497" s="26"/>
      <c r="G497" s="28"/>
      <c r="H497" s="31"/>
    </row>
    <row r="498" spans="2:8">
      <c r="B498" s="84"/>
      <c r="C498" s="94"/>
      <c r="D498" s="80"/>
      <c r="E498" s="85"/>
      <c r="F498" s="26"/>
      <c r="G498" s="28"/>
      <c r="H498" s="31"/>
    </row>
    <row r="499" spans="2:8">
      <c r="B499" s="84"/>
      <c r="C499" s="94"/>
      <c r="D499" s="80"/>
      <c r="E499" s="85"/>
      <c r="F499" s="26"/>
      <c r="G499" s="28"/>
      <c r="H499" s="31"/>
    </row>
    <row r="500" spans="2:8">
      <c r="B500" s="84"/>
      <c r="C500" s="94"/>
      <c r="D500" s="80"/>
      <c r="E500" s="85"/>
      <c r="F500" s="26"/>
      <c r="G500" s="28"/>
      <c r="H500" s="31"/>
    </row>
    <row r="501" spans="2:8">
      <c r="B501" s="84"/>
      <c r="C501" s="94"/>
      <c r="D501" s="80"/>
      <c r="E501" s="85"/>
      <c r="F501" s="26"/>
      <c r="G501" s="28"/>
      <c r="H501" s="31"/>
    </row>
    <row r="502" spans="2:8">
      <c r="B502" s="84"/>
      <c r="C502" s="94"/>
      <c r="D502" s="80"/>
      <c r="E502" s="85"/>
      <c r="F502" s="26"/>
      <c r="G502" s="28"/>
      <c r="H502" s="31"/>
    </row>
    <row r="503" spans="2:8">
      <c r="B503" s="84"/>
      <c r="C503" s="94"/>
      <c r="D503" s="80"/>
      <c r="E503" s="85"/>
      <c r="F503" s="26"/>
      <c r="G503" s="28"/>
      <c r="H503" s="31"/>
    </row>
    <row r="504" spans="2:8">
      <c r="B504" s="84"/>
      <c r="C504" s="94"/>
      <c r="D504" s="80"/>
      <c r="E504" s="85"/>
      <c r="F504" s="26"/>
      <c r="G504" s="28"/>
      <c r="H504" s="31"/>
    </row>
    <row r="505" spans="2:8">
      <c r="B505" s="84"/>
      <c r="C505" s="94"/>
      <c r="D505" s="80"/>
      <c r="E505" s="85"/>
      <c r="F505" s="26"/>
      <c r="G505" s="28"/>
      <c r="H505" s="31"/>
    </row>
    <row r="506" spans="2:8">
      <c r="B506" s="84"/>
      <c r="C506" s="94"/>
      <c r="D506" s="80"/>
      <c r="E506" s="85"/>
      <c r="F506" s="26"/>
      <c r="G506" s="28"/>
      <c r="H506" s="31"/>
    </row>
    <row r="507" spans="2:8">
      <c r="B507" s="84"/>
      <c r="C507" s="94"/>
      <c r="D507" s="80"/>
      <c r="E507" s="85"/>
      <c r="F507" s="26"/>
      <c r="G507" s="28"/>
      <c r="H507" s="31"/>
    </row>
    <row r="508" spans="2:8">
      <c r="B508" s="84"/>
      <c r="C508" s="94"/>
      <c r="D508" s="80"/>
      <c r="E508" s="85"/>
      <c r="F508" s="26"/>
      <c r="G508" s="28"/>
      <c r="H508" s="31"/>
    </row>
    <row r="509" spans="2:8">
      <c r="B509" s="84"/>
      <c r="C509" s="94"/>
      <c r="D509" s="80"/>
      <c r="E509" s="85"/>
      <c r="F509" s="26"/>
      <c r="G509" s="28"/>
      <c r="H509" s="31"/>
    </row>
    <row r="510" spans="2:8">
      <c r="B510" s="84"/>
      <c r="C510" s="94"/>
      <c r="D510" s="80"/>
      <c r="E510" s="85"/>
      <c r="F510" s="26"/>
      <c r="G510" s="28"/>
      <c r="H510" s="31"/>
    </row>
    <row r="511" spans="2:8">
      <c r="B511" s="84"/>
      <c r="C511" s="94"/>
      <c r="D511" s="80"/>
      <c r="E511" s="85"/>
      <c r="F511" s="26"/>
      <c r="G511" s="28"/>
      <c r="H511" s="31"/>
    </row>
    <row r="512" spans="2:8">
      <c r="B512" s="84"/>
      <c r="C512" s="94"/>
      <c r="D512" s="80"/>
      <c r="E512" s="85"/>
      <c r="F512" s="26"/>
      <c r="G512" s="28"/>
      <c r="H512" s="31"/>
    </row>
    <row r="513" spans="2:8">
      <c r="B513" s="84"/>
      <c r="C513" s="94"/>
      <c r="D513" s="80"/>
      <c r="E513" s="85"/>
      <c r="F513" s="26"/>
      <c r="G513" s="28"/>
      <c r="H513" s="31"/>
    </row>
    <row r="514" spans="2:8">
      <c r="B514" s="84"/>
      <c r="C514" s="94"/>
      <c r="D514" s="80"/>
      <c r="E514" s="85"/>
      <c r="F514" s="26"/>
      <c r="G514" s="28"/>
      <c r="H514" s="31"/>
    </row>
    <row r="515" spans="2:8">
      <c r="B515" s="84"/>
      <c r="C515" s="94"/>
      <c r="D515" s="80"/>
      <c r="E515" s="85"/>
      <c r="F515" s="26"/>
      <c r="G515" s="28"/>
      <c r="H515" s="31"/>
    </row>
    <row r="516" spans="2:8">
      <c r="B516" s="84"/>
      <c r="C516" s="94"/>
      <c r="D516" s="80"/>
      <c r="E516" s="85"/>
      <c r="F516" s="26"/>
      <c r="G516" s="28"/>
      <c r="H516" s="31"/>
    </row>
    <row r="517" spans="2:8">
      <c r="B517" s="84"/>
      <c r="C517" s="94"/>
      <c r="D517" s="80"/>
      <c r="E517" s="85"/>
      <c r="F517" s="26"/>
      <c r="G517" s="28"/>
      <c r="H517" s="31"/>
    </row>
    <row r="518" spans="2:8">
      <c r="B518" s="84"/>
      <c r="C518" s="94"/>
      <c r="D518" s="80"/>
      <c r="E518" s="85"/>
      <c r="F518" s="26"/>
      <c r="G518" s="28"/>
      <c r="H518" s="31"/>
    </row>
    <row r="519" spans="2:8">
      <c r="B519" s="84"/>
      <c r="C519" s="94"/>
      <c r="D519" s="80"/>
      <c r="E519" s="85"/>
      <c r="F519" s="26"/>
      <c r="G519" s="28"/>
      <c r="H519" s="31"/>
    </row>
    <row r="520" spans="2:8">
      <c r="B520" s="84"/>
      <c r="C520" s="94"/>
      <c r="D520" s="80"/>
      <c r="E520" s="85"/>
      <c r="F520" s="26"/>
      <c r="G520" s="28"/>
      <c r="H520" s="31"/>
    </row>
    <row r="521" spans="2:8">
      <c r="B521" s="84"/>
      <c r="C521" s="94"/>
      <c r="D521" s="80"/>
      <c r="E521" s="85"/>
      <c r="F521" s="26"/>
      <c r="G521" s="28"/>
      <c r="H521" s="31"/>
    </row>
    <row r="522" spans="2:8">
      <c r="B522" s="84"/>
      <c r="C522" s="94"/>
      <c r="D522" s="80"/>
      <c r="E522" s="85"/>
      <c r="F522" s="26"/>
      <c r="G522" s="28"/>
      <c r="H522" s="31"/>
    </row>
    <row r="523" spans="2:8">
      <c r="B523" s="84"/>
      <c r="C523" s="94"/>
      <c r="D523" s="80"/>
      <c r="E523" s="85"/>
      <c r="F523" s="26"/>
      <c r="G523" s="28"/>
      <c r="H523" s="31"/>
    </row>
    <row r="524" spans="2:8">
      <c r="B524" s="84"/>
      <c r="C524" s="94"/>
      <c r="D524" s="80"/>
      <c r="E524" s="85"/>
      <c r="F524" s="26"/>
      <c r="G524" s="28"/>
      <c r="H524" s="31"/>
    </row>
    <row r="525" spans="2:8">
      <c r="B525" s="84"/>
      <c r="C525" s="94"/>
      <c r="D525" s="80"/>
      <c r="E525" s="85"/>
      <c r="F525" s="26"/>
      <c r="G525" s="28"/>
      <c r="H525" s="31"/>
    </row>
    <row r="526" spans="2:8">
      <c r="B526" s="84"/>
      <c r="C526" s="94"/>
      <c r="D526" s="80"/>
      <c r="E526" s="85"/>
      <c r="F526" s="26"/>
      <c r="G526" s="28"/>
      <c r="H526" s="31"/>
    </row>
    <row r="527" spans="2:8">
      <c r="B527" s="84"/>
      <c r="C527" s="94"/>
      <c r="D527" s="80"/>
      <c r="E527" s="85"/>
      <c r="F527" s="26"/>
      <c r="G527" s="28"/>
      <c r="H527" s="31"/>
    </row>
    <row r="528" spans="2:8">
      <c r="B528" s="84"/>
      <c r="C528" s="94"/>
      <c r="D528" s="80"/>
      <c r="E528" s="85"/>
      <c r="F528" s="26"/>
      <c r="G528" s="28"/>
      <c r="H528" s="31"/>
    </row>
    <row r="529" spans="2:8">
      <c r="B529" s="84"/>
      <c r="C529" s="94"/>
      <c r="D529" s="80"/>
      <c r="E529" s="85"/>
      <c r="F529" s="26"/>
      <c r="G529" s="28"/>
      <c r="H529" s="31"/>
    </row>
    <row r="530" spans="2:8">
      <c r="B530" s="84"/>
      <c r="C530" s="94"/>
      <c r="D530" s="80"/>
      <c r="E530" s="85"/>
      <c r="F530" s="26"/>
      <c r="G530" s="28"/>
      <c r="H530" s="31"/>
    </row>
    <row r="531" spans="2:8">
      <c r="B531" s="84"/>
      <c r="C531" s="94"/>
      <c r="D531" s="80"/>
      <c r="E531" s="85"/>
      <c r="F531" s="26"/>
      <c r="G531" s="28"/>
      <c r="H531" s="31"/>
    </row>
    <row r="532" spans="2:8">
      <c r="B532" s="84"/>
      <c r="C532" s="94"/>
      <c r="D532" s="80"/>
      <c r="E532" s="85"/>
      <c r="F532" s="26"/>
      <c r="G532" s="28"/>
      <c r="H532" s="31"/>
    </row>
    <row r="533" spans="2:8">
      <c r="B533" s="84"/>
      <c r="C533" s="94"/>
      <c r="D533" s="80"/>
      <c r="E533" s="85"/>
      <c r="F533" s="26"/>
      <c r="G533" s="28"/>
      <c r="H533" s="31"/>
    </row>
    <row r="534" spans="2:8">
      <c r="B534" s="84"/>
      <c r="C534" s="94"/>
      <c r="D534" s="80"/>
      <c r="E534" s="85"/>
      <c r="F534" s="26"/>
      <c r="G534" s="28"/>
      <c r="H534" s="31"/>
    </row>
    <row r="535" spans="2:8">
      <c r="B535" s="84"/>
      <c r="C535" s="94"/>
      <c r="D535" s="80"/>
      <c r="E535" s="85"/>
      <c r="F535" s="26"/>
      <c r="G535" s="28"/>
      <c r="H535" s="31"/>
    </row>
    <row r="536" spans="2:8">
      <c r="B536" s="84"/>
      <c r="C536" s="94"/>
      <c r="D536" s="80"/>
      <c r="E536" s="85"/>
      <c r="F536" s="26"/>
      <c r="G536" s="28"/>
      <c r="H536" s="31"/>
    </row>
    <row r="537" spans="2:8">
      <c r="B537" s="84"/>
      <c r="C537" s="94"/>
      <c r="D537" s="80"/>
      <c r="E537" s="85"/>
      <c r="F537" s="26"/>
      <c r="G537" s="28"/>
      <c r="H537" s="31"/>
    </row>
    <row r="538" spans="2:8">
      <c r="B538" s="84"/>
      <c r="C538" s="94"/>
      <c r="D538" s="80"/>
      <c r="E538" s="85"/>
      <c r="F538" s="26"/>
      <c r="G538" s="28"/>
      <c r="H538" s="31"/>
    </row>
    <row r="539" spans="2:8">
      <c r="B539" s="84"/>
      <c r="C539" s="94"/>
      <c r="D539" s="80"/>
      <c r="E539" s="85"/>
      <c r="F539" s="26"/>
      <c r="G539" s="28"/>
      <c r="H539" s="31"/>
    </row>
    <row r="540" spans="2:8">
      <c r="B540" s="84"/>
      <c r="C540" s="94"/>
      <c r="D540" s="80"/>
      <c r="E540" s="85"/>
      <c r="F540" s="26"/>
      <c r="G540" s="28"/>
      <c r="H540" s="31"/>
    </row>
    <row r="541" spans="2:8">
      <c r="B541" s="84"/>
      <c r="C541" s="94"/>
      <c r="D541" s="80"/>
      <c r="E541" s="85"/>
      <c r="F541" s="26"/>
      <c r="G541" s="28"/>
      <c r="H541" s="31"/>
    </row>
    <row r="542" spans="2:8">
      <c r="B542" s="84"/>
      <c r="C542" s="94"/>
      <c r="D542" s="80"/>
      <c r="E542" s="85"/>
      <c r="F542" s="26"/>
      <c r="G542" s="28"/>
      <c r="H542" s="31"/>
    </row>
    <row r="543" spans="2:8">
      <c r="B543" s="84"/>
      <c r="C543" s="94"/>
      <c r="D543" s="80"/>
      <c r="E543" s="85"/>
      <c r="F543" s="26"/>
      <c r="G543" s="28"/>
      <c r="H543" s="31"/>
    </row>
    <row r="544" spans="2:8">
      <c r="B544" s="84"/>
      <c r="C544" s="94"/>
      <c r="D544" s="80"/>
      <c r="E544" s="85"/>
      <c r="F544" s="26"/>
      <c r="G544" s="28"/>
      <c r="H544" s="31"/>
    </row>
    <row r="545" spans="2:8">
      <c r="B545" s="84"/>
      <c r="C545" s="94"/>
      <c r="D545" s="80"/>
      <c r="E545" s="85"/>
      <c r="F545" s="26"/>
      <c r="G545" s="28"/>
      <c r="H545" s="31"/>
    </row>
    <row r="546" spans="2:8">
      <c r="B546" s="84"/>
      <c r="C546" s="94"/>
      <c r="D546" s="80"/>
      <c r="E546" s="85"/>
      <c r="F546" s="26"/>
      <c r="G546" s="28"/>
      <c r="H546" s="31"/>
    </row>
    <row r="547" spans="2:8">
      <c r="B547" s="104"/>
      <c r="C547" s="84"/>
      <c r="D547" s="84"/>
      <c r="E547" s="84"/>
      <c r="F547" s="26"/>
      <c r="G547" s="28"/>
      <c r="H547" s="31"/>
    </row>
    <row r="548" spans="2:8">
      <c r="B548" s="104"/>
      <c r="C548" s="84"/>
      <c r="D548" s="84"/>
      <c r="E548" s="84"/>
      <c r="F548" s="26"/>
      <c r="G548" s="28"/>
      <c r="H548" s="31"/>
    </row>
    <row r="549" spans="2:8">
      <c r="B549" s="104"/>
      <c r="C549" s="84"/>
      <c r="D549" s="84"/>
      <c r="E549" s="84"/>
      <c r="F549" s="26"/>
      <c r="G549" s="28"/>
      <c r="H549" s="31"/>
    </row>
    <row r="550" spans="2:8">
      <c r="B550" s="104"/>
      <c r="C550" s="84"/>
      <c r="D550" s="84"/>
      <c r="E550" s="84"/>
      <c r="F550" s="26"/>
      <c r="G550" s="28"/>
      <c r="H550" s="31"/>
    </row>
    <row r="551" spans="2:8">
      <c r="B551" s="104"/>
      <c r="C551" s="84"/>
      <c r="D551" s="84"/>
      <c r="E551" s="84"/>
      <c r="F551" s="26"/>
      <c r="G551" s="28"/>
      <c r="H551" s="31"/>
    </row>
    <row r="552" spans="2:8">
      <c r="B552" s="104"/>
      <c r="C552" s="84"/>
      <c r="D552" s="85"/>
      <c r="E552" s="85"/>
      <c r="F552" s="26"/>
      <c r="G552" s="28"/>
      <c r="H552" s="31"/>
    </row>
    <row r="553" spans="2:8">
      <c r="B553" s="104"/>
      <c r="C553" s="84"/>
      <c r="D553" s="85"/>
      <c r="E553" s="85"/>
      <c r="F553" s="26"/>
      <c r="G553" s="28"/>
      <c r="H553" s="31"/>
    </row>
    <row r="554" spans="2:8">
      <c r="B554" s="104"/>
      <c r="C554" s="85"/>
      <c r="D554" s="85"/>
      <c r="E554" s="85"/>
      <c r="F554" s="26"/>
      <c r="G554" s="28"/>
      <c r="H554" s="31"/>
    </row>
    <row r="555" spans="2:8">
      <c r="B555" s="104"/>
      <c r="C555" s="85"/>
      <c r="D555" s="85"/>
      <c r="E555" s="85"/>
      <c r="F555" s="26"/>
      <c r="G555" s="28"/>
      <c r="H555" s="31"/>
    </row>
    <row r="556" spans="2:8">
      <c r="B556" s="104"/>
      <c r="C556" s="85"/>
      <c r="D556" s="85"/>
      <c r="E556" s="85"/>
      <c r="F556" s="26"/>
      <c r="G556" s="28"/>
      <c r="H556" s="31"/>
    </row>
    <row r="557" spans="2:8">
      <c r="B557" s="104"/>
      <c r="C557" s="85"/>
      <c r="D557" s="80"/>
      <c r="E557" s="80"/>
      <c r="F557" s="26"/>
      <c r="G557" s="28"/>
      <c r="H557" s="31"/>
    </row>
    <row r="558" spans="2:8">
      <c r="B558" s="104"/>
      <c r="C558" s="85"/>
      <c r="D558" s="80"/>
      <c r="E558" s="80"/>
      <c r="F558" s="26"/>
      <c r="G558" s="28"/>
      <c r="H558" s="31"/>
    </row>
    <row r="559" spans="2:8">
      <c r="B559" s="104"/>
      <c r="C559" s="85"/>
      <c r="D559" s="80"/>
      <c r="E559" s="80"/>
      <c r="F559" s="26"/>
      <c r="G559" s="28"/>
      <c r="H559" s="31"/>
    </row>
    <row r="560" spans="2:8">
      <c r="B560" s="104"/>
      <c r="C560" s="85"/>
      <c r="D560" s="80"/>
      <c r="E560" s="80"/>
      <c r="F560" s="26"/>
      <c r="G560" s="28"/>
      <c r="H560" s="31"/>
    </row>
    <row r="561" spans="2:8">
      <c r="B561" s="104"/>
      <c r="C561" s="94"/>
      <c r="D561" s="80"/>
      <c r="E561" s="80"/>
      <c r="F561" s="26"/>
      <c r="G561" s="28"/>
      <c r="H561" s="31"/>
    </row>
    <row r="562" spans="2:8">
      <c r="B562" s="104"/>
      <c r="C562" s="94"/>
      <c r="D562" s="80"/>
      <c r="E562" s="80"/>
      <c r="F562" s="26"/>
      <c r="G562" s="28"/>
      <c r="H562" s="31"/>
    </row>
    <row r="563" spans="2:8">
      <c r="B563" s="104"/>
      <c r="C563" s="94"/>
      <c r="D563" s="80"/>
      <c r="E563" s="80"/>
      <c r="F563" s="26"/>
      <c r="G563" s="28"/>
      <c r="H563" s="31"/>
    </row>
    <row r="564" spans="2:8">
      <c r="B564" s="104"/>
      <c r="C564" s="94"/>
      <c r="D564" s="80"/>
      <c r="E564" s="80"/>
      <c r="F564" s="26"/>
      <c r="G564" s="28"/>
      <c r="H564" s="31"/>
    </row>
    <row r="565" spans="2:8">
      <c r="B565" s="104"/>
      <c r="C565" s="94"/>
      <c r="D565" s="80"/>
      <c r="E565" s="80"/>
      <c r="F565" s="26"/>
      <c r="G565" s="28"/>
      <c r="H565" s="31"/>
    </row>
    <row r="566" spans="2:8">
      <c r="B566" s="104"/>
      <c r="C566" s="94"/>
      <c r="D566" s="80"/>
      <c r="E566" s="80"/>
      <c r="F566" s="26"/>
      <c r="G566" s="28"/>
      <c r="H566" s="31"/>
    </row>
    <row r="567" spans="2:8">
      <c r="B567" s="104"/>
      <c r="C567" s="94"/>
      <c r="D567" s="80"/>
      <c r="E567" s="80"/>
      <c r="F567" s="26"/>
      <c r="G567" s="28"/>
      <c r="H567" s="31"/>
    </row>
    <row r="568" spans="2:8">
      <c r="B568" s="104"/>
      <c r="C568" s="94"/>
      <c r="D568" s="80"/>
      <c r="E568" s="80"/>
      <c r="F568" s="26"/>
      <c r="G568" s="28"/>
      <c r="H568" s="31"/>
    </row>
    <row r="569" spans="2:8">
      <c r="B569" s="104"/>
      <c r="C569" s="94"/>
      <c r="D569" s="80"/>
      <c r="E569" s="80"/>
      <c r="F569" s="26"/>
      <c r="G569" s="28"/>
      <c r="H569" s="31"/>
    </row>
    <row r="570" spans="2:8">
      <c r="B570" s="104"/>
      <c r="C570" s="94"/>
      <c r="D570" s="80"/>
      <c r="E570" s="80"/>
      <c r="F570" s="26"/>
      <c r="G570" s="28"/>
      <c r="H570" s="31"/>
    </row>
    <row r="571" spans="2:8">
      <c r="B571" s="104"/>
      <c r="C571" s="94"/>
      <c r="D571" s="80"/>
      <c r="E571" s="80"/>
      <c r="F571" s="26"/>
      <c r="G571" s="28"/>
      <c r="H571" s="31"/>
    </row>
    <row r="572" spans="2:8">
      <c r="B572" s="104"/>
      <c r="C572" s="94"/>
      <c r="D572" s="80"/>
      <c r="E572" s="80"/>
      <c r="F572" s="26"/>
      <c r="G572" s="28"/>
      <c r="H572" s="31"/>
    </row>
    <row r="573" spans="2:8">
      <c r="B573" s="104"/>
      <c r="C573" s="94"/>
      <c r="D573" s="80"/>
      <c r="E573" s="80"/>
      <c r="F573" s="26"/>
      <c r="G573" s="28"/>
      <c r="H573" s="31"/>
    </row>
    <row r="574" spans="2:8">
      <c r="B574" s="104"/>
      <c r="C574" s="94"/>
      <c r="D574" s="80"/>
      <c r="E574" s="80"/>
      <c r="F574" s="26"/>
      <c r="G574" s="28"/>
      <c r="H574" s="31"/>
    </row>
    <row r="575" spans="2:8">
      <c r="B575" s="84"/>
      <c r="C575" s="94"/>
      <c r="D575" s="80"/>
      <c r="E575" s="80"/>
      <c r="F575" s="26"/>
      <c r="G575" s="28"/>
      <c r="H575" s="31"/>
    </row>
    <row r="576" spans="2:8">
      <c r="B576" s="84"/>
      <c r="C576" s="94"/>
      <c r="D576" s="80"/>
      <c r="E576" s="80"/>
      <c r="F576" s="26"/>
      <c r="G576" s="28"/>
      <c r="H576" s="31"/>
    </row>
    <row r="577" spans="2:8">
      <c r="B577" s="84"/>
      <c r="C577" s="94"/>
      <c r="D577" s="80"/>
      <c r="E577" s="80"/>
      <c r="F577" s="26"/>
      <c r="G577" s="28"/>
      <c r="H577" s="31"/>
    </row>
    <row r="578" spans="2:8">
      <c r="B578" s="84"/>
      <c r="C578" s="94"/>
      <c r="D578" s="80"/>
      <c r="E578" s="80"/>
      <c r="F578" s="26"/>
      <c r="G578" s="28"/>
      <c r="H578" s="31"/>
    </row>
    <row r="579" spans="2:8">
      <c r="B579" s="84"/>
      <c r="C579" s="94"/>
      <c r="D579" s="80"/>
      <c r="E579" s="80"/>
      <c r="F579" s="26"/>
      <c r="G579" s="28"/>
      <c r="H579" s="31"/>
    </row>
    <row r="580" spans="2:8">
      <c r="B580" s="84"/>
      <c r="C580" s="94"/>
      <c r="D580" s="80"/>
      <c r="E580" s="80"/>
      <c r="F580" s="26"/>
      <c r="G580" s="28"/>
      <c r="H580" s="31"/>
    </row>
    <row r="581" spans="2:8">
      <c r="B581" s="84"/>
      <c r="C581" s="94"/>
      <c r="D581" s="80"/>
      <c r="E581" s="80"/>
      <c r="F581" s="26"/>
      <c r="G581" s="28"/>
      <c r="H581" s="31"/>
    </row>
    <row r="582" spans="2:8">
      <c r="B582" s="84"/>
      <c r="C582" s="94"/>
      <c r="D582" s="80"/>
      <c r="E582" s="80"/>
      <c r="F582" s="26"/>
      <c r="G582" s="28"/>
      <c r="H582" s="31"/>
    </row>
    <row r="583" spans="2:8">
      <c r="B583" s="84"/>
      <c r="C583" s="94"/>
      <c r="D583" s="80"/>
      <c r="E583" s="80"/>
      <c r="F583" s="26"/>
      <c r="G583" s="28"/>
      <c r="H583" s="31"/>
    </row>
    <row r="584" spans="2:8">
      <c r="B584" s="84"/>
      <c r="C584" s="94"/>
      <c r="D584" s="80"/>
      <c r="E584" s="80"/>
      <c r="F584" s="26"/>
      <c r="G584" s="28"/>
      <c r="H584" s="31"/>
    </row>
    <row r="585" spans="2:8">
      <c r="B585" s="84"/>
      <c r="C585" s="94"/>
      <c r="D585" s="80"/>
      <c r="E585" s="80"/>
      <c r="F585" s="26"/>
      <c r="G585" s="28"/>
      <c r="H585" s="31"/>
    </row>
    <row r="586" spans="2:8">
      <c r="B586" s="84"/>
      <c r="C586" s="94"/>
      <c r="D586" s="80"/>
      <c r="E586" s="80"/>
      <c r="F586" s="26"/>
      <c r="G586" s="28"/>
      <c r="H586" s="31"/>
    </row>
    <row r="587" spans="2:8">
      <c r="B587" s="84"/>
      <c r="C587" s="94"/>
      <c r="D587" s="80"/>
      <c r="E587" s="80"/>
      <c r="F587" s="26"/>
      <c r="G587" s="28"/>
      <c r="H587" s="31"/>
    </row>
    <row r="588" spans="2:8">
      <c r="B588" s="84"/>
      <c r="C588" s="94"/>
      <c r="D588" s="80"/>
      <c r="E588" s="80"/>
      <c r="F588" s="26"/>
      <c r="G588" s="28"/>
      <c r="H588" s="31"/>
    </row>
    <row r="589" spans="2:8">
      <c r="B589" s="84"/>
      <c r="C589" s="94"/>
      <c r="D589" s="80"/>
      <c r="E589" s="80"/>
      <c r="F589" s="26"/>
      <c r="G589" s="28"/>
      <c r="H589" s="31"/>
    </row>
    <row r="590" spans="2:8">
      <c r="B590" s="84"/>
      <c r="C590" s="94"/>
      <c r="D590" s="80"/>
      <c r="E590" s="80"/>
      <c r="F590" s="26"/>
      <c r="G590" s="28"/>
      <c r="H590" s="31"/>
    </row>
    <row r="591" spans="2:8">
      <c r="B591" s="84"/>
      <c r="C591" s="94"/>
      <c r="D591" s="80"/>
      <c r="E591" s="80"/>
      <c r="F591" s="26"/>
      <c r="G591" s="28"/>
      <c r="H591" s="31"/>
    </row>
    <row r="592" spans="2:8">
      <c r="B592" s="84"/>
      <c r="C592" s="94"/>
      <c r="D592" s="80"/>
      <c r="E592" s="80"/>
      <c r="F592" s="26"/>
      <c r="G592" s="28"/>
      <c r="H592" s="31"/>
    </row>
    <row r="593" spans="2:8">
      <c r="B593" s="84"/>
      <c r="C593" s="94"/>
      <c r="D593" s="80"/>
      <c r="E593" s="80"/>
      <c r="F593" s="26"/>
      <c r="G593" s="28"/>
      <c r="H593" s="31"/>
    </row>
    <row r="594" spans="2:8">
      <c r="B594" s="84"/>
      <c r="C594" s="94"/>
      <c r="D594" s="80"/>
      <c r="E594" s="80"/>
      <c r="F594" s="26"/>
      <c r="G594" s="28"/>
      <c r="H594" s="31"/>
    </row>
    <row r="595" spans="2:8">
      <c r="B595" s="84"/>
      <c r="C595" s="94"/>
      <c r="D595" s="80"/>
      <c r="E595" s="80"/>
      <c r="F595" s="26"/>
      <c r="G595" s="28"/>
      <c r="H595" s="31"/>
    </row>
    <row r="596" spans="2:8">
      <c r="B596" s="84"/>
      <c r="C596" s="94"/>
      <c r="D596" s="80"/>
      <c r="E596" s="80"/>
      <c r="F596" s="26"/>
      <c r="G596" s="28"/>
      <c r="H596" s="31"/>
    </row>
    <row r="597" spans="2:8">
      <c r="B597" s="84"/>
      <c r="C597" s="94"/>
      <c r="D597" s="80"/>
      <c r="E597" s="80"/>
      <c r="F597" s="26"/>
      <c r="G597" s="28"/>
      <c r="H597" s="31"/>
    </row>
    <row r="598" spans="2:8">
      <c r="B598" s="84"/>
      <c r="C598" s="94"/>
      <c r="D598" s="80"/>
      <c r="E598" s="80"/>
      <c r="F598" s="26"/>
      <c r="G598" s="28"/>
      <c r="H598" s="31"/>
    </row>
    <row r="599" spans="2:8">
      <c r="B599" s="84"/>
      <c r="C599" s="94"/>
      <c r="D599" s="80"/>
      <c r="E599" s="80"/>
      <c r="F599" s="26"/>
      <c r="G599" s="28"/>
      <c r="H599" s="31"/>
    </row>
    <row r="600" spans="2:8">
      <c r="B600" s="84"/>
      <c r="C600" s="94"/>
      <c r="D600" s="80"/>
      <c r="E600" s="80"/>
      <c r="F600" s="26"/>
      <c r="G600" s="28"/>
      <c r="H600" s="31"/>
    </row>
    <row r="601" spans="2:8">
      <c r="B601" s="84"/>
      <c r="C601" s="94"/>
      <c r="D601" s="80"/>
      <c r="E601" s="80"/>
      <c r="F601" s="26"/>
      <c r="G601" s="28"/>
      <c r="H601" s="31"/>
    </row>
    <row r="602" spans="2:8">
      <c r="B602" s="84"/>
      <c r="C602" s="94"/>
      <c r="D602" s="80"/>
      <c r="E602" s="80"/>
      <c r="F602" s="26"/>
      <c r="G602" s="28"/>
      <c r="H602" s="31"/>
    </row>
    <row r="603" spans="2:8">
      <c r="B603" s="84"/>
      <c r="C603" s="94"/>
      <c r="D603" s="80"/>
      <c r="E603" s="80"/>
      <c r="F603" s="26"/>
      <c r="G603" s="28"/>
      <c r="H603" s="31"/>
    </row>
    <row r="604" spans="2:8">
      <c r="B604" s="84"/>
      <c r="C604" s="94"/>
      <c r="D604" s="80"/>
      <c r="E604" s="80"/>
      <c r="F604" s="26"/>
      <c r="G604" s="28"/>
      <c r="H604" s="31"/>
    </row>
    <row r="605" spans="2:8">
      <c r="B605" s="84"/>
      <c r="C605" s="94"/>
      <c r="D605" s="80"/>
      <c r="E605" s="80"/>
      <c r="F605" s="26"/>
      <c r="G605" s="28"/>
      <c r="H605" s="31"/>
    </row>
    <row r="606" spans="2:8">
      <c r="B606" s="84"/>
      <c r="C606" s="94"/>
      <c r="D606" s="80"/>
      <c r="E606" s="80"/>
      <c r="F606" s="26"/>
      <c r="G606" s="28"/>
      <c r="H606" s="31"/>
    </row>
    <row r="607" spans="2:8">
      <c r="B607" s="84"/>
      <c r="C607" s="94"/>
      <c r="D607" s="80"/>
      <c r="E607" s="80"/>
      <c r="F607" s="26"/>
      <c r="G607" s="28"/>
      <c r="H607" s="31"/>
    </row>
    <row r="608" spans="2:8">
      <c r="B608" s="84"/>
      <c r="C608" s="94"/>
      <c r="D608" s="80"/>
      <c r="E608" s="80"/>
      <c r="F608" s="26"/>
      <c r="G608" s="28"/>
      <c r="H608" s="31"/>
    </row>
    <row r="609" spans="2:8">
      <c r="B609" s="84"/>
      <c r="C609" s="94"/>
      <c r="D609" s="80"/>
      <c r="E609" s="80"/>
      <c r="F609" s="26"/>
      <c r="G609" s="28"/>
      <c r="H609" s="31"/>
    </row>
    <row r="610" spans="2:8">
      <c r="B610" s="84"/>
      <c r="C610" s="94"/>
      <c r="D610" s="80"/>
      <c r="E610" s="80"/>
      <c r="F610" s="26"/>
      <c r="G610" s="28"/>
      <c r="H610" s="31"/>
    </row>
    <row r="611" spans="2:8">
      <c r="B611" s="84"/>
      <c r="C611" s="94"/>
      <c r="D611" s="80"/>
      <c r="E611" s="80"/>
      <c r="F611" s="26"/>
      <c r="G611" s="28"/>
      <c r="H611" s="31"/>
    </row>
    <row r="612" spans="2:8">
      <c r="B612" s="84"/>
      <c r="C612" s="94"/>
      <c r="D612" s="80"/>
      <c r="E612" s="80"/>
      <c r="F612" s="26"/>
      <c r="G612" s="28"/>
      <c r="H612" s="31"/>
    </row>
    <row r="613" spans="2:8">
      <c r="B613" s="84"/>
      <c r="C613" s="94"/>
      <c r="D613" s="80"/>
      <c r="E613" s="80"/>
      <c r="F613" s="26"/>
      <c r="G613" s="28"/>
      <c r="H613" s="31"/>
    </row>
    <row r="614" spans="2:8">
      <c r="B614" s="84"/>
      <c r="C614" s="94"/>
      <c r="D614" s="80"/>
      <c r="E614" s="80"/>
      <c r="F614" s="26"/>
      <c r="G614" s="28"/>
      <c r="H614" s="31"/>
    </row>
    <row r="615" spans="2:8">
      <c r="B615" s="84"/>
      <c r="C615" s="94"/>
      <c r="D615" s="80"/>
      <c r="E615" s="80"/>
      <c r="F615" s="26"/>
      <c r="G615" s="28"/>
      <c r="H615" s="31"/>
    </row>
    <row r="616" spans="2:8">
      <c r="B616" s="84"/>
      <c r="C616" s="94"/>
      <c r="D616" s="80"/>
      <c r="E616" s="80"/>
      <c r="F616" s="26"/>
      <c r="G616" s="28"/>
      <c r="H616" s="31"/>
    </row>
    <row r="617" spans="2:8">
      <c r="B617" s="84"/>
      <c r="C617" s="94"/>
      <c r="D617" s="80"/>
      <c r="E617" s="80"/>
      <c r="F617" s="26"/>
      <c r="G617" s="28"/>
      <c r="H617" s="31"/>
    </row>
    <row r="618" spans="2:8">
      <c r="B618" s="84"/>
      <c r="C618" s="94"/>
      <c r="D618" s="80"/>
      <c r="E618" s="80"/>
      <c r="F618" s="26"/>
      <c r="G618" s="28"/>
      <c r="H618" s="31"/>
    </row>
    <row r="619" spans="2:8">
      <c r="B619" s="84"/>
      <c r="C619" s="94"/>
      <c r="D619" s="80"/>
      <c r="E619" s="80"/>
      <c r="F619" s="26"/>
      <c r="G619" s="28"/>
      <c r="H619" s="31"/>
    </row>
    <row r="620" spans="2:8">
      <c r="B620" s="84"/>
      <c r="C620" s="94"/>
      <c r="D620" s="80"/>
      <c r="E620" s="80"/>
      <c r="F620" s="26"/>
      <c r="G620" s="28"/>
      <c r="H620" s="31"/>
    </row>
    <row r="621" spans="2:8">
      <c r="B621" s="84"/>
      <c r="C621" s="94"/>
      <c r="D621" s="80"/>
      <c r="E621" s="80"/>
      <c r="F621" s="26"/>
      <c r="G621" s="28"/>
      <c r="H621" s="31"/>
    </row>
    <row r="622" spans="2:8">
      <c r="B622" s="84"/>
      <c r="C622" s="94"/>
      <c r="D622" s="80"/>
      <c r="E622" s="80"/>
      <c r="F622" s="26"/>
      <c r="G622" s="28"/>
      <c r="H622" s="31"/>
    </row>
    <row r="623" spans="2:8">
      <c r="B623" s="84"/>
      <c r="C623" s="94"/>
      <c r="D623" s="80"/>
      <c r="E623" s="80"/>
      <c r="F623" s="26"/>
      <c r="G623" s="28"/>
      <c r="H623" s="31"/>
    </row>
    <row r="624" spans="2:8">
      <c r="B624" s="84"/>
      <c r="C624" s="94"/>
      <c r="D624" s="80"/>
      <c r="E624" s="80"/>
      <c r="F624" s="26"/>
      <c r="G624" s="28"/>
      <c r="H624" s="31"/>
    </row>
    <row r="625" spans="2:8">
      <c r="B625" s="84"/>
      <c r="C625" s="94"/>
      <c r="D625" s="80"/>
      <c r="E625" s="80"/>
      <c r="F625" s="26"/>
      <c r="G625" s="28"/>
      <c r="H625" s="31"/>
    </row>
    <row r="626" spans="2:8">
      <c r="B626" s="84"/>
      <c r="C626" s="94"/>
      <c r="D626" s="80"/>
      <c r="E626" s="80"/>
      <c r="F626" s="26"/>
      <c r="G626" s="28"/>
      <c r="H626" s="31"/>
    </row>
    <row r="627" spans="2:8">
      <c r="B627" s="84"/>
      <c r="C627" s="94"/>
      <c r="D627" s="80"/>
      <c r="E627" s="80"/>
      <c r="F627" s="26"/>
      <c r="G627" s="28"/>
      <c r="H627" s="31"/>
    </row>
    <row r="628" spans="2:8">
      <c r="B628" s="84"/>
      <c r="C628" s="94"/>
      <c r="D628" s="80"/>
      <c r="E628" s="80"/>
      <c r="F628" s="26"/>
      <c r="G628" s="28"/>
      <c r="H628" s="31"/>
    </row>
    <row r="629" spans="2:8">
      <c r="B629" s="84"/>
      <c r="C629" s="94"/>
      <c r="D629" s="80"/>
      <c r="E629" s="80"/>
      <c r="F629" s="26"/>
      <c r="G629" s="28"/>
      <c r="H629" s="31"/>
    </row>
    <row r="630" spans="2:8">
      <c r="B630" s="84"/>
      <c r="C630" s="94"/>
      <c r="D630" s="80"/>
      <c r="E630" s="80"/>
      <c r="F630" s="26"/>
      <c r="G630" s="28"/>
      <c r="H630" s="31"/>
    </row>
    <row r="631" spans="2:8">
      <c r="B631" s="84"/>
      <c r="C631" s="94"/>
      <c r="D631" s="80"/>
      <c r="E631" s="80"/>
      <c r="F631" s="26"/>
      <c r="G631" s="28"/>
      <c r="H631" s="31"/>
    </row>
    <row r="632" spans="2:8">
      <c r="B632" s="84"/>
      <c r="C632" s="94"/>
      <c r="D632" s="80"/>
      <c r="E632" s="80"/>
      <c r="F632" s="26"/>
      <c r="G632" s="28"/>
      <c r="H632" s="31"/>
    </row>
    <row r="633" spans="2:8">
      <c r="B633" s="84"/>
      <c r="C633" s="94"/>
      <c r="D633" s="80"/>
      <c r="E633" s="80"/>
      <c r="F633" s="26"/>
      <c r="G633" s="28"/>
      <c r="H633" s="31"/>
    </row>
    <row r="634" spans="2:8">
      <c r="B634" s="84"/>
      <c r="C634" s="94"/>
      <c r="D634" s="80"/>
      <c r="E634" s="80"/>
      <c r="F634" s="26"/>
      <c r="G634" s="28"/>
      <c r="H634" s="31"/>
    </row>
    <row r="635" spans="2:8">
      <c r="B635" s="84"/>
      <c r="C635" s="94"/>
      <c r="D635" s="80"/>
      <c r="E635" s="80"/>
      <c r="F635" s="26"/>
      <c r="G635" s="28"/>
      <c r="H635" s="31"/>
    </row>
    <row r="636" spans="2:8">
      <c r="B636" s="84"/>
      <c r="C636" s="94"/>
      <c r="D636" s="80"/>
      <c r="E636" s="80"/>
      <c r="F636" s="26"/>
      <c r="G636" s="28"/>
      <c r="H636" s="31"/>
    </row>
    <row r="637" spans="2:8">
      <c r="B637" s="84"/>
      <c r="C637" s="94"/>
      <c r="D637" s="80"/>
      <c r="E637" s="80"/>
      <c r="F637" s="26"/>
      <c r="G637" s="28"/>
      <c r="H637" s="31"/>
    </row>
    <row r="638" spans="2:8">
      <c r="B638" s="84"/>
      <c r="C638" s="94"/>
      <c r="D638" s="80"/>
      <c r="E638" s="80"/>
      <c r="F638" s="26"/>
      <c r="G638" s="28"/>
      <c r="H638" s="31"/>
    </row>
    <row r="639" spans="2:8">
      <c r="B639" s="84"/>
      <c r="C639" s="94"/>
      <c r="D639" s="80"/>
      <c r="E639" s="80"/>
      <c r="F639" s="26"/>
      <c r="G639" s="28"/>
      <c r="H639" s="31"/>
    </row>
    <row r="640" spans="2:8">
      <c r="B640" s="84"/>
      <c r="C640" s="94"/>
      <c r="D640" s="80"/>
      <c r="E640" s="80"/>
      <c r="F640" s="26"/>
      <c r="G640" s="28"/>
      <c r="H640" s="31"/>
    </row>
    <row r="641" spans="2:8">
      <c r="B641" s="84"/>
      <c r="C641" s="94"/>
      <c r="D641" s="80"/>
      <c r="E641" s="80"/>
      <c r="F641" s="26"/>
      <c r="G641" s="28"/>
      <c r="H641" s="31"/>
    </row>
    <row r="642" spans="2:8">
      <c r="B642" s="84"/>
      <c r="C642" s="94"/>
      <c r="D642" s="80"/>
      <c r="E642" s="80"/>
      <c r="F642" s="26"/>
      <c r="G642" s="28"/>
      <c r="H642" s="31"/>
    </row>
    <row r="643" spans="2:8">
      <c r="B643" s="84"/>
      <c r="C643" s="94"/>
      <c r="D643" s="80"/>
      <c r="E643" s="80"/>
      <c r="F643" s="26"/>
      <c r="G643" s="28"/>
      <c r="H643" s="31"/>
    </row>
    <row r="644" spans="2:8">
      <c r="B644" s="84"/>
      <c r="C644" s="94"/>
      <c r="D644" s="80"/>
      <c r="E644" s="80"/>
      <c r="F644" s="26"/>
      <c r="G644" s="28"/>
      <c r="H644" s="31"/>
    </row>
    <row r="645" spans="2:8">
      <c r="B645" s="84"/>
      <c r="C645" s="94"/>
      <c r="D645" s="80"/>
      <c r="E645" s="80"/>
      <c r="F645" s="26"/>
      <c r="G645" s="28"/>
      <c r="H645" s="31"/>
    </row>
    <row r="646" spans="2:8">
      <c r="B646" s="84"/>
      <c r="C646" s="94"/>
      <c r="D646" s="80"/>
      <c r="E646" s="80"/>
      <c r="F646" s="26"/>
      <c r="G646" s="28"/>
      <c r="H646" s="31"/>
    </row>
    <row r="647" spans="2:8">
      <c r="B647" s="84"/>
      <c r="C647" s="94"/>
      <c r="D647" s="80"/>
      <c r="E647" s="80"/>
      <c r="F647" s="26"/>
      <c r="G647" s="28"/>
      <c r="H647" s="31"/>
    </row>
    <row r="648" spans="2:8">
      <c r="B648" s="84"/>
      <c r="C648" s="94"/>
      <c r="D648" s="80"/>
      <c r="E648" s="80"/>
      <c r="F648" s="26"/>
      <c r="G648" s="28"/>
      <c r="H648" s="31"/>
    </row>
    <row r="649" spans="2:8">
      <c r="B649" s="84"/>
      <c r="C649" s="94"/>
      <c r="D649" s="80"/>
      <c r="E649" s="80"/>
      <c r="F649" s="26"/>
      <c r="G649" s="28"/>
      <c r="H649" s="31"/>
    </row>
    <row r="650" spans="2:8">
      <c r="B650" s="84"/>
      <c r="C650" s="94"/>
      <c r="D650" s="80"/>
      <c r="E650" s="80"/>
      <c r="F650" s="26"/>
      <c r="G650" s="28"/>
      <c r="H650" s="31"/>
    </row>
    <row r="651" spans="2:8">
      <c r="B651" s="84"/>
      <c r="C651" s="94"/>
      <c r="D651" s="80"/>
      <c r="E651" s="80"/>
      <c r="F651" s="26"/>
      <c r="G651" s="28"/>
      <c r="H651" s="31"/>
    </row>
    <row r="652" spans="2:8">
      <c r="B652" s="84"/>
      <c r="C652" s="94"/>
      <c r="D652" s="80"/>
      <c r="E652" s="80"/>
      <c r="F652" s="26"/>
      <c r="G652" s="28"/>
      <c r="H652" s="31"/>
    </row>
    <row r="653" spans="2:8">
      <c r="B653" s="84"/>
      <c r="C653" s="94"/>
      <c r="D653" s="80"/>
      <c r="E653" s="80"/>
      <c r="F653" s="26"/>
      <c r="G653" s="28"/>
      <c r="H653" s="31"/>
    </row>
    <row r="654" spans="2:8">
      <c r="B654" s="84"/>
      <c r="C654" s="94"/>
      <c r="D654" s="80"/>
      <c r="E654" s="80"/>
      <c r="F654" s="26"/>
      <c r="G654" s="28"/>
      <c r="H654" s="31"/>
    </row>
    <row r="655" spans="2:8">
      <c r="B655" s="84"/>
      <c r="C655" s="94"/>
      <c r="D655" s="80"/>
      <c r="E655" s="80"/>
      <c r="F655" s="26"/>
      <c r="G655" s="28"/>
      <c r="H655" s="31"/>
    </row>
    <row r="656" spans="2:8">
      <c r="B656" s="84"/>
      <c r="C656" s="94"/>
      <c r="D656" s="80"/>
      <c r="E656" s="80"/>
      <c r="F656" s="26"/>
      <c r="G656" s="28"/>
      <c r="H656" s="31"/>
    </row>
    <row r="657" spans="2:8">
      <c r="B657" s="84"/>
      <c r="C657" s="94"/>
      <c r="D657" s="80"/>
      <c r="E657" s="80"/>
      <c r="F657" s="26"/>
      <c r="G657" s="28"/>
      <c r="H657" s="31"/>
    </row>
    <row r="658" spans="2:8">
      <c r="B658" s="84"/>
      <c r="C658" s="94"/>
      <c r="D658" s="80"/>
      <c r="E658" s="80"/>
      <c r="F658" s="26"/>
      <c r="G658" s="28"/>
      <c r="H658" s="31"/>
    </row>
    <row r="659" spans="2:8">
      <c r="B659" s="84"/>
      <c r="C659" s="94"/>
      <c r="D659" s="80"/>
      <c r="E659" s="80"/>
      <c r="F659" s="26"/>
      <c r="G659" s="28"/>
      <c r="H659" s="31"/>
    </row>
    <row r="660" spans="2:8">
      <c r="B660" s="84"/>
      <c r="C660" s="94"/>
      <c r="D660" s="80"/>
      <c r="E660" s="80"/>
      <c r="F660" s="26"/>
      <c r="G660" s="28"/>
      <c r="H660" s="31"/>
    </row>
    <row r="661" spans="2:8">
      <c r="B661" s="84"/>
      <c r="C661" s="94"/>
      <c r="D661" s="80"/>
      <c r="E661" s="80"/>
      <c r="F661" s="26"/>
      <c r="G661" s="28"/>
      <c r="H661" s="31"/>
    </row>
    <row r="662" spans="2:8">
      <c r="B662" s="84"/>
      <c r="C662" s="94"/>
      <c r="D662" s="80"/>
      <c r="E662" s="80"/>
      <c r="F662" s="26"/>
      <c r="G662" s="28"/>
      <c r="H662" s="31"/>
    </row>
    <row r="663" spans="2:8">
      <c r="B663" s="84"/>
      <c r="C663" s="94"/>
      <c r="D663" s="80"/>
      <c r="E663" s="80"/>
      <c r="F663" s="26"/>
      <c r="G663" s="28"/>
      <c r="H663" s="31"/>
    </row>
    <row r="664" spans="2:8">
      <c r="B664" s="84"/>
      <c r="C664" s="94"/>
      <c r="D664" s="80"/>
      <c r="E664" s="80"/>
      <c r="F664" s="26"/>
      <c r="G664" s="28"/>
      <c r="H664" s="31"/>
    </row>
    <row r="665" spans="2:8">
      <c r="B665" s="84"/>
      <c r="C665" s="94"/>
      <c r="D665" s="80"/>
      <c r="E665" s="80"/>
      <c r="F665" s="26"/>
      <c r="G665" s="28"/>
      <c r="H665" s="31"/>
    </row>
    <row r="666" spans="2:8">
      <c r="B666" s="84"/>
      <c r="C666" s="94"/>
      <c r="D666" s="80"/>
      <c r="E666" s="80"/>
      <c r="F666" s="26"/>
      <c r="G666" s="28"/>
      <c r="H666" s="31"/>
    </row>
    <row r="667" spans="2:8">
      <c r="B667" s="84"/>
      <c r="C667" s="94"/>
      <c r="D667" s="80"/>
      <c r="E667" s="80"/>
      <c r="F667" s="26"/>
      <c r="G667" s="28"/>
      <c r="H667" s="31"/>
    </row>
    <row r="668" spans="2:8">
      <c r="B668" s="84"/>
      <c r="C668" s="94"/>
      <c r="D668" s="80"/>
      <c r="E668" s="80"/>
      <c r="F668" s="26"/>
      <c r="G668" s="28"/>
      <c r="H668" s="31"/>
    </row>
    <row r="669" spans="2:8">
      <c r="B669" s="84"/>
      <c r="C669" s="94"/>
      <c r="D669" s="80"/>
      <c r="E669" s="80"/>
      <c r="F669" s="26"/>
      <c r="G669" s="28"/>
      <c r="H669" s="31"/>
    </row>
    <row r="670" spans="2:8">
      <c r="B670" s="84"/>
      <c r="C670" s="94"/>
      <c r="D670" s="80"/>
      <c r="E670" s="80"/>
      <c r="F670" s="26"/>
      <c r="G670" s="28"/>
      <c r="H670" s="31"/>
    </row>
    <row r="671" spans="2:8">
      <c r="B671" s="84"/>
      <c r="C671" s="94"/>
      <c r="D671" s="80"/>
      <c r="E671" s="80"/>
      <c r="F671" s="26"/>
      <c r="G671" s="28"/>
      <c r="H671" s="31"/>
    </row>
    <row r="672" spans="2:8">
      <c r="B672" s="84"/>
      <c r="C672" s="94"/>
      <c r="D672" s="80"/>
      <c r="E672" s="80"/>
      <c r="F672" s="26"/>
      <c r="G672" s="28"/>
      <c r="H672" s="31"/>
    </row>
    <row r="673" spans="2:8">
      <c r="B673" s="84"/>
      <c r="C673" s="94"/>
      <c r="D673" s="80"/>
      <c r="E673" s="80"/>
      <c r="F673" s="26"/>
      <c r="G673" s="28"/>
      <c r="H673" s="31"/>
    </row>
    <row r="674" spans="2:8">
      <c r="B674" s="84"/>
      <c r="C674" s="94"/>
      <c r="D674" s="80"/>
      <c r="E674" s="80"/>
      <c r="F674" s="26"/>
      <c r="G674" s="28"/>
      <c r="H674" s="31"/>
    </row>
    <row r="675" spans="2:8">
      <c r="B675" s="84"/>
      <c r="C675" s="94"/>
      <c r="D675" s="80"/>
      <c r="E675" s="80"/>
      <c r="F675" s="26"/>
      <c r="G675" s="28"/>
      <c r="H675" s="31"/>
    </row>
    <row r="676" spans="2:8">
      <c r="B676" s="84"/>
      <c r="C676" s="94"/>
      <c r="D676" s="80"/>
      <c r="E676" s="80"/>
      <c r="F676" s="26"/>
      <c r="G676" s="28"/>
      <c r="H676" s="31"/>
    </row>
    <row r="677" spans="2:8">
      <c r="B677" s="84"/>
      <c r="C677" s="94"/>
      <c r="D677" s="80"/>
      <c r="E677" s="80"/>
      <c r="F677" s="26"/>
      <c r="G677" s="28"/>
      <c r="H677" s="31"/>
    </row>
    <row r="678" spans="2:8">
      <c r="B678" s="84"/>
      <c r="C678" s="94"/>
      <c r="D678" s="80"/>
      <c r="E678" s="80"/>
      <c r="F678" s="26"/>
      <c r="G678" s="28"/>
      <c r="H678" s="31"/>
    </row>
    <row r="679" spans="2:8">
      <c r="B679" s="84"/>
      <c r="C679" s="94"/>
      <c r="D679" s="80"/>
      <c r="E679" s="80"/>
      <c r="F679" s="26"/>
      <c r="G679" s="28"/>
      <c r="H679" s="31"/>
    </row>
    <row r="680" spans="2:8">
      <c r="B680" s="84"/>
      <c r="C680" s="94"/>
      <c r="D680" s="80"/>
      <c r="E680" s="80"/>
      <c r="F680" s="26"/>
      <c r="G680" s="28"/>
      <c r="H680" s="31"/>
    </row>
    <row r="681" spans="2:8">
      <c r="B681" s="84"/>
      <c r="C681" s="94"/>
      <c r="D681" s="80"/>
      <c r="E681" s="80"/>
      <c r="F681" s="26"/>
      <c r="G681" s="28"/>
      <c r="H681" s="31"/>
    </row>
    <row r="682" spans="2:8">
      <c r="B682" s="84"/>
      <c r="C682" s="94"/>
      <c r="D682" s="80"/>
      <c r="E682" s="80"/>
      <c r="F682" s="26"/>
      <c r="G682" s="28"/>
      <c r="H682" s="31"/>
    </row>
    <row r="683" spans="2:8">
      <c r="B683" s="84"/>
      <c r="C683" s="94"/>
      <c r="D683" s="80"/>
      <c r="E683" s="80"/>
      <c r="F683" s="26"/>
      <c r="G683" s="28"/>
      <c r="H683" s="31"/>
    </row>
    <row r="684" spans="2:8">
      <c r="B684" s="84"/>
      <c r="C684" s="94"/>
      <c r="D684" s="80"/>
      <c r="E684" s="80"/>
      <c r="F684" s="26"/>
      <c r="G684" s="28"/>
      <c r="H684" s="31"/>
    </row>
    <row r="685" spans="2:8">
      <c r="B685" s="84"/>
      <c r="C685" s="94"/>
      <c r="D685" s="80"/>
      <c r="E685" s="80"/>
      <c r="F685" s="26"/>
      <c r="G685" s="28"/>
      <c r="H685" s="31"/>
    </row>
    <row r="686" spans="2:8">
      <c r="B686" s="84"/>
      <c r="C686" s="94"/>
      <c r="D686" s="80"/>
      <c r="E686" s="80"/>
      <c r="F686" s="26"/>
      <c r="G686" s="28"/>
      <c r="H686" s="31"/>
    </row>
    <row r="687" spans="2:8">
      <c r="B687" s="84"/>
      <c r="C687" s="94"/>
      <c r="D687" s="80"/>
      <c r="E687" s="80"/>
      <c r="F687" s="26"/>
      <c r="G687" s="28"/>
      <c r="H687" s="31"/>
    </row>
    <row r="688" spans="2:8">
      <c r="B688" s="84"/>
      <c r="C688" s="94"/>
      <c r="D688" s="80"/>
      <c r="E688" s="80"/>
      <c r="F688" s="26"/>
      <c r="G688" s="28"/>
      <c r="H688" s="31"/>
    </row>
    <row r="689" spans="2:8">
      <c r="B689" s="84"/>
      <c r="C689" s="94"/>
      <c r="D689" s="80"/>
      <c r="E689" s="80"/>
      <c r="F689" s="26"/>
      <c r="G689" s="28"/>
      <c r="H689" s="31"/>
    </row>
    <row r="690" spans="2:8">
      <c r="B690" s="84"/>
      <c r="C690" s="94"/>
      <c r="D690" s="80"/>
      <c r="E690" s="80"/>
      <c r="F690" s="26"/>
      <c r="G690" s="28"/>
      <c r="H690" s="31"/>
    </row>
    <row r="691" spans="2:8">
      <c r="B691" s="84"/>
      <c r="C691" s="94"/>
      <c r="D691" s="80"/>
      <c r="E691" s="80"/>
      <c r="F691" s="26"/>
      <c r="G691" s="28"/>
      <c r="H691" s="31"/>
    </row>
    <row r="692" spans="2:8">
      <c r="B692" s="84"/>
      <c r="C692" s="94"/>
      <c r="D692" s="80"/>
      <c r="E692" s="80"/>
      <c r="F692" s="26"/>
      <c r="G692" s="28"/>
      <c r="H692" s="31"/>
    </row>
    <row r="693" spans="2:8">
      <c r="B693" s="84"/>
      <c r="C693" s="94"/>
      <c r="D693" s="80"/>
      <c r="E693" s="80"/>
      <c r="F693" s="26"/>
      <c r="G693" s="28"/>
      <c r="H693" s="31"/>
    </row>
    <row r="694" spans="2:8">
      <c r="B694" s="84"/>
      <c r="C694" s="94"/>
      <c r="D694" s="80"/>
      <c r="E694" s="80"/>
      <c r="F694" s="26"/>
      <c r="G694" s="28"/>
      <c r="H694" s="31"/>
    </row>
    <row r="695" spans="2:8">
      <c r="B695" s="84"/>
      <c r="C695" s="94"/>
      <c r="D695" s="80"/>
      <c r="E695" s="80"/>
      <c r="F695" s="26"/>
      <c r="G695" s="28"/>
      <c r="H695" s="31"/>
    </row>
    <row r="696" spans="2:8">
      <c r="B696" s="84"/>
      <c r="C696" s="94"/>
      <c r="D696" s="80"/>
      <c r="E696" s="80"/>
      <c r="F696" s="26"/>
      <c r="G696" s="28"/>
      <c r="H696" s="31"/>
    </row>
    <row r="697" spans="2:8">
      <c r="B697" s="84"/>
      <c r="C697" s="94"/>
      <c r="D697" s="80"/>
      <c r="E697" s="80"/>
      <c r="F697" s="26"/>
      <c r="G697" s="28"/>
      <c r="H697" s="31"/>
    </row>
    <row r="698" spans="2:8">
      <c r="B698" s="84"/>
      <c r="C698" s="94"/>
      <c r="D698" s="80"/>
      <c r="E698" s="80"/>
      <c r="F698" s="26"/>
      <c r="G698" s="28"/>
      <c r="H698" s="31"/>
    </row>
    <row r="699" spans="2:8">
      <c r="B699" s="84"/>
      <c r="C699" s="94"/>
      <c r="D699" s="80"/>
      <c r="E699" s="80"/>
      <c r="F699" s="26"/>
      <c r="G699" s="28"/>
      <c r="H699" s="31"/>
    </row>
    <row r="700" spans="2:8">
      <c r="B700" s="84"/>
      <c r="C700" s="94"/>
      <c r="D700" s="80"/>
      <c r="E700" s="80"/>
      <c r="F700" s="26"/>
      <c r="G700" s="28"/>
      <c r="H700" s="31"/>
    </row>
    <row r="701" spans="2:8">
      <c r="B701" s="84"/>
      <c r="C701" s="94"/>
      <c r="D701" s="80"/>
      <c r="E701" s="80"/>
      <c r="F701" s="26"/>
      <c r="G701" s="28"/>
      <c r="H701" s="31"/>
    </row>
    <row r="702" spans="2:8">
      <c r="B702" s="84"/>
      <c r="C702" s="94"/>
      <c r="D702" s="80"/>
      <c r="E702" s="80"/>
      <c r="F702" s="26"/>
      <c r="G702" s="28"/>
      <c r="H702" s="31"/>
    </row>
    <row r="703" spans="2:8">
      <c r="B703" s="84"/>
      <c r="C703" s="94"/>
      <c r="D703" s="80"/>
      <c r="E703" s="80"/>
      <c r="F703" s="26"/>
      <c r="G703" s="28"/>
      <c r="H703" s="31"/>
    </row>
    <row r="704" spans="2:8">
      <c r="B704" s="84"/>
      <c r="C704" s="94"/>
      <c r="D704" s="80"/>
      <c r="E704" s="80"/>
      <c r="F704" s="26"/>
      <c r="G704" s="28"/>
      <c r="H704" s="31"/>
    </row>
    <row r="705" spans="2:8">
      <c r="B705" s="84"/>
      <c r="C705" s="94"/>
      <c r="D705" s="80"/>
      <c r="E705" s="80"/>
      <c r="F705" s="26"/>
      <c r="G705" s="28"/>
      <c r="H705" s="31"/>
    </row>
    <row r="706" spans="2:8">
      <c r="B706" s="84"/>
      <c r="C706" s="94"/>
      <c r="D706" s="80"/>
      <c r="E706" s="80"/>
      <c r="F706" s="26"/>
      <c r="G706" s="28"/>
      <c r="H706" s="31"/>
    </row>
    <row r="707" spans="2:8">
      <c r="B707" s="84"/>
      <c r="C707" s="94"/>
      <c r="D707" s="80"/>
      <c r="E707" s="80"/>
      <c r="F707" s="26"/>
      <c r="G707" s="28"/>
      <c r="H707" s="31"/>
    </row>
    <row r="708" spans="2:8">
      <c r="B708" s="84"/>
      <c r="C708" s="94"/>
      <c r="D708" s="80"/>
      <c r="E708" s="80"/>
      <c r="F708" s="26"/>
      <c r="G708" s="28"/>
      <c r="H708" s="31"/>
    </row>
    <row r="709" spans="2:8">
      <c r="B709" s="84"/>
      <c r="C709" s="94"/>
      <c r="D709" s="80"/>
      <c r="E709" s="80"/>
      <c r="F709" s="26"/>
      <c r="G709" s="28"/>
      <c r="H709" s="31"/>
    </row>
    <row r="710" spans="2:8">
      <c r="B710" s="84"/>
      <c r="C710" s="94"/>
      <c r="D710" s="80"/>
      <c r="E710" s="80"/>
      <c r="F710" s="26"/>
      <c r="G710" s="28"/>
      <c r="H710" s="31"/>
    </row>
    <row r="711" spans="2:8">
      <c r="B711" s="84"/>
      <c r="C711" s="94"/>
      <c r="D711" s="80"/>
      <c r="E711" s="80"/>
      <c r="F711" s="26"/>
      <c r="G711" s="28"/>
      <c r="H711" s="31"/>
    </row>
    <row r="712" spans="2:8">
      <c r="B712" s="84"/>
      <c r="C712" s="94"/>
      <c r="D712" s="80"/>
      <c r="E712" s="80"/>
      <c r="F712" s="26"/>
      <c r="G712" s="28"/>
      <c r="H712" s="31"/>
    </row>
    <row r="713" spans="2:8">
      <c r="B713" s="84"/>
      <c r="C713" s="94"/>
      <c r="D713" s="80"/>
      <c r="E713" s="80"/>
      <c r="F713" s="26"/>
      <c r="G713" s="28"/>
      <c r="H713" s="31"/>
    </row>
    <row r="714" spans="2:8">
      <c r="B714" s="84"/>
      <c r="C714" s="94"/>
      <c r="D714" s="80"/>
      <c r="E714" s="80"/>
      <c r="F714" s="26"/>
      <c r="G714" s="28"/>
      <c r="H714" s="31"/>
    </row>
    <row r="715" spans="2:8">
      <c r="B715" s="84"/>
      <c r="C715" s="94"/>
      <c r="D715" s="80"/>
      <c r="E715" s="80"/>
      <c r="F715" s="26"/>
      <c r="G715" s="28"/>
      <c r="H715" s="31"/>
    </row>
    <row r="716" spans="2:8">
      <c r="B716" s="84"/>
      <c r="C716" s="94"/>
      <c r="D716" s="80"/>
      <c r="E716" s="80"/>
      <c r="F716" s="26"/>
      <c r="G716" s="28"/>
      <c r="H716" s="31"/>
    </row>
    <row r="717" spans="2:8">
      <c r="B717" s="84"/>
      <c r="C717" s="94"/>
      <c r="D717" s="80"/>
      <c r="E717" s="80"/>
      <c r="F717" s="26"/>
      <c r="G717" s="28"/>
      <c r="H717" s="31"/>
    </row>
    <row r="718" spans="2:8">
      <c r="B718" s="84"/>
      <c r="C718" s="94"/>
      <c r="D718" s="80"/>
      <c r="E718" s="80"/>
      <c r="F718" s="26"/>
      <c r="G718" s="28"/>
      <c r="H718" s="31"/>
    </row>
    <row r="719" spans="2:8">
      <c r="B719" s="84"/>
      <c r="C719" s="94"/>
      <c r="D719" s="80"/>
      <c r="E719" s="80"/>
      <c r="F719" s="26"/>
      <c r="G719" s="28"/>
      <c r="H719" s="31"/>
    </row>
    <row r="720" spans="2:8">
      <c r="B720" s="84"/>
      <c r="C720" s="94"/>
      <c r="D720" s="80"/>
      <c r="E720" s="80"/>
      <c r="F720" s="26"/>
      <c r="G720" s="28"/>
      <c r="H720" s="31"/>
    </row>
    <row r="721" spans="2:8">
      <c r="B721" s="84"/>
      <c r="C721" s="94"/>
      <c r="D721" s="80"/>
      <c r="E721" s="80"/>
      <c r="F721" s="26"/>
      <c r="G721" s="28"/>
      <c r="H721" s="31"/>
    </row>
    <row r="722" spans="2:8">
      <c r="B722" s="84"/>
      <c r="C722" s="94"/>
      <c r="D722" s="80"/>
      <c r="E722" s="80"/>
      <c r="F722" s="26"/>
      <c r="G722" s="28"/>
      <c r="H722" s="31"/>
    </row>
    <row r="723" spans="2:8">
      <c r="B723" s="84"/>
      <c r="C723" s="94"/>
      <c r="D723" s="80"/>
      <c r="E723" s="80"/>
      <c r="F723" s="26"/>
      <c r="G723" s="28"/>
      <c r="H723" s="31"/>
    </row>
    <row r="724" spans="2:8">
      <c r="B724" s="84"/>
      <c r="C724" s="94"/>
      <c r="D724" s="80"/>
      <c r="E724" s="80"/>
      <c r="F724" s="26"/>
      <c r="G724" s="28"/>
      <c r="H724" s="31"/>
    </row>
    <row r="725" spans="2:8">
      <c r="B725" s="84"/>
      <c r="C725" s="94"/>
      <c r="D725" s="80"/>
      <c r="E725" s="80"/>
      <c r="F725" s="26"/>
      <c r="G725" s="28"/>
      <c r="H725" s="31"/>
    </row>
    <row r="726" spans="2:8">
      <c r="B726" s="84"/>
      <c r="C726" s="94"/>
      <c r="D726" s="80"/>
      <c r="E726" s="80"/>
      <c r="F726" s="26"/>
      <c r="G726" s="28"/>
      <c r="H726" s="31"/>
    </row>
    <row r="727" spans="2:8">
      <c r="B727" s="84"/>
      <c r="C727" s="94"/>
      <c r="D727" s="80"/>
      <c r="E727" s="80"/>
      <c r="F727" s="26"/>
      <c r="G727" s="28"/>
      <c r="H727" s="31"/>
    </row>
    <row r="728" spans="2:8">
      <c r="B728" s="84"/>
      <c r="C728" s="94"/>
      <c r="D728" s="80"/>
      <c r="E728" s="80"/>
      <c r="F728" s="26"/>
      <c r="G728" s="28"/>
      <c r="H728" s="31"/>
    </row>
    <row r="729" spans="2:8">
      <c r="B729" s="84"/>
      <c r="C729" s="94"/>
      <c r="D729" s="80"/>
      <c r="E729" s="80"/>
      <c r="F729" s="26"/>
      <c r="G729" s="28"/>
      <c r="H729" s="31"/>
    </row>
    <row r="730" spans="2:8">
      <c r="B730" s="84"/>
      <c r="C730" s="94"/>
      <c r="D730" s="80"/>
      <c r="E730" s="80"/>
      <c r="F730" s="26"/>
      <c r="G730" s="28"/>
      <c r="H730" s="31"/>
    </row>
    <row r="731" spans="2:8">
      <c r="B731" s="84"/>
      <c r="C731" s="94"/>
      <c r="D731" s="80"/>
      <c r="E731" s="80"/>
      <c r="F731" s="26"/>
      <c r="G731" s="28"/>
      <c r="H731" s="31"/>
    </row>
    <row r="732" spans="2:8">
      <c r="B732" s="84"/>
      <c r="C732" s="94"/>
      <c r="D732" s="80"/>
      <c r="E732" s="80"/>
      <c r="F732" s="26"/>
      <c r="G732" s="28"/>
      <c r="H732" s="31"/>
    </row>
    <row r="733" spans="2:8">
      <c r="B733" s="84"/>
      <c r="C733" s="94"/>
      <c r="D733" s="80"/>
      <c r="E733" s="80"/>
      <c r="F733" s="26"/>
      <c r="G733" s="28"/>
      <c r="H733" s="31"/>
    </row>
    <row r="734" spans="2:8">
      <c r="B734" s="84"/>
      <c r="C734" s="94"/>
      <c r="D734" s="80"/>
      <c r="E734" s="80"/>
      <c r="F734" s="26"/>
      <c r="G734" s="28"/>
      <c r="H734" s="31"/>
    </row>
    <row r="735" spans="2:8">
      <c r="B735" s="84"/>
      <c r="C735" s="94"/>
      <c r="D735" s="80"/>
      <c r="E735" s="80"/>
      <c r="F735" s="26"/>
      <c r="G735" s="28"/>
      <c r="H735" s="31"/>
    </row>
    <row r="736" spans="2:8">
      <c r="B736" s="84"/>
      <c r="C736" s="94"/>
      <c r="D736" s="80"/>
      <c r="E736" s="80"/>
      <c r="F736" s="26"/>
      <c r="G736" s="28"/>
      <c r="H736" s="31"/>
    </row>
    <row r="737" spans="2:8">
      <c r="B737" s="84"/>
      <c r="C737" s="94"/>
      <c r="D737" s="80"/>
      <c r="E737" s="80"/>
      <c r="F737" s="26"/>
      <c r="G737" s="28"/>
      <c r="H737" s="31"/>
    </row>
    <row r="738" spans="2:8">
      <c r="B738" s="84"/>
      <c r="C738" s="94"/>
      <c r="D738" s="80"/>
      <c r="E738" s="80"/>
      <c r="F738" s="26"/>
      <c r="G738" s="28"/>
      <c r="H738" s="31"/>
    </row>
    <row r="739" spans="2:8">
      <c r="B739" s="84"/>
      <c r="C739" s="94"/>
      <c r="D739" s="80"/>
      <c r="E739" s="80"/>
      <c r="F739" s="26"/>
      <c r="G739" s="28"/>
      <c r="H739" s="31"/>
    </row>
    <row r="740" spans="2:8">
      <c r="B740" s="84"/>
      <c r="C740" s="94"/>
      <c r="D740" s="80"/>
      <c r="E740" s="80"/>
      <c r="F740" s="26"/>
      <c r="G740" s="28"/>
      <c r="H740" s="31"/>
    </row>
    <row r="741" spans="2:8">
      <c r="B741" s="84"/>
      <c r="C741" s="94"/>
      <c r="D741" s="80"/>
      <c r="E741" s="80"/>
      <c r="F741" s="26"/>
      <c r="G741" s="28"/>
      <c r="H741" s="31"/>
    </row>
    <row r="742" spans="2:8">
      <c r="B742" s="84"/>
      <c r="C742" s="94"/>
      <c r="D742" s="80"/>
      <c r="E742" s="80"/>
      <c r="F742" s="26"/>
      <c r="G742" s="28"/>
      <c r="H742" s="31"/>
    </row>
    <row r="743" spans="2:8">
      <c r="B743" s="84"/>
      <c r="C743" s="94"/>
      <c r="D743" s="80"/>
      <c r="E743" s="80"/>
      <c r="F743" s="26"/>
      <c r="G743" s="28"/>
      <c r="H743" s="31"/>
    </row>
    <row r="744" spans="2:8">
      <c r="B744" s="84"/>
      <c r="C744" s="94"/>
      <c r="D744" s="80"/>
      <c r="E744" s="80"/>
      <c r="F744" s="26"/>
      <c r="G744" s="28"/>
      <c r="H744" s="31"/>
    </row>
    <row r="745" spans="2:8">
      <c r="B745" s="84"/>
      <c r="C745" s="94"/>
      <c r="D745" s="80"/>
      <c r="E745" s="80"/>
      <c r="F745" s="26"/>
      <c r="G745" s="28"/>
      <c r="H745" s="31"/>
    </row>
    <row r="746" spans="2:8">
      <c r="B746" s="84"/>
      <c r="C746" s="94"/>
      <c r="D746" s="80"/>
      <c r="E746" s="80"/>
      <c r="F746" s="26"/>
      <c r="G746" s="28"/>
      <c r="H746" s="31"/>
    </row>
    <row r="747" spans="2:8">
      <c r="B747" s="84"/>
      <c r="C747" s="94"/>
      <c r="D747" s="80"/>
      <c r="E747" s="80"/>
      <c r="F747" s="26"/>
      <c r="G747" s="28"/>
      <c r="H747" s="31"/>
    </row>
    <row r="748" spans="2:8">
      <c r="B748" s="84"/>
      <c r="C748" s="94"/>
      <c r="D748" s="80"/>
      <c r="E748" s="80"/>
      <c r="F748" s="26"/>
      <c r="G748" s="28"/>
      <c r="H748" s="31"/>
    </row>
    <row r="749" spans="2:8">
      <c r="B749" s="84"/>
      <c r="C749" s="94"/>
      <c r="D749" s="80"/>
      <c r="E749" s="80"/>
      <c r="F749" s="26"/>
      <c r="G749" s="28"/>
      <c r="H749" s="31"/>
    </row>
    <row r="750" spans="2:8">
      <c r="B750" s="84"/>
      <c r="C750" s="94"/>
      <c r="D750" s="80"/>
      <c r="E750" s="80"/>
      <c r="F750" s="26"/>
      <c r="G750" s="28"/>
      <c r="H750" s="31"/>
    </row>
    <row r="751" spans="2:8">
      <c r="B751" s="84"/>
      <c r="C751" s="94"/>
      <c r="D751" s="80"/>
      <c r="E751" s="80"/>
      <c r="F751" s="26"/>
      <c r="G751" s="28"/>
      <c r="H751" s="31"/>
    </row>
    <row r="752" spans="2:8">
      <c r="B752" s="84"/>
      <c r="C752" s="94"/>
      <c r="D752" s="80"/>
      <c r="E752" s="80"/>
      <c r="F752" s="26"/>
      <c r="G752" s="28"/>
      <c r="H752" s="31"/>
    </row>
    <row r="753" spans="1:8">
      <c r="B753" s="84"/>
      <c r="C753" s="94"/>
      <c r="D753" s="80"/>
      <c r="E753" s="80"/>
      <c r="F753" s="26"/>
      <c r="G753" s="28"/>
      <c r="H753" s="31"/>
    </row>
    <row r="754" spans="1:8">
      <c r="B754" s="84"/>
      <c r="C754" s="94"/>
      <c r="D754" s="80"/>
      <c r="E754" s="80"/>
      <c r="F754" s="26"/>
      <c r="G754" s="28"/>
      <c r="H754" s="31"/>
    </row>
    <row r="755" spans="1:8">
      <c r="B755" s="84"/>
      <c r="C755" s="94"/>
      <c r="D755" s="80"/>
      <c r="E755" s="80"/>
      <c r="F755" s="26"/>
      <c r="G755" s="28"/>
      <c r="H755" s="31"/>
    </row>
    <row r="756" spans="1:8">
      <c r="B756" s="84"/>
      <c r="C756" s="94"/>
      <c r="D756" s="80"/>
      <c r="E756" s="80"/>
      <c r="F756" s="26"/>
      <c r="G756" s="28"/>
      <c r="H756" s="31"/>
    </row>
    <row r="757" spans="1:8">
      <c r="B757" s="84"/>
      <c r="C757" s="94"/>
      <c r="D757" s="80"/>
      <c r="E757" s="80"/>
      <c r="F757" s="26"/>
      <c r="G757" s="28"/>
      <c r="H757" s="31"/>
    </row>
    <row r="758" spans="1:8">
      <c r="B758" s="84"/>
      <c r="C758" s="94"/>
      <c r="D758" s="80"/>
      <c r="E758" s="80"/>
      <c r="F758" s="26"/>
      <c r="G758" s="28"/>
      <c r="H758" s="31"/>
    </row>
    <row r="759" spans="1:8">
      <c r="B759" s="84"/>
      <c r="C759" s="94"/>
      <c r="D759" s="80"/>
      <c r="E759" s="80"/>
      <c r="F759" s="26"/>
      <c r="G759" s="28"/>
      <c r="H759" s="31"/>
    </row>
    <row r="760" spans="1:8">
      <c r="B760" s="84"/>
      <c r="C760" s="94"/>
      <c r="D760" s="80"/>
      <c r="E760" s="80"/>
      <c r="F760" s="26"/>
      <c r="G760" s="28"/>
      <c r="H760" s="31"/>
    </row>
    <row r="761" spans="1:8">
      <c r="B761" s="84"/>
      <c r="C761" s="94"/>
      <c r="D761" s="80"/>
      <c r="E761" s="80"/>
      <c r="F761" s="26"/>
      <c r="G761" s="28"/>
      <c r="H761" s="31"/>
    </row>
    <row r="762" spans="1:8">
      <c r="A762" s="103"/>
      <c r="B762" s="84"/>
      <c r="C762" s="90"/>
      <c r="D762" s="90"/>
      <c r="E762" s="85"/>
      <c r="F762" s="26"/>
      <c r="G762" s="28"/>
      <c r="H762" s="31"/>
    </row>
    <row r="763" spans="1:8">
      <c r="B763" s="84"/>
      <c r="C763" s="90"/>
      <c r="D763" s="90"/>
      <c r="E763" s="85"/>
      <c r="F763" s="26"/>
      <c r="G763" s="28"/>
      <c r="H763" s="31"/>
    </row>
    <row r="764" spans="1:8">
      <c r="B764" s="84"/>
      <c r="C764" s="90"/>
      <c r="D764" s="90"/>
      <c r="E764" s="85"/>
      <c r="F764" s="26"/>
      <c r="G764" s="28"/>
      <c r="H764" s="31"/>
    </row>
    <row r="765" spans="1:8">
      <c r="B765" s="84"/>
      <c r="C765" s="90"/>
      <c r="D765" s="90"/>
      <c r="E765" s="85"/>
      <c r="F765" s="26"/>
      <c r="G765" s="28"/>
      <c r="H765" s="31"/>
    </row>
    <row r="766" spans="1:8">
      <c r="B766" s="84"/>
      <c r="C766" s="90"/>
      <c r="D766" s="90"/>
      <c r="E766" s="85"/>
      <c r="F766" s="26"/>
      <c r="G766" s="28"/>
      <c r="H766" s="31"/>
    </row>
    <row r="767" spans="1:8">
      <c r="B767" s="84"/>
      <c r="C767" s="86"/>
      <c r="D767" s="87"/>
      <c r="E767" s="88"/>
      <c r="F767" s="89"/>
      <c r="G767" s="28"/>
      <c r="H767" s="31"/>
    </row>
    <row r="768" spans="1:8">
      <c r="B768" s="84"/>
      <c r="C768" s="86"/>
      <c r="D768" s="87"/>
      <c r="E768" s="88"/>
      <c r="F768" s="89"/>
      <c r="G768" s="28"/>
      <c r="H768" s="31"/>
    </row>
    <row r="769" spans="2:8">
      <c r="B769" s="84"/>
      <c r="C769" s="86"/>
      <c r="D769" s="87"/>
      <c r="E769" s="88"/>
      <c r="F769" s="89"/>
      <c r="G769" s="28"/>
      <c r="H769" s="31"/>
    </row>
    <row r="770" spans="2:8">
      <c r="B770" s="84"/>
      <c r="C770" s="86"/>
      <c r="D770" s="87"/>
      <c r="E770" s="88"/>
      <c r="F770" s="89"/>
      <c r="G770" s="28"/>
      <c r="H770" s="31"/>
    </row>
    <row r="771" spans="2:8">
      <c r="B771" s="84"/>
      <c r="C771" s="86"/>
      <c r="D771" s="87"/>
      <c r="E771" s="88"/>
      <c r="F771" s="89"/>
      <c r="G771" s="28"/>
      <c r="H771" s="31"/>
    </row>
    <row r="772" spans="2:8">
      <c r="B772" s="84"/>
      <c r="C772" s="86"/>
      <c r="D772" s="87"/>
      <c r="E772" s="88"/>
      <c r="F772" s="89"/>
      <c r="G772" s="28"/>
      <c r="H772" s="31"/>
    </row>
    <row r="773" spans="2:8">
      <c r="B773" s="84"/>
      <c r="C773" s="86"/>
      <c r="D773" s="87"/>
      <c r="E773" s="88"/>
      <c r="F773" s="89"/>
      <c r="G773" s="28"/>
      <c r="H773" s="31"/>
    </row>
    <row r="774" spans="2:8">
      <c r="B774" s="84"/>
      <c r="C774" s="86"/>
      <c r="D774" s="87"/>
      <c r="E774" s="88"/>
      <c r="F774" s="89"/>
      <c r="G774" s="28"/>
      <c r="H774" s="31"/>
    </row>
    <row r="775" spans="2:8">
      <c r="B775" s="84"/>
      <c r="C775" s="86"/>
      <c r="D775" s="87"/>
      <c r="E775" s="88"/>
      <c r="F775" s="89"/>
      <c r="G775" s="28"/>
      <c r="H775" s="31"/>
    </row>
    <row r="776" spans="2:8">
      <c r="B776" s="84"/>
      <c r="C776" s="86"/>
      <c r="D776" s="87"/>
      <c r="E776" s="88"/>
      <c r="F776" s="89"/>
      <c r="G776" s="28"/>
      <c r="H776" s="31"/>
    </row>
    <row r="777" spans="2:8">
      <c r="B777" s="84"/>
      <c r="C777" s="86"/>
      <c r="D777" s="87"/>
      <c r="E777" s="88"/>
      <c r="F777" s="89"/>
      <c r="G777" s="28"/>
      <c r="H777" s="31"/>
    </row>
    <row r="778" spans="2:8">
      <c r="B778" s="84"/>
      <c r="C778" s="86"/>
      <c r="D778" s="87"/>
      <c r="E778" s="88"/>
      <c r="F778" s="89"/>
      <c r="G778" s="28"/>
      <c r="H778" s="31"/>
    </row>
    <row r="779" spans="2:8">
      <c r="B779" s="84"/>
      <c r="C779" s="86"/>
      <c r="D779" s="87"/>
      <c r="E779" s="88"/>
      <c r="F779" s="89"/>
      <c r="G779" s="28"/>
      <c r="H779" s="31"/>
    </row>
    <row r="780" spans="2:8">
      <c r="B780" s="84"/>
      <c r="C780" s="86"/>
      <c r="D780" s="87"/>
      <c r="E780" s="88"/>
      <c r="F780" s="89"/>
      <c r="G780" s="28"/>
      <c r="H780" s="31"/>
    </row>
    <row r="781" spans="2:8">
      <c r="B781" s="84"/>
      <c r="C781" s="86"/>
      <c r="D781" s="87"/>
      <c r="E781" s="88"/>
      <c r="F781" s="89"/>
      <c r="G781" s="28"/>
      <c r="H781" s="31"/>
    </row>
    <row r="782" spans="2:8">
      <c r="B782" s="84"/>
      <c r="C782" s="86"/>
      <c r="D782" s="87"/>
      <c r="E782" s="88"/>
      <c r="F782" s="89"/>
      <c r="G782" s="28"/>
      <c r="H782" s="31"/>
    </row>
    <row r="783" spans="2:8">
      <c r="B783" s="84"/>
      <c r="C783" s="86"/>
      <c r="D783" s="87"/>
      <c r="E783" s="88"/>
      <c r="F783" s="89"/>
      <c r="G783" s="28"/>
      <c r="H783" s="31"/>
    </row>
    <row r="784" spans="2:8">
      <c r="B784" s="84"/>
      <c r="C784" s="86"/>
      <c r="D784" s="87"/>
      <c r="E784" s="88"/>
      <c r="F784" s="89"/>
      <c r="G784" s="28"/>
      <c r="H784" s="31"/>
    </row>
    <row r="785" spans="2:8">
      <c r="B785" s="91"/>
      <c r="C785" s="91"/>
      <c r="D785" s="91"/>
      <c r="E785" s="91"/>
      <c r="F785" s="26"/>
      <c r="G785" s="28"/>
      <c r="H785" s="31"/>
    </row>
    <row r="786" spans="2:8">
      <c r="B786" s="91"/>
      <c r="C786" s="91"/>
      <c r="D786" s="91"/>
      <c r="E786" s="91"/>
      <c r="F786" s="26"/>
      <c r="G786" s="28"/>
      <c r="H786" s="31"/>
    </row>
    <row r="787" spans="2:8">
      <c r="B787" s="91"/>
      <c r="C787" s="91"/>
      <c r="D787" s="91"/>
      <c r="E787" s="91"/>
      <c r="F787" s="26"/>
      <c r="G787" s="28"/>
      <c r="H787" s="31"/>
    </row>
    <row r="788" spans="2:8">
      <c r="B788" s="91"/>
      <c r="C788" s="91"/>
      <c r="D788" s="91"/>
      <c r="E788" s="91"/>
      <c r="F788" s="26"/>
      <c r="G788" s="28"/>
      <c r="H788" s="31"/>
    </row>
    <row r="789" spans="2:8">
      <c r="B789" s="91"/>
      <c r="C789" s="91"/>
      <c r="D789" s="91"/>
      <c r="E789" s="91"/>
      <c r="F789" s="26"/>
      <c r="G789" s="28"/>
      <c r="H789" s="31"/>
    </row>
    <row r="790" spans="2:8">
      <c r="B790" s="91"/>
      <c r="C790" s="91"/>
      <c r="D790" s="91"/>
      <c r="E790" s="91"/>
      <c r="F790" s="26"/>
      <c r="G790" s="28"/>
      <c r="H790" s="31"/>
    </row>
    <row r="791" spans="2:8">
      <c r="B791" s="91"/>
      <c r="C791" s="91"/>
      <c r="D791" s="91"/>
      <c r="E791" s="91"/>
      <c r="F791" s="26"/>
      <c r="G791" s="28"/>
      <c r="H791" s="31"/>
    </row>
    <row r="792" spans="2:8">
      <c r="B792" s="91"/>
      <c r="C792" s="91"/>
      <c r="D792" s="91"/>
      <c r="E792" s="91"/>
      <c r="F792" s="26"/>
      <c r="G792" s="28"/>
      <c r="H792" s="31"/>
    </row>
    <row r="793" spans="2:8">
      <c r="B793" s="91"/>
      <c r="C793" s="91"/>
      <c r="D793" s="91"/>
      <c r="E793" s="91"/>
      <c r="F793" s="26"/>
      <c r="G793" s="28"/>
      <c r="H793" s="31"/>
    </row>
    <row r="794" spans="2:8">
      <c r="B794" s="91"/>
      <c r="C794" s="91"/>
      <c r="D794" s="91"/>
      <c r="E794" s="91"/>
      <c r="F794" s="26"/>
      <c r="G794" s="28"/>
      <c r="H794" s="31"/>
    </row>
    <row r="795" spans="2:8">
      <c r="B795" s="91"/>
      <c r="C795" s="91"/>
      <c r="D795" s="91"/>
      <c r="E795" s="91"/>
      <c r="F795" s="26"/>
      <c r="G795" s="28"/>
      <c r="H795" s="31"/>
    </row>
    <row r="796" spans="2:8">
      <c r="B796" s="91"/>
      <c r="C796" s="91"/>
      <c r="D796" s="91"/>
      <c r="E796" s="91"/>
      <c r="F796" s="26"/>
      <c r="G796" s="28"/>
      <c r="H796" s="31"/>
    </row>
    <row r="797" spans="2:8">
      <c r="B797" s="91"/>
      <c r="C797" s="91"/>
      <c r="D797" s="91"/>
      <c r="E797" s="91"/>
      <c r="F797" s="26"/>
      <c r="G797" s="28"/>
      <c r="H797" s="31"/>
    </row>
    <row r="798" spans="2:8">
      <c r="B798" s="91"/>
      <c r="C798" s="91"/>
      <c r="D798" s="91"/>
      <c r="E798" s="91"/>
      <c r="F798" s="26"/>
      <c r="G798" s="28"/>
      <c r="H798" s="31"/>
    </row>
    <row r="799" spans="2:8">
      <c r="B799" s="91"/>
      <c r="C799" s="91"/>
      <c r="D799" s="91"/>
      <c r="E799" s="91"/>
      <c r="F799" s="26"/>
      <c r="G799" s="28"/>
      <c r="H799" s="31"/>
    </row>
    <row r="800" spans="2:8">
      <c r="B800" s="91"/>
      <c r="C800" s="91"/>
      <c r="D800" s="91"/>
      <c r="E800" s="91"/>
      <c r="F800" s="26"/>
      <c r="G800" s="28"/>
      <c r="H800" s="31"/>
    </row>
    <row r="801" spans="2:8">
      <c r="B801" s="91"/>
      <c r="C801" s="91"/>
      <c r="D801" s="91"/>
      <c r="E801" s="91"/>
      <c r="F801" s="26"/>
      <c r="G801" s="28"/>
      <c r="H801" s="31"/>
    </row>
    <row r="802" spans="2:8">
      <c r="B802" s="91"/>
      <c r="C802" s="91"/>
      <c r="D802" s="91"/>
      <c r="E802" s="91"/>
      <c r="F802" s="26"/>
      <c r="G802" s="28"/>
      <c r="H802" s="31"/>
    </row>
    <row r="803" spans="2:8">
      <c r="B803" s="91"/>
      <c r="C803" s="91"/>
      <c r="D803" s="91"/>
      <c r="E803" s="91"/>
      <c r="F803" s="26"/>
      <c r="G803" s="28"/>
      <c r="H803" s="31"/>
    </row>
    <row r="804" spans="2:8">
      <c r="B804" s="91"/>
      <c r="C804" s="91"/>
      <c r="D804" s="91"/>
      <c r="E804" s="91"/>
      <c r="F804" s="26"/>
      <c r="G804" s="28"/>
      <c r="H804" s="31"/>
    </row>
    <row r="805" spans="2:8">
      <c r="B805" s="91"/>
      <c r="C805" s="91"/>
      <c r="D805" s="91"/>
      <c r="E805" s="91"/>
      <c r="F805" s="26"/>
      <c r="G805" s="28"/>
      <c r="H805" s="31"/>
    </row>
    <row r="806" spans="2:8">
      <c r="B806" s="91"/>
      <c r="C806" s="91"/>
      <c r="D806" s="91"/>
      <c r="E806" s="91"/>
      <c r="F806" s="26"/>
      <c r="G806" s="28"/>
      <c r="H806" s="31"/>
    </row>
    <row r="807" spans="2:8">
      <c r="B807" s="91"/>
      <c r="C807" s="91"/>
      <c r="D807" s="91"/>
      <c r="E807" s="91"/>
      <c r="F807" s="26"/>
      <c r="G807" s="28"/>
      <c r="H807" s="31"/>
    </row>
    <row r="808" spans="2:8">
      <c r="B808" s="91"/>
      <c r="C808" s="91"/>
      <c r="D808" s="91"/>
      <c r="E808" s="91"/>
      <c r="F808" s="26"/>
      <c r="G808" s="28"/>
      <c r="H808" s="31"/>
    </row>
    <row r="809" spans="2:8">
      <c r="B809" s="91"/>
      <c r="C809" s="91"/>
      <c r="D809" s="91"/>
      <c r="E809" s="91"/>
      <c r="F809" s="26"/>
      <c r="G809" s="28"/>
      <c r="H809" s="31"/>
    </row>
    <row r="810" spans="2:8">
      <c r="B810" s="91"/>
      <c r="C810" s="79"/>
      <c r="D810" s="92"/>
      <c r="E810" s="92"/>
      <c r="F810" s="93"/>
      <c r="G810" s="28"/>
      <c r="H810" s="31"/>
    </row>
    <row r="811" spans="2:8">
      <c r="B811" s="91"/>
      <c r="C811" s="79"/>
      <c r="D811" s="92"/>
      <c r="E811" s="92"/>
      <c r="F811" s="93"/>
      <c r="G811" s="28"/>
      <c r="H811" s="31"/>
    </row>
    <row r="812" spans="2:8">
      <c r="B812" s="91"/>
      <c r="C812" s="79"/>
      <c r="D812" s="92"/>
      <c r="E812" s="92"/>
      <c r="F812" s="93"/>
      <c r="G812" s="28"/>
      <c r="H812" s="31"/>
    </row>
    <row r="813" spans="2:8">
      <c r="B813" s="91"/>
      <c r="C813" s="79"/>
      <c r="D813" s="92"/>
      <c r="E813" s="92"/>
      <c r="F813" s="93"/>
      <c r="G813" s="28"/>
      <c r="H813" s="31"/>
    </row>
    <row r="814" spans="2:8">
      <c r="B814" s="91"/>
      <c r="C814" s="79"/>
      <c r="D814" s="84"/>
      <c r="E814" s="84"/>
      <c r="F814" s="93"/>
      <c r="G814" s="28"/>
      <c r="H814" s="31"/>
    </row>
    <row r="815" spans="2:8">
      <c r="B815" s="91"/>
      <c r="C815" s="79"/>
      <c r="D815" s="84"/>
      <c r="E815" s="84"/>
      <c r="F815" s="93"/>
      <c r="G815" s="28"/>
      <c r="H815" s="31"/>
    </row>
    <row r="816" spans="2:8">
      <c r="B816" s="91"/>
      <c r="C816" s="79"/>
      <c r="D816" s="84"/>
      <c r="E816" s="84"/>
      <c r="F816" s="93"/>
      <c r="G816" s="28"/>
      <c r="H816" s="31"/>
    </row>
    <row r="817" spans="2:8">
      <c r="B817" s="91"/>
      <c r="C817" s="79"/>
      <c r="D817" s="84"/>
      <c r="E817" s="84"/>
      <c r="F817" s="93"/>
      <c r="G817" s="28"/>
      <c r="H817" s="31"/>
    </row>
    <row r="818" spans="2:8">
      <c r="B818" s="91"/>
      <c r="C818" s="79"/>
      <c r="D818" s="84"/>
      <c r="E818" s="84"/>
      <c r="F818" s="93"/>
      <c r="G818" s="28"/>
      <c r="H818" s="31"/>
    </row>
    <row r="819" spans="2:8">
      <c r="B819" s="91"/>
      <c r="C819" s="79"/>
      <c r="D819" s="84"/>
      <c r="E819" s="80"/>
      <c r="F819" s="81"/>
      <c r="G819" s="28"/>
      <c r="H819" s="31"/>
    </row>
    <row r="820" spans="2:8">
      <c r="B820" s="91"/>
      <c r="C820" s="79"/>
      <c r="D820" s="84"/>
      <c r="E820" s="92"/>
      <c r="F820" s="81"/>
      <c r="G820" s="28"/>
      <c r="H820" s="31"/>
    </row>
    <row r="821" spans="2:8">
      <c r="B821" s="91"/>
      <c r="C821" s="79"/>
      <c r="D821" s="84"/>
      <c r="E821" s="80"/>
      <c r="F821" s="81"/>
      <c r="G821" s="28"/>
      <c r="H821" s="31"/>
    </row>
    <row r="822" spans="2:8">
      <c r="B822" s="91"/>
      <c r="C822" s="79"/>
      <c r="D822" s="84"/>
      <c r="E822" s="80"/>
      <c r="F822" s="81"/>
      <c r="G822" s="28"/>
      <c r="H822" s="31"/>
    </row>
    <row r="823" spans="2:8">
      <c r="B823" s="91"/>
      <c r="C823" s="79"/>
      <c r="D823" s="83"/>
      <c r="E823" s="83"/>
      <c r="F823" s="81"/>
      <c r="G823" s="28"/>
      <c r="H823" s="31"/>
    </row>
    <row r="824" spans="2:8">
      <c r="B824" s="91"/>
      <c r="C824" s="79"/>
      <c r="D824" s="83"/>
      <c r="E824" s="83"/>
      <c r="F824" s="81"/>
      <c r="G824" s="28"/>
      <c r="H824" s="31"/>
    </row>
    <row r="825" spans="2:8">
      <c r="B825" s="91"/>
      <c r="C825" s="79"/>
      <c r="D825" s="84"/>
      <c r="E825" s="84"/>
      <c r="F825" s="81"/>
      <c r="G825" s="28"/>
      <c r="H825" s="31"/>
    </row>
    <row r="826" spans="2:8">
      <c r="B826" s="91"/>
      <c r="C826" s="79"/>
      <c r="D826" s="84"/>
      <c r="E826" s="84"/>
      <c r="F826" s="81"/>
      <c r="G826" s="28"/>
      <c r="H826" s="31"/>
    </row>
    <row r="827" spans="2:8">
      <c r="B827" s="91"/>
      <c r="C827" s="79"/>
      <c r="D827" s="80"/>
      <c r="E827" s="80"/>
      <c r="F827" s="81"/>
      <c r="G827" s="28"/>
      <c r="H827" s="31"/>
    </row>
    <row r="828" spans="2:8">
      <c r="B828" s="91"/>
      <c r="C828" s="79"/>
      <c r="D828" s="80"/>
      <c r="E828" s="80"/>
      <c r="F828" s="81"/>
      <c r="G828" s="28"/>
      <c r="H828" s="31"/>
    </row>
    <row r="829" spans="2:8">
      <c r="B829" s="91"/>
      <c r="C829" s="79"/>
      <c r="D829" s="80"/>
      <c r="E829" s="80"/>
      <c r="F829" s="81"/>
      <c r="G829" s="28"/>
      <c r="H829" s="31"/>
    </row>
    <row r="830" spans="2:8">
      <c r="B830" s="91"/>
      <c r="C830" s="79"/>
      <c r="D830" s="80"/>
      <c r="E830" s="80"/>
      <c r="F830" s="81"/>
      <c r="G830" s="28"/>
      <c r="H830" s="31"/>
    </row>
    <row r="831" spans="2:8">
      <c r="B831" s="91"/>
      <c r="C831" s="79"/>
      <c r="D831" s="84"/>
      <c r="E831" s="84"/>
      <c r="F831" s="81"/>
      <c r="G831" s="28"/>
      <c r="H831" s="31"/>
    </row>
    <row r="832" spans="2:8">
      <c r="B832" s="91"/>
      <c r="C832" s="79"/>
      <c r="D832" s="84"/>
      <c r="E832" s="84"/>
      <c r="F832" s="81"/>
      <c r="G832" s="28"/>
      <c r="H832" s="31"/>
    </row>
    <row r="833" spans="2:8">
      <c r="B833" s="91"/>
      <c r="C833" s="79"/>
      <c r="D833" s="80"/>
      <c r="E833" s="80"/>
      <c r="F833" s="81"/>
      <c r="G833" s="28"/>
      <c r="H833" s="31"/>
    </row>
    <row r="834" spans="2:8">
      <c r="B834" s="91"/>
      <c r="C834" s="79"/>
      <c r="D834" s="80"/>
      <c r="E834" s="80"/>
      <c r="F834" s="81"/>
      <c r="G834" s="28"/>
      <c r="H834" s="31"/>
    </row>
    <row r="835" spans="2:8">
      <c r="B835" s="91"/>
      <c r="C835" s="79"/>
      <c r="D835" s="80"/>
      <c r="E835" s="80"/>
      <c r="F835" s="81"/>
      <c r="G835" s="28"/>
      <c r="H835" s="31"/>
    </row>
    <row r="836" spans="2:8">
      <c r="B836" s="91"/>
      <c r="C836" s="79"/>
      <c r="D836" s="80"/>
      <c r="E836" s="80"/>
      <c r="F836" s="81"/>
      <c r="G836" s="28"/>
      <c r="H836" s="31"/>
    </row>
    <row r="837" spans="2:8">
      <c r="B837" s="91"/>
      <c r="C837" s="79"/>
      <c r="D837" s="83"/>
      <c r="E837" s="83"/>
      <c r="F837" s="81"/>
      <c r="G837" s="28"/>
      <c r="H837" s="31"/>
    </row>
    <row r="838" spans="2:8">
      <c r="B838" s="91"/>
      <c r="C838" s="79"/>
      <c r="D838" s="83"/>
      <c r="E838" s="83"/>
      <c r="F838" s="81"/>
      <c r="G838" s="28"/>
      <c r="H838" s="31"/>
    </row>
    <row r="839" spans="2:8">
      <c r="B839" s="91"/>
      <c r="C839" s="79"/>
      <c r="D839" s="83"/>
      <c r="E839" s="83"/>
      <c r="F839" s="81"/>
      <c r="G839" s="28"/>
      <c r="H839" s="31"/>
    </row>
    <row r="840" spans="2:8">
      <c r="B840" s="91"/>
      <c r="C840" s="79"/>
      <c r="D840" s="83"/>
      <c r="E840" s="83"/>
      <c r="F840" s="81"/>
      <c r="G840" s="28"/>
      <c r="H840" s="31"/>
    </row>
    <row r="841" spans="2:8">
      <c r="B841" s="91"/>
      <c r="C841" s="79"/>
      <c r="D841" s="83"/>
      <c r="E841" s="83"/>
      <c r="F841" s="81"/>
      <c r="G841" s="28"/>
      <c r="H841" s="31"/>
    </row>
    <row r="842" spans="2:8">
      <c r="B842" s="91"/>
      <c r="C842" s="79"/>
      <c r="D842" s="83"/>
      <c r="E842" s="83"/>
      <c r="F842" s="81"/>
      <c r="G842" s="28"/>
      <c r="H842" s="31"/>
    </row>
    <row r="843" spans="2:8">
      <c r="B843" s="91"/>
      <c r="C843" s="79"/>
      <c r="D843" s="83"/>
      <c r="E843" s="83"/>
      <c r="F843" s="81"/>
      <c r="G843" s="28"/>
      <c r="H843" s="31"/>
    </row>
    <row r="844" spans="2:8">
      <c r="B844" s="91"/>
      <c r="C844" s="79"/>
      <c r="D844" s="83"/>
      <c r="E844" s="83"/>
      <c r="F844" s="81"/>
      <c r="G844" s="28"/>
      <c r="H844" s="31"/>
    </row>
    <row r="845" spans="2:8">
      <c r="B845" s="91"/>
      <c r="C845" s="79"/>
      <c r="D845" s="83"/>
      <c r="E845" s="83"/>
      <c r="F845" s="81"/>
      <c r="G845" s="28"/>
      <c r="H845" s="31"/>
    </row>
    <row r="846" spans="2:8">
      <c r="B846" s="91"/>
      <c r="C846" s="79"/>
      <c r="D846" s="83"/>
      <c r="E846" s="83"/>
      <c r="F846" s="81"/>
      <c r="G846" s="28"/>
      <c r="H846" s="31"/>
    </row>
    <row r="847" spans="2:8">
      <c r="B847" s="91"/>
      <c r="C847" s="79"/>
      <c r="D847" s="83"/>
      <c r="E847" s="83"/>
      <c r="F847" s="81"/>
      <c r="G847" s="28"/>
      <c r="H847" s="31"/>
    </row>
    <row r="848" spans="2:8">
      <c r="B848" s="91"/>
      <c r="C848" s="79"/>
      <c r="D848" s="83"/>
      <c r="E848" s="83"/>
      <c r="F848" s="81"/>
      <c r="G848" s="28"/>
      <c r="H848" s="31"/>
    </row>
    <row r="849" spans="2:8">
      <c r="B849" s="91"/>
      <c r="C849" s="79"/>
      <c r="D849" s="83"/>
      <c r="E849" s="83"/>
      <c r="F849" s="81"/>
      <c r="G849" s="28"/>
      <c r="H849" s="31"/>
    </row>
    <row r="850" spans="2:8">
      <c r="B850" s="91"/>
      <c r="C850" s="79"/>
      <c r="D850" s="83"/>
      <c r="E850" s="83"/>
      <c r="F850" s="81"/>
      <c r="G850" s="28"/>
      <c r="H850" s="31"/>
    </row>
    <row r="851" spans="2:8">
      <c r="B851" s="91"/>
      <c r="C851" s="79"/>
      <c r="D851" s="83"/>
      <c r="E851" s="83"/>
      <c r="F851" s="81"/>
      <c r="G851" s="28"/>
      <c r="H851" s="31"/>
    </row>
    <row r="852" spans="2:8">
      <c r="B852" s="91"/>
      <c r="C852" s="79"/>
      <c r="D852" s="83"/>
      <c r="E852" s="91"/>
      <c r="F852" s="26"/>
      <c r="G852" s="28"/>
      <c r="H852" s="31"/>
    </row>
    <row r="853" spans="2:8">
      <c r="B853" s="79"/>
      <c r="C853" s="79"/>
      <c r="D853" s="27"/>
      <c r="E853" s="83"/>
      <c r="F853" s="81"/>
      <c r="G853" s="28"/>
      <c r="H853" s="31"/>
    </row>
    <row r="854" spans="2:8">
      <c r="B854" s="79"/>
      <c r="C854" s="79"/>
      <c r="D854" s="27"/>
      <c r="E854" s="83"/>
      <c r="F854" s="81"/>
      <c r="G854" s="28"/>
      <c r="H854" s="31"/>
    </row>
    <row r="855" spans="2:8">
      <c r="B855" s="79"/>
      <c r="C855" s="79"/>
      <c r="D855" s="27"/>
      <c r="E855" s="83"/>
      <c r="F855" s="81"/>
      <c r="G855" s="28"/>
      <c r="H855" s="31"/>
    </row>
    <row r="856" spans="2:8">
      <c r="B856" s="79"/>
      <c r="C856" s="79"/>
      <c r="D856" s="27"/>
      <c r="E856" s="83"/>
      <c r="F856" s="81"/>
      <c r="G856" s="28"/>
      <c r="H856" s="31"/>
    </row>
    <row r="857" spans="2:8">
      <c r="B857" s="79"/>
      <c r="C857" s="79"/>
      <c r="D857" s="27"/>
      <c r="E857" s="83"/>
      <c r="F857" s="81"/>
      <c r="G857" s="28"/>
      <c r="H857" s="31"/>
    </row>
    <row r="858" spans="2:8">
      <c r="B858" s="79"/>
      <c r="C858" s="79"/>
      <c r="D858" s="83"/>
      <c r="E858" s="83"/>
      <c r="F858" s="81"/>
      <c r="G858" s="28"/>
      <c r="H858" s="31"/>
    </row>
    <row r="859" spans="2:8">
      <c r="B859" s="79"/>
      <c r="C859" s="79"/>
      <c r="D859" s="27"/>
      <c r="E859" s="83"/>
      <c r="F859" s="81"/>
      <c r="G859" s="28"/>
      <c r="H859" s="31"/>
    </row>
    <row r="860" spans="2:8">
      <c r="B860" s="79"/>
      <c r="C860" s="79"/>
      <c r="D860" s="27"/>
      <c r="E860" s="83"/>
      <c r="F860" s="81"/>
      <c r="G860" s="28"/>
      <c r="H860" s="31"/>
    </row>
    <row r="861" spans="2:8">
      <c r="B861" s="79"/>
      <c r="C861" s="79"/>
      <c r="D861" s="27"/>
      <c r="E861" s="83"/>
      <c r="F861" s="81"/>
      <c r="G861" s="28"/>
      <c r="H861" s="31"/>
    </row>
    <row r="862" spans="2:8">
      <c r="B862" s="79"/>
      <c r="C862" s="79"/>
      <c r="D862" s="27"/>
      <c r="E862" s="83"/>
      <c r="F862" s="81"/>
      <c r="G862" s="28"/>
      <c r="H862" s="31"/>
    </row>
    <row r="863" spans="2:8">
      <c r="B863" s="79"/>
      <c r="C863" s="79"/>
      <c r="D863" s="27"/>
      <c r="E863" s="83"/>
      <c r="F863" s="81"/>
      <c r="G863" s="28"/>
      <c r="H863" s="31"/>
    </row>
    <row r="864" spans="2:8">
      <c r="B864" s="79"/>
      <c r="C864" s="79"/>
      <c r="D864" s="27"/>
      <c r="E864" s="83"/>
      <c r="F864" s="81"/>
      <c r="G864" s="28"/>
      <c r="H864" s="31"/>
    </row>
    <row r="865" spans="2:8">
      <c r="B865" s="79"/>
      <c r="C865" s="79"/>
      <c r="D865" s="27"/>
      <c r="E865" s="83"/>
      <c r="F865" s="81"/>
      <c r="G865" s="28"/>
      <c r="H865" s="31"/>
    </row>
    <row r="866" spans="2:8">
      <c r="B866" s="79"/>
      <c r="C866" s="79"/>
      <c r="D866" s="27"/>
      <c r="E866" s="83"/>
      <c r="F866" s="81"/>
      <c r="G866" s="28"/>
      <c r="H866" s="31"/>
    </row>
    <row r="867" spans="2:8">
      <c r="B867" s="79"/>
      <c r="C867" s="79"/>
      <c r="D867" s="27"/>
      <c r="E867" s="83"/>
      <c r="F867" s="81"/>
      <c r="G867" s="28"/>
      <c r="H867" s="31"/>
    </row>
    <row r="868" spans="2:8">
      <c r="B868" s="79"/>
      <c r="C868" s="27"/>
      <c r="D868" s="27"/>
      <c r="E868" s="94"/>
      <c r="F868" s="26"/>
      <c r="G868" s="28"/>
      <c r="H868" s="31"/>
    </row>
    <row r="869" spans="2:8">
      <c r="B869" s="79"/>
      <c r="C869" s="27"/>
      <c r="D869" s="27"/>
      <c r="E869" s="94"/>
      <c r="F869" s="26"/>
      <c r="G869" s="28"/>
      <c r="H869" s="31"/>
    </row>
    <row r="870" spans="2:8">
      <c r="B870" s="79"/>
      <c r="C870" s="27"/>
      <c r="D870" s="27"/>
      <c r="E870" s="94"/>
      <c r="F870" s="26"/>
      <c r="G870" s="28"/>
      <c r="H870" s="31"/>
    </row>
    <row r="871" spans="2:8">
      <c r="B871" s="79"/>
      <c r="C871" s="27"/>
      <c r="D871" s="27"/>
      <c r="E871" s="94"/>
      <c r="F871" s="26"/>
      <c r="G871" s="28"/>
      <c r="H871" s="31"/>
    </row>
    <row r="872" spans="2:8">
      <c r="B872" s="79"/>
      <c r="C872" s="79"/>
      <c r="D872" s="80"/>
      <c r="E872" s="83"/>
      <c r="F872" s="81"/>
      <c r="G872" s="28"/>
      <c r="H872" s="31"/>
    </row>
    <row r="873" spans="2:8">
      <c r="B873" s="79"/>
      <c r="C873" s="79"/>
      <c r="D873" s="80"/>
      <c r="E873" s="83"/>
      <c r="F873" s="81"/>
      <c r="G873" s="28"/>
      <c r="H873" s="31"/>
    </row>
    <row r="874" spans="2:8">
      <c r="B874" s="79"/>
      <c r="C874" s="79"/>
      <c r="D874" s="80"/>
      <c r="E874" s="83"/>
      <c r="F874" s="81"/>
      <c r="G874" s="28"/>
      <c r="H874" s="31"/>
    </row>
    <row r="875" spans="2:8">
      <c r="B875" s="79"/>
      <c r="C875" s="79"/>
      <c r="D875" s="80"/>
      <c r="E875" s="83"/>
      <c r="F875" s="81"/>
      <c r="G875" s="28"/>
      <c r="H875" s="31"/>
    </row>
    <row r="876" spans="2:8">
      <c r="B876" s="79"/>
      <c r="C876" s="79"/>
      <c r="D876" s="80"/>
      <c r="E876" s="83"/>
      <c r="F876" s="81"/>
      <c r="G876" s="28"/>
      <c r="H876" s="31"/>
    </row>
    <row r="877" spans="2:8">
      <c r="B877" s="79"/>
      <c r="C877" s="79"/>
      <c r="D877" s="80"/>
      <c r="E877" s="83"/>
      <c r="F877" s="81"/>
      <c r="G877" s="28"/>
      <c r="H877" s="31"/>
    </row>
    <row r="878" spans="2:8">
      <c r="B878" s="79"/>
      <c r="C878" s="79"/>
      <c r="D878" s="80"/>
      <c r="E878" s="83"/>
      <c r="F878" s="81"/>
      <c r="G878" s="28"/>
      <c r="H878" s="31"/>
    </row>
    <row r="879" spans="2:8">
      <c r="B879" s="79"/>
      <c r="C879" s="79"/>
      <c r="D879" s="80"/>
      <c r="E879" s="83"/>
      <c r="F879" s="81"/>
      <c r="G879" s="28"/>
      <c r="H879" s="31"/>
    </row>
    <row r="880" spans="2:8">
      <c r="B880" s="79"/>
      <c r="C880" s="79"/>
      <c r="D880" s="80"/>
      <c r="E880" s="83"/>
      <c r="F880" s="81"/>
      <c r="G880" s="28"/>
      <c r="H880" s="31"/>
    </row>
    <row r="881" spans="2:8">
      <c r="B881" s="79"/>
      <c r="C881" s="79"/>
      <c r="D881" s="80"/>
      <c r="E881" s="83"/>
      <c r="F881" s="81"/>
      <c r="G881" s="28"/>
      <c r="H881" s="31"/>
    </row>
    <row r="882" spans="2:8">
      <c r="B882" s="79"/>
      <c r="C882" s="79"/>
      <c r="D882" s="80"/>
      <c r="E882" s="83"/>
      <c r="F882" s="81"/>
      <c r="G882" s="28"/>
      <c r="H882" s="31"/>
    </row>
    <row r="883" spans="2:8">
      <c r="B883" s="79"/>
      <c r="C883" s="79"/>
      <c r="D883" s="80"/>
      <c r="E883" s="83"/>
      <c r="F883" s="81"/>
      <c r="G883" s="28"/>
      <c r="H883" s="31"/>
    </row>
    <row r="884" spans="2:8">
      <c r="B884" s="79"/>
      <c r="C884" s="79"/>
      <c r="D884" s="80"/>
      <c r="E884" s="83"/>
      <c r="F884" s="81"/>
      <c r="G884" s="28"/>
      <c r="H884" s="31"/>
    </row>
    <row r="885" spans="2:8">
      <c r="B885" s="79"/>
      <c r="C885" s="79"/>
      <c r="D885" s="80"/>
      <c r="E885" s="83"/>
      <c r="F885" s="81"/>
      <c r="G885" s="28"/>
      <c r="H885" s="31"/>
    </row>
    <row r="886" spans="2:8">
      <c r="B886" s="79"/>
      <c r="C886" s="79"/>
      <c r="D886" s="80"/>
      <c r="E886" s="83"/>
      <c r="F886" s="81"/>
      <c r="G886" s="28"/>
      <c r="H886" s="31"/>
    </row>
    <row r="887" spans="2:8">
      <c r="B887" s="79"/>
      <c r="C887" s="79"/>
      <c r="D887" s="80"/>
      <c r="E887" s="83"/>
      <c r="F887" s="81"/>
      <c r="G887" s="28"/>
      <c r="H887" s="31"/>
    </row>
    <row r="888" spans="2:8">
      <c r="B888" s="79"/>
      <c r="C888" s="79"/>
      <c r="D888" s="80"/>
      <c r="E888" s="83"/>
      <c r="F888" s="81"/>
      <c r="G888" s="28"/>
      <c r="H888" s="31"/>
    </row>
    <row r="889" spans="2:8">
      <c r="B889" s="79"/>
      <c r="C889" s="79"/>
      <c r="D889" s="80"/>
      <c r="E889" s="83"/>
      <c r="F889" s="81"/>
      <c r="G889" s="28"/>
      <c r="H889" s="31"/>
    </row>
    <row r="890" spans="2:8">
      <c r="B890" s="79"/>
      <c r="C890" s="79"/>
      <c r="D890" s="80"/>
      <c r="E890" s="83"/>
      <c r="F890" s="81"/>
      <c r="G890" s="28"/>
      <c r="H890" s="31"/>
    </row>
    <row r="891" spans="2:8">
      <c r="B891" s="79"/>
      <c r="C891" s="79"/>
      <c r="D891" s="80"/>
      <c r="E891" s="83"/>
      <c r="F891" s="81"/>
      <c r="G891" s="28"/>
      <c r="H891" s="31"/>
    </row>
    <row r="892" spans="2:8">
      <c r="B892" s="79"/>
      <c r="C892" s="79"/>
      <c r="D892" s="80"/>
      <c r="E892" s="83"/>
      <c r="F892" s="81"/>
      <c r="G892" s="28"/>
      <c r="H892" s="31"/>
    </row>
    <row r="893" spans="2:8">
      <c r="B893" s="79"/>
      <c r="C893" s="79"/>
      <c r="D893" s="80"/>
      <c r="E893" s="83"/>
      <c r="F893" s="81"/>
      <c r="G893" s="28"/>
      <c r="H893" s="31"/>
    </row>
    <row r="894" spans="2:8">
      <c r="B894" s="79"/>
      <c r="C894" s="79"/>
      <c r="D894" s="80"/>
      <c r="E894" s="83"/>
      <c r="F894" s="81"/>
      <c r="G894" s="28"/>
      <c r="H894" s="31"/>
    </row>
    <row r="895" spans="2:8">
      <c r="B895" s="79"/>
      <c r="C895" s="79"/>
      <c r="D895" s="80"/>
      <c r="E895" s="83"/>
      <c r="F895" s="81"/>
      <c r="G895" s="28"/>
      <c r="H895" s="31"/>
    </row>
    <row r="896" spans="2:8">
      <c r="B896" s="79"/>
      <c r="C896" s="79"/>
      <c r="D896" s="80"/>
      <c r="E896" s="83"/>
      <c r="F896" s="81"/>
      <c r="G896" s="28"/>
      <c r="H896" s="31"/>
    </row>
    <row r="897" spans="2:8">
      <c r="B897" s="79"/>
      <c r="C897" s="79"/>
      <c r="D897" s="80"/>
      <c r="E897" s="83"/>
      <c r="F897" s="81"/>
      <c r="G897" s="28"/>
      <c r="H897" s="31"/>
    </row>
    <row r="898" spans="2:8">
      <c r="B898" s="79"/>
      <c r="C898" s="79"/>
      <c r="D898" s="80"/>
      <c r="E898" s="83"/>
      <c r="F898" s="81"/>
      <c r="G898" s="28"/>
      <c r="H898" s="31"/>
    </row>
    <row r="899" spans="2:8">
      <c r="B899" s="79"/>
      <c r="C899" s="79"/>
      <c r="D899" s="80"/>
      <c r="E899" s="83"/>
      <c r="F899" s="81"/>
      <c r="G899" s="28"/>
      <c r="H899" s="31"/>
    </row>
    <row r="900" spans="2:8">
      <c r="B900" s="79"/>
      <c r="C900" s="79"/>
      <c r="D900" s="80"/>
      <c r="E900" s="83"/>
      <c r="F900" s="81"/>
      <c r="G900" s="28"/>
      <c r="H900" s="31"/>
    </row>
    <row r="901" spans="2:8">
      <c r="B901" s="79"/>
      <c r="C901" s="79"/>
      <c r="D901" s="80"/>
      <c r="E901" s="83"/>
      <c r="F901" s="81"/>
      <c r="G901" s="28"/>
      <c r="H901" s="31"/>
    </row>
    <row r="902" spans="2:8">
      <c r="B902" s="79"/>
      <c r="C902" s="79"/>
      <c r="D902" s="82"/>
      <c r="E902" s="82"/>
      <c r="F902" s="81"/>
      <c r="G902" s="28"/>
      <c r="H902" s="31"/>
    </row>
    <row r="903" spans="2:8">
      <c r="B903" s="79"/>
      <c r="C903" s="79"/>
      <c r="D903" s="82"/>
      <c r="E903" s="82"/>
      <c r="F903" s="81"/>
      <c r="G903" s="28"/>
      <c r="H903" s="31"/>
    </row>
    <row r="904" spans="2:8">
      <c r="B904" s="79"/>
      <c r="C904" s="79"/>
      <c r="D904" s="82"/>
      <c r="E904" s="82"/>
      <c r="F904" s="81"/>
      <c r="G904" s="28"/>
      <c r="H904" s="31"/>
    </row>
    <row r="905" spans="2:8">
      <c r="B905" s="79"/>
      <c r="C905" s="79"/>
      <c r="D905" s="82"/>
      <c r="E905" s="82"/>
      <c r="F905" s="81"/>
      <c r="G905" s="28"/>
      <c r="H905" s="31"/>
    </row>
    <row r="906" spans="2:8">
      <c r="B906" s="79"/>
      <c r="C906" s="79"/>
      <c r="D906" s="27"/>
      <c r="E906" s="27"/>
      <c r="F906" s="81"/>
      <c r="G906" s="28"/>
      <c r="H906" s="31"/>
    </row>
    <row r="907" spans="2:8">
      <c r="B907" s="27"/>
      <c r="C907" s="27"/>
      <c r="D907" s="27"/>
      <c r="E907" s="94"/>
      <c r="F907" s="26"/>
      <c r="G907" s="28"/>
      <c r="H907" s="31"/>
    </row>
    <row r="908" spans="2:8">
      <c r="B908" s="27"/>
      <c r="C908" s="27"/>
      <c r="D908" s="27"/>
      <c r="E908" s="94"/>
      <c r="F908" s="26"/>
      <c r="G908" s="28"/>
      <c r="H908" s="31"/>
    </row>
    <row r="909" spans="2:8">
      <c r="B909" s="27"/>
      <c r="C909" s="27"/>
      <c r="D909" s="27"/>
      <c r="E909" s="94"/>
      <c r="F909" s="26"/>
      <c r="G909" s="28"/>
      <c r="H909" s="31"/>
    </row>
    <row r="910" spans="2:8">
      <c r="B910" s="27"/>
      <c r="C910" s="27"/>
      <c r="D910" s="27"/>
      <c r="E910" s="94"/>
      <c r="F910" s="26"/>
      <c r="G910" s="28"/>
      <c r="H910" s="31"/>
    </row>
    <row r="911" spans="2:8">
      <c r="B911" s="27"/>
      <c r="C911" s="27"/>
      <c r="D911" s="27"/>
      <c r="E911" s="94"/>
      <c r="F911" s="26"/>
      <c r="G911" s="28"/>
      <c r="H911" s="31"/>
    </row>
    <row r="912" spans="2:8">
      <c r="B912" s="27"/>
      <c r="C912" s="27"/>
      <c r="D912" s="27"/>
      <c r="E912" s="94"/>
      <c r="F912" s="26"/>
      <c r="G912" s="28"/>
      <c r="H912" s="31"/>
    </row>
    <row r="913" spans="2:8">
      <c r="B913" s="27"/>
      <c r="C913" s="27"/>
      <c r="D913" s="27"/>
      <c r="E913" s="27"/>
      <c r="F913" s="26"/>
      <c r="G913" s="28"/>
      <c r="H913" s="31"/>
    </row>
    <row r="914" spans="2:8">
      <c r="B914" s="27"/>
      <c r="C914" s="27"/>
      <c r="D914" s="27"/>
      <c r="E914" s="27"/>
      <c r="F914" s="26"/>
      <c r="G914" s="28"/>
      <c r="H914" s="31"/>
    </row>
    <row r="915" spans="2:8">
      <c r="B915" s="27"/>
      <c r="C915" s="27"/>
      <c r="D915" s="27"/>
      <c r="E915" s="27"/>
      <c r="F915" s="26"/>
      <c r="G915" s="28"/>
      <c r="H915" s="31"/>
    </row>
    <row r="916" spans="2:8">
      <c r="B916" s="27"/>
      <c r="C916" s="27"/>
      <c r="D916" s="27"/>
      <c r="E916" s="27"/>
      <c r="F916" s="26"/>
      <c r="G916" s="28"/>
      <c r="H916" s="31"/>
    </row>
    <row r="917" spans="2:8">
      <c r="B917" s="27"/>
      <c r="C917" s="27"/>
      <c r="D917" s="27"/>
      <c r="E917" s="27"/>
      <c r="F917" s="26"/>
      <c r="G917" s="28"/>
      <c r="H917" s="31"/>
    </row>
    <row r="918" spans="2:8">
      <c r="B918" s="27"/>
      <c r="C918" s="27"/>
      <c r="D918" s="27"/>
      <c r="E918" s="27"/>
      <c r="F918" s="26"/>
      <c r="G918" s="28"/>
      <c r="H918" s="31"/>
    </row>
    <row r="919" spans="2:8">
      <c r="B919" s="27"/>
      <c r="C919" s="27"/>
      <c r="D919" s="27"/>
      <c r="E919" s="27"/>
      <c r="F919" s="26"/>
      <c r="G919" s="28"/>
      <c r="H919" s="31"/>
    </row>
    <row r="920" spans="2:8">
      <c r="B920" s="27"/>
      <c r="C920" s="27"/>
      <c r="D920" s="27"/>
      <c r="E920" s="27"/>
      <c r="F920" s="26"/>
      <c r="G920" s="28"/>
      <c r="H920" s="31"/>
    </row>
    <row r="921" spans="2:8">
      <c r="B921" s="27"/>
      <c r="C921" s="27"/>
      <c r="D921" s="27"/>
      <c r="E921" s="27"/>
      <c r="F921" s="26"/>
      <c r="G921" s="28"/>
      <c r="H921" s="31"/>
    </row>
    <row r="922" spans="2:8">
      <c r="B922" s="27"/>
      <c r="C922" s="27"/>
      <c r="D922" s="27"/>
      <c r="E922" s="27"/>
      <c r="F922" s="26"/>
      <c r="G922" s="28"/>
      <c r="H922" s="31"/>
    </row>
    <row r="923" spans="2:8">
      <c r="B923" s="27"/>
      <c r="C923" s="27"/>
      <c r="D923" s="27"/>
      <c r="E923" s="27"/>
      <c r="F923" s="26"/>
      <c r="G923" s="28"/>
      <c r="H923" s="31"/>
    </row>
    <row r="924" spans="2:8">
      <c r="B924" s="27"/>
      <c r="C924" s="27"/>
      <c r="D924" s="27"/>
      <c r="E924" s="27"/>
      <c r="F924" s="26"/>
      <c r="G924" s="28"/>
      <c r="H924" s="31"/>
    </row>
    <row r="925" spans="2:8">
      <c r="B925" s="27"/>
      <c r="C925" s="27"/>
      <c r="D925" s="27"/>
      <c r="E925" s="27"/>
      <c r="F925" s="26"/>
      <c r="G925" s="28"/>
      <c r="H925" s="31"/>
    </row>
    <row r="926" spans="2:8">
      <c r="B926" s="27"/>
      <c r="C926" s="27"/>
      <c r="D926" s="27"/>
      <c r="E926" s="27"/>
      <c r="F926" s="26"/>
      <c r="G926" s="28"/>
      <c r="H926" s="31"/>
    </row>
    <row r="927" spans="2:8">
      <c r="B927" s="27"/>
      <c r="C927" s="27"/>
      <c r="D927" s="27"/>
      <c r="E927" s="27"/>
      <c r="F927" s="26"/>
      <c r="G927" s="28"/>
      <c r="H927" s="31"/>
    </row>
    <row r="928" spans="2:8">
      <c r="B928" s="27"/>
      <c r="C928" s="27"/>
      <c r="D928" s="27"/>
      <c r="E928" s="27"/>
      <c r="F928" s="26"/>
      <c r="G928" s="28"/>
      <c r="H928" s="31"/>
    </row>
    <row r="929" spans="2:8">
      <c r="B929" s="27"/>
      <c r="C929" s="27"/>
      <c r="D929" s="27"/>
      <c r="E929" s="27"/>
      <c r="F929" s="26"/>
      <c r="G929" s="28"/>
      <c r="H929" s="31"/>
    </row>
    <row r="930" spans="2:8">
      <c r="B930" s="27"/>
      <c r="C930" s="27"/>
      <c r="D930" s="27"/>
      <c r="E930" s="27"/>
      <c r="F930" s="26"/>
      <c r="G930" s="28"/>
      <c r="H930" s="31"/>
    </row>
    <row r="931" spans="2:8">
      <c r="B931" s="27"/>
      <c r="C931" s="27"/>
      <c r="D931" s="27"/>
      <c r="E931" s="27"/>
      <c r="F931" s="26"/>
      <c r="G931" s="28"/>
      <c r="H931" s="31"/>
    </row>
    <row r="932" spans="2:8">
      <c r="B932" s="27"/>
      <c r="C932" s="27"/>
      <c r="D932" s="27"/>
      <c r="E932" s="27"/>
      <c r="F932" s="26"/>
      <c r="G932" s="28"/>
      <c r="H932" s="31"/>
    </row>
    <row r="933" spans="2:8">
      <c r="B933" s="27"/>
      <c r="C933" s="27"/>
      <c r="D933" s="27"/>
      <c r="E933" s="27"/>
      <c r="F933" s="26"/>
      <c r="G933" s="28"/>
      <c r="H933" s="31"/>
    </row>
    <row r="934" spans="2:8">
      <c r="B934" s="27"/>
      <c r="C934" s="27"/>
      <c r="D934" s="27"/>
      <c r="E934" s="27"/>
      <c r="F934" s="26"/>
      <c r="G934" s="28"/>
      <c r="H934" s="31"/>
    </row>
    <row r="935" spans="2:8">
      <c r="B935" s="27"/>
      <c r="C935" s="27"/>
      <c r="D935" s="27"/>
      <c r="E935" s="27"/>
      <c r="F935" s="26"/>
      <c r="G935" s="28"/>
      <c r="H935" s="31"/>
    </row>
    <row r="936" spans="2:8">
      <c r="B936" s="27"/>
      <c r="C936" s="27"/>
      <c r="D936" s="27"/>
      <c r="E936" s="27"/>
      <c r="F936" s="26"/>
      <c r="G936" s="28"/>
      <c r="H936" s="31"/>
    </row>
    <row r="937" spans="2:8">
      <c r="B937" s="27"/>
      <c r="C937" s="27"/>
      <c r="D937" s="27"/>
      <c r="E937" s="27"/>
      <c r="F937" s="26"/>
      <c r="G937" s="28"/>
      <c r="H937" s="31"/>
    </row>
    <row r="938" spans="2:8">
      <c r="B938" s="27"/>
      <c r="C938" s="27"/>
      <c r="D938" s="27"/>
      <c r="E938" s="27"/>
      <c r="F938" s="26"/>
      <c r="G938" s="28"/>
      <c r="H938" s="31"/>
    </row>
    <row r="939" spans="2:8">
      <c r="B939" s="27"/>
      <c r="C939" s="27"/>
      <c r="D939" s="27"/>
      <c r="E939" s="27"/>
      <c r="F939" s="26"/>
      <c r="G939" s="28"/>
      <c r="H939" s="31"/>
    </row>
    <row r="940" spans="2:8">
      <c r="B940" s="27"/>
      <c r="C940" s="27"/>
      <c r="D940" s="27"/>
      <c r="E940" s="27"/>
      <c r="F940" s="26"/>
      <c r="G940" s="28"/>
      <c r="H940" s="31"/>
    </row>
    <row r="941" spans="2:8">
      <c r="B941" s="27"/>
      <c r="C941" s="27"/>
      <c r="D941" s="27"/>
      <c r="E941" s="27"/>
      <c r="F941" s="26"/>
      <c r="G941" s="28"/>
      <c r="H941" s="31"/>
    </row>
    <row r="942" spans="2:8">
      <c r="B942" s="27"/>
      <c r="C942" s="27"/>
      <c r="D942" s="27"/>
      <c r="E942" s="27"/>
      <c r="F942" s="26"/>
      <c r="G942" s="28"/>
      <c r="H942" s="31"/>
    </row>
    <row r="943" spans="2:8">
      <c r="B943" s="27"/>
      <c r="C943" s="27"/>
      <c r="D943" s="27"/>
      <c r="E943" s="27"/>
      <c r="F943" s="26"/>
      <c r="G943" s="28"/>
      <c r="H943" s="31"/>
    </row>
    <row r="944" spans="2:8">
      <c r="B944" s="27"/>
      <c r="C944" s="27"/>
      <c r="D944" s="27"/>
      <c r="E944" s="27"/>
      <c r="F944" s="26"/>
      <c r="G944" s="28"/>
      <c r="H944" s="31"/>
    </row>
    <row r="945" spans="2:8">
      <c r="B945" s="27"/>
      <c r="C945" s="27"/>
      <c r="D945" s="27"/>
      <c r="E945" s="27"/>
      <c r="F945" s="26"/>
      <c r="G945" s="28"/>
      <c r="H945" s="31"/>
    </row>
    <row r="946" spans="2:8">
      <c r="B946" s="27"/>
      <c r="C946" s="27"/>
      <c r="D946" s="27"/>
      <c r="E946" s="27"/>
      <c r="F946" s="26"/>
      <c r="G946" s="28"/>
      <c r="H946" s="31"/>
    </row>
    <row r="947" spans="2:8">
      <c r="B947" s="27"/>
      <c r="C947" s="27"/>
      <c r="D947" s="27"/>
      <c r="E947" s="27"/>
      <c r="F947" s="26"/>
      <c r="G947" s="28"/>
      <c r="H947" s="31"/>
    </row>
    <row r="948" spans="2:8">
      <c r="B948" s="27"/>
      <c r="C948" s="27"/>
      <c r="D948" s="27"/>
      <c r="E948" s="27"/>
      <c r="F948" s="26"/>
      <c r="G948" s="28"/>
      <c r="H948" s="31"/>
    </row>
    <row r="949" spans="2:8">
      <c r="B949" s="27"/>
      <c r="C949" s="27"/>
      <c r="D949" s="27"/>
      <c r="E949" s="27"/>
      <c r="F949" s="26"/>
      <c r="G949" s="28"/>
      <c r="H949" s="31"/>
    </row>
    <row r="950" spans="2:8">
      <c r="B950" s="27"/>
      <c r="C950" s="27"/>
      <c r="D950" s="27"/>
      <c r="E950" s="27"/>
      <c r="F950" s="26"/>
      <c r="G950" s="28"/>
      <c r="H950" s="31"/>
    </row>
    <row r="951" spans="2:8">
      <c r="B951" s="27"/>
      <c r="C951" s="27"/>
      <c r="D951" s="27"/>
      <c r="E951" s="27"/>
      <c r="F951" s="26"/>
      <c r="G951" s="28"/>
      <c r="H951" s="31"/>
    </row>
    <row r="952" spans="2:8">
      <c r="B952" s="27"/>
      <c r="C952" s="27"/>
      <c r="D952" s="27"/>
      <c r="E952" s="27"/>
      <c r="F952" s="26"/>
      <c r="G952" s="28"/>
      <c r="H952" s="31"/>
    </row>
    <row r="953" spans="2:8">
      <c r="B953" s="27"/>
      <c r="C953" s="27"/>
      <c r="D953" s="27"/>
      <c r="E953" s="27"/>
      <c r="F953" s="26"/>
      <c r="G953" s="28"/>
      <c r="H953" s="31"/>
    </row>
    <row r="954" spans="2:8">
      <c r="B954" s="27"/>
      <c r="C954" s="27"/>
      <c r="D954" s="27"/>
      <c r="E954" s="27"/>
      <c r="F954" s="26"/>
      <c r="G954" s="28"/>
      <c r="H954" s="31"/>
    </row>
    <row r="955" spans="2:8">
      <c r="B955" s="27"/>
      <c r="C955" s="27"/>
      <c r="D955" s="27"/>
      <c r="E955" s="27"/>
      <c r="F955" s="26"/>
      <c r="G955" s="28"/>
      <c r="H955" s="31"/>
    </row>
    <row r="956" spans="2:8">
      <c r="B956" s="27"/>
      <c r="C956" s="27"/>
      <c r="D956" s="27"/>
      <c r="E956" s="27"/>
      <c r="F956" s="26"/>
      <c r="G956" s="28"/>
      <c r="H956" s="31"/>
    </row>
    <row r="957" spans="2:8">
      <c r="B957" s="27"/>
      <c r="C957" s="27"/>
      <c r="D957" s="27"/>
      <c r="E957" s="27"/>
      <c r="F957" s="26"/>
      <c r="G957" s="28"/>
      <c r="H957" s="31"/>
    </row>
    <row r="958" spans="2:8">
      <c r="B958" s="27"/>
      <c r="C958" s="27"/>
      <c r="D958" s="27"/>
      <c r="E958" s="27"/>
      <c r="F958" s="26"/>
      <c r="G958" s="28"/>
      <c r="H958" s="31"/>
    </row>
    <row r="959" spans="2:8">
      <c r="B959" s="27"/>
      <c r="C959" s="27"/>
      <c r="D959" s="27"/>
      <c r="E959" s="27"/>
      <c r="F959" s="26"/>
      <c r="G959" s="28"/>
      <c r="H959" s="31"/>
    </row>
    <row r="960" spans="2:8">
      <c r="B960" s="27"/>
      <c r="C960" s="27"/>
      <c r="D960" s="27"/>
      <c r="E960" s="27"/>
      <c r="F960" s="26"/>
      <c r="G960" s="28"/>
      <c r="H960" s="31"/>
    </row>
    <row r="961" spans="2:8">
      <c r="B961" s="27"/>
      <c r="C961" s="27"/>
      <c r="D961" s="27"/>
      <c r="E961" s="27"/>
      <c r="F961" s="26"/>
      <c r="G961" s="28"/>
      <c r="H961" s="31"/>
    </row>
    <row r="962" spans="2:8">
      <c r="B962" s="27"/>
      <c r="C962" s="27"/>
      <c r="D962" s="27"/>
      <c r="E962" s="27"/>
      <c r="F962" s="26"/>
      <c r="G962" s="28"/>
      <c r="H962" s="31"/>
    </row>
    <row r="963" spans="2:8">
      <c r="B963" s="27"/>
      <c r="C963" s="27"/>
      <c r="D963" s="27"/>
      <c r="E963" s="27"/>
      <c r="F963" s="26"/>
      <c r="G963" s="28"/>
      <c r="H963" s="31"/>
    </row>
    <row r="964" spans="2:8">
      <c r="B964" s="27"/>
      <c r="C964" s="27"/>
      <c r="D964" s="27"/>
      <c r="E964" s="27"/>
      <c r="F964" s="26"/>
      <c r="G964" s="28"/>
      <c r="H964" s="31"/>
    </row>
    <row r="965" spans="2:8">
      <c r="B965" s="27"/>
      <c r="C965" s="27"/>
      <c r="D965" s="27"/>
      <c r="E965" s="27"/>
      <c r="F965" s="26"/>
      <c r="G965" s="28"/>
      <c r="H965" s="31"/>
    </row>
    <row r="966" spans="2:8">
      <c r="B966" s="27"/>
      <c r="C966" s="27"/>
      <c r="D966" s="27"/>
      <c r="E966" s="27"/>
      <c r="F966" s="26"/>
      <c r="G966" s="28"/>
      <c r="H966" s="31"/>
    </row>
    <row r="967" spans="2:8">
      <c r="B967" s="27"/>
      <c r="C967" s="27"/>
      <c r="D967" s="27"/>
      <c r="E967" s="27"/>
      <c r="F967" s="26"/>
      <c r="G967" s="28"/>
      <c r="H967" s="31"/>
    </row>
    <row r="968" spans="2:8">
      <c r="B968" s="27"/>
      <c r="C968" s="27"/>
      <c r="D968" s="27"/>
      <c r="E968" s="27"/>
      <c r="F968" s="26"/>
      <c r="G968" s="28"/>
      <c r="H968" s="31"/>
    </row>
    <row r="969" spans="2:8">
      <c r="B969" s="27"/>
      <c r="C969" s="27"/>
      <c r="D969" s="27"/>
      <c r="E969" s="27"/>
      <c r="F969" s="26"/>
      <c r="G969" s="28"/>
      <c r="H969" s="31"/>
    </row>
    <row r="970" spans="2:8">
      <c r="B970" s="27"/>
      <c r="C970" s="27"/>
      <c r="D970" s="27"/>
      <c r="E970" s="27"/>
      <c r="F970" s="26"/>
      <c r="G970" s="28"/>
      <c r="H970" s="31"/>
    </row>
    <row r="971" spans="2:8">
      <c r="B971" s="27"/>
      <c r="C971" s="27"/>
      <c r="D971" s="27"/>
      <c r="E971" s="27"/>
      <c r="F971" s="26"/>
      <c r="G971" s="28"/>
      <c r="H971" s="31"/>
    </row>
    <row r="972" spans="2:8">
      <c r="B972" s="27"/>
      <c r="C972" s="27"/>
      <c r="D972" s="27"/>
      <c r="E972" s="27"/>
      <c r="F972" s="26"/>
      <c r="G972" s="28"/>
      <c r="H972" s="31"/>
    </row>
    <row r="973" spans="2:8">
      <c r="B973" s="27"/>
      <c r="C973" s="27"/>
      <c r="D973" s="27"/>
      <c r="E973" s="27"/>
      <c r="F973" s="26"/>
      <c r="G973" s="28"/>
      <c r="H973" s="31"/>
    </row>
    <row r="974" spans="2:8">
      <c r="B974" s="27"/>
      <c r="C974" s="27"/>
      <c r="D974" s="27"/>
      <c r="E974" s="27"/>
      <c r="F974" s="26"/>
      <c r="G974" s="28"/>
      <c r="H974" s="31"/>
    </row>
    <row r="975" spans="2:8">
      <c r="B975" s="27"/>
      <c r="C975" s="27"/>
      <c r="D975" s="27"/>
      <c r="E975" s="27"/>
      <c r="F975" s="26"/>
      <c r="G975" s="28"/>
      <c r="H975" s="31"/>
    </row>
    <row r="976" spans="2:8">
      <c r="B976" s="27"/>
      <c r="C976" s="27"/>
      <c r="D976" s="27"/>
      <c r="E976" s="27"/>
      <c r="F976" s="26"/>
      <c r="G976" s="28"/>
      <c r="H976" s="31"/>
    </row>
    <row r="977" spans="2:8">
      <c r="B977" s="27"/>
      <c r="C977" s="27"/>
      <c r="D977" s="27"/>
      <c r="E977" s="27"/>
      <c r="F977" s="26"/>
      <c r="G977" s="28"/>
      <c r="H977" s="31"/>
    </row>
    <row r="978" spans="2:8">
      <c r="B978" s="27"/>
      <c r="C978" s="27"/>
      <c r="D978" s="27"/>
      <c r="E978" s="27"/>
      <c r="F978" s="26"/>
      <c r="G978" s="28"/>
      <c r="H978" s="31"/>
    </row>
    <row r="979" spans="2:8">
      <c r="B979" s="27"/>
      <c r="C979" s="27"/>
      <c r="D979" s="27"/>
      <c r="E979" s="27"/>
      <c r="F979" s="26"/>
      <c r="G979" s="28"/>
      <c r="H979" s="31"/>
    </row>
    <row r="980" spans="2:8">
      <c r="B980" s="27"/>
      <c r="C980" s="27"/>
      <c r="D980" s="27"/>
      <c r="E980" s="27"/>
      <c r="F980" s="26"/>
      <c r="G980" s="28"/>
      <c r="H980" s="31"/>
    </row>
    <row r="981" spans="2:8">
      <c r="B981" s="27"/>
      <c r="C981" s="27"/>
      <c r="D981" s="27"/>
      <c r="E981" s="27"/>
      <c r="F981" s="26"/>
      <c r="G981" s="28"/>
      <c r="H981" s="31"/>
    </row>
    <row r="982" spans="2:8">
      <c r="B982" s="27"/>
      <c r="C982" s="27"/>
      <c r="D982" s="27"/>
      <c r="E982" s="27"/>
      <c r="F982" s="26"/>
      <c r="G982" s="28"/>
      <c r="H982" s="31"/>
    </row>
    <row r="983" spans="2:8">
      <c r="B983" s="27"/>
      <c r="C983" s="27"/>
      <c r="D983" s="27"/>
      <c r="E983" s="27"/>
      <c r="F983" s="26"/>
      <c r="G983" s="28"/>
      <c r="H983" s="31"/>
    </row>
    <row r="984" spans="2:8">
      <c r="B984" s="27"/>
      <c r="C984" s="27"/>
      <c r="D984" s="27"/>
      <c r="E984" s="27"/>
      <c r="F984" s="26"/>
      <c r="G984" s="28"/>
      <c r="H984" s="31"/>
    </row>
    <row r="985" spans="2:8">
      <c r="B985" s="27"/>
      <c r="C985" s="27"/>
      <c r="D985" s="27"/>
      <c r="E985" s="27"/>
      <c r="F985" s="26"/>
      <c r="G985" s="28"/>
      <c r="H985" s="31"/>
    </row>
    <row r="986" spans="2:8">
      <c r="B986" s="27"/>
      <c r="C986" s="27"/>
      <c r="D986" s="27"/>
      <c r="E986" s="27"/>
      <c r="F986" s="26"/>
      <c r="G986" s="28"/>
      <c r="H986" s="31"/>
    </row>
    <row r="987" spans="2:8">
      <c r="B987" s="27"/>
      <c r="C987" s="27"/>
      <c r="D987" s="27"/>
      <c r="E987" s="27"/>
      <c r="F987" s="26"/>
      <c r="G987" s="28"/>
      <c r="H987" s="31"/>
    </row>
    <row r="988" spans="2:8">
      <c r="B988" s="27"/>
      <c r="C988" s="27"/>
      <c r="D988" s="27"/>
      <c r="E988" s="27"/>
      <c r="F988" s="26"/>
      <c r="G988" s="28"/>
      <c r="H988" s="31"/>
    </row>
    <row r="989" spans="2:8">
      <c r="B989" s="27"/>
      <c r="C989" s="27"/>
      <c r="D989" s="27"/>
      <c r="E989" s="27"/>
      <c r="F989" s="26"/>
      <c r="G989" s="28"/>
      <c r="H989" s="31"/>
    </row>
    <row r="990" spans="2:8">
      <c r="B990" s="27"/>
      <c r="C990" s="27"/>
      <c r="D990" s="27"/>
      <c r="E990" s="27"/>
      <c r="F990" s="26"/>
      <c r="G990" s="28"/>
      <c r="H990" s="31"/>
    </row>
    <row r="991" spans="2:8">
      <c r="B991" s="27"/>
      <c r="C991" s="27"/>
      <c r="D991" s="27"/>
      <c r="E991" s="27"/>
      <c r="F991" s="26"/>
      <c r="G991" s="28"/>
      <c r="H991" s="31"/>
    </row>
    <row r="992" spans="2:8">
      <c r="B992" s="27"/>
      <c r="C992" s="27"/>
      <c r="D992" s="27"/>
      <c r="E992" s="27"/>
      <c r="F992" s="26"/>
      <c r="G992" s="28"/>
      <c r="H992" s="31"/>
    </row>
    <row r="993" spans="2:8">
      <c r="B993" s="27"/>
      <c r="C993" s="27"/>
      <c r="D993" s="27"/>
      <c r="E993" s="27"/>
      <c r="F993" s="26"/>
      <c r="G993" s="28"/>
      <c r="H993" s="31"/>
    </row>
    <row r="994" spans="2:8">
      <c r="B994" s="27"/>
      <c r="C994" s="27"/>
      <c r="D994" s="27"/>
      <c r="E994" s="27"/>
      <c r="F994" s="26"/>
      <c r="G994" s="28"/>
      <c r="H994" s="31"/>
    </row>
    <row r="995" spans="2:8">
      <c r="B995" s="27"/>
      <c r="C995" s="27"/>
      <c r="D995" s="27"/>
      <c r="E995" s="27"/>
      <c r="F995" s="26"/>
      <c r="G995" s="28"/>
      <c r="H995" s="31"/>
    </row>
    <row r="996" spans="2:8">
      <c r="B996" s="27"/>
      <c r="C996" s="27"/>
      <c r="D996" s="27"/>
      <c r="E996" s="27"/>
      <c r="F996" s="26"/>
      <c r="G996" s="28"/>
      <c r="H996" s="31"/>
    </row>
    <row r="997" spans="2:8">
      <c r="B997" s="27"/>
      <c r="C997" s="27"/>
      <c r="D997" s="27"/>
      <c r="E997" s="27"/>
      <c r="F997" s="26"/>
      <c r="G997" s="28"/>
      <c r="H997" s="31"/>
    </row>
    <row r="998" spans="2:8">
      <c r="B998" s="27"/>
      <c r="C998" s="27"/>
      <c r="D998" s="27"/>
      <c r="E998" s="27"/>
      <c r="F998" s="26"/>
      <c r="G998" s="28"/>
      <c r="H998" s="31"/>
    </row>
    <row r="999" spans="2:8">
      <c r="B999" s="27"/>
      <c r="C999" s="27"/>
      <c r="D999" s="27"/>
      <c r="E999" s="27"/>
      <c r="F999" s="26"/>
      <c r="G999" s="28"/>
      <c r="H999" s="31"/>
    </row>
    <row r="1000" spans="2:8">
      <c r="B1000" s="27"/>
      <c r="C1000" s="27"/>
      <c r="D1000" s="27"/>
      <c r="E1000" s="27"/>
      <c r="F1000" s="26"/>
      <c r="G1000" s="28"/>
      <c r="H1000" s="31"/>
    </row>
    <row r="1001" spans="2:8">
      <c r="B1001" s="27"/>
      <c r="C1001" s="27"/>
      <c r="D1001" s="27"/>
      <c r="E1001" s="27"/>
      <c r="F1001" s="26"/>
      <c r="G1001" s="28"/>
      <c r="H1001" s="31"/>
    </row>
    <row r="1002" spans="2:8">
      <c r="B1002" s="27"/>
      <c r="C1002" s="27"/>
      <c r="D1002" s="27"/>
      <c r="E1002" s="27"/>
      <c r="F1002" s="26"/>
      <c r="G1002" s="28"/>
      <c r="H1002" s="31"/>
    </row>
    <row r="1003" spans="2:8">
      <c r="B1003" s="27"/>
      <c r="C1003" s="27"/>
      <c r="D1003" s="27"/>
      <c r="E1003" s="27"/>
      <c r="F1003" s="26"/>
      <c r="G1003" s="28"/>
      <c r="H1003" s="31"/>
    </row>
    <row r="1004" spans="2:8">
      <c r="B1004" s="27"/>
      <c r="C1004" s="27"/>
      <c r="D1004" s="27"/>
      <c r="E1004" s="27"/>
      <c r="F1004" s="26"/>
      <c r="G1004" s="28"/>
      <c r="H1004" s="31"/>
    </row>
    <row r="1005" spans="2:8">
      <c r="B1005" s="27"/>
      <c r="C1005" s="27"/>
      <c r="D1005" s="27"/>
      <c r="E1005" s="27"/>
      <c r="F1005" s="26"/>
      <c r="G1005" s="28"/>
      <c r="H1005" s="31"/>
    </row>
    <row r="1006" spans="2:8">
      <c r="B1006" s="27"/>
      <c r="C1006" s="27"/>
      <c r="D1006" s="27"/>
      <c r="E1006" s="27"/>
      <c r="F1006" s="26"/>
      <c r="G1006" s="28"/>
      <c r="H1006" s="31"/>
    </row>
    <row r="1007" spans="2:8">
      <c r="B1007" s="27"/>
      <c r="C1007" s="27"/>
      <c r="D1007" s="27"/>
      <c r="E1007" s="27"/>
      <c r="F1007" s="26"/>
      <c r="G1007" s="28"/>
      <c r="H1007" s="31"/>
    </row>
    <row r="1008" spans="2:8">
      <c r="B1008" s="27"/>
      <c r="C1008" s="27"/>
      <c r="D1008" s="27"/>
      <c r="E1008" s="27"/>
      <c r="F1008" s="26"/>
      <c r="G1008" s="28"/>
      <c r="H1008" s="31"/>
    </row>
    <row r="1009" spans="2:8">
      <c r="B1009" s="27"/>
      <c r="C1009" s="27"/>
      <c r="D1009" s="27"/>
      <c r="E1009" s="27"/>
      <c r="F1009" s="26"/>
      <c r="G1009" s="28"/>
      <c r="H1009" s="31"/>
    </row>
    <row r="1010" spans="2:8">
      <c r="B1010" s="27"/>
      <c r="C1010" s="27"/>
      <c r="D1010" s="27"/>
      <c r="E1010" s="27"/>
      <c r="F1010" s="26"/>
      <c r="G1010" s="28"/>
      <c r="H1010" s="31"/>
    </row>
    <row r="1011" spans="2:8">
      <c r="B1011" s="27"/>
      <c r="C1011" s="27"/>
      <c r="D1011" s="27"/>
      <c r="E1011" s="27"/>
      <c r="F1011" s="26"/>
      <c r="G1011" s="28"/>
      <c r="H1011" s="31"/>
    </row>
    <row r="1012" spans="2:8">
      <c r="B1012" s="27"/>
      <c r="C1012" s="27"/>
      <c r="D1012" s="27"/>
      <c r="E1012" s="27"/>
      <c r="F1012" s="26"/>
      <c r="G1012" s="28"/>
      <c r="H1012" s="31"/>
    </row>
    <row r="1013" spans="2:8">
      <c r="B1013" s="27"/>
      <c r="C1013" s="27"/>
      <c r="D1013" s="27"/>
      <c r="E1013" s="27"/>
      <c r="F1013" s="26"/>
      <c r="G1013" s="28"/>
      <c r="H1013" s="31"/>
    </row>
    <row r="1014" spans="2:8">
      <c r="B1014" s="27"/>
      <c r="C1014" s="27"/>
      <c r="D1014" s="27"/>
      <c r="E1014" s="27"/>
      <c r="F1014" s="26"/>
      <c r="G1014" s="28"/>
      <c r="H1014" s="31"/>
    </row>
    <row r="1015" spans="2:8">
      <c r="B1015" s="27"/>
      <c r="C1015" s="27"/>
      <c r="D1015" s="27"/>
      <c r="E1015" s="27"/>
      <c r="F1015" s="26"/>
      <c r="G1015" s="28"/>
      <c r="H1015" s="31"/>
    </row>
    <row r="1016" spans="2:8">
      <c r="B1016" s="27"/>
      <c r="C1016" s="27"/>
      <c r="D1016" s="27"/>
      <c r="E1016" s="27"/>
      <c r="F1016" s="26"/>
      <c r="G1016" s="28"/>
      <c r="H1016" s="31"/>
    </row>
    <row r="1017" spans="2:8">
      <c r="B1017" s="27"/>
      <c r="C1017" s="27"/>
      <c r="D1017" s="27"/>
      <c r="E1017" s="27"/>
      <c r="F1017" s="26"/>
      <c r="G1017" s="28"/>
      <c r="H1017" s="31"/>
    </row>
    <row r="1018" spans="2:8">
      <c r="B1018" s="27"/>
      <c r="C1018" s="27"/>
      <c r="D1018" s="27"/>
      <c r="E1018" s="27"/>
      <c r="F1018" s="26"/>
      <c r="G1018" s="28"/>
      <c r="H1018" s="31"/>
    </row>
    <row r="1019" spans="2:8">
      <c r="B1019" s="27"/>
      <c r="C1019" s="27"/>
      <c r="D1019" s="27"/>
      <c r="E1019" s="27"/>
      <c r="F1019" s="26"/>
      <c r="G1019" s="28"/>
      <c r="H1019" s="31"/>
    </row>
    <row r="1020" spans="2:8">
      <c r="B1020" s="27"/>
      <c r="C1020" s="27"/>
      <c r="D1020" s="27"/>
      <c r="E1020" s="27"/>
      <c r="F1020" s="26"/>
      <c r="G1020" s="28"/>
      <c r="H1020" s="31"/>
    </row>
    <row r="1021" spans="2:8">
      <c r="B1021" s="27"/>
      <c r="C1021" s="27"/>
      <c r="D1021" s="27"/>
      <c r="E1021" s="27"/>
      <c r="F1021" s="26"/>
      <c r="G1021" s="28"/>
      <c r="H1021" s="31"/>
    </row>
    <row r="1022" spans="2:8">
      <c r="B1022" s="27"/>
      <c r="C1022" s="27"/>
      <c r="D1022" s="27"/>
      <c r="E1022" s="27"/>
      <c r="F1022" s="26"/>
      <c r="G1022" s="28"/>
      <c r="H1022" s="31"/>
    </row>
    <row r="1023" spans="2:8">
      <c r="B1023" s="27"/>
      <c r="C1023" s="27"/>
      <c r="D1023" s="27"/>
      <c r="E1023" s="27"/>
      <c r="F1023" s="26"/>
      <c r="G1023" s="28"/>
      <c r="H1023" s="31"/>
    </row>
    <row r="1024" spans="2:8">
      <c r="B1024" s="27"/>
      <c r="C1024" s="27"/>
      <c r="D1024" s="27"/>
      <c r="E1024" s="27"/>
      <c r="F1024" s="26"/>
      <c r="G1024" s="28"/>
      <c r="H1024" s="31"/>
    </row>
    <row r="1025" spans="2:8">
      <c r="B1025" s="27"/>
      <c r="C1025" s="27"/>
      <c r="D1025" s="27"/>
      <c r="E1025" s="27"/>
      <c r="F1025" s="26"/>
      <c r="G1025" s="28"/>
      <c r="H1025" s="31"/>
    </row>
    <row r="1026" spans="2:8">
      <c r="B1026" s="27"/>
      <c r="C1026" s="27"/>
      <c r="D1026" s="27"/>
      <c r="E1026" s="27"/>
      <c r="F1026" s="26"/>
      <c r="G1026" s="28"/>
      <c r="H1026" s="31"/>
    </row>
    <row r="1027" spans="2:8">
      <c r="B1027" s="27"/>
      <c r="C1027" s="27"/>
      <c r="D1027" s="27"/>
      <c r="E1027" s="27"/>
      <c r="F1027" s="26"/>
      <c r="G1027" s="28"/>
      <c r="H1027" s="31"/>
    </row>
    <row r="1028" spans="2:8">
      <c r="B1028" s="27"/>
      <c r="C1028" s="27"/>
      <c r="D1028" s="27"/>
      <c r="E1028" s="27"/>
      <c r="F1028" s="26"/>
      <c r="G1028" s="28"/>
      <c r="H1028" s="31"/>
    </row>
    <row r="1029" spans="2:8">
      <c r="B1029" s="27"/>
      <c r="C1029" s="27"/>
      <c r="D1029" s="27"/>
      <c r="E1029" s="27"/>
      <c r="F1029" s="26"/>
      <c r="G1029" s="28"/>
      <c r="H1029" s="31"/>
    </row>
    <row r="1030" spans="2:8">
      <c r="B1030" s="27"/>
      <c r="C1030" s="27"/>
      <c r="D1030" s="27"/>
      <c r="E1030" s="27"/>
      <c r="F1030" s="26"/>
      <c r="G1030" s="28"/>
      <c r="H1030" s="31"/>
    </row>
    <row r="1031" spans="2:8">
      <c r="B1031" s="27"/>
      <c r="C1031" s="27"/>
      <c r="D1031" s="27"/>
      <c r="E1031" s="27"/>
      <c r="F1031" s="26"/>
      <c r="G1031" s="28"/>
      <c r="H1031" s="31"/>
    </row>
    <row r="1032" spans="2:8">
      <c r="B1032" s="27"/>
      <c r="C1032" s="27"/>
      <c r="D1032" s="27"/>
      <c r="E1032" s="27"/>
      <c r="F1032" s="26"/>
      <c r="G1032" s="28"/>
      <c r="H1032" s="31"/>
    </row>
    <row r="1033" spans="2:8">
      <c r="B1033" s="27"/>
      <c r="C1033" s="27"/>
      <c r="D1033" s="27"/>
      <c r="E1033" s="27"/>
      <c r="F1033" s="26"/>
      <c r="G1033" s="28"/>
      <c r="H1033" s="31"/>
    </row>
    <row r="1034" spans="2:8">
      <c r="B1034" s="27"/>
      <c r="C1034" s="27"/>
      <c r="D1034" s="27"/>
      <c r="E1034" s="27"/>
      <c r="F1034" s="26"/>
      <c r="G1034" s="28"/>
      <c r="H1034" s="31"/>
    </row>
    <row r="1035" spans="2:8">
      <c r="B1035" s="27"/>
      <c r="C1035" s="27"/>
      <c r="D1035" s="27"/>
      <c r="E1035" s="27"/>
      <c r="F1035" s="26"/>
      <c r="G1035" s="28"/>
      <c r="H1035" s="31"/>
    </row>
    <row r="1036" spans="2:8">
      <c r="B1036" s="27"/>
      <c r="C1036" s="27"/>
      <c r="D1036" s="27"/>
      <c r="E1036" s="27"/>
      <c r="F1036" s="26"/>
      <c r="G1036" s="28"/>
      <c r="H1036" s="31"/>
    </row>
    <row r="1037" spans="2:8">
      <c r="B1037" s="27"/>
      <c r="C1037" s="27"/>
      <c r="D1037" s="27"/>
      <c r="E1037" s="27"/>
      <c r="F1037" s="26"/>
      <c r="G1037" s="28"/>
      <c r="H1037" s="31"/>
    </row>
    <row r="1038" spans="2:8">
      <c r="B1038" s="27"/>
      <c r="C1038" s="27"/>
      <c r="D1038" s="27"/>
      <c r="E1038" s="27"/>
      <c r="F1038" s="26"/>
      <c r="G1038" s="28"/>
      <c r="H1038" s="31"/>
    </row>
    <row r="1039" spans="2:8">
      <c r="B1039" s="27"/>
      <c r="C1039" s="27"/>
      <c r="D1039" s="27"/>
      <c r="E1039" s="27"/>
      <c r="F1039" s="26"/>
      <c r="G1039" s="28"/>
      <c r="H1039" s="31"/>
    </row>
    <row r="1040" spans="2:8">
      <c r="B1040" s="27"/>
      <c r="C1040" s="27"/>
      <c r="D1040" s="27"/>
      <c r="E1040" s="27"/>
      <c r="F1040" s="26"/>
      <c r="G1040" s="28"/>
      <c r="H1040" s="31"/>
    </row>
    <row r="1041" spans="2:8">
      <c r="B1041" s="27"/>
      <c r="C1041" s="27"/>
      <c r="D1041" s="27"/>
      <c r="E1041" s="27"/>
      <c r="F1041" s="26"/>
      <c r="G1041" s="28"/>
      <c r="H1041" s="31"/>
    </row>
    <row r="1042" spans="2:8">
      <c r="B1042" s="27"/>
      <c r="C1042" s="27"/>
      <c r="D1042" s="27"/>
      <c r="E1042" s="27"/>
      <c r="F1042" s="26"/>
      <c r="G1042" s="28"/>
      <c r="H1042" s="31"/>
    </row>
    <row r="1043" spans="2:8">
      <c r="B1043" s="27"/>
      <c r="C1043" s="27"/>
      <c r="D1043" s="27"/>
      <c r="E1043" s="27"/>
      <c r="F1043" s="26"/>
      <c r="G1043" s="28"/>
      <c r="H1043" s="31"/>
    </row>
    <row r="1044" spans="2:8">
      <c r="B1044" s="27"/>
      <c r="C1044" s="27"/>
      <c r="D1044" s="27"/>
      <c r="E1044" s="27"/>
      <c r="F1044" s="26"/>
      <c r="G1044" s="28"/>
      <c r="H1044" s="31"/>
    </row>
    <row r="1045" spans="2:8">
      <c r="B1045" s="27"/>
      <c r="C1045" s="27"/>
      <c r="D1045" s="27"/>
      <c r="E1045" s="27"/>
      <c r="F1045" s="26"/>
      <c r="G1045" s="28"/>
      <c r="H1045" s="31"/>
    </row>
    <row r="1046" spans="2:8">
      <c r="B1046" s="27"/>
      <c r="C1046" s="27"/>
      <c r="D1046" s="27"/>
      <c r="E1046" s="27"/>
      <c r="F1046" s="26"/>
      <c r="G1046" s="28"/>
      <c r="H1046" s="31"/>
    </row>
    <row r="1047" spans="2:8">
      <c r="B1047" s="27"/>
      <c r="C1047" s="27"/>
      <c r="D1047" s="27"/>
      <c r="E1047" s="27"/>
      <c r="F1047" s="26"/>
      <c r="G1047" s="28"/>
      <c r="H1047" s="31"/>
    </row>
    <row r="1048" spans="2:8">
      <c r="B1048" s="27"/>
      <c r="C1048" s="27"/>
      <c r="D1048" s="27"/>
      <c r="E1048" s="27"/>
      <c r="F1048" s="26"/>
      <c r="G1048" s="28"/>
      <c r="H1048" s="31"/>
    </row>
    <row r="1049" spans="2:8">
      <c r="B1049" s="27"/>
      <c r="C1049" s="27"/>
      <c r="D1049" s="27"/>
      <c r="E1049" s="27"/>
      <c r="F1049" s="26"/>
      <c r="G1049" s="28"/>
      <c r="H1049" s="31"/>
    </row>
    <row r="1050" spans="2:8">
      <c r="B1050" s="27"/>
      <c r="C1050" s="27"/>
      <c r="D1050" s="27"/>
      <c r="E1050" s="27"/>
      <c r="F1050" s="26"/>
      <c r="G1050" s="28"/>
      <c r="H1050" s="31"/>
    </row>
    <row r="1051" spans="2:8">
      <c r="B1051" s="27"/>
      <c r="C1051" s="27"/>
      <c r="D1051" s="27"/>
      <c r="E1051" s="27"/>
      <c r="F1051" s="26"/>
      <c r="G1051" s="28"/>
      <c r="H1051" s="31"/>
    </row>
    <row r="1052" spans="2:8">
      <c r="B1052" s="27"/>
      <c r="C1052" s="27"/>
      <c r="D1052" s="27"/>
      <c r="E1052" s="27"/>
      <c r="F1052" s="26"/>
      <c r="G1052" s="28"/>
      <c r="H1052" s="31"/>
    </row>
    <row r="1053" spans="2:8">
      <c r="B1053" s="27"/>
      <c r="C1053" s="27"/>
      <c r="D1053" s="27"/>
      <c r="E1053" s="27"/>
      <c r="F1053" s="26"/>
      <c r="G1053" s="28"/>
      <c r="H1053" s="31"/>
    </row>
    <row r="1054" spans="2:8">
      <c r="B1054" s="27"/>
      <c r="C1054" s="27"/>
      <c r="D1054" s="27"/>
      <c r="E1054" s="27"/>
      <c r="F1054" s="26"/>
      <c r="G1054" s="28"/>
      <c r="H1054" s="31"/>
    </row>
    <row r="1055" spans="2:8">
      <c r="B1055" s="27"/>
      <c r="C1055" s="27"/>
      <c r="D1055" s="27"/>
      <c r="E1055" s="27"/>
      <c r="F1055" s="26"/>
      <c r="G1055" s="28"/>
      <c r="H1055" s="31"/>
    </row>
    <row r="1056" spans="2:8">
      <c r="B1056" s="27"/>
      <c r="C1056" s="27"/>
      <c r="D1056" s="27"/>
      <c r="E1056" s="27"/>
      <c r="F1056" s="26"/>
      <c r="G1056" s="28"/>
      <c r="H1056" s="31"/>
    </row>
    <row r="1057" spans="2:8">
      <c r="B1057" s="27"/>
      <c r="C1057" s="27"/>
      <c r="D1057" s="27"/>
      <c r="E1057" s="27"/>
      <c r="F1057" s="26"/>
      <c r="G1057" s="28"/>
      <c r="H1057" s="31"/>
    </row>
    <row r="1058" spans="2:8">
      <c r="B1058" s="27"/>
      <c r="C1058" s="27"/>
      <c r="D1058" s="27"/>
      <c r="E1058" s="27"/>
      <c r="F1058" s="26"/>
      <c r="G1058" s="28"/>
      <c r="H1058" s="31"/>
    </row>
    <row r="1059" spans="2:8">
      <c r="B1059" s="27"/>
      <c r="C1059" s="27"/>
      <c r="D1059" s="27"/>
      <c r="E1059" s="27"/>
      <c r="F1059" s="26"/>
      <c r="G1059" s="28"/>
      <c r="H1059" s="31"/>
    </row>
    <row r="1060" spans="2:8">
      <c r="B1060" s="27"/>
      <c r="C1060" s="27"/>
      <c r="D1060" s="27"/>
      <c r="E1060" s="27"/>
      <c r="F1060" s="26"/>
      <c r="G1060" s="28"/>
      <c r="H1060" s="31"/>
    </row>
    <row r="1061" spans="2:8">
      <c r="B1061" s="27"/>
      <c r="C1061" s="27"/>
      <c r="D1061" s="27"/>
      <c r="E1061" s="27"/>
      <c r="F1061" s="26"/>
      <c r="G1061" s="28"/>
      <c r="H1061" s="31"/>
    </row>
    <row r="1062" spans="2:8">
      <c r="B1062" s="27"/>
      <c r="C1062" s="27"/>
      <c r="D1062" s="27"/>
      <c r="E1062" s="27"/>
      <c r="F1062" s="26"/>
      <c r="G1062" s="28"/>
      <c r="H1062" s="31"/>
    </row>
    <row r="1063" spans="2:8">
      <c r="B1063" s="27"/>
      <c r="C1063" s="27"/>
      <c r="D1063" s="27"/>
      <c r="E1063" s="27"/>
      <c r="F1063" s="26"/>
      <c r="G1063" s="28"/>
      <c r="H1063" s="31"/>
    </row>
    <row r="1064" spans="2:8">
      <c r="B1064" s="27"/>
      <c r="C1064" s="27"/>
      <c r="D1064" s="27"/>
      <c r="E1064" s="27"/>
      <c r="F1064" s="26"/>
      <c r="G1064" s="28"/>
      <c r="H1064" s="31"/>
    </row>
    <row r="1065" spans="2:8">
      <c r="B1065" s="27"/>
      <c r="C1065" s="27"/>
      <c r="D1065" s="27"/>
      <c r="E1065" s="27"/>
      <c r="F1065" s="26"/>
      <c r="G1065" s="28"/>
      <c r="H1065" s="31"/>
    </row>
    <row r="1066" spans="2:8">
      <c r="B1066" s="27"/>
      <c r="C1066" s="27"/>
      <c r="D1066" s="27"/>
      <c r="E1066" s="27"/>
      <c r="F1066" s="26"/>
      <c r="G1066" s="28"/>
      <c r="H1066" s="31"/>
    </row>
    <row r="1067" spans="2:8">
      <c r="B1067" s="27"/>
      <c r="C1067" s="27"/>
      <c r="D1067" s="27"/>
      <c r="E1067" s="27"/>
      <c r="F1067" s="26"/>
      <c r="G1067" s="28"/>
      <c r="H1067" s="31"/>
    </row>
    <row r="1068" spans="2:8">
      <c r="B1068" s="27"/>
      <c r="C1068" s="27"/>
      <c r="D1068" s="27"/>
      <c r="E1068" s="27"/>
      <c r="F1068" s="26"/>
      <c r="G1068" s="28"/>
      <c r="H1068" s="31"/>
    </row>
    <row r="1069" spans="2:8">
      <c r="B1069" s="27"/>
      <c r="C1069" s="27"/>
      <c r="D1069" s="27"/>
      <c r="E1069" s="27"/>
      <c r="F1069" s="26"/>
      <c r="G1069" s="28"/>
      <c r="H1069" s="31"/>
    </row>
    <row r="1070" spans="2:8">
      <c r="B1070" s="27"/>
      <c r="C1070" s="27"/>
      <c r="D1070" s="27"/>
      <c r="E1070" s="27"/>
      <c r="F1070" s="26"/>
      <c r="G1070" s="28"/>
      <c r="H1070" s="31"/>
    </row>
    <row r="1071" spans="2:8">
      <c r="B1071" s="27"/>
      <c r="C1071" s="27"/>
      <c r="D1071" s="27"/>
      <c r="E1071" s="27"/>
      <c r="F1071" s="26"/>
      <c r="G1071" s="28"/>
      <c r="H1071" s="31"/>
    </row>
    <row r="1072" spans="2:8">
      <c r="B1072" s="27"/>
      <c r="C1072" s="27"/>
      <c r="D1072" s="27"/>
      <c r="E1072" s="27"/>
      <c r="F1072" s="26"/>
      <c r="G1072" s="28"/>
      <c r="H1072" s="31"/>
    </row>
    <row r="1073" spans="2:8">
      <c r="B1073" s="27"/>
      <c r="C1073" s="27"/>
      <c r="D1073" s="27"/>
      <c r="E1073" s="27"/>
      <c r="F1073" s="26"/>
      <c r="G1073" s="28"/>
      <c r="H1073" s="31"/>
    </row>
    <row r="1074" spans="2:8">
      <c r="B1074" s="27"/>
      <c r="C1074" s="27"/>
      <c r="D1074" s="27"/>
      <c r="E1074" s="27"/>
      <c r="F1074" s="26"/>
      <c r="G1074" s="28"/>
      <c r="H1074" s="31"/>
    </row>
    <row r="1075" spans="2:8">
      <c r="B1075" s="27"/>
      <c r="C1075" s="27"/>
      <c r="D1075" s="27"/>
      <c r="E1075" s="27"/>
      <c r="F1075" s="26"/>
      <c r="G1075" s="28"/>
      <c r="H1075" s="31"/>
    </row>
    <row r="1076" spans="2:8">
      <c r="B1076" s="27"/>
      <c r="C1076" s="27"/>
      <c r="D1076" s="27"/>
      <c r="E1076" s="27"/>
      <c r="F1076" s="26"/>
      <c r="G1076" s="28"/>
      <c r="H1076" s="31"/>
    </row>
    <row r="1077" spans="2:8">
      <c r="B1077" s="27"/>
      <c r="C1077" s="27"/>
      <c r="D1077" s="27"/>
      <c r="E1077" s="27"/>
      <c r="F1077" s="26"/>
      <c r="G1077" s="28"/>
      <c r="H1077" s="31"/>
    </row>
    <row r="1078" spans="2:8">
      <c r="B1078" s="27"/>
      <c r="C1078" s="27"/>
      <c r="D1078" s="27"/>
      <c r="E1078" s="27"/>
      <c r="F1078" s="26"/>
      <c r="G1078" s="28"/>
      <c r="H1078" s="31"/>
    </row>
    <row r="1079" spans="2:8">
      <c r="B1079" s="27"/>
      <c r="C1079" s="27"/>
      <c r="D1079" s="27"/>
      <c r="E1079" s="27"/>
      <c r="F1079" s="26"/>
      <c r="G1079" s="28"/>
      <c r="H1079" s="31"/>
    </row>
    <row r="1080" spans="2:8">
      <c r="B1080" s="27"/>
      <c r="C1080" s="27"/>
      <c r="D1080" s="27"/>
      <c r="E1080" s="27"/>
      <c r="F1080" s="26"/>
      <c r="G1080" s="28"/>
      <c r="H1080" s="31"/>
    </row>
    <row r="1081" spans="2:8">
      <c r="B1081" s="27"/>
      <c r="C1081" s="27"/>
      <c r="D1081" s="27"/>
      <c r="E1081" s="27"/>
      <c r="F1081" s="26"/>
      <c r="G1081" s="28"/>
      <c r="H1081" s="31"/>
    </row>
    <row r="1082" spans="2:8">
      <c r="B1082" s="27"/>
      <c r="C1082" s="27"/>
      <c r="D1082" s="27"/>
      <c r="E1082" s="27"/>
      <c r="F1082" s="26"/>
      <c r="G1082" s="28"/>
      <c r="H1082" s="31"/>
    </row>
    <row r="1083" spans="2:8">
      <c r="B1083" s="27"/>
      <c r="C1083" s="27"/>
      <c r="D1083" s="27"/>
      <c r="E1083" s="27"/>
      <c r="F1083" s="26"/>
      <c r="G1083" s="28"/>
      <c r="H1083" s="31"/>
    </row>
    <row r="1084" spans="2:8">
      <c r="B1084" s="27"/>
      <c r="C1084" s="27"/>
      <c r="D1084" s="27"/>
      <c r="E1084" s="27"/>
      <c r="F1084" s="26"/>
      <c r="G1084" s="28"/>
      <c r="H1084" s="31"/>
    </row>
    <row r="1085" spans="2:8">
      <c r="B1085" s="27"/>
      <c r="C1085" s="27"/>
      <c r="D1085" s="27"/>
      <c r="E1085" s="27"/>
      <c r="F1085" s="26"/>
      <c r="G1085" s="28"/>
      <c r="H1085" s="31"/>
    </row>
    <row r="1086" spans="2:8">
      <c r="B1086" s="27"/>
      <c r="C1086" s="27"/>
      <c r="D1086" s="27"/>
      <c r="E1086" s="27"/>
      <c r="F1086" s="26"/>
      <c r="G1086" s="28"/>
      <c r="H1086" s="31"/>
    </row>
    <row r="1087" spans="2:8">
      <c r="B1087" s="27"/>
      <c r="C1087" s="27"/>
      <c r="D1087" s="27"/>
      <c r="E1087" s="27"/>
      <c r="F1087" s="26"/>
      <c r="G1087" s="28"/>
      <c r="H1087" s="31"/>
    </row>
    <row r="1088" spans="2:8">
      <c r="B1088" s="27"/>
      <c r="C1088" s="27"/>
      <c r="D1088" s="27"/>
      <c r="E1088" s="27"/>
      <c r="F1088" s="26"/>
      <c r="G1088" s="28"/>
      <c r="H1088" s="31"/>
    </row>
    <row r="1089" spans="2:8">
      <c r="B1089" s="27"/>
      <c r="C1089" s="27"/>
      <c r="D1089" s="27"/>
      <c r="E1089" s="27"/>
      <c r="F1089" s="26"/>
      <c r="G1089" s="28"/>
      <c r="H1089" s="31"/>
    </row>
    <row r="1090" spans="2:8">
      <c r="B1090" s="27"/>
      <c r="C1090" s="27"/>
      <c r="D1090" s="27"/>
      <c r="E1090" s="27"/>
      <c r="F1090" s="26"/>
      <c r="G1090" s="28"/>
      <c r="H1090" s="31"/>
    </row>
    <row r="1091" spans="2:8">
      <c r="B1091" s="27"/>
      <c r="C1091" s="27"/>
      <c r="D1091" s="27"/>
      <c r="E1091" s="27"/>
      <c r="F1091" s="26"/>
      <c r="G1091" s="28"/>
      <c r="H1091" s="31"/>
    </row>
    <row r="1092" spans="2:8">
      <c r="B1092" s="27"/>
      <c r="C1092" s="27"/>
      <c r="D1092" s="27"/>
      <c r="E1092" s="27"/>
      <c r="F1092" s="26"/>
      <c r="G1092" s="28"/>
      <c r="H1092" s="31"/>
    </row>
    <row r="1093" spans="2:8">
      <c r="B1093" s="27"/>
      <c r="C1093" s="27"/>
      <c r="D1093" s="27"/>
      <c r="E1093" s="27"/>
      <c r="F1093" s="26"/>
      <c r="G1093" s="28"/>
      <c r="H1093" s="31"/>
    </row>
    <row r="1094" spans="2:8">
      <c r="B1094" s="27"/>
      <c r="C1094" s="27"/>
      <c r="D1094" s="27"/>
      <c r="E1094" s="27"/>
      <c r="F1094" s="26"/>
      <c r="G1094" s="28"/>
      <c r="H1094" s="31"/>
    </row>
    <row r="1095" spans="2:8">
      <c r="B1095" s="27"/>
      <c r="C1095" s="27"/>
      <c r="D1095" s="27"/>
      <c r="E1095" s="27"/>
      <c r="F1095" s="26"/>
      <c r="G1095" s="28"/>
      <c r="H1095" s="31"/>
    </row>
    <row r="1096" spans="2:8">
      <c r="B1096" s="27"/>
      <c r="C1096" s="27"/>
      <c r="D1096" s="27"/>
      <c r="E1096" s="27"/>
      <c r="F1096" s="26"/>
      <c r="G1096" s="28"/>
      <c r="H1096" s="31"/>
    </row>
    <row r="1097" spans="2:8">
      <c r="B1097" s="27"/>
      <c r="C1097" s="27"/>
      <c r="D1097" s="27"/>
      <c r="E1097" s="27"/>
      <c r="F1097" s="26"/>
      <c r="G1097" s="28"/>
      <c r="H1097" s="31"/>
    </row>
    <row r="1098" spans="2:8">
      <c r="B1098" s="27"/>
      <c r="C1098" s="27"/>
      <c r="D1098" s="27"/>
      <c r="E1098" s="27"/>
      <c r="F1098" s="26"/>
      <c r="G1098" s="28"/>
      <c r="H1098" s="31"/>
    </row>
    <row r="1099" spans="2:8">
      <c r="B1099" s="27"/>
      <c r="C1099" s="27"/>
      <c r="D1099" s="27"/>
      <c r="E1099" s="27"/>
      <c r="F1099" s="26"/>
      <c r="G1099" s="28"/>
      <c r="H1099" s="31"/>
    </row>
    <row r="1100" spans="2:8">
      <c r="B1100" s="27"/>
      <c r="C1100" s="27"/>
      <c r="D1100" s="27"/>
      <c r="E1100" s="27"/>
      <c r="F1100" s="26"/>
      <c r="G1100" s="28"/>
      <c r="H1100" s="31"/>
    </row>
    <row r="1101" spans="2:8">
      <c r="B1101" s="27"/>
      <c r="C1101" s="27"/>
      <c r="D1101" s="27"/>
      <c r="E1101" s="27"/>
      <c r="F1101" s="26"/>
      <c r="G1101" s="28"/>
      <c r="H1101" s="31"/>
    </row>
    <row r="1102" spans="2:8">
      <c r="B1102" s="27"/>
      <c r="C1102" s="27"/>
      <c r="D1102" s="27"/>
      <c r="E1102" s="27"/>
      <c r="F1102" s="26"/>
      <c r="G1102" s="28"/>
      <c r="H1102" s="31"/>
    </row>
    <row r="1103" spans="2:8">
      <c r="B1103" s="27"/>
      <c r="C1103" s="27"/>
      <c r="D1103" s="27"/>
      <c r="E1103" s="27"/>
      <c r="F1103" s="26"/>
      <c r="G1103" s="28"/>
      <c r="H1103" s="31"/>
    </row>
    <row r="1104" spans="2:8">
      <c r="B1104" s="27"/>
      <c r="C1104" s="27"/>
      <c r="D1104" s="27"/>
      <c r="E1104" s="27"/>
      <c r="F1104" s="26"/>
      <c r="G1104" s="28"/>
      <c r="H1104" s="31"/>
    </row>
    <row r="1105" spans="2:8">
      <c r="B1105" s="27"/>
      <c r="C1105" s="27"/>
      <c r="D1105" s="27"/>
      <c r="E1105" s="27"/>
      <c r="F1105" s="26"/>
      <c r="G1105" s="28"/>
      <c r="H1105" s="31"/>
    </row>
    <row r="1106" spans="2:8">
      <c r="B1106" s="27"/>
      <c r="C1106" s="27"/>
      <c r="D1106" s="27"/>
      <c r="E1106" s="27"/>
      <c r="F1106" s="26"/>
      <c r="G1106" s="28"/>
      <c r="H1106" s="31"/>
    </row>
    <row r="1107" spans="2:8">
      <c r="B1107" s="27"/>
      <c r="C1107" s="27"/>
      <c r="D1107" s="27"/>
      <c r="E1107" s="27"/>
      <c r="F1107" s="26"/>
      <c r="G1107" s="28"/>
      <c r="H1107" s="31"/>
    </row>
    <row r="1108" spans="2:8">
      <c r="B1108" s="27"/>
      <c r="C1108" s="27"/>
      <c r="D1108" s="27"/>
      <c r="E1108" s="27"/>
      <c r="F1108" s="26"/>
      <c r="G1108" s="28"/>
      <c r="H1108" s="31"/>
    </row>
    <row r="1109" spans="2:8">
      <c r="B1109" s="27"/>
      <c r="C1109" s="27"/>
      <c r="D1109" s="27"/>
      <c r="E1109" s="27"/>
      <c r="F1109" s="26"/>
      <c r="G1109" s="28"/>
      <c r="H1109" s="31"/>
    </row>
    <row r="1110" spans="2:8">
      <c r="B1110" s="27"/>
      <c r="C1110" s="27"/>
      <c r="D1110" s="27"/>
      <c r="E1110" s="27"/>
      <c r="F1110" s="26"/>
      <c r="G1110" s="28"/>
      <c r="H1110" s="31"/>
    </row>
    <row r="1111" spans="2:8">
      <c r="B1111" s="27"/>
      <c r="C1111" s="27"/>
      <c r="D1111" s="27"/>
      <c r="E1111" s="27"/>
      <c r="F1111" s="26"/>
      <c r="G1111" s="28"/>
      <c r="H1111" s="31"/>
    </row>
    <row r="1112" spans="2:8">
      <c r="B1112" s="27"/>
      <c r="C1112" s="27"/>
      <c r="D1112" s="27"/>
      <c r="E1112" s="27"/>
      <c r="F1112" s="26"/>
      <c r="G1112" s="28"/>
      <c r="H1112" s="31"/>
    </row>
    <row r="1113" spans="2:8">
      <c r="B1113" s="27"/>
      <c r="C1113" s="27"/>
      <c r="D1113" s="27"/>
      <c r="E1113" s="27"/>
      <c r="F1113" s="26"/>
      <c r="G1113" s="28"/>
      <c r="H1113" s="31"/>
    </row>
    <row r="1114" spans="2:8">
      <c r="B1114" s="27"/>
      <c r="C1114" s="27"/>
      <c r="D1114" s="27"/>
      <c r="E1114" s="27"/>
      <c r="F1114" s="26"/>
      <c r="G1114" s="28"/>
      <c r="H1114" s="31"/>
    </row>
    <row r="1115" spans="2:8">
      <c r="B1115" s="27"/>
      <c r="C1115" s="27"/>
      <c r="D1115" s="27"/>
      <c r="E1115" s="27"/>
      <c r="F1115" s="26"/>
      <c r="G1115" s="28"/>
      <c r="H1115" s="31"/>
    </row>
    <row r="1116" spans="2:8">
      <c r="B1116" s="27"/>
      <c r="C1116" s="27"/>
      <c r="D1116" s="27"/>
      <c r="E1116" s="27"/>
      <c r="F1116" s="26"/>
      <c r="G1116" s="28"/>
      <c r="H1116" s="31"/>
    </row>
    <row r="1117" spans="2:8">
      <c r="B1117" s="27"/>
      <c r="C1117" s="27"/>
      <c r="D1117" s="27"/>
      <c r="E1117" s="27"/>
      <c r="F1117" s="26"/>
      <c r="G1117" s="28"/>
      <c r="H1117" s="31"/>
    </row>
    <row r="1118" spans="2:8">
      <c r="B1118" s="27"/>
      <c r="C1118" s="27"/>
      <c r="D1118" s="27"/>
      <c r="E1118" s="27"/>
      <c r="F1118" s="26"/>
      <c r="G1118" s="28"/>
      <c r="H1118" s="31"/>
    </row>
    <row r="1119" spans="2:8">
      <c r="B1119" s="27"/>
      <c r="C1119" s="27"/>
      <c r="D1119" s="27"/>
      <c r="E1119" s="27"/>
      <c r="F1119" s="26"/>
      <c r="G1119" s="28"/>
      <c r="H1119" s="31"/>
    </row>
    <row r="1120" spans="2:8">
      <c r="B1120" s="27"/>
      <c r="C1120" s="27"/>
      <c r="D1120" s="27"/>
      <c r="E1120" s="27"/>
      <c r="F1120" s="26"/>
      <c r="G1120" s="28"/>
      <c r="H1120" s="31"/>
    </row>
    <row r="1121" spans="2:8">
      <c r="B1121" s="27"/>
      <c r="C1121" s="27"/>
      <c r="D1121" s="27"/>
      <c r="E1121" s="27"/>
      <c r="F1121" s="26"/>
      <c r="G1121" s="28"/>
      <c r="H1121" s="31"/>
    </row>
    <row r="1122" spans="2:8">
      <c r="B1122" s="27"/>
      <c r="C1122" s="27"/>
      <c r="D1122" s="27"/>
      <c r="E1122" s="27"/>
      <c r="F1122" s="26"/>
      <c r="G1122" s="28"/>
      <c r="H1122" s="31"/>
    </row>
    <row r="1123" spans="2:8">
      <c r="B1123" s="27"/>
      <c r="C1123" s="27"/>
      <c r="D1123" s="27"/>
      <c r="E1123" s="27"/>
      <c r="F1123" s="26"/>
      <c r="G1123" s="28"/>
      <c r="H1123" s="31"/>
    </row>
    <row r="1124" spans="2:8">
      <c r="B1124" s="27"/>
      <c r="C1124" s="27"/>
      <c r="D1124" s="27"/>
      <c r="E1124" s="27"/>
      <c r="F1124" s="26"/>
      <c r="G1124" s="28"/>
      <c r="H1124" s="31"/>
    </row>
    <row r="1125" spans="2:8">
      <c r="B1125" s="27"/>
      <c r="C1125" s="27"/>
      <c r="D1125" s="27"/>
      <c r="E1125" s="27"/>
      <c r="F1125" s="26"/>
      <c r="G1125" s="28"/>
      <c r="H1125" s="31"/>
    </row>
    <row r="1126" spans="2:8">
      <c r="B1126" s="27"/>
      <c r="C1126" s="27"/>
      <c r="D1126" s="27"/>
      <c r="E1126" s="27"/>
      <c r="F1126" s="26"/>
      <c r="G1126" s="28"/>
      <c r="H1126" s="31"/>
    </row>
    <row r="1127" spans="2:8">
      <c r="B1127" s="27"/>
      <c r="C1127" s="27"/>
      <c r="D1127" s="27"/>
      <c r="E1127" s="27"/>
      <c r="F1127" s="26"/>
      <c r="G1127" s="28"/>
      <c r="H1127" s="31"/>
    </row>
    <row r="1128" spans="2:8">
      <c r="B1128" s="27"/>
      <c r="C1128" s="27"/>
      <c r="D1128" s="27"/>
      <c r="E1128" s="27"/>
      <c r="F1128" s="26"/>
      <c r="G1128" s="28"/>
      <c r="H1128" s="31"/>
    </row>
    <row r="1129" spans="2:8">
      <c r="B1129" s="27"/>
      <c r="C1129" s="27"/>
      <c r="D1129" s="27"/>
      <c r="E1129" s="27"/>
      <c r="F1129" s="26"/>
      <c r="G1129" s="28"/>
      <c r="H1129" s="31"/>
    </row>
    <row r="1130" spans="2:8">
      <c r="B1130" s="27"/>
      <c r="C1130" s="27"/>
      <c r="D1130" s="27"/>
      <c r="E1130" s="27"/>
      <c r="F1130" s="26"/>
      <c r="G1130" s="28"/>
      <c r="H1130" s="31"/>
    </row>
    <row r="1131" spans="2:8">
      <c r="B1131" s="27"/>
      <c r="C1131" s="27"/>
      <c r="D1131" s="27"/>
      <c r="E1131" s="27"/>
      <c r="F1131" s="26"/>
      <c r="G1131" s="28"/>
      <c r="H1131" s="31"/>
    </row>
    <row r="1132" spans="2:8">
      <c r="B1132" s="27"/>
      <c r="C1132" s="27"/>
      <c r="D1132" s="27"/>
      <c r="E1132" s="27"/>
      <c r="F1132" s="26"/>
      <c r="G1132" s="28"/>
      <c r="H1132" s="31"/>
    </row>
    <row r="1133" spans="2:8">
      <c r="B1133" s="27"/>
      <c r="C1133" s="27"/>
      <c r="D1133" s="27"/>
      <c r="E1133" s="27"/>
      <c r="F1133" s="26"/>
      <c r="G1133" s="28"/>
      <c r="H1133" s="31"/>
    </row>
    <row r="1134" spans="2:8">
      <c r="B1134" s="27"/>
      <c r="C1134" s="27"/>
      <c r="D1134" s="27"/>
      <c r="E1134" s="27"/>
      <c r="F1134" s="26"/>
      <c r="G1134" s="28"/>
      <c r="H1134" s="31"/>
    </row>
    <row r="1135" spans="2:8">
      <c r="B1135" s="27"/>
      <c r="C1135" s="27"/>
      <c r="D1135" s="27"/>
      <c r="E1135" s="27"/>
      <c r="F1135" s="26"/>
      <c r="G1135" s="28"/>
      <c r="H1135" s="31"/>
    </row>
    <row r="1136" spans="2:8">
      <c r="B1136" s="27"/>
      <c r="C1136" s="27"/>
      <c r="D1136" s="27"/>
      <c r="E1136" s="27"/>
      <c r="F1136" s="26"/>
      <c r="G1136" s="28"/>
      <c r="H1136" s="31"/>
    </row>
    <row r="1137" spans="2:8">
      <c r="B1137" s="27"/>
      <c r="C1137" s="27"/>
      <c r="D1137" s="27"/>
      <c r="E1137" s="27"/>
      <c r="F1137" s="26"/>
      <c r="G1137" s="28"/>
      <c r="H1137" s="31"/>
    </row>
    <row r="1138" spans="2:8">
      <c r="B1138" s="27"/>
      <c r="C1138" s="27"/>
      <c r="D1138" s="27"/>
      <c r="E1138" s="27"/>
      <c r="F1138" s="26"/>
      <c r="G1138" s="28"/>
      <c r="H1138" s="31"/>
    </row>
    <row r="1139" spans="2:8">
      <c r="B1139" s="27"/>
      <c r="C1139" s="27"/>
      <c r="D1139" s="27"/>
      <c r="E1139" s="27"/>
      <c r="F1139" s="26"/>
      <c r="G1139" s="28"/>
      <c r="H1139" s="31"/>
    </row>
    <row r="1140" spans="2:8">
      <c r="B1140" s="27"/>
      <c r="C1140" s="27"/>
      <c r="D1140" s="27"/>
      <c r="E1140" s="27"/>
      <c r="F1140" s="26"/>
      <c r="G1140" s="28"/>
      <c r="H1140" s="31"/>
    </row>
    <row r="1141" spans="2:8">
      <c r="B1141" s="27"/>
      <c r="C1141" s="27"/>
      <c r="D1141" s="27"/>
      <c r="E1141" s="27"/>
      <c r="F1141" s="26"/>
      <c r="G1141" s="28"/>
      <c r="H1141" s="31"/>
    </row>
    <row r="1142" spans="2:8">
      <c r="B1142" s="27"/>
      <c r="C1142" s="27"/>
      <c r="D1142" s="27"/>
      <c r="E1142" s="27"/>
      <c r="F1142" s="26"/>
      <c r="G1142" s="28"/>
      <c r="H1142" s="31"/>
    </row>
    <row r="1143" spans="2:8">
      <c r="B1143" s="27"/>
      <c r="C1143" s="27"/>
      <c r="D1143" s="27"/>
      <c r="E1143" s="27"/>
      <c r="F1143" s="26"/>
      <c r="G1143" s="28"/>
      <c r="H1143" s="31"/>
    </row>
    <row r="1144" spans="2:8">
      <c r="B1144" s="27"/>
      <c r="C1144" s="27"/>
      <c r="D1144" s="27"/>
      <c r="E1144" s="27"/>
      <c r="F1144" s="26"/>
      <c r="G1144" s="28"/>
      <c r="H1144" s="31"/>
    </row>
    <row r="1145" spans="2:8">
      <c r="B1145" s="27"/>
      <c r="C1145" s="27"/>
      <c r="D1145" s="27"/>
      <c r="E1145" s="27"/>
      <c r="F1145" s="26"/>
      <c r="G1145" s="28"/>
      <c r="H1145" s="31"/>
    </row>
    <row r="1146" spans="2:8">
      <c r="B1146" s="27"/>
      <c r="C1146" s="27"/>
      <c r="D1146" s="27"/>
      <c r="E1146" s="27"/>
      <c r="F1146" s="26"/>
      <c r="G1146" s="28"/>
      <c r="H1146" s="31"/>
    </row>
    <row r="1147" spans="2:8">
      <c r="B1147" s="27"/>
      <c r="C1147" s="27"/>
      <c r="D1147" s="27"/>
      <c r="E1147" s="27"/>
      <c r="F1147" s="26"/>
      <c r="G1147" s="28"/>
      <c r="H1147" s="31"/>
    </row>
    <row r="1148" spans="2:8">
      <c r="B1148" s="27"/>
      <c r="C1148" s="27"/>
      <c r="D1148" s="27"/>
      <c r="E1148" s="27"/>
      <c r="F1148" s="26"/>
      <c r="G1148" s="28"/>
      <c r="H1148" s="31"/>
    </row>
    <row r="1149" spans="2:8">
      <c r="B1149" s="27"/>
      <c r="C1149" s="27"/>
      <c r="D1149" s="27"/>
      <c r="E1149" s="27"/>
      <c r="F1149" s="26"/>
      <c r="G1149" s="28"/>
      <c r="H1149" s="31"/>
    </row>
    <row r="1150" spans="2:8">
      <c r="B1150" s="27"/>
      <c r="C1150" s="27"/>
      <c r="D1150" s="27"/>
      <c r="E1150" s="27"/>
      <c r="F1150" s="26"/>
      <c r="G1150" s="28"/>
      <c r="H1150" s="31"/>
    </row>
    <row r="1151" spans="2:8">
      <c r="B1151" s="27"/>
      <c r="C1151" s="27"/>
      <c r="D1151" s="27"/>
      <c r="E1151" s="27"/>
      <c r="F1151" s="26"/>
      <c r="G1151" s="28"/>
      <c r="H1151" s="31"/>
    </row>
    <row r="1152" spans="2:8">
      <c r="B1152" s="27"/>
      <c r="C1152" s="27"/>
      <c r="D1152" s="27"/>
      <c r="E1152" s="27"/>
      <c r="F1152" s="26"/>
      <c r="G1152" s="28"/>
      <c r="H1152" s="31"/>
    </row>
    <row r="1153" spans="2:8">
      <c r="B1153" s="27"/>
      <c r="C1153" s="27"/>
      <c r="D1153" s="27"/>
      <c r="E1153" s="27"/>
      <c r="F1153" s="26"/>
      <c r="G1153" s="28"/>
      <c r="H1153" s="31"/>
    </row>
    <row r="1154" spans="2:8">
      <c r="B1154" s="27"/>
      <c r="C1154" s="27"/>
      <c r="D1154" s="27"/>
      <c r="E1154" s="27"/>
      <c r="F1154" s="26"/>
      <c r="G1154" s="28"/>
      <c r="H1154" s="31"/>
    </row>
    <row r="1155" spans="2:8">
      <c r="B1155" s="27"/>
      <c r="C1155" s="27"/>
      <c r="D1155" s="27"/>
      <c r="E1155" s="27"/>
      <c r="F1155" s="26"/>
      <c r="G1155" s="28"/>
      <c r="H1155" s="31"/>
    </row>
    <row r="1156" spans="2:8">
      <c r="B1156" s="27"/>
      <c r="C1156" s="27"/>
      <c r="D1156" s="27"/>
      <c r="E1156" s="27"/>
      <c r="F1156" s="26"/>
      <c r="G1156" s="28"/>
      <c r="H1156" s="31"/>
    </row>
    <row r="1157" spans="2:8">
      <c r="B1157" s="27"/>
      <c r="C1157" s="27"/>
      <c r="D1157" s="27"/>
      <c r="E1157" s="27"/>
      <c r="F1157" s="26"/>
      <c r="G1157" s="28"/>
      <c r="H1157" s="31"/>
    </row>
    <row r="1158" spans="2:8">
      <c r="B1158" s="27"/>
      <c r="C1158" s="27"/>
      <c r="D1158" s="27"/>
      <c r="E1158" s="27"/>
      <c r="F1158" s="26"/>
      <c r="G1158" s="28"/>
      <c r="H1158" s="31"/>
    </row>
    <row r="1159" spans="2:8">
      <c r="B1159" s="27"/>
      <c r="C1159" s="27"/>
      <c r="D1159" s="27"/>
      <c r="E1159" s="27"/>
      <c r="F1159" s="26"/>
      <c r="G1159" s="28"/>
      <c r="H1159" s="31"/>
    </row>
    <row r="1160" spans="2:8">
      <c r="B1160" s="27"/>
      <c r="C1160" s="27"/>
      <c r="D1160" s="27"/>
      <c r="E1160" s="27"/>
      <c r="F1160" s="26"/>
      <c r="G1160" s="28"/>
      <c r="H1160" s="31"/>
    </row>
    <row r="1161" spans="2:8">
      <c r="B1161" s="27"/>
      <c r="C1161" s="27"/>
      <c r="D1161" s="27"/>
      <c r="E1161" s="27"/>
      <c r="F1161" s="26"/>
      <c r="G1161" s="28"/>
      <c r="H1161" s="31"/>
    </row>
    <row r="1162" spans="2:8">
      <c r="B1162" s="27"/>
      <c r="C1162" s="27"/>
      <c r="D1162" s="27"/>
      <c r="E1162" s="27"/>
      <c r="F1162" s="26"/>
      <c r="G1162" s="28"/>
      <c r="H1162" s="31"/>
    </row>
    <row r="1163" spans="2:8">
      <c r="B1163" s="27"/>
      <c r="C1163" s="27"/>
      <c r="D1163" s="27"/>
      <c r="E1163" s="27"/>
      <c r="F1163" s="26"/>
      <c r="G1163" s="28"/>
      <c r="H1163" s="31"/>
    </row>
    <row r="1164" spans="2:8">
      <c r="B1164" s="27"/>
      <c r="C1164" s="27"/>
      <c r="D1164" s="27"/>
      <c r="E1164" s="27"/>
      <c r="F1164" s="26"/>
      <c r="G1164" s="28"/>
      <c r="H1164" s="31"/>
    </row>
    <row r="1165" spans="2:8">
      <c r="B1165" s="27"/>
      <c r="C1165" s="27"/>
      <c r="D1165" s="27"/>
      <c r="E1165" s="27"/>
      <c r="F1165" s="26"/>
      <c r="G1165" s="28"/>
      <c r="H1165" s="31"/>
    </row>
    <row r="1166" spans="2:8">
      <c r="B1166" s="27"/>
      <c r="C1166" s="27"/>
      <c r="D1166" s="27"/>
      <c r="E1166" s="27"/>
      <c r="F1166" s="26"/>
      <c r="G1166" s="28"/>
      <c r="H1166" s="31"/>
    </row>
    <row r="1167" spans="2:8">
      <c r="B1167" s="27"/>
      <c r="C1167" s="27"/>
      <c r="D1167" s="27"/>
      <c r="E1167" s="27"/>
      <c r="F1167" s="26"/>
      <c r="G1167" s="28"/>
      <c r="H1167" s="31"/>
    </row>
    <row r="1168" spans="2:8">
      <c r="B1168" s="27"/>
      <c r="C1168" s="27"/>
      <c r="D1168" s="27"/>
      <c r="E1168" s="27"/>
      <c r="F1168" s="26"/>
      <c r="G1168" s="28"/>
      <c r="H1168" s="31"/>
    </row>
    <row r="1169" spans="2:8">
      <c r="B1169" s="27"/>
      <c r="C1169" s="27"/>
      <c r="D1169" s="27"/>
      <c r="E1169" s="27"/>
      <c r="F1169" s="26"/>
      <c r="G1169" s="28"/>
      <c r="H1169" s="31"/>
    </row>
    <row r="1170" spans="2:8">
      <c r="B1170" s="27"/>
      <c r="C1170" s="27"/>
      <c r="D1170" s="27"/>
      <c r="E1170" s="27"/>
      <c r="F1170" s="26"/>
      <c r="G1170" s="28"/>
      <c r="H1170" s="31"/>
    </row>
    <row r="1171" spans="2:8">
      <c r="B1171" s="27"/>
      <c r="C1171" s="27"/>
      <c r="D1171" s="27"/>
      <c r="E1171" s="27"/>
      <c r="F1171" s="26"/>
      <c r="G1171" s="28"/>
      <c r="H1171" s="31"/>
    </row>
    <row r="1172" spans="2:8">
      <c r="B1172" s="27"/>
      <c r="C1172" s="27"/>
      <c r="D1172" s="27"/>
      <c r="E1172" s="27"/>
      <c r="F1172" s="26"/>
      <c r="G1172" s="28"/>
      <c r="H1172" s="31"/>
    </row>
    <row r="1173" spans="2:8">
      <c r="B1173" s="27"/>
      <c r="C1173" s="27"/>
      <c r="D1173" s="27"/>
      <c r="E1173" s="27"/>
      <c r="F1173" s="26"/>
      <c r="G1173" s="28"/>
      <c r="H1173" s="31"/>
    </row>
    <row r="1174" spans="2:8">
      <c r="B1174" s="27"/>
      <c r="C1174" s="27"/>
      <c r="D1174" s="27"/>
      <c r="E1174" s="27"/>
      <c r="F1174" s="26"/>
      <c r="G1174" s="28"/>
      <c r="H1174" s="31"/>
    </row>
    <row r="1175" spans="2:8">
      <c r="B1175" s="27"/>
      <c r="C1175" s="27"/>
      <c r="D1175" s="27"/>
      <c r="E1175" s="27"/>
      <c r="F1175" s="26"/>
      <c r="G1175" s="28"/>
      <c r="H1175" s="31"/>
    </row>
    <row r="1176" spans="2:8">
      <c r="B1176" s="27"/>
      <c r="C1176" s="27"/>
      <c r="D1176" s="27"/>
      <c r="E1176" s="27"/>
      <c r="F1176" s="26"/>
      <c r="G1176" s="28"/>
      <c r="H1176" s="31"/>
    </row>
    <row r="1177" spans="2:8">
      <c r="B1177" s="27"/>
      <c r="C1177" s="27"/>
      <c r="D1177" s="27"/>
      <c r="E1177" s="27"/>
      <c r="F1177" s="26"/>
      <c r="G1177" s="28"/>
      <c r="H1177" s="31"/>
    </row>
    <row r="1178" spans="2:8">
      <c r="B1178" s="27"/>
      <c r="C1178" s="27"/>
      <c r="D1178" s="27"/>
      <c r="E1178" s="27"/>
      <c r="F1178" s="26"/>
      <c r="G1178" s="28"/>
      <c r="H1178" s="31"/>
    </row>
    <row r="1179" spans="2:8">
      <c r="B1179" s="27"/>
      <c r="C1179" s="27"/>
      <c r="D1179" s="27"/>
      <c r="E1179" s="27"/>
      <c r="F1179" s="26"/>
      <c r="G1179" s="28"/>
      <c r="H1179" s="31"/>
    </row>
    <row r="1180" spans="2:8">
      <c r="B1180" s="27"/>
      <c r="C1180" s="27"/>
      <c r="D1180" s="27"/>
      <c r="E1180" s="27"/>
      <c r="F1180" s="26"/>
      <c r="G1180" s="28"/>
      <c r="H1180" s="31"/>
    </row>
    <row r="1181" spans="2:8">
      <c r="B1181" s="27"/>
      <c r="C1181" s="27"/>
      <c r="D1181" s="27"/>
      <c r="E1181" s="27"/>
      <c r="F1181" s="26"/>
      <c r="G1181" s="28"/>
      <c r="H1181" s="31"/>
    </row>
    <row r="1182" spans="2:8">
      <c r="B1182" s="27"/>
      <c r="C1182" s="27"/>
      <c r="D1182" s="27"/>
      <c r="E1182" s="27"/>
      <c r="F1182" s="26"/>
      <c r="G1182" s="28"/>
      <c r="H1182" s="31"/>
    </row>
    <row r="1183" spans="2:8">
      <c r="B1183" s="27"/>
      <c r="C1183" s="27"/>
      <c r="D1183" s="27"/>
      <c r="E1183" s="27"/>
      <c r="F1183" s="26"/>
      <c r="G1183" s="28"/>
      <c r="H1183" s="31"/>
    </row>
    <row r="1184" spans="2:8">
      <c r="B1184" s="27"/>
      <c r="C1184" s="27"/>
      <c r="D1184" s="27"/>
      <c r="E1184" s="27"/>
      <c r="F1184" s="26"/>
      <c r="G1184" s="28"/>
      <c r="H1184" s="31"/>
    </row>
    <row r="1185" spans="2:8">
      <c r="B1185" s="27"/>
      <c r="C1185" s="27"/>
      <c r="D1185" s="27"/>
      <c r="E1185" s="27"/>
      <c r="F1185" s="26"/>
      <c r="G1185" s="28"/>
      <c r="H1185" s="31"/>
    </row>
    <row r="1186" spans="2:8">
      <c r="B1186" s="27"/>
      <c r="C1186" s="27"/>
      <c r="D1186" s="27"/>
      <c r="E1186" s="27"/>
      <c r="F1186" s="26"/>
      <c r="G1186" s="28"/>
      <c r="H1186" s="31"/>
    </row>
    <row r="1187" spans="2:8">
      <c r="B1187" s="27"/>
      <c r="C1187" s="27"/>
      <c r="D1187" s="27"/>
      <c r="E1187" s="27"/>
      <c r="F1187" s="26"/>
      <c r="G1187" s="28"/>
      <c r="H1187" s="31"/>
    </row>
    <row r="1188" spans="2:8">
      <c r="B1188" s="27"/>
      <c r="C1188" s="27"/>
      <c r="D1188" s="27"/>
      <c r="E1188" s="27"/>
      <c r="F1188" s="26"/>
      <c r="G1188" s="28"/>
      <c r="H1188" s="31"/>
    </row>
    <row r="1189" spans="2:8">
      <c r="B1189" s="27"/>
      <c r="C1189" s="27"/>
      <c r="D1189" s="27"/>
      <c r="E1189" s="27"/>
      <c r="F1189" s="26"/>
      <c r="G1189" s="28"/>
      <c r="H1189" s="31"/>
    </row>
    <row r="1190" spans="2:8">
      <c r="B1190" s="27"/>
      <c r="C1190" s="27"/>
      <c r="D1190" s="27"/>
      <c r="E1190" s="27"/>
      <c r="F1190" s="26"/>
      <c r="G1190" s="28"/>
      <c r="H1190" s="31"/>
    </row>
    <row r="1191" spans="2:8">
      <c r="B1191" s="27"/>
      <c r="C1191" s="27"/>
      <c r="D1191" s="27"/>
      <c r="E1191" s="27"/>
      <c r="F1191" s="26"/>
      <c r="G1191" s="28"/>
      <c r="H1191" s="31"/>
    </row>
    <row r="1192" spans="2:8">
      <c r="B1192" s="27"/>
      <c r="C1192" s="27"/>
      <c r="D1192" s="27"/>
      <c r="E1192" s="27"/>
      <c r="F1192" s="26"/>
      <c r="G1192" s="28"/>
      <c r="H1192" s="31"/>
    </row>
    <row r="1193" spans="2:8">
      <c r="B1193" s="27"/>
      <c r="C1193" s="27"/>
      <c r="D1193" s="27"/>
      <c r="E1193" s="27"/>
      <c r="F1193" s="26"/>
      <c r="G1193" s="28"/>
      <c r="H1193" s="31"/>
    </row>
    <row r="1194" spans="2:8">
      <c r="B1194" s="27"/>
      <c r="C1194" s="27"/>
      <c r="D1194" s="27"/>
      <c r="E1194" s="27"/>
      <c r="F1194" s="26"/>
      <c r="G1194" s="28"/>
      <c r="H1194" s="31"/>
    </row>
    <row r="1195" spans="2:8">
      <c r="B1195" s="27"/>
      <c r="C1195" s="27"/>
      <c r="D1195" s="27"/>
      <c r="E1195" s="27"/>
      <c r="F1195" s="26"/>
      <c r="G1195" s="28"/>
      <c r="H1195" s="31"/>
    </row>
    <row r="1196" spans="2:8">
      <c r="B1196" s="27"/>
      <c r="C1196" s="27"/>
      <c r="D1196" s="27"/>
      <c r="E1196" s="27"/>
      <c r="F1196" s="26"/>
      <c r="G1196" s="28"/>
      <c r="H1196" s="31"/>
    </row>
    <row r="1197" spans="2:8">
      <c r="B1197" s="27"/>
      <c r="C1197" s="27"/>
      <c r="D1197" s="27"/>
      <c r="E1197" s="27"/>
      <c r="F1197" s="26"/>
      <c r="G1197" s="28"/>
      <c r="H1197" s="31"/>
    </row>
    <row r="1198" spans="2:8">
      <c r="B1198" s="27"/>
      <c r="C1198" s="27"/>
      <c r="D1198" s="27"/>
      <c r="E1198" s="27"/>
      <c r="F1198" s="26"/>
      <c r="G1198" s="28"/>
      <c r="H1198" s="31"/>
    </row>
    <row r="1199" spans="2:8">
      <c r="B1199" s="27"/>
      <c r="C1199" s="27"/>
      <c r="D1199" s="27"/>
      <c r="E1199" s="27"/>
      <c r="F1199" s="26"/>
      <c r="G1199" s="28"/>
      <c r="H1199" s="31"/>
    </row>
    <row r="1200" spans="2:8">
      <c r="B1200" s="27"/>
      <c r="C1200" s="27"/>
      <c r="D1200" s="27"/>
      <c r="E1200" s="27"/>
      <c r="F1200" s="26"/>
      <c r="G1200" s="28"/>
      <c r="H1200" s="31"/>
    </row>
    <row r="1201" spans="2:8">
      <c r="B1201" s="27"/>
      <c r="C1201" s="27"/>
      <c r="D1201" s="27"/>
      <c r="E1201" s="27"/>
      <c r="F1201" s="26"/>
      <c r="G1201" s="28"/>
      <c r="H1201" s="31"/>
    </row>
    <row r="1202" spans="2:8">
      <c r="B1202" s="27"/>
      <c r="C1202" s="27"/>
      <c r="D1202" s="27"/>
      <c r="E1202" s="27"/>
      <c r="F1202" s="26"/>
      <c r="G1202" s="28"/>
      <c r="H1202" s="31"/>
    </row>
    <row r="1203" spans="2:8">
      <c r="B1203" s="27"/>
      <c r="C1203" s="27"/>
      <c r="D1203" s="27"/>
      <c r="E1203" s="27"/>
      <c r="F1203" s="26"/>
      <c r="G1203" s="28"/>
      <c r="H1203" s="31"/>
    </row>
    <row r="1204" spans="2:8">
      <c r="B1204" s="27"/>
      <c r="C1204" s="27"/>
      <c r="D1204" s="27"/>
      <c r="E1204" s="27"/>
      <c r="F1204" s="26"/>
      <c r="G1204" s="28"/>
      <c r="H1204" s="31"/>
    </row>
    <row r="1205" spans="2:8">
      <c r="B1205" s="27"/>
      <c r="C1205" s="27"/>
      <c r="D1205" s="27"/>
      <c r="E1205" s="27"/>
      <c r="F1205" s="26"/>
      <c r="G1205" s="28"/>
      <c r="H1205" s="31"/>
    </row>
    <row r="1206" spans="2:8">
      <c r="B1206" s="27"/>
      <c r="C1206" s="27"/>
      <c r="D1206" s="27"/>
      <c r="E1206" s="27"/>
      <c r="F1206" s="26"/>
      <c r="G1206" s="28"/>
      <c r="H1206" s="31"/>
    </row>
    <row r="1207" spans="2:8">
      <c r="B1207" s="27"/>
      <c r="C1207" s="27"/>
      <c r="D1207" s="27"/>
      <c r="E1207" s="27"/>
      <c r="F1207" s="26"/>
      <c r="G1207" s="28"/>
      <c r="H1207" s="31"/>
    </row>
    <row r="1208" spans="2:8">
      <c r="B1208" s="27"/>
      <c r="C1208" s="27"/>
      <c r="D1208" s="27"/>
      <c r="E1208" s="27"/>
      <c r="F1208" s="26"/>
      <c r="G1208" s="28"/>
      <c r="H1208" s="31"/>
    </row>
    <row r="1209" spans="2:8">
      <c r="B1209" s="27"/>
      <c r="C1209" s="27"/>
      <c r="D1209" s="27"/>
      <c r="E1209" s="27"/>
      <c r="F1209" s="26"/>
      <c r="G1209" s="28"/>
      <c r="H1209" s="31"/>
    </row>
    <row r="1210" spans="2:8">
      <c r="B1210" s="27"/>
      <c r="C1210" s="27"/>
      <c r="D1210" s="27"/>
      <c r="E1210" s="27"/>
      <c r="F1210" s="26"/>
      <c r="G1210" s="28"/>
      <c r="H1210" s="31"/>
    </row>
    <row r="1211" spans="2:8">
      <c r="B1211" s="27"/>
      <c r="C1211" s="27"/>
      <c r="D1211" s="27"/>
      <c r="E1211" s="27"/>
      <c r="F1211" s="26"/>
      <c r="G1211" s="28"/>
      <c r="H1211" s="31"/>
    </row>
    <row r="1212" spans="2:8">
      <c r="B1212" s="27"/>
      <c r="C1212" s="27"/>
      <c r="D1212" s="27"/>
      <c r="E1212" s="27"/>
      <c r="F1212" s="26"/>
      <c r="G1212" s="28"/>
      <c r="H1212" s="31"/>
    </row>
    <row r="1213" spans="2:8">
      <c r="B1213" s="27"/>
      <c r="C1213" s="27"/>
      <c r="D1213" s="27"/>
      <c r="E1213" s="27"/>
      <c r="F1213" s="26"/>
      <c r="G1213" s="28"/>
      <c r="H1213" s="31"/>
    </row>
    <row r="1214" spans="2:8">
      <c r="B1214" s="27"/>
      <c r="C1214" s="27"/>
      <c r="D1214" s="27"/>
      <c r="E1214" s="27"/>
      <c r="F1214" s="26"/>
      <c r="G1214" s="28"/>
      <c r="H1214" s="31"/>
    </row>
    <row r="1215" spans="2:8">
      <c r="B1215" s="27"/>
      <c r="C1215" s="27"/>
      <c r="D1215" s="27"/>
      <c r="E1215" s="27"/>
      <c r="F1215" s="26"/>
      <c r="G1215" s="28"/>
      <c r="H1215" s="31"/>
    </row>
    <row r="1216" spans="2:8">
      <c r="B1216" s="27"/>
      <c r="C1216" s="27"/>
      <c r="D1216" s="27"/>
      <c r="E1216" s="27"/>
      <c r="F1216" s="26"/>
      <c r="G1216" s="28"/>
      <c r="H1216" s="31"/>
    </row>
    <row r="1217" spans="2:8">
      <c r="B1217" s="27"/>
      <c r="C1217" s="27"/>
      <c r="D1217" s="27"/>
      <c r="E1217" s="27"/>
      <c r="F1217" s="26"/>
      <c r="G1217" s="28"/>
      <c r="H1217" s="31"/>
    </row>
    <row r="1218" spans="2:8">
      <c r="B1218" s="27"/>
      <c r="C1218" s="27"/>
      <c r="D1218" s="27"/>
      <c r="E1218" s="27"/>
      <c r="F1218" s="26"/>
      <c r="G1218" s="28"/>
      <c r="H1218" s="31"/>
    </row>
    <row r="1219" spans="2:8">
      <c r="B1219" s="27"/>
      <c r="C1219" s="27"/>
      <c r="D1219" s="27"/>
      <c r="E1219" s="27"/>
      <c r="F1219" s="26"/>
      <c r="G1219" s="28"/>
      <c r="H1219" s="31"/>
    </row>
    <row r="1220" spans="2:8">
      <c r="B1220" s="27"/>
      <c r="C1220" s="27"/>
      <c r="D1220" s="27"/>
      <c r="E1220" s="27"/>
      <c r="F1220" s="26"/>
      <c r="G1220" s="28"/>
      <c r="H1220" s="31"/>
    </row>
    <row r="1221" spans="2:8">
      <c r="B1221" s="27"/>
      <c r="C1221" s="27"/>
      <c r="D1221" s="27"/>
      <c r="E1221" s="27"/>
      <c r="F1221" s="26"/>
      <c r="G1221" s="28"/>
      <c r="H1221" s="31"/>
    </row>
    <row r="1222" spans="2:8">
      <c r="B1222" s="27"/>
      <c r="C1222" s="27"/>
      <c r="D1222" s="27"/>
      <c r="E1222" s="27"/>
      <c r="F1222" s="26"/>
      <c r="G1222" s="28"/>
      <c r="H1222" s="31"/>
    </row>
    <row r="1223" spans="2:8">
      <c r="B1223" s="27"/>
      <c r="C1223" s="27"/>
      <c r="D1223" s="27"/>
      <c r="E1223" s="27"/>
      <c r="F1223" s="26"/>
      <c r="G1223" s="28"/>
      <c r="H1223" s="31"/>
    </row>
    <row r="1224" spans="2:8">
      <c r="B1224" s="27"/>
      <c r="C1224" s="27"/>
      <c r="D1224" s="27"/>
      <c r="E1224" s="27"/>
      <c r="F1224" s="26"/>
      <c r="G1224" s="28"/>
      <c r="H1224" s="31"/>
    </row>
    <row r="1225" spans="2:8">
      <c r="B1225" s="27"/>
      <c r="C1225" s="27"/>
      <c r="D1225" s="27"/>
      <c r="E1225" s="27"/>
      <c r="F1225" s="26"/>
      <c r="G1225" s="28"/>
      <c r="H1225" s="31"/>
    </row>
    <row r="1226" spans="2:8">
      <c r="B1226" s="27"/>
      <c r="C1226" s="27"/>
      <c r="D1226" s="27"/>
      <c r="E1226" s="27"/>
      <c r="F1226" s="26"/>
      <c r="G1226" s="28"/>
      <c r="H1226" s="31"/>
    </row>
    <row r="1227" spans="2:8">
      <c r="B1227" s="27"/>
      <c r="C1227" s="27"/>
      <c r="D1227" s="27"/>
      <c r="E1227" s="27"/>
      <c r="F1227" s="26"/>
      <c r="G1227" s="28"/>
      <c r="H1227" s="31"/>
    </row>
    <row r="1228" spans="2:8">
      <c r="B1228" s="27"/>
      <c r="C1228" s="27"/>
      <c r="D1228" s="27"/>
      <c r="E1228" s="27"/>
      <c r="F1228" s="26"/>
      <c r="G1228" s="28"/>
      <c r="H1228" s="31"/>
    </row>
    <row r="1229" spans="2:8">
      <c r="B1229" s="27"/>
      <c r="C1229" s="27"/>
      <c r="D1229" s="27"/>
      <c r="E1229" s="27"/>
      <c r="F1229" s="26"/>
      <c r="G1229" s="28"/>
      <c r="H1229" s="31"/>
    </row>
    <row r="1230" spans="2:8">
      <c r="B1230" s="27"/>
      <c r="C1230" s="27"/>
      <c r="D1230" s="27"/>
      <c r="E1230" s="27"/>
      <c r="F1230" s="26"/>
      <c r="G1230" s="28"/>
      <c r="H1230" s="31"/>
    </row>
    <row r="1231" spans="2:8">
      <c r="B1231" s="27"/>
      <c r="C1231" s="27"/>
      <c r="D1231" s="27"/>
      <c r="E1231" s="27"/>
      <c r="F1231" s="26"/>
      <c r="G1231" s="28"/>
      <c r="H1231" s="31"/>
    </row>
    <row r="1232" spans="2:8">
      <c r="B1232" s="27"/>
      <c r="C1232" s="27"/>
      <c r="D1232" s="27"/>
      <c r="E1232" s="27"/>
      <c r="F1232" s="26"/>
      <c r="G1232" s="28"/>
      <c r="H1232" s="31"/>
    </row>
    <row r="1233" spans="2:8">
      <c r="B1233" s="27"/>
      <c r="C1233" s="27"/>
      <c r="D1233" s="27"/>
      <c r="E1233" s="27"/>
      <c r="F1233" s="26"/>
      <c r="G1233" s="28"/>
      <c r="H1233" s="31"/>
    </row>
    <row r="1234" spans="2:8">
      <c r="B1234" s="27"/>
      <c r="C1234" s="27"/>
      <c r="D1234" s="27"/>
      <c r="E1234" s="27"/>
      <c r="F1234" s="26"/>
      <c r="G1234" s="28"/>
      <c r="H1234" s="31"/>
    </row>
    <row r="1235" spans="2:8">
      <c r="B1235" s="27"/>
      <c r="C1235" s="27"/>
      <c r="D1235" s="27"/>
      <c r="E1235" s="27"/>
      <c r="F1235" s="26"/>
      <c r="G1235" s="28"/>
      <c r="H1235" s="31"/>
    </row>
    <row r="1236" spans="2:8">
      <c r="B1236" s="27"/>
      <c r="C1236" s="27"/>
      <c r="D1236" s="27"/>
      <c r="E1236" s="27"/>
      <c r="F1236" s="26"/>
      <c r="G1236" s="28"/>
      <c r="H1236" s="31"/>
    </row>
    <row r="1237" spans="2:8">
      <c r="B1237" s="27"/>
      <c r="C1237" s="27"/>
      <c r="D1237" s="27"/>
      <c r="E1237" s="27"/>
      <c r="F1237" s="26"/>
      <c r="G1237" s="28"/>
      <c r="H1237" s="31"/>
    </row>
    <row r="1238" spans="2:8">
      <c r="B1238" s="27"/>
      <c r="C1238" s="27"/>
      <c r="D1238" s="27"/>
      <c r="E1238" s="27"/>
      <c r="F1238" s="26"/>
      <c r="G1238" s="28"/>
      <c r="H1238" s="31"/>
    </row>
    <row r="1239" spans="2:8">
      <c r="B1239" s="27"/>
      <c r="C1239" s="27"/>
      <c r="D1239" s="27"/>
      <c r="E1239" s="27"/>
      <c r="F1239" s="26"/>
      <c r="G1239" s="28"/>
      <c r="H1239" s="31"/>
    </row>
    <row r="1240" spans="2:8">
      <c r="B1240" s="27"/>
      <c r="C1240" s="27"/>
      <c r="D1240" s="27"/>
      <c r="E1240" s="27"/>
      <c r="F1240" s="26"/>
      <c r="G1240" s="28"/>
      <c r="H1240" s="31"/>
    </row>
    <row r="1241" spans="2:8">
      <c r="B1241" s="27"/>
      <c r="C1241" s="27"/>
      <c r="D1241" s="27"/>
      <c r="E1241" s="27"/>
      <c r="F1241" s="26"/>
      <c r="G1241" s="28"/>
      <c r="H1241" s="31"/>
    </row>
    <row r="1242" spans="2:8">
      <c r="B1242" s="27"/>
      <c r="C1242" s="27"/>
      <c r="D1242" s="27"/>
      <c r="E1242" s="27"/>
      <c r="F1242" s="26"/>
      <c r="G1242" s="28"/>
      <c r="H1242" s="31"/>
    </row>
    <row r="1243" spans="2:8">
      <c r="B1243" s="27"/>
      <c r="C1243" s="27"/>
      <c r="D1243" s="27"/>
      <c r="E1243" s="27"/>
      <c r="F1243" s="26"/>
      <c r="G1243" s="28"/>
      <c r="H1243" s="31"/>
    </row>
    <row r="1244" spans="2:8">
      <c r="B1244" s="27"/>
      <c r="C1244" s="27"/>
      <c r="D1244" s="27"/>
      <c r="E1244" s="27"/>
      <c r="F1244" s="26"/>
      <c r="G1244" s="28"/>
      <c r="H1244" s="31"/>
    </row>
    <row r="1245" spans="2:8">
      <c r="B1245" s="27"/>
      <c r="C1245" s="27"/>
      <c r="D1245" s="27"/>
      <c r="E1245" s="27"/>
      <c r="F1245" s="26"/>
      <c r="G1245" s="28"/>
      <c r="H1245" s="31"/>
    </row>
    <row r="1246" spans="2:8">
      <c r="B1246" s="27"/>
      <c r="C1246" s="27"/>
      <c r="D1246" s="27"/>
      <c r="E1246" s="27"/>
      <c r="F1246" s="26"/>
      <c r="G1246" s="28"/>
      <c r="H1246" s="31"/>
    </row>
    <row r="1247" spans="2:8">
      <c r="B1247" s="27"/>
      <c r="C1247" s="27"/>
      <c r="D1247" s="27"/>
      <c r="E1247" s="27"/>
      <c r="F1247" s="26"/>
      <c r="G1247" s="28"/>
      <c r="H1247" s="31"/>
    </row>
    <row r="1248" spans="2:8">
      <c r="B1248" s="27"/>
      <c r="C1248" s="27"/>
      <c r="D1248" s="27"/>
      <c r="E1248" s="27"/>
      <c r="F1248" s="26"/>
      <c r="G1248" s="28"/>
      <c r="H1248" s="31"/>
    </row>
    <row r="1249" spans="2:8">
      <c r="B1249" s="27"/>
      <c r="C1249" s="27"/>
      <c r="D1249" s="27"/>
      <c r="E1249" s="27"/>
      <c r="F1249" s="26"/>
      <c r="G1249" s="28"/>
      <c r="H1249" s="31"/>
    </row>
    <row r="1250" spans="2:8">
      <c r="B1250" s="27"/>
      <c r="C1250" s="27"/>
      <c r="D1250" s="27"/>
      <c r="E1250" s="27"/>
      <c r="F1250" s="26"/>
      <c r="G1250" s="28"/>
      <c r="H1250" s="31"/>
    </row>
    <row r="1251" spans="2:8">
      <c r="B1251" s="27"/>
      <c r="C1251" s="27"/>
      <c r="D1251" s="27"/>
      <c r="E1251" s="27"/>
      <c r="F1251" s="26"/>
      <c r="G1251" s="28"/>
      <c r="H1251" s="31"/>
    </row>
    <row r="1252" spans="2:8">
      <c r="B1252" s="27"/>
      <c r="C1252" s="27"/>
      <c r="D1252" s="27"/>
      <c r="E1252" s="27"/>
      <c r="F1252" s="26"/>
      <c r="G1252" s="28"/>
      <c r="H1252" s="31"/>
    </row>
    <row r="1253" spans="2:8">
      <c r="B1253" s="27"/>
      <c r="C1253" s="27"/>
      <c r="D1253" s="27"/>
      <c r="E1253" s="27"/>
      <c r="F1253" s="26"/>
      <c r="G1253" s="28"/>
      <c r="H1253" s="31"/>
    </row>
    <row r="1254" spans="2:8">
      <c r="B1254" s="27"/>
      <c r="C1254" s="27"/>
      <c r="D1254" s="27"/>
      <c r="E1254" s="27"/>
      <c r="F1254" s="26"/>
      <c r="G1254" s="28"/>
      <c r="H1254" s="31"/>
    </row>
    <row r="1255" spans="2:8">
      <c r="B1255" s="27"/>
      <c r="C1255" s="27"/>
      <c r="D1255" s="27"/>
      <c r="E1255" s="27"/>
      <c r="F1255" s="26"/>
      <c r="G1255" s="28"/>
      <c r="H1255" s="31"/>
    </row>
    <row r="1256" spans="2:8">
      <c r="B1256" s="27"/>
      <c r="C1256" s="27"/>
      <c r="D1256" s="27"/>
      <c r="E1256" s="27"/>
      <c r="F1256" s="26"/>
      <c r="G1256" s="28"/>
      <c r="H1256" s="31"/>
    </row>
    <row r="1257" spans="2:8">
      <c r="B1257" s="27"/>
      <c r="C1257" s="27"/>
      <c r="D1257" s="27"/>
      <c r="E1257" s="27"/>
      <c r="F1257" s="26"/>
      <c r="G1257" s="28"/>
      <c r="H1257" s="31"/>
    </row>
    <row r="1258" spans="2:8">
      <c r="B1258" s="27"/>
      <c r="C1258" s="27"/>
      <c r="D1258" s="27"/>
      <c r="E1258" s="27"/>
      <c r="F1258" s="26"/>
      <c r="G1258" s="28"/>
      <c r="H1258" s="31"/>
    </row>
    <row r="1259" spans="2:8">
      <c r="B1259" s="27"/>
      <c r="C1259" s="27"/>
      <c r="D1259" s="27"/>
      <c r="E1259" s="27"/>
      <c r="F1259" s="26"/>
      <c r="G1259" s="28"/>
      <c r="H1259" s="31"/>
    </row>
    <row r="1260" spans="2:8">
      <c r="B1260" s="27"/>
      <c r="C1260" s="27"/>
      <c r="D1260" s="27"/>
      <c r="E1260" s="27"/>
      <c r="F1260" s="26"/>
      <c r="G1260" s="28"/>
      <c r="H1260" s="31"/>
    </row>
    <row r="1261" spans="2:8">
      <c r="B1261" s="27"/>
      <c r="C1261" s="27"/>
      <c r="D1261" s="27"/>
      <c r="E1261" s="27"/>
      <c r="F1261" s="26"/>
      <c r="G1261" s="28"/>
      <c r="H1261" s="31"/>
    </row>
    <row r="1262" spans="2:8">
      <c r="B1262" s="27"/>
      <c r="C1262" s="27"/>
      <c r="D1262" s="27"/>
      <c r="E1262" s="27"/>
      <c r="F1262" s="26"/>
      <c r="G1262" s="28"/>
      <c r="H1262" s="31"/>
    </row>
    <row r="1263" spans="2:8">
      <c r="B1263" s="27"/>
      <c r="C1263" s="27"/>
      <c r="D1263" s="27"/>
      <c r="E1263" s="27"/>
      <c r="F1263" s="26"/>
      <c r="G1263" s="28"/>
      <c r="H1263" s="31"/>
    </row>
    <row r="1264" spans="2:8">
      <c r="B1264" s="27"/>
      <c r="C1264" s="27"/>
      <c r="D1264" s="27"/>
      <c r="E1264" s="27"/>
      <c r="F1264" s="26"/>
      <c r="G1264" s="28"/>
      <c r="H1264" s="31"/>
    </row>
    <row r="1265" spans="2:8">
      <c r="B1265" s="27"/>
      <c r="C1265" s="27"/>
      <c r="D1265" s="27"/>
      <c r="E1265" s="27"/>
      <c r="F1265" s="26"/>
      <c r="G1265" s="28"/>
      <c r="H1265" s="31"/>
    </row>
    <row r="1266" spans="2:8">
      <c r="B1266" s="27"/>
      <c r="C1266" s="27"/>
      <c r="D1266" s="27"/>
      <c r="E1266" s="27"/>
      <c r="F1266" s="26"/>
      <c r="G1266" s="28"/>
      <c r="H1266" s="31"/>
    </row>
    <row r="1267" spans="2:8">
      <c r="B1267" s="27"/>
      <c r="C1267" s="27"/>
      <c r="D1267" s="27"/>
      <c r="E1267" s="27"/>
      <c r="F1267" s="26"/>
      <c r="G1267" s="28"/>
      <c r="H1267" s="31"/>
    </row>
    <row r="1268" spans="2:8">
      <c r="B1268" s="27"/>
      <c r="C1268" s="27"/>
      <c r="D1268" s="27"/>
      <c r="E1268" s="27"/>
      <c r="F1268" s="26"/>
      <c r="G1268" s="28"/>
      <c r="H1268" s="31"/>
    </row>
    <row r="1269" spans="2:8">
      <c r="B1269" s="27"/>
      <c r="C1269" s="27"/>
      <c r="D1269" s="27"/>
      <c r="E1269" s="27"/>
      <c r="F1269" s="26"/>
      <c r="G1269" s="28"/>
      <c r="H1269" s="31"/>
    </row>
    <row r="1270" spans="2:8">
      <c r="B1270" s="27"/>
      <c r="C1270" s="27"/>
      <c r="D1270" s="27"/>
      <c r="E1270" s="27"/>
      <c r="F1270" s="26"/>
      <c r="G1270" s="28"/>
      <c r="H1270" s="31"/>
    </row>
    <row r="1271" spans="2:8">
      <c r="B1271" s="27"/>
      <c r="C1271" s="27"/>
      <c r="D1271" s="27"/>
      <c r="E1271" s="27"/>
      <c r="F1271" s="26"/>
      <c r="G1271" s="28"/>
      <c r="H1271" s="31"/>
    </row>
    <row r="1272" spans="2:8">
      <c r="B1272" s="27"/>
      <c r="C1272" s="27"/>
      <c r="D1272" s="27"/>
      <c r="E1272" s="27"/>
      <c r="F1272" s="26"/>
      <c r="G1272" s="28"/>
      <c r="H1272" s="31"/>
    </row>
    <row r="1273" spans="2:8">
      <c r="B1273" s="27"/>
      <c r="C1273" s="27"/>
      <c r="D1273" s="27"/>
      <c r="E1273" s="27"/>
      <c r="F1273" s="26"/>
      <c r="G1273" s="28"/>
      <c r="H1273" s="31"/>
    </row>
    <row r="1274" spans="2:8">
      <c r="B1274" s="27"/>
      <c r="C1274" s="27"/>
      <c r="D1274" s="27"/>
      <c r="E1274" s="27"/>
      <c r="F1274" s="26"/>
      <c r="G1274" s="28"/>
      <c r="H1274" s="31"/>
    </row>
    <row r="1275" spans="2:8">
      <c r="B1275" s="27"/>
      <c r="C1275" s="27"/>
      <c r="D1275" s="27"/>
      <c r="E1275" s="27"/>
      <c r="F1275" s="26"/>
      <c r="G1275" s="28"/>
      <c r="H1275" s="31"/>
    </row>
    <row r="1276" spans="2:8">
      <c r="B1276" s="27"/>
      <c r="C1276" s="27"/>
      <c r="D1276" s="27"/>
      <c r="E1276" s="27"/>
      <c r="F1276" s="26"/>
      <c r="G1276" s="28"/>
      <c r="H1276" s="31"/>
    </row>
    <row r="1277" spans="2:8">
      <c r="B1277" s="27"/>
      <c r="C1277" s="27"/>
      <c r="D1277" s="27"/>
      <c r="E1277" s="27"/>
      <c r="F1277" s="26"/>
      <c r="G1277" s="28"/>
      <c r="H1277" s="31"/>
    </row>
    <row r="1278" spans="2:8">
      <c r="B1278" s="27"/>
      <c r="C1278" s="27"/>
      <c r="D1278" s="27"/>
      <c r="E1278" s="27"/>
      <c r="F1278" s="26"/>
      <c r="G1278" s="28"/>
      <c r="H1278" s="31"/>
    </row>
    <row r="1279" spans="2:8">
      <c r="B1279" s="27"/>
      <c r="C1279" s="27"/>
      <c r="D1279" s="27"/>
      <c r="E1279" s="27"/>
      <c r="F1279" s="26"/>
      <c r="G1279" s="28"/>
      <c r="H1279" s="31"/>
    </row>
    <row r="1280" spans="2:8">
      <c r="B1280" s="27"/>
      <c r="C1280" s="27"/>
      <c r="D1280" s="27"/>
      <c r="E1280" s="27"/>
      <c r="F1280" s="26"/>
      <c r="G1280" s="28"/>
      <c r="H1280" s="31"/>
    </row>
    <row r="1281" spans="2:8">
      <c r="B1281" s="27"/>
      <c r="C1281" s="27"/>
      <c r="D1281" s="27"/>
      <c r="E1281" s="27"/>
      <c r="F1281" s="26"/>
      <c r="G1281" s="28"/>
      <c r="H1281" s="31"/>
    </row>
    <row r="1282" spans="2:8">
      <c r="B1282" s="27"/>
      <c r="C1282" s="27"/>
      <c r="D1282" s="27"/>
      <c r="E1282" s="27"/>
      <c r="F1282" s="26"/>
      <c r="G1282" s="28"/>
      <c r="H1282" s="31"/>
    </row>
    <row r="1283" spans="2:8">
      <c r="B1283" s="27"/>
      <c r="C1283" s="27"/>
      <c r="D1283" s="27"/>
      <c r="E1283" s="27"/>
      <c r="F1283" s="26"/>
      <c r="G1283" s="28"/>
      <c r="H1283" s="31"/>
    </row>
    <row r="1284" spans="2:8">
      <c r="B1284" s="27"/>
      <c r="C1284" s="27"/>
      <c r="D1284" s="27"/>
      <c r="E1284" s="27"/>
      <c r="F1284" s="26"/>
      <c r="G1284" s="28"/>
      <c r="H1284" s="31"/>
    </row>
    <row r="1285" spans="2:8">
      <c r="B1285" s="27"/>
      <c r="C1285" s="27"/>
      <c r="D1285" s="27"/>
      <c r="E1285" s="27"/>
      <c r="F1285" s="26"/>
      <c r="G1285" s="28"/>
      <c r="H1285" s="31"/>
    </row>
    <row r="1286" spans="2:8">
      <c r="B1286" s="27"/>
      <c r="C1286" s="27"/>
      <c r="D1286" s="27"/>
      <c r="E1286" s="27"/>
      <c r="F1286" s="26"/>
      <c r="G1286" s="28"/>
      <c r="H1286" s="31"/>
    </row>
    <row r="1287" spans="2:8">
      <c r="B1287" s="27"/>
      <c r="C1287" s="27"/>
      <c r="D1287" s="27"/>
      <c r="E1287" s="27"/>
      <c r="F1287" s="26"/>
      <c r="G1287" s="28"/>
      <c r="H1287" s="31"/>
    </row>
    <row r="1288" spans="2:8">
      <c r="B1288" s="27"/>
      <c r="C1288" s="27"/>
      <c r="D1288" s="27"/>
      <c r="E1288" s="27"/>
      <c r="F1288" s="26"/>
      <c r="G1288" s="28"/>
      <c r="H1288" s="31"/>
    </row>
    <row r="1289" spans="2:8">
      <c r="B1289" s="27"/>
      <c r="C1289" s="27"/>
      <c r="D1289" s="27"/>
      <c r="E1289" s="27"/>
      <c r="F1289" s="26"/>
      <c r="G1289" s="28"/>
      <c r="H1289" s="31"/>
    </row>
    <row r="1290" spans="2:8">
      <c r="B1290" s="27"/>
      <c r="C1290" s="27"/>
      <c r="D1290" s="27"/>
      <c r="E1290" s="27"/>
      <c r="F1290" s="26"/>
      <c r="G1290" s="28"/>
      <c r="H1290" s="31"/>
    </row>
    <row r="1291" spans="2:8">
      <c r="B1291" s="27"/>
      <c r="C1291" s="27"/>
      <c r="D1291" s="27"/>
      <c r="E1291" s="27"/>
      <c r="F1291" s="26"/>
      <c r="G1291" s="28"/>
      <c r="H1291" s="31"/>
    </row>
    <row r="1292" spans="2:8">
      <c r="B1292" s="27"/>
      <c r="C1292" s="27"/>
      <c r="D1292" s="27"/>
      <c r="E1292" s="27"/>
      <c r="F1292" s="26"/>
      <c r="G1292" s="28"/>
      <c r="H1292" s="31"/>
    </row>
    <row r="1293" spans="2:8">
      <c r="B1293" s="27"/>
      <c r="C1293" s="27"/>
      <c r="D1293" s="27"/>
      <c r="E1293" s="27"/>
      <c r="F1293" s="26"/>
      <c r="G1293" s="28"/>
      <c r="H1293" s="31"/>
    </row>
    <row r="1294" spans="2:8">
      <c r="B1294" s="27"/>
      <c r="C1294" s="27"/>
      <c r="D1294" s="27"/>
      <c r="E1294" s="27"/>
      <c r="F1294" s="26"/>
      <c r="G1294" s="28"/>
      <c r="H1294" s="31"/>
    </row>
    <row r="1295" spans="2:8">
      <c r="B1295" s="27"/>
      <c r="C1295" s="27"/>
      <c r="D1295" s="27"/>
      <c r="E1295" s="27"/>
      <c r="F1295" s="26"/>
      <c r="G1295" s="28"/>
      <c r="H1295" s="31"/>
    </row>
    <row r="1296" spans="2:8">
      <c r="B1296" s="27"/>
      <c r="C1296" s="27"/>
      <c r="D1296" s="27"/>
      <c r="E1296" s="27"/>
      <c r="F1296" s="26"/>
      <c r="G1296" s="28"/>
      <c r="H1296" s="31"/>
    </row>
    <row r="1297" spans="2:8">
      <c r="B1297" s="27"/>
      <c r="C1297" s="27"/>
      <c r="D1297" s="27"/>
      <c r="E1297" s="27"/>
      <c r="F1297" s="26"/>
      <c r="G1297" s="28"/>
      <c r="H1297" s="31"/>
    </row>
    <row r="1298" spans="2:8">
      <c r="B1298" s="27"/>
      <c r="C1298" s="27"/>
      <c r="D1298" s="27"/>
      <c r="E1298" s="27"/>
      <c r="F1298" s="26"/>
      <c r="G1298" s="28"/>
      <c r="H1298" s="31"/>
    </row>
    <row r="1299" spans="2:8">
      <c r="B1299" s="27"/>
      <c r="C1299" s="27"/>
      <c r="D1299" s="27"/>
      <c r="E1299" s="27"/>
      <c r="F1299" s="26"/>
      <c r="G1299" s="28"/>
      <c r="H1299" s="31"/>
    </row>
    <row r="1300" spans="2:8">
      <c r="B1300" s="27"/>
      <c r="C1300" s="27"/>
      <c r="D1300" s="27"/>
      <c r="E1300" s="27"/>
      <c r="F1300" s="26"/>
      <c r="G1300" s="28"/>
      <c r="H1300" s="31"/>
    </row>
    <row r="1301" spans="2:8">
      <c r="B1301" s="27"/>
      <c r="C1301" s="27"/>
      <c r="D1301" s="27"/>
      <c r="E1301" s="27"/>
      <c r="F1301" s="26"/>
      <c r="G1301" s="28"/>
      <c r="H1301" s="31"/>
    </row>
    <row r="1302" spans="2:8">
      <c r="B1302" s="27"/>
      <c r="C1302" s="27"/>
      <c r="D1302" s="27"/>
      <c r="E1302" s="27"/>
      <c r="F1302" s="26"/>
      <c r="G1302" s="28"/>
      <c r="H1302" s="31"/>
    </row>
    <row r="1303" spans="2:8">
      <c r="B1303" s="27"/>
      <c r="C1303" s="27"/>
      <c r="D1303" s="27"/>
      <c r="E1303" s="27"/>
      <c r="F1303" s="26"/>
      <c r="G1303" s="28"/>
      <c r="H1303" s="31"/>
    </row>
    <row r="1304" spans="2:8">
      <c r="B1304" s="27"/>
      <c r="C1304" s="27"/>
      <c r="D1304" s="27"/>
      <c r="E1304" s="27"/>
      <c r="F1304" s="26"/>
      <c r="G1304" s="28"/>
      <c r="H1304" s="31"/>
    </row>
    <row r="1305" spans="2:8">
      <c r="B1305" s="27"/>
      <c r="C1305" s="27"/>
      <c r="D1305" s="27"/>
      <c r="E1305" s="27"/>
      <c r="F1305" s="26"/>
      <c r="G1305" s="28"/>
      <c r="H1305" s="31"/>
    </row>
    <row r="1306" spans="2:8">
      <c r="B1306" s="27"/>
      <c r="C1306" s="27"/>
      <c r="D1306" s="27"/>
      <c r="E1306" s="27"/>
      <c r="F1306" s="26"/>
      <c r="G1306" s="28"/>
      <c r="H1306" s="31"/>
    </row>
    <row r="1307" spans="2:8">
      <c r="B1307" s="27"/>
      <c r="C1307" s="27"/>
      <c r="D1307" s="27"/>
      <c r="E1307" s="27"/>
      <c r="F1307" s="26"/>
      <c r="G1307" s="28"/>
      <c r="H1307" s="31"/>
    </row>
    <row r="1308" spans="2:8">
      <c r="B1308" s="27"/>
      <c r="C1308" s="27"/>
      <c r="D1308" s="27"/>
      <c r="E1308" s="27"/>
      <c r="F1308" s="26"/>
      <c r="G1308" s="28"/>
      <c r="H1308" s="31"/>
    </row>
    <row r="1309" spans="2:8">
      <c r="B1309" s="27"/>
      <c r="C1309" s="27"/>
      <c r="D1309" s="27"/>
      <c r="E1309" s="27"/>
      <c r="F1309" s="26"/>
      <c r="G1309" s="28"/>
      <c r="H1309" s="31"/>
    </row>
    <row r="1310" spans="2:8">
      <c r="B1310" s="27"/>
      <c r="C1310" s="27"/>
      <c r="D1310" s="27"/>
      <c r="E1310" s="27"/>
      <c r="F1310" s="26"/>
      <c r="G1310" s="28"/>
      <c r="H1310" s="31"/>
    </row>
    <row r="1311" spans="2:8">
      <c r="B1311" s="27"/>
      <c r="C1311" s="27"/>
      <c r="D1311" s="27"/>
      <c r="E1311" s="27"/>
      <c r="F1311" s="26"/>
      <c r="G1311" s="28"/>
      <c r="H1311" s="31"/>
    </row>
    <row r="1312" spans="2:8">
      <c r="B1312" s="27"/>
      <c r="C1312" s="27"/>
      <c r="D1312" s="27"/>
      <c r="E1312" s="27"/>
      <c r="F1312" s="26"/>
      <c r="G1312" s="28"/>
      <c r="H1312" s="31"/>
    </row>
    <row r="1313" spans="2:8">
      <c r="B1313" s="27"/>
      <c r="C1313" s="27"/>
      <c r="D1313" s="27"/>
      <c r="E1313" s="27"/>
      <c r="F1313" s="26"/>
      <c r="G1313" s="28"/>
      <c r="H1313" s="31"/>
    </row>
    <row r="1314" spans="2:8">
      <c r="B1314" s="27"/>
      <c r="C1314" s="27"/>
      <c r="D1314" s="27"/>
      <c r="E1314" s="27"/>
      <c r="F1314" s="26"/>
      <c r="G1314" s="28"/>
      <c r="H1314" s="31"/>
    </row>
    <row r="1315" spans="2:8">
      <c r="B1315" s="27"/>
      <c r="C1315" s="27"/>
      <c r="D1315" s="27"/>
      <c r="E1315" s="27"/>
      <c r="F1315" s="26"/>
      <c r="G1315" s="28"/>
      <c r="H1315" s="31"/>
    </row>
    <row r="1316" spans="2:8">
      <c r="B1316" s="27"/>
      <c r="C1316" s="27"/>
      <c r="D1316" s="27"/>
      <c r="E1316" s="27"/>
      <c r="F1316" s="26"/>
      <c r="G1316" s="28"/>
      <c r="H1316" s="31"/>
    </row>
    <row r="1317" spans="2:8">
      <c r="B1317" s="27"/>
      <c r="C1317" s="27"/>
      <c r="D1317" s="27"/>
      <c r="E1317" s="27"/>
      <c r="F1317" s="26"/>
      <c r="G1317" s="28"/>
      <c r="H1317" s="31"/>
    </row>
    <row r="1318" spans="2:8">
      <c r="B1318" s="27"/>
      <c r="C1318" s="27"/>
      <c r="D1318" s="27"/>
      <c r="E1318" s="27"/>
      <c r="F1318" s="26"/>
      <c r="G1318" s="28"/>
      <c r="H1318" s="31"/>
    </row>
    <row r="1319" spans="2:8">
      <c r="B1319" s="27"/>
      <c r="C1319" s="27"/>
      <c r="D1319" s="27"/>
      <c r="E1319" s="27"/>
      <c r="F1319" s="26"/>
      <c r="G1319" s="28"/>
      <c r="H1319" s="31"/>
    </row>
    <row r="1320" spans="2:8">
      <c r="B1320" s="27"/>
      <c r="C1320" s="27"/>
      <c r="D1320" s="27"/>
      <c r="E1320" s="27"/>
      <c r="F1320" s="26"/>
      <c r="G1320" s="28"/>
      <c r="H1320" s="31"/>
    </row>
    <row r="1321" spans="2:8">
      <c r="B1321" s="27"/>
      <c r="C1321" s="27"/>
      <c r="D1321" s="27"/>
      <c r="E1321" s="27"/>
      <c r="F1321" s="26"/>
      <c r="G1321" s="28"/>
      <c r="H1321" s="31"/>
    </row>
    <row r="1322" spans="2:8">
      <c r="B1322" s="27"/>
      <c r="C1322" s="27"/>
      <c r="D1322" s="27"/>
      <c r="E1322" s="27"/>
      <c r="F1322" s="26"/>
      <c r="G1322" s="28"/>
      <c r="H1322" s="31"/>
    </row>
    <row r="1323" spans="2:8">
      <c r="B1323" s="27"/>
      <c r="C1323" s="27"/>
      <c r="D1323" s="27"/>
      <c r="E1323" s="27"/>
      <c r="F1323" s="26"/>
      <c r="G1323" s="28"/>
      <c r="H1323" s="31"/>
    </row>
    <row r="1324" spans="2:8">
      <c r="B1324" s="27"/>
      <c r="C1324" s="27"/>
      <c r="D1324" s="27"/>
      <c r="E1324" s="27"/>
      <c r="F1324" s="26"/>
      <c r="G1324" s="28"/>
      <c r="H1324" s="31"/>
    </row>
    <row r="1325" spans="2:8">
      <c r="B1325" s="27"/>
      <c r="C1325" s="27"/>
      <c r="D1325" s="27"/>
      <c r="E1325" s="27"/>
      <c r="F1325" s="26"/>
      <c r="G1325" s="28"/>
      <c r="H1325" s="31"/>
    </row>
    <row r="1326" spans="2:8">
      <c r="B1326" s="27"/>
      <c r="C1326" s="27"/>
      <c r="D1326" s="27"/>
      <c r="E1326" s="27"/>
      <c r="F1326" s="26"/>
      <c r="G1326" s="28"/>
      <c r="H1326" s="31"/>
    </row>
    <row r="1327" spans="2:8">
      <c r="B1327" s="27"/>
      <c r="C1327" s="27"/>
      <c r="D1327" s="27"/>
      <c r="E1327" s="27"/>
      <c r="F1327" s="26"/>
      <c r="G1327" s="28"/>
      <c r="H1327" s="31"/>
    </row>
    <row r="1328" spans="2:8">
      <c r="B1328" s="27"/>
      <c r="C1328" s="27"/>
      <c r="D1328" s="27"/>
      <c r="E1328" s="27"/>
      <c r="F1328" s="26"/>
      <c r="G1328" s="28"/>
      <c r="H1328" s="31"/>
    </row>
    <row r="1329" spans="2:8">
      <c r="B1329" s="27"/>
      <c r="C1329" s="27"/>
      <c r="D1329" s="27"/>
      <c r="E1329" s="27"/>
      <c r="F1329" s="26"/>
      <c r="G1329" s="28"/>
      <c r="H1329" s="31"/>
    </row>
    <row r="1330" spans="2:8">
      <c r="B1330" s="27"/>
      <c r="C1330" s="27"/>
      <c r="D1330" s="27"/>
      <c r="E1330" s="27"/>
      <c r="F1330" s="26"/>
      <c r="G1330" s="28"/>
      <c r="H1330" s="31"/>
    </row>
    <row r="1331" spans="2:8">
      <c r="B1331" s="27"/>
      <c r="C1331" s="27"/>
      <c r="D1331" s="27"/>
      <c r="E1331" s="27"/>
      <c r="F1331" s="26"/>
      <c r="G1331" s="28"/>
      <c r="H1331" s="31"/>
    </row>
    <row r="1332" spans="2:8">
      <c r="B1332" s="27"/>
      <c r="C1332" s="27"/>
      <c r="D1332" s="27"/>
      <c r="E1332" s="27"/>
      <c r="F1332" s="26"/>
      <c r="G1332" s="28"/>
      <c r="H1332" s="31"/>
    </row>
    <row r="1333" spans="2:8">
      <c r="B1333" s="27"/>
      <c r="C1333" s="27"/>
      <c r="D1333" s="27"/>
      <c r="E1333" s="27"/>
      <c r="F1333" s="26"/>
      <c r="G1333" s="28"/>
      <c r="H1333" s="31"/>
    </row>
    <row r="1334" spans="2:8">
      <c r="B1334" s="27"/>
      <c r="C1334" s="27"/>
      <c r="D1334" s="27"/>
      <c r="E1334" s="27"/>
      <c r="F1334" s="26"/>
      <c r="G1334" s="28"/>
      <c r="H1334" s="31"/>
    </row>
    <row r="1335" spans="2:8">
      <c r="B1335" s="27"/>
      <c r="C1335" s="27"/>
      <c r="D1335" s="27"/>
      <c r="E1335" s="27"/>
      <c r="F1335" s="26"/>
      <c r="G1335" s="28"/>
      <c r="H1335" s="31"/>
    </row>
    <row r="1336" spans="2:8">
      <c r="B1336" s="27"/>
      <c r="C1336" s="27"/>
      <c r="D1336" s="27"/>
      <c r="E1336" s="27"/>
      <c r="F1336" s="26"/>
      <c r="G1336" s="28"/>
      <c r="H1336" s="31"/>
    </row>
    <row r="1337" spans="2:8">
      <c r="B1337" s="27"/>
      <c r="C1337" s="27"/>
      <c r="D1337" s="27"/>
      <c r="E1337" s="27"/>
      <c r="F1337" s="26"/>
      <c r="G1337" s="28"/>
      <c r="H1337" s="31"/>
    </row>
    <row r="1338" spans="2:8">
      <c r="B1338" s="27"/>
      <c r="C1338" s="27"/>
      <c r="D1338" s="27"/>
      <c r="E1338" s="27"/>
      <c r="F1338" s="26"/>
      <c r="G1338" s="28"/>
      <c r="H1338" s="31"/>
    </row>
    <row r="1339" spans="2:8">
      <c r="B1339" s="27"/>
      <c r="C1339" s="27"/>
      <c r="D1339" s="27"/>
      <c r="E1339" s="27"/>
      <c r="F1339" s="26"/>
      <c r="G1339" s="28"/>
      <c r="H1339" s="31"/>
    </row>
    <row r="1340" spans="2:8">
      <c r="B1340" s="27"/>
      <c r="C1340" s="27"/>
      <c r="D1340" s="27"/>
      <c r="E1340" s="27"/>
      <c r="F1340" s="26"/>
      <c r="G1340" s="28"/>
      <c r="H1340" s="31"/>
    </row>
    <row r="1341" spans="2:8">
      <c r="B1341" s="27"/>
      <c r="C1341" s="27"/>
      <c r="D1341" s="27"/>
      <c r="E1341" s="27"/>
      <c r="F1341" s="26"/>
      <c r="G1341" s="28"/>
      <c r="H1341" s="31"/>
    </row>
    <row r="1342" spans="2:8">
      <c r="B1342" s="27"/>
      <c r="C1342" s="27"/>
      <c r="D1342" s="27"/>
      <c r="E1342" s="27"/>
      <c r="F1342" s="26"/>
      <c r="G1342" s="28"/>
      <c r="H1342" s="31"/>
    </row>
    <row r="1343" spans="2:8">
      <c r="B1343" s="27"/>
      <c r="C1343" s="27"/>
      <c r="D1343" s="27"/>
      <c r="E1343" s="27"/>
      <c r="F1343" s="26"/>
      <c r="G1343" s="28"/>
      <c r="H1343" s="31"/>
    </row>
    <row r="1344" spans="2:8">
      <c r="B1344" s="27"/>
      <c r="C1344" s="27"/>
      <c r="D1344" s="27"/>
      <c r="E1344" s="27"/>
      <c r="F1344" s="26"/>
      <c r="G1344" s="28"/>
      <c r="H1344" s="31"/>
    </row>
    <row r="1345" spans="2:8">
      <c r="B1345" s="27"/>
      <c r="C1345" s="27"/>
      <c r="D1345" s="27"/>
      <c r="E1345" s="27"/>
      <c r="F1345" s="26"/>
      <c r="G1345" s="28"/>
      <c r="H1345" s="31"/>
    </row>
    <row r="1346" spans="2:8">
      <c r="B1346" s="27"/>
      <c r="C1346" s="27"/>
      <c r="D1346" s="27"/>
      <c r="E1346" s="27"/>
      <c r="F1346" s="26"/>
      <c r="G1346" s="28"/>
      <c r="H1346" s="31"/>
    </row>
    <row r="1347" spans="2:8">
      <c r="B1347" s="27"/>
      <c r="C1347" s="27"/>
      <c r="D1347" s="27"/>
      <c r="E1347" s="27"/>
      <c r="F1347" s="26"/>
      <c r="G1347" s="28"/>
      <c r="H1347" s="31"/>
    </row>
    <row r="1348" spans="2:8">
      <c r="B1348" s="27"/>
      <c r="C1348" s="27"/>
      <c r="D1348" s="27"/>
      <c r="E1348" s="27"/>
      <c r="F1348" s="26"/>
      <c r="G1348" s="28"/>
      <c r="H1348" s="31"/>
    </row>
    <row r="1349" spans="2:8">
      <c r="B1349" s="27"/>
      <c r="C1349" s="27"/>
      <c r="D1349" s="27"/>
      <c r="E1349" s="27"/>
      <c r="F1349" s="26"/>
      <c r="G1349" s="28"/>
      <c r="H1349" s="31"/>
    </row>
    <row r="1350" spans="2:8">
      <c r="B1350" s="27"/>
      <c r="C1350" s="27"/>
      <c r="D1350" s="27"/>
      <c r="E1350" s="27"/>
      <c r="F1350" s="26"/>
      <c r="G1350" s="28"/>
      <c r="H1350" s="31"/>
    </row>
    <row r="1351" spans="2:8">
      <c r="B1351" s="27"/>
      <c r="C1351" s="27"/>
      <c r="D1351" s="27"/>
      <c r="E1351" s="27"/>
      <c r="F1351" s="26"/>
      <c r="G1351" s="28"/>
      <c r="H1351" s="31"/>
    </row>
    <row r="1352" spans="2:8">
      <c r="B1352" s="27"/>
      <c r="C1352" s="27"/>
      <c r="D1352" s="27"/>
      <c r="E1352" s="27"/>
      <c r="F1352" s="26"/>
      <c r="G1352" s="28"/>
      <c r="H1352" s="31"/>
    </row>
    <row r="1353" spans="2:8">
      <c r="B1353" s="27"/>
      <c r="C1353" s="27"/>
      <c r="D1353" s="27"/>
      <c r="E1353" s="27"/>
      <c r="F1353" s="26"/>
      <c r="G1353" s="28"/>
      <c r="H1353" s="31"/>
    </row>
    <row r="1354" spans="2:8">
      <c r="B1354" s="27"/>
      <c r="C1354" s="27"/>
      <c r="D1354" s="27"/>
      <c r="E1354" s="27"/>
      <c r="F1354" s="26"/>
      <c r="G1354" s="28"/>
      <c r="H1354" s="31"/>
    </row>
    <row r="1355" spans="2:8">
      <c r="B1355" s="27"/>
      <c r="C1355" s="27"/>
      <c r="D1355" s="27"/>
      <c r="E1355" s="27"/>
      <c r="F1355" s="26"/>
      <c r="G1355" s="28"/>
      <c r="H1355" s="31"/>
    </row>
    <row r="1356" spans="2:8">
      <c r="B1356" s="27"/>
      <c r="C1356" s="27"/>
      <c r="D1356" s="27"/>
      <c r="E1356" s="27"/>
      <c r="F1356" s="26"/>
      <c r="G1356" s="28"/>
      <c r="H1356" s="31"/>
    </row>
    <row r="1357" spans="2:8">
      <c r="B1357" s="27"/>
      <c r="C1357" s="27"/>
      <c r="D1357" s="27"/>
      <c r="E1357" s="27"/>
      <c r="F1357" s="26"/>
      <c r="G1357" s="28"/>
      <c r="H1357" s="31"/>
    </row>
    <row r="1358" spans="2:8">
      <c r="B1358" s="27"/>
      <c r="C1358" s="27"/>
      <c r="D1358" s="27"/>
      <c r="E1358" s="27"/>
      <c r="F1358" s="26"/>
      <c r="G1358" s="28"/>
      <c r="H1358" s="31"/>
    </row>
    <row r="1359" spans="2:8">
      <c r="B1359" s="27"/>
      <c r="C1359" s="27"/>
      <c r="D1359" s="27"/>
      <c r="E1359" s="27"/>
      <c r="F1359" s="26"/>
      <c r="G1359" s="28"/>
      <c r="H1359" s="31"/>
    </row>
    <row r="1360" spans="2:8">
      <c r="B1360" s="27"/>
      <c r="C1360" s="27"/>
      <c r="D1360" s="27"/>
      <c r="E1360" s="27"/>
      <c r="F1360" s="26"/>
      <c r="G1360" s="28"/>
      <c r="H1360" s="31"/>
    </row>
    <row r="1361" spans="2:8">
      <c r="B1361" s="27"/>
      <c r="C1361" s="27"/>
      <c r="D1361" s="27"/>
      <c r="E1361" s="27"/>
      <c r="F1361" s="26"/>
      <c r="G1361" s="28"/>
      <c r="H1361" s="31"/>
    </row>
    <row r="1362" spans="2:8">
      <c r="B1362" s="27"/>
      <c r="C1362" s="27"/>
      <c r="D1362" s="27"/>
      <c r="E1362" s="27"/>
      <c r="F1362" s="26"/>
      <c r="G1362" s="28"/>
      <c r="H1362" s="31"/>
    </row>
    <row r="1363" spans="2:8">
      <c r="B1363" s="27"/>
      <c r="C1363" s="27"/>
      <c r="D1363" s="27"/>
      <c r="E1363" s="27"/>
      <c r="F1363" s="26"/>
      <c r="G1363" s="28"/>
      <c r="H1363" s="31"/>
    </row>
    <row r="1364" spans="2:8">
      <c r="B1364" s="27"/>
      <c r="C1364" s="27"/>
      <c r="D1364" s="27"/>
      <c r="E1364" s="27"/>
      <c r="F1364" s="26"/>
      <c r="G1364" s="28"/>
      <c r="H1364" s="31"/>
    </row>
    <row r="1365" spans="2:8">
      <c r="B1365" s="27"/>
      <c r="C1365" s="27"/>
      <c r="D1365" s="27"/>
      <c r="E1365" s="27"/>
      <c r="F1365" s="26"/>
      <c r="G1365" s="28"/>
      <c r="H1365" s="31"/>
    </row>
    <row r="1366" spans="2:8">
      <c r="B1366" s="27"/>
      <c r="C1366" s="27"/>
      <c r="D1366" s="27"/>
      <c r="E1366" s="27"/>
      <c r="F1366" s="26"/>
      <c r="G1366" s="28"/>
      <c r="H1366" s="31"/>
    </row>
    <row r="1367" spans="2:8">
      <c r="B1367" s="27"/>
      <c r="C1367" s="27"/>
      <c r="D1367" s="27"/>
      <c r="E1367" s="27"/>
      <c r="F1367" s="26"/>
      <c r="G1367" s="28"/>
      <c r="H1367" s="31"/>
    </row>
    <row r="1368" spans="2:8">
      <c r="B1368" s="27"/>
      <c r="C1368" s="27"/>
      <c r="D1368" s="27"/>
      <c r="E1368" s="27"/>
      <c r="F1368" s="26"/>
      <c r="G1368" s="28"/>
      <c r="H1368" s="31"/>
    </row>
    <row r="1369" spans="2:8">
      <c r="B1369" s="27"/>
      <c r="C1369" s="27"/>
      <c r="D1369" s="27"/>
      <c r="E1369" s="27"/>
      <c r="F1369" s="26"/>
      <c r="G1369" s="28"/>
      <c r="H1369" s="31"/>
    </row>
    <row r="1370" spans="2:8">
      <c r="B1370" s="27"/>
      <c r="C1370" s="27"/>
      <c r="D1370" s="27"/>
      <c r="E1370" s="27"/>
      <c r="F1370" s="26"/>
      <c r="G1370" s="28"/>
      <c r="H1370" s="31"/>
    </row>
    <row r="1371" spans="2:8">
      <c r="B1371" s="27"/>
      <c r="C1371" s="27"/>
      <c r="D1371" s="27"/>
      <c r="E1371" s="27"/>
      <c r="F1371" s="26"/>
      <c r="G1371" s="28"/>
      <c r="H1371" s="31"/>
    </row>
    <row r="1372" spans="2:8">
      <c r="B1372" s="27"/>
      <c r="C1372" s="27"/>
      <c r="D1372" s="27"/>
      <c r="E1372" s="27"/>
      <c r="F1372" s="26"/>
      <c r="G1372" s="28"/>
      <c r="H1372" s="31"/>
    </row>
    <row r="1373" spans="2:8">
      <c r="B1373" s="27"/>
      <c r="C1373" s="27"/>
      <c r="D1373" s="27"/>
      <c r="E1373" s="27"/>
      <c r="F1373" s="26"/>
      <c r="G1373" s="28"/>
      <c r="H1373" s="31"/>
    </row>
    <row r="1374" spans="2:8">
      <c r="B1374" s="27"/>
      <c r="C1374" s="27"/>
      <c r="D1374" s="27"/>
      <c r="E1374" s="27"/>
      <c r="F1374" s="26"/>
      <c r="G1374" s="28"/>
      <c r="H1374" s="31"/>
    </row>
    <row r="1375" spans="2:8">
      <c r="B1375" s="27"/>
      <c r="C1375" s="27"/>
      <c r="D1375" s="27"/>
      <c r="E1375" s="27"/>
      <c r="F1375" s="26"/>
      <c r="G1375" s="28"/>
      <c r="H1375" s="31"/>
    </row>
    <row r="1376" spans="2:8">
      <c r="B1376" s="27"/>
      <c r="C1376" s="27"/>
      <c r="D1376" s="27"/>
      <c r="E1376" s="27"/>
      <c r="F1376" s="26"/>
      <c r="G1376" s="28"/>
      <c r="H1376" s="31"/>
    </row>
    <row r="1377" spans="2:8">
      <c r="B1377" s="27"/>
      <c r="C1377" s="27"/>
      <c r="D1377" s="27"/>
      <c r="E1377" s="27"/>
      <c r="F1377" s="26"/>
      <c r="G1377" s="28"/>
      <c r="H1377" s="31"/>
    </row>
    <row r="1378" spans="2:8">
      <c r="B1378" s="27"/>
      <c r="C1378" s="27"/>
      <c r="D1378" s="27"/>
      <c r="E1378" s="27"/>
      <c r="F1378" s="26"/>
      <c r="G1378" s="28"/>
      <c r="H1378" s="31"/>
    </row>
    <row r="1379" spans="2:8">
      <c r="B1379" s="27"/>
      <c r="C1379" s="27"/>
      <c r="D1379" s="27"/>
      <c r="E1379" s="27"/>
      <c r="F1379" s="26"/>
      <c r="G1379" s="28"/>
      <c r="H1379" s="31"/>
    </row>
    <row r="1380" spans="2:8">
      <c r="B1380" s="27"/>
      <c r="C1380" s="27"/>
      <c r="D1380" s="27"/>
      <c r="E1380" s="27"/>
      <c r="F1380" s="26"/>
      <c r="G1380" s="28"/>
      <c r="H1380" s="31"/>
    </row>
    <row r="1381" spans="2:8">
      <c r="B1381" s="27"/>
      <c r="C1381" s="27"/>
      <c r="D1381" s="27"/>
      <c r="E1381" s="27"/>
      <c r="F1381" s="26"/>
      <c r="G1381" s="28"/>
      <c r="H1381" s="31"/>
    </row>
    <row r="1382" spans="2:8">
      <c r="B1382" s="27"/>
      <c r="C1382" s="27"/>
      <c r="D1382" s="27"/>
      <c r="E1382" s="27"/>
      <c r="F1382" s="26"/>
      <c r="G1382" s="28"/>
      <c r="H1382" s="31"/>
    </row>
    <row r="1383" spans="2:8">
      <c r="B1383" s="27"/>
      <c r="C1383" s="27"/>
      <c r="D1383" s="27"/>
      <c r="E1383" s="27"/>
      <c r="F1383" s="26"/>
      <c r="G1383" s="28"/>
      <c r="H1383" s="31"/>
    </row>
    <row r="1384" spans="2:8">
      <c r="B1384" s="27"/>
      <c r="C1384" s="27"/>
      <c r="D1384" s="27"/>
      <c r="E1384" s="27"/>
      <c r="F1384" s="26"/>
      <c r="G1384" s="28"/>
      <c r="H1384" s="31"/>
    </row>
    <row r="1385" spans="2:8">
      <c r="B1385" s="27"/>
      <c r="C1385" s="27"/>
      <c r="D1385" s="27"/>
      <c r="E1385" s="27"/>
      <c r="F1385" s="26"/>
      <c r="G1385" s="28"/>
      <c r="H1385" s="31"/>
    </row>
    <row r="1386" spans="2:8">
      <c r="B1386" s="27"/>
      <c r="C1386" s="27"/>
      <c r="D1386" s="27"/>
      <c r="E1386" s="27"/>
      <c r="F1386" s="26"/>
      <c r="G1386" s="28"/>
      <c r="H1386" s="31"/>
    </row>
    <row r="1387" spans="2:8">
      <c r="B1387" s="27"/>
      <c r="C1387" s="27"/>
      <c r="D1387" s="27"/>
      <c r="E1387" s="27"/>
      <c r="F1387" s="26"/>
      <c r="G1387" s="28"/>
      <c r="H1387" s="31"/>
    </row>
    <row r="1388" spans="2:8">
      <c r="B1388" s="27"/>
      <c r="C1388" s="27"/>
      <c r="D1388" s="27"/>
      <c r="E1388" s="27"/>
      <c r="F1388" s="26"/>
      <c r="G1388" s="28"/>
      <c r="H1388" s="31"/>
    </row>
    <row r="1389" spans="2:8">
      <c r="B1389" s="27"/>
      <c r="C1389" s="27"/>
      <c r="D1389" s="27"/>
      <c r="E1389" s="27"/>
      <c r="F1389" s="26"/>
      <c r="G1389" s="28"/>
      <c r="H1389" s="31"/>
    </row>
    <row r="1390" spans="2:8">
      <c r="B1390" s="27"/>
      <c r="C1390" s="27"/>
      <c r="D1390" s="27"/>
      <c r="E1390" s="27"/>
      <c r="F1390" s="26"/>
      <c r="G1390" s="28"/>
      <c r="H1390" s="31"/>
    </row>
    <row r="1391" spans="2:8">
      <c r="B1391" s="27"/>
      <c r="C1391" s="27"/>
      <c r="D1391" s="27"/>
      <c r="E1391" s="27"/>
      <c r="F1391" s="26"/>
      <c r="G1391" s="28"/>
      <c r="H1391" s="31"/>
    </row>
    <row r="1392" spans="2:8">
      <c r="B1392" s="27"/>
      <c r="C1392" s="27"/>
      <c r="D1392" s="27"/>
      <c r="E1392" s="27"/>
      <c r="F1392" s="26"/>
      <c r="G1392" s="28"/>
      <c r="H1392" s="31"/>
    </row>
    <row r="1393" spans="2:8">
      <c r="B1393" s="27"/>
      <c r="C1393" s="27"/>
      <c r="D1393" s="27"/>
      <c r="E1393" s="27"/>
      <c r="F1393" s="26"/>
      <c r="G1393" s="28"/>
      <c r="H1393" s="31"/>
    </row>
    <row r="1394" spans="2:8">
      <c r="B1394" s="27"/>
      <c r="C1394" s="27"/>
      <c r="D1394" s="27"/>
      <c r="E1394" s="27"/>
      <c r="F1394" s="26"/>
      <c r="G1394" s="28"/>
      <c r="H1394" s="31"/>
    </row>
    <row r="1395" spans="2:8">
      <c r="B1395" s="27"/>
      <c r="C1395" s="27"/>
      <c r="D1395" s="27"/>
      <c r="E1395" s="27"/>
      <c r="F1395" s="26"/>
      <c r="G1395" s="28"/>
      <c r="H1395" s="31"/>
    </row>
    <row r="1396" spans="2:8">
      <c r="B1396" s="27"/>
      <c r="C1396" s="27"/>
      <c r="D1396" s="27"/>
      <c r="E1396" s="27"/>
      <c r="F1396" s="26"/>
      <c r="G1396" s="28"/>
      <c r="H1396" s="31"/>
    </row>
    <row r="1397" spans="2:8">
      <c r="B1397" s="27"/>
      <c r="C1397" s="27"/>
      <c r="D1397" s="27"/>
      <c r="E1397" s="27"/>
      <c r="F1397" s="26"/>
      <c r="G1397" s="28"/>
      <c r="H1397" s="31"/>
    </row>
    <row r="1398" spans="2:8">
      <c r="B1398" s="27"/>
      <c r="C1398" s="27"/>
      <c r="D1398" s="27"/>
      <c r="E1398" s="27"/>
      <c r="F1398" s="26"/>
      <c r="G1398" s="28"/>
      <c r="H1398" s="31"/>
    </row>
    <row r="1399" spans="2:8">
      <c r="B1399" s="27"/>
      <c r="C1399" s="27"/>
      <c r="D1399" s="27"/>
      <c r="E1399" s="27"/>
      <c r="F1399" s="26"/>
      <c r="G1399" s="28"/>
      <c r="H1399" s="31"/>
    </row>
    <row r="1400" spans="2:8">
      <c r="B1400" s="27"/>
      <c r="C1400" s="27"/>
      <c r="D1400" s="27"/>
      <c r="E1400" s="27"/>
      <c r="F1400" s="26"/>
      <c r="G1400" s="28"/>
      <c r="H1400" s="31"/>
    </row>
    <row r="1401" spans="2:8">
      <c r="B1401" s="27"/>
      <c r="C1401" s="27"/>
      <c r="D1401" s="27"/>
      <c r="E1401" s="27"/>
      <c r="F1401" s="26"/>
      <c r="G1401" s="28"/>
      <c r="H1401" s="31"/>
    </row>
    <row r="1402" spans="2:8">
      <c r="B1402" s="27"/>
      <c r="C1402" s="27"/>
      <c r="D1402" s="27"/>
      <c r="E1402" s="27"/>
      <c r="F1402" s="26"/>
      <c r="G1402" s="28"/>
      <c r="H1402" s="31"/>
    </row>
    <row r="1403" spans="2:8">
      <c r="B1403" s="27"/>
      <c r="C1403" s="27"/>
      <c r="D1403" s="27"/>
      <c r="E1403" s="27"/>
      <c r="F1403" s="26"/>
      <c r="G1403" s="28"/>
      <c r="H1403" s="31"/>
    </row>
    <row r="1404" spans="2:8">
      <c r="B1404" s="27"/>
      <c r="C1404" s="27"/>
      <c r="D1404" s="27"/>
      <c r="E1404" s="27"/>
      <c r="F1404" s="26"/>
      <c r="G1404" s="28"/>
      <c r="H1404" s="31"/>
    </row>
    <row r="1405" spans="2:8">
      <c r="B1405" s="27"/>
      <c r="C1405" s="27"/>
      <c r="D1405" s="27"/>
      <c r="E1405" s="27"/>
      <c r="F1405" s="26"/>
      <c r="G1405" s="28"/>
      <c r="H1405" s="31"/>
    </row>
    <row r="1406" spans="2:8">
      <c r="B1406" s="27"/>
      <c r="C1406" s="27"/>
      <c r="D1406" s="27"/>
      <c r="E1406" s="27"/>
      <c r="F1406" s="26"/>
      <c r="G1406" s="28"/>
      <c r="H1406" s="31"/>
    </row>
    <row r="1407" spans="2:8">
      <c r="B1407" s="27"/>
      <c r="C1407" s="27"/>
      <c r="D1407" s="27"/>
      <c r="E1407" s="27"/>
      <c r="F1407" s="26"/>
      <c r="G1407" s="28"/>
      <c r="H1407" s="31"/>
    </row>
    <row r="1408" spans="2:8">
      <c r="B1408" s="27"/>
      <c r="C1408" s="27"/>
      <c r="D1408" s="27"/>
      <c r="E1408" s="27"/>
      <c r="F1408" s="26"/>
      <c r="G1408" s="28"/>
      <c r="H1408" s="31"/>
    </row>
    <row r="1409" spans="2:8">
      <c r="B1409" s="27"/>
      <c r="C1409" s="27"/>
      <c r="D1409" s="27"/>
      <c r="E1409" s="27"/>
      <c r="F1409" s="26"/>
      <c r="G1409" s="28"/>
      <c r="H1409" s="31"/>
    </row>
    <row r="1410" spans="2:8">
      <c r="B1410" s="27"/>
      <c r="C1410" s="27"/>
      <c r="D1410" s="27"/>
      <c r="E1410" s="27"/>
      <c r="F1410" s="26"/>
      <c r="G1410" s="28"/>
      <c r="H1410" s="31"/>
    </row>
    <row r="1411" spans="2:8">
      <c r="B1411" s="27"/>
      <c r="C1411" s="27"/>
      <c r="D1411" s="27"/>
      <c r="E1411" s="27"/>
      <c r="F1411" s="26"/>
      <c r="G1411" s="28"/>
      <c r="H1411" s="31"/>
    </row>
    <row r="1412" spans="2:8">
      <c r="B1412" s="27"/>
      <c r="C1412" s="27"/>
      <c r="D1412" s="27"/>
      <c r="E1412" s="27"/>
      <c r="F1412" s="26"/>
      <c r="G1412" s="28"/>
      <c r="H1412" s="31"/>
    </row>
    <row r="1413" spans="2:8">
      <c r="B1413" s="27"/>
      <c r="C1413" s="27"/>
      <c r="D1413" s="27"/>
      <c r="E1413" s="27"/>
      <c r="F1413" s="26"/>
      <c r="G1413" s="28"/>
      <c r="H1413" s="31"/>
    </row>
    <row r="1414" spans="2:8">
      <c r="B1414" s="27"/>
      <c r="C1414" s="27"/>
      <c r="D1414" s="27"/>
      <c r="E1414" s="27"/>
      <c r="F1414" s="26"/>
      <c r="G1414" s="28"/>
      <c r="H1414" s="31"/>
    </row>
    <row r="1415" spans="2:8">
      <c r="B1415" s="27"/>
      <c r="C1415" s="27"/>
      <c r="D1415" s="27"/>
      <c r="E1415" s="27"/>
      <c r="F1415" s="26"/>
      <c r="G1415" s="28"/>
      <c r="H1415" s="31"/>
    </row>
    <row r="1416" spans="2:8">
      <c r="B1416" s="27"/>
      <c r="C1416" s="27"/>
      <c r="D1416" s="27"/>
      <c r="E1416" s="27"/>
      <c r="F1416" s="26"/>
      <c r="G1416" s="28"/>
      <c r="H1416" s="31"/>
    </row>
    <row r="1417" spans="2:8">
      <c r="B1417" s="27"/>
      <c r="C1417" s="27"/>
      <c r="D1417" s="27"/>
      <c r="E1417" s="27"/>
      <c r="F1417" s="26"/>
      <c r="G1417" s="28"/>
      <c r="H1417" s="31"/>
    </row>
    <row r="1418" spans="2:8">
      <c r="B1418" s="27"/>
      <c r="C1418" s="27"/>
      <c r="D1418" s="27"/>
      <c r="E1418" s="27"/>
      <c r="F1418" s="26"/>
      <c r="G1418" s="28"/>
      <c r="H1418" s="31"/>
    </row>
    <row r="1419" spans="2:8">
      <c r="B1419" s="27"/>
      <c r="C1419" s="27"/>
      <c r="D1419" s="27"/>
      <c r="E1419" s="27"/>
      <c r="F1419" s="26"/>
      <c r="G1419" s="28"/>
      <c r="H1419" s="31"/>
    </row>
    <row r="1420" spans="2:8">
      <c r="B1420" s="27"/>
      <c r="C1420" s="27"/>
      <c r="D1420" s="27"/>
      <c r="E1420" s="27"/>
      <c r="F1420" s="26"/>
      <c r="G1420" s="28"/>
      <c r="H1420" s="31"/>
    </row>
    <row r="1421" spans="2:8">
      <c r="B1421" s="27"/>
      <c r="C1421" s="27"/>
      <c r="D1421" s="27"/>
      <c r="E1421" s="27"/>
      <c r="F1421" s="26"/>
      <c r="G1421" s="28"/>
      <c r="H1421" s="31"/>
    </row>
    <row r="1422" spans="2:8">
      <c r="B1422" s="27"/>
      <c r="C1422" s="27"/>
      <c r="D1422" s="27"/>
      <c r="E1422" s="27"/>
      <c r="F1422" s="26"/>
      <c r="G1422" s="28"/>
      <c r="H1422" s="31"/>
    </row>
    <row r="1423" spans="2:8">
      <c r="B1423" s="27"/>
      <c r="C1423" s="27"/>
      <c r="D1423" s="27"/>
      <c r="E1423" s="27"/>
      <c r="F1423" s="26"/>
      <c r="G1423" s="28"/>
      <c r="H1423" s="31"/>
    </row>
    <row r="1424" spans="2:8">
      <c r="B1424" s="27"/>
      <c r="C1424" s="27"/>
      <c r="D1424" s="27"/>
      <c r="E1424" s="27"/>
      <c r="F1424" s="26"/>
      <c r="G1424" s="28"/>
      <c r="H1424" s="31"/>
    </row>
    <row r="1425" spans="2:8">
      <c r="B1425" s="27"/>
      <c r="C1425" s="27"/>
      <c r="D1425" s="27"/>
      <c r="E1425" s="27"/>
      <c r="F1425" s="26"/>
      <c r="G1425" s="28"/>
      <c r="H1425" s="31"/>
    </row>
    <row r="1426" spans="2:8">
      <c r="B1426" s="27"/>
      <c r="C1426" s="27"/>
      <c r="D1426" s="27"/>
      <c r="E1426" s="27"/>
      <c r="F1426" s="26"/>
      <c r="G1426" s="28"/>
      <c r="H1426" s="31"/>
    </row>
    <row r="1427" spans="2:8">
      <c r="B1427" s="27"/>
      <c r="C1427" s="27"/>
      <c r="D1427" s="27"/>
      <c r="E1427" s="27"/>
      <c r="F1427" s="26"/>
      <c r="G1427" s="28"/>
      <c r="H1427" s="31"/>
    </row>
    <row r="1428" spans="2:8">
      <c r="B1428" s="27"/>
      <c r="C1428" s="27"/>
      <c r="D1428" s="27"/>
      <c r="E1428" s="27"/>
      <c r="F1428" s="26"/>
      <c r="G1428" s="28"/>
      <c r="H1428" s="31"/>
    </row>
    <row r="1429" spans="2:8">
      <c r="B1429" s="27"/>
      <c r="C1429" s="27"/>
      <c r="D1429" s="27"/>
      <c r="E1429" s="27"/>
      <c r="F1429" s="26"/>
      <c r="G1429" s="28"/>
      <c r="H1429" s="31"/>
    </row>
    <row r="1430" spans="2:8">
      <c r="B1430" s="27"/>
      <c r="C1430" s="27"/>
      <c r="D1430" s="27"/>
      <c r="E1430" s="27"/>
      <c r="F1430" s="26"/>
      <c r="G1430" s="28"/>
      <c r="H1430" s="31"/>
    </row>
    <row r="1431" spans="2:8">
      <c r="B1431" s="27"/>
      <c r="C1431" s="27"/>
      <c r="D1431" s="27"/>
      <c r="E1431" s="27"/>
      <c r="F1431" s="26"/>
      <c r="G1431" s="28"/>
      <c r="H1431" s="31"/>
    </row>
    <row r="1432" spans="2:8">
      <c r="B1432" s="27"/>
      <c r="C1432" s="27"/>
      <c r="D1432" s="27"/>
      <c r="E1432" s="27"/>
      <c r="F1432" s="26"/>
      <c r="G1432" s="28"/>
      <c r="H1432" s="31"/>
    </row>
    <row r="1433" spans="2:8">
      <c r="B1433" s="27"/>
      <c r="C1433" s="27"/>
      <c r="D1433" s="27"/>
      <c r="E1433" s="27"/>
      <c r="F1433" s="26"/>
      <c r="G1433" s="28"/>
      <c r="H1433" s="31"/>
    </row>
    <row r="1434" spans="2:8">
      <c r="B1434" s="27"/>
      <c r="C1434" s="27"/>
      <c r="D1434" s="27"/>
      <c r="E1434" s="27"/>
      <c r="F1434" s="26"/>
      <c r="G1434" s="28"/>
      <c r="H1434" s="31"/>
    </row>
    <row r="1435" spans="2:8">
      <c r="B1435" s="27"/>
      <c r="C1435" s="27"/>
      <c r="D1435" s="27"/>
      <c r="E1435" s="27"/>
      <c r="F1435" s="26"/>
      <c r="G1435" s="28"/>
      <c r="H1435" s="31"/>
    </row>
    <row r="1436" spans="2:8">
      <c r="B1436" s="27"/>
      <c r="C1436" s="27"/>
      <c r="D1436" s="27"/>
      <c r="E1436" s="27"/>
      <c r="F1436" s="26"/>
      <c r="G1436" s="28"/>
      <c r="H1436" s="31"/>
    </row>
    <row r="1437" spans="2:8">
      <c r="B1437" s="27"/>
      <c r="C1437" s="27"/>
      <c r="D1437" s="27"/>
      <c r="E1437" s="27"/>
      <c r="F1437" s="26"/>
      <c r="G1437" s="28"/>
      <c r="H1437" s="31"/>
    </row>
    <row r="1438" spans="2:8">
      <c r="B1438" s="27"/>
      <c r="C1438" s="27"/>
      <c r="D1438" s="27"/>
      <c r="E1438" s="27"/>
      <c r="F1438" s="26"/>
      <c r="G1438" s="28"/>
      <c r="H1438" s="31"/>
    </row>
    <row r="1439" spans="2:8">
      <c r="B1439" s="27"/>
      <c r="C1439" s="27"/>
      <c r="D1439" s="27"/>
      <c r="E1439" s="27"/>
      <c r="F1439" s="26"/>
      <c r="G1439" s="28"/>
      <c r="H1439" s="31"/>
    </row>
    <row r="1440" spans="2:8">
      <c r="B1440" s="27"/>
      <c r="C1440" s="27"/>
      <c r="D1440" s="27"/>
      <c r="E1440" s="27"/>
      <c r="F1440" s="26"/>
      <c r="G1440" s="28"/>
      <c r="H1440" s="31"/>
    </row>
    <row r="1441" spans="2:8">
      <c r="B1441" s="27"/>
      <c r="C1441" s="27"/>
      <c r="D1441" s="27"/>
      <c r="E1441" s="27"/>
      <c r="F1441" s="26"/>
      <c r="G1441" s="28"/>
      <c r="H1441" s="31"/>
    </row>
    <row r="1442" spans="2:8">
      <c r="B1442" s="27"/>
      <c r="C1442" s="27"/>
      <c r="D1442" s="27"/>
      <c r="E1442" s="27"/>
      <c r="F1442" s="26"/>
      <c r="G1442" s="28"/>
      <c r="H1442" s="31"/>
    </row>
    <row r="1443" spans="2:8">
      <c r="B1443" s="27"/>
      <c r="C1443" s="27"/>
      <c r="D1443" s="27"/>
      <c r="E1443" s="27"/>
      <c r="F1443" s="26"/>
      <c r="G1443" s="28"/>
      <c r="H1443" s="31"/>
    </row>
    <row r="1444" spans="2:8">
      <c r="B1444" s="27"/>
      <c r="C1444" s="27"/>
      <c r="D1444" s="27"/>
      <c r="E1444" s="27"/>
      <c r="F1444" s="26"/>
      <c r="G1444" s="28"/>
      <c r="H1444" s="31"/>
    </row>
    <row r="1445" spans="2:8">
      <c r="B1445" s="27"/>
      <c r="C1445" s="27"/>
      <c r="D1445" s="27"/>
      <c r="E1445" s="27"/>
      <c r="F1445" s="26"/>
      <c r="G1445" s="28"/>
      <c r="H1445" s="31"/>
    </row>
    <row r="1446" spans="2:8">
      <c r="B1446" s="27"/>
      <c r="C1446" s="27"/>
      <c r="D1446" s="27"/>
      <c r="E1446" s="27"/>
      <c r="F1446" s="26"/>
      <c r="G1446" s="28"/>
      <c r="H1446" s="31"/>
    </row>
    <row r="1447" spans="2:8">
      <c r="B1447" s="27"/>
      <c r="C1447" s="27"/>
      <c r="D1447" s="27"/>
      <c r="E1447" s="27"/>
      <c r="F1447" s="26"/>
      <c r="G1447" s="28"/>
      <c r="H1447" s="31"/>
    </row>
    <row r="1448" spans="2:8">
      <c r="B1448" s="27"/>
      <c r="C1448" s="27"/>
      <c r="D1448" s="27"/>
      <c r="E1448" s="27"/>
      <c r="F1448" s="26"/>
      <c r="G1448" s="28"/>
      <c r="H1448" s="31"/>
    </row>
    <row r="1449" spans="2:8">
      <c r="B1449" s="27"/>
      <c r="C1449" s="27"/>
      <c r="D1449" s="27"/>
      <c r="E1449" s="27"/>
      <c r="F1449" s="26"/>
      <c r="G1449" s="28"/>
      <c r="H1449" s="31"/>
    </row>
    <row r="1450" spans="2:8">
      <c r="B1450" s="27"/>
      <c r="C1450" s="27"/>
      <c r="D1450" s="27"/>
      <c r="E1450" s="27"/>
      <c r="F1450" s="26"/>
      <c r="G1450" s="28"/>
      <c r="H1450" s="31"/>
    </row>
    <row r="1451" spans="2:8">
      <c r="B1451" s="27"/>
      <c r="C1451" s="27"/>
      <c r="D1451" s="27"/>
      <c r="E1451" s="27"/>
      <c r="F1451" s="26"/>
      <c r="G1451" s="28"/>
      <c r="H1451" s="31"/>
    </row>
    <row r="1452" spans="2:8">
      <c r="B1452" s="27"/>
      <c r="C1452" s="27"/>
      <c r="D1452" s="27"/>
      <c r="E1452" s="27"/>
      <c r="F1452" s="26"/>
      <c r="G1452" s="28"/>
      <c r="H1452" s="31"/>
    </row>
    <row r="1453" spans="2:8">
      <c r="B1453" s="27"/>
      <c r="C1453" s="27"/>
      <c r="D1453" s="27"/>
      <c r="E1453" s="27"/>
      <c r="F1453" s="26"/>
      <c r="G1453" s="28"/>
      <c r="H1453" s="31"/>
    </row>
    <row r="1454" spans="2:8">
      <c r="B1454" s="27"/>
      <c r="C1454" s="27"/>
      <c r="D1454" s="27"/>
      <c r="E1454" s="27"/>
      <c r="F1454" s="26"/>
      <c r="G1454" s="28"/>
      <c r="H1454" s="31"/>
    </row>
    <row r="1455" spans="2:8">
      <c r="B1455" s="27"/>
      <c r="C1455" s="27"/>
      <c r="D1455" s="27"/>
      <c r="E1455" s="27"/>
      <c r="F1455" s="26"/>
      <c r="G1455" s="28"/>
      <c r="H1455" s="31"/>
    </row>
    <row r="1456" spans="2:8">
      <c r="B1456" s="27"/>
      <c r="C1456" s="27"/>
      <c r="D1456" s="27"/>
      <c r="E1456" s="27"/>
      <c r="F1456" s="26"/>
      <c r="G1456" s="28"/>
      <c r="H1456" s="31"/>
    </row>
    <row r="1457" spans="2:8">
      <c r="B1457" s="27"/>
      <c r="C1457" s="27"/>
      <c r="D1457" s="27"/>
      <c r="E1457" s="27"/>
      <c r="F1457" s="26"/>
      <c r="G1457" s="28"/>
      <c r="H1457" s="31"/>
    </row>
    <row r="1458" spans="2:8">
      <c r="B1458" s="27"/>
      <c r="C1458" s="27"/>
      <c r="D1458" s="27"/>
      <c r="E1458" s="27"/>
      <c r="F1458" s="26"/>
      <c r="G1458" s="28"/>
      <c r="H1458" s="31"/>
    </row>
    <row r="1459" spans="2:8">
      <c r="B1459" s="27"/>
      <c r="C1459" s="27"/>
      <c r="D1459" s="27"/>
      <c r="E1459" s="27"/>
      <c r="F1459" s="26"/>
      <c r="G1459" s="28"/>
      <c r="H1459" s="31"/>
    </row>
    <row r="1460" spans="2:8">
      <c r="B1460" s="27"/>
      <c r="C1460" s="27"/>
      <c r="D1460" s="27"/>
      <c r="E1460" s="27"/>
      <c r="F1460" s="26"/>
      <c r="G1460" s="28"/>
      <c r="H1460" s="31"/>
    </row>
    <row r="1461" spans="2:8">
      <c r="B1461" s="27"/>
      <c r="C1461" s="27"/>
      <c r="D1461" s="27"/>
      <c r="E1461" s="27"/>
      <c r="F1461" s="26"/>
      <c r="G1461" s="28"/>
      <c r="H1461" s="31"/>
    </row>
    <row r="1462" spans="2:8">
      <c r="B1462" s="27"/>
      <c r="C1462" s="27"/>
      <c r="D1462" s="27"/>
      <c r="E1462" s="27"/>
      <c r="F1462" s="26"/>
      <c r="G1462" s="28"/>
      <c r="H1462" s="31"/>
    </row>
    <row r="1463" spans="2:8">
      <c r="B1463" s="27"/>
      <c r="C1463" s="27"/>
      <c r="D1463" s="27"/>
      <c r="E1463" s="27"/>
      <c r="F1463" s="26"/>
      <c r="G1463" s="28"/>
      <c r="H1463" s="31"/>
    </row>
    <row r="1464" spans="2:8">
      <c r="B1464" s="27"/>
      <c r="C1464" s="27"/>
      <c r="D1464" s="27"/>
      <c r="E1464" s="27"/>
      <c r="F1464" s="26"/>
      <c r="G1464" s="28"/>
      <c r="H1464" s="31"/>
    </row>
    <row r="1465" spans="2:8">
      <c r="B1465" s="27"/>
      <c r="C1465" s="27"/>
      <c r="D1465" s="27"/>
      <c r="E1465" s="27"/>
      <c r="F1465" s="26"/>
      <c r="G1465" s="28"/>
      <c r="H1465" s="31"/>
    </row>
    <row r="1466" spans="2:8">
      <c r="B1466" s="27"/>
      <c r="C1466" s="27"/>
      <c r="D1466" s="27"/>
      <c r="E1466" s="27"/>
      <c r="F1466" s="26"/>
      <c r="G1466" s="28"/>
      <c r="H1466" s="31"/>
    </row>
    <row r="1467" spans="2:8">
      <c r="B1467" s="27"/>
      <c r="C1467" s="27"/>
      <c r="D1467" s="27"/>
      <c r="E1467" s="27"/>
      <c r="F1467" s="26"/>
      <c r="G1467" s="28"/>
      <c r="H1467" s="31"/>
    </row>
    <row r="1468" spans="2:8">
      <c r="B1468" s="27"/>
      <c r="C1468" s="27"/>
      <c r="D1468" s="27"/>
      <c r="E1468" s="27"/>
      <c r="F1468" s="26"/>
      <c r="G1468" s="28"/>
      <c r="H1468" s="31"/>
    </row>
    <row r="1469" spans="2:8">
      <c r="B1469" s="27"/>
      <c r="C1469" s="27"/>
      <c r="D1469" s="27"/>
      <c r="E1469" s="27"/>
      <c r="F1469" s="26"/>
      <c r="G1469" s="28"/>
      <c r="H1469" s="31"/>
    </row>
    <row r="1470" spans="2:8">
      <c r="B1470" s="27"/>
      <c r="C1470" s="27"/>
      <c r="D1470" s="27"/>
      <c r="E1470" s="27"/>
      <c r="F1470" s="26"/>
      <c r="G1470" s="28"/>
      <c r="H1470" s="31"/>
    </row>
    <row r="1471" spans="2:8">
      <c r="B1471" s="27"/>
      <c r="C1471" s="27"/>
      <c r="D1471" s="27"/>
      <c r="E1471" s="27"/>
      <c r="F1471" s="26"/>
      <c r="G1471" s="28"/>
      <c r="H1471" s="31"/>
    </row>
    <row r="1472" spans="2:8">
      <c r="B1472" s="27"/>
      <c r="C1472" s="27"/>
      <c r="D1472" s="27"/>
      <c r="E1472" s="27"/>
      <c r="F1472" s="26"/>
      <c r="G1472" s="28"/>
      <c r="H1472" s="31"/>
    </row>
    <row r="1473" spans="2:8">
      <c r="B1473" s="27"/>
      <c r="C1473" s="27"/>
      <c r="D1473" s="27"/>
      <c r="E1473" s="27"/>
      <c r="F1473" s="26"/>
      <c r="G1473" s="28"/>
      <c r="H1473" s="31"/>
    </row>
    <row r="1474" spans="2:8">
      <c r="B1474" s="27"/>
      <c r="C1474" s="27"/>
      <c r="D1474" s="27"/>
      <c r="E1474" s="27"/>
      <c r="F1474" s="26"/>
      <c r="G1474" s="28"/>
      <c r="H1474" s="31"/>
    </row>
    <row r="1475" spans="2:8">
      <c r="B1475" s="27"/>
      <c r="C1475" s="27"/>
      <c r="D1475" s="27"/>
      <c r="E1475" s="27"/>
      <c r="F1475" s="26"/>
      <c r="G1475" s="28"/>
      <c r="H1475" s="31"/>
    </row>
    <row r="1476" spans="2:8">
      <c r="B1476" s="27"/>
      <c r="C1476" s="27"/>
      <c r="D1476" s="27"/>
      <c r="E1476" s="27"/>
      <c r="F1476" s="26"/>
      <c r="G1476" s="28"/>
      <c r="H1476" s="31"/>
    </row>
    <row r="1477" spans="2:8">
      <c r="B1477" s="27"/>
      <c r="C1477" s="27"/>
      <c r="D1477" s="27"/>
      <c r="E1477" s="27"/>
      <c r="F1477" s="26"/>
      <c r="G1477" s="28"/>
      <c r="H1477" s="31"/>
    </row>
    <row r="1478" spans="2:8">
      <c r="B1478" s="27"/>
      <c r="C1478" s="27"/>
      <c r="D1478" s="27"/>
      <c r="E1478" s="27"/>
      <c r="F1478" s="26"/>
      <c r="G1478" s="28"/>
      <c r="H1478" s="31"/>
    </row>
    <row r="1479" spans="2:8">
      <c r="B1479" s="27"/>
      <c r="C1479" s="27"/>
      <c r="D1479" s="27"/>
      <c r="E1479" s="27"/>
      <c r="F1479" s="26"/>
      <c r="G1479" s="28"/>
      <c r="H1479" s="31"/>
    </row>
    <row r="1480" spans="2:8">
      <c r="B1480" s="27"/>
      <c r="C1480" s="27"/>
      <c r="D1480" s="27"/>
      <c r="E1480" s="27"/>
      <c r="F1480" s="26"/>
      <c r="G1480" s="28"/>
      <c r="H1480" s="31"/>
    </row>
    <row r="1481" spans="2:8">
      <c r="B1481" s="27"/>
      <c r="C1481" s="27"/>
      <c r="D1481" s="27"/>
      <c r="E1481" s="27"/>
      <c r="F1481" s="26"/>
      <c r="G1481" s="28"/>
      <c r="H1481" s="31"/>
    </row>
    <row r="1482" spans="2:8">
      <c r="B1482" s="27"/>
      <c r="C1482" s="27"/>
      <c r="D1482" s="27"/>
      <c r="E1482" s="27"/>
      <c r="F1482" s="26"/>
      <c r="G1482" s="28"/>
      <c r="H1482" s="31"/>
    </row>
    <row r="1483" spans="2:8">
      <c r="B1483" s="27"/>
      <c r="C1483" s="27"/>
      <c r="D1483" s="27"/>
      <c r="E1483" s="27"/>
      <c r="F1483" s="26"/>
      <c r="G1483" s="28"/>
      <c r="H1483" s="31"/>
    </row>
    <row r="1484" spans="2:8">
      <c r="B1484" s="27"/>
      <c r="C1484" s="27"/>
      <c r="D1484" s="27"/>
      <c r="E1484" s="27"/>
      <c r="F1484" s="26"/>
      <c r="G1484" s="28"/>
      <c r="H1484" s="31"/>
    </row>
    <row r="1485" spans="2:8">
      <c r="B1485" s="27"/>
      <c r="C1485" s="27"/>
      <c r="D1485" s="27"/>
      <c r="E1485" s="27"/>
      <c r="F1485" s="26"/>
      <c r="G1485" s="28"/>
      <c r="H1485" s="31"/>
    </row>
    <row r="1486" spans="2:8">
      <c r="B1486" s="27"/>
      <c r="C1486" s="27"/>
      <c r="D1486" s="27"/>
      <c r="E1486" s="27"/>
      <c r="F1486" s="26"/>
      <c r="G1486" s="28"/>
      <c r="H1486" s="31"/>
    </row>
    <row r="1487" spans="2:8">
      <c r="B1487" s="27"/>
      <c r="C1487" s="27"/>
      <c r="D1487" s="27"/>
      <c r="E1487" s="27"/>
      <c r="F1487" s="26"/>
      <c r="G1487" s="28"/>
      <c r="H1487" s="31"/>
    </row>
    <row r="1488" spans="2:8">
      <c r="B1488" s="27"/>
      <c r="C1488" s="27"/>
      <c r="D1488" s="27"/>
      <c r="E1488" s="27"/>
      <c r="F1488" s="26"/>
      <c r="G1488" s="28"/>
      <c r="H1488" s="31"/>
    </row>
    <row r="1489" spans="2:8">
      <c r="B1489" s="27"/>
      <c r="C1489" s="27"/>
      <c r="D1489" s="27"/>
      <c r="E1489" s="27"/>
      <c r="F1489" s="26"/>
      <c r="G1489" s="28"/>
      <c r="H1489" s="31"/>
    </row>
    <row r="1490" spans="2:8">
      <c r="B1490" s="27"/>
      <c r="C1490" s="27"/>
      <c r="D1490" s="27"/>
      <c r="E1490" s="27"/>
      <c r="F1490" s="26"/>
      <c r="G1490" s="28"/>
      <c r="H1490" s="31"/>
    </row>
    <row r="1491" spans="2:8">
      <c r="B1491" s="27"/>
      <c r="C1491" s="27"/>
      <c r="D1491" s="27"/>
      <c r="E1491" s="27"/>
      <c r="F1491" s="26"/>
      <c r="G1491" s="28"/>
      <c r="H1491" s="31"/>
    </row>
    <row r="1492" spans="2:8">
      <c r="B1492" s="27"/>
      <c r="C1492" s="27"/>
      <c r="D1492" s="27"/>
      <c r="E1492" s="27"/>
      <c r="F1492" s="26"/>
      <c r="G1492" s="28"/>
      <c r="H1492" s="31"/>
    </row>
    <row r="1493" spans="2:8">
      <c r="B1493" s="27"/>
      <c r="C1493" s="27"/>
      <c r="D1493" s="27"/>
      <c r="E1493" s="27"/>
      <c r="F1493" s="26"/>
      <c r="G1493" s="28"/>
      <c r="H1493" s="31"/>
    </row>
    <row r="1494" spans="2:8">
      <c r="B1494" s="27"/>
      <c r="C1494" s="27"/>
      <c r="D1494" s="27"/>
      <c r="E1494" s="27"/>
      <c r="F1494" s="26"/>
      <c r="G1494" s="28"/>
      <c r="H1494" s="31"/>
    </row>
    <row r="1495" spans="2:8">
      <c r="B1495" s="27"/>
      <c r="C1495" s="27"/>
      <c r="D1495" s="27"/>
      <c r="E1495" s="27"/>
      <c r="F1495" s="26"/>
      <c r="G1495" s="28"/>
      <c r="H1495" s="31"/>
    </row>
    <row r="1496" spans="2:8">
      <c r="B1496" s="27"/>
      <c r="C1496" s="27"/>
      <c r="D1496" s="27"/>
      <c r="E1496" s="27"/>
      <c r="F1496" s="26"/>
      <c r="G1496" s="28"/>
      <c r="H1496" s="31"/>
    </row>
    <row r="1497" spans="2:8">
      <c r="B1497" s="27"/>
      <c r="C1497" s="27"/>
      <c r="D1497" s="27"/>
      <c r="E1497" s="27"/>
      <c r="F1497" s="26"/>
      <c r="G1497" s="28"/>
      <c r="H1497" s="31"/>
    </row>
    <row r="1498" spans="2:8">
      <c r="B1498" s="27"/>
      <c r="C1498" s="27"/>
      <c r="D1498" s="27"/>
      <c r="E1498" s="27"/>
      <c r="F1498" s="26"/>
      <c r="G1498" s="28"/>
      <c r="H1498" s="31"/>
    </row>
    <row r="1499" spans="2:8">
      <c r="B1499" s="27"/>
      <c r="C1499" s="27"/>
      <c r="D1499" s="27"/>
      <c r="E1499" s="27"/>
      <c r="F1499" s="26"/>
      <c r="G1499" s="28"/>
      <c r="H1499" s="31"/>
    </row>
    <row r="1500" spans="2:8">
      <c r="B1500" s="27"/>
      <c r="C1500" s="27"/>
      <c r="D1500" s="27"/>
      <c r="E1500" s="27"/>
      <c r="F1500" s="26"/>
      <c r="G1500" s="28"/>
      <c r="H1500" s="31"/>
    </row>
    <row r="1501" spans="2:8">
      <c r="B1501" s="27"/>
      <c r="C1501" s="27"/>
      <c r="D1501" s="27"/>
      <c r="E1501" s="27"/>
      <c r="F1501" s="26"/>
      <c r="G1501" s="28"/>
      <c r="H1501" s="31"/>
    </row>
    <row r="1502" spans="2:8">
      <c r="B1502" s="27"/>
      <c r="C1502" s="27"/>
      <c r="D1502" s="27"/>
      <c r="E1502" s="27"/>
      <c r="F1502" s="26"/>
      <c r="G1502" s="28"/>
      <c r="H1502" s="31"/>
    </row>
    <row r="1503" spans="2:8">
      <c r="B1503" s="27"/>
      <c r="C1503" s="27"/>
      <c r="D1503" s="27"/>
      <c r="E1503" s="27"/>
      <c r="F1503" s="26"/>
      <c r="G1503" s="28"/>
      <c r="H1503" s="31"/>
    </row>
    <row r="1504" spans="2:8">
      <c r="B1504" s="27"/>
      <c r="C1504" s="27"/>
      <c r="D1504" s="27"/>
      <c r="E1504" s="27"/>
      <c r="F1504" s="26"/>
      <c r="G1504" s="28"/>
      <c r="H1504" s="31"/>
    </row>
    <row r="1505" spans="2:8">
      <c r="B1505" s="27"/>
      <c r="C1505" s="27"/>
      <c r="D1505" s="27"/>
      <c r="E1505" s="27"/>
      <c r="F1505" s="26"/>
      <c r="G1505" s="28"/>
      <c r="H1505" s="31"/>
    </row>
    <row r="1506" spans="2:8">
      <c r="B1506" s="27"/>
      <c r="C1506" s="27"/>
      <c r="D1506" s="27"/>
      <c r="E1506" s="27"/>
      <c r="F1506" s="26"/>
      <c r="G1506" s="28"/>
      <c r="H1506" s="31"/>
    </row>
    <row r="1507" spans="2:8">
      <c r="B1507" s="27"/>
      <c r="C1507" s="27"/>
      <c r="D1507" s="27"/>
      <c r="E1507" s="27"/>
      <c r="F1507" s="26"/>
      <c r="G1507" s="28"/>
      <c r="H1507" s="31"/>
    </row>
    <row r="1508" spans="2:8">
      <c r="B1508" s="27"/>
      <c r="C1508" s="27"/>
      <c r="D1508" s="27"/>
      <c r="E1508" s="27"/>
      <c r="F1508" s="26"/>
      <c r="G1508" s="28"/>
      <c r="H1508" s="31"/>
    </row>
    <row r="1509" spans="2:8">
      <c r="B1509" s="27"/>
      <c r="C1509" s="27"/>
      <c r="D1509" s="27"/>
      <c r="E1509" s="27"/>
      <c r="F1509" s="26"/>
      <c r="G1509" s="28"/>
      <c r="H1509" s="31"/>
    </row>
    <row r="1510" spans="2:8">
      <c r="B1510" s="27"/>
      <c r="C1510" s="27"/>
      <c r="D1510" s="27"/>
      <c r="E1510" s="27"/>
      <c r="F1510" s="26"/>
      <c r="G1510" s="28"/>
      <c r="H1510" s="31"/>
    </row>
    <row r="1511" spans="2:8">
      <c r="B1511" s="27"/>
      <c r="C1511" s="27"/>
      <c r="D1511" s="27"/>
      <c r="E1511" s="27"/>
      <c r="F1511" s="26"/>
      <c r="G1511" s="28"/>
      <c r="H1511" s="31"/>
    </row>
    <row r="1512" spans="2:8">
      <c r="B1512" s="27"/>
      <c r="C1512" s="27"/>
      <c r="D1512" s="27"/>
      <c r="E1512" s="27"/>
      <c r="F1512" s="26"/>
      <c r="G1512" s="28"/>
      <c r="H1512" s="31"/>
    </row>
    <row r="1513" spans="2:8">
      <c r="B1513" s="27"/>
      <c r="C1513" s="27"/>
      <c r="D1513" s="27"/>
      <c r="E1513" s="27"/>
      <c r="F1513" s="26"/>
      <c r="G1513" s="28"/>
      <c r="H1513" s="31"/>
    </row>
    <row r="1514" spans="2:8">
      <c r="B1514" s="27"/>
      <c r="C1514" s="27"/>
      <c r="D1514" s="27"/>
      <c r="E1514" s="27"/>
      <c r="F1514" s="26"/>
      <c r="G1514" s="28"/>
      <c r="H1514" s="31"/>
    </row>
    <row r="1515" spans="2:8">
      <c r="B1515" s="27"/>
      <c r="C1515" s="27"/>
      <c r="D1515" s="27"/>
      <c r="E1515" s="27"/>
      <c r="F1515" s="26"/>
      <c r="G1515" s="28"/>
      <c r="H1515" s="31"/>
    </row>
    <row r="1516" spans="2:8">
      <c r="B1516" s="27"/>
      <c r="C1516" s="27"/>
      <c r="D1516" s="27"/>
      <c r="E1516" s="27"/>
      <c r="F1516" s="26"/>
      <c r="G1516" s="28"/>
      <c r="H1516" s="31"/>
    </row>
    <row r="1517" spans="2:8">
      <c r="B1517" s="27"/>
      <c r="C1517" s="27"/>
      <c r="D1517" s="27"/>
      <c r="E1517" s="27"/>
      <c r="F1517" s="26"/>
      <c r="G1517" s="28"/>
      <c r="H1517" s="31"/>
    </row>
    <row r="1518" spans="2:8">
      <c r="B1518" s="27"/>
      <c r="C1518" s="27"/>
      <c r="D1518" s="27"/>
      <c r="E1518" s="27"/>
      <c r="F1518" s="26"/>
      <c r="G1518" s="28"/>
      <c r="H1518" s="31"/>
    </row>
    <row r="1519" spans="2:8">
      <c r="B1519" s="27"/>
      <c r="C1519" s="27"/>
      <c r="D1519" s="27"/>
      <c r="E1519" s="27"/>
      <c r="F1519" s="26"/>
      <c r="G1519" s="28"/>
      <c r="H1519" s="31"/>
    </row>
    <row r="1520" spans="2:8">
      <c r="B1520" s="27"/>
      <c r="C1520" s="27"/>
      <c r="D1520" s="27"/>
      <c r="E1520" s="27"/>
      <c r="F1520" s="26"/>
      <c r="G1520" s="28"/>
      <c r="H1520" s="31"/>
    </row>
    <row r="1521" spans="2:8">
      <c r="B1521" s="27"/>
      <c r="C1521" s="27"/>
      <c r="D1521" s="27"/>
      <c r="E1521" s="27"/>
      <c r="F1521" s="26"/>
      <c r="G1521" s="28"/>
      <c r="H1521" s="31"/>
    </row>
    <row r="1522" spans="2:8">
      <c r="B1522" s="27"/>
      <c r="C1522" s="27"/>
      <c r="D1522" s="27"/>
      <c r="E1522" s="27"/>
      <c r="F1522" s="26"/>
      <c r="G1522" s="28"/>
      <c r="H1522" s="31"/>
    </row>
    <row r="1523" spans="2:8">
      <c r="B1523" s="27"/>
      <c r="C1523" s="27"/>
      <c r="D1523" s="27"/>
      <c r="E1523" s="27"/>
      <c r="F1523" s="26"/>
      <c r="G1523" s="28"/>
      <c r="H1523" s="31"/>
    </row>
    <row r="1524" spans="2:8">
      <c r="B1524" s="27"/>
      <c r="C1524" s="27"/>
      <c r="D1524" s="27"/>
      <c r="E1524" s="27"/>
      <c r="F1524" s="26"/>
      <c r="G1524" s="28"/>
      <c r="H1524" s="31"/>
    </row>
    <row r="1525" spans="2:8">
      <c r="B1525" s="27"/>
      <c r="C1525" s="27"/>
      <c r="D1525" s="27"/>
      <c r="E1525" s="27"/>
      <c r="F1525" s="26"/>
      <c r="G1525" s="28"/>
      <c r="H1525" s="31"/>
    </row>
    <row r="1526" spans="2:8">
      <c r="B1526" s="27"/>
      <c r="C1526" s="27"/>
      <c r="D1526" s="27"/>
      <c r="E1526" s="27"/>
      <c r="F1526" s="26"/>
      <c r="G1526" s="28"/>
      <c r="H1526" s="31"/>
    </row>
    <row r="1527" spans="2:8">
      <c r="B1527" s="27"/>
      <c r="C1527" s="27"/>
      <c r="D1527" s="27"/>
      <c r="E1527" s="27"/>
      <c r="F1527" s="26"/>
      <c r="G1527" s="28"/>
      <c r="H1527" s="31"/>
    </row>
    <row r="1528" spans="2:8">
      <c r="B1528" s="27"/>
      <c r="C1528" s="27"/>
      <c r="D1528" s="27"/>
      <c r="E1528" s="27"/>
      <c r="F1528" s="26"/>
      <c r="G1528" s="28"/>
      <c r="H1528" s="31"/>
    </row>
    <row r="1529" spans="2:8">
      <c r="B1529" s="27"/>
      <c r="C1529" s="27"/>
      <c r="D1529" s="27"/>
      <c r="E1529" s="27"/>
      <c r="F1529" s="26"/>
      <c r="G1529" s="28"/>
      <c r="H1529" s="31"/>
    </row>
    <row r="1530" spans="2:8">
      <c r="B1530" s="27"/>
      <c r="C1530" s="27"/>
      <c r="D1530" s="27"/>
      <c r="E1530" s="27"/>
      <c r="F1530" s="26"/>
      <c r="G1530" s="28"/>
      <c r="H1530" s="31"/>
    </row>
    <row r="1531" spans="2:8">
      <c r="B1531" s="27"/>
      <c r="C1531" s="27"/>
      <c r="D1531" s="27"/>
      <c r="E1531" s="27"/>
      <c r="F1531" s="26"/>
      <c r="G1531" s="28"/>
      <c r="H1531" s="31"/>
    </row>
    <row r="1532" spans="2:8">
      <c r="B1532" s="27"/>
      <c r="C1532" s="27"/>
      <c r="D1532" s="27"/>
      <c r="E1532" s="27"/>
      <c r="F1532" s="26"/>
      <c r="G1532" s="28"/>
      <c r="H1532" s="31"/>
    </row>
    <row r="1533" spans="2:8">
      <c r="B1533" s="27"/>
      <c r="C1533" s="27"/>
      <c r="D1533" s="27"/>
      <c r="E1533" s="27"/>
      <c r="F1533" s="26"/>
      <c r="G1533" s="28"/>
      <c r="H1533" s="31"/>
    </row>
    <row r="1534" spans="2:8">
      <c r="B1534" s="27"/>
      <c r="C1534" s="27"/>
      <c r="D1534" s="27"/>
      <c r="E1534" s="27"/>
      <c r="F1534" s="26"/>
      <c r="G1534" s="28"/>
      <c r="H1534" s="31"/>
    </row>
    <row r="1535" spans="2:8">
      <c r="B1535" s="27"/>
      <c r="C1535" s="27"/>
      <c r="D1535" s="27"/>
      <c r="E1535" s="27"/>
      <c r="F1535" s="26"/>
      <c r="G1535" s="28"/>
      <c r="H1535" s="31"/>
    </row>
    <row r="1536" spans="2:8">
      <c r="B1536" s="27"/>
      <c r="C1536" s="27"/>
      <c r="D1536" s="27"/>
      <c r="E1536" s="27"/>
      <c r="F1536" s="26"/>
      <c r="G1536" s="28"/>
      <c r="H1536" s="31"/>
    </row>
    <row r="1537" spans="2:8">
      <c r="B1537" s="27"/>
      <c r="C1537" s="27"/>
      <c r="D1537" s="27"/>
      <c r="E1537" s="27"/>
      <c r="F1537" s="26"/>
      <c r="G1537" s="28"/>
      <c r="H1537" s="31"/>
    </row>
    <row r="1538" spans="2:8">
      <c r="B1538" s="27"/>
      <c r="C1538" s="27"/>
      <c r="D1538" s="27"/>
      <c r="E1538" s="27"/>
      <c r="F1538" s="26"/>
      <c r="G1538" s="28"/>
      <c r="H1538" s="31"/>
    </row>
    <row r="1539" spans="2:8">
      <c r="B1539" s="27"/>
      <c r="C1539" s="27"/>
      <c r="D1539" s="27"/>
      <c r="E1539" s="27"/>
      <c r="F1539" s="26"/>
      <c r="G1539" s="28"/>
      <c r="H1539" s="31"/>
    </row>
    <row r="1540" spans="2:8">
      <c r="B1540" s="27"/>
      <c r="C1540" s="27"/>
      <c r="D1540" s="27"/>
      <c r="E1540" s="27"/>
      <c r="F1540" s="26"/>
      <c r="G1540" s="28"/>
      <c r="H1540" s="31"/>
    </row>
    <row r="1541" spans="2:8">
      <c r="B1541" s="27"/>
      <c r="C1541" s="27"/>
      <c r="D1541" s="27"/>
      <c r="E1541" s="27"/>
      <c r="F1541" s="26"/>
      <c r="G1541" s="28"/>
      <c r="H1541" s="31"/>
    </row>
    <row r="1542" spans="2:8">
      <c r="B1542" s="27"/>
      <c r="C1542" s="27"/>
      <c r="D1542" s="27"/>
      <c r="E1542" s="27"/>
      <c r="F1542" s="26"/>
      <c r="G1542" s="28"/>
      <c r="H1542" s="31"/>
    </row>
    <row r="1543" spans="2:8">
      <c r="B1543" s="27"/>
      <c r="C1543" s="27"/>
      <c r="D1543" s="27"/>
      <c r="E1543" s="27"/>
      <c r="F1543" s="26"/>
      <c r="G1543" s="28"/>
      <c r="H1543" s="31"/>
    </row>
    <row r="1544" spans="2:8">
      <c r="B1544" s="27"/>
      <c r="C1544" s="27"/>
      <c r="D1544" s="27"/>
      <c r="E1544" s="27"/>
      <c r="F1544" s="26"/>
      <c r="G1544" s="28"/>
      <c r="H1544" s="31"/>
    </row>
    <row r="1545" spans="2:8">
      <c r="B1545" s="27"/>
      <c r="C1545" s="27"/>
      <c r="D1545" s="27"/>
      <c r="E1545" s="27"/>
      <c r="F1545" s="26"/>
      <c r="G1545" s="28"/>
      <c r="H1545" s="31"/>
    </row>
    <row r="1546" spans="2:8">
      <c r="B1546" s="27"/>
      <c r="C1546" s="27"/>
      <c r="D1546" s="27"/>
      <c r="E1546" s="27"/>
      <c r="F1546" s="26"/>
      <c r="G1546" s="28"/>
      <c r="H1546" s="31"/>
    </row>
    <row r="1547" spans="2:8">
      <c r="B1547" s="27"/>
      <c r="C1547" s="27"/>
      <c r="D1547" s="27"/>
      <c r="E1547" s="27"/>
      <c r="F1547" s="26"/>
      <c r="G1547" s="28"/>
      <c r="H1547" s="31"/>
    </row>
    <row r="1548" spans="2:8">
      <c r="B1548" s="27"/>
      <c r="C1548" s="27"/>
      <c r="D1548" s="27"/>
      <c r="E1548" s="27"/>
      <c r="F1548" s="26"/>
      <c r="G1548" s="28"/>
      <c r="H1548" s="31"/>
    </row>
    <row r="1549" spans="2:8">
      <c r="B1549" s="27"/>
      <c r="C1549" s="27"/>
      <c r="D1549" s="27"/>
      <c r="E1549" s="27"/>
      <c r="F1549" s="26"/>
      <c r="G1549" s="28"/>
      <c r="H1549" s="31"/>
    </row>
    <row r="1550" spans="2:8">
      <c r="B1550" s="27"/>
      <c r="C1550" s="27"/>
      <c r="D1550" s="27"/>
      <c r="E1550" s="27"/>
      <c r="F1550" s="26"/>
      <c r="G1550" s="28"/>
      <c r="H1550" s="31"/>
    </row>
    <row r="1551" spans="2:8">
      <c r="B1551" s="27"/>
      <c r="C1551" s="27"/>
      <c r="D1551" s="27"/>
      <c r="E1551" s="27"/>
      <c r="F1551" s="26"/>
      <c r="G1551" s="28"/>
      <c r="H1551" s="31"/>
    </row>
    <row r="1552" spans="2:8">
      <c r="B1552" s="27"/>
      <c r="C1552" s="27"/>
      <c r="D1552" s="27"/>
      <c r="E1552" s="27"/>
      <c r="F1552" s="26"/>
      <c r="G1552" s="28"/>
      <c r="H1552" s="31"/>
    </row>
    <row r="1553" spans="2:8">
      <c r="B1553" s="27"/>
      <c r="C1553" s="27"/>
      <c r="D1553" s="27"/>
      <c r="E1553" s="27"/>
      <c r="F1553" s="26"/>
      <c r="G1553" s="28"/>
      <c r="H1553" s="31"/>
    </row>
    <row r="1554" spans="2:8">
      <c r="B1554" s="27"/>
      <c r="C1554" s="27"/>
      <c r="D1554" s="27"/>
      <c r="E1554" s="27"/>
      <c r="F1554" s="26"/>
      <c r="G1554" s="28"/>
      <c r="H1554" s="31"/>
    </row>
    <row r="1555" spans="2:8">
      <c r="B1555" s="27"/>
      <c r="C1555" s="27"/>
      <c r="D1555" s="27"/>
      <c r="E1555" s="27"/>
      <c r="F1555" s="26"/>
      <c r="G1555" s="28"/>
      <c r="H1555" s="31"/>
    </row>
    <row r="1556" spans="2:8">
      <c r="B1556" s="27"/>
      <c r="C1556" s="27"/>
      <c r="D1556" s="27"/>
      <c r="E1556" s="27"/>
      <c r="F1556" s="26"/>
      <c r="G1556" s="28"/>
      <c r="H1556" s="31"/>
    </row>
    <row r="1557" spans="2:8">
      <c r="B1557" s="27"/>
      <c r="C1557" s="27"/>
      <c r="D1557" s="27"/>
      <c r="E1557" s="27"/>
      <c r="F1557" s="26"/>
      <c r="G1557" s="28"/>
      <c r="H1557" s="31"/>
    </row>
    <row r="1558" spans="2:8">
      <c r="B1558" s="27"/>
      <c r="C1558" s="27"/>
      <c r="D1558" s="27"/>
      <c r="E1558" s="27"/>
      <c r="F1558" s="26"/>
      <c r="G1558" s="28"/>
      <c r="H1558" s="31"/>
    </row>
    <row r="1559" spans="2:8">
      <c r="B1559" s="27"/>
      <c r="C1559" s="27"/>
      <c r="D1559" s="27"/>
      <c r="E1559" s="27"/>
      <c r="F1559" s="26"/>
      <c r="G1559" s="28"/>
      <c r="H1559" s="31"/>
    </row>
    <row r="1560" spans="2:8">
      <c r="B1560" s="27"/>
      <c r="C1560" s="27"/>
      <c r="D1560" s="27"/>
      <c r="E1560" s="27"/>
      <c r="F1560" s="26"/>
      <c r="G1560" s="28"/>
      <c r="H1560" s="31"/>
    </row>
    <row r="1561" spans="2:8">
      <c r="B1561" s="27"/>
      <c r="C1561" s="27"/>
      <c r="D1561" s="27"/>
      <c r="E1561" s="27"/>
      <c r="F1561" s="26"/>
      <c r="G1561" s="28"/>
      <c r="H1561" s="31"/>
    </row>
    <row r="1562" spans="2:8">
      <c r="B1562" s="27"/>
      <c r="C1562" s="27"/>
      <c r="D1562" s="27"/>
      <c r="E1562" s="27"/>
      <c r="F1562" s="26"/>
      <c r="G1562" s="28"/>
      <c r="H1562" s="31"/>
    </row>
    <row r="1563" spans="2:8">
      <c r="B1563" s="27"/>
      <c r="C1563" s="27"/>
      <c r="D1563" s="27"/>
      <c r="E1563" s="27"/>
      <c r="F1563" s="26"/>
      <c r="G1563" s="28"/>
      <c r="H1563" s="31"/>
    </row>
    <row r="1564" spans="2:8">
      <c r="B1564" s="27"/>
      <c r="C1564" s="27"/>
      <c r="D1564" s="27"/>
      <c r="E1564" s="27"/>
      <c r="F1564" s="26"/>
      <c r="G1564" s="28"/>
      <c r="H1564" s="31"/>
    </row>
    <row r="1565" spans="2:8">
      <c r="B1565" s="27"/>
      <c r="C1565" s="27"/>
      <c r="D1565" s="27"/>
      <c r="E1565" s="27"/>
      <c r="F1565" s="26"/>
      <c r="G1565" s="28"/>
      <c r="H1565" s="31"/>
    </row>
    <row r="1566" spans="2:8">
      <c r="B1566" s="27"/>
      <c r="C1566" s="27"/>
      <c r="D1566" s="27"/>
      <c r="E1566" s="27"/>
      <c r="F1566" s="26"/>
      <c r="G1566" s="28"/>
      <c r="H1566" s="31"/>
    </row>
    <row r="1567" spans="2:8">
      <c r="B1567" s="27"/>
      <c r="C1567" s="27"/>
      <c r="D1567" s="27"/>
      <c r="E1567" s="27"/>
      <c r="F1567" s="26"/>
      <c r="G1567" s="28"/>
      <c r="H1567" s="31"/>
    </row>
    <row r="1568" spans="2:8">
      <c r="B1568" s="27"/>
      <c r="C1568" s="27"/>
      <c r="D1568" s="27"/>
      <c r="E1568" s="27"/>
      <c r="F1568" s="26"/>
      <c r="G1568" s="28"/>
      <c r="H1568" s="31"/>
    </row>
    <row r="1569" spans="2:8">
      <c r="B1569" s="27"/>
      <c r="C1569" s="27"/>
      <c r="D1569" s="27"/>
      <c r="E1569" s="27"/>
      <c r="F1569" s="26"/>
      <c r="G1569" s="28"/>
      <c r="H1569" s="31"/>
    </row>
    <row r="1570" spans="2:8">
      <c r="B1570" s="27"/>
      <c r="C1570" s="27"/>
      <c r="D1570" s="27"/>
      <c r="E1570" s="27"/>
      <c r="F1570" s="26"/>
      <c r="G1570" s="28"/>
      <c r="H1570" s="31"/>
    </row>
    <row r="1571" spans="2:8">
      <c r="B1571" s="27"/>
      <c r="C1571" s="27"/>
      <c r="D1571" s="27"/>
      <c r="E1571" s="27"/>
      <c r="F1571" s="26"/>
      <c r="G1571" s="28"/>
      <c r="H1571" s="31"/>
    </row>
    <row r="1572" spans="2:8">
      <c r="B1572" s="27"/>
      <c r="C1572" s="27"/>
      <c r="D1572" s="27"/>
      <c r="E1572" s="27"/>
      <c r="F1572" s="26"/>
      <c r="G1572" s="28"/>
      <c r="H1572" s="31"/>
    </row>
    <row r="1573" spans="2:8">
      <c r="B1573" s="27"/>
      <c r="C1573" s="27"/>
      <c r="D1573" s="27"/>
      <c r="E1573" s="27"/>
      <c r="F1573" s="26"/>
      <c r="G1573" s="28"/>
      <c r="H1573" s="31"/>
    </row>
    <row r="1574" spans="2:8">
      <c r="B1574" s="27"/>
      <c r="C1574" s="27"/>
      <c r="D1574" s="27"/>
      <c r="E1574" s="27"/>
      <c r="F1574" s="26"/>
      <c r="G1574" s="28"/>
      <c r="H1574" s="31"/>
    </row>
    <row r="1575" spans="2:8">
      <c r="B1575" s="27"/>
      <c r="C1575" s="27"/>
      <c r="D1575" s="27"/>
      <c r="E1575" s="27"/>
      <c r="F1575" s="26"/>
      <c r="G1575" s="28"/>
      <c r="H1575" s="31"/>
    </row>
    <row r="1576" spans="2:8">
      <c r="B1576" s="27"/>
      <c r="C1576" s="27"/>
      <c r="D1576" s="27"/>
      <c r="E1576" s="27"/>
      <c r="F1576" s="26"/>
      <c r="G1576" s="28"/>
      <c r="H1576" s="31"/>
    </row>
    <row r="1577" spans="2:8">
      <c r="B1577" s="27"/>
      <c r="C1577" s="27"/>
      <c r="D1577" s="27"/>
      <c r="E1577" s="27"/>
      <c r="F1577" s="26"/>
      <c r="G1577" s="28"/>
      <c r="H1577" s="31"/>
    </row>
    <row r="1578" spans="2:8">
      <c r="B1578" s="27"/>
      <c r="C1578" s="27"/>
      <c r="D1578" s="27"/>
      <c r="E1578" s="27"/>
      <c r="F1578" s="26"/>
      <c r="G1578" s="28"/>
      <c r="H1578" s="31"/>
    </row>
    <row r="1579" spans="2:8">
      <c r="B1579" s="27"/>
      <c r="C1579" s="27"/>
      <c r="D1579" s="27"/>
      <c r="E1579" s="27"/>
      <c r="F1579" s="26"/>
      <c r="G1579" s="28"/>
      <c r="H1579" s="31"/>
    </row>
    <row r="1580" spans="2:8">
      <c r="B1580" s="27"/>
      <c r="C1580" s="27"/>
      <c r="D1580" s="27"/>
      <c r="E1580" s="27"/>
      <c r="F1580" s="26"/>
      <c r="G1580" s="28"/>
      <c r="H1580" s="31"/>
    </row>
    <row r="1581" spans="2:8">
      <c r="B1581" s="27"/>
      <c r="C1581" s="27"/>
      <c r="D1581" s="27"/>
      <c r="E1581" s="27"/>
      <c r="F1581" s="26"/>
      <c r="G1581" s="28"/>
      <c r="H1581" s="31"/>
    </row>
    <row r="1582" spans="2:8">
      <c r="B1582" s="27"/>
      <c r="C1582" s="27"/>
      <c r="D1582" s="27"/>
      <c r="E1582" s="27"/>
      <c r="F1582" s="26"/>
      <c r="G1582" s="28"/>
      <c r="H1582" s="31"/>
    </row>
    <row r="1583" spans="2:8">
      <c r="B1583" s="27"/>
      <c r="C1583" s="27"/>
      <c r="D1583" s="27"/>
      <c r="E1583" s="27"/>
      <c r="F1583" s="26"/>
      <c r="G1583" s="28"/>
      <c r="H1583" s="31"/>
    </row>
    <row r="1584" spans="2:8">
      <c r="B1584" s="27"/>
      <c r="C1584" s="27"/>
      <c r="D1584" s="27"/>
      <c r="E1584" s="27"/>
      <c r="F1584" s="26"/>
      <c r="G1584" s="28"/>
      <c r="H1584" s="31"/>
    </row>
    <row r="1585" spans="2:8">
      <c r="B1585" s="27"/>
      <c r="C1585" s="27"/>
      <c r="D1585" s="27"/>
      <c r="E1585" s="27"/>
      <c r="F1585" s="26"/>
      <c r="G1585" s="28"/>
      <c r="H1585" s="31"/>
    </row>
    <row r="1586" spans="2:8">
      <c r="B1586" s="27"/>
      <c r="C1586" s="27"/>
      <c r="D1586" s="27"/>
      <c r="E1586" s="27"/>
      <c r="F1586" s="26"/>
      <c r="G1586" s="28"/>
      <c r="H1586" s="31"/>
    </row>
    <row r="1587" spans="2:8">
      <c r="B1587" s="27"/>
      <c r="C1587" s="27"/>
      <c r="D1587" s="27"/>
      <c r="E1587" s="27"/>
      <c r="F1587" s="26"/>
      <c r="G1587" s="28"/>
      <c r="H1587" s="31"/>
    </row>
    <row r="1588" spans="2:8">
      <c r="B1588" s="27"/>
      <c r="C1588" s="27"/>
      <c r="D1588" s="27"/>
      <c r="E1588" s="27"/>
      <c r="F1588" s="26"/>
      <c r="G1588" s="28"/>
      <c r="H1588" s="31"/>
    </row>
    <row r="1589" spans="2:8">
      <c r="B1589" s="27"/>
      <c r="C1589" s="27"/>
      <c r="D1589" s="27"/>
      <c r="E1589" s="27"/>
      <c r="F1589" s="26"/>
      <c r="G1589" s="28"/>
      <c r="H1589" s="31"/>
    </row>
    <row r="1590" spans="2:8">
      <c r="B1590" s="27"/>
      <c r="C1590" s="27"/>
      <c r="D1590" s="27"/>
      <c r="E1590" s="27"/>
      <c r="F1590" s="26"/>
      <c r="G1590" s="28"/>
      <c r="H1590" s="31"/>
    </row>
    <row r="1591" spans="2:8">
      <c r="B1591" s="27"/>
      <c r="C1591" s="27"/>
      <c r="D1591" s="27"/>
      <c r="E1591" s="27"/>
      <c r="F1591" s="26"/>
      <c r="G1591" s="28"/>
      <c r="H1591" s="31"/>
    </row>
    <row r="1592" spans="2:8">
      <c r="B1592" s="27"/>
      <c r="C1592" s="27"/>
      <c r="D1592" s="27"/>
      <c r="E1592" s="27"/>
      <c r="F1592" s="26"/>
      <c r="G1592" s="28"/>
      <c r="H1592" s="31"/>
    </row>
    <row r="1593" spans="2:8">
      <c r="B1593" s="27"/>
      <c r="C1593" s="27"/>
      <c r="D1593" s="27"/>
      <c r="E1593" s="27"/>
      <c r="F1593" s="26"/>
      <c r="G1593" s="28"/>
      <c r="H1593" s="31"/>
    </row>
    <row r="1594" spans="2:8">
      <c r="B1594" s="27"/>
      <c r="C1594" s="27"/>
      <c r="D1594" s="27"/>
      <c r="E1594" s="27"/>
      <c r="F1594" s="26"/>
      <c r="G1594" s="28"/>
      <c r="H1594" s="31"/>
    </row>
    <row r="1595" spans="2:8">
      <c r="B1595" s="27"/>
      <c r="C1595" s="27"/>
      <c r="D1595" s="27"/>
      <c r="E1595" s="27"/>
      <c r="F1595" s="26"/>
      <c r="G1595" s="28"/>
      <c r="H1595" s="31"/>
    </row>
    <row r="1596" spans="2:8">
      <c r="B1596" s="27"/>
      <c r="C1596" s="27"/>
      <c r="D1596" s="27"/>
      <c r="E1596" s="27"/>
      <c r="F1596" s="26"/>
      <c r="G1596" s="28"/>
      <c r="H1596" s="31"/>
    </row>
    <row r="1597" spans="2:8">
      <c r="B1597" s="27"/>
      <c r="C1597" s="27"/>
      <c r="D1597" s="27"/>
      <c r="E1597" s="27"/>
      <c r="F1597" s="26"/>
      <c r="G1597" s="28"/>
      <c r="H1597" s="31"/>
    </row>
    <row r="1598" spans="2:8">
      <c r="B1598" s="27"/>
      <c r="C1598" s="27"/>
      <c r="D1598" s="27"/>
      <c r="E1598" s="27"/>
      <c r="F1598" s="26"/>
      <c r="G1598" s="28"/>
      <c r="H1598" s="31"/>
    </row>
    <row r="1599" spans="2:8">
      <c r="B1599" s="27"/>
      <c r="C1599" s="27"/>
      <c r="D1599" s="27"/>
      <c r="E1599" s="27"/>
      <c r="F1599" s="26"/>
      <c r="G1599" s="28"/>
      <c r="H1599" s="31"/>
    </row>
    <row r="1600" spans="2:8">
      <c r="B1600" s="27"/>
      <c r="C1600" s="27"/>
      <c r="D1600" s="27"/>
      <c r="E1600" s="27"/>
      <c r="F1600" s="26"/>
      <c r="G1600" s="28"/>
      <c r="H1600" s="31"/>
    </row>
    <row r="1601" spans="2:8">
      <c r="B1601" s="27"/>
      <c r="C1601" s="27"/>
      <c r="D1601" s="27"/>
      <c r="E1601" s="27"/>
      <c r="F1601" s="26"/>
      <c r="G1601" s="28"/>
      <c r="H1601" s="31"/>
    </row>
    <row r="1602" spans="2:8">
      <c r="B1602" s="27"/>
      <c r="C1602" s="27"/>
      <c r="D1602" s="27"/>
      <c r="E1602" s="27"/>
      <c r="F1602" s="26"/>
      <c r="G1602" s="28"/>
      <c r="H1602" s="31"/>
    </row>
    <row r="1603" spans="2:8">
      <c r="B1603" s="27"/>
      <c r="C1603" s="27"/>
      <c r="D1603" s="27"/>
      <c r="E1603" s="27"/>
      <c r="F1603" s="26"/>
      <c r="G1603" s="28"/>
      <c r="H1603" s="31"/>
    </row>
    <row r="1604" spans="2:8">
      <c r="B1604" s="27"/>
      <c r="C1604" s="27"/>
      <c r="D1604" s="27"/>
      <c r="E1604" s="27"/>
      <c r="F1604" s="26"/>
      <c r="G1604" s="28"/>
      <c r="H1604" s="31"/>
    </row>
    <row r="1605" spans="2:8">
      <c r="B1605" s="27"/>
      <c r="C1605" s="27"/>
      <c r="D1605" s="27"/>
      <c r="E1605" s="27"/>
      <c r="F1605" s="26"/>
      <c r="G1605" s="28"/>
      <c r="H1605" s="31"/>
    </row>
    <row r="1606" spans="2:8">
      <c r="B1606" s="27"/>
      <c r="C1606" s="27"/>
      <c r="D1606" s="27"/>
      <c r="E1606" s="27"/>
      <c r="F1606" s="26"/>
      <c r="G1606" s="28"/>
      <c r="H1606" s="31"/>
    </row>
    <row r="1607" spans="2:8">
      <c r="B1607" s="27"/>
      <c r="C1607" s="27"/>
      <c r="D1607" s="27"/>
      <c r="E1607" s="27"/>
      <c r="F1607" s="26"/>
      <c r="G1607" s="28"/>
      <c r="H1607" s="31"/>
    </row>
    <row r="1608" spans="2:8">
      <c r="B1608" s="27"/>
      <c r="C1608" s="27"/>
      <c r="D1608" s="27"/>
      <c r="E1608" s="27"/>
      <c r="F1608" s="26"/>
      <c r="G1608" s="28"/>
      <c r="H1608" s="31"/>
    </row>
    <row r="1609" spans="2:8">
      <c r="B1609" s="27"/>
      <c r="C1609" s="27"/>
      <c r="D1609" s="27"/>
      <c r="E1609" s="27"/>
      <c r="F1609" s="26"/>
      <c r="G1609" s="28"/>
      <c r="H1609" s="31"/>
    </row>
    <row r="1610" spans="2:8">
      <c r="B1610" s="27"/>
      <c r="C1610" s="27"/>
      <c r="D1610" s="27"/>
      <c r="E1610" s="27"/>
      <c r="F1610" s="26"/>
      <c r="G1610" s="28"/>
      <c r="H1610" s="31"/>
    </row>
    <row r="1611" spans="2:8">
      <c r="B1611" s="27"/>
      <c r="C1611" s="27"/>
      <c r="D1611" s="27"/>
      <c r="E1611" s="27"/>
      <c r="F1611" s="26"/>
      <c r="G1611" s="28"/>
      <c r="H1611" s="31"/>
    </row>
    <row r="1612" spans="2:8">
      <c r="B1612" s="27"/>
      <c r="C1612" s="27"/>
      <c r="D1612" s="27"/>
      <c r="E1612" s="27"/>
      <c r="F1612" s="26"/>
      <c r="G1612" s="28"/>
      <c r="H1612" s="31"/>
    </row>
    <row r="1613" spans="2:8">
      <c r="B1613" s="27"/>
      <c r="C1613" s="27"/>
      <c r="D1613" s="27"/>
      <c r="E1613" s="27"/>
      <c r="F1613" s="26"/>
      <c r="G1613" s="28"/>
      <c r="H1613" s="31"/>
    </row>
    <row r="1614" spans="2:8">
      <c r="B1614" s="27"/>
      <c r="C1614" s="27"/>
      <c r="D1614" s="27"/>
      <c r="E1614" s="27"/>
      <c r="F1614" s="26"/>
      <c r="G1614" s="28"/>
      <c r="H1614" s="31"/>
    </row>
    <row r="1615" spans="2:8">
      <c r="B1615" s="27"/>
      <c r="C1615" s="27"/>
      <c r="D1615" s="27"/>
      <c r="E1615" s="27"/>
      <c r="F1615" s="26"/>
      <c r="G1615" s="28"/>
      <c r="H1615" s="31"/>
    </row>
    <row r="1616" spans="2:8">
      <c r="B1616" s="27"/>
      <c r="C1616" s="27"/>
      <c r="D1616" s="27"/>
      <c r="E1616" s="27"/>
      <c r="F1616" s="26"/>
      <c r="G1616" s="28"/>
      <c r="H1616" s="31"/>
    </row>
    <row r="1617" spans="2:8">
      <c r="B1617" s="27"/>
      <c r="C1617" s="27"/>
      <c r="D1617" s="27"/>
      <c r="E1617" s="27"/>
      <c r="F1617" s="26"/>
      <c r="G1617" s="28"/>
      <c r="H1617" s="31"/>
    </row>
    <row r="1618" spans="2:8">
      <c r="B1618" s="27"/>
      <c r="C1618" s="27"/>
      <c r="D1618" s="27"/>
      <c r="E1618" s="27"/>
      <c r="F1618" s="26"/>
      <c r="G1618" s="28"/>
      <c r="H1618" s="31"/>
    </row>
    <row r="1619" spans="2:8">
      <c r="B1619" s="27"/>
      <c r="C1619" s="27"/>
      <c r="D1619" s="27"/>
      <c r="E1619" s="27"/>
      <c r="F1619" s="26"/>
      <c r="G1619" s="28"/>
      <c r="H1619" s="31"/>
    </row>
    <row r="1620" spans="2:8">
      <c r="B1620" s="27"/>
      <c r="C1620" s="27"/>
      <c r="D1620" s="27"/>
      <c r="E1620" s="27"/>
      <c r="F1620" s="26"/>
      <c r="G1620" s="28"/>
      <c r="H1620" s="31"/>
    </row>
    <row r="1621" spans="2:8">
      <c r="B1621" s="27"/>
      <c r="C1621" s="27"/>
      <c r="D1621" s="27"/>
      <c r="E1621" s="27"/>
      <c r="F1621" s="26"/>
      <c r="G1621" s="28"/>
      <c r="H1621" s="31"/>
    </row>
    <row r="1622" spans="2:8">
      <c r="B1622" s="27"/>
      <c r="C1622" s="27"/>
      <c r="D1622" s="27"/>
      <c r="E1622" s="27"/>
      <c r="F1622" s="26"/>
      <c r="G1622" s="28"/>
      <c r="H1622" s="31"/>
    </row>
    <row r="1623" spans="2:8">
      <c r="B1623" s="27"/>
      <c r="C1623" s="27"/>
      <c r="D1623" s="27"/>
      <c r="E1623" s="27"/>
      <c r="F1623" s="26"/>
      <c r="G1623" s="28"/>
      <c r="H1623" s="31"/>
    </row>
    <row r="1624" spans="2:8">
      <c r="B1624" s="27"/>
      <c r="C1624" s="27"/>
      <c r="D1624" s="27"/>
      <c r="E1624" s="27"/>
      <c r="F1624" s="26"/>
      <c r="G1624" s="28"/>
      <c r="H1624" s="31"/>
    </row>
    <row r="1625" spans="2:8">
      <c r="B1625" s="27"/>
      <c r="C1625" s="27"/>
      <c r="D1625" s="27"/>
      <c r="E1625" s="27"/>
      <c r="F1625" s="26"/>
      <c r="G1625" s="28"/>
      <c r="H1625" s="31"/>
    </row>
    <row r="1626" spans="2:8">
      <c r="B1626" s="27"/>
      <c r="C1626" s="27"/>
      <c r="D1626" s="27"/>
      <c r="E1626" s="27"/>
      <c r="F1626" s="26"/>
      <c r="G1626" s="28"/>
      <c r="H1626" s="31"/>
    </row>
    <row r="1627" spans="2:8">
      <c r="B1627" s="27"/>
      <c r="C1627" s="27"/>
      <c r="D1627" s="27"/>
      <c r="E1627" s="27"/>
      <c r="F1627" s="26"/>
      <c r="G1627" s="28"/>
      <c r="H1627" s="31"/>
    </row>
    <row r="1628" spans="2:8">
      <c r="B1628" s="27"/>
      <c r="C1628" s="27"/>
      <c r="D1628" s="27"/>
      <c r="E1628" s="27"/>
      <c r="F1628" s="26"/>
      <c r="G1628" s="28"/>
      <c r="H1628" s="31"/>
    </row>
    <row r="1629" spans="2:8">
      <c r="B1629" s="27"/>
      <c r="C1629" s="27"/>
      <c r="D1629" s="27"/>
      <c r="E1629" s="27"/>
      <c r="F1629" s="26"/>
      <c r="G1629" s="28"/>
      <c r="H1629" s="31"/>
    </row>
    <row r="1630" spans="2:8">
      <c r="B1630" s="27"/>
      <c r="C1630" s="27"/>
      <c r="D1630" s="27"/>
      <c r="E1630" s="27"/>
      <c r="F1630" s="26"/>
      <c r="G1630" s="28"/>
      <c r="H1630" s="31"/>
    </row>
    <row r="1631" spans="2:8">
      <c r="B1631" s="27"/>
      <c r="C1631" s="27"/>
      <c r="D1631" s="27"/>
      <c r="E1631" s="27"/>
      <c r="F1631" s="26"/>
      <c r="G1631" s="28"/>
      <c r="H1631" s="31"/>
    </row>
    <row r="1632" spans="2:8">
      <c r="B1632" s="27"/>
      <c r="C1632" s="27"/>
      <c r="D1632" s="27"/>
      <c r="E1632" s="27"/>
      <c r="F1632" s="26"/>
      <c r="G1632" s="28"/>
      <c r="H1632" s="31"/>
    </row>
    <row r="1633" spans="2:8">
      <c r="B1633" s="27"/>
      <c r="C1633" s="27"/>
      <c r="D1633" s="27"/>
      <c r="E1633" s="27"/>
      <c r="F1633" s="26"/>
      <c r="G1633" s="28"/>
      <c r="H1633" s="31"/>
    </row>
    <row r="1634" spans="2:8">
      <c r="B1634" s="27"/>
      <c r="C1634" s="27"/>
      <c r="D1634" s="27"/>
      <c r="E1634" s="27"/>
      <c r="F1634" s="26"/>
      <c r="G1634" s="28"/>
      <c r="H1634" s="31"/>
    </row>
    <row r="1635" spans="2:8">
      <c r="B1635" s="27"/>
      <c r="C1635" s="27"/>
      <c r="D1635" s="27"/>
      <c r="E1635" s="27"/>
      <c r="F1635" s="26"/>
      <c r="G1635" s="28"/>
      <c r="H1635" s="31"/>
    </row>
    <row r="1636" spans="2:8">
      <c r="B1636" s="27"/>
      <c r="C1636" s="27"/>
      <c r="D1636" s="27"/>
      <c r="E1636" s="27"/>
      <c r="F1636" s="26"/>
      <c r="G1636" s="28"/>
      <c r="H1636" s="31"/>
    </row>
    <row r="1637" spans="2:8">
      <c r="B1637" s="27"/>
      <c r="C1637" s="27"/>
      <c r="D1637" s="27"/>
      <c r="E1637" s="27"/>
      <c r="F1637" s="26"/>
      <c r="G1637" s="28"/>
      <c r="H1637" s="31"/>
    </row>
    <row r="1638" spans="2:8">
      <c r="B1638" s="27"/>
      <c r="C1638" s="27"/>
      <c r="D1638" s="27"/>
      <c r="E1638" s="27"/>
      <c r="F1638" s="26"/>
      <c r="G1638" s="28"/>
      <c r="H1638" s="31"/>
    </row>
    <row r="1639" spans="2:8">
      <c r="B1639" s="27"/>
      <c r="C1639" s="27"/>
      <c r="D1639" s="27"/>
      <c r="E1639" s="27"/>
      <c r="F1639" s="26"/>
      <c r="G1639" s="28"/>
      <c r="H1639" s="31"/>
    </row>
    <row r="1640" spans="2:8">
      <c r="B1640" s="27"/>
      <c r="C1640" s="27"/>
      <c r="D1640" s="27"/>
      <c r="E1640" s="27"/>
      <c r="F1640" s="26"/>
      <c r="G1640" s="28"/>
      <c r="H1640" s="31"/>
    </row>
    <row r="1641" spans="2:8">
      <c r="B1641" s="27"/>
      <c r="C1641" s="27"/>
      <c r="D1641" s="27"/>
      <c r="E1641" s="27"/>
      <c r="F1641" s="26"/>
      <c r="G1641" s="28"/>
      <c r="H1641" s="31"/>
    </row>
    <row r="1642" spans="2:8">
      <c r="B1642" s="27"/>
      <c r="C1642" s="27"/>
      <c r="D1642" s="27"/>
      <c r="E1642" s="27"/>
      <c r="F1642" s="26"/>
      <c r="G1642" s="28"/>
      <c r="H1642" s="31"/>
    </row>
    <row r="1643" spans="2:8">
      <c r="B1643" s="27"/>
      <c r="C1643" s="27"/>
      <c r="D1643" s="27"/>
      <c r="E1643" s="27"/>
      <c r="F1643" s="26"/>
      <c r="G1643" s="28"/>
      <c r="H1643" s="31"/>
    </row>
    <row r="1644" spans="2:8">
      <c r="B1644" s="27"/>
      <c r="C1644" s="27"/>
      <c r="D1644" s="27"/>
      <c r="E1644" s="27"/>
      <c r="F1644" s="26"/>
      <c r="G1644" s="28"/>
      <c r="H1644" s="31"/>
    </row>
    <row r="1645" spans="2:8">
      <c r="B1645" s="27"/>
      <c r="C1645" s="27"/>
      <c r="D1645" s="27"/>
      <c r="E1645" s="27"/>
      <c r="F1645" s="26"/>
      <c r="G1645" s="28"/>
      <c r="H1645" s="31"/>
    </row>
    <row r="1646" spans="2:8">
      <c r="B1646" s="27"/>
      <c r="C1646" s="27"/>
      <c r="D1646" s="27"/>
      <c r="E1646" s="27"/>
      <c r="F1646" s="26"/>
      <c r="G1646" s="28"/>
      <c r="H1646" s="31"/>
    </row>
    <row r="1647" spans="2:8">
      <c r="B1647" s="27"/>
      <c r="C1647" s="27"/>
      <c r="D1647" s="27"/>
      <c r="E1647" s="27"/>
      <c r="F1647" s="26"/>
      <c r="G1647" s="28"/>
      <c r="H1647" s="31"/>
    </row>
    <row r="1648" spans="2:8">
      <c r="B1648" s="27"/>
      <c r="C1648" s="27"/>
      <c r="D1648" s="27"/>
      <c r="E1648" s="27"/>
      <c r="F1648" s="26"/>
      <c r="G1648" s="28"/>
      <c r="H1648" s="31"/>
    </row>
    <row r="1649" spans="2:8">
      <c r="B1649" s="27"/>
      <c r="C1649" s="27"/>
      <c r="D1649" s="27"/>
      <c r="E1649" s="27"/>
      <c r="F1649" s="26"/>
      <c r="G1649" s="28"/>
      <c r="H1649" s="31"/>
    </row>
    <row r="1650" spans="2:8">
      <c r="B1650" s="27"/>
      <c r="C1650" s="27"/>
      <c r="D1650" s="27"/>
      <c r="E1650" s="27"/>
      <c r="F1650" s="26"/>
      <c r="G1650" s="28"/>
      <c r="H1650" s="31"/>
    </row>
    <row r="1651" spans="2:8">
      <c r="B1651" s="27"/>
      <c r="C1651" s="27"/>
      <c r="D1651" s="27"/>
      <c r="E1651" s="27"/>
      <c r="F1651" s="26"/>
      <c r="G1651" s="28"/>
      <c r="H1651" s="31"/>
    </row>
    <row r="1652" spans="2:8">
      <c r="B1652" s="27"/>
      <c r="C1652" s="27"/>
      <c r="D1652" s="27"/>
      <c r="E1652" s="27"/>
      <c r="F1652" s="26"/>
      <c r="G1652" s="28"/>
      <c r="H1652" s="31"/>
    </row>
    <row r="1653" spans="2:8">
      <c r="B1653" s="27"/>
      <c r="C1653" s="27"/>
      <c r="D1653" s="27"/>
      <c r="E1653" s="27"/>
      <c r="F1653" s="26"/>
      <c r="G1653" s="28"/>
      <c r="H1653" s="31"/>
    </row>
    <row r="1654" spans="2:8">
      <c r="B1654" s="27"/>
      <c r="C1654" s="27"/>
      <c r="D1654" s="27"/>
      <c r="E1654" s="27"/>
      <c r="F1654" s="26"/>
      <c r="G1654" s="28"/>
      <c r="H1654" s="31"/>
    </row>
    <row r="1655" spans="2:8">
      <c r="B1655" s="27"/>
      <c r="C1655" s="27"/>
      <c r="D1655" s="27"/>
      <c r="E1655" s="27"/>
      <c r="F1655" s="26"/>
      <c r="G1655" s="28"/>
      <c r="H1655" s="31"/>
    </row>
    <row r="1656" spans="2:8">
      <c r="B1656" s="27"/>
      <c r="C1656" s="27"/>
      <c r="D1656" s="27"/>
      <c r="E1656" s="27"/>
      <c r="F1656" s="26"/>
      <c r="G1656" s="28"/>
      <c r="H1656" s="31"/>
    </row>
    <row r="1657" spans="2:8">
      <c r="B1657" s="27"/>
      <c r="C1657" s="27"/>
      <c r="D1657" s="27"/>
      <c r="E1657" s="27"/>
      <c r="F1657" s="26"/>
      <c r="G1657" s="28"/>
      <c r="H1657" s="31"/>
    </row>
    <row r="1658" spans="2:8">
      <c r="B1658" s="27"/>
      <c r="C1658" s="27"/>
      <c r="D1658" s="27"/>
      <c r="E1658" s="27"/>
      <c r="F1658" s="26"/>
      <c r="G1658" s="28"/>
      <c r="H1658" s="31"/>
    </row>
    <row r="1659" spans="2:8">
      <c r="B1659" s="27"/>
      <c r="C1659" s="27"/>
      <c r="D1659" s="27"/>
      <c r="E1659" s="27"/>
      <c r="F1659" s="26"/>
      <c r="G1659" s="28"/>
      <c r="H1659" s="31"/>
    </row>
    <row r="1660" spans="2:8">
      <c r="B1660" s="27"/>
      <c r="C1660" s="27"/>
      <c r="D1660" s="27"/>
      <c r="E1660" s="27"/>
      <c r="F1660" s="26"/>
      <c r="G1660" s="28"/>
      <c r="H1660" s="31"/>
    </row>
    <row r="1661" spans="2:8">
      <c r="B1661" s="27"/>
      <c r="C1661" s="27"/>
      <c r="D1661" s="27"/>
      <c r="E1661" s="27"/>
      <c r="F1661" s="26"/>
      <c r="G1661" s="28"/>
      <c r="H1661" s="31"/>
    </row>
    <row r="1662" spans="2:8">
      <c r="B1662" s="27"/>
      <c r="C1662" s="27"/>
      <c r="D1662" s="27"/>
      <c r="E1662" s="27"/>
      <c r="F1662" s="26"/>
      <c r="G1662" s="28"/>
      <c r="H1662" s="31"/>
    </row>
    <row r="1663" spans="2:8">
      <c r="B1663" s="27"/>
      <c r="C1663" s="27"/>
      <c r="D1663" s="27"/>
      <c r="E1663" s="27"/>
      <c r="F1663" s="26"/>
      <c r="G1663" s="28"/>
      <c r="H1663" s="31"/>
    </row>
    <row r="1664" spans="2:8">
      <c r="B1664" s="27"/>
      <c r="C1664" s="27"/>
      <c r="D1664" s="27"/>
      <c r="E1664" s="27"/>
      <c r="F1664" s="26"/>
      <c r="G1664" s="28"/>
      <c r="H1664" s="31"/>
    </row>
    <row r="1665" spans="2:8">
      <c r="B1665" s="27"/>
      <c r="C1665" s="27"/>
      <c r="D1665" s="27"/>
      <c r="E1665" s="27"/>
      <c r="F1665" s="26"/>
      <c r="G1665" s="28"/>
      <c r="H1665" s="31"/>
    </row>
    <row r="1666" spans="2:8">
      <c r="B1666" s="27"/>
      <c r="C1666" s="27"/>
      <c r="D1666" s="27"/>
      <c r="E1666" s="27"/>
      <c r="F1666" s="26"/>
      <c r="G1666" s="28"/>
      <c r="H1666" s="31"/>
    </row>
    <row r="1667" spans="2:8">
      <c r="B1667" s="27"/>
      <c r="C1667" s="27"/>
      <c r="D1667" s="27"/>
      <c r="E1667" s="27"/>
      <c r="F1667" s="26"/>
      <c r="G1667" s="28"/>
      <c r="H1667" s="31"/>
    </row>
    <row r="1668" spans="2:8">
      <c r="B1668" s="27"/>
      <c r="C1668" s="27"/>
      <c r="D1668" s="27"/>
      <c r="E1668" s="27"/>
      <c r="F1668" s="26"/>
      <c r="G1668" s="28"/>
      <c r="H1668" s="31"/>
    </row>
    <row r="1669" spans="2:8">
      <c r="B1669" s="27"/>
      <c r="C1669" s="27"/>
      <c r="D1669" s="27"/>
      <c r="E1669" s="27"/>
      <c r="F1669" s="26"/>
      <c r="G1669" s="28"/>
      <c r="H1669" s="31"/>
    </row>
    <row r="1670" spans="2:8">
      <c r="B1670" s="27"/>
      <c r="C1670" s="27"/>
      <c r="D1670" s="27"/>
      <c r="E1670" s="27"/>
      <c r="F1670" s="26"/>
      <c r="G1670" s="28"/>
      <c r="H1670" s="31"/>
    </row>
    <row r="1671" spans="2:8">
      <c r="B1671" s="27"/>
      <c r="C1671" s="27"/>
      <c r="D1671" s="27"/>
      <c r="E1671" s="27"/>
      <c r="F1671" s="26"/>
      <c r="G1671" s="28"/>
      <c r="H1671" s="31"/>
    </row>
    <row r="1672" spans="2:8">
      <c r="B1672" s="27"/>
      <c r="C1672" s="27"/>
      <c r="D1672" s="27"/>
      <c r="E1672" s="27"/>
      <c r="F1672" s="26"/>
      <c r="G1672" s="28"/>
      <c r="H1672" s="31"/>
    </row>
    <row r="1673" spans="2:8">
      <c r="B1673" s="27"/>
      <c r="C1673" s="27"/>
      <c r="D1673" s="27"/>
      <c r="E1673" s="27"/>
      <c r="F1673" s="26"/>
      <c r="G1673" s="28"/>
      <c r="H1673" s="31"/>
    </row>
    <row r="1674" spans="2:8">
      <c r="B1674" s="27"/>
      <c r="C1674" s="27"/>
      <c r="D1674" s="27"/>
      <c r="E1674" s="27"/>
      <c r="F1674" s="26"/>
      <c r="G1674" s="28"/>
      <c r="H1674" s="31"/>
    </row>
    <row r="1675" spans="2:8">
      <c r="B1675" s="27"/>
      <c r="C1675" s="27"/>
      <c r="D1675" s="27"/>
      <c r="E1675" s="27"/>
      <c r="F1675" s="26"/>
      <c r="G1675" s="28"/>
      <c r="H1675" s="31"/>
    </row>
    <row r="1676" spans="2:8">
      <c r="B1676" s="27"/>
      <c r="C1676" s="27"/>
      <c r="D1676" s="27"/>
      <c r="E1676" s="27"/>
      <c r="F1676" s="26"/>
      <c r="G1676" s="28"/>
      <c r="H1676" s="31"/>
    </row>
    <row r="1677" spans="2:8">
      <c r="B1677" s="27"/>
      <c r="C1677" s="27"/>
      <c r="D1677" s="27"/>
      <c r="E1677" s="27"/>
      <c r="F1677" s="26"/>
      <c r="G1677" s="28"/>
      <c r="H1677" s="31"/>
    </row>
    <row r="1678" spans="2:8">
      <c r="B1678" s="27"/>
      <c r="C1678" s="27"/>
      <c r="D1678" s="27"/>
      <c r="E1678" s="27"/>
      <c r="F1678" s="26"/>
      <c r="G1678" s="28"/>
      <c r="H1678" s="31"/>
    </row>
    <row r="1679" spans="2:8">
      <c r="B1679" s="27"/>
      <c r="C1679" s="27"/>
      <c r="D1679" s="27"/>
      <c r="E1679" s="27"/>
      <c r="F1679" s="26"/>
      <c r="G1679" s="28"/>
      <c r="H1679" s="31"/>
    </row>
    <row r="1680" spans="2:8">
      <c r="B1680" s="27"/>
      <c r="C1680" s="27"/>
      <c r="D1680" s="27"/>
      <c r="E1680" s="27"/>
      <c r="F1680" s="26"/>
      <c r="G1680" s="28"/>
      <c r="H1680" s="31"/>
    </row>
    <row r="1681" spans="2:8">
      <c r="B1681" s="27"/>
      <c r="C1681" s="27"/>
      <c r="D1681" s="27"/>
      <c r="E1681" s="27"/>
      <c r="F1681" s="26"/>
      <c r="G1681" s="28"/>
      <c r="H1681" s="31"/>
    </row>
    <row r="1682" spans="2:8">
      <c r="B1682" s="27"/>
      <c r="C1682" s="27"/>
      <c r="D1682" s="27"/>
      <c r="E1682" s="27"/>
      <c r="F1682" s="26"/>
      <c r="G1682" s="28"/>
      <c r="H1682" s="31"/>
    </row>
    <row r="1683" spans="2:8">
      <c r="B1683" s="27"/>
      <c r="C1683" s="27"/>
      <c r="D1683" s="27"/>
      <c r="E1683" s="27"/>
      <c r="F1683" s="26"/>
      <c r="G1683" s="28"/>
      <c r="H1683" s="31"/>
    </row>
    <row r="1684" spans="2:8">
      <c r="B1684" s="27"/>
      <c r="C1684" s="27"/>
      <c r="D1684" s="27"/>
      <c r="E1684" s="27"/>
      <c r="F1684" s="26"/>
      <c r="G1684" s="28"/>
      <c r="H1684" s="31"/>
    </row>
    <row r="1685" spans="2:8">
      <c r="B1685" s="27"/>
      <c r="C1685" s="27"/>
      <c r="D1685" s="27"/>
      <c r="E1685" s="27"/>
      <c r="F1685" s="26"/>
      <c r="G1685" s="28"/>
      <c r="H1685" s="31"/>
    </row>
    <row r="1686" spans="2:8">
      <c r="B1686" s="27"/>
      <c r="C1686" s="27"/>
      <c r="D1686" s="27"/>
      <c r="E1686" s="27"/>
      <c r="F1686" s="26"/>
      <c r="G1686" s="28"/>
      <c r="H1686" s="31"/>
    </row>
    <row r="1687" spans="2:8">
      <c r="B1687" s="27"/>
      <c r="C1687" s="27"/>
      <c r="D1687" s="27"/>
      <c r="E1687" s="27"/>
      <c r="F1687" s="26"/>
      <c r="G1687" s="28"/>
      <c r="H1687" s="31"/>
    </row>
    <row r="1688" spans="2:8">
      <c r="B1688" s="27"/>
      <c r="C1688" s="27"/>
      <c r="D1688" s="27"/>
      <c r="E1688" s="27"/>
      <c r="F1688" s="26"/>
      <c r="G1688" s="28"/>
      <c r="H1688" s="31"/>
    </row>
    <row r="1689" spans="2:8">
      <c r="B1689" s="27"/>
      <c r="C1689" s="27"/>
      <c r="D1689" s="27"/>
      <c r="E1689" s="27"/>
      <c r="F1689" s="26"/>
      <c r="G1689" s="28"/>
      <c r="H1689" s="31"/>
    </row>
    <row r="1690" spans="2:8">
      <c r="B1690" s="27"/>
      <c r="C1690" s="27"/>
      <c r="D1690" s="27"/>
      <c r="E1690" s="27"/>
      <c r="F1690" s="26"/>
      <c r="G1690" s="28"/>
      <c r="H1690" s="31"/>
    </row>
    <row r="1691" spans="2:8">
      <c r="B1691" s="27"/>
      <c r="C1691" s="27"/>
      <c r="D1691" s="27"/>
      <c r="E1691" s="27"/>
      <c r="F1691" s="26"/>
      <c r="G1691" s="28"/>
      <c r="H1691" s="31"/>
    </row>
    <row r="1692" spans="2:8">
      <c r="B1692" s="27"/>
      <c r="C1692" s="27"/>
      <c r="D1692" s="27"/>
      <c r="E1692" s="27"/>
      <c r="F1692" s="26"/>
      <c r="G1692" s="28"/>
      <c r="H1692" s="31"/>
    </row>
    <row r="1693" spans="2:8">
      <c r="B1693" s="27"/>
      <c r="C1693" s="27"/>
      <c r="D1693" s="27"/>
      <c r="E1693" s="27"/>
      <c r="F1693" s="26"/>
      <c r="G1693" s="28"/>
      <c r="H1693" s="31"/>
    </row>
    <row r="1694" spans="2:8">
      <c r="B1694" s="27"/>
      <c r="C1694" s="27"/>
      <c r="D1694" s="27"/>
      <c r="E1694" s="27"/>
      <c r="F1694" s="26"/>
      <c r="G1694" s="28"/>
      <c r="H1694" s="31"/>
    </row>
    <row r="1695" spans="2:8">
      <c r="B1695" s="27"/>
      <c r="C1695" s="27"/>
      <c r="D1695" s="27"/>
      <c r="E1695" s="27"/>
      <c r="F1695" s="26"/>
      <c r="G1695" s="28"/>
      <c r="H1695" s="31"/>
    </row>
    <row r="1696" spans="2:8">
      <c r="B1696" s="27"/>
      <c r="C1696" s="27"/>
      <c r="D1696" s="27"/>
      <c r="E1696" s="27"/>
      <c r="F1696" s="26"/>
      <c r="G1696" s="28"/>
      <c r="H1696" s="31"/>
    </row>
    <row r="1697" spans="2:8">
      <c r="B1697" s="27"/>
      <c r="C1697" s="27"/>
      <c r="D1697" s="27"/>
      <c r="E1697" s="27"/>
      <c r="F1697" s="26"/>
      <c r="G1697" s="28"/>
      <c r="H1697" s="31"/>
    </row>
    <row r="1698" spans="2:8">
      <c r="B1698" s="27"/>
      <c r="C1698" s="27"/>
      <c r="D1698" s="27"/>
      <c r="E1698" s="27"/>
      <c r="F1698" s="26"/>
      <c r="G1698" s="28"/>
      <c r="H1698" s="31"/>
    </row>
    <row r="1699" spans="2:8">
      <c r="B1699" s="27"/>
      <c r="C1699" s="27"/>
      <c r="D1699" s="27"/>
      <c r="E1699" s="27"/>
      <c r="F1699" s="26"/>
      <c r="G1699" s="28"/>
      <c r="H1699" s="31"/>
    </row>
    <row r="1700" spans="2:8">
      <c r="B1700" s="27"/>
      <c r="C1700" s="27"/>
      <c r="D1700" s="27"/>
      <c r="E1700" s="27"/>
      <c r="F1700" s="26"/>
      <c r="G1700" s="28"/>
      <c r="H1700" s="31"/>
    </row>
    <row r="1701" spans="2:8">
      <c r="B1701" s="27"/>
      <c r="C1701" s="27"/>
      <c r="D1701" s="27"/>
      <c r="E1701" s="27"/>
      <c r="F1701" s="26"/>
      <c r="G1701" s="28"/>
      <c r="H1701" s="31"/>
    </row>
    <row r="1702" spans="2:8">
      <c r="B1702" s="27"/>
      <c r="C1702" s="27"/>
      <c r="D1702" s="27"/>
      <c r="E1702" s="27"/>
      <c r="F1702" s="26"/>
      <c r="G1702" s="28"/>
      <c r="H1702" s="31"/>
    </row>
    <row r="1703" spans="2:8">
      <c r="B1703" s="27"/>
      <c r="C1703" s="27"/>
      <c r="D1703" s="27"/>
      <c r="E1703" s="27"/>
      <c r="F1703" s="26"/>
      <c r="G1703" s="28"/>
      <c r="H1703" s="31"/>
    </row>
    <row r="1704" spans="2:8">
      <c r="B1704" s="27"/>
      <c r="C1704" s="27"/>
      <c r="D1704" s="27"/>
      <c r="E1704" s="27"/>
      <c r="F1704" s="26"/>
      <c r="G1704" s="28"/>
      <c r="H1704" s="31"/>
    </row>
    <row r="1705" spans="2:8">
      <c r="B1705" s="27"/>
      <c r="C1705" s="27"/>
      <c r="D1705" s="27"/>
      <c r="E1705" s="27"/>
      <c r="F1705" s="26"/>
      <c r="G1705" s="28"/>
      <c r="H1705" s="31"/>
    </row>
    <row r="1706" spans="2:8">
      <c r="B1706" s="27"/>
      <c r="C1706" s="27"/>
      <c r="D1706" s="27"/>
      <c r="E1706" s="27"/>
      <c r="F1706" s="26"/>
      <c r="G1706" s="28"/>
      <c r="H1706" s="31"/>
    </row>
    <row r="1707" spans="2:8">
      <c r="B1707" s="27"/>
      <c r="C1707" s="27"/>
      <c r="D1707" s="27"/>
      <c r="E1707" s="27"/>
      <c r="F1707" s="26"/>
      <c r="G1707" s="28"/>
      <c r="H1707" s="31"/>
    </row>
    <row r="1708" spans="2:8">
      <c r="B1708" s="27"/>
      <c r="C1708" s="27"/>
      <c r="D1708" s="27"/>
      <c r="E1708" s="27"/>
      <c r="F1708" s="26"/>
      <c r="G1708" s="28"/>
      <c r="H1708" s="31"/>
    </row>
    <row r="1709" spans="2:8">
      <c r="B1709" s="27"/>
      <c r="C1709" s="27"/>
      <c r="D1709" s="27"/>
      <c r="E1709" s="27"/>
      <c r="F1709" s="26"/>
      <c r="G1709" s="28"/>
      <c r="H1709" s="31"/>
    </row>
    <row r="1710" spans="2:8">
      <c r="B1710" s="27"/>
      <c r="C1710" s="27"/>
      <c r="D1710" s="27"/>
      <c r="E1710" s="27"/>
      <c r="F1710" s="26"/>
      <c r="G1710" s="28"/>
      <c r="H1710" s="31"/>
    </row>
    <row r="1711" spans="2:8">
      <c r="B1711" s="27"/>
      <c r="C1711" s="27"/>
      <c r="D1711" s="27"/>
      <c r="E1711" s="27"/>
      <c r="F1711" s="26"/>
      <c r="G1711" s="28"/>
      <c r="H1711" s="31"/>
    </row>
    <row r="1712" spans="2:8">
      <c r="B1712" s="27"/>
      <c r="C1712" s="27"/>
      <c r="D1712" s="27"/>
      <c r="E1712" s="27"/>
      <c r="F1712" s="26"/>
      <c r="G1712" s="28"/>
      <c r="H1712" s="31"/>
    </row>
    <row r="1713" spans="2:8">
      <c r="B1713" s="27"/>
      <c r="C1713" s="27"/>
      <c r="D1713" s="27"/>
      <c r="E1713" s="27"/>
      <c r="F1713" s="26"/>
      <c r="G1713" s="28"/>
      <c r="H1713" s="31"/>
    </row>
    <row r="1714" spans="2:8">
      <c r="B1714" s="27"/>
      <c r="C1714" s="27"/>
      <c r="D1714" s="27"/>
      <c r="E1714" s="27"/>
      <c r="F1714" s="26"/>
      <c r="G1714" s="28"/>
      <c r="H1714" s="31"/>
    </row>
    <row r="1715" spans="2:8">
      <c r="B1715" s="27"/>
      <c r="C1715" s="27"/>
      <c r="D1715" s="27"/>
      <c r="E1715" s="27"/>
      <c r="F1715" s="26"/>
      <c r="G1715" s="28"/>
      <c r="H1715" s="31"/>
    </row>
    <row r="1716" spans="2:8">
      <c r="B1716" s="27"/>
      <c r="C1716" s="27"/>
      <c r="D1716" s="27"/>
      <c r="E1716" s="27"/>
      <c r="F1716" s="26"/>
      <c r="G1716" s="28"/>
      <c r="H1716" s="31"/>
    </row>
    <row r="1717" spans="2:8">
      <c r="B1717" s="27"/>
      <c r="C1717" s="27"/>
      <c r="D1717" s="27"/>
      <c r="E1717" s="27"/>
      <c r="F1717" s="26"/>
      <c r="G1717" s="28"/>
      <c r="H1717" s="31"/>
    </row>
    <row r="1718" spans="2:8">
      <c r="B1718" s="27"/>
      <c r="C1718" s="27"/>
      <c r="D1718" s="27"/>
      <c r="E1718" s="27"/>
      <c r="F1718" s="26"/>
      <c r="G1718" s="28"/>
      <c r="H1718" s="31"/>
    </row>
    <row r="1719" spans="2:8">
      <c r="B1719" s="27"/>
      <c r="C1719" s="27"/>
      <c r="D1719" s="27"/>
      <c r="E1719" s="27"/>
      <c r="F1719" s="26"/>
      <c r="G1719" s="28"/>
      <c r="H1719" s="31"/>
    </row>
    <row r="1720" spans="2:8">
      <c r="B1720" s="27"/>
      <c r="C1720" s="27"/>
      <c r="D1720" s="27"/>
      <c r="E1720" s="27"/>
      <c r="F1720" s="26"/>
      <c r="G1720" s="28"/>
      <c r="H1720" s="31"/>
    </row>
    <row r="1721" spans="2:8">
      <c r="B1721" s="27"/>
      <c r="C1721" s="27"/>
      <c r="D1721" s="27"/>
      <c r="E1721" s="27"/>
      <c r="F1721" s="26"/>
      <c r="G1721" s="28"/>
      <c r="H1721" s="31"/>
    </row>
    <row r="1722" spans="2:8">
      <c r="B1722" s="27"/>
      <c r="C1722" s="27"/>
      <c r="D1722" s="27"/>
      <c r="E1722" s="27"/>
      <c r="F1722" s="26"/>
      <c r="G1722" s="28"/>
      <c r="H1722" s="31"/>
    </row>
    <row r="1723" spans="2:8">
      <c r="B1723" s="27"/>
      <c r="C1723" s="27"/>
      <c r="D1723" s="27"/>
      <c r="E1723" s="27"/>
      <c r="F1723" s="26"/>
      <c r="G1723" s="28"/>
      <c r="H1723" s="31"/>
    </row>
    <row r="1724" spans="2:8">
      <c r="B1724" s="27"/>
      <c r="C1724" s="27"/>
      <c r="D1724" s="27"/>
      <c r="E1724" s="27"/>
      <c r="F1724" s="26"/>
      <c r="G1724" s="28"/>
      <c r="H1724" s="31"/>
    </row>
    <row r="1725" spans="2:8">
      <c r="B1725" s="27"/>
      <c r="C1725" s="27"/>
      <c r="D1725" s="27"/>
      <c r="E1725" s="27"/>
      <c r="F1725" s="26"/>
      <c r="G1725" s="28"/>
      <c r="H1725" s="31"/>
    </row>
    <row r="1726" spans="2:8">
      <c r="B1726" s="27"/>
      <c r="C1726" s="27"/>
      <c r="D1726" s="27"/>
      <c r="E1726" s="27"/>
      <c r="F1726" s="26"/>
      <c r="G1726" s="28"/>
      <c r="H1726" s="31"/>
    </row>
    <row r="1727" spans="2:8">
      <c r="B1727" s="27"/>
      <c r="C1727" s="27"/>
      <c r="D1727" s="27"/>
      <c r="E1727" s="27"/>
      <c r="F1727" s="26"/>
      <c r="G1727" s="28"/>
      <c r="H1727" s="31"/>
    </row>
    <row r="1728" spans="2:8">
      <c r="B1728" s="27"/>
      <c r="C1728" s="27"/>
      <c r="D1728" s="27"/>
      <c r="E1728" s="27"/>
      <c r="F1728" s="26"/>
      <c r="G1728" s="28"/>
      <c r="H1728" s="31"/>
    </row>
    <row r="1729" spans="2:8">
      <c r="B1729" s="27"/>
      <c r="C1729" s="27"/>
      <c r="D1729" s="27"/>
      <c r="E1729" s="27"/>
      <c r="F1729" s="26"/>
      <c r="G1729" s="28"/>
      <c r="H1729" s="31"/>
    </row>
    <row r="1730" spans="2:8">
      <c r="B1730" s="27"/>
      <c r="C1730" s="27"/>
      <c r="D1730" s="27"/>
      <c r="E1730" s="27"/>
      <c r="F1730" s="26"/>
      <c r="G1730" s="28"/>
      <c r="H1730" s="31"/>
    </row>
    <row r="1731" spans="2:8">
      <c r="B1731" s="27"/>
      <c r="C1731" s="27"/>
      <c r="D1731" s="27"/>
      <c r="E1731" s="27"/>
      <c r="F1731" s="26"/>
      <c r="G1731" s="28"/>
      <c r="H1731" s="31"/>
    </row>
    <row r="1732" spans="2:8">
      <c r="B1732" s="27"/>
      <c r="C1732" s="27"/>
      <c r="D1732" s="27"/>
      <c r="E1732" s="27"/>
      <c r="F1732" s="26"/>
      <c r="G1732" s="28"/>
      <c r="H1732" s="31"/>
    </row>
    <row r="1733" spans="2:8">
      <c r="B1733" s="27"/>
      <c r="C1733" s="27"/>
      <c r="D1733" s="27"/>
      <c r="E1733" s="27"/>
      <c r="F1733" s="26"/>
      <c r="G1733" s="28"/>
      <c r="H1733" s="31"/>
    </row>
    <row r="1734" spans="2:8">
      <c r="B1734" s="27"/>
      <c r="C1734" s="27"/>
      <c r="D1734" s="27"/>
      <c r="E1734" s="27"/>
      <c r="F1734" s="26"/>
      <c r="G1734" s="28"/>
      <c r="H1734" s="31"/>
    </row>
    <row r="1735" spans="2:8">
      <c r="B1735" s="27"/>
      <c r="C1735" s="27"/>
      <c r="D1735" s="27"/>
      <c r="E1735" s="27"/>
      <c r="F1735" s="26"/>
      <c r="G1735" s="28"/>
      <c r="H1735" s="31"/>
    </row>
    <row r="1736" spans="2:8">
      <c r="B1736" s="27"/>
      <c r="C1736" s="27"/>
      <c r="D1736" s="27"/>
      <c r="E1736" s="27"/>
      <c r="F1736" s="26"/>
      <c r="G1736" s="28"/>
      <c r="H1736" s="31"/>
    </row>
    <row r="1737" spans="2:8">
      <c r="B1737" s="27"/>
      <c r="C1737" s="27"/>
      <c r="D1737" s="27"/>
      <c r="E1737" s="27"/>
      <c r="F1737" s="26"/>
      <c r="G1737" s="28"/>
      <c r="H1737" s="31"/>
    </row>
    <row r="1738" spans="2:8">
      <c r="B1738" s="27"/>
      <c r="C1738" s="27"/>
      <c r="D1738" s="27"/>
      <c r="E1738" s="27"/>
      <c r="F1738" s="26"/>
      <c r="G1738" s="28"/>
      <c r="H1738" s="31"/>
    </row>
    <row r="1739" spans="2:8">
      <c r="B1739" s="27"/>
      <c r="C1739" s="27"/>
      <c r="D1739" s="27"/>
      <c r="E1739" s="27"/>
      <c r="F1739" s="26"/>
      <c r="G1739" s="28"/>
      <c r="H1739" s="31"/>
    </row>
    <row r="1740" spans="2:8">
      <c r="B1740" s="27"/>
      <c r="C1740" s="27"/>
      <c r="D1740" s="27"/>
      <c r="E1740" s="27"/>
      <c r="F1740" s="26"/>
      <c r="G1740" s="28"/>
      <c r="H1740" s="31"/>
    </row>
    <row r="1741" spans="2:8">
      <c r="B1741" s="27"/>
      <c r="C1741" s="27"/>
      <c r="D1741" s="27"/>
      <c r="E1741" s="27"/>
      <c r="F1741" s="26"/>
      <c r="G1741" s="28"/>
      <c r="H1741" s="31"/>
    </row>
    <row r="1742" spans="2:8">
      <c r="B1742" s="27"/>
      <c r="C1742" s="27"/>
      <c r="D1742" s="27"/>
      <c r="E1742" s="27"/>
      <c r="F1742" s="26"/>
      <c r="G1742" s="28"/>
      <c r="H1742" s="31"/>
    </row>
    <row r="1743" spans="2:8">
      <c r="B1743" s="27"/>
      <c r="C1743" s="27"/>
      <c r="D1743" s="27"/>
      <c r="E1743" s="27"/>
      <c r="F1743" s="26"/>
      <c r="G1743" s="28"/>
      <c r="H1743" s="31"/>
    </row>
    <row r="1744" spans="2:8">
      <c r="B1744" s="27"/>
      <c r="C1744" s="27"/>
      <c r="D1744" s="27"/>
      <c r="E1744" s="27"/>
      <c r="F1744" s="26"/>
      <c r="G1744" s="28"/>
      <c r="H1744" s="31"/>
    </row>
    <row r="1745" spans="2:8">
      <c r="B1745" s="27"/>
      <c r="C1745" s="27"/>
      <c r="D1745" s="27"/>
      <c r="E1745" s="27"/>
      <c r="F1745" s="26"/>
      <c r="G1745" s="28"/>
      <c r="H1745" s="31"/>
    </row>
    <row r="1746" spans="2:8">
      <c r="B1746" s="27"/>
      <c r="C1746" s="27"/>
      <c r="D1746" s="27"/>
      <c r="E1746" s="27"/>
      <c r="F1746" s="26"/>
      <c r="G1746" s="28"/>
      <c r="H1746" s="31"/>
    </row>
    <row r="1747" spans="2:8">
      <c r="B1747" s="27"/>
      <c r="C1747" s="27"/>
      <c r="D1747" s="27"/>
      <c r="E1747" s="27"/>
      <c r="F1747" s="26"/>
      <c r="G1747" s="28"/>
      <c r="H1747" s="31"/>
    </row>
    <row r="1748" spans="2:8">
      <c r="B1748" s="27"/>
      <c r="C1748" s="27"/>
      <c r="D1748" s="27"/>
      <c r="E1748" s="27"/>
      <c r="F1748" s="26"/>
      <c r="G1748" s="28"/>
      <c r="H1748" s="31"/>
    </row>
    <row r="1749" spans="2:8">
      <c r="B1749" s="27"/>
      <c r="C1749" s="27"/>
      <c r="D1749" s="27"/>
      <c r="E1749" s="27"/>
      <c r="F1749" s="26"/>
      <c r="G1749" s="28"/>
      <c r="H1749" s="31"/>
    </row>
    <row r="1750" spans="2:8">
      <c r="B1750" s="27"/>
      <c r="C1750" s="27"/>
      <c r="D1750" s="27"/>
      <c r="E1750" s="27"/>
      <c r="F1750" s="26"/>
      <c r="G1750" s="28"/>
      <c r="H1750" s="31"/>
    </row>
    <row r="1751" spans="2:8">
      <c r="B1751" s="27"/>
      <c r="C1751" s="27"/>
      <c r="D1751" s="27"/>
      <c r="E1751" s="27"/>
      <c r="F1751" s="26"/>
      <c r="G1751" s="28"/>
      <c r="H1751" s="31"/>
    </row>
    <row r="1752" spans="2:8">
      <c r="B1752" s="27"/>
      <c r="C1752" s="27"/>
      <c r="D1752" s="27"/>
      <c r="E1752" s="27"/>
      <c r="F1752" s="26"/>
      <c r="G1752" s="28"/>
      <c r="H1752" s="31"/>
    </row>
    <row r="1753" spans="2:8">
      <c r="B1753" s="27"/>
      <c r="C1753" s="27"/>
      <c r="D1753" s="27"/>
      <c r="E1753" s="27"/>
      <c r="F1753" s="26"/>
      <c r="G1753" s="28"/>
      <c r="H1753" s="31"/>
    </row>
    <row r="1754" spans="2:8">
      <c r="B1754" s="27"/>
      <c r="C1754" s="27"/>
      <c r="D1754" s="27"/>
      <c r="E1754" s="27"/>
      <c r="F1754" s="26"/>
      <c r="G1754" s="28"/>
      <c r="H1754" s="31"/>
    </row>
    <row r="1755" spans="2:8">
      <c r="B1755" s="27"/>
      <c r="C1755" s="27"/>
      <c r="D1755" s="27"/>
      <c r="E1755" s="27"/>
      <c r="F1755" s="26"/>
      <c r="G1755" s="28"/>
      <c r="H1755" s="31"/>
    </row>
    <row r="1756" spans="2:8">
      <c r="B1756" s="27"/>
      <c r="C1756" s="27"/>
      <c r="D1756" s="27"/>
      <c r="E1756" s="27"/>
      <c r="F1756" s="26"/>
      <c r="G1756" s="28"/>
      <c r="H1756" s="31"/>
    </row>
    <row r="1757" spans="2:8">
      <c r="B1757" s="27"/>
      <c r="C1757" s="27"/>
      <c r="D1757" s="27"/>
      <c r="E1757" s="27"/>
      <c r="F1757" s="26"/>
      <c r="G1757" s="28"/>
      <c r="H1757" s="31"/>
    </row>
    <row r="1758" spans="2:8">
      <c r="B1758" s="27"/>
      <c r="C1758" s="27"/>
      <c r="D1758" s="27"/>
      <c r="E1758" s="27"/>
      <c r="F1758" s="26"/>
      <c r="G1758" s="28"/>
      <c r="H1758" s="31"/>
    </row>
    <row r="1759" spans="2:8">
      <c r="B1759" s="27"/>
      <c r="C1759" s="27"/>
      <c r="D1759" s="27"/>
      <c r="E1759" s="27"/>
      <c r="F1759" s="26"/>
      <c r="G1759" s="28"/>
      <c r="H1759" s="31"/>
    </row>
    <row r="1760" spans="2:8">
      <c r="B1760" s="27"/>
      <c r="C1760" s="27"/>
      <c r="D1760" s="27"/>
      <c r="E1760" s="27"/>
      <c r="F1760" s="26"/>
      <c r="G1760" s="28"/>
      <c r="H1760" s="31"/>
    </row>
    <row r="1761" spans="2:8">
      <c r="B1761" s="27"/>
      <c r="C1761" s="27"/>
      <c r="D1761" s="27"/>
      <c r="E1761" s="27"/>
      <c r="F1761" s="26"/>
      <c r="G1761" s="28"/>
      <c r="H1761" s="31"/>
    </row>
    <row r="1762" spans="2:8">
      <c r="B1762" s="27"/>
      <c r="C1762" s="27"/>
      <c r="D1762" s="27"/>
      <c r="E1762" s="27"/>
      <c r="F1762" s="26"/>
      <c r="G1762" s="28"/>
      <c r="H1762" s="31"/>
    </row>
    <row r="1763" spans="2:8">
      <c r="B1763" s="27"/>
      <c r="C1763" s="27"/>
      <c r="D1763" s="27"/>
      <c r="E1763" s="27"/>
      <c r="F1763" s="26"/>
      <c r="G1763" s="28"/>
      <c r="H1763" s="31"/>
    </row>
    <row r="1764" spans="2:8">
      <c r="B1764" s="27"/>
      <c r="C1764" s="27"/>
      <c r="D1764" s="27"/>
      <c r="E1764" s="27"/>
      <c r="F1764" s="26"/>
      <c r="G1764" s="28"/>
      <c r="H1764" s="31"/>
    </row>
    <row r="1765" spans="2:8">
      <c r="B1765" s="27"/>
      <c r="C1765" s="27"/>
      <c r="D1765" s="27"/>
      <c r="E1765" s="27"/>
      <c r="F1765" s="26"/>
      <c r="G1765" s="28"/>
      <c r="H1765" s="31"/>
    </row>
    <row r="1766" spans="2:8">
      <c r="B1766" s="27"/>
      <c r="C1766" s="27"/>
      <c r="D1766" s="27"/>
      <c r="E1766" s="27"/>
      <c r="F1766" s="26"/>
      <c r="G1766" s="28"/>
      <c r="H1766" s="31"/>
    </row>
    <row r="1767" spans="2:8">
      <c r="B1767" s="27"/>
      <c r="C1767" s="27"/>
      <c r="D1767" s="27"/>
      <c r="E1767" s="27"/>
      <c r="F1767" s="26"/>
      <c r="G1767" s="28"/>
      <c r="H1767" s="31"/>
    </row>
    <row r="1768" spans="2:8">
      <c r="B1768" s="27"/>
      <c r="C1768" s="27"/>
      <c r="D1768" s="27"/>
      <c r="E1768" s="27"/>
      <c r="F1768" s="26"/>
      <c r="G1768" s="28"/>
      <c r="H1768" s="31"/>
    </row>
    <row r="1769" spans="2:8">
      <c r="B1769" s="27"/>
      <c r="C1769" s="27"/>
      <c r="D1769" s="27"/>
      <c r="E1769" s="27"/>
      <c r="F1769" s="26"/>
      <c r="G1769" s="28"/>
      <c r="H1769" s="31"/>
    </row>
    <row r="1770" spans="2:8">
      <c r="B1770" s="27"/>
      <c r="C1770" s="27"/>
      <c r="D1770" s="27"/>
      <c r="E1770" s="27"/>
      <c r="F1770" s="26"/>
      <c r="G1770" s="28"/>
      <c r="H1770" s="31"/>
    </row>
    <row r="1771" spans="2:8">
      <c r="B1771" s="27"/>
      <c r="C1771" s="27"/>
      <c r="D1771" s="27"/>
      <c r="E1771" s="27"/>
      <c r="F1771" s="26"/>
      <c r="G1771" s="28"/>
      <c r="H1771" s="31"/>
    </row>
    <row r="1772" spans="2:8">
      <c r="B1772" s="27"/>
      <c r="C1772" s="27"/>
      <c r="D1772" s="27"/>
      <c r="E1772" s="27"/>
      <c r="F1772" s="26"/>
      <c r="G1772" s="28"/>
      <c r="H1772" s="31"/>
    </row>
    <row r="1773" spans="2:8">
      <c r="B1773" s="27"/>
      <c r="C1773" s="27"/>
      <c r="D1773" s="27"/>
      <c r="E1773" s="27"/>
      <c r="F1773" s="26"/>
      <c r="G1773" s="28"/>
      <c r="H1773" s="31"/>
    </row>
    <row r="1774" spans="2:8">
      <c r="B1774" s="27"/>
      <c r="C1774" s="27"/>
      <c r="D1774" s="27"/>
      <c r="E1774" s="27"/>
      <c r="F1774" s="26"/>
      <c r="G1774" s="28"/>
      <c r="H1774" s="31"/>
    </row>
    <row r="1775" spans="2:8">
      <c r="B1775" s="27"/>
      <c r="C1775" s="27"/>
      <c r="D1775" s="27"/>
      <c r="E1775" s="27"/>
      <c r="F1775" s="26"/>
      <c r="G1775" s="28"/>
      <c r="H1775" s="31"/>
    </row>
    <row r="1776" spans="2:8">
      <c r="B1776" s="27"/>
      <c r="C1776" s="27"/>
      <c r="D1776" s="27"/>
      <c r="E1776" s="27"/>
      <c r="F1776" s="26"/>
      <c r="G1776" s="28"/>
      <c r="H1776" s="31"/>
    </row>
    <row r="1777" spans="2:8">
      <c r="B1777" s="27"/>
      <c r="C1777" s="27"/>
      <c r="D1777" s="27"/>
      <c r="E1777" s="27"/>
      <c r="F1777" s="26"/>
      <c r="G1777" s="28"/>
      <c r="H1777" s="31"/>
    </row>
    <row r="1778" spans="2:8">
      <c r="B1778" s="27"/>
      <c r="C1778" s="27"/>
      <c r="D1778" s="27"/>
      <c r="E1778" s="27"/>
      <c r="F1778" s="26"/>
      <c r="G1778" s="28"/>
      <c r="H1778" s="31"/>
    </row>
    <row r="1779" spans="2:8">
      <c r="B1779" s="27"/>
      <c r="C1779" s="27"/>
      <c r="D1779" s="27"/>
      <c r="E1779" s="27"/>
      <c r="F1779" s="26"/>
      <c r="G1779" s="28"/>
      <c r="H1779" s="31"/>
    </row>
    <row r="1780" spans="2:8">
      <c r="B1780" s="27"/>
      <c r="C1780" s="27"/>
      <c r="D1780" s="27"/>
      <c r="E1780" s="27"/>
      <c r="F1780" s="26"/>
      <c r="G1780" s="28"/>
      <c r="H1780" s="31"/>
    </row>
    <row r="1781" spans="2:8">
      <c r="B1781" s="27"/>
      <c r="C1781" s="27"/>
      <c r="D1781" s="27"/>
      <c r="E1781" s="27"/>
      <c r="F1781" s="26"/>
      <c r="G1781" s="28"/>
      <c r="H1781" s="31"/>
    </row>
    <row r="1782" spans="2:8">
      <c r="B1782" s="27"/>
      <c r="C1782" s="27"/>
      <c r="D1782" s="27"/>
      <c r="E1782" s="27"/>
      <c r="F1782" s="26"/>
      <c r="G1782" s="28"/>
      <c r="H1782" s="31"/>
    </row>
    <row r="1783" spans="2:8">
      <c r="B1783" s="27"/>
      <c r="C1783" s="27"/>
      <c r="D1783" s="27"/>
      <c r="E1783" s="27"/>
      <c r="F1783" s="26"/>
      <c r="G1783" s="28"/>
      <c r="H1783" s="31"/>
    </row>
    <row r="1784" spans="2:8">
      <c r="B1784" s="27"/>
      <c r="C1784" s="27"/>
      <c r="D1784" s="27"/>
      <c r="E1784" s="27"/>
      <c r="F1784" s="26"/>
      <c r="G1784" s="28"/>
      <c r="H1784" s="31"/>
    </row>
    <row r="1785" spans="2:8">
      <c r="B1785" s="27"/>
      <c r="C1785" s="27"/>
      <c r="D1785" s="27"/>
      <c r="E1785" s="27"/>
      <c r="F1785" s="26"/>
      <c r="G1785" s="28"/>
      <c r="H1785" s="31"/>
    </row>
    <row r="1786" spans="2:8">
      <c r="B1786" s="27"/>
      <c r="C1786" s="27"/>
      <c r="D1786" s="27"/>
      <c r="E1786" s="27"/>
      <c r="F1786" s="26"/>
      <c r="G1786" s="28"/>
      <c r="H1786" s="31"/>
    </row>
    <row r="1787" spans="2:8">
      <c r="B1787" s="27"/>
      <c r="C1787" s="27"/>
      <c r="D1787" s="27"/>
      <c r="E1787" s="27"/>
      <c r="F1787" s="26"/>
      <c r="G1787" s="28"/>
      <c r="H1787" s="31"/>
    </row>
    <row r="1788" spans="2:8">
      <c r="B1788" s="27"/>
      <c r="C1788" s="27"/>
      <c r="D1788" s="27"/>
      <c r="E1788" s="27"/>
      <c r="F1788" s="26"/>
      <c r="G1788" s="28"/>
      <c r="H1788" s="31"/>
    </row>
    <row r="1789" spans="2:8">
      <c r="B1789" s="27"/>
      <c r="C1789" s="27"/>
      <c r="D1789" s="27"/>
      <c r="E1789" s="27"/>
      <c r="F1789" s="26"/>
      <c r="G1789" s="28"/>
      <c r="H1789" s="31"/>
    </row>
    <row r="1790" spans="2:8">
      <c r="B1790" s="27"/>
      <c r="C1790" s="27"/>
      <c r="D1790" s="27"/>
      <c r="E1790" s="27"/>
      <c r="F1790" s="26"/>
      <c r="G1790" s="28"/>
      <c r="H1790" s="31"/>
    </row>
    <row r="1791" spans="2:8">
      <c r="B1791" s="27"/>
      <c r="C1791" s="27"/>
      <c r="D1791" s="27"/>
      <c r="E1791" s="27"/>
      <c r="F1791" s="26"/>
      <c r="G1791" s="28"/>
      <c r="H1791" s="31"/>
    </row>
    <row r="1792" spans="2:8">
      <c r="B1792" s="27"/>
      <c r="C1792" s="27"/>
      <c r="D1792" s="27"/>
      <c r="E1792" s="27"/>
      <c r="F1792" s="26"/>
      <c r="G1792" s="28"/>
      <c r="H1792" s="31"/>
    </row>
    <row r="1793" spans="2:8">
      <c r="B1793" s="27"/>
      <c r="C1793" s="27"/>
      <c r="D1793" s="27"/>
      <c r="E1793" s="27"/>
      <c r="F1793" s="26"/>
      <c r="G1793" s="28"/>
      <c r="H1793" s="31"/>
    </row>
    <row r="1794" spans="2:8">
      <c r="B1794" s="27"/>
      <c r="C1794" s="27"/>
      <c r="D1794" s="27"/>
      <c r="E1794" s="27"/>
      <c r="F1794" s="26"/>
      <c r="G1794" s="28"/>
      <c r="H1794" s="31"/>
    </row>
    <row r="1795" spans="2:8">
      <c r="B1795" s="27"/>
      <c r="C1795" s="27"/>
      <c r="D1795" s="27"/>
      <c r="E1795" s="27"/>
      <c r="F1795" s="26"/>
      <c r="G1795" s="28"/>
      <c r="H1795" s="31"/>
    </row>
    <row r="1796" spans="2:8">
      <c r="B1796" s="27"/>
      <c r="C1796" s="27"/>
      <c r="D1796" s="27"/>
      <c r="E1796" s="27"/>
      <c r="F1796" s="26"/>
      <c r="G1796" s="28"/>
      <c r="H1796" s="31"/>
    </row>
    <row r="1797" spans="2:8">
      <c r="B1797" s="27"/>
      <c r="C1797" s="27"/>
      <c r="D1797" s="27"/>
      <c r="E1797" s="27"/>
      <c r="F1797" s="26"/>
      <c r="G1797" s="28"/>
      <c r="H1797" s="31"/>
    </row>
    <row r="1798" spans="2:8">
      <c r="B1798" s="27"/>
      <c r="C1798" s="27"/>
      <c r="D1798" s="27"/>
      <c r="E1798" s="27"/>
      <c r="F1798" s="26"/>
      <c r="G1798" s="28"/>
      <c r="H1798" s="31"/>
    </row>
    <row r="1799" spans="2:8">
      <c r="B1799" s="27"/>
      <c r="C1799" s="27"/>
      <c r="D1799" s="27"/>
      <c r="E1799" s="27"/>
      <c r="F1799" s="26"/>
      <c r="G1799" s="28"/>
      <c r="H1799" s="31"/>
    </row>
    <row r="1800" spans="2:8">
      <c r="B1800" s="27"/>
      <c r="C1800" s="27"/>
      <c r="D1800" s="27"/>
      <c r="E1800" s="27"/>
      <c r="F1800" s="26"/>
      <c r="G1800" s="28"/>
      <c r="H1800" s="31"/>
    </row>
    <row r="1801" spans="2:8">
      <c r="B1801" s="27"/>
      <c r="C1801" s="27"/>
      <c r="D1801" s="27"/>
      <c r="E1801" s="27"/>
      <c r="F1801" s="26"/>
      <c r="G1801" s="28"/>
      <c r="H1801" s="31"/>
    </row>
    <row r="1802" spans="2:8">
      <c r="B1802" s="27"/>
      <c r="C1802" s="27"/>
      <c r="D1802" s="27"/>
      <c r="E1802" s="27"/>
      <c r="F1802" s="26"/>
      <c r="G1802" s="28"/>
      <c r="H1802" s="31"/>
    </row>
    <row r="1803" spans="2:8">
      <c r="B1803" s="27"/>
      <c r="C1803" s="27"/>
      <c r="D1803" s="27"/>
      <c r="E1803" s="27"/>
      <c r="F1803" s="26"/>
      <c r="G1803" s="28"/>
      <c r="H1803" s="31"/>
    </row>
    <row r="1804" spans="2:8">
      <c r="B1804" s="27"/>
      <c r="C1804" s="27"/>
      <c r="D1804" s="27"/>
      <c r="E1804" s="27"/>
      <c r="F1804" s="26"/>
      <c r="G1804" s="28"/>
      <c r="H1804" s="31"/>
    </row>
    <row r="1805" spans="2:8">
      <c r="B1805" s="27"/>
      <c r="C1805" s="27"/>
      <c r="D1805" s="27"/>
      <c r="E1805" s="27"/>
      <c r="F1805" s="26"/>
      <c r="G1805" s="28"/>
      <c r="H1805" s="31"/>
    </row>
    <row r="1806" spans="2:8">
      <c r="B1806" s="27"/>
      <c r="C1806" s="27"/>
      <c r="D1806" s="27"/>
      <c r="E1806" s="27"/>
      <c r="F1806" s="26"/>
      <c r="G1806" s="28"/>
      <c r="H1806" s="31"/>
    </row>
    <row r="1807" spans="2:8">
      <c r="B1807" s="27"/>
      <c r="C1807" s="27"/>
      <c r="D1807" s="27"/>
      <c r="E1807" s="27"/>
      <c r="F1807" s="26"/>
      <c r="G1807" s="28"/>
      <c r="H1807" s="31"/>
    </row>
    <row r="1808" spans="2:8">
      <c r="B1808" s="27"/>
      <c r="C1808" s="27"/>
      <c r="D1808" s="27"/>
      <c r="E1808" s="27"/>
      <c r="F1808" s="26"/>
      <c r="G1808" s="28"/>
      <c r="H1808" s="31"/>
    </row>
    <row r="1809" spans="2:8">
      <c r="B1809" s="27"/>
      <c r="C1809" s="27"/>
      <c r="D1809" s="27"/>
      <c r="E1809" s="27"/>
      <c r="F1809" s="26"/>
      <c r="G1809" s="28"/>
      <c r="H1809" s="31"/>
    </row>
    <row r="1810" spans="2:8">
      <c r="B1810" s="27"/>
      <c r="C1810" s="27"/>
      <c r="D1810" s="27"/>
      <c r="E1810" s="27"/>
      <c r="F1810" s="26"/>
      <c r="G1810" s="28"/>
      <c r="H1810" s="31"/>
    </row>
    <row r="1811" spans="2:8">
      <c r="B1811" s="27"/>
      <c r="C1811" s="27"/>
      <c r="D1811" s="27"/>
      <c r="E1811" s="27"/>
      <c r="F1811" s="26"/>
      <c r="G1811" s="28"/>
      <c r="H1811" s="31"/>
    </row>
    <row r="1812" spans="2:8">
      <c r="B1812" s="27"/>
      <c r="C1812" s="27"/>
      <c r="D1812" s="27"/>
      <c r="E1812" s="27"/>
      <c r="F1812" s="26"/>
      <c r="G1812" s="28"/>
      <c r="H1812" s="31"/>
    </row>
    <row r="1813" spans="2:8">
      <c r="B1813" s="27"/>
      <c r="C1813" s="27"/>
      <c r="D1813" s="27"/>
      <c r="E1813" s="27"/>
      <c r="F1813" s="26"/>
      <c r="G1813" s="28"/>
      <c r="H1813" s="31"/>
    </row>
    <row r="1814" spans="2:8">
      <c r="B1814" s="27"/>
      <c r="C1814" s="27"/>
      <c r="D1814" s="27"/>
      <c r="E1814" s="27"/>
      <c r="F1814" s="26"/>
      <c r="G1814" s="28"/>
      <c r="H1814" s="31"/>
    </row>
    <row r="1815" spans="2:8">
      <c r="B1815" s="27"/>
      <c r="C1815" s="27"/>
      <c r="D1815" s="27"/>
      <c r="E1815" s="27"/>
      <c r="F1815" s="26"/>
      <c r="G1815" s="28"/>
      <c r="H1815" s="31"/>
    </row>
    <row r="1816" spans="2:8">
      <c r="B1816" s="27"/>
      <c r="C1816" s="27"/>
      <c r="D1816" s="27"/>
      <c r="E1816" s="27"/>
      <c r="F1816" s="26"/>
      <c r="G1816" s="28"/>
      <c r="H1816" s="31"/>
    </row>
    <row r="1817" spans="2:8">
      <c r="B1817" s="27"/>
      <c r="C1817" s="27"/>
      <c r="D1817" s="27"/>
      <c r="E1817" s="27"/>
      <c r="F1817" s="26"/>
      <c r="G1817" s="28"/>
      <c r="H1817" s="31"/>
    </row>
    <row r="1818" spans="2:8">
      <c r="B1818" s="27"/>
      <c r="C1818" s="27"/>
      <c r="D1818" s="27"/>
      <c r="E1818" s="27"/>
      <c r="F1818" s="26"/>
      <c r="G1818" s="28"/>
      <c r="H1818" s="31"/>
    </row>
    <row r="1819" spans="2:8">
      <c r="B1819" s="27"/>
      <c r="C1819" s="27"/>
      <c r="D1819" s="27"/>
      <c r="E1819" s="27"/>
      <c r="F1819" s="26"/>
      <c r="G1819" s="28"/>
      <c r="H1819" s="31"/>
    </row>
    <row r="1820" spans="2:8">
      <c r="B1820" s="27"/>
      <c r="C1820" s="27"/>
      <c r="D1820" s="27"/>
      <c r="E1820" s="27"/>
      <c r="F1820" s="26"/>
      <c r="G1820" s="28"/>
      <c r="H1820" s="31"/>
    </row>
    <row r="1821" spans="2:8">
      <c r="B1821" s="27"/>
      <c r="C1821" s="27"/>
      <c r="D1821" s="27"/>
      <c r="E1821" s="27"/>
      <c r="F1821" s="26"/>
      <c r="G1821" s="28"/>
      <c r="H1821" s="31"/>
    </row>
    <row r="1822" spans="2:8">
      <c r="B1822" s="27"/>
      <c r="C1822" s="27"/>
      <c r="D1822" s="27"/>
      <c r="E1822" s="27"/>
      <c r="F1822" s="26"/>
      <c r="G1822" s="28"/>
      <c r="H1822" s="31"/>
    </row>
    <row r="1823" spans="2:8">
      <c r="B1823" s="27"/>
      <c r="C1823" s="27"/>
      <c r="D1823" s="27"/>
      <c r="E1823" s="27"/>
      <c r="F1823" s="26"/>
      <c r="G1823" s="28"/>
      <c r="H1823" s="31"/>
    </row>
    <row r="1824" spans="2:8">
      <c r="B1824" s="27"/>
      <c r="C1824" s="27"/>
      <c r="D1824" s="27"/>
      <c r="E1824" s="27"/>
      <c r="F1824" s="26"/>
      <c r="G1824" s="28"/>
      <c r="H1824" s="31"/>
    </row>
    <row r="1825" spans="2:8">
      <c r="B1825" s="27"/>
      <c r="C1825" s="27"/>
      <c r="D1825" s="27"/>
      <c r="E1825" s="27"/>
      <c r="F1825" s="26"/>
      <c r="G1825" s="28"/>
      <c r="H1825" s="31"/>
    </row>
    <row r="1826" spans="2:8">
      <c r="B1826" s="27"/>
      <c r="C1826" s="27"/>
      <c r="D1826" s="27"/>
      <c r="E1826" s="27"/>
      <c r="F1826" s="26"/>
      <c r="G1826" s="28"/>
      <c r="H1826" s="31"/>
    </row>
    <row r="1827" spans="2:8">
      <c r="B1827" s="27"/>
      <c r="C1827" s="27"/>
      <c r="D1827" s="27"/>
      <c r="E1827" s="27"/>
      <c r="F1827" s="26"/>
      <c r="G1827" s="28"/>
      <c r="H1827" s="31"/>
    </row>
    <row r="1828" spans="2:8">
      <c r="B1828" s="27"/>
      <c r="C1828" s="27"/>
      <c r="D1828" s="27"/>
      <c r="E1828" s="27"/>
      <c r="F1828" s="26"/>
      <c r="G1828" s="28"/>
      <c r="H1828" s="31"/>
    </row>
    <row r="1829" spans="2:8">
      <c r="B1829" s="27"/>
      <c r="C1829" s="27"/>
      <c r="D1829" s="27"/>
      <c r="E1829" s="27"/>
      <c r="F1829" s="26"/>
      <c r="G1829" s="28"/>
      <c r="H1829" s="31"/>
    </row>
    <row r="1830" spans="2:8">
      <c r="B1830" s="27"/>
      <c r="C1830" s="27"/>
      <c r="D1830" s="27"/>
      <c r="E1830" s="27"/>
      <c r="F1830" s="26"/>
      <c r="G1830" s="28"/>
      <c r="H1830" s="31"/>
    </row>
    <row r="1831" spans="2:8">
      <c r="B1831" s="27"/>
      <c r="C1831" s="27"/>
      <c r="D1831" s="27"/>
      <c r="E1831" s="27"/>
      <c r="F1831" s="26"/>
      <c r="G1831" s="28"/>
      <c r="H1831" s="31"/>
    </row>
    <row r="1832" spans="2:8">
      <c r="B1832" s="27"/>
      <c r="C1832" s="27"/>
      <c r="D1832" s="27"/>
      <c r="E1832" s="27"/>
      <c r="F1832" s="26"/>
      <c r="G1832" s="28"/>
      <c r="H1832" s="31"/>
    </row>
    <row r="1833" spans="2:8">
      <c r="B1833" s="27"/>
      <c r="C1833" s="27"/>
      <c r="D1833" s="27"/>
      <c r="E1833" s="27"/>
      <c r="F1833" s="26"/>
      <c r="G1833" s="28"/>
      <c r="H1833" s="31"/>
    </row>
    <row r="1834" spans="2:8">
      <c r="B1834" s="27"/>
      <c r="C1834" s="27"/>
      <c r="D1834" s="27"/>
      <c r="E1834" s="27"/>
      <c r="F1834" s="26"/>
      <c r="G1834" s="28"/>
      <c r="H1834" s="31"/>
    </row>
    <row r="1835" spans="2:8">
      <c r="B1835" s="27"/>
      <c r="C1835" s="27"/>
      <c r="D1835" s="27"/>
      <c r="E1835" s="27"/>
      <c r="F1835" s="26"/>
      <c r="G1835" s="28"/>
      <c r="H1835" s="31"/>
    </row>
    <row r="1836" spans="2:8">
      <c r="B1836" s="27"/>
      <c r="C1836" s="27"/>
      <c r="D1836" s="27"/>
      <c r="E1836" s="27"/>
      <c r="F1836" s="26"/>
      <c r="G1836" s="28"/>
      <c r="H1836" s="31"/>
    </row>
    <row r="1837" spans="2:8">
      <c r="B1837" s="27"/>
      <c r="C1837" s="27"/>
      <c r="D1837" s="27"/>
      <c r="E1837" s="27"/>
      <c r="F1837" s="26"/>
      <c r="G1837" s="28"/>
      <c r="H1837" s="31"/>
    </row>
    <row r="1838" spans="2:8">
      <c r="B1838" s="27"/>
      <c r="C1838" s="27"/>
      <c r="D1838" s="27"/>
      <c r="E1838" s="27"/>
      <c r="F1838" s="26"/>
      <c r="G1838" s="28"/>
      <c r="H1838" s="31"/>
    </row>
    <row r="1839" spans="2:8">
      <c r="B1839" s="27"/>
      <c r="C1839" s="27"/>
      <c r="D1839" s="27"/>
      <c r="E1839" s="27"/>
      <c r="F1839" s="26"/>
      <c r="G1839" s="28"/>
      <c r="H1839" s="31"/>
    </row>
    <row r="1840" spans="2:8">
      <c r="B1840" s="27"/>
      <c r="C1840" s="27"/>
      <c r="D1840" s="27"/>
      <c r="E1840" s="27"/>
      <c r="F1840" s="26"/>
      <c r="G1840" s="28"/>
      <c r="H1840" s="31"/>
    </row>
    <row r="1841" spans="2:8">
      <c r="B1841" s="27"/>
      <c r="C1841" s="27"/>
      <c r="D1841" s="27"/>
      <c r="E1841" s="27"/>
      <c r="F1841" s="26"/>
      <c r="G1841" s="28"/>
      <c r="H1841" s="31"/>
    </row>
    <row r="1842" spans="2:8">
      <c r="B1842" s="27"/>
      <c r="C1842" s="27"/>
      <c r="D1842" s="27"/>
      <c r="E1842" s="27"/>
      <c r="F1842" s="26"/>
      <c r="G1842" s="28"/>
      <c r="H1842" s="31"/>
    </row>
    <row r="1843" spans="2:8">
      <c r="B1843" s="27"/>
      <c r="C1843" s="27"/>
      <c r="D1843" s="27"/>
      <c r="E1843" s="27"/>
      <c r="F1843" s="26"/>
      <c r="G1843" s="28"/>
      <c r="H1843" s="31"/>
    </row>
    <row r="1844" spans="2:8">
      <c r="B1844" s="27"/>
      <c r="C1844" s="27"/>
      <c r="D1844" s="27"/>
      <c r="E1844" s="27"/>
      <c r="F1844" s="26"/>
      <c r="G1844" s="28"/>
      <c r="H1844" s="31"/>
    </row>
    <row r="1845" spans="2:8">
      <c r="B1845" s="27"/>
      <c r="C1845" s="27"/>
      <c r="D1845" s="27"/>
      <c r="E1845" s="27"/>
      <c r="F1845" s="26"/>
      <c r="G1845" s="28"/>
      <c r="H1845" s="31"/>
    </row>
    <row r="1846" spans="2:8">
      <c r="B1846" s="27"/>
      <c r="C1846" s="27"/>
      <c r="D1846" s="27"/>
      <c r="E1846" s="27"/>
      <c r="F1846" s="26"/>
      <c r="G1846" s="28"/>
      <c r="H1846" s="31"/>
    </row>
    <row r="1847" spans="2:8">
      <c r="B1847" s="27"/>
      <c r="C1847" s="27"/>
      <c r="D1847" s="27"/>
      <c r="E1847" s="27"/>
      <c r="F1847" s="26"/>
      <c r="G1847" s="28"/>
      <c r="H1847" s="31"/>
    </row>
    <row r="1848" spans="2:8">
      <c r="B1848" s="27"/>
      <c r="C1848" s="27"/>
      <c r="D1848" s="27"/>
      <c r="E1848" s="27"/>
      <c r="F1848" s="26"/>
      <c r="G1848" s="28"/>
      <c r="H1848" s="31"/>
    </row>
    <row r="1849" spans="2:8">
      <c r="B1849" s="27"/>
      <c r="C1849" s="27"/>
      <c r="D1849" s="27"/>
      <c r="E1849" s="27"/>
      <c r="F1849" s="26"/>
      <c r="G1849" s="28"/>
      <c r="H1849" s="31"/>
    </row>
    <row r="1850" spans="2:8">
      <c r="B1850" s="27"/>
      <c r="C1850" s="27"/>
      <c r="D1850" s="27"/>
      <c r="E1850" s="27"/>
      <c r="F1850" s="26"/>
      <c r="G1850" s="28"/>
      <c r="H1850" s="31"/>
    </row>
    <row r="1851" spans="2:8">
      <c r="B1851" s="27"/>
      <c r="C1851" s="27"/>
      <c r="D1851" s="27"/>
      <c r="E1851" s="27"/>
      <c r="F1851" s="26"/>
      <c r="G1851" s="28"/>
      <c r="H1851" s="31"/>
    </row>
    <row r="1852" spans="2:8">
      <c r="B1852" s="27"/>
      <c r="C1852" s="27"/>
      <c r="D1852" s="27"/>
      <c r="E1852" s="27"/>
      <c r="F1852" s="26"/>
      <c r="G1852" s="28"/>
      <c r="H1852" s="31"/>
    </row>
    <row r="1853" spans="2:8">
      <c r="B1853" s="27"/>
      <c r="C1853" s="27"/>
      <c r="D1853" s="27"/>
      <c r="E1853" s="27"/>
      <c r="F1853" s="26"/>
      <c r="G1853" s="28"/>
      <c r="H1853" s="31"/>
    </row>
    <row r="1854" spans="2:8">
      <c r="B1854" s="27"/>
      <c r="C1854" s="27"/>
      <c r="D1854" s="27"/>
      <c r="E1854" s="27"/>
      <c r="F1854" s="26"/>
      <c r="G1854" s="28"/>
      <c r="H1854" s="31"/>
    </row>
    <row r="1855" spans="2:8">
      <c r="B1855" s="27"/>
      <c r="C1855" s="27"/>
      <c r="D1855" s="27"/>
      <c r="E1855" s="27"/>
      <c r="F1855" s="26"/>
      <c r="G1855" s="28"/>
      <c r="H1855" s="31"/>
    </row>
    <row r="1856" spans="2:8">
      <c r="B1856" s="27"/>
      <c r="C1856" s="27"/>
      <c r="D1856" s="27"/>
      <c r="E1856" s="27"/>
      <c r="F1856" s="26"/>
      <c r="G1856" s="28"/>
      <c r="H1856" s="31"/>
    </row>
    <row r="1857" spans="2:8">
      <c r="B1857" s="27"/>
      <c r="C1857" s="27"/>
      <c r="D1857" s="27"/>
      <c r="E1857" s="27"/>
      <c r="F1857" s="26"/>
      <c r="G1857" s="28"/>
      <c r="H1857" s="31"/>
    </row>
    <row r="1858" spans="2:8">
      <c r="B1858" s="27"/>
      <c r="C1858" s="27"/>
      <c r="D1858" s="27"/>
      <c r="E1858" s="27"/>
      <c r="F1858" s="26"/>
      <c r="G1858" s="28"/>
      <c r="H1858" s="31"/>
    </row>
    <row r="1859" spans="2:8">
      <c r="B1859" s="27"/>
      <c r="C1859" s="27"/>
      <c r="D1859" s="27"/>
      <c r="E1859" s="27"/>
      <c r="F1859" s="26"/>
      <c r="G1859" s="28"/>
      <c r="H1859" s="31"/>
    </row>
    <row r="1860" spans="2:8">
      <c r="B1860" s="27"/>
      <c r="C1860" s="27"/>
      <c r="D1860" s="27"/>
      <c r="E1860" s="27"/>
      <c r="F1860" s="26"/>
      <c r="G1860" s="28"/>
      <c r="H1860" s="31"/>
    </row>
    <row r="1861" spans="2:8">
      <c r="B1861" s="27"/>
      <c r="C1861" s="27"/>
      <c r="D1861" s="27"/>
      <c r="E1861" s="27"/>
      <c r="F1861" s="26"/>
      <c r="G1861" s="28"/>
      <c r="H1861" s="31"/>
    </row>
    <row r="1862" spans="2:8">
      <c r="B1862" s="27"/>
      <c r="C1862" s="27"/>
      <c r="D1862" s="27"/>
      <c r="E1862" s="27"/>
      <c r="F1862" s="26"/>
      <c r="G1862" s="28"/>
      <c r="H1862" s="31"/>
    </row>
    <row r="1863" spans="2:8">
      <c r="B1863" s="27"/>
      <c r="C1863" s="27"/>
      <c r="D1863" s="27"/>
      <c r="E1863" s="27"/>
      <c r="F1863" s="26"/>
      <c r="G1863" s="28"/>
      <c r="H1863" s="31"/>
    </row>
    <row r="1864" spans="2:8">
      <c r="B1864" s="27"/>
      <c r="C1864" s="27"/>
      <c r="D1864" s="27"/>
      <c r="E1864" s="27"/>
      <c r="F1864" s="26"/>
      <c r="G1864" s="28"/>
      <c r="H1864" s="31"/>
    </row>
    <row r="1865" spans="2:8">
      <c r="B1865" s="27"/>
      <c r="C1865" s="27"/>
      <c r="D1865" s="27"/>
      <c r="E1865" s="27"/>
      <c r="F1865" s="26"/>
      <c r="G1865" s="28"/>
      <c r="H1865" s="31"/>
    </row>
    <row r="1866" spans="2:8">
      <c r="B1866" s="27"/>
      <c r="C1866" s="27"/>
      <c r="D1866" s="27"/>
      <c r="E1866" s="27"/>
      <c r="F1866" s="26"/>
      <c r="G1866" s="28"/>
      <c r="H1866" s="31"/>
    </row>
    <row r="1867" spans="2:8">
      <c r="B1867" s="27"/>
      <c r="C1867" s="27"/>
      <c r="D1867" s="27"/>
      <c r="E1867" s="27"/>
      <c r="F1867" s="26"/>
      <c r="G1867" s="28"/>
      <c r="H1867" s="31"/>
    </row>
    <row r="1868" spans="2:8">
      <c r="B1868" s="27"/>
      <c r="C1868" s="27"/>
      <c r="D1868" s="27"/>
      <c r="E1868" s="27"/>
      <c r="F1868" s="26"/>
      <c r="G1868" s="28"/>
      <c r="H1868" s="31"/>
    </row>
    <row r="1869" spans="2:8">
      <c r="B1869" s="27"/>
      <c r="C1869" s="27"/>
      <c r="D1869" s="27"/>
      <c r="E1869" s="27"/>
      <c r="F1869" s="26"/>
      <c r="G1869" s="28"/>
      <c r="H1869" s="31"/>
    </row>
    <row r="1870" spans="2:8">
      <c r="B1870" s="27"/>
      <c r="C1870" s="27"/>
      <c r="D1870" s="27"/>
      <c r="E1870" s="27"/>
      <c r="F1870" s="26"/>
      <c r="G1870" s="28"/>
      <c r="H1870" s="31"/>
    </row>
    <row r="1871" spans="2:8">
      <c r="B1871" s="27"/>
      <c r="C1871" s="27"/>
      <c r="D1871" s="27"/>
      <c r="E1871" s="27"/>
      <c r="F1871" s="26"/>
      <c r="G1871" s="28"/>
      <c r="H1871" s="31"/>
    </row>
    <row r="1872" spans="2:8">
      <c r="B1872" s="27"/>
      <c r="C1872" s="27"/>
      <c r="D1872" s="27"/>
      <c r="E1872" s="27"/>
      <c r="F1872" s="26"/>
      <c r="G1872" s="28"/>
      <c r="H1872" s="31"/>
    </row>
    <row r="1873" spans="2:8">
      <c r="B1873" s="27"/>
      <c r="C1873" s="27"/>
      <c r="D1873" s="27"/>
      <c r="E1873" s="27"/>
      <c r="F1873" s="26"/>
      <c r="G1873" s="28"/>
      <c r="H1873" s="31"/>
    </row>
    <row r="1874" spans="2:8">
      <c r="B1874" s="27"/>
      <c r="C1874" s="27"/>
      <c r="D1874" s="27"/>
      <c r="E1874" s="27"/>
      <c r="F1874" s="26"/>
      <c r="G1874" s="28"/>
      <c r="H1874" s="31"/>
    </row>
    <row r="1875" spans="2:8">
      <c r="B1875" s="27"/>
      <c r="C1875" s="27"/>
      <c r="D1875" s="27"/>
      <c r="E1875" s="27"/>
      <c r="F1875" s="26"/>
      <c r="G1875" s="28"/>
      <c r="H1875" s="31"/>
    </row>
    <row r="1876" spans="2:8">
      <c r="B1876" s="27"/>
      <c r="C1876" s="27"/>
      <c r="D1876" s="27"/>
      <c r="E1876" s="27"/>
      <c r="F1876" s="26"/>
      <c r="G1876" s="28"/>
      <c r="H1876" s="31"/>
    </row>
    <row r="1877" spans="2:8">
      <c r="B1877" s="27"/>
      <c r="C1877" s="27"/>
      <c r="D1877" s="27"/>
      <c r="E1877" s="27"/>
      <c r="F1877" s="26"/>
      <c r="G1877" s="28"/>
      <c r="H1877" s="31"/>
    </row>
    <row r="1878" spans="2:8">
      <c r="B1878" s="27"/>
      <c r="C1878" s="27"/>
      <c r="D1878" s="27"/>
      <c r="E1878" s="27"/>
      <c r="F1878" s="26"/>
      <c r="G1878" s="28"/>
      <c r="H1878" s="31"/>
    </row>
    <row r="1879" spans="2:8">
      <c r="B1879" s="27"/>
      <c r="C1879" s="27"/>
      <c r="D1879" s="27"/>
      <c r="E1879" s="27"/>
      <c r="F1879" s="26"/>
      <c r="G1879" s="28"/>
      <c r="H1879" s="31"/>
    </row>
    <row r="1880" spans="2:8">
      <c r="B1880" s="27"/>
      <c r="C1880" s="27"/>
      <c r="D1880" s="27"/>
      <c r="E1880" s="27"/>
      <c r="F1880" s="26"/>
      <c r="G1880" s="28"/>
      <c r="H1880" s="31"/>
    </row>
    <row r="1881" spans="2:8">
      <c r="B1881" s="27"/>
      <c r="C1881" s="27"/>
      <c r="D1881" s="27"/>
      <c r="E1881" s="27"/>
      <c r="F1881" s="26"/>
      <c r="G1881" s="28"/>
      <c r="H1881" s="31"/>
    </row>
    <row r="1882" spans="2:8">
      <c r="B1882" s="27"/>
      <c r="C1882" s="27"/>
      <c r="D1882" s="27"/>
      <c r="E1882" s="27"/>
      <c r="F1882" s="26"/>
      <c r="G1882" s="28"/>
      <c r="H1882" s="31"/>
    </row>
    <row r="1883" spans="2:8">
      <c r="B1883" s="27"/>
      <c r="C1883" s="27"/>
      <c r="D1883" s="27"/>
      <c r="E1883" s="27"/>
      <c r="F1883" s="26"/>
      <c r="G1883" s="28"/>
      <c r="H1883" s="31"/>
    </row>
    <row r="1884" spans="2:8">
      <c r="B1884" s="27"/>
      <c r="C1884" s="27"/>
      <c r="D1884" s="27"/>
      <c r="E1884" s="27"/>
      <c r="F1884" s="26"/>
      <c r="G1884" s="28"/>
      <c r="H1884" s="31"/>
    </row>
    <row r="1885" spans="2:8">
      <c r="B1885" s="27"/>
      <c r="C1885" s="27"/>
      <c r="D1885" s="27"/>
      <c r="E1885" s="27"/>
      <c r="F1885" s="26"/>
      <c r="G1885" s="28"/>
      <c r="H1885" s="31"/>
    </row>
    <row r="1886" spans="2:8">
      <c r="B1886" s="27"/>
      <c r="C1886" s="27"/>
      <c r="D1886" s="27"/>
      <c r="E1886" s="27"/>
      <c r="F1886" s="26"/>
      <c r="G1886" s="28"/>
      <c r="H1886" s="31"/>
    </row>
    <row r="1887" spans="2:8">
      <c r="B1887" s="27"/>
      <c r="C1887" s="27"/>
      <c r="D1887" s="27"/>
      <c r="E1887" s="27"/>
      <c r="F1887" s="26"/>
      <c r="G1887" s="28"/>
      <c r="H1887" s="31"/>
    </row>
    <row r="1888" spans="2:8">
      <c r="B1888" s="27"/>
      <c r="C1888" s="27"/>
      <c r="D1888" s="27"/>
      <c r="E1888" s="27"/>
      <c r="F1888" s="26"/>
      <c r="G1888" s="28"/>
      <c r="H1888" s="31"/>
    </row>
    <row r="1889" spans="2:8">
      <c r="B1889" s="27"/>
      <c r="C1889" s="27"/>
      <c r="D1889" s="27"/>
      <c r="E1889" s="27"/>
      <c r="F1889" s="26"/>
      <c r="G1889" s="28"/>
      <c r="H1889" s="31"/>
    </row>
    <row r="1890" spans="2:8">
      <c r="B1890" s="27"/>
      <c r="C1890" s="27"/>
      <c r="D1890" s="27"/>
      <c r="E1890" s="27"/>
      <c r="F1890" s="26"/>
      <c r="G1890" s="28"/>
      <c r="H1890" s="31"/>
    </row>
    <row r="1891" spans="2:8">
      <c r="B1891" s="27"/>
      <c r="C1891" s="27"/>
      <c r="D1891" s="27"/>
      <c r="E1891" s="27"/>
      <c r="F1891" s="26"/>
      <c r="G1891" s="28"/>
      <c r="H1891" s="31"/>
    </row>
    <row r="1892" spans="2:8">
      <c r="B1892" s="27"/>
      <c r="C1892" s="27"/>
      <c r="D1892" s="27"/>
      <c r="E1892" s="27"/>
      <c r="F1892" s="26"/>
      <c r="G1892" s="28"/>
      <c r="H1892" s="31"/>
    </row>
    <row r="1893" spans="2:8">
      <c r="B1893" s="27"/>
      <c r="C1893" s="27"/>
      <c r="D1893" s="27"/>
      <c r="E1893" s="27"/>
      <c r="F1893" s="26"/>
      <c r="G1893" s="28"/>
      <c r="H1893" s="31"/>
    </row>
    <row r="1894" spans="2:8">
      <c r="B1894" s="27"/>
      <c r="C1894" s="27"/>
      <c r="D1894" s="27"/>
      <c r="E1894" s="27"/>
      <c r="F1894" s="26"/>
      <c r="G1894" s="28"/>
      <c r="H1894" s="31"/>
    </row>
    <row r="1895" spans="2:8">
      <c r="B1895" s="27"/>
      <c r="C1895" s="27"/>
      <c r="D1895" s="27"/>
      <c r="E1895" s="27"/>
      <c r="F1895" s="26"/>
      <c r="G1895" s="28"/>
      <c r="H1895" s="31"/>
    </row>
    <row r="1896" spans="2:8">
      <c r="B1896" s="27"/>
      <c r="C1896" s="27"/>
      <c r="D1896" s="27"/>
      <c r="E1896" s="27"/>
      <c r="F1896" s="26"/>
      <c r="G1896" s="28"/>
      <c r="H1896" s="31"/>
    </row>
    <row r="1897" spans="2:8">
      <c r="B1897" s="27"/>
      <c r="C1897" s="27"/>
      <c r="D1897" s="27"/>
      <c r="E1897" s="27"/>
      <c r="F1897" s="26"/>
      <c r="G1897" s="28"/>
      <c r="H1897" s="31"/>
    </row>
    <row r="1898" spans="2:8">
      <c r="B1898" s="27"/>
      <c r="C1898" s="27"/>
      <c r="D1898" s="27"/>
      <c r="E1898" s="27"/>
      <c r="F1898" s="26"/>
      <c r="G1898" s="28"/>
      <c r="H1898" s="31"/>
    </row>
    <row r="1899" spans="2:8">
      <c r="B1899" s="27"/>
      <c r="C1899" s="27"/>
      <c r="D1899" s="27"/>
      <c r="E1899" s="27"/>
      <c r="F1899" s="26"/>
      <c r="G1899" s="28"/>
      <c r="H1899" s="31"/>
    </row>
    <row r="1900" spans="2:8">
      <c r="B1900" s="27"/>
      <c r="C1900" s="27"/>
      <c r="D1900" s="27"/>
      <c r="E1900" s="27"/>
      <c r="F1900" s="26"/>
      <c r="G1900" s="28"/>
      <c r="H1900" s="31"/>
    </row>
    <row r="1901" spans="2:8">
      <c r="B1901" s="27"/>
      <c r="C1901" s="27"/>
      <c r="D1901" s="27"/>
      <c r="E1901" s="27"/>
      <c r="F1901" s="26"/>
      <c r="G1901" s="28"/>
      <c r="H1901" s="31"/>
    </row>
    <row r="1902" spans="2:8">
      <c r="B1902" s="27"/>
      <c r="C1902" s="27"/>
      <c r="D1902" s="27"/>
      <c r="E1902" s="27"/>
      <c r="F1902" s="26"/>
      <c r="G1902" s="28"/>
      <c r="H1902" s="31"/>
    </row>
    <row r="1903" spans="2:8">
      <c r="B1903" s="27"/>
      <c r="C1903" s="27"/>
      <c r="D1903" s="27"/>
      <c r="E1903" s="27"/>
      <c r="F1903" s="26"/>
      <c r="G1903" s="28"/>
      <c r="H1903" s="31"/>
    </row>
    <row r="1904" spans="2:8">
      <c r="B1904" s="27"/>
      <c r="C1904" s="27"/>
      <c r="D1904" s="27"/>
      <c r="E1904" s="27"/>
      <c r="F1904" s="26"/>
      <c r="G1904" s="28"/>
      <c r="H1904" s="31"/>
    </row>
    <row r="1905" spans="2:8">
      <c r="B1905" s="27"/>
      <c r="C1905" s="27"/>
      <c r="D1905" s="27"/>
      <c r="E1905" s="27"/>
      <c r="F1905" s="26"/>
      <c r="G1905" s="28"/>
      <c r="H1905" s="31"/>
    </row>
    <row r="1906" spans="2:8">
      <c r="B1906" s="27"/>
      <c r="C1906" s="27"/>
      <c r="D1906" s="27"/>
      <c r="E1906" s="27"/>
      <c r="F1906" s="26"/>
      <c r="G1906" s="28"/>
      <c r="H1906" s="31"/>
    </row>
    <row r="1907" spans="2:8">
      <c r="B1907" s="27"/>
      <c r="C1907" s="27"/>
      <c r="D1907" s="27"/>
      <c r="E1907" s="27"/>
      <c r="F1907" s="26"/>
      <c r="G1907" s="28"/>
      <c r="H1907" s="31"/>
    </row>
    <row r="1908" spans="2:8">
      <c r="B1908" s="27"/>
      <c r="C1908" s="27"/>
      <c r="D1908" s="27"/>
      <c r="E1908" s="27"/>
      <c r="F1908" s="26"/>
      <c r="G1908" s="28"/>
      <c r="H1908" s="31"/>
    </row>
    <row r="1909" spans="2:8">
      <c r="B1909" s="27"/>
      <c r="C1909" s="27"/>
      <c r="D1909" s="27"/>
      <c r="E1909" s="27"/>
      <c r="F1909" s="26"/>
      <c r="G1909" s="28"/>
      <c r="H1909" s="31"/>
    </row>
    <row r="1910" spans="2:8">
      <c r="B1910" s="27"/>
      <c r="C1910" s="27"/>
      <c r="D1910" s="27"/>
      <c r="E1910" s="27"/>
      <c r="F1910" s="26"/>
      <c r="G1910" s="28"/>
      <c r="H1910" s="31"/>
    </row>
    <row r="1911" spans="2:8">
      <c r="B1911" s="27"/>
      <c r="C1911" s="27"/>
      <c r="D1911" s="27"/>
      <c r="E1911" s="27"/>
      <c r="F1911" s="26"/>
      <c r="G1911" s="28"/>
      <c r="H1911" s="31"/>
    </row>
    <row r="1912" spans="2:8">
      <c r="B1912" s="27"/>
      <c r="C1912" s="27"/>
      <c r="D1912" s="27"/>
      <c r="E1912" s="27"/>
      <c r="F1912" s="26"/>
      <c r="G1912" s="28"/>
      <c r="H1912" s="31"/>
    </row>
    <row r="1913" spans="2:8">
      <c r="B1913" s="27"/>
      <c r="C1913" s="27"/>
      <c r="D1913" s="27"/>
      <c r="E1913" s="27"/>
      <c r="F1913" s="26"/>
      <c r="G1913" s="28"/>
      <c r="H1913" s="31"/>
    </row>
    <row r="1914" spans="2:8">
      <c r="B1914" s="27"/>
      <c r="C1914" s="27"/>
      <c r="D1914" s="27"/>
      <c r="E1914" s="27"/>
      <c r="F1914" s="26"/>
      <c r="G1914" s="28"/>
      <c r="H1914" s="31"/>
    </row>
    <row r="1915" spans="2:8">
      <c r="B1915" s="27"/>
      <c r="C1915" s="27"/>
      <c r="D1915" s="27"/>
      <c r="E1915" s="27"/>
      <c r="F1915" s="26"/>
      <c r="G1915" s="28"/>
      <c r="H1915" s="31"/>
    </row>
    <row r="1916" spans="2:8">
      <c r="B1916" s="27"/>
      <c r="C1916" s="27"/>
      <c r="D1916" s="27"/>
      <c r="E1916" s="27"/>
      <c r="F1916" s="26"/>
      <c r="G1916" s="28"/>
      <c r="H1916" s="31"/>
    </row>
    <row r="1917" spans="2:8">
      <c r="B1917" s="27"/>
      <c r="C1917" s="27"/>
      <c r="D1917" s="27"/>
      <c r="E1917" s="27"/>
      <c r="F1917" s="26"/>
      <c r="G1917" s="28"/>
      <c r="H1917" s="31"/>
    </row>
    <row r="1918" spans="2:8">
      <c r="B1918" s="27"/>
      <c r="C1918" s="27"/>
      <c r="D1918" s="27"/>
      <c r="E1918" s="27"/>
      <c r="F1918" s="26"/>
      <c r="G1918" s="28"/>
      <c r="H1918" s="31"/>
    </row>
    <row r="1919" spans="2:8">
      <c r="B1919" s="27"/>
      <c r="C1919" s="27"/>
      <c r="D1919" s="27"/>
      <c r="E1919" s="27"/>
      <c r="F1919" s="26"/>
      <c r="G1919" s="28"/>
      <c r="H1919" s="31"/>
    </row>
    <row r="1920" spans="2:8">
      <c r="B1920" s="27"/>
      <c r="C1920" s="27"/>
      <c r="D1920" s="27"/>
      <c r="E1920" s="27"/>
      <c r="F1920" s="26"/>
      <c r="G1920" s="28"/>
      <c r="H1920" s="31"/>
    </row>
    <row r="1921" spans="2:8">
      <c r="B1921" s="27"/>
      <c r="C1921" s="27"/>
      <c r="D1921" s="27"/>
      <c r="E1921" s="27"/>
      <c r="F1921" s="26"/>
      <c r="G1921" s="28"/>
      <c r="H1921" s="31"/>
    </row>
    <row r="1922" spans="2:8">
      <c r="B1922" s="27"/>
      <c r="C1922" s="27"/>
      <c r="D1922" s="27"/>
      <c r="E1922" s="27"/>
      <c r="F1922" s="26"/>
      <c r="G1922" s="28"/>
      <c r="H1922" s="31"/>
    </row>
    <row r="1923" spans="2:8">
      <c r="B1923" s="27"/>
      <c r="C1923" s="27"/>
      <c r="D1923" s="27"/>
      <c r="E1923" s="27"/>
      <c r="F1923" s="26"/>
      <c r="G1923" s="28"/>
      <c r="H1923" s="31"/>
    </row>
    <row r="1924" spans="2:8">
      <c r="B1924" s="27"/>
      <c r="C1924" s="27"/>
      <c r="D1924" s="27"/>
      <c r="E1924" s="27"/>
      <c r="F1924" s="26"/>
      <c r="G1924" s="28"/>
      <c r="H1924" s="31"/>
    </row>
    <row r="1925" spans="2:8">
      <c r="B1925" s="27"/>
      <c r="C1925" s="27"/>
      <c r="D1925" s="27"/>
      <c r="E1925" s="27"/>
      <c r="F1925" s="26"/>
      <c r="G1925" s="28"/>
      <c r="H1925" s="31"/>
    </row>
    <row r="1926" spans="2:8">
      <c r="B1926" s="27"/>
      <c r="C1926" s="27"/>
      <c r="D1926" s="27"/>
      <c r="E1926" s="27"/>
      <c r="F1926" s="26"/>
      <c r="G1926" s="28"/>
      <c r="H1926" s="31"/>
    </row>
    <row r="1927" spans="2:8">
      <c r="B1927" s="27"/>
      <c r="C1927" s="27"/>
      <c r="D1927" s="27"/>
      <c r="E1927" s="27"/>
      <c r="F1927" s="26"/>
      <c r="G1927" s="28"/>
      <c r="H1927" s="31"/>
    </row>
    <row r="1928" spans="2:8">
      <c r="B1928" s="27"/>
      <c r="C1928" s="27"/>
      <c r="D1928" s="27"/>
      <c r="E1928" s="27"/>
      <c r="F1928" s="26"/>
      <c r="G1928" s="28"/>
      <c r="H1928" s="31"/>
    </row>
    <row r="1929" spans="2:8">
      <c r="B1929" s="27"/>
      <c r="C1929" s="27"/>
      <c r="D1929" s="27"/>
      <c r="E1929" s="27"/>
      <c r="F1929" s="26"/>
      <c r="G1929" s="28"/>
      <c r="H1929" s="31"/>
    </row>
    <row r="1930" spans="2:8">
      <c r="B1930" s="27"/>
      <c r="C1930" s="27"/>
      <c r="D1930" s="27"/>
      <c r="E1930" s="27"/>
      <c r="F1930" s="26"/>
      <c r="G1930" s="28"/>
      <c r="H1930" s="31"/>
    </row>
    <row r="1931" spans="2:8">
      <c r="B1931" s="27"/>
      <c r="C1931" s="27"/>
      <c r="D1931" s="27"/>
      <c r="E1931" s="27"/>
      <c r="F1931" s="26"/>
      <c r="G1931" s="28"/>
      <c r="H1931" s="31"/>
    </row>
    <row r="1932" spans="2:8">
      <c r="B1932" s="27"/>
      <c r="C1932" s="27"/>
      <c r="D1932" s="27"/>
      <c r="E1932" s="27"/>
      <c r="F1932" s="26"/>
      <c r="G1932" s="28"/>
      <c r="H1932" s="31"/>
    </row>
    <row r="1933" spans="2:8">
      <c r="B1933" s="27"/>
      <c r="C1933" s="27"/>
      <c r="D1933" s="27"/>
      <c r="E1933" s="27"/>
      <c r="F1933" s="26"/>
      <c r="G1933" s="28"/>
      <c r="H1933" s="31"/>
    </row>
    <row r="1934" spans="2:8">
      <c r="B1934" s="27"/>
      <c r="C1934" s="27"/>
      <c r="D1934" s="27"/>
      <c r="E1934" s="27"/>
      <c r="F1934" s="26"/>
      <c r="G1934" s="28"/>
      <c r="H1934" s="31"/>
    </row>
    <row r="1935" spans="2:8">
      <c r="B1935" s="27"/>
      <c r="C1935" s="27"/>
      <c r="D1935" s="27"/>
      <c r="E1935" s="27"/>
      <c r="F1935" s="26"/>
      <c r="G1935" s="28"/>
      <c r="H1935" s="31"/>
    </row>
    <row r="1936" spans="2:8">
      <c r="B1936" s="27"/>
      <c r="C1936" s="27"/>
      <c r="D1936" s="27"/>
      <c r="E1936" s="27"/>
      <c r="F1936" s="26"/>
      <c r="G1936" s="28"/>
      <c r="H1936" s="31"/>
    </row>
    <row r="1937" spans="2:8">
      <c r="B1937" s="27"/>
      <c r="C1937" s="27"/>
      <c r="D1937" s="27"/>
      <c r="E1937" s="27"/>
      <c r="F1937" s="26"/>
      <c r="G1937" s="28"/>
      <c r="H1937" s="31"/>
    </row>
    <row r="1938" spans="2:8">
      <c r="B1938" s="27"/>
      <c r="C1938" s="27"/>
      <c r="D1938" s="27"/>
      <c r="E1938" s="27"/>
      <c r="F1938" s="26"/>
      <c r="G1938" s="28"/>
      <c r="H1938" s="31"/>
    </row>
    <row r="1939" spans="2:8">
      <c r="B1939" s="27"/>
      <c r="C1939" s="27"/>
      <c r="D1939" s="27"/>
      <c r="E1939" s="27"/>
      <c r="F1939" s="26"/>
      <c r="G1939" s="28"/>
      <c r="H1939" s="31"/>
    </row>
    <row r="1940" spans="2:8">
      <c r="B1940" s="27"/>
      <c r="C1940" s="27"/>
      <c r="D1940" s="27"/>
      <c r="E1940" s="27"/>
      <c r="F1940" s="26"/>
      <c r="G1940" s="28"/>
      <c r="H1940" s="31"/>
    </row>
    <row r="1941" spans="2:8">
      <c r="B1941" s="27"/>
      <c r="C1941" s="27"/>
      <c r="D1941" s="27"/>
      <c r="E1941" s="27"/>
      <c r="F1941" s="26"/>
      <c r="G1941" s="28"/>
      <c r="H1941" s="31"/>
    </row>
    <row r="1942" spans="2:8">
      <c r="B1942" s="27"/>
      <c r="C1942" s="27"/>
      <c r="D1942" s="27"/>
      <c r="E1942" s="27"/>
      <c r="F1942" s="26"/>
      <c r="G1942" s="28"/>
      <c r="H1942" s="31"/>
    </row>
    <row r="1943" spans="2:8">
      <c r="B1943" s="27"/>
      <c r="C1943" s="27"/>
      <c r="D1943" s="27"/>
      <c r="E1943" s="27"/>
      <c r="F1943" s="26"/>
      <c r="G1943" s="28"/>
      <c r="H1943" s="31"/>
    </row>
    <row r="1944" spans="2:8">
      <c r="B1944" s="27"/>
      <c r="C1944" s="27"/>
      <c r="D1944" s="27"/>
      <c r="E1944" s="27"/>
      <c r="F1944" s="26"/>
      <c r="G1944" s="28"/>
      <c r="H1944" s="31"/>
    </row>
    <row r="1945" spans="2:8">
      <c r="B1945" s="27"/>
      <c r="C1945" s="27"/>
      <c r="D1945" s="27"/>
      <c r="E1945" s="27"/>
      <c r="F1945" s="26"/>
      <c r="G1945" s="28"/>
      <c r="H1945" s="31"/>
    </row>
    <row r="1946" spans="2:8">
      <c r="B1946" s="27"/>
      <c r="C1946" s="27"/>
      <c r="D1946" s="27"/>
      <c r="E1946" s="27"/>
      <c r="F1946" s="26"/>
      <c r="G1946" s="28"/>
      <c r="H1946" s="31"/>
    </row>
    <row r="1947" spans="2:8">
      <c r="B1947" s="27"/>
      <c r="C1947" s="27"/>
      <c r="D1947" s="27"/>
      <c r="E1947" s="27"/>
      <c r="F1947" s="26"/>
      <c r="G1947" s="28"/>
      <c r="H1947" s="31"/>
    </row>
    <row r="1948" spans="2:8">
      <c r="B1948" s="27"/>
      <c r="C1948" s="27"/>
      <c r="D1948" s="27"/>
      <c r="E1948" s="27"/>
      <c r="F1948" s="26"/>
      <c r="G1948" s="28"/>
      <c r="H1948" s="31"/>
    </row>
    <row r="1949" spans="2:8">
      <c r="B1949" s="27"/>
      <c r="C1949" s="27"/>
      <c r="D1949" s="27"/>
      <c r="E1949" s="27"/>
      <c r="F1949" s="26"/>
      <c r="G1949" s="28"/>
      <c r="H1949" s="31"/>
    </row>
    <row r="1950" spans="2:8">
      <c r="B1950" s="27"/>
      <c r="C1950" s="27"/>
      <c r="D1950" s="27"/>
      <c r="E1950" s="27"/>
      <c r="F1950" s="26"/>
      <c r="G1950" s="28"/>
      <c r="H1950" s="31"/>
    </row>
    <row r="1951" spans="2:8">
      <c r="B1951" s="27"/>
      <c r="C1951" s="27"/>
      <c r="D1951" s="27"/>
      <c r="E1951" s="27"/>
      <c r="F1951" s="26"/>
      <c r="G1951" s="28"/>
      <c r="H1951" s="31"/>
    </row>
    <row r="1952" spans="2:8">
      <c r="B1952" s="27"/>
      <c r="C1952" s="27"/>
      <c r="D1952" s="27"/>
      <c r="E1952" s="27"/>
      <c r="F1952" s="26"/>
      <c r="G1952" s="28"/>
      <c r="H1952" s="31"/>
    </row>
    <row r="1953" spans="2:8">
      <c r="B1953" s="27"/>
      <c r="C1953" s="27"/>
      <c r="D1953" s="27"/>
      <c r="E1953" s="27"/>
      <c r="F1953" s="26"/>
      <c r="G1953" s="28"/>
      <c r="H1953" s="31"/>
    </row>
    <row r="1954" spans="2:8">
      <c r="B1954" s="27"/>
      <c r="C1954" s="27"/>
      <c r="D1954" s="27"/>
      <c r="E1954" s="27"/>
      <c r="F1954" s="26"/>
      <c r="G1954" s="28"/>
      <c r="H1954" s="31"/>
    </row>
    <row r="1955" spans="2:8">
      <c r="B1955" s="27"/>
      <c r="C1955" s="27"/>
      <c r="D1955" s="27"/>
      <c r="E1955" s="27"/>
      <c r="F1955" s="26"/>
      <c r="G1955" s="28"/>
      <c r="H1955" s="31"/>
    </row>
    <row r="1956" spans="2:8">
      <c r="B1956" s="27"/>
      <c r="C1956" s="27"/>
      <c r="D1956" s="27"/>
      <c r="E1956" s="27"/>
      <c r="F1956" s="26"/>
      <c r="G1956" s="28"/>
      <c r="H1956" s="31"/>
    </row>
    <row r="1957" spans="2:8">
      <c r="B1957" s="27"/>
      <c r="C1957" s="27"/>
      <c r="D1957" s="27"/>
      <c r="E1957" s="27"/>
      <c r="F1957" s="26"/>
      <c r="G1957" s="28"/>
      <c r="H1957" s="31"/>
    </row>
    <row r="1958" spans="2:8">
      <c r="B1958" s="27"/>
      <c r="C1958" s="27"/>
      <c r="D1958" s="27"/>
      <c r="E1958" s="27"/>
      <c r="F1958" s="26"/>
      <c r="G1958" s="28"/>
      <c r="H1958" s="31"/>
    </row>
    <row r="1959" spans="2:8">
      <c r="B1959" s="27"/>
      <c r="C1959" s="27"/>
      <c r="D1959" s="27"/>
      <c r="E1959" s="27"/>
      <c r="F1959" s="26"/>
      <c r="G1959" s="28"/>
      <c r="H1959" s="31"/>
    </row>
    <row r="1960" spans="2:8">
      <c r="B1960" s="27"/>
      <c r="C1960" s="27"/>
      <c r="D1960" s="27"/>
      <c r="E1960" s="27"/>
      <c r="F1960" s="26"/>
      <c r="G1960" s="28"/>
      <c r="H1960" s="31"/>
    </row>
    <row r="1961" spans="2:8">
      <c r="B1961" s="27"/>
      <c r="C1961" s="27"/>
      <c r="D1961" s="27"/>
      <c r="E1961" s="27"/>
      <c r="F1961" s="26"/>
      <c r="G1961" s="28"/>
      <c r="H1961" s="31"/>
    </row>
    <row r="1962" spans="2:8">
      <c r="B1962" s="27"/>
      <c r="C1962" s="27"/>
      <c r="D1962" s="27"/>
      <c r="E1962" s="27"/>
      <c r="F1962" s="26"/>
      <c r="G1962" s="28"/>
      <c r="H1962" s="31"/>
    </row>
    <row r="1963" spans="2:8">
      <c r="B1963" s="27"/>
      <c r="C1963" s="27"/>
      <c r="D1963" s="27"/>
      <c r="E1963" s="27"/>
      <c r="F1963" s="26"/>
      <c r="G1963" s="28"/>
      <c r="H1963" s="31"/>
    </row>
    <row r="1964" spans="2:8">
      <c r="B1964" s="27"/>
      <c r="C1964" s="27"/>
      <c r="D1964" s="27"/>
      <c r="E1964" s="27"/>
      <c r="F1964" s="26"/>
      <c r="G1964" s="28"/>
      <c r="H1964" s="31"/>
    </row>
    <row r="1965" spans="2:8">
      <c r="B1965" s="27"/>
      <c r="C1965" s="27"/>
      <c r="D1965" s="27"/>
      <c r="E1965" s="27"/>
      <c r="F1965" s="26"/>
      <c r="G1965" s="28"/>
      <c r="H1965" s="31"/>
    </row>
    <row r="1966" spans="2:8">
      <c r="B1966" s="27"/>
      <c r="C1966" s="27"/>
      <c r="D1966" s="27"/>
      <c r="E1966" s="27"/>
      <c r="F1966" s="26"/>
      <c r="G1966" s="28"/>
      <c r="H1966" s="31"/>
    </row>
    <row r="1967" spans="2:8">
      <c r="B1967" s="27"/>
      <c r="C1967" s="27"/>
      <c r="D1967" s="27"/>
      <c r="E1967" s="27"/>
      <c r="F1967" s="26"/>
      <c r="G1967" s="28"/>
      <c r="H1967" s="31"/>
    </row>
    <row r="1968" spans="2:8">
      <c r="B1968" s="27"/>
      <c r="C1968" s="27"/>
      <c r="D1968" s="27"/>
      <c r="E1968" s="27"/>
      <c r="F1968" s="26"/>
      <c r="G1968" s="28"/>
      <c r="H1968" s="31"/>
    </row>
    <row r="1969" spans="2:8">
      <c r="B1969" s="27"/>
      <c r="C1969" s="27"/>
      <c r="D1969" s="27"/>
      <c r="E1969" s="27"/>
      <c r="F1969" s="26"/>
      <c r="G1969" s="28"/>
      <c r="H1969" s="31"/>
    </row>
    <row r="1970" spans="2:8">
      <c r="B1970" s="27"/>
      <c r="C1970" s="27"/>
      <c r="D1970" s="27"/>
      <c r="E1970" s="27"/>
      <c r="F1970" s="26"/>
      <c r="G1970" s="28"/>
      <c r="H1970" s="31"/>
    </row>
    <row r="1971" spans="2:8">
      <c r="B1971" s="27"/>
      <c r="C1971" s="27"/>
      <c r="D1971" s="27"/>
      <c r="E1971" s="27"/>
      <c r="F1971" s="26"/>
      <c r="G1971" s="28"/>
      <c r="H1971" s="31"/>
    </row>
    <row r="1972" spans="2:8">
      <c r="B1972" s="27"/>
      <c r="C1972" s="27"/>
      <c r="D1972" s="27"/>
      <c r="E1972" s="27"/>
      <c r="F1972" s="26"/>
      <c r="G1972" s="28"/>
      <c r="H1972" s="31"/>
    </row>
    <row r="1973" spans="2:8">
      <c r="B1973" s="27"/>
      <c r="C1973" s="27"/>
      <c r="D1973" s="27"/>
      <c r="E1973" s="27"/>
      <c r="F1973" s="26"/>
      <c r="G1973" s="28"/>
      <c r="H1973" s="31"/>
    </row>
    <row r="1974" spans="2:8">
      <c r="B1974" s="27"/>
      <c r="C1974" s="27"/>
      <c r="D1974" s="27"/>
      <c r="E1974" s="27"/>
      <c r="F1974" s="26"/>
      <c r="G1974" s="28"/>
      <c r="H1974" s="31"/>
    </row>
    <row r="1975" spans="2:8">
      <c r="B1975" s="27"/>
      <c r="C1975" s="27"/>
      <c r="D1975" s="27"/>
      <c r="E1975" s="27"/>
      <c r="F1975" s="26"/>
      <c r="G1975" s="28"/>
      <c r="H1975" s="31"/>
    </row>
    <row r="1976" spans="2:8">
      <c r="B1976" s="27"/>
      <c r="C1976" s="27"/>
      <c r="D1976" s="27"/>
      <c r="E1976" s="27"/>
      <c r="F1976" s="26"/>
      <c r="G1976" s="28"/>
      <c r="H1976" s="31"/>
    </row>
    <row r="1977" spans="2:8">
      <c r="B1977" s="27"/>
      <c r="C1977" s="27"/>
      <c r="D1977" s="27"/>
      <c r="E1977" s="27"/>
      <c r="F1977" s="26"/>
      <c r="G1977" s="28"/>
      <c r="H1977" s="31"/>
    </row>
    <row r="1978" spans="2:8">
      <c r="B1978" s="27"/>
      <c r="C1978" s="27"/>
      <c r="D1978" s="27"/>
      <c r="E1978" s="27"/>
      <c r="F1978" s="26"/>
      <c r="G1978" s="28"/>
      <c r="H1978" s="31"/>
    </row>
    <row r="1979" spans="2:8">
      <c r="B1979" s="27"/>
      <c r="C1979" s="27"/>
      <c r="D1979" s="27"/>
      <c r="E1979" s="27"/>
      <c r="F1979" s="26"/>
      <c r="G1979" s="28"/>
      <c r="H1979" s="31"/>
    </row>
    <row r="1980" spans="2:8">
      <c r="B1980" s="27"/>
      <c r="C1980" s="27"/>
      <c r="D1980" s="27"/>
      <c r="E1980" s="27"/>
      <c r="F1980" s="26"/>
      <c r="G1980" s="28"/>
      <c r="H1980" s="31"/>
    </row>
    <row r="1981" spans="2:8">
      <c r="B1981" s="27"/>
      <c r="C1981" s="27"/>
      <c r="D1981" s="27"/>
      <c r="E1981" s="27"/>
      <c r="F1981" s="26"/>
      <c r="G1981" s="28"/>
      <c r="H1981" s="31"/>
    </row>
    <row r="1982" spans="2:8">
      <c r="B1982" s="27"/>
      <c r="C1982" s="27"/>
      <c r="D1982" s="27"/>
      <c r="E1982" s="27"/>
      <c r="F1982" s="26"/>
      <c r="G1982" s="28"/>
      <c r="H1982" s="31"/>
    </row>
    <row r="1983" spans="2:8">
      <c r="B1983" s="27"/>
      <c r="C1983" s="27"/>
      <c r="D1983" s="27"/>
      <c r="E1983" s="27"/>
      <c r="F1983" s="26"/>
      <c r="G1983" s="28"/>
      <c r="H1983" s="31"/>
    </row>
    <row r="1984" spans="2:8">
      <c r="B1984" s="27"/>
      <c r="C1984" s="27"/>
      <c r="D1984" s="27"/>
      <c r="E1984" s="27"/>
      <c r="F1984" s="26"/>
      <c r="G1984" s="28"/>
      <c r="H1984" s="31"/>
    </row>
    <row r="1985" spans="2:8">
      <c r="B1985" s="27"/>
      <c r="C1985" s="27"/>
      <c r="D1985" s="27"/>
      <c r="E1985" s="27"/>
      <c r="F1985" s="26"/>
      <c r="G1985" s="28"/>
      <c r="H1985" s="31"/>
    </row>
    <row r="1986" spans="2:8">
      <c r="B1986" s="27"/>
      <c r="C1986" s="27"/>
      <c r="D1986" s="27"/>
      <c r="E1986" s="27"/>
      <c r="F1986" s="26"/>
      <c r="G1986" s="28"/>
      <c r="H1986" s="31"/>
    </row>
    <row r="1987" spans="2:8">
      <c r="B1987" s="27"/>
      <c r="C1987" s="27"/>
      <c r="D1987" s="27"/>
      <c r="E1987" s="27"/>
      <c r="F1987" s="26"/>
      <c r="G1987" s="28"/>
      <c r="H1987" s="31"/>
    </row>
    <row r="1988" spans="2:8">
      <c r="B1988" s="27"/>
      <c r="C1988" s="27"/>
      <c r="D1988" s="27"/>
      <c r="E1988" s="27"/>
      <c r="F1988" s="26"/>
      <c r="G1988" s="28"/>
      <c r="H1988" s="31"/>
    </row>
    <row r="1989" spans="2:8">
      <c r="B1989" s="27"/>
      <c r="C1989" s="27"/>
      <c r="D1989" s="27"/>
      <c r="E1989" s="27"/>
      <c r="F1989" s="26"/>
      <c r="G1989" s="28"/>
      <c r="H1989" s="31"/>
    </row>
    <row r="1990" spans="2:8">
      <c r="B1990" s="27"/>
      <c r="C1990" s="27"/>
      <c r="D1990" s="27"/>
      <c r="E1990" s="27"/>
      <c r="F1990" s="26"/>
      <c r="G1990" s="28"/>
      <c r="H1990" s="31"/>
    </row>
    <row r="1991" spans="2:8">
      <c r="B1991" s="27"/>
      <c r="C1991" s="27"/>
      <c r="D1991" s="27"/>
      <c r="E1991" s="27"/>
      <c r="F1991" s="26"/>
      <c r="G1991" s="28"/>
      <c r="H1991" s="31"/>
    </row>
    <row r="1992" spans="2:8">
      <c r="B1992" s="27"/>
      <c r="C1992" s="27"/>
      <c r="D1992" s="27"/>
      <c r="E1992" s="27"/>
      <c r="F1992" s="26"/>
      <c r="G1992" s="28"/>
      <c r="H1992" s="31"/>
    </row>
    <row r="1993" spans="2:8">
      <c r="B1993" s="27"/>
      <c r="C1993" s="27"/>
      <c r="D1993" s="27"/>
      <c r="E1993" s="27"/>
      <c r="F1993" s="26"/>
      <c r="G1993" s="28"/>
      <c r="H1993" s="31"/>
    </row>
    <row r="1994" spans="2:8">
      <c r="B1994" s="27"/>
      <c r="C1994" s="27"/>
      <c r="D1994" s="27"/>
      <c r="E1994" s="27"/>
      <c r="F1994" s="26"/>
      <c r="G1994" s="28"/>
      <c r="H1994" s="31"/>
    </row>
    <row r="1995" spans="2:8">
      <c r="B1995" s="27"/>
      <c r="C1995" s="27"/>
      <c r="D1995" s="27"/>
      <c r="E1995" s="27"/>
      <c r="F1995" s="26"/>
      <c r="G1995" s="28"/>
      <c r="H1995" s="31"/>
    </row>
    <row r="1996" spans="2:8">
      <c r="B1996" s="27"/>
      <c r="C1996" s="27"/>
      <c r="D1996" s="27"/>
      <c r="E1996" s="27"/>
      <c r="F1996" s="26"/>
      <c r="G1996" s="28"/>
      <c r="H1996" s="31"/>
    </row>
    <row r="1997" spans="2:8">
      <c r="B1997" s="27"/>
      <c r="C1997" s="27"/>
      <c r="D1997" s="27"/>
      <c r="E1997" s="27"/>
      <c r="F1997" s="26"/>
      <c r="G1997" s="28"/>
      <c r="H1997" s="31"/>
    </row>
    <row r="1998" spans="2:8">
      <c r="B1998" s="27"/>
      <c r="C1998" s="27"/>
      <c r="D1998" s="27"/>
      <c r="E1998" s="27"/>
      <c r="F1998" s="26"/>
      <c r="G1998" s="28"/>
      <c r="H1998" s="31"/>
    </row>
    <row r="1999" spans="2:8">
      <c r="B1999" s="27"/>
      <c r="C1999" s="27"/>
      <c r="D1999" s="27"/>
      <c r="E1999" s="27"/>
      <c r="F1999" s="26"/>
      <c r="G1999" s="28"/>
      <c r="H1999" s="31"/>
    </row>
    <row r="2000" spans="2:8">
      <c r="B2000" s="27"/>
      <c r="C2000" s="27"/>
      <c r="D2000" s="27"/>
      <c r="E2000" s="27"/>
      <c r="F2000" s="26"/>
      <c r="G2000" s="28"/>
      <c r="H2000" s="31"/>
    </row>
    <row r="2001" spans="2:8">
      <c r="B2001" s="27"/>
      <c r="C2001" s="27"/>
      <c r="D2001" s="27"/>
      <c r="E2001" s="27"/>
      <c r="F2001" s="26"/>
      <c r="G2001" s="28"/>
      <c r="H2001" s="31"/>
    </row>
    <row r="2002" spans="2:8">
      <c r="B2002" s="27"/>
      <c r="C2002" s="27"/>
      <c r="D2002" s="27"/>
      <c r="E2002" s="27"/>
      <c r="F2002" s="26"/>
      <c r="G2002" s="28"/>
      <c r="H2002" s="31"/>
    </row>
    <row r="2003" spans="2:8">
      <c r="B2003" s="27"/>
      <c r="C2003" s="27"/>
      <c r="D2003" s="27"/>
      <c r="E2003" s="27"/>
      <c r="F2003" s="26"/>
      <c r="G2003" s="28"/>
      <c r="H2003" s="31"/>
    </row>
    <row r="2004" spans="2:8">
      <c r="B2004" s="27"/>
      <c r="C2004" s="27"/>
      <c r="D2004" s="27"/>
      <c r="E2004" s="27"/>
      <c r="F2004" s="26"/>
      <c r="G2004" s="28"/>
      <c r="H2004" s="31"/>
    </row>
    <row r="2005" spans="2:8">
      <c r="B2005" s="27"/>
      <c r="C2005" s="27"/>
      <c r="D2005" s="27"/>
      <c r="E2005" s="27"/>
      <c r="F2005" s="26"/>
      <c r="G2005" s="28"/>
      <c r="H2005" s="31"/>
    </row>
    <row r="2006" spans="2:8">
      <c r="B2006" s="27"/>
      <c r="C2006" s="27"/>
      <c r="D2006" s="27"/>
      <c r="E2006" s="27"/>
      <c r="F2006" s="26"/>
      <c r="G2006" s="28"/>
      <c r="H2006" s="31"/>
    </row>
    <row r="2007" spans="2:8">
      <c r="B2007" s="27"/>
      <c r="C2007" s="27"/>
      <c r="D2007" s="27"/>
      <c r="E2007" s="27"/>
      <c r="F2007" s="26"/>
      <c r="G2007" s="28"/>
      <c r="H2007" s="31"/>
    </row>
    <row r="2008" spans="2:8">
      <c r="B2008" s="27"/>
      <c r="C2008" s="27"/>
      <c r="D2008" s="27"/>
      <c r="E2008" s="27"/>
      <c r="F2008" s="26"/>
      <c r="G2008" s="28"/>
      <c r="H2008" s="31"/>
    </row>
    <row r="2009" spans="2:8">
      <c r="B2009" s="27"/>
      <c r="C2009" s="27"/>
      <c r="D2009" s="27"/>
      <c r="E2009" s="27"/>
      <c r="F2009" s="26"/>
      <c r="G2009" s="28"/>
      <c r="H2009" s="31"/>
    </row>
    <row r="2010" spans="2:8">
      <c r="B2010" s="27"/>
      <c r="C2010" s="27"/>
      <c r="D2010" s="27"/>
      <c r="E2010" s="27"/>
      <c r="F2010" s="26"/>
      <c r="G2010" s="28"/>
      <c r="H2010" s="31"/>
    </row>
    <row r="2011" spans="2:8">
      <c r="B2011" s="27"/>
      <c r="C2011" s="27"/>
      <c r="D2011" s="27"/>
      <c r="E2011" s="27"/>
      <c r="F2011" s="26"/>
      <c r="G2011" s="28"/>
      <c r="H2011" s="31"/>
    </row>
    <row r="2012" spans="2:8">
      <c r="B2012" s="27"/>
      <c r="C2012" s="27"/>
      <c r="D2012" s="27"/>
      <c r="E2012" s="27"/>
      <c r="F2012" s="26"/>
      <c r="G2012" s="28"/>
      <c r="H2012" s="31"/>
    </row>
    <row r="2013" spans="2:8">
      <c r="B2013" s="27"/>
      <c r="C2013" s="27"/>
      <c r="D2013" s="27"/>
      <c r="E2013" s="27"/>
      <c r="F2013" s="26"/>
      <c r="G2013" s="28"/>
      <c r="H2013" s="31"/>
    </row>
    <row r="2014" spans="2:8">
      <c r="B2014" s="27"/>
      <c r="C2014" s="27"/>
      <c r="D2014" s="27"/>
      <c r="E2014" s="27"/>
      <c r="F2014" s="26"/>
      <c r="G2014" s="28"/>
      <c r="H2014" s="31"/>
    </row>
    <row r="2015" spans="2:8">
      <c r="B2015" s="27"/>
      <c r="C2015" s="27"/>
      <c r="D2015" s="27"/>
      <c r="E2015" s="27"/>
      <c r="F2015" s="26"/>
      <c r="G2015" s="28"/>
      <c r="H2015" s="31"/>
    </row>
    <row r="2016" spans="2:8">
      <c r="B2016" s="27"/>
      <c r="C2016" s="27"/>
      <c r="D2016" s="27"/>
      <c r="E2016" s="27"/>
      <c r="F2016" s="26"/>
      <c r="G2016" s="28"/>
      <c r="H2016" s="31"/>
    </row>
    <row r="2017" spans="2:8">
      <c r="B2017" s="27"/>
      <c r="C2017" s="27"/>
      <c r="D2017" s="27"/>
      <c r="E2017" s="27"/>
      <c r="F2017" s="26"/>
      <c r="G2017" s="28"/>
      <c r="H2017" s="31"/>
    </row>
    <row r="2018" spans="2:8">
      <c r="B2018" s="27"/>
      <c r="C2018" s="27"/>
      <c r="D2018" s="27"/>
      <c r="E2018" s="27"/>
      <c r="F2018" s="26"/>
      <c r="G2018" s="28"/>
      <c r="H2018" s="31"/>
    </row>
    <row r="2019" spans="2:8">
      <c r="B2019" s="27"/>
      <c r="C2019" s="27"/>
      <c r="D2019" s="27"/>
      <c r="E2019" s="27"/>
      <c r="F2019" s="26"/>
      <c r="G2019" s="28"/>
      <c r="H2019" s="31"/>
    </row>
    <row r="2020" spans="2:8">
      <c r="B2020" s="27"/>
      <c r="C2020" s="27"/>
      <c r="D2020" s="27"/>
      <c r="E2020" s="27"/>
      <c r="F2020" s="26"/>
      <c r="G2020" s="28"/>
      <c r="H2020" s="31"/>
    </row>
    <row r="2021" spans="2:8">
      <c r="B2021" s="27"/>
      <c r="C2021" s="27"/>
      <c r="D2021" s="27"/>
      <c r="E2021" s="27"/>
      <c r="F2021" s="26"/>
      <c r="G2021" s="28"/>
      <c r="H2021" s="31"/>
    </row>
    <row r="2022" spans="2:8">
      <c r="B2022" s="27"/>
      <c r="C2022" s="27"/>
      <c r="D2022" s="27"/>
      <c r="E2022" s="27"/>
      <c r="F2022" s="26"/>
      <c r="G2022" s="28"/>
      <c r="H2022" s="31"/>
    </row>
    <row r="2023" spans="2:8">
      <c r="B2023" s="27"/>
      <c r="C2023" s="27"/>
      <c r="D2023" s="27"/>
      <c r="E2023" s="27"/>
      <c r="F2023" s="26"/>
      <c r="G2023" s="28"/>
      <c r="H2023" s="31"/>
    </row>
    <row r="2024" spans="2:8">
      <c r="B2024" s="27"/>
      <c r="C2024" s="27"/>
      <c r="D2024" s="27"/>
      <c r="E2024" s="27"/>
      <c r="F2024" s="26"/>
      <c r="G2024" s="28"/>
      <c r="H2024" s="31"/>
    </row>
    <row r="2025" spans="2:8">
      <c r="B2025" s="27"/>
      <c r="C2025" s="27"/>
      <c r="D2025" s="27"/>
      <c r="E2025" s="27"/>
      <c r="F2025" s="26"/>
      <c r="G2025" s="28"/>
      <c r="H2025" s="31"/>
    </row>
    <row r="2026" spans="2:8">
      <c r="B2026" s="27"/>
      <c r="C2026" s="27"/>
      <c r="D2026" s="27"/>
      <c r="E2026" s="27"/>
      <c r="F2026" s="26"/>
      <c r="G2026" s="28"/>
      <c r="H2026" s="31"/>
    </row>
    <row r="2027" spans="2:8">
      <c r="B2027" s="27"/>
      <c r="C2027" s="27"/>
      <c r="D2027" s="27"/>
      <c r="E2027" s="27"/>
      <c r="F2027" s="26"/>
      <c r="G2027" s="28"/>
      <c r="H2027" s="31"/>
    </row>
    <row r="2028" spans="2:8">
      <c r="B2028" s="27"/>
      <c r="C2028" s="27"/>
      <c r="D2028" s="27"/>
      <c r="E2028" s="27"/>
      <c r="F2028" s="26"/>
      <c r="G2028" s="28"/>
      <c r="H2028" s="31"/>
    </row>
    <row r="2029" spans="2:8">
      <c r="B2029" s="27"/>
      <c r="C2029" s="27"/>
      <c r="D2029" s="27"/>
      <c r="E2029" s="27"/>
      <c r="F2029" s="26"/>
      <c r="G2029" s="28"/>
      <c r="H2029" s="31"/>
    </row>
    <row r="2030" spans="2:8">
      <c r="B2030" s="27"/>
      <c r="C2030" s="27"/>
      <c r="D2030" s="27"/>
      <c r="E2030" s="27"/>
      <c r="F2030" s="26"/>
      <c r="G2030" s="28"/>
      <c r="H2030" s="31"/>
    </row>
    <row r="2031" spans="2:8">
      <c r="B2031" s="27"/>
      <c r="C2031" s="27"/>
      <c r="D2031" s="27"/>
      <c r="E2031" s="27"/>
      <c r="F2031" s="26"/>
      <c r="G2031" s="28"/>
      <c r="H2031" s="31"/>
    </row>
    <row r="2032" spans="2:8">
      <c r="B2032" s="27"/>
      <c r="C2032" s="27"/>
      <c r="D2032" s="27"/>
      <c r="E2032" s="27"/>
      <c r="F2032" s="26"/>
      <c r="G2032" s="28"/>
      <c r="H2032" s="31"/>
    </row>
    <row r="2033" spans="2:8">
      <c r="B2033" s="27"/>
      <c r="C2033" s="27"/>
      <c r="D2033" s="27"/>
      <c r="E2033" s="27"/>
      <c r="F2033" s="26"/>
      <c r="G2033" s="28"/>
      <c r="H2033" s="31"/>
    </row>
    <row r="2034" spans="2:8">
      <c r="B2034" s="27"/>
      <c r="C2034" s="27"/>
      <c r="D2034" s="27"/>
      <c r="E2034" s="27"/>
      <c r="F2034" s="26"/>
      <c r="G2034" s="28"/>
      <c r="H2034" s="31"/>
    </row>
    <row r="2035" spans="2:8">
      <c r="B2035" s="27"/>
      <c r="C2035" s="27"/>
      <c r="D2035" s="27"/>
      <c r="E2035" s="27"/>
      <c r="F2035" s="26"/>
      <c r="G2035" s="28"/>
      <c r="H2035" s="31"/>
    </row>
    <row r="2036" spans="2:8">
      <c r="B2036" s="27"/>
      <c r="C2036" s="27"/>
      <c r="D2036" s="27"/>
      <c r="E2036" s="27"/>
      <c r="F2036" s="26"/>
      <c r="G2036" s="28"/>
      <c r="H2036" s="31"/>
    </row>
    <row r="2037" spans="2:8">
      <c r="B2037" s="27"/>
      <c r="C2037" s="27"/>
      <c r="D2037" s="27"/>
      <c r="E2037" s="27"/>
      <c r="F2037" s="26"/>
      <c r="G2037" s="28"/>
      <c r="H2037" s="31"/>
    </row>
    <row r="2038" spans="2:8">
      <c r="B2038" s="27"/>
      <c r="C2038" s="27"/>
      <c r="D2038" s="27"/>
      <c r="E2038" s="27"/>
      <c r="F2038" s="26"/>
      <c r="G2038" s="28"/>
      <c r="H2038" s="31"/>
    </row>
    <row r="2039" spans="2:8">
      <c r="B2039" s="27"/>
      <c r="C2039" s="27"/>
      <c r="D2039" s="27"/>
      <c r="E2039" s="27"/>
      <c r="F2039" s="26"/>
      <c r="G2039" s="28"/>
      <c r="H2039" s="31"/>
    </row>
    <row r="2040" spans="2:8">
      <c r="B2040" s="27"/>
      <c r="C2040" s="27"/>
      <c r="D2040" s="27"/>
      <c r="E2040" s="27"/>
      <c r="F2040" s="26"/>
      <c r="G2040" s="28"/>
      <c r="H2040" s="31"/>
    </row>
    <row r="2041" spans="2:8">
      <c r="B2041" s="27"/>
      <c r="C2041" s="27"/>
      <c r="D2041" s="27"/>
      <c r="E2041" s="27"/>
      <c r="F2041" s="26"/>
      <c r="G2041" s="28"/>
      <c r="H2041" s="31"/>
    </row>
    <row r="2042" spans="2:8">
      <c r="B2042" s="27"/>
      <c r="C2042" s="27"/>
      <c r="D2042" s="27"/>
      <c r="E2042" s="27"/>
      <c r="F2042" s="26"/>
      <c r="G2042" s="28"/>
      <c r="H2042" s="31"/>
    </row>
    <row r="2043" spans="2:8">
      <c r="B2043" s="27"/>
      <c r="C2043" s="27"/>
      <c r="D2043" s="27"/>
      <c r="E2043" s="27"/>
      <c r="F2043" s="26"/>
      <c r="G2043" s="28"/>
      <c r="H2043" s="31"/>
    </row>
    <row r="2044" spans="2:8">
      <c r="B2044" s="27"/>
      <c r="C2044" s="27"/>
      <c r="D2044" s="27"/>
      <c r="E2044" s="27"/>
      <c r="F2044" s="26"/>
      <c r="G2044" s="28"/>
      <c r="H2044" s="31"/>
    </row>
    <row r="2045" spans="2:8">
      <c r="B2045" s="27"/>
      <c r="C2045" s="27"/>
      <c r="D2045" s="27"/>
      <c r="E2045" s="27"/>
      <c r="F2045" s="26"/>
      <c r="G2045" s="28"/>
      <c r="H2045" s="31"/>
    </row>
    <row r="2046" spans="2:8">
      <c r="B2046" s="27"/>
      <c r="C2046" s="27"/>
      <c r="D2046" s="27"/>
      <c r="E2046" s="27"/>
      <c r="F2046" s="26"/>
      <c r="G2046" s="28"/>
      <c r="H2046" s="31"/>
    </row>
    <row r="2047" spans="2:8">
      <c r="B2047" s="27"/>
      <c r="C2047" s="27"/>
      <c r="D2047" s="27"/>
      <c r="E2047" s="27"/>
      <c r="F2047" s="26"/>
      <c r="G2047" s="28"/>
      <c r="H2047" s="31"/>
    </row>
    <row r="2048" spans="2:8">
      <c r="B2048" s="27"/>
      <c r="C2048" s="27"/>
      <c r="D2048" s="27"/>
      <c r="E2048" s="27"/>
      <c r="F2048" s="26"/>
      <c r="G2048" s="28"/>
      <c r="H2048" s="31"/>
    </row>
    <row r="2049" spans="2:8">
      <c r="B2049" s="27"/>
      <c r="C2049" s="27"/>
      <c r="D2049" s="27"/>
      <c r="E2049" s="27"/>
      <c r="F2049" s="26"/>
      <c r="G2049" s="28"/>
      <c r="H2049" s="31"/>
    </row>
    <row r="2050" spans="2:8">
      <c r="B2050" s="27"/>
      <c r="C2050" s="27"/>
      <c r="D2050" s="27"/>
      <c r="E2050" s="27"/>
      <c r="F2050" s="26"/>
      <c r="G2050" s="28"/>
      <c r="H2050" s="31"/>
    </row>
    <row r="2051" spans="2:8">
      <c r="B2051" s="27"/>
      <c r="C2051" s="27"/>
      <c r="D2051" s="27"/>
      <c r="E2051" s="27"/>
      <c r="F2051" s="26"/>
      <c r="G2051" s="28"/>
      <c r="H2051" s="31"/>
    </row>
    <row r="2052" spans="2:8">
      <c r="B2052" s="27"/>
      <c r="C2052" s="27"/>
      <c r="D2052" s="27"/>
      <c r="E2052" s="27"/>
      <c r="F2052" s="26"/>
      <c r="G2052" s="28"/>
      <c r="H2052" s="31"/>
    </row>
    <row r="2053" spans="2:8">
      <c r="B2053" s="27"/>
      <c r="C2053" s="27"/>
      <c r="D2053" s="27"/>
      <c r="E2053" s="27"/>
      <c r="F2053" s="26"/>
      <c r="G2053" s="28"/>
      <c r="H2053" s="31"/>
    </row>
    <row r="2054" spans="2:8">
      <c r="B2054" s="27"/>
      <c r="C2054" s="27"/>
      <c r="D2054" s="27"/>
      <c r="E2054" s="27"/>
      <c r="F2054" s="26"/>
      <c r="G2054" s="28"/>
      <c r="H2054" s="31"/>
    </row>
    <row r="2055" spans="2:8">
      <c r="B2055" s="27"/>
      <c r="C2055" s="27"/>
      <c r="D2055" s="27"/>
      <c r="E2055" s="27"/>
      <c r="F2055" s="26"/>
      <c r="G2055" s="28"/>
      <c r="H2055" s="31"/>
    </row>
    <row r="2056" spans="2:8">
      <c r="B2056" s="27"/>
      <c r="C2056" s="27"/>
      <c r="D2056" s="27"/>
      <c r="E2056" s="27"/>
      <c r="F2056" s="26"/>
      <c r="G2056" s="28"/>
      <c r="H2056" s="31"/>
    </row>
    <row r="2057" spans="2:8">
      <c r="B2057" s="27"/>
      <c r="C2057" s="27"/>
      <c r="D2057" s="27"/>
      <c r="E2057" s="27"/>
      <c r="F2057" s="26"/>
      <c r="G2057" s="28"/>
      <c r="H2057" s="31"/>
    </row>
    <row r="2058" spans="2:8">
      <c r="B2058" s="27"/>
      <c r="C2058" s="27"/>
      <c r="D2058" s="27"/>
      <c r="E2058" s="27"/>
      <c r="F2058" s="26"/>
      <c r="G2058" s="28"/>
      <c r="H2058" s="31"/>
    </row>
    <row r="2059" spans="2:8">
      <c r="B2059" s="27"/>
      <c r="C2059" s="27"/>
      <c r="D2059" s="27"/>
      <c r="E2059" s="27"/>
      <c r="F2059" s="26"/>
      <c r="G2059" s="28"/>
      <c r="H2059" s="31"/>
    </row>
    <row r="2060" spans="2:8">
      <c r="B2060" s="27"/>
      <c r="C2060" s="27"/>
      <c r="D2060" s="27"/>
      <c r="E2060" s="27"/>
      <c r="F2060" s="26"/>
      <c r="G2060" s="28"/>
      <c r="H2060" s="31"/>
    </row>
    <row r="2061" spans="2:8">
      <c r="B2061" s="27"/>
      <c r="C2061" s="27"/>
      <c r="D2061" s="27"/>
      <c r="E2061" s="27"/>
      <c r="F2061" s="26"/>
      <c r="G2061" s="28"/>
      <c r="H2061" s="31"/>
    </row>
    <row r="2062" spans="2:8">
      <c r="B2062" s="27"/>
      <c r="C2062" s="27"/>
      <c r="D2062" s="27"/>
      <c r="E2062" s="27"/>
      <c r="F2062" s="26"/>
      <c r="G2062" s="28"/>
      <c r="H2062" s="31"/>
    </row>
    <row r="2063" spans="2:8">
      <c r="B2063" s="27"/>
      <c r="C2063" s="27"/>
      <c r="D2063" s="27"/>
      <c r="E2063" s="27"/>
      <c r="F2063" s="26"/>
      <c r="G2063" s="28"/>
      <c r="H2063" s="31"/>
    </row>
    <row r="2064" spans="2:8">
      <c r="B2064" s="27"/>
      <c r="C2064" s="27"/>
      <c r="D2064" s="27"/>
      <c r="E2064" s="27"/>
      <c r="F2064" s="26"/>
      <c r="G2064" s="28"/>
      <c r="H2064" s="31"/>
    </row>
    <row r="2065" spans="2:8">
      <c r="B2065" s="27"/>
      <c r="C2065" s="27"/>
      <c r="D2065" s="27"/>
      <c r="E2065" s="27"/>
      <c r="F2065" s="26"/>
      <c r="G2065" s="28"/>
      <c r="H2065" s="31"/>
    </row>
    <row r="2066" spans="2:8">
      <c r="B2066" s="27"/>
      <c r="C2066" s="27"/>
      <c r="D2066" s="27"/>
      <c r="E2066" s="27"/>
      <c r="F2066" s="26"/>
      <c r="G2066" s="28"/>
      <c r="H2066" s="31"/>
    </row>
    <row r="2067" spans="2:8">
      <c r="B2067" s="27"/>
      <c r="C2067" s="27"/>
      <c r="D2067" s="27"/>
      <c r="E2067" s="27"/>
      <c r="F2067" s="26"/>
      <c r="G2067" s="28"/>
      <c r="H2067" s="31"/>
    </row>
    <row r="2068" spans="2:8">
      <c r="B2068" s="27"/>
      <c r="C2068" s="27"/>
      <c r="D2068" s="27"/>
      <c r="E2068" s="27"/>
      <c r="F2068" s="26"/>
      <c r="G2068" s="28"/>
      <c r="H2068" s="31"/>
    </row>
    <row r="2069" spans="2:8">
      <c r="B2069" s="27"/>
      <c r="C2069" s="27"/>
      <c r="D2069" s="27"/>
      <c r="E2069" s="27"/>
      <c r="F2069" s="26"/>
      <c r="G2069" s="28"/>
      <c r="H2069" s="31"/>
    </row>
    <row r="2070" spans="2:8">
      <c r="B2070" s="27"/>
      <c r="C2070" s="27"/>
      <c r="D2070" s="27"/>
      <c r="E2070" s="27"/>
      <c r="F2070" s="26"/>
      <c r="G2070" s="28"/>
      <c r="H2070" s="31"/>
    </row>
    <row r="2071" spans="2:8">
      <c r="B2071" s="27"/>
      <c r="C2071" s="27"/>
      <c r="D2071" s="27"/>
      <c r="E2071" s="27"/>
      <c r="F2071" s="26"/>
      <c r="G2071" s="28"/>
      <c r="H2071" s="31"/>
    </row>
    <row r="2072" spans="2:8">
      <c r="B2072" s="27"/>
      <c r="C2072" s="27"/>
      <c r="D2072" s="27"/>
      <c r="E2072" s="27"/>
      <c r="F2072" s="26"/>
      <c r="G2072" s="28"/>
      <c r="H2072" s="31"/>
    </row>
    <row r="2073" spans="2:8">
      <c r="B2073" s="27"/>
      <c r="C2073" s="27"/>
      <c r="D2073" s="27"/>
      <c r="E2073" s="27"/>
      <c r="F2073" s="26"/>
      <c r="G2073" s="28"/>
      <c r="H2073" s="31"/>
    </row>
    <row r="2074" spans="2:8">
      <c r="B2074" s="27"/>
      <c r="C2074" s="27"/>
      <c r="D2074" s="27"/>
      <c r="E2074" s="27"/>
      <c r="F2074" s="26"/>
      <c r="G2074" s="28"/>
      <c r="H2074" s="31"/>
    </row>
    <row r="2075" spans="2:8">
      <c r="B2075" s="27"/>
      <c r="C2075" s="27"/>
      <c r="D2075" s="27"/>
      <c r="E2075" s="27"/>
      <c r="F2075" s="26"/>
      <c r="G2075" s="28"/>
      <c r="H2075" s="31"/>
    </row>
    <row r="2076" spans="2:8">
      <c r="B2076" s="27"/>
      <c r="C2076" s="27"/>
      <c r="D2076" s="27"/>
      <c r="E2076" s="27"/>
      <c r="F2076" s="26"/>
      <c r="G2076" s="28"/>
      <c r="H2076" s="31"/>
    </row>
    <row r="2077" spans="2:8">
      <c r="B2077" s="27"/>
      <c r="C2077" s="27"/>
      <c r="D2077" s="27"/>
      <c r="E2077" s="27"/>
      <c r="F2077" s="26"/>
      <c r="G2077" s="28"/>
      <c r="H2077" s="31"/>
    </row>
    <row r="2078" spans="2:8">
      <c r="B2078" s="27"/>
      <c r="C2078" s="27"/>
      <c r="D2078" s="27"/>
      <c r="E2078" s="27"/>
      <c r="F2078" s="26"/>
      <c r="G2078" s="28"/>
      <c r="H2078" s="31"/>
    </row>
    <row r="2079" spans="2:8">
      <c r="B2079" s="27"/>
      <c r="C2079" s="27"/>
      <c r="D2079" s="27"/>
      <c r="E2079" s="27"/>
      <c r="F2079" s="26"/>
      <c r="G2079" s="28"/>
      <c r="H2079" s="31"/>
    </row>
    <row r="2080" spans="2:8">
      <c r="B2080" s="27"/>
      <c r="C2080" s="27"/>
      <c r="D2080" s="27"/>
      <c r="E2080" s="27"/>
      <c r="F2080" s="26"/>
      <c r="G2080" s="28"/>
      <c r="H2080" s="31"/>
    </row>
    <row r="2081" spans="2:8">
      <c r="B2081" s="27"/>
      <c r="C2081" s="27"/>
      <c r="D2081" s="27"/>
      <c r="E2081" s="27"/>
      <c r="F2081" s="26"/>
      <c r="G2081" s="28"/>
      <c r="H2081" s="31"/>
    </row>
    <row r="2082" spans="2:8">
      <c r="B2082" s="27"/>
      <c r="C2082" s="27"/>
      <c r="D2082" s="27"/>
      <c r="E2082" s="27"/>
      <c r="F2082" s="26"/>
      <c r="G2082" s="28"/>
      <c r="H2082" s="31"/>
    </row>
    <row r="2083" spans="2:8">
      <c r="B2083" s="27"/>
      <c r="C2083" s="27"/>
      <c r="D2083" s="27"/>
      <c r="E2083" s="27"/>
      <c r="F2083" s="26"/>
      <c r="G2083" s="28"/>
      <c r="H2083" s="31"/>
    </row>
    <row r="2084" spans="2:8">
      <c r="B2084" s="27"/>
      <c r="C2084" s="27"/>
      <c r="D2084" s="27"/>
      <c r="E2084" s="27"/>
      <c r="F2084" s="26"/>
      <c r="G2084" s="28"/>
      <c r="H2084" s="31"/>
    </row>
    <row r="2085" spans="2:8">
      <c r="B2085" s="27"/>
      <c r="C2085" s="27"/>
      <c r="D2085" s="27"/>
      <c r="E2085" s="27"/>
      <c r="F2085" s="26"/>
      <c r="G2085" s="28"/>
      <c r="H2085" s="31"/>
    </row>
    <row r="2086" spans="2:8">
      <c r="B2086" s="27"/>
      <c r="C2086" s="27"/>
      <c r="D2086" s="27"/>
      <c r="E2086" s="27"/>
      <c r="F2086" s="26"/>
      <c r="G2086" s="28"/>
      <c r="H2086" s="31"/>
    </row>
    <row r="2087" spans="2:8">
      <c r="B2087" s="27"/>
      <c r="C2087" s="27"/>
      <c r="D2087" s="27"/>
      <c r="E2087" s="27"/>
      <c r="F2087" s="26"/>
      <c r="G2087" s="28"/>
      <c r="H2087" s="31"/>
    </row>
    <row r="2088" spans="2:8">
      <c r="B2088" s="27"/>
      <c r="C2088" s="27"/>
      <c r="D2088" s="27"/>
      <c r="E2088" s="27"/>
      <c r="F2088" s="26"/>
      <c r="G2088" s="28"/>
      <c r="H2088" s="31"/>
    </row>
    <row r="2089" spans="2:8">
      <c r="B2089" s="27"/>
      <c r="C2089" s="27"/>
      <c r="D2089" s="27"/>
      <c r="E2089" s="27"/>
      <c r="F2089" s="26"/>
      <c r="G2089" s="28"/>
      <c r="H2089" s="31"/>
    </row>
    <row r="2090" spans="2:8">
      <c r="B2090" s="27"/>
      <c r="C2090" s="27"/>
      <c r="D2090" s="27"/>
      <c r="E2090" s="27"/>
      <c r="F2090" s="26"/>
      <c r="G2090" s="28"/>
      <c r="H2090" s="31"/>
    </row>
    <row r="2091" spans="2:8">
      <c r="B2091" s="27"/>
      <c r="C2091" s="27"/>
      <c r="D2091" s="27"/>
      <c r="E2091" s="27"/>
      <c r="F2091" s="26"/>
      <c r="G2091" s="28"/>
      <c r="H2091" s="31"/>
    </row>
    <row r="2092" spans="2:8">
      <c r="B2092" s="27"/>
      <c r="C2092" s="27"/>
      <c r="D2092" s="27"/>
      <c r="E2092" s="27"/>
      <c r="F2092" s="26"/>
      <c r="G2092" s="28"/>
      <c r="H2092" s="31"/>
    </row>
    <row r="2093" spans="2:8">
      <c r="B2093" s="27"/>
      <c r="C2093" s="27"/>
      <c r="D2093" s="27"/>
      <c r="E2093" s="27"/>
      <c r="F2093" s="26"/>
      <c r="G2093" s="28"/>
      <c r="H2093" s="31"/>
    </row>
    <row r="2094" spans="2:8">
      <c r="B2094" s="27"/>
      <c r="C2094" s="27"/>
      <c r="D2094" s="27"/>
      <c r="E2094" s="27"/>
      <c r="F2094" s="26"/>
      <c r="G2094" s="28"/>
      <c r="H2094" s="31"/>
    </row>
    <row r="2095" spans="2:8">
      <c r="B2095" s="27"/>
      <c r="C2095" s="27"/>
      <c r="D2095" s="27"/>
      <c r="E2095" s="27"/>
      <c r="F2095" s="26"/>
      <c r="G2095" s="28"/>
      <c r="H2095" s="31"/>
    </row>
    <row r="2096" spans="2:8">
      <c r="B2096" s="27"/>
      <c r="C2096" s="27"/>
      <c r="D2096" s="27"/>
      <c r="E2096" s="27"/>
      <c r="F2096" s="26"/>
      <c r="G2096" s="28"/>
      <c r="H2096" s="31"/>
    </row>
    <row r="2097" spans="2:8">
      <c r="B2097" s="27"/>
      <c r="C2097" s="27"/>
      <c r="D2097" s="27"/>
      <c r="E2097" s="27"/>
      <c r="F2097" s="26"/>
      <c r="G2097" s="28"/>
      <c r="H2097" s="31"/>
    </row>
    <row r="2098" spans="2:8">
      <c r="B2098" s="27"/>
      <c r="C2098" s="27"/>
      <c r="D2098" s="27"/>
      <c r="E2098" s="27"/>
      <c r="F2098" s="26"/>
      <c r="G2098" s="28"/>
      <c r="H2098" s="31"/>
    </row>
    <row r="2099" spans="2:8">
      <c r="B2099" s="27"/>
      <c r="C2099" s="27"/>
      <c r="D2099" s="27"/>
      <c r="E2099" s="27"/>
      <c r="F2099" s="26"/>
      <c r="G2099" s="28"/>
      <c r="H2099" s="31"/>
    </row>
    <row r="2100" spans="2:8">
      <c r="B2100" s="27"/>
      <c r="C2100" s="27"/>
      <c r="D2100" s="27"/>
      <c r="E2100" s="27"/>
      <c r="F2100" s="26"/>
      <c r="G2100" s="28"/>
      <c r="H2100" s="31"/>
    </row>
    <row r="2101" spans="2:8">
      <c r="B2101" s="27"/>
      <c r="C2101" s="27"/>
      <c r="D2101" s="27"/>
      <c r="E2101" s="27"/>
      <c r="F2101" s="26"/>
      <c r="G2101" s="28"/>
      <c r="H2101" s="31"/>
    </row>
    <row r="2102" spans="2:8">
      <c r="B2102" s="27"/>
      <c r="C2102" s="27"/>
      <c r="D2102" s="27"/>
      <c r="E2102" s="27"/>
      <c r="F2102" s="26"/>
      <c r="G2102" s="28"/>
      <c r="H2102" s="31"/>
    </row>
    <row r="2103" spans="2:8">
      <c r="B2103" s="27"/>
      <c r="C2103" s="27"/>
      <c r="D2103" s="27"/>
      <c r="E2103" s="27"/>
      <c r="F2103" s="26"/>
      <c r="G2103" s="28"/>
      <c r="H2103" s="31"/>
    </row>
    <row r="2104" spans="2:8">
      <c r="B2104" s="27"/>
      <c r="C2104" s="27"/>
      <c r="D2104" s="27"/>
      <c r="E2104" s="27"/>
      <c r="F2104" s="26"/>
      <c r="G2104" s="28"/>
      <c r="H2104" s="31"/>
    </row>
    <row r="2105" spans="2:8">
      <c r="B2105" s="27"/>
      <c r="C2105" s="27"/>
      <c r="D2105" s="27"/>
      <c r="E2105" s="27"/>
      <c r="F2105" s="26"/>
      <c r="G2105" s="28"/>
      <c r="H2105" s="31"/>
    </row>
    <row r="2106" spans="2:8">
      <c r="B2106" s="27"/>
      <c r="C2106" s="27"/>
      <c r="D2106" s="27"/>
      <c r="E2106" s="27"/>
      <c r="F2106" s="26"/>
      <c r="G2106" s="28"/>
      <c r="H2106" s="31"/>
    </row>
    <row r="2107" spans="2:8">
      <c r="B2107" s="27"/>
      <c r="C2107" s="27"/>
      <c r="D2107" s="27"/>
      <c r="E2107" s="27"/>
      <c r="F2107" s="26"/>
      <c r="G2107" s="28"/>
      <c r="H2107" s="31"/>
    </row>
    <row r="2108" spans="2:8">
      <c r="B2108" s="27"/>
      <c r="C2108" s="27"/>
      <c r="D2108" s="27"/>
      <c r="E2108" s="27"/>
      <c r="F2108" s="26"/>
      <c r="G2108" s="28"/>
      <c r="H2108" s="31"/>
    </row>
    <row r="2109" spans="2:8">
      <c r="B2109" s="27"/>
      <c r="C2109" s="27"/>
      <c r="D2109" s="27"/>
      <c r="E2109" s="27"/>
      <c r="F2109" s="26"/>
      <c r="G2109" s="28"/>
      <c r="H2109" s="31"/>
    </row>
    <row r="2110" spans="2:8">
      <c r="B2110" s="27"/>
      <c r="C2110" s="27"/>
      <c r="D2110" s="27"/>
      <c r="E2110" s="27"/>
      <c r="F2110" s="26"/>
      <c r="G2110" s="28"/>
      <c r="H2110" s="31"/>
    </row>
    <row r="2111" spans="2:8">
      <c r="B2111" s="27"/>
      <c r="C2111" s="27"/>
      <c r="D2111" s="27"/>
      <c r="E2111" s="27"/>
      <c r="F2111" s="26"/>
      <c r="G2111" s="28"/>
      <c r="H2111" s="31"/>
    </row>
    <row r="2112" spans="2:8">
      <c r="B2112" s="27"/>
      <c r="C2112" s="27"/>
      <c r="D2112" s="27"/>
      <c r="E2112" s="27"/>
      <c r="F2112" s="26"/>
      <c r="G2112" s="28"/>
      <c r="H2112" s="31"/>
    </row>
    <row r="2113" spans="2:8">
      <c r="B2113" s="27"/>
      <c r="C2113" s="27"/>
      <c r="D2113" s="27"/>
      <c r="E2113" s="27"/>
      <c r="F2113" s="26"/>
      <c r="G2113" s="28"/>
      <c r="H2113" s="31"/>
    </row>
    <row r="2114" spans="2:8">
      <c r="B2114" s="27"/>
      <c r="C2114" s="27"/>
      <c r="D2114" s="27"/>
      <c r="E2114" s="27"/>
      <c r="F2114" s="26"/>
      <c r="G2114" s="28"/>
      <c r="H2114" s="31"/>
    </row>
    <row r="2115" spans="2:8">
      <c r="B2115" s="27"/>
      <c r="C2115" s="27"/>
      <c r="D2115" s="27"/>
      <c r="E2115" s="27"/>
      <c r="F2115" s="26"/>
      <c r="G2115" s="28"/>
      <c r="H2115" s="31"/>
    </row>
    <row r="2116" spans="2:8">
      <c r="B2116" s="27"/>
      <c r="C2116" s="27"/>
      <c r="D2116" s="27"/>
      <c r="E2116" s="27"/>
      <c r="F2116" s="26"/>
      <c r="G2116" s="28"/>
      <c r="H2116" s="31"/>
    </row>
    <row r="2117" spans="2:8">
      <c r="B2117" s="27"/>
      <c r="C2117" s="27"/>
      <c r="D2117" s="27"/>
      <c r="E2117" s="27"/>
      <c r="F2117" s="26"/>
      <c r="G2117" s="28"/>
      <c r="H2117" s="31"/>
    </row>
    <row r="2118" spans="2:8">
      <c r="B2118" s="27"/>
      <c r="C2118" s="27"/>
      <c r="D2118" s="27"/>
      <c r="E2118" s="27"/>
      <c r="F2118" s="26"/>
      <c r="G2118" s="28"/>
      <c r="H2118" s="31"/>
    </row>
    <row r="2119" spans="2:8">
      <c r="B2119" s="27"/>
      <c r="C2119" s="27"/>
      <c r="D2119" s="27"/>
      <c r="E2119" s="27"/>
      <c r="F2119" s="26"/>
      <c r="G2119" s="28"/>
      <c r="H2119" s="31"/>
    </row>
    <row r="2120" spans="2:8">
      <c r="B2120" s="27"/>
      <c r="C2120" s="27"/>
      <c r="D2120" s="27"/>
      <c r="E2120" s="27"/>
      <c r="F2120" s="26"/>
      <c r="G2120" s="28"/>
      <c r="H2120" s="31"/>
    </row>
    <row r="2121" spans="2:8">
      <c r="B2121" s="27"/>
      <c r="C2121" s="27"/>
      <c r="D2121" s="27"/>
      <c r="E2121" s="27"/>
      <c r="F2121" s="26"/>
      <c r="G2121" s="28"/>
      <c r="H2121" s="31"/>
    </row>
    <row r="2122" spans="2:8">
      <c r="B2122" s="27"/>
      <c r="C2122" s="27"/>
      <c r="D2122" s="27"/>
      <c r="E2122" s="27"/>
      <c r="F2122" s="26"/>
      <c r="G2122" s="28"/>
      <c r="H2122" s="31"/>
    </row>
    <row r="2123" spans="2:8">
      <c r="B2123" s="27"/>
      <c r="C2123" s="27"/>
      <c r="D2123" s="27"/>
      <c r="E2123" s="27"/>
      <c r="F2123" s="26"/>
      <c r="G2123" s="28"/>
      <c r="H2123" s="31"/>
    </row>
    <row r="2124" spans="2:8">
      <c r="B2124" s="27"/>
      <c r="C2124" s="27"/>
      <c r="D2124" s="27"/>
      <c r="E2124" s="27"/>
      <c r="F2124" s="26"/>
      <c r="G2124" s="28"/>
      <c r="H2124" s="31"/>
    </row>
    <row r="2125" spans="2:8">
      <c r="B2125" s="27"/>
      <c r="C2125" s="27"/>
      <c r="D2125" s="27"/>
      <c r="E2125" s="27"/>
      <c r="F2125" s="26"/>
      <c r="G2125" s="28"/>
      <c r="H2125" s="31"/>
    </row>
    <row r="2126" spans="2:8">
      <c r="B2126" s="27"/>
      <c r="C2126" s="27"/>
      <c r="D2126" s="27"/>
      <c r="E2126" s="27"/>
      <c r="F2126" s="26"/>
      <c r="G2126" s="28"/>
      <c r="H2126" s="31"/>
    </row>
    <row r="2127" spans="2:8">
      <c r="B2127" s="27"/>
      <c r="C2127" s="27"/>
      <c r="D2127" s="27"/>
      <c r="E2127" s="27"/>
      <c r="F2127" s="26"/>
      <c r="G2127" s="28"/>
      <c r="H2127" s="31"/>
    </row>
    <row r="2128" spans="2:8">
      <c r="B2128" s="27"/>
      <c r="C2128" s="27"/>
      <c r="D2128" s="27"/>
      <c r="E2128" s="27"/>
      <c r="F2128" s="26"/>
      <c r="G2128" s="28"/>
      <c r="H2128" s="31"/>
    </row>
    <row r="2129" spans="2:8">
      <c r="B2129" s="27"/>
      <c r="C2129" s="27"/>
      <c r="D2129" s="27"/>
      <c r="E2129" s="27"/>
      <c r="F2129" s="26"/>
      <c r="G2129" s="28"/>
      <c r="H2129" s="31"/>
    </row>
    <row r="2130" spans="2:8">
      <c r="B2130" s="27"/>
      <c r="C2130" s="27"/>
      <c r="D2130" s="27"/>
      <c r="E2130" s="27"/>
      <c r="F2130" s="26"/>
      <c r="G2130" s="28"/>
      <c r="H2130" s="31"/>
    </row>
    <row r="2131" spans="2:8">
      <c r="B2131" s="27"/>
      <c r="C2131" s="27"/>
      <c r="D2131" s="27"/>
      <c r="E2131" s="27"/>
      <c r="F2131" s="26"/>
      <c r="G2131" s="28"/>
      <c r="H2131" s="31"/>
    </row>
    <row r="2132" spans="2:8">
      <c r="B2132" s="27"/>
      <c r="C2132" s="27"/>
      <c r="D2132" s="27"/>
      <c r="E2132" s="27"/>
      <c r="F2132" s="26"/>
      <c r="G2132" s="28"/>
      <c r="H2132" s="31"/>
    </row>
    <row r="2133" spans="2:8">
      <c r="B2133" s="27"/>
      <c r="C2133" s="27"/>
      <c r="D2133" s="27"/>
      <c r="E2133" s="27"/>
      <c r="F2133" s="26"/>
      <c r="G2133" s="28"/>
      <c r="H2133" s="31"/>
    </row>
    <row r="2134" spans="2:8">
      <c r="B2134" s="27"/>
      <c r="C2134" s="27"/>
      <c r="D2134" s="27"/>
      <c r="E2134" s="27"/>
      <c r="F2134" s="26"/>
      <c r="G2134" s="28"/>
      <c r="H2134" s="31"/>
    </row>
    <row r="2135" spans="2:8">
      <c r="B2135" s="27"/>
      <c r="C2135" s="27"/>
      <c r="D2135" s="27"/>
      <c r="E2135" s="27"/>
      <c r="F2135" s="26"/>
      <c r="G2135" s="28"/>
      <c r="H2135" s="31"/>
    </row>
    <row r="2136" spans="2:8">
      <c r="B2136" s="27"/>
      <c r="C2136" s="27"/>
      <c r="D2136" s="27"/>
      <c r="E2136" s="27"/>
      <c r="F2136" s="26"/>
      <c r="G2136" s="28"/>
      <c r="H2136" s="31"/>
    </row>
    <row r="2137" spans="2:8">
      <c r="B2137" s="27"/>
      <c r="C2137" s="27"/>
      <c r="D2137" s="27"/>
      <c r="E2137" s="27"/>
      <c r="F2137" s="26"/>
      <c r="G2137" s="28"/>
      <c r="H2137" s="31"/>
    </row>
    <row r="2138" spans="2:8">
      <c r="B2138" s="27"/>
      <c r="C2138" s="27"/>
      <c r="D2138" s="27"/>
      <c r="E2138" s="27"/>
      <c r="F2138" s="26"/>
      <c r="G2138" s="28"/>
      <c r="H2138" s="31"/>
    </row>
    <row r="2139" spans="2:8">
      <c r="B2139" s="27"/>
      <c r="C2139" s="27"/>
      <c r="D2139" s="27"/>
      <c r="E2139" s="27"/>
      <c r="F2139" s="26"/>
      <c r="G2139" s="28"/>
      <c r="H2139" s="31"/>
    </row>
    <row r="2140" spans="2:8">
      <c r="B2140" s="27"/>
      <c r="C2140" s="27"/>
      <c r="D2140" s="27"/>
      <c r="E2140" s="27"/>
      <c r="F2140" s="26"/>
      <c r="G2140" s="28"/>
      <c r="H2140" s="31"/>
    </row>
    <row r="2141" spans="2:8">
      <c r="B2141" s="27"/>
      <c r="C2141" s="27"/>
      <c r="D2141" s="27"/>
      <c r="E2141" s="27"/>
      <c r="F2141" s="26"/>
      <c r="G2141" s="28"/>
      <c r="H2141" s="31"/>
    </row>
    <row r="2142" spans="2:8">
      <c r="B2142" s="27"/>
      <c r="C2142" s="27"/>
      <c r="D2142" s="27"/>
      <c r="E2142" s="27"/>
      <c r="F2142" s="26"/>
      <c r="G2142" s="28"/>
      <c r="H2142" s="31"/>
    </row>
    <row r="2143" spans="2:8">
      <c r="B2143" s="27"/>
      <c r="C2143" s="27"/>
      <c r="D2143" s="27"/>
      <c r="E2143" s="27"/>
      <c r="F2143" s="26"/>
      <c r="G2143" s="28"/>
      <c r="H2143" s="31"/>
    </row>
    <row r="2144" spans="2:8">
      <c r="B2144" s="27"/>
      <c r="C2144" s="27"/>
      <c r="D2144" s="27"/>
      <c r="E2144" s="27"/>
      <c r="F2144" s="26"/>
      <c r="G2144" s="28"/>
      <c r="H2144" s="31"/>
    </row>
    <row r="2145" spans="2:8">
      <c r="B2145" s="27"/>
      <c r="C2145" s="27"/>
      <c r="D2145" s="27"/>
      <c r="E2145" s="27"/>
      <c r="F2145" s="26"/>
      <c r="G2145" s="28"/>
      <c r="H2145" s="31"/>
    </row>
    <row r="2146" spans="2:8">
      <c r="B2146" s="27"/>
      <c r="C2146" s="27"/>
      <c r="D2146" s="27"/>
      <c r="E2146" s="27"/>
      <c r="F2146" s="26"/>
      <c r="G2146" s="28"/>
      <c r="H2146" s="31"/>
    </row>
    <row r="2147" spans="2:8">
      <c r="B2147" s="27"/>
      <c r="C2147" s="27"/>
      <c r="D2147" s="27"/>
      <c r="E2147" s="27"/>
      <c r="F2147" s="26"/>
      <c r="G2147" s="28"/>
      <c r="H2147" s="31"/>
    </row>
    <row r="2148" spans="2:8">
      <c r="B2148" s="27"/>
      <c r="C2148" s="27"/>
      <c r="D2148" s="27"/>
      <c r="E2148" s="27"/>
      <c r="F2148" s="26"/>
      <c r="G2148" s="28"/>
      <c r="H2148" s="31"/>
    </row>
    <row r="2149" spans="2:8">
      <c r="B2149" s="27"/>
      <c r="C2149" s="27"/>
      <c r="D2149" s="27"/>
      <c r="E2149" s="27"/>
      <c r="F2149" s="26"/>
      <c r="G2149" s="28"/>
      <c r="H2149" s="31"/>
    </row>
    <row r="2150" spans="2:8">
      <c r="B2150" s="27"/>
      <c r="C2150" s="27"/>
      <c r="D2150" s="27"/>
      <c r="E2150" s="27"/>
      <c r="F2150" s="26"/>
      <c r="G2150" s="28"/>
      <c r="H2150" s="31"/>
    </row>
    <row r="2151" spans="2:8">
      <c r="B2151" s="27"/>
      <c r="C2151" s="27"/>
      <c r="D2151" s="27"/>
      <c r="E2151" s="27"/>
      <c r="F2151" s="26"/>
      <c r="G2151" s="28"/>
      <c r="H2151" s="31"/>
    </row>
    <row r="2152" spans="2:8">
      <c r="B2152" s="27"/>
      <c r="C2152" s="27"/>
      <c r="D2152" s="27"/>
      <c r="E2152" s="27"/>
      <c r="F2152" s="26"/>
      <c r="G2152" s="28"/>
      <c r="H2152" s="31"/>
    </row>
    <row r="2153" spans="2:8">
      <c r="B2153" s="27"/>
      <c r="C2153" s="27"/>
      <c r="D2153" s="27"/>
      <c r="E2153" s="27"/>
      <c r="F2153" s="26"/>
      <c r="G2153" s="28"/>
      <c r="H2153" s="31"/>
    </row>
    <row r="2154" spans="2:8">
      <c r="B2154" s="27"/>
      <c r="C2154" s="27"/>
      <c r="D2154" s="27"/>
      <c r="E2154" s="27"/>
      <c r="F2154" s="26"/>
      <c r="G2154" s="28"/>
      <c r="H2154" s="31"/>
    </row>
    <row r="2155" spans="2:8">
      <c r="B2155" s="27"/>
      <c r="C2155" s="27"/>
      <c r="D2155" s="27"/>
      <c r="E2155" s="27"/>
      <c r="F2155" s="26"/>
      <c r="G2155" s="28"/>
      <c r="H2155" s="31"/>
    </row>
    <row r="2156" spans="2:8">
      <c r="B2156" s="27"/>
      <c r="C2156" s="27"/>
      <c r="D2156" s="27"/>
      <c r="E2156" s="27"/>
      <c r="F2156" s="26"/>
      <c r="G2156" s="28"/>
      <c r="H2156" s="31"/>
    </row>
    <row r="2157" spans="2:8">
      <c r="B2157" s="27"/>
      <c r="C2157" s="27"/>
      <c r="D2157" s="27"/>
      <c r="E2157" s="27"/>
      <c r="F2157" s="26"/>
      <c r="G2157" s="28"/>
      <c r="H2157" s="31"/>
    </row>
    <row r="2158" spans="2:8">
      <c r="B2158" s="27"/>
      <c r="C2158" s="27"/>
      <c r="D2158" s="27"/>
      <c r="E2158" s="27"/>
      <c r="F2158" s="26"/>
      <c r="G2158" s="28"/>
      <c r="H2158" s="31"/>
    </row>
    <row r="2159" spans="2:8">
      <c r="B2159" s="27"/>
      <c r="C2159" s="27"/>
      <c r="D2159" s="27"/>
      <c r="E2159" s="27"/>
      <c r="F2159" s="26"/>
      <c r="G2159" s="28"/>
      <c r="H2159" s="31"/>
    </row>
    <row r="2160" spans="2:8">
      <c r="B2160" s="27"/>
      <c r="C2160" s="27"/>
      <c r="D2160" s="27"/>
      <c r="E2160" s="27"/>
      <c r="F2160" s="26"/>
      <c r="G2160" s="28"/>
      <c r="H2160" s="31"/>
    </row>
    <row r="2161" spans="2:8">
      <c r="B2161" s="27"/>
      <c r="C2161" s="27"/>
      <c r="D2161" s="27"/>
      <c r="E2161" s="27"/>
      <c r="F2161" s="26"/>
      <c r="G2161" s="28"/>
      <c r="H2161" s="31"/>
    </row>
    <row r="2162" spans="2:8">
      <c r="B2162" s="27"/>
      <c r="C2162" s="27"/>
      <c r="D2162" s="27"/>
      <c r="E2162" s="27"/>
      <c r="F2162" s="26"/>
      <c r="G2162" s="28"/>
      <c r="H2162" s="31"/>
    </row>
    <row r="2163" spans="2:8">
      <c r="B2163" s="27"/>
      <c r="C2163" s="27"/>
      <c r="D2163" s="27"/>
      <c r="E2163" s="27"/>
      <c r="F2163" s="26"/>
      <c r="G2163" s="28"/>
      <c r="H2163" s="31"/>
    </row>
    <row r="2164" spans="2:8">
      <c r="B2164" s="27"/>
      <c r="C2164" s="27"/>
      <c r="D2164" s="27"/>
      <c r="E2164" s="27"/>
      <c r="F2164" s="26"/>
      <c r="G2164" s="28"/>
      <c r="H2164" s="31"/>
    </row>
    <row r="2165" spans="2:8">
      <c r="B2165" s="27"/>
      <c r="C2165" s="27"/>
      <c r="D2165" s="27"/>
      <c r="E2165" s="27"/>
      <c r="F2165" s="26"/>
      <c r="G2165" s="28"/>
      <c r="H2165" s="31"/>
    </row>
    <row r="2166" spans="2:8">
      <c r="B2166" s="27"/>
      <c r="C2166" s="27"/>
      <c r="D2166" s="27"/>
      <c r="E2166" s="27"/>
      <c r="F2166" s="26"/>
      <c r="G2166" s="28"/>
      <c r="H2166" s="31"/>
    </row>
    <row r="2167" spans="2:8">
      <c r="B2167" s="27"/>
      <c r="C2167" s="27"/>
      <c r="D2167" s="27"/>
      <c r="E2167" s="27"/>
      <c r="F2167" s="26"/>
      <c r="G2167" s="28"/>
      <c r="H2167" s="31"/>
    </row>
    <row r="2168" spans="2:8">
      <c r="B2168" s="27"/>
      <c r="C2168" s="27"/>
      <c r="D2168" s="27"/>
      <c r="E2168" s="27"/>
      <c r="F2168" s="26"/>
      <c r="G2168" s="28"/>
      <c r="H2168" s="31"/>
    </row>
    <row r="2169" spans="2:8">
      <c r="B2169" s="27"/>
      <c r="C2169" s="27"/>
      <c r="D2169" s="27"/>
      <c r="E2169" s="27"/>
      <c r="F2169" s="26"/>
      <c r="G2169" s="28"/>
      <c r="H2169" s="31"/>
    </row>
    <row r="2170" spans="2:8">
      <c r="B2170" s="27"/>
      <c r="C2170" s="27"/>
      <c r="D2170" s="27"/>
      <c r="E2170" s="27"/>
      <c r="F2170" s="26"/>
      <c r="G2170" s="28"/>
      <c r="H2170" s="31"/>
    </row>
    <row r="2171" spans="2:8">
      <c r="B2171" s="27"/>
      <c r="C2171" s="27"/>
      <c r="D2171" s="27"/>
      <c r="E2171" s="27"/>
      <c r="F2171" s="26"/>
      <c r="G2171" s="28"/>
      <c r="H2171" s="31"/>
    </row>
    <row r="2172" spans="2:8">
      <c r="B2172" s="27"/>
      <c r="C2172" s="27"/>
      <c r="D2172" s="27"/>
      <c r="E2172" s="27"/>
      <c r="F2172" s="26"/>
      <c r="G2172" s="28"/>
      <c r="H2172" s="31"/>
    </row>
    <row r="2173" spans="2:8">
      <c r="B2173" s="27"/>
      <c r="C2173" s="27"/>
      <c r="D2173" s="27"/>
      <c r="E2173" s="27"/>
      <c r="F2173" s="26"/>
      <c r="G2173" s="28"/>
      <c r="H2173" s="31"/>
    </row>
    <row r="2174" spans="2:8">
      <c r="B2174" s="27"/>
      <c r="C2174" s="27"/>
      <c r="D2174" s="27"/>
      <c r="E2174" s="27"/>
      <c r="F2174" s="26"/>
      <c r="G2174" s="28"/>
      <c r="H2174" s="31"/>
    </row>
    <row r="2175" spans="2:8">
      <c r="B2175" s="27"/>
      <c r="C2175" s="27"/>
      <c r="D2175" s="27"/>
      <c r="E2175" s="27"/>
      <c r="F2175" s="26"/>
      <c r="G2175" s="28"/>
      <c r="H2175" s="31"/>
    </row>
    <row r="2176" spans="2:8">
      <c r="B2176" s="27"/>
      <c r="C2176" s="27"/>
      <c r="D2176" s="27"/>
      <c r="E2176" s="27"/>
      <c r="F2176" s="26"/>
      <c r="G2176" s="28"/>
      <c r="H2176" s="31"/>
    </row>
    <row r="2177" spans="2:8">
      <c r="B2177" s="27"/>
      <c r="C2177" s="27"/>
      <c r="D2177" s="27"/>
      <c r="E2177" s="27"/>
      <c r="F2177" s="26"/>
      <c r="G2177" s="28"/>
      <c r="H2177" s="31"/>
    </row>
    <row r="2178" spans="2:8">
      <c r="B2178" s="27"/>
      <c r="C2178" s="27"/>
      <c r="D2178" s="27"/>
      <c r="E2178" s="27"/>
      <c r="F2178" s="26"/>
      <c r="G2178" s="28"/>
      <c r="H2178" s="31"/>
    </row>
    <row r="2179" spans="2:8">
      <c r="B2179" s="27"/>
      <c r="C2179" s="27"/>
      <c r="D2179" s="27"/>
      <c r="E2179" s="27"/>
      <c r="F2179" s="26"/>
      <c r="G2179" s="28"/>
      <c r="H2179" s="31"/>
    </row>
    <row r="2180" spans="2:8">
      <c r="B2180" s="27"/>
      <c r="C2180" s="27"/>
      <c r="D2180" s="27"/>
      <c r="E2180" s="27"/>
      <c r="F2180" s="26"/>
      <c r="G2180" s="28"/>
      <c r="H2180" s="31"/>
    </row>
    <row r="2181" spans="2:8">
      <c r="B2181" s="27"/>
      <c r="C2181" s="27"/>
      <c r="D2181" s="27"/>
      <c r="E2181" s="27"/>
      <c r="F2181" s="26"/>
      <c r="G2181" s="28"/>
      <c r="H2181" s="31"/>
    </row>
    <row r="2182" spans="2:8">
      <c r="B2182" s="27"/>
      <c r="C2182" s="27"/>
      <c r="D2182" s="27"/>
      <c r="E2182" s="27"/>
      <c r="F2182" s="26"/>
      <c r="G2182" s="28"/>
      <c r="H2182" s="31"/>
    </row>
    <row r="2183" spans="2:8">
      <c r="B2183" s="27"/>
      <c r="C2183" s="27"/>
      <c r="D2183" s="27"/>
      <c r="E2183" s="27"/>
      <c r="F2183" s="26"/>
      <c r="G2183" s="28"/>
      <c r="H2183" s="31"/>
    </row>
    <row r="2184" spans="2:8">
      <c r="B2184" s="27"/>
      <c r="C2184" s="27"/>
      <c r="D2184" s="27"/>
      <c r="E2184" s="27"/>
      <c r="F2184" s="26"/>
      <c r="G2184" s="28"/>
      <c r="H2184" s="31"/>
    </row>
    <row r="2185" spans="2:8">
      <c r="B2185" s="27"/>
      <c r="C2185" s="27"/>
      <c r="D2185" s="27"/>
      <c r="E2185" s="27"/>
      <c r="F2185" s="26"/>
      <c r="G2185" s="28"/>
      <c r="H2185" s="31"/>
    </row>
    <row r="2186" spans="2:8">
      <c r="B2186" s="27"/>
      <c r="C2186" s="27"/>
      <c r="D2186" s="27"/>
      <c r="E2186" s="27"/>
      <c r="F2186" s="26"/>
      <c r="G2186" s="28"/>
      <c r="H2186" s="31"/>
    </row>
    <row r="2187" spans="2:8">
      <c r="B2187" s="27"/>
      <c r="C2187" s="27"/>
      <c r="D2187" s="27"/>
      <c r="E2187" s="27"/>
      <c r="F2187" s="26"/>
      <c r="G2187" s="28"/>
      <c r="H2187" s="31"/>
    </row>
    <row r="2188" spans="2:8">
      <c r="B2188" s="27"/>
      <c r="C2188" s="27"/>
      <c r="D2188" s="27"/>
      <c r="E2188" s="27"/>
      <c r="F2188" s="26"/>
      <c r="G2188" s="28"/>
      <c r="H2188" s="31"/>
    </row>
    <row r="2189" spans="2:8">
      <c r="B2189" s="27"/>
      <c r="C2189" s="27"/>
      <c r="D2189" s="27"/>
      <c r="E2189" s="27"/>
      <c r="F2189" s="26"/>
      <c r="G2189" s="28"/>
      <c r="H2189" s="31"/>
    </row>
    <row r="2190" spans="2:8">
      <c r="B2190" s="27"/>
      <c r="C2190" s="27"/>
      <c r="D2190" s="27"/>
      <c r="E2190" s="27"/>
      <c r="F2190" s="26"/>
      <c r="G2190" s="28"/>
      <c r="H2190" s="31"/>
    </row>
    <row r="2191" spans="2:8">
      <c r="B2191" s="27"/>
      <c r="C2191" s="27"/>
      <c r="D2191" s="27"/>
      <c r="E2191" s="27"/>
      <c r="F2191" s="26"/>
      <c r="G2191" s="28"/>
      <c r="H2191" s="31"/>
    </row>
    <row r="2192" spans="2:8">
      <c r="B2192" s="27"/>
      <c r="C2192" s="27"/>
      <c r="D2192" s="27"/>
      <c r="E2192" s="27"/>
      <c r="F2192" s="26"/>
      <c r="G2192" s="28"/>
      <c r="H2192" s="31"/>
    </row>
    <row r="2193" spans="2:8">
      <c r="B2193" s="27"/>
      <c r="C2193" s="27"/>
      <c r="D2193" s="27"/>
      <c r="E2193" s="27"/>
      <c r="F2193" s="26"/>
      <c r="G2193" s="28"/>
      <c r="H2193" s="31"/>
    </row>
    <row r="2194" spans="2:8">
      <c r="B2194" s="27"/>
      <c r="C2194" s="27"/>
      <c r="D2194" s="27"/>
      <c r="E2194" s="27"/>
      <c r="F2194" s="26"/>
      <c r="G2194" s="28"/>
      <c r="H2194" s="31"/>
    </row>
    <row r="2195" spans="2:8">
      <c r="B2195" s="27"/>
      <c r="C2195" s="27"/>
      <c r="D2195" s="27"/>
      <c r="E2195" s="27"/>
      <c r="F2195" s="26"/>
      <c r="G2195" s="28"/>
      <c r="H2195" s="31"/>
    </row>
    <row r="2196" spans="2:8">
      <c r="B2196" s="27"/>
      <c r="C2196" s="27"/>
      <c r="D2196" s="27"/>
      <c r="E2196" s="27"/>
      <c r="F2196" s="26"/>
      <c r="G2196" s="28"/>
      <c r="H2196" s="31"/>
    </row>
    <row r="2197" spans="2:8">
      <c r="B2197" s="27"/>
      <c r="C2197" s="27"/>
      <c r="D2197" s="27"/>
      <c r="E2197" s="27"/>
      <c r="F2197" s="26"/>
      <c r="G2197" s="28"/>
      <c r="H2197" s="31"/>
    </row>
    <row r="2198" spans="2:8">
      <c r="B2198" s="27"/>
      <c r="C2198" s="27"/>
      <c r="D2198" s="27"/>
      <c r="E2198" s="27"/>
      <c r="F2198" s="26"/>
      <c r="G2198" s="28"/>
      <c r="H2198" s="31"/>
    </row>
    <row r="2199" spans="2:8">
      <c r="B2199" s="27"/>
      <c r="C2199" s="27"/>
      <c r="D2199" s="27"/>
      <c r="E2199" s="27"/>
      <c r="F2199" s="26"/>
      <c r="G2199" s="28"/>
      <c r="H2199" s="31"/>
    </row>
    <row r="2200" spans="2:8">
      <c r="B2200" s="27"/>
      <c r="C2200" s="27"/>
      <c r="D2200" s="27"/>
      <c r="E2200" s="27"/>
      <c r="F2200" s="26"/>
      <c r="G2200" s="28"/>
      <c r="H2200" s="31"/>
    </row>
    <row r="2201" spans="2:8">
      <c r="B2201" s="27"/>
      <c r="C2201" s="27"/>
      <c r="D2201" s="27"/>
      <c r="E2201" s="27"/>
      <c r="F2201" s="26"/>
      <c r="G2201" s="28"/>
      <c r="H2201" s="31"/>
    </row>
    <row r="2202" spans="2:8">
      <c r="B2202" s="27"/>
      <c r="C2202" s="27"/>
      <c r="D2202" s="27"/>
      <c r="E2202" s="27"/>
      <c r="F2202" s="26"/>
      <c r="G2202" s="28"/>
      <c r="H2202" s="31"/>
    </row>
    <row r="2203" spans="2:8">
      <c r="B2203" s="27"/>
      <c r="C2203" s="27"/>
      <c r="D2203" s="27"/>
      <c r="E2203" s="27"/>
      <c r="F2203" s="26"/>
      <c r="G2203" s="28"/>
      <c r="H2203" s="31"/>
    </row>
    <row r="2204" spans="2:8">
      <c r="B2204" s="27"/>
      <c r="C2204" s="27"/>
      <c r="D2204" s="27"/>
      <c r="E2204" s="27"/>
      <c r="F2204" s="26"/>
      <c r="G2204" s="28"/>
      <c r="H2204" s="31"/>
    </row>
    <row r="2205" spans="2:8">
      <c r="B2205" s="27"/>
      <c r="C2205" s="27"/>
      <c r="D2205" s="27"/>
      <c r="E2205" s="27"/>
      <c r="F2205" s="26"/>
      <c r="G2205" s="28"/>
      <c r="H2205" s="31"/>
    </row>
    <row r="2206" spans="2:8">
      <c r="B2206" s="27"/>
      <c r="C2206" s="27"/>
      <c r="D2206" s="27"/>
      <c r="E2206" s="27"/>
      <c r="F2206" s="26"/>
      <c r="G2206" s="28"/>
      <c r="H2206" s="31"/>
    </row>
    <row r="2207" spans="2:8">
      <c r="B2207" s="27"/>
      <c r="C2207" s="27"/>
      <c r="D2207" s="27"/>
      <c r="E2207" s="27"/>
      <c r="F2207" s="26"/>
      <c r="G2207" s="28"/>
      <c r="H2207" s="31"/>
    </row>
    <row r="2208" spans="2:8">
      <c r="B2208" s="27"/>
      <c r="C2208" s="27"/>
      <c r="D2208" s="27"/>
      <c r="E2208" s="27"/>
      <c r="F2208" s="26"/>
      <c r="G2208" s="28"/>
      <c r="H2208" s="31"/>
    </row>
    <row r="2209" spans="2:8">
      <c r="B2209" s="27"/>
      <c r="C2209" s="27"/>
      <c r="D2209" s="27"/>
      <c r="E2209" s="27"/>
      <c r="F2209" s="26"/>
      <c r="G2209" s="28"/>
      <c r="H2209" s="31"/>
    </row>
    <row r="2210" spans="2:8">
      <c r="B2210" s="27"/>
      <c r="C2210" s="27"/>
      <c r="D2210" s="27"/>
      <c r="E2210" s="27"/>
      <c r="F2210" s="26"/>
      <c r="G2210" s="28"/>
      <c r="H2210" s="31"/>
    </row>
    <row r="2211" spans="2:8">
      <c r="B2211" s="27"/>
      <c r="C2211" s="27"/>
      <c r="D2211" s="27"/>
      <c r="E2211" s="27"/>
      <c r="F2211" s="26"/>
      <c r="G2211" s="28"/>
      <c r="H2211" s="31"/>
    </row>
    <row r="2212" spans="2:8">
      <c r="B2212" s="27"/>
      <c r="C2212" s="27"/>
      <c r="D2212" s="27"/>
      <c r="E2212" s="27"/>
      <c r="F2212" s="26"/>
      <c r="G2212" s="28"/>
      <c r="H2212" s="31"/>
    </row>
    <row r="2213" spans="2:8">
      <c r="B2213" s="27"/>
      <c r="C2213" s="27"/>
      <c r="D2213" s="27"/>
      <c r="E2213" s="27"/>
      <c r="F2213" s="26"/>
      <c r="G2213" s="28"/>
      <c r="H2213" s="31"/>
    </row>
    <row r="2214" spans="2:8">
      <c r="B2214" s="27"/>
      <c r="C2214" s="27"/>
      <c r="D2214" s="27"/>
      <c r="E2214" s="27"/>
      <c r="F2214" s="26"/>
      <c r="G2214" s="28"/>
      <c r="H2214" s="31"/>
    </row>
    <row r="2215" spans="2:8">
      <c r="B2215" s="27"/>
      <c r="C2215" s="27"/>
      <c r="D2215" s="27"/>
      <c r="E2215" s="27"/>
      <c r="F2215" s="26"/>
      <c r="G2215" s="28"/>
      <c r="H2215" s="31"/>
    </row>
    <row r="2216" spans="2:8">
      <c r="B2216" s="27"/>
      <c r="C2216" s="27"/>
      <c r="D2216" s="27"/>
      <c r="E2216" s="27"/>
      <c r="F2216" s="26"/>
      <c r="G2216" s="28"/>
      <c r="H2216" s="31"/>
    </row>
    <row r="2217" spans="2:8">
      <c r="B2217" s="27"/>
      <c r="C2217" s="27"/>
      <c r="D2217" s="27"/>
      <c r="E2217" s="27"/>
      <c r="F2217" s="26"/>
      <c r="G2217" s="28"/>
      <c r="H2217" s="31"/>
    </row>
    <row r="2218" spans="2:8">
      <c r="B2218" s="27"/>
      <c r="C2218" s="27"/>
      <c r="D2218" s="27"/>
      <c r="E2218" s="27"/>
      <c r="F2218" s="26"/>
      <c r="G2218" s="28"/>
      <c r="H2218" s="31"/>
    </row>
    <row r="2219" spans="2:8">
      <c r="B2219" s="27"/>
      <c r="C2219" s="27"/>
      <c r="D2219" s="27"/>
      <c r="E2219" s="27"/>
      <c r="F2219" s="26"/>
      <c r="G2219" s="28"/>
      <c r="H2219" s="31"/>
    </row>
    <row r="2220" spans="2:8">
      <c r="B2220" s="27"/>
      <c r="C2220" s="27"/>
      <c r="D2220" s="27"/>
      <c r="E2220" s="27"/>
      <c r="F2220" s="26"/>
      <c r="G2220" s="28"/>
      <c r="H2220" s="31"/>
    </row>
    <row r="2221" spans="2:8">
      <c r="B2221" s="27"/>
      <c r="C2221" s="27"/>
      <c r="D2221" s="27"/>
      <c r="E2221" s="27"/>
      <c r="F2221" s="26"/>
      <c r="G2221" s="28"/>
      <c r="H2221" s="31"/>
    </row>
    <row r="2222" spans="2:8">
      <c r="B2222" s="27"/>
      <c r="C2222" s="27"/>
      <c r="D2222" s="27"/>
      <c r="E2222" s="27"/>
      <c r="F2222" s="26"/>
      <c r="G2222" s="28"/>
      <c r="H2222" s="31"/>
    </row>
    <row r="2223" spans="2:8">
      <c r="B2223" s="27"/>
      <c r="C2223" s="27"/>
      <c r="D2223" s="27"/>
      <c r="E2223" s="27"/>
      <c r="F2223" s="26"/>
      <c r="G2223" s="28"/>
      <c r="H2223" s="31"/>
    </row>
    <row r="2224" spans="2:8">
      <c r="B2224" s="27"/>
      <c r="C2224" s="27"/>
      <c r="D2224" s="27"/>
      <c r="E2224" s="27"/>
      <c r="F2224" s="26"/>
      <c r="G2224" s="28"/>
      <c r="H2224" s="31"/>
    </row>
    <row r="2225" spans="2:8">
      <c r="B2225" s="27"/>
      <c r="C2225" s="27"/>
      <c r="D2225" s="27"/>
      <c r="E2225" s="27"/>
      <c r="F2225" s="26"/>
      <c r="G2225" s="28"/>
      <c r="H2225" s="31"/>
    </row>
    <row r="2226" spans="2:8">
      <c r="B2226" s="27"/>
      <c r="C2226" s="27"/>
      <c r="D2226" s="27"/>
      <c r="E2226" s="27"/>
      <c r="F2226" s="26"/>
      <c r="G2226" s="28"/>
      <c r="H2226" s="31"/>
    </row>
    <row r="2227" spans="2:8">
      <c r="B2227" s="27"/>
      <c r="C2227" s="27"/>
      <c r="D2227" s="27"/>
      <c r="E2227" s="27"/>
      <c r="F2227" s="26"/>
      <c r="G2227" s="28"/>
      <c r="H2227" s="31"/>
    </row>
    <row r="2228" spans="2:8">
      <c r="B2228" s="27"/>
      <c r="C2228" s="27"/>
      <c r="D2228" s="27"/>
      <c r="E2228" s="27"/>
      <c r="F2228" s="26"/>
      <c r="G2228" s="28"/>
      <c r="H2228" s="31"/>
    </row>
    <row r="2229" spans="2:8">
      <c r="B2229" s="27"/>
      <c r="C2229" s="27"/>
      <c r="D2229" s="27"/>
      <c r="E2229" s="27"/>
      <c r="F2229" s="26"/>
      <c r="G2229" s="28"/>
      <c r="H2229" s="31"/>
    </row>
    <row r="2230" spans="2:8">
      <c r="B2230" s="27"/>
      <c r="C2230" s="27"/>
      <c r="D2230" s="27"/>
      <c r="E2230" s="27"/>
      <c r="F2230" s="26"/>
      <c r="G2230" s="28"/>
      <c r="H2230" s="31"/>
    </row>
    <row r="2231" spans="2:8">
      <c r="B2231" s="27"/>
      <c r="C2231" s="27"/>
      <c r="D2231" s="27"/>
      <c r="E2231" s="27"/>
      <c r="F2231" s="26"/>
      <c r="G2231" s="28"/>
      <c r="H2231" s="31"/>
    </row>
    <row r="2232" spans="2:8">
      <c r="B2232" s="27"/>
      <c r="C2232" s="27"/>
      <c r="D2232" s="27"/>
      <c r="E2232" s="27"/>
      <c r="F2232" s="26"/>
      <c r="G2232" s="28"/>
      <c r="H2232" s="31"/>
    </row>
    <row r="2233" spans="2:8">
      <c r="B2233" s="27"/>
      <c r="C2233" s="27"/>
      <c r="D2233" s="27"/>
      <c r="E2233" s="27"/>
      <c r="F2233" s="26"/>
      <c r="G2233" s="28"/>
      <c r="H2233" s="31"/>
    </row>
    <row r="2234" spans="2:8">
      <c r="B2234" s="27"/>
      <c r="C2234" s="27"/>
      <c r="D2234" s="27"/>
      <c r="E2234" s="27"/>
      <c r="F2234" s="26"/>
      <c r="G2234" s="28"/>
      <c r="H2234" s="31"/>
    </row>
    <row r="2235" spans="2:8">
      <c r="B2235" s="27"/>
      <c r="C2235" s="27"/>
      <c r="D2235" s="27"/>
      <c r="E2235" s="27"/>
      <c r="F2235" s="26"/>
      <c r="G2235" s="28"/>
      <c r="H2235" s="31"/>
    </row>
    <row r="2236" spans="2:8">
      <c r="B2236" s="27"/>
      <c r="C2236" s="27"/>
      <c r="D2236" s="27"/>
      <c r="E2236" s="27"/>
      <c r="F2236" s="26"/>
      <c r="G2236" s="28"/>
      <c r="H2236" s="31"/>
    </row>
    <row r="2237" spans="2:8">
      <c r="B2237" s="27"/>
      <c r="C2237" s="27"/>
      <c r="D2237" s="27"/>
      <c r="E2237" s="27"/>
      <c r="F2237" s="26"/>
      <c r="G2237" s="28"/>
      <c r="H2237" s="31"/>
    </row>
    <row r="2238" spans="2:8">
      <c r="B2238" s="27"/>
      <c r="C2238" s="27"/>
      <c r="D2238" s="27"/>
      <c r="E2238" s="27"/>
      <c r="F2238" s="26"/>
      <c r="G2238" s="28"/>
      <c r="H2238" s="31"/>
    </row>
    <row r="2239" spans="2:8">
      <c r="B2239" s="27"/>
      <c r="C2239" s="27"/>
      <c r="D2239" s="27"/>
      <c r="E2239" s="27"/>
      <c r="F2239" s="26"/>
      <c r="G2239" s="28"/>
      <c r="H2239" s="31"/>
    </row>
    <row r="2240" spans="2:8">
      <c r="B2240" s="27"/>
      <c r="C2240" s="27"/>
      <c r="D2240" s="27"/>
      <c r="E2240" s="27"/>
      <c r="F2240" s="26"/>
      <c r="G2240" s="28"/>
      <c r="H2240" s="31"/>
    </row>
    <row r="2241" spans="2:8">
      <c r="B2241" s="27"/>
      <c r="C2241" s="27"/>
      <c r="D2241" s="27"/>
      <c r="E2241" s="27"/>
      <c r="F2241" s="26"/>
      <c r="G2241" s="28"/>
      <c r="H2241" s="31"/>
    </row>
    <row r="2242" spans="2:8">
      <c r="B2242" s="27"/>
      <c r="C2242" s="27"/>
      <c r="D2242" s="27"/>
      <c r="E2242" s="27"/>
      <c r="F2242" s="26"/>
      <c r="G2242" s="28"/>
      <c r="H2242" s="31"/>
    </row>
    <row r="2243" spans="2:8">
      <c r="B2243" s="27"/>
      <c r="C2243" s="27"/>
      <c r="D2243" s="27"/>
      <c r="E2243" s="27"/>
      <c r="F2243" s="26"/>
      <c r="G2243" s="28"/>
      <c r="H2243" s="31"/>
    </row>
    <row r="2244" spans="2:8">
      <c r="B2244" s="27"/>
      <c r="C2244" s="27"/>
      <c r="D2244" s="27"/>
      <c r="E2244" s="27"/>
      <c r="F2244" s="26"/>
      <c r="G2244" s="28"/>
      <c r="H2244" s="31"/>
    </row>
    <row r="2245" spans="2:8">
      <c r="B2245" s="27"/>
      <c r="C2245" s="27"/>
      <c r="D2245" s="27"/>
      <c r="E2245" s="27"/>
      <c r="F2245" s="26"/>
      <c r="G2245" s="28"/>
      <c r="H2245" s="31"/>
    </row>
    <row r="2246" spans="2:8">
      <c r="B2246" s="27"/>
      <c r="C2246" s="27"/>
      <c r="D2246" s="27"/>
      <c r="E2246" s="27"/>
      <c r="F2246" s="26"/>
      <c r="G2246" s="28"/>
      <c r="H2246" s="31"/>
    </row>
    <row r="2247" spans="2:8">
      <c r="B2247" s="27"/>
      <c r="C2247" s="27"/>
      <c r="D2247" s="27"/>
      <c r="E2247" s="27"/>
      <c r="F2247" s="26"/>
      <c r="G2247" s="28"/>
      <c r="H2247" s="31"/>
    </row>
    <row r="2248" spans="2:8">
      <c r="B2248" s="27"/>
      <c r="C2248" s="27"/>
      <c r="D2248" s="27"/>
      <c r="E2248" s="27"/>
      <c r="F2248" s="26"/>
      <c r="G2248" s="28"/>
      <c r="H2248" s="31"/>
    </row>
    <row r="2249" spans="2:8">
      <c r="B2249" s="27"/>
      <c r="C2249" s="27"/>
      <c r="D2249" s="27"/>
      <c r="E2249" s="27"/>
      <c r="F2249" s="26"/>
      <c r="G2249" s="28"/>
      <c r="H2249" s="31"/>
    </row>
    <row r="2250" spans="2:8">
      <c r="B2250" s="27"/>
      <c r="C2250" s="27"/>
      <c r="D2250" s="27"/>
      <c r="E2250" s="27"/>
      <c r="F2250" s="26"/>
      <c r="G2250" s="28"/>
      <c r="H2250" s="31"/>
    </row>
    <row r="2251" spans="2:8">
      <c r="B2251" s="27"/>
      <c r="C2251" s="27"/>
      <c r="D2251" s="27"/>
      <c r="E2251" s="27"/>
      <c r="F2251" s="26"/>
      <c r="G2251" s="28"/>
      <c r="H2251" s="31"/>
    </row>
    <row r="2252" spans="2:8">
      <c r="B2252" s="27"/>
      <c r="C2252" s="27"/>
      <c r="D2252" s="27"/>
      <c r="E2252" s="27"/>
      <c r="F2252" s="26"/>
      <c r="G2252" s="28"/>
      <c r="H2252" s="31"/>
    </row>
    <row r="2253" spans="2:8">
      <c r="B2253" s="27"/>
      <c r="C2253" s="27"/>
      <c r="D2253" s="27"/>
      <c r="E2253" s="27"/>
      <c r="F2253" s="26"/>
      <c r="G2253" s="28"/>
      <c r="H2253" s="31"/>
    </row>
    <row r="2254" spans="2:8">
      <c r="B2254" s="27"/>
      <c r="C2254" s="27"/>
      <c r="D2254" s="27"/>
      <c r="E2254" s="27"/>
      <c r="F2254" s="26"/>
      <c r="G2254" s="28"/>
      <c r="H2254" s="31"/>
    </row>
    <row r="2255" spans="2:8">
      <c r="B2255" s="27"/>
      <c r="C2255" s="27"/>
      <c r="D2255" s="27"/>
      <c r="E2255" s="27"/>
      <c r="F2255" s="26"/>
      <c r="G2255" s="28"/>
      <c r="H2255" s="31"/>
    </row>
    <row r="2256" spans="2:8">
      <c r="B2256" s="27"/>
      <c r="C2256" s="27"/>
      <c r="D2256" s="27"/>
      <c r="E2256" s="27"/>
      <c r="F2256" s="26"/>
      <c r="G2256" s="28"/>
      <c r="H2256" s="31"/>
    </row>
    <row r="2257" spans="2:8">
      <c r="B2257" s="27"/>
      <c r="C2257" s="27"/>
      <c r="D2257" s="27"/>
      <c r="E2257" s="27"/>
      <c r="F2257" s="26"/>
      <c r="G2257" s="28"/>
      <c r="H2257" s="31"/>
    </row>
    <row r="2258" spans="2:8">
      <c r="B2258" s="27"/>
      <c r="C2258" s="27"/>
      <c r="D2258" s="27"/>
      <c r="E2258" s="27"/>
      <c r="F2258" s="26"/>
      <c r="G2258" s="28"/>
      <c r="H2258" s="31"/>
    </row>
    <row r="2259" spans="2:8">
      <c r="B2259" s="27"/>
      <c r="C2259" s="27"/>
      <c r="D2259" s="27"/>
      <c r="E2259" s="27"/>
      <c r="F2259" s="26"/>
      <c r="G2259" s="28"/>
      <c r="H2259" s="31"/>
    </row>
    <row r="2260" spans="2:8">
      <c r="B2260" s="27"/>
      <c r="C2260" s="27"/>
      <c r="D2260" s="27"/>
      <c r="E2260" s="27"/>
      <c r="F2260" s="26"/>
      <c r="G2260" s="28"/>
      <c r="H2260" s="31"/>
    </row>
    <row r="2261" spans="2:8">
      <c r="B2261" s="27"/>
      <c r="C2261" s="27"/>
      <c r="D2261" s="27"/>
      <c r="E2261" s="27"/>
      <c r="F2261" s="26"/>
      <c r="G2261" s="28"/>
      <c r="H2261" s="31"/>
    </row>
    <row r="2262" spans="2:8">
      <c r="B2262" s="27"/>
      <c r="C2262" s="27"/>
      <c r="D2262" s="27"/>
      <c r="E2262" s="27"/>
      <c r="F2262" s="26"/>
      <c r="G2262" s="28"/>
      <c r="H2262" s="31"/>
    </row>
    <row r="2263" spans="2:8">
      <c r="B2263" s="27"/>
      <c r="C2263" s="27"/>
      <c r="D2263" s="27"/>
      <c r="E2263" s="27"/>
      <c r="F2263" s="26"/>
      <c r="G2263" s="28"/>
      <c r="H2263" s="31"/>
    </row>
    <row r="2264" spans="2:8">
      <c r="B2264" s="27"/>
      <c r="C2264" s="27"/>
      <c r="D2264" s="27"/>
      <c r="E2264" s="27"/>
      <c r="F2264" s="26"/>
      <c r="G2264" s="28"/>
      <c r="H2264" s="31"/>
    </row>
    <row r="2265" spans="2:8">
      <c r="B2265" s="27"/>
      <c r="C2265" s="27"/>
      <c r="D2265" s="27"/>
      <c r="E2265" s="27"/>
      <c r="F2265" s="26"/>
      <c r="G2265" s="28"/>
      <c r="H2265" s="31"/>
    </row>
    <row r="2266" spans="2:8">
      <c r="B2266" s="27"/>
      <c r="C2266" s="27"/>
      <c r="D2266" s="27"/>
      <c r="E2266" s="27"/>
      <c r="F2266" s="26"/>
      <c r="G2266" s="28"/>
      <c r="H2266" s="31"/>
    </row>
    <row r="2267" spans="2:8">
      <c r="B2267" s="27"/>
      <c r="C2267" s="27"/>
      <c r="D2267" s="27"/>
      <c r="E2267" s="27"/>
      <c r="F2267" s="26"/>
      <c r="G2267" s="28"/>
      <c r="H2267" s="31"/>
    </row>
    <row r="2268" spans="2:8">
      <c r="B2268" s="27"/>
      <c r="C2268" s="27"/>
      <c r="D2268" s="27"/>
      <c r="E2268" s="27"/>
      <c r="F2268" s="26"/>
      <c r="G2268" s="28"/>
      <c r="H2268" s="31"/>
    </row>
    <row r="2269" spans="2:8">
      <c r="B2269" s="27"/>
      <c r="C2269" s="27"/>
      <c r="D2269" s="27"/>
      <c r="E2269" s="27"/>
      <c r="F2269" s="26"/>
      <c r="G2269" s="28"/>
      <c r="H2269" s="31"/>
    </row>
    <row r="2270" spans="2:8">
      <c r="B2270" s="27"/>
      <c r="C2270" s="27"/>
      <c r="D2270" s="27"/>
      <c r="E2270" s="27"/>
      <c r="F2270" s="26"/>
      <c r="G2270" s="28"/>
      <c r="H2270" s="31"/>
    </row>
    <row r="2271" spans="2:8">
      <c r="B2271" s="27"/>
      <c r="C2271" s="27"/>
      <c r="D2271" s="27"/>
      <c r="E2271" s="27"/>
      <c r="F2271" s="26"/>
      <c r="G2271" s="28"/>
      <c r="H2271" s="31"/>
    </row>
    <row r="2272" spans="2:8">
      <c r="B2272" s="27"/>
      <c r="C2272" s="27"/>
      <c r="D2272" s="27"/>
      <c r="E2272" s="27"/>
      <c r="F2272" s="26"/>
      <c r="G2272" s="28"/>
      <c r="H2272" s="31"/>
    </row>
    <row r="2273" spans="2:8">
      <c r="B2273" s="27"/>
      <c r="C2273" s="27"/>
      <c r="D2273" s="27"/>
      <c r="E2273" s="27"/>
      <c r="F2273" s="26"/>
      <c r="G2273" s="28"/>
      <c r="H2273" s="31"/>
    </row>
    <row r="2274" spans="2:8">
      <c r="B2274" s="27"/>
      <c r="C2274" s="27"/>
      <c r="D2274" s="27"/>
      <c r="E2274" s="27"/>
      <c r="F2274" s="26"/>
      <c r="G2274" s="28"/>
      <c r="H2274" s="31"/>
    </row>
    <row r="2275" spans="2:8">
      <c r="B2275" s="27"/>
      <c r="C2275" s="27"/>
      <c r="D2275" s="27"/>
      <c r="E2275" s="27"/>
      <c r="F2275" s="26"/>
      <c r="G2275" s="28"/>
      <c r="H2275" s="31"/>
    </row>
    <row r="2276" spans="2:8">
      <c r="B2276" s="27"/>
      <c r="C2276" s="27"/>
      <c r="D2276" s="27"/>
      <c r="E2276" s="27"/>
      <c r="F2276" s="26"/>
      <c r="G2276" s="28"/>
      <c r="H2276" s="31"/>
    </row>
    <row r="2277" spans="2:8">
      <c r="B2277" s="27"/>
      <c r="C2277" s="27"/>
      <c r="D2277" s="27"/>
      <c r="E2277" s="27"/>
      <c r="F2277" s="26"/>
      <c r="G2277" s="28"/>
      <c r="H2277" s="31"/>
    </row>
    <row r="2278" spans="2:8">
      <c r="B2278" s="27"/>
      <c r="C2278" s="27"/>
      <c r="D2278" s="27"/>
      <c r="E2278" s="27"/>
      <c r="F2278" s="26"/>
      <c r="G2278" s="28"/>
      <c r="H2278" s="31"/>
    </row>
    <row r="2279" spans="2:8">
      <c r="B2279" s="27"/>
      <c r="C2279" s="27"/>
      <c r="D2279" s="27"/>
      <c r="E2279" s="27"/>
      <c r="F2279" s="26"/>
      <c r="G2279" s="28"/>
      <c r="H2279" s="31"/>
    </row>
    <row r="2280" spans="2:8">
      <c r="B2280" s="27"/>
      <c r="C2280" s="27"/>
      <c r="D2280" s="27"/>
      <c r="E2280" s="27"/>
      <c r="F2280" s="26"/>
      <c r="G2280" s="28"/>
      <c r="H2280" s="31"/>
    </row>
    <row r="2281" spans="2:8">
      <c r="B2281" s="27"/>
      <c r="C2281" s="27"/>
      <c r="D2281" s="27"/>
      <c r="E2281" s="27"/>
      <c r="F2281" s="26"/>
      <c r="G2281" s="28"/>
      <c r="H2281" s="31"/>
    </row>
    <row r="2282" spans="2:8">
      <c r="B2282" s="27"/>
      <c r="C2282" s="27"/>
      <c r="D2282" s="27"/>
      <c r="E2282" s="27"/>
      <c r="F2282" s="26"/>
      <c r="G2282" s="28"/>
      <c r="H2282" s="31"/>
    </row>
    <row r="2283" spans="2:8">
      <c r="B2283" s="27"/>
      <c r="C2283" s="27"/>
      <c r="D2283" s="27"/>
      <c r="E2283" s="27"/>
      <c r="F2283" s="26"/>
      <c r="G2283" s="28"/>
      <c r="H2283" s="31"/>
    </row>
    <row r="2284" spans="2:8">
      <c r="B2284" s="27"/>
      <c r="C2284" s="27"/>
      <c r="D2284" s="27"/>
      <c r="E2284" s="27"/>
      <c r="F2284" s="26"/>
      <c r="G2284" s="28"/>
      <c r="H2284" s="31"/>
    </row>
    <row r="2285" spans="2:8">
      <c r="B2285" s="27"/>
      <c r="C2285" s="27"/>
      <c r="D2285" s="27"/>
      <c r="E2285" s="27"/>
      <c r="F2285" s="26"/>
      <c r="G2285" s="28"/>
      <c r="H2285" s="31"/>
    </row>
    <row r="2286" spans="2:8">
      <c r="B2286" s="27"/>
      <c r="C2286" s="27"/>
      <c r="D2286" s="27"/>
      <c r="E2286" s="27"/>
      <c r="F2286" s="26"/>
      <c r="G2286" s="28"/>
      <c r="H2286" s="31"/>
    </row>
    <row r="2287" spans="2:8">
      <c r="B2287" s="27"/>
      <c r="C2287" s="27"/>
      <c r="D2287" s="27"/>
      <c r="E2287" s="27"/>
      <c r="F2287" s="26"/>
      <c r="G2287" s="28"/>
      <c r="H2287" s="31"/>
    </row>
    <row r="2288" spans="2:8">
      <c r="B2288" s="27"/>
      <c r="C2288" s="27"/>
      <c r="D2288" s="27"/>
      <c r="E2288" s="27"/>
      <c r="F2288" s="26"/>
      <c r="G2288" s="28"/>
      <c r="H2288" s="31"/>
    </row>
    <row r="2289" spans="2:8">
      <c r="B2289" s="27"/>
      <c r="C2289" s="27"/>
      <c r="D2289" s="27"/>
      <c r="E2289" s="27"/>
      <c r="F2289" s="26"/>
      <c r="G2289" s="28"/>
      <c r="H2289" s="31"/>
    </row>
    <row r="2290" spans="2:8">
      <c r="B2290" s="27"/>
      <c r="C2290" s="27"/>
      <c r="D2290" s="27"/>
      <c r="E2290" s="27"/>
      <c r="F2290" s="26"/>
      <c r="G2290" s="28"/>
      <c r="H2290" s="31"/>
    </row>
    <row r="2291" spans="2:8">
      <c r="B2291" s="27"/>
      <c r="C2291" s="27"/>
      <c r="D2291" s="27"/>
      <c r="E2291" s="27"/>
      <c r="F2291" s="26"/>
      <c r="G2291" s="28"/>
      <c r="H2291" s="31"/>
    </row>
    <row r="2292" spans="2:8">
      <c r="B2292" s="27"/>
      <c r="C2292" s="27"/>
      <c r="D2292" s="27"/>
      <c r="E2292" s="27"/>
      <c r="F2292" s="26"/>
      <c r="G2292" s="28"/>
      <c r="H2292" s="31"/>
    </row>
    <row r="2293" spans="2:8">
      <c r="B2293" s="27"/>
      <c r="C2293" s="27"/>
      <c r="D2293" s="27"/>
      <c r="E2293" s="27"/>
      <c r="F2293" s="26"/>
      <c r="G2293" s="28"/>
      <c r="H2293" s="31"/>
    </row>
    <row r="2294" spans="2:8">
      <c r="B2294" s="27"/>
      <c r="C2294" s="27"/>
      <c r="D2294" s="27"/>
      <c r="E2294" s="27"/>
      <c r="F2294" s="26"/>
      <c r="G2294" s="28"/>
      <c r="H2294" s="31"/>
    </row>
    <row r="2295" spans="2:8">
      <c r="B2295" s="27"/>
      <c r="C2295" s="27"/>
      <c r="D2295" s="27"/>
      <c r="E2295" s="27"/>
      <c r="F2295" s="26"/>
      <c r="G2295" s="28"/>
      <c r="H2295" s="31"/>
    </row>
    <row r="2296" spans="2:8">
      <c r="B2296" s="27"/>
      <c r="C2296" s="27"/>
      <c r="D2296" s="27"/>
      <c r="E2296" s="27"/>
      <c r="F2296" s="26"/>
      <c r="G2296" s="28"/>
      <c r="H2296" s="31"/>
    </row>
    <row r="2297" spans="2:8">
      <c r="B2297" s="27"/>
      <c r="C2297" s="27"/>
      <c r="D2297" s="27"/>
      <c r="E2297" s="27"/>
      <c r="F2297" s="26"/>
      <c r="G2297" s="28"/>
      <c r="H2297" s="31"/>
    </row>
    <row r="2298" spans="2:8">
      <c r="B2298" s="27"/>
      <c r="C2298" s="27"/>
      <c r="D2298" s="27"/>
      <c r="E2298" s="27"/>
      <c r="F2298" s="26"/>
      <c r="G2298" s="28"/>
      <c r="H2298" s="31"/>
    </row>
    <row r="2299" spans="2:8">
      <c r="B2299" s="27"/>
      <c r="C2299" s="27"/>
      <c r="D2299" s="27"/>
      <c r="E2299" s="27"/>
      <c r="F2299" s="26"/>
      <c r="G2299" s="28"/>
      <c r="H2299" s="31"/>
    </row>
    <row r="2300" spans="2:8">
      <c r="B2300" s="27"/>
      <c r="C2300" s="27"/>
      <c r="D2300" s="27"/>
      <c r="E2300" s="27"/>
      <c r="F2300" s="26"/>
      <c r="G2300" s="28"/>
      <c r="H2300" s="31"/>
    </row>
    <row r="2301" spans="2:8">
      <c r="B2301" s="27"/>
      <c r="C2301" s="27"/>
      <c r="D2301" s="27"/>
      <c r="E2301" s="27"/>
      <c r="F2301" s="26"/>
      <c r="G2301" s="28"/>
      <c r="H2301" s="31"/>
    </row>
    <row r="2302" spans="2:8">
      <c r="B2302" s="27"/>
      <c r="C2302" s="27"/>
      <c r="D2302" s="27"/>
      <c r="E2302" s="27"/>
      <c r="F2302" s="26"/>
      <c r="G2302" s="28"/>
      <c r="H2302" s="31"/>
    </row>
    <row r="2303" spans="2:8">
      <c r="B2303" s="27"/>
      <c r="C2303" s="27"/>
      <c r="D2303" s="27"/>
      <c r="E2303" s="27"/>
      <c r="F2303" s="26"/>
      <c r="G2303" s="28"/>
      <c r="H2303" s="31"/>
    </row>
    <row r="2304" spans="2:8">
      <c r="B2304" s="27"/>
      <c r="C2304" s="27"/>
      <c r="D2304" s="27"/>
      <c r="E2304" s="27"/>
      <c r="F2304" s="26"/>
      <c r="G2304" s="28"/>
      <c r="H2304" s="31"/>
    </row>
    <row r="2305" spans="2:8">
      <c r="B2305" s="27"/>
      <c r="C2305" s="27"/>
      <c r="D2305" s="27"/>
      <c r="E2305" s="27"/>
      <c r="F2305" s="26"/>
      <c r="G2305" s="28"/>
      <c r="H2305" s="31"/>
    </row>
    <row r="2306" spans="2:8">
      <c r="B2306" s="27"/>
      <c r="C2306" s="27"/>
      <c r="D2306" s="27"/>
      <c r="E2306" s="27"/>
      <c r="F2306" s="26"/>
      <c r="G2306" s="28"/>
      <c r="H2306" s="31"/>
    </row>
    <row r="2307" spans="2:8">
      <c r="B2307" s="27"/>
      <c r="C2307" s="27"/>
      <c r="D2307" s="27"/>
      <c r="E2307" s="27"/>
      <c r="F2307" s="26"/>
      <c r="G2307" s="28"/>
      <c r="H2307" s="31"/>
    </row>
    <row r="2308" spans="2:8">
      <c r="B2308" s="27"/>
      <c r="C2308" s="27"/>
      <c r="D2308" s="27"/>
      <c r="E2308" s="27"/>
      <c r="F2308" s="26"/>
      <c r="G2308" s="28"/>
      <c r="H2308" s="31"/>
    </row>
    <row r="2309" spans="2:8">
      <c r="B2309" s="27"/>
      <c r="C2309" s="27"/>
      <c r="D2309" s="27"/>
      <c r="E2309" s="27"/>
      <c r="F2309" s="26"/>
      <c r="G2309" s="28"/>
      <c r="H2309" s="31"/>
    </row>
    <row r="2310" spans="2:8">
      <c r="B2310" s="27"/>
      <c r="C2310" s="27"/>
      <c r="D2310" s="27"/>
      <c r="E2310" s="27"/>
      <c r="F2310" s="26"/>
      <c r="G2310" s="28"/>
      <c r="H2310" s="31"/>
    </row>
    <row r="2311" spans="2:8">
      <c r="B2311" s="27"/>
      <c r="C2311" s="27"/>
      <c r="D2311" s="27"/>
      <c r="E2311" s="27"/>
      <c r="F2311" s="26"/>
      <c r="G2311" s="28"/>
      <c r="H2311" s="31"/>
    </row>
    <row r="2312" spans="2:8">
      <c r="B2312" s="27"/>
      <c r="C2312" s="27"/>
      <c r="D2312" s="27"/>
      <c r="E2312" s="27"/>
      <c r="F2312" s="26"/>
      <c r="G2312" s="28"/>
      <c r="H2312" s="31"/>
    </row>
    <row r="2313" spans="2:8">
      <c r="B2313" s="27"/>
      <c r="C2313" s="27"/>
      <c r="D2313" s="27"/>
      <c r="E2313" s="27"/>
      <c r="F2313" s="26"/>
      <c r="G2313" s="28"/>
      <c r="H2313" s="31"/>
    </row>
    <row r="2314" spans="2:8">
      <c r="B2314" s="27"/>
      <c r="C2314" s="27"/>
      <c r="D2314" s="27"/>
      <c r="E2314" s="27"/>
      <c r="F2314" s="26"/>
      <c r="G2314" s="28"/>
      <c r="H2314" s="31"/>
    </row>
    <row r="2315" spans="2:8">
      <c r="B2315" s="27"/>
      <c r="C2315" s="27"/>
      <c r="D2315" s="27"/>
      <c r="E2315" s="27"/>
      <c r="F2315" s="26"/>
      <c r="G2315" s="28"/>
      <c r="H2315" s="31"/>
    </row>
    <row r="2316" spans="2:8">
      <c r="B2316" s="27"/>
      <c r="C2316" s="27"/>
      <c r="D2316" s="27"/>
      <c r="E2316" s="27"/>
      <c r="F2316" s="26"/>
      <c r="G2316" s="28"/>
      <c r="H2316" s="31"/>
    </row>
    <row r="2317" spans="2:8">
      <c r="B2317" s="27"/>
      <c r="C2317" s="27"/>
      <c r="D2317" s="27"/>
      <c r="E2317" s="27"/>
      <c r="F2317" s="26"/>
      <c r="G2317" s="28"/>
      <c r="H2317" s="31"/>
    </row>
    <row r="2318" spans="2:8">
      <c r="B2318" s="27"/>
      <c r="C2318" s="27"/>
      <c r="D2318" s="27"/>
      <c r="E2318" s="27"/>
      <c r="F2318" s="26"/>
      <c r="G2318" s="28"/>
      <c r="H2318" s="31"/>
    </row>
    <row r="2319" spans="2:8">
      <c r="B2319" s="27"/>
      <c r="C2319" s="27"/>
      <c r="D2319" s="27"/>
      <c r="E2319" s="27"/>
      <c r="F2319" s="26"/>
      <c r="G2319" s="28"/>
      <c r="H2319" s="31"/>
    </row>
    <row r="2320" spans="2:8">
      <c r="B2320" s="27"/>
      <c r="C2320" s="27"/>
      <c r="D2320" s="27"/>
      <c r="E2320" s="27"/>
      <c r="F2320" s="26"/>
      <c r="G2320" s="28"/>
      <c r="H2320" s="31"/>
    </row>
    <row r="2321" spans="2:8">
      <c r="B2321" s="27"/>
      <c r="C2321" s="27"/>
      <c r="D2321" s="27"/>
      <c r="E2321" s="27"/>
      <c r="F2321" s="26"/>
      <c r="G2321" s="28"/>
      <c r="H2321" s="31"/>
    </row>
    <row r="2322" spans="2:8">
      <c r="B2322" s="27"/>
      <c r="C2322" s="27"/>
      <c r="D2322" s="27"/>
      <c r="E2322" s="27"/>
      <c r="F2322" s="26"/>
      <c r="G2322" s="28"/>
      <c r="H2322" s="31"/>
    </row>
    <row r="2323" spans="2:8">
      <c r="B2323" s="27"/>
      <c r="C2323" s="27"/>
      <c r="D2323" s="27"/>
      <c r="E2323" s="27"/>
      <c r="F2323" s="26"/>
      <c r="G2323" s="28"/>
      <c r="H2323" s="31"/>
    </row>
    <row r="2324" spans="2:8">
      <c r="B2324" s="27"/>
      <c r="C2324" s="27"/>
      <c r="D2324" s="27"/>
      <c r="E2324" s="27"/>
      <c r="F2324" s="26"/>
      <c r="G2324" s="28"/>
      <c r="H2324" s="31"/>
    </row>
    <row r="2325" spans="2:8">
      <c r="B2325" s="27"/>
      <c r="C2325" s="27"/>
      <c r="D2325" s="27"/>
      <c r="E2325" s="27"/>
      <c r="F2325" s="26"/>
      <c r="G2325" s="28"/>
      <c r="H2325" s="31"/>
    </row>
    <row r="2326" spans="2:8">
      <c r="B2326" s="27"/>
      <c r="C2326" s="27"/>
      <c r="D2326" s="27"/>
      <c r="E2326" s="27"/>
      <c r="F2326" s="26"/>
      <c r="G2326" s="28"/>
      <c r="H2326" s="31"/>
    </row>
    <row r="2327" spans="2:8">
      <c r="B2327" s="27"/>
      <c r="C2327" s="27"/>
      <c r="D2327" s="27"/>
      <c r="E2327" s="27"/>
      <c r="F2327" s="26"/>
      <c r="G2327" s="28"/>
      <c r="H2327" s="31"/>
    </row>
    <row r="2328" spans="2:8">
      <c r="B2328" s="27"/>
      <c r="C2328" s="27"/>
      <c r="D2328" s="27"/>
      <c r="E2328" s="27"/>
      <c r="F2328" s="26"/>
      <c r="G2328" s="28"/>
      <c r="H2328" s="31"/>
    </row>
    <row r="2329" spans="2:8">
      <c r="B2329" s="27"/>
      <c r="C2329" s="27"/>
      <c r="D2329" s="27"/>
      <c r="E2329" s="27"/>
      <c r="F2329" s="26"/>
      <c r="G2329" s="28"/>
      <c r="H2329" s="31"/>
    </row>
    <row r="2330" spans="2:8">
      <c r="B2330" s="27"/>
      <c r="C2330" s="27"/>
      <c r="D2330" s="27"/>
      <c r="E2330" s="27"/>
      <c r="F2330" s="26"/>
      <c r="G2330" s="28"/>
      <c r="H2330" s="31"/>
    </row>
    <row r="2331" spans="2:8">
      <c r="B2331" s="27"/>
      <c r="C2331" s="27"/>
      <c r="D2331" s="27"/>
      <c r="E2331" s="27"/>
      <c r="F2331" s="26"/>
      <c r="G2331" s="28"/>
      <c r="H2331" s="31"/>
    </row>
    <row r="2332" spans="2:8">
      <c r="B2332" s="27"/>
      <c r="C2332" s="27"/>
      <c r="D2332" s="27"/>
      <c r="E2332" s="27"/>
      <c r="F2332" s="26"/>
      <c r="G2332" s="28"/>
      <c r="H2332" s="31"/>
    </row>
    <row r="2333" spans="2:8">
      <c r="B2333" s="27"/>
      <c r="C2333" s="27"/>
      <c r="D2333" s="27"/>
      <c r="E2333" s="27"/>
      <c r="F2333" s="26"/>
      <c r="G2333" s="28"/>
      <c r="H2333" s="31"/>
    </row>
    <row r="2334" spans="2:8">
      <c r="B2334" s="27"/>
      <c r="C2334" s="27"/>
      <c r="D2334" s="27"/>
      <c r="E2334" s="27"/>
      <c r="F2334" s="26"/>
      <c r="G2334" s="28"/>
      <c r="H2334" s="31"/>
    </row>
    <row r="2335" spans="2:8">
      <c r="B2335" s="27"/>
      <c r="C2335" s="27"/>
      <c r="D2335" s="27"/>
      <c r="E2335" s="27"/>
      <c r="F2335" s="26"/>
      <c r="G2335" s="28"/>
      <c r="H2335" s="31"/>
    </row>
    <row r="2336" spans="2:8">
      <c r="B2336" s="27"/>
      <c r="C2336" s="27"/>
      <c r="D2336" s="27"/>
      <c r="E2336" s="27"/>
      <c r="F2336" s="26"/>
      <c r="G2336" s="28"/>
      <c r="H2336" s="31"/>
    </row>
    <row r="2337" spans="2:8">
      <c r="B2337" s="27"/>
      <c r="C2337" s="27"/>
      <c r="D2337" s="27"/>
      <c r="E2337" s="27"/>
      <c r="F2337" s="26"/>
      <c r="G2337" s="28"/>
      <c r="H2337" s="31"/>
    </row>
    <row r="2338" spans="2:8">
      <c r="B2338" s="27"/>
      <c r="C2338" s="27"/>
      <c r="D2338" s="27"/>
      <c r="E2338" s="27"/>
      <c r="F2338" s="26"/>
      <c r="G2338" s="28"/>
      <c r="H2338" s="31"/>
    </row>
    <row r="2339" spans="2:8">
      <c r="B2339" s="27"/>
      <c r="C2339" s="27"/>
      <c r="D2339" s="27"/>
      <c r="E2339" s="27"/>
      <c r="F2339" s="26"/>
      <c r="G2339" s="28"/>
      <c r="H2339" s="31"/>
    </row>
    <row r="2340" spans="2:8">
      <c r="B2340" s="27"/>
      <c r="C2340" s="27"/>
      <c r="D2340" s="27"/>
      <c r="E2340" s="27"/>
      <c r="F2340" s="26"/>
      <c r="G2340" s="28"/>
      <c r="H2340" s="31"/>
    </row>
    <row r="2341" spans="2:8">
      <c r="B2341" s="27"/>
      <c r="C2341" s="27"/>
      <c r="D2341" s="27"/>
      <c r="E2341" s="27"/>
      <c r="F2341" s="26"/>
      <c r="G2341" s="28"/>
      <c r="H2341" s="31"/>
    </row>
    <row r="2342" spans="2:8">
      <c r="B2342" s="27"/>
      <c r="C2342" s="27"/>
      <c r="D2342" s="27"/>
      <c r="E2342" s="27"/>
      <c r="F2342" s="26"/>
      <c r="G2342" s="28"/>
      <c r="H2342" s="31"/>
    </row>
    <row r="2343" spans="2:8">
      <c r="B2343" s="27"/>
      <c r="C2343" s="27"/>
      <c r="D2343" s="27"/>
      <c r="E2343" s="27"/>
      <c r="F2343" s="26"/>
      <c r="G2343" s="28"/>
      <c r="H2343" s="31"/>
    </row>
    <row r="2344" spans="2:8">
      <c r="B2344" s="27"/>
      <c r="C2344" s="27"/>
      <c r="D2344" s="27"/>
      <c r="E2344" s="27"/>
      <c r="F2344" s="26"/>
      <c r="G2344" s="28"/>
      <c r="H2344" s="31"/>
    </row>
    <row r="2345" spans="2:8">
      <c r="B2345" s="27"/>
      <c r="C2345" s="27"/>
      <c r="D2345" s="27"/>
      <c r="E2345" s="27"/>
      <c r="F2345" s="26"/>
      <c r="G2345" s="28"/>
      <c r="H2345" s="31"/>
    </row>
    <row r="2346" spans="2:8">
      <c r="B2346" s="27"/>
      <c r="C2346" s="27"/>
      <c r="D2346" s="27"/>
      <c r="E2346" s="27"/>
      <c r="F2346" s="26"/>
      <c r="G2346" s="28"/>
      <c r="H2346" s="31"/>
    </row>
    <row r="2347" spans="2:8">
      <c r="B2347" s="27"/>
      <c r="C2347" s="27"/>
      <c r="D2347" s="27"/>
      <c r="E2347" s="27"/>
      <c r="F2347" s="26"/>
      <c r="G2347" s="28"/>
      <c r="H2347" s="31"/>
    </row>
    <row r="2348" spans="2:8">
      <c r="B2348" s="27"/>
      <c r="C2348" s="27"/>
      <c r="D2348" s="27"/>
      <c r="E2348" s="27"/>
      <c r="F2348" s="26"/>
      <c r="G2348" s="28"/>
      <c r="H2348" s="31"/>
    </row>
    <row r="2349" spans="2:8">
      <c r="B2349" s="27"/>
      <c r="C2349" s="27"/>
      <c r="D2349" s="27"/>
      <c r="E2349" s="27"/>
      <c r="F2349" s="26"/>
      <c r="G2349" s="28"/>
      <c r="H2349" s="31"/>
    </row>
    <row r="2350" spans="2:8">
      <c r="B2350" s="27"/>
      <c r="C2350" s="27"/>
      <c r="D2350" s="27"/>
      <c r="E2350" s="27"/>
      <c r="F2350" s="26"/>
      <c r="G2350" s="28"/>
      <c r="H2350" s="31"/>
    </row>
    <row r="2351" spans="2:8">
      <c r="B2351" s="27"/>
      <c r="C2351" s="27"/>
      <c r="D2351" s="27"/>
      <c r="E2351" s="27"/>
      <c r="F2351" s="26"/>
      <c r="G2351" s="28"/>
      <c r="H2351" s="31"/>
    </row>
    <row r="2352" spans="2:8">
      <c r="B2352" s="27"/>
      <c r="C2352" s="27"/>
      <c r="D2352" s="27"/>
      <c r="E2352" s="27"/>
      <c r="F2352" s="26"/>
      <c r="G2352" s="28"/>
      <c r="H2352" s="31"/>
    </row>
    <row r="2353" spans="2:8">
      <c r="B2353" s="27"/>
      <c r="C2353" s="27"/>
      <c r="D2353" s="27"/>
      <c r="E2353" s="27"/>
      <c r="F2353" s="26"/>
      <c r="G2353" s="28"/>
      <c r="H2353" s="31"/>
    </row>
    <row r="2354" spans="2:8">
      <c r="B2354" s="27"/>
      <c r="C2354" s="27"/>
      <c r="D2354" s="27"/>
      <c r="E2354" s="27"/>
      <c r="F2354" s="26"/>
      <c r="G2354" s="28"/>
      <c r="H2354" s="31"/>
    </row>
    <row r="2355" spans="2:8">
      <c r="B2355" s="27"/>
      <c r="C2355" s="27"/>
      <c r="D2355" s="27"/>
      <c r="E2355" s="27"/>
      <c r="F2355" s="26"/>
      <c r="G2355" s="28"/>
      <c r="H2355" s="31"/>
    </row>
    <row r="2356" spans="2:8">
      <c r="B2356" s="27"/>
      <c r="C2356" s="27"/>
      <c r="D2356" s="27"/>
      <c r="E2356" s="27"/>
      <c r="F2356" s="26"/>
      <c r="G2356" s="28"/>
      <c r="H2356" s="31"/>
    </row>
    <row r="2357" spans="2:8">
      <c r="B2357" s="27"/>
      <c r="C2357" s="27"/>
      <c r="D2357" s="27"/>
      <c r="E2357" s="27"/>
      <c r="F2357" s="26"/>
      <c r="G2357" s="28"/>
      <c r="H2357" s="31"/>
    </row>
    <row r="2358" spans="2:8">
      <c r="B2358" s="27"/>
      <c r="C2358" s="27"/>
      <c r="D2358" s="27"/>
      <c r="E2358" s="27"/>
      <c r="F2358" s="26"/>
      <c r="G2358" s="28"/>
      <c r="H2358" s="31"/>
    </row>
    <row r="2359" spans="2:8">
      <c r="B2359" s="27"/>
      <c r="C2359" s="27"/>
      <c r="D2359" s="27"/>
      <c r="E2359" s="27"/>
      <c r="F2359" s="26"/>
      <c r="G2359" s="28"/>
      <c r="H2359" s="31"/>
    </row>
    <row r="2360" spans="2:8">
      <c r="B2360" s="27"/>
      <c r="C2360" s="27"/>
      <c r="D2360" s="27"/>
      <c r="E2360" s="27"/>
      <c r="F2360" s="26"/>
      <c r="G2360" s="28"/>
      <c r="H2360" s="31"/>
    </row>
    <row r="2361" spans="2:8">
      <c r="B2361" s="27"/>
      <c r="C2361" s="27"/>
      <c r="D2361" s="27"/>
      <c r="E2361" s="27"/>
      <c r="F2361" s="26"/>
      <c r="G2361" s="28"/>
      <c r="H2361" s="31"/>
    </row>
    <row r="2362" spans="2:8">
      <c r="B2362" s="27"/>
      <c r="C2362" s="27"/>
      <c r="D2362" s="27"/>
      <c r="E2362" s="27"/>
      <c r="F2362" s="26"/>
      <c r="G2362" s="28"/>
      <c r="H2362" s="31"/>
    </row>
    <row r="2363" spans="2:8">
      <c r="B2363" s="27"/>
      <c r="C2363" s="27"/>
      <c r="D2363" s="27"/>
      <c r="E2363" s="27"/>
      <c r="F2363" s="26"/>
      <c r="G2363" s="28"/>
      <c r="H2363" s="31"/>
    </row>
    <row r="2364" spans="2:8">
      <c r="B2364" s="27"/>
      <c r="C2364" s="27"/>
      <c r="D2364" s="27"/>
      <c r="E2364" s="27"/>
      <c r="F2364" s="26"/>
      <c r="G2364" s="28"/>
      <c r="H2364" s="31"/>
    </row>
    <row r="2365" spans="2:8">
      <c r="B2365" s="27"/>
      <c r="C2365" s="27"/>
      <c r="D2365" s="27"/>
      <c r="E2365" s="27"/>
      <c r="F2365" s="26"/>
      <c r="G2365" s="28"/>
      <c r="H2365" s="31"/>
    </row>
    <row r="2366" spans="2:8">
      <c r="B2366" s="27"/>
      <c r="C2366" s="27"/>
      <c r="D2366" s="27"/>
      <c r="E2366" s="27"/>
      <c r="F2366" s="26"/>
      <c r="G2366" s="28"/>
      <c r="H2366" s="31"/>
    </row>
    <row r="2367" spans="2:8">
      <c r="B2367" s="27"/>
      <c r="C2367" s="27"/>
      <c r="D2367" s="27"/>
      <c r="E2367" s="27"/>
      <c r="F2367" s="26"/>
      <c r="G2367" s="28"/>
      <c r="H2367" s="31"/>
    </row>
    <row r="2368" spans="2:8">
      <c r="B2368" s="27"/>
      <c r="C2368" s="27"/>
      <c r="D2368" s="27"/>
      <c r="E2368" s="27"/>
      <c r="F2368" s="26"/>
      <c r="G2368" s="28"/>
      <c r="H2368" s="31"/>
    </row>
    <row r="2369" spans="2:8">
      <c r="B2369" s="27"/>
      <c r="C2369" s="27"/>
      <c r="D2369" s="27"/>
      <c r="E2369" s="27"/>
      <c r="F2369" s="26"/>
      <c r="G2369" s="28"/>
      <c r="H2369" s="31"/>
    </row>
    <row r="2370" spans="2:8">
      <c r="B2370" s="27"/>
      <c r="C2370" s="27"/>
      <c r="D2370" s="27"/>
      <c r="E2370" s="27"/>
      <c r="F2370" s="26"/>
      <c r="G2370" s="28"/>
      <c r="H2370" s="31"/>
    </row>
    <row r="2371" spans="2:8">
      <c r="B2371" s="27"/>
      <c r="C2371" s="27"/>
      <c r="D2371" s="27"/>
      <c r="E2371" s="27"/>
      <c r="F2371" s="26"/>
      <c r="G2371" s="28"/>
      <c r="H2371" s="31"/>
    </row>
    <row r="2372" spans="2:8">
      <c r="B2372" s="27"/>
      <c r="C2372" s="27"/>
      <c r="D2372" s="27"/>
      <c r="E2372" s="27"/>
      <c r="F2372" s="26"/>
      <c r="G2372" s="28"/>
      <c r="H2372" s="31"/>
    </row>
    <row r="2373" spans="2:8">
      <c r="B2373" s="27"/>
      <c r="C2373" s="27"/>
      <c r="D2373" s="27"/>
      <c r="E2373" s="27"/>
      <c r="F2373" s="26"/>
      <c r="G2373" s="28"/>
      <c r="H2373" s="31"/>
    </row>
    <row r="2374" spans="2:8">
      <c r="B2374" s="27"/>
      <c r="C2374" s="27"/>
      <c r="D2374" s="27"/>
      <c r="E2374" s="27"/>
      <c r="F2374" s="26"/>
      <c r="G2374" s="28"/>
      <c r="H2374" s="31"/>
    </row>
    <row r="2375" spans="2:8">
      <c r="B2375" s="27"/>
      <c r="C2375" s="27"/>
      <c r="D2375" s="27"/>
      <c r="E2375" s="27"/>
      <c r="F2375" s="26"/>
      <c r="G2375" s="28"/>
      <c r="H2375" s="31"/>
    </row>
    <row r="2376" spans="2:8">
      <c r="B2376" s="27"/>
      <c r="C2376" s="27"/>
      <c r="D2376" s="27"/>
      <c r="E2376" s="27"/>
      <c r="F2376" s="26"/>
      <c r="G2376" s="28"/>
      <c r="H2376" s="31"/>
    </row>
    <row r="2377" spans="2:8">
      <c r="B2377" s="27"/>
      <c r="C2377" s="27"/>
      <c r="D2377" s="27"/>
      <c r="E2377" s="27"/>
      <c r="F2377" s="26"/>
      <c r="G2377" s="28"/>
      <c r="H2377" s="31"/>
    </row>
    <row r="2378" spans="2:8">
      <c r="B2378" s="27"/>
      <c r="C2378" s="27"/>
      <c r="D2378" s="27"/>
      <c r="E2378" s="27"/>
      <c r="F2378" s="26"/>
      <c r="G2378" s="28"/>
      <c r="H2378" s="31"/>
    </row>
    <row r="2379" spans="2:8">
      <c r="B2379" s="27"/>
      <c r="C2379" s="27"/>
      <c r="D2379" s="27"/>
      <c r="E2379" s="27"/>
      <c r="F2379" s="26"/>
      <c r="G2379" s="28"/>
      <c r="H2379" s="31"/>
    </row>
    <row r="2380" spans="2:8">
      <c r="B2380" s="27"/>
      <c r="C2380" s="27"/>
      <c r="D2380" s="27"/>
      <c r="E2380" s="27"/>
      <c r="F2380" s="26"/>
      <c r="G2380" s="28"/>
      <c r="H2380" s="31"/>
    </row>
    <row r="2381" spans="2:8">
      <c r="B2381" s="27"/>
      <c r="C2381" s="27"/>
      <c r="D2381" s="27"/>
      <c r="E2381" s="27"/>
      <c r="F2381" s="26"/>
      <c r="G2381" s="28"/>
      <c r="H2381" s="31"/>
    </row>
    <row r="2382" spans="2:8">
      <c r="B2382" s="27"/>
      <c r="C2382" s="27"/>
      <c r="D2382" s="27"/>
      <c r="E2382" s="27"/>
      <c r="F2382" s="26"/>
      <c r="G2382" s="28"/>
      <c r="H2382" s="31"/>
    </row>
    <row r="2383" spans="2:8">
      <c r="B2383" s="27"/>
      <c r="C2383" s="27"/>
      <c r="D2383" s="27"/>
      <c r="E2383" s="27"/>
      <c r="F2383" s="26"/>
      <c r="G2383" s="28"/>
      <c r="H2383" s="31"/>
    </row>
    <row r="2384" spans="2:8">
      <c r="B2384" s="27"/>
      <c r="C2384" s="27"/>
      <c r="D2384" s="27"/>
      <c r="E2384" s="27"/>
      <c r="F2384" s="26"/>
      <c r="G2384" s="28"/>
      <c r="H2384" s="31"/>
    </row>
    <row r="2385" spans="2:8">
      <c r="B2385" s="27"/>
      <c r="C2385" s="27"/>
      <c r="D2385" s="27"/>
      <c r="E2385" s="27"/>
      <c r="F2385" s="26"/>
      <c r="G2385" s="28"/>
      <c r="H2385" s="31"/>
    </row>
    <row r="2386" spans="2:8">
      <c r="B2386" s="27"/>
      <c r="C2386" s="27"/>
      <c r="D2386" s="27"/>
      <c r="E2386" s="27"/>
      <c r="F2386" s="26"/>
      <c r="G2386" s="28"/>
      <c r="H2386" s="31"/>
    </row>
    <row r="2387" spans="2:8">
      <c r="B2387" s="27"/>
      <c r="C2387" s="27"/>
      <c r="D2387" s="27"/>
      <c r="E2387" s="27"/>
      <c r="F2387" s="26"/>
      <c r="G2387" s="28"/>
      <c r="H2387" s="31"/>
    </row>
    <row r="2388" spans="2:8">
      <c r="B2388" s="27"/>
      <c r="C2388" s="27"/>
      <c r="D2388" s="27"/>
      <c r="E2388" s="27"/>
      <c r="F2388" s="26"/>
      <c r="G2388" s="28"/>
      <c r="H2388" s="31"/>
    </row>
    <row r="2389" spans="2:8">
      <c r="B2389" s="27"/>
      <c r="C2389" s="27"/>
      <c r="D2389" s="27"/>
      <c r="E2389" s="27"/>
      <c r="F2389" s="26"/>
      <c r="G2389" s="28"/>
      <c r="H2389" s="31"/>
    </row>
    <row r="2390" spans="2:8">
      <c r="B2390" s="27"/>
      <c r="C2390" s="27"/>
      <c r="D2390" s="27"/>
      <c r="E2390" s="27"/>
      <c r="F2390" s="26"/>
      <c r="G2390" s="28"/>
      <c r="H2390" s="31"/>
    </row>
    <row r="2391" spans="2:8">
      <c r="B2391" s="27"/>
      <c r="C2391" s="27"/>
      <c r="D2391" s="27"/>
      <c r="E2391" s="27"/>
      <c r="F2391" s="26"/>
      <c r="G2391" s="28"/>
      <c r="H2391" s="31"/>
    </row>
    <row r="2392" spans="2:8">
      <c r="B2392" s="27"/>
      <c r="C2392" s="27"/>
      <c r="D2392" s="27"/>
      <c r="E2392" s="27"/>
      <c r="F2392" s="26"/>
      <c r="G2392" s="28"/>
      <c r="H2392" s="31"/>
    </row>
    <row r="2393" spans="2:8">
      <c r="B2393" s="27"/>
      <c r="C2393" s="27"/>
      <c r="D2393" s="27"/>
      <c r="E2393" s="27"/>
      <c r="F2393" s="26"/>
      <c r="G2393" s="28"/>
      <c r="H2393" s="31"/>
    </row>
    <row r="2394" spans="2:8">
      <c r="B2394" s="27"/>
      <c r="C2394" s="27"/>
      <c r="D2394" s="27"/>
      <c r="E2394" s="27"/>
      <c r="F2394" s="26"/>
      <c r="G2394" s="28"/>
      <c r="H2394" s="31"/>
    </row>
    <row r="2395" spans="2:8">
      <c r="B2395" s="27"/>
      <c r="C2395" s="27"/>
      <c r="D2395" s="27"/>
      <c r="E2395" s="27"/>
      <c r="F2395" s="26"/>
      <c r="G2395" s="28"/>
      <c r="H2395" s="31"/>
    </row>
    <row r="2396" spans="2:8">
      <c r="B2396" s="27"/>
      <c r="C2396" s="27"/>
      <c r="D2396" s="27"/>
      <c r="E2396" s="27"/>
      <c r="F2396" s="26"/>
      <c r="G2396" s="28"/>
      <c r="H2396" s="31"/>
    </row>
    <row r="2397" spans="2:8">
      <c r="B2397" s="27"/>
      <c r="C2397" s="27"/>
      <c r="D2397" s="27"/>
      <c r="E2397" s="27"/>
      <c r="F2397" s="26"/>
      <c r="G2397" s="28"/>
      <c r="H2397" s="31"/>
    </row>
    <row r="2398" spans="2:8">
      <c r="B2398" s="27"/>
      <c r="C2398" s="27"/>
      <c r="D2398" s="27"/>
      <c r="E2398" s="27"/>
      <c r="F2398" s="26"/>
      <c r="G2398" s="28"/>
      <c r="H2398" s="31"/>
    </row>
    <row r="2399" spans="2:8">
      <c r="B2399" s="27"/>
      <c r="C2399" s="27"/>
      <c r="D2399" s="27"/>
      <c r="E2399" s="27"/>
      <c r="F2399" s="26"/>
      <c r="G2399" s="28"/>
      <c r="H2399" s="31"/>
    </row>
    <row r="2400" spans="2:8">
      <c r="B2400" s="27"/>
      <c r="C2400" s="27"/>
      <c r="D2400" s="27"/>
      <c r="E2400" s="27"/>
      <c r="F2400" s="26"/>
      <c r="G2400" s="28"/>
      <c r="H2400" s="31"/>
    </row>
    <row r="2401" spans="2:8">
      <c r="B2401" s="27"/>
      <c r="C2401" s="27"/>
      <c r="D2401" s="27"/>
      <c r="E2401" s="27"/>
      <c r="F2401" s="26"/>
      <c r="G2401" s="28"/>
      <c r="H2401" s="31"/>
    </row>
    <row r="2402" spans="2:8">
      <c r="B2402" s="27"/>
      <c r="C2402" s="27"/>
      <c r="D2402" s="27"/>
      <c r="E2402" s="27"/>
      <c r="F2402" s="26"/>
      <c r="G2402" s="28"/>
      <c r="H2402" s="31"/>
    </row>
    <row r="2403" spans="2:8">
      <c r="B2403" s="27"/>
      <c r="C2403" s="27"/>
      <c r="D2403" s="27"/>
      <c r="E2403" s="27"/>
      <c r="F2403" s="26"/>
      <c r="G2403" s="28"/>
      <c r="H2403" s="31"/>
    </row>
    <row r="2404" spans="2:8">
      <c r="B2404" s="27"/>
      <c r="C2404" s="27"/>
      <c r="D2404" s="27"/>
      <c r="E2404" s="27"/>
      <c r="F2404" s="26"/>
      <c r="G2404" s="28"/>
      <c r="H2404" s="31"/>
    </row>
    <row r="2405" spans="2:8">
      <c r="B2405" s="27"/>
      <c r="C2405" s="27"/>
      <c r="D2405" s="27"/>
      <c r="E2405" s="27"/>
      <c r="F2405" s="26"/>
      <c r="G2405" s="28"/>
      <c r="H2405" s="31"/>
    </row>
    <row r="2406" spans="2:8">
      <c r="B2406" s="27"/>
      <c r="C2406" s="27"/>
      <c r="D2406" s="27"/>
      <c r="E2406" s="27"/>
      <c r="F2406" s="26"/>
      <c r="G2406" s="28"/>
      <c r="H2406" s="31"/>
    </row>
    <row r="2407" spans="2:8">
      <c r="B2407" s="27"/>
      <c r="C2407" s="27"/>
      <c r="D2407" s="27"/>
      <c r="E2407" s="27"/>
      <c r="F2407" s="26"/>
      <c r="G2407" s="28"/>
      <c r="H2407" s="31"/>
    </row>
    <row r="2408" spans="2:8">
      <c r="B2408" s="27"/>
      <c r="C2408" s="27"/>
      <c r="D2408" s="27"/>
      <c r="E2408" s="27"/>
      <c r="F2408" s="26"/>
      <c r="G2408" s="28"/>
      <c r="H2408" s="31"/>
    </row>
    <row r="2409" spans="2:8">
      <c r="B2409" s="27"/>
      <c r="C2409" s="27"/>
      <c r="D2409" s="27"/>
      <c r="E2409" s="27"/>
      <c r="F2409" s="26"/>
      <c r="G2409" s="28"/>
      <c r="H2409" s="31"/>
    </row>
    <row r="2410" spans="2:8">
      <c r="B2410" s="27"/>
      <c r="C2410" s="27"/>
      <c r="D2410" s="27"/>
      <c r="E2410" s="27"/>
      <c r="F2410" s="26"/>
      <c r="G2410" s="28"/>
      <c r="H2410" s="31"/>
    </row>
    <row r="2411" spans="2:8">
      <c r="B2411" s="27"/>
      <c r="C2411" s="27"/>
      <c r="D2411" s="27"/>
      <c r="E2411" s="27"/>
      <c r="F2411" s="26"/>
      <c r="G2411" s="28"/>
      <c r="H2411" s="31"/>
    </row>
    <row r="2412" spans="2:8">
      <c r="B2412" s="27"/>
      <c r="C2412" s="27"/>
      <c r="D2412" s="27"/>
      <c r="E2412" s="27"/>
      <c r="F2412" s="26"/>
      <c r="G2412" s="28"/>
      <c r="H2412" s="31"/>
    </row>
    <row r="2413" spans="2:8">
      <c r="B2413" s="27"/>
      <c r="C2413" s="27"/>
      <c r="D2413" s="27"/>
      <c r="E2413" s="27"/>
      <c r="F2413" s="26"/>
      <c r="G2413" s="28"/>
      <c r="H2413" s="31"/>
    </row>
    <row r="2414" spans="2:8">
      <c r="B2414" s="27"/>
      <c r="C2414" s="27"/>
      <c r="D2414" s="27"/>
      <c r="E2414" s="27"/>
      <c r="F2414" s="26"/>
      <c r="G2414" s="28"/>
      <c r="H2414" s="31"/>
    </row>
    <row r="2415" spans="2:8">
      <c r="B2415" s="27"/>
      <c r="C2415" s="27"/>
      <c r="D2415" s="27"/>
      <c r="E2415" s="27"/>
      <c r="F2415" s="26"/>
      <c r="G2415" s="28"/>
      <c r="H2415" s="31"/>
    </row>
    <row r="2416" spans="2:8">
      <c r="B2416" s="27"/>
      <c r="C2416" s="27"/>
      <c r="D2416" s="27"/>
      <c r="E2416" s="27"/>
      <c r="F2416" s="26"/>
      <c r="G2416" s="28"/>
      <c r="H2416" s="31"/>
    </row>
    <row r="2417" spans="2:8">
      <c r="B2417" s="27"/>
      <c r="C2417" s="27"/>
      <c r="D2417" s="27"/>
      <c r="E2417" s="27"/>
      <c r="F2417" s="26"/>
      <c r="G2417" s="28"/>
      <c r="H2417" s="31"/>
    </row>
    <row r="2418" spans="2:8">
      <c r="B2418" s="27"/>
      <c r="C2418" s="27"/>
      <c r="D2418" s="27"/>
      <c r="E2418" s="27"/>
      <c r="F2418" s="26"/>
      <c r="G2418" s="28"/>
      <c r="H2418" s="31"/>
    </row>
    <row r="2419" spans="2:8">
      <c r="B2419" s="27"/>
      <c r="C2419" s="27"/>
      <c r="D2419" s="27"/>
      <c r="E2419" s="27"/>
      <c r="F2419" s="26"/>
      <c r="G2419" s="28"/>
      <c r="H2419" s="31"/>
    </row>
    <row r="2420" spans="2:8">
      <c r="B2420" s="27"/>
      <c r="C2420" s="27"/>
      <c r="D2420" s="27"/>
      <c r="E2420" s="27"/>
      <c r="F2420" s="26"/>
      <c r="G2420" s="28"/>
      <c r="H2420" s="31"/>
    </row>
    <row r="2421" spans="2:8">
      <c r="B2421" s="27"/>
      <c r="C2421" s="27"/>
      <c r="D2421" s="27"/>
      <c r="E2421" s="27"/>
      <c r="F2421" s="26"/>
      <c r="G2421" s="28"/>
      <c r="H2421" s="31"/>
    </row>
    <row r="2422" spans="2:8">
      <c r="B2422" s="27"/>
      <c r="C2422" s="27"/>
      <c r="D2422" s="27"/>
      <c r="E2422" s="27"/>
      <c r="F2422" s="26"/>
      <c r="G2422" s="28"/>
      <c r="H2422" s="31"/>
    </row>
    <row r="2423" spans="2:8">
      <c r="B2423" s="27"/>
      <c r="C2423" s="27"/>
      <c r="D2423" s="27"/>
      <c r="E2423" s="27"/>
      <c r="F2423" s="26"/>
      <c r="G2423" s="28"/>
      <c r="H2423" s="31"/>
    </row>
    <row r="2424" spans="2:8">
      <c r="B2424" s="27"/>
      <c r="C2424" s="27"/>
      <c r="D2424" s="27"/>
      <c r="E2424" s="27"/>
      <c r="F2424" s="26"/>
      <c r="G2424" s="28"/>
      <c r="H2424" s="31"/>
    </row>
    <row r="2425" spans="2:8">
      <c r="B2425" s="27"/>
      <c r="C2425" s="27"/>
      <c r="D2425" s="27"/>
      <c r="E2425" s="27"/>
      <c r="F2425" s="26"/>
      <c r="G2425" s="28"/>
      <c r="H2425" s="31"/>
    </row>
    <row r="2426" spans="2:8">
      <c r="B2426" s="27"/>
      <c r="C2426" s="27"/>
      <c r="D2426" s="27"/>
      <c r="E2426" s="27"/>
      <c r="F2426" s="26"/>
      <c r="G2426" s="28"/>
      <c r="H2426" s="31"/>
    </row>
    <row r="2427" spans="2:8">
      <c r="B2427" s="27"/>
      <c r="C2427" s="27"/>
      <c r="D2427" s="27"/>
      <c r="E2427" s="27"/>
      <c r="F2427" s="26"/>
      <c r="G2427" s="28"/>
      <c r="H2427" s="31"/>
    </row>
    <row r="2428" spans="2:8">
      <c r="B2428" s="27"/>
      <c r="C2428" s="27"/>
      <c r="D2428" s="27"/>
      <c r="E2428" s="27"/>
      <c r="F2428" s="26"/>
      <c r="G2428" s="28"/>
      <c r="H2428" s="31"/>
    </row>
    <row r="2429" spans="2:8">
      <c r="B2429" s="27"/>
      <c r="C2429" s="27"/>
      <c r="D2429" s="27"/>
      <c r="E2429" s="27"/>
      <c r="F2429" s="26"/>
      <c r="G2429" s="28"/>
      <c r="H2429" s="31"/>
    </row>
    <row r="2430" spans="2:8">
      <c r="B2430" s="27"/>
      <c r="C2430" s="27"/>
      <c r="D2430" s="27"/>
      <c r="E2430" s="27"/>
      <c r="F2430" s="26"/>
      <c r="G2430" s="28"/>
      <c r="H2430" s="31"/>
    </row>
    <row r="2431" spans="2:8">
      <c r="B2431" s="27"/>
      <c r="C2431" s="27"/>
      <c r="D2431" s="27"/>
      <c r="E2431" s="27"/>
      <c r="F2431" s="26"/>
      <c r="G2431" s="28"/>
      <c r="H2431" s="31"/>
    </row>
    <row r="2432" spans="2:8">
      <c r="B2432" s="27"/>
      <c r="C2432" s="27"/>
      <c r="D2432" s="27"/>
      <c r="E2432" s="27"/>
      <c r="F2432" s="26"/>
      <c r="G2432" s="28"/>
      <c r="H2432" s="31"/>
    </row>
    <row r="2433" spans="2:8">
      <c r="B2433" s="27"/>
      <c r="C2433" s="27"/>
      <c r="D2433" s="27"/>
      <c r="E2433" s="27"/>
      <c r="F2433" s="26"/>
      <c r="G2433" s="28"/>
      <c r="H2433" s="31"/>
    </row>
    <row r="2434" spans="2:8">
      <c r="B2434" s="27"/>
      <c r="C2434" s="27"/>
      <c r="D2434" s="27"/>
      <c r="E2434" s="27"/>
      <c r="F2434" s="26"/>
      <c r="G2434" s="28"/>
      <c r="H2434" s="31"/>
    </row>
    <row r="2435" spans="2:8">
      <c r="B2435" s="27"/>
      <c r="C2435" s="27"/>
      <c r="D2435" s="27"/>
      <c r="E2435" s="27"/>
      <c r="F2435" s="26"/>
      <c r="G2435" s="28"/>
      <c r="H2435" s="31"/>
    </row>
    <row r="2436" spans="2:8">
      <c r="B2436" s="27"/>
      <c r="C2436" s="27"/>
      <c r="D2436" s="27"/>
      <c r="E2436" s="27"/>
      <c r="F2436" s="26"/>
      <c r="G2436" s="28"/>
      <c r="H2436" s="31"/>
    </row>
    <row r="2437" spans="2:8">
      <c r="B2437" s="27"/>
      <c r="C2437" s="27"/>
      <c r="D2437" s="27"/>
      <c r="E2437" s="27"/>
      <c r="F2437" s="26"/>
      <c r="G2437" s="28"/>
      <c r="H2437" s="31"/>
    </row>
    <row r="2438" spans="2:8">
      <c r="B2438" s="27"/>
      <c r="C2438" s="27"/>
      <c r="D2438" s="27"/>
      <c r="E2438" s="27"/>
      <c r="F2438" s="26"/>
      <c r="G2438" s="28"/>
      <c r="H2438" s="31"/>
    </row>
    <row r="2439" spans="2:8">
      <c r="B2439" s="27"/>
      <c r="C2439" s="27"/>
      <c r="D2439" s="27"/>
      <c r="E2439" s="27"/>
      <c r="F2439" s="26"/>
      <c r="G2439" s="28"/>
      <c r="H2439" s="31"/>
    </row>
    <row r="2440" spans="2:8">
      <c r="B2440" s="27"/>
      <c r="C2440" s="27"/>
      <c r="D2440" s="27"/>
      <c r="E2440" s="27"/>
      <c r="F2440" s="26"/>
      <c r="G2440" s="28"/>
      <c r="H2440" s="31"/>
    </row>
    <row r="2441" spans="2:8">
      <c r="B2441" s="27"/>
      <c r="C2441" s="27"/>
      <c r="D2441" s="27"/>
      <c r="E2441" s="27"/>
      <c r="F2441" s="26"/>
      <c r="G2441" s="28"/>
      <c r="H2441" s="31"/>
    </row>
    <row r="2442" spans="2:8">
      <c r="B2442" s="27"/>
      <c r="C2442" s="27"/>
      <c r="D2442" s="27"/>
      <c r="E2442" s="27"/>
      <c r="F2442" s="26"/>
      <c r="G2442" s="28"/>
      <c r="H2442" s="31"/>
    </row>
    <row r="2443" spans="2:8">
      <c r="B2443" s="27"/>
      <c r="C2443" s="27"/>
      <c r="D2443" s="27"/>
      <c r="E2443" s="27"/>
      <c r="F2443" s="26"/>
      <c r="G2443" s="28"/>
      <c r="H2443" s="31"/>
    </row>
    <row r="2444" spans="2:8">
      <c r="B2444" s="27"/>
      <c r="C2444" s="27"/>
      <c r="D2444" s="27"/>
      <c r="E2444" s="27"/>
      <c r="F2444" s="26"/>
      <c r="G2444" s="28"/>
      <c r="H2444" s="31"/>
    </row>
    <row r="2445" spans="2:8">
      <c r="B2445" s="27"/>
      <c r="C2445" s="27"/>
      <c r="D2445" s="27"/>
      <c r="E2445" s="27"/>
      <c r="F2445" s="26"/>
      <c r="G2445" s="28"/>
      <c r="H2445" s="31"/>
    </row>
    <row r="2446" spans="2:8">
      <c r="B2446" s="27"/>
      <c r="C2446" s="27"/>
      <c r="D2446" s="27"/>
      <c r="E2446" s="27"/>
      <c r="F2446" s="26"/>
      <c r="G2446" s="28"/>
      <c r="H2446" s="31"/>
    </row>
    <row r="2447" spans="2:8">
      <c r="B2447" s="27"/>
      <c r="C2447" s="27"/>
      <c r="D2447" s="27"/>
      <c r="E2447" s="27"/>
      <c r="F2447" s="26"/>
      <c r="G2447" s="28"/>
      <c r="H2447" s="31"/>
    </row>
    <row r="2448" spans="2:8">
      <c r="B2448" s="27"/>
      <c r="C2448" s="27"/>
      <c r="D2448" s="27"/>
      <c r="E2448" s="27"/>
      <c r="F2448" s="26"/>
      <c r="G2448" s="28"/>
      <c r="H2448" s="31"/>
    </row>
    <row r="2449" spans="2:8">
      <c r="B2449" s="27"/>
      <c r="C2449" s="27"/>
      <c r="D2449" s="27"/>
      <c r="E2449" s="27"/>
      <c r="F2449" s="26"/>
      <c r="G2449" s="28"/>
      <c r="H2449" s="31"/>
    </row>
    <row r="2450" spans="2:8">
      <c r="B2450" s="27"/>
      <c r="C2450" s="27"/>
      <c r="D2450" s="27"/>
      <c r="E2450" s="27"/>
      <c r="F2450" s="26"/>
      <c r="G2450" s="28"/>
      <c r="H2450" s="31"/>
    </row>
    <row r="2451" spans="2:8">
      <c r="B2451" s="27"/>
      <c r="C2451" s="27"/>
      <c r="D2451" s="27"/>
      <c r="E2451" s="27"/>
      <c r="F2451" s="26"/>
      <c r="G2451" s="28"/>
      <c r="H2451" s="31"/>
    </row>
    <row r="2452" spans="2:8">
      <c r="B2452" s="27"/>
      <c r="C2452" s="27"/>
      <c r="D2452" s="27"/>
      <c r="E2452" s="27"/>
      <c r="F2452" s="26"/>
      <c r="G2452" s="28"/>
      <c r="H2452" s="31"/>
    </row>
    <row r="2453" spans="2:8">
      <c r="B2453" s="27"/>
      <c r="C2453" s="27"/>
      <c r="D2453" s="27"/>
      <c r="E2453" s="27"/>
      <c r="F2453" s="26"/>
      <c r="G2453" s="28"/>
      <c r="H2453" s="31"/>
    </row>
    <row r="2454" spans="2:8">
      <c r="B2454" s="27"/>
      <c r="C2454" s="27"/>
      <c r="D2454" s="27"/>
      <c r="E2454" s="27"/>
      <c r="F2454" s="26"/>
      <c r="G2454" s="28"/>
      <c r="H2454" s="31"/>
    </row>
    <row r="2455" spans="2:8">
      <c r="B2455" s="27"/>
      <c r="C2455" s="27"/>
      <c r="D2455" s="27"/>
      <c r="E2455" s="27"/>
      <c r="F2455" s="26"/>
      <c r="G2455" s="28"/>
      <c r="H2455" s="31"/>
    </row>
    <row r="2456" spans="2:8">
      <c r="B2456" s="27"/>
      <c r="C2456" s="27"/>
      <c r="D2456" s="27"/>
      <c r="E2456" s="27"/>
      <c r="F2456" s="26"/>
      <c r="G2456" s="28"/>
      <c r="H2456" s="31"/>
    </row>
    <row r="2457" spans="2:8">
      <c r="B2457" s="27"/>
      <c r="C2457" s="27"/>
      <c r="D2457" s="27"/>
      <c r="E2457" s="27"/>
      <c r="F2457" s="26"/>
      <c r="G2457" s="28"/>
      <c r="H2457" s="31"/>
    </row>
    <row r="2458" spans="2:8">
      <c r="B2458" s="27"/>
      <c r="C2458" s="27"/>
      <c r="D2458" s="27"/>
      <c r="E2458" s="27"/>
      <c r="F2458" s="26"/>
      <c r="G2458" s="28"/>
      <c r="H2458" s="31"/>
    </row>
    <row r="2459" spans="2:8">
      <c r="B2459" s="27"/>
      <c r="C2459" s="27"/>
      <c r="D2459" s="27"/>
      <c r="E2459" s="27"/>
      <c r="F2459" s="26"/>
      <c r="G2459" s="28"/>
      <c r="H2459" s="31"/>
    </row>
    <row r="2460" spans="2:8">
      <c r="B2460" s="27"/>
      <c r="C2460" s="27"/>
      <c r="D2460" s="27"/>
      <c r="E2460" s="27"/>
      <c r="F2460" s="26"/>
      <c r="G2460" s="28"/>
      <c r="H2460" s="31"/>
    </row>
    <row r="2461" spans="2:8">
      <c r="B2461" s="27"/>
      <c r="C2461" s="27"/>
      <c r="D2461" s="27"/>
      <c r="E2461" s="27"/>
      <c r="F2461" s="26"/>
      <c r="G2461" s="28"/>
      <c r="H2461" s="31"/>
    </row>
    <row r="2462" spans="2:8">
      <c r="B2462" s="27"/>
      <c r="C2462" s="27"/>
      <c r="D2462" s="27"/>
      <c r="E2462" s="27"/>
      <c r="F2462" s="26"/>
      <c r="G2462" s="28"/>
      <c r="H2462" s="31"/>
    </row>
    <row r="2463" spans="2:8">
      <c r="B2463" s="27"/>
      <c r="C2463" s="27"/>
      <c r="D2463" s="27"/>
      <c r="E2463" s="27"/>
      <c r="F2463" s="26"/>
      <c r="G2463" s="28"/>
      <c r="H2463" s="31"/>
    </row>
    <row r="2464" spans="2:8">
      <c r="B2464" s="27"/>
      <c r="C2464" s="27"/>
      <c r="D2464" s="27"/>
      <c r="E2464" s="27"/>
      <c r="F2464" s="26"/>
      <c r="G2464" s="28"/>
      <c r="H2464" s="31"/>
    </row>
    <row r="2465" spans="2:8">
      <c r="B2465" s="27"/>
      <c r="C2465" s="27"/>
      <c r="D2465" s="27"/>
      <c r="E2465" s="27"/>
      <c r="F2465" s="26"/>
      <c r="G2465" s="28"/>
      <c r="H2465" s="31"/>
    </row>
    <row r="2466" spans="2:8">
      <c r="B2466" s="27"/>
      <c r="C2466" s="27"/>
      <c r="D2466" s="27"/>
      <c r="E2466" s="27"/>
      <c r="F2466" s="26"/>
      <c r="G2466" s="28"/>
      <c r="H2466" s="31"/>
    </row>
    <row r="2467" spans="2:8">
      <c r="B2467" s="27"/>
      <c r="C2467" s="27"/>
      <c r="D2467" s="27"/>
      <c r="E2467" s="27"/>
      <c r="F2467" s="26"/>
      <c r="G2467" s="28"/>
      <c r="H2467" s="31"/>
    </row>
    <row r="2468" spans="2:8">
      <c r="B2468" s="27"/>
      <c r="C2468" s="27"/>
      <c r="D2468" s="27"/>
      <c r="E2468" s="27"/>
      <c r="F2468" s="26"/>
      <c r="G2468" s="28"/>
      <c r="H2468" s="31"/>
    </row>
    <row r="2469" spans="2:8">
      <c r="B2469" s="27"/>
      <c r="C2469" s="27"/>
      <c r="D2469" s="27"/>
      <c r="E2469" s="27"/>
      <c r="F2469" s="26"/>
      <c r="G2469" s="28"/>
      <c r="H2469" s="31"/>
    </row>
    <row r="2470" spans="2:8">
      <c r="B2470" s="27"/>
      <c r="C2470" s="27"/>
      <c r="D2470" s="27"/>
      <c r="E2470" s="27"/>
      <c r="F2470" s="26"/>
      <c r="G2470" s="28"/>
      <c r="H2470" s="31"/>
    </row>
    <row r="2471" spans="2:8">
      <c r="B2471" s="27"/>
      <c r="C2471" s="27"/>
      <c r="D2471" s="27"/>
      <c r="E2471" s="27"/>
      <c r="F2471" s="26"/>
      <c r="G2471" s="28"/>
      <c r="H2471" s="31"/>
    </row>
    <row r="2472" spans="2:8">
      <c r="B2472" s="27"/>
      <c r="C2472" s="27"/>
      <c r="D2472" s="27"/>
      <c r="E2472" s="27"/>
      <c r="F2472" s="26"/>
      <c r="G2472" s="28"/>
      <c r="H2472" s="31"/>
    </row>
    <row r="2473" spans="2:8">
      <c r="B2473" s="27"/>
      <c r="C2473" s="27"/>
      <c r="D2473" s="27"/>
      <c r="E2473" s="27"/>
      <c r="F2473" s="26"/>
      <c r="G2473" s="28"/>
      <c r="H2473" s="31"/>
    </row>
    <row r="2474" spans="2:8">
      <c r="B2474" s="27"/>
      <c r="C2474" s="27"/>
      <c r="D2474" s="27"/>
      <c r="E2474" s="27"/>
      <c r="F2474" s="26"/>
      <c r="G2474" s="28"/>
      <c r="H2474" s="31"/>
    </row>
    <row r="2475" spans="2:8">
      <c r="B2475" s="27"/>
      <c r="C2475" s="27"/>
      <c r="D2475" s="27"/>
      <c r="E2475" s="27"/>
      <c r="F2475" s="26"/>
      <c r="G2475" s="28"/>
      <c r="H2475" s="31"/>
    </row>
    <row r="2476" spans="2:8">
      <c r="B2476" s="27"/>
      <c r="C2476" s="27"/>
      <c r="D2476" s="27"/>
      <c r="E2476" s="27"/>
      <c r="F2476" s="26"/>
      <c r="G2476" s="28"/>
      <c r="H2476" s="31"/>
    </row>
    <row r="2477" spans="2:8">
      <c r="B2477" s="27"/>
      <c r="C2477" s="27"/>
      <c r="D2477" s="27"/>
      <c r="E2477" s="27"/>
      <c r="F2477" s="26"/>
      <c r="G2477" s="28"/>
      <c r="H2477" s="31"/>
    </row>
    <row r="2478" spans="2:8">
      <c r="B2478" s="27"/>
      <c r="C2478" s="27"/>
      <c r="D2478" s="27"/>
      <c r="E2478" s="27"/>
      <c r="F2478" s="26"/>
      <c r="G2478" s="28"/>
      <c r="H2478" s="31"/>
    </row>
    <row r="2479" spans="2:8">
      <c r="B2479" s="27"/>
      <c r="C2479" s="27"/>
      <c r="D2479" s="27"/>
      <c r="E2479" s="27"/>
      <c r="F2479" s="26"/>
      <c r="G2479" s="28"/>
      <c r="H2479" s="31"/>
    </row>
    <row r="2480" spans="2:8">
      <c r="B2480" s="27"/>
      <c r="C2480" s="27"/>
      <c r="D2480" s="27"/>
      <c r="E2480" s="27"/>
      <c r="F2480" s="26"/>
      <c r="G2480" s="28"/>
      <c r="H2480" s="31"/>
    </row>
    <row r="2481" spans="2:8">
      <c r="B2481" s="27"/>
      <c r="C2481" s="27"/>
      <c r="D2481" s="27"/>
      <c r="E2481" s="27"/>
      <c r="F2481" s="26"/>
      <c r="G2481" s="28"/>
      <c r="H2481" s="31"/>
    </row>
    <row r="2482" spans="2:8">
      <c r="B2482" s="27"/>
      <c r="C2482" s="27"/>
      <c r="D2482" s="27"/>
      <c r="E2482" s="27"/>
      <c r="F2482" s="26"/>
      <c r="G2482" s="28"/>
      <c r="H2482" s="31"/>
    </row>
    <row r="2483" spans="2:8">
      <c r="B2483" s="27"/>
      <c r="C2483" s="27"/>
      <c r="D2483" s="27"/>
      <c r="E2483" s="27"/>
      <c r="F2483" s="26"/>
      <c r="G2483" s="28"/>
      <c r="H2483" s="31"/>
    </row>
    <row r="2484" spans="2:8">
      <c r="B2484" s="27"/>
      <c r="C2484" s="27"/>
      <c r="D2484" s="27"/>
      <c r="E2484" s="27"/>
      <c r="F2484" s="26"/>
      <c r="G2484" s="28"/>
      <c r="H2484" s="31"/>
    </row>
    <row r="2485" spans="2:8">
      <c r="B2485" s="27"/>
      <c r="C2485" s="27"/>
      <c r="D2485" s="27"/>
      <c r="E2485" s="27"/>
      <c r="F2485" s="26"/>
      <c r="G2485" s="28"/>
      <c r="H2485" s="31"/>
    </row>
    <row r="2486" spans="2:8">
      <c r="B2486" s="27"/>
      <c r="C2486" s="27"/>
      <c r="D2486" s="27"/>
      <c r="E2486" s="27"/>
      <c r="F2486" s="26"/>
      <c r="G2486" s="28"/>
      <c r="H2486" s="31"/>
    </row>
    <row r="2487" spans="2:8">
      <c r="B2487" s="27"/>
      <c r="C2487" s="27"/>
      <c r="D2487" s="27"/>
      <c r="E2487" s="27"/>
      <c r="F2487" s="26"/>
      <c r="G2487" s="28"/>
      <c r="H2487" s="31"/>
    </row>
    <row r="2488" spans="2:8">
      <c r="B2488" s="27"/>
      <c r="C2488" s="27"/>
      <c r="D2488" s="27"/>
      <c r="E2488" s="27"/>
      <c r="F2488" s="26"/>
      <c r="G2488" s="28"/>
      <c r="H2488" s="31"/>
    </row>
    <row r="2489" spans="2:8">
      <c r="B2489" s="27"/>
      <c r="C2489" s="27"/>
      <c r="D2489" s="27"/>
      <c r="E2489" s="27"/>
      <c r="F2489" s="26"/>
      <c r="G2489" s="28"/>
      <c r="H2489" s="31"/>
    </row>
    <row r="2490" spans="2:8">
      <c r="B2490" s="27"/>
      <c r="C2490" s="27"/>
      <c r="D2490" s="27"/>
      <c r="E2490" s="27"/>
      <c r="F2490" s="26"/>
      <c r="G2490" s="28"/>
      <c r="H2490" s="31"/>
    </row>
    <row r="2491" spans="2:8">
      <c r="B2491" s="27"/>
      <c r="C2491" s="27"/>
      <c r="D2491" s="27"/>
      <c r="E2491" s="27"/>
      <c r="F2491" s="26"/>
      <c r="G2491" s="28"/>
      <c r="H2491" s="31"/>
    </row>
    <row r="2492" spans="2:8">
      <c r="B2492" s="27"/>
      <c r="C2492" s="27"/>
      <c r="D2492" s="27"/>
      <c r="E2492" s="27"/>
      <c r="F2492" s="26"/>
      <c r="G2492" s="28"/>
      <c r="H2492" s="31"/>
    </row>
    <row r="2493" spans="2:8">
      <c r="B2493" s="27"/>
      <c r="C2493" s="27"/>
      <c r="D2493" s="27"/>
      <c r="E2493" s="27"/>
      <c r="F2493" s="26"/>
      <c r="G2493" s="28"/>
      <c r="H2493" s="31"/>
    </row>
    <row r="2494" spans="2:8">
      <c r="B2494" s="27"/>
      <c r="C2494" s="27"/>
      <c r="D2494" s="27"/>
      <c r="E2494" s="27"/>
      <c r="F2494" s="26"/>
      <c r="G2494" s="28"/>
      <c r="H2494" s="31"/>
    </row>
    <row r="2495" spans="2:8">
      <c r="B2495" s="27"/>
      <c r="C2495" s="27"/>
      <c r="D2495" s="27"/>
      <c r="E2495" s="27"/>
      <c r="F2495" s="26"/>
      <c r="G2495" s="28"/>
      <c r="H2495" s="31"/>
    </row>
    <row r="2496" spans="2:8">
      <c r="B2496" s="27"/>
      <c r="C2496" s="27"/>
      <c r="D2496" s="27"/>
      <c r="E2496" s="27"/>
      <c r="F2496" s="26"/>
      <c r="G2496" s="28"/>
      <c r="H2496" s="31"/>
    </row>
    <row r="2497" spans="2:8">
      <c r="B2497" s="27"/>
      <c r="C2497" s="27"/>
      <c r="D2497" s="27"/>
      <c r="E2497" s="27"/>
      <c r="F2497" s="26"/>
      <c r="G2497" s="28"/>
      <c r="H2497" s="31"/>
    </row>
    <row r="2498" spans="2:8">
      <c r="B2498" s="27"/>
      <c r="C2498" s="27"/>
      <c r="D2498" s="27"/>
      <c r="E2498" s="27"/>
      <c r="F2498" s="26"/>
      <c r="G2498" s="28"/>
      <c r="H2498" s="31"/>
    </row>
    <row r="2499" spans="2:8">
      <c r="B2499" s="27"/>
      <c r="C2499" s="27"/>
      <c r="D2499" s="27"/>
      <c r="E2499" s="27"/>
      <c r="F2499" s="26"/>
      <c r="G2499" s="28"/>
      <c r="H2499" s="31"/>
    </row>
    <row r="2500" spans="2:8">
      <c r="B2500" s="27"/>
      <c r="C2500" s="27"/>
      <c r="D2500" s="27"/>
      <c r="E2500" s="27"/>
      <c r="F2500" s="26"/>
      <c r="G2500" s="28"/>
      <c r="H2500" s="31"/>
    </row>
    <row r="2501" spans="2:8">
      <c r="B2501" s="27"/>
      <c r="C2501" s="27"/>
      <c r="D2501" s="27"/>
      <c r="E2501" s="27"/>
      <c r="F2501" s="26"/>
      <c r="G2501" s="28"/>
      <c r="H2501" s="31"/>
    </row>
    <row r="2502" spans="2:8">
      <c r="B2502" s="27"/>
      <c r="C2502" s="27"/>
      <c r="D2502" s="27"/>
      <c r="E2502" s="27"/>
      <c r="F2502" s="26"/>
      <c r="G2502" s="28"/>
      <c r="H2502" s="31"/>
    </row>
    <row r="2503" spans="2:8">
      <c r="B2503" s="27"/>
      <c r="C2503" s="27"/>
      <c r="D2503" s="27"/>
      <c r="E2503" s="27"/>
      <c r="F2503" s="26"/>
      <c r="G2503" s="28"/>
      <c r="H2503" s="31"/>
    </row>
    <row r="2504" spans="2:8">
      <c r="B2504" s="27"/>
      <c r="C2504" s="27"/>
      <c r="D2504" s="27"/>
      <c r="E2504" s="27"/>
      <c r="F2504" s="26"/>
      <c r="G2504" s="28"/>
      <c r="H2504" s="31"/>
    </row>
    <row r="2505" spans="2:8">
      <c r="B2505" s="27"/>
      <c r="C2505" s="27"/>
      <c r="D2505" s="27"/>
      <c r="E2505" s="27"/>
      <c r="F2505" s="26"/>
      <c r="G2505" s="28"/>
      <c r="H2505" s="31"/>
    </row>
    <row r="2506" spans="2:8">
      <c r="B2506" s="27"/>
      <c r="C2506" s="27"/>
      <c r="D2506" s="27"/>
      <c r="E2506" s="27"/>
      <c r="F2506" s="26"/>
      <c r="G2506" s="28"/>
      <c r="H2506" s="31"/>
    </row>
    <row r="2507" spans="2:8">
      <c r="B2507" s="27"/>
      <c r="C2507" s="27"/>
      <c r="D2507" s="27"/>
      <c r="E2507" s="27"/>
      <c r="F2507" s="26"/>
      <c r="G2507" s="28"/>
      <c r="H2507" s="31"/>
    </row>
    <row r="2508" spans="2:8">
      <c r="B2508" s="27"/>
      <c r="C2508" s="27"/>
      <c r="D2508" s="27"/>
      <c r="E2508" s="27"/>
      <c r="F2508" s="26"/>
      <c r="G2508" s="28"/>
      <c r="H2508" s="31"/>
    </row>
    <row r="2509" spans="2:8">
      <c r="B2509" s="27"/>
      <c r="C2509" s="27"/>
      <c r="D2509" s="27"/>
      <c r="E2509" s="27"/>
      <c r="F2509" s="26"/>
      <c r="G2509" s="28"/>
      <c r="H2509" s="31"/>
    </row>
    <row r="2510" spans="2:8">
      <c r="B2510" s="27"/>
      <c r="C2510" s="27"/>
      <c r="D2510" s="27"/>
      <c r="E2510" s="27"/>
      <c r="F2510" s="26"/>
      <c r="G2510" s="28"/>
      <c r="H2510" s="31"/>
    </row>
    <row r="2511" spans="2:8">
      <c r="B2511" s="27"/>
      <c r="C2511" s="27"/>
      <c r="D2511" s="27"/>
      <c r="E2511" s="27"/>
      <c r="F2511" s="26"/>
      <c r="G2511" s="28"/>
      <c r="H2511" s="31"/>
    </row>
    <row r="2512" spans="2:8">
      <c r="B2512" s="27"/>
      <c r="C2512" s="27"/>
      <c r="D2512" s="27"/>
      <c r="E2512" s="27"/>
      <c r="F2512" s="26"/>
      <c r="G2512" s="28"/>
      <c r="H2512" s="31"/>
    </row>
    <row r="2513" spans="2:8">
      <c r="B2513" s="27"/>
      <c r="C2513" s="27"/>
      <c r="D2513" s="27"/>
      <c r="E2513" s="27"/>
      <c r="F2513" s="26"/>
      <c r="G2513" s="28"/>
      <c r="H2513" s="31"/>
    </row>
    <row r="2514" spans="2:8">
      <c r="B2514" s="27"/>
      <c r="C2514" s="27"/>
      <c r="D2514" s="27"/>
      <c r="E2514" s="27"/>
      <c r="F2514" s="26"/>
      <c r="G2514" s="28"/>
      <c r="H2514" s="31"/>
    </row>
    <row r="2515" spans="2:8">
      <c r="B2515" s="27"/>
      <c r="C2515" s="27"/>
      <c r="D2515" s="27"/>
      <c r="E2515" s="27"/>
      <c r="F2515" s="26"/>
      <c r="G2515" s="28"/>
      <c r="H2515" s="31"/>
    </row>
    <row r="2516" spans="2:8">
      <c r="B2516" s="27"/>
      <c r="C2516" s="27"/>
      <c r="D2516" s="27"/>
      <c r="E2516" s="27"/>
      <c r="F2516" s="26"/>
      <c r="G2516" s="28"/>
      <c r="H2516" s="31"/>
    </row>
    <row r="2517" spans="2:8">
      <c r="B2517" s="27"/>
      <c r="C2517" s="27"/>
      <c r="D2517" s="27"/>
      <c r="E2517" s="27"/>
      <c r="F2517" s="26"/>
      <c r="G2517" s="28"/>
      <c r="H2517" s="31"/>
    </row>
    <row r="2518" spans="2:8">
      <c r="B2518" s="27"/>
      <c r="C2518" s="27"/>
      <c r="D2518" s="27"/>
      <c r="E2518" s="27"/>
      <c r="F2518" s="26"/>
      <c r="G2518" s="28"/>
      <c r="H2518" s="31"/>
    </row>
    <row r="2519" spans="2:8">
      <c r="B2519" s="27"/>
      <c r="C2519" s="27"/>
      <c r="D2519" s="27"/>
      <c r="E2519" s="27"/>
      <c r="F2519" s="26"/>
      <c r="G2519" s="28"/>
      <c r="H2519" s="31"/>
    </row>
    <row r="2520" spans="2:8">
      <c r="B2520" s="27"/>
      <c r="C2520" s="27"/>
      <c r="D2520" s="27"/>
      <c r="E2520" s="27"/>
      <c r="F2520" s="26"/>
      <c r="G2520" s="28"/>
      <c r="H2520" s="31"/>
    </row>
    <row r="2521" spans="2:8">
      <c r="B2521" s="27"/>
      <c r="C2521" s="27"/>
      <c r="D2521" s="27"/>
      <c r="E2521" s="27"/>
      <c r="F2521" s="26"/>
      <c r="G2521" s="28"/>
      <c r="H2521" s="31"/>
    </row>
    <row r="2522" spans="2:8">
      <c r="B2522" s="27"/>
      <c r="C2522" s="27"/>
      <c r="D2522" s="27"/>
      <c r="E2522" s="27"/>
      <c r="F2522" s="26"/>
      <c r="G2522" s="28"/>
      <c r="H2522" s="31"/>
    </row>
    <row r="2523" spans="2:8">
      <c r="B2523" s="27"/>
      <c r="C2523" s="27"/>
      <c r="D2523" s="27"/>
      <c r="E2523" s="27"/>
      <c r="F2523" s="26"/>
      <c r="G2523" s="28"/>
      <c r="H2523" s="31"/>
    </row>
    <row r="2524" spans="2:8">
      <c r="B2524" s="27"/>
      <c r="C2524" s="27"/>
      <c r="D2524" s="27"/>
      <c r="E2524" s="27"/>
      <c r="F2524" s="26"/>
      <c r="G2524" s="28"/>
      <c r="H2524" s="31"/>
    </row>
    <row r="2525" spans="2:8">
      <c r="B2525" s="27"/>
      <c r="C2525" s="27"/>
      <c r="D2525" s="27"/>
      <c r="E2525" s="27"/>
      <c r="F2525" s="26"/>
      <c r="G2525" s="28"/>
      <c r="H2525" s="31"/>
    </row>
    <row r="2526" spans="2:8">
      <c r="B2526" s="27"/>
      <c r="C2526" s="27"/>
      <c r="D2526" s="27"/>
      <c r="E2526" s="27"/>
      <c r="F2526" s="26"/>
      <c r="G2526" s="28"/>
      <c r="H2526" s="31"/>
    </row>
    <row r="2527" spans="2:8">
      <c r="B2527" s="27"/>
      <c r="C2527" s="27"/>
      <c r="D2527" s="27"/>
      <c r="E2527" s="27"/>
      <c r="F2527" s="26"/>
      <c r="G2527" s="28"/>
      <c r="H2527" s="31"/>
    </row>
    <row r="2528" spans="2:8">
      <c r="B2528" s="27"/>
      <c r="C2528" s="27"/>
      <c r="D2528" s="27"/>
      <c r="E2528" s="27"/>
      <c r="F2528" s="26"/>
      <c r="G2528" s="28"/>
      <c r="H2528" s="31"/>
    </row>
    <row r="2529" spans="2:8">
      <c r="B2529" s="27"/>
      <c r="C2529" s="27"/>
      <c r="D2529" s="27"/>
      <c r="E2529" s="27"/>
      <c r="F2529" s="26"/>
      <c r="G2529" s="28"/>
      <c r="H2529" s="31"/>
    </row>
    <row r="2530" spans="2:8">
      <c r="B2530" s="27"/>
      <c r="C2530" s="27"/>
      <c r="D2530" s="27"/>
      <c r="E2530" s="27"/>
      <c r="F2530" s="26"/>
      <c r="G2530" s="28"/>
      <c r="H2530" s="31"/>
    </row>
    <row r="2531" spans="2:8">
      <c r="B2531" s="27"/>
      <c r="C2531" s="27"/>
      <c r="D2531" s="27"/>
      <c r="E2531" s="27"/>
      <c r="F2531" s="26"/>
      <c r="G2531" s="28"/>
      <c r="H2531" s="31"/>
    </row>
    <row r="2532" spans="2:8">
      <c r="B2532" s="27"/>
      <c r="C2532" s="27"/>
      <c r="D2532" s="27"/>
      <c r="E2532" s="27"/>
      <c r="F2532" s="26"/>
      <c r="G2532" s="28"/>
      <c r="H2532" s="31"/>
    </row>
    <row r="2533" spans="2:8">
      <c r="B2533" s="27"/>
      <c r="C2533" s="27"/>
      <c r="D2533" s="27"/>
      <c r="E2533" s="27"/>
      <c r="F2533" s="26"/>
      <c r="G2533" s="28"/>
      <c r="H2533" s="31"/>
    </row>
    <row r="2534" spans="2:8">
      <c r="B2534" s="27"/>
      <c r="C2534" s="27"/>
      <c r="D2534" s="27"/>
      <c r="E2534" s="27"/>
      <c r="F2534" s="26"/>
      <c r="G2534" s="28"/>
      <c r="H2534" s="31"/>
    </row>
    <row r="2535" spans="2:8">
      <c r="B2535" s="27"/>
      <c r="C2535" s="27"/>
      <c r="D2535" s="27"/>
      <c r="E2535" s="27"/>
      <c r="F2535" s="26"/>
      <c r="G2535" s="28"/>
      <c r="H2535" s="31"/>
    </row>
    <row r="2536" spans="2:8">
      <c r="B2536" s="27"/>
      <c r="C2536" s="27"/>
      <c r="D2536" s="27"/>
      <c r="E2536" s="27"/>
      <c r="F2536" s="26"/>
      <c r="G2536" s="28"/>
      <c r="H2536" s="31"/>
    </row>
    <row r="2537" spans="2:8">
      <c r="B2537" s="27"/>
      <c r="C2537" s="27"/>
      <c r="D2537" s="27"/>
      <c r="E2537" s="27"/>
      <c r="F2537" s="26"/>
      <c r="G2537" s="28"/>
      <c r="H2537" s="31"/>
    </row>
    <row r="2538" spans="2:8">
      <c r="B2538" s="27"/>
      <c r="C2538" s="27"/>
      <c r="D2538" s="27"/>
      <c r="E2538" s="27"/>
      <c r="F2538" s="26"/>
      <c r="G2538" s="28"/>
      <c r="H2538" s="31"/>
    </row>
    <row r="2539" spans="2:8">
      <c r="B2539" s="27"/>
      <c r="C2539" s="27"/>
      <c r="D2539" s="27"/>
      <c r="E2539" s="27"/>
      <c r="F2539" s="26"/>
      <c r="G2539" s="28"/>
      <c r="H2539" s="31"/>
    </row>
    <row r="2540" spans="2:8">
      <c r="B2540" s="27"/>
      <c r="C2540" s="27"/>
      <c r="D2540" s="27"/>
      <c r="E2540" s="27"/>
      <c r="F2540" s="26"/>
      <c r="G2540" s="28"/>
      <c r="H2540" s="31"/>
    </row>
    <row r="2541" spans="2:8">
      <c r="B2541" s="27"/>
      <c r="C2541" s="27"/>
      <c r="D2541" s="27"/>
      <c r="E2541" s="27"/>
      <c r="F2541" s="26"/>
      <c r="G2541" s="28"/>
      <c r="H2541" s="31"/>
    </row>
    <row r="2542" spans="2:8">
      <c r="B2542" s="27"/>
      <c r="C2542" s="27"/>
      <c r="D2542" s="27"/>
      <c r="E2542" s="27"/>
      <c r="F2542" s="26"/>
      <c r="G2542" s="28"/>
      <c r="H2542" s="31"/>
    </row>
    <row r="2543" spans="2:8">
      <c r="B2543" s="27"/>
      <c r="C2543" s="27"/>
      <c r="D2543" s="27"/>
      <c r="E2543" s="27"/>
      <c r="F2543" s="26"/>
      <c r="G2543" s="28"/>
      <c r="H2543" s="31"/>
    </row>
    <row r="2544" spans="2:8">
      <c r="B2544" s="27"/>
      <c r="C2544" s="27"/>
      <c r="D2544" s="27"/>
      <c r="E2544" s="27"/>
      <c r="F2544" s="26"/>
      <c r="G2544" s="28"/>
      <c r="H2544" s="31"/>
    </row>
    <row r="2545" spans="2:8">
      <c r="B2545" s="27"/>
      <c r="C2545" s="27"/>
      <c r="D2545" s="27"/>
      <c r="E2545" s="27"/>
      <c r="F2545" s="26"/>
      <c r="G2545" s="28"/>
      <c r="H2545" s="31"/>
    </row>
    <row r="2546" spans="2:8">
      <c r="B2546" s="27"/>
      <c r="C2546" s="27"/>
      <c r="D2546" s="27"/>
      <c r="E2546" s="27"/>
      <c r="F2546" s="26"/>
      <c r="G2546" s="28"/>
      <c r="H2546" s="31"/>
    </row>
    <row r="2547" spans="2:8">
      <c r="B2547" s="27"/>
      <c r="C2547" s="27"/>
      <c r="D2547" s="27"/>
      <c r="E2547" s="27"/>
      <c r="F2547" s="26"/>
      <c r="G2547" s="28"/>
      <c r="H2547" s="31"/>
    </row>
    <row r="2548" spans="2:8">
      <c r="B2548" s="27"/>
      <c r="C2548" s="27"/>
      <c r="D2548" s="27"/>
      <c r="E2548" s="27"/>
      <c r="F2548" s="26"/>
      <c r="G2548" s="28"/>
      <c r="H2548" s="31"/>
    </row>
    <row r="2549" spans="2:8">
      <c r="B2549" s="27"/>
      <c r="C2549" s="27"/>
      <c r="D2549" s="27"/>
      <c r="E2549" s="27"/>
      <c r="F2549" s="26"/>
      <c r="G2549" s="28"/>
      <c r="H2549" s="31"/>
    </row>
    <row r="2550" spans="2:8">
      <c r="B2550" s="27"/>
      <c r="C2550" s="27"/>
      <c r="D2550" s="27"/>
      <c r="E2550" s="27"/>
      <c r="F2550" s="26"/>
      <c r="G2550" s="28"/>
      <c r="H2550" s="31"/>
    </row>
    <row r="2551" spans="2:8">
      <c r="B2551" s="27"/>
      <c r="C2551" s="27"/>
      <c r="D2551" s="27"/>
      <c r="E2551" s="27"/>
      <c r="F2551" s="26"/>
      <c r="G2551" s="28"/>
      <c r="H2551" s="31"/>
    </row>
    <row r="2552" spans="2:8">
      <c r="B2552" s="27"/>
      <c r="C2552" s="27"/>
      <c r="D2552" s="27"/>
      <c r="E2552" s="27"/>
      <c r="F2552" s="26"/>
      <c r="G2552" s="28"/>
      <c r="H2552" s="31"/>
    </row>
    <row r="2553" spans="2:8">
      <c r="B2553" s="27"/>
      <c r="C2553" s="27"/>
      <c r="D2553" s="27"/>
      <c r="E2553" s="27"/>
      <c r="F2553" s="26"/>
      <c r="G2553" s="28"/>
      <c r="H2553" s="31"/>
    </row>
    <row r="2554" spans="2:8">
      <c r="B2554" s="27"/>
      <c r="C2554" s="27"/>
      <c r="D2554" s="27"/>
      <c r="E2554" s="27"/>
      <c r="F2554" s="26"/>
      <c r="G2554" s="28"/>
      <c r="H2554" s="31"/>
    </row>
    <row r="2555" spans="2:8">
      <c r="B2555" s="27"/>
      <c r="C2555" s="27"/>
      <c r="D2555" s="27"/>
      <c r="E2555" s="27"/>
      <c r="F2555" s="26"/>
      <c r="G2555" s="28"/>
      <c r="H2555" s="31"/>
    </row>
    <row r="2556" spans="2:8">
      <c r="B2556" s="27"/>
      <c r="C2556" s="27"/>
      <c r="D2556" s="27"/>
      <c r="E2556" s="27"/>
      <c r="F2556" s="26"/>
      <c r="G2556" s="28"/>
      <c r="H2556" s="31"/>
    </row>
    <row r="2557" spans="2:8">
      <c r="B2557" s="27"/>
      <c r="C2557" s="27"/>
      <c r="D2557" s="27"/>
      <c r="E2557" s="27"/>
      <c r="F2557" s="26"/>
      <c r="G2557" s="28"/>
      <c r="H2557" s="31"/>
    </row>
    <row r="2558" spans="2:8">
      <c r="B2558" s="27"/>
      <c r="C2558" s="27"/>
      <c r="D2558" s="27"/>
      <c r="E2558" s="27"/>
      <c r="F2558" s="26"/>
      <c r="G2558" s="28"/>
      <c r="H2558" s="31"/>
    </row>
    <row r="2559" spans="2:8">
      <c r="B2559" s="27"/>
      <c r="C2559" s="27"/>
      <c r="D2559" s="27"/>
      <c r="E2559" s="27"/>
      <c r="F2559" s="26"/>
      <c r="G2559" s="28"/>
      <c r="H2559" s="31"/>
    </row>
    <row r="2560" spans="2:8">
      <c r="B2560" s="27"/>
      <c r="C2560" s="27"/>
      <c r="D2560" s="27"/>
      <c r="E2560" s="27"/>
      <c r="F2560" s="26"/>
      <c r="G2560" s="28"/>
      <c r="H2560" s="31"/>
    </row>
    <row r="2561" spans="2:8">
      <c r="B2561" s="27"/>
      <c r="C2561" s="27"/>
      <c r="D2561" s="27"/>
      <c r="E2561" s="27"/>
      <c r="F2561" s="26"/>
      <c r="G2561" s="28"/>
      <c r="H2561" s="31"/>
    </row>
    <row r="2562" spans="2:8">
      <c r="B2562" s="27"/>
      <c r="C2562" s="27"/>
      <c r="D2562" s="27"/>
      <c r="E2562" s="27"/>
      <c r="F2562" s="26"/>
      <c r="G2562" s="28"/>
      <c r="H2562" s="31"/>
    </row>
    <row r="2563" spans="2:8">
      <c r="B2563" s="27"/>
      <c r="C2563" s="27"/>
      <c r="D2563" s="27"/>
      <c r="E2563" s="27"/>
      <c r="F2563" s="26"/>
      <c r="G2563" s="28"/>
      <c r="H2563" s="31"/>
    </row>
    <row r="2564" spans="2:8">
      <c r="B2564" s="27"/>
      <c r="C2564" s="27"/>
      <c r="D2564" s="27"/>
      <c r="E2564" s="27"/>
      <c r="F2564" s="26"/>
      <c r="G2564" s="28"/>
      <c r="H2564" s="31"/>
    </row>
    <row r="2565" spans="2:8">
      <c r="B2565" s="27"/>
      <c r="C2565" s="27"/>
      <c r="D2565" s="27"/>
      <c r="E2565" s="27"/>
      <c r="F2565" s="26"/>
      <c r="G2565" s="28"/>
      <c r="H2565" s="31"/>
    </row>
    <row r="2566" spans="2:8">
      <c r="B2566" s="27"/>
      <c r="C2566" s="27"/>
      <c r="D2566" s="27"/>
      <c r="E2566" s="27"/>
      <c r="F2566" s="26"/>
      <c r="G2566" s="28"/>
      <c r="H2566" s="31"/>
    </row>
    <row r="2567" spans="2:8">
      <c r="B2567" s="27"/>
      <c r="C2567" s="27"/>
      <c r="D2567" s="27"/>
      <c r="E2567" s="27"/>
      <c r="F2567" s="26"/>
      <c r="G2567" s="28"/>
      <c r="H2567" s="31"/>
    </row>
    <row r="2568" spans="2:8">
      <c r="B2568" s="27"/>
      <c r="C2568" s="27"/>
      <c r="D2568" s="27"/>
      <c r="E2568" s="27"/>
      <c r="F2568" s="26"/>
      <c r="G2568" s="28"/>
      <c r="H2568" s="31"/>
    </row>
    <row r="2569" spans="2:8">
      <c r="B2569" s="27"/>
      <c r="C2569" s="27"/>
      <c r="D2569" s="27"/>
      <c r="E2569" s="27"/>
      <c r="F2569" s="26"/>
      <c r="G2569" s="28"/>
      <c r="H2569" s="31"/>
    </row>
    <row r="2570" spans="2:8">
      <c r="B2570" s="27"/>
      <c r="C2570" s="27"/>
      <c r="D2570" s="27"/>
      <c r="E2570" s="27"/>
      <c r="F2570" s="26"/>
      <c r="G2570" s="28"/>
      <c r="H2570" s="31"/>
    </row>
    <row r="2571" spans="2:8">
      <c r="B2571" s="27"/>
      <c r="C2571" s="27"/>
      <c r="D2571" s="27"/>
      <c r="E2571" s="27"/>
      <c r="F2571" s="26"/>
      <c r="G2571" s="28"/>
      <c r="H2571" s="31"/>
    </row>
    <row r="2572" spans="2:8">
      <c r="B2572" s="27"/>
      <c r="C2572" s="27"/>
      <c r="D2572" s="27"/>
      <c r="E2572" s="27"/>
      <c r="F2572" s="26"/>
      <c r="G2572" s="28"/>
      <c r="H2572" s="31"/>
    </row>
    <row r="2573" spans="2:8">
      <c r="B2573" s="27"/>
      <c r="C2573" s="27"/>
      <c r="D2573" s="27"/>
      <c r="E2573" s="27"/>
      <c r="F2573" s="26"/>
      <c r="G2573" s="28"/>
      <c r="H2573" s="31"/>
    </row>
    <row r="2574" spans="2:8">
      <c r="B2574" s="27"/>
      <c r="C2574" s="27"/>
      <c r="D2574" s="27"/>
      <c r="E2574" s="27"/>
      <c r="F2574" s="26"/>
      <c r="G2574" s="28"/>
      <c r="H2574" s="31"/>
    </row>
    <row r="2575" spans="2:8">
      <c r="B2575" s="27"/>
      <c r="C2575" s="27"/>
      <c r="D2575" s="27"/>
      <c r="E2575" s="27"/>
      <c r="F2575" s="26"/>
      <c r="G2575" s="28"/>
      <c r="H2575" s="31"/>
    </row>
    <row r="2576" spans="2:8">
      <c r="B2576" s="27"/>
      <c r="C2576" s="27"/>
      <c r="D2576" s="27"/>
      <c r="E2576" s="27"/>
      <c r="F2576" s="26"/>
      <c r="G2576" s="28"/>
      <c r="H2576" s="31"/>
    </row>
    <row r="2577" spans="2:8">
      <c r="B2577" s="27"/>
      <c r="C2577" s="27"/>
      <c r="D2577" s="27"/>
      <c r="E2577" s="27"/>
      <c r="F2577" s="26"/>
      <c r="G2577" s="28"/>
      <c r="H2577" s="31"/>
    </row>
    <row r="2578" spans="2:8">
      <c r="B2578" s="27"/>
      <c r="C2578" s="27"/>
      <c r="D2578" s="27"/>
      <c r="E2578" s="27"/>
      <c r="F2578" s="26"/>
      <c r="G2578" s="28"/>
      <c r="H2578" s="31"/>
    </row>
    <row r="2579" spans="2:8">
      <c r="B2579" s="27"/>
      <c r="C2579" s="27"/>
      <c r="D2579" s="27"/>
      <c r="E2579" s="27"/>
      <c r="F2579" s="26"/>
      <c r="G2579" s="28"/>
      <c r="H2579" s="31"/>
    </row>
    <row r="2580" spans="2:8">
      <c r="B2580" s="27"/>
      <c r="C2580" s="27"/>
      <c r="D2580" s="27"/>
      <c r="E2580" s="27"/>
      <c r="F2580" s="26"/>
      <c r="G2580" s="28"/>
      <c r="H2580" s="31"/>
    </row>
    <row r="2581" spans="2:8">
      <c r="B2581" s="27"/>
      <c r="C2581" s="27"/>
      <c r="D2581" s="27"/>
      <c r="E2581" s="27"/>
      <c r="F2581" s="26"/>
      <c r="G2581" s="28"/>
      <c r="H2581" s="31"/>
    </row>
    <row r="2582" spans="2:8">
      <c r="B2582" s="27"/>
      <c r="C2582" s="27"/>
      <c r="D2582" s="27"/>
      <c r="E2582" s="27"/>
      <c r="F2582" s="26"/>
      <c r="G2582" s="28"/>
      <c r="H2582" s="31"/>
    </row>
    <row r="2583" spans="2:8">
      <c r="B2583" s="27"/>
      <c r="C2583" s="27"/>
      <c r="D2583" s="27"/>
      <c r="E2583" s="27"/>
      <c r="F2583" s="26"/>
      <c r="G2583" s="28"/>
      <c r="H2583" s="31"/>
    </row>
    <row r="2584" spans="2:8">
      <c r="B2584" s="27"/>
      <c r="C2584" s="27"/>
      <c r="D2584" s="27"/>
      <c r="E2584" s="27"/>
      <c r="F2584" s="26"/>
      <c r="G2584" s="28"/>
      <c r="H2584" s="31"/>
    </row>
    <row r="2585" spans="2:8">
      <c r="B2585" s="27"/>
      <c r="C2585" s="27"/>
      <c r="D2585" s="27"/>
      <c r="E2585" s="27"/>
      <c r="F2585" s="26"/>
      <c r="G2585" s="28"/>
      <c r="H2585" s="31"/>
    </row>
    <row r="2586" spans="2:8">
      <c r="B2586" s="27"/>
      <c r="C2586" s="27"/>
      <c r="D2586" s="27"/>
      <c r="E2586" s="27"/>
      <c r="F2586" s="26"/>
      <c r="G2586" s="28"/>
      <c r="H2586" s="31"/>
    </row>
    <row r="2587" spans="2:8">
      <c r="B2587" s="27"/>
      <c r="C2587" s="27"/>
      <c r="D2587" s="27"/>
      <c r="E2587" s="27"/>
      <c r="F2587" s="26"/>
      <c r="G2587" s="28"/>
      <c r="H2587" s="31"/>
    </row>
    <row r="2588" spans="2:8">
      <c r="B2588" s="27"/>
      <c r="C2588" s="27"/>
      <c r="D2588" s="27"/>
      <c r="E2588" s="27"/>
      <c r="F2588" s="26"/>
      <c r="G2588" s="28"/>
      <c r="H2588" s="31"/>
    </row>
    <row r="2589" spans="2:8">
      <c r="B2589" s="27"/>
      <c r="C2589" s="27"/>
      <c r="D2589" s="27"/>
      <c r="E2589" s="27"/>
      <c r="F2589" s="26"/>
      <c r="G2589" s="28"/>
      <c r="H2589" s="31"/>
    </row>
    <row r="2590" spans="2:8">
      <c r="B2590" s="27"/>
      <c r="C2590" s="27"/>
      <c r="D2590" s="27"/>
      <c r="E2590" s="27"/>
      <c r="F2590" s="26"/>
      <c r="G2590" s="28"/>
      <c r="H2590" s="31"/>
    </row>
    <row r="2591" spans="2:8">
      <c r="B2591" s="27"/>
      <c r="C2591" s="27"/>
      <c r="D2591" s="27"/>
      <c r="E2591" s="27"/>
      <c r="F2591" s="26"/>
      <c r="G2591" s="28"/>
      <c r="H2591" s="31"/>
    </row>
    <row r="2592" spans="2:8">
      <c r="B2592" s="27"/>
      <c r="C2592" s="27"/>
      <c r="D2592" s="27"/>
      <c r="E2592" s="27"/>
      <c r="F2592" s="26"/>
      <c r="G2592" s="28"/>
      <c r="H2592" s="31"/>
    </row>
    <row r="2593" spans="2:8">
      <c r="B2593" s="27"/>
      <c r="C2593" s="27"/>
      <c r="D2593" s="27"/>
      <c r="E2593" s="27"/>
      <c r="F2593" s="26"/>
      <c r="G2593" s="28"/>
      <c r="H2593" s="31"/>
    </row>
    <row r="2594" spans="2:8">
      <c r="B2594" s="27"/>
      <c r="C2594" s="27"/>
      <c r="D2594" s="27"/>
      <c r="E2594" s="27"/>
      <c r="F2594" s="26"/>
      <c r="G2594" s="28"/>
      <c r="H2594" s="31"/>
    </row>
    <row r="2595" spans="2:8">
      <c r="B2595" s="27"/>
      <c r="C2595" s="27"/>
      <c r="D2595" s="27"/>
      <c r="E2595" s="27"/>
      <c r="F2595" s="26"/>
      <c r="G2595" s="28"/>
      <c r="H2595" s="31"/>
    </row>
    <row r="2596" spans="2:8">
      <c r="B2596" s="27"/>
      <c r="C2596" s="27"/>
      <c r="D2596" s="27"/>
      <c r="E2596" s="27"/>
      <c r="F2596" s="26"/>
      <c r="G2596" s="28"/>
      <c r="H2596" s="31"/>
    </row>
    <row r="2597" spans="2:8">
      <c r="B2597" s="27"/>
      <c r="C2597" s="27"/>
      <c r="D2597" s="27"/>
      <c r="E2597" s="27"/>
      <c r="F2597" s="26"/>
      <c r="G2597" s="28"/>
      <c r="H2597" s="31"/>
    </row>
    <row r="2598" spans="2:8">
      <c r="B2598" s="27"/>
      <c r="C2598" s="27"/>
      <c r="D2598" s="27"/>
      <c r="E2598" s="27"/>
      <c r="F2598" s="26"/>
      <c r="G2598" s="28"/>
      <c r="H2598" s="31"/>
    </row>
    <row r="2599" spans="2:8">
      <c r="B2599" s="27"/>
      <c r="C2599" s="27"/>
      <c r="D2599" s="27"/>
      <c r="E2599" s="27"/>
      <c r="F2599" s="26"/>
      <c r="G2599" s="28"/>
      <c r="H2599" s="31"/>
    </row>
    <row r="2600" spans="2:8">
      <c r="B2600" s="27"/>
      <c r="C2600" s="27"/>
      <c r="D2600" s="27"/>
      <c r="E2600" s="27"/>
      <c r="F2600" s="26"/>
      <c r="G2600" s="28"/>
      <c r="H2600" s="31"/>
    </row>
    <row r="2601" spans="2:8">
      <c r="B2601" s="27"/>
      <c r="C2601" s="27"/>
      <c r="D2601" s="27"/>
      <c r="E2601" s="27"/>
      <c r="F2601" s="26"/>
      <c r="G2601" s="28"/>
      <c r="H2601" s="31"/>
    </row>
    <row r="2602" spans="2:8">
      <c r="B2602" s="27"/>
      <c r="C2602" s="27"/>
      <c r="D2602" s="27"/>
      <c r="E2602" s="27"/>
      <c r="F2602" s="26"/>
      <c r="G2602" s="28"/>
      <c r="H2602" s="31"/>
    </row>
    <row r="2603" spans="2:8">
      <c r="B2603" s="27"/>
      <c r="C2603" s="27"/>
      <c r="D2603" s="27"/>
      <c r="E2603" s="27"/>
      <c r="F2603" s="26"/>
      <c r="G2603" s="28"/>
      <c r="H2603" s="31"/>
    </row>
    <row r="2604" spans="2:8">
      <c r="B2604" s="27"/>
      <c r="C2604" s="27"/>
      <c r="D2604" s="27"/>
      <c r="E2604" s="27"/>
      <c r="F2604" s="26"/>
      <c r="G2604" s="28"/>
      <c r="H2604" s="31"/>
    </row>
    <row r="2605" spans="2:8">
      <c r="B2605" s="27"/>
      <c r="C2605" s="27"/>
      <c r="D2605" s="27"/>
      <c r="E2605" s="27"/>
      <c r="F2605" s="26"/>
      <c r="G2605" s="28"/>
      <c r="H2605" s="31"/>
    </row>
    <row r="2606" spans="2:8">
      <c r="B2606" s="27"/>
      <c r="C2606" s="27"/>
      <c r="D2606" s="27"/>
      <c r="E2606" s="27"/>
      <c r="F2606" s="26"/>
      <c r="G2606" s="28"/>
      <c r="H2606" s="31"/>
    </row>
    <row r="2607" spans="2:8">
      <c r="B2607" s="27"/>
      <c r="C2607" s="27"/>
      <c r="D2607" s="27"/>
      <c r="E2607" s="27"/>
      <c r="F2607" s="26"/>
      <c r="G2607" s="28"/>
      <c r="H2607" s="31"/>
    </row>
    <row r="2608" spans="2:8">
      <c r="B2608" s="27"/>
      <c r="C2608" s="27"/>
      <c r="D2608" s="27"/>
      <c r="E2608" s="27"/>
      <c r="F2608" s="26"/>
      <c r="G2608" s="28"/>
      <c r="H2608" s="31"/>
    </row>
    <row r="2609" spans="2:8">
      <c r="B2609" s="27"/>
      <c r="C2609" s="27"/>
      <c r="D2609" s="27"/>
      <c r="E2609" s="27"/>
      <c r="F2609" s="26"/>
      <c r="G2609" s="28"/>
      <c r="H2609" s="31"/>
    </row>
    <row r="2610" spans="2:8">
      <c r="B2610" s="27"/>
      <c r="C2610" s="27"/>
      <c r="D2610" s="27"/>
      <c r="E2610" s="27"/>
      <c r="F2610" s="26"/>
      <c r="G2610" s="28"/>
      <c r="H2610" s="31"/>
    </row>
    <row r="2611" spans="2:8">
      <c r="B2611" s="27"/>
      <c r="C2611" s="27"/>
      <c r="D2611" s="27"/>
      <c r="E2611" s="27"/>
      <c r="F2611" s="26"/>
      <c r="G2611" s="28"/>
      <c r="H2611" s="31"/>
    </row>
    <row r="2612" spans="2:8">
      <c r="B2612" s="27"/>
      <c r="C2612" s="27"/>
      <c r="D2612" s="27"/>
      <c r="E2612" s="27"/>
      <c r="F2612" s="26"/>
      <c r="G2612" s="28"/>
      <c r="H2612" s="31"/>
    </row>
    <row r="2613" spans="2:8">
      <c r="B2613" s="27"/>
      <c r="C2613" s="27"/>
      <c r="D2613" s="27"/>
      <c r="E2613" s="27"/>
      <c r="F2613" s="26"/>
      <c r="G2613" s="28"/>
      <c r="H2613" s="31"/>
    </row>
    <row r="2614" spans="2:8">
      <c r="B2614" s="27"/>
      <c r="C2614" s="27"/>
      <c r="D2614" s="27"/>
      <c r="E2614" s="27"/>
      <c r="F2614" s="26"/>
      <c r="G2614" s="28"/>
      <c r="H2614" s="31"/>
    </row>
    <row r="2615" spans="2:8">
      <c r="B2615" s="27"/>
      <c r="C2615" s="27"/>
      <c r="D2615" s="27"/>
      <c r="E2615" s="27"/>
      <c r="F2615" s="26"/>
      <c r="G2615" s="28"/>
      <c r="H2615" s="31"/>
    </row>
    <row r="2616" spans="2:8">
      <c r="B2616" s="27"/>
      <c r="C2616" s="27"/>
      <c r="D2616" s="27"/>
      <c r="E2616" s="27"/>
      <c r="F2616" s="26"/>
      <c r="G2616" s="28"/>
      <c r="H2616" s="31"/>
    </row>
    <row r="2617" spans="2:8">
      <c r="B2617" s="27"/>
      <c r="C2617" s="27"/>
      <c r="D2617" s="27"/>
      <c r="E2617" s="27"/>
      <c r="F2617" s="26"/>
      <c r="G2617" s="28"/>
      <c r="H2617" s="31"/>
    </row>
    <row r="2618" spans="2:8">
      <c r="B2618" s="27"/>
      <c r="C2618" s="27"/>
      <c r="D2618" s="27"/>
      <c r="E2618" s="27"/>
      <c r="F2618" s="26"/>
      <c r="G2618" s="28"/>
      <c r="H2618" s="31"/>
    </row>
    <row r="2619" spans="2:8">
      <c r="B2619" s="27"/>
      <c r="C2619" s="27"/>
      <c r="D2619" s="27"/>
      <c r="E2619" s="27"/>
      <c r="F2619" s="26"/>
      <c r="G2619" s="28"/>
      <c r="H2619" s="31"/>
    </row>
    <row r="2620" spans="2:8">
      <c r="B2620" s="27"/>
      <c r="C2620" s="27"/>
      <c r="D2620" s="27"/>
      <c r="E2620" s="27"/>
      <c r="F2620" s="26"/>
      <c r="G2620" s="28"/>
      <c r="H2620" s="31"/>
    </row>
    <row r="2621" spans="2:8">
      <c r="B2621" s="27"/>
      <c r="C2621" s="27"/>
      <c r="D2621" s="27"/>
      <c r="E2621" s="27"/>
      <c r="F2621" s="26"/>
      <c r="G2621" s="28"/>
      <c r="H2621" s="31"/>
    </row>
    <row r="2622" spans="2:8">
      <c r="B2622" s="27"/>
      <c r="C2622" s="27"/>
      <c r="D2622" s="27"/>
      <c r="E2622" s="27"/>
      <c r="F2622" s="26"/>
      <c r="G2622" s="28"/>
      <c r="H2622" s="31"/>
    </row>
    <row r="2623" spans="2:8">
      <c r="B2623" s="27"/>
      <c r="C2623" s="27"/>
      <c r="D2623" s="27"/>
      <c r="E2623" s="27"/>
      <c r="F2623" s="26"/>
      <c r="G2623" s="28"/>
      <c r="H2623" s="31"/>
    </row>
    <row r="2624" spans="2:8">
      <c r="B2624" s="27"/>
      <c r="C2624" s="27"/>
      <c r="D2624" s="27"/>
      <c r="E2624" s="27"/>
      <c r="F2624" s="26"/>
      <c r="G2624" s="28"/>
      <c r="H2624" s="31"/>
    </row>
    <row r="2625" spans="2:8">
      <c r="B2625" s="27"/>
      <c r="C2625" s="27"/>
      <c r="D2625" s="27"/>
      <c r="E2625" s="27"/>
      <c r="F2625" s="26"/>
      <c r="G2625" s="28"/>
      <c r="H2625" s="31"/>
    </row>
    <row r="2626" spans="2:8">
      <c r="B2626" s="27"/>
      <c r="C2626" s="27"/>
      <c r="D2626" s="27"/>
      <c r="E2626" s="27"/>
      <c r="F2626" s="26"/>
      <c r="G2626" s="28"/>
      <c r="H2626" s="31"/>
    </row>
    <row r="2627" spans="2:8">
      <c r="B2627" s="27"/>
      <c r="C2627" s="27"/>
      <c r="D2627" s="27"/>
      <c r="E2627" s="27"/>
      <c r="F2627" s="26"/>
      <c r="G2627" s="28"/>
      <c r="H2627" s="31"/>
    </row>
    <row r="2628" spans="2:8">
      <c r="B2628" s="27"/>
      <c r="C2628" s="27"/>
      <c r="D2628" s="27"/>
      <c r="E2628" s="27"/>
      <c r="F2628" s="26"/>
      <c r="G2628" s="28"/>
      <c r="H2628" s="31"/>
    </row>
    <row r="2629" spans="2:8">
      <c r="B2629" s="27"/>
      <c r="C2629" s="27"/>
      <c r="D2629" s="27"/>
      <c r="E2629" s="27"/>
      <c r="F2629" s="26"/>
      <c r="G2629" s="28"/>
      <c r="H2629" s="31"/>
    </row>
    <row r="2630" spans="2:8">
      <c r="B2630" s="27"/>
      <c r="C2630" s="27"/>
      <c r="D2630" s="27"/>
      <c r="E2630" s="27"/>
      <c r="F2630" s="26"/>
      <c r="G2630" s="28"/>
      <c r="H2630" s="31"/>
    </row>
    <row r="2631" spans="2:8">
      <c r="B2631" s="27"/>
      <c r="C2631" s="27"/>
      <c r="D2631" s="27"/>
      <c r="E2631" s="27"/>
      <c r="F2631" s="26"/>
      <c r="G2631" s="28"/>
      <c r="H2631" s="31"/>
    </row>
    <row r="2632" spans="2:8">
      <c r="B2632" s="27"/>
      <c r="C2632" s="27"/>
      <c r="D2632" s="27"/>
      <c r="E2632" s="27"/>
      <c r="F2632" s="26"/>
      <c r="G2632" s="28"/>
      <c r="H2632" s="31"/>
    </row>
    <row r="2633" spans="2:8">
      <c r="B2633" s="27"/>
      <c r="C2633" s="27"/>
      <c r="D2633" s="27"/>
      <c r="E2633" s="27"/>
      <c r="F2633" s="26"/>
      <c r="G2633" s="28"/>
      <c r="H2633" s="31"/>
    </row>
    <row r="2634" spans="2:8">
      <c r="B2634" s="27"/>
      <c r="C2634" s="27"/>
      <c r="D2634" s="27"/>
      <c r="E2634" s="27"/>
      <c r="F2634" s="26"/>
      <c r="G2634" s="28"/>
      <c r="H2634" s="31"/>
    </row>
    <row r="2635" spans="2:8">
      <c r="B2635" s="27"/>
      <c r="C2635" s="27"/>
      <c r="D2635" s="27"/>
      <c r="E2635" s="27"/>
      <c r="F2635" s="26"/>
      <c r="G2635" s="28"/>
      <c r="H2635" s="31"/>
    </row>
    <row r="2636" spans="2:8">
      <c r="B2636" s="27"/>
      <c r="C2636" s="27"/>
      <c r="D2636" s="27"/>
      <c r="E2636" s="27"/>
      <c r="F2636" s="26"/>
      <c r="G2636" s="28"/>
      <c r="H2636" s="31"/>
    </row>
    <row r="2637" spans="2:8">
      <c r="B2637" s="27"/>
      <c r="C2637" s="27"/>
      <c r="D2637" s="27"/>
      <c r="E2637" s="27"/>
      <c r="F2637" s="26"/>
      <c r="G2637" s="28"/>
      <c r="H2637" s="31"/>
    </row>
    <row r="2638" spans="2:8">
      <c r="B2638" s="27"/>
      <c r="C2638" s="27"/>
      <c r="D2638" s="27"/>
      <c r="E2638" s="27"/>
      <c r="F2638" s="26"/>
      <c r="G2638" s="28"/>
      <c r="H2638" s="31"/>
    </row>
    <row r="2639" spans="2:8">
      <c r="B2639" s="27"/>
      <c r="C2639" s="27"/>
      <c r="D2639" s="27"/>
      <c r="E2639" s="27"/>
      <c r="F2639" s="26"/>
      <c r="G2639" s="28"/>
      <c r="H2639" s="31"/>
    </row>
    <row r="2640" spans="2:8">
      <c r="B2640" s="27"/>
      <c r="C2640" s="27"/>
      <c r="D2640" s="27"/>
      <c r="E2640" s="27"/>
      <c r="F2640" s="26"/>
      <c r="G2640" s="28"/>
      <c r="H2640" s="31"/>
    </row>
    <row r="2641" spans="2:8">
      <c r="B2641" s="27"/>
      <c r="C2641" s="27"/>
      <c r="D2641" s="27"/>
      <c r="E2641" s="27"/>
      <c r="F2641" s="26"/>
      <c r="G2641" s="28"/>
      <c r="H2641" s="31"/>
    </row>
    <row r="2642" spans="2:8">
      <c r="B2642" s="27"/>
      <c r="C2642" s="27"/>
      <c r="D2642" s="27"/>
      <c r="E2642" s="27"/>
      <c r="F2642" s="26"/>
      <c r="G2642" s="28"/>
      <c r="H2642" s="31"/>
    </row>
    <row r="2643" spans="2:8">
      <c r="B2643" s="27"/>
      <c r="C2643" s="27"/>
      <c r="D2643" s="27"/>
      <c r="E2643" s="27"/>
      <c r="F2643" s="26"/>
      <c r="G2643" s="28"/>
      <c r="H2643" s="31"/>
    </row>
    <row r="2644" spans="2:8">
      <c r="B2644" s="27"/>
      <c r="C2644" s="27"/>
      <c r="D2644" s="27"/>
      <c r="E2644" s="27"/>
      <c r="F2644" s="26"/>
      <c r="G2644" s="28"/>
      <c r="H2644" s="31"/>
    </row>
    <row r="2645" spans="2:8">
      <c r="B2645" s="27"/>
      <c r="C2645" s="27"/>
      <c r="D2645" s="27"/>
      <c r="E2645" s="27"/>
      <c r="F2645" s="26"/>
      <c r="G2645" s="28"/>
      <c r="H2645" s="31"/>
    </row>
    <row r="2646" spans="2:8">
      <c r="B2646" s="27"/>
      <c r="C2646" s="27"/>
      <c r="D2646" s="27"/>
      <c r="E2646" s="27"/>
      <c r="F2646" s="26"/>
      <c r="G2646" s="28"/>
      <c r="H2646" s="31"/>
    </row>
    <row r="2647" spans="2:8">
      <c r="B2647" s="27"/>
      <c r="C2647" s="27"/>
      <c r="D2647" s="27"/>
      <c r="E2647" s="27"/>
      <c r="F2647" s="26"/>
      <c r="G2647" s="28"/>
      <c r="H2647" s="31"/>
    </row>
    <row r="2648" spans="2:8">
      <c r="B2648" s="27"/>
      <c r="C2648" s="27"/>
      <c r="D2648" s="27"/>
      <c r="E2648" s="27"/>
      <c r="F2648" s="26"/>
      <c r="G2648" s="28"/>
      <c r="H2648" s="31"/>
    </row>
    <row r="2649" spans="2:8">
      <c r="B2649" s="27"/>
      <c r="C2649" s="27"/>
      <c r="D2649" s="27"/>
      <c r="E2649" s="27"/>
      <c r="F2649" s="26"/>
      <c r="G2649" s="28"/>
      <c r="H2649" s="31"/>
    </row>
    <row r="2650" spans="2:8">
      <c r="B2650" s="27"/>
      <c r="C2650" s="27"/>
      <c r="D2650" s="27"/>
      <c r="E2650" s="27"/>
      <c r="F2650" s="26"/>
      <c r="G2650" s="28"/>
      <c r="H2650" s="31"/>
    </row>
    <row r="2651" spans="2:8">
      <c r="B2651" s="27"/>
      <c r="C2651" s="27"/>
      <c r="D2651" s="27"/>
      <c r="E2651" s="27"/>
      <c r="F2651" s="26"/>
      <c r="G2651" s="28"/>
      <c r="H2651" s="31"/>
    </row>
    <row r="2652" spans="2:8">
      <c r="B2652" s="27"/>
      <c r="C2652" s="27"/>
      <c r="D2652" s="27"/>
      <c r="E2652" s="27"/>
      <c r="F2652" s="26"/>
      <c r="G2652" s="28"/>
      <c r="H2652" s="31"/>
    </row>
    <row r="2653" spans="2:8">
      <c r="B2653" s="27"/>
      <c r="C2653" s="27"/>
      <c r="D2653" s="27"/>
      <c r="E2653" s="27"/>
      <c r="F2653" s="26"/>
      <c r="G2653" s="28"/>
      <c r="H2653" s="31"/>
    </row>
    <row r="2654" spans="2:8">
      <c r="B2654" s="27"/>
      <c r="C2654" s="27"/>
      <c r="D2654" s="27"/>
      <c r="E2654" s="27"/>
      <c r="F2654" s="26"/>
      <c r="G2654" s="28"/>
      <c r="H2654" s="31"/>
    </row>
    <row r="2655" spans="2:8">
      <c r="B2655" s="27"/>
      <c r="C2655" s="27"/>
      <c r="D2655" s="27"/>
      <c r="E2655" s="27"/>
      <c r="F2655" s="26"/>
      <c r="G2655" s="28"/>
      <c r="H2655" s="31"/>
    </row>
    <row r="2656" spans="2:8">
      <c r="B2656" s="27"/>
      <c r="C2656" s="27"/>
      <c r="D2656" s="27"/>
      <c r="E2656" s="27"/>
      <c r="F2656" s="26"/>
      <c r="G2656" s="28"/>
      <c r="H2656" s="31"/>
    </row>
    <row r="2657" spans="2:8">
      <c r="B2657" s="27"/>
      <c r="C2657" s="27"/>
      <c r="D2657" s="27"/>
      <c r="E2657" s="27"/>
      <c r="F2657" s="26"/>
      <c r="G2657" s="28"/>
      <c r="H2657" s="31"/>
    </row>
    <row r="2658" spans="2:8">
      <c r="B2658" s="27"/>
      <c r="C2658" s="27"/>
      <c r="D2658" s="27"/>
      <c r="E2658" s="27"/>
      <c r="F2658" s="26"/>
      <c r="G2658" s="28"/>
      <c r="H2658" s="31"/>
    </row>
    <row r="2659" spans="2:8">
      <c r="B2659" s="27"/>
      <c r="C2659" s="27"/>
      <c r="D2659" s="27"/>
      <c r="E2659" s="27"/>
      <c r="F2659" s="26"/>
      <c r="G2659" s="28"/>
      <c r="H2659" s="31"/>
    </row>
    <row r="2660" spans="2:8">
      <c r="B2660" s="27"/>
      <c r="C2660" s="27"/>
      <c r="D2660" s="27"/>
      <c r="E2660" s="27"/>
      <c r="F2660" s="26"/>
      <c r="G2660" s="28"/>
      <c r="H2660" s="31"/>
    </row>
    <row r="2661" spans="2:8">
      <c r="B2661" s="27"/>
      <c r="C2661" s="27"/>
      <c r="D2661" s="27"/>
      <c r="E2661" s="27"/>
      <c r="F2661" s="26"/>
      <c r="G2661" s="28"/>
      <c r="H2661" s="31"/>
    </row>
    <row r="2662" spans="2:8">
      <c r="B2662" s="27"/>
      <c r="C2662" s="27"/>
      <c r="D2662" s="27"/>
      <c r="E2662" s="27"/>
      <c r="F2662" s="26"/>
      <c r="G2662" s="28"/>
      <c r="H2662" s="31"/>
    </row>
    <row r="2663" spans="2:8">
      <c r="B2663" s="27"/>
      <c r="C2663" s="27"/>
      <c r="D2663" s="27"/>
      <c r="E2663" s="27"/>
      <c r="F2663" s="26"/>
      <c r="G2663" s="28"/>
      <c r="H2663" s="31"/>
    </row>
    <row r="2664" spans="2:8">
      <c r="B2664" s="27"/>
      <c r="C2664" s="27"/>
      <c r="D2664" s="27"/>
      <c r="E2664" s="27"/>
      <c r="F2664" s="26"/>
      <c r="G2664" s="28"/>
      <c r="H2664" s="31"/>
    </row>
    <row r="2665" spans="2:8">
      <c r="B2665" s="27"/>
      <c r="C2665" s="27"/>
      <c r="D2665" s="27"/>
      <c r="E2665" s="27"/>
      <c r="F2665" s="26"/>
      <c r="G2665" s="28"/>
      <c r="H2665" s="31"/>
    </row>
    <row r="2666" spans="2:8">
      <c r="B2666" s="27"/>
      <c r="C2666" s="27"/>
      <c r="D2666" s="27"/>
      <c r="E2666" s="27"/>
      <c r="F2666" s="26"/>
      <c r="G2666" s="28"/>
      <c r="H2666" s="31"/>
    </row>
    <row r="2667" spans="2:8">
      <c r="B2667" s="27"/>
      <c r="C2667" s="27"/>
      <c r="D2667" s="27"/>
      <c r="E2667" s="27"/>
      <c r="F2667" s="26"/>
      <c r="G2667" s="28"/>
      <c r="H2667" s="31"/>
    </row>
    <row r="2668" spans="2:8">
      <c r="B2668" s="27"/>
      <c r="C2668" s="27"/>
      <c r="D2668" s="27"/>
      <c r="E2668" s="27"/>
      <c r="F2668" s="26"/>
      <c r="G2668" s="28"/>
      <c r="H2668" s="31"/>
    </row>
    <row r="2669" spans="2:8">
      <c r="B2669" s="27"/>
      <c r="C2669" s="27"/>
      <c r="D2669" s="27"/>
      <c r="E2669" s="27"/>
      <c r="F2669" s="26"/>
      <c r="G2669" s="28"/>
      <c r="H2669" s="31"/>
    </row>
    <row r="2670" spans="2:8">
      <c r="B2670" s="27"/>
      <c r="C2670" s="27"/>
      <c r="D2670" s="27"/>
      <c r="E2670" s="27"/>
      <c r="F2670" s="26"/>
      <c r="G2670" s="28"/>
      <c r="H2670" s="31"/>
    </row>
    <row r="2671" spans="2:8">
      <c r="B2671" s="27"/>
      <c r="C2671" s="27"/>
      <c r="D2671" s="27"/>
      <c r="E2671" s="27"/>
      <c r="F2671" s="26"/>
      <c r="G2671" s="28"/>
      <c r="H2671" s="31"/>
    </row>
    <row r="2672" spans="2:8">
      <c r="B2672" s="27"/>
      <c r="C2672" s="27"/>
      <c r="D2672" s="27"/>
      <c r="E2672" s="27"/>
      <c r="F2672" s="26"/>
      <c r="G2672" s="28"/>
      <c r="H2672" s="31"/>
    </row>
    <row r="2673" spans="2:8">
      <c r="B2673" s="27"/>
      <c r="C2673" s="27"/>
      <c r="D2673" s="27"/>
      <c r="E2673" s="27"/>
      <c r="F2673" s="26"/>
      <c r="G2673" s="28"/>
      <c r="H2673" s="31"/>
    </row>
    <row r="2674" spans="2:8">
      <c r="B2674" s="27"/>
      <c r="C2674" s="27"/>
      <c r="D2674" s="27"/>
      <c r="E2674" s="27"/>
      <c r="F2674" s="26"/>
      <c r="G2674" s="28"/>
      <c r="H2674" s="31"/>
    </row>
    <row r="2675" spans="2:8">
      <c r="B2675" s="27"/>
      <c r="C2675" s="27"/>
      <c r="D2675" s="27"/>
      <c r="E2675" s="27"/>
      <c r="F2675" s="26"/>
      <c r="G2675" s="28"/>
      <c r="H2675" s="31"/>
    </row>
    <row r="2676" spans="2:8">
      <c r="B2676" s="27"/>
      <c r="C2676" s="27"/>
      <c r="D2676" s="27"/>
      <c r="E2676" s="27"/>
      <c r="F2676" s="26"/>
      <c r="G2676" s="28"/>
      <c r="H2676" s="31"/>
    </row>
    <row r="2677" spans="2:8">
      <c r="B2677" s="27"/>
      <c r="C2677" s="27"/>
      <c r="D2677" s="27"/>
      <c r="E2677" s="27"/>
      <c r="F2677" s="26"/>
      <c r="G2677" s="28"/>
      <c r="H2677" s="31"/>
    </row>
    <row r="2678" spans="2:8">
      <c r="B2678" s="27"/>
      <c r="C2678" s="27"/>
      <c r="D2678" s="27"/>
      <c r="E2678" s="27"/>
      <c r="F2678" s="26"/>
      <c r="G2678" s="28"/>
      <c r="H2678" s="31"/>
    </row>
    <row r="2679" spans="2:8">
      <c r="B2679" s="27"/>
      <c r="C2679" s="27"/>
      <c r="D2679" s="27"/>
      <c r="E2679" s="27"/>
      <c r="F2679" s="26"/>
      <c r="G2679" s="28"/>
      <c r="H2679" s="31"/>
    </row>
    <row r="2680" spans="2:8">
      <c r="B2680" s="27"/>
      <c r="C2680" s="27"/>
      <c r="D2680" s="27"/>
      <c r="E2680" s="27"/>
      <c r="F2680" s="26"/>
      <c r="G2680" s="28"/>
      <c r="H2680" s="31"/>
    </row>
    <row r="2681" spans="2:8">
      <c r="B2681" s="27"/>
      <c r="C2681" s="27"/>
      <c r="D2681" s="27"/>
      <c r="E2681" s="27"/>
      <c r="F2681" s="26"/>
      <c r="G2681" s="28"/>
      <c r="H2681" s="31"/>
    </row>
    <row r="2682" spans="2:8">
      <c r="B2682" s="27"/>
      <c r="C2682" s="27"/>
      <c r="D2682" s="27"/>
      <c r="E2682" s="27"/>
      <c r="F2682" s="26"/>
      <c r="G2682" s="28"/>
      <c r="H2682" s="31"/>
    </row>
    <row r="2683" spans="2:8">
      <c r="B2683" s="27"/>
      <c r="C2683" s="27"/>
      <c r="D2683" s="27"/>
      <c r="E2683" s="27"/>
      <c r="F2683" s="26"/>
      <c r="G2683" s="28"/>
      <c r="H2683" s="31"/>
    </row>
    <row r="2684" spans="2:8">
      <c r="B2684" s="27"/>
      <c r="C2684" s="27"/>
      <c r="D2684" s="27"/>
      <c r="E2684" s="27"/>
      <c r="F2684" s="26"/>
      <c r="G2684" s="28"/>
      <c r="H2684" s="31"/>
    </row>
    <row r="2685" spans="2:8">
      <c r="B2685" s="27"/>
      <c r="C2685" s="27"/>
      <c r="D2685" s="27"/>
      <c r="E2685" s="27"/>
      <c r="F2685" s="26"/>
      <c r="G2685" s="28"/>
      <c r="H2685" s="31"/>
    </row>
    <row r="2686" spans="2:8">
      <c r="B2686" s="27"/>
      <c r="C2686" s="27"/>
      <c r="D2686" s="27"/>
      <c r="E2686" s="27"/>
      <c r="F2686" s="26"/>
      <c r="G2686" s="28"/>
      <c r="H2686" s="31"/>
    </row>
    <row r="2687" spans="2:8">
      <c r="B2687" s="27"/>
      <c r="C2687" s="27"/>
      <c r="D2687" s="27"/>
      <c r="E2687" s="27"/>
      <c r="F2687" s="26"/>
      <c r="G2687" s="28"/>
      <c r="H2687" s="31"/>
    </row>
    <row r="2688" spans="2:8">
      <c r="B2688" s="27"/>
      <c r="C2688" s="27"/>
      <c r="D2688" s="27"/>
      <c r="E2688" s="27"/>
      <c r="F2688" s="26"/>
      <c r="G2688" s="28"/>
      <c r="H2688" s="31"/>
    </row>
    <row r="2689" spans="2:8">
      <c r="B2689" s="27"/>
      <c r="C2689" s="27"/>
      <c r="D2689" s="27"/>
      <c r="E2689" s="27"/>
      <c r="F2689" s="26"/>
      <c r="G2689" s="28"/>
      <c r="H2689" s="31"/>
    </row>
    <row r="2690" spans="2:8">
      <c r="B2690" s="27"/>
      <c r="C2690" s="27"/>
      <c r="D2690" s="27"/>
      <c r="E2690" s="27"/>
      <c r="F2690" s="26"/>
      <c r="G2690" s="28"/>
      <c r="H2690" s="31"/>
    </row>
    <row r="2691" spans="2:8">
      <c r="B2691" s="27"/>
      <c r="C2691" s="27"/>
      <c r="D2691" s="27"/>
      <c r="E2691" s="27"/>
      <c r="F2691" s="26"/>
      <c r="G2691" s="28"/>
      <c r="H2691" s="31"/>
    </row>
    <row r="2692" spans="2:8">
      <c r="B2692" s="27"/>
      <c r="C2692" s="27"/>
      <c r="D2692" s="27"/>
      <c r="E2692" s="27"/>
      <c r="F2692" s="26"/>
      <c r="G2692" s="28"/>
      <c r="H2692" s="31"/>
    </row>
    <row r="2693" spans="2:8">
      <c r="B2693" s="27"/>
      <c r="C2693" s="27"/>
      <c r="D2693" s="27"/>
      <c r="E2693" s="27"/>
      <c r="F2693" s="26"/>
      <c r="G2693" s="28"/>
      <c r="H2693" s="31"/>
    </row>
    <row r="2694" spans="2:8">
      <c r="B2694" s="27"/>
      <c r="C2694" s="27"/>
      <c r="D2694" s="27"/>
      <c r="E2694" s="27"/>
      <c r="F2694" s="26"/>
      <c r="G2694" s="28"/>
      <c r="H2694" s="31"/>
    </row>
    <row r="2695" spans="2:8">
      <c r="B2695" s="27"/>
      <c r="C2695" s="27"/>
      <c r="D2695" s="27"/>
      <c r="E2695" s="27"/>
      <c r="F2695" s="26"/>
      <c r="G2695" s="28"/>
      <c r="H2695" s="31"/>
    </row>
    <row r="2696" spans="2:8">
      <c r="B2696" s="27"/>
      <c r="C2696" s="27"/>
      <c r="D2696" s="27"/>
      <c r="E2696" s="27"/>
      <c r="F2696" s="26"/>
      <c r="G2696" s="28"/>
      <c r="H2696" s="31"/>
    </row>
    <row r="2697" spans="2:8">
      <c r="B2697" s="27"/>
      <c r="C2697" s="27"/>
      <c r="D2697" s="27"/>
      <c r="E2697" s="27"/>
      <c r="F2697" s="26"/>
      <c r="G2697" s="28"/>
      <c r="H2697" s="31"/>
    </row>
    <row r="2698" spans="2:8">
      <c r="B2698" s="27"/>
      <c r="C2698" s="27"/>
      <c r="D2698" s="27"/>
      <c r="E2698" s="27"/>
      <c r="F2698" s="26"/>
      <c r="G2698" s="28"/>
      <c r="H2698" s="31"/>
    </row>
    <row r="2699" spans="2:8">
      <c r="B2699" s="27"/>
      <c r="C2699" s="27"/>
      <c r="D2699" s="27"/>
      <c r="E2699" s="27"/>
      <c r="F2699" s="26"/>
      <c r="G2699" s="28"/>
      <c r="H2699" s="31"/>
    </row>
    <row r="2700" spans="2:8">
      <c r="B2700" s="27"/>
      <c r="C2700" s="27"/>
      <c r="D2700" s="27"/>
      <c r="E2700" s="27"/>
      <c r="F2700" s="26"/>
      <c r="G2700" s="28"/>
      <c r="H2700" s="31"/>
    </row>
    <row r="2701" spans="2:8">
      <c r="B2701" s="27"/>
      <c r="C2701" s="27"/>
      <c r="D2701" s="27"/>
      <c r="E2701" s="27"/>
      <c r="F2701" s="26"/>
      <c r="G2701" s="28"/>
      <c r="H2701" s="31"/>
    </row>
    <row r="2702" spans="2:8">
      <c r="B2702" s="27"/>
      <c r="C2702" s="27"/>
      <c r="D2702" s="27"/>
      <c r="E2702" s="27"/>
      <c r="F2702" s="26"/>
      <c r="G2702" s="28"/>
      <c r="H2702" s="31"/>
    </row>
    <row r="2703" spans="2:8">
      <c r="B2703" s="27"/>
      <c r="C2703" s="27"/>
      <c r="D2703" s="27"/>
      <c r="E2703" s="27"/>
      <c r="F2703" s="26"/>
      <c r="G2703" s="28"/>
      <c r="H2703" s="31"/>
    </row>
    <row r="2704" spans="2:8">
      <c r="B2704" s="27"/>
      <c r="C2704" s="27"/>
      <c r="D2704" s="27"/>
      <c r="E2704" s="27"/>
      <c r="F2704" s="26"/>
      <c r="G2704" s="28"/>
      <c r="H2704" s="31"/>
    </row>
    <row r="2705" spans="2:8">
      <c r="B2705" s="27"/>
      <c r="C2705" s="27"/>
      <c r="D2705" s="27"/>
      <c r="E2705" s="27"/>
      <c r="F2705" s="26"/>
      <c r="G2705" s="28"/>
      <c r="H2705" s="31"/>
    </row>
    <row r="2706" spans="2:8">
      <c r="B2706" s="27"/>
      <c r="C2706" s="27"/>
      <c r="D2706" s="27"/>
      <c r="E2706" s="27"/>
      <c r="F2706" s="26"/>
      <c r="G2706" s="28"/>
      <c r="H2706" s="31"/>
    </row>
    <row r="2707" spans="2:8">
      <c r="B2707" s="27"/>
      <c r="C2707" s="27"/>
      <c r="D2707" s="27"/>
      <c r="E2707" s="27"/>
      <c r="F2707" s="26"/>
      <c r="G2707" s="28"/>
      <c r="H2707" s="31"/>
    </row>
    <row r="2708" spans="2:8">
      <c r="B2708" s="27"/>
      <c r="C2708" s="27"/>
      <c r="D2708" s="27"/>
      <c r="E2708" s="27"/>
      <c r="F2708" s="26"/>
      <c r="G2708" s="28"/>
      <c r="H2708" s="31"/>
    </row>
    <row r="2709" spans="2:8">
      <c r="B2709" s="27"/>
      <c r="C2709" s="27"/>
      <c r="D2709" s="27"/>
      <c r="E2709" s="27"/>
      <c r="F2709" s="26"/>
      <c r="G2709" s="28"/>
      <c r="H2709" s="31"/>
    </row>
    <row r="2710" spans="2:8">
      <c r="B2710" s="27"/>
      <c r="C2710" s="27"/>
      <c r="D2710" s="27"/>
      <c r="E2710" s="27"/>
      <c r="F2710" s="26"/>
      <c r="G2710" s="28"/>
      <c r="H2710" s="31"/>
    </row>
    <row r="2711" spans="2:8">
      <c r="B2711" s="27"/>
      <c r="C2711" s="27"/>
      <c r="D2711" s="27"/>
      <c r="E2711" s="27"/>
      <c r="F2711" s="26"/>
      <c r="G2711" s="28"/>
      <c r="H2711" s="31"/>
    </row>
    <row r="2712" spans="2:8">
      <c r="B2712" s="27"/>
      <c r="C2712" s="27"/>
      <c r="D2712" s="27"/>
      <c r="E2712" s="27"/>
      <c r="F2712" s="26"/>
      <c r="G2712" s="28"/>
      <c r="H2712" s="31"/>
    </row>
    <row r="2713" spans="2:8">
      <c r="B2713" s="27"/>
      <c r="C2713" s="27"/>
      <c r="D2713" s="27"/>
      <c r="E2713" s="27"/>
      <c r="F2713" s="26"/>
      <c r="G2713" s="28"/>
      <c r="H2713" s="31"/>
    </row>
    <row r="2714" spans="2:8">
      <c r="B2714" s="27"/>
      <c r="C2714" s="27"/>
      <c r="D2714" s="27"/>
      <c r="E2714" s="27"/>
      <c r="F2714" s="26"/>
      <c r="G2714" s="28"/>
      <c r="H2714" s="31"/>
    </row>
    <row r="2715" spans="2:8">
      <c r="B2715" s="27"/>
      <c r="C2715" s="27"/>
      <c r="D2715" s="27"/>
      <c r="E2715" s="27"/>
      <c r="F2715" s="26"/>
      <c r="G2715" s="28"/>
      <c r="H2715" s="31"/>
    </row>
    <row r="2716" spans="2:8">
      <c r="B2716" s="27"/>
      <c r="C2716" s="27"/>
      <c r="D2716" s="27"/>
      <c r="E2716" s="27"/>
      <c r="F2716" s="26"/>
      <c r="G2716" s="28"/>
      <c r="H2716" s="31"/>
    </row>
    <row r="2717" spans="2:8">
      <c r="B2717" s="27"/>
      <c r="C2717" s="27"/>
      <c r="D2717" s="27"/>
      <c r="E2717" s="27"/>
      <c r="F2717" s="26"/>
      <c r="G2717" s="28"/>
      <c r="H2717" s="31"/>
    </row>
    <row r="2718" spans="2:8">
      <c r="B2718" s="27"/>
      <c r="C2718" s="27"/>
      <c r="D2718" s="27"/>
      <c r="E2718" s="27"/>
      <c r="F2718" s="26"/>
      <c r="G2718" s="28"/>
      <c r="H2718" s="31"/>
    </row>
    <row r="2719" spans="2:8">
      <c r="B2719" s="27"/>
      <c r="C2719" s="27"/>
      <c r="D2719" s="27"/>
      <c r="E2719" s="27"/>
      <c r="F2719" s="26"/>
      <c r="G2719" s="28"/>
      <c r="H2719" s="31"/>
    </row>
    <row r="2720" spans="2:8">
      <c r="B2720" s="27"/>
      <c r="C2720" s="27"/>
      <c r="D2720" s="27"/>
      <c r="E2720" s="27"/>
      <c r="F2720" s="26"/>
      <c r="G2720" s="28"/>
      <c r="H2720" s="31"/>
    </row>
    <row r="2721" spans="2:8">
      <c r="B2721" s="27"/>
      <c r="C2721" s="27"/>
      <c r="D2721" s="27"/>
      <c r="E2721" s="27"/>
      <c r="F2721" s="26"/>
      <c r="G2721" s="28"/>
      <c r="H2721" s="31"/>
    </row>
    <row r="2722" spans="2:8">
      <c r="B2722" s="27"/>
      <c r="C2722" s="27"/>
      <c r="D2722" s="27"/>
      <c r="E2722" s="27"/>
      <c r="F2722" s="26"/>
      <c r="G2722" s="28"/>
      <c r="H2722" s="31"/>
    </row>
    <row r="2723" spans="2:8">
      <c r="B2723" s="27"/>
      <c r="C2723" s="27"/>
      <c r="D2723" s="27"/>
      <c r="E2723" s="27"/>
      <c r="F2723" s="26"/>
      <c r="G2723" s="28"/>
      <c r="H2723" s="31"/>
    </row>
    <row r="2724" spans="2:8">
      <c r="B2724" s="27"/>
      <c r="C2724" s="27"/>
      <c r="D2724" s="27"/>
      <c r="E2724" s="27"/>
      <c r="F2724" s="26"/>
      <c r="G2724" s="28"/>
      <c r="H2724" s="31"/>
    </row>
    <row r="2725" spans="2:8">
      <c r="B2725" s="27"/>
      <c r="C2725" s="27"/>
      <c r="D2725" s="27"/>
      <c r="E2725" s="27"/>
      <c r="F2725" s="26"/>
      <c r="G2725" s="28"/>
      <c r="H2725" s="31"/>
    </row>
    <row r="2726" spans="2:8">
      <c r="B2726" s="27"/>
      <c r="C2726" s="27"/>
      <c r="D2726" s="27"/>
      <c r="E2726" s="27"/>
      <c r="F2726" s="26"/>
      <c r="G2726" s="28"/>
      <c r="H2726" s="31"/>
    </row>
    <row r="2727" spans="2:8">
      <c r="B2727" s="27"/>
      <c r="C2727" s="27"/>
      <c r="D2727" s="27"/>
      <c r="E2727" s="27"/>
      <c r="F2727" s="26"/>
      <c r="G2727" s="28"/>
      <c r="H2727" s="31"/>
    </row>
    <row r="2728" spans="2:8">
      <c r="B2728" s="27"/>
      <c r="C2728" s="27"/>
      <c r="D2728" s="27"/>
      <c r="E2728" s="27"/>
      <c r="F2728" s="26"/>
      <c r="G2728" s="28"/>
      <c r="H2728" s="31"/>
    </row>
    <row r="2729" spans="2:8">
      <c r="B2729" s="27"/>
      <c r="C2729" s="27"/>
      <c r="D2729" s="27"/>
      <c r="E2729" s="27"/>
      <c r="F2729" s="26"/>
      <c r="G2729" s="28"/>
      <c r="H2729" s="31"/>
    </row>
    <row r="2730" spans="2:8">
      <c r="B2730" s="27"/>
      <c r="C2730" s="27"/>
      <c r="D2730" s="27"/>
      <c r="E2730" s="27"/>
      <c r="F2730" s="26"/>
      <c r="G2730" s="28"/>
      <c r="H2730" s="31"/>
    </row>
    <row r="2731" spans="2:8">
      <c r="B2731" s="27"/>
      <c r="C2731" s="27"/>
      <c r="D2731" s="27"/>
      <c r="E2731" s="27"/>
      <c r="F2731" s="26"/>
      <c r="G2731" s="28"/>
      <c r="H2731" s="31"/>
    </row>
    <row r="2732" spans="2:8">
      <c r="B2732" s="27"/>
      <c r="C2732" s="27"/>
      <c r="D2732" s="27"/>
      <c r="E2732" s="27"/>
      <c r="F2732" s="26"/>
      <c r="G2732" s="28"/>
      <c r="H2732" s="31"/>
    </row>
    <row r="2733" spans="2:8">
      <c r="B2733" s="27"/>
      <c r="C2733" s="27"/>
      <c r="D2733" s="27"/>
      <c r="E2733" s="27"/>
      <c r="F2733" s="26"/>
      <c r="G2733" s="28"/>
      <c r="H2733" s="31"/>
    </row>
    <row r="2734" spans="2:8">
      <c r="B2734" s="27"/>
      <c r="C2734" s="27"/>
      <c r="D2734" s="27"/>
      <c r="E2734" s="27"/>
      <c r="F2734" s="26"/>
      <c r="G2734" s="28"/>
      <c r="H2734" s="31"/>
    </row>
    <row r="2735" spans="2:8">
      <c r="B2735" s="27"/>
      <c r="C2735" s="27"/>
      <c r="D2735" s="27"/>
      <c r="E2735" s="27"/>
      <c r="F2735" s="26"/>
      <c r="G2735" s="28"/>
      <c r="H2735" s="31"/>
    </row>
    <row r="2736" spans="2:8">
      <c r="B2736" s="27"/>
      <c r="C2736" s="27"/>
      <c r="D2736" s="27"/>
      <c r="E2736" s="27"/>
      <c r="F2736" s="26"/>
      <c r="G2736" s="28"/>
      <c r="H2736" s="31"/>
    </row>
    <row r="2737" spans="2:8">
      <c r="B2737" s="27"/>
      <c r="C2737" s="27"/>
      <c r="D2737" s="27"/>
      <c r="E2737" s="27"/>
      <c r="F2737" s="26"/>
      <c r="G2737" s="28"/>
      <c r="H2737" s="31"/>
    </row>
    <row r="2738" spans="2:8">
      <c r="B2738" s="27"/>
      <c r="C2738" s="27"/>
      <c r="D2738" s="27"/>
      <c r="E2738" s="27"/>
      <c r="F2738" s="26"/>
      <c r="G2738" s="28"/>
      <c r="H2738" s="31"/>
    </row>
    <row r="2739" spans="2:8">
      <c r="B2739" s="27"/>
      <c r="C2739" s="27"/>
      <c r="D2739" s="27"/>
      <c r="E2739" s="27"/>
      <c r="F2739" s="26"/>
      <c r="G2739" s="28"/>
      <c r="H2739" s="31"/>
    </row>
    <row r="2740" spans="2:8">
      <c r="B2740" s="27"/>
      <c r="C2740" s="27"/>
      <c r="D2740" s="27"/>
      <c r="E2740" s="27"/>
      <c r="F2740" s="26"/>
      <c r="G2740" s="28"/>
      <c r="H2740" s="31"/>
    </row>
    <row r="2741" spans="2:8">
      <c r="B2741" s="27"/>
      <c r="C2741" s="27"/>
      <c r="D2741" s="27"/>
      <c r="E2741" s="27"/>
      <c r="F2741" s="26"/>
      <c r="G2741" s="28"/>
      <c r="H2741" s="31"/>
    </row>
    <row r="2742" spans="2:8">
      <c r="B2742" s="27"/>
      <c r="C2742" s="27"/>
      <c r="D2742" s="27"/>
      <c r="E2742" s="27"/>
      <c r="F2742" s="26"/>
      <c r="G2742" s="28"/>
      <c r="H2742" s="31"/>
    </row>
    <row r="2743" spans="2:8">
      <c r="B2743" s="27"/>
      <c r="C2743" s="27"/>
      <c r="D2743" s="27"/>
      <c r="E2743" s="27"/>
      <c r="F2743" s="26"/>
      <c r="G2743" s="28"/>
      <c r="H2743" s="31"/>
    </row>
    <row r="2744" spans="2:8">
      <c r="B2744" s="27"/>
      <c r="C2744" s="27"/>
      <c r="D2744" s="27"/>
      <c r="E2744" s="27"/>
      <c r="F2744" s="26"/>
      <c r="G2744" s="28"/>
      <c r="H2744" s="31"/>
    </row>
    <row r="2745" spans="2:8">
      <c r="B2745" s="27"/>
      <c r="C2745" s="27"/>
      <c r="D2745" s="27"/>
      <c r="E2745" s="27"/>
      <c r="F2745" s="26"/>
      <c r="G2745" s="28"/>
      <c r="H2745" s="31"/>
    </row>
    <row r="2746" spans="2:8">
      <c r="B2746" s="27"/>
      <c r="C2746" s="27"/>
      <c r="D2746" s="27"/>
      <c r="E2746" s="27"/>
      <c r="F2746" s="26"/>
      <c r="G2746" s="28"/>
      <c r="H2746" s="31"/>
    </row>
    <row r="2747" spans="2:8">
      <c r="B2747" s="27"/>
      <c r="C2747" s="27"/>
      <c r="D2747" s="27"/>
      <c r="E2747" s="27"/>
      <c r="F2747" s="26"/>
      <c r="G2747" s="28"/>
      <c r="H2747" s="31"/>
    </row>
    <row r="2748" spans="2:8">
      <c r="B2748" s="27"/>
      <c r="C2748" s="27"/>
      <c r="D2748" s="27"/>
      <c r="E2748" s="27"/>
      <c r="F2748" s="26"/>
      <c r="G2748" s="28"/>
      <c r="H2748" s="31"/>
    </row>
    <row r="2749" spans="2:8">
      <c r="B2749" s="27"/>
      <c r="C2749" s="27"/>
      <c r="D2749" s="27"/>
      <c r="E2749" s="27"/>
      <c r="F2749" s="26"/>
      <c r="G2749" s="28"/>
      <c r="H2749" s="31"/>
    </row>
    <row r="2750" spans="2:8">
      <c r="B2750" s="27"/>
      <c r="C2750" s="27"/>
      <c r="D2750" s="27"/>
      <c r="E2750" s="27"/>
      <c r="F2750" s="26"/>
      <c r="G2750" s="28"/>
      <c r="H2750" s="31"/>
    </row>
    <row r="2751" spans="2:8">
      <c r="B2751" s="27"/>
      <c r="C2751" s="27"/>
      <c r="D2751" s="27"/>
      <c r="E2751" s="27"/>
      <c r="F2751" s="26"/>
      <c r="G2751" s="28"/>
      <c r="H2751" s="31"/>
    </row>
    <row r="2752" spans="2:8">
      <c r="B2752" s="27"/>
      <c r="C2752" s="27"/>
      <c r="D2752" s="27"/>
      <c r="E2752" s="27"/>
      <c r="F2752" s="26"/>
      <c r="G2752" s="28"/>
      <c r="H2752" s="31"/>
    </row>
    <row r="2753" spans="2:8">
      <c r="B2753" s="27"/>
      <c r="C2753" s="27"/>
      <c r="D2753" s="27"/>
      <c r="E2753" s="27"/>
      <c r="F2753" s="26"/>
      <c r="G2753" s="28"/>
      <c r="H2753" s="31"/>
    </row>
    <row r="2754" spans="2:8">
      <c r="B2754" s="27"/>
      <c r="C2754" s="27"/>
      <c r="D2754" s="27"/>
      <c r="E2754" s="27"/>
      <c r="F2754" s="26"/>
      <c r="G2754" s="28"/>
      <c r="H2754" s="31"/>
    </row>
    <row r="2755" spans="2:8">
      <c r="B2755" s="27"/>
      <c r="C2755" s="27"/>
      <c r="D2755" s="27"/>
      <c r="E2755" s="27"/>
      <c r="F2755" s="26"/>
      <c r="G2755" s="28"/>
      <c r="H2755" s="31"/>
    </row>
    <row r="2756" spans="2:8">
      <c r="B2756" s="27"/>
      <c r="C2756" s="27"/>
      <c r="D2756" s="27"/>
      <c r="E2756" s="27"/>
      <c r="F2756" s="26"/>
      <c r="G2756" s="28"/>
      <c r="H2756" s="31"/>
    </row>
    <row r="2757" spans="2:8">
      <c r="B2757" s="27"/>
      <c r="C2757" s="27"/>
      <c r="D2757" s="27"/>
      <c r="E2757" s="27"/>
      <c r="F2757" s="26"/>
      <c r="G2757" s="28"/>
      <c r="H2757" s="31"/>
    </row>
    <row r="2758" spans="2:8">
      <c r="B2758" s="27"/>
      <c r="C2758" s="27"/>
      <c r="D2758" s="27"/>
      <c r="E2758" s="27"/>
      <c r="F2758" s="26"/>
      <c r="G2758" s="28"/>
      <c r="H2758" s="31"/>
    </row>
    <row r="2759" spans="2:8">
      <c r="B2759" s="27"/>
      <c r="C2759" s="27"/>
      <c r="D2759" s="27"/>
      <c r="E2759" s="27"/>
      <c r="F2759" s="26"/>
      <c r="G2759" s="28"/>
      <c r="H2759" s="31"/>
    </row>
    <row r="2760" spans="2:8">
      <c r="B2760" s="27"/>
      <c r="C2760" s="27"/>
      <c r="D2760" s="27"/>
      <c r="E2760" s="27"/>
      <c r="F2760" s="26"/>
      <c r="G2760" s="28"/>
      <c r="H2760" s="31"/>
    </row>
    <row r="2761" spans="2:8">
      <c r="B2761" s="27"/>
      <c r="C2761" s="27"/>
      <c r="D2761" s="27"/>
      <c r="E2761" s="27"/>
      <c r="F2761" s="26"/>
      <c r="G2761" s="28"/>
      <c r="H2761" s="31"/>
    </row>
    <row r="2762" spans="2:8">
      <c r="B2762" s="27"/>
      <c r="C2762" s="27"/>
      <c r="D2762" s="27"/>
      <c r="E2762" s="27"/>
      <c r="F2762" s="26"/>
      <c r="G2762" s="28"/>
      <c r="H2762" s="31"/>
    </row>
    <row r="2763" spans="2:8">
      <c r="B2763" s="27"/>
      <c r="C2763" s="27"/>
      <c r="D2763" s="27"/>
      <c r="E2763" s="27"/>
      <c r="F2763" s="26"/>
      <c r="G2763" s="28"/>
      <c r="H2763" s="31"/>
    </row>
    <row r="2764" spans="2:8">
      <c r="B2764" s="27"/>
      <c r="C2764" s="27"/>
      <c r="D2764" s="27"/>
      <c r="E2764" s="27"/>
      <c r="F2764" s="26"/>
      <c r="G2764" s="28"/>
      <c r="H2764" s="31"/>
    </row>
    <row r="2765" spans="2:8">
      <c r="B2765" s="27"/>
      <c r="C2765" s="27"/>
      <c r="D2765" s="27"/>
      <c r="E2765" s="27"/>
      <c r="F2765" s="26"/>
      <c r="G2765" s="28"/>
      <c r="H2765" s="31"/>
    </row>
    <row r="2766" spans="2:8">
      <c r="B2766" s="27"/>
      <c r="C2766" s="27"/>
      <c r="D2766" s="27"/>
      <c r="E2766" s="27"/>
      <c r="F2766" s="26"/>
      <c r="G2766" s="28"/>
      <c r="H2766" s="31"/>
    </row>
    <row r="2767" spans="2:8">
      <c r="B2767" s="27"/>
      <c r="C2767" s="27"/>
      <c r="D2767" s="27"/>
      <c r="E2767" s="27"/>
      <c r="F2767" s="26"/>
      <c r="G2767" s="28"/>
      <c r="H2767" s="31"/>
    </row>
    <row r="2768" spans="2:8">
      <c r="B2768" s="27"/>
      <c r="C2768" s="27"/>
      <c r="D2768" s="27"/>
      <c r="E2768" s="27"/>
      <c r="F2768" s="26"/>
      <c r="G2768" s="28"/>
      <c r="H2768" s="31"/>
    </row>
    <row r="2769" spans="2:8">
      <c r="B2769" s="27"/>
      <c r="C2769" s="27"/>
      <c r="D2769" s="27"/>
      <c r="E2769" s="27"/>
      <c r="F2769" s="26"/>
      <c r="G2769" s="28"/>
      <c r="H2769" s="31"/>
    </row>
    <row r="2770" spans="2:8">
      <c r="B2770" s="27"/>
      <c r="C2770" s="27"/>
      <c r="D2770" s="27"/>
      <c r="E2770" s="27"/>
      <c r="F2770" s="26"/>
      <c r="G2770" s="28"/>
      <c r="H2770" s="31"/>
    </row>
    <row r="2771" spans="2:8">
      <c r="B2771" s="27"/>
      <c r="C2771" s="27"/>
      <c r="D2771" s="27"/>
      <c r="E2771" s="27"/>
      <c r="F2771" s="26"/>
      <c r="G2771" s="28"/>
      <c r="H2771" s="31"/>
    </row>
    <row r="2772" spans="2:8">
      <c r="B2772" s="27"/>
      <c r="C2772" s="27"/>
      <c r="D2772" s="27"/>
      <c r="E2772" s="27"/>
      <c r="F2772" s="26"/>
      <c r="G2772" s="28"/>
      <c r="H2772" s="31"/>
    </row>
    <row r="2773" spans="2:8">
      <c r="B2773" s="27"/>
      <c r="C2773" s="27"/>
      <c r="D2773" s="27"/>
      <c r="E2773" s="27"/>
      <c r="F2773" s="26"/>
      <c r="G2773" s="28"/>
      <c r="H2773" s="31"/>
    </row>
    <row r="2774" spans="2:8">
      <c r="B2774" s="27"/>
      <c r="C2774" s="27"/>
      <c r="D2774" s="27"/>
      <c r="E2774" s="27"/>
      <c r="F2774" s="26"/>
      <c r="G2774" s="28"/>
      <c r="H2774" s="31"/>
    </row>
    <row r="2775" spans="2:8">
      <c r="B2775" s="27"/>
      <c r="C2775" s="27"/>
      <c r="D2775" s="27"/>
      <c r="E2775" s="27"/>
      <c r="F2775" s="26"/>
      <c r="G2775" s="28"/>
      <c r="H2775" s="31"/>
    </row>
    <row r="2776" spans="2:8">
      <c r="B2776" s="27"/>
      <c r="C2776" s="27"/>
      <c r="D2776" s="27"/>
      <c r="E2776" s="27"/>
      <c r="F2776" s="26"/>
      <c r="G2776" s="28"/>
      <c r="H2776" s="31"/>
    </row>
    <row r="2777" spans="2:8">
      <c r="B2777" s="27"/>
      <c r="C2777" s="27"/>
      <c r="D2777" s="27"/>
      <c r="E2777" s="27"/>
      <c r="F2777" s="26"/>
      <c r="G2777" s="28"/>
      <c r="H2777" s="31"/>
    </row>
    <row r="2778" spans="2:8">
      <c r="B2778" s="27"/>
      <c r="C2778" s="27"/>
      <c r="D2778" s="27"/>
      <c r="E2778" s="27"/>
      <c r="F2778" s="26"/>
      <c r="G2778" s="28"/>
      <c r="H2778" s="31"/>
    </row>
    <row r="2779" spans="2:8">
      <c r="B2779" s="27"/>
      <c r="C2779" s="27"/>
      <c r="D2779" s="27"/>
      <c r="E2779" s="27"/>
      <c r="F2779" s="26"/>
      <c r="G2779" s="28"/>
      <c r="H2779" s="31"/>
    </row>
    <row r="2780" spans="2:8">
      <c r="B2780" s="27"/>
      <c r="C2780" s="27"/>
      <c r="D2780" s="27"/>
      <c r="E2780" s="27"/>
      <c r="F2780" s="26"/>
      <c r="G2780" s="28"/>
      <c r="H2780" s="31"/>
    </row>
    <row r="2781" spans="2:8">
      <c r="B2781" s="27"/>
      <c r="C2781" s="27"/>
      <c r="D2781" s="27"/>
      <c r="E2781" s="27"/>
      <c r="F2781" s="26"/>
      <c r="G2781" s="28"/>
      <c r="H2781" s="31"/>
    </row>
    <row r="2782" spans="2:8">
      <c r="B2782" s="27"/>
      <c r="C2782" s="27"/>
      <c r="D2782" s="27"/>
      <c r="E2782" s="27"/>
      <c r="F2782" s="26"/>
      <c r="G2782" s="28"/>
      <c r="H2782" s="31"/>
    </row>
    <row r="2783" spans="2:8">
      <c r="B2783" s="27"/>
      <c r="C2783" s="27"/>
      <c r="D2783" s="27"/>
      <c r="E2783" s="27"/>
      <c r="F2783" s="26"/>
      <c r="G2783" s="28"/>
      <c r="H2783" s="31"/>
    </row>
    <row r="2784" spans="2:8">
      <c r="B2784" s="27"/>
      <c r="C2784" s="27"/>
      <c r="D2784" s="27"/>
      <c r="E2784" s="27"/>
      <c r="F2784" s="26"/>
      <c r="G2784" s="28"/>
      <c r="H2784" s="31"/>
    </row>
    <row r="2785" spans="2:8">
      <c r="B2785" s="27"/>
      <c r="C2785" s="27"/>
      <c r="D2785" s="27"/>
      <c r="E2785" s="27"/>
      <c r="F2785" s="26"/>
      <c r="G2785" s="28"/>
      <c r="H2785" s="31"/>
    </row>
    <row r="2786" spans="2:8">
      <c r="B2786" s="27"/>
      <c r="C2786" s="27"/>
      <c r="D2786" s="27"/>
      <c r="E2786" s="27"/>
      <c r="F2786" s="26"/>
      <c r="G2786" s="28"/>
      <c r="H2786" s="31"/>
    </row>
    <row r="2787" spans="2:8">
      <c r="B2787" s="27"/>
      <c r="C2787" s="27"/>
      <c r="D2787" s="27"/>
      <c r="E2787" s="27"/>
      <c r="F2787" s="26"/>
      <c r="G2787" s="28"/>
      <c r="H2787" s="31"/>
    </row>
    <row r="2788" spans="2:8">
      <c r="B2788" s="27"/>
      <c r="C2788" s="27"/>
      <c r="D2788" s="27"/>
      <c r="E2788" s="27"/>
      <c r="F2788" s="26"/>
      <c r="G2788" s="28"/>
      <c r="H2788" s="31"/>
    </row>
    <row r="2789" spans="2:8">
      <c r="B2789" s="27"/>
      <c r="C2789" s="27"/>
      <c r="D2789" s="27"/>
      <c r="E2789" s="27"/>
      <c r="F2789" s="26"/>
      <c r="G2789" s="28"/>
      <c r="H2789" s="31"/>
    </row>
    <row r="2790" spans="2:8">
      <c r="B2790" s="27"/>
      <c r="C2790" s="27"/>
      <c r="D2790" s="27"/>
      <c r="E2790" s="27"/>
      <c r="F2790" s="26"/>
      <c r="G2790" s="28"/>
      <c r="H2790" s="31"/>
    </row>
    <row r="2791" spans="2:8">
      <c r="B2791" s="27"/>
      <c r="C2791" s="27"/>
      <c r="D2791" s="27"/>
      <c r="E2791" s="27"/>
      <c r="F2791" s="26"/>
      <c r="G2791" s="28"/>
      <c r="H2791" s="31"/>
    </row>
    <row r="2792" spans="2:8">
      <c r="B2792" s="27"/>
      <c r="C2792" s="27"/>
      <c r="D2792" s="27"/>
      <c r="E2792" s="27"/>
      <c r="F2792" s="26"/>
      <c r="G2792" s="28"/>
      <c r="H2792" s="31"/>
    </row>
    <row r="2793" spans="2:8">
      <c r="B2793" s="27"/>
      <c r="C2793" s="27"/>
      <c r="D2793" s="27"/>
      <c r="E2793" s="27"/>
      <c r="F2793" s="26"/>
      <c r="G2793" s="28"/>
      <c r="H2793" s="31"/>
    </row>
    <row r="2794" spans="2:8">
      <c r="B2794" s="27"/>
      <c r="C2794" s="27"/>
      <c r="D2794" s="27"/>
      <c r="E2794" s="27"/>
      <c r="F2794" s="26"/>
      <c r="G2794" s="28"/>
      <c r="H2794" s="31"/>
    </row>
    <row r="2795" spans="2:8">
      <c r="B2795" s="27"/>
      <c r="C2795" s="27"/>
      <c r="D2795" s="27"/>
      <c r="E2795" s="27"/>
      <c r="F2795" s="26"/>
      <c r="G2795" s="28"/>
      <c r="H2795" s="31"/>
    </row>
    <row r="2796" spans="2:8">
      <c r="B2796" s="27"/>
      <c r="C2796" s="27"/>
      <c r="D2796" s="27"/>
      <c r="E2796" s="27"/>
      <c r="F2796" s="26"/>
      <c r="G2796" s="28"/>
      <c r="H2796" s="31"/>
    </row>
    <row r="2797" spans="2:8">
      <c r="B2797" s="27"/>
      <c r="C2797" s="27"/>
      <c r="D2797" s="27"/>
      <c r="E2797" s="27"/>
      <c r="F2797" s="26"/>
      <c r="G2797" s="28"/>
      <c r="H2797" s="31"/>
    </row>
    <row r="2798" spans="2:8">
      <c r="B2798" s="27"/>
      <c r="C2798" s="27"/>
      <c r="D2798" s="27"/>
      <c r="E2798" s="27"/>
      <c r="F2798" s="26"/>
      <c r="G2798" s="28"/>
      <c r="H2798" s="31"/>
    </row>
    <row r="2799" spans="2:8">
      <c r="B2799" s="27"/>
      <c r="C2799" s="27"/>
      <c r="D2799" s="27"/>
      <c r="E2799" s="27"/>
      <c r="F2799" s="26"/>
      <c r="G2799" s="28"/>
      <c r="H2799" s="31"/>
    </row>
    <row r="2800" spans="2:8">
      <c r="B2800" s="27"/>
      <c r="C2800" s="27"/>
      <c r="D2800" s="27"/>
      <c r="E2800" s="27"/>
      <c r="F2800" s="26"/>
      <c r="G2800" s="28"/>
      <c r="H2800" s="31"/>
    </row>
    <row r="2801" spans="2:8">
      <c r="B2801" s="27"/>
      <c r="C2801" s="27"/>
      <c r="D2801" s="27"/>
      <c r="E2801" s="27"/>
      <c r="F2801" s="26"/>
      <c r="G2801" s="28"/>
      <c r="H2801" s="31"/>
    </row>
    <row r="2802" spans="2:8">
      <c r="B2802" s="27"/>
      <c r="C2802" s="27"/>
      <c r="D2802" s="27"/>
      <c r="E2802" s="27"/>
      <c r="F2802" s="26"/>
      <c r="G2802" s="28"/>
      <c r="H2802" s="31"/>
    </row>
    <row r="2803" spans="2:8">
      <c r="B2803" s="27"/>
      <c r="C2803" s="27"/>
      <c r="D2803" s="27"/>
      <c r="E2803" s="27"/>
      <c r="F2803" s="26"/>
      <c r="G2803" s="28"/>
      <c r="H2803" s="31"/>
    </row>
    <row r="2804" spans="2:8">
      <c r="B2804" s="27"/>
      <c r="C2804" s="27"/>
      <c r="D2804" s="27"/>
      <c r="E2804" s="27"/>
      <c r="F2804" s="26"/>
      <c r="G2804" s="28"/>
      <c r="H2804" s="31"/>
    </row>
    <row r="2805" spans="2:8">
      <c r="B2805" s="27"/>
      <c r="C2805" s="27"/>
      <c r="D2805" s="27"/>
      <c r="E2805" s="27"/>
      <c r="F2805" s="26"/>
      <c r="G2805" s="28"/>
      <c r="H2805" s="31"/>
    </row>
    <row r="2806" spans="2:8">
      <c r="B2806" s="27"/>
      <c r="C2806" s="27"/>
      <c r="D2806" s="27"/>
      <c r="E2806" s="27"/>
      <c r="F2806" s="26"/>
      <c r="G2806" s="28"/>
      <c r="H2806" s="31"/>
    </row>
    <row r="2807" spans="2:8">
      <c r="B2807" s="27"/>
      <c r="C2807" s="27"/>
      <c r="D2807" s="27"/>
      <c r="E2807" s="27"/>
      <c r="F2807" s="26"/>
      <c r="G2807" s="28"/>
      <c r="H2807" s="31"/>
    </row>
    <row r="2808" spans="2:8">
      <c r="B2808" s="27"/>
      <c r="C2808" s="27"/>
      <c r="D2808" s="27"/>
      <c r="E2808" s="27"/>
      <c r="F2808" s="26"/>
      <c r="G2808" s="28"/>
      <c r="H2808" s="31"/>
    </row>
    <row r="2809" spans="2:8">
      <c r="B2809" s="27"/>
      <c r="C2809" s="27"/>
      <c r="D2809" s="27"/>
      <c r="E2809" s="27"/>
      <c r="F2809" s="26"/>
      <c r="G2809" s="28"/>
      <c r="H2809" s="31"/>
    </row>
    <row r="2810" spans="2:8">
      <c r="B2810" s="27"/>
      <c r="C2810" s="27"/>
      <c r="D2810" s="27"/>
      <c r="E2810" s="27"/>
      <c r="F2810" s="26"/>
      <c r="G2810" s="28"/>
      <c r="H2810" s="31"/>
    </row>
    <row r="2811" spans="2:8">
      <c r="B2811" s="27"/>
      <c r="C2811" s="27"/>
      <c r="D2811" s="27"/>
      <c r="E2811" s="27"/>
      <c r="F2811" s="26"/>
      <c r="G2811" s="28"/>
      <c r="H2811" s="31"/>
    </row>
    <row r="2812" spans="2:8">
      <c r="B2812" s="27"/>
      <c r="C2812" s="27"/>
      <c r="D2812" s="27"/>
      <c r="E2812" s="27"/>
      <c r="F2812" s="26"/>
      <c r="G2812" s="28"/>
      <c r="H2812" s="31"/>
    </row>
    <row r="2813" spans="2:8">
      <c r="B2813" s="27"/>
      <c r="C2813" s="27"/>
      <c r="D2813" s="27"/>
      <c r="E2813" s="27"/>
      <c r="F2813" s="26"/>
      <c r="G2813" s="28"/>
      <c r="H2813" s="31"/>
    </row>
    <row r="2814" spans="2:8">
      <c r="B2814" s="27"/>
      <c r="C2814" s="27"/>
      <c r="D2814" s="27"/>
      <c r="E2814" s="27"/>
      <c r="F2814" s="26"/>
      <c r="G2814" s="28"/>
      <c r="H2814" s="31"/>
    </row>
    <row r="2815" spans="2:8">
      <c r="B2815" s="27"/>
      <c r="C2815" s="27"/>
      <c r="D2815" s="27"/>
      <c r="E2815" s="27"/>
      <c r="F2815" s="26"/>
      <c r="G2815" s="28"/>
      <c r="H2815" s="31"/>
    </row>
    <row r="2816" spans="2:8">
      <c r="B2816" s="27"/>
      <c r="C2816" s="27"/>
      <c r="D2816" s="27"/>
      <c r="E2816" s="27"/>
      <c r="F2816" s="26"/>
      <c r="G2816" s="28"/>
      <c r="H2816" s="31"/>
    </row>
    <row r="2817" spans="2:8">
      <c r="B2817" s="27"/>
      <c r="C2817" s="27"/>
      <c r="D2817" s="27"/>
      <c r="E2817" s="27"/>
      <c r="F2817" s="26"/>
      <c r="G2817" s="28"/>
      <c r="H2817" s="31"/>
    </row>
    <row r="2818" spans="2:8">
      <c r="B2818" s="27"/>
      <c r="C2818" s="27"/>
      <c r="D2818" s="27"/>
      <c r="E2818" s="27"/>
      <c r="F2818" s="26"/>
      <c r="G2818" s="28"/>
      <c r="H2818" s="31"/>
    </row>
    <row r="2819" spans="2:8">
      <c r="B2819" s="27"/>
      <c r="C2819" s="27"/>
      <c r="D2819" s="27"/>
      <c r="E2819" s="27"/>
      <c r="F2819" s="26"/>
      <c r="G2819" s="28"/>
      <c r="H2819" s="31"/>
    </row>
    <row r="2820" spans="2:8">
      <c r="B2820" s="27"/>
      <c r="C2820" s="27"/>
      <c r="D2820" s="27"/>
      <c r="E2820" s="27"/>
      <c r="F2820" s="26"/>
      <c r="G2820" s="28"/>
      <c r="H2820" s="31"/>
    </row>
    <row r="2821" spans="2:8">
      <c r="B2821" s="27"/>
      <c r="C2821" s="27"/>
      <c r="D2821" s="27"/>
      <c r="E2821" s="27"/>
      <c r="F2821" s="26"/>
      <c r="G2821" s="28"/>
      <c r="H2821" s="31"/>
    </row>
    <row r="2822" spans="2:8">
      <c r="B2822" s="27"/>
      <c r="C2822" s="27"/>
      <c r="D2822" s="27"/>
      <c r="E2822" s="27"/>
      <c r="F2822" s="26"/>
      <c r="G2822" s="28"/>
      <c r="H2822" s="31"/>
    </row>
    <row r="2823" spans="2:8">
      <c r="B2823" s="27"/>
      <c r="C2823" s="27"/>
      <c r="D2823" s="27"/>
      <c r="E2823" s="27"/>
      <c r="F2823" s="26"/>
      <c r="G2823" s="28"/>
      <c r="H2823" s="31"/>
    </row>
    <row r="2824" spans="2:8">
      <c r="B2824" s="27"/>
      <c r="C2824" s="27"/>
      <c r="D2824" s="27"/>
      <c r="E2824" s="27"/>
      <c r="F2824" s="26"/>
      <c r="G2824" s="28"/>
      <c r="H2824" s="31"/>
    </row>
    <row r="2825" spans="2:8">
      <c r="B2825" s="27"/>
      <c r="C2825" s="27"/>
      <c r="D2825" s="27"/>
      <c r="E2825" s="27"/>
      <c r="F2825" s="26"/>
      <c r="G2825" s="28"/>
      <c r="H2825" s="31"/>
    </row>
    <row r="2826" spans="2:8">
      <c r="B2826" s="27"/>
      <c r="C2826" s="27"/>
      <c r="D2826" s="27"/>
      <c r="E2826" s="27"/>
      <c r="F2826" s="26"/>
      <c r="G2826" s="28"/>
      <c r="H2826" s="31"/>
    </row>
    <row r="2827" spans="2:8">
      <c r="B2827" s="27"/>
      <c r="C2827" s="27"/>
      <c r="D2827" s="27"/>
      <c r="E2827" s="27"/>
      <c r="F2827" s="26"/>
      <c r="G2827" s="28"/>
      <c r="H2827" s="31"/>
    </row>
    <row r="2828" spans="2:8">
      <c r="B2828" s="27"/>
      <c r="C2828" s="27"/>
      <c r="D2828" s="27"/>
      <c r="E2828" s="27"/>
      <c r="F2828" s="26"/>
      <c r="G2828" s="28"/>
      <c r="H2828" s="31"/>
    </row>
    <row r="2829" spans="2:8">
      <c r="B2829" s="27"/>
      <c r="C2829" s="27"/>
      <c r="D2829" s="27"/>
      <c r="E2829" s="27"/>
      <c r="F2829" s="26"/>
      <c r="G2829" s="28"/>
      <c r="H2829" s="31"/>
    </row>
    <row r="2830" spans="2:8">
      <c r="B2830" s="27"/>
      <c r="C2830" s="27"/>
      <c r="D2830" s="27"/>
      <c r="E2830" s="27"/>
      <c r="F2830" s="26"/>
      <c r="G2830" s="28"/>
      <c r="H2830" s="31"/>
    </row>
    <row r="2831" spans="2:8">
      <c r="B2831" s="27"/>
      <c r="C2831" s="27"/>
      <c r="D2831" s="27"/>
      <c r="E2831" s="27"/>
      <c r="F2831" s="26"/>
      <c r="G2831" s="28"/>
      <c r="H2831" s="31"/>
    </row>
    <row r="2832" spans="2:8">
      <c r="B2832" s="27"/>
      <c r="C2832" s="27"/>
      <c r="D2832" s="27"/>
      <c r="E2832" s="27"/>
      <c r="F2832" s="26"/>
      <c r="G2832" s="28"/>
      <c r="H2832" s="31"/>
    </row>
    <row r="2833" spans="2:8">
      <c r="B2833" s="27"/>
      <c r="C2833" s="27"/>
      <c r="D2833" s="27"/>
      <c r="E2833" s="27"/>
      <c r="F2833" s="26"/>
      <c r="G2833" s="28"/>
      <c r="H2833" s="31"/>
    </row>
    <row r="2834" spans="2:8">
      <c r="B2834" s="27"/>
      <c r="C2834" s="27"/>
      <c r="D2834" s="27"/>
      <c r="E2834" s="27"/>
      <c r="F2834" s="26"/>
      <c r="G2834" s="28"/>
      <c r="H2834" s="31"/>
    </row>
    <row r="2835" spans="2:8">
      <c r="B2835" s="27"/>
      <c r="C2835" s="27"/>
      <c r="D2835" s="27"/>
      <c r="E2835" s="27"/>
      <c r="F2835" s="26"/>
      <c r="G2835" s="28"/>
      <c r="H2835" s="31"/>
    </row>
    <row r="2836" spans="2:8">
      <c r="B2836" s="27"/>
      <c r="C2836" s="27"/>
      <c r="D2836" s="27"/>
      <c r="E2836" s="27"/>
      <c r="F2836" s="26"/>
      <c r="G2836" s="28"/>
      <c r="H2836" s="31"/>
    </row>
    <row r="2837" spans="2:8">
      <c r="B2837" s="27"/>
      <c r="C2837" s="27"/>
      <c r="D2837" s="27"/>
      <c r="E2837" s="27"/>
      <c r="F2837" s="26"/>
      <c r="G2837" s="28"/>
      <c r="H2837" s="31"/>
    </row>
    <row r="2838" spans="2:8">
      <c r="B2838" s="27"/>
      <c r="C2838" s="27"/>
      <c r="D2838" s="27"/>
      <c r="E2838" s="27"/>
      <c r="F2838" s="26"/>
      <c r="G2838" s="28"/>
      <c r="H2838" s="31"/>
    </row>
    <row r="2839" spans="2:8">
      <c r="B2839" s="27"/>
      <c r="C2839" s="27"/>
      <c r="D2839" s="27"/>
      <c r="E2839" s="27"/>
      <c r="F2839" s="26"/>
      <c r="G2839" s="28"/>
      <c r="H2839" s="31"/>
    </row>
    <row r="2840" spans="2:8">
      <c r="B2840" s="27"/>
      <c r="C2840" s="27"/>
      <c r="D2840" s="27"/>
      <c r="E2840" s="27"/>
      <c r="F2840" s="26"/>
      <c r="G2840" s="28"/>
      <c r="H2840" s="31"/>
    </row>
    <row r="2841" spans="2:8">
      <c r="B2841" s="27"/>
      <c r="C2841" s="27"/>
      <c r="D2841" s="27"/>
      <c r="E2841" s="27"/>
      <c r="F2841" s="26"/>
      <c r="G2841" s="28"/>
      <c r="H2841" s="31"/>
    </row>
    <row r="2842" spans="2:8">
      <c r="B2842" s="27"/>
      <c r="C2842" s="27"/>
      <c r="D2842" s="27"/>
      <c r="E2842" s="27"/>
      <c r="F2842" s="26"/>
      <c r="G2842" s="28"/>
      <c r="H2842" s="31"/>
    </row>
    <row r="2843" spans="2:8">
      <c r="B2843" s="27"/>
      <c r="C2843" s="27"/>
      <c r="D2843" s="27"/>
      <c r="E2843" s="27"/>
      <c r="F2843" s="26"/>
      <c r="G2843" s="28"/>
      <c r="H2843" s="31"/>
    </row>
    <row r="2844" spans="2:8">
      <c r="B2844" s="27"/>
      <c r="C2844" s="27"/>
      <c r="D2844" s="27"/>
      <c r="E2844" s="27"/>
      <c r="F2844" s="26"/>
      <c r="G2844" s="28"/>
      <c r="H2844" s="31"/>
    </row>
    <row r="2845" spans="2:8">
      <c r="B2845" s="27"/>
      <c r="C2845" s="27"/>
      <c r="D2845" s="27"/>
      <c r="E2845" s="27"/>
      <c r="F2845" s="26"/>
      <c r="G2845" s="28"/>
      <c r="H2845" s="31"/>
    </row>
    <row r="2846" spans="2:8">
      <c r="B2846" s="27"/>
      <c r="C2846" s="27"/>
      <c r="D2846" s="27"/>
      <c r="E2846" s="27"/>
      <c r="F2846" s="26"/>
      <c r="G2846" s="28"/>
      <c r="H2846" s="31"/>
    </row>
    <row r="2847" spans="2:8">
      <c r="B2847" s="27"/>
      <c r="C2847" s="27"/>
      <c r="D2847" s="27"/>
      <c r="E2847" s="27"/>
      <c r="F2847" s="26"/>
      <c r="G2847" s="28"/>
      <c r="H2847" s="31"/>
    </row>
    <row r="2848" spans="2:8">
      <c r="B2848" s="27"/>
      <c r="C2848" s="27"/>
      <c r="D2848" s="27"/>
      <c r="E2848" s="27"/>
      <c r="F2848" s="26"/>
      <c r="G2848" s="28"/>
      <c r="H2848" s="31"/>
    </row>
    <row r="2849" spans="2:8">
      <c r="B2849" s="27"/>
      <c r="C2849" s="27"/>
      <c r="D2849" s="27"/>
      <c r="E2849" s="27"/>
      <c r="F2849" s="26"/>
      <c r="G2849" s="28"/>
      <c r="H2849" s="31"/>
    </row>
    <row r="2850" spans="2:8">
      <c r="B2850" s="27"/>
      <c r="C2850" s="27"/>
      <c r="D2850" s="27"/>
      <c r="E2850" s="27"/>
      <c r="F2850" s="26"/>
      <c r="G2850" s="28"/>
      <c r="H2850" s="31"/>
    </row>
    <row r="2851" spans="2:8">
      <c r="B2851" s="27"/>
      <c r="C2851" s="27"/>
      <c r="D2851" s="27"/>
      <c r="E2851" s="27"/>
      <c r="F2851" s="26"/>
      <c r="G2851" s="28"/>
      <c r="H2851" s="31"/>
    </row>
    <row r="2852" spans="2:8">
      <c r="B2852" s="27"/>
      <c r="C2852" s="27"/>
      <c r="D2852" s="27"/>
      <c r="E2852" s="27"/>
      <c r="F2852" s="26"/>
      <c r="G2852" s="28"/>
      <c r="H2852" s="31"/>
    </row>
    <row r="2853" spans="2:8">
      <c r="B2853" s="27"/>
      <c r="C2853" s="27"/>
      <c r="D2853" s="27"/>
      <c r="E2853" s="27"/>
      <c r="F2853" s="26"/>
      <c r="G2853" s="28"/>
      <c r="H2853" s="31"/>
    </row>
    <row r="2854" spans="2:8">
      <c r="B2854" s="27"/>
      <c r="C2854" s="27"/>
      <c r="D2854" s="27"/>
      <c r="E2854" s="27"/>
      <c r="F2854" s="26"/>
      <c r="G2854" s="28"/>
      <c r="H2854" s="31"/>
    </row>
    <row r="2855" spans="2:8">
      <c r="B2855" s="27"/>
      <c r="C2855" s="27"/>
      <c r="D2855" s="27"/>
      <c r="E2855" s="27"/>
      <c r="F2855" s="26"/>
      <c r="G2855" s="28"/>
      <c r="H2855" s="31"/>
    </row>
    <row r="2856" spans="2:8">
      <c r="B2856" s="27"/>
      <c r="C2856" s="27"/>
      <c r="D2856" s="27"/>
      <c r="E2856" s="27"/>
      <c r="F2856" s="26"/>
      <c r="G2856" s="28"/>
      <c r="H2856" s="31"/>
    </row>
    <row r="2857" spans="2:8">
      <c r="B2857" s="27"/>
      <c r="C2857" s="27"/>
      <c r="D2857" s="27"/>
      <c r="E2857" s="27"/>
      <c r="F2857" s="26"/>
      <c r="G2857" s="28"/>
      <c r="H2857" s="31"/>
    </row>
    <row r="2858" spans="2:8">
      <c r="B2858" s="27"/>
      <c r="C2858" s="27"/>
      <c r="D2858" s="27"/>
      <c r="E2858" s="27"/>
      <c r="F2858" s="26"/>
      <c r="G2858" s="28"/>
      <c r="H2858" s="31"/>
    </row>
    <row r="2859" spans="2:8">
      <c r="B2859" s="27"/>
      <c r="C2859" s="27"/>
      <c r="D2859" s="27"/>
      <c r="E2859" s="27"/>
      <c r="F2859" s="26"/>
      <c r="G2859" s="28"/>
      <c r="H2859" s="31"/>
    </row>
    <row r="2860" spans="2:8">
      <c r="B2860" s="27"/>
      <c r="C2860" s="27"/>
      <c r="D2860" s="27"/>
      <c r="E2860" s="27"/>
      <c r="F2860" s="26"/>
      <c r="G2860" s="28"/>
      <c r="H2860" s="31"/>
    </row>
    <row r="2861" spans="2:8">
      <c r="B2861" s="27"/>
      <c r="C2861" s="27"/>
      <c r="D2861" s="27"/>
      <c r="E2861" s="27"/>
      <c r="F2861" s="26"/>
      <c r="G2861" s="28"/>
      <c r="H2861" s="31"/>
    </row>
    <row r="2862" spans="2:8">
      <c r="B2862" s="27"/>
      <c r="C2862" s="27"/>
      <c r="D2862" s="27"/>
      <c r="E2862" s="27"/>
      <c r="F2862" s="26"/>
      <c r="G2862" s="28"/>
      <c r="H2862" s="31"/>
    </row>
    <row r="2863" spans="2:8">
      <c r="B2863" s="27"/>
      <c r="C2863" s="27"/>
      <c r="D2863" s="27"/>
      <c r="E2863" s="27"/>
      <c r="F2863" s="26"/>
      <c r="G2863" s="28"/>
      <c r="H2863" s="31"/>
    </row>
    <row r="2864" spans="2:8">
      <c r="B2864" s="27"/>
      <c r="C2864" s="27"/>
      <c r="D2864" s="27"/>
      <c r="E2864" s="27"/>
      <c r="F2864" s="26"/>
      <c r="G2864" s="28"/>
      <c r="H2864" s="31"/>
    </row>
    <row r="2865" spans="2:8">
      <c r="B2865" s="27"/>
      <c r="C2865" s="27"/>
      <c r="D2865" s="27"/>
      <c r="E2865" s="27"/>
      <c r="F2865" s="26"/>
      <c r="G2865" s="28"/>
      <c r="H2865" s="31"/>
    </row>
    <row r="2866" spans="2:8">
      <c r="B2866" s="27"/>
      <c r="C2866" s="27"/>
      <c r="D2866" s="27"/>
      <c r="E2866" s="27"/>
      <c r="F2866" s="26"/>
      <c r="G2866" s="28"/>
      <c r="H2866" s="31"/>
    </row>
    <row r="2867" spans="2:8">
      <c r="B2867" s="27"/>
      <c r="C2867" s="27"/>
      <c r="D2867" s="27"/>
      <c r="E2867" s="27"/>
      <c r="F2867" s="26"/>
      <c r="G2867" s="28"/>
      <c r="H2867" s="31"/>
    </row>
    <row r="2868" spans="2:8">
      <c r="B2868" s="27"/>
      <c r="C2868" s="27"/>
      <c r="D2868" s="27"/>
      <c r="E2868" s="27"/>
      <c r="F2868" s="26"/>
      <c r="G2868" s="28"/>
      <c r="H2868" s="31"/>
    </row>
    <row r="2869" spans="2:8">
      <c r="B2869" s="27"/>
      <c r="C2869" s="27"/>
      <c r="D2869" s="27"/>
      <c r="E2869" s="27"/>
      <c r="F2869" s="26"/>
      <c r="G2869" s="28"/>
      <c r="H2869" s="31"/>
    </row>
    <row r="2870" spans="2:8">
      <c r="B2870" s="27"/>
      <c r="C2870" s="27"/>
      <c r="D2870" s="27"/>
      <c r="E2870" s="27"/>
      <c r="F2870" s="26"/>
      <c r="G2870" s="28"/>
      <c r="H2870" s="31"/>
    </row>
    <row r="2871" spans="2:8">
      <c r="B2871" s="27"/>
      <c r="C2871" s="27"/>
      <c r="D2871" s="27"/>
      <c r="E2871" s="27"/>
      <c r="F2871" s="26"/>
      <c r="G2871" s="28"/>
      <c r="H2871" s="31"/>
    </row>
    <row r="2872" spans="2:8">
      <c r="B2872" s="27"/>
      <c r="C2872" s="27"/>
      <c r="D2872" s="27"/>
      <c r="E2872" s="27"/>
      <c r="F2872" s="26"/>
      <c r="G2872" s="28"/>
      <c r="H2872" s="31"/>
    </row>
    <row r="2873" spans="2:8">
      <c r="B2873" s="27"/>
      <c r="C2873" s="27"/>
      <c r="D2873" s="27"/>
      <c r="E2873" s="27"/>
      <c r="F2873" s="26"/>
      <c r="G2873" s="28"/>
      <c r="H2873" s="31"/>
    </row>
    <row r="2874" spans="2:8">
      <c r="B2874" s="27"/>
      <c r="C2874" s="27"/>
      <c r="D2874" s="27"/>
      <c r="E2874" s="27"/>
      <c r="F2874" s="26"/>
      <c r="G2874" s="28"/>
      <c r="H2874" s="31"/>
    </row>
    <row r="2875" spans="2:8">
      <c r="B2875" s="27"/>
      <c r="C2875" s="27"/>
      <c r="D2875" s="27"/>
      <c r="E2875" s="27"/>
      <c r="F2875" s="26"/>
      <c r="G2875" s="28"/>
      <c r="H2875" s="31"/>
    </row>
    <row r="2876" spans="2:8">
      <c r="B2876" s="27"/>
      <c r="C2876" s="27"/>
      <c r="D2876" s="27"/>
      <c r="E2876" s="27"/>
      <c r="F2876" s="26"/>
      <c r="G2876" s="28"/>
      <c r="H2876" s="31"/>
    </row>
    <row r="2877" spans="2:8">
      <c r="B2877" s="27"/>
      <c r="C2877" s="27"/>
      <c r="D2877" s="27"/>
      <c r="E2877" s="27"/>
      <c r="F2877" s="26"/>
      <c r="G2877" s="28"/>
      <c r="H2877" s="31"/>
    </row>
    <row r="2878" spans="2:8">
      <c r="B2878" s="27"/>
      <c r="C2878" s="27"/>
      <c r="D2878" s="27"/>
      <c r="E2878" s="27"/>
      <c r="F2878" s="26"/>
      <c r="G2878" s="28"/>
      <c r="H2878" s="31"/>
    </row>
    <row r="2879" spans="2:8">
      <c r="B2879" s="27"/>
      <c r="C2879" s="27"/>
      <c r="D2879" s="27"/>
      <c r="E2879" s="27"/>
      <c r="F2879" s="26"/>
      <c r="G2879" s="28"/>
      <c r="H2879" s="31"/>
    </row>
    <row r="2880" spans="2:8">
      <c r="B2880" s="27"/>
      <c r="C2880" s="27"/>
      <c r="D2880" s="27"/>
      <c r="E2880" s="27"/>
      <c r="F2880" s="26"/>
      <c r="G2880" s="28"/>
      <c r="H2880" s="31"/>
    </row>
    <row r="2881" spans="2:8">
      <c r="B2881" s="27"/>
      <c r="C2881" s="27"/>
      <c r="D2881" s="27"/>
      <c r="E2881" s="27"/>
      <c r="F2881" s="26"/>
      <c r="G2881" s="28"/>
      <c r="H2881" s="31"/>
    </row>
    <row r="2882" spans="2:8">
      <c r="B2882" s="27"/>
      <c r="C2882" s="27"/>
      <c r="D2882" s="27"/>
      <c r="E2882" s="27"/>
      <c r="F2882" s="26"/>
      <c r="G2882" s="28"/>
      <c r="H2882" s="31"/>
    </row>
    <row r="2883" spans="2:8">
      <c r="B2883" s="27"/>
      <c r="C2883" s="27"/>
      <c r="D2883" s="27"/>
      <c r="E2883" s="27"/>
      <c r="F2883" s="26"/>
      <c r="G2883" s="28"/>
      <c r="H2883" s="31"/>
    </row>
    <row r="2884" spans="2:8">
      <c r="B2884" s="27"/>
      <c r="C2884" s="27"/>
      <c r="D2884" s="27"/>
      <c r="E2884" s="27"/>
      <c r="F2884" s="26"/>
      <c r="G2884" s="28"/>
      <c r="H2884" s="31"/>
    </row>
    <row r="2885" spans="2:8">
      <c r="B2885" s="27"/>
      <c r="C2885" s="27"/>
      <c r="D2885" s="27"/>
      <c r="E2885" s="27"/>
      <c r="F2885" s="26"/>
      <c r="G2885" s="28"/>
      <c r="H2885" s="31"/>
    </row>
    <row r="2886" spans="2:8">
      <c r="B2886" s="27"/>
      <c r="C2886" s="27"/>
      <c r="D2886" s="27"/>
      <c r="E2886" s="27"/>
      <c r="F2886" s="26"/>
      <c r="G2886" s="28"/>
      <c r="H2886" s="31"/>
    </row>
    <row r="2887" spans="2:8">
      <c r="B2887" s="27"/>
      <c r="C2887" s="27"/>
      <c r="D2887" s="27"/>
      <c r="E2887" s="27"/>
      <c r="F2887" s="26"/>
      <c r="G2887" s="28"/>
      <c r="H2887" s="31"/>
    </row>
    <row r="2888" spans="2:8">
      <c r="B2888" s="27"/>
      <c r="C2888" s="27"/>
      <c r="D2888" s="27"/>
      <c r="E2888" s="27"/>
      <c r="F2888" s="26"/>
      <c r="G2888" s="28"/>
      <c r="H2888" s="31"/>
    </row>
    <row r="2889" spans="2:8">
      <c r="B2889" s="27"/>
      <c r="C2889" s="27"/>
      <c r="D2889" s="27"/>
      <c r="E2889" s="27"/>
      <c r="F2889" s="26"/>
      <c r="G2889" s="28"/>
      <c r="H2889" s="31"/>
    </row>
    <row r="2890" spans="2:8">
      <c r="B2890" s="27"/>
      <c r="C2890" s="27"/>
      <c r="D2890" s="27"/>
      <c r="E2890" s="27"/>
      <c r="F2890" s="26"/>
      <c r="G2890" s="28"/>
      <c r="H2890" s="31"/>
    </row>
    <row r="2891" spans="2:8">
      <c r="B2891" s="27"/>
      <c r="C2891" s="27"/>
      <c r="D2891" s="27"/>
      <c r="E2891" s="27"/>
      <c r="F2891" s="26"/>
      <c r="G2891" s="28"/>
      <c r="H2891" s="31"/>
    </row>
    <row r="2892" spans="2:8">
      <c r="B2892" s="27"/>
      <c r="C2892" s="27"/>
      <c r="D2892" s="27"/>
      <c r="E2892" s="27"/>
      <c r="F2892" s="26"/>
      <c r="G2892" s="28"/>
      <c r="H2892" s="31"/>
    </row>
    <row r="2893" spans="2:8">
      <c r="B2893" s="27"/>
      <c r="C2893" s="27"/>
      <c r="D2893" s="27"/>
      <c r="E2893" s="27"/>
      <c r="F2893" s="26"/>
      <c r="G2893" s="28"/>
      <c r="H2893" s="31"/>
    </row>
    <row r="2894" spans="2:8">
      <c r="B2894" s="27"/>
      <c r="C2894" s="27"/>
      <c r="D2894" s="27"/>
      <c r="E2894" s="27"/>
      <c r="F2894" s="26"/>
      <c r="G2894" s="28"/>
      <c r="H2894" s="31"/>
    </row>
    <row r="2895" spans="2:8">
      <c r="B2895" s="27"/>
      <c r="C2895" s="27"/>
      <c r="D2895" s="27"/>
      <c r="E2895" s="27"/>
      <c r="F2895" s="26"/>
      <c r="G2895" s="28"/>
      <c r="H2895" s="31"/>
    </row>
    <row r="2896" spans="2:8">
      <c r="B2896" s="27"/>
      <c r="C2896" s="27"/>
      <c r="D2896" s="27"/>
      <c r="E2896" s="27"/>
      <c r="F2896" s="26"/>
      <c r="G2896" s="28"/>
      <c r="H2896" s="31"/>
    </row>
    <row r="2897" spans="2:8">
      <c r="B2897" s="27"/>
      <c r="C2897" s="27"/>
      <c r="D2897" s="27"/>
      <c r="E2897" s="27"/>
      <c r="F2897" s="26"/>
      <c r="G2897" s="28"/>
      <c r="H2897" s="31"/>
    </row>
    <row r="2898" spans="2:8">
      <c r="B2898" s="27"/>
      <c r="C2898" s="27"/>
      <c r="D2898" s="27"/>
      <c r="E2898" s="27"/>
      <c r="F2898" s="26"/>
      <c r="G2898" s="28"/>
      <c r="H2898" s="31"/>
    </row>
    <row r="2899" spans="2:8">
      <c r="B2899" s="27"/>
      <c r="C2899" s="27"/>
      <c r="D2899" s="27"/>
      <c r="E2899" s="27"/>
      <c r="F2899" s="26"/>
      <c r="G2899" s="28"/>
      <c r="H2899" s="31"/>
    </row>
    <row r="2900" spans="2:8">
      <c r="B2900" s="27"/>
      <c r="C2900" s="27"/>
      <c r="D2900" s="27"/>
      <c r="E2900" s="27"/>
      <c r="F2900" s="26"/>
      <c r="G2900" s="28"/>
      <c r="H2900" s="31"/>
    </row>
    <row r="2901" spans="2:8">
      <c r="B2901" s="27"/>
      <c r="C2901" s="27"/>
      <c r="D2901" s="27"/>
      <c r="E2901" s="27"/>
      <c r="F2901" s="26"/>
      <c r="G2901" s="28"/>
      <c r="H2901" s="31"/>
    </row>
    <row r="2902" spans="2:8">
      <c r="B2902" s="27"/>
      <c r="C2902" s="27"/>
      <c r="D2902" s="27"/>
      <c r="E2902" s="27"/>
      <c r="F2902" s="26"/>
      <c r="G2902" s="28"/>
      <c r="H2902" s="31"/>
    </row>
    <row r="2903" spans="2:8">
      <c r="B2903" s="27"/>
      <c r="C2903" s="27"/>
      <c r="D2903" s="27"/>
      <c r="E2903" s="27"/>
      <c r="F2903" s="26"/>
      <c r="G2903" s="28"/>
      <c r="H2903" s="31"/>
    </row>
    <row r="2904" spans="2:8">
      <c r="B2904" s="27"/>
      <c r="C2904" s="27"/>
      <c r="D2904" s="27"/>
      <c r="E2904" s="27"/>
      <c r="F2904" s="26"/>
      <c r="G2904" s="28"/>
      <c r="H2904" s="31"/>
    </row>
    <row r="2905" spans="2:8">
      <c r="B2905" s="27"/>
      <c r="C2905" s="27"/>
      <c r="D2905" s="27"/>
      <c r="E2905" s="27"/>
      <c r="F2905" s="26"/>
      <c r="G2905" s="28"/>
      <c r="H2905" s="31"/>
    </row>
    <row r="2906" spans="2:8">
      <c r="B2906" s="27"/>
      <c r="C2906" s="27"/>
      <c r="D2906" s="27"/>
      <c r="E2906" s="27"/>
      <c r="F2906" s="26"/>
      <c r="G2906" s="28"/>
      <c r="H2906" s="31"/>
    </row>
    <row r="2907" spans="2:8">
      <c r="B2907" s="27"/>
      <c r="C2907" s="27"/>
      <c r="D2907" s="27"/>
      <c r="E2907" s="27"/>
      <c r="F2907" s="26"/>
      <c r="G2907" s="28"/>
      <c r="H2907" s="31"/>
    </row>
    <row r="2908" spans="2:8">
      <c r="B2908" s="27"/>
      <c r="C2908" s="27"/>
      <c r="D2908" s="27"/>
      <c r="E2908" s="27"/>
      <c r="F2908" s="26"/>
      <c r="G2908" s="28"/>
      <c r="H2908" s="31"/>
    </row>
    <row r="2909" spans="2:8">
      <c r="B2909" s="27"/>
      <c r="C2909" s="27"/>
      <c r="D2909" s="27"/>
      <c r="E2909" s="27"/>
      <c r="F2909" s="26"/>
      <c r="G2909" s="28"/>
      <c r="H2909" s="31"/>
    </row>
    <row r="2910" spans="2:8">
      <c r="B2910" s="27"/>
      <c r="C2910" s="27"/>
      <c r="D2910" s="27"/>
      <c r="E2910" s="27"/>
      <c r="F2910" s="26"/>
      <c r="G2910" s="28"/>
      <c r="H2910" s="31"/>
    </row>
    <row r="2911" spans="2:8">
      <c r="B2911" s="27"/>
      <c r="C2911" s="27"/>
      <c r="D2911" s="27"/>
      <c r="E2911" s="27"/>
      <c r="F2911" s="26"/>
      <c r="G2911" s="28"/>
      <c r="H2911" s="31"/>
    </row>
    <row r="2912" spans="2:8">
      <c r="B2912" s="27"/>
      <c r="C2912" s="27"/>
      <c r="D2912" s="27"/>
      <c r="E2912" s="27"/>
      <c r="F2912" s="26"/>
      <c r="G2912" s="28"/>
      <c r="H2912" s="31"/>
    </row>
    <row r="2913" spans="2:8">
      <c r="B2913" s="27"/>
      <c r="C2913" s="27"/>
      <c r="D2913" s="27"/>
      <c r="E2913" s="27"/>
      <c r="F2913" s="26"/>
      <c r="G2913" s="28"/>
      <c r="H2913" s="31"/>
    </row>
    <row r="2914" spans="2:8">
      <c r="B2914" s="27"/>
      <c r="C2914" s="27"/>
      <c r="D2914" s="27"/>
      <c r="E2914" s="27"/>
      <c r="F2914" s="26"/>
      <c r="G2914" s="28"/>
      <c r="H2914" s="31"/>
    </row>
    <row r="2915" spans="2:8">
      <c r="B2915" s="27"/>
      <c r="C2915" s="27"/>
      <c r="D2915" s="27"/>
      <c r="E2915" s="27"/>
      <c r="F2915" s="26"/>
      <c r="G2915" s="28"/>
      <c r="H2915" s="31"/>
    </row>
    <row r="2916" spans="2:8">
      <c r="B2916" s="27"/>
      <c r="C2916" s="27"/>
      <c r="D2916" s="27"/>
      <c r="E2916" s="27"/>
      <c r="F2916" s="26"/>
      <c r="G2916" s="28"/>
      <c r="H2916" s="31"/>
    </row>
    <row r="2917" spans="2:8">
      <c r="B2917" s="27"/>
      <c r="C2917" s="27"/>
      <c r="D2917" s="27"/>
      <c r="E2917" s="27"/>
      <c r="F2917" s="26"/>
      <c r="G2917" s="28"/>
      <c r="H2917" s="31"/>
    </row>
    <row r="2918" spans="2:8">
      <c r="B2918" s="27"/>
      <c r="C2918" s="27"/>
      <c r="D2918" s="27"/>
      <c r="E2918" s="27"/>
      <c r="F2918" s="26"/>
      <c r="G2918" s="28"/>
      <c r="H2918" s="31"/>
    </row>
    <row r="2919" spans="2:8">
      <c r="B2919" s="27"/>
      <c r="C2919" s="27"/>
      <c r="D2919" s="27"/>
      <c r="E2919" s="27"/>
      <c r="F2919" s="26"/>
      <c r="G2919" s="28"/>
      <c r="H2919" s="31"/>
    </row>
    <row r="2920" spans="2:8">
      <c r="B2920" s="27"/>
      <c r="C2920" s="27"/>
      <c r="D2920" s="27"/>
      <c r="E2920" s="27"/>
      <c r="F2920" s="26"/>
      <c r="G2920" s="28"/>
      <c r="H2920" s="31"/>
    </row>
    <row r="2921" spans="2:8">
      <c r="B2921" s="27"/>
      <c r="C2921" s="27"/>
      <c r="D2921" s="27"/>
      <c r="E2921" s="27"/>
      <c r="F2921" s="26"/>
      <c r="G2921" s="28"/>
      <c r="H2921" s="31"/>
    </row>
    <row r="2922" spans="2:8">
      <c r="B2922" s="27"/>
      <c r="C2922" s="27"/>
      <c r="D2922" s="27"/>
      <c r="E2922" s="27"/>
      <c r="F2922" s="26"/>
      <c r="G2922" s="28"/>
      <c r="H2922" s="31"/>
    </row>
    <row r="2923" spans="2:8">
      <c r="B2923" s="27"/>
      <c r="C2923" s="27"/>
      <c r="D2923" s="27"/>
      <c r="E2923" s="27"/>
      <c r="F2923" s="26"/>
      <c r="G2923" s="28"/>
      <c r="H2923" s="31"/>
    </row>
    <row r="2924" spans="2:8">
      <c r="B2924" s="27"/>
      <c r="C2924" s="27"/>
      <c r="D2924" s="27"/>
      <c r="E2924" s="27"/>
      <c r="F2924" s="26"/>
      <c r="G2924" s="28"/>
      <c r="H2924" s="31"/>
    </row>
    <row r="2925" spans="2:8">
      <c r="B2925" s="27"/>
      <c r="C2925" s="27"/>
      <c r="D2925" s="27"/>
      <c r="E2925" s="27"/>
      <c r="F2925" s="26"/>
      <c r="G2925" s="28"/>
      <c r="H2925" s="31"/>
    </row>
    <row r="2926" spans="2:8">
      <c r="B2926" s="27"/>
      <c r="C2926" s="27"/>
      <c r="D2926" s="27"/>
      <c r="E2926" s="27"/>
      <c r="F2926" s="26"/>
      <c r="G2926" s="28"/>
      <c r="H2926" s="31"/>
    </row>
    <row r="2927" spans="2:8">
      <c r="B2927" s="27"/>
      <c r="C2927" s="27"/>
      <c r="D2927" s="27"/>
      <c r="E2927" s="27"/>
      <c r="F2927" s="26"/>
      <c r="G2927" s="28"/>
      <c r="H2927" s="31"/>
    </row>
    <row r="2928" spans="2:8">
      <c r="B2928" s="27"/>
      <c r="C2928" s="27"/>
      <c r="D2928" s="27"/>
      <c r="E2928" s="27"/>
      <c r="F2928" s="26"/>
      <c r="G2928" s="28"/>
      <c r="H2928" s="31"/>
    </row>
    <row r="2929" spans="2:8">
      <c r="B2929" s="27"/>
      <c r="C2929" s="27"/>
      <c r="D2929" s="27"/>
      <c r="E2929" s="27"/>
      <c r="F2929" s="26"/>
      <c r="G2929" s="28"/>
      <c r="H2929" s="31"/>
    </row>
    <row r="2930" spans="2:8">
      <c r="B2930" s="27"/>
      <c r="C2930" s="27"/>
      <c r="D2930" s="27"/>
      <c r="E2930" s="27"/>
      <c r="F2930" s="26"/>
      <c r="G2930" s="28"/>
      <c r="H2930" s="31"/>
    </row>
    <row r="2931" spans="2:8">
      <c r="B2931" s="27"/>
      <c r="C2931" s="27"/>
      <c r="D2931" s="27"/>
      <c r="E2931" s="27"/>
      <c r="F2931" s="26"/>
      <c r="G2931" s="28"/>
      <c r="H2931" s="31"/>
    </row>
    <row r="2932" spans="2:8">
      <c r="B2932" s="27"/>
      <c r="C2932" s="27"/>
      <c r="D2932" s="27"/>
      <c r="E2932" s="27"/>
      <c r="F2932" s="26"/>
      <c r="G2932" s="28"/>
      <c r="H2932" s="31"/>
    </row>
    <row r="2933" spans="2:8">
      <c r="B2933" s="27"/>
      <c r="C2933" s="27"/>
      <c r="D2933" s="27"/>
      <c r="E2933" s="27"/>
      <c r="F2933" s="26"/>
      <c r="G2933" s="28"/>
      <c r="H2933" s="31"/>
    </row>
    <row r="2934" spans="2:8">
      <c r="B2934" s="27"/>
      <c r="C2934" s="27"/>
      <c r="D2934" s="27"/>
      <c r="E2934" s="27"/>
      <c r="F2934" s="26"/>
      <c r="G2934" s="28"/>
      <c r="H2934" s="31"/>
    </row>
    <row r="2935" spans="2:8">
      <c r="B2935" s="27"/>
      <c r="C2935" s="27"/>
      <c r="D2935" s="27"/>
      <c r="E2935" s="27"/>
      <c r="F2935" s="26"/>
      <c r="G2935" s="28"/>
      <c r="H2935" s="31"/>
    </row>
    <row r="2936" spans="2:8">
      <c r="B2936" s="27"/>
      <c r="C2936" s="27"/>
      <c r="D2936" s="27"/>
      <c r="E2936" s="27"/>
      <c r="F2936" s="26"/>
      <c r="G2936" s="28"/>
      <c r="H2936" s="31"/>
    </row>
    <row r="2937" spans="2:8">
      <c r="B2937" s="27"/>
      <c r="C2937" s="27"/>
      <c r="D2937" s="27"/>
      <c r="E2937" s="27"/>
      <c r="F2937" s="26"/>
      <c r="G2937" s="28"/>
      <c r="H2937" s="31"/>
    </row>
    <row r="2938" spans="2:8">
      <c r="B2938" s="27"/>
      <c r="C2938" s="27"/>
      <c r="D2938" s="27"/>
      <c r="E2938" s="27"/>
      <c r="F2938" s="26"/>
      <c r="G2938" s="28"/>
      <c r="H2938" s="31"/>
    </row>
    <row r="2939" spans="2:8">
      <c r="B2939" s="27"/>
      <c r="C2939" s="27"/>
      <c r="D2939" s="27"/>
      <c r="E2939" s="27"/>
      <c r="F2939" s="26"/>
      <c r="G2939" s="28"/>
      <c r="H2939" s="31"/>
    </row>
    <row r="2940" spans="2:8">
      <c r="B2940" s="27"/>
      <c r="C2940" s="27"/>
      <c r="D2940" s="27"/>
      <c r="E2940" s="27"/>
      <c r="F2940" s="26"/>
      <c r="G2940" s="28"/>
      <c r="H2940" s="31"/>
    </row>
    <row r="2941" spans="2:8">
      <c r="B2941" s="27"/>
      <c r="C2941" s="27"/>
      <c r="D2941" s="27"/>
      <c r="E2941" s="27"/>
      <c r="F2941" s="26"/>
      <c r="G2941" s="28"/>
      <c r="H2941" s="31"/>
    </row>
    <row r="2942" spans="2:8">
      <c r="B2942" s="27"/>
      <c r="C2942" s="27"/>
      <c r="D2942" s="27"/>
      <c r="E2942" s="27"/>
      <c r="F2942" s="26"/>
      <c r="G2942" s="28"/>
      <c r="H2942" s="31"/>
    </row>
    <row r="2943" spans="2:8">
      <c r="B2943" s="27"/>
      <c r="C2943" s="27"/>
      <c r="D2943" s="27"/>
      <c r="E2943" s="27"/>
      <c r="F2943" s="26"/>
      <c r="G2943" s="28"/>
      <c r="H2943" s="31"/>
    </row>
    <row r="2944" spans="2:8">
      <c r="B2944" s="27"/>
      <c r="C2944" s="27"/>
      <c r="D2944" s="27"/>
      <c r="E2944" s="27"/>
      <c r="F2944" s="26"/>
      <c r="G2944" s="28"/>
      <c r="H2944" s="31"/>
    </row>
    <row r="2945" spans="2:8">
      <c r="B2945" s="27"/>
      <c r="C2945" s="27"/>
      <c r="D2945" s="27"/>
      <c r="E2945" s="27"/>
      <c r="F2945" s="26"/>
      <c r="G2945" s="28"/>
      <c r="H2945" s="31"/>
    </row>
    <row r="2946" spans="2:8">
      <c r="B2946" s="27"/>
      <c r="C2946" s="27"/>
      <c r="D2946" s="27"/>
      <c r="E2946" s="27"/>
      <c r="F2946" s="26"/>
      <c r="G2946" s="28"/>
      <c r="H2946" s="31"/>
    </row>
    <row r="2947" spans="2:8">
      <c r="B2947" s="27"/>
      <c r="C2947" s="27"/>
      <c r="D2947" s="27"/>
      <c r="E2947" s="27"/>
      <c r="F2947" s="26"/>
      <c r="G2947" s="28"/>
      <c r="H2947" s="31"/>
    </row>
    <row r="2948" spans="2:8">
      <c r="B2948" s="27"/>
      <c r="C2948" s="27"/>
      <c r="D2948" s="27"/>
      <c r="E2948" s="27"/>
      <c r="F2948" s="26"/>
      <c r="G2948" s="28"/>
      <c r="H2948" s="31"/>
    </row>
    <row r="2949" spans="2:8">
      <c r="B2949" s="27"/>
      <c r="C2949" s="27"/>
      <c r="D2949" s="27"/>
      <c r="E2949" s="27"/>
      <c r="F2949" s="26"/>
      <c r="G2949" s="28"/>
      <c r="H2949" s="31"/>
    </row>
    <row r="2950" spans="2:8">
      <c r="B2950" s="27"/>
      <c r="C2950" s="27"/>
      <c r="D2950" s="27"/>
      <c r="E2950" s="27"/>
      <c r="F2950" s="26"/>
      <c r="G2950" s="28"/>
      <c r="H2950" s="31"/>
    </row>
    <row r="2951" spans="2:8">
      <c r="B2951" s="27"/>
      <c r="C2951" s="27"/>
      <c r="D2951" s="27"/>
      <c r="E2951" s="27"/>
      <c r="F2951" s="26"/>
      <c r="G2951" s="28"/>
      <c r="H2951" s="31"/>
    </row>
    <row r="2952" spans="2:8">
      <c r="B2952" s="27"/>
      <c r="C2952" s="27"/>
      <c r="D2952" s="27"/>
      <c r="E2952" s="27"/>
      <c r="F2952" s="26"/>
      <c r="G2952" s="28"/>
      <c r="H2952" s="31"/>
    </row>
    <row r="2953" spans="2:8">
      <c r="B2953" s="27"/>
      <c r="C2953" s="27"/>
      <c r="D2953" s="27"/>
      <c r="E2953" s="27"/>
      <c r="F2953" s="26"/>
      <c r="G2953" s="28"/>
      <c r="H2953" s="31"/>
    </row>
    <row r="2954" spans="2:8">
      <c r="B2954" s="27"/>
      <c r="C2954" s="27"/>
      <c r="D2954" s="27"/>
      <c r="E2954" s="27"/>
      <c r="F2954" s="26"/>
      <c r="G2954" s="28"/>
      <c r="H2954" s="31"/>
    </row>
    <row r="2955" spans="2:8">
      <c r="B2955" s="27"/>
      <c r="C2955" s="27"/>
      <c r="D2955" s="27"/>
      <c r="E2955" s="27"/>
      <c r="F2955" s="26"/>
      <c r="G2955" s="28"/>
      <c r="H2955" s="31"/>
    </row>
    <row r="2956" spans="2:8">
      <c r="B2956" s="27"/>
      <c r="C2956" s="27"/>
      <c r="D2956" s="27"/>
      <c r="E2956" s="27"/>
      <c r="F2956" s="26"/>
      <c r="G2956" s="28"/>
      <c r="H2956" s="31"/>
    </row>
    <row r="2957" spans="2:8">
      <c r="B2957" s="27"/>
      <c r="C2957" s="27"/>
      <c r="D2957" s="27"/>
      <c r="E2957" s="27"/>
      <c r="F2957" s="26"/>
      <c r="G2957" s="28"/>
      <c r="H2957" s="31"/>
    </row>
    <row r="2958" spans="2:8">
      <c r="B2958" s="27"/>
      <c r="C2958" s="27"/>
      <c r="D2958" s="27"/>
      <c r="E2958" s="27"/>
      <c r="F2958" s="26"/>
      <c r="G2958" s="28"/>
      <c r="H2958" s="31"/>
    </row>
    <row r="2959" spans="2:8">
      <c r="B2959" s="27"/>
      <c r="C2959" s="27"/>
      <c r="D2959" s="27"/>
      <c r="E2959" s="27"/>
      <c r="F2959" s="26"/>
      <c r="G2959" s="28"/>
      <c r="H2959" s="31"/>
    </row>
    <row r="2960" spans="2:8">
      <c r="B2960" s="27"/>
      <c r="C2960" s="27"/>
      <c r="D2960" s="27"/>
      <c r="E2960" s="27"/>
      <c r="F2960" s="26"/>
      <c r="G2960" s="28"/>
      <c r="H2960" s="31"/>
    </row>
    <row r="2961" spans="2:8">
      <c r="B2961" s="27"/>
      <c r="C2961" s="27"/>
      <c r="D2961" s="27"/>
      <c r="E2961" s="27"/>
      <c r="F2961" s="26"/>
      <c r="G2961" s="28"/>
      <c r="H2961" s="31"/>
    </row>
    <row r="2962" spans="2:8">
      <c r="B2962" s="27"/>
      <c r="C2962" s="27"/>
      <c r="D2962" s="27"/>
      <c r="E2962" s="27"/>
      <c r="F2962" s="26"/>
      <c r="G2962" s="28"/>
      <c r="H2962" s="31"/>
    </row>
    <row r="2963" spans="2:8">
      <c r="B2963" s="27"/>
      <c r="C2963" s="27"/>
      <c r="D2963" s="27"/>
      <c r="E2963" s="27"/>
      <c r="F2963" s="26"/>
      <c r="G2963" s="28"/>
      <c r="H2963" s="31"/>
    </row>
    <row r="2964" spans="2:8">
      <c r="B2964" s="27"/>
      <c r="C2964" s="27"/>
      <c r="D2964" s="27"/>
      <c r="E2964" s="27"/>
      <c r="F2964" s="26"/>
      <c r="G2964" s="28"/>
      <c r="H2964" s="31"/>
    </row>
    <row r="2965" spans="2:8">
      <c r="B2965" s="27"/>
      <c r="C2965" s="27"/>
      <c r="D2965" s="27"/>
      <c r="E2965" s="27"/>
      <c r="F2965" s="26"/>
      <c r="G2965" s="28"/>
      <c r="H2965" s="31"/>
    </row>
    <row r="2966" spans="2:8">
      <c r="B2966" s="27"/>
      <c r="C2966" s="27"/>
      <c r="D2966" s="27"/>
      <c r="E2966" s="27"/>
      <c r="F2966" s="26"/>
      <c r="G2966" s="28"/>
      <c r="H2966" s="31"/>
    </row>
    <row r="2967" spans="2:8">
      <c r="B2967" s="27"/>
      <c r="C2967" s="27"/>
      <c r="D2967" s="27"/>
      <c r="E2967" s="27"/>
      <c r="F2967" s="26"/>
      <c r="G2967" s="28"/>
      <c r="H2967" s="31"/>
    </row>
    <row r="2968" spans="2:8">
      <c r="B2968" s="27"/>
      <c r="C2968" s="27"/>
      <c r="D2968" s="27"/>
      <c r="E2968" s="27"/>
      <c r="F2968" s="26"/>
      <c r="G2968" s="28"/>
      <c r="H2968" s="31"/>
    </row>
    <row r="2969" spans="2:8">
      <c r="B2969" s="27"/>
      <c r="C2969" s="27"/>
      <c r="D2969" s="27"/>
      <c r="E2969" s="27"/>
      <c r="F2969" s="26"/>
      <c r="G2969" s="28"/>
      <c r="H2969" s="31"/>
    </row>
    <row r="2970" spans="2:8">
      <c r="B2970" s="27"/>
      <c r="C2970" s="27"/>
      <c r="D2970" s="27"/>
      <c r="E2970" s="27"/>
      <c r="F2970" s="26"/>
      <c r="G2970" s="28"/>
      <c r="H2970" s="31"/>
    </row>
    <row r="2971" spans="2:8">
      <c r="B2971" s="27"/>
      <c r="C2971" s="27"/>
      <c r="D2971" s="27"/>
      <c r="E2971" s="27"/>
      <c r="F2971" s="26"/>
      <c r="G2971" s="28"/>
      <c r="H2971" s="31"/>
    </row>
    <row r="2972" spans="2:8">
      <c r="B2972" s="27"/>
      <c r="C2972" s="27"/>
      <c r="D2972" s="27"/>
      <c r="E2972" s="27"/>
      <c r="F2972" s="26"/>
      <c r="G2972" s="28"/>
      <c r="H2972" s="31"/>
    </row>
    <row r="2973" spans="2:8">
      <c r="B2973" s="27"/>
      <c r="C2973" s="27"/>
      <c r="D2973" s="27"/>
      <c r="E2973" s="27"/>
      <c r="F2973" s="26"/>
      <c r="G2973" s="28"/>
      <c r="H2973" s="31"/>
    </row>
    <row r="2974" spans="2:8">
      <c r="B2974" s="27"/>
      <c r="C2974" s="27"/>
      <c r="D2974" s="27"/>
      <c r="E2974" s="27"/>
      <c r="F2974" s="26"/>
      <c r="G2974" s="28"/>
      <c r="H2974" s="31"/>
    </row>
    <row r="2975" spans="2:8">
      <c r="B2975" s="27"/>
      <c r="C2975" s="27"/>
      <c r="D2975" s="27"/>
      <c r="E2975" s="27"/>
      <c r="F2975" s="26"/>
      <c r="G2975" s="28"/>
      <c r="H2975" s="31"/>
    </row>
    <row r="2976" spans="2:8">
      <c r="B2976" s="27"/>
      <c r="C2976" s="27"/>
      <c r="D2976" s="27"/>
      <c r="E2976" s="27"/>
      <c r="F2976" s="26"/>
      <c r="G2976" s="28"/>
      <c r="H2976" s="31"/>
    </row>
    <row r="2977" spans="2:8">
      <c r="B2977" s="27"/>
      <c r="C2977" s="27"/>
      <c r="D2977" s="27"/>
      <c r="E2977" s="27"/>
      <c r="F2977" s="26"/>
      <c r="G2977" s="28"/>
      <c r="H2977" s="31"/>
    </row>
    <row r="2978" spans="2:8">
      <c r="B2978" s="27"/>
      <c r="C2978" s="27"/>
      <c r="D2978" s="27"/>
      <c r="E2978" s="27"/>
      <c r="F2978" s="26"/>
      <c r="G2978" s="28"/>
      <c r="H2978" s="31"/>
    </row>
    <row r="2979" spans="2:8">
      <c r="B2979" s="27"/>
      <c r="C2979" s="27"/>
      <c r="D2979" s="27"/>
      <c r="E2979" s="27"/>
      <c r="F2979" s="26"/>
      <c r="G2979" s="28"/>
      <c r="H2979" s="31"/>
    </row>
    <row r="2980" spans="2:8">
      <c r="B2980" s="27"/>
      <c r="C2980" s="27"/>
      <c r="D2980" s="27"/>
      <c r="E2980" s="27"/>
      <c r="F2980" s="26"/>
      <c r="G2980" s="28"/>
      <c r="H2980" s="31"/>
    </row>
    <row r="2981" spans="2:8">
      <c r="B2981" s="27"/>
      <c r="C2981" s="27"/>
      <c r="D2981" s="27"/>
      <c r="E2981" s="27"/>
      <c r="F2981" s="26"/>
      <c r="G2981" s="28"/>
      <c r="H2981" s="31"/>
    </row>
    <row r="2982" spans="2:8">
      <c r="B2982" s="27"/>
      <c r="C2982" s="27"/>
      <c r="D2982" s="27"/>
      <c r="E2982" s="27"/>
      <c r="F2982" s="26"/>
      <c r="G2982" s="28"/>
      <c r="H2982" s="31"/>
    </row>
    <row r="2983" spans="2:8">
      <c r="B2983" s="27"/>
      <c r="C2983" s="27"/>
      <c r="D2983" s="27"/>
      <c r="E2983" s="27"/>
      <c r="F2983" s="26"/>
      <c r="G2983" s="28"/>
      <c r="H2983" s="31"/>
    </row>
    <row r="2984" spans="2:8">
      <c r="B2984" s="27"/>
      <c r="C2984" s="27"/>
      <c r="D2984" s="27"/>
      <c r="E2984" s="27"/>
      <c r="F2984" s="26"/>
      <c r="G2984" s="28"/>
      <c r="H2984" s="31"/>
    </row>
    <row r="2985" spans="2:8">
      <c r="B2985" s="27"/>
      <c r="C2985" s="27"/>
      <c r="D2985" s="27"/>
      <c r="E2985" s="27"/>
      <c r="F2985" s="26"/>
      <c r="G2985" s="28"/>
      <c r="H2985" s="31"/>
    </row>
    <row r="2986" spans="2:8">
      <c r="B2986" s="27"/>
      <c r="C2986" s="27"/>
      <c r="D2986" s="27"/>
      <c r="E2986" s="27"/>
      <c r="F2986" s="26"/>
      <c r="G2986" s="28"/>
      <c r="H2986" s="31"/>
    </row>
    <row r="2987" spans="2:8">
      <c r="B2987" s="27"/>
      <c r="C2987" s="27"/>
      <c r="D2987" s="27"/>
      <c r="E2987" s="27"/>
      <c r="F2987" s="26"/>
      <c r="G2987" s="28"/>
      <c r="H2987" s="31"/>
    </row>
    <row r="2988" spans="2:8">
      <c r="B2988" s="27"/>
      <c r="C2988" s="27"/>
      <c r="D2988" s="27"/>
      <c r="E2988" s="27"/>
      <c r="F2988" s="26"/>
      <c r="G2988" s="28"/>
      <c r="H2988" s="31"/>
    </row>
    <row r="2989" spans="2:8">
      <c r="B2989" s="27"/>
      <c r="C2989" s="27"/>
      <c r="D2989" s="27"/>
      <c r="E2989" s="27"/>
      <c r="F2989" s="26"/>
      <c r="G2989" s="28"/>
      <c r="H2989" s="31"/>
    </row>
    <row r="2990" spans="2:8">
      <c r="B2990" s="27"/>
      <c r="C2990" s="27"/>
      <c r="D2990" s="27"/>
      <c r="E2990" s="27"/>
      <c r="F2990" s="26"/>
      <c r="G2990" s="28"/>
      <c r="H2990" s="31"/>
    </row>
    <row r="2991" spans="2:8">
      <c r="B2991" s="27"/>
      <c r="C2991" s="27"/>
      <c r="D2991" s="27"/>
      <c r="E2991" s="27"/>
      <c r="F2991" s="26"/>
      <c r="G2991" s="28"/>
      <c r="H2991" s="31"/>
    </row>
    <row r="2992" spans="2:8">
      <c r="B2992" s="27"/>
      <c r="C2992" s="27"/>
      <c r="D2992" s="27"/>
      <c r="E2992" s="27"/>
      <c r="F2992" s="26"/>
      <c r="G2992" s="28"/>
      <c r="H2992" s="31"/>
    </row>
    <row r="2993" spans="2:8">
      <c r="B2993" s="27"/>
      <c r="C2993" s="27"/>
      <c r="D2993" s="27"/>
      <c r="E2993" s="27"/>
      <c r="F2993" s="26"/>
      <c r="G2993" s="28"/>
      <c r="H2993" s="31"/>
    </row>
    <row r="2994" spans="2:8">
      <c r="B2994" s="27"/>
      <c r="C2994" s="27"/>
      <c r="D2994" s="27"/>
      <c r="E2994" s="27"/>
      <c r="F2994" s="26"/>
      <c r="G2994" s="28"/>
      <c r="H2994" s="31"/>
    </row>
    <row r="2995" spans="2:8">
      <c r="B2995" s="27"/>
      <c r="C2995" s="27"/>
      <c r="D2995" s="27"/>
      <c r="E2995" s="27"/>
      <c r="F2995" s="26"/>
      <c r="G2995" s="28"/>
      <c r="H2995" s="31"/>
    </row>
    <row r="2996" spans="2:8">
      <c r="B2996" s="27"/>
      <c r="C2996" s="27"/>
      <c r="D2996" s="27"/>
      <c r="E2996" s="27"/>
      <c r="F2996" s="26"/>
      <c r="G2996" s="28"/>
      <c r="H2996" s="31"/>
    </row>
    <row r="2997" spans="2:8">
      <c r="B2997" s="27"/>
      <c r="C2997" s="27"/>
      <c r="D2997" s="27"/>
      <c r="E2997" s="27"/>
      <c r="F2997" s="26"/>
      <c r="G2997" s="28"/>
      <c r="H2997" s="31"/>
    </row>
    <row r="2998" spans="2:8">
      <c r="B2998" s="27"/>
      <c r="C2998" s="27"/>
      <c r="D2998" s="27"/>
      <c r="E2998" s="27"/>
      <c r="F2998" s="26"/>
      <c r="G2998" s="28"/>
      <c r="H2998" s="31"/>
    </row>
    <row r="2999" spans="2:8">
      <c r="B2999" s="27"/>
      <c r="C2999" s="27"/>
      <c r="D2999" s="27"/>
      <c r="E2999" s="27"/>
      <c r="F2999" s="26"/>
      <c r="G2999" s="28"/>
      <c r="H2999" s="31"/>
    </row>
    <row r="3000" spans="2:8">
      <c r="B3000" s="27"/>
      <c r="C3000" s="27"/>
      <c r="D3000" s="27"/>
      <c r="E3000" s="27"/>
      <c r="F3000" s="26"/>
      <c r="G3000" s="28"/>
      <c r="H3000" s="31"/>
    </row>
    <row r="3001" spans="2:8">
      <c r="B3001" s="27"/>
      <c r="C3001" s="27"/>
      <c r="D3001" s="27"/>
      <c r="E3001" s="27"/>
      <c r="F3001" s="26"/>
      <c r="G3001" s="28"/>
      <c r="H3001" s="31"/>
    </row>
    <row r="3002" spans="2:8">
      <c r="B3002" s="27"/>
      <c r="C3002" s="27"/>
      <c r="D3002" s="27"/>
      <c r="E3002" s="27"/>
      <c r="F3002" s="26"/>
      <c r="G3002" s="28"/>
      <c r="H3002" s="31"/>
    </row>
    <row r="3003" spans="2:8">
      <c r="B3003" s="27"/>
      <c r="C3003" s="27"/>
      <c r="D3003" s="27"/>
      <c r="E3003" s="27"/>
      <c r="F3003" s="26"/>
      <c r="G3003" s="28"/>
      <c r="H3003" s="31"/>
    </row>
    <row r="3004" spans="2:8">
      <c r="B3004" s="27"/>
      <c r="C3004" s="27"/>
      <c r="D3004" s="27"/>
      <c r="E3004" s="27"/>
      <c r="F3004" s="26"/>
      <c r="G3004" s="28"/>
      <c r="H3004" s="31"/>
    </row>
    <row r="3005" spans="2:8">
      <c r="B3005" s="27"/>
      <c r="C3005" s="27"/>
      <c r="D3005" s="27"/>
      <c r="E3005" s="27"/>
      <c r="F3005" s="26"/>
      <c r="G3005" s="28"/>
      <c r="H3005" s="31"/>
    </row>
    <row r="3006" spans="2:8">
      <c r="B3006" s="27"/>
      <c r="C3006" s="27"/>
      <c r="D3006" s="27"/>
      <c r="E3006" s="27"/>
      <c r="F3006" s="26"/>
      <c r="G3006" s="28"/>
      <c r="H3006" s="31"/>
    </row>
    <row r="3007" spans="2:8">
      <c r="B3007" s="27"/>
      <c r="C3007" s="27"/>
      <c r="D3007" s="27"/>
      <c r="E3007" s="27"/>
      <c r="F3007" s="26"/>
      <c r="G3007" s="28"/>
      <c r="H3007" s="31"/>
    </row>
    <row r="3008" spans="2:8">
      <c r="B3008" s="27"/>
      <c r="C3008" s="27"/>
      <c r="D3008" s="27"/>
      <c r="E3008" s="27"/>
      <c r="F3008" s="26"/>
      <c r="G3008" s="28"/>
      <c r="H3008" s="31"/>
    </row>
    <row r="3009" spans="2:8">
      <c r="B3009" s="27"/>
      <c r="C3009" s="27"/>
      <c r="D3009" s="27"/>
      <c r="E3009" s="27"/>
      <c r="F3009" s="26"/>
      <c r="G3009" s="28"/>
      <c r="H3009" s="31"/>
    </row>
    <row r="3010" spans="2:8">
      <c r="B3010" s="27"/>
      <c r="C3010" s="27"/>
      <c r="D3010" s="27"/>
      <c r="E3010" s="27"/>
      <c r="F3010" s="26"/>
      <c r="G3010" s="28"/>
      <c r="H3010" s="31"/>
    </row>
    <row r="3011" spans="2:8">
      <c r="B3011" s="27"/>
      <c r="C3011" s="27"/>
      <c r="D3011" s="27"/>
      <c r="E3011" s="27"/>
      <c r="F3011" s="26"/>
      <c r="G3011" s="28"/>
      <c r="H3011" s="31"/>
    </row>
    <row r="3012" spans="2:8">
      <c r="B3012" s="27"/>
      <c r="C3012" s="27"/>
      <c r="D3012" s="27"/>
      <c r="E3012" s="27"/>
      <c r="F3012" s="26"/>
      <c r="G3012" s="28"/>
      <c r="H3012" s="31"/>
    </row>
    <row r="3013" spans="2:8">
      <c r="B3013" s="27"/>
      <c r="C3013" s="27"/>
      <c r="D3013" s="27"/>
      <c r="E3013" s="27"/>
      <c r="F3013" s="26"/>
      <c r="G3013" s="28"/>
      <c r="H3013" s="31"/>
    </row>
    <row r="3014" spans="2:8">
      <c r="B3014" s="27"/>
      <c r="C3014" s="27"/>
      <c r="D3014" s="27"/>
      <c r="E3014" s="27"/>
      <c r="F3014" s="26"/>
      <c r="G3014" s="28"/>
      <c r="H3014" s="31"/>
    </row>
    <row r="3015" spans="2:8">
      <c r="B3015" s="27"/>
      <c r="C3015" s="27"/>
      <c r="D3015" s="27"/>
      <c r="E3015" s="27"/>
      <c r="F3015" s="26"/>
      <c r="G3015" s="28"/>
      <c r="H3015" s="31"/>
    </row>
    <row r="3016" spans="2:8">
      <c r="B3016" s="27"/>
      <c r="C3016" s="27"/>
      <c r="D3016" s="27"/>
      <c r="E3016" s="27"/>
      <c r="F3016" s="26"/>
      <c r="G3016" s="28"/>
      <c r="H3016" s="31"/>
    </row>
    <row r="3017" spans="2:8">
      <c r="B3017" s="27"/>
      <c r="C3017" s="27"/>
      <c r="D3017" s="27"/>
      <c r="E3017" s="27"/>
      <c r="F3017" s="26"/>
      <c r="G3017" s="28"/>
      <c r="H3017" s="31"/>
    </row>
    <row r="3018" spans="2:8">
      <c r="B3018" s="27"/>
      <c r="C3018" s="27"/>
      <c r="D3018" s="27"/>
      <c r="E3018" s="27"/>
      <c r="F3018" s="26"/>
      <c r="G3018" s="28"/>
      <c r="H3018" s="31"/>
    </row>
    <row r="3019" spans="2:8">
      <c r="B3019" s="27"/>
      <c r="C3019" s="27"/>
      <c r="D3019" s="27"/>
      <c r="E3019" s="27"/>
      <c r="F3019" s="26"/>
      <c r="G3019" s="28"/>
      <c r="H3019" s="31"/>
    </row>
    <row r="3020" spans="2:8">
      <c r="B3020" s="27"/>
      <c r="C3020" s="27"/>
      <c r="D3020" s="27"/>
      <c r="E3020" s="27"/>
      <c r="F3020" s="26"/>
      <c r="G3020" s="28"/>
      <c r="H3020" s="31"/>
    </row>
    <row r="3021" spans="2:8">
      <c r="B3021" s="27"/>
      <c r="C3021" s="27"/>
      <c r="D3021" s="27"/>
      <c r="E3021" s="27"/>
      <c r="F3021" s="26"/>
      <c r="G3021" s="28"/>
      <c r="H3021" s="31"/>
    </row>
    <row r="3022" spans="2:8">
      <c r="B3022" s="27"/>
      <c r="C3022" s="27"/>
      <c r="D3022" s="27"/>
      <c r="E3022" s="27"/>
      <c r="F3022" s="26"/>
      <c r="G3022" s="28"/>
      <c r="H3022" s="31"/>
    </row>
    <row r="3023" spans="2:8">
      <c r="B3023" s="27"/>
      <c r="C3023" s="27"/>
      <c r="D3023" s="27"/>
      <c r="E3023" s="27"/>
      <c r="F3023" s="26"/>
      <c r="G3023" s="28"/>
      <c r="H3023" s="31"/>
    </row>
    <row r="3024" spans="2:8">
      <c r="B3024" s="27"/>
      <c r="C3024" s="27"/>
      <c r="D3024" s="27"/>
      <c r="E3024" s="27"/>
      <c r="F3024" s="26"/>
      <c r="G3024" s="28"/>
      <c r="H3024" s="31"/>
    </row>
    <row r="3025" spans="2:8">
      <c r="B3025" s="27"/>
      <c r="C3025" s="27"/>
      <c r="D3025" s="27"/>
      <c r="E3025" s="27"/>
      <c r="F3025" s="26"/>
      <c r="G3025" s="28"/>
      <c r="H3025" s="31"/>
    </row>
    <row r="3026" spans="2:8">
      <c r="B3026" s="27"/>
      <c r="C3026" s="27"/>
      <c r="D3026" s="27"/>
      <c r="E3026" s="27"/>
      <c r="F3026" s="26"/>
      <c r="G3026" s="28"/>
      <c r="H3026" s="31"/>
    </row>
    <row r="3027" spans="2:8">
      <c r="B3027" s="27"/>
      <c r="C3027" s="27"/>
      <c r="D3027" s="27"/>
      <c r="E3027" s="27"/>
      <c r="F3027" s="26"/>
      <c r="G3027" s="28"/>
      <c r="H3027" s="31"/>
    </row>
    <row r="3028" spans="2:8">
      <c r="B3028" s="27"/>
      <c r="C3028" s="27"/>
      <c r="D3028" s="27"/>
      <c r="E3028" s="27"/>
      <c r="F3028" s="26"/>
      <c r="G3028" s="28"/>
      <c r="H3028" s="31"/>
    </row>
    <row r="3029" spans="2:8">
      <c r="B3029" s="27"/>
      <c r="C3029" s="27"/>
      <c r="D3029" s="27"/>
      <c r="E3029" s="27"/>
      <c r="F3029" s="26"/>
      <c r="G3029" s="28"/>
      <c r="H3029" s="31"/>
    </row>
    <row r="3030" spans="2:8">
      <c r="B3030" s="27"/>
      <c r="C3030" s="27"/>
      <c r="D3030" s="27"/>
      <c r="E3030" s="27"/>
      <c r="F3030" s="26"/>
      <c r="G3030" s="28"/>
      <c r="H3030" s="31"/>
    </row>
    <row r="3031" spans="2:8">
      <c r="B3031" s="27"/>
      <c r="C3031" s="27"/>
      <c r="D3031" s="27"/>
      <c r="E3031" s="27"/>
      <c r="F3031" s="26"/>
      <c r="G3031" s="28"/>
      <c r="H3031" s="31"/>
    </row>
    <row r="3032" spans="2:8">
      <c r="B3032" s="27"/>
      <c r="C3032" s="27"/>
      <c r="D3032" s="27"/>
      <c r="E3032" s="27"/>
      <c r="F3032" s="26"/>
      <c r="G3032" s="28"/>
      <c r="H3032" s="31"/>
    </row>
    <row r="3033" spans="2:8">
      <c r="B3033" s="27"/>
      <c r="C3033" s="27"/>
      <c r="D3033" s="27"/>
      <c r="E3033" s="27"/>
      <c r="F3033" s="26"/>
      <c r="G3033" s="28"/>
      <c r="H3033" s="31"/>
    </row>
    <row r="3034" spans="2:8">
      <c r="B3034" s="27"/>
      <c r="C3034" s="27"/>
      <c r="D3034" s="27"/>
      <c r="E3034" s="27"/>
      <c r="F3034" s="26"/>
      <c r="G3034" s="28"/>
      <c r="H3034" s="31"/>
    </row>
    <row r="3035" spans="2:8">
      <c r="B3035" s="27"/>
      <c r="C3035" s="27"/>
      <c r="D3035" s="27"/>
      <c r="E3035" s="27"/>
      <c r="F3035" s="26"/>
      <c r="G3035" s="28"/>
      <c r="H3035" s="31"/>
    </row>
    <row r="3036" spans="2:8">
      <c r="B3036" s="27"/>
      <c r="C3036" s="27"/>
      <c r="D3036" s="27"/>
      <c r="E3036" s="27"/>
      <c r="F3036" s="26"/>
      <c r="G3036" s="28"/>
      <c r="H3036" s="31"/>
    </row>
    <row r="3037" spans="2:8">
      <c r="B3037" s="27"/>
      <c r="C3037" s="27"/>
      <c r="D3037" s="27"/>
      <c r="E3037" s="27"/>
      <c r="F3037" s="26"/>
      <c r="G3037" s="28"/>
      <c r="H3037" s="31"/>
    </row>
    <row r="3038" spans="2:8">
      <c r="B3038" s="27"/>
      <c r="C3038" s="27"/>
      <c r="D3038" s="27"/>
      <c r="E3038" s="27"/>
      <c r="F3038" s="26"/>
      <c r="G3038" s="28"/>
      <c r="H3038" s="31"/>
    </row>
    <row r="3039" spans="2:8">
      <c r="B3039" s="27"/>
      <c r="C3039" s="27"/>
      <c r="D3039" s="27"/>
      <c r="E3039" s="27"/>
      <c r="F3039" s="26"/>
      <c r="G3039" s="28"/>
      <c r="H3039" s="31"/>
    </row>
    <row r="3040" spans="2:8">
      <c r="B3040" s="27"/>
      <c r="C3040" s="27"/>
      <c r="D3040" s="27"/>
      <c r="E3040" s="27"/>
      <c r="F3040" s="26"/>
      <c r="G3040" s="28"/>
      <c r="H3040" s="31"/>
    </row>
    <row r="3041" spans="2:8">
      <c r="B3041" s="27"/>
      <c r="C3041" s="27"/>
      <c r="D3041" s="27"/>
      <c r="E3041" s="27"/>
      <c r="F3041" s="26"/>
      <c r="G3041" s="28"/>
      <c r="H3041" s="31"/>
    </row>
    <row r="3042" spans="2:8">
      <c r="B3042" s="27"/>
      <c r="C3042" s="27"/>
      <c r="D3042" s="27"/>
      <c r="E3042" s="27"/>
      <c r="F3042" s="26"/>
      <c r="G3042" s="28"/>
      <c r="H3042" s="31"/>
    </row>
    <row r="3043" spans="2:8">
      <c r="B3043" s="27"/>
      <c r="C3043" s="27"/>
      <c r="D3043" s="27"/>
      <c r="E3043" s="27"/>
      <c r="F3043" s="26"/>
      <c r="G3043" s="28"/>
      <c r="H3043" s="31"/>
    </row>
    <row r="3044" spans="2:8">
      <c r="B3044" s="27"/>
      <c r="C3044" s="27"/>
      <c r="D3044" s="27"/>
      <c r="E3044" s="27"/>
      <c r="F3044" s="26"/>
      <c r="G3044" s="28"/>
      <c r="H3044" s="31"/>
    </row>
    <row r="3045" spans="2:8">
      <c r="B3045" s="27"/>
      <c r="C3045" s="27"/>
      <c r="D3045" s="27"/>
      <c r="E3045" s="27"/>
      <c r="F3045" s="26"/>
      <c r="G3045" s="28"/>
      <c r="H3045" s="31"/>
    </row>
    <row r="3046" spans="2:8">
      <c r="B3046" s="27"/>
      <c r="C3046" s="27"/>
      <c r="D3046" s="27"/>
      <c r="E3046" s="27"/>
      <c r="F3046" s="26"/>
      <c r="G3046" s="28"/>
      <c r="H3046" s="31"/>
    </row>
    <row r="3047" spans="2:8">
      <c r="B3047" s="27"/>
      <c r="C3047" s="27"/>
      <c r="D3047" s="27"/>
      <c r="E3047" s="27"/>
      <c r="F3047" s="26"/>
      <c r="G3047" s="28"/>
      <c r="H3047" s="31"/>
    </row>
    <row r="3048" spans="2:8">
      <c r="B3048" s="27"/>
      <c r="C3048" s="27"/>
      <c r="D3048" s="27"/>
      <c r="E3048" s="27"/>
      <c r="F3048" s="26"/>
      <c r="G3048" s="28"/>
      <c r="H3048" s="31"/>
    </row>
    <row r="3049" spans="2:8">
      <c r="B3049" s="27"/>
      <c r="C3049" s="27"/>
      <c r="D3049" s="27"/>
      <c r="E3049" s="27"/>
      <c r="F3049" s="26"/>
      <c r="G3049" s="28"/>
      <c r="H3049" s="31"/>
    </row>
    <row r="3050" spans="2:8">
      <c r="B3050" s="27"/>
      <c r="C3050" s="27"/>
      <c r="D3050" s="27"/>
      <c r="E3050" s="27"/>
      <c r="F3050" s="26"/>
      <c r="G3050" s="28"/>
      <c r="H3050" s="31"/>
    </row>
    <row r="3051" spans="2:8">
      <c r="B3051" s="27"/>
      <c r="C3051" s="27"/>
      <c r="D3051" s="27"/>
      <c r="E3051" s="27"/>
      <c r="F3051" s="26"/>
      <c r="G3051" s="28"/>
      <c r="H3051" s="31"/>
    </row>
    <row r="3052" spans="2:8">
      <c r="B3052" s="27"/>
      <c r="C3052" s="27"/>
      <c r="D3052" s="27"/>
      <c r="E3052" s="27"/>
      <c r="F3052" s="26"/>
      <c r="G3052" s="28"/>
      <c r="H3052" s="31"/>
    </row>
    <row r="3053" spans="2:8">
      <c r="B3053" s="27"/>
      <c r="C3053" s="27"/>
      <c r="D3053" s="27"/>
      <c r="E3053" s="27"/>
      <c r="F3053" s="26"/>
      <c r="G3053" s="28"/>
      <c r="H3053" s="31"/>
    </row>
    <row r="3054" spans="2:8">
      <c r="B3054" s="27"/>
      <c r="C3054" s="27"/>
      <c r="D3054" s="27"/>
      <c r="E3054" s="27"/>
      <c r="F3054" s="26"/>
      <c r="G3054" s="28"/>
      <c r="H3054" s="31"/>
    </row>
    <row r="3055" spans="2:8">
      <c r="B3055" s="27"/>
      <c r="C3055" s="27"/>
      <c r="D3055" s="27"/>
      <c r="E3055" s="27"/>
      <c r="F3055" s="26"/>
      <c r="G3055" s="28"/>
      <c r="H3055" s="31"/>
    </row>
    <row r="3056" spans="2:8">
      <c r="B3056" s="27"/>
      <c r="C3056" s="27"/>
      <c r="D3056" s="27"/>
      <c r="E3056" s="27"/>
      <c r="F3056" s="26"/>
      <c r="G3056" s="28"/>
      <c r="H3056" s="31"/>
    </row>
    <row r="3057" spans="2:8">
      <c r="B3057" s="27"/>
      <c r="C3057" s="27"/>
      <c r="D3057" s="27"/>
      <c r="E3057" s="27"/>
      <c r="F3057" s="26"/>
      <c r="G3057" s="28"/>
      <c r="H3057" s="31"/>
    </row>
    <row r="3058" spans="2:8">
      <c r="B3058" s="27"/>
      <c r="C3058" s="27"/>
      <c r="D3058" s="27"/>
      <c r="E3058" s="27"/>
      <c r="F3058" s="26"/>
      <c r="G3058" s="28"/>
      <c r="H3058" s="31"/>
    </row>
    <row r="3059" spans="2:8">
      <c r="B3059" s="27"/>
      <c r="C3059" s="27"/>
      <c r="D3059" s="27"/>
      <c r="E3059" s="27"/>
      <c r="F3059" s="26"/>
      <c r="G3059" s="28"/>
      <c r="H3059" s="31"/>
    </row>
    <row r="3060" spans="2:8">
      <c r="B3060" s="27"/>
      <c r="C3060" s="27"/>
      <c r="D3060" s="27"/>
      <c r="E3060" s="27"/>
      <c r="F3060" s="26"/>
      <c r="G3060" s="28"/>
      <c r="H3060" s="31"/>
    </row>
    <row r="3061" spans="2:8">
      <c r="B3061" s="27"/>
      <c r="C3061" s="27"/>
      <c r="D3061" s="27"/>
      <c r="E3061" s="27"/>
      <c r="F3061" s="26"/>
      <c r="G3061" s="28"/>
      <c r="H3061" s="31"/>
    </row>
    <row r="3062" spans="2:8">
      <c r="B3062" s="27"/>
      <c r="C3062" s="27"/>
      <c r="D3062" s="27"/>
      <c r="E3062" s="27"/>
      <c r="F3062" s="26"/>
      <c r="G3062" s="28"/>
      <c r="H3062" s="31"/>
    </row>
    <row r="3063" spans="2:8">
      <c r="B3063" s="27"/>
      <c r="C3063" s="27"/>
      <c r="D3063" s="27"/>
      <c r="E3063" s="27"/>
      <c r="F3063" s="26"/>
      <c r="G3063" s="28"/>
      <c r="H3063" s="31"/>
    </row>
    <row r="3064" spans="2:8">
      <c r="B3064" s="27"/>
      <c r="C3064" s="27"/>
      <c r="D3064" s="27"/>
      <c r="E3064" s="27"/>
      <c r="F3064" s="26"/>
      <c r="G3064" s="28"/>
      <c r="H3064" s="31"/>
    </row>
    <row r="3065" spans="2:8">
      <c r="B3065" s="27"/>
      <c r="C3065" s="27"/>
      <c r="D3065" s="27"/>
      <c r="E3065" s="27"/>
      <c r="F3065" s="26"/>
      <c r="G3065" s="28"/>
      <c r="H3065" s="31"/>
    </row>
    <row r="3066" spans="2:8">
      <c r="B3066" s="27"/>
      <c r="C3066" s="27"/>
      <c r="D3066" s="27"/>
      <c r="E3066" s="27"/>
      <c r="F3066" s="26"/>
      <c r="G3066" s="28"/>
      <c r="H3066" s="31"/>
    </row>
    <row r="3067" spans="2:8">
      <c r="B3067" s="27"/>
      <c r="C3067" s="27"/>
      <c r="D3067" s="27"/>
      <c r="E3067" s="27"/>
      <c r="F3067" s="26"/>
      <c r="G3067" s="28"/>
      <c r="H3067" s="31"/>
    </row>
    <row r="3068" spans="2:8">
      <c r="B3068" s="27"/>
      <c r="C3068" s="27"/>
      <c r="D3068" s="27"/>
      <c r="E3068" s="27"/>
      <c r="F3068" s="26"/>
      <c r="G3068" s="28"/>
      <c r="H3068" s="31"/>
    </row>
    <row r="3069" spans="2:8">
      <c r="B3069" s="27"/>
      <c r="C3069" s="27"/>
      <c r="D3069" s="27"/>
      <c r="E3069" s="27"/>
      <c r="F3069" s="26"/>
      <c r="G3069" s="28"/>
      <c r="H3069" s="31"/>
    </row>
    <row r="3070" spans="2:8">
      <c r="B3070" s="27"/>
      <c r="C3070" s="27"/>
      <c r="D3070" s="27"/>
      <c r="E3070" s="27"/>
      <c r="F3070" s="26"/>
      <c r="G3070" s="28"/>
      <c r="H3070" s="31"/>
    </row>
    <row r="3071" spans="2:8">
      <c r="B3071" s="27"/>
      <c r="C3071" s="27"/>
      <c r="D3071" s="27"/>
      <c r="E3071" s="27"/>
      <c r="F3071" s="26"/>
      <c r="G3071" s="28"/>
      <c r="H3071" s="31"/>
    </row>
    <row r="3072" spans="2:8">
      <c r="B3072" s="27"/>
      <c r="C3072" s="27"/>
      <c r="D3072" s="27"/>
      <c r="E3072" s="27"/>
      <c r="F3072" s="26"/>
      <c r="G3072" s="28"/>
      <c r="H3072" s="31"/>
    </row>
    <row r="3073" spans="2:8">
      <c r="B3073" s="27"/>
      <c r="C3073" s="27"/>
      <c r="D3073" s="27"/>
      <c r="E3073" s="27"/>
      <c r="F3073" s="26"/>
      <c r="G3073" s="28"/>
      <c r="H3073" s="31"/>
    </row>
    <row r="3074" spans="2:8">
      <c r="B3074" s="27"/>
      <c r="C3074" s="27"/>
      <c r="D3074" s="27"/>
      <c r="E3074" s="27"/>
      <c r="F3074" s="26"/>
      <c r="G3074" s="28"/>
      <c r="H3074" s="31"/>
    </row>
    <row r="3075" spans="2:8">
      <c r="B3075" s="27"/>
      <c r="C3075" s="27"/>
      <c r="D3075" s="27"/>
      <c r="E3075" s="27"/>
      <c r="F3075" s="26"/>
      <c r="G3075" s="28"/>
      <c r="H3075" s="31"/>
    </row>
    <row r="3076" spans="2:8">
      <c r="B3076" s="27"/>
      <c r="C3076" s="27"/>
      <c r="D3076" s="27"/>
      <c r="E3076" s="27"/>
      <c r="F3076" s="26"/>
      <c r="G3076" s="28"/>
      <c r="H3076" s="31"/>
    </row>
    <row r="3077" spans="2:8">
      <c r="B3077" s="27"/>
      <c r="C3077" s="27"/>
      <c r="D3077" s="27"/>
      <c r="E3077" s="27"/>
      <c r="F3077" s="26"/>
      <c r="G3077" s="28"/>
      <c r="H3077" s="31"/>
    </row>
    <row r="3078" spans="2:8">
      <c r="B3078" s="27"/>
      <c r="C3078" s="27"/>
      <c r="D3078" s="27"/>
      <c r="E3078" s="27"/>
      <c r="F3078" s="26"/>
      <c r="G3078" s="28"/>
      <c r="H3078" s="31"/>
    </row>
    <row r="3079" spans="2:8">
      <c r="B3079" s="27"/>
      <c r="C3079" s="27"/>
      <c r="D3079" s="27"/>
      <c r="E3079" s="27"/>
      <c r="F3079" s="26"/>
      <c r="G3079" s="28"/>
      <c r="H3079" s="31"/>
    </row>
    <row r="3080" spans="2:8">
      <c r="B3080" s="27"/>
      <c r="C3080" s="27"/>
      <c r="D3080" s="27"/>
      <c r="E3080" s="27"/>
      <c r="F3080" s="26"/>
      <c r="G3080" s="28"/>
      <c r="H3080" s="31"/>
    </row>
    <row r="3081" spans="2:8">
      <c r="B3081" s="27"/>
      <c r="C3081" s="27"/>
      <c r="D3081" s="27"/>
      <c r="E3081" s="27"/>
      <c r="F3081" s="26"/>
      <c r="G3081" s="28"/>
      <c r="H3081" s="31"/>
    </row>
    <row r="3082" spans="2:8">
      <c r="B3082" s="27"/>
      <c r="C3082" s="27"/>
      <c r="D3082" s="27"/>
      <c r="E3082" s="27"/>
      <c r="F3082" s="26"/>
      <c r="G3082" s="28"/>
      <c r="H3082" s="31"/>
    </row>
    <row r="3083" spans="2:8">
      <c r="B3083" s="27"/>
      <c r="C3083" s="27"/>
      <c r="D3083" s="27"/>
      <c r="E3083" s="27"/>
      <c r="F3083" s="26"/>
      <c r="G3083" s="28"/>
      <c r="H3083" s="31"/>
    </row>
    <row r="3084" spans="2:8">
      <c r="B3084" s="27"/>
      <c r="C3084" s="27"/>
      <c r="D3084" s="27"/>
      <c r="E3084" s="27"/>
      <c r="F3084" s="26"/>
      <c r="G3084" s="28"/>
      <c r="H3084" s="31"/>
    </row>
    <row r="3085" spans="2:8">
      <c r="B3085" s="27"/>
      <c r="C3085" s="27"/>
      <c r="D3085" s="27"/>
      <c r="E3085" s="27"/>
      <c r="F3085" s="26"/>
      <c r="G3085" s="28"/>
      <c r="H3085" s="31"/>
    </row>
    <row r="3086" spans="2:8">
      <c r="B3086" s="27"/>
      <c r="C3086" s="27"/>
      <c r="D3086" s="27"/>
      <c r="E3086" s="27"/>
      <c r="F3086" s="26"/>
      <c r="G3086" s="28"/>
      <c r="H3086" s="31"/>
    </row>
    <row r="3087" spans="2:8">
      <c r="B3087" s="27"/>
      <c r="C3087" s="27"/>
      <c r="D3087" s="27"/>
      <c r="E3087" s="27"/>
      <c r="F3087" s="26"/>
      <c r="G3087" s="28"/>
      <c r="H3087" s="31"/>
    </row>
    <row r="3088" spans="2:8">
      <c r="B3088" s="27"/>
      <c r="C3088" s="27"/>
      <c r="D3088" s="27"/>
      <c r="E3088" s="27"/>
      <c r="F3088" s="26"/>
      <c r="G3088" s="28"/>
      <c r="H3088" s="31"/>
    </row>
    <row r="3089" spans="2:8">
      <c r="B3089" s="27"/>
      <c r="C3089" s="27"/>
      <c r="D3089" s="27"/>
      <c r="E3089" s="27"/>
      <c r="F3089" s="26"/>
      <c r="G3089" s="28"/>
      <c r="H3089" s="31"/>
    </row>
    <row r="3090" spans="2:8">
      <c r="B3090" s="27"/>
      <c r="C3090" s="27"/>
      <c r="D3090" s="27"/>
      <c r="E3090" s="27"/>
      <c r="F3090" s="26"/>
      <c r="G3090" s="28"/>
      <c r="H3090" s="31"/>
    </row>
    <row r="3091" spans="2:8">
      <c r="B3091" s="27"/>
      <c r="C3091" s="27"/>
      <c r="D3091" s="27"/>
      <c r="E3091" s="27"/>
      <c r="F3091" s="26"/>
      <c r="G3091" s="28"/>
      <c r="H3091" s="31"/>
    </row>
    <row r="3092" spans="2:8">
      <c r="B3092" s="27"/>
      <c r="C3092" s="27"/>
      <c r="D3092" s="27"/>
      <c r="E3092" s="27"/>
      <c r="F3092" s="26"/>
      <c r="G3092" s="28"/>
      <c r="H3092" s="31"/>
    </row>
    <row r="3093" spans="2:8">
      <c r="B3093" s="27"/>
      <c r="C3093" s="27"/>
      <c r="D3093" s="27"/>
      <c r="E3093" s="27"/>
      <c r="F3093" s="26"/>
      <c r="G3093" s="28"/>
      <c r="H3093" s="31"/>
    </row>
    <row r="3094" spans="2:8">
      <c r="B3094" s="27"/>
      <c r="C3094" s="27"/>
      <c r="D3094" s="27"/>
      <c r="E3094" s="27"/>
      <c r="F3094" s="26"/>
      <c r="G3094" s="28"/>
      <c r="H3094" s="31"/>
    </row>
    <row r="3095" spans="2:8">
      <c r="B3095" s="27"/>
      <c r="C3095" s="27"/>
      <c r="D3095" s="27"/>
      <c r="E3095" s="27"/>
      <c r="F3095" s="26"/>
      <c r="G3095" s="28"/>
      <c r="H3095" s="31"/>
    </row>
    <row r="3096" spans="2:8">
      <c r="B3096" s="27"/>
      <c r="C3096" s="27"/>
      <c r="D3096" s="27"/>
      <c r="E3096" s="27"/>
      <c r="F3096" s="26"/>
      <c r="G3096" s="28"/>
      <c r="H3096" s="31"/>
    </row>
    <row r="3097" spans="2:8">
      <c r="B3097" s="27"/>
      <c r="C3097" s="27"/>
      <c r="D3097" s="27"/>
      <c r="E3097" s="27"/>
      <c r="F3097" s="26"/>
      <c r="G3097" s="28"/>
      <c r="H3097" s="31"/>
    </row>
    <row r="3098" spans="2:8">
      <c r="B3098" s="27"/>
      <c r="C3098" s="27"/>
      <c r="D3098" s="27"/>
      <c r="E3098" s="27"/>
      <c r="F3098" s="26"/>
      <c r="G3098" s="28"/>
      <c r="H3098" s="31"/>
    </row>
    <row r="3099" spans="2:8">
      <c r="B3099" s="27"/>
      <c r="C3099" s="27"/>
      <c r="D3099" s="27"/>
      <c r="E3099" s="27"/>
      <c r="F3099" s="26"/>
      <c r="G3099" s="28"/>
      <c r="H3099" s="31"/>
    </row>
    <row r="3100" spans="2:8">
      <c r="B3100" s="27"/>
      <c r="C3100" s="27"/>
      <c r="D3100" s="27"/>
      <c r="E3100" s="27"/>
      <c r="F3100" s="26"/>
      <c r="G3100" s="28"/>
      <c r="H3100" s="31"/>
    </row>
    <row r="3101" spans="2:8">
      <c r="B3101" s="27"/>
      <c r="C3101" s="27"/>
      <c r="D3101" s="27"/>
      <c r="E3101" s="27"/>
      <c r="F3101" s="26"/>
      <c r="G3101" s="28"/>
      <c r="H3101" s="31"/>
    </row>
    <row r="3102" spans="2:8">
      <c r="B3102" s="27"/>
      <c r="C3102" s="27"/>
      <c r="D3102" s="27"/>
      <c r="E3102" s="27"/>
      <c r="F3102" s="26"/>
      <c r="G3102" s="28"/>
      <c r="H3102" s="31"/>
    </row>
    <row r="3103" spans="2:8">
      <c r="B3103" s="27"/>
      <c r="C3103" s="27"/>
      <c r="D3103" s="27"/>
      <c r="E3103" s="27"/>
      <c r="F3103" s="26"/>
      <c r="G3103" s="28"/>
      <c r="H3103" s="31"/>
    </row>
    <row r="3104" spans="2:8">
      <c r="B3104" s="27"/>
      <c r="C3104" s="27"/>
      <c r="D3104" s="27"/>
      <c r="E3104" s="27"/>
      <c r="F3104" s="26"/>
      <c r="G3104" s="28"/>
      <c r="H3104" s="31"/>
    </row>
    <row r="3105" spans="2:8">
      <c r="B3105" s="27"/>
      <c r="C3105" s="27"/>
      <c r="D3105" s="27"/>
      <c r="E3105" s="27"/>
      <c r="F3105" s="26"/>
      <c r="G3105" s="28"/>
      <c r="H3105" s="31"/>
    </row>
    <row r="3106" spans="2:8">
      <c r="B3106" s="27"/>
      <c r="C3106" s="27"/>
      <c r="D3106" s="27"/>
      <c r="E3106" s="27"/>
      <c r="F3106" s="26"/>
      <c r="G3106" s="28"/>
      <c r="H3106" s="31"/>
    </row>
    <row r="3107" spans="2:8">
      <c r="B3107" s="27"/>
      <c r="C3107" s="27"/>
      <c r="D3107" s="27"/>
      <c r="E3107" s="27"/>
      <c r="F3107" s="26"/>
      <c r="G3107" s="28"/>
      <c r="H3107" s="31"/>
    </row>
    <row r="3108" spans="2:8">
      <c r="B3108" s="27"/>
      <c r="C3108" s="27"/>
      <c r="D3108" s="27"/>
      <c r="E3108" s="27"/>
      <c r="F3108" s="26"/>
      <c r="G3108" s="28"/>
      <c r="H3108" s="31"/>
    </row>
    <row r="3109" spans="2:8">
      <c r="B3109" s="27"/>
      <c r="C3109" s="27"/>
      <c r="D3109" s="27"/>
      <c r="E3109" s="27"/>
      <c r="F3109" s="26"/>
      <c r="G3109" s="28"/>
      <c r="H3109" s="31"/>
    </row>
    <row r="3110" spans="2:8">
      <c r="B3110" s="27"/>
      <c r="C3110" s="27"/>
      <c r="D3110" s="27"/>
      <c r="E3110" s="27"/>
      <c r="F3110" s="26"/>
      <c r="G3110" s="28"/>
      <c r="H3110" s="31"/>
    </row>
    <row r="3111" spans="2:8">
      <c r="B3111" s="27"/>
      <c r="C3111" s="27"/>
      <c r="D3111" s="27"/>
      <c r="E3111" s="27"/>
      <c r="F3111" s="26"/>
      <c r="G3111" s="28"/>
      <c r="H3111" s="31"/>
    </row>
    <row r="3112" spans="2:8">
      <c r="B3112" s="27"/>
      <c r="C3112" s="27"/>
      <c r="D3112" s="27"/>
      <c r="E3112" s="27"/>
      <c r="F3112" s="26"/>
      <c r="G3112" s="28"/>
      <c r="H3112" s="31"/>
    </row>
    <row r="3113" spans="2:8">
      <c r="B3113" s="27"/>
      <c r="C3113" s="27"/>
      <c r="D3113" s="27"/>
      <c r="E3113" s="27"/>
      <c r="F3113" s="26"/>
      <c r="G3113" s="28"/>
      <c r="H3113" s="31"/>
    </row>
    <row r="3114" spans="2:8">
      <c r="B3114" s="27"/>
      <c r="C3114" s="27"/>
      <c r="D3114" s="27"/>
      <c r="E3114" s="27"/>
      <c r="F3114" s="26"/>
      <c r="G3114" s="28"/>
      <c r="H3114" s="31"/>
    </row>
    <row r="3115" spans="2:8">
      <c r="B3115" s="27"/>
      <c r="C3115" s="27"/>
      <c r="D3115" s="27"/>
      <c r="E3115" s="27"/>
      <c r="F3115" s="26"/>
      <c r="G3115" s="28"/>
      <c r="H3115" s="31"/>
    </row>
    <row r="3116" spans="2:8">
      <c r="B3116" s="27"/>
      <c r="C3116" s="27"/>
      <c r="D3116" s="27"/>
      <c r="E3116" s="27"/>
      <c r="F3116" s="26"/>
      <c r="G3116" s="28"/>
      <c r="H3116" s="31"/>
    </row>
    <row r="3117" spans="2:8">
      <c r="B3117" s="27"/>
      <c r="C3117" s="27"/>
      <c r="D3117" s="27"/>
      <c r="E3117" s="27"/>
      <c r="F3117" s="26"/>
      <c r="G3117" s="28"/>
      <c r="H3117" s="31"/>
    </row>
    <row r="3118" spans="2:8">
      <c r="B3118" s="27"/>
      <c r="C3118" s="27"/>
      <c r="D3118" s="27"/>
      <c r="E3118" s="27"/>
      <c r="F3118" s="26"/>
      <c r="G3118" s="28"/>
      <c r="H3118" s="31"/>
    </row>
    <row r="3119" spans="2:8">
      <c r="B3119" s="27"/>
      <c r="C3119" s="27"/>
      <c r="D3119" s="27"/>
      <c r="E3119" s="27"/>
      <c r="F3119" s="26"/>
      <c r="G3119" s="28"/>
      <c r="H3119" s="31"/>
    </row>
    <row r="3120" spans="2:8">
      <c r="B3120" s="27"/>
      <c r="C3120" s="27"/>
      <c r="D3120" s="27"/>
      <c r="E3120" s="27"/>
      <c r="F3120" s="26"/>
      <c r="G3120" s="28"/>
      <c r="H3120" s="31"/>
    </row>
    <row r="3121" spans="2:8">
      <c r="B3121" s="27"/>
      <c r="C3121" s="27"/>
      <c r="D3121" s="27"/>
      <c r="E3121" s="27"/>
      <c r="F3121" s="26"/>
      <c r="G3121" s="28"/>
      <c r="H3121" s="31"/>
    </row>
    <row r="3122" spans="2:8">
      <c r="B3122" s="27"/>
      <c r="C3122" s="27"/>
      <c r="D3122" s="27"/>
      <c r="E3122" s="27"/>
      <c r="F3122" s="26"/>
      <c r="G3122" s="28"/>
      <c r="H3122" s="31"/>
    </row>
    <row r="3123" spans="2:8">
      <c r="B3123" s="27"/>
      <c r="C3123" s="27"/>
      <c r="D3123" s="27"/>
      <c r="E3123" s="27"/>
      <c r="F3123" s="26"/>
      <c r="G3123" s="28"/>
      <c r="H3123" s="31"/>
    </row>
    <row r="3124" spans="2:8">
      <c r="B3124" s="27"/>
      <c r="C3124" s="27"/>
      <c r="D3124" s="27"/>
      <c r="E3124" s="27"/>
      <c r="F3124" s="26"/>
      <c r="G3124" s="28"/>
      <c r="H3124" s="31"/>
    </row>
    <row r="3125" spans="2:8">
      <c r="B3125" s="27"/>
      <c r="C3125" s="27"/>
      <c r="D3125" s="27"/>
      <c r="E3125" s="27"/>
      <c r="F3125" s="26"/>
      <c r="G3125" s="28"/>
      <c r="H3125" s="31"/>
    </row>
    <row r="3126" spans="2:8">
      <c r="B3126" s="27"/>
      <c r="C3126" s="27"/>
      <c r="D3126" s="27"/>
      <c r="E3126" s="27"/>
      <c r="F3126" s="26"/>
      <c r="G3126" s="28"/>
      <c r="H3126" s="31"/>
    </row>
    <row r="3127" spans="2:8">
      <c r="B3127" s="27"/>
      <c r="C3127" s="27"/>
      <c r="D3127" s="27"/>
      <c r="E3127" s="27"/>
      <c r="F3127" s="26"/>
      <c r="G3127" s="28"/>
      <c r="H3127" s="31"/>
    </row>
    <row r="3128" spans="2:8">
      <c r="B3128" s="27"/>
      <c r="C3128" s="27"/>
      <c r="D3128" s="27"/>
      <c r="E3128" s="27"/>
      <c r="F3128" s="26"/>
      <c r="G3128" s="28"/>
      <c r="H3128" s="31"/>
    </row>
    <row r="3129" spans="2:8">
      <c r="B3129" s="27"/>
      <c r="C3129" s="27"/>
      <c r="D3129" s="27"/>
      <c r="E3129" s="27"/>
      <c r="F3129" s="26"/>
      <c r="G3129" s="28"/>
      <c r="H3129" s="31"/>
    </row>
    <row r="3130" spans="2:8">
      <c r="B3130" s="27"/>
      <c r="C3130" s="27"/>
      <c r="D3130" s="27"/>
      <c r="E3130" s="27"/>
      <c r="F3130" s="26"/>
      <c r="G3130" s="28"/>
      <c r="H3130" s="31"/>
    </row>
    <row r="3131" spans="2:8">
      <c r="B3131" s="27"/>
      <c r="C3131" s="27"/>
      <c r="D3131" s="27"/>
      <c r="E3131" s="27"/>
      <c r="F3131" s="26"/>
      <c r="G3131" s="28"/>
      <c r="H3131" s="31"/>
    </row>
    <row r="3132" spans="2:8">
      <c r="B3132" s="27"/>
      <c r="C3132" s="27"/>
      <c r="D3132" s="27"/>
      <c r="E3132" s="27"/>
      <c r="F3132" s="26"/>
      <c r="G3132" s="28"/>
      <c r="H3132" s="31"/>
    </row>
    <row r="3133" spans="2:8">
      <c r="B3133" s="27"/>
      <c r="C3133" s="27"/>
      <c r="D3133" s="27"/>
      <c r="E3133" s="27"/>
      <c r="F3133" s="26"/>
      <c r="G3133" s="28"/>
      <c r="H3133" s="31"/>
    </row>
    <row r="3134" spans="2:8">
      <c r="B3134" s="27"/>
      <c r="C3134" s="27"/>
      <c r="D3134" s="27"/>
      <c r="E3134" s="27"/>
      <c r="F3134" s="26"/>
      <c r="G3134" s="28"/>
      <c r="H3134" s="31"/>
    </row>
    <row r="3135" spans="2:8">
      <c r="B3135" s="27"/>
      <c r="C3135" s="27"/>
      <c r="D3135" s="27"/>
      <c r="E3135" s="27"/>
      <c r="F3135" s="26"/>
      <c r="G3135" s="28"/>
      <c r="H3135" s="31"/>
    </row>
    <row r="3136" spans="2:8">
      <c r="B3136" s="27"/>
      <c r="C3136" s="27"/>
      <c r="D3136" s="27"/>
      <c r="E3136" s="27"/>
      <c r="F3136" s="26"/>
      <c r="G3136" s="28"/>
      <c r="H3136" s="31"/>
    </row>
    <row r="3137" spans="2:8">
      <c r="B3137" s="27"/>
      <c r="C3137" s="27"/>
      <c r="D3137" s="27"/>
      <c r="E3137" s="27"/>
      <c r="F3137" s="26"/>
      <c r="G3137" s="28"/>
      <c r="H3137" s="31"/>
    </row>
    <row r="3138" spans="2:8">
      <c r="B3138" s="27"/>
      <c r="C3138" s="27"/>
      <c r="D3138" s="27"/>
      <c r="E3138" s="27"/>
      <c r="F3138" s="26"/>
      <c r="G3138" s="28"/>
      <c r="H3138" s="31"/>
    </row>
    <row r="3139" spans="2:8">
      <c r="B3139" s="27"/>
      <c r="C3139" s="27"/>
      <c r="D3139" s="27"/>
      <c r="E3139" s="27"/>
      <c r="F3139" s="26"/>
      <c r="G3139" s="28"/>
      <c r="H3139" s="31"/>
    </row>
    <row r="3140" spans="2:8">
      <c r="B3140" s="27"/>
      <c r="C3140" s="27"/>
      <c r="D3140" s="27"/>
      <c r="E3140" s="27"/>
      <c r="F3140" s="26"/>
      <c r="G3140" s="28"/>
      <c r="H3140" s="31"/>
    </row>
    <row r="3141" spans="2:8">
      <c r="B3141" s="27"/>
      <c r="C3141" s="27"/>
      <c r="D3141" s="27"/>
      <c r="E3141" s="27"/>
      <c r="F3141" s="26"/>
      <c r="G3141" s="28"/>
      <c r="H3141" s="31"/>
    </row>
    <row r="3142" spans="2:8">
      <c r="B3142" s="27"/>
      <c r="C3142" s="27"/>
      <c r="D3142" s="27"/>
      <c r="E3142" s="27"/>
      <c r="F3142" s="26"/>
      <c r="G3142" s="28"/>
      <c r="H3142" s="31"/>
    </row>
    <row r="3143" spans="2:8">
      <c r="B3143" s="27"/>
      <c r="C3143" s="27"/>
      <c r="D3143" s="27"/>
      <c r="E3143" s="27"/>
      <c r="F3143" s="26"/>
      <c r="G3143" s="28"/>
      <c r="H3143" s="31"/>
    </row>
    <row r="3144" spans="2:8">
      <c r="B3144" s="27"/>
      <c r="C3144" s="27"/>
      <c r="D3144" s="27"/>
      <c r="E3144" s="27"/>
      <c r="F3144" s="26"/>
      <c r="G3144" s="28"/>
      <c r="H3144" s="31"/>
    </row>
    <row r="3145" spans="2:8">
      <c r="B3145" s="27"/>
      <c r="C3145" s="27"/>
      <c r="D3145" s="27"/>
      <c r="E3145" s="27"/>
      <c r="F3145" s="26"/>
      <c r="G3145" s="28"/>
      <c r="H3145" s="31"/>
    </row>
    <row r="3146" spans="2:8">
      <c r="B3146" s="27"/>
      <c r="C3146" s="27"/>
      <c r="D3146" s="27"/>
      <c r="E3146" s="27"/>
      <c r="F3146" s="26"/>
      <c r="G3146" s="28"/>
      <c r="H3146" s="31"/>
    </row>
    <row r="3147" spans="2:8">
      <c r="B3147" s="27"/>
      <c r="C3147" s="27"/>
      <c r="D3147" s="27"/>
      <c r="E3147" s="27"/>
      <c r="F3147" s="26"/>
      <c r="G3147" s="28"/>
      <c r="H3147" s="31"/>
    </row>
    <row r="3148" spans="2:8">
      <c r="B3148" s="27"/>
      <c r="C3148" s="27"/>
      <c r="D3148" s="27"/>
      <c r="E3148" s="27"/>
      <c r="F3148" s="26"/>
      <c r="G3148" s="28"/>
      <c r="H3148" s="31"/>
    </row>
    <row r="3149" spans="2:8">
      <c r="B3149" s="27"/>
      <c r="C3149" s="27"/>
      <c r="D3149" s="27"/>
      <c r="E3149" s="27"/>
      <c r="F3149" s="26"/>
      <c r="G3149" s="28"/>
      <c r="H3149" s="31"/>
    </row>
    <row r="3150" spans="2:8">
      <c r="B3150" s="27"/>
      <c r="C3150" s="27"/>
      <c r="D3150" s="27"/>
      <c r="E3150" s="27"/>
      <c r="F3150" s="26"/>
      <c r="G3150" s="28"/>
      <c r="H3150" s="31"/>
    </row>
    <row r="3151" spans="2:8">
      <c r="B3151" s="27"/>
      <c r="C3151" s="27"/>
      <c r="D3151" s="27"/>
      <c r="E3151" s="27"/>
      <c r="F3151" s="26"/>
      <c r="G3151" s="28"/>
      <c r="H3151" s="31"/>
    </row>
    <row r="3152" spans="2:8">
      <c r="B3152" s="27"/>
      <c r="C3152" s="27"/>
      <c r="D3152" s="27"/>
      <c r="E3152" s="27"/>
      <c r="F3152" s="26"/>
      <c r="G3152" s="28"/>
      <c r="H3152" s="31"/>
    </row>
    <row r="3153" spans="2:8">
      <c r="B3153" s="27"/>
      <c r="C3153" s="27"/>
      <c r="D3153" s="27"/>
      <c r="E3153" s="27"/>
      <c r="F3153" s="26"/>
      <c r="G3153" s="28"/>
      <c r="H3153" s="31"/>
    </row>
    <row r="3154" spans="2:8">
      <c r="B3154" s="27"/>
      <c r="C3154" s="27"/>
      <c r="D3154" s="27"/>
      <c r="E3154" s="27"/>
      <c r="F3154" s="26"/>
      <c r="G3154" s="28"/>
      <c r="H3154" s="31"/>
    </row>
    <row r="3155" spans="2:8">
      <c r="B3155" s="27"/>
      <c r="C3155" s="27"/>
      <c r="D3155" s="27"/>
      <c r="E3155" s="27"/>
      <c r="F3155" s="26"/>
      <c r="G3155" s="28"/>
      <c r="H3155" s="31"/>
    </row>
    <row r="3156" spans="2:8">
      <c r="B3156" s="27"/>
      <c r="C3156" s="27"/>
      <c r="D3156" s="27"/>
      <c r="E3156" s="27"/>
      <c r="F3156" s="26"/>
      <c r="G3156" s="28"/>
      <c r="H3156" s="31"/>
    </row>
    <row r="3157" spans="2:8">
      <c r="B3157" s="27"/>
      <c r="C3157" s="27"/>
      <c r="D3157" s="27"/>
      <c r="E3157" s="27"/>
      <c r="F3157" s="26"/>
      <c r="G3157" s="28"/>
      <c r="H3157" s="31"/>
    </row>
    <row r="3158" spans="2:8">
      <c r="B3158" s="27"/>
      <c r="C3158" s="27"/>
      <c r="D3158" s="27"/>
      <c r="E3158" s="27"/>
      <c r="F3158" s="26"/>
      <c r="G3158" s="28"/>
      <c r="H3158" s="31"/>
    </row>
    <row r="3159" spans="2:8">
      <c r="B3159" s="27"/>
      <c r="C3159" s="27"/>
      <c r="D3159" s="27"/>
      <c r="E3159" s="27"/>
      <c r="F3159" s="26"/>
      <c r="G3159" s="28"/>
      <c r="H3159" s="31"/>
    </row>
    <row r="3160" spans="2:8">
      <c r="B3160" s="27"/>
      <c r="C3160" s="27"/>
      <c r="D3160" s="27"/>
      <c r="E3160" s="27"/>
      <c r="F3160" s="26"/>
      <c r="G3160" s="28"/>
      <c r="H3160" s="31"/>
    </row>
    <row r="3161" spans="2:8">
      <c r="B3161" s="27"/>
      <c r="C3161" s="27"/>
      <c r="D3161" s="27"/>
      <c r="E3161" s="27"/>
      <c r="F3161" s="26"/>
      <c r="G3161" s="28"/>
      <c r="H3161" s="31"/>
    </row>
    <row r="3162" spans="2:8">
      <c r="B3162" s="27"/>
      <c r="C3162" s="27"/>
      <c r="D3162" s="27"/>
      <c r="E3162" s="27"/>
      <c r="F3162" s="26"/>
      <c r="G3162" s="28"/>
      <c r="H3162" s="31"/>
    </row>
    <row r="3163" spans="2:8">
      <c r="B3163" s="27"/>
      <c r="C3163" s="27"/>
      <c r="D3163" s="27"/>
      <c r="E3163" s="27"/>
      <c r="F3163" s="26"/>
      <c r="G3163" s="28"/>
      <c r="H3163" s="31"/>
    </row>
    <row r="3164" spans="2:8">
      <c r="B3164" s="27"/>
      <c r="C3164" s="27"/>
      <c r="D3164" s="27"/>
      <c r="E3164" s="27"/>
      <c r="F3164" s="26"/>
      <c r="G3164" s="28"/>
      <c r="H3164" s="31"/>
    </row>
    <row r="3165" spans="2:8">
      <c r="B3165" s="27"/>
      <c r="C3165" s="27"/>
      <c r="D3165" s="27"/>
      <c r="E3165" s="27"/>
      <c r="F3165" s="26"/>
      <c r="G3165" s="28"/>
      <c r="H3165" s="31"/>
    </row>
    <row r="3166" spans="2:8">
      <c r="B3166" s="27"/>
      <c r="C3166" s="27"/>
      <c r="D3166" s="27"/>
      <c r="E3166" s="27"/>
      <c r="F3166" s="26"/>
      <c r="G3166" s="28"/>
      <c r="H3166" s="31"/>
    </row>
    <row r="3167" spans="2:8">
      <c r="B3167" s="27"/>
      <c r="C3167" s="27"/>
      <c r="D3167" s="27"/>
      <c r="E3167" s="27"/>
      <c r="F3167" s="26"/>
      <c r="G3167" s="28"/>
      <c r="H3167" s="31"/>
    </row>
    <row r="3168" spans="2:8">
      <c r="B3168" s="27"/>
      <c r="C3168" s="27"/>
      <c r="D3168" s="27"/>
      <c r="E3168" s="27"/>
      <c r="F3168" s="26"/>
      <c r="G3168" s="28"/>
      <c r="H3168" s="31"/>
    </row>
    <row r="3169" spans="2:8">
      <c r="B3169" s="27"/>
      <c r="C3169" s="27"/>
      <c r="D3169" s="27"/>
      <c r="E3169" s="27"/>
      <c r="F3169" s="26"/>
      <c r="G3169" s="28"/>
      <c r="H3169" s="31"/>
    </row>
    <row r="3170" spans="2:8">
      <c r="B3170" s="27"/>
      <c r="C3170" s="27"/>
      <c r="D3170" s="27"/>
      <c r="E3170" s="27"/>
      <c r="F3170" s="26"/>
      <c r="G3170" s="28"/>
      <c r="H3170" s="31"/>
    </row>
    <row r="3171" spans="2:8">
      <c r="B3171" s="27"/>
      <c r="C3171" s="27"/>
      <c r="D3171" s="27"/>
      <c r="E3171" s="27"/>
      <c r="F3171" s="26"/>
      <c r="G3171" s="28"/>
      <c r="H3171" s="31"/>
    </row>
    <row r="3172" spans="2:8">
      <c r="B3172" s="27"/>
      <c r="C3172" s="27"/>
      <c r="D3172" s="27"/>
      <c r="E3172" s="27"/>
      <c r="F3172" s="26"/>
      <c r="G3172" s="28"/>
      <c r="H3172" s="31"/>
    </row>
    <row r="3173" spans="2:8">
      <c r="B3173" s="27"/>
      <c r="C3173" s="27"/>
      <c r="D3173" s="27"/>
      <c r="E3173" s="27"/>
      <c r="F3173" s="26"/>
      <c r="G3173" s="28"/>
      <c r="H3173" s="31"/>
    </row>
    <row r="3174" spans="2:8">
      <c r="B3174" s="27"/>
      <c r="C3174" s="27"/>
      <c r="D3174" s="27"/>
      <c r="E3174" s="27"/>
      <c r="F3174" s="26"/>
      <c r="G3174" s="28"/>
      <c r="H3174" s="31"/>
    </row>
    <row r="3175" spans="2:8">
      <c r="B3175" s="27"/>
      <c r="C3175" s="27"/>
      <c r="D3175" s="27"/>
      <c r="E3175" s="27"/>
      <c r="F3175" s="26"/>
      <c r="G3175" s="28"/>
      <c r="H3175" s="31"/>
    </row>
    <row r="3176" spans="2:8">
      <c r="B3176" s="27"/>
      <c r="C3176" s="27"/>
      <c r="D3176" s="27"/>
      <c r="E3176" s="27"/>
      <c r="F3176" s="26"/>
      <c r="G3176" s="28"/>
      <c r="H3176" s="31"/>
    </row>
    <row r="3177" spans="2:8">
      <c r="B3177" s="27"/>
      <c r="C3177" s="27"/>
      <c r="D3177" s="27"/>
      <c r="E3177" s="27"/>
      <c r="F3177" s="26"/>
      <c r="G3177" s="28"/>
      <c r="H3177" s="31"/>
    </row>
    <row r="3178" spans="2:8">
      <c r="B3178" s="27"/>
      <c r="C3178" s="27"/>
      <c r="D3178" s="27"/>
      <c r="E3178" s="27"/>
      <c r="F3178" s="26"/>
      <c r="G3178" s="28"/>
      <c r="H3178" s="31"/>
    </row>
    <row r="3179" spans="2:8">
      <c r="B3179" s="27"/>
      <c r="C3179" s="27"/>
      <c r="D3179" s="27"/>
      <c r="E3179" s="27"/>
      <c r="F3179" s="26"/>
      <c r="G3179" s="28"/>
      <c r="H3179" s="31"/>
    </row>
    <row r="3180" spans="2:8">
      <c r="B3180" s="27"/>
      <c r="C3180" s="27"/>
      <c r="D3180" s="27"/>
      <c r="E3180" s="27"/>
      <c r="F3180" s="26"/>
      <c r="G3180" s="28"/>
      <c r="H3180" s="31"/>
    </row>
    <row r="3181" spans="2:8">
      <c r="B3181" s="27"/>
      <c r="C3181" s="27"/>
      <c r="D3181" s="27"/>
      <c r="E3181" s="27"/>
      <c r="F3181" s="26"/>
      <c r="G3181" s="28"/>
      <c r="H3181" s="31"/>
    </row>
    <row r="3182" spans="2:8">
      <c r="B3182" s="27"/>
      <c r="C3182" s="27"/>
      <c r="D3182" s="27"/>
      <c r="E3182" s="27"/>
      <c r="F3182" s="26"/>
      <c r="G3182" s="28"/>
      <c r="H3182" s="31"/>
    </row>
    <row r="3183" spans="2:8">
      <c r="B3183" s="27"/>
      <c r="C3183" s="27"/>
      <c r="D3183" s="27"/>
      <c r="E3183" s="27"/>
      <c r="F3183" s="26"/>
      <c r="G3183" s="28"/>
      <c r="H3183" s="31"/>
    </row>
    <row r="3184" spans="2:8">
      <c r="B3184" s="27"/>
      <c r="C3184" s="27"/>
      <c r="D3184" s="27"/>
      <c r="E3184" s="27"/>
      <c r="F3184" s="26"/>
      <c r="G3184" s="28"/>
      <c r="H3184" s="31"/>
    </row>
    <row r="3185" spans="2:8">
      <c r="B3185" s="27"/>
      <c r="C3185" s="27"/>
      <c r="D3185" s="27"/>
      <c r="E3185" s="27"/>
      <c r="F3185" s="26"/>
      <c r="G3185" s="28"/>
      <c r="H3185" s="31"/>
    </row>
    <row r="3186" spans="2:8">
      <c r="B3186" s="27"/>
      <c r="C3186" s="27"/>
      <c r="D3186" s="27"/>
      <c r="E3186" s="27"/>
      <c r="F3186" s="26"/>
      <c r="G3186" s="28"/>
      <c r="H3186" s="31"/>
    </row>
    <row r="3187" spans="2:8">
      <c r="B3187" s="27"/>
      <c r="C3187" s="27"/>
      <c r="D3187" s="27"/>
      <c r="E3187" s="27"/>
      <c r="F3187" s="26"/>
      <c r="G3187" s="28"/>
      <c r="H3187" s="31"/>
    </row>
    <row r="3188" spans="2:8">
      <c r="B3188" s="27"/>
      <c r="C3188" s="27"/>
      <c r="D3188" s="27"/>
      <c r="E3188" s="27"/>
      <c r="F3188" s="26"/>
      <c r="G3188" s="28"/>
      <c r="H3188" s="31"/>
    </row>
    <row r="3189" spans="2:8">
      <c r="B3189" s="27"/>
      <c r="C3189" s="27"/>
      <c r="D3189" s="27"/>
      <c r="E3189" s="27"/>
      <c r="F3189" s="26"/>
      <c r="G3189" s="28"/>
      <c r="H3189" s="31"/>
    </row>
    <row r="3190" spans="2:8">
      <c r="B3190" s="27"/>
      <c r="C3190" s="27"/>
      <c r="D3190" s="27"/>
      <c r="E3190" s="27"/>
      <c r="F3190" s="26"/>
      <c r="G3190" s="28"/>
      <c r="H3190" s="31"/>
    </row>
    <row r="3191" spans="2:8">
      <c r="B3191" s="27"/>
      <c r="C3191" s="27"/>
      <c r="D3191" s="27"/>
      <c r="E3191" s="27"/>
      <c r="F3191" s="26"/>
      <c r="G3191" s="28"/>
      <c r="H3191" s="31"/>
    </row>
    <row r="3192" spans="2:8">
      <c r="B3192" s="27"/>
      <c r="C3192" s="27"/>
      <c r="D3192" s="27"/>
      <c r="E3192" s="27"/>
      <c r="F3192" s="26"/>
      <c r="G3192" s="28"/>
      <c r="H3192" s="31"/>
    </row>
    <row r="3193" spans="2:8">
      <c r="B3193" s="27"/>
      <c r="C3193" s="27"/>
      <c r="D3193" s="27"/>
      <c r="E3193" s="27"/>
      <c r="F3193" s="26"/>
      <c r="G3193" s="28"/>
      <c r="H3193" s="31"/>
    </row>
    <row r="3194" spans="2:8">
      <c r="B3194" s="27"/>
      <c r="C3194" s="27"/>
      <c r="D3194" s="27"/>
      <c r="E3194" s="27"/>
      <c r="F3194" s="26"/>
      <c r="G3194" s="28"/>
      <c r="H3194" s="31"/>
    </row>
    <row r="3195" spans="2:8">
      <c r="B3195" s="27"/>
      <c r="C3195" s="27"/>
      <c r="D3195" s="27"/>
      <c r="E3195" s="27"/>
      <c r="F3195" s="26"/>
      <c r="G3195" s="28"/>
      <c r="H3195" s="31"/>
    </row>
    <row r="3196" spans="2:8">
      <c r="B3196" s="27"/>
      <c r="C3196" s="27"/>
      <c r="D3196" s="27"/>
      <c r="E3196" s="27"/>
      <c r="F3196" s="26"/>
      <c r="G3196" s="28"/>
      <c r="H3196" s="31"/>
    </row>
    <row r="3197" spans="2:8">
      <c r="B3197" s="27"/>
      <c r="C3197" s="27"/>
      <c r="D3197" s="27"/>
      <c r="E3197" s="27"/>
      <c r="F3197" s="26"/>
      <c r="G3197" s="28"/>
      <c r="H3197" s="31"/>
    </row>
    <row r="3198" spans="2:8">
      <c r="B3198" s="27"/>
      <c r="C3198" s="27"/>
      <c r="D3198" s="27"/>
      <c r="E3198" s="27"/>
      <c r="F3198" s="26"/>
      <c r="G3198" s="28"/>
      <c r="H3198" s="31"/>
    </row>
    <row r="3199" spans="2:8">
      <c r="B3199" s="27"/>
      <c r="C3199" s="27"/>
      <c r="D3199" s="27"/>
      <c r="E3199" s="27"/>
      <c r="F3199" s="26"/>
      <c r="G3199" s="28"/>
      <c r="H3199" s="31"/>
    </row>
    <row r="3200" spans="2:8">
      <c r="B3200" s="27"/>
      <c r="C3200" s="27"/>
      <c r="D3200" s="27"/>
      <c r="E3200" s="27"/>
      <c r="F3200" s="26"/>
      <c r="G3200" s="28"/>
      <c r="H3200" s="31"/>
    </row>
    <row r="3201" spans="2:8">
      <c r="B3201" s="27"/>
      <c r="C3201" s="27"/>
      <c r="D3201" s="27"/>
      <c r="E3201" s="27"/>
      <c r="F3201" s="26"/>
      <c r="G3201" s="28"/>
      <c r="H3201" s="31"/>
    </row>
    <row r="3202" spans="2:8">
      <c r="B3202" s="27"/>
      <c r="C3202" s="27"/>
      <c r="D3202" s="27"/>
      <c r="E3202" s="27"/>
      <c r="F3202" s="26"/>
      <c r="G3202" s="28"/>
      <c r="H3202" s="31"/>
    </row>
    <row r="3203" spans="2:8">
      <c r="B3203" s="27"/>
      <c r="C3203" s="27"/>
      <c r="D3203" s="27"/>
      <c r="E3203" s="27"/>
      <c r="F3203" s="26"/>
      <c r="G3203" s="28"/>
      <c r="H3203" s="31"/>
    </row>
    <row r="3204" spans="2:8">
      <c r="B3204" s="27"/>
      <c r="C3204" s="27"/>
      <c r="D3204" s="27"/>
      <c r="E3204" s="27"/>
      <c r="F3204" s="26"/>
      <c r="G3204" s="28"/>
      <c r="H3204" s="31"/>
    </row>
    <row r="3205" spans="2:8">
      <c r="B3205" s="27"/>
      <c r="C3205" s="27"/>
      <c r="D3205" s="27"/>
      <c r="E3205" s="27"/>
      <c r="F3205" s="26"/>
      <c r="G3205" s="28"/>
      <c r="H3205" s="31"/>
    </row>
    <row r="3206" spans="2:8">
      <c r="B3206" s="27"/>
      <c r="C3206" s="27"/>
      <c r="D3206" s="27"/>
      <c r="E3206" s="27"/>
      <c r="F3206" s="26"/>
      <c r="G3206" s="28"/>
      <c r="H3206" s="31"/>
    </row>
    <row r="3207" spans="2:8">
      <c r="B3207" s="27"/>
      <c r="C3207" s="27"/>
      <c r="D3207" s="27"/>
      <c r="E3207" s="27"/>
      <c r="F3207" s="26"/>
      <c r="G3207" s="28"/>
      <c r="H3207" s="31"/>
    </row>
    <row r="3208" spans="2:8">
      <c r="B3208" s="27"/>
      <c r="C3208" s="27"/>
      <c r="D3208" s="27"/>
      <c r="E3208" s="27"/>
      <c r="F3208" s="26"/>
      <c r="G3208" s="28"/>
      <c r="H3208" s="31"/>
    </row>
    <row r="3209" spans="2:8">
      <c r="B3209" s="27"/>
      <c r="C3209" s="27"/>
      <c r="D3209" s="27"/>
      <c r="E3209" s="27"/>
      <c r="F3209" s="26"/>
      <c r="G3209" s="28"/>
      <c r="H3209" s="31"/>
    </row>
    <row r="3210" spans="2:8">
      <c r="B3210" s="27"/>
      <c r="C3210" s="27"/>
      <c r="D3210" s="27"/>
      <c r="E3210" s="27"/>
      <c r="F3210" s="26"/>
      <c r="G3210" s="28"/>
      <c r="H3210" s="31"/>
    </row>
    <row r="3211" spans="2:8">
      <c r="B3211" s="27"/>
      <c r="C3211" s="27"/>
      <c r="D3211" s="27"/>
      <c r="E3211" s="27"/>
      <c r="F3211" s="26"/>
      <c r="G3211" s="28"/>
      <c r="H3211" s="31"/>
    </row>
    <row r="3212" spans="2:8">
      <c r="B3212" s="27"/>
      <c r="C3212" s="27"/>
      <c r="D3212" s="27"/>
      <c r="E3212" s="27"/>
      <c r="F3212" s="26"/>
      <c r="G3212" s="28"/>
      <c r="H3212" s="31"/>
    </row>
    <row r="3213" spans="2:8">
      <c r="B3213" s="27"/>
      <c r="C3213" s="27"/>
      <c r="D3213" s="27"/>
      <c r="E3213" s="27"/>
      <c r="F3213" s="26"/>
      <c r="G3213" s="28"/>
      <c r="H3213" s="31"/>
    </row>
    <row r="3214" spans="2:8">
      <c r="B3214" s="27"/>
      <c r="C3214" s="27"/>
      <c r="D3214" s="27"/>
      <c r="E3214" s="27"/>
      <c r="F3214" s="26"/>
      <c r="G3214" s="28"/>
      <c r="H3214" s="31"/>
    </row>
    <row r="3215" spans="2:8">
      <c r="B3215" s="27"/>
      <c r="C3215" s="27"/>
      <c r="D3215" s="27"/>
      <c r="E3215" s="27"/>
      <c r="F3215" s="26"/>
      <c r="G3215" s="28"/>
      <c r="H3215" s="31"/>
    </row>
    <row r="3216" spans="2:8">
      <c r="B3216" s="27"/>
      <c r="C3216" s="27"/>
      <c r="D3216" s="27"/>
      <c r="E3216" s="27"/>
      <c r="F3216" s="26"/>
      <c r="G3216" s="28"/>
      <c r="H3216" s="31"/>
    </row>
    <row r="3217" spans="2:8">
      <c r="B3217" s="27"/>
      <c r="C3217" s="27"/>
      <c r="D3217" s="27"/>
      <c r="E3217" s="27"/>
      <c r="F3217" s="26"/>
      <c r="G3217" s="28"/>
      <c r="H3217" s="31"/>
    </row>
    <row r="3218" spans="2:8">
      <c r="B3218" s="27"/>
      <c r="C3218" s="27"/>
      <c r="D3218" s="27"/>
      <c r="E3218" s="27"/>
      <c r="F3218" s="26"/>
      <c r="G3218" s="28"/>
      <c r="H3218" s="31"/>
    </row>
    <row r="3219" spans="2:8">
      <c r="B3219" s="27"/>
      <c r="C3219" s="27"/>
      <c r="D3219" s="27"/>
      <c r="E3219" s="27"/>
      <c r="F3219" s="26"/>
      <c r="G3219" s="28"/>
      <c r="H3219" s="31"/>
    </row>
    <row r="3220" spans="2:8">
      <c r="B3220" s="27"/>
      <c r="C3220" s="27"/>
      <c r="D3220" s="27"/>
      <c r="E3220" s="27"/>
      <c r="F3220" s="26"/>
      <c r="G3220" s="28"/>
      <c r="H3220" s="31"/>
    </row>
    <row r="3221" spans="2:8">
      <c r="B3221" s="27"/>
      <c r="C3221" s="27"/>
      <c r="D3221" s="27"/>
      <c r="E3221" s="27"/>
      <c r="F3221" s="26"/>
      <c r="G3221" s="28"/>
      <c r="H3221" s="31"/>
    </row>
    <row r="3222" spans="2:8">
      <c r="B3222" s="27"/>
      <c r="C3222" s="27"/>
      <c r="D3222" s="27"/>
      <c r="E3222" s="27"/>
      <c r="F3222" s="26"/>
      <c r="G3222" s="28"/>
      <c r="H3222" s="31"/>
    </row>
    <row r="3223" spans="2:8">
      <c r="B3223" s="27"/>
      <c r="C3223" s="27"/>
      <c r="D3223" s="27"/>
      <c r="E3223" s="27"/>
      <c r="F3223" s="26"/>
      <c r="G3223" s="28"/>
      <c r="H3223" s="31"/>
    </row>
    <row r="3224" spans="2:8">
      <c r="B3224" s="27"/>
      <c r="C3224" s="27"/>
      <c r="D3224" s="27"/>
      <c r="E3224" s="27"/>
      <c r="F3224" s="26"/>
      <c r="G3224" s="28"/>
      <c r="H3224" s="31"/>
    </row>
    <row r="3225" spans="2:8">
      <c r="B3225" s="27"/>
      <c r="C3225" s="27"/>
      <c r="D3225" s="27"/>
      <c r="E3225" s="27"/>
      <c r="F3225" s="26"/>
      <c r="G3225" s="28"/>
      <c r="H3225" s="31"/>
    </row>
    <row r="3226" spans="2:8">
      <c r="B3226" s="27"/>
      <c r="C3226" s="27"/>
      <c r="D3226" s="27"/>
      <c r="E3226" s="27"/>
      <c r="F3226" s="26"/>
      <c r="G3226" s="28"/>
      <c r="H3226" s="31"/>
    </row>
    <row r="3227" spans="2:8">
      <c r="B3227" s="27"/>
      <c r="C3227" s="27"/>
      <c r="D3227" s="27"/>
      <c r="E3227" s="27"/>
      <c r="F3227" s="26"/>
      <c r="G3227" s="28"/>
      <c r="H3227" s="31"/>
    </row>
    <row r="3228" spans="2:8">
      <c r="B3228" s="27"/>
      <c r="C3228" s="27"/>
      <c r="D3228" s="27"/>
      <c r="E3228" s="27"/>
      <c r="F3228" s="26"/>
      <c r="G3228" s="28"/>
      <c r="H3228" s="31"/>
    </row>
    <row r="3229" spans="2:8">
      <c r="B3229" s="27"/>
      <c r="C3229" s="27"/>
      <c r="D3229" s="27"/>
      <c r="E3229" s="27"/>
      <c r="F3229" s="26"/>
      <c r="G3229" s="28"/>
      <c r="H3229" s="31"/>
    </row>
    <row r="3230" spans="2:8">
      <c r="B3230" s="27"/>
      <c r="C3230" s="27"/>
      <c r="D3230" s="27"/>
      <c r="E3230" s="27"/>
      <c r="F3230" s="26"/>
      <c r="G3230" s="28"/>
      <c r="H3230" s="31"/>
    </row>
    <row r="3231" spans="2:8">
      <c r="B3231" s="27"/>
      <c r="C3231" s="27"/>
      <c r="D3231" s="27"/>
      <c r="E3231" s="27"/>
      <c r="F3231" s="26"/>
      <c r="G3231" s="28"/>
      <c r="H3231" s="31"/>
    </row>
    <row r="3232" spans="2:8">
      <c r="B3232" s="27"/>
      <c r="C3232" s="27"/>
      <c r="D3232" s="27"/>
      <c r="E3232" s="27"/>
      <c r="F3232" s="26"/>
      <c r="G3232" s="28"/>
      <c r="H3232" s="31"/>
    </row>
    <row r="3233" spans="2:8">
      <c r="B3233" s="27"/>
      <c r="C3233" s="27"/>
      <c r="D3233" s="27"/>
      <c r="E3233" s="27"/>
      <c r="F3233" s="26"/>
      <c r="G3233" s="28"/>
      <c r="H3233" s="31"/>
    </row>
    <row r="3234" spans="2:8">
      <c r="B3234" s="27"/>
      <c r="C3234" s="27"/>
      <c r="D3234" s="27"/>
      <c r="E3234" s="27"/>
      <c r="F3234" s="26"/>
      <c r="G3234" s="28"/>
      <c r="H3234" s="31"/>
    </row>
    <row r="3235" spans="2:8">
      <c r="B3235" s="27"/>
      <c r="C3235" s="27"/>
      <c r="D3235" s="27"/>
      <c r="E3235" s="27"/>
      <c r="F3235" s="26"/>
      <c r="G3235" s="28"/>
      <c r="H3235" s="31"/>
    </row>
    <row r="3236" spans="2:8">
      <c r="B3236" s="27"/>
      <c r="C3236" s="27"/>
      <c r="D3236" s="27"/>
      <c r="E3236" s="27"/>
      <c r="F3236" s="26"/>
      <c r="G3236" s="28"/>
      <c r="H3236" s="31"/>
    </row>
    <row r="3237" spans="2:8">
      <c r="B3237" s="27"/>
      <c r="C3237" s="27"/>
      <c r="D3237" s="27"/>
      <c r="E3237" s="27"/>
      <c r="F3237" s="26"/>
      <c r="G3237" s="28"/>
      <c r="H3237" s="31"/>
    </row>
    <row r="3238" spans="2:8">
      <c r="B3238" s="27"/>
      <c r="C3238" s="27"/>
      <c r="D3238" s="27"/>
      <c r="E3238" s="27"/>
      <c r="F3238" s="26"/>
      <c r="G3238" s="28"/>
      <c r="H3238" s="31"/>
    </row>
    <row r="3239" spans="2:8">
      <c r="B3239" s="27"/>
      <c r="C3239" s="27"/>
      <c r="D3239" s="27"/>
      <c r="E3239" s="27"/>
      <c r="F3239" s="26"/>
      <c r="G3239" s="28"/>
      <c r="H3239" s="31"/>
    </row>
    <row r="3240" spans="2:8">
      <c r="B3240" s="27"/>
      <c r="C3240" s="27"/>
      <c r="D3240" s="27"/>
      <c r="E3240" s="27"/>
      <c r="F3240" s="26"/>
      <c r="G3240" s="28"/>
      <c r="H3240" s="31"/>
    </row>
    <row r="3241" spans="2:8">
      <c r="B3241" s="27"/>
      <c r="C3241" s="27"/>
      <c r="D3241" s="27"/>
      <c r="E3241" s="27"/>
      <c r="F3241" s="26"/>
      <c r="G3241" s="28"/>
      <c r="H3241" s="31"/>
    </row>
    <row r="3242" spans="2:8">
      <c r="B3242" s="27"/>
      <c r="C3242" s="27"/>
      <c r="D3242" s="27"/>
      <c r="E3242" s="27"/>
      <c r="F3242" s="26"/>
      <c r="G3242" s="28"/>
      <c r="H3242" s="31"/>
    </row>
    <row r="3243" spans="2:8">
      <c r="B3243" s="27"/>
      <c r="C3243" s="27"/>
      <c r="D3243" s="27"/>
      <c r="E3243" s="27"/>
      <c r="F3243" s="26"/>
      <c r="G3243" s="28"/>
      <c r="H3243" s="31"/>
    </row>
    <row r="3244" spans="2:8">
      <c r="B3244" s="27"/>
      <c r="C3244" s="27"/>
      <c r="D3244" s="27"/>
      <c r="E3244" s="27"/>
      <c r="F3244" s="26"/>
      <c r="G3244" s="28"/>
      <c r="H3244" s="31"/>
    </row>
    <row r="3245" spans="2:8">
      <c r="B3245" s="27"/>
      <c r="C3245" s="27"/>
      <c r="D3245" s="27"/>
      <c r="E3245" s="27"/>
      <c r="F3245" s="26"/>
      <c r="G3245" s="28"/>
      <c r="H3245" s="31"/>
    </row>
    <row r="3246" spans="2:8">
      <c r="B3246" s="27"/>
      <c r="C3246" s="27"/>
      <c r="D3246" s="27"/>
      <c r="E3246" s="27"/>
      <c r="F3246" s="26"/>
      <c r="G3246" s="28"/>
      <c r="H3246" s="31"/>
    </row>
    <row r="3247" spans="2:8">
      <c r="B3247" s="27"/>
      <c r="C3247" s="27"/>
      <c r="D3247" s="27"/>
      <c r="E3247" s="27"/>
      <c r="F3247" s="26"/>
      <c r="G3247" s="28"/>
      <c r="H3247" s="31"/>
    </row>
    <row r="3248" spans="2:8">
      <c r="B3248" s="27"/>
      <c r="C3248" s="27"/>
      <c r="D3248" s="27"/>
      <c r="E3248" s="27"/>
      <c r="F3248" s="26"/>
      <c r="G3248" s="28"/>
      <c r="H3248" s="31"/>
    </row>
    <row r="3249" spans="2:8">
      <c r="B3249" s="27"/>
      <c r="C3249" s="27"/>
      <c r="D3249" s="27"/>
      <c r="E3249" s="27"/>
      <c r="F3249" s="26"/>
      <c r="G3249" s="28"/>
      <c r="H3249" s="31"/>
    </row>
    <row r="3250" spans="2:8">
      <c r="B3250" s="27"/>
      <c r="C3250" s="27"/>
      <c r="D3250" s="27"/>
      <c r="E3250" s="27"/>
      <c r="F3250" s="26"/>
      <c r="G3250" s="28"/>
      <c r="H3250" s="31"/>
    </row>
    <row r="3251" spans="2:8">
      <c r="B3251" s="27"/>
      <c r="C3251" s="27"/>
      <c r="D3251" s="27"/>
      <c r="E3251" s="27"/>
      <c r="F3251" s="26"/>
      <c r="G3251" s="28"/>
      <c r="H3251" s="31"/>
    </row>
    <row r="3252" spans="2:8">
      <c r="B3252" s="27"/>
      <c r="C3252" s="27"/>
      <c r="D3252" s="27"/>
      <c r="E3252" s="27"/>
      <c r="F3252" s="26"/>
      <c r="G3252" s="28"/>
      <c r="H3252" s="31"/>
    </row>
    <row r="3253" spans="2:8">
      <c r="B3253" s="27"/>
      <c r="C3253" s="27"/>
      <c r="D3253" s="27"/>
      <c r="E3253" s="27"/>
      <c r="F3253" s="26"/>
      <c r="G3253" s="28"/>
      <c r="H3253" s="31"/>
    </row>
    <row r="3254" spans="2:8">
      <c r="B3254" s="27"/>
      <c r="C3254" s="27"/>
      <c r="D3254" s="27"/>
      <c r="E3254" s="27"/>
      <c r="F3254" s="26"/>
      <c r="G3254" s="28"/>
      <c r="H3254" s="31"/>
    </row>
    <row r="3255" spans="2:8">
      <c r="B3255" s="27"/>
      <c r="C3255" s="27"/>
      <c r="D3255" s="27"/>
      <c r="E3255" s="27"/>
      <c r="F3255" s="26"/>
      <c r="G3255" s="28"/>
      <c r="H3255" s="31"/>
    </row>
    <row r="3256" spans="2:8">
      <c r="B3256" s="27"/>
      <c r="C3256" s="27"/>
      <c r="D3256" s="27"/>
      <c r="E3256" s="27"/>
      <c r="F3256" s="26"/>
      <c r="G3256" s="28"/>
      <c r="H3256" s="31"/>
    </row>
    <row r="3257" spans="2:8">
      <c r="B3257" s="27"/>
      <c r="C3257" s="27"/>
      <c r="D3257" s="27"/>
      <c r="E3257" s="27"/>
      <c r="F3257" s="26"/>
      <c r="G3257" s="28"/>
      <c r="H3257" s="31"/>
    </row>
    <row r="3258" spans="2:8">
      <c r="B3258" s="27"/>
      <c r="C3258" s="27"/>
      <c r="D3258" s="27"/>
      <c r="E3258" s="27"/>
      <c r="F3258" s="26"/>
      <c r="G3258" s="28"/>
      <c r="H3258" s="31"/>
    </row>
    <row r="3259" spans="2:8">
      <c r="B3259" s="27"/>
      <c r="C3259" s="27"/>
      <c r="D3259" s="27"/>
      <c r="E3259" s="27"/>
      <c r="F3259" s="26"/>
      <c r="G3259" s="28"/>
      <c r="H3259" s="31"/>
    </row>
    <row r="3260" spans="2:8">
      <c r="B3260" s="27"/>
      <c r="C3260" s="27"/>
      <c r="D3260" s="27"/>
      <c r="E3260" s="27"/>
      <c r="F3260" s="26"/>
      <c r="G3260" s="28"/>
      <c r="H3260" s="31"/>
    </row>
    <row r="3261" spans="2:8">
      <c r="B3261" s="27"/>
      <c r="C3261" s="27"/>
      <c r="D3261" s="27"/>
      <c r="E3261" s="27"/>
      <c r="F3261" s="26"/>
      <c r="G3261" s="28"/>
      <c r="H3261" s="31"/>
    </row>
    <row r="3262" spans="2:8">
      <c r="B3262" s="27"/>
      <c r="C3262" s="27"/>
      <c r="D3262" s="27"/>
      <c r="E3262" s="27"/>
      <c r="F3262" s="26"/>
      <c r="G3262" s="28"/>
      <c r="H3262" s="31"/>
    </row>
    <row r="3263" spans="2:8">
      <c r="B3263" s="27"/>
      <c r="C3263" s="27"/>
      <c r="D3263" s="27"/>
      <c r="E3263" s="27"/>
      <c r="F3263" s="26"/>
      <c r="G3263" s="28"/>
      <c r="H3263" s="31"/>
    </row>
    <row r="3264" spans="2:8">
      <c r="B3264" s="27"/>
      <c r="C3264" s="27"/>
      <c r="D3264" s="27"/>
      <c r="E3264" s="27"/>
      <c r="F3264" s="26"/>
      <c r="G3264" s="28"/>
      <c r="H3264" s="31"/>
    </row>
    <row r="3265" spans="2:8">
      <c r="B3265" s="27"/>
      <c r="C3265" s="27"/>
      <c r="D3265" s="27"/>
      <c r="E3265" s="27"/>
      <c r="F3265" s="26"/>
      <c r="G3265" s="28"/>
      <c r="H3265" s="31"/>
    </row>
    <row r="3266" spans="2:8">
      <c r="B3266" s="27"/>
      <c r="C3266" s="27"/>
      <c r="D3266" s="27"/>
      <c r="E3266" s="27"/>
      <c r="F3266" s="26"/>
      <c r="G3266" s="28"/>
      <c r="H3266" s="31"/>
    </row>
    <row r="3267" spans="2:8">
      <c r="B3267" s="27"/>
      <c r="C3267" s="27"/>
      <c r="D3267" s="27"/>
      <c r="E3267" s="27"/>
      <c r="F3267" s="26"/>
      <c r="G3267" s="28"/>
      <c r="H3267" s="31"/>
    </row>
    <row r="3268" spans="2:8">
      <c r="B3268" s="27"/>
      <c r="C3268" s="27"/>
      <c r="D3268" s="27"/>
      <c r="E3268" s="27"/>
      <c r="F3268" s="26"/>
      <c r="G3268" s="28"/>
      <c r="H3268" s="31"/>
    </row>
    <row r="3269" spans="2:8">
      <c r="B3269" s="27"/>
      <c r="C3269" s="27"/>
      <c r="D3269" s="27"/>
      <c r="E3269" s="27"/>
      <c r="F3269" s="26"/>
      <c r="G3269" s="28"/>
      <c r="H3269" s="31"/>
    </row>
    <row r="3270" spans="2:8">
      <c r="B3270" s="27"/>
      <c r="C3270" s="27"/>
      <c r="D3270" s="27"/>
      <c r="E3270" s="27"/>
      <c r="F3270" s="26"/>
      <c r="G3270" s="28"/>
      <c r="H3270" s="31"/>
    </row>
    <row r="3271" spans="2:8">
      <c r="B3271" s="27"/>
      <c r="C3271" s="27"/>
      <c r="D3271" s="27"/>
      <c r="E3271" s="27"/>
      <c r="F3271" s="26"/>
      <c r="G3271" s="28"/>
      <c r="H3271" s="31"/>
    </row>
    <row r="3272" spans="2:8">
      <c r="B3272" s="27"/>
      <c r="C3272" s="27"/>
      <c r="D3272" s="27"/>
      <c r="E3272" s="27"/>
      <c r="F3272" s="26"/>
      <c r="G3272" s="28"/>
      <c r="H3272" s="31"/>
    </row>
    <row r="3273" spans="2:8">
      <c r="B3273" s="27"/>
      <c r="C3273" s="27"/>
      <c r="D3273" s="27"/>
      <c r="E3273" s="27"/>
      <c r="F3273" s="26"/>
      <c r="G3273" s="28"/>
      <c r="H3273" s="31"/>
    </row>
    <row r="3274" spans="2:8">
      <c r="B3274" s="27"/>
      <c r="C3274" s="27"/>
      <c r="D3274" s="27"/>
      <c r="E3274" s="27"/>
      <c r="F3274" s="26"/>
      <c r="G3274" s="28"/>
      <c r="H3274" s="31"/>
    </row>
    <row r="3275" spans="2:8">
      <c r="B3275" s="27"/>
      <c r="C3275" s="27"/>
      <c r="D3275" s="27"/>
      <c r="E3275" s="27"/>
      <c r="F3275" s="26"/>
      <c r="G3275" s="28"/>
      <c r="H3275" s="31"/>
    </row>
    <row r="3276" spans="2:8">
      <c r="B3276" s="27"/>
      <c r="C3276" s="27"/>
      <c r="D3276" s="27"/>
      <c r="E3276" s="27"/>
      <c r="F3276" s="26"/>
      <c r="G3276" s="28"/>
      <c r="H3276" s="31"/>
    </row>
    <row r="3277" spans="2:8">
      <c r="B3277" s="27"/>
      <c r="C3277" s="27"/>
      <c r="D3277" s="27"/>
      <c r="E3277" s="27"/>
      <c r="F3277" s="26"/>
      <c r="G3277" s="28"/>
      <c r="H3277" s="31"/>
    </row>
    <row r="3278" spans="2:8">
      <c r="B3278" s="27"/>
      <c r="C3278" s="27"/>
      <c r="D3278" s="27"/>
      <c r="E3278" s="27"/>
      <c r="F3278" s="26"/>
      <c r="G3278" s="28"/>
      <c r="H3278" s="31"/>
    </row>
    <row r="3279" spans="2:8">
      <c r="B3279" s="27"/>
      <c r="C3279" s="27"/>
      <c r="D3279" s="27"/>
      <c r="E3279" s="27"/>
      <c r="F3279" s="26"/>
      <c r="G3279" s="28"/>
      <c r="H3279" s="31"/>
    </row>
    <row r="3280" spans="2:8">
      <c r="B3280" s="27"/>
      <c r="C3280" s="27"/>
      <c r="D3280" s="27"/>
      <c r="E3280" s="27"/>
      <c r="F3280" s="26"/>
      <c r="G3280" s="28"/>
      <c r="H3280" s="31"/>
    </row>
    <row r="3281" spans="2:8">
      <c r="B3281" s="27"/>
      <c r="C3281" s="27"/>
      <c r="D3281" s="27"/>
      <c r="E3281" s="27"/>
      <c r="F3281" s="26"/>
      <c r="G3281" s="28"/>
      <c r="H3281" s="31"/>
    </row>
    <row r="3282" spans="2:8">
      <c r="B3282" s="27"/>
      <c r="C3282" s="27"/>
      <c r="D3282" s="27"/>
      <c r="E3282" s="27"/>
      <c r="F3282" s="26"/>
      <c r="G3282" s="28"/>
      <c r="H3282" s="31"/>
    </row>
    <row r="3283" spans="2:8">
      <c r="B3283" s="27"/>
      <c r="C3283" s="27"/>
      <c r="D3283" s="27"/>
      <c r="E3283" s="27"/>
      <c r="F3283" s="26"/>
      <c r="G3283" s="28"/>
      <c r="H3283" s="31"/>
    </row>
    <row r="3284" spans="2:8">
      <c r="B3284" s="27"/>
      <c r="C3284" s="27"/>
      <c r="D3284" s="27"/>
      <c r="E3284" s="27"/>
      <c r="F3284" s="26"/>
      <c r="G3284" s="28"/>
      <c r="H3284" s="31"/>
    </row>
    <row r="3285" spans="2:8">
      <c r="B3285" s="27"/>
      <c r="C3285" s="27"/>
      <c r="D3285" s="27"/>
      <c r="E3285" s="27"/>
      <c r="F3285" s="26"/>
      <c r="G3285" s="28"/>
      <c r="H3285" s="31"/>
    </row>
    <row r="3286" spans="2:8">
      <c r="B3286" s="27"/>
      <c r="C3286" s="27"/>
      <c r="D3286" s="27"/>
      <c r="E3286" s="27"/>
      <c r="F3286" s="26"/>
      <c r="G3286" s="28"/>
      <c r="H3286" s="31"/>
    </row>
    <row r="3287" spans="2:8">
      <c r="B3287" s="27"/>
      <c r="C3287" s="27"/>
      <c r="D3287" s="27"/>
      <c r="E3287" s="27"/>
      <c r="F3287" s="26"/>
      <c r="G3287" s="28"/>
      <c r="H3287" s="31"/>
    </row>
    <row r="3288" spans="2:8">
      <c r="B3288" s="27"/>
      <c r="C3288" s="27"/>
      <c r="D3288" s="27"/>
      <c r="E3288" s="27"/>
      <c r="F3288" s="26"/>
      <c r="G3288" s="28"/>
      <c r="H3288" s="31"/>
    </row>
    <row r="3289" spans="2:8">
      <c r="B3289" s="27"/>
      <c r="C3289" s="27"/>
      <c r="D3289" s="27"/>
      <c r="E3289" s="27"/>
      <c r="F3289" s="26"/>
      <c r="G3289" s="28"/>
      <c r="H3289" s="31"/>
    </row>
    <row r="3290" spans="2:8">
      <c r="B3290" s="27"/>
      <c r="C3290" s="27"/>
      <c r="D3290" s="27"/>
      <c r="E3290" s="27"/>
      <c r="F3290" s="26"/>
      <c r="G3290" s="28"/>
      <c r="H3290" s="31"/>
    </row>
    <row r="3291" spans="2:8">
      <c r="B3291" s="27"/>
      <c r="C3291" s="27"/>
      <c r="D3291" s="27"/>
      <c r="E3291" s="27"/>
      <c r="F3291" s="26"/>
      <c r="G3291" s="28"/>
      <c r="H3291" s="31"/>
    </row>
    <row r="3292" spans="2:8">
      <c r="B3292" s="27"/>
      <c r="C3292" s="27"/>
      <c r="D3292" s="27"/>
      <c r="E3292" s="27"/>
      <c r="F3292" s="26"/>
      <c r="G3292" s="28"/>
      <c r="H3292" s="31"/>
    </row>
    <row r="3293" spans="2:8">
      <c r="B3293" s="27"/>
      <c r="C3293" s="27"/>
      <c r="D3293" s="27"/>
      <c r="E3293" s="27"/>
      <c r="F3293" s="26"/>
      <c r="G3293" s="28"/>
      <c r="H3293" s="31"/>
    </row>
    <row r="3294" spans="2:8">
      <c r="B3294" s="27"/>
      <c r="C3294" s="27"/>
      <c r="D3294" s="27"/>
      <c r="E3294" s="27"/>
      <c r="F3294" s="26"/>
      <c r="G3294" s="28"/>
      <c r="H3294" s="31"/>
    </row>
    <row r="3295" spans="2:8">
      <c r="B3295" s="27"/>
      <c r="C3295" s="27"/>
      <c r="D3295" s="27"/>
      <c r="E3295" s="27"/>
      <c r="F3295" s="26"/>
      <c r="G3295" s="28"/>
      <c r="H3295" s="31"/>
    </row>
    <row r="3296" spans="2:8">
      <c r="B3296" s="27"/>
      <c r="C3296" s="27"/>
      <c r="D3296" s="27"/>
      <c r="E3296" s="27"/>
      <c r="F3296" s="26"/>
      <c r="G3296" s="28"/>
      <c r="H3296" s="31"/>
    </row>
    <row r="3297" spans="2:8">
      <c r="B3297" s="27"/>
      <c r="C3297" s="27"/>
      <c r="D3297" s="27"/>
      <c r="E3297" s="27"/>
      <c r="F3297" s="26"/>
      <c r="G3297" s="28"/>
      <c r="H3297" s="31"/>
    </row>
    <row r="3298" spans="2:8">
      <c r="B3298" s="27"/>
      <c r="C3298" s="27"/>
      <c r="D3298" s="27"/>
      <c r="E3298" s="27"/>
      <c r="F3298" s="26"/>
      <c r="G3298" s="28"/>
      <c r="H3298" s="31"/>
    </row>
    <row r="3299" spans="2:8">
      <c r="B3299" s="27"/>
      <c r="C3299" s="27"/>
      <c r="D3299" s="27"/>
      <c r="E3299" s="27"/>
      <c r="F3299" s="26"/>
      <c r="G3299" s="28"/>
      <c r="H3299" s="31"/>
    </row>
    <row r="3300" spans="2:8">
      <c r="B3300" s="27"/>
      <c r="C3300" s="27"/>
      <c r="D3300" s="27"/>
      <c r="E3300" s="27"/>
      <c r="F3300" s="26"/>
      <c r="G3300" s="28"/>
      <c r="H3300" s="31"/>
    </row>
    <row r="3301" spans="2:8">
      <c r="B3301" s="27"/>
      <c r="C3301" s="27"/>
      <c r="D3301" s="27"/>
      <c r="E3301" s="27"/>
      <c r="F3301" s="26"/>
      <c r="G3301" s="28"/>
      <c r="H3301" s="31"/>
    </row>
    <row r="3302" spans="2:8">
      <c r="B3302" s="27"/>
      <c r="C3302" s="27"/>
      <c r="D3302" s="27"/>
      <c r="E3302" s="27"/>
      <c r="F3302" s="26"/>
      <c r="G3302" s="28"/>
      <c r="H3302" s="31"/>
    </row>
    <row r="3303" spans="2:8">
      <c r="B3303" s="27"/>
      <c r="C3303" s="27"/>
      <c r="D3303" s="27"/>
      <c r="E3303" s="27"/>
      <c r="F3303" s="26"/>
      <c r="G3303" s="28"/>
      <c r="H3303" s="31"/>
    </row>
    <row r="3304" spans="2:8">
      <c r="B3304" s="27"/>
      <c r="C3304" s="27"/>
      <c r="D3304" s="27"/>
      <c r="E3304" s="27"/>
      <c r="F3304" s="26"/>
      <c r="G3304" s="28"/>
      <c r="H3304" s="31"/>
    </row>
    <row r="3305" spans="2:8">
      <c r="B3305" s="27"/>
      <c r="C3305" s="27"/>
      <c r="D3305" s="27"/>
      <c r="E3305" s="27"/>
      <c r="F3305" s="26"/>
      <c r="G3305" s="28"/>
      <c r="H3305" s="31"/>
    </row>
    <row r="3306" spans="2:8">
      <c r="B3306" s="27"/>
      <c r="C3306" s="27"/>
      <c r="D3306" s="27"/>
      <c r="E3306" s="27"/>
      <c r="F3306" s="26"/>
      <c r="G3306" s="28"/>
      <c r="H3306" s="31"/>
    </row>
    <row r="3307" spans="2:8">
      <c r="B3307" s="27"/>
      <c r="C3307" s="27"/>
      <c r="D3307" s="27"/>
      <c r="E3307" s="27"/>
      <c r="F3307" s="26"/>
      <c r="G3307" s="28"/>
      <c r="H3307" s="31"/>
    </row>
    <row r="3308" spans="2:8">
      <c r="B3308" s="27"/>
      <c r="C3308" s="27"/>
      <c r="D3308" s="27"/>
      <c r="E3308" s="27"/>
      <c r="F3308" s="26"/>
      <c r="G3308" s="28"/>
      <c r="H3308" s="31"/>
    </row>
    <row r="3309" spans="2:8">
      <c r="B3309" s="27"/>
      <c r="C3309" s="27"/>
      <c r="D3309" s="27"/>
      <c r="E3309" s="27"/>
      <c r="F3309" s="26"/>
      <c r="G3309" s="28"/>
      <c r="H3309" s="31"/>
    </row>
    <row r="3310" spans="2:8">
      <c r="B3310" s="27"/>
      <c r="C3310" s="27"/>
      <c r="D3310" s="27"/>
      <c r="E3310" s="27"/>
      <c r="F3310" s="26"/>
      <c r="G3310" s="28"/>
      <c r="H3310" s="31"/>
    </row>
    <row r="3311" spans="2:8">
      <c r="B3311" s="27"/>
      <c r="C3311" s="27"/>
      <c r="D3311" s="27"/>
      <c r="E3311" s="27"/>
      <c r="F3311" s="26"/>
      <c r="G3311" s="28"/>
      <c r="H3311" s="31"/>
    </row>
    <row r="3312" spans="2:8">
      <c r="B3312" s="27"/>
      <c r="C3312" s="27"/>
      <c r="D3312" s="27"/>
      <c r="E3312" s="27"/>
      <c r="F3312" s="26"/>
      <c r="G3312" s="28"/>
      <c r="H3312" s="31"/>
    </row>
    <row r="3313" spans="2:8">
      <c r="B3313" s="27"/>
      <c r="C3313" s="27"/>
      <c r="D3313" s="27"/>
      <c r="E3313" s="27"/>
      <c r="F3313" s="26"/>
      <c r="G3313" s="28"/>
      <c r="H3313" s="31"/>
    </row>
    <row r="3314" spans="2:8">
      <c r="B3314" s="27"/>
      <c r="C3314" s="27"/>
      <c r="D3314" s="27"/>
      <c r="E3314" s="27"/>
      <c r="F3314" s="26"/>
      <c r="G3314" s="28"/>
      <c r="H3314" s="31"/>
    </row>
    <row r="3315" spans="2:8">
      <c r="B3315" s="27"/>
      <c r="C3315" s="27"/>
      <c r="D3315" s="27"/>
      <c r="E3315" s="27"/>
      <c r="F3315" s="26"/>
      <c r="G3315" s="28"/>
      <c r="H3315" s="31"/>
    </row>
    <row r="3316" spans="2:8">
      <c r="B3316" s="27"/>
      <c r="C3316" s="27"/>
      <c r="D3316" s="27"/>
      <c r="E3316" s="27"/>
      <c r="F3316" s="26"/>
      <c r="G3316" s="28"/>
      <c r="H3316" s="31"/>
    </row>
    <row r="3317" spans="2:8">
      <c r="B3317" s="27"/>
      <c r="C3317" s="27"/>
      <c r="D3317" s="27"/>
      <c r="E3317" s="27"/>
      <c r="F3317" s="26"/>
      <c r="G3317" s="28"/>
      <c r="H3317" s="31"/>
    </row>
    <row r="3318" spans="2:8">
      <c r="B3318" s="27"/>
      <c r="C3318" s="27"/>
      <c r="D3318" s="27"/>
      <c r="E3318" s="27"/>
      <c r="F3318" s="26"/>
      <c r="G3318" s="28"/>
      <c r="H3318" s="31"/>
    </row>
    <row r="3319" spans="2:8">
      <c r="B3319" s="27"/>
      <c r="C3319" s="27"/>
      <c r="D3319" s="27"/>
      <c r="E3319" s="27"/>
      <c r="F3319" s="26"/>
      <c r="G3319" s="28"/>
      <c r="H3319" s="31"/>
    </row>
    <row r="3320" spans="2:8">
      <c r="B3320" s="27"/>
      <c r="C3320" s="27"/>
      <c r="D3320" s="27"/>
      <c r="E3320" s="27"/>
      <c r="F3320" s="26"/>
      <c r="G3320" s="28"/>
      <c r="H3320" s="31"/>
    </row>
    <row r="3321" spans="2:8">
      <c r="B3321" s="27"/>
      <c r="C3321" s="27"/>
      <c r="D3321" s="27"/>
      <c r="E3321" s="27"/>
      <c r="F3321" s="26"/>
      <c r="G3321" s="28"/>
      <c r="H3321" s="31"/>
    </row>
    <row r="3322" spans="2:8">
      <c r="B3322" s="27"/>
      <c r="C3322" s="27"/>
      <c r="D3322" s="27"/>
      <c r="E3322" s="27"/>
      <c r="F3322" s="26"/>
      <c r="G3322" s="28"/>
      <c r="H3322" s="31"/>
    </row>
    <row r="3323" spans="2:8">
      <c r="B3323" s="27"/>
      <c r="C3323" s="27"/>
      <c r="D3323" s="27"/>
      <c r="E3323" s="27"/>
      <c r="F3323" s="26"/>
      <c r="G3323" s="28"/>
      <c r="H3323" s="31"/>
    </row>
    <row r="3324" spans="2:8">
      <c r="B3324" s="27"/>
      <c r="C3324" s="27"/>
      <c r="D3324" s="27"/>
      <c r="E3324" s="27"/>
      <c r="F3324" s="26"/>
      <c r="G3324" s="28"/>
      <c r="H3324" s="31"/>
    </row>
    <row r="3325" spans="2:8">
      <c r="B3325" s="27"/>
      <c r="C3325" s="27"/>
      <c r="D3325" s="27"/>
      <c r="E3325" s="27"/>
      <c r="F3325" s="26"/>
      <c r="G3325" s="28"/>
      <c r="H3325" s="31"/>
    </row>
    <row r="3326" spans="2:8">
      <c r="B3326" s="27"/>
      <c r="C3326" s="27"/>
      <c r="D3326" s="27"/>
      <c r="E3326" s="27"/>
      <c r="F3326" s="26"/>
      <c r="G3326" s="28"/>
      <c r="H3326" s="31"/>
    </row>
    <row r="3327" spans="2:8">
      <c r="B3327" s="27"/>
      <c r="C3327" s="27"/>
      <c r="D3327" s="27"/>
      <c r="E3327" s="27"/>
      <c r="F3327" s="26"/>
      <c r="G3327" s="28"/>
      <c r="H3327" s="31"/>
    </row>
    <row r="3328" spans="2:8">
      <c r="B3328" s="27"/>
      <c r="C3328" s="27"/>
      <c r="D3328" s="27"/>
      <c r="E3328" s="27"/>
      <c r="F3328" s="26"/>
      <c r="G3328" s="28"/>
      <c r="H3328" s="31"/>
    </row>
    <row r="3329" spans="2:8">
      <c r="B3329" s="27"/>
      <c r="C3329" s="27"/>
      <c r="D3329" s="27"/>
      <c r="E3329" s="27"/>
      <c r="F3329" s="26"/>
      <c r="G3329" s="28"/>
      <c r="H3329" s="31"/>
    </row>
    <row r="3330" spans="2:8">
      <c r="B3330" s="27"/>
      <c r="C3330" s="27"/>
      <c r="D3330" s="27"/>
      <c r="E3330" s="27"/>
      <c r="F3330" s="26"/>
      <c r="G3330" s="28"/>
      <c r="H3330" s="31"/>
    </row>
    <row r="3331" spans="2:8">
      <c r="B3331" s="27"/>
      <c r="C3331" s="27"/>
      <c r="D3331" s="27"/>
      <c r="E3331" s="27"/>
      <c r="F3331" s="26"/>
      <c r="G3331" s="28"/>
      <c r="H3331" s="31"/>
    </row>
    <row r="3332" spans="2:8">
      <c r="B3332" s="27"/>
      <c r="C3332" s="27"/>
      <c r="D3332" s="27"/>
      <c r="E3332" s="27"/>
      <c r="F3332" s="26"/>
      <c r="G3332" s="28"/>
      <c r="H3332" s="31"/>
    </row>
    <row r="3333" spans="2:8">
      <c r="B3333" s="27"/>
      <c r="C3333" s="27"/>
      <c r="D3333" s="27"/>
      <c r="E3333" s="27"/>
      <c r="F3333" s="26"/>
      <c r="G3333" s="28"/>
      <c r="H3333" s="31"/>
    </row>
    <row r="3334" spans="2:8">
      <c r="B3334" s="27"/>
      <c r="C3334" s="27"/>
      <c r="D3334" s="27"/>
      <c r="E3334" s="27"/>
      <c r="F3334" s="26"/>
      <c r="G3334" s="28"/>
      <c r="H3334" s="31"/>
    </row>
    <row r="3335" spans="2:8">
      <c r="B3335" s="27"/>
      <c r="C3335" s="27"/>
      <c r="D3335" s="27"/>
      <c r="E3335" s="27"/>
      <c r="F3335" s="26"/>
      <c r="G3335" s="28"/>
      <c r="H3335" s="31"/>
    </row>
    <row r="3336" spans="2:8">
      <c r="B3336" s="27"/>
      <c r="C3336" s="27"/>
      <c r="D3336" s="27"/>
      <c r="E3336" s="27"/>
      <c r="F3336" s="26"/>
      <c r="G3336" s="28"/>
      <c r="H3336" s="31"/>
    </row>
    <row r="3337" spans="2:8">
      <c r="B3337" s="27"/>
      <c r="C3337" s="27"/>
      <c r="D3337" s="27"/>
      <c r="E3337" s="27"/>
      <c r="F3337" s="26"/>
      <c r="G3337" s="28"/>
      <c r="H3337" s="31"/>
    </row>
    <row r="3338" spans="2:8">
      <c r="B3338" s="27"/>
      <c r="C3338" s="27"/>
      <c r="D3338" s="27"/>
      <c r="E3338" s="27"/>
      <c r="F3338" s="26"/>
      <c r="G3338" s="28"/>
      <c r="H3338" s="31"/>
    </row>
    <row r="3339" spans="2:8">
      <c r="B3339" s="27"/>
      <c r="C3339" s="27"/>
      <c r="D3339" s="27"/>
      <c r="E3339" s="27"/>
      <c r="F3339" s="26"/>
      <c r="G3339" s="28"/>
      <c r="H3339" s="31"/>
    </row>
    <row r="3340" spans="2:8">
      <c r="B3340" s="27"/>
      <c r="C3340" s="27"/>
      <c r="D3340" s="27"/>
      <c r="E3340" s="27"/>
      <c r="F3340" s="26"/>
      <c r="G3340" s="28"/>
      <c r="H3340" s="31"/>
    </row>
    <row r="3341" spans="2:8">
      <c r="B3341" s="27"/>
      <c r="C3341" s="27"/>
      <c r="D3341" s="27"/>
      <c r="E3341" s="27"/>
      <c r="F3341" s="26"/>
      <c r="G3341" s="28"/>
      <c r="H3341" s="31"/>
    </row>
    <row r="3342" spans="2:8">
      <c r="B3342" s="27"/>
      <c r="C3342" s="27"/>
      <c r="D3342" s="27"/>
      <c r="E3342" s="27"/>
      <c r="F3342" s="26"/>
      <c r="G3342" s="28"/>
      <c r="H3342" s="31"/>
    </row>
    <row r="3343" spans="2:8">
      <c r="B3343" s="27"/>
      <c r="C3343" s="27"/>
      <c r="D3343" s="27"/>
      <c r="E3343" s="27"/>
      <c r="F3343" s="26"/>
      <c r="G3343" s="28"/>
      <c r="H3343" s="31"/>
    </row>
    <row r="3344" spans="2:8">
      <c r="B3344" s="27"/>
      <c r="C3344" s="27"/>
      <c r="D3344" s="27"/>
      <c r="E3344" s="27"/>
      <c r="F3344" s="26"/>
      <c r="G3344" s="28"/>
      <c r="H3344" s="31"/>
    </row>
    <row r="3345" spans="2:8">
      <c r="B3345" s="27"/>
      <c r="C3345" s="27"/>
      <c r="D3345" s="27"/>
      <c r="E3345" s="27"/>
      <c r="F3345" s="26"/>
      <c r="G3345" s="28"/>
      <c r="H3345" s="31"/>
    </row>
    <row r="3346" spans="2:8">
      <c r="B3346" s="27"/>
      <c r="C3346" s="27"/>
      <c r="D3346" s="27"/>
      <c r="E3346" s="27"/>
      <c r="F3346" s="26"/>
      <c r="G3346" s="28"/>
      <c r="H3346" s="31"/>
    </row>
    <row r="3347" spans="2:8">
      <c r="B3347" s="27"/>
      <c r="C3347" s="27"/>
      <c r="D3347" s="27"/>
      <c r="E3347" s="27"/>
      <c r="F3347" s="26"/>
      <c r="G3347" s="28"/>
      <c r="H3347" s="31"/>
    </row>
    <row r="3348" spans="2:8">
      <c r="B3348" s="27"/>
      <c r="C3348" s="27"/>
      <c r="D3348" s="27"/>
      <c r="E3348" s="27"/>
      <c r="F3348" s="26"/>
      <c r="G3348" s="28"/>
      <c r="H3348" s="31"/>
    </row>
    <row r="3349" spans="2:8">
      <c r="B3349" s="27"/>
      <c r="C3349" s="27"/>
      <c r="D3349" s="27"/>
      <c r="E3349" s="27"/>
      <c r="F3349" s="26"/>
      <c r="G3349" s="28"/>
      <c r="H3349" s="31"/>
    </row>
    <row r="3350" spans="2:8">
      <c r="B3350" s="27"/>
      <c r="C3350" s="27"/>
      <c r="D3350" s="27"/>
      <c r="E3350" s="27"/>
      <c r="F3350" s="26"/>
      <c r="G3350" s="28"/>
      <c r="H3350" s="31"/>
    </row>
    <row r="3351" spans="2:8">
      <c r="B3351" s="27"/>
      <c r="C3351" s="27"/>
      <c r="D3351" s="27"/>
      <c r="E3351" s="27"/>
      <c r="F3351" s="26"/>
      <c r="G3351" s="28"/>
      <c r="H3351" s="31"/>
    </row>
    <row r="3352" spans="2:8">
      <c r="B3352" s="27"/>
      <c r="C3352" s="27"/>
      <c r="D3352" s="27"/>
      <c r="E3352" s="27"/>
      <c r="F3352" s="26"/>
      <c r="G3352" s="28"/>
      <c r="H3352" s="31"/>
    </row>
    <row r="3353" spans="2:8">
      <c r="B3353" s="27"/>
      <c r="C3353" s="27"/>
      <c r="D3353" s="27"/>
      <c r="E3353" s="27"/>
      <c r="F3353" s="26"/>
      <c r="G3353" s="28"/>
      <c r="H3353" s="31"/>
    </row>
    <row r="3354" spans="2:8">
      <c r="B3354" s="27"/>
      <c r="C3354" s="27"/>
      <c r="D3354" s="27"/>
      <c r="E3354" s="27"/>
      <c r="F3354" s="26"/>
      <c r="G3354" s="28"/>
      <c r="H3354" s="31"/>
    </row>
    <row r="3355" spans="2:8">
      <c r="B3355" s="27"/>
      <c r="C3355" s="27"/>
      <c r="D3355" s="27"/>
      <c r="E3355" s="27"/>
      <c r="F3355" s="26"/>
      <c r="G3355" s="28"/>
      <c r="H3355" s="31"/>
    </row>
    <row r="3356" spans="2:8">
      <c r="B3356" s="27"/>
      <c r="C3356" s="27"/>
      <c r="D3356" s="27"/>
      <c r="E3356" s="27"/>
      <c r="F3356" s="26"/>
      <c r="G3356" s="28"/>
      <c r="H3356" s="31"/>
    </row>
    <row r="3357" spans="2:8">
      <c r="B3357" s="27"/>
      <c r="C3357" s="27"/>
      <c r="D3357" s="27"/>
      <c r="E3357" s="27"/>
      <c r="F3357" s="26"/>
      <c r="G3357" s="28"/>
      <c r="H3357" s="31"/>
    </row>
    <row r="3358" spans="2:8">
      <c r="B3358" s="27"/>
      <c r="C3358" s="27"/>
      <c r="D3358" s="27"/>
      <c r="E3358" s="27"/>
      <c r="F3358" s="26"/>
      <c r="G3358" s="28"/>
      <c r="H3358" s="31"/>
    </row>
    <row r="3359" spans="2:8">
      <c r="B3359" s="27"/>
      <c r="C3359" s="27"/>
      <c r="D3359" s="27"/>
      <c r="E3359" s="27"/>
      <c r="F3359" s="26"/>
      <c r="G3359" s="28"/>
      <c r="H3359" s="31"/>
    </row>
    <row r="3360" spans="2:8">
      <c r="B3360" s="27"/>
      <c r="C3360" s="27"/>
      <c r="D3360" s="27"/>
      <c r="E3360" s="27"/>
      <c r="F3360" s="26"/>
      <c r="G3360" s="28"/>
      <c r="H3360" s="31"/>
    </row>
    <row r="3361" spans="2:8">
      <c r="B3361" s="27"/>
      <c r="C3361" s="27"/>
      <c r="D3361" s="27"/>
      <c r="E3361" s="27"/>
      <c r="F3361" s="26"/>
      <c r="G3361" s="28"/>
      <c r="H3361" s="31"/>
    </row>
    <row r="3362" spans="2:8">
      <c r="B3362" s="27"/>
      <c r="C3362" s="27"/>
      <c r="D3362" s="27"/>
      <c r="E3362" s="27"/>
      <c r="F3362" s="26"/>
      <c r="G3362" s="28"/>
      <c r="H3362" s="31"/>
    </row>
    <row r="3363" spans="2:8">
      <c r="B3363" s="27"/>
      <c r="C3363" s="27"/>
      <c r="D3363" s="27"/>
      <c r="E3363" s="27"/>
      <c r="F3363" s="26"/>
      <c r="G3363" s="28"/>
      <c r="H3363" s="31"/>
    </row>
    <row r="3364" spans="2:8">
      <c r="B3364" s="27"/>
      <c r="C3364" s="27"/>
      <c r="D3364" s="27"/>
      <c r="E3364" s="27"/>
      <c r="F3364" s="26"/>
      <c r="G3364" s="28"/>
      <c r="H3364" s="31"/>
    </row>
    <row r="3365" spans="2:8">
      <c r="B3365" s="27"/>
      <c r="C3365" s="27"/>
      <c r="D3365" s="27"/>
      <c r="E3365" s="27"/>
      <c r="F3365" s="26"/>
      <c r="G3365" s="28"/>
      <c r="H3365" s="31"/>
    </row>
    <row r="3366" spans="2:8">
      <c r="B3366" s="27"/>
      <c r="C3366" s="27"/>
      <c r="D3366" s="27"/>
      <c r="E3366" s="27"/>
      <c r="F3366" s="26"/>
      <c r="G3366" s="28"/>
      <c r="H3366" s="31"/>
    </row>
    <row r="3367" spans="2:8">
      <c r="B3367" s="27"/>
      <c r="C3367" s="27"/>
      <c r="D3367" s="27"/>
      <c r="E3367" s="27"/>
      <c r="F3367" s="26"/>
      <c r="G3367" s="28"/>
      <c r="H3367" s="31"/>
    </row>
    <row r="3368" spans="2:8">
      <c r="B3368" s="27"/>
      <c r="C3368" s="27"/>
      <c r="D3368" s="27"/>
      <c r="E3368" s="27"/>
      <c r="F3368" s="26"/>
      <c r="G3368" s="28"/>
      <c r="H3368" s="31"/>
    </row>
    <row r="3369" spans="2:8">
      <c r="B3369" s="27"/>
      <c r="C3369" s="27"/>
      <c r="D3369" s="27"/>
      <c r="E3369" s="27"/>
      <c r="F3369" s="26"/>
      <c r="G3369" s="28"/>
      <c r="H3369" s="31"/>
    </row>
    <row r="3370" spans="2:8">
      <c r="B3370" s="27"/>
      <c r="C3370" s="27"/>
      <c r="D3370" s="27"/>
      <c r="E3370" s="27"/>
      <c r="F3370" s="26"/>
      <c r="G3370" s="28"/>
      <c r="H3370" s="31"/>
    </row>
    <row r="3371" spans="2:8">
      <c r="B3371" s="27"/>
      <c r="C3371" s="27"/>
      <c r="D3371" s="27"/>
      <c r="E3371" s="27"/>
      <c r="F3371" s="26"/>
      <c r="G3371" s="28"/>
      <c r="H3371" s="31"/>
    </row>
    <row r="3372" spans="2:8">
      <c r="B3372" s="27"/>
      <c r="C3372" s="27"/>
      <c r="D3372" s="27"/>
      <c r="E3372" s="27"/>
      <c r="F3372" s="26"/>
      <c r="G3372" s="28"/>
      <c r="H3372" s="31"/>
    </row>
    <row r="3373" spans="2:8">
      <c r="B3373" s="27"/>
      <c r="C3373" s="27"/>
      <c r="D3373" s="27"/>
      <c r="E3373" s="27"/>
      <c r="F3373" s="26"/>
      <c r="G3373" s="28"/>
      <c r="H3373" s="31"/>
    </row>
    <row r="3374" spans="2:8">
      <c r="B3374" s="27"/>
      <c r="C3374" s="27"/>
      <c r="D3374" s="27"/>
      <c r="E3374" s="27"/>
      <c r="F3374" s="26"/>
      <c r="G3374" s="28"/>
      <c r="H3374" s="31"/>
    </row>
    <row r="3375" spans="2:8">
      <c r="B3375" s="27"/>
      <c r="C3375" s="27"/>
      <c r="D3375" s="27"/>
      <c r="E3375" s="27"/>
      <c r="F3375" s="26"/>
      <c r="G3375" s="28"/>
      <c r="H3375" s="31"/>
    </row>
    <row r="3376" spans="2:8">
      <c r="B3376" s="27"/>
      <c r="C3376" s="27"/>
      <c r="D3376" s="27"/>
      <c r="E3376" s="27"/>
      <c r="F3376" s="26"/>
      <c r="G3376" s="28"/>
      <c r="H3376" s="31"/>
    </row>
    <row r="3377" spans="2:8">
      <c r="B3377" s="27"/>
      <c r="C3377" s="27"/>
      <c r="D3377" s="27"/>
      <c r="E3377" s="27"/>
      <c r="F3377" s="26"/>
      <c r="G3377" s="28"/>
      <c r="H3377" s="31"/>
    </row>
    <row r="3378" spans="2:8">
      <c r="B3378" s="27"/>
      <c r="C3378" s="27"/>
      <c r="D3378" s="27"/>
      <c r="E3378" s="27"/>
      <c r="F3378" s="26"/>
      <c r="G3378" s="28"/>
      <c r="H3378" s="31"/>
    </row>
    <row r="3379" spans="2:8">
      <c r="B3379" s="27"/>
      <c r="C3379" s="27"/>
      <c r="D3379" s="27"/>
      <c r="E3379" s="27"/>
      <c r="F3379" s="26"/>
      <c r="G3379" s="28"/>
      <c r="H3379" s="31"/>
    </row>
    <row r="3380" spans="2:8">
      <c r="B3380" s="27"/>
      <c r="C3380" s="27"/>
      <c r="D3380" s="27"/>
      <c r="E3380" s="27"/>
      <c r="F3380" s="26"/>
      <c r="G3380" s="28"/>
      <c r="H3380" s="31"/>
    </row>
    <row r="3381" spans="2:8">
      <c r="B3381" s="27"/>
      <c r="C3381" s="27"/>
      <c r="D3381" s="27"/>
      <c r="E3381" s="27"/>
      <c r="F3381" s="26"/>
      <c r="G3381" s="28"/>
      <c r="H3381" s="31"/>
    </row>
    <row r="3382" spans="2:8">
      <c r="B3382" s="27"/>
      <c r="C3382" s="27"/>
      <c r="D3382" s="27"/>
      <c r="E3382" s="27"/>
      <c r="F3382" s="26"/>
      <c r="G3382" s="28"/>
      <c r="H3382" s="31"/>
    </row>
    <row r="3383" spans="2:8">
      <c r="B3383" s="27"/>
      <c r="C3383" s="27"/>
      <c r="D3383" s="27"/>
      <c r="E3383" s="27"/>
      <c r="F3383" s="26"/>
      <c r="G3383" s="28"/>
      <c r="H3383" s="31"/>
    </row>
    <row r="3384" spans="2:8">
      <c r="B3384" s="27"/>
      <c r="C3384" s="27"/>
      <c r="D3384" s="27"/>
      <c r="E3384" s="27"/>
      <c r="F3384" s="26"/>
      <c r="G3384" s="28"/>
      <c r="H3384" s="31"/>
    </row>
    <row r="3385" spans="2:8">
      <c r="B3385" s="27"/>
      <c r="C3385" s="27"/>
      <c r="D3385" s="27"/>
      <c r="E3385" s="27"/>
      <c r="F3385" s="26"/>
      <c r="G3385" s="28"/>
      <c r="H3385" s="31"/>
    </row>
    <row r="3386" spans="2:8">
      <c r="B3386" s="27"/>
      <c r="C3386" s="27"/>
      <c r="D3386" s="27"/>
      <c r="E3386" s="27"/>
      <c r="F3386" s="26"/>
      <c r="G3386" s="28"/>
      <c r="H3386" s="31"/>
    </row>
    <row r="3387" spans="2:8">
      <c r="B3387" s="27"/>
      <c r="C3387" s="27"/>
      <c r="D3387" s="27"/>
      <c r="E3387" s="27"/>
      <c r="F3387" s="26"/>
      <c r="G3387" s="28"/>
      <c r="H3387" s="31"/>
    </row>
    <row r="3388" spans="2:8">
      <c r="B3388" s="27"/>
      <c r="C3388" s="27"/>
      <c r="D3388" s="27"/>
      <c r="E3388" s="27"/>
      <c r="F3388" s="26"/>
      <c r="G3388" s="28"/>
      <c r="H3388" s="31"/>
    </row>
    <row r="3389" spans="2:8">
      <c r="B3389" s="27"/>
      <c r="C3389" s="27"/>
      <c r="D3389" s="27"/>
      <c r="E3389" s="27"/>
      <c r="F3389" s="26"/>
      <c r="G3389" s="28"/>
      <c r="H3389" s="31"/>
    </row>
    <row r="3390" spans="2:8">
      <c r="B3390" s="27"/>
      <c r="C3390" s="27"/>
      <c r="D3390" s="27"/>
      <c r="E3390" s="27"/>
      <c r="F3390" s="26"/>
      <c r="G3390" s="28"/>
      <c r="H3390" s="31"/>
    </row>
    <row r="3391" spans="2:8">
      <c r="B3391" s="27"/>
      <c r="C3391" s="27"/>
      <c r="D3391" s="27"/>
      <c r="E3391" s="27"/>
      <c r="F3391" s="26"/>
      <c r="G3391" s="28"/>
      <c r="H3391" s="31"/>
    </row>
    <row r="3392" spans="2:8">
      <c r="B3392" s="27"/>
      <c r="C3392" s="27"/>
      <c r="D3392" s="27"/>
      <c r="E3392" s="27"/>
      <c r="F3392" s="26"/>
      <c r="G3392" s="28"/>
      <c r="H3392" s="31"/>
    </row>
    <row r="3393" spans="2:8">
      <c r="B3393" s="27"/>
      <c r="C3393" s="27"/>
      <c r="D3393" s="27"/>
      <c r="E3393" s="27"/>
      <c r="F3393" s="26"/>
      <c r="G3393" s="28"/>
      <c r="H3393" s="31"/>
    </row>
    <row r="3394" spans="2:8">
      <c r="B3394" s="27"/>
      <c r="C3394" s="27"/>
      <c r="D3394" s="27"/>
      <c r="E3394" s="27"/>
      <c r="F3394" s="26"/>
      <c r="G3394" s="28"/>
      <c r="H3394" s="31"/>
    </row>
    <row r="3395" spans="2:8">
      <c r="B3395" s="27"/>
      <c r="C3395" s="27"/>
      <c r="D3395" s="27"/>
      <c r="E3395" s="27"/>
      <c r="F3395" s="26"/>
      <c r="G3395" s="28"/>
      <c r="H3395" s="31"/>
    </row>
    <row r="3396" spans="2:8">
      <c r="B3396" s="27"/>
      <c r="C3396" s="27"/>
      <c r="D3396" s="27"/>
      <c r="E3396" s="27"/>
      <c r="F3396" s="26"/>
      <c r="G3396" s="28"/>
      <c r="H3396" s="31"/>
    </row>
    <row r="3397" spans="2:8">
      <c r="B3397" s="27"/>
      <c r="C3397" s="27"/>
      <c r="D3397" s="27"/>
      <c r="E3397" s="27"/>
      <c r="F3397" s="26"/>
      <c r="G3397" s="28"/>
      <c r="H3397" s="31"/>
    </row>
    <row r="3398" spans="2:8">
      <c r="B3398" s="27"/>
      <c r="C3398" s="27"/>
      <c r="D3398" s="27"/>
      <c r="E3398" s="27"/>
      <c r="F3398" s="26"/>
      <c r="G3398" s="28"/>
      <c r="H3398" s="31"/>
    </row>
    <row r="3399" spans="2:8">
      <c r="B3399" s="27"/>
      <c r="C3399" s="27"/>
      <c r="D3399" s="27"/>
      <c r="E3399" s="27"/>
      <c r="F3399" s="26"/>
      <c r="G3399" s="28"/>
      <c r="H3399" s="31"/>
    </row>
    <row r="3400" spans="2:8">
      <c r="B3400" s="27"/>
      <c r="C3400" s="27"/>
      <c r="D3400" s="27"/>
      <c r="E3400" s="27"/>
      <c r="F3400" s="26"/>
      <c r="G3400" s="28"/>
      <c r="H3400" s="31"/>
    </row>
    <row r="3401" spans="2:8">
      <c r="B3401" s="27"/>
      <c r="C3401" s="27"/>
      <c r="D3401" s="27"/>
      <c r="E3401" s="27"/>
      <c r="F3401" s="26"/>
      <c r="G3401" s="28"/>
      <c r="H3401" s="31"/>
    </row>
    <row r="3402" spans="2:8">
      <c r="B3402" s="27"/>
      <c r="C3402" s="27"/>
      <c r="D3402" s="27"/>
      <c r="E3402" s="27"/>
      <c r="F3402" s="26"/>
      <c r="G3402" s="28"/>
      <c r="H3402" s="31"/>
    </row>
    <row r="3403" spans="2:8">
      <c r="B3403" s="27"/>
      <c r="C3403" s="27"/>
      <c r="D3403" s="27"/>
      <c r="E3403" s="27"/>
      <c r="F3403" s="26"/>
      <c r="G3403" s="28"/>
      <c r="H3403" s="31"/>
    </row>
    <row r="3404" spans="2:8">
      <c r="B3404" s="27"/>
      <c r="C3404" s="27"/>
      <c r="D3404" s="27"/>
      <c r="E3404" s="27"/>
      <c r="F3404" s="26"/>
      <c r="G3404" s="28"/>
      <c r="H3404" s="31"/>
    </row>
    <row r="3405" spans="2:8">
      <c r="B3405" s="27"/>
      <c r="C3405" s="27"/>
      <c r="D3405" s="27"/>
      <c r="E3405" s="27"/>
      <c r="F3405" s="26"/>
      <c r="G3405" s="28"/>
      <c r="H3405" s="31"/>
    </row>
    <row r="3406" spans="2:8">
      <c r="B3406" s="27"/>
      <c r="C3406" s="27"/>
      <c r="D3406" s="27"/>
      <c r="E3406" s="27"/>
      <c r="F3406" s="26"/>
      <c r="G3406" s="28"/>
      <c r="H3406" s="31"/>
    </row>
    <row r="3407" spans="2:8">
      <c r="B3407" s="27"/>
      <c r="C3407" s="27"/>
      <c r="D3407" s="27"/>
      <c r="E3407" s="27"/>
      <c r="F3407" s="26"/>
      <c r="G3407" s="28"/>
      <c r="H3407" s="31"/>
    </row>
    <row r="3408" spans="2:8">
      <c r="B3408" s="27"/>
      <c r="C3408" s="27"/>
      <c r="D3408" s="27"/>
      <c r="E3408" s="27"/>
      <c r="F3408" s="26"/>
      <c r="G3408" s="28"/>
      <c r="H3408" s="31"/>
    </row>
    <row r="3409" spans="2:8">
      <c r="B3409" s="27"/>
      <c r="C3409" s="27"/>
      <c r="D3409" s="27"/>
      <c r="E3409" s="27"/>
      <c r="F3409" s="26"/>
      <c r="G3409" s="28"/>
      <c r="H3409" s="31"/>
    </row>
    <row r="3410" spans="2:8">
      <c r="B3410" s="27"/>
      <c r="C3410" s="27"/>
      <c r="D3410" s="27"/>
      <c r="E3410" s="27"/>
      <c r="F3410" s="26"/>
      <c r="G3410" s="28"/>
      <c r="H3410" s="31"/>
    </row>
    <row r="3411" spans="2:8">
      <c r="B3411" s="27"/>
      <c r="C3411" s="27"/>
      <c r="D3411" s="27"/>
      <c r="E3411" s="27"/>
      <c r="F3411" s="26"/>
      <c r="G3411" s="28"/>
      <c r="H3411" s="31"/>
    </row>
    <row r="3412" spans="2:8">
      <c r="B3412" s="27"/>
      <c r="C3412" s="27"/>
      <c r="D3412" s="27"/>
      <c r="E3412" s="27"/>
      <c r="F3412" s="26"/>
      <c r="G3412" s="28"/>
      <c r="H3412" s="31"/>
    </row>
    <row r="3413" spans="2:8">
      <c r="B3413" s="27"/>
      <c r="C3413" s="27"/>
      <c r="D3413" s="27"/>
      <c r="E3413" s="27"/>
      <c r="F3413" s="26"/>
      <c r="G3413" s="28"/>
      <c r="H3413" s="31"/>
    </row>
    <row r="3414" spans="2:8">
      <c r="B3414" s="27"/>
      <c r="C3414" s="27"/>
      <c r="D3414" s="27"/>
      <c r="E3414" s="27"/>
      <c r="F3414" s="26"/>
      <c r="G3414" s="28"/>
      <c r="H3414" s="31"/>
    </row>
    <row r="3415" spans="2:8">
      <c r="B3415" s="27"/>
      <c r="C3415" s="27"/>
      <c r="D3415" s="27"/>
      <c r="E3415" s="27"/>
      <c r="F3415" s="26"/>
      <c r="G3415" s="28"/>
      <c r="H3415" s="31"/>
    </row>
    <row r="3416" spans="2:8">
      <c r="B3416" s="27"/>
      <c r="C3416" s="27"/>
      <c r="D3416" s="27"/>
      <c r="E3416" s="27"/>
      <c r="F3416" s="26"/>
      <c r="G3416" s="28"/>
      <c r="H3416" s="31"/>
    </row>
    <row r="3417" spans="2:8">
      <c r="B3417" s="27"/>
      <c r="C3417" s="27"/>
      <c r="D3417" s="27"/>
      <c r="E3417" s="27"/>
      <c r="F3417" s="26"/>
      <c r="G3417" s="28"/>
      <c r="H3417" s="31"/>
    </row>
    <row r="3418" spans="2:8">
      <c r="B3418" s="27"/>
      <c r="C3418" s="27"/>
      <c r="D3418" s="27"/>
      <c r="E3418" s="27"/>
      <c r="F3418" s="26"/>
      <c r="G3418" s="28"/>
      <c r="H3418" s="31"/>
    </row>
    <row r="3419" spans="2:8">
      <c r="B3419" s="27"/>
      <c r="C3419" s="27"/>
      <c r="D3419" s="27"/>
      <c r="E3419" s="27"/>
      <c r="F3419" s="26"/>
      <c r="G3419" s="28"/>
      <c r="H3419" s="31"/>
    </row>
    <row r="3420" spans="2:8">
      <c r="B3420" s="27"/>
      <c r="C3420" s="27"/>
      <c r="D3420" s="27"/>
      <c r="E3420" s="27"/>
      <c r="F3420" s="26"/>
      <c r="G3420" s="28"/>
      <c r="H3420" s="31"/>
    </row>
    <row r="3421" spans="2:8">
      <c r="B3421" s="27"/>
      <c r="C3421" s="27"/>
      <c r="D3421" s="27"/>
      <c r="E3421" s="27"/>
      <c r="F3421" s="26"/>
      <c r="G3421" s="28"/>
      <c r="H3421" s="31"/>
    </row>
    <row r="3422" spans="2:8">
      <c r="B3422" s="27"/>
      <c r="C3422" s="27"/>
      <c r="D3422" s="27"/>
      <c r="E3422" s="27"/>
      <c r="F3422" s="26"/>
      <c r="G3422" s="28"/>
      <c r="H3422" s="31"/>
    </row>
    <row r="3423" spans="2:8">
      <c r="B3423" s="27"/>
      <c r="C3423" s="27"/>
      <c r="D3423" s="27"/>
      <c r="E3423" s="27"/>
      <c r="F3423" s="26"/>
      <c r="G3423" s="28"/>
      <c r="H3423" s="31"/>
    </row>
    <row r="3424" spans="2:8">
      <c r="B3424" s="27"/>
      <c r="C3424" s="27"/>
      <c r="D3424" s="27"/>
      <c r="E3424" s="27"/>
      <c r="F3424" s="26"/>
      <c r="G3424" s="28"/>
      <c r="H3424" s="31"/>
    </row>
    <row r="3425" spans="2:8">
      <c r="B3425" s="27"/>
      <c r="C3425" s="27"/>
      <c r="D3425" s="27"/>
      <c r="E3425" s="27"/>
      <c r="F3425" s="26"/>
      <c r="G3425" s="28"/>
      <c r="H3425" s="31"/>
    </row>
    <row r="3426" spans="2:8">
      <c r="B3426" s="27"/>
      <c r="C3426" s="27"/>
      <c r="D3426" s="27"/>
      <c r="E3426" s="27"/>
      <c r="F3426" s="26"/>
      <c r="G3426" s="28"/>
      <c r="H3426" s="31"/>
    </row>
    <row r="3427" spans="2:8">
      <c r="B3427" s="27"/>
      <c r="C3427" s="27"/>
      <c r="D3427" s="27"/>
      <c r="E3427" s="27"/>
      <c r="F3427" s="26"/>
      <c r="G3427" s="28"/>
      <c r="H3427" s="31"/>
    </row>
    <row r="3428" spans="2:8">
      <c r="B3428" s="27"/>
      <c r="C3428" s="27"/>
      <c r="D3428" s="27"/>
      <c r="E3428" s="27"/>
      <c r="F3428" s="26"/>
      <c r="G3428" s="28"/>
      <c r="H3428" s="31"/>
    </row>
    <row r="3429" spans="2:8">
      <c r="B3429" s="27"/>
      <c r="C3429" s="27"/>
      <c r="D3429" s="27"/>
      <c r="E3429" s="27"/>
      <c r="F3429" s="26"/>
      <c r="G3429" s="28"/>
      <c r="H3429" s="31"/>
    </row>
    <row r="3430" spans="2:8">
      <c r="B3430" s="27"/>
      <c r="C3430" s="27"/>
      <c r="D3430" s="27"/>
      <c r="E3430" s="27"/>
      <c r="F3430" s="26"/>
      <c r="G3430" s="28"/>
      <c r="H3430" s="31"/>
    </row>
    <row r="3431" spans="2:8">
      <c r="B3431" s="27"/>
      <c r="C3431" s="27"/>
      <c r="D3431" s="27"/>
      <c r="E3431" s="27"/>
      <c r="F3431" s="26"/>
      <c r="G3431" s="28"/>
      <c r="H3431" s="31"/>
    </row>
    <row r="3432" spans="2:8">
      <c r="B3432" s="27"/>
      <c r="C3432" s="27"/>
      <c r="D3432" s="27"/>
      <c r="E3432" s="27"/>
      <c r="F3432" s="26"/>
      <c r="G3432" s="28"/>
      <c r="H3432" s="31"/>
    </row>
    <row r="3433" spans="2:8">
      <c r="B3433" s="27"/>
      <c r="C3433" s="27"/>
      <c r="D3433" s="27"/>
      <c r="E3433" s="27"/>
      <c r="F3433" s="26"/>
      <c r="G3433" s="28"/>
      <c r="H3433" s="31"/>
    </row>
    <row r="3434" spans="2:8">
      <c r="B3434" s="27"/>
      <c r="C3434" s="27"/>
      <c r="D3434" s="27"/>
      <c r="E3434" s="27"/>
      <c r="F3434" s="26"/>
      <c r="G3434" s="28"/>
      <c r="H3434" s="31"/>
    </row>
    <row r="3435" spans="2:8">
      <c r="B3435" s="27"/>
      <c r="C3435" s="27"/>
      <c r="D3435" s="27"/>
      <c r="E3435" s="27"/>
      <c r="F3435" s="26"/>
      <c r="G3435" s="28"/>
      <c r="H3435" s="31"/>
    </row>
    <row r="3436" spans="2:8">
      <c r="B3436" s="27"/>
      <c r="C3436" s="27"/>
      <c r="D3436" s="27"/>
      <c r="E3436" s="27"/>
      <c r="F3436" s="26"/>
      <c r="G3436" s="28"/>
      <c r="H3436" s="31"/>
    </row>
    <row r="3437" spans="2:8">
      <c r="B3437" s="27"/>
      <c r="C3437" s="27"/>
      <c r="D3437" s="27"/>
      <c r="E3437" s="27"/>
      <c r="F3437" s="26"/>
      <c r="G3437" s="28"/>
      <c r="H3437" s="31"/>
    </row>
    <row r="3438" spans="2:8">
      <c r="B3438" s="27"/>
      <c r="C3438" s="27"/>
      <c r="D3438" s="27"/>
      <c r="E3438" s="27"/>
      <c r="F3438" s="26"/>
      <c r="G3438" s="28"/>
      <c r="H3438" s="31"/>
    </row>
    <row r="3439" spans="2:8">
      <c r="B3439" s="27"/>
      <c r="C3439" s="27"/>
      <c r="D3439" s="27"/>
      <c r="E3439" s="27"/>
      <c r="F3439" s="26"/>
      <c r="G3439" s="28"/>
      <c r="H3439" s="31"/>
    </row>
    <row r="3440" spans="2:8">
      <c r="B3440" s="27"/>
      <c r="C3440" s="27"/>
      <c r="D3440" s="27"/>
      <c r="E3440" s="27"/>
      <c r="F3440" s="26"/>
      <c r="G3440" s="28"/>
      <c r="H3440" s="31"/>
    </row>
    <row r="3441" spans="2:8">
      <c r="B3441" s="27"/>
      <c r="C3441" s="27"/>
      <c r="D3441" s="27"/>
      <c r="E3441" s="27"/>
      <c r="F3441" s="26"/>
      <c r="G3441" s="28"/>
      <c r="H3441" s="31"/>
    </row>
    <row r="3442" spans="2:8">
      <c r="B3442" s="27"/>
      <c r="C3442" s="27"/>
      <c r="D3442" s="27"/>
      <c r="E3442" s="27"/>
      <c r="F3442" s="26"/>
      <c r="G3442" s="28"/>
      <c r="H3442" s="31"/>
    </row>
    <row r="3443" spans="2:8">
      <c r="B3443" s="27"/>
      <c r="C3443" s="27"/>
      <c r="D3443" s="27"/>
      <c r="E3443" s="27"/>
      <c r="F3443" s="26"/>
      <c r="G3443" s="28"/>
      <c r="H3443" s="31"/>
    </row>
    <row r="3444" spans="2:8">
      <c r="B3444" s="27"/>
      <c r="C3444" s="27"/>
      <c r="D3444" s="27"/>
      <c r="E3444" s="27"/>
      <c r="F3444" s="26"/>
      <c r="G3444" s="28"/>
      <c r="H3444" s="31"/>
    </row>
    <row r="3445" spans="2:8">
      <c r="B3445" s="27"/>
      <c r="C3445" s="27"/>
      <c r="D3445" s="27"/>
      <c r="E3445" s="27"/>
      <c r="F3445" s="26"/>
      <c r="G3445" s="28"/>
      <c r="H3445" s="31"/>
    </row>
    <row r="3446" spans="2:8">
      <c r="B3446" s="27"/>
      <c r="C3446" s="27"/>
      <c r="D3446" s="27"/>
      <c r="E3446" s="27"/>
      <c r="F3446" s="26"/>
      <c r="G3446" s="28"/>
      <c r="H3446" s="31"/>
    </row>
    <row r="3447" spans="2:8">
      <c r="B3447" s="27"/>
      <c r="C3447" s="27"/>
      <c r="D3447" s="27"/>
      <c r="E3447" s="27"/>
      <c r="F3447" s="26"/>
      <c r="G3447" s="28"/>
      <c r="H3447" s="31"/>
    </row>
    <row r="3448" spans="2:8">
      <c r="B3448" s="27"/>
      <c r="C3448" s="27"/>
      <c r="D3448" s="27"/>
      <c r="E3448" s="27"/>
      <c r="F3448" s="26"/>
      <c r="G3448" s="28"/>
      <c r="H3448" s="31"/>
    </row>
    <row r="3449" spans="2:8">
      <c r="B3449" s="27"/>
      <c r="C3449" s="27"/>
      <c r="D3449" s="27"/>
      <c r="E3449" s="27"/>
      <c r="F3449" s="26"/>
      <c r="G3449" s="28"/>
      <c r="H3449" s="31"/>
    </row>
    <row r="3450" spans="2:8">
      <c r="B3450" s="27"/>
      <c r="C3450" s="27"/>
      <c r="D3450" s="27"/>
      <c r="E3450" s="27"/>
      <c r="F3450" s="26"/>
      <c r="G3450" s="28"/>
      <c r="H3450" s="31"/>
    </row>
    <row r="3451" spans="2:8">
      <c r="B3451" s="27"/>
      <c r="C3451" s="27"/>
      <c r="D3451" s="27"/>
      <c r="E3451" s="27"/>
      <c r="F3451" s="26"/>
      <c r="G3451" s="28"/>
      <c r="H3451" s="31"/>
    </row>
    <row r="3452" spans="2:8">
      <c r="B3452" s="27"/>
      <c r="C3452" s="27"/>
      <c r="D3452" s="27"/>
      <c r="E3452" s="27"/>
      <c r="F3452" s="26"/>
      <c r="G3452" s="28"/>
      <c r="H3452" s="31"/>
    </row>
    <row r="3453" spans="2:8">
      <c r="B3453" s="27"/>
      <c r="C3453" s="27"/>
      <c r="D3453" s="27"/>
      <c r="E3453" s="27"/>
      <c r="F3453" s="26"/>
      <c r="G3453" s="28"/>
      <c r="H3453" s="31"/>
    </row>
    <row r="3454" spans="2:8">
      <c r="B3454" s="27"/>
      <c r="C3454" s="27"/>
      <c r="D3454" s="27"/>
      <c r="E3454" s="27"/>
      <c r="F3454" s="26"/>
      <c r="G3454" s="28"/>
      <c r="H3454" s="31"/>
    </row>
    <row r="3455" spans="2:8">
      <c r="B3455" s="27"/>
      <c r="C3455" s="27"/>
      <c r="D3455" s="27"/>
      <c r="E3455" s="27"/>
      <c r="F3455" s="26"/>
      <c r="G3455" s="28"/>
      <c r="H3455" s="31"/>
    </row>
    <row r="3456" spans="2:8">
      <c r="B3456" s="27"/>
      <c r="C3456" s="27"/>
      <c r="D3456" s="27"/>
      <c r="E3456" s="27"/>
      <c r="F3456" s="26"/>
      <c r="G3456" s="28"/>
      <c r="H3456" s="31"/>
    </row>
    <row r="3457" spans="2:8">
      <c r="B3457" s="27"/>
      <c r="C3457" s="27"/>
      <c r="D3457" s="27"/>
      <c r="E3457" s="27"/>
      <c r="F3457" s="26"/>
      <c r="G3457" s="28"/>
      <c r="H3457" s="31"/>
    </row>
    <row r="3458" spans="2:8">
      <c r="B3458" s="27"/>
      <c r="C3458" s="27"/>
      <c r="D3458" s="27"/>
      <c r="E3458" s="27"/>
      <c r="F3458" s="26"/>
      <c r="G3458" s="28"/>
      <c r="H3458" s="31"/>
    </row>
    <row r="3459" spans="2:8">
      <c r="B3459" s="27"/>
      <c r="C3459" s="27"/>
      <c r="D3459" s="27"/>
      <c r="E3459" s="27"/>
      <c r="F3459" s="26"/>
      <c r="G3459" s="28"/>
      <c r="H3459" s="31"/>
    </row>
    <row r="3460" spans="2:8">
      <c r="B3460" s="27"/>
      <c r="C3460" s="27"/>
      <c r="D3460" s="27"/>
      <c r="E3460" s="27"/>
      <c r="F3460" s="26"/>
      <c r="G3460" s="28"/>
      <c r="H3460" s="31"/>
    </row>
    <row r="3461" spans="2:8">
      <c r="B3461" s="27"/>
      <c r="C3461" s="27"/>
      <c r="D3461" s="27"/>
      <c r="E3461" s="27"/>
      <c r="F3461" s="26"/>
      <c r="G3461" s="28"/>
      <c r="H3461" s="31"/>
    </row>
    <row r="3462" spans="2:8">
      <c r="B3462" s="27"/>
      <c r="C3462" s="27"/>
      <c r="D3462" s="27"/>
      <c r="E3462" s="27"/>
      <c r="F3462" s="26"/>
      <c r="G3462" s="28"/>
      <c r="H3462" s="31"/>
    </row>
    <row r="3463" spans="2:8">
      <c r="B3463" s="27"/>
      <c r="C3463" s="27"/>
      <c r="D3463" s="27"/>
      <c r="E3463" s="27"/>
      <c r="F3463" s="26"/>
      <c r="G3463" s="28"/>
      <c r="H3463" s="31"/>
    </row>
    <row r="3464" spans="2:8">
      <c r="B3464" s="27"/>
      <c r="C3464" s="27"/>
      <c r="D3464" s="27"/>
      <c r="E3464" s="27"/>
      <c r="F3464" s="26"/>
      <c r="G3464" s="28"/>
      <c r="H3464" s="31"/>
    </row>
    <row r="3465" spans="2:8">
      <c r="B3465" s="27"/>
      <c r="C3465" s="27"/>
      <c r="D3465" s="27"/>
      <c r="E3465" s="27"/>
      <c r="F3465" s="26"/>
      <c r="G3465" s="28"/>
      <c r="H3465" s="31"/>
    </row>
    <row r="3466" spans="2:8">
      <c r="B3466" s="27"/>
      <c r="C3466" s="27"/>
      <c r="D3466" s="27"/>
      <c r="E3466" s="27"/>
      <c r="F3466" s="26"/>
      <c r="G3466" s="28"/>
      <c r="H3466" s="31"/>
    </row>
    <row r="3467" spans="2:8">
      <c r="B3467" s="27"/>
      <c r="C3467" s="27"/>
      <c r="D3467" s="27"/>
      <c r="E3467" s="27"/>
      <c r="F3467" s="26"/>
      <c r="G3467" s="28"/>
      <c r="H3467" s="31"/>
    </row>
    <row r="3468" spans="2:8">
      <c r="B3468" s="27"/>
      <c r="C3468" s="27"/>
      <c r="D3468" s="27"/>
      <c r="E3468" s="27"/>
      <c r="F3468" s="26"/>
      <c r="G3468" s="28"/>
      <c r="H3468" s="31"/>
    </row>
    <row r="3469" spans="2:8">
      <c r="B3469" s="27"/>
      <c r="C3469" s="27"/>
      <c r="D3469" s="27"/>
      <c r="E3469" s="27"/>
      <c r="F3469" s="26"/>
      <c r="G3469" s="28"/>
      <c r="H3469" s="31"/>
    </row>
    <row r="3470" spans="2:8">
      <c r="B3470" s="27"/>
      <c r="C3470" s="27"/>
      <c r="D3470" s="27"/>
      <c r="E3470" s="27"/>
      <c r="F3470" s="26"/>
      <c r="G3470" s="28"/>
      <c r="H3470" s="31"/>
    </row>
    <row r="3471" spans="2:8">
      <c r="B3471" s="27"/>
      <c r="C3471" s="27"/>
      <c r="D3471" s="27"/>
      <c r="E3471" s="27"/>
      <c r="F3471" s="26"/>
      <c r="G3471" s="28"/>
      <c r="H3471" s="31"/>
    </row>
    <row r="3472" spans="2:8">
      <c r="B3472" s="27"/>
      <c r="C3472" s="27"/>
      <c r="D3472" s="27"/>
      <c r="E3472" s="27"/>
      <c r="F3472" s="26"/>
      <c r="G3472" s="28"/>
      <c r="H3472" s="31"/>
    </row>
    <row r="3473" spans="2:8">
      <c r="B3473" s="27"/>
      <c r="C3473" s="27"/>
      <c r="D3473" s="27"/>
      <c r="E3473" s="27"/>
      <c r="F3473" s="26"/>
      <c r="G3473" s="28"/>
      <c r="H3473" s="31"/>
    </row>
    <row r="3474" spans="2:8">
      <c r="B3474" s="27"/>
      <c r="C3474" s="27"/>
      <c r="D3474" s="27"/>
      <c r="E3474" s="27"/>
      <c r="F3474" s="26"/>
      <c r="G3474" s="28"/>
      <c r="H3474" s="31"/>
    </row>
    <row r="3475" spans="2:8">
      <c r="B3475" s="27"/>
      <c r="C3475" s="27"/>
      <c r="D3475" s="27"/>
      <c r="E3475" s="27"/>
      <c r="F3475" s="26"/>
      <c r="G3475" s="28"/>
      <c r="H3475" s="31"/>
    </row>
    <row r="3476" spans="2:8">
      <c r="B3476" s="27"/>
      <c r="C3476" s="27"/>
      <c r="D3476" s="27"/>
      <c r="E3476" s="27"/>
      <c r="F3476" s="26"/>
      <c r="G3476" s="28"/>
      <c r="H3476" s="31"/>
    </row>
    <row r="3477" spans="2:8">
      <c r="B3477" s="27"/>
      <c r="C3477" s="27"/>
      <c r="D3477" s="27"/>
      <c r="E3477" s="27"/>
      <c r="F3477" s="26"/>
      <c r="G3477" s="28"/>
      <c r="H3477" s="31"/>
    </row>
    <row r="3478" spans="2:8">
      <c r="B3478" s="27"/>
      <c r="C3478" s="27"/>
      <c r="D3478" s="27"/>
      <c r="E3478" s="27"/>
      <c r="F3478" s="26"/>
      <c r="G3478" s="28"/>
      <c r="H3478" s="31"/>
    </row>
    <row r="3479" spans="2:8">
      <c r="B3479" s="27"/>
      <c r="C3479" s="27"/>
      <c r="D3479" s="27"/>
      <c r="E3479" s="27"/>
      <c r="F3479" s="26"/>
      <c r="G3479" s="28"/>
      <c r="H3479" s="31"/>
    </row>
    <row r="3480" spans="2:8">
      <c r="B3480" s="27"/>
      <c r="C3480" s="27"/>
      <c r="D3480" s="27"/>
      <c r="E3480" s="27"/>
      <c r="F3480" s="26"/>
      <c r="G3480" s="28"/>
      <c r="H3480" s="31"/>
    </row>
    <row r="3481" spans="2:8">
      <c r="B3481" s="27"/>
      <c r="C3481" s="27"/>
      <c r="D3481" s="27"/>
      <c r="E3481" s="27"/>
      <c r="F3481" s="26"/>
      <c r="G3481" s="28"/>
      <c r="H3481" s="31"/>
    </row>
    <row r="3482" spans="2:8">
      <c r="B3482" s="27"/>
      <c r="C3482" s="27"/>
      <c r="D3482" s="27"/>
      <c r="E3482" s="27"/>
      <c r="F3482" s="26"/>
      <c r="G3482" s="28"/>
      <c r="H3482" s="31"/>
    </row>
    <row r="3483" spans="2:8">
      <c r="B3483" s="27"/>
      <c r="C3483" s="27"/>
      <c r="D3483" s="27"/>
      <c r="E3483" s="27"/>
      <c r="F3483" s="26"/>
      <c r="G3483" s="28"/>
      <c r="H3483" s="31"/>
    </row>
    <row r="3484" spans="2:8">
      <c r="B3484" s="27"/>
      <c r="C3484" s="27"/>
      <c r="D3484" s="27"/>
      <c r="E3484" s="27"/>
      <c r="F3484" s="26"/>
      <c r="G3484" s="28"/>
      <c r="H3484" s="31"/>
    </row>
    <row r="3485" spans="2:8">
      <c r="B3485" s="27"/>
      <c r="C3485" s="27"/>
      <c r="D3485" s="27"/>
      <c r="E3485" s="27"/>
      <c r="F3485" s="26"/>
      <c r="G3485" s="28"/>
      <c r="H3485" s="31"/>
    </row>
    <row r="3486" spans="2:8">
      <c r="B3486" s="27"/>
      <c r="C3486" s="27"/>
      <c r="D3486" s="27"/>
      <c r="E3486" s="27"/>
      <c r="F3486" s="26"/>
      <c r="G3486" s="28"/>
      <c r="H3486" s="31"/>
    </row>
    <row r="3487" spans="2:8">
      <c r="B3487" s="27"/>
      <c r="C3487" s="27"/>
      <c r="D3487" s="27"/>
      <c r="E3487" s="27"/>
      <c r="F3487" s="26"/>
      <c r="G3487" s="28"/>
      <c r="H3487" s="31"/>
    </row>
    <row r="3488" spans="2:8">
      <c r="B3488" s="27"/>
      <c r="C3488" s="27"/>
      <c r="D3488" s="27"/>
      <c r="E3488" s="27"/>
      <c r="F3488" s="26"/>
      <c r="G3488" s="28"/>
      <c r="H3488" s="31"/>
    </row>
    <row r="3489" spans="2:8">
      <c r="B3489" s="27"/>
      <c r="C3489" s="27"/>
      <c r="D3489" s="27"/>
      <c r="E3489" s="27"/>
      <c r="F3489" s="26"/>
      <c r="G3489" s="28"/>
      <c r="H3489" s="31"/>
    </row>
    <row r="3490" spans="2:8">
      <c r="B3490" s="27"/>
      <c r="C3490" s="27"/>
      <c r="D3490" s="27"/>
      <c r="E3490" s="27"/>
      <c r="F3490" s="26"/>
      <c r="G3490" s="28"/>
      <c r="H3490" s="31"/>
    </row>
    <row r="3491" spans="2:8">
      <c r="B3491" s="27"/>
      <c r="C3491" s="27"/>
      <c r="D3491" s="27"/>
      <c r="E3491" s="27"/>
      <c r="F3491" s="26"/>
      <c r="G3491" s="28"/>
      <c r="H3491" s="31"/>
    </row>
    <row r="3492" spans="2:8">
      <c r="B3492" s="27"/>
      <c r="C3492" s="27"/>
      <c r="D3492" s="27"/>
      <c r="E3492" s="27"/>
      <c r="F3492" s="26"/>
      <c r="G3492" s="28"/>
      <c r="H3492" s="31"/>
    </row>
    <row r="3493" spans="2:8">
      <c r="B3493" s="27"/>
      <c r="C3493" s="27"/>
      <c r="D3493" s="27"/>
      <c r="E3493" s="27"/>
      <c r="F3493" s="26"/>
      <c r="G3493" s="28"/>
      <c r="H3493" s="31"/>
    </row>
    <row r="3494" spans="2:8">
      <c r="B3494" s="27"/>
      <c r="C3494" s="27"/>
      <c r="D3494" s="27"/>
      <c r="E3494" s="27"/>
      <c r="F3494" s="26"/>
      <c r="G3494" s="28"/>
      <c r="H3494" s="31"/>
    </row>
    <row r="3495" spans="2:8">
      <c r="B3495" s="27"/>
      <c r="C3495" s="27"/>
      <c r="D3495" s="27"/>
      <c r="E3495" s="27"/>
      <c r="F3495" s="26"/>
      <c r="G3495" s="28"/>
      <c r="H3495" s="31"/>
    </row>
    <row r="3496" spans="2:8">
      <c r="B3496" s="27"/>
      <c r="C3496" s="27"/>
      <c r="D3496" s="27"/>
      <c r="E3496" s="27"/>
      <c r="F3496" s="26"/>
      <c r="G3496" s="28"/>
      <c r="H3496" s="31"/>
    </row>
    <row r="3497" spans="2:8">
      <c r="B3497" s="27"/>
      <c r="C3497" s="27"/>
      <c r="D3497" s="27"/>
      <c r="E3497" s="27"/>
      <c r="F3497" s="26"/>
      <c r="G3497" s="28"/>
      <c r="H3497" s="31"/>
    </row>
    <row r="3498" spans="2:8">
      <c r="B3498" s="27"/>
      <c r="C3498" s="27"/>
      <c r="D3498" s="27"/>
      <c r="E3498" s="27"/>
      <c r="F3498" s="26"/>
      <c r="G3498" s="28"/>
      <c r="H3498" s="31"/>
    </row>
    <row r="3499" spans="2:8">
      <c r="B3499" s="27"/>
      <c r="C3499" s="27"/>
      <c r="D3499" s="27"/>
      <c r="E3499" s="27"/>
      <c r="F3499" s="26"/>
      <c r="G3499" s="28"/>
      <c r="H3499" s="31"/>
    </row>
    <row r="3500" spans="2:8">
      <c r="B3500" s="27"/>
      <c r="C3500" s="27"/>
      <c r="D3500" s="27"/>
      <c r="E3500" s="27"/>
      <c r="F3500" s="26"/>
      <c r="G3500" s="28"/>
      <c r="H3500" s="31"/>
    </row>
    <row r="3501" spans="2:8">
      <c r="B3501" s="27"/>
      <c r="C3501" s="27"/>
      <c r="D3501" s="27"/>
      <c r="E3501" s="27"/>
      <c r="F3501" s="26"/>
      <c r="G3501" s="28"/>
      <c r="H3501" s="31"/>
    </row>
    <row r="3502" spans="2:8">
      <c r="B3502" s="27"/>
      <c r="C3502" s="27"/>
      <c r="D3502" s="27"/>
      <c r="E3502" s="27"/>
      <c r="F3502" s="26"/>
      <c r="G3502" s="28"/>
      <c r="H3502" s="31"/>
    </row>
    <row r="3503" spans="2:8">
      <c r="B3503" s="27"/>
      <c r="C3503" s="27"/>
      <c r="D3503" s="27"/>
      <c r="E3503" s="27"/>
      <c r="F3503" s="26"/>
      <c r="G3503" s="28"/>
      <c r="H3503" s="31"/>
    </row>
    <row r="3504" spans="2:8">
      <c r="B3504" s="27"/>
      <c r="C3504" s="27"/>
      <c r="D3504" s="27"/>
      <c r="E3504" s="27"/>
      <c r="F3504" s="26"/>
      <c r="G3504" s="28"/>
      <c r="H3504" s="31"/>
    </row>
    <row r="3505" spans="2:8">
      <c r="B3505" s="27"/>
      <c r="C3505" s="27"/>
      <c r="D3505" s="27"/>
      <c r="E3505" s="27"/>
      <c r="F3505" s="26"/>
      <c r="G3505" s="28"/>
      <c r="H3505" s="31"/>
    </row>
    <row r="3506" spans="2:8">
      <c r="B3506" s="27"/>
      <c r="C3506" s="27"/>
      <c r="D3506" s="27"/>
      <c r="E3506" s="27"/>
      <c r="F3506" s="26"/>
      <c r="G3506" s="28"/>
      <c r="H3506" s="31"/>
    </row>
    <row r="3507" spans="2:8">
      <c r="B3507" s="27"/>
      <c r="C3507" s="27"/>
      <c r="D3507" s="27"/>
      <c r="E3507" s="27"/>
      <c r="F3507" s="26"/>
      <c r="G3507" s="28"/>
      <c r="H3507" s="31"/>
    </row>
    <row r="3508" spans="2:8">
      <c r="B3508" s="27"/>
      <c r="C3508" s="27"/>
      <c r="D3508" s="27"/>
      <c r="E3508" s="27"/>
      <c r="F3508" s="26"/>
      <c r="G3508" s="28"/>
      <c r="H3508" s="31"/>
    </row>
    <row r="3509" spans="2:8">
      <c r="B3509" s="27"/>
      <c r="C3509" s="27"/>
      <c r="D3509" s="27"/>
      <c r="E3509" s="27"/>
      <c r="F3509" s="26"/>
      <c r="G3509" s="28"/>
      <c r="H3509" s="31"/>
    </row>
    <row r="3510" spans="2:8">
      <c r="B3510" s="27"/>
      <c r="C3510" s="27"/>
      <c r="D3510" s="27"/>
      <c r="E3510" s="27"/>
      <c r="F3510" s="26"/>
      <c r="G3510" s="28"/>
      <c r="H3510" s="31"/>
    </row>
    <row r="3511" spans="2:8">
      <c r="B3511" s="27"/>
      <c r="C3511" s="27"/>
      <c r="D3511" s="27"/>
      <c r="E3511" s="27"/>
      <c r="F3511" s="26"/>
      <c r="G3511" s="28"/>
      <c r="H3511" s="31"/>
    </row>
    <row r="3512" spans="2:8">
      <c r="B3512" s="27"/>
      <c r="C3512" s="27"/>
      <c r="D3512" s="27"/>
      <c r="E3512" s="27"/>
      <c r="F3512" s="26"/>
      <c r="G3512" s="28"/>
      <c r="H3512" s="31"/>
    </row>
    <row r="3513" spans="2:8">
      <c r="B3513" s="27"/>
      <c r="C3513" s="27"/>
      <c r="D3513" s="27"/>
      <c r="E3513" s="27"/>
      <c r="F3513" s="26"/>
      <c r="G3513" s="28"/>
      <c r="H3513" s="31"/>
    </row>
    <row r="3514" spans="2:8">
      <c r="B3514" s="27"/>
      <c r="C3514" s="27"/>
      <c r="D3514" s="27"/>
      <c r="E3514" s="27"/>
      <c r="F3514" s="26"/>
      <c r="G3514" s="28"/>
      <c r="H3514" s="31"/>
    </row>
    <row r="3515" spans="2:8">
      <c r="B3515" s="27"/>
      <c r="C3515" s="27"/>
      <c r="D3515" s="27"/>
      <c r="E3515" s="27"/>
      <c r="F3515" s="26"/>
      <c r="G3515" s="28"/>
      <c r="H3515" s="31"/>
    </row>
    <row r="3516" spans="2:8">
      <c r="B3516" s="27"/>
      <c r="C3516" s="27"/>
      <c r="D3516" s="27"/>
      <c r="E3516" s="27"/>
      <c r="F3516" s="26"/>
      <c r="G3516" s="28"/>
      <c r="H3516" s="31"/>
    </row>
    <row r="3517" spans="2:8">
      <c r="B3517" s="27"/>
      <c r="C3517" s="27"/>
      <c r="D3517" s="27"/>
      <c r="E3517" s="27"/>
      <c r="F3517" s="26"/>
      <c r="G3517" s="28"/>
      <c r="H3517" s="31"/>
    </row>
    <row r="3518" spans="2:8">
      <c r="B3518" s="27"/>
      <c r="C3518" s="27"/>
      <c r="D3518" s="27"/>
      <c r="E3518" s="27"/>
      <c r="F3518" s="26"/>
      <c r="G3518" s="28"/>
      <c r="H3518" s="31"/>
    </row>
    <row r="3519" spans="2:8">
      <c r="B3519" s="27"/>
      <c r="C3519" s="27"/>
      <c r="D3519" s="27"/>
      <c r="E3519" s="27"/>
      <c r="F3519" s="26"/>
      <c r="G3519" s="28"/>
      <c r="H3519" s="31"/>
    </row>
    <row r="3520" spans="2:8">
      <c r="B3520" s="27"/>
      <c r="C3520" s="27"/>
      <c r="D3520" s="27"/>
      <c r="E3520" s="27"/>
      <c r="F3520" s="26"/>
      <c r="G3520" s="28"/>
      <c r="H3520" s="31"/>
    </row>
    <row r="3521" spans="2:8">
      <c r="B3521" s="27"/>
      <c r="C3521" s="27"/>
      <c r="D3521" s="27"/>
      <c r="E3521" s="27"/>
      <c r="F3521" s="26"/>
      <c r="G3521" s="28"/>
      <c r="H3521" s="31"/>
    </row>
    <row r="3522" spans="2:8">
      <c r="B3522" s="27"/>
      <c r="C3522" s="27"/>
      <c r="D3522" s="27"/>
      <c r="E3522" s="27"/>
      <c r="F3522" s="26"/>
      <c r="G3522" s="28"/>
      <c r="H3522" s="31"/>
    </row>
    <row r="3523" spans="2:8">
      <c r="B3523" s="27"/>
      <c r="C3523" s="27"/>
      <c r="D3523" s="27"/>
      <c r="E3523" s="27"/>
      <c r="F3523" s="26"/>
      <c r="G3523" s="28"/>
      <c r="H3523" s="31"/>
    </row>
    <row r="3524" spans="2:8">
      <c r="B3524" s="27"/>
      <c r="C3524" s="27"/>
      <c r="D3524" s="27"/>
      <c r="E3524" s="27"/>
      <c r="F3524" s="26"/>
      <c r="G3524" s="28"/>
      <c r="H3524" s="31"/>
    </row>
    <row r="3525" spans="2:8">
      <c r="B3525" s="27"/>
      <c r="C3525" s="27"/>
      <c r="D3525" s="27"/>
      <c r="E3525" s="27"/>
      <c r="F3525" s="26"/>
      <c r="G3525" s="28"/>
      <c r="H3525" s="31"/>
    </row>
    <row r="3526" spans="2:8">
      <c r="B3526" s="27"/>
      <c r="C3526" s="27"/>
      <c r="D3526" s="27"/>
      <c r="E3526" s="27"/>
      <c r="F3526" s="26"/>
      <c r="G3526" s="28"/>
      <c r="H3526" s="31"/>
    </row>
    <row r="3527" spans="2:8">
      <c r="B3527" s="27"/>
      <c r="C3527" s="27"/>
      <c r="D3527" s="27"/>
      <c r="E3527" s="27"/>
      <c r="F3527" s="26"/>
      <c r="G3527" s="28"/>
      <c r="H3527" s="31"/>
    </row>
    <row r="3528" spans="2:8">
      <c r="B3528" s="27"/>
      <c r="C3528" s="27"/>
      <c r="D3528" s="27"/>
      <c r="E3528" s="27"/>
      <c r="F3528" s="26"/>
      <c r="G3528" s="28"/>
      <c r="H3528" s="31"/>
    </row>
    <row r="3529" spans="2:8">
      <c r="B3529" s="27"/>
      <c r="C3529" s="27"/>
      <c r="D3529" s="27"/>
      <c r="E3529" s="27"/>
      <c r="F3529" s="26"/>
      <c r="G3529" s="28"/>
      <c r="H3529" s="31"/>
    </row>
    <row r="3530" spans="2:8">
      <c r="B3530" s="27"/>
      <c r="C3530" s="27"/>
      <c r="D3530" s="27"/>
      <c r="E3530" s="27"/>
      <c r="F3530" s="26"/>
      <c r="G3530" s="28"/>
      <c r="H3530" s="31"/>
    </row>
    <row r="3531" spans="2:8">
      <c r="B3531" s="27"/>
      <c r="C3531" s="27"/>
      <c r="D3531" s="27"/>
      <c r="E3531" s="27"/>
      <c r="F3531" s="26"/>
      <c r="G3531" s="28"/>
      <c r="H3531" s="31"/>
    </row>
    <row r="3532" spans="2:8">
      <c r="B3532" s="27"/>
      <c r="C3532" s="27"/>
      <c r="D3532" s="27"/>
      <c r="E3532" s="27"/>
      <c r="F3532" s="26"/>
      <c r="G3532" s="28"/>
      <c r="H3532" s="31"/>
    </row>
    <row r="3533" spans="2:8">
      <c r="B3533" s="27"/>
      <c r="C3533" s="27"/>
      <c r="D3533" s="27"/>
      <c r="E3533" s="27"/>
      <c r="F3533" s="26"/>
      <c r="G3533" s="28"/>
      <c r="H3533" s="31"/>
    </row>
    <row r="3534" spans="2:8">
      <c r="B3534" s="27"/>
      <c r="C3534" s="27"/>
      <c r="D3534" s="27"/>
      <c r="E3534" s="27"/>
      <c r="F3534" s="26"/>
      <c r="G3534" s="28"/>
      <c r="H3534" s="31"/>
    </row>
    <row r="3535" spans="2:8">
      <c r="B3535" s="27"/>
      <c r="C3535" s="27"/>
      <c r="D3535" s="27"/>
      <c r="E3535" s="27"/>
      <c r="F3535" s="26"/>
      <c r="G3535" s="28"/>
      <c r="H3535" s="31"/>
    </row>
    <row r="3536" spans="2:8">
      <c r="B3536" s="27"/>
      <c r="C3536" s="27"/>
      <c r="D3536" s="27"/>
      <c r="E3536" s="27"/>
      <c r="F3536" s="26"/>
      <c r="G3536" s="28"/>
      <c r="H3536" s="31"/>
    </row>
    <row r="3537" spans="2:8">
      <c r="B3537" s="27"/>
      <c r="C3537" s="27"/>
      <c r="D3537" s="27"/>
      <c r="E3537" s="27"/>
      <c r="F3537" s="26"/>
      <c r="G3537" s="28"/>
      <c r="H3537" s="31"/>
    </row>
    <row r="3538" spans="2:8">
      <c r="B3538" s="27"/>
      <c r="C3538" s="27"/>
      <c r="D3538" s="27"/>
      <c r="E3538" s="27"/>
      <c r="F3538" s="26"/>
      <c r="G3538" s="28"/>
      <c r="H3538" s="31"/>
    </row>
    <row r="3539" spans="2:8">
      <c r="B3539" s="27"/>
      <c r="C3539" s="27"/>
      <c r="D3539" s="27"/>
      <c r="E3539" s="27"/>
      <c r="F3539" s="26"/>
      <c r="G3539" s="28"/>
      <c r="H3539" s="31"/>
    </row>
    <row r="3540" spans="2:8">
      <c r="B3540" s="27"/>
      <c r="C3540" s="27"/>
      <c r="D3540" s="27"/>
      <c r="E3540" s="27"/>
      <c r="F3540" s="26"/>
      <c r="G3540" s="28"/>
      <c r="H3540" s="31"/>
    </row>
    <row r="3541" spans="2:8">
      <c r="B3541" s="27"/>
      <c r="C3541" s="27"/>
      <c r="D3541" s="27"/>
      <c r="E3541" s="27"/>
      <c r="F3541" s="26"/>
      <c r="G3541" s="28"/>
      <c r="H3541" s="31"/>
    </row>
    <row r="3542" spans="2:8">
      <c r="B3542" s="27"/>
      <c r="C3542" s="27"/>
      <c r="D3542" s="27"/>
      <c r="E3542" s="27"/>
      <c r="F3542" s="26"/>
      <c r="G3542" s="28"/>
      <c r="H3542" s="31"/>
    </row>
    <row r="3543" spans="2:8">
      <c r="B3543" s="27"/>
      <c r="C3543" s="27"/>
      <c r="D3543" s="27"/>
      <c r="E3543" s="27"/>
      <c r="F3543" s="26"/>
      <c r="G3543" s="28"/>
      <c r="H3543" s="31"/>
    </row>
    <row r="3544" spans="2:8">
      <c r="B3544" s="27"/>
      <c r="C3544" s="27"/>
      <c r="D3544" s="27"/>
      <c r="E3544" s="27"/>
      <c r="F3544" s="26"/>
      <c r="G3544" s="28"/>
      <c r="H3544" s="31"/>
    </row>
    <row r="3545" spans="2:8">
      <c r="B3545" s="27"/>
      <c r="C3545" s="27"/>
      <c r="D3545" s="27"/>
      <c r="E3545" s="27"/>
      <c r="F3545" s="26"/>
      <c r="G3545" s="28"/>
      <c r="H3545" s="31"/>
    </row>
    <row r="3546" spans="2:8">
      <c r="B3546" s="27"/>
      <c r="C3546" s="27"/>
      <c r="D3546" s="27"/>
      <c r="E3546" s="27"/>
      <c r="F3546" s="26"/>
      <c r="G3546" s="28"/>
      <c r="H3546" s="31"/>
    </row>
    <row r="3547" spans="2:8">
      <c r="B3547" s="27"/>
      <c r="C3547" s="27"/>
      <c r="D3547" s="27"/>
      <c r="E3547" s="27"/>
      <c r="F3547" s="26"/>
      <c r="G3547" s="28"/>
      <c r="H3547" s="31"/>
    </row>
    <row r="3548" spans="2:8">
      <c r="B3548" s="27"/>
      <c r="C3548" s="27"/>
      <c r="D3548" s="27"/>
      <c r="E3548" s="27"/>
      <c r="F3548" s="26"/>
      <c r="G3548" s="28"/>
      <c r="H3548" s="31"/>
    </row>
    <row r="3549" spans="2:8">
      <c r="B3549" s="27"/>
      <c r="C3549" s="27"/>
      <c r="D3549" s="27"/>
      <c r="E3549" s="27"/>
      <c r="F3549" s="26"/>
      <c r="G3549" s="28"/>
      <c r="H3549" s="31"/>
    </row>
    <row r="3550" spans="2:8">
      <c r="B3550" s="27"/>
      <c r="C3550" s="27"/>
      <c r="D3550" s="27"/>
      <c r="E3550" s="27"/>
      <c r="F3550" s="26"/>
      <c r="G3550" s="28"/>
      <c r="H3550" s="31"/>
    </row>
    <row r="3551" spans="2:8">
      <c r="B3551" s="27"/>
      <c r="C3551" s="27"/>
      <c r="D3551" s="27"/>
      <c r="E3551" s="27"/>
      <c r="F3551" s="26"/>
      <c r="G3551" s="28"/>
      <c r="H3551" s="31"/>
    </row>
    <row r="3552" spans="2:8">
      <c r="B3552" s="27"/>
      <c r="C3552" s="27"/>
      <c r="D3552" s="27"/>
      <c r="E3552" s="27"/>
      <c r="F3552" s="26"/>
      <c r="G3552" s="28"/>
      <c r="H3552" s="31"/>
    </row>
    <row r="3553" spans="2:8">
      <c r="B3553" s="27"/>
      <c r="C3553" s="27"/>
      <c r="D3553" s="27"/>
      <c r="E3553" s="27"/>
      <c r="F3553" s="26"/>
      <c r="G3553" s="28"/>
      <c r="H3553" s="31"/>
    </row>
    <row r="3554" spans="2:8">
      <c r="B3554" s="27"/>
      <c r="C3554" s="27"/>
      <c r="D3554" s="27"/>
      <c r="E3554" s="27"/>
      <c r="F3554" s="26"/>
      <c r="G3554" s="28"/>
      <c r="H3554" s="31"/>
    </row>
    <row r="3555" spans="2:8">
      <c r="B3555" s="27"/>
      <c r="C3555" s="27"/>
      <c r="D3555" s="27"/>
      <c r="E3555" s="27"/>
      <c r="F3555" s="26"/>
      <c r="G3555" s="28"/>
      <c r="H3555" s="31"/>
    </row>
    <row r="3556" spans="2:8">
      <c r="B3556" s="27"/>
      <c r="C3556" s="27"/>
      <c r="D3556" s="27"/>
      <c r="E3556" s="27"/>
      <c r="F3556" s="26"/>
      <c r="G3556" s="28"/>
      <c r="H3556" s="31"/>
    </row>
    <row r="3557" spans="2:8">
      <c r="B3557" s="27"/>
      <c r="C3557" s="27"/>
      <c r="D3557" s="27"/>
      <c r="E3557" s="27"/>
      <c r="F3557" s="26"/>
      <c r="G3557" s="28"/>
      <c r="H3557" s="31"/>
    </row>
    <row r="3558" spans="2:8">
      <c r="B3558" s="27"/>
      <c r="C3558" s="27"/>
      <c r="D3558" s="27"/>
      <c r="E3558" s="27"/>
      <c r="F3558" s="26"/>
      <c r="G3558" s="28"/>
      <c r="H3558" s="31"/>
    </row>
    <row r="3559" spans="2:8">
      <c r="B3559" s="27"/>
      <c r="C3559" s="27"/>
      <c r="D3559" s="27"/>
      <c r="E3559" s="27"/>
      <c r="F3559" s="26"/>
      <c r="G3559" s="28"/>
      <c r="H3559" s="31"/>
    </row>
    <row r="3560" spans="2:8">
      <c r="B3560" s="27"/>
      <c r="C3560" s="27"/>
      <c r="D3560" s="27"/>
      <c r="E3560" s="27"/>
      <c r="F3560" s="26"/>
      <c r="G3560" s="28"/>
      <c r="H3560" s="31"/>
    </row>
    <row r="3561" spans="2:8">
      <c r="B3561" s="27"/>
      <c r="C3561" s="27"/>
      <c r="D3561" s="27"/>
      <c r="E3561" s="27"/>
      <c r="F3561" s="26"/>
      <c r="G3561" s="28"/>
      <c r="H3561" s="31"/>
    </row>
    <row r="3562" spans="2:8">
      <c r="B3562" s="27"/>
      <c r="C3562" s="27"/>
      <c r="D3562" s="27"/>
      <c r="E3562" s="27"/>
      <c r="F3562" s="26"/>
      <c r="G3562" s="28"/>
      <c r="H3562" s="31"/>
    </row>
    <row r="3563" spans="2:8">
      <c r="B3563" s="27"/>
      <c r="C3563" s="27"/>
      <c r="D3563" s="27"/>
      <c r="E3563" s="27"/>
      <c r="F3563" s="26"/>
      <c r="G3563" s="28"/>
      <c r="H3563" s="31"/>
    </row>
    <row r="3564" spans="2:8">
      <c r="B3564" s="27"/>
      <c r="C3564" s="27"/>
      <c r="D3564" s="27"/>
      <c r="E3564" s="27"/>
      <c r="F3564" s="26"/>
      <c r="G3564" s="28"/>
      <c r="H3564" s="31"/>
    </row>
    <row r="3565" spans="2:8">
      <c r="B3565" s="27"/>
      <c r="C3565" s="27"/>
      <c r="D3565" s="27"/>
      <c r="E3565" s="27"/>
      <c r="F3565" s="26"/>
      <c r="G3565" s="28"/>
      <c r="H3565" s="31"/>
    </row>
    <row r="3566" spans="2:8">
      <c r="B3566" s="27"/>
      <c r="C3566" s="27"/>
      <c r="D3566" s="27"/>
      <c r="E3566" s="27"/>
      <c r="F3566" s="26"/>
      <c r="G3566" s="28"/>
      <c r="H3566" s="31"/>
    </row>
    <row r="3567" spans="2:8">
      <c r="B3567" s="27"/>
      <c r="C3567" s="27"/>
      <c r="D3567" s="27"/>
      <c r="E3567" s="27"/>
      <c r="F3567" s="26"/>
      <c r="G3567" s="28"/>
      <c r="H3567" s="31"/>
    </row>
    <row r="3568" spans="2:8">
      <c r="B3568" s="27"/>
      <c r="C3568" s="27"/>
      <c r="D3568" s="27"/>
      <c r="E3568" s="27"/>
      <c r="F3568" s="26"/>
      <c r="G3568" s="28"/>
      <c r="H3568" s="31"/>
    </row>
    <row r="3569" spans="2:8">
      <c r="B3569" s="27"/>
      <c r="C3569" s="27"/>
      <c r="D3569" s="27"/>
      <c r="E3569" s="27"/>
      <c r="F3569" s="26"/>
      <c r="G3569" s="28"/>
      <c r="H3569" s="31"/>
    </row>
    <row r="3570" spans="2:8">
      <c r="B3570" s="27"/>
      <c r="C3570" s="27"/>
      <c r="D3570" s="27"/>
      <c r="E3570" s="27"/>
      <c r="F3570" s="26"/>
      <c r="G3570" s="28"/>
      <c r="H3570" s="31"/>
    </row>
    <row r="3571" spans="2:8">
      <c r="B3571" s="27"/>
      <c r="C3571" s="27"/>
      <c r="D3571" s="27"/>
      <c r="E3571" s="27"/>
      <c r="F3571" s="26"/>
      <c r="G3571" s="28"/>
      <c r="H3571" s="31"/>
    </row>
    <row r="3572" spans="2:8">
      <c r="B3572" s="27"/>
      <c r="C3572" s="27"/>
      <c r="D3572" s="27"/>
      <c r="E3572" s="27"/>
      <c r="F3572" s="26"/>
      <c r="G3572" s="28"/>
      <c r="H3572" s="31"/>
    </row>
    <row r="3573" spans="2:8">
      <c r="B3573" s="27"/>
      <c r="C3573" s="27"/>
      <c r="D3573" s="27"/>
      <c r="E3573" s="27"/>
      <c r="F3573" s="26"/>
      <c r="G3573" s="28"/>
      <c r="H3573" s="31"/>
    </row>
    <row r="3574" spans="2:8">
      <c r="B3574" s="27"/>
      <c r="C3574" s="27"/>
      <c r="D3574" s="27"/>
      <c r="E3574" s="27"/>
      <c r="F3574" s="26"/>
      <c r="G3574" s="28"/>
      <c r="H3574" s="31"/>
    </row>
    <row r="3575" spans="2:8">
      <c r="B3575" s="27"/>
      <c r="C3575" s="27"/>
      <c r="D3575" s="27"/>
      <c r="E3575" s="27"/>
      <c r="F3575" s="26"/>
      <c r="G3575" s="28"/>
      <c r="H3575" s="31"/>
    </row>
    <row r="3576" spans="2:8">
      <c r="B3576" s="27"/>
      <c r="C3576" s="27"/>
      <c r="D3576" s="27"/>
      <c r="E3576" s="27"/>
      <c r="F3576" s="26"/>
      <c r="G3576" s="28"/>
      <c r="H3576" s="31"/>
    </row>
    <row r="3577" spans="2:8">
      <c r="B3577" s="27"/>
      <c r="C3577" s="27"/>
      <c r="D3577" s="27"/>
      <c r="E3577" s="27"/>
      <c r="F3577" s="26"/>
      <c r="G3577" s="28"/>
      <c r="H3577" s="31"/>
    </row>
    <row r="3578" spans="2:8">
      <c r="B3578" s="27"/>
      <c r="C3578" s="27"/>
      <c r="D3578" s="27"/>
      <c r="E3578" s="27"/>
      <c r="F3578" s="26"/>
      <c r="G3578" s="28"/>
      <c r="H3578" s="31"/>
    </row>
    <row r="3579" spans="2:8">
      <c r="B3579" s="27"/>
      <c r="C3579" s="27"/>
      <c r="D3579" s="27"/>
      <c r="E3579" s="27"/>
      <c r="F3579" s="26"/>
      <c r="G3579" s="28"/>
      <c r="H3579" s="31"/>
    </row>
    <row r="3580" spans="2:8">
      <c r="B3580" s="27"/>
      <c r="C3580" s="27"/>
      <c r="D3580" s="27"/>
      <c r="E3580" s="27"/>
      <c r="F3580" s="26"/>
      <c r="G3580" s="28"/>
      <c r="H3580" s="31"/>
    </row>
    <row r="3581" spans="2:8">
      <c r="B3581" s="27"/>
      <c r="C3581" s="27"/>
      <c r="D3581" s="27"/>
      <c r="E3581" s="27"/>
      <c r="F3581" s="26"/>
      <c r="G3581" s="28"/>
      <c r="H3581" s="31"/>
    </row>
    <row r="3582" spans="2:8">
      <c r="B3582" s="27"/>
      <c r="C3582" s="27"/>
      <c r="D3582" s="27"/>
      <c r="E3582" s="27"/>
      <c r="F3582" s="26"/>
      <c r="G3582" s="28"/>
      <c r="H3582" s="31"/>
    </row>
    <row r="3583" spans="2:8">
      <c r="B3583" s="27"/>
      <c r="C3583" s="27"/>
      <c r="D3583" s="27"/>
      <c r="E3583" s="27"/>
      <c r="F3583" s="26"/>
      <c r="G3583" s="28"/>
      <c r="H3583" s="31"/>
    </row>
    <row r="3584" spans="2:8">
      <c r="B3584" s="27"/>
      <c r="C3584" s="27"/>
      <c r="D3584" s="27"/>
      <c r="E3584" s="27"/>
      <c r="F3584" s="26"/>
      <c r="G3584" s="28"/>
      <c r="H3584" s="31"/>
    </row>
    <row r="3585" spans="2:8">
      <c r="B3585" s="27"/>
      <c r="C3585" s="27"/>
      <c r="D3585" s="27"/>
      <c r="E3585" s="27"/>
      <c r="F3585" s="26"/>
      <c r="G3585" s="28"/>
      <c r="H3585" s="31"/>
    </row>
    <row r="3586" spans="2:8">
      <c r="B3586" s="27"/>
      <c r="C3586" s="27"/>
      <c r="D3586" s="27"/>
      <c r="E3586" s="27"/>
      <c r="F3586" s="26"/>
      <c r="G3586" s="28"/>
      <c r="H3586" s="31"/>
    </row>
    <row r="3587" spans="2:8">
      <c r="B3587" s="27"/>
      <c r="C3587" s="27"/>
      <c r="D3587" s="27"/>
      <c r="E3587" s="27"/>
      <c r="F3587" s="26"/>
      <c r="G3587" s="28"/>
      <c r="H3587" s="31"/>
    </row>
    <row r="3588" spans="2:8">
      <c r="B3588" s="27"/>
      <c r="C3588" s="27"/>
      <c r="D3588" s="27"/>
      <c r="E3588" s="27"/>
      <c r="F3588" s="26"/>
      <c r="G3588" s="28"/>
      <c r="H3588" s="31"/>
    </row>
    <row r="3589" spans="2:8">
      <c r="B3589" s="27"/>
      <c r="C3589" s="27"/>
      <c r="D3589" s="27"/>
      <c r="E3589" s="27"/>
      <c r="F3589" s="26"/>
      <c r="G3589" s="28"/>
      <c r="H3589" s="31"/>
    </row>
    <row r="3590" spans="2:8">
      <c r="B3590" s="27"/>
      <c r="C3590" s="27"/>
      <c r="D3590" s="27"/>
      <c r="E3590" s="27"/>
      <c r="F3590" s="26"/>
      <c r="G3590" s="28"/>
      <c r="H3590" s="31"/>
    </row>
    <row r="3591" spans="2:8">
      <c r="B3591" s="27"/>
      <c r="C3591" s="27"/>
      <c r="D3591" s="27"/>
      <c r="E3591" s="27"/>
      <c r="F3591" s="26"/>
      <c r="G3591" s="28"/>
      <c r="H3591" s="31"/>
    </row>
    <row r="3592" spans="2:8">
      <c r="B3592" s="27"/>
      <c r="C3592" s="27"/>
      <c r="D3592" s="27"/>
      <c r="E3592" s="27"/>
      <c r="F3592" s="26"/>
      <c r="G3592" s="28"/>
      <c r="H3592" s="31"/>
    </row>
    <row r="3593" spans="2:8">
      <c r="B3593" s="27"/>
      <c r="C3593" s="27"/>
      <c r="D3593" s="27"/>
      <c r="E3593" s="27"/>
      <c r="F3593" s="26"/>
      <c r="G3593" s="28"/>
      <c r="H3593" s="31"/>
    </row>
    <row r="3594" spans="2:8">
      <c r="B3594" s="27"/>
      <c r="C3594" s="27"/>
      <c r="D3594" s="27"/>
      <c r="E3594" s="27"/>
      <c r="F3594" s="26"/>
      <c r="G3594" s="28"/>
      <c r="H3594" s="31"/>
    </row>
    <row r="3595" spans="2:8">
      <c r="B3595" s="27"/>
      <c r="C3595" s="27"/>
      <c r="D3595" s="27"/>
      <c r="E3595" s="27"/>
      <c r="F3595" s="26"/>
      <c r="G3595" s="28"/>
      <c r="H3595" s="31"/>
    </row>
    <row r="3596" spans="2:8">
      <c r="B3596" s="27"/>
      <c r="C3596" s="27"/>
      <c r="D3596" s="27"/>
      <c r="E3596" s="27"/>
      <c r="F3596" s="26"/>
      <c r="G3596" s="28"/>
      <c r="H3596" s="31"/>
    </row>
    <row r="3597" spans="2:8">
      <c r="B3597" s="27"/>
      <c r="C3597" s="27"/>
      <c r="D3597" s="27"/>
      <c r="E3597" s="27"/>
      <c r="F3597" s="26"/>
      <c r="G3597" s="28"/>
      <c r="H3597" s="31"/>
    </row>
    <row r="3598" spans="2:8">
      <c r="B3598" s="27"/>
      <c r="C3598" s="27"/>
      <c r="D3598" s="27"/>
      <c r="E3598" s="27"/>
      <c r="F3598" s="26"/>
      <c r="G3598" s="28"/>
      <c r="H3598" s="31"/>
    </row>
    <row r="3599" spans="2:8">
      <c r="B3599" s="27"/>
      <c r="C3599" s="27"/>
      <c r="D3599" s="27"/>
      <c r="E3599" s="27"/>
      <c r="F3599" s="26"/>
      <c r="G3599" s="28"/>
      <c r="H3599" s="31"/>
    </row>
    <row r="3600" spans="2:8">
      <c r="B3600" s="27"/>
      <c r="C3600" s="27"/>
      <c r="D3600" s="27"/>
      <c r="E3600" s="27"/>
      <c r="F3600" s="26"/>
      <c r="G3600" s="28"/>
      <c r="H3600" s="31"/>
    </row>
    <row r="3601" spans="2:8">
      <c r="B3601" s="27"/>
      <c r="C3601" s="27"/>
      <c r="D3601" s="27"/>
      <c r="E3601" s="27"/>
      <c r="F3601" s="26"/>
      <c r="G3601" s="28"/>
      <c r="H3601" s="31"/>
    </row>
    <row r="3602" spans="2:8">
      <c r="B3602" s="27"/>
      <c r="C3602" s="27"/>
      <c r="D3602" s="27"/>
      <c r="E3602" s="27"/>
      <c r="F3602" s="26"/>
      <c r="G3602" s="28"/>
      <c r="H3602" s="31"/>
    </row>
    <row r="3603" spans="2:8">
      <c r="B3603" s="27"/>
      <c r="C3603" s="27"/>
      <c r="D3603" s="27"/>
      <c r="E3603" s="27"/>
      <c r="F3603" s="26"/>
      <c r="G3603" s="28"/>
      <c r="H3603" s="31"/>
    </row>
    <row r="3604" spans="2:8">
      <c r="B3604" s="27"/>
      <c r="C3604" s="27"/>
      <c r="D3604" s="27"/>
      <c r="E3604" s="27"/>
      <c r="F3604" s="26"/>
      <c r="G3604" s="28"/>
      <c r="H3604" s="31"/>
    </row>
    <row r="3605" spans="2:8">
      <c r="B3605" s="27"/>
      <c r="C3605" s="27"/>
      <c r="D3605" s="27"/>
      <c r="E3605" s="27"/>
      <c r="F3605" s="26"/>
      <c r="G3605" s="28"/>
      <c r="H3605" s="31"/>
    </row>
    <row r="3606" spans="2:8">
      <c r="B3606" s="27"/>
      <c r="C3606" s="27"/>
      <c r="D3606" s="27"/>
      <c r="E3606" s="27"/>
      <c r="F3606" s="26"/>
      <c r="G3606" s="28"/>
      <c r="H3606" s="31"/>
    </row>
    <row r="3607" spans="2:8">
      <c r="B3607" s="27"/>
      <c r="C3607" s="27"/>
      <c r="D3607" s="27"/>
      <c r="E3607" s="27"/>
      <c r="F3607" s="26"/>
      <c r="G3607" s="28"/>
      <c r="H3607" s="31"/>
    </row>
    <row r="3608" spans="2:8">
      <c r="B3608" s="27"/>
      <c r="C3608" s="27"/>
      <c r="D3608" s="27"/>
      <c r="E3608" s="27"/>
      <c r="F3608" s="26"/>
      <c r="G3608" s="28"/>
      <c r="H3608" s="31"/>
    </row>
    <row r="3609" spans="2:8">
      <c r="B3609" s="27"/>
      <c r="C3609" s="27"/>
      <c r="D3609" s="27"/>
      <c r="E3609" s="27"/>
      <c r="F3609" s="26"/>
      <c r="G3609" s="28"/>
      <c r="H3609" s="31"/>
    </row>
    <row r="3610" spans="2:8">
      <c r="B3610" s="27"/>
      <c r="C3610" s="27"/>
      <c r="D3610" s="27"/>
      <c r="E3610" s="27"/>
      <c r="F3610" s="26"/>
      <c r="G3610" s="28"/>
      <c r="H3610" s="31"/>
    </row>
    <row r="3611" spans="2:8">
      <c r="B3611" s="27"/>
      <c r="C3611" s="27"/>
      <c r="D3611" s="27"/>
      <c r="E3611" s="27"/>
      <c r="F3611" s="26"/>
      <c r="G3611" s="28"/>
      <c r="H3611" s="31"/>
    </row>
    <row r="3612" spans="2:8">
      <c r="B3612" s="27"/>
      <c r="C3612" s="27"/>
      <c r="D3612" s="27"/>
      <c r="E3612" s="27"/>
      <c r="F3612" s="26"/>
      <c r="G3612" s="28"/>
      <c r="H3612" s="31"/>
    </row>
    <row r="3613" spans="2:8">
      <c r="B3613" s="27"/>
      <c r="C3613" s="27"/>
      <c r="D3613" s="27"/>
      <c r="E3613" s="27"/>
      <c r="F3613" s="26"/>
      <c r="G3613" s="28"/>
      <c r="H3613" s="31"/>
    </row>
    <row r="3614" spans="2:8">
      <c r="B3614" s="27"/>
      <c r="C3614" s="27"/>
      <c r="D3614" s="27"/>
      <c r="E3614" s="27"/>
      <c r="F3614" s="26"/>
      <c r="G3614" s="28"/>
      <c r="H3614" s="31"/>
    </row>
    <row r="3615" spans="2:8">
      <c r="B3615" s="27"/>
      <c r="C3615" s="27"/>
      <c r="D3615" s="27"/>
      <c r="E3615" s="27"/>
      <c r="F3615" s="26"/>
      <c r="G3615" s="28"/>
      <c r="H3615" s="31"/>
    </row>
    <row r="3616" spans="2:8">
      <c r="B3616" s="27"/>
      <c r="C3616" s="27"/>
      <c r="D3616" s="27"/>
      <c r="E3616" s="27"/>
      <c r="F3616" s="26"/>
      <c r="G3616" s="28"/>
      <c r="H3616" s="31"/>
    </row>
    <row r="3617" spans="2:8">
      <c r="B3617" s="27"/>
      <c r="C3617" s="27"/>
      <c r="D3617" s="27"/>
      <c r="E3617" s="27"/>
      <c r="F3617" s="26"/>
      <c r="G3617" s="28"/>
      <c r="H3617" s="31"/>
    </row>
    <row r="3618" spans="2:8">
      <c r="B3618" s="27"/>
      <c r="C3618" s="27"/>
      <c r="D3618" s="27"/>
      <c r="E3618" s="27"/>
      <c r="F3618" s="26"/>
      <c r="G3618" s="28"/>
      <c r="H3618" s="31"/>
    </row>
    <row r="3619" spans="2:8">
      <c r="B3619" s="27"/>
      <c r="C3619" s="27"/>
      <c r="D3619" s="27"/>
      <c r="E3619" s="27"/>
      <c r="F3619" s="26"/>
      <c r="G3619" s="28"/>
      <c r="H3619" s="31"/>
    </row>
    <row r="3620" spans="2:8">
      <c r="B3620" s="27"/>
      <c r="C3620" s="27"/>
      <c r="D3620" s="27"/>
      <c r="E3620" s="27"/>
      <c r="F3620" s="26"/>
      <c r="G3620" s="28"/>
      <c r="H3620" s="31"/>
    </row>
    <row r="3621" spans="2:8">
      <c r="B3621" s="27"/>
      <c r="C3621" s="27"/>
      <c r="D3621" s="27"/>
      <c r="E3621" s="27"/>
      <c r="F3621" s="26"/>
      <c r="G3621" s="28"/>
      <c r="H3621" s="31"/>
    </row>
    <row r="3622" spans="2:8">
      <c r="B3622" s="27"/>
      <c r="C3622" s="27"/>
      <c r="D3622" s="27"/>
      <c r="E3622" s="27"/>
      <c r="F3622" s="26"/>
      <c r="G3622" s="28"/>
      <c r="H3622" s="31"/>
    </row>
    <row r="3623" spans="2:8">
      <c r="B3623" s="27"/>
      <c r="C3623" s="27"/>
      <c r="D3623" s="27"/>
      <c r="E3623" s="27"/>
      <c r="F3623" s="26"/>
      <c r="G3623" s="28"/>
      <c r="H3623" s="31"/>
    </row>
    <row r="3624" spans="2:8">
      <c r="B3624" s="27"/>
      <c r="C3624" s="27"/>
      <c r="D3624" s="27"/>
      <c r="E3624" s="27"/>
      <c r="F3624" s="26"/>
      <c r="G3624" s="28"/>
      <c r="H3624" s="31"/>
    </row>
    <row r="3625" spans="2:8">
      <c r="B3625" s="27"/>
      <c r="C3625" s="27"/>
      <c r="D3625" s="27"/>
      <c r="E3625" s="27"/>
      <c r="F3625" s="26"/>
      <c r="G3625" s="28"/>
      <c r="H3625" s="31"/>
    </row>
    <row r="3626" spans="2:8">
      <c r="B3626" s="27"/>
      <c r="C3626" s="27"/>
      <c r="D3626" s="27"/>
      <c r="E3626" s="27"/>
      <c r="F3626" s="26"/>
      <c r="G3626" s="28"/>
      <c r="H3626" s="31"/>
    </row>
    <row r="3627" spans="2:8">
      <c r="B3627" s="27"/>
      <c r="C3627" s="27"/>
      <c r="D3627" s="27"/>
      <c r="E3627" s="27"/>
      <c r="F3627" s="26"/>
      <c r="G3627" s="28"/>
      <c r="H3627" s="31"/>
    </row>
    <row r="3628" spans="2:8">
      <c r="B3628" s="27"/>
      <c r="C3628" s="27"/>
      <c r="D3628" s="27"/>
      <c r="E3628" s="27"/>
      <c r="F3628" s="26"/>
      <c r="G3628" s="28"/>
      <c r="H3628" s="31"/>
    </row>
    <row r="3629" spans="2:8">
      <c r="B3629" s="27"/>
      <c r="C3629" s="27"/>
      <c r="D3629" s="27"/>
      <c r="E3629" s="27"/>
      <c r="F3629" s="26"/>
      <c r="G3629" s="28"/>
      <c r="H3629" s="31"/>
    </row>
    <row r="3630" spans="2:8">
      <c r="B3630" s="27"/>
      <c r="C3630" s="27"/>
      <c r="D3630" s="27"/>
      <c r="E3630" s="27"/>
      <c r="F3630" s="26"/>
      <c r="G3630" s="28"/>
      <c r="H3630" s="31"/>
    </row>
    <row r="3631" spans="2:8">
      <c r="B3631" s="27"/>
      <c r="C3631" s="27"/>
      <c r="D3631" s="27"/>
      <c r="E3631" s="27"/>
      <c r="F3631" s="26"/>
      <c r="G3631" s="28"/>
      <c r="H3631" s="31"/>
    </row>
    <row r="3632" spans="2:8">
      <c r="B3632" s="27"/>
      <c r="C3632" s="27"/>
      <c r="D3632" s="27"/>
      <c r="E3632" s="27"/>
      <c r="F3632" s="26"/>
      <c r="G3632" s="28"/>
      <c r="H3632" s="31"/>
    </row>
    <row r="3633" spans="2:8">
      <c r="B3633" s="27"/>
      <c r="C3633" s="27"/>
      <c r="D3633" s="27"/>
      <c r="E3633" s="27"/>
      <c r="F3633" s="26"/>
      <c r="G3633" s="28"/>
      <c r="H3633" s="31"/>
    </row>
    <row r="3634" spans="2:8">
      <c r="B3634" s="27"/>
      <c r="C3634" s="27"/>
      <c r="D3634" s="27"/>
      <c r="E3634" s="27"/>
      <c r="F3634" s="26"/>
      <c r="G3634" s="28"/>
      <c r="H3634" s="31"/>
    </row>
    <row r="3635" spans="2:8">
      <c r="B3635" s="27"/>
      <c r="C3635" s="27"/>
      <c r="D3635" s="27"/>
      <c r="E3635" s="27"/>
      <c r="F3635" s="26"/>
      <c r="G3635" s="28"/>
      <c r="H3635" s="31"/>
    </row>
    <row r="3636" spans="2:8">
      <c r="B3636" s="27"/>
      <c r="C3636" s="27"/>
      <c r="D3636" s="27"/>
      <c r="E3636" s="27"/>
      <c r="F3636" s="26"/>
      <c r="G3636" s="28"/>
      <c r="H3636" s="31"/>
    </row>
    <row r="3637" spans="2:8">
      <c r="B3637" s="27"/>
      <c r="C3637" s="27"/>
      <c r="D3637" s="27"/>
      <c r="E3637" s="27"/>
      <c r="F3637" s="26"/>
      <c r="G3637" s="28"/>
      <c r="H3637" s="31"/>
    </row>
    <row r="3638" spans="2:8">
      <c r="B3638" s="27"/>
      <c r="C3638" s="27"/>
      <c r="D3638" s="27"/>
      <c r="E3638" s="27"/>
      <c r="F3638" s="26"/>
      <c r="G3638" s="28"/>
      <c r="H3638" s="31"/>
    </row>
    <row r="3639" spans="2:8">
      <c r="B3639" s="27"/>
      <c r="C3639" s="27"/>
      <c r="D3639" s="27"/>
      <c r="E3639" s="27"/>
      <c r="F3639" s="26"/>
      <c r="G3639" s="28"/>
      <c r="H3639" s="31"/>
    </row>
    <row r="3640" spans="2:8">
      <c r="B3640" s="27"/>
      <c r="C3640" s="27"/>
      <c r="D3640" s="27"/>
      <c r="E3640" s="27"/>
      <c r="F3640" s="26"/>
      <c r="G3640" s="28"/>
      <c r="H3640" s="31"/>
    </row>
    <row r="3641" spans="2:8">
      <c r="B3641" s="27"/>
      <c r="C3641" s="27"/>
      <c r="D3641" s="27"/>
      <c r="E3641" s="27"/>
      <c r="F3641" s="26"/>
      <c r="G3641" s="28"/>
      <c r="H3641" s="31"/>
    </row>
    <row r="3642" spans="2:8">
      <c r="B3642" s="27"/>
      <c r="C3642" s="27"/>
      <c r="D3642" s="27"/>
      <c r="E3642" s="27"/>
      <c r="F3642" s="26"/>
      <c r="G3642" s="28"/>
      <c r="H3642" s="31"/>
    </row>
    <row r="3643" spans="2:8">
      <c r="B3643" s="27"/>
      <c r="C3643" s="27"/>
      <c r="D3643" s="27"/>
      <c r="E3643" s="27"/>
      <c r="F3643" s="26"/>
      <c r="G3643" s="28"/>
      <c r="H3643" s="31"/>
    </row>
    <row r="3644" spans="2:8">
      <c r="B3644" s="27"/>
      <c r="C3644" s="27"/>
      <c r="D3644" s="27"/>
      <c r="E3644" s="27"/>
      <c r="F3644" s="26"/>
      <c r="G3644" s="28"/>
      <c r="H3644" s="31"/>
    </row>
    <row r="3645" spans="2:8">
      <c r="B3645" s="27"/>
      <c r="C3645" s="27"/>
      <c r="D3645" s="27"/>
      <c r="E3645" s="27"/>
      <c r="F3645" s="26"/>
      <c r="G3645" s="28"/>
      <c r="H3645" s="31"/>
    </row>
    <row r="3646" spans="2:8">
      <c r="B3646" s="27"/>
      <c r="C3646" s="27"/>
      <c r="D3646" s="27"/>
      <c r="E3646" s="27"/>
      <c r="F3646" s="26"/>
      <c r="G3646" s="28"/>
      <c r="H3646" s="31"/>
    </row>
    <row r="3647" spans="2:8">
      <c r="B3647" s="27"/>
      <c r="C3647" s="27"/>
      <c r="D3647" s="27"/>
      <c r="E3647" s="27"/>
      <c r="F3647" s="26"/>
      <c r="G3647" s="28"/>
      <c r="H3647" s="31"/>
    </row>
    <row r="3648" spans="2:8">
      <c r="B3648" s="27"/>
      <c r="C3648" s="27"/>
      <c r="D3648" s="27"/>
      <c r="E3648" s="27"/>
      <c r="F3648" s="26"/>
      <c r="G3648" s="28"/>
      <c r="H3648" s="31"/>
    </row>
    <row r="3649" spans="2:8">
      <c r="B3649" s="27"/>
      <c r="C3649" s="27"/>
      <c r="D3649" s="27"/>
      <c r="E3649" s="27"/>
      <c r="F3649" s="26"/>
      <c r="G3649" s="28"/>
      <c r="H3649" s="31"/>
    </row>
    <row r="3650" spans="2:8">
      <c r="B3650" s="27"/>
      <c r="C3650" s="27"/>
      <c r="D3650" s="27"/>
      <c r="E3650" s="27"/>
      <c r="F3650" s="26"/>
      <c r="G3650" s="28"/>
      <c r="H3650" s="31"/>
    </row>
    <row r="3651" spans="2:8">
      <c r="B3651" s="27"/>
      <c r="C3651" s="27"/>
      <c r="D3651" s="27"/>
      <c r="E3651" s="27"/>
      <c r="F3651" s="26"/>
      <c r="G3651" s="28"/>
      <c r="H3651" s="31"/>
    </row>
    <row r="3652" spans="2:8">
      <c r="B3652" s="27"/>
      <c r="C3652" s="27"/>
      <c r="D3652" s="27"/>
      <c r="E3652" s="27"/>
      <c r="F3652" s="26"/>
      <c r="G3652" s="28"/>
      <c r="H3652" s="31"/>
    </row>
    <row r="3653" spans="2:8">
      <c r="B3653" s="27"/>
      <c r="C3653" s="27"/>
      <c r="D3653" s="27"/>
      <c r="E3653" s="27"/>
      <c r="F3653" s="26"/>
      <c r="G3653" s="28"/>
      <c r="H3653" s="31"/>
    </row>
    <row r="3654" spans="2:8">
      <c r="B3654" s="27"/>
      <c r="C3654" s="27"/>
      <c r="D3654" s="27"/>
      <c r="E3654" s="27"/>
      <c r="F3654" s="26"/>
      <c r="G3654" s="28"/>
      <c r="H3654" s="31"/>
    </row>
    <row r="3655" spans="2:8">
      <c r="B3655" s="27"/>
      <c r="C3655" s="27"/>
      <c r="D3655" s="27"/>
      <c r="E3655" s="27"/>
      <c r="F3655" s="26"/>
      <c r="G3655" s="28"/>
      <c r="H3655" s="31"/>
    </row>
    <row r="3656" spans="2:8">
      <c r="B3656" s="27"/>
      <c r="C3656" s="27"/>
      <c r="D3656" s="27"/>
      <c r="E3656" s="27"/>
      <c r="F3656" s="26"/>
      <c r="G3656" s="28"/>
      <c r="H3656" s="31"/>
    </row>
    <row r="3657" spans="2:8">
      <c r="B3657" s="27"/>
      <c r="C3657" s="27"/>
      <c r="D3657" s="27"/>
      <c r="E3657" s="27"/>
      <c r="F3657" s="26"/>
      <c r="G3657" s="28"/>
      <c r="H3657" s="31"/>
    </row>
    <row r="3658" spans="2:8">
      <c r="B3658" s="27"/>
      <c r="C3658" s="27"/>
      <c r="D3658" s="27"/>
      <c r="E3658" s="27"/>
      <c r="F3658" s="26"/>
      <c r="G3658" s="28"/>
      <c r="H3658" s="31"/>
    </row>
    <row r="3659" spans="2:8">
      <c r="B3659" s="27"/>
      <c r="C3659" s="27"/>
      <c r="D3659" s="27"/>
      <c r="E3659" s="27"/>
      <c r="F3659" s="26"/>
      <c r="G3659" s="28"/>
      <c r="H3659" s="31"/>
    </row>
    <row r="3660" spans="2:8">
      <c r="B3660" s="27"/>
      <c r="C3660" s="27"/>
      <c r="D3660" s="27"/>
      <c r="E3660" s="27"/>
      <c r="F3660" s="26"/>
      <c r="G3660" s="28"/>
      <c r="H3660" s="31"/>
    </row>
    <row r="3661" spans="2:8">
      <c r="B3661" s="27"/>
      <c r="C3661" s="27"/>
      <c r="D3661" s="27"/>
      <c r="E3661" s="27"/>
      <c r="F3661" s="26"/>
      <c r="G3661" s="28"/>
      <c r="H3661" s="31"/>
    </row>
    <row r="3662" spans="2:8">
      <c r="B3662" s="27"/>
      <c r="C3662" s="27"/>
      <c r="D3662" s="27"/>
      <c r="E3662" s="27"/>
      <c r="F3662" s="26"/>
      <c r="G3662" s="28"/>
      <c r="H3662" s="31"/>
    </row>
    <row r="3663" spans="2:8">
      <c r="B3663" s="27"/>
      <c r="C3663" s="27"/>
      <c r="D3663" s="27"/>
      <c r="E3663" s="27"/>
      <c r="F3663" s="26"/>
      <c r="G3663" s="28"/>
      <c r="H3663" s="31"/>
    </row>
    <row r="3664" spans="2:8">
      <c r="B3664" s="27"/>
      <c r="C3664" s="27"/>
      <c r="D3664" s="27"/>
      <c r="E3664" s="27"/>
      <c r="F3664" s="26"/>
      <c r="G3664" s="28"/>
      <c r="H3664" s="31"/>
    </row>
    <row r="3665" spans="2:8">
      <c r="B3665" s="27"/>
      <c r="C3665" s="27"/>
      <c r="D3665" s="27"/>
      <c r="E3665" s="27"/>
      <c r="F3665" s="26"/>
      <c r="G3665" s="28"/>
      <c r="H3665" s="31"/>
    </row>
    <row r="3666" spans="2:8">
      <c r="B3666" s="27"/>
      <c r="C3666" s="27"/>
      <c r="D3666" s="27"/>
      <c r="E3666" s="27"/>
      <c r="F3666" s="26"/>
      <c r="G3666" s="28"/>
      <c r="H3666" s="31"/>
    </row>
    <row r="3667" spans="2:8">
      <c r="B3667" s="27"/>
      <c r="C3667" s="27"/>
      <c r="D3667" s="27"/>
      <c r="E3667" s="27"/>
      <c r="F3667" s="26"/>
      <c r="G3667" s="28"/>
      <c r="H3667" s="31"/>
    </row>
    <row r="3668" spans="2:8">
      <c r="B3668" s="27"/>
      <c r="C3668" s="27"/>
      <c r="D3668" s="27"/>
      <c r="E3668" s="27"/>
      <c r="F3668" s="26"/>
      <c r="G3668" s="28"/>
      <c r="H3668" s="31"/>
    </row>
    <row r="3669" spans="2:8">
      <c r="B3669" s="27"/>
      <c r="C3669" s="27"/>
      <c r="D3669" s="27"/>
      <c r="E3669" s="27"/>
      <c r="F3669" s="26"/>
      <c r="G3669" s="28"/>
      <c r="H3669" s="31"/>
    </row>
    <row r="3670" spans="2:8">
      <c r="B3670" s="27"/>
      <c r="C3670" s="27"/>
      <c r="D3670" s="27"/>
      <c r="E3670" s="27"/>
      <c r="F3670" s="26"/>
      <c r="G3670" s="28"/>
      <c r="H3670" s="31"/>
    </row>
    <row r="3671" spans="2:8">
      <c r="B3671" s="27"/>
      <c r="C3671" s="27"/>
      <c r="D3671" s="27"/>
      <c r="E3671" s="27"/>
      <c r="F3671" s="26"/>
      <c r="G3671" s="28"/>
      <c r="H3671" s="31"/>
    </row>
    <row r="3672" spans="2:8">
      <c r="B3672" s="27"/>
      <c r="C3672" s="27"/>
      <c r="D3672" s="27"/>
      <c r="E3672" s="27"/>
      <c r="F3672" s="26"/>
      <c r="G3672" s="28"/>
      <c r="H3672" s="31"/>
    </row>
    <row r="3673" spans="2:8">
      <c r="B3673" s="27"/>
      <c r="C3673" s="27"/>
      <c r="D3673" s="27"/>
      <c r="E3673" s="27"/>
      <c r="F3673" s="26"/>
      <c r="G3673" s="28"/>
      <c r="H3673" s="31"/>
    </row>
    <row r="3674" spans="2:8">
      <c r="B3674" s="27"/>
      <c r="C3674" s="27"/>
      <c r="D3674" s="27"/>
      <c r="E3674" s="27"/>
      <c r="F3674" s="26"/>
      <c r="G3674" s="28"/>
      <c r="H3674" s="31"/>
    </row>
    <row r="3675" spans="2:8">
      <c r="B3675" s="27"/>
      <c r="C3675" s="27"/>
      <c r="D3675" s="27"/>
      <c r="E3675" s="27"/>
      <c r="F3675" s="26"/>
      <c r="G3675" s="28"/>
      <c r="H3675" s="31"/>
    </row>
    <row r="3676" spans="2:8">
      <c r="B3676" s="27"/>
      <c r="C3676" s="27"/>
      <c r="D3676" s="27"/>
      <c r="E3676" s="27"/>
      <c r="F3676" s="26"/>
      <c r="G3676" s="28"/>
      <c r="H3676" s="31"/>
    </row>
    <row r="3677" spans="2:8">
      <c r="B3677" s="27"/>
      <c r="C3677" s="27"/>
      <c r="D3677" s="27"/>
      <c r="E3677" s="27"/>
      <c r="F3677" s="26"/>
      <c r="G3677" s="28"/>
      <c r="H3677" s="31"/>
    </row>
    <row r="3678" spans="2:8">
      <c r="B3678" s="27"/>
      <c r="C3678" s="27"/>
      <c r="D3678" s="27"/>
      <c r="E3678" s="27"/>
      <c r="F3678" s="26"/>
      <c r="G3678" s="28"/>
      <c r="H3678" s="31"/>
    </row>
    <row r="3679" spans="2:8">
      <c r="B3679" s="27"/>
      <c r="C3679" s="27"/>
      <c r="D3679" s="27"/>
      <c r="E3679" s="27"/>
      <c r="F3679" s="26"/>
      <c r="G3679" s="28"/>
      <c r="H3679" s="31"/>
    </row>
    <row r="3680" spans="2:8">
      <c r="B3680" s="27"/>
      <c r="C3680" s="27"/>
      <c r="D3680" s="27"/>
      <c r="E3680" s="27"/>
      <c r="F3680" s="26"/>
      <c r="G3680" s="28"/>
      <c r="H3680" s="31"/>
    </row>
    <row r="3681" spans="2:8">
      <c r="B3681" s="27"/>
      <c r="C3681" s="27"/>
      <c r="D3681" s="27"/>
      <c r="E3681" s="27"/>
      <c r="F3681" s="26"/>
      <c r="G3681" s="28"/>
      <c r="H3681" s="31"/>
    </row>
    <row r="3682" spans="2:8">
      <c r="B3682" s="27"/>
      <c r="C3682" s="27"/>
      <c r="D3682" s="27"/>
      <c r="E3682" s="27"/>
      <c r="F3682" s="26"/>
      <c r="G3682" s="28"/>
      <c r="H3682" s="31"/>
    </row>
    <row r="3683" spans="2:8">
      <c r="B3683" s="27"/>
      <c r="C3683" s="27"/>
      <c r="D3683" s="27"/>
      <c r="E3683" s="27"/>
      <c r="F3683" s="26"/>
      <c r="G3683" s="28"/>
      <c r="H3683" s="31"/>
    </row>
    <row r="3684" spans="2:8">
      <c r="B3684" s="27"/>
      <c r="C3684" s="27"/>
      <c r="D3684" s="27"/>
      <c r="E3684" s="27"/>
      <c r="F3684" s="26"/>
      <c r="G3684" s="28"/>
      <c r="H3684" s="31"/>
    </row>
    <row r="3685" spans="2:8">
      <c r="B3685" s="27"/>
      <c r="C3685" s="27"/>
      <c r="D3685" s="27"/>
      <c r="E3685" s="27"/>
      <c r="F3685" s="26"/>
      <c r="G3685" s="28"/>
      <c r="H3685" s="31"/>
    </row>
    <row r="3686" spans="2:8">
      <c r="B3686" s="27"/>
      <c r="C3686" s="27"/>
      <c r="D3686" s="27"/>
      <c r="E3686" s="27"/>
      <c r="F3686" s="26"/>
      <c r="G3686" s="28"/>
      <c r="H3686" s="31"/>
    </row>
    <row r="3687" spans="2:8">
      <c r="B3687" s="27"/>
      <c r="C3687" s="27"/>
      <c r="D3687" s="27"/>
      <c r="E3687" s="27"/>
      <c r="F3687" s="26"/>
      <c r="G3687" s="28"/>
      <c r="H3687" s="31"/>
    </row>
    <row r="3688" spans="2:8">
      <c r="B3688" s="27"/>
      <c r="C3688" s="27"/>
      <c r="D3688" s="27"/>
      <c r="E3688" s="27"/>
      <c r="F3688" s="26"/>
      <c r="G3688" s="28"/>
      <c r="H3688" s="31"/>
    </row>
    <row r="3689" spans="2:8">
      <c r="B3689" s="27"/>
      <c r="C3689" s="27"/>
      <c r="D3689" s="27"/>
      <c r="E3689" s="27"/>
      <c r="F3689" s="26"/>
      <c r="G3689" s="28"/>
      <c r="H3689" s="31"/>
    </row>
    <row r="3690" spans="2:8">
      <c r="B3690" s="27"/>
      <c r="C3690" s="27"/>
      <c r="D3690" s="27"/>
      <c r="E3690" s="27"/>
      <c r="F3690" s="26"/>
      <c r="G3690" s="28"/>
      <c r="H3690" s="31"/>
    </row>
    <row r="3691" spans="2:8">
      <c r="B3691" s="27"/>
      <c r="C3691" s="27"/>
      <c r="D3691" s="27"/>
      <c r="E3691" s="27"/>
      <c r="F3691" s="26"/>
      <c r="G3691" s="28"/>
      <c r="H3691" s="31"/>
    </row>
    <row r="3692" spans="2:8">
      <c r="B3692" s="27"/>
      <c r="C3692" s="27"/>
      <c r="D3692" s="27"/>
      <c r="E3692" s="27"/>
      <c r="F3692" s="26"/>
      <c r="G3692" s="28"/>
      <c r="H3692" s="31"/>
    </row>
    <row r="3693" spans="2:8">
      <c r="B3693" s="27"/>
      <c r="C3693" s="27"/>
      <c r="D3693" s="27"/>
      <c r="E3693" s="27"/>
      <c r="F3693" s="26"/>
      <c r="G3693" s="28"/>
      <c r="H3693" s="31"/>
    </row>
    <row r="3694" spans="2:8">
      <c r="B3694" s="27"/>
      <c r="C3694" s="27"/>
      <c r="D3694" s="27"/>
      <c r="E3694" s="27"/>
      <c r="F3694" s="26"/>
      <c r="G3694" s="28"/>
      <c r="H3694" s="31"/>
    </row>
    <row r="3695" spans="2:8">
      <c r="B3695" s="27"/>
      <c r="C3695" s="27"/>
      <c r="D3695" s="27"/>
      <c r="E3695" s="27"/>
      <c r="F3695" s="26"/>
      <c r="G3695" s="28"/>
      <c r="H3695" s="31"/>
    </row>
    <row r="3696" spans="2:8">
      <c r="B3696" s="27"/>
      <c r="C3696" s="27"/>
      <c r="D3696" s="27"/>
      <c r="E3696" s="27"/>
      <c r="F3696" s="26"/>
      <c r="G3696" s="28"/>
      <c r="H3696" s="31"/>
    </row>
    <row r="3697" spans="2:8">
      <c r="B3697" s="27"/>
      <c r="C3697" s="27"/>
      <c r="D3697" s="27"/>
      <c r="E3697" s="27"/>
      <c r="F3697" s="26"/>
      <c r="G3697" s="28"/>
      <c r="H3697" s="31"/>
    </row>
    <row r="3698" spans="2:8">
      <c r="B3698" s="27"/>
      <c r="C3698" s="27"/>
      <c r="D3698" s="27"/>
      <c r="E3698" s="27"/>
      <c r="F3698" s="26"/>
      <c r="G3698" s="28"/>
      <c r="H3698" s="31"/>
    </row>
    <row r="3699" spans="2:8">
      <c r="B3699" s="27"/>
      <c r="C3699" s="27"/>
      <c r="D3699" s="27"/>
      <c r="E3699" s="27"/>
      <c r="F3699" s="26"/>
      <c r="G3699" s="28"/>
      <c r="H3699" s="31"/>
    </row>
    <row r="3700" spans="2:8">
      <c r="B3700" s="27"/>
      <c r="C3700" s="27"/>
      <c r="D3700" s="27"/>
      <c r="E3700" s="27"/>
      <c r="F3700" s="26"/>
      <c r="G3700" s="28"/>
      <c r="H3700" s="31"/>
    </row>
    <row r="3701" spans="2:8">
      <c r="B3701" s="27"/>
      <c r="C3701" s="27"/>
      <c r="D3701" s="27"/>
      <c r="E3701" s="27"/>
      <c r="F3701" s="26"/>
      <c r="G3701" s="28"/>
      <c r="H3701" s="31"/>
    </row>
    <row r="3702" spans="2:8">
      <c r="B3702" s="27"/>
      <c r="C3702" s="27"/>
      <c r="D3702" s="27"/>
      <c r="E3702" s="27"/>
      <c r="F3702" s="26"/>
      <c r="G3702" s="28"/>
      <c r="H3702" s="31"/>
    </row>
    <row r="3703" spans="2:8">
      <c r="B3703" s="27"/>
      <c r="C3703" s="27"/>
      <c r="D3703" s="27"/>
      <c r="E3703" s="27"/>
      <c r="F3703" s="26"/>
      <c r="G3703" s="28"/>
      <c r="H3703" s="31"/>
    </row>
    <row r="3704" spans="2:8">
      <c r="B3704" s="27"/>
      <c r="C3704" s="27"/>
      <c r="D3704" s="27"/>
      <c r="E3704" s="27"/>
      <c r="F3704" s="26"/>
      <c r="G3704" s="28"/>
      <c r="H3704" s="31"/>
    </row>
    <row r="3705" spans="2:8">
      <c r="B3705" s="27"/>
      <c r="C3705" s="27"/>
      <c r="D3705" s="27"/>
      <c r="E3705" s="27"/>
      <c r="F3705" s="26"/>
      <c r="G3705" s="28"/>
      <c r="H3705" s="31"/>
    </row>
    <row r="3706" spans="2:8">
      <c r="B3706" s="27"/>
      <c r="C3706" s="27"/>
      <c r="D3706" s="27"/>
      <c r="E3706" s="27"/>
      <c r="F3706" s="26"/>
      <c r="G3706" s="28"/>
      <c r="H3706" s="31"/>
    </row>
    <row r="3707" spans="2:8">
      <c r="B3707" s="27"/>
      <c r="C3707" s="27"/>
      <c r="D3707" s="27"/>
      <c r="E3707" s="27"/>
      <c r="F3707" s="26"/>
      <c r="G3707" s="28"/>
      <c r="H3707" s="31"/>
    </row>
    <row r="3708" spans="2:8">
      <c r="B3708" s="27"/>
      <c r="C3708" s="27"/>
      <c r="D3708" s="27"/>
      <c r="E3708" s="27"/>
      <c r="F3708" s="26"/>
      <c r="G3708" s="28"/>
      <c r="H3708" s="31"/>
    </row>
    <row r="3709" spans="2:8">
      <c r="B3709" s="27"/>
      <c r="C3709" s="27"/>
      <c r="D3709" s="27"/>
      <c r="E3709" s="27"/>
      <c r="F3709" s="26"/>
      <c r="G3709" s="28"/>
      <c r="H3709" s="31"/>
    </row>
    <row r="3710" spans="2:8">
      <c r="B3710" s="27"/>
      <c r="C3710" s="27"/>
      <c r="D3710" s="27"/>
      <c r="E3710" s="27"/>
      <c r="F3710" s="26"/>
      <c r="G3710" s="28"/>
      <c r="H3710" s="31"/>
    </row>
    <row r="3711" spans="2:8">
      <c r="B3711" s="27"/>
      <c r="C3711" s="27"/>
      <c r="D3711" s="27"/>
      <c r="E3711" s="27"/>
      <c r="F3711" s="26"/>
      <c r="G3711" s="28"/>
      <c r="H3711" s="31"/>
    </row>
    <row r="3712" spans="2:8">
      <c r="B3712" s="27"/>
      <c r="C3712" s="27"/>
      <c r="D3712" s="27"/>
      <c r="E3712" s="27"/>
      <c r="F3712" s="26"/>
      <c r="G3712" s="28"/>
      <c r="H3712" s="31"/>
    </row>
    <row r="3713" spans="2:8">
      <c r="B3713" s="27"/>
      <c r="C3713" s="27"/>
      <c r="D3713" s="27"/>
      <c r="E3713" s="27"/>
      <c r="F3713" s="26"/>
      <c r="G3713" s="28"/>
      <c r="H3713" s="31"/>
    </row>
    <row r="3714" spans="2:8">
      <c r="B3714" s="27"/>
      <c r="C3714" s="27"/>
      <c r="D3714" s="27"/>
      <c r="E3714" s="27"/>
      <c r="F3714" s="26"/>
      <c r="G3714" s="28"/>
      <c r="H3714" s="31"/>
    </row>
    <row r="3715" spans="2:8">
      <c r="B3715" s="27"/>
      <c r="C3715" s="27"/>
      <c r="D3715" s="27"/>
      <c r="E3715" s="27"/>
      <c r="F3715" s="26"/>
      <c r="G3715" s="28"/>
      <c r="H3715" s="31"/>
    </row>
    <row r="3716" spans="2:8">
      <c r="B3716" s="27"/>
      <c r="C3716" s="27"/>
      <c r="D3716" s="27"/>
      <c r="E3716" s="27"/>
      <c r="F3716" s="26"/>
      <c r="G3716" s="28"/>
      <c r="H3716" s="31"/>
    </row>
    <row r="3717" spans="2:8">
      <c r="B3717" s="27"/>
      <c r="C3717" s="27"/>
      <c r="D3717" s="27"/>
      <c r="E3717" s="27"/>
      <c r="F3717" s="26"/>
      <c r="G3717" s="28"/>
      <c r="H3717" s="31"/>
    </row>
    <row r="3718" spans="2:8">
      <c r="B3718" s="27"/>
      <c r="C3718" s="27"/>
      <c r="D3718" s="27"/>
      <c r="E3718" s="27"/>
      <c r="F3718" s="26"/>
      <c r="G3718" s="28"/>
      <c r="H3718" s="31"/>
    </row>
    <row r="3719" spans="2:8">
      <c r="B3719" s="27"/>
      <c r="C3719" s="27"/>
      <c r="D3719" s="27"/>
      <c r="E3719" s="27"/>
      <c r="F3719" s="26"/>
      <c r="G3719" s="28"/>
      <c r="H3719" s="31"/>
    </row>
    <row r="3720" spans="2:8">
      <c r="B3720" s="27"/>
      <c r="C3720" s="27"/>
      <c r="D3720" s="27"/>
      <c r="E3720" s="27"/>
      <c r="F3720" s="26"/>
      <c r="G3720" s="28"/>
      <c r="H3720" s="31"/>
    </row>
    <row r="3721" spans="2:8">
      <c r="B3721" s="27"/>
      <c r="C3721" s="27"/>
      <c r="D3721" s="27"/>
      <c r="E3721" s="27"/>
      <c r="F3721" s="26"/>
      <c r="G3721" s="28"/>
      <c r="H3721" s="31"/>
    </row>
    <row r="3722" spans="2:8">
      <c r="B3722" s="27"/>
      <c r="C3722" s="27"/>
      <c r="D3722" s="27"/>
      <c r="E3722" s="27"/>
      <c r="F3722" s="26"/>
      <c r="G3722" s="28"/>
      <c r="H3722" s="31"/>
    </row>
    <row r="3723" spans="2:8">
      <c r="B3723" s="27"/>
      <c r="C3723" s="27"/>
      <c r="D3723" s="27"/>
      <c r="E3723" s="27"/>
      <c r="F3723" s="26"/>
      <c r="G3723" s="28"/>
      <c r="H3723" s="31"/>
    </row>
    <row r="3724" spans="2:8">
      <c r="B3724" s="27"/>
      <c r="C3724" s="27"/>
      <c r="D3724" s="27"/>
      <c r="E3724" s="27"/>
      <c r="F3724" s="26"/>
      <c r="G3724" s="28"/>
      <c r="H3724" s="31"/>
    </row>
    <row r="3725" spans="2:8">
      <c r="B3725" s="27"/>
      <c r="C3725" s="27"/>
      <c r="D3725" s="27"/>
      <c r="E3725" s="27"/>
      <c r="F3725" s="26"/>
      <c r="G3725" s="28"/>
      <c r="H3725" s="31"/>
    </row>
    <row r="3726" spans="2:8">
      <c r="B3726" s="27"/>
      <c r="C3726" s="27"/>
      <c r="D3726" s="27"/>
      <c r="E3726" s="27"/>
      <c r="F3726" s="26"/>
      <c r="G3726" s="28"/>
      <c r="H3726" s="31"/>
    </row>
    <row r="3727" spans="2:8">
      <c r="B3727" s="27"/>
      <c r="C3727" s="27"/>
      <c r="D3727" s="27"/>
      <c r="E3727" s="27"/>
      <c r="F3727" s="26"/>
      <c r="G3727" s="28"/>
      <c r="H3727" s="31"/>
    </row>
    <row r="3728" spans="2:8">
      <c r="B3728" s="27"/>
      <c r="C3728" s="27"/>
      <c r="D3728" s="27"/>
      <c r="E3728" s="27"/>
      <c r="F3728" s="26"/>
      <c r="G3728" s="28"/>
      <c r="H3728" s="31"/>
    </row>
    <row r="3729" spans="2:8">
      <c r="B3729" s="27"/>
      <c r="C3729" s="27"/>
      <c r="D3729" s="27"/>
      <c r="E3729" s="27"/>
      <c r="F3729" s="26"/>
      <c r="G3729" s="28"/>
      <c r="H3729" s="31"/>
    </row>
    <row r="3730" spans="2:8">
      <c r="B3730" s="27"/>
      <c r="C3730" s="27"/>
      <c r="D3730" s="27"/>
      <c r="E3730" s="27"/>
      <c r="F3730" s="26"/>
      <c r="G3730" s="28"/>
      <c r="H3730" s="31"/>
    </row>
    <row r="3731" spans="2:8">
      <c r="B3731" s="27"/>
      <c r="C3731" s="27"/>
      <c r="D3731" s="27"/>
      <c r="E3731" s="27"/>
      <c r="F3731" s="26"/>
      <c r="G3731" s="28"/>
      <c r="H3731" s="31"/>
    </row>
    <row r="3732" spans="2:8">
      <c r="B3732" s="27"/>
      <c r="C3732" s="27"/>
      <c r="D3732" s="27"/>
      <c r="E3732" s="27"/>
      <c r="F3732" s="26"/>
      <c r="G3732" s="28"/>
      <c r="H3732" s="31"/>
    </row>
    <row r="3733" spans="2:8">
      <c r="B3733" s="27"/>
      <c r="C3733" s="27"/>
      <c r="D3733" s="27"/>
      <c r="E3733" s="27"/>
      <c r="F3733" s="26"/>
      <c r="G3733" s="28"/>
      <c r="H3733" s="31"/>
    </row>
    <row r="3734" spans="2:8">
      <c r="B3734" s="27"/>
      <c r="C3734" s="27"/>
      <c r="D3734" s="27"/>
      <c r="E3734" s="27"/>
      <c r="F3734" s="26"/>
      <c r="G3734" s="28"/>
      <c r="H3734" s="31"/>
    </row>
    <row r="3735" spans="2:8">
      <c r="B3735" s="27"/>
      <c r="C3735" s="27"/>
      <c r="D3735" s="27"/>
      <c r="E3735" s="27"/>
      <c r="F3735" s="26"/>
      <c r="G3735" s="28"/>
      <c r="H3735" s="31"/>
    </row>
    <row r="3736" spans="2:8">
      <c r="B3736" s="27"/>
      <c r="C3736" s="27"/>
      <c r="D3736" s="27"/>
      <c r="E3736" s="27"/>
      <c r="F3736" s="26"/>
      <c r="G3736" s="28"/>
      <c r="H3736" s="31"/>
    </row>
    <row r="3737" spans="2:8">
      <c r="B3737" s="27"/>
      <c r="C3737" s="27"/>
      <c r="D3737" s="27"/>
      <c r="E3737" s="27"/>
      <c r="F3737" s="26"/>
      <c r="G3737" s="28"/>
      <c r="H3737" s="31"/>
    </row>
    <row r="3738" spans="2:8">
      <c r="B3738" s="27"/>
      <c r="C3738" s="27"/>
      <c r="D3738" s="27"/>
      <c r="E3738" s="27"/>
      <c r="F3738" s="26"/>
      <c r="G3738" s="28"/>
      <c r="H3738" s="31"/>
    </row>
    <row r="3739" spans="2:8">
      <c r="B3739" s="27"/>
      <c r="C3739" s="27"/>
      <c r="D3739" s="27"/>
      <c r="E3739" s="27"/>
      <c r="F3739" s="26"/>
      <c r="G3739" s="28"/>
      <c r="H3739" s="31"/>
    </row>
    <row r="3740" spans="2:8">
      <c r="B3740" s="27"/>
      <c r="C3740" s="27"/>
      <c r="D3740" s="27"/>
      <c r="E3740" s="27"/>
      <c r="F3740" s="26"/>
      <c r="G3740" s="28"/>
      <c r="H3740" s="31"/>
    </row>
    <row r="3741" spans="2:8">
      <c r="B3741" s="27"/>
      <c r="C3741" s="27"/>
      <c r="D3741" s="27"/>
      <c r="E3741" s="27"/>
      <c r="F3741" s="26"/>
      <c r="G3741" s="28"/>
      <c r="H3741" s="31"/>
    </row>
    <row r="3742" spans="2:8">
      <c r="B3742" s="27"/>
      <c r="C3742" s="27"/>
      <c r="D3742" s="27"/>
      <c r="E3742" s="27"/>
      <c r="F3742" s="26"/>
      <c r="G3742" s="28"/>
      <c r="H3742" s="31"/>
    </row>
    <row r="3743" spans="2:8">
      <c r="B3743" s="27"/>
      <c r="C3743" s="27"/>
      <c r="D3743" s="27"/>
      <c r="E3743" s="27"/>
      <c r="F3743" s="26"/>
      <c r="G3743" s="28"/>
      <c r="H3743" s="31"/>
    </row>
    <row r="3744" spans="2:8">
      <c r="B3744" s="27"/>
      <c r="C3744" s="27"/>
      <c r="D3744" s="27"/>
      <c r="E3744" s="27"/>
      <c r="F3744" s="26"/>
      <c r="G3744" s="28"/>
      <c r="H3744" s="31"/>
    </row>
    <row r="3745" spans="2:8">
      <c r="B3745" s="27"/>
      <c r="C3745" s="27"/>
      <c r="D3745" s="27"/>
      <c r="E3745" s="27"/>
      <c r="F3745" s="26"/>
      <c r="G3745" s="28"/>
      <c r="H3745" s="31"/>
    </row>
    <row r="3746" spans="2:8">
      <c r="B3746" s="27"/>
      <c r="C3746" s="27"/>
      <c r="D3746" s="27"/>
      <c r="E3746" s="27"/>
      <c r="F3746" s="26"/>
      <c r="G3746" s="28"/>
      <c r="H3746" s="31"/>
    </row>
    <row r="3747" spans="2:8">
      <c r="B3747" s="27"/>
      <c r="C3747" s="27"/>
      <c r="D3747" s="27"/>
      <c r="E3747" s="27"/>
      <c r="F3747" s="26"/>
      <c r="G3747" s="28"/>
      <c r="H3747" s="31"/>
    </row>
    <row r="3748" spans="2:8">
      <c r="B3748" s="27"/>
      <c r="C3748" s="27"/>
      <c r="D3748" s="27"/>
      <c r="E3748" s="27"/>
      <c r="F3748" s="26"/>
      <c r="G3748" s="28"/>
      <c r="H3748" s="31"/>
    </row>
    <row r="3749" spans="2:8">
      <c r="B3749" s="27"/>
      <c r="C3749" s="27"/>
      <c r="D3749" s="27"/>
      <c r="E3749" s="27"/>
      <c r="F3749" s="26"/>
      <c r="G3749" s="28"/>
      <c r="H3749" s="31"/>
    </row>
    <row r="3750" spans="2:8">
      <c r="B3750" s="27"/>
      <c r="C3750" s="27"/>
      <c r="D3750" s="27"/>
      <c r="E3750" s="27"/>
      <c r="F3750" s="26"/>
      <c r="G3750" s="28"/>
      <c r="H3750" s="31"/>
    </row>
    <row r="3751" spans="2:8">
      <c r="B3751" s="27"/>
      <c r="C3751" s="27"/>
      <c r="D3751" s="27"/>
      <c r="E3751" s="27"/>
      <c r="F3751" s="26"/>
      <c r="G3751" s="28"/>
      <c r="H3751" s="31"/>
    </row>
    <row r="3752" spans="2:8">
      <c r="B3752" s="27"/>
      <c r="C3752" s="27"/>
      <c r="D3752" s="27"/>
      <c r="E3752" s="27"/>
      <c r="F3752" s="26"/>
      <c r="G3752" s="28"/>
      <c r="H3752" s="31"/>
    </row>
    <row r="3753" spans="2:8">
      <c r="B3753" s="27"/>
      <c r="C3753" s="27"/>
      <c r="D3753" s="27"/>
      <c r="E3753" s="27"/>
      <c r="F3753" s="26"/>
      <c r="G3753" s="28"/>
      <c r="H3753" s="31"/>
    </row>
    <row r="3754" spans="2:8">
      <c r="B3754" s="27"/>
      <c r="C3754" s="27"/>
      <c r="D3754" s="27"/>
      <c r="E3754" s="27"/>
      <c r="F3754" s="26"/>
      <c r="G3754" s="28"/>
      <c r="H3754" s="31"/>
    </row>
    <row r="3755" spans="2:8">
      <c r="B3755" s="27"/>
      <c r="C3755" s="27"/>
      <c r="D3755" s="27"/>
      <c r="E3755" s="27"/>
      <c r="F3755" s="26"/>
      <c r="G3755" s="28"/>
      <c r="H3755" s="31"/>
    </row>
    <row r="3756" spans="2:8">
      <c r="B3756" s="27"/>
      <c r="C3756" s="27"/>
      <c r="D3756" s="27"/>
      <c r="E3756" s="27"/>
      <c r="F3756" s="26"/>
      <c r="G3756" s="28"/>
      <c r="H3756" s="31"/>
    </row>
    <row r="3757" spans="2:8">
      <c r="B3757" s="27"/>
      <c r="C3757" s="27"/>
      <c r="D3757" s="27"/>
      <c r="E3757" s="27"/>
      <c r="F3757" s="26"/>
      <c r="G3757" s="28"/>
      <c r="H3757" s="31"/>
    </row>
    <row r="3758" spans="2:8">
      <c r="B3758" s="27"/>
      <c r="C3758" s="27"/>
      <c r="D3758" s="27"/>
      <c r="E3758" s="27"/>
      <c r="F3758" s="26"/>
      <c r="G3758" s="28"/>
      <c r="H3758" s="31"/>
    </row>
    <row r="3759" spans="2:8">
      <c r="B3759" s="27"/>
      <c r="C3759" s="27"/>
      <c r="D3759" s="27"/>
      <c r="E3759" s="27"/>
      <c r="F3759" s="26"/>
      <c r="G3759" s="28"/>
      <c r="H3759" s="31"/>
    </row>
    <row r="3760" spans="2:8">
      <c r="B3760" s="27"/>
      <c r="C3760" s="27"/>
      <c r="D3760" s="27"/>
      <c r="E3760" s="27"/>
      <c r="F3760" s="26"/>
      <c r="G3760" s="28"/>
      <c r="H3760" s="31"/>
    </row>
    <row r="3761" spans="2:8">
      <c r="B3761" s="27"/>
      <c r="C3761" s="27"/>
      <c r="D3761" s="27"/>
      <c r="E3761" s="27"/>
      <c r="F3761" s="26"/>
      <c r="G3761" s="28"/>
      <c r="H3761" s="31"/>
    </row>
    <row r="3762" spans="2:8">
      <c r="B3762" s="27"/>
      <c r="C3762" s="27"/>
      <c r="D3762" s="27"/>
      <c r="E3762" s="27"/>
      <c r="F3762" s="26"/>
      <c r="G3762" s="28"/>
      <c r="H3762" s="31"/>
    </row>
    <row r="3763" spans="2:8">
      <c r="B3763" s="27"/>
      <c r="C3763" s="27"/>
      <c r="D3763" s="27"/>
      <c r="E3763" s="27"/>
      <c r="F3763" s="26"/>
      <c r="G3763" s="28"/>
      <c r="H3763" s="31"/>
    </row>
    <row r="3764" spans="2:8">
      <c r="B3764" s="27"/>
      <c r="C3764" s="27"/>
      <c r="D3764" s="27"/>
      <c r="E3764" s="27"/>
      <c r="F3764" s="26"/>
      <c r="G3764" s="28"/>
      <c r="H3764" s="31"/>
    </row>
    <row r="3765" spans="2:8">
      <c r="B3765" s="27"/>
      <c r="C3765" s="27"/>
      <c r="D3765" s="27"/>
      <c r="E3765" s="27"/>
      <c r="F3765" s="26"/>
      <c r="G3765" s="28"/>
      <c r="H3765" s="31"/>
    </row>
    <row r="3766" spans="2:8">
      <c r="B3766" s="27"/>
      <c r="C3766" s="27"/>
      <c r="D3766" s="27"/>
      <c r="E3766" s="27"/>
      <c r="F3766" s="26"/>
      <c r="G3766" s="28"/>
      <c r="H3766" s="31"/>
    </row>
    <row r="3767" spans="2:8">
      <c r="B3767" s="27"/>
      <c r="C3767" s="27"/>
      <c r="D3767" s="27"/>
      <c r="E3767" s="27"/>
      <c r="F3767" s="26"/>
      <c r="G3767" s="28"/>
      <c r="H3767" s="31"/>
    </row>
    <row r="3768" spans="2:8">
      <c r="B3768" s="27"/>
      <c r="C3768" s="27"/>
      <c r="D3768" s="27"/>
      <c r="E3768" s="27"/>
      <c r="F3768" s="26"/>
      <c r="G3768" s="28"/>
      <c r="H3768" s="31"/>
    </row>
    <row r="3769" spans="2:8">
      <c r="B3769" s="27"/>
      <c r="C3769" s="27"/>
      <c r="D3769" s="27"/>
      <c r="E3769" s="27"/>
      <c r="F3769" s="26"/>
      <c r="G3769" s="28"/>
      <c r="H3769" s="31"/>
    </row>
    <row r="3770" spans="2:8">
      <c r="B3770" s="27"/>
      <c r="C3770" s="27"/>
      <c r="D3770" s="27"/>
      <c r="E3770" s="27"/>
      <c r="F3770" s="26"/>
      <c r="G3770" s="28"/>
      <c r="H3770" s="31"/>
    </row>
    <row r="3771" spans="2:8">
      <c r="B3771" s="27"/>
      <c r="C3771" s="27"/>
      <c r="D3771" s="27"/>
      <c r="E3771" s="27"/>
      <c r="F3771" s="26"/>
      <c r="G3771" s="28"/>
      <c r="H3771" s="31"/>
    </row>
    <row r="3772" spans="2:8">
      <c r="B3772" s="27"/>
      <c r="C3772" s="27"/>
      <c r="D3772" s="27"/>
      <c r="E3772" s="27"/>
      <c r="F3772" s="26"/>
      <c r="G3772" s="28"/>
      <c r="H3772" s="31"/>
    </row>
    <row r="3773" spans="2:8">
      <c r="B3773" s="27"/>
      <c r="C3773" s="27"/>
      <c r="D3773" s="27"/>
      <c r="E3773" s="27"/>
      <c r="F3773" s="26"/>
      <c r="G3773" s="28"/>
      <c r="H3773" s="31"/>
    </row>
    <row r="3774" spans="2:8">
      <c r="B3774" s="27"/>
      <c r="C3774" s="27"/>
      <c r="D3774" s="27"/>
      <c r="E3774" s="27"/>
      <c r="F3774" s="26"/>
      <c r="G3774" s="28"/>
      <c r="H3774" s="31"/>
    </row>
    <row r="3775" spans="2:8">
      <c r="B3775" s="27"/>
      <c r="C3775" s="27"/>
      <c r="D3775" s="27"/>
      <c r="E3775" s="27"/>
      <c r="F3775" s="26"/>
      <c r="G3775" s="28"/>
      <c r="H3775" s="31"/>
    </row>
    <row r="3776" spans="2:8">
      <c r="B3776" s="27"/>
      <c r="C3776" s="27"/>
      <c r="D3776" s="27"/>
      <c r="E3776" s="27"/>
      <c r="F3776" s="26"/>
      <c r="G3776" s="28"/>
      <c r="H3776" s="31"/>
    </row>
    <row r="3777" spans="2:8">
      <c r="B3777" s="27"/>
      <c r="C3777" s="27"/>
      <c r="D3777" s="27"/>
      <c r="E3777" s="27"/>
      <c r="F3777" s="26"/>
      <c r="G3777" s="28"/>
      <c r="H3777" s="31"/>
    </row>
    <row r="3778" spans="2:8">
      <c r="B3778" s="27"/>
      <c r="C3778" s="27"/>
      <c r="D3778" s="27"/>
      <c r="E3778" s="27"/>
      <c r="F3778" s="26"/>
      <c r="G3778" s="28"/>
      <c r="H3778" s="31"/>
    </row>
    <row r="3779" spans="2:8">
      <c r="B3779" s="27"/>
      <c r="C3779" s="27"/>
      <c r="D3779" s="27"/>
      <c r="E3779" s="27"/>
      <c r="F3779" s="26"/>
      <c r="G3779" s="28"/>
      <c r="H3779" s="31"/>
    </row>
    <row r="3780" spans="2:8">
      <c r="B3780" s="27"/>
      <c r="C3780" s="27"/>
      <c r="D3780" s="27"/>
      <c r="E3780" s="27"/>
      <c r="F3780" s="26"/>
      <c r="G3780" s="28"/>
      <c r="H3780" s="31"/>
    </row>
    <row r="3781" spans="2:8">
      <c r="B3781" s="27"/>
      <c r="C3781" s="27"/>
      <c r="D3781" s="27"/>
      <c r="E3781" s="27"/>
      <c r="F3781" s="26"/>
      <c r="G3781" s="28"/>
      <c r="H3781" s="31"/>
    </row>
    <row r="3782" spans="2:8">
      <c r="B3782" s="27"/>
      <c r="C3782" s="27"/>
      <c r="D3782" s="27"/>
      <c r="E3782" s="27"/>
      <c r="F3782" s="26"/>
      <c r="G3782" s="28"/>
      <c r="H3782" s="31"/>
    </row>
    <row r="3783" spans="2:8">
      <c r="B3783" s="27"/>
      <c r="C3783" s="27"/>
      <c r="D3783" s="27"/>
      <c r="E3783" s="27"/>
      <c r="F3783" s="26"/>
      <c r="G3783" s="28"/>
      <c r="H3783" s="31"/>
    </row>
    <row r="3784" spans="2:8">
      <c r="B3784" s="27"/>
      <c r="C3784" s="27"/>
      <c r="D3784" s="27"/>
      <c r="E3784" s="27"/>
      <c r="F3784" s="26"/>
      <c r="G3784" s="28"/>
      <c r="H3784" s="31"/>
    </row>
    <row r="3785" spans="2:8">
      <c r="B3785" s="27"/>
      <c r="C3785" s="27"/>
      <c r="D3785" s="27"/>
      <c r="E3785" s="27"/>
      <c r="F3785" s="26"/>
      <c r="G3785" s="28"/>
      <c r="H3785" s="31"/>
    </row>
    <row r="3786" spans="2:8">
      <c r="B3786" s="27"/>
      <c r="C3786" s="27"/>
      <c r="D3786" s="27"/>
      <c r="E3786" s="27"/>
      <c r="F3786" s="26"/>
      <c r="G3786" s="28"/>
      <c r="H3786" s="31"/>
    </row>
    <row r="3787" spans="2:8">
      <c r="B3787" s="27"/>
      <c r="C3787" s="27"/>
      <c r="D3787" s="27"/>
      <c r="E3787" s="27"/>
      <c r="F3787" s="26"/>
      <c r="G3787" s="28"/>
      <c r="H3787" s="31"/>
    </row>
    <row r="3788" spans="2:8">
      <c r="B3788" s="27"/>
      <c r="C3788" s="27"/>
      <c r="D3788" s="27"/>
      <c r="E3788" s="27"/>
      <c r="F3788" s="26"/>
      <c r="G3788" s="28"/>
      <c r="H3788" s="31"/>
    </row>
    <row r="3789" spans="2:8">
      <c r="B3789" s="27"/>
      <c r="C3789" s="27"/>
      <c r="D3789" s="27"/>
      <c r="E3789" s="27"/>
      <c r="F3789" s="26"/>
      <c r="G3789" s="28"/>
      <c r="H3789" s="31"/>
    </row>
    <row r="3790" spans="2:8">
      <c r="B3790" s="27"/>
      <c r="C3790" s="27"/>
      <c r="D3790" s="27"/>
      <c r="E3790" s="27"/>
      <c r="F3790" s="26"/>
      <c r="G3790" s="28"/>
      <c r="H3790" s="31"/>
    </row>
    <row r="3791" spans="2:8">
      <c r="B3791" s="27"/>
      <c r="C3791" s="27"/>
      <c r="D3791" s="27"/>
      <c r="E3791" s="27"/>
      <c r="F3791" s="26"/>
      <c r="G3791" s="28"/>
      <c r="H3791" s="31"/>
    </row>
    <row r="3792" spans="2:8">
      <c r="B3792" s="27"/>
      <c r="C3792" s="27"/>
      <c r="D3792" s="27"/>
      <c r="E3792" s="27"/>
      <c r="F3792" s="26"/>
      <c r="G3792" s="28"/>
      <c r="H3792" s="31"/>
    </row>
    <row r="3793" spans="2:8">
      <c r="B3793" s="27"/>
      <c r="C3793" s="27"/>
      <c r="D3793" s="27"/>
      <c r="E3793" s="27"/>
      <c r="F3793" s="26"/>
      <c r="G3793" s="28"/>
      <c r="H3793" s="31"/>
    </row>
    <row r="3794" spans="2:8">
      <c r="B3794" s="27"/>
      <c r="C3794" s="27"/>
      <c r="D3794" s="27"/>
      <c r="E3794" s="27"/>
      <c r="F3794" s="26"/>
      <c r="G3794" s="28"/>
      <c r="H3794" s="31"/>
    </row>
    <row r="3795" spans="2:8">
      <c r="B3795" s="27"/>
      <c r="C3795" s="27"/>
      <c r="D3795" s="27"/>
      <c r="E3795" s="27"/>
      <c r="F3795" s="26"/>
      <c r="G3795" s="28"/>
      <c r="H3795" s="31"/>
    </row>
    <row r="3796" spans="2:8">
      <c r="B3796" s="27"/>
      <c r="C3796" s="27"/>
      <c r="D3796" s="27"/>
      <c r="E3796" s="27"/>
      <c r="F3796" s="26"/>
      <c r="G3796" s="28"/>
      <c r="H3796" s="31"/>
    </row>
    <row r="3797" spans="2:8">
      <c r="B3797" s="27"/>
      <c r="C3797" s="27"/>
      <c r="D3797" s="27"/>
      <c r="E3797" s="27"/>
      <c r="F3797" s="26"/>
      <c r="G3797" s="28"/>
      <c r="H3797" s="31"/>
    </row>
    <row r="3798" spans="2:8">
      <c r="B3798" s="27"/>
      <c r="C3798" s="27"/>
      <c r="D3798" s="27"/>
      <c r="E3798" s="27"/>
      <c r="F3798" s="26"/>
      <c r="G3798" s="28"/>
      <c r="H3798" s="31"/>
    </row>
    <row r="3799" spans="2:8">
      <c r="B3799" s="27"/>
      <c r="C3799" s="27"/>
      <c r="D3799" s="27"/>
      <c r="E3799" s="27"/>
      <c r="F3799" s="26"/>
      <c r="G3799" s="28"/>
      <c r="H3799" s="31"/>
    </row>
    <row r="3800" spans="2:8">
      <c r="B3800" s="27"/>
      <c r="C3800" s="27"/>
      <c r="D3800" s="27"/>
      <c r="E3800" s="27"/>
      <c r="F3800" s="26"/>
      <c r="G3800" s="28"/>
      <c r="H3800" s="31"/>
    </row>
    <row r="3801" spans="2:8">
      <c r="B3801" s="27"/>
      <c r="C3801" s="27"/>
      <c r="D3801" s="27"/>
      <c r="E3801" s="27"/>
      <c r="F3801" s="26"/>
      <c r="G3801" s="28"/>
      <c r="H3801" s="31"/>
    </row>
    <row r="3802" spans="2:8">
      <c r="B3802" s="27"/>
      <c r="C3802" s="27"/>
      <c r="D3802" s="27"/>
      <c r="E3802" s="27"/>
      <c r="F3802" s="26"/>
      <c r="G3802" s="28"/>
      <c r="H3802" s="31"/>
    </row>
    <row r="3803" spans="2:8">
      <c r="B3803" s="27"/>
      <c r="C3803" s="27"/>
      <c r="D3803" s="27"/>
      <c r="E3803" s="27"/>
      <c r="F3803" s="26"/>
      <c r="G3803" s="28"/>
      <c r="H3803" s="31"/>
    </row>
    <row r="3804" spans="2:8">
      <c r="B3804" s="27"/>
      <c r="C3804" s="27"/>
      <c r="D3804" s="27"/>
      <c r="E3804" s="27"/>
      <c r="F3804" s="26"/>
      <c r="G3804" s="28"/>
      <c r="H3804" s="31"/>
    </row>
    <row r="3805" spans="2:8">
      <c r="B3805" s="27"/>
      <c r="C3805" s="27"/>
      <c r="D3805" s="27"/>
      <c r="E3805" s="27"/>
      <c r="F3805" s="26"/>
      <c r="G3805" s="28"/>
      <c r="H3805" s="31"/>
    </row>
    <row r="3806" spans="2:8">
      <c r="B3806" s="27"/>
      <c r="C3806" s="27"/>
      <c r="D3806" s="27"/>
      <c r="E3806" s="27"/>
      <c r="F3806" s="26"/>
      <c r="G3806" s="28"/>
      <c r="H3806" s="31"/>
    </row>
    <row r="3807" spans="2:8">
      <c r="B3807" s="27"/>
      <c r="C3807" s="27"/>
      <c r="D3807" s="27"/>
      <c r="E3807" s="27"/>
      <c r="F3807" s="26"/>
      <c r="G3807" s="28"/>
      <c r="H3807" s="31"/>
    </row>
    <row r="3808" spans="2:8">
      <c r="B3808" s="27"/>
      <c r="C3808" s="27"/>
      <c r="D3808" s="27"/>
      <c r="E3808" s="27"/>
      <c r="F3808" s="26"/>
      <c r="G3808" s="28"/>
      <c r="H3808" s="31"/>
    </row>
    <row r="3809" spans="2:8">
      <c r="B3809" s="27"/>
      <c r="C3809" s="27"/>
      <c r="D3809" s="27"/>
      <c r="E3809" s="27"/>
      <c r="F3809" s="26"/>
      <c r="G3809" s="28"/>
      <c r="H3809" s="31"/>
    </row>
    <row r="3810" spans="2:8">
      <c r="B3810" s="27"/>
      <c r="C3810" s="27"/>
      <c r="D3810" s="27"/>
      <c r="E3810" s="27"/>
      <c r="F3810" s="26"/>
      <c r="G3810" s="28"/>
      <c r="H3810" s="31"/>
    </row>
    <row r="3811" spans="2:8">
      <c r="B3811" s="27"/>
      <c r="C3811" s="27"/>
      <c r="D3811" s="27"/>
      <c r="E3811" s="27"/>
      <c r="F3811" s="26"/>
      <c r="G3811" s="28"/>
      <c r="H3811" s="31"/>
    </row>
    <row r="3812" spans="2:8">
      <c r="B3812" s="27"/>
      <c r="C3812" s="27"/>
      <c r="D3812" s="27"/>
      <c r="E3812" s="27"/>
      <c r="F3812" s="26"/>
      <c r="G3812" s="28"/>
      <c r="H3812" s="31"/>
    </row>
    <row r="3813" spans="2:8">
      <c r="B3813" s="27"/>
      <c r="C3813" s="27"/>
      <c r="D3813" s="27"/>
      <c r="E3813" s="27"/>
      <c r="F3813" s="26"/>
      <c r="G3813" s="28"/>
      <c r="H3813" s="31"/>
    </row>
    <row r="3814" spans="2:8">
      <c r="B3814" s="27"/>
      <c r="C3814" s="27"/>
      <c r="D3814" s="27"/>
      <c r="E3814" s="27"/>
      <c r="F3814" s="26"/>
      <c r="G3814" s="28"/>
      <c r="H3814" s="31"/>
    </row>
    <row r="3815" spans="2:8">
      <c r="B3815" s="27"/>
      <c r="C3815" s="27"/>
      <c r="D3815" s="27"/>
      <c r="E3815" s="27"/>
      <c r="F3815" s="26"/>
      <c r="G3815" s="28"/>
      <c r="H3815" s="31"/>
    </row>
    <row r="3816" spans="2:8">
      <c r="B3816" s="27"/>
      <c r="C3816" s="27"/>
      <c r="D3816" s="27"/>
      <c r="E3816" s="27"/>
      <c r="F3816" s="26"/>
      <c r="G3816" s="28"/>
      <c r="H3816" s="31"/>
    </row>
    <row r="3817" spans="2:8">
      <c r="B3817" s="27"/>
      <c r="C3817" s="27"/>
      <c r="D3817" s="27"/>
      <c r="E3817" s="27"/>
      <c r="F3817" s="26"/>
      <c r="G3817" s="28"/>
      <c r="H3817" s="31"/>
    </row>
    <row r="3818" spans="2:8">
      <c r="B3818" s="27"/>
      <c r="C3818" s="27"/>
      <c r="D3818" s="27"/>
      <c r="E3818" s="27"/>
      <c r="F3818" s="26"/>
      <c r="G3818" s="28"/>
      <c r="H3818" s="31"/>
    </row>
    <row r="3819" spans="2:8">
      <c r="B3819" s="27"/>
      <c r="C3819" s="27"/>
      <c r="D3819" s="27"/>
      <c r="E3819" s="27"/>
      <c r="F3819" s="26"/>
      <c r="G3819" s="28"/>
      <c r="H3819" s="31"/>
    </row>
    <row r="3820" spans="2:8">
      <c r="B3820" s="27"/>
      <c r="C3820" s="27"/>
      <c r="D3820" s="27"/>
      <c r="E3820" s="27"/>
      <c r="F3820" s="26"/>
      <c r="G3820" s="28"/>
      <c r="H3820" s="31"/>
    </row>
    <row r="3821" spans="2:8">
      <c r="B3821" s="27"/>
      <c r="C3821" s="27"/>
      <c r="D3821" s="27"/>
      <c r="E3821" s="27"/>
      <c r="F3821" s="26"/>
      <c r="G3821" s="28"/>
      <c r="H3821" s="31"/>
    </row>
    <row r="3822" spans="2:8">
      <c r="B3822" s="27"/>
      <c r="C3822" s="27"/>
      <c r="D3822" s="27"/>
      <c r="E3822" s="27"/>
      <c r="F3822" s="26"/>
      <c r="G3822" s="28"/>
      <c r="H3822" s="31"/>
    </row>
    <row r="3823" spans="2:8">
      <c r="B3823" s="27"/>
      <c r="C3823" s="27"/>
      <c r="D3823" s="27"/>
      <c r="E3823" s="27"/>
      <c r="F3823" s="26"/>
      <c r="G3823" s="28"/>
      <c r="H3823" s="31"/>
    </row>
    <row r="3824" spans="2:8">
      <c r="B3824" s="27"/>
      <c r="C3824" s="27"/>
      <c r="D3824" s="27"/>
      <c r="E3824" s="27"/>
      <c r="F3824" s="26"/>
      <c r="G3824" s="28"/>
      <c r="H3824" s="31"/>
    </row>
    <row r="3825" spans="2:8">
      <c r="B3825" s="27"/>
      <c r="C3825" s="27"/>
      <c r="D3825" s="27"/>
      <c r="E3825" s="27"/>
      <c r="F3825" s="26"/>
      <c r="G3825" s="28"/>
      <c r="H3825" s="31"/>
    </row>
    <row r="3826" spans="2:8">
      <c r="B3826" s="27"/>
      <c r="C3826" s="27"/>
      <c r="D3826" s="27"/>
      <c r="E3826" s="27"/>
      <c r="F3826" s="26"/>
      <c r="G3826" s="28"/>
      <c r="H3826" s="31"/>
    </row>
    <row r="3827" spans="2:8">
      <c r="B3827" s="27"/>
      <c r="C3827" s="27"/>
      <c r="D3827" s="27"/>
      <c r="E3827" s="27"/>
      <c r="F3827" s="26"/>
      <c r="G3827" s="28"/>
      <c r="H3827" s="31"/>
    </row>
    <row r="3828" spans="2:8">
      <c r="B3828" s="27"/>
      <c r="C3828" s="27"/>
      <c r="D3828" s="27"/>
      <c r="E3828" s="27"/>
      <c r="F3828" s="26"/>
      <c r="G3828" s="28"/>
      <c r="H3828" s="31"/>
    </row>
    <row r="3829" spans="2:8">
      <c r="B3829" s="27"/>
      <c r="C3829" s="27"/>
      <c r="D3829" s="27"/>
      <c r="E3829" s="27"/>
      <c r="F3829" s="26"/>
      <c r="G3829" s="28"/>
      <c r="H3829" s="31"/>
    </row>
    <row r="3830" spans="2:8">
      <c r="B3830" s="27"/>
      <c r="C3830" s="27"/>
      <c r="D3830" s="27"/>
      <c r="E3830" s="27"/>
      <c r="F3830" s="26"/>
      <c r="G3830" s="28"/>
      <c r="H3830" s="31"/>
    </row>
    <row r="3831" spans="2:8">
      <c r="B3831" s="27"/>
      <c r="C3831" s="27"/>
      <c r="D3831" s="27"/>
      <c r="E3831" s="27"/>
      <c r="F3831" s="26"/>
      <c r="G3831" s="28"/>
      <c r="H3831" s="31"/>
    </row>
    <row r="3832" spans="2:8">
      <c r="B3832" s="27"/>
      <c r="C3832" s="27"/>
      <c r="D3832" s="27"/>
      <c r="E3832" s="27"/>
      <c r="F3832" s="26"/>
      <c r="G3832" s="28"/>
      <c r="H3832" s="31"/>
    </row>
    <row r="3833" spans="2:8">
      <c r="B3833" s="27"/>
      <c r="C3833" s="27"/>
      <c r="D3833" s="27"/>
      <c r="E3833" s="27"/>
      <c r="F3833" s="26"/>
      <c r="G3833" s="28"/>
      <c r="H3833" s="31"/>
    </row>
    <row r="3834" spans="2:8">
      <c r="B3834" s="27"/>
      <c r="C3834" s="27"/>
      <c r="D3834" s="27"/>
      <c r="E3834" s="27"/>
      <c r="F3834" s="26"/>
      <c r="G3834" s="28"/>
      <c r="H3834" s="31"/>
    </row>
    <row r="3835" spans="2:8">
      <c r="B3835" s="27"/>
      <c r="C3835" s="27"/>
      <c r="D3835" s="27"/>
      <c r="E3835" s="27"/>
      <c r="F3835" s="26"/>
      <c r="G3835" s="28"/>
      <c r="H3835" s="31"/>
    </row>
    <row r="3836" spans="2:8">
      <c r="B3836" s="27"/>
      <c r="C3836" s="27"/>
      <c r="D3836" s="27"/>
      <c r="E3836" s="27"/>
      <c r="F3836" s="26"/>
      <c r="G3836" s="28"/>
      <c r="H3836" s="31"/>
    </row>
    <row r="3837" spans="2:8">
      <c r="B3837" s="27"/>
      <c r="C3837" s="27"/>
      <c r="D3837" s="27"/>
      <c r="E3837" s="27"/>
      <c r="F3837" s="26"/>
      <c r="G3837" s="28"/>
      <c r="H3837" s="31"/>
    </row>
    <row r="3838" spans="2:8">
      <c r="B3838" s="27"/>
      <c r="C3838" s="27"/>
      <c r="D3838" s="27"/>
      <c r="E3838" s="27"/>
      <c r="F3838" s="26"/>
      <c r="G3838" s="28"/>
      <c r="H3838" s="31"/>
    </row>
    <row r="3839" spans="2:8">
      <c r="B3839" s="27"/>
      <c r="C3839" s="27"/>
      <c r="D3839" s="27"/>
      <c r="E3839" s="27"/>
      <c r="F3839" s="26"/>
      <c r="G3839" s="28"/>
      <c r="H3839" s="31"/>
    </row>
    <row r="3840" spans="2:8">
      <c r="B3840" s="27"/>
      <c r="C3840" s="27"/>
      <c r="D3840" s="27"/>
      <c r="E3840" s="27"/>
      <c r="F3840" s="26"/>
      <c r="G3840" s="28"/>
      <c r="H3840" s="31"/>
    </row>
    <row r="3841" spans="2:8">
      <c r="B3841" s="27"/>
      <c r="C3841" s="27"/>
      <c r="D3841" s="27"/>
      <c r="E3841" s="27"/>
      <c r="F3841" s="26"/>
      <c r="G3841" s="28"/>
      <c r="H3841" s="31"/>
    </row>
    <row r="3842" spans="2:8">
      <c r="B3842" s="27"/>
      <c r="C3842" s="27"/>
      <c r="D3842" s="27"/>
      <c r="E3842" s="27"/>
      <c r="F3842" s="26"/>
      <c r="G3842" s="28"/>
      <c r="H3842" s="31"/>
    </row>
    <row r="3843" spans="2:8">
      <c r="B3843" s="27"/>
      <c r="C3843" s="27"/>
      <c r="D3843" s="27"/>
      <c r="E3843" s="27"/>
      <c r="F3843" s="26"/>
      <c r="G3843" s="28"/>
      <c r="H3843" s="31"/>
    </row>
    <row r="3844" spans="2:8">
      <c r="B3844" s="27"/>
      <c r="C3844" s="27"/>
      <c r="D3844" s="27"/>
      <c r="E3844" s="27"/>
      <c r="F3844" s="26"/>
      <c r="G3844" s="28"/>
      <c r="H3844" s="31"/>
    </row>
    <row r="3845" spans="2:8">
      <c r="B3845" s="27"/>
      <c r="C3845" s="27"/>
      <c r="D3845" s="27"/>
      <c r="E3845" s="27"/>
      <c r="F3845" s="26"/>
      <c r="G3845" s="28"/>
      <c r="H3845" s="31"/>
    </row>
    <row r="3846" spans="2:8">
      <c r="B3846" s="27"/>
      <c r="C3846" s="27"/>
      <c r="D3846" s="27"/>
      <c r="E3846" s="27"/>
      <c r="F3846" s="26"/>
      <c r="G3846" s="28"/>
      <c r="H3846" s="31"/>
    </row>
    <row r="3847" spans="2:8">
      <c r="B3847" s="27"/>
      <c r="C3847" s="27"/>
      <c r="D3847" s="27"/>
      <c r="E3847" s="27"/>
      <c r="F3847" s="26"/>
      <c r="G3847" s="28"/>
      <c r="H3847" s="31"/>
    </row>
    <row r="3848" spans="2:8">
      <c r="B3848" s="27"/>
      <c r="C3848" s="27"/>
      <c r="D3848" s="27"/>
      <c r="E3848" s="27"/>
      <c r="F3848" s="26"/>
      <c r="G3848" s="28"/>
      <c r="H3848" s="31"/>
    </row>
    <row r="3849" spans="2:8">
      <c r="B3849" s="27"/>
      <c r="C3849" s="27"/>
      <c r="D3849" s="27"/>
      <c r="E3849" s="27"/>
      <c r="F3849" s="26"/>
      <c r="G3849" s="28"/>
      <c r="H3849" s="31"/>
    </row>
    <row r="3850" spans="2:8">
      <c r="B3850" s="27"/>
      <c r="C3850" s="27"/>
      <c r="D3850" s="27"/>
      <c r="E3850" s="27"/>
      <c r="F3850" s="26"/>
      <c r="G3850" s="28"/>
      <c r="H3850" s="31"/>
    </row>
    <row r="3851" spans="2:8">
      <c r="B3851" s="27"/>
      <c r="C3851" s="27"/>
      <c r="D3851" s="27"/>
      <c r="E3851" s="27"/>
      <c r="F3851" s="26"/>
      <c r="G3851" s="28"/>
      <c r="H3851" s="31"/>
    </row>
    <row r="3852" spans="2:8">
      <c r="B3852" s="27"/>
      <c r="C3852" s="27"/>
      <c r="D3852" s="27"/>
      <c r="E3852" s="27"/>
      <c r="F3852" s="26"/>
      <c r="G3852" s="28"/>
      <c r="H3852" s="31"/>
    </row>
    <row r="3853" spans="2:8">
      <c r="B3853" s="27"/>
      <c r="C3853" s="27"/>
      <c r="D3853" s="27"/>
      <c r="E3853" s="27"/>
      <c r="F3853" s="26"/>
      <c r="G3853" s="28"/>
      <c r="H3853" s="31"/>
    </row>
    <row r="3854" spans="2:8">
      <c r="B3854" s="27"/>
      <c r="C3854" s="27"/>
      <c r="D3854" s="27"/>
      <c r="E3854" s="27"/>
      <c r="F3854" s="26"/>
      <c r="G3854" s="28"/>
      <c r="H3854" s="31"/>
    </row>
    <row r="3855" spans="2:8">
      <c r="B3855" s="27"/>
      <c r="C3855" s="27"/>
      <c r="D3855" s="27"/>
      <c r="E3855" s="27"/>
      <c r="F3855" s="26"/>
      <c r="G3855" s="28"/>
      <c r="H3855" s="31"/>
    </row>
    <row r="3856" spans="2:8">
      <c r="B3856" s="27"/>
      <c r="C3856" s="27"/>
      <c r="D3856" s="27"/>
      <c r="E3856" s="27"/>
      <c r="F3856" s="26"/>
      <c r="G3856" s="28"/>
      <c r="H3856" s="31"/>
    </row>
    <row r="3857" spans="2:8">
      <c r="B3857" s="27"/>
      <c r="C3857" s="27"/>
      <c r="D3857" s="27"/>
      <c r="E3857" s="27"/>
      <c r="F3857" s="26"/>
      <c r="G3857" s="28"/>
      <c r="H3857" s="31"/>
    </row>
    <row r="3858" spans="2:8">
      <c r="B3858" s="27"/>
      <c r="C3858" s="27"/>
      <c r="D3858" s="27"/>
      <c r="E3858" s="27"/>
      <c r="F3858" s="26"/>
      <c r="G3858" s="28"/>
      <c r="H3858" s="31"/>
    </row>
    <row r="3859" spans="2:8">
      <c r="B3859" s="27"/>
      <c r="C3859" s="27"/>
      <c r="D3859" s="27"/>
      <c r="E3859" s="27"/>
      <c r="F3859" s="26"/>
      <c r="G3859" s="28"/>
      <c r="H3859" s="31"/>
    </row>
    <row r="3860" spans="2:8">
      <c r="B3860" s="27"/>
      <c r="C3860" s="27"/>
      <c r="D3860" s="27"/>
      <c r="E3860" s="27"/>
      <c r="F3860" s="26"/>
      <c r="G3860" s="28"/>
      <c r="H3860" s="31"/>
    </row>
    <row r="3861" spans="2:8">
      <c r="B3861" s="27"/>
      <c r="C3861" s="27"/>
      <c r="D3861" s="27"/>
      <c r="E3861" s="27"/>
      <c r="F3861" s="26"/>
      <c r="G3861" s="28"/>
      <c r="H3861" s="31"/>
    </row>
    <row r="3862" spans="2:8">
      <c r="B3862" s="27"/>
      <c r="C3862" s="27"/>
      <c r="D3862" s="27"/>
      <c r="E3862" s="27"/>
      <c r="F3862" s="26"/>
      <c r="G3862" s="28"/>
      <c r="H3862" s="31"/>
    </row>
    <row r="3863" spans="2:8">
      <c r="B3863" s="27"/>
      <c r="C3863" s="27"/>
      <c r="D3863" s="27"/>
      <c r="E3863" s="27"/>
      <c r="F3863" s="26"/>
      <c r="G3863" s="28"/>
      <c r="H3863" s="31"/>
    </row>
    <row r="3864" spans="2:8">
      <c r="B3864" s="27"/>
      <c r="C3864" s="27"/>
      <c r="D3864" s="27"/>
      <c r="E3864" s="27"/>
      <c r="F3864" s="26"/>
      <c r="G3864" s="28"/>
      <c r="H3864" s="31"/>
    </row>
    <row r="3865" spans="2:8">
      <c r="B3865" s="27"/>
      <c r="C3865" s="27"/>
      <c r="D3865" s="27"/>
      <c r="E3865" s="27"/>
      <c r="F3865" s="26"/>
      <c r="G3865" s="28"/>
      <c r="H3865" s="31"/>
    </row>
    <row r="3866" spans="2:8">
      <c r="B3866" s="27"/>
      <c r="C3866" s="27"/>
      <c r="D3866" s="27"/>
      <c r="E3866" s="27"/>
      <c r="F3866" s="26"/>
      <c r="G3866" s="28"/>
      <c r="H3866" s="31"/>
    </row>
    <row r="3867" spans="2:8">
      <c r="B3867" s="27"/>
      <c r="C3867" s="27"/>
      <c r="D3867" s="27"/>
      <c r="E3867" s="27"/>
      <c r="F3867" s="26"/>
      <c r="G3867" s="28"/>
      <c r="H3867" s="31"/>
    </row>
    <row r="3868" spans="2:8">
      <c r="B3868" s="27"/>
      <c r="C3868" s="27"/>
      <c r="D3868" s="27"/>
      <c r="E3868" s="27"/>
      <c r="F3868" s="26"/>
      <c r="G3868" s="28"/>
      <c r="H3868" s="31"/>
    </row>
    <row r="3869" spans="2:8">
      <c r="B3869" s="27"/>
      <c r="C3869" s="27"/>
      <c r="D3869" s="27"/>
      <c r="E3869" s="27"/>
      <c r="F3869" s="26"/>
      <c r="G3869" s="28"/>
      <c r="H3869" s="31"/>
    </row>
    <row r="3870" spans="2:8">
      <c r="B3870" s="27"/>
      <c r="C3870" s="27"/>
      <c r="D3870" s="27"/>
      <c r="E3870" s="27"/>
      <c r="F3870" s="26"/>
      <c r="G3870" s="28"/>
      <c r="H3870" s="31"/>
    </row>
    <row r="3871" spans="2:8">
      <c r="B3871" s="27"/>
      <c r="C3871" s="27"/>
      <c r="D3871" s="27"/>
      <c r="E3871" s="27"/>
      <c r="F3871" s="26"/>
      <c r="G3871" s="28"/>
      <c r="H3871" s="31"/>
    </row>
    <row r="3872" spans="2:8">
      <c r="B3872" s="27"/>
      <c r="C3872" s="27"/>
      <c r="D3872" s="27"/>
      <c r="E3872" s="27"/>
      <c r="F3872" s="26"/>
      <c r="G3872" s="28"/>
      <c r="H3872" s="31"/>
    </row>
    <row r="3873" spans="2:8">
      <c r="B3873" s="27"/>
      <c r="C3873" s="27"/>
      <c r="D3873" s="27"/>
      <c r="E3873" s="27"/>
      <c r="F3873" s="26"/>
      <c r="G3873" s="28"/>
      <c r="H3873" s="31"/>
    </row>
    <row r="3874" spans="2:8">
      <c r="B3874" s="27"/>
      <c r="C3874" s="27"/>
      <c r="D3874" s="27"/>
      <c r="E3874" s="27"/>
      <c r="F3874" s="26"/>
      <c r="G3874" s="28"/>
      <c r="H3874" s="31"/>
    </row>
    <row r="3875" spans="2:8">
      <c r="B3875" s="27"/>
      <c r="C3875" s="27"/>
      <c r="D3875" s="27"/>
      <c r="E3875" s="27"/>
      <c r="F3875" s="26"/>
      <c r="G3875" s="28"/>
      <c r="H3875" s="31"/>
    </row>
    <row r="3876" spans="2:8">
      <c r="B3876" s="27"/>
      <c r="C3876" s="27"/>
      <c r="D3876" s="27"/>
      <c r="E3876" s="27"/>
      <c r="F3876" s="26"/>
      <c r="G3876" s="28"/>
      <c r="H3876" s="31"/>
    </row>
    <row r="3877" spans="2:8">
      <c r="B3877" s="27"/>
      <c r="C3877" s="27"/>
      <c r="D3877" s="27"/>
      <c r="E3877" s="27"/>
      <c r="F3877" s="26"/>
      <c r="G3877" s="28"/>
      <c r="H3877" s="31"/>
    </row>
    <row r="3878" spans="2:8">
      <c r="B3878" s="27"/>
      <c r="C3878" s="27"/>
      <c r="D3878" s="27"/>
      <c r="E3878" s="27"/>
      <c r="F3878" s="26"/>
      <c r="G3878" s="28"/>
      <c r="H3878" s="31"/>
    </row>
    <row r="3879" spans="2:8">
      <c r="B3879" s="27"/>
      <c r="C3879" s="27"/>
      <c r="D3879" s="27"/>
      <c r="E3879" s="27"/>
      <c r="F3879" s="26"/>
      <c r="G3879" s="28"/>
      <c r="H3879" s="31"/>
    </row>
    <row r="3880" spans="2:8">
      <c r="B3880" s="27"/>
      <c r="C3880" s="27"/>
      <c r="D3880" s="27"/>
      <c r="E3880" s="27"/>
      <c r="F3880" s="26"/>
      <c r="G3880" s="28"/>
      <c r="H3880" s="31"/>
    </row>
    <row r="3881" spans="2:8">
      <c r="B3881" s="27"/>
      <c r="C3881" s="27"/>
      <c r="D3881" s="27"/>
      <c r="E3881" s="27"/>
      <c r="F3881" s="26"/>
      <c r="G3881" s="28"/>
      <c r="H3881" s="31"/>
    </row>
    <row r="3882" spans="2:8">
      <c r="B3882" s="27"/>
      <c r="C3882" s="27"/>
      <c r="D3882" s="27"/>
      <c r="E3882" s="27"/>
      <c r="F3882" s="26"/>
      <c r="G3882" s="28"/>
      <c r="H3882" s="31"/>
    </row>
    <row r="3883" spans="2:8">
      <c r="B3883" s="27"/>
      <c r="C3883" s="27"/>
      <c r="D3883" s="27"/>
      <c r="E3883" s="27"/>
      <c r="F3883" s="26"/>
      <c r="G3883" s="28"/>
      <c r="H3883" s="31"/>
    </row>
    <row r="3884" spans="2:8">
      <c r="B3884" s="27"/>
      <c r="C3884" s="27"/>
      <c r="D3884" s="27"/>
      <c r="E3884" s="27"/>
      <c r="F3884" s="26"/>
      <c r="G3884" s="28"/>
      <c r="H3884" s="31"/>
    </row>
    <row r="3885" spans="2:8">
      <c r="B3885" s="27"/>
      <c r="C3885" s="27"/>
      <c r="D3885" s="27"/>
      <c r="E3885" s="27"/>
      <c r="F3885" s="26"/>
      <c r="G3885" s="28"/>
      <c r="H3885" s="31"/>
    </row>
    <row r="3886" spans="2:8">
      <c r="B3886" s="27"/>
      <c r="C3886" s="27"/>
      <c r="D3886" s="27"/>
      <c r="E3886" s="27"/>
      <c r="F3886" s="26"/>
      <c r="G3886" s="28"/>
      <c r="H3886" s="31"/>
    </row>
    <row r="3887" spans="2:8">
      <c r="B3887" s="27"/>
      <c r="C3887" s="27"/>
      <c r="D3887" s="27"/>
      <c r="E3887" s="27"/>
      <c r="F3887" s="26"/>
      <c r="G3887" s="28"/>
      <c r="H3887" s="31"/>
    </row>
    <row r="3888" spans="2:8">
      <c r="B3888" s="27"/>
      <c r="C3888" s="27"/>
      <c r="D3888" s="27"/>
      <c r="E3888" s="27"/>
      <c r="F3888" s="26"/>
      <c r="G3888" s="28"/>
      <c r="H3888" s="31"/>
    </row>
    <row r="3889" spans="2:8">
      <c r="B3889" s="27"/>
      <c r="C3889" s="27"/>
      <c r="D3889" s="27"/>
      <c r="E3889" s="27"/>
      <c r="F3889" s="26"/>
      <c r="G3889" s="28"/>
      <c r="H3889" s="31"/>
    </row>
    <row r="3890" spans="2:8">
      <c r="B3890" s="27"/>
      <c r="C3890" s="27"/>
      <c r="D3890" s="27"/>
      <c r="E3890" s="27"/>
      <c r="F3890" s="26"/>
      <c r="G3890" s="28"/>
      <c r="H3890" s="31"/>
    </row>
    <row r="3891" spans="2:8">
      <c r="B3891" s="27"/>
      <c r="C3891" s="27"/>
      <c r="D3891" s="27"/>
      <c r="E3891" s="27"/>
      <c r="F3891" s="26"/>
      <c r="G3891" s="28"/>
      <c r="H3891" s="31"/>
    </row>
    <row r="3892" spans="2:8">
      <c r="B3892" s="27"/>
      <c r="C3892" s="27"/>
      <c r="D3892" s="27"/>
      <c r="E3892" s="27"/>
      <c r="F3892" s="26"/>
      <c r="G3892" s="28"/>
      <c r="H3892" s="31"/>
    </row>
    <row r="3893" spans="2:8">
      <c r="B3893" s="27"/>
      <c r="C3893" s="27"/>
      <c r="D3893" s="27"/>
      <c r="E3893" s="27"/>
      <c r="F3893" s="26"/>
      <c r="G3893" s="28"/>
      <c r="H3893" s="31"/>
    </row>
    <row r="3894" spans="2:8">
      <c r="B3894" s="27"/>
      <c r="C3894" s="27"/>
      <c r="D3894" s="27"/>
      <c r="E3894" s="27"/>
      <c r="F3894" s="26"/>
      <c r="G3894" s="28"/>
      <c r="H3894" s="31"/>
    </row>
    <row r="3895" spans="2:8">
      <c r="B3895" s="27"/>
      <c r="C3895" s="27"/>
      <c r="D3895" s="27"/>
      <c r="E3895" s="27"/>
      <c r="F3895" s="26"/>
      <c r="G3895" s="28"/>
      <c r="H3895" s="31"/>
    </row>
    <row r="3896" spans="2:8">
      <c r="B3896" s="27"/>
      <c r="C3896" s="27"/>
      <c r="D3896" s="27"/>
      <c r="E3896" s="27"/>
      <c r="F3896" s="26"/>
      <c r="G3896" s="28"/>
      <c r="H3896" s="31"/>
    </row>
    <row r="3897" spans="2:8">
      <c r="B3897" s="27"/>
      <c r="C3897" s="27"/>
      <c r="D3897" s="27"/>
      <c r="E3897" s="27"/>
      <c r="F3897" s="26"/>
      <c r="G3897" s="28"/>
      <c r="H3897" s="31"/>
    </row>
    <row r="3898" spans="2:8">
      <c r="B3898" s="27"/>
      <c r="C3898" s="27"/>
      <c r="D3898" s="27"/>
      <c r="E3898" s="27"/>
      <c r="F3898" s="26"/>
      <c r="G3898" s="28"/>
      <c r="H3898" s="31"/>
    </row>
    <row r="3899" spans="2:8">
      <c r="B3899" s="27"/>
      <c r="C3899" s="27"/>
      <c r="D3899" s="27"/>
      <c r="E3899" s="27"/>
      <c r="F3899" s="26"/>
      <c r="G3899" s="28"/>
      <c r="H3899" s="31"/>
    </row>
    <row r="3900" spans="2:8">
      <c r="B3900" s="27"/>
      <c r="C3900" s="27"/>
      <c r="D3900" s="27"/>
      <c r="E3900" s="27"/>
      <c r="F3900" s="26"/>
      <c r="G3900" s="28"/>
      <c r="H3900" s="31"/>
    </row>
    <row r="3901" spans="2:8">
      <c r="B3901" s="27"/>
      <c r="C3901" s="27"/>
      <c r="D3901" s="27"/>
      <c r="E3901" s="27"/>
      <c r="F3901" s="26"/>
      <c r="G3901" s="28"/>
      <c r="H3901" s="31"/>
    </row>
    <row r="3902" spans="2:8">
      <c r="B3902" s="27"/>
      <c r="C3902" s="27"/>
      <c r="D3902" s="27"/>
      <c r="E3902" s="27"/>
      <c r="F3902" s="26"/>
      <c r="G3902" s="28"/>
      <c r="H3902" s="31"/>
    </row>
    <row r="3903" spans="2:8">
      <c r="B3903" s="27"/>
      <c r="C3903" s="27"/>
      <c r="D3903" s="27"/>
      <c r="E3903" s="27"/>
      <c r="F3903" s="26"/>
      <c r="G3903" s="28"/>
      <c r="H3903" s="31"/>
    </row>
    <row r="3904" spans="2:8">
      <c r="B3904" s="27"/>
      <c r="C3904" s="27"/>
      <c r="D3904" s="27"/>
      <c r="E3904" s="27"/>
      <c r="F3904" s="26"/>
      <c r="G3904" s="28"/>
      <c r="H3904" s="31"/>
    </row>
    <row r="3905" spans="2:8">
      <c r="B3905" s="27"/>
      <c r="C3905" s="27"/>
      <c r="D3905" s="27"/>
      <c r="E3905" s="27"/>
      <c r="F3905" s="26"/>
      <c r="G3905" s="28"/>
      <c r="H3905" s="31"/>
    </row>
    <row r="3906" spans="2:8">
      <c r="B3906" s="27"/>
      <c r="C3906" s="27"/>
      <c r="D3906" s="27"/>
      <c r="E3906" s="27"/>
      <c r="F3906" s="26"/>
      <c r="G3906" s="28"/>
      <c r="H3906" s="31"/>
    </row>
    <row r="3907" spans="2:8">
      <c r="B3907" s="27"/>
      <c r="C3907" s="27"/>
      <c r="D3907" s="27"/>
      <c r="E3907" s="27"/>
      <c r="F3907" s="26"/>
      <c r="G3907" s="28"/>
      <c r="H3907" s="31"/>
    </row>
    <row r="3908" spans="2:8">
      <c r="B3908" s="27"/>
      <c r="C3908" s="27"/>
      <c r="D3908" s="27"/>
      <c r="E3908" s="27"/>
      <c r="F3908" s="26"/>
      <c r="G3908" s="28"/>
      <c r="H3908" s="31"/>
    </row>
    <row r="3909" spans="2:8">
      <c r="B3909" s="27"/>
      <c r="C3909" s="27"/>
      <c r="D3909" s="27"/>
      <c r="E3909" s="27"/>
      <c r="F3909" s="26"/>
      <c r="G3909" s="28"/>
      <c r="H3909" s="31"/>
    </row>
    <row r="3910" spans="2:8">
      <c r="B3910" s="27"/>
      <c r="C3910" s="27"/>
      <c r="D3910" s="27"/>
      <c r="E3910" s="27"/>
      <c r="F3910" s="26"/>
      <c r="G3910" s="28"/>
      <c r="H3910" s="31"/>
    </row>
    <row r="3911" spans="2:8">
      <c r="B3911" s="27"/>
      <c r="C3911" s="27"/>
      <c r="D3911" s="27"/>
      <c r="E3911" s="27"/>
      <c r="F3911" s="26"/>
      <c r="G3911" s="28"/>
      <c r="H3911" s="31"/>
    </row>
    <row r="3912" spans="2:8">
      <c r="B3912" s="27"/>
      <c r="C3912" s="27"/>
      <c r="D3912" s="27"/>
      <c r="E3912" s="27"/>
      <c r="F3912" s="26"/>
      <c r="G3912" s="28"/>
      <c r="H3912" s="31"/>
    </row>
    <row r="3913" spans="2:8">
      <c r="B3913" s="27"/>
      <c r="C3913" s="27"/>
      <c r="D3913" s="27"/>
      <c r="E3913" s="27"/>
      <c r="F3913" s="26"/>
      <c r="G3913" s="28"/>
      <c r="H3913" s="31"/>
    </row>
    <row r="3914" spans="2:8">
      <c r="B3914" s="27"/>
      <c r="C3914" s="27"/>
      <c r="D3914" s="27"/>
      <c r="E3914" s="27"/>
      <c r="F3914" s="26"/>
      <c r="G3914" s="28"/>
      <c r="H3914" s="31"/>
    </row>
    <row r="3915" spans="2:8">
      <c r="B3915" s="27"/>
      <c r="C3915" s="27"/>
      <c r="D3915" s="27"/>
      <c r="E3915" s="27"/>
      <c r="F3915" s="26"/>
      <c r="G3915" s="28"/>
      <c r="H3915" s="31"/>
    </row>
    <row r="3916" spans="2:8">
      <c r="B3916" s="27"/>
      <c r="C3916" s="27"/>
      <c r="D3916" s="27"/>
      <c r="E3916" s="27"/>
      <c r="F3916" s="26"/>
      <c r="G3916" s="28"/>
      <c r="H3916" s="31"/>
    </row>
    <row r="3917" spans="2:8">
      <c r="B3917" s="27"/>
      <c r="C3917" s="27"/>
      <c r="D3917" s="27"/>
      <c r="E3917" s="27"/>
      <c r="F3917" s="26"/>
      <c r="G3917" s="28"/>
      <c r="H3917" s="31"/>
    </row>
    <row r="3918" spans="2:8">
      <c r="B3918" s="27"/>
      <c r="C3918" s="27"/>
      <c r="D3918" s="27"/>
      <c r="E3918" s="27"/>
      <c r="F3918" s="26"/>
      <c r="G3918" s="28"/>
      <c r="H3918" s="31"/>
    </row>
    <row r="3919" spans="2:8">
      <c r="B3919" s="27"/>
      <c r="C3919" s="27"/>
      <c r="D3919" s="27"/>
      <c r="E3919" s="27"/>
      <c r="F3919" s="26"/>
      <c r="G3919" s="28"/>
      <c r="H3919" s="31"/>
    </row>
    <row r="3920" spans="2:8">
      <c r="B3920" s="27"/>
      <c r="C3920" s="27"/>
      <c r="D3920" s="27"/>
      <c r="E3920" s="27"/>
      <c r="F3920" s="26"/>
      <c r="G3920" s="28"/>
      <c r="H3920" s="31"/>
    </row>
    <row r="3921" spans="2:8">
      <c r="B3921" s="27"/>
      <c r="C3921" s="27"/>
      <c r="D3921" s="27"/>
      <c r="E3921" s="27"/>
      <c r="F3921" s="26"/>
      <c r="G3921" s="28"/>
      <c r="H3921" s="31"/>
    </row>
    <row r="3922" spans="2:8">
      <c r="B3922" s="27"/>
      <c r="C3922" s="27"/>
      <c r="D3922" s="27"/>
      <c r="E3922" s="27"/>
      <c r="F3922" s="26"/>
      <c r="G3922" s="28"/>
      <c r="H3922" s="31"/>
    </row>
    <row r="3923" spans="2:8">
      <c r="B3923" s="27"/>
      <c r="C3923" s="27"/>
      <c r="D3923" s="27"/>
      <c r="E3923" s="27"/>
      <c r="F3923" s="26"/>
      <c r="G3923" s="28"/>
      <c r="H3923" s="31"/>
    </row>
    <row r="3924" spans="2:8">
      <c r="B3924" s="27"/>
      <c r="C3924" s="27"/>
      <c r="D3924" s="27"/>
      <c r="E3924" s="27"/>
      <c r="F3924" s="26"/>
      <c r="G3924" s="28"/>
      <c r="H3924" s="31"/>
    </row>
    <row r="3925" spans="2:8">
      <c r="B3925" s="27"/>
      <c r="C3925" s="27"/>
      <c r="D3925" s="27"/>
      <c r="E3925" s="27"/>
      <c r="F3925" s="26"/>
      <c r="G3925" s="28"/>
      <c r="H3925" s="31"/>
    </row>
    <row r="3926" spans="2:8">
      <c r="B3926" s="27"/>
      <c r="C3926" s="27"/>
      <c r="D3926" s="27"/>
      <c r="E3926" s="27"/>
      <c r="F3926" s="26"/>
      <c r="G3926" s="28"/>
      <c r="H3926" s="31"/>
    </row>
    <row r="3927" spans="2:8">
      <c r="B3927" s="27"/>
      <c r="C3927" s="27"/>
      <c r="D3927" s="27"/>
      <c r="E3927" s="27"/>
      <c r="F3927" s="26"/>
      <c r="G3927" s="28"/>
      <c r="H3927" s="31"/>
    </row>
    <row r="3928" spans="2:8">
      <c r="B3928" s="27"/>
      <c r="C3928" s="27"/>
      <c r="D3928" s="27"/>
      <c r="E3928" s="27"/>
      <c r="F3928" s="26"/>
      <c r="G3928" s="28"/>
      <c r="H3928" s="31"/>
    </row>
    <row r="3929" spans="2:8">
      <c r="B3929" s="27"/>
      <c r="C3929" s="27"/>
      <c r="D3929" s="27"/>
      <c r="E3929" s="27"/>
      <c r="F3929" s="26"/>
      <c r="G3929" s="28"/>
      <c r="H3929" s="31"/>
    </row>
    <row r="3930" spans="2:8">
      <c r="B3930" s="27"/>
      <c r="C3930" s="27"/>
      <c r="D3930" s="27"/>
      <c r="E3930" s="27"/>
      <c r="F3930" s="26"/>
      <c r="G3930" s="28"/>
      <c r="H3930" s="31"/>
    </row>
    <row r="3931" spans="2:8">
      <c r="B3931" s="27"/>
      <c r="C3931" s="27"/>
      <c r="D3931" s="27"/>
      <c r="E3931" s="27"/>
      <c r="F3931" s="26"/>
      <c r="G3931" s="28"/>
      <c r="H3931" s="31"/>
    </row>
    <row r="3932" spans="2:8">
      <c r="B3932" s="27"/>
      <c r="C3932" s="27"/>
      <c r="D3932" s="27"/>
      <c r="E3932" s="27"/>
      <c r="F3932" s="26"/>
      <c r="G3932" s="28"/>
      <c r="H3932" s="31"/>
    </row>
    <row r="3933" spans="2:8">
      <c r="B3933" s="27"/>
      <c r="C3933" s="27"/>
      <c r="D3933" s="27"/>
      <c r="E3933" s="27"/>
      <c r="F3933" s="26"/>
      <c r="G3933" s="28"/>
      <c r="H3933" s="31"/>
    </row>
    <row r="3934" spans="2:8">
      <c r="B3934" s="27"/>
      <c r="C3934" s="27"/>
      <c r="D3934" s="27"/>
      <c r="E3934" s="27"/>
      <c r="F3934" s="26"/>
      <c r="G3934" s="28"/>
      <c r="H3934" s="31"/>
    </row>
    <row r="3935" spans="2:8">
      <c r="B3935" s="27"/>
      <c r="C3935" s="27"/>
      <c r="D3935" s="27"/>
      <c r="E3935" s="27"/>
      <c r="F3935" s="26"/>
      <c r="G3935" s="28"/>
      <c r="H3935" s="31"/>
    </row>
    <row r="3936" spans="2:8">
      <c r="B3936" s="27"/>
      <c r="C3936" s="27"/>
      <c r="D3936" s="27"/>
      <c r="E3936" s="27"/>
      <c r="F3936" s="26"/>
      <c r="G3936" s="28"/>
      <c r="H3936" s="31"/>
    </row>
    <row r="3937" spans="2:8">
      <c r="B3937" s="27"/>
      <c r="C3937" s="27"/>
      <c r="D3937" s="27"/>
      <c r="E3937" s="27"/>
      <c r="F3937" s="26"/>
      <c r="G3937" s="28"/>
      <c r="H3937" s="31"/>
    </row>
    <row r="3938" spans="2:8">
      <c r="B3938" s="27"/>
      <c r="C3938" s="27"/>
      <c r="D3938" s="27"/>
      <c r="E3938" s="27"/>
      <c r="F3938" s="26"/>
      <c r="G3938" s="28"/>
      <c r="H3938" s="31"/>
    </row>
    <row r="3939" spans="2:8">
      <c r="B3939" s="27"/>
      <c r="C3939" s="27"/>
      <c r="D3939" s="27"/>
      <c r="E3939" s="27"/>
      <c r="F3939" s="26"/>
      <c r="G3939" s="28"/>
      <c r="H3939" s="31"/>
    </row>
    <row r="3940" spans="2:8">
      <c r="B3940" s="27"/>
      <c r="C3940" s="27"/>
      <c r="D3940" s="27"/>
      <c r="E3940" s="27"/>
      <c r="F3940" s="26"/>
      <c r="G3940" s="28"/>
      <c r="H3940" s="31"/>
    </row>
    <row r="3941" spans="2:8">
      <c r="B3941" s="27"/>
      <c r="C3941" s="27"/>
      <c r="D3941" s="27"/>
      <c r="E3941" s="27"/>
      <c r="F3941" s="26"/>
      <c r="G3941" s="28"/>
      <c r="H3941" s="31"/>
    </row>
    <row r="3942" spans="2:8">
      <c r="B3942" s="27"/>
      <c r="C3942" s="27"/>
      <c r="D3942" s="27"/>
      <c r="E3942" s="27"/>
      <c r="F3942" s="26"/>
      <c r="G3942" s="28"/>
      <c r="H3942" s="31"/>
    </row>
    <row r="3943" spans="2:8">
      <c r="B3943" s="27"/>
      <c r="C3943" s="27"/>
      <c r="D3943" s="27"/>
      <c r="E3943" s="27"/>
      <c r="F3943" s="26"/>
      <c r="G3943" s="28"/>
      <c r="H3943" s="31"/>
    </row>
    <row r="3944" spans="2:8">
      <c r="B3944" s="27"/>
      <c r="C3944" s="27"/>
      <c r="D3944" s="27"/>
      <c r="E3944" s="27"/>
      <c r="F3944" s="26"/>
      <c r="G3944" s="28"/>
      <c r="H3944" s="31"/>
    </row>
    <row r="3945" spans="2:8">
      <c r="B3945" s="27"/>
      <c r="C3945" s="27"/>
      <c r="D3945" s="27"/>
      <c r="E3945" s="27"/>
      <c r="F3945" s="26"/>
      <c r="G3945" s="28"/>
      <c r="H3945" s="31"/>
    </row>
    <row r="3946" spans="2:8">
      <c r="B3946" s="27"/>
      <c r="C3946" s="27"/>
      <c r="D3946" s="27"/>
      <c r="E3946" s="27"/>
      <c r="F3946" s="26"/>
      <c r="G3946" s="28"/>
      <c r="H3946" s="31"/>
    </row>
    <row r="3947" spans="2:8">
      <c r="B3947" s="27"/>
      <c r="C3947" s="27"/>
      <c r="D3947" s="27"/>
      <c r="E3947" s="27"/>
      <c r="F3947" s="26"/>
      <c r="G3947" s="28"/>
      <c r="H3947" s="31"/>
    </row>
    <row r="3948" spans="2:8">
      <c r="B3948" s="27"/>
      <c r="C3948" s="27"/>
      <c r="D3948" s="27"/>
      <c r="E3948" s="27"/>
      <c r="F3948" s="26"/>
      <c r="G3948" s="28"/>
      <c r="H3948" s="31"/>
    </row>
    <row r="3949" spans="2:8">
      <c r="B3949" s="27"/>
      <c r="C3949" s="27"/>
      <c r="D3949" s="27"/>
      <c r="E3949" s="27"/>
      <c r="F3949" s="26"/>
      <c r="G3949" s="28"/>
      <c r="H3949" s="31"/>
    </row>
    <row r="3950" spans="2:8">
      <c r="B3950" s="27"/>
      <c r="C3950" s="27"/>
      <c r="D3950" s="27"/>
      <c r="E3950" s="27"/>
      <c r="F3950" s="26"/>
      <c r="G3950" s="28"/>
      <c r="H3950" s="31"/>
    </row>
    <row r="3951" spans="2:8">
      <c r="B3951" s="27"/>
      <c r="C3951" s="27"/>
      <c r="D3951" s="27"/>
      <c r="E3951" s="27"/>
      <c r="F3951" s="26"/>
      <c r="G3951" s="28"/>
      <c r="H3951" s="31"/>
    </row>
    <row r="3952" spans="2:8">
      <c r="B3952" s="27"/>
      <c r="C3952" s="27"/>
      <c r="D3952" s="27"/>
      <c r="E3952" s="27"/>
      <c r="F3952" s="26"/>
      <c r="G3952" s="28"/>
      <c r="H3952" s="31"/>
    </row>
    <row r="3953" spans="2:8">
      <c r="B3953" s="27"/>
      <c r="C3953" s="27"/>
      <c r="D3953" s="27"/>
      <c r="E3953" s="27"/>
      <c r="F3953" s="26"/>
      <c r="G3953" s="28"/>
      <c r="H3953" s="31"/>
    </row>
    <row r="3954" spans="2:8">
      <c r="B3954" s="27"/>
      <c r="C3954" s="27"/>
      <c r="D3954" s="27"/>
      <c r="E3954" s="27"/>
      <c r="F3954" s="26"/>
      <c r="G3954" s="28"/>
      <c r="H3954" s="31"/>
    </row>
    <row r="3955" spans="2:8">
      <c r="B3955" s="27"/>
      <c r="C3955" s="27"/>
      <c r="D3955" s="27"/>
      <c r="E3955" s="27"/>
      <c r="F3955" s="26"/>
      <c r="G3955" s="28"/>
      <c r="H3955" s="31"/>
    </row>
    <row r="3956" spans="2:8">
      <c r="B3956" s="27"/>
      <c r="C3956" s="27"/>
      <c r="D3956" s="27"/>
      <c r="E3956" s="27"/>
      <c r="F3956" s="26"/>
      <c r="G3956" s="28"/>
      <c r="H3956" s="31"/>
    </row>
    <row r="3957" spans="2:8">
      <c r="B3957" s="27"/>
      <c r="C3957" s="27"/>
      <c r="D3957" s="27"/>
      <c r="E3957" s="27"/>
      <c r="F3957" s="26"/>
      <c r="G3957" s="28"/>
      <c r="H3957" s="31"/>
    </row>
    <row r="3958" spans="2:8">
      <c r="B3958" s="27"/>
      <c r="C3958" s="27"/>
      <c r="D3958" s="27"/>
      <c r="E3958" s="27"/>
      <c r="F3958" s="26"/>
      <c r="G3958" s="28"/>
      <c r="H3958" s="31"/>
    </row>
    <row r="3959" spans="2:8">
      <c r="B3959" s="27"/>
      <c r="C3959" s="27"/>
      <c r="D3959" s="27"/>
      <c r="E3959" s="27"/>
      <c r="F3959" s="26"/>
      <c r="G3959" s="28"/>
      <c r="H3959" s="31"/>
    </row>
    <row r="3960" spans="2:8">
      <c r="B3960" s="27"/>
      <c r="C3960" s="27"/>
      <c r="D3960" s="27"/>
      <c r="E3960" s="27"/>
      <c r="F3960" s="26"/>
      <c r="G3960" s="28"/>
      <c r="H3960" s="31"/>
    </row>
    <row r="3961" spans="2:8">
      <c r="B3961" s="27"/>
      <c r="C3961" s="27"/>
      <c r="D3961" s="27"/>
      <c r="E3961" s="27"/>
      <c r="F3961" s="26"/>
      <c r="G3961" s="28"/>
      <c r="H3961" s="31"/>
    </row>
    <row r="3962" spans="2:8">
      <c r="B3962" s="27"/>
      <c r="C3962" s="27"/>
      <c r="D3962" s="27"/>
      <c r="E3962" s="27"/>
      <c r="F3962" s="26"/>
      <c r="G3962" s="28"/>
      <c r="H3962" s="31"/>
    </row>
    <row r="3963" spans="2:8">
      <c r="B3963" s="27"/>
      <c r="C3963" s="27"/>
      <c r="D3963" s="27"/>
      <c r="E3963" s="27"/>
      <c r="F3963" s="26"/>
      <c r="G3963" s="28"/>
      <c r="H3963" s="31"/>
    </row>
    <row r="3964" spans="2:8">
      <c r="B3964" s="27"/>
      <c r="C3964" s="27"/>
      <c r="D3964" s="27"/>
      <c r="E3964" s="27"/>
      <c r="F3964" s="26"/>
      <c r="G3964" s="28"/>
      <c r="H3964" s="31"/>
    </row>
    <row r="3965" spans="2:8">
      <c r="B3965" s="27"/>
      <c r="C3965" s="27"/>
      <c r="D3965" s="27"/>
      <c r="E3965" s="27"/>
      <c r="F3965" s="26"/>
      <c r="G3965" s="28"/>
      <c r="H3965" s="31"/>
    </row>
    <row r="3966" spans="2:8">
      <c r="B3966" s="27"/>
      <c r="C3966" s="27"/>
      <c r="D3966" s="27"/>
      <c r="E3966" s="27"/>
      <c r="F3966" s="26"/>
      <c r="G3966" s="28"/>
      <c r="H3966" s="31"/>
    </row>
    <row r="3967" spans="2:8">
      <c r="B3967" s="27"/>
      <c r="C3967" s="27"/>
      <c r="D3967" s="27"/>
      <c r="E3967" s="27"/>
      <c r="F3967" s="26"/>
      <c r="G3967" s="28"/>
      <c r="H3967" s="31"/>
    </row>
    <row r="3968" spans="2:8">
      <c r="B3968" s="27"/>
      <c r="C3968" s="27"/>
      <c r="D3968" s="27"/>
      <c r="E3968" s="27"/>
      <c r="F3968" s="26"/>
      <c r="G3968" s="28"/>
      <c r="H3968" s="31"/>
    </row>
    <row r="3969" spans="2:8">
      <c r="B3969" s="27"/>
      <c r="C3969" s="27"/>
      <c r="D3969" s="27"/>
      <c r="E3969" s="27"/>
      <c r="F3969" s="26"/>
      <c r="G3969" s="28"/>
      <c r="H3969" s="31"/>
    </row>
    <row r="3970" spans="2:8">
      <c r="B3970" s="27"/>
      <c r="C3970" s="27"/>
      <c r="D3970" s="27"/>
      <c r="E3970" s="27"/>
      <c r="F3970" s="26"/>
      <c r="G3970" s="28"/>
      <c r="H3970" s="31"/>
    </row>
    <row r="3971" spans="2:8">
      <c r="B3971" s="27"/>
      <c r="C3971" s="27"/>
      <c r="D3971" s="27"/>
      <c r="E3971" s="27"/>
      <c r="F3971" s="26"/>
      <c r="G3971" s="28"/>
      <c r="H3971" s="31"/>
    </row>
    <row r="3972" spans="2:8">
      <c r="B3972" s="27"/>
      <c r="C3972" s="27"/>
      <c r="D3972" s="27"/>
      <c r="E3972" s="27"/>
      <c r="F3972" s="26"/>
      <c r="G3972" s="28"/>
      <c r="H3972" s="31"/>
    </row>
    <row r="3973" spans="2:8">
      <c r="B3973" s="27"/>
      <c r="C3973" s="27"/>
      <c r="D3973" s="27"/>
      <c r="E3973" s="27"/>
      <c r="F3973" s="26"/>
      <c r="G3973" s="28"/>
      <c r="H3973" s="31"/>
    </row>
    <row r="3974" spans="2:8">
      <c r="B3974" s="27"/>
      <c r="C3974" s="27"/>
      <c r="D3974" s="27"/>
      <c r="E3974" s="27"/>
      <c r="F3974" s="26"/>
      <c r="G3974" s="28"/>
      <c r="H3974" s="31"/>
    </row>
    <row r="3975" spans="2:8">
      <c r="B3975" s="27"/>
      <c r="C3975" s="27"/>
      <c r="D3975" s="27"/>
      <c r="E3975" s="27"/>
      <c r="F3975" s="26"/>
      <c r="G3975" s="28"/>
      <c r="H3975" s="31"/>
    </row>
    <row r="3976" spans="2:8">
      <c r="B3976" s="27"/>
      <c r="C3976" s="27"/>
      <c r="D3976" s="27"/>
      <c r="E3976" s="27"/>
      <c r="F3976" s="26"/>
      <c r="G3976" s="28"/>
      <c r="H3976" s="31"/>
    </row>
    <row r="3977" spans="2:8">
      <c r="B3977" s="27"/>
      <c r="C3977" s="27"/>
      <c r="D3977" s="27"/>
      <c r="E3977" s="27"/>
      <c r="F3977" s="26"/>
      <c r="G3977" s="28"/>
      <c r="H3977" s="31"/>
    </row>
    <row r="3978" spans="2:8">
      <c r="B3978" s="27"/>
      <c r="C3978" s="27"/>
      <c r="D3978" s="27"/>
      <c r="E3978" s="27"/>
      <c r="F3978" s="26"/>
      <c r="G3978" s="28"/>
      <c r="H3978" s="31"/>
    </row>
    <row r="3979" spans="2:8">
      <c r="B3979" s="27"/>
      <c r="C3979" s="27"/>
      <c r="D3979" s="27"/>
      <c r="E3979" s="27"/>
      <c r="F3979" s="26"/>
      <c r="G3979" s="28"/>
      <c r="H3979" s="31"/>
    </row>
    <row r="3980" spans="2:8">
      <c r="B3980" s="27"/>
      <c r="C3980" s="27"/>
      <c r="D3980" s="27"/>
      <c r="E3980" s="27"/>
      <c r="F3980" s="26"/>
      <c r="G3980" s="28"/>
      <c r="H3980" s="31"/>
    </row>
    <row r="3981" spans="2:8">
      <c r="B3981" s="27"/>
      <c r="C3981" s="27"/>
      <c r="D3981" s="27"/>
      <c r="E3981" s="27"/>
      <c r="F3981" s="26"/>
      <c r="G3981" s="28"/>
      <c r="H3981" s="31"/>
    </row>
    <row r="3982" spans="2:8">
      <c r="B3982" s="27"/>
      <c r="C3982" s="27"/>
      <c r="D3982" s="27"/>
      <c r="E3982" s="27"/>
      <c r="F3982" s="26"/>
      <c r="G3982" s="28"/>
      <c r="H3982" s="31"/>
    </row>
    <row r="3983" spans="2:8">
      <c r="B3983" s="27"/>
      <c r="C3983" s="27"/>
      <c r="D3983" s="27"/>
      <c r="E3983" s="27"/>
      <c r="F3983" s="26"/>
      <c r="G3983" s="28"/>
      <c r="H3983" s="31"/>
    </row>
    <row r="3984" spans="2:8">
      <c r="B3984" s="27"/>
      <c r="C3984" s="27"/>
      <c r="D3984" s="27"/>
      <c r="E3984" s="27"/>
      <c r="F3984" s="26"/>
      <c r="G3984" s="28"/>
      <c r="H3984" s="31"/>
    </row>
    <row r="3985" spans="2:8">
      <c r="B3985" s="27"/>
      <c r="C3985" s="27"/>
      <c r="D3985" s="27"/>
      <c r="E3985" s="27"/>
      <c r="F3985" s="26"/>
      <c r="G3985" s="28"/>
      <c r="H3985" s="31"/>
    </row>
    <row r="3986" spans="2:8">
      <c r="B3986" s="27"/>
      <c r="C3986" s="27"/>
      <c r="D3986" s="27"/>
      <c r="E3986" s="27"/>
      <c r="F3986" s="26"/>
      <c r="G3986" s="28"/>
      <c r="H3986" s="31"/>
    </row>
    <row r="3987" spans="2:8">
      <c r="B3987" s="27"/>
      <c r="C3987" s="27"/>
      <c r="D3987" s="27"/>
      <c r="E3987" s="27"/>
      <c r="F3987" s="26"/>
      <c r="G3987" s="28"/>
      <c r="H3987" s="31"/>
    </row>
    <row r="3988" spans="2:8">
      <c r="B3988" s="27"/>
      <c r="C3988" s="27"/>
      <c r="D3988" s="27"/>
      <c r="E3988" s="27"/>
      <c r="F3988" s="26"/>
      <c r="G3988" s="28"/>
      <c r="H3988" s="31"/>
    </row>
    <row r="3989" spans="2:8">
      <c r="B3989" s="27"/>
      <c r="C3989" s="27"/>
      <c r="D3989" s="27"/>
      <c r="E3989" s="27"/>
      <c r="F3989" s="26"/>
      <c r="G3989" s="28"/>
      <c r="H3989" s="31"/>
    </row>
    <row r="3990" spans="2:8">
      <c r="B3990" s="27"/>
      <c r="C3990" s="27"/>
      <c r="D3990" s="27"/>
      <c r="E3990" s="27"/>
      <c r="F3990" s="26"/>
      <c r="G3990" s="28"/>
      <c r="H3990" s="31"/>
    </row>
    <row r="3991" spans="2:8">
      <c r="B3991" s="27"/>
      <c r="C3991" s="27"/>
      <c r="D3991" s="27"/>
      <c r="E3991" s="27"/>
      <c r="F3991" s="26"/>
      <c r="G3991" s="28"/>
      <c r="H3991" s="31"/>
    </row>
    <row r="3992" spans="2:8">
      <c r="B3992" s="27"/>
      <c r="C3992" s="27"/>
      <c r="D3992" s="27"/>
      <c r="E3992" s="27"/>
      <c r="F3992" s="26"/>
      <c r="G3992" s="28"/>
      <c r="H3992" s="31"/>
    </row>
    <row r="3993" spans="2:8">
      <c r="B3993" s="27"/>
      <c r="C3993" s="27"/>
      <c r="D3993" s="27"/>
      <c r="E3993" s="27"/>
      <c r="F3993" s="26"/>
      <c r="G3993" s="28"/>
      <c r="H3993" s="31"/>
    </row>
    <row r="3994" spans="2:8">
      <c r="B3994" s="27"/>
      <c r="C3994" s="27"/>
      <c r="D3994" s="27"/>
      <c r="E3994" s="27"/>
      <c r="F3994" s="26"/>
      <c r="G3994" s="28"/>
      <c r="H3994" s="31"/>
    </row>
    <row r="3995" spans="2:8">
      <c r="B3995" s="27"/>
      <c r="C3995" s="27"/>
      <c r="D3995" s="27"/>
      <c r="E3995" s="27"/>
      <c r="F3995" s="26"/>
      <c r="G3995" s="28"/>
      <c r="H3995" s="31"/>
    </row>
    <row r="3996" spans="2:8">
      <c r="B3996" s="27"/>
      <c r="C3996" s="27"/>
      <c r="D3996" s="27"/>
      <c r="E3996" s="27"/>
      <c r="F3996" s="26"/>
      <c r="G3996" s="28"/>
      <c r="H3996" s="31"/>
    </row>
    <row r="3997" spans="2:8">
      <c r="B3997" s="27"/>
      <c r="C3997" s="27"/>
      <c r="D3997" s="27"/>
      <c r="E3997" s="27"/>
      <c r="F3997" s="26"/>
      <c r="G3997" s="28"/>
      <c r="H3997" s="31"/>
    </row>
    <row r="3998" spans="2:8">
      <c r="B3998" s="27"/>
      <c r="C3998" s="27"/>
      <c r="D3998" s="27"/>
      <c r="E3998" s="27"/>
      <c r="F3998" s="26"/>
      <c r="G3998" s="28"/>
      <c r="H3998" s="31"/>
    </row>
    <row r="3999" spans="2:8">
      <c r="B3999" s="27"/>
      <c r="C3999" s="27"/>
      <c r="D3999" s="27"/>
      <c r="E3999" s="27"/>
      <c r="F3999" s="26"/>
      <c r="G3999" s="28"/>
      <c r="H3999" s="31"/>
    </row>
    <row r="4000" spans="2:8">
      <c r="B4000" s="27"/>
      <c r="C4000" s="27"/>
      <c r="D4000" s="27"/>
      <c r="E4000" s="27"/>
      <c r="F4000" s="26"/>
      <c r="G4000" s="28"/>
      <c r="H4000" s="31"/>
    </row>
    <row r="4001" spans="2:8">
      <c r="B4001" s="27"/>
      <c r="C4001" s="27"/>
      <c r="D4001" s="27"/>
      <c r="E4001" s="27"/>
      <c r="F4001" s="26"/>
      <c r="G4001" s="28"/>
      <c r="H4001" s="31"/>
    </row>
    <row r="4002" spans="2:8">
      <c r="B4002" s="27"/>
      <c r="C4002" s="27"/>
      <c r="D4002" s="27"/>
      <c r="E4002" s="27"/>
      <c r="F4002" s="26"/>
      <c r="G4002" s="28"/>
      <c r="H4002" s="31"/>
    </row>
    <row r="4003" spans="2:8">
      <c r="B4003" s="27"/>
      <c r="C4003" s="27"/>
      <c r="D4003" s="27"/>
      <c r="E4003" s="27"/>
      <c r="F4003" s="26"/>
      <c r="G4003" s="28"/>
      <c r="H4003" s="31"/>
    </row>
    <row r="4004" spans="2:8">
      <c r="B4004" s="27"/>
      <c r="C4004" s="27"/>
      <c r="D4004" s="27"/>
      <c r="E4004" s="27"/>
      <c r="F4004" s="26"/>
      <c r="G4004" s="28"/>
      <c r="H4004" s="31"/>
    </row>
    <row r="4005" spans="2:8">
      <c r="B4005" s="27"/>
      <c r="C4005" s="27"/>
      <c r="D4005" s="27"/>
      <c r="E4005" s="27"/>
      <c r="F4005" s="26"/>
      <c r="G4005" s="28"/>
      <c r="H4005" s="31"/>
    </row>
    <row r="4006" spans="2:8">
      <c r="B4006" s="27"/>
      <c r="C4006" s="27"/>
      <c r="D4006" s="27"/>
      <c r="E4006" s="27"/>
      <c r="F4006" s="26"/>
      <c r="G4006" s="28"/>
      <c r="H4006" s="31"/>
    </row>
    <row r="4007" spans="2:8">
      <c r="B4007" s="27"/>
      <c r="C4007" s="27"/>
      <c r="D4007" s="27"/>
      <c r="E4007" s="27"/>
      <c r="F4007" s="26"/>
      <c r="G4007" s="28"/>
      <c r="H4007" s="31"/>
    </row>
    <row r="4008" spans="2:8">
      <c r="B4008" s="27"/>
      <c r="C4008" s="27"/>
      <c r="D4008" s="27"/>
      <c r="E4008" s="27"/>
      <c r="F4008" s="26"/>
      <c r="G4008" s="28"/>
      <c r="H4008" s="31"/>
    </row>
    <row r="4009" spans="2:8">
      <c r="B4009" s="27"/>
      <c r="C4009" s="27"/>
      <c r="D4009" s="27"/>
      <c r="E4009" s="27"/>
      <c r="F4009" s="26"/>
      <c r="G4009" s="28"/>
      <c r="H4009" s="31"/>
    </row>
    <row r="4010" spans="2:8">
      <c r="B4010" s="27"/>
      <c r="C4010" s="27"/>
      <c r="D4010" s="27"/>
      <c r="E4010" s="27"/>
      <c r="F4010" s="26"/>
      <c r="G4010" s="28"/>
      <c r="H4010" s="31"/>
    </row>
    <row r="4011" spans="2:8">
      <c r="B4011" s="27"/>
      <c r="C4011" s="27"/>
      <c r="D4011" s="27"/>
      <c r="E4011" s="27"/>
      <c r="F4011" s="26"/>
      <c r="G4011" s="28"/>
      <c r="H4011" s="31"/>
    </row>
    <row r="4012" spans="2:8">
      <c r="B4012" s="27"/>
      <c r="C4012" s="27"/>
      <c r="D4012" s="27"/>
      <c r="E4012" s="27"/>
      <c r="F4012" s="26"/>
      <c r="G4012" s="28"/>
      <c r="H4012" s="31"/>
    </row>
    <row r="4013" spans="2:8">
      <c r="B4013" s="27"/>
      <c r="C4013" s="27"/>
      <c r="D4013" s="27"/>
      <c r="E4013" s="27"/>
      <c r="F4013" s="26"/>
      <c r="G4013" s="28"/>
      <c r="H4013" s="31"/>
    </row>
    <row r="4014" spans="2:8">
      <c r="B4014" s="27"/>
      <c r="C4014" s="27"/>
      <c r="D4014" s="27"/>
      <c r="E4014" s="27"/>
      <c r="F4014" s="26"/>
      <c r="G4014" s="28"/>
      <c r="H4014" s="31"/>
    </row>
    <row r="4015" spans="2:8">
      <c r="B4015" s="27"/>
      <c r="C4015" s="27"/>
      <c r="D4015" s="27"/>
      <c r="E4015" s="27"/>
      <c r="F4015" s="26"/>
      <c r="G4015" s="28"/>
      <c r="H4015" s="31"/>
    </row>
    <row r="4016" spans="2:8">
      <c r="B4016" s="27"/>
      <c r="C4016" s="27"/>
      <c r="D4016" s="27"/>
      <c r="E4016" s="27"/>
      <c r="F4016" s="26"/>
      <c r="G4016" s="28"/>
      <c r="H4016" s="31"/>
    </row>
    <row r="4017" spans="2:8">
      <c r="B4017" s="27"/>
      <c r="C4017" s="27"/>
      <c r="D4017" s="27"/>
      <c r="E4017" s="27"/>
      <c r="F4017" s="26"/>
      <c r="G4017" s="28"/>
      <c r="H4017" s="31"/>
    </row>
    <row r="4018" spans="2:8">
      <c r="B4018" s="27"/>
      <c r="C4018" s="27"/>
      <c r="D4018" s="27"/>
      <c r="E4018" s="27"/>
      <c r="F4018" s="26"/>
      <c r="G4018" s="28"/>
      <c r="H4018" s="31"/>
    </row>
    <row r="4019" spans="2:8">
      <c r="B4019" s="27"/>
      <c r="C4019" s="27"/>
      <c r="D4019" s="27"/>
      <c r="E4019" s="27"/>
      <c r="F4019" s="26"/>
      <c r="G4019" s="28"/>
      <c r="H4019" s="31"/>
    </row>
    <row r="4020" spans="2:8">
      <c r="B4020" s="27"/>
      <c r="C4020" s="27"/>
      <c r="D4020" s="27"/>
      <c r="E4020" s="27"/>
      <c r="F4020" s="26"/>
      <c r="G4020" s="28"/>
      <c r="H4020" s="31"/>
    </row>
    <row r="4021" spans="2:8">
      <c r="B4021" s="27"/>
      <c r="C4021" s="27"/>
      <c r="D4021" s="27"/>
      <c r="E4021" s="27"/>
      <c r="F4021" s="26"/>
      <c r="G4021" s="28"/>
      <c r="H4021" s="31"/>
    </row>
    <row r="4022" spans="2:8">
      <c r="B4022" s="27"/>
      <c r="C4022" s="27"/>
      <c r="D4022" s="27"/>
      <c r="E4022" s="27"/>
      <c r="F4022" s="26"/>
      <c r="G4022" s="28"/>
      <c r="H4022" s="31"/>
    </row>
    <row r="4023" spans="2:8">
      <c r="B4023" s="27"/>
      <c r="C4023" s="27"/>
      <c r="D4023" s="27"/>
      <c r="E4023" s="27"/>
      <c r="F4023" s="26"/>
      <c r="G4023" s="28"/>
      <c r="H4023" s="31"/>
    </row>
    <row r="4024" spans="2:8">
      <c r="B4024" s="27"/>
      <c r="C4024" s="27"/>
      <c r="D4024" s="27"/>
      <c r="E4024" s="27"/>
      <c r="F4024" s="26"/>
      <c r="G4024" s="28"/>
      <c r="H4024" s="31"/>
    </row>
    <row r="4025" spans="2:8">
      <c r="B4025" s="27"/>
      <c r="C4025" s="27"/>
      <c r="D4025" s="27"/>
      <c r="E4025" s="27"/>
      <c r="F4025" s="26"/>
      <c r="G4025" s="28"/>
      <c r="H4025" s="31"/>
    </row>
    <row r="4026" spans="2:8">
      <c r="B4026" s="27"/>
      <c r="C4026" s="27"/>
      <c r="D4026" s="27"/>
      <c r="E4026" s="27"/>
      <c r="F4026" s="26"/>
      <c r="G4026" s="28"/>
      <c r="H4026" s="31"/>
    </row>
    <row r="4027" spans="2:8">
      <c r="B4027" s="27"/>
      <c r="C4027" s="27"/>
      <c r="D4027" s="27"/>
      <c r="E4027" s="27"/>
      <c r="F4027" s="26"/>
      <c r="G4027" s="28"/>
      <c r="H4027" s="31"/>
    </row>
    <row r="4028" spans="2:8">
      <c r="B4028" s="27"/>
      <c r="C4028" s="27"/>
      <c r="D4028" s="27"/>
      <c r="E4028" s="27"/>
      <c r="F4028" s="26"/>
      <c r="G4028" s="28"/>
      <c r="H4028" s="31"/>
    </row>
    <row r="4029" spans="2:8">
      <c r="B4029" s="27"/>
      <c r="C4029" s="27"/>
      <c r="D4029" s="27"/>
      <c r="E4029" s="27"/>
      <c r="F4029" s="26"/>
      <c r="G4029" s="28"/>
      <c r="H4029" s="31"/>
    </row>
    <row r="4030" spans="2:8">
      <c r="B4030" s="27"/>
      <c r="C4030" s="27"/>
      <c r="D4030" s="27"/>
      <c r="E4030" s="27"/>
      <c r="F4030" s="26"/>
      <c r="G4030" s="28"/>
      <c r="H4030" s="31"/>
    </row>
    <row r="4031" spans="2:8">
      <c r="B4031" s="27"/>
      <c r="C4031" s="27"/>
      <c r="D4031" s="27"/>
      <c r="E4031" s="27"/>
      <c r="F4031" s="26"/>
      <c r="G4031" s="28"/>
      <c r="H4031" s="31"/>
    </row>
    <row r="4032" spans="2:8">
      <c r="B4032" s="27"/>
      <c r="C4032" s="27"/>
      <c r="D4032" s="27"/>
      <c r="E4032" s="27"/>
      <c r="F4032" s="26"/>
      <c r="G4032" s="28"/>
      <c r="H4032" s="31"/>
    </row>
    <row r="4033" spans="2:8">
      <c r="B4033" s="27"/>
      <c r="C4033" s="27"/>
      <c r="D4033" s="27"/>
      <c r="E4033" s="27"/>
      <c r="F4033" s="26"/>
      <c r="G4033" s="28"/>
      <c r="H4033" s="31"/>
    </row>
    <row r="4034" spans="2:8">
      <c r="B4034" s="27"/>
      <c r="C4034" s="27"/>
      <c r="D4034" s="27"/>
      <c r="E4034" s="27"/>
      <c r="F4034" s="26"/>
      <c r="G4034" s="28"/>
      <c r="H4034" s="31"/>
    </row>
    <row r="4035" spans="2:8">
      <c r="B4035" s="27"/>
      <c r="C4035" s="27"/>
      <c r="D4035" s="27"/>
      <c r="E4035" s="27"/>
      <c r="F4035" s="26"/>
      <c r="G4035" s="28"/>
      <c r="H4035" s="31"/>
    </row>
    <row r="4036" spans="2:8">
      <c r="B4036" s="27"/>
      <c r="C4036" s="27"/>
      <c r="D4036" s="27"/>
      <c r="E4036" s="27"/>
      <c r="F4036" s="26"/>
      <c r="G4036" s="28"/>
      <c r="H4036" s="31"/>
    </row>
    <row r="4037" spans="2:8">
      <c r="B4037" s="27"/>
      <c r="C4037" s="27"/>
      <c r="D4037" s="27"/>
      <c r="E4037" s="27"/>
      <c r="F4037" s="26"/>
      <c r="G4037" s="28"/>
      <c r="H4037" s="31"/>
    </row>
    <row r="4038" spans="2:8">
      <c r="B4038" s="27"/>
      <c r="C4038" s="27"/>
      <c r="D4038" s="27"/>
      <c r="E4038" s="27"/>
      <c r="F4038" s="26"/>
      <c r="G4038" s="28"/>
      <c r="H4038" s="31"/>
    </row>
    <row r="4039" spans="2:8">
      <c r="B4039" s="27"/>
      <c r="C4039" s="27"/>
      <c r="D4039" s="27"/>
      <c r="E4039" s="27"/>
      <c r="F4039" s="26"/>
      <c r="G4039" s="28"/>
      <c r="H4039" s="31"/>
    </row>
    <row r="4040" spans="2:8">
      <c r="B4040" s="27"/>
      <c r="C4040" s="27"/>
      <c r="D4040" s="27"/>
      <c r="E4040" s="27"/>
      <c r="F4040" s="26"/>
      <c r="G4040" s="28"/>
      <c r="H4040" s="31"/>
    </row>
    <row r="4041" spans="2:8">
      <c r="B4041" s="27"/>
      <c r="C4041" s="27"/>
      <c r="D4041" s="27"/>
      <c r="E4041" s="27"/>
      <c r="F4041" s="26"/>
      <c r="G4041" s="28"/>
      <c r="H4041" s="31"/>
    </row>
    <row r="4042" spans="2:8">
      <c r="B4042" s="27"/>
      <c r="C4042" s="27"/>
      <c r="D4042" s="27"/>
      <c r="E4042" s="27"/>
      <c r="F4042" s="26"/>
      <c r="G4042" s="28"/>
      <c r="H4042" s="31"/>
    </row>
    <row r="4043" spans="2:8">
      <c r="B4043" s="27"/>
      <c r="C4043" s="27"/>
      <c r="D4043" s="27"/>
      <c r="E4043" s="27"/>
      <c r="F4043" s="26"/>
      <c r="G4043" s="28"/>
      <c r="H4043" s="31"/>
    </row>
    <row r="4044" spans="2:8">
      <c r="B4044" s="27"/>
      <c r="C4044" s="27"/>
      <c r="D4044" s="27"/>
      <c r="E4044" s="27"/>
      <c r="F4044" s="26"/>
      <c r="G4044" s="28"/>
      <c r="H4044" s="31"/>
    </row>
    <row r="4045" spans="2:8">
      <c r="B4045" s="27"/>
      <c r="C4045" s="27"/>
      <c r="D4045" s="27"/>
      <c r="E4045" s="27"/>
      <c r="F4045" s="26"/>
      <c r="G4045" s="28"/>
      <c r="H4045" s="31"/>
    </row>
    <row r="4046" spans="2:8">
      <c r="B4046" s="27"/>
      <c r="C4046" s="27"/>
      <c r="D4046" s="27"/>
      <c r="E4046" s="27"/>
      <c r="F4046" s="26"/>
      <c r="G4046" s="28"/>
      <c r="H4046" s="31"/>
    </row>
    <row r="4047" spans="2:8">
      <c r="B4047" s="27"/>
      <c r="C4047" s="27"/>
      <c r="D4047" s="27"/>
      <c r="E4047" s="27"/>
      <c r="F4047" s="26"/>
      <c r="G4047" s="28"/>
      <c r="H4047" s="31"/>
    </row>
    <row r="4048" spans="2:8">
      <c r="B4048" s="27"/>
      <c r="C4048" s="27"/>
      <c r="D4048" s="27"/>
      <c r="E4048" s="27"/>
      <c r="F4048" s="26"/>
      <c r="G4048" s="28"/>
      <c r="H4048" s="31"/>
    </row>
    <row r="4049" spans="2:8">
      <c r="B4049" s="27"/>
      <c r="C4049" s="27"/>
      <c r="D4049" s="27"/>
      <c r="E4049" s="27"/>
      <c r="F4049" s="26"/>
      <c r="G4049" s="28"/>
      <c r="H4049" s="31"/>
    </row>
    <row r="4050" spans="2:8">
      <c r="B4050" s="27"/>
      <c r="C4050" s="27"/>
      <c r="D4050" s="27"/>
      <c r="E4050" s="27"/>
      <c r="F4050" s="26"/>
      <c r="G4050" s="28"/>
      <c r="H4050" s="31"/>
    </row>
    <row r="4051" spans="2:8">
      <c r="B4051" s="27"/>
      <c r="C4051" s="27"/>
      <c r="D4051" s="27"/>
      <c r="E4051" s="27"/>
      <c r="F4051" s="26"/>
      <c r="G4051" s="28"/>
      <c r="H4051" s="31"/>
    </row>
    <row r="4052" spans="2:8">
      <c r="B4052" s="27"/>
      <c r="C4052" s="27"/>
      <c r="D4052" s="27"/>
      <c r="E4052" s="27"/>
      <c r="F4052" s="26"/>
      <c r="G4052" s="28"/>
      <c r="H4052" s="31"/>
    </row>
    <row r="4053" spans="2:8">
      <c r="B4053" s="27"/>
      <c r="C4053" s="27"/>
      <c r="D4053" s="27"/>
      <c r="E4053" s="27"/>
      <c r="F4053" s="26"/>
      <c r="G4053" s="28"/>
      <c r="H4053" s="31"/>
    </row>
    <row r="4054" spans="2:8">
      <c r="B4054" s="27"/>
      <c r="C4054" s="27"/>
      <c r="D4054" s="27"/>
      <c r="E4054" s="27"/>
      <c r="F4054" s="26"/>
      <c r="G4054" s="28"/>
      <c r="H4054" s="31"/>
    </row>
    <row r="4055" spans="2:8">
      <c r="B4055" s="27"/>
      <c r="C4055" s="27"/>
      <c r="D4055" s="27"/>
      <c r="E4055" s="27"/>
      <c r="F4055" s="26"/>
      <c r="G4055" s="28"/>
      <c r="H4055" s="31"/>
    </row>
    <row r="4056" spans="2:8">
      <c r="B4056" s="27"/>
      <c r="C4056" s="27"/>
      <c r="D4056" s="27"/>
      <c r="E4056" s="27"/>
      <c r="F4056" s="26"/>
      <c r="G4056" s="28"/>
      <c r="H4056" s="31"/>
    </row>
    <row r="4057" spans="2:8">
      <c r="B4057" s="27"/>
      <c r="C4057" s="27"/>
      <c r="D4057" s="27"/>
      <c r="E4057" s="27"/>
      <c r="F4057" s="26"/>
      <c r="G4057" s="28"/>
      <c r="H4057" s="31"/>
    </row>
    <row r="4058" spans="2:8">
      <c r="B4058" s="27"/>
      <c r="C4058" s="27"/>
      <c r="D4058" s="27"/>
      <c r="E4058" s="27"/>
      <c r="F4058" s="26"/>
      <c r="G4058" s="28"/>
      <c r="H4058" s="31"/>
    </row>
    <row r="4059" spans="2:8">
      <c r="B4059" s="27"/>
      <c r="C4059" s="27"/>
      <c r="D4059" s="27"/>
      <c r="E4059" s="27"/>
      <c r="F4059" s="26"/>
      <c r="G4059" s="28"/>
      <c r="H4059" s="31"/>
    </row>
    <row r="4060" spans="2:8">
      <c r="B4060" s="27"/>
      <c r="C4060" s="27"/>
      <c r="D4060" s="27"/>
      <c r="E4060" s="27"/>
      <c r="F4060" s="26"/>
      <c r="G4060" s="28"/>
      <c r="H4060" s="31"/>
    </row>
    <row r="4061" spans="2:8">
      <c r="B4061" s="27"/>
      <c r="C4061" s="27"/>
      <c r="D4061" s="27"/>
      <c r="E4061" s="27"/>
      <c r="F4061" s="26"/>
      <c r="G4061" s="28"/>
      <c r="H4061" s="31"/>
    </row>
    <row r="4062" spans="2:8">
      <c r="B4062" s="27"/>
      <c r="C4062" s="27"/>
      <c r="D4062" s="27"/>
      <c r="E4062" s="27"/>
      <c r="F4062" s="26"/>
      <c r="G4062" s="28"/>
      <c r="H4062" s="31"/>
    </row>
    <row r="4063" spans="2:8">
      <c r="B4063" s="27"/>
      <c r="C4063" s="27"/>
      <c r="D4063" s="27"/>
      <c r="E4063" s="27"/>
      <c r="F4063" s="26"/>
      <c r="G4063" s="28"/>
      <c r="H4063" s="31"/>
    </row>
    <row r="4064" spans="2:8">
      <c r="B4064" s="27"/>
      <c r="C4064" s="27"/>
      <c r="D4064" s="27"/>
      <c r="E4064" s="27"/>
      <c r="F4064" s="26"/>
      <c r="G4064" s="28"/>
      <c r="H4064" s="31"/>
    </row>
    <row r="4065" spans="2:8">
      <c r="B4065" s="27"/>
      <c r="C4065" s="27"/>
      <c r="D4065" s="27"/>
      <c r="E4065" s="27"/>
      <c r="F4065" s="26"/>
      <c r="G4065" s="28"/>
      <c r="H4065" s="31"/>
    </row>
    <row r="4066" spans="2:8">
      <c r="B4066" s="27"/>
      <c r="C4066" s="27"/>
      <c r="D4066" s="27"/>
      <c r="E4066" s="27"/>
      <c r="F4066" s="26"/>
      <c r="G4066" s="28"/>
      <c r="H4066" s="31"/>
    </row>
    <row r="4067" spans="2:8">
      <c r="B4067" s="27"/>
      <c r="C4067" s="27"/>
      <c r="D4067" s="27"/>
      <c r="E4067" s="27"/>
      <c r="F4067" s="26"/>
      <c r="G4067" s="28"/>
      <c r="H4067" s="31"/>
    </row>
    <row r="4068" spans="2:8">
      <c r="B4068" s="27"/>
      <c r="C4068" s="27"/>
      <c r="D4068" s="27"/>
      <c r="E4068" s="27"/>
      <c r="F4068" s="26"/>
      <c r="G4068" s="28"/>
      <c r="H4068" s="31"/>
    </row>
    <row r="4069" spans="2:8">
      <c r="B4069" s="27"/>
      <c r="C4069" s="27"/>
      <c r="D4069" s="27"/>
      <c r="E4069" s="27"/>
      <c r="F4069" s="26"/>
      <c r="G4069" s="28"/>
      <c r="H4069" s="31"/>
    </row>
    <row r="4070" spans="2:8">
      <c r="B4070" s="27"/>
      <c r="C4070" s="27"/>
      <c r="D4070" s="27"/>
      <c r="E4070" s="27"/>
      <c r="F4070" s="26"/>
      <c r="G4070" s="28"/>
      <c r="H4070" s="31"/>
    </row>
    <row r="4071" spans="2:8">
      <c r="B4071" s="27"/>
      <c r="C4071" s="27"/>
      <c r="D4071" s="27"/>
      <c r="E4071" s="27"/>
      <c r="F4071" s="26"/>
      <c r="G4071" s="28"/>
      <c r="H4071" s="31"/>
    </row>
    <row r="4072" spans="2:8">
      <c r="B4072" s="27"/>
      <c r="C4072" s="27"/>
      <c r="D4072" s="27"/>
      <c r="E4072" s="27"/>
      <c r="F4072" s="26"/>
      <c r="G4072" s="28"/>
      <c r="H4072" s="31"/>
    </row>
    <row r="4073" spans="2:8">
      <c r="B4073" s="27"/>
      <c r="C4073" s="27"/>
      <c r="D4073" s="27"/>
      <c r="E4073" s="27"/>
      <c r="F4073" s="26"/>
      <c r="G4073" s="28"/>
      <c r="H4073" s="31"/>
    </row>
    <row r="4074" spans="2:8">
      <c r="B4074" s="27"/>
      <c r="C4074" s="27"/>
      <c r="D4074" s="27"/>
      <c r="E4074" s="27"/>
      <c r="F4074" s="26"/>
      <c r="G4074" s="28"/>
      <c r="H4074" s="31"/>
    </row>
    <row r="4075" spans="2:8">
      <c r="B4075" s="27"/>
      <c r="C4075" s="27"/>
      <c r="D4075" s="27"/>
      <c r="E4075" s="27"/>
      <c r="F4075" s="26"/>
      <c r="G4075" s="28"/>
      <c r="H4075" s="31"/>
    </row>
    <row r="4076" spans="2:8">
      <c r="B4076" s="27"/>
      <c r="C4076" s="27"/>
      <c r="D4076" s="27"/>
      <c r="E4076" s="27"/>
      <c r="F4076" s="26"/>
      <c r="G4076" s="28"/>
      <c r="H4076" s="31"/>
    </row>
    <row r="4077" spans="2:8">
      <c r="B4077" s="27"/>
      <c r="C4077" s="27"/>
      <c r="D4077" s="27"/>
      <c r="E4077" s="27"/>
      <c r="F4077" s="26"/>
      <c r="G4077" s="28"/>
      <c r="H4077" s="31"/>
    </row>
    <row r="4078" spans="2:8">
      <c r="B4078" s="27"/>
      <c r="C4078" s="27"/>
      <c r="D4078" s="27"/>
      <c r="E4078" s="27"/>
      <c r="F4078" s="26"/>
      <c r="G4078" s="28"/>
      <c r="H4078" s="31"/>
    </row>
    <row r="4079" spans="2:8">
      <c r="B4079" s="27"/>
      <c r="C4079" s="27"/>
      <c r="D4079" s="27"/>
      <c r="E4079" s="27"/>
      <c r="F4079" s="26"/>
      <c r="G4079" s="28"/>
      <c r="H4079" s="31"/>
    </row>
    <row r="4080" spans="2:8">
      <c r="B4080" s="27"/>
      <c r="C4080" s="27"/>
      <c r="D4080" s="27"/>
      <c r="E4080" s="27"/>
      <c r="F4080" s="26"/>
      <c r="G4080" s="28"/>
      <c r="H4080" s="31"/>
    </row>
    <row r="4081" spans="2:8">
      <c r="B4081" s="27"/>
      <c r="C4081" s="27"/>
      <c r="D4081" s="27"/>
      <c r="E4081" s="27"/>
      <c r="F4081" s="26"/>
      <c r="G4081" s="28"/>
      <c r="H4081" s="31"/>
    </row>
    <row r="4082" spans="2:8">
      <c r="B4082" s="27"/>
      <c r="C4082" s="27"/>
      <c r="D4082" s="27"/>
      <c r="E4082" s="27"/>
      <c r="F4082" s="26"/>
      <c r="G4082" s="28"/>
      <c r="H4082" s="31"/>
    </row>
    <row r="4083" spans="2:8">
      <c r="B4083" s="27"/>
      <c r="C4083" s="27"/>
      <c r="D4083" s="27"/>
      <c r="E4083" s="27"/>
      <c r="F4083" s="26"/>
      <c r="G4083" s="28"/>
      <c r="H4083" s="31"/>
    </row>
    <row r="4084" spans="2:8">
      <c r="B4084" s="27"/>
      <c r="C4084" s="27"/>
      <c r="D4084" s="27"/>
      <c r="E4084" s="27"/>
      <c r="F4084" s="26"/>
      <c r="G4084" s="28"/>
      <c r="H4084" s="31"/>
    </row>
    <row r="4085" spans="2:8">
      <c r="B4085" s="27"/>
      <c r="C4085" s="27"/>
      <c r="D4085" s="27"/>
      <c r="E4085" s="27"/>
      <c r="F4085" s="26"/>
      <c r="G4085" s="28"/>
      <c r="H4085" s="31"/>
    </row>
    <row r="4086" spans="2:8">
      <c r="B4086" s="27"/>
      <c r="C4086" s="27"/>
      <c r="D4086" s="27"/>
      <c r="E4086" s="27"/>
      <c r="F4086" s="26"/>
      <c r="G4086" s="28"/>
      <c r="H4086" s="31"/>
    </row>
    <row r="4087" spans="2:8">
      <c r="B4087" s="27"/>
      <c r="C4087" s="27"/>
      <c r="D4087" s="27"/>
      <c r="E4087" s="27"/>
      <c r="F4087" s="26"/>
      <c r="G4087" s="28"/>
      <c r="H4087" s="31"/>
    </row>
    <row r="4088" spans="2:8">
      <c r="B4088" s="27"/>
      <c r="C4088" s="27"/>
      <c r="D4088" s="27"/>
      <c r="E4088" s="27"/>
      <c r="F4088" s="26"/>
      <c r="G4088" s="28"/>
      <c r="H4088" s="31"/>
    </row>
    <row r="4089" spans="2:8">
      <c r="B4089" s="27"/>
      <c r="C4089" s="27"/>
      <c r="D4089" s="27"/>
      <c r="E4089" s="27"/>
      <c r="F4089" s="26"/>
      <c r="G4089" s="28"/>
      <c r="H4089" s="31"/>
    </row>
    <row r="4090" spans="2:8">
      <c r="B4090" s="27"/>
      <c r="C4090" s="27"/>
      <c r="D4090" s="27"/>
      <c r="E4090" s="27"/>
      <c r="F4090" s="26"/>
      <c r="G4090" s="28"/>
      <c r="H4090" s="31"/>
    </row>
    <row r="4091" spans="2:8">
      <c r="B4091" s="27"/>
      <c r="C4091" s="27"/>
      <c r="D4091" s="27"/>
      <c r="E4091" s="27"/>
      <c r="F4091" s="26"/>
      <c r="G4091" s="28"/>
      <c r="H4091" s="31"/>
    </row>
    <row r="4092" spans="2:8">
      <c r="B4092" s="27"/>
      <c r="C4092" s="27"/>
      <c r="D4092" s="27"/>
      <c r="E4092" s="27"/>
      <c r="F4092" s="26"/>
      <c r="G4092" s="28"/>
      <c r="H4092" s="31"/>
    </row>
    <row r="4093" spans="2:8">
      <c r="B4093" s="27"/>
      <c r="C4093" s="27"/>
      <c r="D4093" s="27"/>
      <c r="E4093" s="27"/>
      <c r="F4093" s="26"/>
      <c r="G4093" s="28"/>
      <c r="H4093" s="31"/>
    </row>
    <row r="4094" spans="2:8">
      <c r="B4094" s="27"/>
      <c r="C4094" s="27"/>
      <c r="D4094" s="27"/>
      <c r="E4094" s="27"/>
      <c r="F4094" s="26"/>
      <c r="G4094" s="28"/>
      <c r="H4094" s="31"/>
    </row>
    <row r="4095" spans="2:8">
      <c r="B4095" s="27"/>
      <c r="C4095" s="27"/>
      <c r="D4095" s="27"/>
      <c r="E4095" s="27"/>
      <c r="F4095" s="26"/>
      <c r="G4095" s="28"/>
      <c r="H4095" s="31"/>
    </row>
    <row r="4096" spans="2:8">
      <c r="B4096" s="27"/>
      <c r="C4096" s="27"/>
      <c r="D4096" s="27"/>
      <c r="E4096" s="27"/>
      <c r="F4096" s="26"/>
      <c r="G4096" s="28"/>
      <c r="H4096" s="31"/>
    </row>
    <row r="4097" spans="2:8">
      <c r="B4097" s="27"/>
      <c r="C4097" s="27"/>
      <c r="D4097" s="27"/>
      <c r="E4097" s="27"/>
      <c r="F4097" s="26"/>
      <c r="G4097" s="28"/>
      <c r="H4097" s="31"/>
    </row>
    <row r="4098" spans="2:8">
      <c r="B4098" s="27"/>
      <c r="C4098" s="27"/>
      <c r="D4098" s="27"/>
      <c r="E4098" s="27"/>
      <c r="F4098" s="26"/>
      <c r="G4098" s="28"/>
      <c r="H4098" s="31"/>
    </row>
    <row r="4099" spans="2:8">
      <c r="B4099" s="27"/>
      <c r="C4099" s="27"/>
      <c r="D4099" s="27"/>
      <c r="E4099" s="27"/>
      <c r="F4099" s="26"/>
      <c r="G4099" s="28"/>
      <c r="H4099" s="31"/>
    </row>
    <row r="4100" spans="2:8">
      <c r="B4100" s="27"/>
      <c r="C4100" s="27"/>
      <c r="D4100" s="27"/>
      <c r="E4100" s="27"/>
      <c r="F4100" s="26"/>
      <c r="G4100" s="28"/>
      <c r="H4100" s="31"/>
    </row>
    <row r="4101" spans="2:8">
      <c r="B4101" s="27"/>
      <c r="C4101" s="27"/>
      <c r="D4101" s="27"/>
      <c r="E4101" s="27"/>
      <c r="F4101" s="26"/>
      <c r="G4101" s="28"/>
      <c r="H4101" s="31"/>
    </row>
    <row r="4102" spans="2:8">
      <c r="B4102" s="27"/>
      <c r="C4102" s="27"/>
      <c r="D4102" s="27"/>
      <c r="E4102" s="27"/>
      <c r="F4102" s="26"/>
      <c r="G4102" s="28"/>
      <c r="H4102" s="31"/>
    </row>
    <row r="4103" spans="2:8">
      <c r="B4103" s="27"/>
      <c r="C4103" s="27"/>
      <c r="D4103" s="27"/>
      <c r="E4103" s="27"/>
      <c r="F4103" s="26"/>
      <c r="G4103" s="28"/>
      <c r="H4103" s="31"/>
    </row>
    <row r="4104" spans="2:8">
      <c r="B4104" s="27"/>
      <c r="C4104" s="27"/>
      <c r="D4104" s="27"/>
      <c r="E4104" s="27"/>
      <c r="F4104" s="26"/>
      <c r="G4104" s="28"/>
      <c r="H4104" s="31"/>
    </row>
    <row r="4105" spans="2:8">
      <c r="B4105" s="27"/>
      <c r="C4105" s="27"/>
      <c r="D4105" s="27"/>
      <c r="E4105" s="27"/>
      <c r="F4105" s="26"/>
      <c r="G4105" s="28"/>
      <c r="H4105" s="31"/>
    </row>
    <row r="4106" spans="2:8">
      <c r="B4106" s="27"/>
      <c r="C4106" s="27"/>
      <c r="D4106" s="27"/>
      <c r="E4106" s="27"/>
      <c r="F4106" s="26"/>
      <c r="G4106" s="28"/>
      <c r="H4106" s="31"/>
    </row>
    <row r="4107" spans="2:8">
      <c r="B4107" s="27"/>
      <c r="C4107" s="27"/>
      <c r="D4107" s="27"/>
      <c r="E4107" s="27"/>
      <c r="F4107" s="26"/>
      <c r="G4107" s="28"/>
      <c r="H4107" s="31"/>
    </row>
    <row r="4108" spans="2:8">
      <c r="B4108" s="27"/>
      <c r="C4108" s="27"/>
      <c r="D4108" s="27"/>
      <c r="E4108" s="27"/>
      <c r="F4108" s="26"/>
      <c r="G4108" s="28"/>
      <c r="H4108" s="31"/>
    </row>
    <row r="4109" spans="2:8">
      <c r="B4109" s="27"/>
      <c r="C4109" s="27"/>
      <c r="D4109" s="27"/>
      <c r="E4109" s="27"/>
      <c r="F4109" s="26"/>
      <c r="G4109" s="28"/>
      <c r="H4109" s="31"/>
    </row>
    <row r="4110" spans="2:8">
      <c r="B4110" s="27"/>
      <c r="C4110" s="27"/>
      <c r="D4110" s="27"/>
      <c r="E4110" s="27"/>
      <c r="F4110" s="26"/>
      <c r="G4110" s="28"/>
      <c r="H4110" s="31"/>
    </row>
    <row r="4111" spans="2:8">
      <c r="B4111" s="27"/>
      <c r="C4111" s="27"/>
      <c r="D4111" s="27"/>
      <c r="E4111" s="27"/>
      <c r="F4111" s="26"/>
      <c r="G4111" s="28"/>
      <c r="H4111" s="31"/>
    </row>
    <row r="4112" spans="2:8">
      <c r="B4112" s="27"/>
      <c r="C4112" s="27"/>
      <c r="D4112" s="27"/>
      <c r="E4112" s="27"/>
      <c r="F4112" s="26"/>
      <c r="G4112" s="28"/>
      <c r="H4112" s="31"/>
    </row>
    <row r="4113" spans="2:8">
      <c r="B4113" s="27"/>
      <c r="C4113" s="27"/>
      <c r="D4113" s="27"/>
      <c r="E4113" s="27"/>
      <c r="F4113" s="26"/>
      <c r="G4113" s="28"/>
      <c r="H4113" s="31"/>
    </row>
    <row r="4114" spans="2:8">
      <c r="B4114" s="27"/>
      <c r="C4114" s="27"/>
      <c r="D4114" s="27"/>
      <c r="E4114" s="27"/>
      <c r="F4114" s="26"/>
      <c r="G4114" s="28"/>
      <c r="H4114" s="31"/>
    </row>
    <row r="4115" spans="2:8">
      <c r="B4115" s="27"/>
      <c r="C4115" s="27"/>
      <c r="D4115" s="27"/>
      <c r="E4115" s="27"/>
      <c r="F4115" s="26"/>
      <c r="G4115" s="28"/>
      <c r="H4115" s="31"/>
    </row>
    <row r="4116" spans="2:8">
      <c r="B4116" s="27"/>
      <c r="C4116" s="27"/>
      <c r="D4116" s="27"/>
      <c r="E4116" s="27"/>
      <c r="F4116" s="26"/>
      <c r="G4116" s="28"/>
      <c r="H4116" s="31"/>
    </row>
    <row r="4117" spans="2:8">
      <c r="B4117" s="27"/>
      <c r="C4117" s="27"/>
      <c r="D4117" s="27"/>
      <c r="E4117" s="27"/>
      <c r="F4117" s="26"/>
      <c r="G4117" s="28"/>
      <c r="H4117" s="31"/>
    </row>
    <row r="4118" spans="2:8">
      <c r="B4118" s="27"/>
      <c r="C4118" s="27"/>
      <c r="D4118" s="27"/>
      <c r="E4118" s="27"/>
      <c r="F4118" s="26"/>
      <c r="G4118" s="28"/>
      <c r="H4118" s="31"/>
    </row>
    <row r="4119" spans="2:8">
      <c r="B4119" s="27"/>
      <c r="C4119" s="27"/>
      <c r="D4119" s="27"/>
      <c r="E4119" s="27"/>
      <c r="F4119" s="26"/>
      <c r="G4119" s="28"/>
      <c r="H4119" s="31"/>
    </row>
    <row r="4120" spans="2:8">
      <c r="B4120" s="27"/>
      <c r="C4120" s="27"/>
      <c r="D4120" s="27"/>
      <c r="E4120" s="27"/>
      <c r="F4120" s="26"/>
      <c r="G4120" s="28"/>
      <c r="H4120" s="31"/>
    </row>
    <row r="4121" spans="2:8">
      <c r="B4121" s="27"/>
      <c r="C4121" s="27"/>
      <c r="D4121" s="27"/>
      <c r="E4121" s="27"/>
      <c r="F4121" s="26"/>
      <c r="G4121" s="28"/>
      <c r="H4121" s="31"/>
    </row>
    <row r="4122" spans="2:8">
      <c r="B4122" s="27"/>
      <c r="C4122" s="27"/>
      <c r="D4122" s="27"/>
      <c r="E4122" s="27"/>
      <c r="F4122" s="26"/>
      <c r="G4122" s="28"/>
      <c r="H4122" s="31"/>
    </row>
    <row r="4123" spans="2:8">
      <c r="B4123" s="27"/>
      <c r="C4123" s="27"/>
      <c r="D4123" s="27"/>
      <c r="E4123" s="27"/>
      <c r="F4123" s="26"/>
      <c r="G4123" s="28"/>
      <c r="H4123" s="31"/>
    </row>
    <row r="4124" spans="2:8">
      <c r="B4124" s="27"/>
      <c r="C4124" s="27"/>
      <c r="D4124" s="27"/>
      <c r="E4124" s="27"/>
      <c r="F4124" s="26"/>
      <c r="G4124" s="28"/>
      <c r="H4124" s="31"/>
    </row>
    <row r="4125" spans="2:8">
      <c r="B4125" s="27"/>
      <c r="C4125" s="27"/>
      <c r="D4125" s="27"/>
      <c r="E4125" s="27"/>
      <c r="F4125" s="26"/>
      <c r="G4125" s="28"/>
      <c r="H4125" s="31"/>
    </row>
    <row r="4126" spans="2:8">
      <c r="B4126" s="27"/>
      <c r="C4126" s="27"/>
      <c r="D4126" s="27"/>
      <c r="E4126" s="27"/>
      <c r="F4126" s="26"/>
      <c r="G4126" s="28"/>
      <c r="H4126" s="31"/>
    </row>
    <row r="4127" spans="2:8">
      <c r="B4127" s="27"/>
      <c r="C4127" s="27"/>
      <c r="D4127" s="27"/>
      <c r="E4127" s="27"/>
      <c r="F4127" s="26"/>
      <c r="G4127" s="28"/>
      <c r="H4127" s="31"/>
    </row>
    <row r="4128" spans="2:8">
      <c r="B4128" s="27"/>
      <c r="C4128" s="27"/>
      <c r="D4128" s="27"/>
      <c r="E4128" s="27"/>
      <c r="F4128" s="26"/>
      <c r="G4128" s="28"/>
      <c r="H4128" s="31"/>
    </row>
    <row r="4129" spans="2:8">
      <c r="B4129" s="27"/>
      <c r="C4129" s="27"/>
      <c r="D4129" s="27"/>
      <c r="E4129" s="27"/>
      <c r="F4129" s="26"/>
      <c r="G4129" s="28"/>
      <c r="H4129" s="31"/>
    </row>
    <row r="4130" spans="2:8">
      <c r="B4130" s="27"/>
      <c r="C4130" s="27"/>
      <c r="D4130" s="27"/>
      <c r="E4130" s="27"/>
      <c r="F4130" s="26"/>
      <c r="G4130" s="28"/>
      <c r="H4130" s="31"/>
    </row>
    <row r="4131" spans="2:8">
      <c r="B4131" s="27"/>
      <c r="C4131" s="27"/>
      <c r="D4131" s="27"/>
      <c r="E4131" s="27"/>
      <c r="F4131" s="26"/>
      <c r="G4131" s="28"/>
      <c r="H4131" s="31"/>
    </row>
    <row r="4132" spans="2:8">
      <c r="B4132" s="27"/>
      <c r="C4132" s="27"/>
      <c r="D4132" s="27"/>
      <c r="E4132" s="27"/>
      <c r="F4132" s="26"/>
      <c r="G4132" s="28"/>
      <c r="H4132" s="31"/>
    </row>
    <row r="4133" spans="2:8">
      <c r="B4133" s="27"/>
      <c r="C4133" s="27"/>
      <c r="D4133" s="27"/>
      <c r="E4133" s="27"/>
      <c r="F4133" s="26"/>
      <c r="G4133" s="28"/>
      <c r="H4133" s="31"/>
    </row>
    <row r="4134" spans="2:8">
      <c r="B4134" s="27"/>
      <c r="C4134" s="27"/>
      <c r="D4134" s="27"/>
      <c r="E4134" s="27"/>
      <c r="F4134" s="26"/>
      <c r="G4134" s="28"/>
      <c r="H4134" s="31"/>
    </row>
    <row r="4135" spans="2:8">
      <c r="B4135" s="27"/>
      <c r="C4135" s="27"/>
      <c r="D4135" s="27"/>
      <c r="E4135" s="27"/>
      <c r="F4135" s="26"/>
      <c r="G4135" s="28"/>
      <c r="H4135" s="31"/>
    </row>
    <row r="4136" spans="2:8">
      <c r="B4136" s="27"/>
      <c r="C4136" s="27"/>
      <c r="D4136" s="27"/>
      <c r="E4136" s="27"/>
      <c r="F4136" s="26"/>
      <c r="G4136" s="28"/>
      <c r="H4136" s="31"/>
    </row>
    <row r="4137" spans="2:8">
      <c r="B4137" s="27"/>
      <c r="C4137" s="27"/>
      <c r="D4137" s="27"/>
      <c r="E4137" s="27"/>
      <c r="F4137" s="26"/>
      <c r="G4137" s="28"/>
      <c r="H4137" s="31"/>
    </row>
    <row r="4138" spans="2:8">
      <c r="B4138" s="27"/>
      <c r="C4138" s="27"/>
      <c r="D4138" s="27"/>
      <c r="E4138" s="27"/>
      <c r="F4138" s="26"/>
      <c r="G4138" s="28"/>
      <c r="H4138" s="31"/>
    </row>
    <row r="4139" spans="2:8">
      <c r="B4139" s="27"/>
      <c r="C4139" s="27"/>
      <c r="D4139" s="27"/>
      <c r="E4139" s="27"/>
      <c r="F4139" s="26"/>
      <c r="G4139" s="28"/>
      <c r="H4139" s="31"/>
    </row>
    <row r="4140" spans="2:8">
      <c r="B4140" s="27"/>
      <c r="C4140" s="27"/>
      <c r="D4140" s="27"/>
      <c r="E4140" s="27"/>
      <c r="F4140" s="26"/>
      <c r="G4140" s="28"/>
      <c r="H4140" s="31"/>
    </row>
    <row r="4141" spans="2:8">
      <c r="B4141" s="27"/>
      <c r="C4141" s="27"/>
      <c r="D4141" s="27"/>
      <c r="E4141" s="27"/>
      <c r="F4141" s="26"/>
      <c r="G4141" s="28"/>
      <c r="H4141" s="31"/>
    </row>
    <row r="4142" spans="2:8">
      <c r="B4142" s="27"/>
      <c r="C4142" s="27"/>
      <c r="D4142" s="27"/>
      <c r="E4142" s="27"/>
      <c r="F4142" s="26"/>
      <c r="G4142" s="28"/>
      <c r="H4142" s="31"/>
    </row>
    <row r="4143" spans="2:8">
      <c r="B4143" s="27"/>
      <c r="C4143" s="27"/>
      <c r="D4143" s="27"/>
      <c r="E4143" s="27"/>
      <c r="F4143" s="26"/>
      <c r="G4143" s="28"/>
      <c r="H4143" s="31"/>
    </row>
    <row r="4144" spans="2:8">
      <c r="B4144" s="27"/>
      <c r="C4144" s="27"/>
      <c r="D4144" s="27"/>
      <c r="E4144" s="27"/>
      <c r="F4144" s="26"/>
      <c r="G4144" s="28"/>
      <c r="H4144" s="31"/>
    </row>
    <row r="4145" spans="2:8">
      <c r="B4145" s="27"/>
      <c r="C4145" s="27"/>
      <c r="D4145" s="27"/>
      <c r="E4145" s="27"/>
      <c r="F4145" s="26"/>
      <c r="G4145" s="28"/>
      <c r="H4145" s="31"/>
    </row>
    <row r="4146" spans="2:8">
      <c r="B4146" s="27"/>
      <c r="C4146" s="27"/>
      <c r="D4146" s="27"/>
      <c r="E4146" s="27"/>
      <c r="F4146" s="26"/>
      <c r="G4146" s="28"/>
      <c r="H4146" s="31"/>
    </row>
    <row r="4147" spans="2:8">
      <c r="B4147" s="27"/>
      <c r="C4147" s="27"/>
      <c r="D4147" s="27"/>
      <c r="E4147" s="27"/>
      <c r="F4147" s="26"/>
      <c r="G4147" s="28"/>
      <c r="H4147" s="31"/>
    </row>
    <row r="4148" spans="2:8">
      <c r="B4148" s="27"/>
      <c r="C4148" s="27"/>
      <c r="D4148" s="27"/>
      <c r="E4148" s="27"/>
      <c r="F4148" s="26"/>
      <c r="G4148" s="28"/>
      <c r="H4148" s="31"/>
    </row>
    <row r="4149" spans="2:8">
      <c r="B4149" s="27"/>
      <c r="C4149" s="27"/>
      <c r="D4149" s="27"/>
      <c r="E4149" s="27"/>
      <c r="F4149" s="26"/>
      <c r="G4149" s="28"/>
      <c r="H4149" s="31"/>
    </row>
    <row r="4150" spans="2:8">
      <c r="B4150" s="27"/>
      <c r="C4150" s="27"/>
      <c r="D4150" s="27"/>
      <c r="E4150" s="27"/>
      <c r="F4150" s="26"/>
      <c r="G4150" s="28"/>
      <c r="H4150" s="31"/>
    </row>
    <row r="4151" spans="2:8">
      <c r="B4151" s="27"/>
      <c r="C4151" s="27"/>
      <c r="D4151" s="27"/>
      <c r="E4151" s="27"/>
      <c r="F4151" s="26"/>
      <c r="G4151" s="28"/>
      <c r="H4151" s="31"/>
    </row>
    <row r="4152" spans="2:8">
      <c r="B4152" s="27"/>
      <c r="C4152" s="27"/>
      <c r="D4152" s="27"/>
      <c r="E4152" s="27"/>
      <c r="F4152" s="26"/>
      <c r="G4152" s="28"/>
      <c r="H4152" s="31"/>
    </row>
    <row r="4153" spans="2:8">
      <c r="B4153" s="27"/>
      <c r="C4153" s="27"/>
      <c r="D4153" s="27"/>
      <c r="E4153" s="27"/>
      <c r="F4153" s="26"/>
      <c r="G4153" s="28"/>
      <c r="H4153" s="31"/>
    </row>
    <row r="4154" spans="2:8">
      <c r="B4154" s="27"/>
      <c r="C4154" s="27"/>
      <c r="D4154" s="27"/>
      <c r="E4154" s="27"/>
      <c r="F4154" s="26"/>
      <c r="G4154" s="28"/>
      <c r="H4154" s="31"/>
    </row>
    <row r="4155" spans="2:8">
      <c r="B4155" s="27"/>
      <c r="C4155" s="27"/>
      <c r="D4155" s="27"/>
      <c r="E4155" s="27"/>
      <c r="F4155" s="26"/>
      <c r="G4155" s="28"/>
      <c r="H4155" s="31"/>
    </row>
    <row r="4156" spans="2:8">
      <c r="B4156" s="27"/>
      <c r="C4156" s="27"/>
      <c r="D4156" s="27"/>
      <c r="E4156" s="27"/>
      <c r="F4156" s="26"/>
      <c r="G4156" s="28"/>
      <c r="H4156" s="31"/>
    </row>
    <row r="4157" spans="2:8">
      <c r="B4157" s="27"/>
      <c r="C4157" s="27"/>
      <c r="D4157" s="27"/>
      <c r="E4157" s="27"/>
      <c r="F4157" s="26"/>
      <c r="G4157" s="28"/>
      <c r="H4157" s="31"/>
    </row>
    <row r="4158" spans="2:8">
      <c r="B4158" s="27"/>
      <c r="C4158" s="27"/>
      <c r="D4158" s="27"/>
      <c r="E4158" s="27"/>
      <c r="F4158" s="26"/>
      <c r="G4158" s="28"/>
      <c r="H4158" s="31"/>
    </row>
    <row r="4159" spans="2:8">
      <c r="B4159" s="27"/>
      <c r="C4159" s="27"/>
      <c r="D4159" s="27"/>
      <c r="E4159" s="27"/>
      <c r="F4159" s="26"/>
      <c r="G4159" s="28"/>
      <c r="H4159" s="31"/>
    </row>
    <row r="4160" spans="2:8">
      <c r="B4160" s="27"/>
      <c r="C4160" s="27"/>
      <c r="D4160" s="27"/>
      <c r="E4160" s="27"/>
      <c r="F4160" s="26"/>
      <c r="G4160" s="28"/>
      <c r="H4160" s="31"/>
    </row>
    <row r="4161" spans="2:8">
      <c r="B4161" s="27"/>
      <c r="C4161" s="27"/>
      <c r="D4161" s="27"/>
      <c r="E4161" s="27"/>
      <c r="F4161" s="26"/>
      <c r="G4161" s="28"/>
      <c r="H4161" s="31"/>
    </row>
    <row r="4162" spans="2:8">
      <c r="B4162" s="27"/>
      <c r="C4162" s="27"/>
      <c r="D4162" s="27"/>
      <c r="E4162" s="27"/>
      <c r="F4162" s="26"/>
      <c r="G4162" s="28"/>
      <c r="H4162" s="31"/>
    </row>
    <row r="4163" spans="2:8">
      <c r="B4163" s="27"/>
      <c r="C4163" s="27"/>
      <c r="D4163" s="27"/>
      <c r="E4163" s="27"/>
      <c r="F4163" s="26"/>
      <c r="G4163" s="28"/>
      <c r="H4163" s="31"/>
    </row>
    <row r="4164" spans="2:8">
      <c r="B4164" s="27"/>
      <c r="C4164" s="27"/>
      <c r="D4164" s="27"/>
      <c r="E4164" s="27"/>
      <c r="F4164" s="26"/>
      <c r="G4164" s="28"/>
      <c r="H4164" s="31"/>
    </row>
    <row r="4165" spans="2:8">
      <c r="B4165" s="27"/>
      <c r="C4165" s="27"/>
      <c r="D4165" s="27"/>
      <c r="E4165" s="27"/>
      <c r="F4165" s="26"/>
      <c r="G4165" s="28"/>
      <c r="H4165" s="31"/>
    </row>
    <row r="4166" spans="2:8">
      <c r="B4166" s="27"/>
      <c r="C4166" s="27"/>
      <c r="D4166" s="27"/>
      <c r="E4166" s="27"/>
      <c r="F4166" s="26"/>
      <c r="G4166" s="28"/>
      <c r="H4166" s="31"/>
    </row>
    <row r="4167" spans="2:8">
      <c r="B4167" s="27"/>
      <c r="C4167" s="27"/>
      <c r="D4167" s="27"/>
      <c r="E4167" s="27"/>
      <c r="F4167" s="26"/>
      <c r="G4167" s="28"/>
      <c r="H4167" s="31"/>
    </row>
    <row r="4168" spans="2:8">
      <c r="B4168" s="27"/>
      <c r="C4168" s="27"/>
      <c r="D4168" s="27"/>
      <c r="E4168" s="27"/>
      <c r="F4168" s="26"/>
      <c r="G4168" s="28"/>
      <c r="H4168" s="31"/>
    </row>
    <row r="4169" spans="2:8">
      <c r="B4169" s="27"/>
      <c r="C4169" s="27"/>
      <c r="D4169" s="27"/>
      <c r="E4169" s="27"/>
      <c r="F4169" s="26"/>
      <c r="G4169" s="28"/>
      <c r="H4169" s="31"/>
    </row>
    <row r="4170" spans="2:8">
      <c r="B4170" s="27"/>
      <c r="C4170" s="27"/>
      <c r="D4170" s="27"/>
      <c r="E4170" s="27"/>
      <c r="F4170" s="26"/>
      <c r="G4170" s="28"/>
      <c r="H4170" s="31"/>
    </row>
    <row r="4171" spans="2:8">
      <c r="B4171" s="27"/>
      <c r="C4171" s="27"/>
      <c r="D4171" s="27"/>
      <c r="E4171" s="27"/>
      <c r="F4171" s="26"/>
      <c r="G4171" s="28"/>
      <c r="H4171" s="31"/>
    </row>
    <row r="4172" spans="2:8">
      <c r="B4172" s="27"/>
      <c r="C4172" s="27"/>
      <c r="D4172" s="27"/>
      <c r="E4172" s="27"/>
      <c r="F4172" s="26"/>
      <c r="G4172" s="28"/>
      <c r="H4172" s="31"/>
    </row>
    <row r="4173" spans="2:8">
      <c r="B4173" s="27"/>
      <c r="C4173" s="27"/>
      <c r="D4173" s="27"/>
      <c r="E4173" s="27"/>
      <c r="F4173" s="26"/>
      <c r="G4173" s="28"/>
      <c r="H4173" s="31"/>
    </row>
    <row r="4174" spans="2:8">
      <c r="B4174" s="27"/>
      <c r="C4174" s="27"/>
      <c r="D4174" s="27"/>
      <c r="E4174" s="27"/>
      <c r="F4174" s="26"/>
      <c r="G4174" s="28"/>
      <c r="H4174" s="31"/>
    </row>
    <row r="4175" spans="2:8">
      <c r="B4175" s="27"/>
      <c r="C4175" s="27"/>
      <c r="D4175" s="27"/>
      <c r="E4175" s="27"/>
      <c r="F4175" s="26"/>
      <c r="G4175" s="28"/>
      <c r="H4175" s="31"/>
    </row>
    <row r="4176" spans="2:8">
      <c r="B4176" s="27"/>
      <c r="C4176" s="27"/>
      <c r="D4176" s="27"/>
      <c r="E4176" s="27"/>
      <c r="F4176" s="26"/>
      <c r="G4176" s="28"/>
      <c r="H4176" s="31"/>
    </row>
    <row r="4177" spans="2:8">
      <c r="B4177" s="27"/>
      <c r="C4177" s="27"/>
      <c r="D4177" s="27"/>
      <c r="E4177" s="27"/>
      <c r="F4177" s="26"/>
      <c r="G4177" s="28"/>
      <c r="H4177" s="31"/>
    </row>
    <row r="4178" spans="2:8">
      <c r="B4178" s="27"/>
      <c r="C4178" s="27"/>
      <c r="D4178" s="27"/>
      <c r="E4178" s="27"/>
      <c r="F4178" s="26"/>
      <c r="G4178" s="28"/>
      <c r="H4178" s="31"/>
    </row>
    <row r="4179" spans="2:8">
      <c r="B4179" s="27"/>
      <c r="C4179" s="27"/>
      <c r="D4179" s="27"/>
      <c r="E4179" s="27"/>
      <c r="F4179" s="26"/>
      <c r="G4179" s="28"/>
      <c r="H4179" s="31"/>
    </row>
    <row r="4180" spans="2:8">
      <c r="B4180" s="27"/>
      <c r="C4180" s="27"/>
      <c r="D4180" s="27"/>
      <c r="E4180" s="27"/>
      <c r="F4180" s="26"/>
      <c r="G4180" s="28"/>
      <c r="H4180" s="31"/>
    </row>
    <row r="4181" spans="2:8">
      <c r="B4181" s="27"/>
      <c r="C4181" s="27"/>
      <c r="D4181" s="27"/>
      <c r="E4181" s="27"/>
      <c r="F4181" s="26"/>
      <c r="G4181" s="28"/>
      <c r="H4181" s="31"/>
    </row>
    <row r="4182" spans="2:8">
      <c r="B4182" s="27"/>
      <c r="C4182" s="27"/>
      <c r="D4182" s="27"/>
      <c r="E4182" s="27"/>
      <c r="F4182" s="26"/>
      <c r="G4182" s="28"/>
      <c r="H4182" s="31"/>
    </row>
    <row r="4183" spans="2:8">
      <c r="B4183" s="27"/>
      <c r="C4183" s="27"/>
      <c r="D4183" s="27"/>
      <c r="E4183" s="27"/>
      <c r="F4183" s="26"/>
      <c r="G4183" s="28"/>
      <c r="H4183" s="31"/>
    </row>
    <row r="4184" spans="2:8">
      <c r="B4184" s="27"/>
      <c r="C4184" s="27"/>
      <c r="D4184" s="27"/>
      <c r="E4184" s="27"/>
      <c r="F4184" s="26"/>
      <c r="G4184" s="28"/>
      <c r="H4184" s="31"/>
    </row>
    <row r="4185" spans="2:8">
      <c r="B4185" s="27"/>
      <c r="C4185" s="27"/>
      <c r="D4185" s="27"/>
      <c r="E4185" s="27"/>
      <c r="F4185" s="26"/>
      <c r="G4185" s="28"/>
      <c r="H4185" s="31"/>
    </row>
    <row r="4186" spans="2:8">
      <c r="B4186" s="27"/>
      <c r="C4186" s="27"/>
      <c r="D4186" s="27"/>
      <c r="E4186" s="27"/>
      <c r="F4186" s="26"/>
      <c r="G4186" s="28"/>
      <c r="H4186" s="31"/>
    </row>
    <row r="4187" spans="2:8">
      <c r="B4187" s="27"/>
      <c r="C4187" s="27"/>
      <c r="D4187" s="27"/>
      <c r="E4187" s="27"/>
      <c r="F4187" s="26"/>
      <c r="G4187" s="28"/>
      <c r="H4187" s="31"/>
    </row>
    <row r="4188" spans="2:8">
      <c r="B4188" s="27"/>
      <c r="C4188" s="27"/>
      <c r="D4188" s="27"/>
      <c r="E4188" s="27"/>
      <c r="F4188" s="26"/>
      <c r="G4188" s="28"/>
      <c r="H4188" s="31"/>
    </row>
    <row r="4189" spans="2:8">
      <c r="B4189" s="27"/>
      <c r="C4189" s="27"/>
      <c r="D4189" s="27"/>
      <c r="E4189" s="27"/>
      <c r="F4189" s="26"/>
      <c r="G4189" s="28"/>
      <c r="H4189" s="31"/>
    </row>
    <row r="4190" spans="2:8">
      <c r="B4190" s="27"/>
      <c r="C4190" s="27"/>
      <c r="D4190" s="27"/>
      <c r="E4190" s="27"/>
      <c r="F4190" s="26"/>
      <c r="G4190" s="28"/>
      <c r="H4190" s="31"/>
    </row>
    <row r="4191" spans="2:8">
      <c r="B4191" s="27"/>
      <c r="C4191" s="27"/>
      <c r="D4191" s="27"/>
      <c r="E4191" s="27"/>
      <c r="F4191" s="26"/>
      <c r="G4191" s="28"/>
      <c r="H4191" s="31"/>
    </row>
    <row r="4192" spans="2:8">
      <c r="B4192" s="27"/>
      <c r="C4192" s="27"/>
      <c r="D4192" s="27"/>
      <c r="E4192" s="27"/>
      <c r="F4192" s="26"/>
      <c r="G4192" s="28"/>
      <c r="H4192" s="31"/>
    </row>
    <row r="4193" spans="2:8">
      <c r="B4193" s="27"/>
      <c r="C4193" s="27"/>
      <c r="D4193" s="27"/>
      <c r="E4193" s="27"/>
      <c r="F4193" s="26"/>
      <c r="G4193" s="28"/>
      <c r="H4193" s="31"/>
    </row>
    <row r="4194" spans="2:8">
      <c r="B4194" s="27"/>
      <c r="C4194" s="27"/>
      <c r="D4194" s="27"/>
      <c r="E4194" s="27"/>
      <c r="F4194" s="26"/>
      <c r="G4194" s="28"/>
      <c r="H4194" s="31"/>
    </row>
    <row r="4195" spans="2:8">
      <c r="B4195" s="27"/>
      <c r="C4195" s="27"/>
      <c r="D4195" s="27"/>
      <c r="E4195" s="27"/>
      <c r="F4195" s="26"/>
      <c r="G4195" s="28"/>
      <c r="H4195" s="31"/>
    </row>
    <row r="4196" spans="2:8">
      <c r="B4196" s="27"/>
      <c r="C4196" s="27"/>
      <c r="D4196" s="27"/>
      <c r="E4196" s="27"/>
      <c r="F4196" s="26"/>
      <c r="G4196" s="28"/>
      <c r="H4196" s="31"/>
    </row>
    <row r="4197" spans="2:8">
      <c r="B4197" s="27"/>
      <c r="C4197" s="27"/>
      <c r="D4197" s="27"/>
      <c r="E4197" s="27"/>
      <c r="F4197" s="26"/>
      <c r="G4197" s="28"/>
      <c r="H4197" s="31"/>
    </row>
    <row r="4198" spans="2:8">
      <c r="B4198" s="27"/>
      <c r="C4198" s="27"/>
      <c r="D4198" s="27"/>
      <c r="E4198" s="27"/>
      <c r="F4198" s="26"/>
      <c r="G4198" s="28"/>
      <c r="H4198" s="31"/>
    </row>
    <row r="4199" spans="2:8">
      <c r="B4199" s="27"/>
      <c r="C4199" s="27"/>
      <c r="D4199" s="27"/>
      <c r="E4199" s="27"/>
      <c r="F4199" s="26"/>
      <c r="G4199" s="28"/>
      <c r="H4199" s="31"/>
    </row>
    <row r="4200" spans="2:8">
      <c r="B4200" s="27"/>
      <c r="C4200" s="27"/>
      <c r="D4200" s="27"/>
      <c r="E4200" s="27"/>
      <c r="F4200" s="26"/>
      <c r="G4200" s="28"/>
      <c r="H4200" s="31"/>
    </row>
    <row r="4201" spans="2:8">
      <c r="B4201" s="27"/>
      <c r="C4201" s="27"/>
      <c r="D4201" s="27"/>
      <c r="E4201" s="27"/>
      <c r="F4201" s="26"/>
      <c r="G4201" s="28"/>
      <c r="H4201" s="31"/>
    </row>
    <row r="4202" spans="2:8">
      <c r="B4202" s="27"/>
      <c r="C4202" s="27"/>
      <c r="D4202" s="27"/>
      <c r="E4202" s="27"/>
      <c r="F4202" s="26"/>
      <c r="G4202" s="28"/>
      <c r="H4202" s="31"/>
    </row>
    <row r="4203" spans="2:8">
      <c r="B4203" s="27"/>
      <c r="C4203" s="27"/>
      <c r="D4203" s="27"/>
      <c r="E4203" s="27"/>
      <c r="F4203" s="26"/>
      <c r="G4203" s="28"/>
      <c r="H4203" s="31"/>
    </row>
    <row r="4204" spans="2:8">
      <c r="B4204" s="27"/>
      <c r="C4204" s="27"/>
      <c r="D4204" s="27"/>
      <c r="E4204" s="27"/>
      <c r="F4204" s="26"/>
      <c r="G4204" s="28"/>
      <c r="H4204" s="31"/>
    </row>
    <row r="4205" spans="2:8">
      <c r="B4205" s="27"/>
      <c r="C4205" s="27"/>
      <c r="D4205" s="27"/>
      <c r="E4205" s="27"/>
      <c r="F4205" s="26"/>
      <c r="G4205" s="28"/>
      <c r="H4205" s="31"/>
    </row>
    <row r="4206" spans="2:8">
      <c r="B4206" s="27"/>
      <c r="C4206" s="27"/>
      <c r="D4206" s="27"/>
      <c r="E4206" s="27"/>
      <c r="F4206" s="26"/>
      <c r="G4206" s="28"/>
      <c r="H4206" s="31"/>
    </row>
    <row r="4207" spans="2:8">
      <c r="B4207" s="27"/>
      <c r="C4207" s="27"/>
      <c r="D4207" s="27"/>
      <c r="E4207" s="27"/>
      <c r="F4207" s="26"/>
      <c r="G4207" s="28"/>
      <c r="H4207" s="31"/>
    </row>
    <row r="4208" spans="2:8">
      <c r="B4208" s="27"/>
      <c r="C4208" s="27"/>
      <c r="D4208" s="27"/>
      <c r="E4208" s="27"/>
      <c r="F4208" s="26"/>
      <c r="G4208" s="28"/>
      <c r="H4208" s="31"/>
    </row>
    <row r="4209" spans="2:8">
      <c r="B4209" s="27"/>
      <c r="C4209" s="27"/>
      <c r="D4209" s="27"/>
      <c r="E4209" s="27"/>
      <c r="F4209" s="26"/>
      <c r="G4209" s="28"/>
      <c r="H4209" s="31"/>
    </row>
    <row r="4210" spans="2:8">
      <c r="B4210" s="27"/>
      <c r="C4210" s="27"/>
      <c r="D4210" s="27"/>
      <c r="E4210" s="27"/>
      <c r="F4210" s="26"/>
      <c r="G4210" s="28"/>
      <c r="H4210" s="31"/>
    </row>
    <row r="4211" spans="2:8">
      <c r="B4211" s="27"/>
      <c r="C4211" s="27"/>
      <c r="D4211" s="27"/>
      <c r="E4211" s="27"/>
      <c r="F4211" s="26"/>
      <c r="G4211" s="28"/>
      <c r="H4211" s="31"/>
    </row>
    <row r="4212" spans="2:8">
      <c r="B4212" s="27"/>
      <c r="C4212" s="27"/>
      <c r="D4212" s="27"/>
      <c r="E4212" s="27"/>
      <c r="F4212" s="26"/>
      <c r="G4212" s="28"/>
      <c r="H4212" s="31"/>
    </row>
    <row r="4213" spans="2:8">
      <c r="B4213" s="27"/>
      <c r="C4213" s="27"/>
      <c r="D4213" s="27"/>
      <c r="E4213" s="27"/>
      <c r="F4213" s="26"/>
      <c r="G4213" s="28"/>
      <c r="H4213" s="31"/>
    </row>
    <row r="4214" spans="2:8">
      <c r="B4214" s="27"/>
      <c r="C4214" s="27"/>
      <c r="D4214" s="27"/>
      <c r="E4214" s="27"/>
      <c r="F4214" s="26"/>
      <c r="G4214" s="28"/>
      <c r="H4214" s="31"/>
    </row>
    <row r="4215" spans="2:8">
      <c r="B4215" s="27"/>
      <c r="C4215" s="27"/>
      <c r="D4215" s="27"/>
      <c r="E4215" s="27"/>
      <c r="F4215" s="26"/>
      <c r="G4215" s="28"/>
      <c r="H4215" s="31"/>
    </row>
    <row r="4216" spans="2:8">
      <c r="B4216" s="27"/>
      <c r="C4216" s="27"/>
      <c r="D4216" s="27"/>
      <c r="E4216" s="27"/>
      <c r="F4216" s="26"/>
      <c r="G4216" s="28"/>
      <c r="H4216" s="31"/>
    </row>
    <row r="4217" spans="2:8">
      <c r="B4217" s="27"/>
      <c r="C4217" s="27"/>
      <c r="D4217" s="27"/>
      <c r="E4217" s="27"/>
      <c r="F4217" s="26"/>
      <c r="G4217" s="28"/>
      <c r="H4217" s="31"/>
    </row>
    <row r="4218" spans="2:8">
      <c r="B4218" s="27"/>
      <c r="C4218" s="27"/>
      <c r="D4218" s="27"/>
      <c r="E4218" s="27"/>
      <c r="F4218" s="26"/>
      <c r="G4218" s="28"/>
      <c r="H4218" s="31"/>
    </row>
    <row r="4219" spans="2:8">
      <c r="B4219" s="27"/>
      <c r="C4219" s="27"/>
      <c r="D4219" s="27"/>
      <c r="E4219" s="27"/>
      <c r="F4219" s="26"/>
      <c r="G4219" s="28"/>
      <c r="H4219" s="31"/>
    </row>
    <row r="4220" spans="2:8">
      <c r="B4220" s="27"/>
      <c r="C4220" s="27"/>
      <c r="D4220" s="27"/>
      <c r="E4220" s="27"/>
      <c r="F4220" s="26"/>
      <c r="G4220" s="28"/>
      <c r="H4220" s="31"/>
    </row>
    <row r="4221" spans="2:8">
      <c r="B4221" s="27"/>
      <c r="C4221" s="27"/>
      <c r="D4221" s="27"/>
      <c r="E4221" s="27"/>
      <c r="F4221" s="26"/>
      <c r="G4221" s="28"/>
      <c r="H4221" s="31"/>
    </row>
    <row r="4222" spans="2:8">
      <c r="B4222" s="27"/>
      <c r="C4222" s="27"/>
      <c r="D4222" s="27"/>
      <c r="E4222" s="27"/>
      <c r="F4222" s="26"/>
      <c r="G4222" s="28"/>
      <c r="H4222" s="31"/>
    </row>
    <row r="4223" spans="2:8">
      <c r="B4223" s="27"/>
      <c r="C4223" s="27"/>
      <c r="D4223" s="27"/>
      <c r="E4223" s="27"/>
      <c r="F4223" s="26"/>
      <c r="G4223" s="28"/>
      <c r="H4223" s="31"/>
    </row>
    <row r="4224" spans="2:8">
      <c r="B4224" s="27"/>
      <c r="C4224" s="27"/>
      <c r="D4224" s="27"/>
      <c r="E4224" s="27"/>
      <c r="F4224" s="26"/>
      <c r="G4224" s="28"/>
      <c r="H4224" s="31"/>
    </row>
    <row r="4225" spans="2:8">
      <c r="B4225" s="27"/>
      <c r="C4225" s="27"/>
      <c r="D4225" s="27"/>
      <c r="E4225" s="27"/>
      <c r="F4225" s="26"/>
      <c r="G4225" s="28"/>
      <c r="H4225" s="31"/>
    </row>
    <row r="4226" spans="2:8">
      <c r="B4226" s="27"/>
      <c r="C4226" s="27"/>
      <c r="D4226" s="27"/>
      <c r="E4226" s="27"/>
      <c r="F4226" s="26"/>
      <c r="G4226" s="28"/>
      <c r="H4226" s="31"/>
    </row>
    <row r="4227" spans="2:8">
      <c r="B4227" s="27"/>
      <c r="C4227" s="27"/>
      <c r="D4227" s="27"/>
      <c r="E4227" s="27"/>
      <c r="F4227" s="26"/>
      <c r="G4227" s="28"/>
      <c r="H4227" s="31"/>
    </row>
    <row r="4228" spans="2:8">
      <c r="B4228" s="27"/>
      <c r="C4228" s="27"/>
      <c r="D4228" s="27"/>
      <c r="E4228" s="27"/>
      <c r="F4228" s="26"/>
      <c r="G4228" s="28"/>
      <c r="H4228" s="31"/>
    </row>
    <row r="4229" spans="2:8">
      <c r="B4229" s="27"/>
      <c r="C4229" s="27"/>
      <c r="D4229" s="27"/>
      <c r="E4229" s="27"/>
      <c r="F4229" s="26"/>
      <c r="G4229" s="28"/>
      <c r="H4229" s="31"/>
    </row>
    <row r="4230" spans="2:8">
      <c r="B4230" s="27"/>
      <c r="C4230" s="27"/>
      <c r="D4230" s="27"/>
      <c r="E4230" s="27"/>
      <c r="F4230" s="26"/>
      <c r="G4230" s="28"/>
      <c r="H4230" s="31"/>
    </row>
    <row r="4231" spans="2:8">
      <c r="B4231" s="27"/>
      <c r="C4231" s="27"/>
      <c r="D4231" s="27"/>
      <c r="E4231" s="27"/>
      <c r="F4231" s="26"/>
      <c r="G4231" s="28"/>
      <c r="H4231" s="31"/>
    </row>
    <row r="4232" spans="2:8">
      <c r="B4232" s="27"/>
      <c r="C4232" s="27"/>
      <c r="D4232" s="27"/>
      <c r="E4232" s="27"/>
      <c r="F4232" s="26"/>
      <c r="G4232" s="28"/>
      <c r="H4232" s="31"/>
    </row>
    <row r="4233" spans="2:8">
      <c r="B4233" s="27"/>
      <c r="C4233" s="27"/>
      <c r="D4233" s="27"/>
      <c r="E4233" s="27"/>
      <c r="F4233" s="26"/>
      <c r="G4233" s="28"/>
      <c r="H4233" s="31"/>
    </row>
    <row r="4234" spans="2:8">
      <c r="B4234" s="27"/>
      <c r="C4234" s="27"/>
      <c r="D4234" s="27"/>
      <c r="E4234" s="27"/>
      <c r="F4234" s="26"/>
      <c r="G4234" s="28"/>
      <c r="H4234" s="31"/>
    </row>
    <row r="4235" spans="2:8">
      <c r="B4235" s="27"/>
      <c r="C4235" s="27"/>
      <c r="D4235" s="27"/>
      <c r="E4235" s="27"/>
      <c r="F4235" s="26"/>
      <c r="G4235" s="28"/>
      <c r="H4235" s="31"/>
    </row>
    <row r="4236" spans="2:8">
      <c r="B4236" s="27"/>
      <c r="C4236" s="27"/>
      <c r="D4236" s="27"/>
      <c r="E4236" s="27"/>
      <c r="F4236" s="26"/>
      <c r="G4236" s="28"/>
      <c r="H4236" s="31"/>
    </row>
    <row r="4237" spans="2:8">
      <c r="B4237" s="27"/>
      <c r="C4237" s="27"/>
      <c r="D4237" s="27"/>
      <c r="E4237" s="27"/>
      <c r="F4237" s="26"/>
      <c r="G4237" s="28"/>
      <c r="H4237" s="31"/>
    </row>
    <row r="4238" spans="2:8">
      <c r="B4238" s="27"/>
      <c r="C4238" s="27"/>
      <c r="D4238" s="27"/>
      <c r="E4238" s="27"/>
      <c r="F4238" s="26"/>
      <c r="G4238" s="28"/>
      <c r="H4238" s="31"/>
    </row>
    <row r="4239" spans="2:8">
      <c r="B4239" s="27"/>
      <c r="C4239" s="27"/>
      <c r="D4239" s="27"/>
      <c r="E4239" s="27"/>
      <c r="F4239" s="26"/>
      <c r="G4239" s="28"/>
      <c r="H4239" s="31"/>
    </row>
    <row r="4240" spans="2:8">
      <c r="B4240" s="27"/>
      <c r="C4240" s="27"/>
      <c r="D4240" s="27"/>
      <c r="E4240" s="27"/>
      <c r="F4240" s="26"/>
      <c r="G4240" s="28"/>
      <c r="H4240" s="31"/>
    </row>
    <row r="4241" spans="2:8">
      <c r="B4241" s="27"/>
      <c r="C4241" s="27"/>
      <c r="D4241" s="27"/>
      <c r="E4241" s="27"/>
      <c r="F4241" s="26"/>
      <c r="G4241" s="28"/>
      <c r="H4241" s="31"/>
    </row>
    <row r="4242" spans="2:8">
      <c r="B4242" s="27"/>
      <c r="C4242" s="27"/>
      <c r="D4242" s="27"/>
      <c r="E4242" s="27"/>
      <c r="F4242" s="26"/>
      <c r="G4242" s="28"/>
      <c r="H4242" s="31"/>
    </row>
    <row r="4243" spans="2:8">
      <c r="B4243" s="27"/>
      <c r="C4243" s="27"/>
      <c r="D4243" s="27"/>
      <c r="E4243" s="27"/>
      <c r="F4243" s="26"/>
      <c r="G4243" s="28"/>
      <c r="H4243" s="31"/>
    </row>
    <row r="4244" spans="2:8">
      <c r="B4244" s="27"/>
      <c r="C4244" s="27"/>
      <c r="D4244" s="27"/>
      <c r="E4244" s="27"/>
      <c r="F4244" s="26"/>
      <c r="G4244" s="28"/>
      <c r="H4244" s="31"/>
    </row>
    <row r="4245" spans="2:8">
      <c r="B4245" s="27"/>
      <c r="C4245" s="27"/>
      <c r="D4245" s="27"/>
      <c r="E4245" s="27"/>
      <c r="F4245" s="26"/>
      <c r="G4245" s="28"/>
      <c r="H4245" s="31"/>
    </row>
    <row r="4246" spans="2:8">
      <c r="B4246" s="27"/>
      <c r="C4246" s="27"/>
      <c r="D4246" s="27"/>
      <c r="E4246" s="27"/>
      <c r="F4246" s="26"/>
      <c r="G4246" s="28"/>
      <c r="H4246" s="31"/>
    </row>
    <row r="4247" spans="2:8">
      <c r="B4247" s="27"/>
      <c r="C4247" s="27"/>
      <c r="D4247" s="27"/>
      <c r="E4247" s="27"/>
      <c r="F4247" s="26"/>
      <c r="G4247" s="28"/>
      <c r="H4247" s="31"/>
    </row>
    <row r="4248" spans="2:8">
      <c r="B4248" s="27"/>
      <c r="C4248" s="27"/>
      <c r="D4248" s="27"/>
      <c r="E4248" s="27"/>
      <c r="F4248" s="26"/>
      <c r="G4248" s="28"/>
      <c r="H4248" s="31"/>
    </row>
    <row r="4249" spans="2:8">
      <c r="B4249" s="27"/>
      <c r="C4249" s="27"/>
      <c r="D4249" s="27"/>
      <c r="E4249" s="27"/>
      <c r="F4249" s="26"/>
      <c r="G4249" s="28"/>
      <c r="H4249" s="31"/>
    </row>
    <row r="4250" spans="2:8">
      <c r="B4250" s="27"/>
      <c r="C4250" s="27"/>
      <c r="D4250" s="27"/>
      <c r="E4250" s="27"/>
      <c r="F4250" s="26"/>
      <c r="G4250" s="28"/>
      <c r="H4250" s="31"/>
    </row>
    <row r="4251" spans="2:8">
      <c r="B4251" s="27"/>
      <c r="C4251" s="27"/>
      <c r="D4251" s="27"/>
      <c r="E4251" s="27"/>
      <c r="F4251" s="26"/>
      <c r="G4251" s="28"/>
      <c r="H4251" s="31"/>
    </row>
    <row r="4252" spans="2:8">
      <c r="B4252" s="27"/>
      <c r="C4252" s="27"/>
      <c r="D4252" s="27"/>
      <c r="E4252" s="27"/>
      <c r="F4252" s="26"/>
      <c r="G4252" s="28"/>
      <c r="H4252" s="31"/>
    </row>
    <row r="4253" spans="2:8">
      <c r="B4253" s="27"/>
      <c r="C4253" s="27"/>
      <c r="D4253" s="27"/>
      <c r="E4253" s="27"/>
      <c r="F4253" s="26"/>
      <c r="G4253" s="28"/>
      <c r="H4253" s="31"/>
    </row>
    <row r="4254" spans="2:8">
      <c r="B4254" s="27"/>
      <c r="C4254" s="27"/>
      <c r="D4254" s="27"/>
      <c r="E4254" s="27"/>
      <c r="F4254" s="26"/>
      <c r="G4254" s="28"/>
      <c r="H4254" s="31"/>
    </row>
    <row r="4255" spans="2:8">
      <c r="B4255" s="27"/>
      <c r="C4255" s="27"/>
      <c r="D4255" s="27"/>
      <c r="E4255" s="27"/>
      <c r="F4255" s="26"/>
      <c r="G4255" s="28"/>
      <c r="H4255" s="31"/>
    </row>
    <row r="4256" spans="2:8">
      <c r="B4256" s="27"/>
      <c r="C4256" s="27"/>
      <c r="D4256" s="27"/>
      <c r="E4256" s="27"/>
      <c r="F4256" s="26"/>
      <c r="G4256" s="28"/>
      <c r="H4256" s="31"/>
    </row>
    <row r="4257" spans="2:8">
      <c r="B4257" s="27"/>
      <c r="C4257" s="27"/>
      <c r="D4257" s="27"/>
      <c r="E4257" s="27"/>
      <c r="F4257" s="26"/>
      <c r="G4257" s="28"/>
      <c r="H4257" s="31"/>
    </row>
    <row r="4258" spans="2:8">
      <c r="B4258" s="27"/>
      <c r="C4258" s="27"/>
      <c r="D4258" s="27"/>
      <c r="E4258" s="27"/>
      <c r="F4258" s="26"/>
      <c r="G4258" s="28"/>
      <c r="H4258" s="31"/>
    </row>
    <row r="4259" spans="2:8">
      <c r="B4259" s="27"/>
      <c r="C4259" s="27"/>
      <c r="D4259" s="27"/>
      <c r="E4259" s="27"/>
      <c r="F4259" s="26"/>
      <c r="G4259" s="28"/>
      <c r="H4259" s="31"/>
    </row>
    <row r="4260" spans="2:8">
      <c r="B4260" s="27"/>
      <c r="C4260" s="27"/>
      <c r="D4260" s="27"/>
      <c r="E4260" s="27"/>
      <c r="F4260" s="26"/>
      <c r="G4260" s="28"/>
      <c r="H4260" s="31"/>
    </row>
    <row r="4261" spans="2:8">
      <c r="B4261" s="27"/>
      <c r="C4261" s="27"/>
      <c r="D4261" s="27"/>
      <c r="E4261" s="27"/>
      <c r="F4261" s="26"/>
      <c r="G4261" s="28"/>
      <c r="H4261" s="31"/>
    </row>
    <row r="4262" spans="2:8">
      <c r="B4262" s="27"/>
      <c r="C4262" s="27"/>
      <c r="D4262" s="27"/>
      <c r="E4262" s="27"/>
      <c r="F4262" s="26"/>
      <c r="G4262" s="28"/>
      <c r="H4262" s="31"/>
    </row>
    <row r="4263" spans="2:8">
      <c r="B4263" s="27"/>
      <c r="C4263" s="27"/>
      <c r="D4263" s="27"/>
      <c r="E4263" s="27"/>
      <c r="F4263" s="26"/>
      <c r="G4263" s="28"/>
      <c r="H4263" s="31"/>
    </row>
    <row r="4264" spans="2:8">
      <c r="B4264" s="27"/>
      <c r="C4264" s="27"/>
      <c r="D4264" s="27"/>
      <c r="E4264" s="27"/>
      <c r="F4264" s="26"/>
      <c r="G4264" s="28"/>
      <c r="H4264" s="31"/>
    </row>
    <row r="4265" spans="2:8">
      <c r="B4265" s="27"/>
      <c r="C4265" s="27"/>
      <c r="D4265" s="27"/>
      <c r="E4265" s="27"/>
      <c r="F4265" s="26"/>
      <c r="G4265" s="28"/>
      <c r="H4265" s="31"/>
    </row>
    <row r="4266" spans="2:8">
      <c r="B4266" s="27"/>
      <c r="C4266" s="27"/>
      <c r="D4266" s="27"/>
      <c r="E4266" s="27"/>
      <c r="F4266" s="26"/>
      <c r="G4266" s="28"/>
      <c r="H4266" s="31"/>
    </row>
    <row r="4267" spans="2:8">
      <c r="B4267" s="27"/>
      <c r="C4267" s="27"/>
      <c r="D4267" s="27"/>
      <c r="E4267" s="27"/>
      <c r="F4267" s="26"/>
      <c r="G4267" s="28"/>
      <c r="H4267" s="31"/>
    </row>
    <row r="4268" spans="2:8">
      <c r="B4268" s="27"/>
      <c r="C4268" s="27"/>
      <c r="D4268" s="27"/>
      <c r="E4268" s="27"/>
      <c r="F4268" s="26"/>
      <c r="G4268" s="28"/>
      <c r="H4268" s="31"/>
    </row>
    <row r="4269" spans="2:8">
      <c r="B4269" s="27"/>
      <c r="C4269" s="27"/>
      <c r="D4269" s="27"/>
      <c r="E4269" s="27"/>
      <c r="F4269" s="26"/>
      <c r="G4269" s="28"/>
      <c r="H4269" s="31"/>
    </row>
    <row r="4270" spans="2:8">
      <c r="B4270" s="27"/>
      <c r="C4270" s="27"/>
      <c r="D4270" s="27"/>
      <c r="E4270" s="27"/>
      <c r="F4270" s="26"/>
      <c r="G4270" s="28"/>
      <c r="H4270" s="31"/>
    </row>
    <row r="4271" spans="2:8">
      <c r="B4271" s="27"/>
      <c r="C4271" s="27"/>
      <c r="D4271" s="27"/>
      <c r="E4271" s="27"/>
      <c r="F4271" s="26"/>
      <c r="G4271" s="28"/>
      <c r="H4271" s="31"/>
    </row>
    <row r="4272" spans="2:8">
      <c r="B4272" s="27"/>
      <c r="C4272" s="27"/>
      <c r="D4272" s="27"/>
      <c r="E4272" s="27"/>
      <c r="F4272" s="26"/>
      <c r="G4272" s="28"/>
      <c r="H4272" s="31"/>
    </row>
    <row r="4273" spans="2:8">
      <c r="B4273" s="27"/>
      <c r="C4273" s="27"/>
      <c r="D4273" s="27"/>
      <c r="E4273" s="27"/>
      <c r="F4273" s="26"/>
      <c r="G4273" s="28"/>
      <c r="H4273" s="31"/>
    </row>
    <row r="4274" spans="2:8">
      <c r="B4274" s="27"/>
      <c r="C4274" s="27"/>
      <c r="D4274" s="27"/>
      <c r="E4274" s="27"/>
      <c r="F4274" s="26"/>
      <c r="G4274" s="28"/>
      <c r="H4274" s="31"/>
    </row>
    <row r="4275" spans="2:8">
      <c r="B4275" s="27"/>
      <c r="C4275" s="27"/>
      <c r="D4275" s="27"/>
      <c r="E4275" s="27"/>
      <c r="F4275" s="26"/>
      <c r="G4275" s="28"/>
      <c r="H4275" s="31"/>
    </row>
    <row r="4276" spans="2:8">
      <c r="B4276" s="27"/>
      <c r="C4276" s="27"/>
      <c r="D4276" s="27"/>
      <c r="E4276" s="27"/>
      <c r="F4276" s="26"/>
      <c r="G4276" s="28"/>
      <c r="H4276" s="31"/>
    </row>
    <row r="4277" spans="2:8">
      <c r="B4277" s="27"/>
      <c r="C4277" s="27"/>
      <c r="D4277" s="27"/>
      <c r="E4277" s="27"/>
      <c r="F4277" s="26"/>
      <c r="G4277" s="28"/>
      <c r="H4277" s="31"/>
    </row>
    <row r="4278" spans="2:8">
      <c r="B4278" s="27"/>
      <c r="C4278" s="27"/>
      <c r="D4278" s="27"/>
      <c r="E4278" s="27"/>
      <c r="F4278" s="26"/>
      <c r="G4278" s="28"/>
      <c r="H4278" s="31"/>
    </row>
    <row r="4279" spans="2:8">
      <c r="B4279" s="27"/>
      <c r="C4279" s="27"/>
      <c r="D4279" s="27"/>
      <c r="E4279" s="27"/>
      <c r="F4279" s="26"/>
      <c r="G4279" s="28"/>
      <c r="H4279" s="31"/>
    </row>
    <row r="4280" spans="2:8">
      <c r="B4280" s="27"/>
      <c r="C4280" s="27"/>
      <c r="D4280" s="27"/>
      <c r="E4280" s="27"/>
      <c r="F4280" s="26"/>
      <c r="G4280" s="28"/>
      <c r="H4280" s="31"/>
    </row>
    <row r="4281" spans="2:8">
      <c r="B4281" s="27"/>
      <c r="C4281" s="27"/>
      <c r="D4281" s="27"/>
      <c r="E4281" s="27"/>
      <c r="F4281" s="26"/>
      <c r="G4281" s="28"/>
      <c r="H4281" s="31"/>
    </row>
    <row r="4282" spans="2:8">
      <c r="B4282" s="27"/>
      <c r="C4282" s="27"/>
      <c r="D4282" s="27"/>
      <c r="E4282" s="27"/>
      <c r="F4282" s="26"/>
      <c r="G4282" s="28"/>
      <c r="H4282" s="31"/>
    </row>
    <row r="4283" spans="2:8">
      <c r="B4283" s="27"/>
      <c r="C4283" s="27"/>
      <c r="D4283" s="27"/>
      <c r="E4283" s="27"/>
      <c r="F4283" s="26"/>
      <c r="G4283" s="28"/>
      <c r="H4283" s="31"/>
    </row>
    <row r="4284" spans="2:8">
      <c r="B4284" s="27"/>
      <c r="C4284" s="27"/>
      <c r="D4284" s="27"/>
      <c r="E4284" s="27"/>
      <c r="F4284" s="26"/>
      <c r="G4284" s="28"/>
      <c r="H4284" s="31"/>
    </row>
    <row r="4285" spans="2:8">
      <c r="B4285" s="27"/>
      <c r="C4285" s="27"/>
      <c r="D4285" s="27"/>
      <c r="E4285" s="27"/>
      <c r="F4285" s="26"/>
      <c r="G4285" s="28"/>
      <c r="H4285" s="31"/>
    </row>
    <row r="4286" spans="2:8">
      <c r="B4286" s="27"/>
      <c r="C4286" s="27"/>
      <c r="D4286" s="27"/>
      <c r="E4286" s="27"/>
      <c r="F4286" s="26"/>
      <c r="G4286" s="28"/>
      <c r="H4286" s="31"/>
    </row>
    <row r="4287" spans="2:8">
      <c r="B4287" s="27"/>
      <c r="C4287" s="27"/>
      <c r="D4287" s="27"/>
      <c r="E4287" s="27"/>
      <c r="F4287" s="26"/>
      <c r="G4287" s="28"/>
      <c r="H4287" s="31"/>
    </row>
    <row r="4288" spans="2:8">
      <c r="B4288" s="27"/>
      <c r="C4288" s="27"/>
      <c r="D4288" s="27"/>
      <c r="E4288" s="27"/>
      <c r="F4288" s="26"/>
      <c r="G4288" s="28"/>
      <c r="H4288" s="31"/>
    </row>
    <row r="4289" spans="2:8">
      <c r="B4289" s="27"/>
      <c r="C4289" s="27"/>
      <c r="D4289" s="27"/>
      <c r="E4289" s="27"/>
      <c r="F4289" s="26"/>
      <c r="G4289" s="28"/>
      <c r="H4289" s="31"/>
    </row>
    <row r="4290" spans="2:8">
      <c r="B4290" s="27"/>
      <c r="C4290" s="27"/>
      <c r="D4290" s="27"/>
      <c r="E4290" s="27"/>
      <c r="F4290" s="26"/>
      <c r="G4290" s="28"/>
      <c r="H4290" s="31"/>
    </row>
    <row r="4291" spans="2:8">
      <c r="B4291" s="27"/>
      <c r="C4291" s="27"/>
      <c r="D4291" s="27"/>
      <c r="E4291" s="27"/>
      <c r="F4291" s="26"/>
      <c r="G4291" s="28"/>
      <c r="H4291" s="31"/>
    </row>
    <row r="4292" spans="2:8">
      <c r="B4292" s="27"/>
      <c r="C4292" s="27"/>
      <c r="D4292" s="27"/>
      <c r="E4292" s="27"/>
      <c r="F4292" s="26"/>
      <c r="G4292" s="28"/>
      <c r="H4292" s="31"/>
    </row>
    <row r="4293" spans="2:8">
      <c r="B4293" s="27"/>
      <c r="C4293" s="27"/>
      <c r="D4293" s="27"/>
      <c r="E4293" s="27"/>
      <c r="F4293" s="26"/>
      <c r="G4293" s="28"/>
      <c r="H4293" s="31"/>
    </row>
    <row r="4294" spans="2:8">
      <c r="B4294" s="27"/>
      <c r="C4294" s="27"/>
      <c r="D4294" s="27"/>
      <c r="E4294" s="27"/>
      <c r="F4294" s="26"/>
      <c r="G4294" s="28"/>
      <c r="H4294" s="31"/>
    </row>
    <row r="4295" spans="2:8">
      <c r="B4295" s="27"/>
      <c r="C4295" s="27"/>
      <c r="D4295" s="27"/>
      <c r="E4295" s="27"/>
      <c r="F4295" s="26"/>
      <c r="G4295" s="28"/>
      <c r="H4295" s="31"/>
    </row>
    <row r="4296" spans="2:8">
      <c r="B4296" s="27"/>
      <c r="C4296" s="27"/>
      <c r="D4296" s="27"/>
      <c r="E4296" s="27"/>
      <c r="F4296" s="26"/>
      <c r="G4296" s="28"/>
      <c r="H4296" s="31"/>
    </row>
    <row r="4297" spans="2:8">
      <c r="B4297" s="27"/>
      <c r="C4297" s="27"/>
      <c r="D4297" s="27"/>
      <c r="E4297" s="27"/>
      <c r="F4297" s="26"/>
      <c r="G4297" s="28"/>
      <c r="H4297" s="31"/>
    </row>
    <row r="4298" spans="2:8">
      <c r="B4298" s="27"/>
      <c r="C4298" s="27"/>
      <c r="D4298" s="27"/>
      <c r="E4298" s="27"/>
      <c r="F4298" s="26"/>
      <c r="G4298" s="28"/>
      <c r="H4298" s="31"/>
    </row>
    <row r="4299" spans="2:8">
      <c r="B4299" s="27"/>
      <c r="C4299" s="27"/>
      <c r="D4299" s="27"/>
      <c r="E4299" s="27"/>
      <c r="F4299" s="26"/>
      <c r="G4299" s="28"/>
      <c r="H4299" s="31"/>
    </row>
    <row r="4300" spans="2:8">
      <c r="B4300" s="27"/>
      <c r="C4300" s="27"/>
      <c r="D4300" s="27"/>
      <c r="E4300" s="27"/>
      <c r="F4300" s="26"/>
      <c r="G4300" s="28"/>
      <c r="H4300" s="31"/>
    </row>
    <row r="4301" spans="2:8">
      <c r="B4301" s="27"/>
      <c r="C4301" s="27"/>
      <c r="D4301" s="27"/>
      <c r="E4301" s="27"/>
      <c r="F4301" s="26"/>
      <c r="G4301" s="28"/>
      <c r="H4301" s="31"/>
    </row>
    <row r="4302" spans="2:8">
      <c r="B4302" s="27"/>
      <c r="C4302" s="27"/>
      <c r="D4302" s="27"/>
      <c r="E4302" s="27"/>
      <c r="F4302" s="26"/>
      <c r="G4302" s="28"/>
      <c r="H4302" s="31"/>
    </row>
    <row r="4303" spans="2:8">
      <c r="B4303" s="27"/>
      <c r="C4303" s="27"/>
      <c r="D4303" s="27"/>
      <c r="E4303" s="27"/>
      <c r="F4303" s="26"/>
      <c r="G4303" s="28"/>
      <c r="H4303" s="31"/>
    </row>
    <row r="4304" spans="2:8">
      <c r="B4304" s="27"/>
      <c r="C4304" s="27"/>
      <c r="D4304" s="27"/>
      <c r="E4304" s="27"/>
      <c r="F4304" s="26"/>
      <c r="G4304" s="28"/>
      <c r="H4304" s="31"/>
    </row>
    <row r="4305" spans="2:8">
      <c r="B4305" s="27"/>
      <c r="C4305" s="27"/>
      <c r="D4305" s="27"/>
      <c r="E4305" s="27"/>
      <c r="F4305" s="26"/>
      <c r="G4305" s="28"/>
      <c r="H4305" s="31"/>
    </row>
    <row r="4306" spans="2:8">
      <c r="B4306" s="27"/>
      <c r="C4306" s="27"/>
      <c r="D4306" s="27"/>
      <c r="E4306" s="27"/>
      <c r="F4306" s="26"/>
      <c r="G4306" s="28"/>
      <c r="H4306" s="31"/>
    </row>
    <row r="4307" spans="2:8">
      <c r="B4307" s="27"/>
      <c r="C4307" s="27"/>
      <c r="D4307" s="27"/>
      <c r="E4307" s="27"/>
      <c r="F4307" s="26"/>
      <c r="G4307" s="28"/>
      <c r="H4307" s="31"/>
    </row>
    <row r="4308" spans="2:8">
      <c r="B4308" s="27"/>
      <c r="C4308" s="27"/>
      <c r="D4308" s="27"/>
      <c r="E4308" s="27"/>
      <c r="F4308" s="26"/>
      <c r="G4308" s="28"/>
      <c r="H4308" s="31"/>
    </row>
    <row r="4309" spans="2:8">
      <c r="B4309" s="27"/>
      <c r="C4309" s="27"/>
      <c r="D4309" s="27"/>
      <c r="E4309" s="27"/>
      <c r="F4309" s="26"/>
      <c r="G4309" s="28"/>
      <c r="H4309" s="31"/>
    </row>
    <row r="4310" spans="2:8">
      <c r="B4310" s="27"/>
      <c r="C4310" s="27"/>
      <c r="D4310" s="27"/>
      <c r="E4310" s="27"/>
      <c r="F4310" s="26"/>
      <c r="G4310" s="28"/>
      <c r="H4310" s="31"/>
    </row>
    <row r="4311" spans="2:8">
      <c r="B4311" s="27"/>
      <c r="C4311" s="27"/>
      <c r="D4311" s="27"/>
      <c r="E4311" s="27"/>
      <c r="F4311" s="26"/>
      <c r="G4311" s="28"/>
      <c r="H4311" s="31"/>
    </row>
    <row r="4312" spans="2:8">
      <c r="B4312" s="27"/>
      <c r="C4312" s="27"/>
      <c r="D4312" s="27"/>
      <c r="E4312" s="27"/>
      <c r="F4312" s="26"/>
      <c r="G4312" s="28"/>
      <c r="H4312" s="31"/>
    </row>
    <row r="4313" spans="2:8">
      <c r="B4313" s="27"/>
      <c r="C4313" s="27"/>
      <c r="D4313" s="27"/>
      <c r="E4313" s="27"/>
      <c r="F4313" s="26"/>
      <c r="G4313" s="28"/>
      <c r="H4313" s="31"/>
    </row>
    <row r="4314" spans="2:8">
      <c r="B4314" s="27"/>
      <c r="C4314" s="27"/>
      <c r="D4314" s="27"/>
      <c r="E4314" s="27"/>
      <c r="F4314" s="26"/>
      <c r="G4314" s="28"/>
      <c r="H4314" s="31"/>
    </row>
    <row r="4315" spans="2:8">
      <c r="B4315" s="27"/>
      <c r="C4315" s="27"/>
      <c r="D4315" s="27"/>
      <c r="E4315" s="27"/>
      <c r="F4315" s="26"/>
      <c r="G4315" s="28"/>
      <c r="H4315" s="31"/>
    </row>
    <row r="4316" spans="2:8">
      <c r="B4316" s="27"/>
      <c r="C4316" s="27"/>
      <c r="D4316" s="27"/>
      <c r="E4316" s="27"/>
      <c r="F4316" s="26"/>
      <c r="G4316" s="28"/>
      <c r="H4316" s="31"/>
    </row>
    <row r="4317" spans="2:8">
      <c r="B4317" s="27"/>
      <c r="C4317" s="27"/>
      <c r="D4317" s="27"/>
      <c r="E4317" s="27"/>
      <c r="F4317" s="26"/>
      <c r="G4317" s="28"/>
      <c r="H4317" s="31"/>
    </row>
    <row r="4318" spans="2:8">
      <c r="B4318" s="27"/>
      <c r="C4318" s="27"/>
      <c r="D4318" s="27"/>
      <c r="E4318" s="27"/>
      <c r="F4318" s="26"/>
      <c r="G4318" s="28"/>
      <c r="H4318" s="31"/>
    </row>
    <row r="4319" spans="2:8">
      <c r="B4319" s="27"/>
      <c r="C4319" s="27"/>
      <c r="D4319" s="27"/>
      <c r="E4319" s="27"/>
      <c r="F4319" s="26"/>
      <c r="G4319" s="28"/>
      <c r="H4319" s="31"/>
    </row>
    <row r="4320" spans="2:8">
      <c r="B4320" s="27"/>
      <c r="C4320" s="27"/>
      <c r="D4320" s="27"/>
      <c r="E4320" s="27"/>
      <c r="F4320" s="26"/>
      <c r="G4320" s="28"/>
      <c r="H4320" s="31"/>
    </row>
    <row r="4321" spans="2:8">
      <c r="B4321" s="27"/>
      <c r="C4321" s="27"/>
      <c r="D4321" s="27"/>
      <c r="E4321" s="27"/>
      <c r="F4321" s="26"/>
      <c r="G4321" s="28"/>
      <c r="H4321" s="31"/>
    </row>
    <row r="4322" spans="2:8">
      <c r="B4322" s="27"/>
      <c r="C4322" s="27"/>
      <c r="D4322" s="27"/>
      <c r="E4322" s="27"/>
      <c r="F4322" s="26"/>
      <c r="G4322" s="28"/>
      <c r="H4322" s="31"/>
    </row>
    <row r="4323" spans="2:8">
      <c r="B4323" s="27"/>
      <c r="C4323" s="27"/>
      <c r="D4323" s="27"/>
      <c r="E4323" s="27"/>
      <c r="F4323" s="26"/>
      <c r="G4323" s="28"/>
      <c r="H4323" s="31"/>
    </row>
    <row r="4324" spans="2:8">
      <c r="B4324" s="27"/>
      <c r="C4324" s="27"/>
      <c r="D4324" s="27"/>
      <c r="E4324" s="27"/>
      <c r="F4324" s="26"/>
      <c r="G4324" s="28"/>
      <c r="H4324" s="31"/>
    </row>
    <row r="4325" spans="2:8">
      <c r="B4325" s="27"/>
      <c r="C4325" s="27"/>
      <c r="D4325" s="27"/>
      <c r="E4325" s="27"/>
      <c r="F4325" s="26"/>
      <c r="G4325" s="28"/>
      <c r="H4325" s="31"/>
    </row>
    <row r="4326" spans="2:8">
      <c r="B4326" s="27"/>
      <c r="C4326" s="27"/>
      <c r="D4326" s="27"/>
      <c r="E4326" s="27"/>
      <c r="F4326" s="26"/>
      <c r="G4326" s="28"/>
      <c r="H4326" s="31"/>
    </row>
    <row r="4327" spans="2:8">
      <c r="B4327" s="27"/>
      <c r="C4327" s="27"/>
      <c r="D4327" s="27"/>
      <c r="E4327" s="27"/>
      <c r="F4327" s="26"/>
      <c r="G4327" s="28"/>
      <c r="H4327" s="31"/>
    </row>
    <row r="4328" spans="2:8">
      <c r="B4328" s="27"/>
      <c r="C4328" s="27"/>
      <c r="D4328" s="27"/>
      <c r="E4328" s="27"/>
      <c r="F4328" s="26"/>
      <c r="G4328" s="28"/>
      <c r="H4328" s="31"/>
    </row>
    <row r="4329" spans="2:8">
      <c r="B4329" s="27"/>
      <c r="C4329" s="27"/>
      <c r="D4329" s="27"/>
      <c r="E4329" s="27"/>
      <c r="F4329" s="26"/>
      <c r="G4329" s="28"/>
      <c r="H4329" s="31"/>
    </row>
    <row r="4330" spans="2:8">
      <c r="B4330" s="27"/>
      <c r="C4330" s="27"/>
      <c r="D4330" s="27"/>
      <c r="E4330" s="27"/>
      <c r="F4330" s="26"/>
      <c r="G4330" s="28"/>
      <c r="H4330" s="31"/>
    </row>
    <row r="4331" spans="2:8">
      <c r="B4331" s="27"/>
      <c r="C4331" s="27"/>
      <c r="D4331" s="27"/>
      <c r="E4331" s="27"/>
      <c r="F4331" s="26"/>
      <c r="G4331" s="28"/>
      <c r="H4331" s="31"/>
    </row>
    <row r="4332" spans="2:8">
      <c r="B4332" s="27"/>
      <c r="C4332" s="27"/>
      <c r="D4332" s="27"/>
      <c r="E4332" s="27"/>
      <c r="F4332" s="26"/>
      <c r="G4332" s="28"/>
      <c r="H4332" s="31"/>
    </row>
    <row r="4333" spans="2:8">
      <c r="B4333" s="27"/>
      <c r="C4333" s="27"/>
      <c r="D4333" s="27"/>
      <c r="E4333" s="27"/>
      <c r="F4333" s="26"/>
      <c r="G4333" s="28"/>
      <c r="H4333" s="31"/>
    </row>
    <row r="4334" spans="2:8">
      <c r="B4334" s="27"/>
      <c r="C4334" s="27"/>
      <c r="D4334" s="27"/>
      <c r="E4334" s="27"/>
      <c r="F4334" s="26"/>
      <c r="G4334" s="28"/>
      <c r="H4334" s="31"/>
    </row>
    <row r="4335" spans="2:8">
      <c r="B4335" s="27"/>
      <c r="C4335" s="27"/>
      <c r="D4335" s="27"/>
      <c r="E4335" s="27"/>
      <c r="F4335" s="26"/>
      <c r="G4335" s="28"/>
      <c r="H4335" s="31"/>
    </row>
    <row r="4336" spans="2:8">
      <c r="B4336" s="27"/>
      <c r="C4336" s="27"/>
      <c r="D4336" s="27"/>
      <c r="E4336" s="27"/>
      <c r="F4336" s="26"/>
      <c r="G4336" s="28"/>
      <c r="H4336" s="31"/>
    </row>
    <row r="4337" spans="2:8">
      <c r="B4337" s="27"/>
      <c r="C4337" s="27"/>
      <c r="D4337" s="27"/>
      <c r="E4337" s="27"/>
      <c r="F4337" s="26"/>
      <c r="G4337" s="28"/>
      <c r="H4337" s="31"/>
    </row>
    <row r="4338" spans="2:8">
      <c r="B4338" s="27"/>
      <c r="C4338" s="27"/>
      <c r="D4338" s="27"/>
      <c r="E4338" s="27"/>
      <c r="F4338" s="26"/>
      <c r="G4338" s="28"/>
      <c r="H4338" s="31"/>
    </row>
    <row r="4339" spans="2:8">
      <c r="B4339" s="27"/>
      <c r="C4339" s="27"/>
      <c r="D4339" s="27"/>
      <c r="E4339" s="27"/>
      <c r="F4339" s="26"/>
      <c r="G4339" s="28"/>
      <c r="H4339" s="31"/>
    </row>
    <row r="4340" spans="2:8">
      <c r="B4340" s="27"/>
      <c r="C4340" s="27"/>
      <c r="D4340" s="27"/>
      <c r="E4340" s="27"/>
      <c r="F4340" s="26"/>
      <c r="G4340" s="28"/>
      <c r="H4340" s="31"/>
    </row>
    <row r="4341" spans="2:8">
      <c r="B4341" s="27"/>
      <c r="C4341" s="27"/>
      <c r="D4341" s="27"/>
      <c r="E4341" s="27"/>
      <c r="F4341" s="26"/>
      <c r="G4341" s="28"/>
      <c r="H4341" s="31"/>
    </row>
    <row r="4342" spans="2:8">
      <c r="B4342" s="27"/>
      <c r="C4342" s="27"/>
      <c r="D4342" s="27"/>
      <c r="E4342" s="27"/>
      <c r="F4342" s="26"/>
      <c r="G4342" s="28"/>
      <c r="H4342" s="31"/>
    </row>
    <row r="4343" spans="2:8">
      <c r="B4343" s="27"/>
      <c r="C4343" s="27"/>
      <c r="D4343" s="27"/>
      <c r="E4343" s="27"/>
      <c r="F4343" s="26"/>
      <c r="G4343" s="28"/>
      <c r="H4343" s="31"/>
    </row>
    <row r="4344" spans="2:8">
      <c r="B4344" s="27"/>
      <c r="C4344" s="27"/>
      <c r="D4344" s="27"/>
      <c r="E4344" s="27"/>
      <c r="F4344" s="26"/>
      <c r="G4344" s="28"/>
      <c r="H4344" s="31"/>
    </row>
    <row r="4345" spans="2:8">
      <c r="B4345" s="27"/>
      <c r="C4345" s="27"/>
      <c r="D4345" s="27"/>
      <c r="E4345" s="27"/>
      <c r="F4345" s="26"/>
      <c r="G4345" s="28"/>
      <c r="H4345" s="31"/>
    </row>
    <row r="4346" spans="2:8">
      <c r="B4346" s="27"/>
      <c r="C4346" s="27"/>
      <c r="D4346" s="27"/>
      <c r="E4346" s="27"/>
      <c r="F4346" s="26"/>
      <c r="G4346" s="28"/>
      <c r="H4346" s="31"/>
    </row>
    <row r="4347" spans="2:8">
      <c r="B4347" s="27"/>
      <c r="C4347" s="27"/>
      <c r="D4347" s="27"/>
      <c r="E4347" s="27"/>
      <c r="F4347" s="26"/>
      <c r="G4347" s="28"/>
      <c r="H4347" s="31"/>
    </row>
    <row r="4348" spans="2:8">
      <c r="B4348" s="27"/>
      <c r="C4348" s="27"/>
      <c r="D4348" s="27"/>
      <c r="E4348" s="27"/>
      <c r="F4348" s="26"/>
      <c r="G4348" s="28"/>
      <c r="H4348" s="31"/>
    </row>
    <row r="4349" spans="2:8">
      <c r="B4349" s="27"/>
      <c r="C4349" s="27"/>
      <c r="D4349" s="27"/>
      <c r="E4349" s="27"/>
      <c r="F4349" s="26"/>
      <c r="G4349" s="28"/>
      <c r="H4349" s="31"/>
    </row>
    <row r="4350" spans="2:8">
      <c r="B4350" s="27"/>
      <c r="C4350" s="27"/>
      <c r="D4350" s="27"/>
      <c r="E4350" s="27"/>
      <c r="F4350" s="26"/>
      <c r="G4350" s="28"/>
      <c r="H4350" s="31"/>
    </row>
    <row r="4351" spans="2:8">
      <c r="B4351" s="27"/>
      <c r="C4351" s="27"/>
      <c r="D4351" s="27"/>
      <c r="E4351" s="27"/>
      <c r="F4351" s="26"/>
      <c r="G4351" s="28"/>
      <c r="H4351" s="31"/>
    </row>
    <row r="4352" spans="2:8">
      <c r="B4352" s="27"/>
      <c r="C4352" s="27"/>
      <c r="D4352" s="27"/>
      <c r="E4352" s="27"/>
      <c r="F4352" s="26"/>
      <c r="G4352" s="28"/>
      <c r="H4352" s="31"/>
    </row>
    <row r="4353" spans="2:8">
      <c r="B4353" s="27"/>
      <c r="C4353" s="27"/>
      <c r="D4353" s="27"/>
      <c r="E4353" s="27"/>
      <c r="F4353" s="26"/>
      <c r="G4353" s="28"/>
      <c r="H4353" s="31"/>
    </row>
    <row r="4354" spans="2:8">
      <c r="B4354" s="27"/>
      <c r="C4354" s="27"/>
      <c r="D4354" s="27"/>
      <c r="E4354" s="27"/>
      <c r="F4354" s="26"/>
      <c r="G4354" s="28"/>
      <c r="H4354" s="31"/>
    </row>
    <row r="4355" spans="2:8">
      <c r="B4355" s="27"/>
      <c r="C4355" s="27"/>
      <c r="D4355" s="27"/>
      <c r="E4355" s="27"/>
      <c r="F4355" s="26"/>
      <c r="G4355" s="28"/>
      <c r="H4355" s="31"/>
    </row>
    <row r="4356" spans="2:8">
      <c r="B4356" s="27"/>
      <c r="C4356" s="27"/>
      <c r="D4356" s="27"/>
      <c r="E4356" s="27"/>
      <c r="F4356" s="26"/>
      <c r="G4356" s="28"/>
      <c r="H4356" s="31"/>
    </row>
    <row r="4357" spans="2:8">
      <c r="B4357" s="27"/>
      <c r="C4357" s="27"/>
      <c r="D4357" s="27"/>
      <c r="E4357" s="27"/>
      <c r="F4357" s="26"/>
      <c r="G4357" s="28"/>
      <c r="H4357" s="31"/>
    </row>
    <row r="4358" spans="2:8">
      <c r="B4358" s="27"/>
      <c r="C4358" s="27"/>
      <c r="D4358" s="27"/>
      <c r="E4358" s="27"/>
      <c r="F4358" s="26"/>
      <c r="G4358" s="28"/>
      <c r="H4358" s="31"/>
    </row>
    <row r="4359" spans="2:8">
      <c r="B4359" s="27"/>
      <c r="C4359" s="27"/>
      <c r="D4359" s="27"/>
      <c r="E4359" s="27"/>
      <c r="F4359" s="26"/>
      <c r="G4359" s="28"/>
      <c r="H4359" s="31"/>
    </row>
    <row r="4360" spans="2:8">
      <c r="B4360" s="27"/>
      <c r="C4360" s="27"/>
      <c r="D4360" s="27"/>
      <c r="E4360" s="27"/>
      <c r="F4360" s="26"/>
      <c r="G4360" s="28"/>
      <c r="H4360" s="31"/>
    </row>
    <row r="4361" spans="2:8">
      <c r="B4361" s="27"/>
      <c r="C4361" s="27"/>
      <c r="D4361" s="27"/>
      <c r="E4361" s="27"/>
      <c r="F4361" s="26"/>
      <c r="G4361" s="28"/>
      <c r="H4361" s="31"/>
    </row>
    <row r="4362" spans="2:8">
      <c r="B4362" s="27"/>
      <c r="C4362" s="27"/>
      <c r="D4362" s="27"/>
      <c r="E4362" s="27"/>
      <c r="F4362" s="26"/>
      <c r="G4362" s="28"/>
      <c r="H4362" s="31"/>
    </row>
    <row r="4363" spans="2:8">
      <c r="B4363" s="27"/>
      <c r="C4363" s="27"/>
      <c r="D4363" s="27"/>
      <c r="E4363" s="27"/>
      <c r="F4363" s="26"/>
      <c r="G4363" s="28"/>
      <c r="H4363" s="31"/>
    </row>
    <row r="4364" spans="2:8">
      <c r="B4364" s="27"/>
      <c r="C4364" s="27"/>
      <c r="D4364" s="27"/>
      <c r="E4364" s="27"/>
      <c r="F4364" s="26"/>
      <c r="G4364" s="28"/>
      <c r="H4364" s="31"/>
    </row>
    <row r="4365" spans="2:8">
      <c r="B4365" s="27"/>
      <c r="C4365" s="27"/>
      <c r="D4365" s="27"/>
      <c r="E4365" s="27"/>
      <c r="F4365" s="26"/>
      <c r="G4365" s="28"/>
      <c r="H4365" s="31"/>
    </row>
    <row r="4366" spans="2:8">
      <c r="B4366" s="27"/>
      <c r="C4366" s="27"/>
      <c r="D4366" s="27"/>
      <c r="E4366" s="27"/>
      <c r="F4366" s="26"/>
      <c r="G4366" s="28"/>
      <c r="H4366" s="31"/>
    </row>
    <row r="4367" spans="2:8">
      <c r="B4367" s="27"/>
      <c r="C4367" s="27"/>
      <c r="D4367" s="27"/>
      <c r="E4367" s="27"/>
      <c r="F4367" s="26"/>
      <c r="G4367" s="28"/>
      <c r="H4367" s="31"/>
    </row>
    <row r="4368" spans="2:8">
      <c r="B4368" s="27"/>
      <c r="C4368" s="27"/>
      <c r="D4368" s="27"/>
      <c r="E4368" s="27"/>
      <c r="F4368" s="26"/>
      <c r="G4368" s="28"/>
      <c r="H4368" s="31"/>
    </row>
    <row r="4369" spans="2:8">
      <c r="B4369" s="27"/>
      <c r="C4369" s="27"/>
      <c r="D4369" s="27"/>
      <c r="E4369" s="27"/>
      <c r="F4369" s="26"/>
      <c r="G4369" s="28"/>
      <c r="H4369" s="31"/>
    </row>
    <row r="4370" spans="2:8">
      <c r="B4370" s="27"/>
      <c r="C4370" s="27"/>
      <c r="D4370" s="27"/>
      <c r="E4370" s="27"/>
      <c r="F4370" s="26"/>
      <c r="G4370" s="28"/>
      <c r="H4370" s="31"/>
    </row>
    <row r="4371" spans="2:8">
      <c r="B4371" s="27"/>
      <c r="C4371" s="27"/>
      <c r="D4371" s="27"/>
      <c r="E4371" s="27"/>
      <c r="F4371" s="26"/>
      <c r="G4371" s="28"/>
      <c r="H4371" s="31"/>
    </row>
    <row r="4372" spans="2:8">
      <c r="B4372" s="27"/>
      <c r="C4372" s="27"/>
      <c r="D4372" s="27"/>
      <c r="E4372" s="27"/>
      <c r="F4372" s="26"/>
      <c r="G4372" s="28"/>
      <c r="H4372" s="31"/>
    </row>
    <row r="4373" spans="2:8">
      <c r="B4373" s="27"/>
      <c r="C4373" s="27"/>
      <c r="D4373" s="27"/>
      <c r="E4373" s="27"/>
      <c r="F4373" s="26"/>
      <c r="G4373" s="28"/>
      <c r="H4373" s="31"/>
    </row>
    <row r="4374" spans="2:8">
      <c r="B4374" s="27"/>
      <c r="C4374" s="27"/>
      <c r="D4374" s="27"/>
      <c r="E4374" s="27"/>
      <c r="F4374" s="26"/>
      <c r="G4374" s="28"/>
      <c r="H4374" s="31"/>
    </row>
    <row r="4375" spans="2:8">
      <c r="B4375" s="27"/>
      <c r="C4375" s="27"/>
      <c r="D4375" s="27"/>
      <c r="E4375" s="27"/>
      <c r="F4375" s="26"/>
      <c r="G4375" s="28"/>
      <c r="H4375" s="31"/>
    </row>
    <row r="4376" spans="2:8">
      <c r="B4376" s="27"/>
      <c r="C4376" s="27"/>
      <c r="D4376" s="27"/>
      <c r="E4376" s="27"/>
      <c r="F4376" s="26"/>
      <c r="G4376" s="28"/>
      <c r="H4376" s="31"/>
    </row>
    <row r="4377" spans="2:8">
      <c r="B4377" s="27"/>
      <c r="C4377" s="27"/>
      <c r="D4377" s="27"/>
      <c r="E4377" s="27"/>
      <c r="F4377" s="26"/>
      <c r="G4377" s="28"/>
      <c r="H4377" s="31"/>
    </row>
    <row r="4378" spans="2:8">
      <c r="B4378" s="27"/>
      <c r="C4378" s="27"/>
      <c r="D4378" s="27"/>
      <c r="E4378" s="27"/>
      <c r="F4378" s="26"/>
      <c r="G4378" s="28"/>
      <c r="H4378" s="31"/>
    </row>
    <row r="4379" spans="2:8">
      <c r="B4379" s="27"/>
      <c r="C4379" s="27"/>
      <c r="D4379" s="27"/>
      <c r="E4379" s="27"/>
      <c r="F4379" s="26"/>
      <c r="G4379" s="28"/>
      <c r="H4379" s="31"/>
    </row>
    <row r="4380" spans="2:8">
      <c r="B4380" s="27"/>
      <c r="C4380" s="27"/>
      <c r="D4380" s="27"/>
      <c r="E4380" s="27"/>
      <c r="F4380" s="26"/>
      <c r="G4380" s="28"/>
      <c r="H4380" s="31"/>
    </row>
    <row r="4381" spans="2:8">
      <c r="B4381" s="27"/>
      <c r="C4381" s="27"/>
      <c r="D4381" s="27"/>
      <c r="E4381" s="27"/>
      <c r="F4381" s="26"/>
      <c r="G4381" s="28"/>
      <c r="H4381" s="31"/>
    </row>
    <row r="4382" spans="2:8">
      <c r="B4382" s="27"/>
      <c r="C4382" s="27"/>
      <c r="D4382" s="27"/>
      <c r="E4382" s="27"/>
      <c r="F4382" s="26"/>
      <c r="G4382" s="28"/>
      <c r="H4382" s="31"/>
    </row>
    <row r="4383" spans="2:8">
      <c r="B4383" s="27"/>
      <c r="C4383" s="27"/>
      <c r="D4383" s="27"/>
      <c r="E4383" s="27"/>
      <c r="F4383" s="26"/>
      <c r="G4383" s="28"/>
      <c r="H4383" s="31"/>
    </row>
    <row r="4384" spans="2:8">
      <c r="B4384" s="27"/>
      <c r="C4384" s="27"/>
      <c r="D4384" s="27"/>
      <c r="E4384" s="27"/>
      <c r="F4384" s="26"/>
      <c r="G4384" s="28"/>
      <c r="H4384" s="31"/>
    </row>
    <row r="4385" spans="2:8">
      <c r="B4385" s="27"/>
      <c r="C4385" s="27"/>
      <c r="D4385" s="27"/>
      <c r="E4385" s="27"/>
      <c r="F4385" s="26"/>
      <c r="G4385" s="28"/>
      <c r="H4385" s="31"/>
    </row>
    <row r="4386" spans="2:8">
      <c r="B4386" s="27"/>
      <c r="C4386" s="27"/>
      <c r="D4386" s="27"/>
      <c r="E4386" s="27"/>
      <c r="F4386" s="26"/>
      <c r="G4386" s="28"/>
      <c r="H4386" s="31"/>
    </row>
    <row r="4387" spans="2:8">
      <c r="B4387" s="27"/>
      <c r="C4387" s="27"/>
      <c r="D4387" s="27"/>
      <c r="E4387" s="27"/>
      <c r="F4387" s="26"/>
      <c r="G4387" s="28"/>
      <c r="H4387" s="31"/>
    </row>
    <row r="4388" spans="2:8">
      <c r="B4388" s="27"/>
      <c r="C4388" s="27"/>
      <c r="D4388" s="27"/>
      <c r="E4388" s="27"/>
      <c r="F4388" s="26"/>
      <c r="G4388" s="28"/>
      <c r="H4388" s="31"/>
    </row>
    <row r="4389" spans="2:8">
      <c r="B4389" s="27"/>
      <c r="C4389" s="27"/>
      <c r="D4389" s="27"/>
      <c r="E4389" s="27"/>
      <c r="F4389" s="26"/>
      <c r="G4389" s="28"/>
      <c r="H4389" s="31"/>
    </row>
    <row r="4390" spans="2:8">
      <c r="B4390" s="27"/>
      <c r="C4390" s="27"/>
      <c r="D4390" s="27"/>
      <c r="E4390" s="27"/>
      <c r="F4390" s="26"/>
      <c r="G4390" s="28"/>
      <c r="H4390" s="31"/>
    </row>
    <row r="4391" spans="2:8">
      <c r="B4391" s="27"/>
      <c r="C4391" s="27"/>
      <c r="D4391" s="27"/>
      <c r="E4391" s="27"/>
      <c r="F4391" s="26"/>
      <c r="G4391" s="28"/>
      <c r="H4391" s="31"/>
    </row>
    <row r="4392" spans="2:8">
      <c r="B4392" s="27"/>
      <c r="C4392" s="27"/>
      <c r="D4392" s="27"/>
      <c r="E4392" s="27"/>
      <c r="F4392" s="26"/>
      <c r="G4392" s="28"/>
      <c r="H4392" s="31"/>
    </row>
    <row r="4393" spans="2:8">
      <c r="B4393" s="27"/>
      <c r="C4393" s="27"/>
      <c r="D4393" s="27"/>
      <c r="E4393" s="27"/>
      <c r="F4393" s="26"/>
      <c r="G4393" s="28"/>
      <c r="H4393" s="31"/>
    </row>
    <row r="4394" spans="2:8">
      <c r="B4394" s="27"/>
      <c r="C4394" s="27"/>
      <c r="D4394" s="27"/>
      <c r="E4394" s="27"/>
      <c r="F4394" s="26"/>
      <c r="G4394" s="28"/>
      <c r="H4394" s="31"/>
    </row>
    <row r="4395" spans="2:8">
      <c r="B4395" s="27"/>
      <c r="C4395" s="27"/>
      <c r="D4395" s="27"/>
      <c r="E4395" s="27"/>
      <c r="F4395" s="26"/>
      <c r="G4395" s="28"/>
      <c r="H4395" s="31"/>
    </row>
    <row r="4396" spans="2:8">
      <c r="B4396" s="27"/>
      <c r="C4396" s="27"/>
      <c r="D4396" s="27"/>
      <c r="E4396" s="27"/>
      <c r="F4396" s="26"/>
      <c r="G4396" s="28"/>
      <c r="H4396" s="31"/>
    </row>
    <row r="4397" spans="2:8">
      <c r="B4397" s="27"/>
      <c r="C4397" s="27"/>
      <c r="D4397" s="27"/>
      <c r="E4397" s="27"/>
      <c r="F4397" s="26"/>
      <c r="G4397" s="28"/>
      <c r="H4397" s="31"/>
    </row>
    <row r="4398" spans="2:8">
      <c r="B4398" s="27"/>
      <c r="C4398" s="27"/>
      <c r="D4398" s="27"/>
      <c r="E4398" s="27"/>
      <c r="F4398" s="26"/>
      <c r="G4398" s="28"/>
      <c r="H4398" s="31"/>
    </row>
    <row r="4399" spans="2:8">
      <c r="B4399" s="27"/>
      <c r="C4399" s="27"/>
      <c r="D4399" s="27"/>
      <c r="E4399" s="27"/>
      <c r="F4399" s="26"/>
      <c r="G4399" s="28"/>
      <c r="H4399" s="31"/>
    </row>
    <row r="4400" spans="2:8">
      <c r="B4400" s="27"/>
      <c r="C4400" s="27"/>
      <c r="D4400" s="27"/>
      <c r="E4400" s="27"/>
      <c r="F4400" s="26"/>
      <c r="G4400" s="28"/>
      <c r="H4400" s="31"/>
    </row>
    <row r="4401" spans="2:8">
      <c r="B4401" s="27"/>
      <c r="C4401" s="27"/>
      <c r="D4401" s="27"/>
      <c r="E4401" s="27"/>
      <c r="F4401" s="26"/>
      <c r="G4401" s="28"/>
      <c r="H4401" s="31"/>
    </row>
    <row r="4402" spans="2:8">
      <c r="B4402" s="27"/>
      <c r="C4402" s="27"/>
      <c r="D4402" s="27"/>
      <c r="E4402" s="27"/>
      <c r="F4402" s="26"/>
      <c r="G4402" s="28"/>
      <c r="H4402" s="31"/>
    </row>
    <row r="4403" spans="2:8">
      <c r="B4403" s="27"/>
      <c r="C4403" s="27"/>
      <c r="D4403" s="27"/>
      <c r="E4403" s="27"/>
      <c r="F4403" s="26"/>
      <c r="G4403" s="28"/>
      <c r="H4403" s="31"/>
    </row>
    <row r="4404" spans="2:8">
      <c r="B4404" s="27"/>
      <c r="C4404" s="27"/>
      <c r="D4404" s="27"/>
      <c r="E4404" s="27"/>
      <c r="F4404" s="26"/>
      <c r="G4404" s="28"/>
      <c r="H4404" s="31"/>
    </row>
    <row r="4405" spans="2:8">
      <c r="B4405" s="27"/>
      <c r="C4405" s="27"/>
      <c r="D4405" s="27"/>
      <c r="E4405" s="27"/>
      <c r="F4405" s="26"/>
      <c r="G4405" s="28"/>
      <c r="H4405" s="31"/>
    </row>
    <row r="4406" spans="2:8">
      <c r="B4406" s="27"/>
      <c r="C4406" s="27"/>
      <c r="D4406" s="27"/>
      <c r="E4406" s="27"/>
      <c r="F4406" s="26"/>
      <c r="G4406" s="28"/>
      <c r="H4406" s="31"/>
    </row>
    <row r="4407" spans="2:8">
      <c r="B4407" s="27"/>
      <c r="C4407" s="27"/>
      <c r="D4407" s="27"/>
      <c r="E4407" s="27"/>
      <c r="F4407" s="26"/>
      <c r="G4407" s="28"/>
      <c r="H4407" s="31"/>
    </row>
    <row r="4408" spans="2:8">
      <c r="B4408" s="27"/>
      <c r="C4408" s="27"/>
      <c r="D4408" s="27"/>
      <c r="E4408" s="27"/>
      <c r="F4408" s="26"/>
      <c r="G4408" s="28"/>
      <c r="H4408" s="31"/>
    </row>
    <row r="4409" spans="2:8">
      <c r="B4409" s="27"/>
      <c r="C4409" s="27"/>
      <c r="D4409" s="27"/>
      <c r="E4409" s="27"/>
      <c r="F4409" s="26"/>
      <c r="G4409" s="28"/>
      <c r="H4409" s="31"/>
    </row>
    <row r="4410" spans="2:8">
      <c r="B4410" s="27"/>
      <c r="C4410" s="27"/>
      <c r="D4410" s="27"/>
      <c r="E4410" s="27"/>
      <c r="F4410" s="26"/>
      <c r="G4410" s="28"/>
      <c r="H4410" s="31"/>
    </row>
    <row r="4411" spans="2:8">
      <c r="B4411" s="27"/>
      <c r="C4411" s="27"/>
      <c r="D4411" s="27"/>
      <c r="E4411" s="27"/>
      <c r="F4411" s="26"/>
      <c r="G4411" s="28"/>
      <c r="H4411" s="31"/>
    </row>
    <row r="4412" spans="2:8">
      <c r="B4412" s="27"/>
      <c r="C4412" s="27"/>
      <c r="D4412" s="27"/>
      <c r="E4412" s="27"/>
      <c r="F4412" s="26"/>
      <c r="G4412" s="28"/>
      <c r="H4412" s="31"/>
    </row>
    <row r="4413" spans="2:8">
      <c r="B4413" s="27"/>
      <c r="C4413" s="27"/>
      <c r="D4413" s="27"/>
      <c r="E4413" s="27"/>
      <c r="F4413" s="26"/>
      <c r="G4413" s="28"/>
      <c r="H4413" s="31"/>
    </row>
    <row r="4414" spans="2:8">
      <c r="B4414" s="27"/>
      <c r="C4414" s="27"/>
      <c r="D4414" s="27"/>
      <c r="E4414" s="27"/>
      <c r="F4414" s="26"/>
      <c r="G4414" s="28"/>
      <c r="H4414" s="31"/>
    </row>
    <row r="4415" spans="2:8">
      <c r="B4415" s="27"/>
      <c r="C4415" s="27"/>
      <c r="D4415" s="27"/>
      <c r="E4415" s="27"/>
      <c r="F4415" s="26"/>
      <c r="G4415" s="28"/>
      <c r="H4415" s="31"/>
    </row>
    <row r="4416" spans="2:8">
      <c r="B4416" s="27"/>
      <c r="C4416" s="27"/>
      <c r="D4416" s="27"/>
      <c r="E4416" s="27"/>
      <c r="F4416" s="26"/>
      <c r="G4416" s="28"/>
      <c r="H4416" s="31"/>
    </row>
    <row r="4417" spans="2:8">
      <c r="B4417" s="27"/>
      <c r="C4417" s="27"/>
      <c r="D4417" s="27"/>
      <c r="E4417" s="27"/>
      <c r="F4417" s="26"/>
      <c r="G4417" s="28"/>
      <c r="H4417" s="31"/>
    </row>
    <row r="4418" spans="2:8">
      <c r="B4418" s="27"/>
      <c r="C4418" s="27"/>
      <c r="D4418" s="27"/>
      <c r="E4418" s="27"/>
      <c r="F4418" s="26"/>
      <c r="G4418" s="28"/>
      <c r="H4418" s="31"/>
    </row>
    <row r="4419" spans="2:8">
      <c r="B4419" s="27"/>
      <c r="C4419" s="27"/>
      <c r="D4419" s="27"/>
      <c r="E4419" s="27"/>
      <c r="F4419" s="26"/>
      <c r="G4419" s="28"/>
      <c r="H4419" s="31"/>
    </row>
    <row r="4420" spans="2:8">
      <c r="B4420" s="27"/>
      <c r="C4420" s="27"/>
      <c r="D4420" s="27"/>
      <c r="E4420" s="27"/>
      <c r="F4420" s="26"/>
      <c r="G4420" s="28"/>
      <c r="H4420" s="31"/>
    </row>
    <row r="4421" spans="2:8">
      <c r="B4421" s="27"/>
      <c r="C4421" s="27"/>
      <c r="D4421" s="27"/>
      <c r="E4421" s="27"/>
      <c r="F4421" s="26"/>
      <c r="G4421" s="28"/>
      <c r="H4421" s="31"/>
    </row>
    <row r="4422" spans="2:8">
      <c r="B4422" s="27"/>
      <c r="C4422" s="27"/>
      <c r="D4422" s="27"/>
      <c r="E4422" s="27"/>
      <c r="F4422" s="26"/>
      <c r="G4422" s="28"/>
      <c r="H4422" s="31"/>
    </row>
    <row r="4423" spans="2:8">
      <c r="B4423" s="27"/>
      <c r="C4423" s="27"/>
      <c r="D4423" s="27"/>
      <c r="E4423" s="27"/>
      <c r="F4423" s="26"/>
      <c r="G4423" s="28"/>
      <c r="H4423" s="31"/>
    </row>
    <row r="4424" spans="2:8">
      <c r="B4424" s="27"/>
      <c r="C4424" s="27"/>
      <c r="D4424" s="27"/>
      <c r="E4424" s="27"/>
      <c r="F4424" s="26"/>
      <c r="G4424" s="28"/>
      <c r="H4424" s="31"/>
    </row>
    <row r="4425" spans="2:8">
      <c r="B4425" s="27"/>
      <c r="C4425" s="27"/>
      <c r="D4425" s="27"/>
      <c r="E4425" s="27"/>
      <c r="F4425" s="26"/>
      <c r="G4425" s="28"/>
      <c r="H4425" s="31"/>
    </row>
    <row r="4426" spans="2:8">
      <c r="B4426" s="27"/>
      <c r="C4426" s="27"/>
      <c r="D4426" s="27"/>
      <c r="E4426" s="27"/>
      <c r="F4426" s="26"/>
      <c r="G4426" s="28"/>
      <c r="H4426" s="31"/>
    </row>
    <row r="4427" spans="2:8">
      <c r="B4427" s="27"/>
      <c r="C4427" s="27"/>
      <c r="D4427" s="27"/>
      <c r="E4427" s="27"/>
      <c r="F4427" s="26"/>
      <c r="G4427" s="28"/>
      <c r="H4427" s="31"/>
    </row>
    <row r="4428" spans="2:8">
      <c r="B4428" s="27"/>
      <c r="C4428" s="27"/>
      <c r="D4428" s="27"/>
      <c r="E4428" s="27"/>
      <c r="F4428" s="26"/>
      <c r="G4428" s="28"/>
      <c r="H4428" s="31"/>
    </row>
    <row r="4429" spans="2:8">
      <c r="B4429" s="27"/>
      <c r="C4429" s="27"/>
      <c r="D4429" s="27"/>
      <c r="E4429" s="27"/>
      <c r="F4429" s="26"/>
      <c r="G4429" s="28"/>
      <c r="H4429" s="31"/>
    </row>
    <row r="4430" spans="2:8">
      <c r="B4430" s="27"/>
      <c r="C4430" s="27"/>
      <c r="D4430" s="27"/>
      <c r="E4430" s="27"/>
      <c r="F4430" s="26"/>
      <c r="G4430" s="28"/>
      <c r="H4430" s="31"/>
    </row>
    <row r="4431" spans="2:8">
      <c r="B4431" s="27"/>
      <c r="C4431" s="27"/>
      <c r="D4431" s="27"/>
      <c r="E4431" s="27"/>
      <c r="F4431" s="26"/>
      <c r="G4431" s="28"/>
      <c r="H4431" s="31"/>
    </row>
    <row r="4432" spans="2:8">
      <c r="B4432" s="27"/>
      <c r="C4432" s="27"/>
      <c r="D4432" s="27"/>
      <c r="E4432" s="27"/>
      <c r="F4432" s="26"/>
      <c r="G4432" s="28"/>
      <c r="H4432" s="31"/>
    </row>
    <row r="4433" spans="2:8">
      <c r="B4433" s="27"/>
      <c r="C4433" s="27"/>
      <c r="D4433" s="27"/>
      <c r="E4433" s="27"/>
      <c r="F4433" s="26"/>
      <c r="G4433" s="28"/>
      <c r="H4433" s="31"/>
    </row>
    <row r="4434" spans="2:8">
      <c r="B4434" s="27"/>
      <c r="C4434" s="27"/>
      <c r="D4434" s="27"/>
      <c r="E4434" s="27"/>
      <c r="F4434" s="26"/>
      <c r="G4434" s="28"/>
      <c r="H4434" s="31"/>
    </row>
    <row r="4435" spans="2:8">
      <c r="B4435" s="27"/>
      <c r="C4435" s="27"/>
      <c r="D4435" s="27"/>
      <c r="E4435" s="27"/>
      <c r="F4435" s="26"/>
      <c r="G4435" s="28"/>
      <c r="H4435" s="31"/>
    </row>
    <row r="4436" spans="2:8">
      <c r="B4436" s="27"/>
      <c r="C4436" s="27"/>
      <c r="D4436" s="27"/>
      <c r="E4436" s="27"/>
      <c r="F4436" s="26"/>
      <c r="G4436" s="28"/>
      <c r="H4436" s="31"/>
    </row>
    <row r="4437" spans="2:8">
      <c r="B4437" s="27"/>
      <c r="C4437" s="27"/>
      <c r="D4437" s="27"/>
      <c r="E4437" s="27"/>
      <c r="F4437" s="26"/>
      <c r="G4437" s="28"/>
      <c r="H4437" s="31"/>
    </row>
    <row r="4438" spans="2:8">
      <c r="B4438" s="27"/>
      <c r="C4438" s="27"/>
      <c r="D4438" s="27"/>
      <c r="E4438" s="27"/>
      <c r="F4438" s="26"/>
      <c r="G4438" s="28"/>
      <c r="H4438" s="31"/>
    </row>
    <row r="4439" spans="2:8">
      <c r="B4439" s="27"/>
      <c r="C4439" s="27"/>
      <c r="D4439" s="27"/>
      <c r="E4439" s="27"/>
      <c r="F4439" s="26"/>
      <c r="G4439" s="28"/>
      <c r="H4439" s="31"/>
    </row>
    <row r="4440" spans="2:8">
      <c r="B4440" s="27"/>
      <c r="C4440" s="27"/>
      <c r="D4440" s="27"/>
      <c r="E4440" s="27"/>
      <c r="F4440" s="26"/>
      <c r="G4440" s="28"/>
      <c r="H4440" s="31"/>
    </row>
    <row r="4441" spans="2:8">
      <c r="B4441" s="27"/>
      <c r="C4441" s="27"/>
      <c r="D4441" s="27"/>
      <c r="E4441" s="27"/>
      <c r="F4441" s="26"/>
      <c r="G4441" s="28"/>
      <c r="H4441" s="31"/>
    </row>
    <row r="4442" spans="2:8">
      <c r="B4442" s="27"/>
      <c r="C4442" s="27"/>
      <c r="D4442" s="27"/>
      <c r="E4442" s="27"/>
      <c r="F4442" s="26"/>
      <c r="G4442" s="28"/>
      <c r="H4442" s="31"/>
    </row>
    <row r="4443" spans="2:8">
      <c r="B4443" s="27"/>
      <c r="C4443" s="27"/>
      <c r="D4443" s="27"/>
      <c r="E4443" s="27"/>
      <c r="F4443" s="26"/>
      <c r="G4443" s="28"/>
      <c r="H4443" s="31"/>
    </row>
    <row r="4444" spans="2:8">
      <c r="B4444" s="27"/>
      <c r="C4444" s="27"/>
      <c r="D4444" s="27"/>
      <c r="E4444" s="27"/>
      <c r="F4444" s="26"/>
      <c r="G4444" s="28"/>
      <c r="H4444" s="31"/>
    </row>
    <row r="4445" spans="2:8">
      <c r="B4445" s="27"/>
      <c r="C4445" s="27"/>
      <c r="D4445" s="27"/>
      <c r="E4445" s="27"/>
      <c r="F4445" s="26"/>
      <c r="G4445" s="28"/>
      <c r="H4445" s="31"/>
    </row>
    <row r="4446" spans="2:8">
      <c r="B4446" s="27"/>
      <c r="C4446" s="27"/>
      <c r="D4446" s="27"/>
      <c r="E4446" s="27"/>
      <c r="F4446" s="26"/>
      <c r="G4446" s="28"/>
      <c r="H4446" s="31"/>
    </row>
    <row r="4447" spans="2:8">
      <c r="B4447" s="27"/>
      <c r="C4447" s="27"/>
      <c r="D4447" s="27"/>
      <c r="E4447" s="27"/>
      <c r="F4447" s="26"/>
      <c r="G4447" s="28"/>
      <c r="H4447" s="31"/>
    </row>
    <row r="4448" spans="2:8">
      <c r="B4448" s="27"/>
      <c r="C4448" s="27"/>
      <c r="D4448" s="27"/>
      <c r="E4448" s="27"/>
      <c r="F4448" s="26"/>
      <c r="G4448" s="28"/>
      <c r="H4448" s="31"/>
    </row>
    <row r="4449" spans="2:8">
      <c r="B4449" s="27"/>
      <c r="C4449" s="27"/>
      <c r="D4449" s="27"/>
      <c r="E4449" s="27"/>
      <c r="F4449" s="26"/>
      <c r="G4449" s="28"/>
      <c r="H4449" s="31"/>
    </row>
    <row r="4450" spans="2:8">
      <c r="B4450" s="27"/>
      <c r="C4450" s="27"/>
      <c r="D4450" s="27"/>
      <c r="E4450" s="27"/>
      <c r="F4450" s="26"/>
      <c r="G4450" s="28"/>
      <c r="H4450" s="31"/>
    </row>
    <row r="4451" spans="2:8">
      <c r="B4451" s="27"/>
      <c r="C4451" s="27"/>
      <c r="D4451" s="27"/>
      <c r="E4451" s="27"/>
      <c r="F4451" s="26"/>
      <c r="G4451" s="28"/>
      <c r="H4451" s="31"/>
    </row>
    <row r="4452" spans="2:8">
      <c r="B4452" s="27"/>
      <c r="C4452" s="27"/>
      <c r="D4452" s="27"/>
      <c r="E4452" s="27"/>
      <c r="F4452" s="26"/>
      <c r="G4452" s="28"/>
      <c r="H4452" s="31"/>
    </row>
    <row r="4453" spans="2:8">
      <c r="B4453" s="27"/>
      <c r="C4453" s="27"/>
      <c r="D4453" s="27"/>
      <c r="E4453" s="27"/>
      <c r="F4453" s="26"/>
      <c r="G4453" s="28"/>
      <c r="H4453" s="31"/>
    </row>
    <row r="4454" spans="2:8">
      <c r="B4454" s="27"/>
      <c r="C4454" s="27"/>
      <c r="D4454" s="27"/>
      <c r="E4454" s="27"/>
      <c r="F4454" s="26"/>
      <c r="G4454" s="28"/>
      <c r="H4454" s="31"/>
    </row>
    <row r="4455" spans="2:8">
      <c r="B4455" s="27"/>
      <c r="C4455" s="27"/>
      <c r="D4455" s="27"/>
      <c r="E4455" s="27"/>
      <c r="F4455" s="26"/>
      <c r="G4455" s="28"/>
      <c r="H4455" s="31"/>
    </row>
    <row r="4456" spans="2:8">
      <c r="B4456" s="27"/>
      <c r="C4456" s="27"/>
      <c r="D4456" s="27"/>
      <c r="E4456" s="27"/>
      <c r="F4456" s="26"/>
      <c r="G4456" s="28"/>
      <c r="H4456" s="31"/>
    </row>
    <row r="4457" spans="2:8">
      <c r="B4457" s="27"/>
      <c r="C4457" s="27"/>
      <c r="D4457" s="27"/>
      <c r="E4457" s="27"/>
      <c r="F4457" s="26"/>
      <c r="G4457" s="28"/>
      <c r="H4457" s="31"/>
    </row>
    <row r="4458" spans="2:8">
      <c r="B4458" s="27"/>
      <c r="C4458" s="27"/>
      <c r="D4458" s="27"/>
      <c r="E4458" s="27"/>
      <c r="F4458" s="26"/>
      <c r="G4458" s="28"/>
      <c r="H4458" s="31"/>
    </row>
    <row r="4459" spans="2:8">
      <c r="B4459" s="27"/>
      <c r="C4459" s="27"/>
      <c r="D4459" s="27"/>
      <c r="E4459" s="27"/>
      <c r="F4459" s="26"/>
      <c r="G4459" s="28"/>
      <c r="H4459" s="31"/>
    </row>
    <row r="4460" spans="2:8">
      <c r="B4460" s="27"/>
      <c r="C4460" s="27"/>
      <c r="D4460" s="27"/>
      <c r="E4460" s="27"/>
      <c r="F4460" s="26"/>
      <c r="G4460" s="28"/>
      <c r="H4460" s="31"/>
    </row>
    <row r="4461" spans="2:8">
      <c r="B4461" s="27"/>
      <c r="C4461" s="27"/>
      <c r="D4461" s="27"/>
      <c r="E4461" s="27"/>
      <c r="F4461" s="26"/>
      <c r="G4461" s="28"/>
      <c r="H4461" s="31"/>
    </row>
    <row r="4462" spans="2:8">
      <c r="B4462" s="27"/>
      <c r="C4462" s="27"/>
      <c r="D4462" s="27"/>
      <c r="E4462" s="27"/>
      <c r="F4462" s="26"/>
      <c r="G4462" s="28"/>
      <c r="H4462" s="31"/>
    </row>
    <row r="4463" spans="2:8">
      <c r="B4463" s="27"/>
      <c r="C4463" s="27"/>
      <c r="D4463" s="27"/>
      <c r="E4463" s="27"/>
      <c r="F4463" s="26"/>
      <c r="G4463" s="28"/>
      <c r="H4463" s="31"/>
    </row>
    <row r="4464" spans="2:8">
      <c r="B4464" s="27"/>
      <c r="C4464" s="27"/>
      <c r="D4464" s="27"/>
      <c r="E4464" s="27"/>
      <c r="F4464" s="26"/>
      <c r="G4464" s="28"/>
      <c r="H4464" s="31"/>
    </row>
    <row r="4465" spans="2:8">
      <c r="B4465" s="27"/>
      <c r="C4465" s="27"/>
      <c r="D4465" s="27"/>
      <c r="E4465" s="27"/>
      <c r="F4465" s="26"/>
      <c r="G4465" s="28"/>
      <c r="H4465" s="31"/>
    </row>
    <row r="4466" spans="2:8">
      <c r="B4466" s="27"/>
      <c r="C4466" s="27"/>
      <c r="D4466" s="27"/>
      <c r="E4466" s="27"/>
      <c r="F4466" s="26"/>
      <c r="G4466" s="28"/>
      <c r="H4466" s="31"/>
    </row>
    <row r="4467" spans="2:8">
      <c r="B4467" s="27"/>
      <c r="C4467" s="27"/>
      <c r="D4467" s="27"/>
      <c r="E4467" s="27"/>
      <c r="F4467" s="26"/>
      <c r="G4467" s="28"/>
      <c r="H4467" s="31"/>
    </row>
    <row r="4468" spans="2:8">
      <c r="B4468" s="27"/>
      <c r="C4468" s="27"/>
      <c r="D4468" s="27"/>
      <c r="E4468" s="27"/>
      <c r="F4468" s="26"/>
      <c r="G4468" s="28"/>
      <c r="H4468" s="31"/>
    </row>
    <row r="4469" spans="2:8">
      <c r="B4469" s="27"/>
      <c r="C4469" s="27"/>
      <c r="D4469" s="27"/>
      <c r="E4469" s="27"/>
      <c r="F4469" s="26"/>
      <c r="G4469" s="28"/>
      <c r="H4469" s="31"/>
    </row>
    <row r="4470" spans="2:8">
      <c r="B4470" s="27"/>
      <c r="C4470" s="27"/>
      <c r="D4470" s="27"/>
      <c r="E4470" s="27"/>
      <c r="F4470" s="26"/>
      <c r="G4470" s="28"/>
      <c r="H4470" s="31"/>
    </row>
    <row r="4471" spans="2:8">
      <c r="B4471" s="27"/>
      <c r="C4471" s="27"/>
      <c r="D4471" s="27"/>
      <c r="E4471" s="27"/>
      <c r="F4471" s="26"/>
      <c r="G4471" s="28"/>
      <c r="H4471" s="31"/>
    </row>
    <row r="4472" spans="2:8">
      <c r="B4472" s="27"/>
      <c r="C4472" s="27"/>
      <c r="D4472" s="27"/>
      <c r="E4472" s="27"/>
      <c r="F4472" s="26"/>
      <c r="G4472" s="28"/>
      <c r="H4472" s="31"/>
    </row>
    <row r="4473" spans="2:8">
      <c r="B4473" s="27"/>
      <c r="C4473" s="27"/>
      <c r="D4473" s="27"/>
      <c r="E4473" s="27"/>
      <c r="F4473" s="26"/>
      <c r="G4473" s="28"/>
      <c r="H4473" s="31"/>
    </row>
    <row r="4474" spans="2:8">
      <c r="B4474" s="27"/>
      <c r="C4474" s="27"/>
      <c r="D4474" s="27"/>
      <c r="E4474" s="27"/>
      <c r="F4474" s="26"/>
      <c r="G4474" s="28"/>
      <c r="H4474" s="31"/>
    </row>
    <row r="4475" spans="2:8">
      <c r="B4475" s="27"/>
      <c r="C4475" s="27"/>
      <c r="D4475" s="27"/>
      <c r="E4475" s="27"/>
      <c r="F4475" s="26"/>
      <c r="G4475" s="28"/>
      <c r="H4475" s="31"/>
    </row>
    <row r="4476" spans="2:8">
      <c r="B4476" s="27"/>
      <c r="C4476" s="27"/>
      <c r="D4476" s="27"/>
      <c r="E4476" s="27"/>
      <c r="F4476" s="26"/>
      <c r="G4476" s="28"/>
      <c r="H4476" s="31"/>
    </row>
    <row r="4477" spans="2:8">
      <c r="B4477" s="27"/>
      <c r="C4477" s="27"/>
      <c r="D4477" s="27"/>
      <c r="E4477" s="27"/>
      <c r="F4477" s="26"/>
      <c r="G4477" s="28"/>
      <c r="H4477" s="31"/>
    </row>
    <row r="4478" spans="2:8">
      <c r="B4478" s="27"/>
      <c r="C4478" s="27"/>
      <c r="D4478" s="27"/>
      <c r="E4478" s="27"/>
      <c r="F4478" s="26"/>
      <c r="G4478" s="28"/>
      <c r="H4478" s="31"/>
    </row>
    <row r="4479" spans="2:8">
      <c r="B4479" s="27"/>
      <c r="C4479" s="27"/>
      <c r="D4479" s="27"/>
      <c r="E4479" s="27"/>
      <c r="F4479" s="26"/>
      <c r="G4479" s="28"/>
      <c r="H4479" s="31"/>
    </row>
    <row r="4480" spans="2:8">
      <c r="B4480" s="27"/>
      <c r="C4480" s="27"/>
      <c r="D4480" s="27"/>
      <c r="E4480" s="27"/>
      <c r="F4480" s="26"/>
      <c r="G4480" s="28"/>
      <c r="H4480" s="31"/>
    </row>
    <row r="4481" spans="2:8">
      <c r="B4481" s="27"/>
      <c r="C4481" s="27"/>
      <c r="D4481" s="27"/>
      <c r="E4481" s="27"/>
      <c r="F4481" s="26"/>
      <c r="G4481" s="28"/>
      <c r="H4481" s="31"/>
    </row>
    <row r="4482" spans="2:8">
      <c r="B4482" s="27"/>
      <c r="C4482" s="27"/>
      <c r="D4482" s="27"/>
      <c r="E4482" s="27"/>
      <c r="F4482" s="26"/>
      <c r="G4482" s="28"/>
      <c r="H4482" s="31"/>
    </row>
    <row r="4483" spans="2:8">
      <c r="B4483" s="27"/>
      <c r="C4483" s="27"/>
      <c r="D4483" s="27"/>
      <c r="E4483" s="27"/>
      <c r="F4483" s="26"/>
      <c r="G4483" s="28"/>
      <c r="H4483" s="31"/>
    </row>
    <row r="4484" spans="2:8">
      <c r="B4484" s="27"/>
      <c r="C4484" s="27"/>
      <c r="D4484" s="27"/>
      <c r="E4484" s="27"/>
      <c r="F4484" s="26"/>
      <c r="G4484" s="28"/>
      <c r="H4484" s="31"/>
    </row>
    <row r="4485" spans="2:8">
      <c r="B4485" s="27"/>
      <c r="C4485" s="27"/>
      <c r="D4485" s="27"/>
      <c r="E4485" s="27"/>
      <c r="F4485" s="26"/>
      <c r="G4485" s="28"/>
      <c r="H4485" s="31"/>
    </row>
    <row r="4486" spans="2:8">
      <c r="B4486" s="27"/>
      <c r="C4486" s="27"/>
      <c r="D4486" s="27"/>
      <c r="E4486" s="27"/>
      <c r="F4486" s="26"/>
      <c r="G4486" s="28"/>
      <c r="H4486" s="31"/>
    </row>
    <row r="4487" spans="2:8">
      <c r="B4487" s="27"/>
      <c r="C4487" s="27"/>
      <c r="D4487" s="27"/>
      <c r="E4487" s="27"/>
      <c r="F4487" s="26"/>
      <c r="G4487" s="28"/>
      <c r="H4487" s="31"/>
    </row>
    <row r="4488" spans="2:8">
      <c r="B4488" s="27"/>
      <c r="C4488" s="27"/>
      <c r="D4488" s="27"/>
      <c r="E4488" s="27"/>
      <c r="F4488" s="26"/>
      <c r="G4488" s="28"/>
      <c r="H4488" s="31"/>
    </row>
    <row r="4489" spans="2:8">
      <c r="B4489" s="27"/>
      <c r="C4489" s="27"/>
      <c r="D4489" s="27"/>
      <c r="E4489" s="27"/>
      <c r="F4489" s="26"/>
      <c r="G4489" s="28"/>
      <c r="H4489" s="31"/>
    </row>
    <row r="4490" spans="2:8">
      <c r="B4490" s="27"/>
      <c r="C4490" s="27"/>
      <c r="D4490" s="27"/>
      <c r="E4490" s="27"/>
      <c r="F4490" s="26"/>
      <c r="G4490" s="28"/>
      <c r="H4490" s="31"/>
    </row>
    <row r="4491" spans="2:8">
      <c r="B4491" s="27"/>
      <c r="C4491" s="27"/>
      <c r="D4491" s="27"/>
      <c r="E4491" s="27"/>
      <c r="F4491" s="26"/>
      <c r="G4491" s="28"/>
      <c r="H4491" s="31"/>
    </row>
    <row r="4492" spans="2:8">
      <c r="B4492" s="27"/>
      <c r="C4492" s="27"/>
      <c r="D4492" s="27"/>
      <c r="E4492" s="27"/>
      <c r="F4492" s="26"/>
      <c r="G4492" s="28"/>
      <c r="H4492" s="31"/>
    </row>
    <row r="4493" spans="2:8">
      <c r="B4493" s="27"/>
      <c r="C4493" s="27"/>
      <c r="D4493" s="27"/>
      <c r="E4493" s="27"/>
      <c r="F4493" s="26"/>
      <c r="G4493" s="28"/>
      <c r="H4493" s="31"/>
    </row>
    <row r="4494" spans="2:8">
      <c r="B4494" s="27"/>
      <c r="C4494" s="27"/>
      <c r="D4494" s="27"/>
      <c r="E4494" s="27"/>
      <c r="F4494" s="26"/>
      <c r="G4494" s="28"/>
      <c r="H4494" s="31"/>
    </row>
    <row r="4495" spans="2:8">
      <c r="B4495" s="27"/>
      <c r="C4495" s="27"/>
      <c r="D4495" s="27"/>
      <c r="E4495" s="27"/>
      <c r="F4495" s="26"/>
      <c r="G4495" s="28"/>
      <c r="H4495" s="31"/>
    </row>
    <row r="4496" spans="2:8">
      <c r="B4496" s="27"/>
      <c r="C4496" s="27"/>
      <c r="D4496" s="27"/>
      <c r="E4496" s="27"/>
      <c r="F4496" s="26"/>
      <c r="G4496" s="28"/>
      <c r="H4496" s="31"/>
    </row>
    <row r="4497" spans="2:8">
      <c r="B4497" s="27"/>
      <c r="C4497" s="27"/>
      <c r="D4497" s="27"/>
      <c r="E4497" s="27"/>
      <c r="F4497" s="26"/>
      <c r="G4497" s="28"/>
      <c r="H4497" s="31"/>
    </row>
    <row r="4498" spans="2:8">
      <c r="B4498" s="27"/>
      <c r="C4498" s="27"/>
      <c r="D4498" s="27"/>
      <c r="E4498" s="27"/>
      <c r="F4498" s="26"/>
      <c r="G4498" s="28"/>
      <c r="H4498" s="31"/>
    </row>
    <row r="4499" spans="2:8">
      <c r="B4499" s="27"/>
      <c r="C4499" s="27"/>
      <c r="D4499" s="27"/>
      <c r="E4499" s="27"/>
      <c r="F4499" s="26"/>
      <c r="G4499" s="28"/>
      <c r="H4499" s="31"/>
    </row>
    <row r="4500" spans="2:8">
      <c r="B4500" s="27"/>
      <c r="C4500" s="27"/>
      <c r="D4500" s="27"/>
      <c r="E4500" s="27"/>
      <c r="F4500" s="26"/>
      <c r="G4500" s="28"/>
      <c r="H4500" s="31"/>
    </row>
    <row r="4501" spans="2:8">
      <c r="B4501" s="27"/>
      <c r="C4501" s="27"/>
      <c r="D4501" s="27"/>
      <c r="E4501" s="27"/>
      <c r="F4501" s="26"/>
      <c r="G4501" s="28"/>
      <c r="H4501" s="31"/>
    </row>
    <row r="4502" spans="2:8">
      <c r="B4502" s="27"/>
      <c r="C4502" s="27"/>
      <c r="D4502" s="27"/>
      <c r="E4502" s="27"/>
      <c r="F4502" s="26"/>
      <c r="G4502" s="28"/>
      <c r="H4502" s="31"/>
    </row>
    <row r="4503" spans="2:8">
      <c r="B4503" s="27"/>
      <c r="C4503" s="27"/>
      <c r="D4503" s="27"/>
      <c r="E4503" s="27"/>
      <c r="F4503" s="26"/>
      <c r="G4503" s="28"/>
      <c r="H4503" s="31"/>
    </row>
    <row r="4504" spans="2:8">
      <c r="B4504" s="27"/>
      <c r="C4504" s="27"/>
      <c r="D4504" s="27"/>
      <c r="E4504" s="27"/>
      <c r="F4504" s="26"/>
      <c r="G4504" s="28"/>
      <c r="H4504" s="31"/>
    </row>
    <row r="4505" spans="2:8">
      <c r="B4505" s="27"/>
      <c r="C4505" s="27"/>
      <c r="D4505" s="27"/>
      <c r="E4505" s="27"/>
      <c r="F4505" s="26"/>
      <c r="G4505" s="28"/>
      <c r="H4505" s="31"/>
    </row>
    <row r="4506" spans="2:8">
      <c r="B4506" s="27"/>
      <c r="C4506" s="27"/>
      <c r="D4506" s="27"/>
      <c r="E4506" s="27"/>
      <c r="F4506" s="26"/>
      <c r="G4506" s="28"/>
      <c r="H4506" s="31"/>
    </row>
    <row r="4507" spans="2:8">
      <c r="B4507" s="27"/>
      <c r="C4507" s="27"/>
      <c r="D4507" s="27"/>
      <c r="E4507" s="27"/>
      <c r="F4507" s="26"/>
      <c r="G4507" s="28"/>
      <c r="H4507" s="31"/>
    </row>
    <row r="4508" spans="2:8">
      <c r="B4508" s="27"/>
      <c r="C4508" s="27"/>
      <c r="D4508" s="27"/>
      <c r="E4508" s="27"/>
      <c r="F4508" s="26"/>
      <c r="G4508" s="28"/>
      <c r="H4508" s="31"/>
    </row>
    <row r="4509" spans="2:8">
      <c r="B4509" s="27"/>
      <c r="C4509" s="27"/>
      <c r="D4509" s="27"/>
      <c r="E4509" s="27"/>
      <c r="F4509" s="26"/>
      <c r="G4509" s="28"/>
      <c r="H4509" s="31"/>
    </row>
    <row r="4510" spans="2:8">
      <c r="B4510" s="27"/>
      <c r="C4510" s="27"/>
      <c r="D4510" s="27"/>
      <c r="E4510" s="27"/>
      <c r="F4510" s="26"/>
      <c r="G4510" s="28"/>
      <c r="H4510" s="31"/>
    </row>
    <row r="4511" spans="2:8">
      <c r="B4511" s="27"/>
      <c r="C4511" s="27"/>
      <c r="D4511" s="27"/>
      <c r="E4511" s="27"/>
      <c r="F4511" s="26"/>
      <c r="G4511" s="28"/>
      <c r="H4511" s="31"/>
    </row>
    <row r="4512" spans="2:8">
      <c r="B4512" s="27"/>
      <c r="C4512" s="27"/>
      <c r="D4512" s="27"/>
      <c r="E4512" s="27"/>
      <c r="F4512" s="26"/>
      <c r="G4512" s="28"/>
      <c r="H4512" s="31"/>
    </row>
    <row r="4513" spans="2:8">
      <c r="B4513" s="27"/>
      <c r="C4513" s="27"/>
      <c r="D4513" s="27"/>
      <c r="E4513" s="27"/>
      <c r="F4513" s="26"/>
      <c r="G4513" s="28"/>
      <c r="H4513" s="31"/>
    </row>
    <row r="4514" spans="2:8">
      <c r="B4514" s="27"/>
      <c r="C4514" s="27"/>
      <c r="D4514" s="27"/>
      <c r="E4514" s="27"/>
      <c r="F4514" s="26"/>
      <c r="G4514" s="28"/>
      <c r="H4514" s="31"/>
    </row>
    <row r="4515" spans="2:8">
      <c r="B4515" s="27"/>
      <c r="C4515" s="27"/>
      <c r="D4515" s="27"/>
      <c r="E4515" s="27"/>
      <c r="F4515" s="26"/>
      <c r="G4515" s="28"/>
      <c r="H4515" s="31"/>
    </row>
    <row r="4516" spans="2:8">
      <c r="B4516" s="27"/>
      <c r="C4516" s="27"/>
      <c r="D4516" s="27"/>
      <c r="E4516" s="27"/>
      <c r="F4516" s="26"/>
      <c r="G4516" s="28"/>
      <c r="H4516" s="31"/>
    </row>
    <row r="4517" spans="2:8">
      <c r="B4517" s="27"/>
      <c r="C4517" s="27"/>
      <c r="D4517" s="27"/>
      <c r="E4517" s="27"/>
      <c r="F4517" s="26"/>
      <c r="G4517" s="28"/>
      <c r="H4517" s="31"/>
    </row>
    <row r="4518" spans="2:8">
      <c r="B4518" s="27"/>
      <c r="C4518" s="27"/>
      <c r="D4518" s="27"/>
      <c r="E4518" s="27"/>
      <c r="F4518" s="26"/>
      <c r="G4518" s="28"/>
      <c r="H4518" s="31"/>
    </row>
    <row r="4519" spans="2:8">
      <c r="B4519" s="27"/>
      <c r="C4519" s="27"/>
      <c r="D4519" s="27"/>
      <c r="E4519" s="27"/>
      <c r="F4519" s="26"/>
      <c r="G4519" s="28"/>
      <c r="H4519" s="31"/>
    </row>
    <row r="4520" spans="2:8">
      <c r="B4520" s="27"/>
      <c r="C4520" s="27"/>
      <c r="D4520" s="27"/>
      <c r="E4520" s="27"/>
      <c r="F4520" s="26"/>
      <c r="G4520" s="28"/>
      <c r="H4520" s="31"/>
    </row>
    <row r="4521" spans="2:8">
      <c r="B4521" s="27"/>
      <c r="C4521" s="27"/>
      <c r="D4521" s="27"/>
      <c r="E4521" s="27"/>
      <c r="F4521" s="26"/>
      <c r="G4521" s="28"/>
      <c r="H4521" s="31"/>
    </row>
    <row r="4522" spans="2:8">
      <c r="B4522" s="27"/>
      <c r="C4522" s="27"/>
      <c r="D4522" s="27"/>
      <c r="E4522" s="27"/>
      <c r="F4522" s="26"/>
      <c r="G4522" s="28"/>
      <c r="H4522" s="31"/>
    </row>
    <row r="4523" spans="2:8">
      <c r="B4523" s="27"/>
      <c r="C4523" s="27"/>
      <c r="D4523" s="27"/>
      <c r="E4523" s="27"/>
      <c r="F4523" s="26"/>
      <c r="G4523" s="28"/>
      <c r="H4523" s="31"/>
    </row>
    <row r="4524" spans="2:8">
      <c r="B4524" s="27"/>
      <c r="C4524" s="27"/>
      <c r="D4524" s="27"/>
      <c r="E4524" s="27"/>
      <c r="F4524" s="26"/>
      <c r="G4524" s="28"/>
      <c r="H4524" s="31"/>
    </row>
    <row r="4525" spans="2:8">
      <c r="B4525" s="27"/>
      <c r="C4525" s="27"/>
      <c r="D4525" s="27"/>
      <c r="E4525" s="27"/>
      <c r="F4525" s="26"/>
      <c r="G4525" s="28"/>
      <c r="H4525" s="31"/>
    </row>
    <row r="4526" spans="2:8">
      <c r="B4526" s="27"/>
      <c r="C4526" s="27"/>
      <c r="D4526" s="27"/>
      <c r="E4526" s="27"/>
      <c r="F4526" s="26"/>
      <c r="G4526" s="28"/>
      <c r="H4526" s="31"/>
    </row>
    <row r="4527" spans="2:8">
      <c r="B4527" s="27"/>
      <c r="C4527" s="27"/>
      <c r="D4527" s="27"/>
      <c r="E4527" s="27"/>
      <c r="F4527" s="26"/>
      <c r="G4527" s="28"/>
      <c r="H4527" s="31"/>
    </row>
    <row r="4528" spans="2:8">
      <c r="B4528" s="27"/>
      <c r="C4528" s="27"/>
      <c r="D4528" s="27"/>
      <c r="E4528" s="27"/>
      <c r="F4528" s="26"/>
      <c r="G4528" s="28"/>
      <c r="H4528" s="31"/>
    </row>
    <row r="4529" spans="2:8">
      <c r="B4529" s="27"/>
      <c r="C4529" s="27"/>
      <c r="D4529" s="27"/>
      <c r="E4529" s="27"/>
      <c r="F4529" s="26"/>
      <c r="G4529" s="28"/>
      <c r="H4529" s="31"/>
    </row>
    <row r="4530" spans="2:8">
      <c r="B4530" s="27"/>
      <c r="C4530" s="27"/>
      <c r="D4530" s="27"/>
      <c r="E4530" s="27"/>
      <c r="F4530" s="26"/>
      <c r="G4530" s="28"/>
      <c r="H4530" s="31"/>
    </row>
    <row r="4531" spans="2:8">
      <c r="B4531" s="27"/>
      <c r="C4531" s="27"/>
      <c r="D4531" s="27"/>
      <c r="E4531" s="27"/>
      <c r="F4531" s="26"/>
      <c r="G4531" s="28"/>
      <c r="H4531" s="31"/>
    </row>
    <row r="4532" spans="2:8">
      <c r="B4532" s="27"/>
      <c r="C4532" s="27"/>
      <c r="D4532" s="27"/>
      <c r="E4532" s="27"/>
      <c r="F4532" s="26"/>
      <c r="G4532" s="28"/>
      <c r="H4532" s="31"/>
    </row>
    <row r="4533" spans="2:8">
      <c r="B4533" s="27"/>
      <c r="C4533" s="27"/>
      <c r="D4533" s="27"/>
      <c r="E4533" s="27"/>
      <c r="F4533" s="26"/>
      <c r="G4533" s="28"/>
      <c r="H4533" s="31"/>
    </row>
    <row r="4534" spans="2:8">
      <c r="B4534" s="27"/>
      <c r="C4534" s="27"/>
      <c r="D4534" s="27"/>
      <c r="E4534" s="27"/>
      <c r="F4534" s="26"/>
      <c r="G4534" s="28"/>
      <c r="H4534" s="31"/>
    </row>
    <row r="4535" spans="2:8">
      <c r="B4535" s="27"/>
      <c r="C4535" s="27"/>
      <c r="D4535" s="27"/>
      <c r="E4535" s="27"/>
      <c r="F4535" s="26"/>
      <c r="G4535" s="28"/>
      <c r="H4535" s="31"/>
    </row>
    <row r="4536" spans="2:8">
      <c r="B4536" s="27"/>
      <c r="C4536" s="27"/>
      <c r="D4536" s="27"/>
      <c r="E4536" s="27"/>
      <c r="F4536" s="26"/>
      <c r="G4536" s="28"/>
      <c r="H4536" s="31"/>
    </row>
    <row r="4537" spans="2:8">
      <c r="B4537" s="27"/>
      <c r="C4537" s="27"/>
      <c r="D4537" s="27"/>
      <c r="E4537" s="27"/>
      <c r="F4537" s="26"/>
      <c r="G4537" s="28"/>
      <c r="H4537" s="31"/>
    </row>
    <row r="4538" spans="2:8">
      <c r="B4538" s="27"/>
      <c r="C4538" s="27"/>
      <c r="D4538" s="27"/>
      <c r="E4538" s="27"/>
      <c r="F4538" s="26"/>
      <c r="G4538" s="28"/>
      <c r="H4538" s="31"/>
    </row>
    <row r="4539" spans="2:8">
      <c r="B4539" s="27"/>
      <c r="C4539" s="27"/>
      <c r="D4539" s="27"/>
      <c r="E4539" s="27"/>
      <c r="F4539" s="26"/>
      <c r="G4539" s="28"/>
      <c r="H4539" s="31"/>
    </row>
    <row r="4540" spans="2:8">
      <c r="B4540" s="27"/>
      <c r="C4540" s="27"/>
      <c r="D4540" s="27"/>
      <c r="E4540" s="27"/>
      <c r="F4540" s="26"/>
      <c r="G4540" s="28"/>
      <c r="H4540" s="31"/>
    </row>
    <row r="4541" spans="2:8">
      <c r="B4541" s="27"/>
      <c r="C4541" s="27"/>
      <c r="D4541" s="27"/>
      <c r="E4541" s="27"/>
      <c r="F4541" s="26"/>
      <c r="G4541" s="28"/>
      <c r="H4541" s="31"/>
    </row>
    <row r="4542" spans="2:8">
      <c r="B4542" s="27"/>
      <c r="C4542" s="27"/>
      <c r="D4542" s="27"/>
      <c r="E4542" s="27"/>
      <c r="F4542" s="26"/>
      <c r="G4542" s="28"/>
      <c r="H4542" s="31"/>
    </row>
    <row r="4543" spans="2:8">
      <c r="B4543" s="27"/>
      <c r="C4543" s="27"/>
      <c r="D4543" s="27"/>
      <c r="E4543" s="27"/>
      <c r="F4543" s="26"/>
      <c r="G4543" s="28"/>
      <c r="H4543" s="31"/>
    </row>
    <row r="4544" spans="2:8">
      <c r="B4544" s="27"/>
      <c r="C4544" s="27"/>
      <c r="D4544" s="27"/>
      <c r="E4544" s="27"/>
      <c r="F4544" s="26"/>
      <c r="G4544" s="28"/>
      <c r="H4544" s="31"/>
    </row>
    <row r="4545" spans="2:8">
      <c r="B4545" s="27"/>
      <c r="C4545" s="27"/>
      <c r="D4545" s="27"/>
      <c r="E4545" s="27"/>
      <c r="F4545" s="26"/>
      <c r="G4545" s="28"/>
      <c r="H4545" s="31"/>
    </row>
    <row r="4546" spans="2:8">
      <c r="B4546" s="27"/>
      <c r="C4546" s="27"/>
      <c r="D4546" s="27"/>
      <c r="E4546" s="27"/>
      <c r="F4546" s="26"/>
      <c r="G4546" s="28"/>
      <c r="H4546" s="31"/>
    </row>
    <row r="4547" spans="2:8">
      <c r="B4547" s="27"/>
      <c r="C4547" s="27"/>
      <c r="D4547" s="27"/>
      <c r="E4547" s="27"/>
      <c r="F4547" s="26"/>
      <c r="G4547" s="28"/>
      <c r="H4547" s="31"/>
    </row>
    <row r="4548" spans="2:8">
      <c r="B4548" s="27"/>
      <c r="C4548" s="27"/>
      <c r="D4548" s="27"/>
      <c r="E4548" s="27"/>
      <c r="F4548" s="26"/>
      <c r="G4548" s="28"/>
      <c r="H4548" s="31"/>
    </row>
    <row r="4549" spans="2:8">
      <c r="B4549" s="27"/>
      <c r="C4549" s="27"/>
      <c r="D4549" s="27"/>
      <c r="E4549" s="27"/>
      <c r="F4549" s="26"/>
      <c r="G4549" s="28"/>
      <c r="H4549" s="31"/>
    </row>
    <row r="4550" spans="2:8">
      <c r="B4550" s="27"/>
      <c r="C4550" s="27"/>
      <c r="D4550" s="27"/>
      <c r="E4550" s="27"/>
      <c r="F4550" s="26"/>
      <c r="G4550" s="28"/>
      <c r="H4550" s="31"/>
    </row>
    <row r="4551" spans="2:8">
      <c r="B4551" s="27"/>
      <c r="C4551" s="27"/>
      <c r="D4551" s="27"/>
      <c r="E4551" s="27"/>
      <c r="F4551" s="26"/>
      <c r="G4551" s="28"/>
      <c r="H4551" s="31"/>
    </row>
    <row r="4552" spans="2:8">
      <c r="B4552" s="27"/>
      <c r="C4552" s="27"/>
      <c r="D4552" s="27"/>
      <c r="E4552" s="27"/>
      <c r="F4552" s="26"/>
      <c r="G4552" s="28"/>
      <c r="H4552" s="31"/>
    </row>
    <row r="4553" spans="2:8">
      <c r="B4553" s="27"/>
      <c r="C4553" s="27"/>
      <c r="D4553" s="27"/>
      <c r="E4553" s="27"/>
      <c r="F4553" s="26"/>
      <c r="G4553" s="28"/>
      <c r="H4553" s="31"/>
    </row>
    <row r="4554" spans="2:8">
      <c r="B4554" s="27"/>
      <c r="C4554" s="27"/>
      <c r="D4554" s="27"/>
      <c r="E4554" s="27"/>
      <c r="F4554" s="26"/>
      <c r="G4554" s="28"/>
      <c r="H4554" s="31"/>
    </row>
    <row r="4555" spans="2:8">
      <c r="B4555" s="27"/>
      <c r="C4555" s="27"/>
      <c r="D4555" s="27"/>
      <c r="E4555" s="27"/>
      <c r="F4555" s="26"/>
      <c r="G4555" s="28"/>
      <c r="H4555" s="31"/>
    </row>
    <row r="4556" spans="2:8">
      <c r="B4556" s="27"/>
      <c r="C4556" s="27"/>
      <c r="D4556" s="27"/>
      <c r="E4556" s="27"/>
      <c r="F4556" s="26"/>
      <c r="G4556" s="28"/>
      <c r="H4556" s="31"/>
    </row>
    <row r="4557" spans="2:8">
      <c r="B4557" s="27"/>
      <c r="C4557" s="27"/>
      <c r="D4557" s="27"/>
      <c r="E4557" s="27"/>
      <c r="F4557" s="26"/>
      <c r="G4557" s="28"/>
      <c r="H4557" s="31"/>
    </row>
    <row r="4558" spans="2:8">
      <c r="B4558" s="27"/>
      <c r="C4558" s="27"/>
      <c r="D4558" s="27"/>
      <c r="E4558" s="27"/>
      <c r="F4558" s="26"/>
      <c r="G4558" s="28"/>
      <c r="H4558" s="31"/>
    </row>
    <row r="4559" spans="2:8">
      <c r="B4559" s="27"/>
      <c r="C4559" s="27"/>
      <c r="D4559" s="27"/>
      <c r="E4559" s="27"/>
      <c r="F4559" s="26"/>
      <c r="G4559" s="28"/>
      <c r="H4559" s="31"/>
    </row>
    <row r="4560" spans="2:8">
      <c r="B4560" s="27"/>
      <c r="C4560" s="27"/>
      <c r="D4560" s="27"/>
      <c r="E4560" s="27"/>
      <c r="F4560" s="26"/>
      <c r="G4560" s="28"/>
      <c r="H4560" s="31"/>
    </row>
    <row r="4561" spans="2:8">
      <c r="B4561" s="27"/>
      <c r="C4561" s="27"/>
      <c r="D4561" s="27"/>
      <c r="E4561" s="27"/>
      <c r="F4561" s="26"/>
      <c r="G4561" s="28"/>
      <c r="H4561" s="31"/>
    </row>
    <row r="4562" spans="2:8">
      <c r="B4562" s="27"/>
      <c r="C4562" s="27"/>
      <c r="D4562" s="27"/>
      <c r="E4562" s="27"/>
      <c r="F4562" s="26"/>
      <c r="G4562" s="28"/>
      <c r="H4562" s="31"/>
    </row>
    <row r="4563" spans="2:8">
      <c r="B4563" s="27"/>
      <c r="C4563" s="27"/>
      <c r="D4563" s="27"/>
      <c r="E4563" s="27"/>
      <c r="F4563" s="26"/>
      <c r="G4563" s="28"/>
      <c r="H4563" s="31"/>
    </row>
    <row r="4564" spans="2:8">
      <c r="B4564" s="27"/>
      <c r="C4564" s="27"/>
      <c r="D4564" s="27"/>
      <c r="E4564" s="27"/>
      <c r="F4564" s="26"/>
      <c r="G4564" s="28"/>
      <c r="H4564" s="31"/>
    </row>
    <row r="4565" spans="2:8">
      <c r="B4565" s="27"/>
      <c r="C4565" s="27"/>
      <c r="D4565" s="27"/>
      <c r="E4565" s="27"/>
      <c r="F4565" s="26"/>
      <c r="G4565" s="28"/>
      <c r="H4565" s="31"/>
    </row>
    <row r="4566" spans="2:8">
      <c r="B4566" s="27"/>
      <c r="C4566" s="27"/>
      <c r="D4566" s="27"/>
      <c r="E4566" s="27"/>
      <c r="F4566" s="26"/>
      <c r="G4566" s="28"/>
      <c r="H4566" s="31"/>
    </row>
    <row r="4567" spans="2:8">
      <c r="B4567" s="27"/>
      <c r="C4567" s="27"/>
      <c r="D4567" s="27"/>
      <c r="E4567" s="27"/>
      <c r="F4567" s="26"/>
      <c r="G4567" s="28"/>
      <c r="H4567" s="31"/>
    </row>
    <row r="4568" spans="2:8">
      <c r="B4568" s="27"/>
      <c r="C4568" s="27"/>
      <c r="D4568" s="27"/>
      <c r="E4568" s="27"/>
      <c r="F4568" s="26"/>
      <c r="G4568" s="28"/>
      <c r="H4568" s="31"/>
    </row>
    <row r="4569" spans="2:8">
      <c r="B4569" s="27"/>
      <c r="C4569" s="27"/>
      <c r="D4569" s="27"/>
      <c r="E4569" s="27"/>
      <c r="F4569" s="26"/>
      <c r="G4569" s="28"/>
      <c r="H4569" s="31"/>
    </row>
    <row r="4570" spans="2:8">
      <c r="B4570" s="27"/>
      <c r="C4570" s="27"/>
      <c r="D4570" s="27"/>
      <c r="E4570" s="27"/>
      <c r="F4570" s="26"/>
      <c r="G4570" s="28"/>
      <c r="H4570" s="31"/>
    </row>
    <row r="4571" spans="2:8">
      <c r="B4571" s="27"/>
      <c r="C4571" s="27"/>
      <c r="D4571" s="27"/>
      <c r="E4571" s="27"/>
      <c r="F4571" s="26"/>
      <c r="G4571" s="28"/>
      <c r="H4571" s="31"/>
    </row>
    <row r="4572" spans="2:8">
      <c r="B4572" s="27"/>
      <c r="C4572" s="27"/>
      <c r="D4572" s="27"/>
      <c r="E4572" s="27"/>
      <c r="F4572" s="26"/>
      <c r="G4572" s="28"/>
      <c r="H4572" s="31"/>
    </row>
    <row r="4573" spans="2:8">
      <c r="B4573" s="27"/>
      <c r="C4573" s="27"/>
      <c r="D4573" s="27"/>
      <c r="E4573" s="27"/>
      <c r="F4573" s="26"/>
      <c r="G4573" s="28"/>
      <c r="H4573" s="31"/>
    </row>
    <row r="4574" spans="2:8">
      <c r="B4574" s="27"/>
      <c r="C4574" s="27"/>
      <c r="D4574" s="27"/>
      <c r="E4574" s="27"/>
      <c r="F4574" s="26"/>
      <c r="G4574" s="28"/>
      <c r="H4574" s="31"/>
    </row>
    <row r="4575" spans="2:8">
      <c r="B4575" s="27"/>
      <c r="C4575" s="27"/>
      <c r="D4575" s="27"/>
      <c r="E4575" s="27"/>
      <c r="F4575" s="26"/>
      <c r="G4575" s="28"/>
      <c r="H4575" s="31"/>
    </row>
    <row r="4576" spans="2:8">
      <c r="B4576" s="27"/>
      <c r="C4576" s="27"/>
      <c r="D4576" s="27"/>
      <c r="E4576" s="27"/>
      <c r="F4576" s="26"/>
      <c r="G4576" s="28"/>
      <c r="H4576" s="31"/>
    </row>
    <row r="4577" spans="2:8">
      <c r="B4577" s="27"/>
      <c r="C4577" s="27"/>
      <c r="D4577" s="27"/>
      <c r="E4577" s="27"/>
      <c r="F4577" s="26"/>
      <c r="G4577" s="28"/>
      <c r="H4577" s="31"/>
    </row>
    <row r="4578" spans="2:8">
      <c r="B4578" s="27"/>
      <c r="C4578" s="27"/>
      <c r="D4578" s="27"/>
      <c r="E4578" s="27"/>
      <c r="F4578" s="26"/>
      <c r="G4578" s="28"/>
      <c r="H4578" s="31"/>
    </row>
    <row r="4579" spans="2:8">
      <c r="B4579" s="27"/>
      <c r="C4579" s="27"/>
      <c r="D4579" s="27"/>
      <c r="E4579" s="27"/>
      <c r="F4579" s="26"/>
      <c r="G4579" s="28"/>
      <c r="H4579" s="31"/>
    </row>
    <row r="4580" spans="2:8">
      <c r="B4580" s="27"/>
      <c r="C4580" s="27"/>
      <c r="D4580" s="27"/>
      <c r="E4580" s="27"/>
      <c r="F4580" s="26"/>
      <c r="G4580" s="28"/>
      <c r="H4580" s="31"/>
    </row>
    <row r="4581" spans="2:8">
      <c r="B4581" s="27"/>
      <c r="C4581" s="27"/>
      <c r="D4581" s="27"/>
      <c r="E4581" s="27"/>
      <c r="F4581" s="26"/>
      <c r="G4581" s="28"/>
      <c r="H4581" s="31"/>
    </row>
    <row r="4582" spans="2:8">
      <c r="B4582" s="27"/>
      <c r="C4582" s="27"/>
      <c r="D4582" s="27"/>
      <c r="E4582" s="27"/>
      <c r="F4582" s="26"/>
      <c r="G4582" s="28"/>
      <c r="H4582" s="31"/>
    </row>
    <row r="4583" spans="2:8">
      <c r="B4583" s="27"/>
      <c r="C4583" s="27"/>
      <c r="D4583" s="27"/>
      <c r="E4583" s="27"/>
      <c r="F4583" s="26"/>
      <c r="G4583" s="28"/>
      <c r="H4583" s="31"/>
    </row>
    <row r="4584" spans="2:8">
      <c r="B4584" s="27"/>
      <c r="C4584" s="27"/>
      <c r="D4584" s="27"/>
      <c r="E4584" s="27"/>
      <c r="F4584" s="26"/>
      <c r="G4584" s="28"/>
      <c r="H4584" s="31"/>
    </row>
    <row r="4585" spans="2:8">
      <c r="B4585" s="27"/>
      <c r="C4585" s="27"/>
      <c r="D4585" s="27"/>
      <c r="E4585" s="27"/>
      <c r="F4585" s="26"/>
      <c r="G4585" s="28"/>
      <c r="H4585" s="31"/>
    </row>
    <row r="4586" spans="2:8">
      <c r="B4586" s="27"/>
      <c r="C4586" s="27"/>
      <c r="D4586" s="27"/>
      <c r="E4586" s="27"/>
      <c r="F4586" s="26"/>
      <c r="G4586" s="28"/>
      <c r="H4586" s="31"/>
    </row>
    <row r="4587" spans="2:8">
      <c r="B4587" s="27"/>
      <c r="C4587" s="27"/>
      <c r="D4587" s="27"/>
      <c r="E4587" s="27"/>
      <c r="F4587" s="26"/>
      <c r="G4587" s="28"/>
      <c r="H4587" s="31"/>
    </row>
    <row r="4588" spans="2:8">
      <c r="B4588" s="27"/>
      <c r="C4588" s="27"/>
      <c r="D4588" s="27"/>
      <c r="E4588" s="27"/>
      <c r="F4588" s="26"/>
      <c r="G4588" s="28"/>
      <c r="H4588" s="31"/>
    </row>
    <row r="4589" spans="2:8">
      <c r="B4589" s="27"/>
      <c r="C4589" s="27"/>
      <c r="D4589" s="27"/>
      <c r="E4589" s="27"/>
      <c r="F4589" s="26"/>
      <c r="G4589" s="28"/>
      <c r="H4589" s="31"/>
    </row>
    <row r="4590" spans="2:8">
      <c r="B4590" s="27"/>
      <c r="C4590" s="27"/>
      <c r="D4590" s="27"/>
      <c r="E4590" s="27"/>
      <c r="F4590" s="26"/>
      <c r="G4590" s="28"/>
      <c r="H4590" s="31"/>
    </row>
    <row r="4591" spans="2:8">
      <c r="B4591" s="27"/>
      <c r="C4591" s="27"/>
      <c r="D4591" s="27"/>
      <c r="E4591" s="27"/>
      <c r="F4591" s="26"/>
      <c r="G4591" s="28"/>
      <c r="H4591" s="31"/>
    </row>
    <row r="4592" spans="2:8">
      <c r="B4592" s="27"/>
      <c r="C4592" s="27"/>
      <c r="D4592" s="27"/>
      <c r="E4592" s="27"/>
      <c r="F4592" s="26"/>
      <c r="G4592" s="28"/>
      <c r="H4592" s="31"/>
    </row>
    <row r="4593" spans="2:8">
      <c r="B4593" s="27"/>
      <c r="C4593" s="27"/>
      <c r="D4593" s="27"/>
      <c r="E4593" s="27"/>
      <c r="F4593" s="26"/>
      <c r="G4593" s="28"/>
      <c r="H4593" s="31"/>
    </row>
    <row r="4594" spans="2:8">
      <c r="B4594" s="27"/>
      <c r="C4594" s="27"/>
      <c r="D4594" s="27"/>
      <c r="E4594" s="27"/>
      <c r="F4594" s="26"/>
      <c r="G4594" s="28"/>
      <c r="H4594" s="31"/>
    </row>
    <row r="4595" spans="2:8">
      <c r="B4595" s="27"/>
      <c r="C4595" s="27"/>
      <c r="D4595" s="27"/>
      <c r="E4595" s="27"/>
      <c r="F4595" s="26"/>
      <c r="G4595" s="28"/>
      <c r="H4595" s="31"/>
    </row>
    <row r="4596" spans="2:8">
      <c r="B4596" s="27"/>
      <c r="C4596" s="27"/>
      <c r="D4596" s="27"/>
      <c r="E4596" s="27"/>
      <c r="F4596" s="26"/>
      <c r="G4596" s="28"/>
      <c r="H4596" s="31"/>
    </row>
    <row r="4597" spans="2:8">
      <c r="B4597" s="27"/>
      <c r="C4597" s="27"/>
      <c r="D4597" s="27"/>
      <c r="E4597" s="27"/>
      <c r="F4597" s="26"/>
      <c r="G4597" s="28"/>
      <c r="H4597" s="31"/>
    </row>
    <row r="4598" spans="2:8">
      <c r="B4598" s="27"/>
      <c r="C4598" s="27"/>
      <c r="D4598" s="27"/>
      <c r="E4598" s="27"/>
      <c r="F4598" s="26"/>
      <c r="G4598" s="28"/>
      <c r="H4598" s="31"/>
    </row>
    <row r="4599" spans="2:8">
      <c r="B4599" s="27"/>
      <c r="C4599" s="27"/>
      <c r="D4599" s="27"/>
      <c r="E4599" s="27"/>
      <c r="F4599" s="26"/>
      <c r="G4599" s="28"/>
      <c r="H4599" s="31"/>
    </row>
    <row r="4600" spans="2:8">
      <c r="B4600" s="27"/>
      <c r="C4600" s="27"/>
      <c r="D4600" s="27"/>
      <c r="E4600" s="27"/>
      <c r="F4600" s="26"/>
      <c r="G4600" s="28"/>
      <c r="H4600" s="31"/>
    </row>
    <row r="4601" spans="2:8">
      <c r="B4601" s="27"/>
      <c r="C4601" s="27"/>
      <c r="D4601" s="27"/>
      <c r="E4601" s="27"/>
      <c r="F4601" s="26"/>
      <c r="G4601" s="28"/>
      <c r="H4601" s="31"/>
    </row>
    <row r="4602" spans="2:8">
      <c r="B4602" s="27"/>
      <c r="C4602" s="27"/>
      <c r="D4602" s="27"/>
      <c r="E4602" s="27"/>
      <c r="F4602" s="26"/>
      <c r="G4602" s="28"/>
      <c r="H4602" s="31"/>
    </row>
    <row r="4603" spans="2:8">
      <c r="B4603" s="27"/>
      <c r="C4603" s="27"/>
      <c r="D4603" s="27"/>
      <c r="E4603" s="27"/>
      <c r="F4603" s="26"/>
      <c r="G4603" s="28"/>
      <c r="H4603" s="31"/>
    </row>
    <row r="4604" spans="2:8">
      <c r="B4604" s="27"/>
      <c r="C4604" s="27"/>
      <c r="D4604" s="27"/>
      <c r="E4604" s="27"/>
      <c r="F4604" s="26"/>
      <c r="G4604" s="28"/>
      <c r="H4604" s="31"/>
    </row>
    <row r="4605" spans="2:8">
      <c r="B4605" s="27"/>
      <c r="C4605" s="27"/>
      <c r="D4605" s="27"/>
      <c r="E4605" s="27"/>
      <c r="F4605" s="26"/>
      <c r="G4605" s="28"/>
      <c r="H4605" s="31"/>
    </row>
    <row r="4606" spans="2:8">
      <c r="B4606" s="27"/>
      <c r="C4606" s="27"/>
      <c r="D4606" s="27"/>
      <c r="E4606" s="27"/>
      <c r="F4606" s="26"/>
      <c r="G4606" s="28"/>
      <c r="H4606" s="31"/>
    </row>
    <row r="4607" spans="2:8">
      <c r="B4607" s="27"/>
      <c r="C4607" s="27"/>
      <c r="D4607" s="27"/>
      <c r="E4607" s="27"/>
      <c r="F4607" s="26"/>
      <c r="G4607" s="28"/>
      <c r="H4607" s="31"/>
    </row>
    <row r="4608" spans="2:8">
      <c r="B4608" s="27"/>
      <c r="C4608" s="27"/>
      <c r="D4608" s="27"/>
      <c r="E4608" s="27"/>
      <c r="F4608" s="26"/>
      <c r="G4608" s="28"/>
      <c r="H4608" s="31"/>
    </row>
    <row r="4609" spans="2:8">
      <c r="B4609" s="27"/>
      <c r="C4609" s="27"/>
      <c r="D4609" s="27"/>
      <c r="E4609" s="27"/>
      <c r="F4609" s="26"/>
      <c r="G4609" s="28"/>
      <c r="H4609" s="31"/>
    </row>
    <row r="4610" spans="2:8">
      <c r="B4610" s="27"/>
      <c r="C4610" s="27"/>
      <c r="D4610" s="27"/>
      <c r="E4610" s="27"/>
      <c r="F4610" s="26"/>
      <c r="G4610" s="28"/>
      <c r="H4610" s="31"/>
    </row>
    <row r="4611" spans="2:8">
      <c r="B4611" s="27"/>
      <c r="C4611" s="27"/>
      <c r="D4611" s="27"/>
      <c r="E4611" s="27"/>
      <c r="F4611" s="26"/>
      <c r="G4611" s="28"/>
      <c r="H4611" s="31"/>
    </row>
    <row r="4612" spans="2:8">
      <c r="B4612" s="27"/>
      <c r="C4612" s="27"/>
      <c r="D4612" s="27"/>
      <c r="E4612" s="27"/>
      <c r="F4612" s="26"/>
      <c r="G4612" s="28"/>
      <c r="H4612" s="31"/>
    </row>
    <row r="4613" spans="2:8">
      <c r="B4613" s="27"/>
      <c r="C4613" s="27"/>
      <c r="D4613" s="27"/>
      <c r="E4613" s="27"/>
      <c r="F4613" s="26"/>
      <c r="G4613" s="28"/>
      <c r="H4613" s="31"/>
    </row>
    <row r="4614" spans="2:8">
      <c r="B4614" s="27"/>
      <c r="C4614" s="27"/>
      <c r="D4614" s="27"/>
      <c r="E4614" s="27"/>
      <c r="F4614" s="26"/>
      <c r="G4614" s="28"/>
      <c r="H4614" s="31"/>
    </row>
    <row r="4615" spans="2:8">
      <c r="B4615" s="27"/>
      <c r="C4615" s="27"/>
      <c r="D4615" s="27"/>
      <c r="E4615" s="27"/>
      <c r="F4615" s="26"/>
      <c r="G4615" s="28"/>
      <c r="H4615" s="31"/>
    </row>
    <row r="4616" spans="2:8">
      <c r="B4616" s="27"/>
      <c r="C4616" s="27"/>
      <c r="D4616" s="27"/>
      <c r="E4616" s="27"/>
      <c r="F4616" s="26"/>
      <c r="G4616" s="28"/>
      <c r="H4616" s="31"/>
    </row>
    <row r="4617" spans="2:8">
      <c r="B4617" s="27"/>
      <c r="C4617" s="27"/>
      <c r="D4617" s="27"/>
      <c r="E4617" s="27"/>
      <c r="F4617" s="26"/>
      <c r="G4617" s="28"/>
      <c r="H4617" s="31"/>
    </row>
    <row r="4618" spans="2:8">
      <c r="B4618" s="27"/>
      <c r="C4618" s="27"/>
      <c r="D4618" s="27"/>
      <c r="E4618" s="27"/>
      <c r="F4618" s="26"/>
      <c r="G4618" s="28"/>
      <c r="H4618" s="31"/>
    </row>
    <row r="4619" spans="2:8">
      <c r="B4619" s="27"/>
      <c r="C4619" s="27"/>
      <c r="D4619" s="27"/>
      <c r="E4619" s="27"/>
      <c r="F4619" s="26"/>
      <c r="G4619" s="28"/>
      <c r="H4619" s="31"/>
    </row>
    <row r="4620" spans="2:8">
      <c r="B4620" s="27"/>
      <c r="C4620" s="27"/>
      <c r="D4620" s="27"/>
      <c r="E4620" s="27"/>
      <c r="F4620" s="26"/>
      <c r="G4620" s="28"/>
      <c r="H4620" s="31"/>
    </row>
    <row r="4621" spans="2:8">
      <c r="B4621" s="27"/>
      <c r="C4621" s="27"/>
      <c r="D4621" s="27"/>
      <c r="E4621" s="27"/>
      <c r="F4621" s="26"/>
      <c r="G4621" s="28"/>
      <c r="H4621" s="31"/>
    </row>
    <row r="4622" spans="2:8">
      <c r="B4622" s="27"/>
      <c r="C4622" s="27"/>
      <c r="D4622" s="27"/>
      <c r="E4622" s="27"/>
      <c r="F4622" s="26"/>
      <c r="G4622" s="28"/>
      <c r="H4622" s="31"/>
    </row>
    <row r="4623" spans="2:8">
      <c r="B4623" s="27"/>
      <c r="C4623" s="27"/>
      <c r="D4623" s="27"/>
      <c r="E4623" s="27"/>
      <c r="F4623" s="26"/>
      <c r="G4623" s="28"/>
      <c r="H4623" s="31"/>
    </row>
    <row r="4624" spans="2:8">
      <c r="B4624" s="27"/>
      <c r="C4624" s="27"/>
      <c r="D4624" s="27"/>
      <c r="E4624" s="27"/>
      <c r="F4624" s="26"/>
      <c r="G4624" s="28"/>
      <c r="H4624" s="31"/>
    </row>
    <row r="4625" spans="2:8">
      <c r="B4625" s="27"/>
      <c r="C4625" s="27"/>
      <c r="D4625" s="27"/>
      <c r="E4625" s="27"/>
      <c r="F4625" s="26"/>
      <c r="G4625" s="28"/>
      <c r="H4625" s="31"/>
    </row>
    <row r="4626" spans="2:8">
      <c r="B4626" s="27"/>
      <c r="C4626" s="27"/>
      <c r="D4626" s="27"/>
      <c r="E4626" s="27"/>
      <c r="F4626" s="26"/>
      <c r="G4626" s="28"/>
      <c r="H4626" s="31"/>
    </row>
    <row r="4627" spans="2:8">
      <c r="B4627" s="27"/>
      <c r="C4627" s="27"/>
      <c r="D4627" s="27"/>
      <c r="E4627" s="27"/>
      <c r="F4627" s="26"/>
      <c r="G4627" s="28"/>
      <c r="H4627" s="31"/>
    </row>
    <row r="4628" spans="2:8">
      <c r="B4628" s="27"/>
      <c r="C4628" s="27"/>
      <c r="D4628" s="27"/>
      <c r="E4628" s="27"/>
      <c r="F4628" s="26"/>
      <c r="G4628" s="28"/>
      <c r="H4628" s="31"/>
    </row>
    <row r="4629" spans="2:8">
      <c r="B4629" s="27"/>
      <c r="C4629" s="27"/>
      <c r="D4629" s="27"/>
      <c r="E4629" s="27"/>
      <c r="F4629" s="26"/>
      <c r="G4629" s="28"/>
      <c r="H4629" s="31"/>
    </row>
    <row r="4630" spans="2:8">
      <c r="B4630" s="27"/>
      <c r="C4630" s="27"/>
      <c r="D4630" s="27"/>
      <c r="E4630" s="27"/>
      <c r="F4630" s="26"/>
      <c r="G4630" s="28"/>
      <c r="H4630" s="31"/>
    </row>
    <row r="4631" spans="2:8">
      <c r="B4631" s="27"/>
      <c r="C4631" s="27"/>
      <c r="D4631" s="27"/>
      <c r="E4631" s="27"/>
      <c r="F4631" s="26"/>
      <c r="G4631" s="28"/>
      <c r="H4631" s="31"/>
    </row>
    <row r="4632" spans="2:8">
      <c r="B4632" s="27"/>
      <c r="C4632" s="27"/>
      <c r="D4632" s="27"/>
      <c r="E4632" s="27"/>
      <c r="F4632" s="26"/>
      <c r="G4632" s="28"/>
      <c r="H4632" s="31"/>
    </row>
    <row r="4633" spans="2:8">
      <c r="B4633" s="27"/>
      <c r="C4633" s="27"/>
      <c r="D4633" s="27"/>
      <c r="E4633" s="27"/>
      <c r="F4633" s="26"/>
      <c r="G4633" s="28"/>
      <c r="H4633" s="31"/>
    </row>
    <row r="4634" spans="2:8">
      <c r="B4634" s="27"/>
      <c r="C4634" s="27"/>
      <c r="D4634" s="27"/>
      <c r="E4634" s="27"/>
      <c r="F4634" s="26"/>
      <c r="G4634" s="28"/>
      <c r="H4634" s="31"/>
    </row>
    <row r="4635" spans="2:8">
      <c r="B4635" s="27"/>
      <c r="C4635" s="27"/>
      <c r="D4635" s="27"/>
      <c r="E4635" s="27"/>
      <c r="F4635" s="26"/>
      <c r="G4635" s="28"/>
      <c r="H4635" s="31"/>
    </row>
    <row r="4636" spans="2:8">
      <c r="B4636" s="27"/>
      <c r="C4636" s="27"/>
      <c r="D4636" s="27"/>
      <c r="E4636" s="27"/>
      <c r="F4636" s="26"/>
      <c r="G4636" s="28"/>
      <c r="H4636" s="31"/>
    </row>
    <row r="4637" spans="2:8">
      <c r="B4637" s="27"/>
      <c r="C4637" s="27"/>
      <c r="D4637" s="27"/>
      <c r="E4637" s="27"/>
      <c r="F4637" s="26"/>
      <c r="G4637" s="28"/>
      <c r="H4637" s="31"/>
    </row>
    <row r="4638" spans="2:8">
      <c r="B4638" s="27"/>
      <c r="C4638" s="27"/>
      <c r="D4638" s="27"/>
      <c r="E4638" s="27"/>
      <c r="F4638" s="26"/>
      <c r="G4638" s="28"/>
      <c r="H4638" s="31"/>
    </row>
    <row r="4639" spans="2:8">
      <c r="B4639" s="27"/>
      <c r="C4639" s="27"/>
      <c r="D4639" s="27"/>
      <c r="E4639" s="27"/>
      <c r="F4639" s="26"/>
      <c r="G4639" s="28"/>
      <c r="H4639" s="31"/>
    </row>
    <row r="4640" spans="2:8">
      <c r="B4640" s="27"/>
      <c r="C4640" s="27"/>
      <c r="D4640" s="27"/>
      <c r="E4640" s="27"/>
      <c r="F4640" s="26"/>
      <c r="G4640" s="28"/>
      <c r="H4640" s="31"/>
    </row>
    <row r="4641" spans="2:8">
      <c r="B4641" s="27"/>
      <c r="C4641" s="27"/>
      <c r="D4641" s="27"/>
      <c r="E4641" s="27"/>
      <c r="F4641" s="26"/>
      <c r="G4641" s="28"/>
      <c r="H4641" s="31"/>
    </row>
    <row r="4642" spans="2:8">
      <c r="B4642" s="27"/>
      <c r="C4642" s="27"/>
      <c r="D4642" s="27"/>
      <c r="E4642" s="27"/>
      <c r="F4642" s="26"/>
      <c r="G4642" s="28"/>
      <c r="H4642" s="31"/>
    </row>
    <row r="4643" spans="2:8">
      <c r="B4643" s="27"/>
      <c r="C4643" s="27"/>
      <c r="D4643" s="27"/>
      <c r="E4643" s="27"/>
      <c r="F4643" s="26"/>
      <c r="G4643" s="28"/>
      <c r="H4643" s="31"/>
    </row>
    <row r="4644" spans="2:8">
      <c r="B4644" s="27"/>
      <c r="C4644" s="27"/>
      <c r="D4644" s="27"/>
      <c r="E4644" s="27"/>
      <c r="F4644" s="26"/>
      <c r="G4644" s="28"/>
      <c r="H4644" s="31"/>
    </row>
    <row r="4645" spans="2:8">
      <c r="B4645" s="27"/>
      <c r="C4645" s="27"/>
      <c r="D4645" s="27"/>
      <c r="E4645" s="27"/>
      <c r="F4645" s="26"/>
      <c r="G4645" s="28"/>
      <c r="H4645" s="31"/>
    </row>
    <row r="4646" spans="2:8">
      <c r="B4646" s="27"/>
      <c r="C4646" s="27"/>
      <c r="D4646" s="27"/>
      <c r="E4646" s="27"/>
      <c r="F4646" s="26"/>
      <c r="G4646" s="28"/>
      <c r="H4646" s="31"/>
    </row>
    <row r="4647" spans="2:8">
      <c r="B4647" s="27"/>
      <c r="C4647" s="27"/>
      <c r="D4647" s="27"/>
      <c r="E4647" s="27"/>
      <c r="F4647" s="26"/>
      <c r="G4647" s="28"/>
      <c r="H4647" s="31"/>
    </row>
    <row r="4648" spans="2:8">
      <c r="B4648" s="27"/>
      <c r="C4648" s="27"/>
      <c r="D4648" s="27"/>
      <c r="E4648" s="27"/>
      <c r="F4648" s="26"/>
      <c r="G4648" s="28"/>
      <c r="H4648" s="31"/>
    </row>
    <row r="4649" spans="2:8">
      <c r="B4649" s="27"/>
      <c r="C4649" s="27"/>
      <c r="D4649" s="27"/>
      <c r="E4649" s="27"/>
      <c r="F4649" s="26"/>
      <c r="G4649" s="28"/>
      <c r="H4649" s="31"/>
    </row>
    <row r="4650" spans="2:8">
      <c r="B4650" s="27"/>
      <c r="C4650" s="27"/>
      <c r="D4650" s="27"/>
      <c r="E4650" s="27"/>
      <c r="F4650" s="26"/>
      <c r="G4650" s="28"/>
      <c r="H4650" s="31"/>
    </row>
    <row r="4651" spans="2:8">
      <c r="B4651" s="27"/>
      <c r="C4651" s="27"/>
      <c r="D4651" s="27"/>
      <c r="E4651" s="27"/>
      <c r="F4651" s="26"/>
      <c r="G4651" s="28"/>
      <c r="H4651" s="31"/>
    </row>
    <row r="4652" spans="2:8">
      <c r="B4652" s="27"/>
      <c r="C4652" s="27"/>
      <c r="D4652" s="27"/>
      <c r="E4652" s="27"/>
      <c r="F4652" s="26"/>
      <c r="G4652" s="28"/>
      <c r="H4652" s="31"/>
    </row>
    <row r="4653" spans="2:8">
      <c r="B4653" s="27"/>
      <c r="C4653" s="27"/>
      <c r="D4653" s="27"/>
      <c r="E4653" s="27"/>
      <c r="F4653" s="26"/>
      <c r="G4653" s="28"/>
      <c r="H4653" s="31"/>
    </row>
    <row r="4654" spans="2:8">
      <c r="B4654" s="27"/>
      <c r="C4654" s="27"/>
      <c r="D4654" s="27"/>
      <c r="E4654" s="27"/>
      <c r="F4654" s="26"/>
      <c r="G4654" s="28"/>
      <c r="H4654" s="31"/>
    </row>
    <row r="4655" spans="2:8">
      <c r="B4655" s="27"/>
      <c r="C4655" s="27"/>
      <c r="D4655" s="27"/>
      <c r="E4655" s="27"/>
      <c r="F4655" s="26"/>
      <c r="G4655" s="28"/>
      <c r="H4655" s="31"/>
    </row>
    <row r="4656" spans="2:8">
      <c r="B4656" s="27"/>
      <c r="C4656" s="27"/>
      <c r="D4656" s="27"/>
      <c r="E4656" s="27"/>
      <c r="F4656" s="26"/>
      <c r="G4656" s="28"/>
      <c r="H4656" s="31"/>
    </row>
    <row r="4657" spans="2:8">
      <c r="B4657" s="27"/>
      <c r="C4657" s="27"/>
      <c r="D4657" s="27"/>
      <c r="E4657" s="27"/>
      <c r="F4657" s="26"/>
      <c r="G4657" s="28"/>
      <c r="H4657" s="31"/>
    </row>
    <row r="4658" spans="2:8">
      <c r="B4658" s="27"/>
      <c r="C4658" s="27"/>
      <c r="D4658" s="27"/>
      <c r="E4658" s="27"/>
      <c r="F4658" s="26"/>
      <c r="G4658" s="28"/>
      <c r="H4658" s="31"/>
    </row>
    <row r="4659" spans="2:8">
      <c r="B4659" s="27"/>
      <c r="C4659" s="27"/>
      <c r="D4659" s="27"/>
      <c r="E4659" s="27"/>
      <c r="F4659" s="26"/>
      <c r="G4659" s="28"/>
      <c r="H4659" s="31"/>
    </row>
    <row r="4660" spans="2:8">
      <c r="B4660" s="27"/>
      <c r="C4660" s="27"/>
      <c r="D4660" s="27"/>
      <c r="E4660" s="27"/>
      <c r="F4660" s="26"/>
      <c r="G4660" s="28"/>
      <c r="H4660" s="31"/>
    </row>
    <row r="4661" spans="2:8">
      <c r="B4661" s="27"/>
      <c r="C4661" s="27"/>
      <c r="D4661" s="27"/>
      <c r="E4661" s="27"/>
      <c r="F4661" s="26"/>
      <c r="G4661" s="28"/>
      <c r="H4661" s="31"/>
    </row>
    <row r="4662" spans="2:8">
      <c r="B4662" s="27"/>
      <c r="C4662" s="27"/>
      <c r="D4662" s="27"/>
      <c r="E4662" s="27"/>
      <c r="F4662" s="26"/>
      <c r="G4662" s="28"/>
      <c r="H4662" s="31"/>
    </row>
    <row r="4663" spans="2:8">
      <c r="B4663" s="27"/>
      <c r="C4663" s="27"/>
      <c r="D4663" s="27"/>
      <c r="E4663" s="27"/>
      <c r="F4663" s="26"/>
      <c r="G4663" s="28"/>
      <c r="H4663" s="31"/>
    </row>
    <row r="4664" spans="2:8">
      <c r="B4664" s="27"/>
      <c r="C4664" s="27"/>
      <c r="D4664" s="27"/>
      <c r="E4664" s="27"/>
      <c r="F4664" s="26"/>
      <c r="G4664" s="28"/>
      <c r="H4664" s="31"/>
    </row>
    <row r="4665" spans="2:8">
      <c r="B4665" s="27"/>
      <c r="C4665" s="27"/>
      <c r="D4665" s="27"/>
      <c r="E4665" s="27"/>
      <c r="F4665" s="26"/>
      <c r="G4665" s="28"/>
      <c r="H4665" s="31"/>
    </row>
    <row r="4666" spans="2:8">
      <c r="B4666" s="27"/>
      <c r="C4666" s="27"/>
      <c r="D4666" s="27"/>
      <c r="E4666" s="27"/>
      <c r="F4666" s="26"/>
      <c r="G4666" s="28"/>
      <c r="H4666" s="31"/>
    </row>
    <row r="4667" spans="2:8">
      <c r="B4667" s="27"/>
      <c r="C4667" s="27"/>
      <c r="D4667" s="27"/>
      <c r="E4667" s="27"/>
      <c r="F4667" s="26"/>
      <c r="G4667" s="28"/>
      <c r="H4667" s="31"/>
    </row>
    <row r="4668" spans="2:8">
      <c r="B4668" s="27"/>
      <c r="C4668" s="27"/>
      <c r="D4668" s="27"/>
      <c r="E4668" s="27"/>
      <c r="F4668" s="26"/>
      <c r="G4668" s="28"/>
      <c r="H4668" s="31"/>
    </row>
    <row r="4669" spans="2:8">
      <c r="B4669" s="27"/>
      <c r="C4669" s="27"/>
      <c r="D4669" s="27"/>
      <c r="E4669" s="27"/>
      <c r="F4669" s="26"/>
      <c r="G4669" s="28"/>
      <c r="H4669" s="31"/>
    </row>
    <row r="4670" spans="2:8">
      <c r="B4670" s="27"/>
      <c r="C4670" s="27"/>
      <c r="D4670" s="27"/>
      <c r="E4670" s="27"/>
      <c r="F4670" s="26"/>
      <c r="G4670" s="28"/>
      <c r="H4670" s="31"/>
    </row>
    <row r="4671" spans="2:8">
      <c r="B4671" s="27"/>
      <c r="C4671" s="27"/>
      <c r="D4671" s="27"/>
      <c r="E4671" s="27"/>
      <c r="F4671" s="26"/>
      <c r="G4671" s="28"/>
      <c r="H4671" s="31"/>
    </row>
    <row r="4672" spans="2:8">
      <c r="B4672" s="27"/>
      <c r="C4672" s="27"/>
      <c r="D4672" s="27"/>
      <c r="E4672" s="27"/>
      <c r="F4672" s="26"/>
      <c r="G4672" s="28"/>
      <c r="H4672" s="31"/>
    </row>
    <row r="4673" spans="2:8">
      <c r="B4673" s="27"/>
      <c r="C4673" s="27"/>
      <c r="D4673" s="27"/>
      <c r="E4673" s="27"/>
      <c r="F4673" s="26"/>
      <c r="G4673" s="28"/>
      <c r="H4673" s="31"/>
    </row>
    <row r="4674" spans="2:8">
      <c r="B4674" s="27"/>
      <c r="C4674" s="27"/>
      <c r="D4674" s="27"/>
      <c r="E4674" s="27"/>
      <c r="F4674" s="26"/>
      <c r="G4674" s="28"/>
      <c r="H4674" s="31"/>
    </row>
    <row r="4675" spans="2:8">
      <c r="B4675" s="27"/>
      <c r="C4675" s="27"/>
      <c r="D4675" s="27"/>
      <c r="E4675" s="27"/>
      <c r="F4675" s="26"/>
      <c r="G4675" s="28"/>
      <c r="H4675" s="31"/>
    </row>
    <row r="4676" spans="2:8">
      <c r="B4676" s="27"/>
      <c r="C4676" s="27"/>
      <c r="D4676" s="27"/>
      <c r="E4676" s="27"/>
      <c r="F4676" s="26"/>
      <c r="G4676" s="28"/>
      <c r="H4676" s="31"/>
    </row>
    <row r="4677" spans="2:8">
      <c r="B4677" s="27"/>
      <c r="C4677" s="27"/>
      <c r="D4677" s="27"/>
      <c r="E4677" s="27"/>
      <c r="F4677" s="26"/>
      <c r="G4677" s="28"/>
      <c r="H4677" s="31"/>
    </row>
    <row r="4678" spans="2:8">
      <c r="B4678" s="27"/>
      <c r="C4678" s="27"/>
      <c r="D4678" s="27"/>
      <c r="E4678" s="27"/>
      <c r="F4678" s="26"/>
      <c r="G4678" s="28"/>
      <c r="H4678" s="31"/>
    </row>
    <row r="4679" spans="2:8">
      <c r="B4679" s="27"/>
      <c r="C4679" s="27"/>
      <c r="D4679" s="27"/>
      <c r="E4679" s="27"/>
      <c r="F4679" s="26"/>
      <c r="G4679" s="28"/>
      <c r="H4679" s="31"/>
    </row>
    <row r="4680" spans="2:8">
      <c r="B4680" s="27"/>
      <c r="C4680" s="27"/>
      <c r="D4680" s="27"/>
      <c r="E4680" s="27"/>
      <c r="F4680" s="26"/>
      <c r="G4680" s="28"/>
      <c r="H4680" s="31"/>
    </row>
    <row r="4681" spans="2:8">
      <c r="B4681" s="27"/>
      <c r="C4681" s="27"/>
      <c r="D4681" s="27"/>
      <c r="E4681" s="27"/>
      <c r="F4681" s="26"/>
      <c r="G4681" s="28"/>
      <c r="H4681" s="31"/>
    </row>
    <row r="4682" spans="2:8">
      <c r="B4682" s="27"/>
      <c r="C4682" s="27"/>
      <c r="D4682" s="27"/>
      <c r="E4682" s="27"/>
      <c r="F4682" s="26"/>
      <c r="G4682" s="28"/>
      <c r="H4682" s="31"/>
    </row>
    <row r="4683" spans="2:8">
      <c r="B4683" s="27"/>
      <c r="C4683" s="27"/>
      <c r="D4683" s="27"/>
      <c r="E4683" s="27"/>
      <c r="F4683" s="26"/>
      <c r="G4683" s="28"/>
      <c r="H4683" s="31"/>
    </row>
    <row r="4684" spans="2:8">
      <c r="B4684" s="27"/>
      <c r="C4684" s="27"/>
      <c r="D4684" s="27"/>
      <c r="E4684" s="27"/>
      <c r="F4684" s="26"/>
      <c r="G4684" s="28"/>
      <c r="H4684" s="31"/>
    </row>
    <row r="4685" spans="2:8">
      <c r="B4685" s="27"/>
      <c r="C4685" s="27"/>
      <c r="D4685" s="27"/>
      <c r="E4685" s="27"/>
      <c r="F4685" s="26"/>
      <c r="G4685" s="28"/>
      <c r="H4685" s="31"/>
    </row>
    <row r="4686" spans="2:8">
      <c r="B4686" s="27"/>
      <c r="C4686" s="27"/>
      <c r="D4686" s="27"/>
      <c r="E4686" s="27"/>
      <c r="F4686" s="26"/>
      <c r="G4686" s="28"/>
      <c r="H4686" s="31"/>
    </row>
    <row r="4687" spans="2:8">
      <c r="B4687" s="27"/>
      <c r="C4687" s="27"/>
      <c r="D4687" s="27"/>
      <c r="E4687" s="27"/>
      <c r="F4687" s="26"/>
      <c r="G4687" s="28"/>
      <c r="H4687" s="31"/>
    </row>
    <row r="4688" spans="2:8">
      <c r="B4688" s="27"/>
      <c r="C4688" s="27"/>
      <c r="D4688" s="27"/>
      <c r="E4688" s="27"/>
      <c r="F4688" s="26"/>
      <c r="G4688" s="28"/>
      <c r="H4688" s="31"/>
    </row>
    <row r="4689" spans="2:8">
      <c r="B4689" s="27"/>
      <c r="C4689" s="27"/>
      <c r="D4689" s="27"/>
      <c r="E4689" s="27"/>
      <c r="F4689" s="26"/>
      <c r="G4689" s="28"/>
      <c r="H4689" s="31"/>
    </row>
    <row r="4690" spans="2:8">
      <c r="B4690" s="27"/>
      <c r="C4690" s="27"/>
      <c r="D4690" s="27"/>
      <c r="E4690" s="27"/>
      <c r="F4690" s="26"/>
      <c r="G4690" s="28"/>
      <c r="H4690" s="31"/>
    </row>
    <row r="4691" spans="2:8">
      <c r="B4691" s="27"/>
      <c r="C4691" s="27"/>
      <c r="D4691" s="27"/>
      <c r="E4691" s="27"/>
      <c r="F4691" s="26"/>
      <c r="G4691" s="28"/>
      <c r="H4691" s="31"/>
    </row>
    <row r="4692" spans="2:8">
      <c r="B4692" s="27"/>
      <c r="C4692" s="27"/>
      <c r="D4692" s="27"/>
      <c r="E4692" s="27"/>
      <c r="F4692" s="26"/>
      <c r="G4692" s="28"/>
      <c r="H4692" s="31"/>
    </row>
    <row r="4693" spans="2:8">
      <c r="B4693" s="27"/>
      <c r="C4693" s="27"/>
      <c r="D4693" s="27"/>
      <c r="E4693" s="27"/>
      <c r="F4693" s="26"/>
      <c r="G4693" s="28"/>
      <c r="H4693" s="31"/>
    </row>
    <row r="4694" spans="2:8">
      <c r="B4694" s="27"/>
      <c r="C4694" s="27"/>
      <c r="D4694" s="27"/>
      <c r="E4694" s="27"/>
      <c r="F4694" s="26"/>
      <c r="G4694" s="28"/>
      <c r="H4694" s="31"/>
    </row>
    <row r="4695" spans="2:8">
      <c r="B4695" s="27"/>
      <c r="C4695" s="27"/>
      <c r="D4695" s="27"/>
      <c r="E4695" s="27"/>
      <c r="F4695" s="26"/>
      <c r="G4695" s="28"/>
      <c r="H4695" s="31"/>
    </row>
    <row r="4696" spans="2:8">
      <c r="B4696" s="27"/>
      <c r="C4696" s="27"/>
      <c r="D4696" s="27"/>
      <c r="E4696" s="27"/>
      <c r="F4696" s="26"/>
      <c r="G4696" s="28"/>
      <c r="H4696" s="31"/>
    </row>
    <row r="4697" spans="2:8">
      <c r="B4697" s="27"/>
      <c r="C4697" s="27"/>
      <c r="D4697" s="27"/>
      <c r="E4697" s="27"/>
      <c r="F4697" s="26"/>
      <c r="G4697" s="28"/>
      <c r="H4697" s="31"/>
    </row>
    <row r="4698" spans="2:8">
      <c r="B4698" s="27"/>
      <c r="C4698" s="27"/>
      <c r="D4698" s="27"/>
      <c r="E4698" s="27"/>
      <c r="F4698" s="26"/>
      <c r="G4698" s="28"/>
      <c r="H4698" s="31"/>
    </row>
    <row r="4699" spans="2:8">
      <c r="B4699" s="27"/>
      <c r="C4699" s="27"/>
      <c r="D4699" s="27"/>
      <c r="E4699" s="27"/>
      <c r="F4699" s="26"/>
      <c r="G4699" s="28"/>
      <c r="H4699" s="31"/>
    </row>
    <row r="4700" spans="2:8">
      <c r="B4700" s="27"/>
      <c r="C4700" s="27"/>
      <c r="D4700" s="27"/>
      <c r="E4700" s="27"/>
      <c r="F4700" s="26"/>
      <c r="G4700" s="28"/>
      <c r="H4700" s="31"/>
    </row>
    <row r="4701" spans="2:8">
      <c r="B4701" s="27"/>
      <c r="C4701" s="27"/>
      <c r="D4701" s="27"/>
      <c r="E4701" s="27"/>
      <c r="F4701" s="26"/>
      <c r="G4701" s="28"/>
      <c r="H4701" s="31"/>
    </row>
    <row r="4702" spans="2:8">
      <c r="B4702" s="27"/>
      <c r="C4702" s="27"/>
      <c r="D4702" s="27"/>
      <c r="E4702" s="27"/>
      <c r="F4702" s="26"/>
      <c r="G4702" s="28"/>
      <c r="H4702" s="31"/>
    </row>
    <row r="4703" spans="2:8">
      <c r="B4703" s="27"/>
      <c r="C4703" s="27"/>
      <c r="D4703" s="27"/>
      <c r="E4703" s="27"/>
      <c r="F4703" s="26"/>
      <c r="G4703" s="28"/>
      <c r="H4703" s="31"/>
    </row>
    <row r="4704" spans="2:8">
      <c r="B4704" s="27"/>
      <c r="C4704" s="27"/>
      <c r="D4704" s="27"/>
      <c r="E4704" s="27"/>
      <c r="F4704" s="26"/>
      <c r="G4704" s="28"/>
      <c r="H4704" s="31"/>
    </row>
    <row r="4705" spans="2:8">
      <c r="B4705" s="27"/>
      <c r="C4705" s="27"/>
      <c r="D4705" s="27"/>
      <c r="E4705" s="27"/>
      <c r="F4705" s="26"/>
      <c r="G4705" s="28"/>
      <c r="H4705" s="31"/>
    </row>
    <row r="4706" spans="2:8">
      <c r="B4706" s="27"/>
      <c r="C4706" s="27"/>
      <c r="D4706" s="27"/>
      <c r="E4706" s="27"/>
      <c r="F4706" s="26"/>
      <c r="G4706" s="28"/>
      <c r="H4706" s="31"/>
    </row>
    <row r="4707" spans="2:8">
      <c r="B4707" s="27"/>
      <c r="C4707" s="27"/>
      <c r="D4707" s="27"/>
      <c r="E4707" s="27"/>
      <c r="F4707" s="26"/>
      <c r="G4707" s="28"/>
      <c r="H4707" s="31"/>
    </row>
    <row r="4708" spans="2:8">
      <c r="B4708" s="27"/>
      <c r="C4708" s="27"/>
      <c r="D4708" s="27"/>
      <c r="E4708" s="27"/>
      <c r="F4708" s="26"/>
      <c r="G4708" s="28"/>
      <c r="H4708" s="31"/>
    </row>
    <row r="4709" spans="2:8">
      <c r="B4709" s="27"/>
      <c r="C4709" s="27"/>
      <c r="D4709" s="27"/>
      <c r="E4709" s="27"/>
      <c r="F4709" s="26"/>
      <c r="G4709" s="28"/>
      <c r="H4709" s="31"/>
    </row>
    <row r="4710" spans="2:8">
      <c r="B4710" s="27"/>
      <c r="C4710" s="27"/>
      <c r="D4710" s="27"/>
      <c r="E4710" s="27"/>
      <c r="F4710" s="26"/>
      <c r="G4710" s="28"/>
      <c r="H4710" s="31"/>
    </row>
    <row r="4711" spans="2:8">
      <c r="B4711" s="27"/>
      <c r="C4711" s="27"/>
      <c r="D4711" s="27"/>
      <c r="E4711" s="27"/>
      <c r="F4711" s="26"/>
      <c r="G4711" s="28"/>
      <c r="H4711" s="31"/>
    </row>
    <row r="4712" spans="2:8">
      <c r="B4712" s="27"/>
      <c r="C4712" s="27"/>
      <c r="D4712" s="27"/>
      <c r="E4712" s="27"/>
      <c r="F4712" s="26"/>
      <c r="G4712" s="28"/>
      <c r="H4712" s="31"/>
    </row>
    <row r="4713" spans="2:8">
      <c r="B4713" s="27"/>
      <c r="C4713" s="27"/>
      <c r="D4713" s="27"/>
      <c r="E4713" s="27"/>
      <c r="F4713" s="26"/>
      <c r="G4713" s="28"/>
      <c r="H4713" s="31"/>
    </row>
    <row r="4714" spans="2:8">
      <c r="B4714" s="27"/>
      <c r="C4714" s="27"/>
      <c r="D4714" s="27"/>
      <c r="E4714" s="27"/>
      <c r="F4714" s="26"/>
      <c r="G4714" s="28"/>
      <c r="H4714" s="31"/>
    </row>
    <row r="4715" spans="2:8">
      <c r="B4715" s="27"/>
      <c r="C4715" s="27"/>
      <c r="D4715" s="27"/>
      <c r="E4715" s="27"/>
      <c r="F4715" s="26"/>
      <c r="G4715" s="28"/>
      <c r="H4715" s="31"/>
    </row>
    <row r="4716" spans="2:8">
      <c r="B4716" s="27"/>
      <c r="C4716" s="27"/>
      <c r="D4716" s="27"/>
      <c r="E4716" s="27"/>
      <c r="F4716" s="26"/>
      <c r="G4716" s="28"/>
      <c r="H4716" s="31"/>
    </row>
    <row r="4717" spans="2:8">
      <c r="B4717" s="27"/>
      <c r="C4717" s="27"/>
      <c r="D4717" s="27"/>
      <c r="E4717" s="27"/>
      <c r="F4717" s="26"/>
      <c r="G4717" s="28"/>
      <c r="H4717" s="31"/>
    </row>
    <row r="4718" spans="2:8">
      <c r="B4718" s="27"/>
      <c r="C4718" s="27"/>
      <c r="D4718" s="27"/>
      <c r="E4718" s="27"/>
      <c r="F4718" s="26"/>
      <c r="G4718" s="28"/>
      <c r="H4718" s="31"/>
    </row>
    <row r="4719" spans="2:8">
      <c r="B4719" s="27"/>
      <c r="C4719" s="27"/>
      <c r="D4719" s="27"/>
      <c r="E4719" s="27"/>
      <c r="F4719" s="26"/>
      <c r="G4719" s="28"/>
      <c r="H4719" s="31"/>
    </row>
    <row r="4720" spans="2:8">
      <c r="B4720" s="27"/>
      <c r="C4720" s="27"/>
      <c r="D4720" s="27"/>
      <c r="E4720" s="27"/>
      <c r="F4720" s="26"/>
      <c r="G4720" s="28"/>
      <c r="H4720" s="31"/>
    </row>
    <row r="4721" spans="2:8">
      <c r="B4721" s="27"/>
      <c r="C4721" s="27"/>
      <c r="D4721" s="27"/>
      <c r="E4721" s="27"/>
      <c r="F4721" s="26"/>
      <c r="G4721" s="28"/>
      <c r="H4721" s="31"/>
    </row>
    <row r="4722" spans="2:8">
      <c r="B4722" s="27"/>
      <c r="C4722" s="27"/>
      <c r="D4722" s="27"/>
      <c r="E4722" s="27"/>
      <c r="F4722" s="26"/>
      <c r="G4722" s="28"/>
      <c r="H4722" s="31"/>
    </row>
    <row r="4723" spans="2:8">
      <c r="B4723" s="27"/>
      <c r="C4723" s="27"/>
      <c r="D4723" s="27"/>
      <c r="E4723" s="27"/>
      <c r="F4723" s="26"/>
      <c r="G4723" s="28"/>
      <c r="H4723" s="31"/>
    </row>
    <row r="4724" spans="2:8">
      <c r="B4724" s="27"/>
      <c r="C4724" s="27"/>
      <c r="D4724" s="27"/>
      <c r="E4724" s="27"/>
      <c r="F4724" s="26"/>
      <c r="G4724" s="28"/>
      <c r="H4724" s="31"/>
    </row>
    <row r="4725" spans="2:8">
      <c r="B4725" s="27"/>
      <c r="C4725" s="27"/>
      <c r="D4725" s="27"/>
      <c r="E4725" s="27"/>
      <c r="F4725" s="26"/>
      <c r="G4725" s="28"/>
      <c r="H4725" s="31"/>
    </row>
    <row r="4726" spans="2:8">
      <c r="B4726" s="27"/>
      <c r="C4726" s="27"/>
      <c r="D4726" s="27"/>
      <c r="E4726" s="27"/>
      <c r="F4726" s="26"/>
      <c r="G4726" s="28"/>
      <c r="H4726" s="31"/>
    </row>
    <row r="4727" spans="2:8">
      <c r="B4727" s="27"/>
      <c r="C4727" s="27"/>
      <c r="D4727" s="27"/>
      <c r="E4727" s="27"/>
      <c r="F4727" s="26"/>
      <c r="G4727" s="28"/>
      <c r="H4727" s="31"/>
    </row>
    <row r="4728" spans="2:8">
      <c r="B4728" s="27"/>
      <c r="C4728" s="27"/>
      <c r="D4728" s="27"/>
      <c r="E4728" s="27"/>
      <c r="F4728" s="26"/>
      <c r="G4728" s="28"/>
      <c r="H4728" s="31"/>
    </row>
    <row r="4729" spans="2:8">
      <c r="B4729" s="27"/>
      <c r="C4729" s="27"/>
      <c r="D4729" s="27"/>
      <c r="E4729" s="27"/>
      <c r="F4729" s="26"/>
      <c r="G4729" s="28"/>
      <c r="H4729" s="31"/>
    </row>
    <row r="4730" spans="2:8">
      <c r="B4730" s="27"/>
      <c r="C4730" s="27"/>
      <c r="D4730" s="27"/>
      <c r="E4730" s="27"/>
      <c r="F4730" s="26"/>
      <c r="G4730" s="28"/>
      <c r="H4730" s="31"/>
    </row>
    <row r="4731" spans="2:8">
      <c r="B4731" s="27"/>
      <c r="C4731" s="27"/>
      <c r="D4731" s="27"/>
      <c r="E4731" s="27"/>
      <c r="F4731" s="26"/>
      <c r="G4731" s="28"/>
      <c r="H4731" s="31"/>
    </row>
    <row r="4732" spans="2:8">
      <c r="B4732" s="27"/>
      <c r="C4732" s="27"/>
      <c r="D4732" s="27"/>
      <c r="E4732" s="27"/>
      <c r="F4732" s="26"/>
      <c r="G4732" s="28"/>
      <c r="H4732" s="31"/>
    </row>
    <row r="4733" spans="2:8">
      <c r="B4733" s="27"/>
      <c r="C4733" s="27"/>
      <c r="D4733" s="27"/>
      <c r="E4733" s="27"/>
      <c r="F4733" s="26"/>
      <c r="G4733" s="28"/>
      <c r="H4733" s="31"/>
    </row>
    <row r="4734" spans="2:8">
      <c r="B4734" s="27"/>
      <c r="C4734" s="27"/>
      <c r="D4734" s="27"/>
      <c r="E4734" s="27"/>
      <c r="F4734" s="26"/>
      <c r="G4734" s="28"/>
      <c r="H4734" s="31"/>
    </row>
    <row r="4735" spans="2:8">
      <c r="B4735" s="27"/>
      <c r="C4735" s="27"/>
      <c r="D4735" s="27"/>
      <c r="E4735" s="27"/>
      <c r="F4735" s="26"/>
      <c r="G4735" s="28"/>
      <c r="H4735" s="31"/>
    </row>
    <row r="4736" spans="2:8">
      <c r="B4736" s="27"/>
      <c r="C4736" s="27"/>
      <c r="D4736" s="27"/>
      <c r="E4736" s="27"/>
      <c r="F4736" s="26"/>
      <c r="G4736" s="28"/>
      <c r="H4736" s="31"/>
    </row>
    <row r="4737" spans="2:8">
      <c r="B4737" s="27"/>
      <c r="C4737" s="27"/>
      <c r="D4737" s="27"/>
      <c r="E4737" s="27"/>
      <c r="F4737" s="26"/>
      <c r="G4737" s="28"/>
      <c r="H4737" s="31"/>
    </row>
    <row r="4738" spans="2:8">
      <c r="B4738" s="27"/>
      <c r="C4738" s="27"/>
      <c r="D4738" s="27"/>
      <c r="E4738" s="27"/>
      <c r="F4738" s="26"/>
      <c r="G4738" s="28"/>
      <c r="H4738" s="31"/>
    </row>
    <row r="4739" spans="2:8">
      <c r="B4739" s="27"/>
      <c r="C4739" s="27"/>
      <c r="D4739" s="27"/>
      <c r="E4739" s="27"/>
      <c r="F4739" s="26"/>
      <c r="G4739" s="28"/>
      <c r="H4739" s="31"/>
    </row>
    <row r="4740" spans="2:8">
      <c r="B4740" s="27"/>
      <c r="C4740" s="27"/>
      <c r="D4740" s="27"/>
      <c r="E4740" s="27"/>
      <c r="F4740" s="26"/>
      <c r="G4740" s="28"/>
      <c r="H4740" s="31"/>
    </row>
    <row r="4741" spans="2:8">
      <c r="B4741" s="27"/>
      <c r="C4741" s="27"/>
      <c r="D4741" s="27"/>
      <c r="E4741" s="27"/>
      <c r="F4741" s="26"/>
      <c r="G4741" s="28"/>
      <c r="H4741" s="31"/>
    </row>
    <row r="4742" spans="2:8">
      <c r="B4742" s="27"/>
      <c r="C4742" s="27"/>
      <c r="D4742" s="27"/>
      <c r="E4742" s="27"/>
      <c r="F4742" s="26"/>
      <c r="G4742" s="28"/>
      <c r="H4742" s="31"/>
    </row>
    <row r="4743" spans="2:8">
      <c r="B4743" s="27"/>
      <c r="C4743" s="27"/>
      <c r="D4743" s="27"/>
      <c r="E4743" s="27"/>
      <c r="F4743" s="26"/>
      <c r="G4743" s="28"/>
      <c r="H4743" s="31"/>
    </row>
    <row r="4744" spans="2:8">
      <c r="B4744" s="27"/>
      <c r="C4744" s="27"/>
      <c r="D4744" s="27"/>
      <c r="E4744" s="27"/>
      <c r="F4744" s="26"/>
      <c r="G4744" s="28"/>
      <c r="H4744" s="31"/>
    </row>
    <row r="4745" spans="2:8">
      <c r="B4745" s="27"/>
      <c r="C4745" s="27"/>
      <c r="D4745" s="27"/>
      <c r="E4745" s="27"/>
      <c r="F4745" s="26"/>
      <c r="G4745" s="28"/>
      <c r="H4745" s="31"/>
    </row>
    <row r="4746" spans="2:8">
      <c r="B4746" s="27"/>
      <c r="C4746" s="27"/>
      <c r="D4746" s="27"/>
      <c r="E4746" s="27"/>
      <c r="F4746" s="26"/>
      <c r="G4746" s="28"/>
      <c r="H4746" s="31"/>
    </row>
    <row r="4747" spans="2:8">
      <c r="B4747" s="27"/>
      <c r="C4747" s="27"/>
      <c r="D4747" s="27"/>
      <c r="E4747" s="27"/>
      <c r="F4747" s="26"/>
      <c r="G4747" s="28"/>
      <c r="H4747" s="31"/>
    </row>
    <row r="4748" spans="2:8">
      <c r="B4748" s="27"/>
      <c r="C4748" s="27"/>
      <c r="D4748" s="27"/>
      <c r="E4748" s="27"/>
      <c r="F4748" s="26"/>
      <c r="G4748" s="28"/>
      <c r="H4748" s="31"/>
    </row>
    <row r="4749" spans="2:8">
      <c r="B4749" s="27"/>
      <c r="C4749" s="27"/>
      <c r="D4749" s="27"/>
      <c r="E4749" s="27"/>
      <c r="F4749" s="26"/>
      <c r="G4749" s="28"/>
      <c r="H4749" s="31"/>
    </row>
    <row r="4750" spans="2:8">
      <c r="B4750" s="27"/>
      <c r="C4750" s="27"/>
      <c r="D4750" s="27"/>
      <c r="E4750" s="27"/>
      <c r="F4750" s="26"/>
      <c r="G4750" s="28"/>
      <c r="H4750" s="31"/>
    </row>
    <row r="4751" spans="2:8">
      <c r="B4751" s="27"/>
      <c r="C4751" s="27"/>
      <c r="D4751" s="27"/>
      <c r="E4751" s="27"/>
      <c r="F4751" s="26"/>
      <c r="G4751" s="28"/>
      <c r="H4751" s="31"/>
    </row>
    <row r="4752" spans="2:8">
      <c r="B4752" s="27"/>
      <c r="C4752" s="27"/>
      <c r="D4752" s="27"/>
      <c r="E4752" s="27"/>
      <c r="F4752" s="26"/>
      <c r="G4752" s="28"/>
      <c r="H4752" s="31"/>
    </row>
    <row r="4753" spans="2:8">
      <c r="B4753" s="27"/>
      <c r="C4753" s="27"/>
      <c r="D4753" s="27"/>
      <c r="E4753" s="27"/>
      <c r="F4753" s="26"/>
      <c r="G4753" s="28"/>
      <c r="H4753" s="31"/>
    </row>
    <row r="4754" spans="2:8">
      <c r="B4754" s="27"/>
      <c r="C4754" s="27"/>
      <c r="D4754" s="27"/>
      <c r="E4754" s="27"/>
      <c r="F4754" s="26"/>
      <c r="G4754" s="28"/>
      <c r="H4754" s="31"/>
    </row>
    <row r="4755" spans="2:8">
      <c r="B4755" s="27"/>
      <c r="C4755" s="27"/>
      <c r="D4755" s="27"/>
      <c r="E4755" s="27"/>
      <c r="F4755" s="26"/>
      <c r="G4755" s="28"/>
      <c r="H4755" s="31"/>
    </row>
    <row r="4756" spans="2:8">
      <c r="B4756" s="27"/>
      <c r="C4756" s="27"/>
      <c r="D4756" s="27"/>
      <c r="E4756" s="27"/>
      <c r="F4756" s="26"/>
      <c r="G4756" s="28"/>
      <c r="H4756" s="31"/>
    </row>
    <row r="4757" spans="2:8">
      <c r="B4757" s="27"/>
      <c r="C4757" s="27"/>
      <c r="D4757" s="27"/>
      <c r="E4757" s="27"/>
      <c r="F4757" s="26"/>
      <c r="G4757" s="28"/>
      <c r="H4757" s="31"/>
    </row>
    <row r="4758" spans="2:8">
      <c r="B4758" s="27"/>
      <c r="C4758" s="27"/>
      <c r="D4758" s="27"/>
      <c r="E4758" s="27"/>
      <c r="F4758" s="26"/>
      <c r="G4758" s="28"/>
      <c r="H4758" s="31"/>
    </row>
    <row r="4759" spans="2:8">
      <c r="B4759" s="27"/>
      <c r="C4759" s="27"/>
      <c r="D4759" s="27"/>
      <c r="E4759" s="27"/>
      <c r="F4759" s="26"/>
      <c r="G4759" s="28"/>
      <c r="H4759" s="31"/>
    </row>
    <row r="4760" spans="2:8">
      <c r="B4760" s="27"/>
      <c r="C4760" s="27"/>
      <c r="D4760" s="27"/>
      <c r="E4760" s="27"/>
      <c r="F4760" s="26"/>
      <c r="G4760" s="28"/>
      <c r="H4760" s="31"/>
    </row>
    <row r="4761" spans="2:8">
      <c r="B4761" s="27"/>
      <c r="C4761" s="27"/>
      <c r="D4761" s="27"/>
      <c r="E4761" s="27"/>
      <c r="F4761" s="26"/>
      <c r="G4761" s="28"/>
      <c r="H4761" s="31"/>
    </row>
    <row r="4762" spans="2:8">
      <c r="B4762" s="27"/>
      <c r="C4762" s="27"/>
      <c r="D4762" s="27"/>
      <c r="E4762" s="27"/>
      <c r="F4762" s="26"/>
      <c r="G4762" s="28"/>
      <c r="H4762" s="31"/>
    </row>
    <row r="4763" spans="2:8">
      <c r="B4763" s="27"/>
      <c r="C4763" s="27"/>
      <c r="D4763" s="27"/>
      <c r="E4763" s="27"/>
      <c r="F4763" s="26"/>
      <c r="G4763" s="28"/>
      <c r="H4763" s="31"/>
    </row>
    <row r="4764" spans="2:8">
      <c r="B4764" s="27"/>
      <c r="C4764" s="27"/>
      <c r="D4764" s="27"/>
      <c r="E4764" s="27"/>
      <c r="F4764" s="26"/>
      <c r="G4764" s="28"/>
      <c r="H4764" s="31"/>
    </row>
    <row r="4765" spans="2:8">
      <c r="B4765" s="27"/>
      <c r="C4765" s="27"/>
      <c r="D4765" s="27"/>
      <c r="E4765" s="27"/>
      <c r="F4765" s="26"/>
      <c r="G4765" s="28"/>
      <c r="H4765" s="31"/>
    </row>
    <row r="4766" spans="2:8">
      <c r="B4766" s="27"/>
      <c r="C4766" s="27"/>
      <c r="D4766" s="27"/>
      <c r="E4766" s="27"/>
      <c r="F4766" s="26"/>
      <c r="G4766" s="28"/>
      <c r="H4766" s="31"/>
    </row>
    <row r="4767" spans="2:8">
      <c r="B4767" s="27"/>
      <c r="C4767" s="27"/>
      <c r="D4767" s="27"/>
      <c r="E4767" s="27"/>
      <c r="F4767" s="26"/>
      <c r="G4767" s="28"/>
      <c r="H4767" s="31"/>
    </row>
    <row r="4768" spans="2:8">
      <c r="B4768" s="27"/>
      <c r="C4768" s="27"/>
      <c r="D4768" s="27"/>
      <c r="E4768" s="27"/>
      <c r="F4768" s="26"/>
      <c r="G4768" s="28"/>
      <c r="H4768" s="31"/>
    </row>
    <row r="4769" spans="2:8">
      <c r="B4769" s="27"/>
      <c r="C4769" s="27"/>
      <c r="D4769" s="27"/>
      <c r="E4769" s="27"/>
      <c r="F4769" s="26"/>
      <c r="G4769" s="28"/>
      <c r="H4769" s="31"/>
    </row>
    <row r="4770" spans="2:8">
      <c r="B4770" s="27"/>
      <c r="C4770" s="27"/>
      <c r="D4770" s="27"/>
      <c r="E4770" s="27"/>
      <c r="F4770" s="26"/>
      <c r="G4770" s="28"/>
      <c r="H4770" s="31"/>
    </row>
    <row r="4771" spans="2:8">
      <c r="B4771" s="27"/>
      <c r="C4771" s="27"/>
      <c r="D4771" s="27"/>
      <c r="E4771" s="27"/>
      <c r="F4771" s="26"/>
      <c r="G4771" s="28"/>
      <c r="H4771" s="31"/>
    </row>
    <row r="4772" spans="2:8">
      <c r="B4772" s="27"/>
      <c r="C4772" s="27"/>
      <c r="D4772" s="27"/>
      <c r="E4772" s="27"/>
      <c r="F4772" s="26"/>
      <c r="G4772" s="28"/>
      <c r="H4772" s="31"/>
    </row>
    <row r="4773" spans="2:8">
      <c r="B4773" s="27"/>
      <c r="C4773" s="27"/>
      <c r="D4773" s="27"/>
      <c r="E4773" s="27"/>
      <c r="F4773" s="26"/>
      <c r="G4773" s="28"/>
      <c r="H4773" s="31"/>
    </row>
    <row r="4774" spans="2:8">
      <c r="B4774" s="27"/>
      <c r="C4774" s="27"/>
      <c r="D4774" s="27"/>
      <c r="E4774" s="27"/>
      <c r="F4774" s="26"/>
      <c r="G4774" s="28"/>
      <c r="H4774" s="31"/>
    </row>
    <row r="4775" spans="2:8">
      <c r="B4775" s="27"/>
      <c r="C4775" s="27"/>
      <c r="D4775" s="27"/>
      <c r="E4775" s="27"/>
      <c r="F4775" s="26"/>
      <c r="G4775" s="28"/>
      <c r="H4775" s="31"/>
    </row>
    <row r="4776" spans="2:8">
      <c r="B4776" s="27"/>
      <c r="C4776" s="27"/>
      <c r="D4776" s="27"/>
      <c r="E4776" s="27"/>
      <c r="F4776" s="26"/>
      <c r="G4776" s="28"/>
      <c r="H4776" s="31"/>
    </row>
    <row r="4777" spans="2:8">
      <c r="B4777" s="27"/>
      <c r="C4777" s="27"/>
      <c r="D4777" s="27"/>
      <c r="E4777" s="27"/>
      <c r="F4777" s="26"/>
      <c r="G4777" s="28"/>
      <c r="H4777" s="31"/>
    </row>
    <row r="4778" spans="2:8">
      <c r="B4778" s="27"/>
      <c r="C4778" s="27"/>
      <c r="D4778" s="27"/>
      <c r="E4778" s="27"/>
      <c r="F4778" s="26"/>
      <c r="G4778" s="28"/>
      <c r="H4778" s="31"/>
    </row>
    <row r="4779" spans="2:8">
      <c r="B4779" s="27"/>
      <c r="C4779" s="27"/>
      <c r="D4779" s="27"/>
      <c r="E4779" s="27"/>
      <c r="F4779" s="26"/>
      <c r="G4779" s="28"/>
      <c r="H4779" s="31"/>
    </row>
    <row r="4780" spans="2:8">
      <c r="B4780" s="27"/>
      <c r="C4780" s="27"/>
      <c r="D4780" s="27"/>
      <c r="E4780" s="27"/>
      <c r="F4780" s="26"/>
      <c r="G4780" s="28"/>
      <c r="H4780" s="31"/>
    </row>
    <row r="4781" spans="2:8">
      <c r="B4781" s="27"/>
      <c r="C4781" s="27"/>
      <c r="D4781" s="27"/>
      <c r="E4781" s="27"/>
      <c r="F4781" s="26"/>
      <c r="G4781" s="28"/>
      <c r="H4781" s="31"/>
    </row>
    <row r="4782" spans="2:8">
      <c r="B4782" s="27"/>
      <c r="C4782" s="27"/>
      <c r="D4782" s="27"/>
      <c r="E4782" s="27"/>
      <c r="F4782" s="26"/>
      <c r="G4782" s="28"/>
      <c r="H4782" s="31"/>
    </row>
    <row r="4783" spans="2:8">
      <c r="B4783" s="27"/>
      <c r="C4783" s="27"/>
      <c r="D4783" s="27"/>
      <c r="E4783" s="27"/>
      <c r="F4783" s="26"/>
      <c r="G4783" s="28"/>
      <c r="H4783" s="31"/>
    </row>
    <row r="4784" spans="2:8">
      <c r="B4784" s="27"/>
      <c r="C4784" s="27"/>
      <c r="D4784" s="27"/>
      <c r="E4784" s="27"/>
      <c r="F4784" s="26"/>
      <c r="G4784" s="28"/>
      <c r="H4784" s="31"/>
    </row>
    <row r="4785" spans="2:8">
      <c r="B4785" s="27"/>
      <c r="C4785" s="27"/>
      <c r="D4785" s="27"/>
      <c r="E4785" s="27"/>
      <c r="F4785" s="26"/>
      <c r="G4785" s="28"/>
      <c r="H4785" s="31"/>
    </row>
    <row r="4786" spans="2:8">
      <c r="B4786" s="27"/>
      <c r="C4786" s="27"/>
      <c r="D4786" s="27"/>
      <c r="E4786" s="27"/>
      <c r="F4786" s="26"/>
      <c r="G4786" s="28"/>
      <c r="H4786" s="31"/>
    </row>
    <row r="4787" spans="2:8">
      <c r="B4787" s="27"/>
      <c r="C4787" s="27"/>
      <c r="D4787" s="27"/>
      <c r="E4787" s="27"/>
      <c r="F4787" s="26"/>
      <c r="G4787" s="28"/>
      <c r="H4787" s="31"/>
    </row>
    <row r="4788" spans="2:8">
      <c r="B4788" s="27"/>
      <c r="C4788" s="27"/>
      <c r="D4788" s="27"/>
      <c r="E4788" s="27"/>
      <c r="F4788" s="26"/>
      <c r="G4788" s="28"/>
      <c r="H4788" s="31"/>
    </row>
    <row r="4789" spans="2:8">
      <c r="B4789" s="27"/>
      <c r="C4789" s="27"/>
      <c r="D4789" s="27"/>
      <c r="E4789" s="27"/>
      <c r="F4789" s="26"/>
      <c r="G4789" s="28"/>
      <c r="H4789" s="31"/>
    </row>
    <row r="4790" spans="2:8">
      <c r="B4790" s="27"/>
      <c r="C4790" s="27"/>
      <c r="D4790" s="27"/>
      <c r="E4790" s="27"/>
      <c r="F4790" s="26"/>
      <c r="G4790" s="28"/>
      <c r="H4790" s="31"/>
    </row>
    <row r="4791" spans="2:8">
      <c r="B4791" s="27"/>
      <c r="C4791" s="27"/>
      <c r="D4791" s="27"/>
      <c r="E4791" s="27"/>
      <c r="F4791" s="26"/>
      <c r="G4791" s="28"/>
      <c r="H4791" s="31"/>
    </row>
    <row r="4792" spans="2:8">
      <c r="B4792" s="27"/>
      <c r="C4792" s="27"/>
      <c r="D4792" s="27"/>
      <c r="E4792" s="27"/>
      <c r="F4792" s="26"/>
      <c r="G4792" s="28"/>
      <c r="H4792" s="31"/>
    </row>
    <row r="4793" spans="2:8">
      <c r="B4793" s="27"/>
      <c r="C4793" s="27"/>
      <c r="D4793" s="27"/>
      <c r="E4793" s="27"/>
      <c r="F4793" s="26"/>
      <c r="G4793" s="28"/>
      <c r="H4793" s="31"/>
    </row>
    <row r="4794" spans="2:8">
      <c r="B4794" s="27"/>
      <c r="C4794" s="27"/>
      <c r="D4794" s="27"/>
      <c r="E4794" s="27"/>
      <c r="F4794" s="26"/>
      <c r="G4794" s="28"/>
      <c r="H4794" s="31"/>
    </row>
    <row r="4795" spans="2:8">
      <c r="B4795" s="27"/>
      <c r="C4795" s="27"/>
      <c r="D4795" s="27"/>
      <c r="E4795" s="27"/>
      <c r="F4795" s="26"/>
      <c r="G4795" s="28"/>
      <c r="H4795" s="31"/>
    </row>
    <row r="4796" spans="2:8">
      <c r="B4796" s="27"/>
      <c r="C4796" s="27"/>
      <c r="D4796" s="27"/>
      <c r="E4796" s="27"/>
      <c r="F4796" s="26"/>
      <c r="G4796" s="28"/>
      <c r="H4796" s="31"/>
    </row>
    <row r="4797" spans="2:8">
      <c r="B4797" s="27"/>
      <c r="C4797" s="27"/>
      <c r="D4797" s="27"/>
      <c r="E4797" s="27"/>
      <c r="F4797" s="26"/>
      <c r="G4797" s="28"/>
      <c r="H4797" s="31"/>
    </row>
    <row r="4798" spans="2:8">
      <c r="B4798" s="27"/>
      <c r="C4798" s="27"/>
      <c r="D4798" s="27"/>
      <c r="E4798" s="27"/>
      <c r="F4798" s="26"/>
      <c r="G4798" s="28"/>
      <c r="H4798" s="31"/>
    </row>
    <row r="4799" spans="2:8">
      <c r="B4799" s="27"/>
      <c r="C4799" s="27"/>
      <c r="D4799" s="27"/>
      <c r="E4799" s="27"/>
      <c r="F4799" s="26"/>
      <c r="G4799" s="28"/>
      <c r="H4799" s="31"/>
    </row>
    <row r="4800" spans="2:8">
      <c r="B4800" s="27"/>
      <c r="C4800" s="27"/>
      <c r="D4800" s="27"/>
      <c r="E4800" s="27"/>
      <c r="F4800" s="26"/>
      <c r="G4800" s="28"/>
      <c r="H4800" s="31"/>
    </row>
    <row r="4801" spans="2:8">
      <c r="B4801" s="27"/>
      <c r="C4801" s="27"/>
      <c r="D4801" s="27"/>
      <c r="E4801" s="27"/>
      <c r="F4801" s="26"/>
      <c r="G4801" s="28"/>
      <c r="H4801" s="31"/>
    </row>
    <row r="4802" spans="2:8">
      <c r="B4802" s="27"/>
      <c r="C4802" s="27"/>
      <c r="D4802" s="27"/>
      <c r="E4802" s="27"/>
      <c r="F4802" s="26"/>
      <c r="G4802" s="28"/>
      <c r="H4802" s="31"/>
    </row>
    <row r="4803" spans="2:8">
      <c r="B4803" s="27"/>
      <c r="C4803" s="27"/>
      <c r="D4803" s="27"/>
      <c r="E4803" s="27"/>
      <c r="F4803" s="26"/>
      <c r="G4803" s="28"/>
      <c r="H4803" s="31"/>
    </row>
    <row r="4804" spans="2:8">
      <c r="B4804" s="27"/>
      <c r="C4804" s="27"/>
      <c r="D4804" s="27"/>
      <c r="E4804" s="27"/>
      <c r="F4804" s="26"/>
      <c r="G4804" s="28"/>
      <c r="H4804" s="31"/>
    </row>
    <row r="4805" spans="2:8">
      <c r="B4805" s="27"/>
      <c r="C4805" s="27"/>
      <c r="D4805" s="27"/>
      <c r="E4805" s="27"/>
      <c r="F4805" s="26"/>
      <c r="G4805" s="28"/>
      <c r="H4805" s="31"/>
    </row>
    <row r="4806" spans="2:8">
      <c r="B4806" s="27"/>
      <c r="C4806" s="27"/>
      <c r="D4806" s="27"/>
      <c r="E4806" s="27"/>
      <c r="F4806" s="26"/>
      <c r="G4806" s="28"/>
      <c r="H4806" s="31"/>
    </row>
    <row r="4807" spans="2:8">
      <c r="B4807" s="27"/>
      <c r="C4807" s="27"/>
      <c r="D4807" s="27"/>
      <c r="E4807" s="27"/>
      <c r="F4807" s="26"/>
      <c r="G4807" s="28"/>
      <c r="H4807" s="31"/>
    </row>
    <row r="4808" spans="2:8">
      <c r="B4808" s="27"/>
      <c r="C4808" s="27"/>
      <c r="D4808" s="27"/>
      <c r="E4808" s="27"/>
      <c r="F4808" s="26"/>
      <c r="G4808" s="28"/>
      <c r="H4808" s="31"/>
    </row>
    <row r="4809" spans="2:8">
      <c r="B4809" s="27"/>
      <c r="C4809" s="27"/>
      <c r="D4809" s="27"/>
      <c r="E4809" s="27"/>
      <c r="F4809" s="26"/>
      <c r="G4809" s="28"/>
      <c r="H4809" s="31"/>
    </row>
    <row r="4810" spans="2:8">
      <c r="B4810" s="27"/>
      <c r="C4810" s="27"/>
      <c r="D4810" s="27"/>
      <c r="E4810" s="27"/>
      <c r="F4810" s="26"/>
      <c r="G4810" s="28"/>
      <c r="H4810" s="31"/>
    </row>
    <row r="4811" spans="2:8">
      <c r="B4811" s="27"/>
      <c r="C4811" s="27"/>
      <c r="D4811" s="27"/>
      <c r="E4811" s="27"/>
      <c r="F4811" s="26"/>
      <c r="G4811" s="28"/>
      <c r="H4811" s="31"/>
    </row>
    <row r="4812" spans="2:8">
      <c r="B4812" s="27"/>
      <c r="C4812" s="27"/>
      <c r="D4812" s="27"/>
      <c r="E4812" s="27"/>
      <c r="F4812" s="26"/>
      <c r="G4812" s="28"/>
      <c r="H4812" s="31"/>
    </row>
    <row r="4813" spans="2:8">
      <c r="B4813" s="27"/>
      <c r="C4813" s="27"/>
      <c r="D4813" s="27"/>
      <c r="E4813" s="27"/>
      <c r="F4813" s="26"/>
      <c r="G4813" s="28"/>
      <c r="H4813" s="31"/>
    </row>
    <row r="4814" spans="2:8">
      <c r="B4814" s="27"/>
      <c r="C4814" s="27"/>
      <c r="D4814" s="27"/>
      <c r="E4814" s="27"/>
      <c r="F4814" s="26"/>
      <c r="G4814" s="28"/>
      <c r="H4814" s="31"/>
    </row>
    <row r="4815" spans="2:8">
      <c r="B4815" s="27"/>
      <c r="C4815" s="27"/>
      <c r="D4815" s="27"/>
      <c r="E4815" s="27"/>
      <c r="F4815" s="26"/>
      <c r="G4815" s="28"/>
      <c r="H4815" s="31"/>
    </row>
    <row r="4816" spans="2:8">
      <c r="B4816" s="27"/>
      <c r="C4816" s="27"/>
      <c r="D4816" s="27"/>
      <c r="E4816" s="27"/>
      <c r="F4816" s="26"/>
      <c r="G4816" s="28"/>
      <c r="H4816" s="31"/>
    </row>
    <row r="4817" spans="2:8">
      <c r="B4817" s="27"/>
      <c r="C4817" s="27"/>
      <c r="D4817" s="27"/>
      <c r="E4817" s="27"/>
      <c r="F4817" s="26"/>
      <c r="G4817" s="28"/>
      <c r="H4817" s="31"/>
    </row>
    <row r="4818" spans="2:8">
      <c r="B4818" s="27"/>
      <c r="C4818" s="27"/>
      <c r="D4818" s="27"/>
      <c r="E4818" s="27"/>
      <c r="F4818" s="26"/>
      <c r="G4818" s="28"/>
      <c r="H4818" s="31"/>
    </row>
    <row r="4819" spans="2:8">
      <c r="B4819" s="27"/>
      <c r="C4819" s="27"/>
      <c r="D4819" s="27"/>
      <c r="E4819" s="27"/>
      <c r="F4819" s="26"/>
      <c r="G4819" s="28"/>
      <c r="H4819" s="31"/>
    </row>
    <row r="4820" spans="2:8">
      <c r="B4820" s="27"/>
      <c r="C4820" s="27"/>
      <c r="D4820" s="27"/>
      <c r="E4820" s="27"/>
      <c r="F4820" s="26"/>
      <c r="G4820" s="28"/>
      <c r="H4820" s="31"/>
    </row>
    <row r="4821" spans="2:8">
      <c r="B4821" s="27"/>
      <c r="C4821" s="27"/>
      <c r="D4821" s="27"/>
      <c r="E4821" s="27"/>
      <c r="F4821" s="26"/>
      <c r="G4821" s="28"/>
      <c r="H4821" s="31"/>
    </row>
    <row r="4822" spans="2:8">
      <c r="B4822" s="27"/>
      <c r="C4822" s="27"/>
      <c r="D4822" s="27"/>
      <c r="E4822" s="27"/>
      <c r="F4822" s="26"/>
      <c r="G4822" s="28"/>
      <c r="H4822" s="31"/>
    </row>
    <row r="4823" spans="2:8">
      <c r="B4823" s="27"/>
      <c r="C4823" s="27"/>
      <c r="D4823" s="27"/>
      <c r="E4823" s="27"/>
      <c r="F4823" s="26"/>
      <c r="G4823" s="28"/>
      <c r="H4823" s="31"/>
    </row>
    <row r="4824" spans="2:8">
      <c r="B4824" s="27"/>
      <c r="C4824" s="27"/>
      <c r="D4824" s="27"/>
      <c r="E4824" s="27"/>
      <c r="F4824" s="26"/>
      <c r="G4824" s="28"/>
      <c r="H4824" s="31"/>
    </row>
    <row r="4825" spans="2:8">
      <c r="B4825" s="27"/>
      <c r="C4825" s="27"/>
      <c r="D4825" s="27"/>
      <c r="E4825" s="27"/>
      <c r="F4825" s="26"/>
      <c r="G4825" s="28"/>
      <c r="H4825" s="31"/>
    </row>
    <row r="4826" spans="2:8">
      <c r="B4826" s="27"/>
      <c r="C4826" s="27"/>
      <c r="D4826" s="27"/>
      <c r="E4826" s="27"/>
      <c r="F4826" s="26"/>
      <c r="G4826" s="28"/>
      <c r="H4826" s="31"/>
    </row>
    <row r="4827" spans="2:8">
      <c r="B4827" s="27"/>
      <c r="C4827" s="27"/>
      <c r="D4827" s="27"/>
      <c r="E4827" s="27"/>
      <c r="F4827" s="26"/>
      <c r="G4827" s="28"/>
      <c r="H4827" s="31"/>
    </row>
    <row r="4828" spans="2:8">
      <c r="B4828" s="27"/>
      <c r="C4828" s="27"/>
      <c r="D4828" s="27"/>
      <c r="E4828" s="27"/>
      <c r="F4828" s="26"/>
      <c r="G4828" s="28"/>
      <c r="H4828" s="31"/>
    </row>
    <row r="4829" spans="2:8">
      <c r="B4829" s="27"/>
      <c r="C4829" s="27"/>
      <c r="D4829" s="27"/>
      <c r="E4829" s="27"/>
      <c r="F4829" s="26"/>
      <c r="G4829" s="28"/>
      <c r="H4829" s="31"/>
    </row>
    <row r="4830" spans="2:8">
      <c r="B4830" s="27"/>
      <c r="C4830" s="27"/>
      <c r="D4830" s="27"/>
      <c r="E4830" s="27"/>
      <c r="F4830" s="26"/>
      <c r="G4830" s="28"/>
      <c r="H4830" s="31"/>
    </row>
    <row r="4831" spans="2:8">
      <c r="B4831" s="27"/>
      <c r="C4831" s="27"/>
      <c r="D4831" s="27"/>
      <c r="E4831" s="27"/>
      <c r="F4831" s="26"/>
      <c r="G4831" s="28"/>
      <c r="H4831" s="31"/>
    </row>
    <row r="4832" spans="2:8">
      <c r="B4832" s="27"/>
      <c r="C4832" s="27"/>
      <c r="D4832" s="27"/>
      <c r="E4832" s="27"/>
      <c r="F4832" s="26"/>
      <c r="G4832" s="28"/>
      <c r="H4832" s="31"/>
    </row>
    <row r="4833" spans="2:8">
      <c r="B4833" s="27"/>
      <c r="C4833" s="27"/>
      <c r="D4833" s="27"/>
      <c r="E4833" s="27"/>
      <c r="F4833" s="26"/>
      <c r="G4833" s="28"/>
      <c r="H4833" s="31"/>
    </row>
    <row r="4834" spans="2:8">
      <c r="B4834" s="27"/>
      <c r="C4834" s="27"/>
      <c r="D4834" s="27"/>
      <c r="E4834" s="27"/>
      <c r="F4834" s="26"/>
      <c r="G4834" s="28"/>
      <c r="H4834" s="31"/>
    </row>
    <row r="4835" spans="2:8">
      <c r="B4835" s="27"/>
      <c r="C4835" s="27"/>
      <c r="D4835" s="27"/>
      <c r="E4835" s="27"/>
      <c r="F4835" s="26"/>
      <c r="G4835" s="28"/>
      <c r="H4835" s="31"/>
    </row>
    <row r="4836" spans="2:8">
      <c r="B4836" s="27"/>
      <c r="C4836" s="27"/>
      <c r="D4836" s="27"/>
      <c r="E4836" s="27"/>
      <c r="F4836" s="26"/>
      <c r="G4836" s="28"/>
      <c r="H4836" s="31"/>
    </row>
    <row r="4837" spans="2:8">
      <c r="B4837" s="27"/>
      <c r="C4837" s="27"/>
      <c r="D4837" s="27"/>
      <c r="E4837" s="27"/>
      <c r="F4837" s="26"/>
      <c r="G4837" s="28"/>
      <c r="H4837" s="31"/>
    </row>
    <row r="4838" spans="2:8">
      <c r="B4838" s="27"/>
      <c r="C4838" s="27"/>
      <c r="D4838" s="27"/>
      <c r="E4838" s="27"/>
      <c r="F4838" s="26"/>
      <c r="G4838" s="28"/>
      <c r="H4838" s="31"/>
    </row>
    <row r="4839" spans="2:8">
      <c r="B4839" s="27"/>
      <c r="C4839" s="27"/>
      <c r="D4839" s="27"/>
      <c r="E4839" s="27"/>
      <c r="F4839" s="26"/>
      <c r="G4839" s="28"/>
      <c r="H4839" s="31"/>
    </row>
    <row r="4840" spans="2:8">
      <c r="B4840" s="27"/>
      <c r="C4840" s="27"/>
      <c r="D4840" s="27"/>
      <c r="E4840" s="27"/>
      <c r="F4840" s="26"/>
      <c r="G4840" s="28"/>
      <c r="H4840" s="31"/>
    </row>
    <row r="4841" spans="2:8">
      <c r="B4841" s="27"/>
      <c r="C4841" s="27"/>
      <c r="D4841" s="27"/>
      <c r="E4841" s="27"/>
      <c r="F4841" s="26"/>
      <c r="G4841" s="28"/>
      <c r="H4841" s="31"/>
    </row>
    <row r="4842" spans="2:8">
      <c r="B4842" s="27"/>
      <c r="C4842" s="27"/>
      <c r="D4842" s="27"/>
      <c r="E4842" s="27"/>
      <c r="F4842" s="26"/>
      <c r="G4842" s="28"/>
      <c r="H4842" s="31"/>
    </row>
    <row r="4843" spans="2:8">
      <c r="B4843" s="27"/>
      <c r="C4843" s="27"/>
      <c r="D4843" s="27"/>
      <c r="E4843" s="27"/>
      <c r="F4843" s="26"/>
      <c r="G4843" s="28"/>
      <c r="H4843" s="31"/>
    </row>
    <row r="4844" spans="2:8">
      <c r="B4844" s="27"/>
      <c r="C4844" s="27"/>
      <c r="D4844" s="27"/>
      <c r="E4844" s="27"/>
      <c r="F4844" s="26"/>
      <c r="G4844" s="28"/>
      <c r="H4844" s="31"/>
    </row>
    <row r="4845" spans="2:8">
      <c r="B4845" s="27"/>
      <c r="C4845" s="27"/>
      <c r="D4845" s="27"/>
      <c r="E4845" s="27"/>
      <c r="F4845" s="26"/>
      <c r="G4845" s="28"/>
      <c r="H4845" s="31"/>
    </row>
    <row r="4846" spans="2:8">
      <c r="B4846" s="27"/>
      <c r="C4846" s="27"/>
      <c r="D4846" s="27"/>
      <c r="E4846" s="27"/>
      <c r="F4846" s="26"/>
      <c r="G4846" s="28"/>
      <c r="H4846" s="31"/>
    </row>
    <row r="4847" spans="2:8">
      <c r="B4847" s="27"/>
      <c r="C4847" s="27"/>
      <c r="D4847" s="27"/>
      <c r="E4847" s="27"/>
      <c r="F4847" s="26"/>
      <c r="G4847" s="28"/>
      <c r="H4847" s="31"/>
    </row>
    <row r="4848" spans="2:8">
      <c r="B4848" s="27"/>
      <c r="C4848" s="27"/>
      <c r="D4848" s="27"/>
      <c r="E4848" s="27"/>
      <c r="F4848" s="26"/>
      <c r="G4848" s="28"/>
      <c r="H4848" s="31"/>
    </row>
    <row r="4849" spans="2:8">
      <c r="B4849" s="27"/>
      <c r="C4849" s="27"/>
      <c r="D4849" s="27"/>
      <c r="E4849" s="27"/>
      <c r="F4849" s="26"/>
      <c r="G4849" s="28"/>
      <c r="H4849" s="31"/>
    </row>
    <row r="4850" spans="2:8">
      <c r="B4850" s="27"/>
      <c r="C4850" s="27"/>
      <c r="D4850" s="27"/>
      <c r="E4850" s="27"/>
      <c r="F4850" s="26"/>
      <c r="G4850" s="28"/>
      <c r="H4850" s="31"/>
    </row>
    <row r="4851" spans="2:8">
      <c r="B4851" s="27"/>
      <c r="C4851" s="27"/>
      <c r="D4851" s="27"/>
      <c r="E4851" s="27"/>
      <c r="F4851" s="26"/>
      <c r="G4851" s="28"/>
      <c r="H4851" s="31"/>
    </row>
    <row r="4852" spans="2:8">
      <c r="B4852" s="27"/>
      <c r="C4852" s="27"/>
      <c r="D4852" s="27"/>
      <c r="E4852" s="27"/>
      <c r="F4852" s="26"/>
      <c r="G4852" s="28"/>
      <c r="H4852" s="31"/>
    </row>
    <row r="4853" spans="2:8">
      <c r="B4853" s="27"/>
      <c r="C4853" s="27"/>
      <c r="D4853" s="27"/>
      <c r="E4853" s="27"/>
      <c r="F4853" s="26"/>
      <c r="G4853" s="28"/>
      <c r="H4853" s="31"/>
    </row>
    <row r="4854" spans="2:8">
      <c r="B4854" s="27"/>
      <c r="C4854" s="27"/>
      <c r="D4854" s="27"/>
      <c r="E4854" s="27"/>
      <c r="F4854" s="26"/>
      <c r="G4854" s="28"/>
      <c r="H4854" s="31"/>
    </row>
    <row r="4855" spans="2:8">
      <c r="B4855" s="27"/>
      <c r="C4855" s="27"/>
      <c r="D4855" s="27"/>
      <c r="E4855" s="27"/>
      <c r="F4855" s="26"/>
      <c r="G4855" s="28"/>
      <c r="H4855" s="31"/>
    </row>
    <row r="4856" spans="2:8">
      <c r="B4856" s="27"/>
      <c r="C4856" s="27"/>
      <c r="D4856" s="27"/>
      <c r="E4856" s="27"/>
      <c r="F4856" s="26"/>
      <c r="G4856" s="28"/>
      <c r="H4856" s="31"/>
    </row>
    <row r="4857" spans="2:8">
      <c r="B4857" s="27"/>
      <c r="C4857" s="27"/>
      <c r="D4857" s="27"/>
      <c r="E4857" s="27"/>
      <c r="F4857" s="26"/>
      <c r="G4857" s="28"/>
      <c r="H4857" s="31"/>
    </row>
    <row r="4858" spans="2:8">
      <c r="B4858" s="27"/>
      <c r="C4858" s="27"/>
      <c r="D4858" s="27"/>
      <c r="E4858" s="27"/>
      <c r="F4858" s="26"/>
      <c r="G4858" s="28"/>
      <c r="H4858" s="31"/>
    </row>
    <row r="4859" spans="2:8">
      <c r="B4859" s="27"/>
      <c r="C4859" s="27"/>
      <c r="D4859" s="27"/>
      <c r="E4859" s="27"/>
      <c r="F4859" s="26"/>
      <c r="G4859" s="28"/>
      <c r="H4859" s="31"/>
    </row>
    <row r="4860" spans="2:8">
      <c r="B4860" s="27"/>
      <c r="C4860" s="27"/>
      <c r="D4860" s="27"/>
      <c r="E4860" s="27"/>
      <c r="F4860" s="26"/>
      <c r="G4860" s="28"/>
      <c r="H4860" s="31"/>
    </row>
    <row r="4861" spans="2:8">
      <c r="B4861" s="27"/>
      <c r="C4861" s="27"/>
      <c r="D4861" s="27"/>
      <c r="E4861" s="27"/>
      <c r="F4861" s="26"/>
      <c r="G4861" s="28"/>
      <c r="H4861" s="31"/>
    </row>
    <row r="4862" spans="2:8">
      <c r="B4862" s="27"/>
      <c r="C4862" s="27"/>
      <c r="D4862" s="27"/>
      <c r="E4862" s="27"/>
      <c r="F4862" s="26"/>
      <c r="G4862" s="28"/>
      <c r="H4862" s="31"/>
    </row>
    <row r="4863" spans="2:8">
      <c r="B4863" s="27"/>
      <c r="C4863" s="27"/>
      <c r="D4863" s="27"/>
      <c r="E4863" s="27"/>
      <c r="F4863" s="26"/>
      <c r="G4863" s="28"/>
      <c r="H4863" s="31"/>
    </row>
    <row r="4864" spans="2:8">
      <c r="B4864" s="27"/>
      <c r="C4864" s="27"/>
      <c r="D4864" s="27"/>
      <c r="E4864" s="27"/>
      <c r="F4864" s="26"/>
      <c r="G4864" s="28"/>
      <c r="H4864" s="31"/>
    </row>
    <row r="4865" spans="2:8">
      <c r="B4865" s="27"/>
      <c r="C4865" s="27"/>
      <c r="D4865" s="27"/>
      <c r="E4865" s="27"/>
      <c r="F4865" s="26"/>
      <c r="G4865" s="28"/>
      <c r="H4865" s="31"/>
    </row>
    <row r="4866" spans="2:8">
      <c r="B4866" s="27"/>
      <c r="C4866" s="27"/>
      <c r="D4866" s="27"/>
      <c r="E4866" s="27"/>
      <c r="F4866" s="26"/>
      <c r="G4866" s="28"/>
      <c r="H4866" s="31"/>
    </row>
    <row r="4867" spans="2:8">
      <c r="B4867" s="27"/>
      <c r="C4867" s="27"/>
      <c r="D4867" s="27"/>
      <c r="E4867" s="27"/>
      <c r="F4867" s="26"/>
      <c r="G4867" s="28"/>
      <c r="H4867" s="31"/>
    </row>
    <row r="4868" spans="2:8">
      <c r="B4868" s="27"/>
      <c r="C4868" s="27"/>
      <c r="D4868" s="27"/>
      <c r="E4868" s="27"/>
      <c r="F4868" s="26"/>
      <c r="G4868" s="28"/>
      <c r="H4868" s="31"/>
    </row>
    <row r="4869" spans="2:8">
      <c r="B4869" s="27"/>
      <c r="C4869" s="27"/>
      <c r="D4869" s="27"/>
      <c r="E4869" s="27"/>
      <c r="F4869" s="26"/>
      <c r="G4869" s="28"/>
      <c r="H4869" s="31"/>
    </row>
    <row r="4870" spans="2:8">
      <c r="B4870" s="27"/>
      <c r="C4870" s="27"/>
      <c r="D4870" s="27"/>
      <c r="E4870" s="27"/>
      <c r="F4870" s="26"/>
      <c r="G4870" s="28"/>
      <c r="H4870" s="31"/>
    </row>
    <row r="4871" spans="2:8">
      <c r="B4871" s="27"/>
      <c r="C4871" s="27"/>
      <c r="D4871" s="27"/>
      <c r="E4871" s="27"/>
      <c r="F4871" s="26"/>
      <c r="G4871" s="28"/>
      <c r="H4871" s="31"/>
    </row>
    <row r="4872" spans="2:8">
      <c r="B4872" s="27"/>
      <c r="C4872" s="27"/>
      <c r="D4872" s="27"/>
      <c r="E4872" s="27"/>
      <c r="F4872" s="26"/>
      <c r="G4872" s="28"/>
      <c r="H4872" s="31"/>
    </row>
    <row r="4873" spans="2:8">
      <c r="B4873" s="27"/>
      <c r="C4873" s="27"/>
      <c r="D4873" s="27"/>
      <c r="E4873" s="27"/>
      <c r="F4873" s="26"/>
      <c r="G4873" s="28"/>
      <c r="H4873" s="31"/>
    </row>
    <row r="4874" spans="2:8">
      <c r="B4874" s="27"/>
      <c r="C4874" s="27"/>
      <c r="D4874" s="27"/>
      <c r="E4874" s="27"/>
      <c r="F4874" s="26"/>
      <c r="G4874" s="28"/>
      <c r="H4874" s="31"/>
    </row>
    <row r="4875" spans="2:8">
      <c r="B4875" s="27"/>
      <c r="C4875" s="27"/>
      <c r="D4875" s="27"/>
      <c r="E4875" s="27"/>
      <c r="F4875" s="26"/>
      <c r="G4875" s="28"/>
      <c r="H4875" s="31"/>
    </row>
    <row r="4876" spans="2:8">
      <c r="B4876" s="27"/>
      <c r="C4876" s="27"/>
      <c r="D4876" s="27"/>
      <c r="E4876" s="27"/>
      <c r="F4876" s="26"/>
      <c r="G4876" s="28"/>
      <c r="H4876" s="31"/>
    </row>
    <row r="4877" spans="2:8">
      <c r="B4877" s="27"/>
      <c r="C4877" s="27"/>
      <c r="D4877" s="27"/>
      <c r="E4877" s="27"/>
      <c r="F4877" s="26"/>
      <c r="G4877" s="28"/>
      <c r="H4877" s="31"/>
    </row>
    <row r="4878" spans="2:8">
      <c r="B4878" s="27"/>
      <c r="C4878" s="27"/>
      <c r="D4878" s="27"/>
      <c r="E4878" s="27"/>
      <c r="F4878" s="26"/>
      <c r="G4878" s="28"/>
      <c r="H4878" s="31"/>
    </row>
    <row r="4879" spans="2:8">
      <c r="B4879" s="27"/>
      <c r="C4879" s="27"/>
      <c r="D4879" s="27"/>
      <c r="E4879" s="27"/>
      <c r="F4879" s="26"/>
      <c r="G4879" s="28"/>
      <c r="H4879" s="31"/>
    </row>
    <row r="4880" spans="2:8">
      <c r="B4880" s="27"/>
      <c r="C4880" s="27"/>
      <c r="D4880" s="27"/>
      <c r="E4880" s="27"/>
      <c r="F4880" s="26"/>
      <c r="G4880" s="28"/>
      <c r="H4880" s="31"/>
    </row>
    <row r="4881" spans="2:8">
      <c r="B4881" s="27"/>
      <c r="C4881" s="27"/>
      <c r="D4881" s="27"/>
      <c r="E4881" s="27"/>
      <c r="F4881" s="26"/>
      <c r="G4881" s="28"/>
      <c r="H4881" s="31"/>
    </row>
    <row r="4882" spans="2:8">
      <c r="B4882" s="27"/>
      <c r="C4882" s="27"/>
      <c r="D4882" s="27"/>
      <c r="E4882" s="27"/>
      <c r="F4882" s="26"/>
      <c r="G4882" s="28"/>
      <c r="H4882" s="31"/>
    </row>
    <row r="4883" spans="2:8">
      <c r="B4883" s="27"/>
      <c r="C4883" s="27"/>
      <c r="D4883" s="27"/>
      <c r="E4883" s="27"/>
      <c r="F4883" s="26"/>
      <c r="G4883" s="28"/>
      <c r="H4883" s="31"/>
    </row>
    <row r="4884" spans="2:8">
      <c r="B4884" s="27"/>
      <c r="C4884" s="27"/>
      <c r="D4884" s="27"/>
      <c r="E4884" s="27"/>
      <c r="F4884" s="26"/>
      <c r="G4884" s="28"/>
      <c r="H4884" s="31"/>
    </row>
    <row r="4885" spans="2:8">
      <c r="B4885" s="27"/>
      <c r="C4885" s="27"/>
      <c r="D4885" s="27"/>
      <c r="E4885" s="27"/>
      <c r="F4885" s="26"/>
      <c r="G4885" s="28"/>
      <c r="H4885" s="31"/>
    </row>
    <row r="4886" spans="2:8">
      <c r="B4886" s="27"/>
      <c r="C4886" s="27"/>
      <c r="D4886" s="27"/>
      <c r="E4886" s="27"/>
      <c r="F4886" s="26"/>
      <c r="G4886" s="28"/>
      <c r="H4886" s="31"/>
    </row>
    <row r="4887" spans="2:8">
      <c r="B4887" s="27"/>
      <c r="C4887" s="27"/>
      <c r="D4887" s="27"/>
      <c r="E4887" s="27"/>
      <c r="F4887" s="26"/>
      <c r="G4887" s="28"/>
      <c r="H4887" s="31"/>
    </row>
    <row r="4888" spans="2:8">
      <c r="B4888" s="27"/>
      <c r="C4888" s="27"/>
      <c r="D4888" s="27"/>
      <c r="E4888" s="27"/>
      <c r="F4888" s="26"/>
      <c r="G4888" s="28"/>
      <c r="H4888" s="31"/>
    </row>
    <row r="4889" spans="2:8">
      <c r="B4889" s="27"/>
      <c r="C4889" s="27"/>
      <c r="D4889" s="27"/>
      <c r="E4889" s="27"/>
      <c r="F4889" s="26"/>
      <c r="G4889" s="28"/>
      <c r="H4889" s="31"/>
    </row>
    <row r="4890" spans="2:8">
      <c r="B4890" s="27"/>
      <c r="C4890" s="27"/>
      <c r="D4890" s="27"/>
      <c r="E4890" s="27"/>
      <c r="F4890" s="26"/>
      <c r="G4890" s="28"/>
      <c r="H4890" s="31"/>
    </row>
    <row r="4891" spans="2:8">
      <c r="B4891" s="27"/>
      <c r="C4891" s="27"/>
      <c r="D4891" s="27"/>
      <c r="E4891" s="27"/>
      <c r="F4891" s="26"/>
      <c r="G4891" s="28"/>
      <c r="H4891" s="31"/>
    </row>
    <row r="4892" spans="2:8">
      <c r="B4892" s="27"/>
      <c r="C4892" s="27"/>
      <c r="D4892" s="27"/>
      <c r="E4892" s="27"/>
      <c r="F4892" s="26"/>
      <c r="G4892" s="28"/>
      <c r="H4892" s="31"/>
    </row>
    <row r="4893" spans="2:8">
      <c r="B4893" s="27"/>
      <c r="C4893" s="27"/>
      <c r="D4893" s="27"/>
      <c r="E4893" s="27"/>
      <c r="F4893" s="26"/>
      <c r="G4893" s="28"/>
      <c r="H4893" s="31"/>
    </row>
    <row r="4894" spans="2:8">
      <c r="B4894" s="27"/>
      <c r="C4894" s="27"/>
      <c r="D4894" s="27"/>
      <c r="E4894" s="27"/>
      <c r="F4894" s="26"/>
      <c r="G4894" s="28"/>
      <c r="H4894" s="31"/>
    </row>
    <row r="4895" spans="2:8">
      <c r="B4895" s="27"/>
      <c r="C4895" s="27"/>
      <c r="D4895" s="27"/>
      <c r="E4895" s="27"/>
      <c r="F4895" s="26"/>
      <c r="G4895" s="28"/>
      <c r="H4895" s="31"/>
    </row>
    <row r="4896" spans="2:8">
      <c r="B4896" s="27"/>
      <c r="C4896" s="27"/>
      <c r="D4896" s="27"/>
      <c r="E4896" s="27"/>
      <c r="F4896" s="26"/>
      <c r="G4896" s="28"/>
      <c r="H4896" s="31"/>
    </row>
    <row r="4897" spans="2:8">
      <c r="B4897" s="27"/>
      <c r="C4897" s="27"/>
      <c r="D4897" s="27"/>
      <c r="E4897" s="27"/>
      <c r="F4897" s="26"/>
      <c r="G4897" s="28"/>
      <c r="H4897" s="31"/>
    </row>
    <row r="4898" spans="2:8">
      <c r="B4898" s="27"/>
      <c r="C4898" s="27"/>
      <c r="D4898" s="27"/>
      <c r="E4898" s="27"/>
      <c r="F4898" s="26"/>
      <c r="G4898" s="28"/>
      <c r="H4898" s="31"/>
    </row>
    <row r="4899" spans="2:8">
      <c r="B4899" s="27"/>
      <c r="C4899" s="27"/>
      <c r="D4899" s="27"/>
      <c r="E4899" s="27"/>
      <c r="F4899" s="26"/>
      <c r="G4899" s="28"/>
      <c r="H4899" s="31"/>
    </row>
    <row r="4900" spans="2:8">
      <c r="B4900" s="27"/>
      <c r="C4900" s="27"/>
      <c r="D4900" s="27"/>
      <c r="E4900" s="27"/>
      <c r="F4900" s="26"/>
      <c r="G4900" s="28"/>
      <c r="H4900" s="31"/>
    </row>
    <row r="4901" spans="2:8">
      <c r="B4901" s="27"/>
      <c r="C4901" s="27"/>
      <c r="D4901" s="27"/>
      <c r="E4901" s="27"/>
      <c r="F4901" s="26"/>
      <c r="G4901" s="28"/>
      <c r="H4901" s="31"/>
    </row>
    <row r="4902" spans="2:8">
      <c r="B4902" s="27"/>
      <c r="C4902" s="27"/>
      <c r="D4902" s="27"/>
      <c r="E4902" s="27"/>
      <c r="F4902" s="26"/>
      <c r="G4902" s="28"/>
      <c r="H4902" s="31"/>
    </row>
    <row r="4903" spans="2:8">
      <c r="B4903" s="27"/>
      <c r="C4903" s="27"/>
      <c r="D4903" s="27"/>
      <c r="E4903" s="27"/>
      <c r="F4903" s="26"/>
      <c r="G4903" s="28"/>
      <c r="H4903" s="31"/>
    </row>
    <row r="4904" spans="2:8">
      <c r="B4904" s="27"/>
      <c r="C4904" s="27"/>
      <c r="D4904" s="27"/>
      <c r="E4904" s="27"/>
      <c r="F4904" s="26"/>
      <c r="G4904" s="28"/>
      <c r="H4904" s="31"/>
    </row>
    <row r="4905" spans="2:8">
      <c r="B4905" s="27"/>
      <c r="C4905" s="27"/>
      <c r="D4905" s="27"/>
      <c r="E4905" s="27"/>
      <c r="F4905" s="26"/>
      <c r="G4905" s="28"/>
      <c r="H4905" s="31"/>
    </row>
    <row r="4906" spans="2:8">
      <c r="B4906" s="27"/>
      <c r="C4906" s="27"/>
      <c r="D4906" s="27"/>
      <c r="E4906" s="27"/>
      <c r="F4906" s="26"/>
      <c r="G4906" s="28"/>
      <c r="H4906" s="31"/>
    </row>
    <row r="4907" spans="2:8">
      <c r="B4907" s="27"/>
      <c r="C4907" s="27"/>
      <c r="D4907" s="27"/>
      <c r="E4907" s="27"/>
      <c r="F4907" s="26"/>
      <c r="G4907" s="28"/>
      <c r="H4907" s="31"/>
    </row>
    <row r="4908" spans="2:8">
      <c r="B4908" s="27"/>
      <c r="C4908" s="27"/>
      <c r="D4908" s="27"/>
      <c r="E4908" s="27"/>
      <c r="F4908" s="26"/>
      <c r="G4908" s="28"/>
      <c r="H4908" s="31"/>
    </row>
    <row r="4909" spans="2:8">
      <c r="B4909" s="27"/>
      <c r="C4909" s="27"/>
      <c r="D4909" s="27"/>
      <c r="E4909" s="27"/>
      <c r="F4909" s="26"/>
      <c r="G4909" s="28"/>
      <c r="H4909" s="31"/>
    </row>
    <row r="4910" spans="2:8">
      <c r="B4910" s="27"/>
      <c r="C4910" s="27"/>
      <c r="D4910" s="27"/>
      <c r="E4910" s="27"/>
      <c r="F4910" s="26"/>
      <c r="G4910" s="28"/>
      <c r="H4910" s="31"/>
    </row>
    <row r="4911" spans="2:8">
      <c r="B4911" s="27"/>
      <c r="C4911" s="27"/>
      <c r="D4911" s="27"/>
      <c r="E4911" s="27"/>
      <c r="F4911" s="26"/>
      <c r="G4911" s="28"/>
      <c r="H4911" s="31"/>
    </row>
    <row r="4912" spans="2:8">
      <c r="B4912" s="27"/>
      <c r="C4912" s="27"/>
      <c r="D4912" s="27"/>
      <c r="E4912" s="27"/>
      <c r="F4912" s="26"/>
      <c r="G4912" s="28"/>
      <c r="H4912" s="31"/>
    </row>
    <row r="4913" spans="2:8">
      <c r="B4913" s="27"/>
      <c r="C4913" s="27"/>
      <c r="D4913" s="27"/>
      <c r="E4913" s="27"/>
      <c r="F4913" s="26"/>
      <c r="G4913" s="28"/>
      <c r="H4913" s="31"/>
    </row>
    <row r="4914" spans="2:8">
      <c r="B4914" s="27"/>
      <c r="C4914" s="27"/>
      <c r="D4914" s="27"/>
      <c r="E4914" s="27"/>
      <c r="F4914" s="26"/>
      <c r="G4914" s="28"/>
      <c r="H4914" s="31"/>
    </row>
    <row r="4915" spans="2:8">
      <c r="B4915" s="27"/>
      <c r="C4915" s="27"/>
      <c r="D4915" s="27"/>
      <c r="E4915" s="27"/>
      <c r="F4915" s="26"/>
      <c r="G4915" s="28"/>
      <c r="H4915" s="31"/>
    </row>
    <row r="4916" spans="2:8">
      <c r="B4916" s="27"/>
      <c r="C4916" s="27"/>
      <c r="D4916" s="27"/>
      <c r="E4916" s="27"/>
      <c r="F4916" s="26"/>
      <c r="G4916" s="28"/>
      <c r="H4916" s="31"/>
    </row>
    <row r="4917" spans="2:8">
      <c r="B4917" s="27"/>
      <c r="C4917" s="27"/>
      <c r="D4917" s="27"/>
      <c r="E4917" s="27"/>
      <c r="F4917" s="26"/>
      <c r="G4917" s="28"/>
      <c r="H4917" s="31"/>
    </row>
    <row r="4918" spans="2:8">
      <c r="B4918" s="27"/>
      <c r="C4918" s="27"/>
      <c r="D4918" s="27"/>
      <c r="E4918" s="27"/>
      <c r="F4918" s="26"/>
      <c r="G4918" s="28"/>
      <c r="H4918" s="31"/>
    </row>
    <row r="4919" spans="2:8">
      <c r="B4919" s="27"/>
      <c r="C4919" s="27"/>
      <c r="D4919" s="27"/>
      <c r="E4919" s="27"/>
      <c r="F4919" s="26"/>
      <c r="G4919" s="28"/>
      <c r="H4919" s="31"/>
    </row>
    <row r="4920" spans="2:8">
      <c r="B4920" s="27"/>
      <c r="C4920" s="27"/>
      <c r="D4920" s="27"/>
      <c r="E4920" s="27"/>
      <c r="F4920" s="26"/>
      <c r="G4920" s="28"/>
      <c r="H4920" s="31"/>
    </row>
    <row r="4921" spans="2:8">
      <c r="B4921" s="27"/>
      <c r="C4921" s="27"/>
      <c r="D4921" s="27"/>
      <c r="E4921" s="27"/>
      <c r="F4921" s="26"/>
      <c r="G4921" s="28"/>
      <c r="H4921" s="31"/>
    </row>
    <row r="4922" spans="2:8">
      <c r="B4922" s="27"/>
      <c r="C4922" s="27"/>
      <c r="D4922" s="27"/>
      <c r="E4922" s="27"/>
      <c r="F4922" s="26"/>
      <c r="G4922" s="28"/>
      <c r="H4922" s="31"/>
    </row>
    <row r="4923" spans="2:8">
      <c r="B4923" s="27"/>
      <c r="C4923" s="27"/>
      <c r="D4923" s="27"/>
      <c r="E4923" s="27"/>
      <c r="F4923" s="26"/>
      <c r="G4923" s="28"/>
      <c r="H4923" s="31"/>
    </row>
    <row r="4924" spans="2:8">
      <c r="B4924" s="27"/>
      <c r="C4924" s="27"/>
      <c r="D4924" s="27"/>
      <c r="E4924" s="27"/>
      <c r="F4924" s="26"/>
      <c r="G4924" s="28"/>
      <c r="H4924" s="31"/>
    </row>
    <row r="4925" spans="2:8">
      <c r="B4925" s="27"/>
      <c r="C4925" s="27"/>
      <c r="D4925" s="27"/>
      <c r="E4925" s="27"/>
      <c r="F4925" s="26"/>
      <c r="G4925" s="28"/>
      <c r="H4925" s="31"/>
    </row>
    <row r="4926" spans="2:8">
      <c r="B4926" s="27"/>
      <c r="C4926" s="27"/>
      <c r="D4926" s="27"/>
      <c r="E4926" s="27"/>
      <c r="F4926" s="26"/>
      <c r="G4926" s="28"/>
      <c r="H4926" s="31"/>
    </row>
    <row r="4927" spans="2:8">
      <c r="B4927" s="27"/>
      <c r="C4927" s="27"/>
      <c r="D4927" s="27"/>
      <c r="E4927" s="27"/>
      <c r="F4927" s="26"/>
      <c r="G4927" s="28"/>
      <c r="H4927" s="31"/>
    </row>
    <row r="4928" spans="2:8">
      <c r="B4928" s="27"/>
      <c r="C4928" s="27"/>
      <c r="D4928" s="27"/>
      <c r="E4928" s="27"/>
      <c r="F4928" s="26"/>
      <c r="G4928" s="28"/>
      <c r="H4928" s="31"/>
    </row>
    <row r="4929" spans="2:8">
      <c r="B4929" s="27"/>
      <c r="C4929" s="27"/>
      <c r="D4929" s="27"/>
      <c r="E4929" s="27"/>
      <c r="F4929" s="26"/>
      <c r="G4929" s="28"/>
      <c r="H4929" s="31"/>
    </row>
    <row r="4930" spans="2:8">
      <c r="B4930" s="27"/>
      <c r="C4930" s="27"/>
      <c r="D4930" s="27"/>
      <c r="E4930" s="27"/>
      <c r="F4930" s="26"/>
      <c r="G4930" s="28"/>
      <c r="H4930" s="31"/>
    </row>
    <row r="4931" spans="2:8">
      <c r="B4931" s="27"/>
      <c r="C4931" s="27"/>
      <c r="D4931" s="27"/>
      <c r="E4931" s="27"/>
      <c r="F4931" s="26"/>
      <c r="G4931" s="28"/>
      <c r="H4931" s="31"/>
    </row>
    <row r="4932" spans="2:8">
      <c r="B4932" s="27"/>
      <c r="C4932" s="27"/>
      <c r="D4932" s="27"/>
      <c r="E4932" s="27"/>
      <c r="F4932" s="26"/>
      <c r="G4932" s="28"/>
      <c r="H4932" s="31"/>
    </row>
    <row r="4933" spans="2:8">
      <c r="B4933" s="27"/>
      <c r="C4933" s="27"/>
      <c r="D4933" s="27"/>
      <c r="E4933" s="27"/>
      <c r="F4933" s="26"/>
      <c r="G4933" s="28"/>
      <c r="H4933" s="31"/>
    </row>
    <row r="4934" spans="2:8">
      <c r="B4934" s="27"/>
      <c r="C4934" s="27"/>
      <c r="D4934" s="27"/>
      <c r="E4934" s="27"/>
      <c r="F4934" s="26"/>
      <c r="G4934" s="28"/>
      <c r="H4934" s="31"/>
    </row>
    <row r="4935" spans="2:8">
      <c r="B4935" s="27"/>
      <c r="C4935" s="27"/>
      <c r="D4935" s="27"/>
      <c r="E4935" s="27"/>
      <c r="F4935" s="26"/>
      <c r="G4935" s="28"/>
      <c r="H4935" s="31"/>
    </row>
    <row r="4936" spans="2:8">
      <c r="B4936" s="27"/>
      <c r="C4936" s="27"/>
      <c r="D4936" s="27"/>
      <c r="E4936" s="27"/>
      <c r="F4936" s="26"/>
      <c r="G4936" s="28"/>
      <c r="H4936" s="31"/>
    </row>
    <row r="4937" spans="2:8">
      <c r="B4937" s="27"/>
      <c r="C4937" s="27"/>
      <c r="D4937" s="27"/>
      <c r="E4937" s="27"/>
      <c r="F4937" s="26"/>
      <c r="G4937" s="28"/>
      <c r="H4937" s="31"/>
    </row>
    <row r="4938" spans="2:8">
      <c r="B4938" s="27"/>
      <c r="C4938" s="27"/>
      <c r="D4938" s="27"/>
      <c r="E4938" s="27"/>
      <c r="F4938" s="26"/>
      <c r="G4938" s="28"/>
      <c r="H4938" s="31"/>
    </row>
    <row r="4939" spans="2:8">
      <c r="B4939" s="27"/>
      <c r="C4939" s="27"/>
      <c r="D4939" s="27"/>
      <c r="E4939" s="27"/>
      <c r="F4939" s="26"/>
      <c r="G4939" s="28"/>
      <c r="H4939" s="31"/>
    </row>
    <row r="4940" spans="2:8">
      <c r="B4940" s="27"/>
      <c r="C4940" s="27"/>
      <c r="D4940" s="27"/>
      <c r="E4940" s="27"/>
      <c r="F4940" s="26"/>
      <c r="G4940" s="28"/>
      <c r="H4940" s="31"/>
    </row>
    <row r="4941" spans="2:8">
      <c r="B4941" s="27"/>
      <c r="C4941" s="27"/>
      <c r="D4941" s="27"/>
      <c r="E4941" s="27"/>
      <c r="F4941" s="26"/>
      <c r="G4941" s="28"/>
      <c r="H4941" s="31"/>
    </row>
    <row r="4942" spans="2:8">
      <c r="B4942" s="27"/>
      <c r="C4942" s="27"/>
      <c r="D4942" s="27"/>
      <c r="E4942" s="27"/>
      <c r="F4942" s="26"/>
      <c r="G4942" s="28"/>
      <c r="H4942" s="31"/>
    </row>
    <row r="4943" spans="2:8">
      <c r="B4943" s="27"/>
      <c r="C4943" s="27"/>
      <c r="D4943" s="27"/>
      <c r="E4943" s="27"/>
      <c r="F4943" s="26"/>
      <c r="G4943" s="28"/>
      <c r="H4943" s="31"/>
    </row>
    <row r="4944" spans="2:8">
      <c r="B4944" s="27"/>
      <c r="C4944" s="27"/>
      <c r="D4944" s="27"/>
      <c r="E4944" s="27"/>
      <c r="F4944" s="26"/>
      <c r="G4944" s="28"/>
      <c r="H4944" s="31"/>
    </row>
    <row r="4945" spans="2:8">
      <c r="B4945" s="27"/>
      <c r="C4945" s="27"/>
      <c r="D4945" s="27"/>
      <c r="E4945" s="27"/>
      <c r="F4945" s="26"/>
      <c r="G4945" s="28"/>
      <c r="H4945" s="31"/>
    </row>
    <row r="4946" spans="2:8">
      <c r="B4946" s="27"/>
      <c r="C4946" s="27"/>
      <c r="D4946" s="27"/>
      <c r="E4946" s="27"/>
      <c r="F4946" s="26"/>
      <c r="G4946" s="28"/>
      <c r="H4946" s="31"/>
    </row>
    <row r="4947" spans="2:8">
      <c r="B4947" s="27"/>
      <c r="C4947" s="27"/>
      <c r="D4947" s="27"/>
      <c r="E4947" s="27"/>
      <c r="F4947" s="26"/>
      <c r="G4947" s="28"/>
      <c r="H4947" s="31"/>
    </row>
    <row r="4948" spans="2:8">
      <c r="B4948" s="27"/>
      <c r="C4948" s="27"/>
      <c r="D4948" s="27"/>
      <c r="E4948" s="27"/>
      <c r="F4948" s="26"/>
      <c r="G4948" s="28"/>
      <c r="H4948" s="31"/>
    </row>
    <row r="4949" spans="2:8">
      <c r="B4949" s="27"/>
      <c r="C4949" s="27"/>
      <c r="D4949" s="27"/>
      <c r="E4949" s="27"/>
      <c r="F4949" s="26"/>
      <c r="G4949" s="28"/>
      <c r="H4949" s="31"/>
    </row>
    <row r="4950" spans="2:8">
      <c r="B4950" s="27"/>
      <c r="C4950" s="27"/>
      <c r="D4950" s="27"/>
      <c r="E4950" s="27"/>
      <c r="F4950" s="26"/>
      <c r="G4950" s="28"/>
      <c r="H4950" s="31"/>
    </row>
    <row r="4951" spans="2:8">
      <c r="B4951" s="27"/>
      <c r="C4951" s="27"/>
      <c r="D4951" s="27"/>
      <c r="E4951" s="27"/>
      <c r="F4951" s="26"/>
      <c r="G4951" s="28"/>
      <c r="H4951" s="31"/>
    </row>
    <row r="4952" spans="2:8">
      <c r="B4952" s="27"/>
      <c r="C4952" s="27"/>
      <c r="D4952" s="27"/>
      <c r="E4952" s="27"/>
      <c r="F4952" s="26"/>
      <c r="G4952" s="28"/>
      <c r="H4952" s="31"/>
    </row>
    <row r="4953" spans="2:8">
      <c r="B4953" s="27"/>
      <c r="C4953" s="27"/>
      <c r="D4953" s="27"/>
      <c r="E4953" s="27"/>
      <c r="F4953" s="26"/>
      <c r="G4953" s="28"/>
      <c r="H4953" s="31"/>
    </row>
    <row r="4954" spans="2:8">
      <c r="B4954" s="27"/>
      <c r="C4954" s="27"/>
      <c r="D4954" s="27"/>
      <c r="E4954" s="27"/>
      <c r="F4954" s="26"/>
      <c r="G4954" s="28"/>
      <c r="H4954" s="31"/>
    </row>
    <row r="4955" spans="2:8">
      <c r="B4955" s="27"/>
      <c r="C4955" s="27"/>
      <c r="D4955" s="27"/>
      <c r="E4955" s="27"/>
      <c r="F4955" s="26"/>
      <c r="G4955" s="28"/>
      <c r="H4955" s="31"/>
    </row>
    <row r="4956" spans="2:8">
      <c r="B4956" s="27"/>
      <c r="C4956" s="27"/>
      <c r="D4956" s="27"/>
      <c r="E4956" s="27"/>
      <c r="F4956" s="26"/>
      <c r="G4956" s="28"/>
      <c r="H4956" s="31"/>
    </row>
    <row r="4957" spans="2:8">
      <c r="B4957" s="27"/>
      <c r="C4957" s="27"/>
      <c r="D4957" s="27"/>
      <c r="E4957" s="27"/>
      <c r="F4957" s="26"/>
      <c r="G4957" s="28"/>
      <c r="H4957" s="31"/>
    </row>
    <row r="4958" spans="2:8">
      <c r="B4958" s="27"/>
      <c r="C4958" s="27"/>
      <c r="D4958" s="27"/>
      <c r="E4958" s="27"/>
      <c r="F4958" s="26"/>
      <c r="G4958" s="28"/>
      <c r="H4958" s="31"/>
    </row>
    <row r="4959" spans="2:8">
      <c r="B4959" s="27"/>
      <c r="C4959" s="27"/>
      <c r="D4959" s="27"/>
      <c r="E4959" s="27"/>
      <c r="F4959" s="26"/>
      <c r="G4959" s="28"/>
      <c r="H4959" s="31"/>
    </row>
    <row r="4960" spans="2:8">
      <c r="B4960" s="27"/>
      <c r="C4960" s="27"/>
      <c r="D4960" s="27"/>
      <c r="E4960" s="27"/>
      <c r="F4960" s="26"/>
      <c r="G4960" s="28"/>
      <c r="H4960" s="31"/>
    </row>
    <row r="4961" spans="2:8">
      <c r="B4961" s="27"/>
      <c r="C4961" s="27"/>
      <c r="D4961" s="27"/>
      <c r="E4961" s="27"/>
      <c r="F4961" s="26"/>
      <c r="G4961" s="28"/>
      <c r="H4961" s="31"/>
    </row>
    <row r="4962" spans="2:8">
      <c r="B4962" s="27"/>
      <c r="C4962" s="27"/>
      <c r="D4962" s="27"/>
      <c r="E4962" s="27"/>
      <c r="F4962" s="26"/>
      <c r="G4962" s="28"/>
      <c r="H4962" s="31"/>
    </row>
    <row r="4963" spans="2:8">
      <c r="B4963" s="27"/>
      <c r="C4963" s="27"/>
      <c r="D4963" s="27"/>
      <c r="E4963" s="27"/>
      <c r="F4963" s="26"/>
      <c r="G4963" s="28"/>
      <c r="H4963" s="31"/>
    </row>
    <row r="4964" spans="2:8">
      <c r="B4964" s="27"/>
      <c r="C4964" s="27"/>
      <c r="D4964" s="27"/>
      <c r="E4964" s="27"/>
      <c r="F4964" s="26"/>
      <c r="G4964" s="28"/>
      <c r="H4964" s="31"/>
    </row>
    <row r="4965" spans="2:8">
      <c r="B4965" s="27"/>
      <c r="C4965" s="27"/>
      <c r="D4965" s="27"/>
      <c r="E4965" s="27"/>
      <c r="F4965" s="26"/>
      <c r="G4965" s="28"/>
      <c r="H4965" s="31"/>
    </row>
    <row r="4966" spans="2:8">
      <c r="B4966" s="27"/>
      <c r="C4966" s="27"/>
      <c r="D4966" s="27"/>
      <c r="E4966" s="27"/>
      <c r="F4966" s="26"/>
      <c r="G4966" s="28"/>
      <c r="H4966" s="31"/>
    </row>
    <row r="4967" spans="2:8">
      <c r="B4967" s="27"/>
      <c r="C4967" s="27"/>
      <c r="D4967" s="27"/>
      <c r="E4967" s="27"/>
      <c r="F4967" s="26"/>
      <c r="G4967" s="28"/>
      <c r="H4967" s="31"/>
    </row>
    <row r="4968" spans="2:8">
      <c r="B4968" s="27"/>
      <c r="C4968" s="27"/>
      <c r="D4968" s="27"/>
      <c r="E4968" s="27"/>
      <c r="F4968" s="26"/>
      <c r="G4968" s="28"/>
      <c r="H4968" s="31"/>
    </row>
    <row r="4969" spans="2:8">
      <c r="B4969" s="27"/>
      <c r="C4969" s="27"/>
      <c r="D4969" s="27"/>
      <c r="E4969" s="27"/>
      <c r="F4969" s="26"/>
      <c r="G4969" s="28"/>
      <c r="H4969" s="31"/>
    </row>
    <row r="4970" spans="2:8">
      <c r="B4970" s="27"/>
      <c r="C4970" s="27"/>
      <c r="D4970" s="27"/>
      <c r="E4970" s="27"/>
      <c r="F4970" s="26"/>
      <c r="G4970" s="28"/>
      <c r="H4970" s="31"/>
    </row>
    <row r="4971" spans="2:8">
      <c r="B4971" s="27"/>
      <c r="C4971" s="27"/>
      <c r="D4971" s="27"/>
      <c r="E4971" s="27"/>
      <c r="F4971" s="26"/>
      <c r="G4971" s="28"/>
      <c r="H4971" s="31"/>
    </row>
    <row r="4972" spans="2:8">
      <c r="B4972" s="27"/>
      <c r="C4972" s="27"/>
      <c r="D4972" s="27"/>
      <c r="E4972" s="27"/>
      <c r="F4972" s="26"/>
      <c r="G4972" s="28"/>
      <c r="H4972" s="31"/>
    </row>
    <row r="4973" spans="2:8">
      <c r="B4973" s="27"/>
      <c r="C4973" s="27"/>
      <c r="D4973" s="27"/>
      <c r="E4973" s="27"/>
      <c r="F4973" s="26"/>
      <c r="G4973" s="28"/>
      <c r="H4973" s="31"/>
    </row>
    <row r="4974" spans="2:8">
      <c r="B4974" s="27"/>
      <c r="C4974" s="27"/>
      <c r="D4974" s="27"/>
      <c r="E4974" s="27"/>
      <c r="F4974" s="26"/>
      <c r="G4974" s="28"/>
      <c r="H4974" s="31"/>
    </row>
    <row r="4975" spans="2:8">
      <c r="B4975" s="27"/>
      <c r="C4975" s="27"/>
      <c r="D4975" s="27"/>
      <c r="E4975" s="27"/>
      <c r="F4975" s="26"/>
      <c r="G4975" s="28"/>
      <c r="H4975" s="31"/>
    </row>
    <row r="4976" spans="2:8">
      <c r="B4976" s="27"/>
      <c r="C4976" s="27"/>
      <c r="D4976" s="27"/>
      <c r="E4976" s="27"/>
      <c r="F4976" s="26"/>
      <c r="G4976" s="28"/>
      <c r="H4976" s="31"/>
    </row>
    <row r="4977" spans="2:8">
      <c r="B4977" s="27"/>
      <c r="C4977" s="27"/>
      <c r="D4977" s="27"/>
      <c r="E4977" s="27"/>
      <c r="F4977" s="26"/>
      <c r="G4977" s="28"/>
      <c r="H4977" s="31"/>
    </row>
    <row r="4978" spans="2:8">
      <c r="B4978" s="27"/>
      <c r="C4978" s="27"/>
      <c r="D4978" s="27"/>
      <c r="E4978" s="27"/>
      <c r="F4978" s="26"/>
      <c r="G4978" s="28"/>
      <c r="H4978" s="31"/>
    </row>
    <row r="4979" spans="2:8">
      <c r="B4979" s="27"/>
      <c r="C4979" s="27"/>
      <c r="D4979" s="27"/>
      <c r="E4979" s="27"/>
      <c r="F4979" s="26"/>
      <c r="G4979" s="28"/>
      <c r="H4979" s="31"/>
    </row>
    <row r="4980" spans="2:8">
      <c r="B4980" s="27"/>
      <c r="C4980" s="27"/>
      <c r="D4980" s="27"/>
      <c r="E4980" s="27"/>
      <c r="F4980" s="26"/>
      <c r="G4980" s="28"/>
      <c r="H4980" s="31"/>
    </row>
    <row r="4981" spans="2:8">
      <c r="B4981" s="27"/>
      <c r="C4981" s="27"/>
      <c r="D4981" s="27"/>
      <c r="E4981" s="27"/>
      <c r="F4981" s="26"/>
      <c r="G4981" s="28"/>
      <c r="H4981" s="31"/>
    </row>
    <row r="4982" spans="2:8">
      <c r="B4982" s="27"/>
      <c r="C4982" s="27"/>
      <c r="D4982" s="27"/>
      <c r="E4982" s="27"/>
      <c r="F4982" s="26"/>
      <c r="G4982" s="28"/>
      <c r="H4982" s="31"/>
    </row>
    <row r="4983" spans="2:8">
      <c r="B4983" s="27"/>
      <c r="C4983" s="27"/>
      <c r="D4983" s="27"/>
      <c r="E4983" s="27"/>
      <c r="F4983" s="26"/>
      <c r="G4983" s="28"/>
      <c r="H4983" s="31"/>
    </row>
    <row r="4984" spans="2:8">
      <c r="B4984" s="27"/>
      <c r="C4984" s="27"/>
      <c r="D4984" s="27"/>
      <c r="E4984" s="27"/>
      <c r="F4984" s="26"/>
      <c r="G4984" s="28"/>
      <c r="H4984" s="31"/>
    </row>
    <row r="4985" spans="2:8">
      <c r="B4985" s="27"/>
      <c r="C4985" s="27"/>
      <c r="D4985" s="27"/>
      <c r="E4985" s="27"/>
      <c r="F4985" s="26"/>
      <c r="G4985" s="28"/>
      <c r="H4985" s="31"/>
    </row>
    <row r="4986" spans="2:8">
      <c r="B4986" s="27"/>
      <c r="C4986" s="27"/>
      <c r="D4986" s="27"/>
      <c r="E4986" s="27"/>
      <c r="F4986" s="26"/>
      <c r="G4986" s="28"/>
      <c r="H4986" s="31"/>
    </row>
    <row r="4987" spans="2:8">
      <c r="B4987" s="27"/>
      <c r="C4987" s="27"/>
      <c r="D4987" s="27"/>
      <c r="E4987" s="27"/>
      <c r="F4987" s="26"/>
      <c r="G4987" s="28"/>
      <c r="H4987" s="31"/>
    </row>
    <row r="4988" spans="2:8">
      <c r="B4988" s="27"/>
      <c r="C4988" s="27"/>
      <c r="D4988" s="27"/>
      <c r="E4988" s="27"/>
      <c r="F4988" s="26"/>
      <c r="G4988" s="28"/>
      <c r="H4988" s="31"/>
    </row>
    <row r="4989" spans="2:8">
      <c r="B4989" s="27"/>
      <c r="C4989" s="27"/>
      <c r="D4989" s="27"/>
      <c r="E4989" s="27"/>
      <c r="F4989" s="26"/>
      <c r="G4989" s="28"/>
      <c r="H4989" s="31"/>
    </row>
    <row r="4990" spans="2:8">
      <c r="B4990" s="27"/>
      <c r="C4990" s="27"/>
      <c r="D4990" s="27"/>
      <c r="E4990" s="27"/>
      <c r="F4990" s="26"/>
      <c r="G4990" s="28"/>
      <c r="H4990" s="31"/>
    </row>
    <row r="4991" spans="2:8">
      <c r="B4991" s="27"/>
      <c r="C4991" s="27"/>
      <c r="D4991" s="27"/>
      <c r="E4991" s="27"/>
      <c r="F4991" s="26"/>
      <c r="G4991" s="28"/>
      <c r="H4991" s="31"/>
    </row>
    <row r="4992" spans="2:8">
      <c r="B4992" s="27"/>
      <c r="C4992" s="27"/>
      <c r="D4992" s="27"/>
      <c r="E4992" s="27"/>
      <c r="F4992" s="26"/>
      <c r="G4992" s="28"/>
      <c r="H4992" s="31"/>
    </row>
    <row r="4993" spans="2:8">
      <c r="B4993" s="27"/>
      <c r="C4993" s="27"/>
      <c r="D4993" s="27"/>
      <c r="E4993" s="27"/>
      <c r="F4993" s="26"/>
      <c r="G4993" s="28"/>
      <c r="H4993" s="31"/>
    </row>
    <row r="4994" spans="2:8">
      <c r="B4994" s="27"/>
      <c r="C4994" s="27"/>
      <c r="D4994" s="27"/>
      <c r="E4994" s="27"/>
      <c r="F4994" s="26"/>
      <c r="G4994" s="28"/>
      <c r="H4994" s="31"/>
    </row>
    <row r="4995" spans="2:8">
      <c r="B4995" s="27"/>
      <c r="C4995" s="27"/>
      <c r="D4995" s="27"/>
      <c r="E4995" s="27"/>
      <c r="F4995" s="26"/>
      <c r="G4995" s="28"/>
      <c r="H4995" s="31"/>
    </row>
    <row r="4996" spans="2:8">
      <c r="B4996" s="27"/>
      <c r="C4996" s="27"/>
      <c r="D4996" s="27"/>
      <c r="E4996" s="27"/>
      <c r="F4996" s="26"/>
      <c r="G4996" s="28"/>
      <c r="H4996" s="31"/>
    </row>
    <row r="4997" spans="2:8">
      <c r="B4997" s="27"/>
      <c r="C4997" s="27"/>
      <c r="D4997" s="27"/>
      <c r="E4997" s="27"/>
      <c r="F4997" s="26"/>
      <c r="G4997" s="28"/>
      <c r="H4997" s="31"/>
    </row>
    <row r="4998" spans="2:8">
      <c r="B4998" s="27"/>
      <c r="C4998" s="27"/>
      <c r="D4998" s="27"/>
      <c r="E4998" s="27"/>
      <c r="F4998" s="26"/>
      <c r="G4998" s="28"/>
      <c r="H4998" s="31"/>
    </row>
    <row r="4999" spans="2:8">
      <c r="B4999" s="27"/>
      <c r="C4999" s="27"/>
      <c r="D4999" s="27"/>
      <c r="E4999" s="27"/>
      <c r="F4999" s="26"/>
      <c r="G4999" s="28"/>
      <c r="H4999" s="31"/>
    </row>
    <row r="5000" spans="2:8">
      <c r="B5000" s="27"/>
      <c r="C5000" s="27"/>
      <c r="D5000" s="27"/>
      <c r="E5000" s="27"/>
      <c r="F5000" s="26"/>
      <c r="G5000" s="28"/>
      <c r="H5000" s="31"/>
    </row>
    <row r="5001" spans="2:8">
      <c r="B5001" s="27"/>
      <c r="C5001" s="27"/>
      <c r="D5001" s="27"/>
      <c r="E5001" s="27"/>
      <c r="F5001" s="26"/>
      <c r="G5001" s="28"/>
      <c r="H5001" s="31"/>
    </row>
    <row r="5002" spans="2:8">
      <c r="B5002" s="27"/>
      <c r="C5002" s="27"/>
      <c r="D5002" s="27"/>
      <c r="E5002" s="27"/>
      <c r="F5002" s="26"/>
      <c r="G5002" s="28"/>
      <c r="H5002" s="31"/>
    </row>
    <row r="5003" spans="2:8">
      <c r="B5003" s="27"/>
      <c r="C5003" s="27"/>
      <c r="D5003" s="27"/>
      <c r="E5003" s="27"/>
      <c r="F5003" s="26"/>
      <c r="G5003" s="28"/>
      <c r="H5003" s="31"/>
    </row>
    <row r="5004" spans="2:8">
      <c r="B5004" s="27"/>
      <c r="C5004" s="27"/>
      <c r="D5004" s="27"/>
      <c r="E5004" s="27"/>
      <c r="F5004" s="26"/>
      <c r="G5004" s="28"/>
      <c r="H5004" s="31"/>
    </row>
    <row r="5005" spans="2:8">
      <c r="B5005" s="27"/>
      <c r="C5005" s="27"/>
      <c r="D5005" s="27"/>
      <c r="E5005" s="27"/>
      <c r="F5005" s="26"/>
      <c r="G5005" s="28"/>
      <c r="H5005" s="31"/>
    </row>
    <row r="5006" spans="2:8">
      <c r="B5006" s="27"/>
      <c r="C5006" s="27"/>
      <c r="D5006" s="27"/>
      <c r="E5006" s="27"/>
      <c r="F5006" s="26"/>
      <c r="G5006" s="28"/>
      <c r="H5006" s="31"/>
    </row>
    <row r="5007" spans="2:8">
      <c r="B5007" s="27"/>
      <c r="C5007" s="27"/>
      <c r="D5007" s="27"/>
      <c r="E5007" s="27"/>
      <c r="F5007" s="26"/>
      <c r="G5007" s="28"/>
      <c r="H5007" s="31"/>
    </row>
    <row r="5008" spans="2:8">
      <c r="B5008" s="27"/>
      <c r="C5008" s="27"/>
      <c r="D5008" s="27"/>
      <c r="E5008" s="27"/>
      <c r="F5008" s="26"/>
      <c r="G5008" s="28"/>
      <c r="H5008" s="31"/>
    </row>
    <row r="5009" spans="2:8">
      <c r="B5009" s="27"/>
      <c r="C5009" s="27"/>
      <c r="D5009" s="27"/>
      <c r="E5009" s="27"/>
      <c r="F5009" s="26"/>
      <c r="G5009" s="28"/>
      <c r="H5009" s="31"/>
    </row>
    <row r="5010" spans="2:8">
      <c r="B5010" s="27"/>
      <c r="C5010" s="27"/>
      <c r="D5010" s="27"/>
      <c r="E5010" s="27"/>
      <c r="F5010" s="26"/>
      <c r="G5010" s="28"/>
      <c r="H5010" s="31"/>
    </row>
    <row r="5011" spans="2:8">
      <c r="B5011" s="27"/>
      <c r="C5011" s="27"/>
      <c r="D5011" s="27"/>
      <c r="E5011" s="27"/>
      <c r="F5011" s="26"/>
      <c r="G5011" s="28"/>
      <c r="H5011" s="31"/>
    </row>
    <row r="5012" spans="2:8">
      <c r="B5012" s="27"/>
      <c r="C5012" s="27"/>
      <c r="D5012" s="27"/>
      <c r="E5012" s="27"/>
      <c r="F5012" s="26"/>
      <c r="G5012" s="28"/>
      <c r="H5012" s="31"/>
    </row>
    <row r="5013" spans="2:8">
      <c r="B5013" s="27"/>
      <c r="C5013" s="27"/>
      <c r="D5013" s="27"/>
      <c r="E5013" s="27"/>
      <c r="F5013" s="26"/>
      <c r="G5013" s="28"/>
      <c r="H5013" s="31"/>
    </row>
    <row r="5014" spans="2:8">
      <c r="B5014" s="27"/>
      <c r="C5014" s="27"/>
      <c r="D5014" s="27"/>
      <c r="E5014" s="27"/>
      <c r="F5014" s="26"/>
      <c r="G5014" s="28"/>
      <c r="H5014" s="31"/>
    </row>
    <row r="5015" spans="2:8">
      <c r="B5015" s="27"/>
      <c r="C5015" s="27"/>
      <c r="D5015" s="27"/>
      <c r="E5015" s="27"/>
      <c r="F5015" s="26"/>
      <c r="G5015" s="28"/>
      <c r="H5015" s="31"/>
    </row>
    <row r="5016" spans="2:8">
      <c r="B5016" s="27"/>
      <c r="C5016" s="27"/>
      <c r="D5016" s="27"/>
      <c r="E5016" s="27"/>
      <c r="F5016" s="26"/>
      <c r="G5016" s="28"/>
      <c r="H5016" s="31"/>
    </row>
    <row r="5017" spans="2:8">
      <c r="B5017" s="27"/>
      <c r="C5017" s="27"/>
      <c r="D5017" s="27"/>
      <c r="E5017" s="27"/>
      <c r="F5017" s="26"/>
      <c r="G5017" s="28"/>
      <c r="H5017" s="31"/>
    </row>
    <row r="5018" spans="2:8">
      <c r="B5018" s="27"/>
      <c r="C5018" s="27"/>
      <c r="D5018" s="27"/>
      <c r="E5018" s="27"/>
      <c r="F5018" s="26"/>
      <c r="G5018" s="28"/>
      <c r="H5018" s="31"/>
    </row>
    <row r="5019" spans="2:8">
      <c r="B5019" s="27"/>
      <c r="C5019" s="27"/>
      <c r="D5019" s="27"/>
      <c r="E5019" s="27"/>
      <c r="F5019" s="26"/>
      <c r="G5019" s="28"/>
      <c r="H5019" s="31"/>
    </row>
    <row r="5020" spans="2:8">
      <c r="B5020" s="27"/>
      <c r="C5020" s="27"/>
      <c r="D5020" s="27"/>
      <c r="E5020" s="27"/>
      <c r="F5020" s="26"/>
      <c r="G5020" s="28"/>
      <c r="H5020" s="31"/>
    </row>
    <row r="5021" spans="2:8">
      <c r="B5021" s="27"/>
      <c r="C5021" s="27"/>
      <c r="D5021" s="27"/>
      <c r="E5021" s="27"/>
      <c r="F5021" s="26"/>
      <c r="G5021" s="28"/>
      <c r="H5021" s="31"/>
    </row>
    <row r="5022" spans="2:8">
      <c r="B5022" s="27"/>
      <c r="C5022" s="27"/>
      <c r="D5022" s="27"/>
      <c r="E5022" s="27"/>
      <c r="F5022" s="26"/>
      <c r="G5022" s="28"/>
      <c r="H5022" s="31"/>
    </row>
    <row r="5023" spans="2:8">
      <c r="B5023" s="27"/>
      <c r="C5023" s="27"/>
      <c r="D5023" s="27"/>
      <c r="E5023" s="27"/>
      <c r="F5023" s="26"/>
      <c r="G5023" s="28"/>
      <c r="H5023" s="31"/>
    </row>
    <row r="5024" spans="2:8">
      <c r="B5024" s="27"/>
      <c r="C5024" s="27"/>
      <c r="D5024" s="27"/>
      <c r="E5024" s="27"/>
      <c r="F5024" s="26"/>
      <c r="G5024" s="28"/>
      <c r="H5024" s="31"/>
    </row>
    <row r="5025" spans="2:8">
      <c r="B5025" s="27"/>
      <c r="C5025" s="27"/>
      <c r="D5025" s="27"/>
      <c r="E5025" s="27"/>
      <c r="F5025" s="26"/>
      <c r="G5025" s="28"/>
      <c r="H5025" s="31"/>
    </row>
    <row r="5026" spans="2:8">
      <c r="B5026" s="27"/>
      <c r="C5026" s="27"/>
      <c r="D5026" s="27"/>
      <c r="E5026" s="27"/>
      <c r="F5026" s="26"/>
      <c r="G5026" s="28"/>
      <c r="H5026" s="31"/>
    </row>
    <row r="5027" spans="2:8">
      <c r="B5027" s="27"/>
      <c r="C5027" s="27"/>
      <c r="D5027" s="27"/>
      <c r="E5027" s="27"/>
      <c r="F5027" s="26"/>
      <c r="G5027" s="28"/>
      <c r="H5027" s="31"/>
    </row>
    <row r="5028" spans="2:8">
      <c r="B5028" s="27"/>
      <c r="C5028" s="27"/>
      <c r="D5028" s="27"/>
      <c r="E5028" s="27"/>
      <c r="F5028" s="26"/>
      <c r="G5028" s="28"/>
      <c r="H5028" s="31"/>
    </row>
    <row r="5029" spans="2:8">
      <c r="B5029" s="27"/>
      <c r="C5029" s="27"/>
      <c r="D5029" s="27"/>
      <c r="E5029" s="27"/>
      <c r="F5029" s="26"/>
      <c r="G5029" s="28"/>
      <c r="H5029" s="31"/>
    </row>
    <row r="5030" spans="2:8">
      <c r="B5030" s="27"/>
      <c r="C5030" s="27"/>
      <c r="D5030" s="27"/>
      <c r="E5030" s="27"/>
      <c r="F5030" s="26"/>
      <c r="G5030" s="28"/>
      <c r="H5030" s="31"/>
    </row>
    <row r="5031" spans="2:8">
      <c r="B5031" s="27"/>
      <c r="C5031" s="27"/>
      <c r="D5031" s="27"/>
      <c r="E5031" s="27"/>
      <c r="F5031" s="26"/>
      <c r="G5031" s="28"/>
      <c r="H5031" s="31"/>
    </row>
    <row r="5032" spans="2:8">
      <c r="B5032" s="27"/>
      <c r="C5032" s="27"/>
      <c r="D5032" s="27"/>
      <c r="E5032" s="27"/>
      <c r="F5032" s="26"/>
      <c r="G5032" s="28"/>
      <c r="H5032" s="31"/>
    </row>
    <row r="5033" spans="2:8">
      <c r="B5033" s="27"/>
      <c r="C5033" s="27"/>
      <c r="D5033" s="27"/>
      <c r="E5033" s="27"/>
      <c r="F5033" s="26"/>
      <c r="G5033" s="28"/>
      <c r="H5033" s="31"/>
    </row>
    <row r="5034" spans="2:8">
      <c r="B5034" s="27"/>
      <c r="C5034" s="27"/>
      <c r="D5034" s="27"/>
      <c r="E5034" s="27"/>
      <c r="F5034" s="26"/>
      <c r="G5034" s="28"/>
      <c r="H5034" s="31"/>
    </row>
    <row r="5035" spans="2:8">
      <c r="B5035" s="27"/>
      <c r="C5035" s="27"/>
      <c r="D5035" s="27"/>
      <c r="E5035" s="27"/>
      <c r="F5035" s="26"/>
      <c r="G5035" s="28"/>
      <c r="H5035" s="31"/>
    </row>
    <row r="5036" spans="2:8">
      <c r="B5036" s="27"/>
      <c r="C5036" s="27"/>
      <c r="D5036" s="27"/>
      <c r="E5036" s="27"/>
      <c r="F5036" s="26"/>
      <c r="G5036" s="28"/>
      <c r="H5036" s="31"/>
    </row>
    <row r="5037" spans="2:8">
      <c r="B5037" s="27"/>
      <c r="C5037" s="27"/>
      <c r="D5037" s="27"/>
      <c r="E5037" s="27"/>
      <c r="F5037" s="26"/>
      <c r="G5037" s="28"/>
      <c r="H5037" s="31"/>
    </row>
    <row r="5038" spans="2:8">
      <c r="B5038" s="27"/>
      <c r="C5038" s="27"/>
      <c r="D5038" s="27"/>
      <c r="E5038" s="27"/>
      <c r="F5038" s="26"/>
      <c r="G5038" s="28"/>
      <c r="H5038" s="31"/>
    </row>
    <row r="5039" spans="2:8">
      <c r="B5039" s="27"/>
      <c r="C5039" s="27"/>
      <c r="D5039" s="27"/>
      <c r="E5039" s="27"/>
      <c r="F5039" s="26"/>
      <c r="G5039" s="28"/>
      <c r="H5039" s="31"/>
    </row>
    <row r="5040" spans="2:8">
      <c r="B5040" s="27"/>
      <c r="C5040" s="27"/>
      <c r="D5040" s="27"/>
      <c r="E5040" s="27"/>
      <c r="F5040" s="26"/>
      <c r="G5040" s="28"/>
      <c r="H5040" s="31"/>
    </row>
    <row r="5041" spans="2:8">
      <c r="B5041" s="27"/>
      <c r="C5041" s="27"/>
      <c r="D5041" s="27"/>
      <c r="E5041" s="27"/>
      <c r="F5041" s="26"/>
      <c r="G5041" s="28"/>
      <c r="H5041" s="31"/>
    </row>
    <row r="5042" spans="2:8">
      <c r="B5042" s="27"/>
      <c r="C5042" s="27"/>
      <c r="D5042" s="27"/>
      <c r="E5042" s="27"/>
      <c r="F5042" s="26"/>
      <c r="G5042" s="28"/>
      <c r="H5042" s="31"/>
    </row>
    <row r="5043" spans="2:8">
      <c r="B5043" s="27"/>
      <c r="C5043" s="27"/>
      <c r="D5043" s="27"/>
      <c r="E5043" s="27"/>
      <c r="F5043" s="26"/>
      <c r="G5043" s="28"/>
      <c r="H5043" s="31"/>
    </row>
    <row r="5044" spans="2:8">
      <c r="B5044" s="27"/>
      <c r="C5044" s="27"/>
      <c r="D5044" s="27"/>
      <c r="E5044" s="27"/>
      <c r="F5044" s="26"/>
      <c r="G5044" s="28"/>
      <c r="H5044" s="31"/>
    </row>
    <row r="5045" spans="2:8">
      <c r="B5045" s="27"/>
      <c r="C5045" s="27"/>
      <c r="D5045" s="27"/>
      <c r="E5045" s="27"/>
      <c r="F5045" s="26"/>
      <c r="G5045" s="28"/>
      <c r="H5045" s="31"/>
    </row>
    <row r="5046" spans="2:8">
      <c r="B5046" s="27"/>
      <c r="C5046" s="27"/>
      <c r="D5046" s="27"/>
      <c r="E5046" s="27"/>
      <c r="F5046" s="26"/>
      <c r="G5046" s="28"/>
      <c r="H5046" s="31"/>
    </row>
    <row r="5047" spans="2:8">
      <c r="B5047" s="27"/>
      <c r="C5047" s="27"/>
      <c r="D5047" s="27"/>
      <c r="E5047" s="27"/>
      <c r="F5047" s="26"/>
      <c r="G5047" s="28"/>
      <c r="H5047" s="31"/>
    </row>
    <row r="5048" spans="2:8">
      <c r="B5048" s="27"/>
      <c r="C5048" s="27"/>
      <c r="D5048" s="27"/>
      <c r="E5048" s="27"/>
      <c r="F5048" s="26"/>
      <c r="G5048" s="28"/>
      <c r="H5048" s="31"/>
    </row>
    <row r="5049" spans="2:8">
      <c r="B5049" s="27"/>
      <c r="C5049" s="27"/>
      <c r="D5049" s="27"/>
      <c r="E5049" s="27"/>
      <c r="F5049" s="26"/>
      <c r="G5049" s="28"/>
      <c r="H5049" s="31"/>
    </row>
    <row r="5050" spans="2:8">
      <c r="B5050" s="27"/>
      <c r="C5050" s="27"/>
      <c r="D5050" s="27"/>
      <c r="E5050" s="27"/>
      <c r="F5050" s="26"/>
      <c r="G5050" s="28"/>
      <c r="H5050" s="31"/>
    </row>
    <row r="5051" spans="2:8">
      <c r="B5051" s="27"/>
      <c r="C5051" s="27"/>
      <c r="D5051" s="27"/>
      <c r="E5051" s="27"/>
      <c r="F5051" s="26"/>
      <c r="G5051" s="28"/>
      <c r="H5051" s="31"/>
    </row>
    <row r="5052" spans="2:8">
      <c r="B5052" s="27"/>
      <c r="C5052" s="27"/>
      <c r="D5052" s="27"/>
      <c r="E5052" s="27"/>
      <c r="F5052" s="26"/>
      <c r="G5052" s="28"/>
      <c r="H5052" s="31"/>
    </row>
    <row r="5053" spans="2:8">
      <c r="B5053" s="27"/>
      <c r="C5053" s="27"/>
      <c r="D5053" s="27"/>
      <c r="E5053" s="27"/>
      <c r="F5053" s="26"/>
      <c r="G5053" s="28"/>
      <c r="H5053" s="31"/>
    </row>
    <row r="5054" spans="2:8">
      <c r="B5054" s="27"/>
      <c r="C5054" s="27"/>
      <c r="D5054" s="27"/>
      <c r="E5054" s="27"/>
      <c r="F5054" s="26"/>
      <c r="G5054" s="28"/>
      <c r="H5054" s="31"/>
    </row>
    <row r="5055" spans="2:8">
      <c r="B5055" s="27"/>
      <c r="C5055" s="27"/>
      <c r="D5055" s="27"/>
      <c r="E5055" s="27"/>
      <c r="F5055" s="26"/>
      <c r="G5055" s="28"/>
      <c r="H5055" s="31"/>
    </row>
    <row r="5056" spans="2:8">
      <c r="B5056" s="27"/>
      <c r="C5056" s="27"/>
      <c r="D5056" s="27"/>
      <c r="E5056" s="27"/>
      <c r="F5056" s="26"/>
      <c r="G5056" s="28"/>
      <c r="H5056" s="31"/>
    </row>
    <row r="5057" spans="2:8">
      <c r="B5057" s="27"/>
      <c r="C5057" s="27"/>
      <c r="D5057" s="27"/>
      <c r="E5057" s="27"/>
      <c r="F5057" s="26"/>
      <c r="G5057" s="28"/>
      <c r="H5057" s="31"/>
    </row>
    <row r="5058" spans="2:8">
      <c r="B5058" s="27"/>
      <c r="C5058" s="27"/>
      <c r="D5058" s="27"/>
      <c r="E5058" s="27"/>
      <c r="F5058" s="26"/>
      <c r="G5058" s="28"/>
      <c r="H5058" s="31"/>
    </row>
    <row r="5059" spans="2:8">
      <c r="B5059" s="27"/>
      <c r="C5059" s="27"/>
      <c r="D5059" s="27"/>
      <c r="E5059" s="27"/>
      <c r="F5059" s="26"/>
      <c r="G5059" s="28"/>
      <c r="H5059" s="31"/>
    </row>
    <row r="5060" spans="2:8">
      <c r="B5060" s="27"/>
      <c r="C5060" s="27"/>
      <c r="D5060" s="27"/>
      <c r="E5060" s="27"/>
      <c r="F5060" s="26"/>
      <c r="G5060" s="28"/>
      <c r="H5060" s="31"/>
    </row>
    <row r="5061" spans="2:8">
      <c r="B5061" s="27"/>
      <c r="C5061" s="27"/>
      <c r="D5061" s="27"/>
      <c r="E5061" s="27"/>
      <c r="F5061" s="26"/>
      <c r="G5061" s="28"/>
      <c r="H5061" s="31"/>
    </row>
    <row r="5062" spans="2:8">
      <c r="B5062" s="27"/>
      <c r="C5062" s="27"/>
      <c r="D5062" s="27"/>
      <c r="E5062" s="27"/>
      <c r="F5062" s="26"/>
      <c r="G5062" s="28"/>
      <c r="H5062" s="31"/>
    </row>
    <row r="5063" spans="2:8">
      <c r="B5063" s="27"/>
      <c r="C5063" s="27"/>
      <c r="D5063" s="27"/>
      <c r="E5063" s="27"/>
      <c r="F5063" s="26"/>
      <c r="G5063" s="28"/>
      <c r="H5063" s="31"/>
    </row>
    <row r="5064" spans="2:8">
      <c r="B5064" s="27"/>
      <c r="C5064" s="27"/>
      <c r="D5064" s="27"/>
      <c r="E5064" s="27"/>
      <c r="F5064" s="26"/>
      <c r="G5064" s="28"/>
      <c r="H5064" s="31"/>
    </row>
    <row r="5065" spans="2:8">
      <c r="B5065" s="27"/>
      <c r="C5065" s="27"/>
      <c r="D5065" s="27"/>
      <c r="E5065" s="27"/>
      <c r="F5065" s="26"/>
      <c r="G5065" s="28"/>
      <c r="H5065" s="31"/>
    </row>
    <row r="5066" spans="2:8">
      <c r="B5066" s="27"/>
      <c r="C5066" s="27"/>
      <c r="D5066" s="27"/>
      <c r="E5066" s="27"/>
      <c r="F5066" s="26"/>
      <c r="G5066" s="28"/>
      <c r="H5066" s="31"/>
    </row>
    <row r="5067" spans="2:8">
      <c r="B5067" s="27"/>
      <c r="C5067" s="27"/>
      <c r="D5067" s="27"/>
      <c r="E5067" s="27"/>
      <c r="F5067" s="26"/>
      <c r="G5067" s="28"/>
      <c r="H5067" s="31"/>
    </row>
    <row r="5068" spans="2:8">
      <c r="B5068" s="27"/>
      <c r="C5068" s="27"/>
      <c r="D5068" s="27"/>
      <c r="E5068" s="27"/>
      <c r="F5068" s="26"/>
      <c r="G5068" s="28"/>
      <c r="H5068" s="31"/>
    </row>
    <row r="5069" spans="2:8">
      <c r="B5069" s="27"/>
      <c r="C5069" s="27"/>
      <c r="D5069" s="27"/>
      <c r="E5069" s="27"/>
      <c r="F5069" s="26"/>
      <c r="G5069" s="28"/>
      <c r="H5069" s="31"/>
    </row>
    <row r="5070" spans="2:8">
      <c r="B5070" s="27"/>
      <c r="C5070" s="27"/>
      <c r="D5070" s="27"/>
      <c r="E5070" s="27"/>
      <c r="F5070" s="26"/>
      <c r="G5070" s="28"/>
      <c r="H5070" s="31"/>
    </row>
    <row r="5071" spans="2:8">
      <c r="B5071" s="27"/>
      <c r="C5071" s="27"/>
      <c r="D5071" s="27"/>
      <c r="E5071" s="27"/>
      <c r="F5071" s="26"/>
      <c r="G5071" s="28"/>
      <c r="H5071" s="31"/>
    </row>
    <row r="5072" spans="2:8">
      <c r="B5072" s="27"/>
      <c r="C5072" s="27"/>
      <c r="D5072" s="27"/>
      <c r="E5072" s="27"/>
      <c r="F5072" s="26"/>
      <c r="G5072" s="28"/>
      <c r="H5072" s="31"/>
    </row>
    <row r="5073" spans="2:8">
      <c r="B5073" s="27"/>
      <c r="C5073" s="27"/>
      <c r="D5073" s="27"/>
      <c r="E5073" s="27"/>
      <c r="F5073" s="26"/>
      <c r="G5073" s="28"/>
      <c r="H5073" s="31"/>
    </row>
    <row r="5074" spans="2:8">
      <c r="B5074" s="27"/>
      <c r="C5074" s="27"/>
      <c r="D5074" s="27"/>
      <c r="E5074" s="27"/>
      <c r="F5074" s="26"/>
      <c r="G5074" s="28"/>
      <c r="H5074" s="31"/>
    </row>
    <row r="5075" spans="2:8">
      <c r="B5075" s="27"/>
      <c r="C5075" s="27"/>
      <c r="D5075" s="27"/>
      <c r="E5075" s="27"/>
      <c r="F5075" s="26"/>
      <c r="G5075" s="28"/>
      <c r="H5075" s="31"/>
    </row>
    <row r="5076" spans="2:8">
      <c r="B5076" s="27"/>
      <c r="C5076" s="27"/>
      <c r="D5076" s="27"/>
      <c r="E5076" s="27"/>
      <c r="F5076" s="26"/>
      <c r="G5076" s="28"/>
      <c r="H5076" s="31"/>
    </row>
    <row r="5077" spans="2:8">
      <c r="B5077" s="27"/>
      <c r="C5077" s="27"/>
      <c r="D5077" s="27"/>
      <c r="E5077" s="27"/>
      <c r="F5077" s="26"/>
      <c r="G5077" s="28"/>
      <c r="H5077" s="31"/>
    </row>
    <row r="5078" spans="2:8">
      <c r="B5078" s="27"/>
      <c r="C5078" s="27"/>
      <c r="D5078" s="27"/>
      <c r="E5078" s="27"/>
      <c r="F5078" s="26"/>
      <c r="G5078" s="28"/>
      <c r="H5078" s="31"/>
    </row>
    <row r="5079" spans="2:8">
      <c r="B5079" s="27"/>
      <c r="C5079" s="27"/>
      <c r="D5079" s="27"/>
      <c r="E5079" s="27"/>
      <c r="F5079" s="26"/>
      <c r="G5079" s="28"/>
      <c r="H5079" s="31"/>
    </row>
    <row r="5080" spans="2:8">
      <c r="B5080" s="27"/>
      <c r="C5080" s="27"/>
      <c r="D5080" s="27"/>
      <c r="E5080" s="27"/>
      <c r="F5080" s="26"/>
      <c r="G5080" s="28"/>
      <c r="H5080" s="31"/>
    </row>
    <row r="5081" spans="2:8">
      <c r="B5081" s="27"/>
      <c r="C5081" s="27"/>
      <c r="D5081" s="27"/>
      <c r="E5081" s="27"/>
      <c r="F5081" s="26"/>
      <c r="G5081" s="28"/>
      <c r="H5081" s="31"/>
    </row>
    <row r="5082" spans="2:8">
      <c r="B5082" s="27"/>
      <c r="C5082" s="27"/>
      <c r="D5082" s="27"/>
      <c r="E5082" s="27"/>
      <c r="F5082" s="26"/>
      <c r="G5082" s="28"/>
      <c r="H5082" s="31"/>
    </row>
    <row r="5083" spans="2:8">
      <c r="B5083" s="27"/>
      <c r="C5083" s="27"/>
      <c r="D5083" s="27"/>
      <c r="E5083" s="27"/>
      <c r="F5083" s="26"/>
      <c r="G5083" s="28"/>
      <c r="H5083" s="31"/>
    </row>
    <row r="5084" spans="2:8">
      <c r="B5084" s="27"/>
      <c r="C5084" s="27"/>
      <c r="D5084" s="27"/>
      <c r="E5084" s="27"/>
      <c r="F5084" s="26"/>
      <c r="G5084" s="28"/>
      <c r="H5084" s="31"/>
    </row>
    <row r="5085" spans="2:8">
      <c r="B5085" s="27"/>
      <c r="C5085" s="27"/>
      <c r="D5085" s="27"/>
      <c r="E5085" s="27"/>
      <c r="F5085" s="26"/>
      <c r="G5085" s="28"/>
      <c r="H5085" s="31"/>
    </row>
    <row r="5086" spans="2:8">
      <c r="B5086" s="27"/>
      <c r="C5086" s="27"/>
      <c r="D5086" s="27"/>
      <c r="E5086" s="27"/>
      <c r="F5086" s="26"/>
      <c r="G5086" s="28"/>
      <c r="H5086" s="31"/>
    </row>
    <row r="5087" spans="2:8">
      <c r="B5087" s="27"/>
      <c r="C5087" s="27"/>
      <c r="D5087" s="27"/>
      <c r="E5087" s="27"/>
      <c r="F5087" s="26"/>
      <c r="G5087" s="28"/>
      <c r="H5087" s="31"/>
    </row>
    <row r="5088" spans="2:8">
      <c r="B5088" s="27"/>
      <c r="C5088" s="27"/>
      <c r="D5088" s="27"/>
      <c r="E5088" s="27"/>
      <c r="F5088" s="26"/>
      <c r="G5088" s="28"/>
      <c r="H5088" s="31"/>
    </row>
    <row r="5089" spans="2:8">
      <c r="B5089" s="27"/>
      <c r="C5089" s="27"/>
      <c r="D5089" s="27"/>
      <c r="E5089" s="27"/>
      <c r="F5089" s="26"/>
      <c r="G5089" s="28"/>
      <c r="H5089" s="31"/>
    </row>
    <row r="5090" spans="2:8">
      <c r="B5090" s="27"/>
      <c r="C5090" s="27"/>
      <c r="D5090" s="27"/>
      <c r="E5090" s="27"/>
      <c r="F5090" s="26"/>
      <c r="G5090" s="28"/>
      <c r="H5090" s="31"/>
    </row>
    <row r="5091" spans="2:8">
      <c r="B5091" s="27"/>
      <c r="C5091" s="27"/>
      <c r="D5091" s="27"/>
      <c r="E5091" s="27"/>
      <c r="F5091" s="26"/>
      <c r="G5091" s="28"/>
      <c r="H5091" s="31"/>
    </row>
    <row r="5092" spans="2:8">
      <c r="B5092" s="27"/>
      <c r="C5092" s="27"/>
      <c r="D5092" s="27"/>
      <c r="E5092" s="27"/>
      <c r="F5092" s="26"/>
      <c r="G5092" s="28"/>
      <c r="H5092" s="31"/>
    </row>
    <row r="5093" spans="2:8">
      <c r="B5093" s="27"/>
      <c r="C5093" s="27"/>
      <c r="D5093" s="27"/>
      <c r="E5093" s="27"/>
      <c r="F5093" s="26"/>
      <c r="G5093" s="28"/>
      <c r="H5093" s="31"/>
    </row>
    <row r="5094" spans="2:8">
      <c r="B5094" s="27"/>
      <c r="C5094" s="27"/>
      <c r="D5094" s="27"/>
      <c r="E5094" s="27"/>
      <c r="F5094" s="26"/>
      <c r="G5094" s="28"/>
      <c r="H5094" s="31"/>
    </row>
    <row r="5095" spans="2:8">
      <c r="B5095" s="27"/>
      <c r="C5095" s="27"/>
      <c r="D5095" s="27"/>
      <c r="E5095" s="27"/>
      <c r="F5095" s="26"/>
      <c r="G5095" s="28"/>
      <c r="H5095" s="31"/>
    </row>
    <row r="5096" spans="2:8">
      <c r="B5096" s="27"/>
      <c r="C5096" s="27"/>
      <c r="D5096" s="27"/>
      <c r="E5096" s="27"/>
      <c r="F5096" s="26"/>
      <c r="G5096" s="28"/>
      <c r="H5096" s="31"/>
    </row>
    <row r="5097" spans="2:8">
      <c r="B5097" s="27"/>
      <c r="C5097" s="27"/>
      <c r="D5097" s="27"/>
      <c r="E5097" s="27"/>
      <c r="F5097" s="26"/>
      <c r="G5097" s="28"/>
      <c r="H5097" s="31"/>
    </row>
    <row r="5098" spans="2:8">
      <c r="B5098" s="27"/>
      <c r="C5098" s="27"/>
      <c r="D5098" s="27"/>
      <c r="E5098" s="27"/>
      <c r="F5098" s="26"/>
      <c r="G5098" s="28"/>
      <c r="H5098" s="31"/>
    </row>
    <row r="5099" spans="2:8">
      <c r="B5099" s="27"/>
      <c r="C5099" s="27"/>
      <c r="D5099" s="27"/>
      <c r="E5099" s="27"/>
      <c r="F5099" s="26"/>
      <c r="G5099" s="28"/>
      <c r="H5099" s="31"/>
    </row>
    <row r="5100" spans="2:8">
      <c r="B5100" s="27"/>
      <c r="C5100" s="27"/>
      <c r="D5100" s="27"/>
      <c r="E5100" s="27"/>
      <c r="F5100" s="26"/>
      <c r="G5100" s="28"/>
      <c r="H5100" s="31"/>
    </row>
    <row r="5101" spans="2:8">
      <c r="B5101" s="27"/>
      <c r="C5101" s="27"/>
      <c r="D5101" s="27"/>
      <c r="E5101" s="27"/>
      <c r="F5101" s="26"/>
      <c r="G5101" s="28"/>
      <c r="H5101" s="31"/>
    </row>
    <row r="5102" spans="2:8">
      <c r="B5102" s="27"/>
      <c r="C5102" s="27"/>
      <c r="D5102" s="27"/>
      <c r="E5102" s="27"/>
      <c r="F5102" s="26"/>
      <c r="G5102" s="28"/>
      <c r="H5102" s="31"/>
    </row>
    <row r="5103" spans="2:8">
      <c r="B5103" s="27"/>
      <c r="C5103" s="27"/>
      <c r="D5103" s="27"/>
      <c r="E5103" s="27"/>
      <c r="F5103" s="26"/>
      <c r="G5103" s="28"/>
      <c r="H5103" s="31"/>
    </row>
    <row r="5104" spans="2:8">
      <c r="B5104" s="27"/>
      <c r="C5104" s="27"/>
      <c r="D5104" s="27"/>
      <c r="E5104" s="27"/>
      <c r="F5104" s="26"/>
      <c r="G5104" s="28"/>
      <c r="H5104" s="31"/>
    </row>
    <row r="5105" spans="2:8">
      <c r="B5105" s="27"/>
      <c r="C5105" s="27"/>
      <c r="D5105" s="27"/>
      <c r="E5105" s="27"/>
      <c r="F5105" s="26"/>
      <c r="G5105" s="28"/>
      <c r="H5105" s="31"/>
    </row>
    <row r="5106" spans="2:8">
      <c r="B5106" s="27"/>
      <c r="C5106" s="27"/>
      <c r="D5106" s="27"/>
      <c r="E5106" s="27"/>
      <c r="F5106" s="26"/>
      <c r="G5106" s="28"/>
      <c r="H5106" s="31"/>
    </row>
    <row r="5107" spans="2:8">
      <c r="B5107" s="27"/>
      <c r="C5107" s="27"/>
      <c r="D5107" s="27"/>
      <c r="E5107" s="27"/>
      <c r="F5107" s="26"/>
      <c r="G5107" s="28"/>
      <c r="H5107" s="31"/>
    </row>
    <row r="5108" spans="2:8">
      <c r="B5108" s="27"/>
      <c r="C5108" s="27"/>
      <c r="D5108" s="27"/>
      <c r="E5108" s="27"/>
      <c r="F5108" s="26"/>
      <c r="G5108" s="28"/>
      <c r="H5108" s="31"/>
    </row>
    <row r="5109" spans="2:8">
      <c r="B5109" s="27"/>
      <c r="C5109" s="27"/>
      <c r="D5109" s="27"/>
      <c r="E5109" s="27"/>
      <c r="F5109" s="26"/>
      <c r="G5109" s="28"/>
      <c r="H5109" s="31"/>
    </row>
    <row r="5110" spans="2:8">
      <c r="B5110" s="27"/>
      <c r="C5110" s="27"/>
      <c r="D5110" s="27"/>
      <c r="E5110" s="27"/>
      <c r="F5110" s="26"/>
      <c r="G5110" s="28"/>
      <c r="H5110" s="31"/>
    </row>
    <row r="5111" spans="2:8">
      <c r="B5111" s="27"/>
      <c r="C5111" s="27"/>
      <c r="D5111" s="27"/>
      <c r="E5111" s="27"/>
      <c r="F5111" s="26"/>
      <c r="G5111" s="28"/>
      <c r="H5111" s="31"/>
    </row>
    <row r="5112" spans="2:8">
      <c r="B5112" s="27"/>
      <c r="C5112" s="27"/>
      <c r="D5112" s="27"/>
      <c r="E5112" s="27"/>
      <c r="F5112" s="26"/>
      <c r="G5112" s="28"/>
      <c r="H5112" s="31"/>
    </row>
    <row r="5113" spans="2:8">
      <c r="B5113" s="27"/>
      <c r="C5113" s="27"/>
      <c r="D5113" s="27"/>
      <c r="E5113" s="27"/>
      <c r="F5113" s="26"/>
      <c r="G5113" s="28"/>
      <c r="H5113" s="31"/>
    </row>
    <row r="5114" spans="2:8">
      <c r="B5114" s="27"/>
      <c r="C5114" s="27"/>
      <c r="D5114" s="27"/>
      <c r="E5114" s="27"/>
      <c r="F5114" s="26"/>
      <c r="G5114" s="28"/>
      <c r="H5114" s="31"/>
    </row>
    <row r="5115" spans="2:8">
      <c r="B5115" s="27"/>
      <c r="C5115" s="27"/>
      <c r="D5115" s="27"/>
      <c r="E5115" s="27"/>
      <c r="F5115" s="26"/>
      <c r="G5115" s="28"/>
      <c r="H5115" s="31"/>
    </row>
    <row r="5116" spans="2:8">
      <c r="B5116" s="27"/>
      <c r="C5116" s="27"/>
      <c r="D5116" s="27"/>
      <c r="E5116" s="27"/>
      <c r="F5116" s="26"/>
      <c r="G5116" s="28"/>
      <c r="H5116" s="31"/>
    </row>
    <row r="5117" spans="2:8">
      <c r="B5117" s="27"/>
      <c r="C5117" s="27"/>
      <c r="D5117" s="27"/>
      <c r="E5117" s="27"/>
      <c r="F5117" s="26"/>
      <c r="G5117" s="28"/>
      <c r="H5117" s="31"/>
    </row>
    <row r="5118" spans="2:8">
      <c r="B5118" s="27"/>
      <c r="C5118" s="27"/>
      <c r="D5118" s="27"/>
      <c r="E5118" s="27"/>
      <c r="F5118" s="26"/>
      <c r="G5118" s="28"/>
      <c r="H5118" s="31"/>
    </row>
    <row r="5119" spans="2:8">
      <c r="B5119" s="27"/>
      <c r="C5119" s="27"/>
      <c r="D5119" s="27"/>
      <c r="E5119" s="27"/>
      <c r="F5119" s="26"/>
      <c r="G5119" s="28"/>
      <c r="H5119" s="31"/>
    </row>
    <row r="5120" spans="2:8">
      <c r="B5120" s="27"/>
      <c r="C5120" s="27"/>
      <c r="D5120" s="27"/>
      <c r="E5120" s="27"/>
      <c r="F5120" s="26"/>
      <c r="G5120" s="28"/>
      <c r="H5120" s="31"/>
    </row>
    <row r="5121" spans="2:8">
      <c r="B5121" s="27"/>
      <c r="C5121" s="27"/>
      <c r="D5121" s="27"/>
      <c r="E5121" s="27"/>
      <c r="F5121" s="26"/>
      <c r="G5121" s="28"/>
      <c r="H5121" s="31"/>
    </row>
    <row r="5122" spans="2:8">
      <c r="B5122" s="27"/>
      <c r="C5122" s="27"/>
      <c r="D5122" s="27"/>
      <c r="E5122" s="27"/>
      <c r="F5122" s="26"/>
      <c r="G5122" s="28"/>
      <c r="H5122" s="31"/>
    </row>
    <row r="5123" spans="2:8">
      <c r="B5123" s="27"/>
      <c r="C5123" s="27"/>
      <c r="D5123" s="27"/>
      <c r="E5123" s="27"/>
      <c r="F5123" s="26"/>
      <c r="G5123" s="28"/>
      <c r="H5123" s="31"/>
    </row>
    <row r="5124" spans="2:8">
      <c r="B5124" s="27"/>
      <c r="C5124" s="27"/>
      <c r="D5124" s="27"/>
      <c r="E5124" s="27"/>
      <c r="F5124" s="26"/>
      <c r="G5124" s="28"/>
      <c r="H5124" s="31"/>
    </row>
    <row r="5125" spans="2:8">
      <c r="B5125" s="27"/>
      <c r="C5125" s="27"/>
      <c r="D5125" s="27"/>
      <c r="E5125" s="27"/>
      <c r="F5125" s="26"/>
      <c r="G5125" s="28"/>
      <c r="H5125" s="31"/>
    </row>
    <row r="5126" spans="2:8">
      <c r="B5126" s="27"/>
      <c r="C5126" s="27"/>
      <c r="D5126" s="27"/>
      <c r="E5126" s="27"/>
      <c r="F5126" s="26"/>
      <c r="G5126" s="28"/>
      <c r="H5126" s="31"/>
    </row>
    <row r="5127" spans="2:8">
      <c r="B5127" s="27"/>
      <c r="C5127" s="27"/>
      <c r="D5127" s="27"/>
      <c r="E5127" s="27"/>
      <c r="F5127" s="26"/>
      <c r="G5127" s="28"/>
      <c r="H5127" s="31"/>
    </row>
    <row r="5128" spans="2:8">
      <c r="B5128" s="27"/>
      <c r="C5128" s="27"/>
      <c r="D5128" s="27"/>
      <c r="E5128" s="27"/>
      <c r="F5128" s="26"/>
      <c r="G5128" s="28"/>
      <c r="H5128" s="31"/>
    </row>
    <row r="5129" spans="2:8">
      <c r="B5129" s="27"/>
      <c r="C5129" s="27"/>
      <c r="D5129" s="27"/>
      <c r="E5129" s="27"/>
      <c r="F5129" s="26"/>
      <c r="G5129" s="28"/>
      <c r="H5129" s="31"/>
    </row>
    <row r="5130" spans="2:8">
      <c r="B5130" s="27"/>
      <c r="C5130" s="27"/>
      <c r="D5130" s="27"/>
      <c r="E5130" s="27"/>
      <c r="F5130" s="26"/>
      <c r="G5130" s="28"/>
      <c r="H5130" s="31"/>
    </row>
    <row r="5131" spans="2:8">
      <c r="B5131" s="27"/>
      <c r="C5131" s="27"/>
      <c r="D5131" s="27"/>
      <c r="E5131" s="27"/>
      <c r="F5131" s="26"/>
      <c r="G5131" s="28"/>
      <c r="H5131" s="31"/>
    </row>
    <row r="5132" spans="2:8">
      <c r="B5132" s="27"/>
      <c r="C5132" s="27"/>
      <c r="D5132" s="27"/>
      <c r="E5132" s="27"/>
      <c r="F5132" s="26"/>
      <c r="G5132" s="28"/>
      <c r="H5132" s="31"/>
    </row>
    <row r="5133" spans="2:8">
      <c r="B5133" s="27"/>
      <c r="C5133" s="27"/>
      <c r="D5133" s="27"/>
      <c r="E5133" s="27"/>
      <c r="F5133" s="26"/>
      <c r="G5133" s="28"/>
      <c r="H5133" s="31"/>
    </row>
    <row r="5134" spans="2:8">
      <c r="B5134" s="27"/>
      <c r="C5134" s="27"/>
      <c r="D5134" s="27"/>
      <c r="E5134" s="27"/>
      <c r="F5134" s="26"/>
      <c r="G5134" s="28"/>
      <c r="H5134" s="31"/>
    </row>
    <row r="5135" spans="2:8">
      <c r="B5135" s="27"/>
      <c r="C5135" s="27"/>
      <c r="D5135" s="27"/>
      <c r="E5135" s="27"/>
      <c r="F5135" s="26"/>
      <c r="G5135" s="28"/>
      <c r="H5135" s="31"/>
    </row>
    <row r="5136" spans="2:8">
      <c r="B5136" s="27"/>
      <c r="C5136" s="27"/>
      <c r="D5136" s="27"/>
      <c r="E5136" s="27"/>
      <c r="F5136" s="26"/>
      <c r="G5136" s="28"/>
      <c r="H5136" s="31"/>
    </row>
    <row r="5137" spans="2:8">
      <c r="B5137" s="27"/>
      <c r="C5137" s="27"/>
      <c r="D5137" s="27"/>
      <c r="E5137" s="27"/>
      <c r="F5137" s="26"/>
      <c r="G5137" s="28"/>
      <c r="H5137" s="31"/>
    </row>
    <row r="5138" spans="2:8">
      <c r="B5138" s="27"/>
      <c r="C5138" s="27"/>
      <c r="D5138" s="27"/>
      <c r="E5138" s="27"/>
      <c r="F5138" s="26"/>
      <c r="G5138" s="28"/>
      <c r="H5138" s="31"/>
    </row>
    <row r="5139" spans="2:8">
      <c r="B5139" s="27"/>
      <c r="C5139" s="27"/>
      <c r="D5139" s="27"/>
      <c r="E5139" s="27"/>
      <c r="F5139" s="26"/>
      <c r="G5139" s="28"/>
      <c r="H5139" s="31"/>
    </row>
    <row r="5140" spans="2:8">
      <c r="B5140" s="27"/>
      <c r="C5140" s="27"/>
      <c r="D5140" s="27"/>
      <c r="E5140" s="27"/>
      <c r="F5140" s="26"/>
      <c r="G5140" s="28"/>
      <c r="H5140" s="31"/>
    </row>
    <row r="5141" spans="2:8">
      <c r="B5141" s="27"/>
      <c r="C5141" s="27"/>
      <c r="D5141" s="27"/>
      <c r="E5141" s="27"/>
      <c r="F5141" s="26"/>
      <c r="G5141" s="28"/>
      <c r="H5141" s="31"/>
    </row>
    <row r="5142" spans="2:8">
      <c r="B5142" s="27"/>
      <c r="C5142" s="27"/>
      <c r="D5142" s="27"/>
      <c r="E5142" s="27"/>
      <c r="F5142" s="26"/>
      <c r="G5142" s="28"/>
      <c r="H5142" s="31"/>
    </row>
    <row r="5143" spans="2:8">
      <c r="B5143" s="27"/>
      <c r="C5143" s="27"/>
      <c r="D5143" s="27"/>
      <c r="E5143" s="27"/>
      <c r="F5143" s="26"/>
      <c r="G5143" s="28"/>
      <c r="H5143" s="31"/>
    </row>
    <row r="5144" spans="2:8">
      <c r="B5144" s="27"/>
      <c r="C5144" s="27"/>
      <c r="D5144" s="27"/>
      <c r="E5144" s="27"/>
      <c r="F5144" s="26"/>
      <c r="G5144" s="28"/>
      <c r="H5144" s="31"/>
    </row>
    <row r="5145" spans="2:8">
      <c r="B5145" s="27"/>
      <c r="C5145" s="27"/>
      <c r="D5145" s="27"/>
      <c r="E5145" s="27"/>
      <c r="F5145" s="26"/>
      <c r="G5145" s="28"/>
      <c r="H5145" s="31"/>
    </row>
    <row r="5146" spans="2:8">
      <c r="B5146" s="27"/>
      <c r="C5146" s="27"/>
      <c r="D5146" s="27"/>
      <c r="E5146" s="27"/>
      <c r="F5146" s="26"/>
      <c r="G5146" s="28"/>
      <c r="H5146" s="31"/>
    </row>
    <row r="5147" spans="2:8">
      <c r="B5147" s="27"/>
      <c r="C5147" s="27"/>
      <c r="D5147" s="27"/>
      <c r="E5147" s="27"/>
      <c r="F5147" s="26"/>
      <c r="G5147" s="28"/>
      <c r="H5147" s="31"/>
    </row>
    <row r="5148" spans="2:8">
      <c r="B5148" s="27"/>
      <c r="C5148" s="27"/>
      <c r="D5148" s="27"/>
      <c r="E5148" s="27"/>
      <c r="F5148" s="26"/>
      <c r="G5148" s="28"/>
      <c r="H5148" s="31"/>
    </row>
    <row r="5149" spans="2:8">
      <c r="B5149" s="27"/>
      <c r="C5149" s="27"/>
      <c r="D5149" s="27"/>
      <c r="E5149" s="27"/>
      <c r="F5149" s="26"/>
      <c r="G5149" s="28"/>
      <c r="H5149" s="31"/>
    </row>
    <row r="5150" spans="2:8">
      <c r="B5150" s="27"/>
      <c r="C5150" s="27"/>
      <c r="D5150" s="27"/>
      <c r="E5150" s="27"/>
      <c r="F5150" s="26"/>
      <c r="G5150" s="28"/>
      <c r="H5150" s="31"/>
    </row>
    <row r="5151" spans="2:8">
      <c r="B5151" s="27"/>
      <c r="C5151" s="27"/>
      <c r="D5151" s="27"/>
      <c r="E5151" s="27"/>
      <c r="F5151" s="26"/>
      <c r="G5151" s="28"/>
      <c r="H5151" s="31"/>
    </row>
    <row r="5152" spans="2:8">
      <c r="B5152" s="27"/>
      <c r="C5152" s="27"/>
      <c r="D5152" s="27"/>
      <c r="E5152" s="27"/>
      <c r="F5152" s="26"/>
      <c r="G5152" s="28"/>
      <c r="H5152" s="31"/>
    </row>
    <row r="5153" spans="2:8">
      <c r="B5153" s="27"/>
      <c r="C5153" s="27"/>
      <c r="D5153" s="27"/>
      <c r="E5153" s="27"/>
      <c r="F5153" s="26"/>
      <c r="G5153" s="28"/>
      <c r="H5153" s="31"/>
    </row>
    <row r="5154" spans="2:8">
      <c r="B5154" s="27"/>
      <c r="C5154" s="27"/>
      <c r="D5154" s="27"/>
      <c r="E5154" s="27"/>
      <c r="F5154" s="26"/>
      <c r="G5154" s="28"/>
      <c r="H5154" s="31"/>
    </row>
    <row r="5155" spans="2:8">
      <c r="B5155" s="27"/>
      <c r="C5155" s="27"/>
      <c r="D5155" s="27"/>
      <c r="E5155" s="27"/>
      <c r="F5155" s="26"/>
      <c r="G5155" s="28"/>
      <c r="H5155" s="31"/>
    </row>
    <row r="5156" spans="2:8">
      <c r="B5156" s="27"/>
      <c r="C5156" s="27"/>
      <c r="D5156" s="27"/>
      <c r="E5156" s="27"/>
      <c r="F5156" s="26"/>
      <c r="G5156" s="28"/>
      <c r="H5156" s="31"/>
    </row>
    <row r="5157" spans="2:8">
      <c r="B5157" s="27"/>
      <c r="C5157" s="27"/>
      <c r="D5157" s="27"/>
      <c r="E5157" s="27"/>
      <c r="F5157" s="26"/>
      <c r="G5157" s="28"/>
      <c r="H5157" s="31"/>
    </row>
    <row r="5158" spans="2:8">
      <c r="B5158" s="27"/>
      <c r="C5158" s="27"/>
      <c r="D5158" s="27"/>
      <c r="E5158" s="27"/>
      <c r="F5158" s="26"/>
      <c r="G5158" s="28"/>
      <c r="H5158" s="31"/>
    </row>
    <row r="5159" spans="2:8">
      <c r="B5159" s="27"/>
      <c r="C5159" s="27"/>
      <c r="D5159" s="27"/>
      <c r="E5159" s="27"/>
      <c r="F5159" s="26"/>
      <c r="G5159" s="28"/>
      <c r="H5159" s="31"/>
    </row>
    <row r="5160" spans="2:8">
      <c r="B5160" s="27"/>
      <c r="C5160" s="27"/>
      <c r="D5160" s="27"/>
      <c r="E5160" s="27"/>
      <c r="F5160" s="26"/>
      <c r="G5160" s="28"/>
      <c r="H5160" s="31"/>
    </row>
    <row r="5161" spans="2:8">
      <c r="B5161" s="27"/>
      <c r="C5161" s="27"/>
      <c r="D5161" s="27"/>
      <c r="E5161" s="27"/>
      <c r="F5161" s="26"/>
      <c r="G5161" s="28"/>
      <c r="H5161" s="31"/>
    </row>
    <row r="5162" spans="2:8">
      <c r="B5162" s="27"/>
      <c r="C5162" s="27"/>
      <c r="D5162" s="27"/>
      <c r="E5162" s="27"/>
      <c r="F5162" s="26"/>
      <c r="G5162" s="28"/>
      <c r="H5162" s="31"/>
    </row>
    <row r="5163" spans="2:8">
      <c r="B5163" s="27"/>
      <c r="C5163" s="27"/>
      <c r="D5163" s="27"/>
      <c r="E5163" s="27"/>
      <c r="F5163" s="26"/>
      <c r="G5163" s="28"/>
      <c r="H5163" s="31"/>
    </row>
    <row r="5164" spans="2:8">
      <c r="B5164" s="27"/>
      <c r="C5164" s="27"/>
      <c r="D5164" s="27"/>
      <c r="E5164" s="27"/>
      <c r="F5164" s="26"/>
      <c r="G5164" s="28"/>
      <c r="H5164" s="31"/>
    </row>
    <row r="5165" spans="2:8">
      <c r="B5165" s="27"/>
      <c r="C5165" s="27"/>
      <c r="D5165" s="27"/>
      <c r="E5165" s="27"/>
      <c r="F5165" s="26"/>
      <c r="G5165" s="28"/>
      <c r="H5165" s="31"/>
    </row>
    <row r="5166" spans="2:8">
      <c r="B5166" s="27"/>
      <c r="C5166" s="27"/>
      <c r="D5166" s="27"/>
      <c r="E5166" s="27"/>
      <c r="F5166" s="26"/>
      <c r="G5166" s="28"/>
      <c r="H5166" s="31"/>
    </row>
    <row r="5167" spans="2:8">
      <c r="B5167" s="27"/>
      <c r="C5167" s="27"/>
      <c r="D5167" s="27"/>
      <c r="E5167" s="27"/>
      <c r="F5167" s="26"/>
      <c r="G5167" s="28"/>
      <c r="H5167" s="31"/>
    </row>
    <row r="5168" spans="2:8">
      <c r="B5168" s="27"/>
      <c r="C5168" s="27"/>
      <c r="D5168" s="27"/>
      <c r="E5168" s="27"/>
      <c r="F5168" s="26"/>
      <c r="G5168" s="28"/>
      <c r="H5168" s="31"/>
    </row>
    <row r="5169" spans="2:8">
      <c r="B5169" s="27"/>
      <c r="C5169" s="27"/>
      <c r="D5169" s="27"/>
      <c r="E5169" s="27"/>
      <c r="F5169" s="26"/>
      <c r="G5169" s="28"/>
      <c r="H5169" s="31"/>
    </row>
    <row r="5170" spans="2:8">
      <c r="B5170" s="27"/>
      <c r="C5170" s="27"/>
      <c r="D5170" s="27"/>
      <c r="E5170" s="27"/>
      <c r="F5170" s="26"/>
      <c r="G5170" s="28"/>
      <c r="H5170" s="31"/>
    </row>
    <row r="5171" spans="2:8">
      <c r="B5171" s="27"/>
      <c r="C5171" s="27"/>
      <c r="D5171" s="27"/>
      <c r="E5171" s="27"/>
      <c r="F5171" s="26"/>
      <c r="G5171" s="28"/>
      <c r="H5171" s="31"/>
    </row>
    <row r="5172" spans="2:8">
      <c r="B5172" s="27"/>
      <c r="C5172" s="27"/>
      <c r="D5172" s="27"/>
      <c r="E5172" s="27"/>
      <c r="F5172" s="26"/>
      <c r="G5172" s="28"/>
      <c r="H5172" s="31"/>
    </row>
    <row r="5173" spans="2:8">
      <c r="B5173" s="27"/>
      <c r="C5173" s="27"/>
      <c r="D5173" s="27"/>
      <c r="E5173" s="27"/>
      <c r="F5173" s="26"/>
      <c r="G5173" s="28"/>
      <c r="H5173" s="31"/>
    </row>
    <row r="5174" spans="2:8">
      <c r="B5174" s="27"/>
      <c r="C5174" s="27"/>
      <c r="D5174" s="27"/>
      <c r="E5174" s="27"/>
      <c r="F5174" s="26"/>
      <c r="G5174" s="28"/>
      <c r="H5174" s="31"/>
    </row>
    <row r="5175" spans="2:8">
      <c r="B5175" s="27"/>
      <c r="C5175" s="27"/>
      <c r="D5175" s="27"/>
      <c r="E5175" s="27"/>
      <c r="F5175" s="26"/>
      <c r="G5175" s="28"/>
      <c r="H5175" s="31"/>
    </row>
    <row r="5176" spans="2:8">
      <c r="B5176" s="27"/>
      <c r="C5176" s="27"/>
      <c r="D5176" s="27"/>
      <c r="E5176" s="27"/>
      <c r="F5176" s="26"/>
      <c r="G5176" s="28"/>
      <c r="H5176" s="31"/>
    </row>
    <row r="5177" spans="2:8">
      <c r="B5177" s="27"/>
      <c r="C5177" s="27"/>
      <c r="D5177" s="27"/>
      <c r="E5177" s="27"/>
      <c r="F5177" s="26"/>
      <c r="G5177" s="28"/>
      <c r="H5177" s="31"/>
    </row>
    <row r="5178" spans="2:8">
      <c r="B5178" s="27"/>
      <c r="C5178" s="27"/>
      <c r="D5178" s="27"/>
      <c r="E5178" s="27"/>
      <c r="F5178" s="26"/>
      <c r="G5178" s="28"/>
      <c r="H5178" s="31"/>
    </row>
    <row r="5179" spans="2:8">
      <c r="B5179" s="27"/>
      <c r="C5179" s="27"/>
      <c r="D5179" s="27"/>
      <c r="E5179" s="27"/>
      <c r="F5179" s="26"/>
      <c r="G5179" s="28"/>
      <c r="H5179" s="31"/>
    </row>
    <row r="5180" spans="2:8">
      <c r="B5180" s="27"/>
      <c r="C5180" s="27"/>
      <c r="D5180" s="27"/>
      <c r="E5180" s="27"/>
      <c r="F5180" s="26"/>
      <c r="G5180" s="28"/>
      <c r="H5180" s="31"/>
    </row>
    <row r="5181" spans="2:8">
      <c r="B5181" s="27"/>
      <c r="C5181" s="27"/>
      <c r="D5181" s="27"/>
      <c r="E5181" s="27"/>
      <c r="F5181" s="26"/>
      <c r="G5181" s="28"/>
      <c r="H5181" s="31"/>
    </row>
    <row r="5182" spans="2:8">
      <c r="B5182" s="27"/>
      <c r="C5182" s="27"/>
      <c r="D5182" s="27"/>
      <c r="E5182" s="27"/>
      <c r="F5182" s="26"/>
      <c r="G5182" s="28"/>
      <c r="H5182" s="31"/>
    </row>
    <row r="5183" spans="2:8">
      <c r="B5183" s="27"/>
      <c r="C5183" s="27"/>
      <c r="D5183" s="27"/>
      <c r="E5183" s="27"/>
      <c r="F5183" s="26"/>
      <c r="G5183" s="28"/>
      <c r="H5183" s="31"/>
    </row>
    <row r="5184" spans="2:8">
      <c r="B5184" s="27"/>
      <c r="C5184" s="27"/>
      <c r="D5184" s="27"/>
      <c r="E5184" s="27"/>
      <c r="F5184" s="26"/>
      <c r="G5184" s="28"/>
      <c r="H5184" s="31"/>
    </row>
    <row r="5185" spans="2:8">
      <c r="B5185" s="27"/>
      <c r="C5185" s="27"/>
      <c r="D5185" s="27"/>
      <c r="E5185" s="27"/>
      <c r="F5185" s="26"/>
      <c r="G5185" s="28"/>
      <c r="H5185" s="31"/>
    </row>
    <row r="5186" spans="2:8">
      <c r="B5186" s="27"/>
      <c r="C5186" s="27"/>
      <c r="D5186" s="27"/>
      <c r="E5186" s="27"/>
      <c r="F5186" s="26"/>
      <c r="G5186" s="28"/>
      <c r="H5186" s="31"/>
    </row>
    <row r="5187" spans="2:8">
      <c r="B5187" s="27"/>
      <c r="C5187" s="27"/>
      <c r="D5187" s="27"/>
      <c r="E5187" s="27"/>
      <c r="F5187" s="26"/>
      <c r="G5187" s="28"/>
      <c r="H5187" s="31"/>
    </row>
    <row r="5188" spans="2:8">
      <c r="B5188" s="27"/>
      <c r="C5188" s="27"/>
      <c r="D5188" s="27"/>
      <c r="E5188" s="27"/>
      <c r="F5188" s="26"/>
      <c r="G5188" s="28"/>
      <c r="H5188" s="31"/>
    </row>
    <row r="5189" spans="2:8">
      <c r="B5189" s="27"/>
      <c r="C5189" s="27"/>
      <c r="D5189" s="27"/>
      <c r="E5189" s="27"/>
      <c r="F5189" s="26"/>
      <c r="G5189" s="28"/>
      <c r="H5189" s="31"/>
    </row>
    <row r="5190" spans="2:8">
      <c r="B5190" s="27"/>
      <c r="C5190" s="27"/>
      <c r="D5190" s="27"/>
      <c r="E5190" s="27"/>
      <c r="F5190" s="26"/>
      <c r="G5190" s="28"/>
      <c r="H5190" s="31"/>
    </row>
    <row r="5191" spans="2:8">
      <c r="B5191" s="27"/>
      <c r="C5191" s="27"/>
      <c r="D5191" s="27"/>
      <c r="E5191" s="27"/>
      <c r="F5191" s="26"/>
      <c r="G5191" s="28"/>
      <c r="H5191" s="31"/>
    </row>
    <row r="5192" spans="2:8">
      <c r="B5192" s="27"/>
      <c r="C5192" s="27"/>
      <c r="D5192" s="27"/>
      <c r="E5192" s="27"/>
      <c r="F5192" s="26"/>
      <c r="G5192" s="28"/>
      <c r="H5192" s="31"/>
    </row>
    <row r="5193" spans="2:8">
      <c r="B5193" s="27"/>
      <c r="C5193" s="27"/>
      <c r="D5193" s="27"/>
      <c r="E5193" s="27"/>
      <c r="F5193" s="26"/>
      <c r="G5193" s="28"/>
      <c r="H5193" s="31"/>
    </row>
    <row r="5194" spans="2:8">
      <c r="B5194" s="27"/>
      <c r="C5194" s="27"/>
      <c r="D5194" s="27"/>
      <c r="E5194" s="27"/>
      <c r="F5194" s="26"/>
      <c r="G5194" s="28"/>
      <c r="H5194" s="31"/>
    </row>
    <row r="5195" spans="2:8">
      <c r="B5195" s="27"/>
      <c r="C5195" s="27"/>
      <c r="D5195" s="27"/>
      <c r="E5195" s="27"/>
      <c r="F5195" s="26"/>
      <c r="G5195" s="28"/>
      <c r="H5195" s="31"/>
    </row>
    <row r="5196" spans="2:8">
      <c r="B5196" s="27"/>
      <c r="C5196" s="27"/>
      <c r="D5196" s="27"/>
      <c r="E5196" s="27"/>
      <c r="F5196" s="26"/>
      <c r="G5196" s="28"/>
      <c r="H5196" s="31"/>
    </row>
    <row r="5197" spans="2:8">
      <c r="B5197" s="27"/>
      <c r="C5197" s="27"/>
      <c r="D5197" s="27"/>
      <c r="E5197" s="27"/>
      <c r="F5197" s="26"/>
      <c r="G5197" s="28"/>
      <c r="H5197" s="31"/>
    </row>
    <row r="5198" spans="2:8">
      <c r="B5198" s="27"/>
      <c r="C5198" s="27"/>
      <c r="D5198" s="27"/>
      <c r="E5198" s="27"/>
      <c r="F5198" s="26"/>
      <c r="G5198" s="28"/>
      <c r="H5198" s="31"/>
    </row>
    <row r="5199" spans="2:8">
      <c r="B5199" s="27"/>
      <c r="C5199" s="27"/>
      <c r="D5199" s="27"/>
      <c r="E5199" s="27"/>
      <c r="F5199" s="26"/>
      <c r="G5199" s="28"/>
      <c r="H5199" s="31"/>
    </row>
    <row r="5200" spans="2:8">
      <c r="B5200" s="27"/>
      <c r="C5200" s="27"/>
      <c r="D5200" s="27"/>
      <c r="E5200" s="27"/>
      <c r="F5200" s="26"/>
      <c r="G5200" s="28"/>
      <c r="H5200" s="31"/>
    </row>
    <row r="5201" spans="2:8">
      <c r="B5201" s="27"/>
      <c r="C5201" s="27"/>
      <c r="D5201" s="27"/>
      <c r="E5201" s="27"/>
      <c r="F5201" s="26"/>
      <c r="G5201" s="28"/>
      <c r="H5201" s="31"/>
    </row>
    <row r="5202" spans="2:8">
      <c r="B5202" s="27"/>
      <c r="C5202" s="27"/>
      <c r="D5202" s="27"/>
      <c r="E5202" s="27"/>
      <c r="F5202" s="26"/>
      <c r="G5202" s="28"/>
      <c r="H5202" s="31"/>
    </row>
    <row r="5203" spans="2:8">
      <c r="B5203" s="27"/>
      <c r="C5203" s="27"/>
      <c r="D5203" s="27"/>
      <c r="E5203" s="27"/>
      <c r="F5203" s="26"/>
      <c r="G5203" s="28"/>
      <c r="H5203" s="31"/>
    </row>
    <row r="5204" spans="2:8">
      <c r="B5204" s="27"/>
      <c r="C5204" s="27"/>
      <c r="D5204" s="27"/>
      <c r="E5204" s="27"/>
      <c r="F5204" s="26"/>
      <c r="G5204" s="28"/>
      <c r="H5204" s="31"/>
    </row>
    <row r="5205" spans="2:8">
      <c r="B5205" s="27"/>
      <c r="C5205" s="27"/>
      <c r="D5205" s="27"/>
      <c r="E5205" s="27"/>
      <c r="F5205" s="26"/>
      <c r="G5205" s="28"/>
      <c r="H5205" s="31"/>
    </row>
    <row r="5206" spans="2:8">
      <c r="B5206" s="27"/>
      <c r="C5206" s="27"/>
      <c r="D5206" s="27"/>
      <c r="E5206" s="27"/>
      <c r="F5206" s="26"/>
      <c r="G5206" s="28"/>
      <c r="H5206" s="31"/>
    </row>
    <row r="5207" spans="2:8">
      <c r="B5207" s="27"/>
      <c r="C5207" s="27"/>
      <c r="D5207" s="27"/>
      <c r="E5207" s="27"/>
      <c r="F5207" s="26"/>
      <c r="G5207" s="28"/>
      <c r="H5207" s="31"/>
    </row>
    <row r="5208" spans="2:8">
      <c r="B5208" s="27"/>
      <c r="C5208" s="27"/>
      <c r="D5208" s="27"/>
      <c r="E5208" s="27"/>
      <c r="F5208" s="26"/>
      <c r="G5208" s="28"/>
      <c r="H5208" s="31"/>
    </row>
    <row r="5209" spans="2:8">
      <c r="B5209" s="27"/>
      <c r="C5209" s="27"/>
      <c r="D5209" s="27"/>
      <c r="E5209" s="27"/>
      <c r="F5209" s="26"/>
      <c r="G5209" s="28"/>
      <c r="H5209" s="31"/>
    </row>
    <row r="5210" spans="2:8">
      <c r="B5210" s="27"/>
      <c r="C5210" s="27"/>
      <c r="D5210" s="27"/>
      <c r="E5210" s="27"/>
      <c r="F5210" s="26"/>
      <c r="G5210" s="28"/>
      <c r="H5210" s="31"/>
    </row>
    <row r="5211" spans="2:8">
      <c r="B5211" s="27"/>
      <c r="C5211" s="27"/>
      <c r="D5211" s="27"/>
      <c r="E5211" s="27"/>
      <c r="F5211" s="26"/>
      <c r="G5211" s="28"/>
      <c r="H5211" s="31"/>
    </row>
    <row r="5212" spans="2:8">
      <c r="B5212" s="27"/>
      <c r="C5212" s="27"/>
      <c r="D5212" s="27"/>
      <c r="E5212" s="27"/>
      <c r="F5212" s="26"/>
      <c r="G5212" s="28"/>
      <c r="H5212" s="31"/>
    </row>
    <row r="5213" spans="2:8">
      <c r="B5213" s="27"/>
      <c r="C5213" s="27"/>
      <c r="D5213" s="27"/>
      <c r="E5213" s="27"/>
      <c r="F5213" s="26"/>
      <c r="G5213" s="28"/>
      <c r="H5213" s="31"/>
    </row>
    <row r="5214" spans="2:8">
      <c r="B5214" s="27"/>
      <c r="C5214" s="27"/>
      <c r="D5214" s="27"/>
      <c r="E5214" s="27"/>
      <c r="F5214" s="26"/>
      <c r="G5214" s="28"/>
      <c r="H5214" s="31"/>
    </row>
    <row r="5215" spans="2:8">
      <c r="B5215" s="27"/>
      <c r="C5215" s="27"/>
      <c r="D5215" s="27"/>
      <c r="E5215" s="27"/>
      <c r="F5215" s="26"/>
      <c r="G5215" s="28"/>
      <c r="H5215" s="31"/>
    </row>
    <row r="5216" spans="2:8">
      <c r="B5216" s="27"/>
      <c r="C5216" s="27"/>
      <c r="D5216" s="27"/>
      <c r="E5216" s="27"/>
      <c r="F5216" s="26"/>
      <c r="G5216" s="28"/>
      <c r="H5216" s="31"/>
    </row>
    <row r="5217" spans="2:8">
      <c r="B5217" s="27"/>
      <c r="C5217" s="27"/>
      <c r="D5217" s="27"/>
      <c r="E5217" s="27"/>
      <c r="F5217" s="26"/>
      <c r="G5217" s="28"/>
      <c r="H5217" s="31"/>
    </row>
    <row r="5218" spans="2:8">
      <c r="B5218" s="27"/>
      <c r="C5218" s="27"/>
      <c r="D5218" s="27"/>
      <c r="E5218" s="27"/>
      <c r="F5218" s="26"/>
      <c r="G5218" s="28"/>
      <c r="H5218" s="31"/>
    </row>
    <row r="5219" spans="2:8">
      <c r="B5219" s="27"/>
      <c r="C5219" s="27"/>
      <c r="D5219" s="27"/>
      <c r="E5219" s="27"/>
      <c r="F5219" s="26"/>
      <c r="G5219" s="28"/>
      <c r="H5219" s="31"/>
    </row>
    <row r="5220" spans="2:8">
      <c r="B5220" s="27"/>
      <c r="C5220" s="27"/>
      <c r="D5220" s="27"/>
      <c r="E5220" s="27"/>
      <c r="F5220" s="26"/>
      <c r="G5220" s="28"/>
      <c r="H5220" s="31"/>
    </row>
    <row r="5221" spans="2:8">
      <c r="B5221" s="27"/>
      <c r="C5221" s="27"/>
      <c r="D5221" s="27"/>
      <c r="E5221" s="27"/>
      <c r="F5221" s="26"/>
      <c r="G5221" s="28"/>
      <c r="H5221" s="31"/>
    </row>
    <row r="5222" spans="2:8">
      <c r="B5222" s="27"/>
      <c r="C5222" s="27"/>
      <c r="D5222" s="27"/>
      <c r="E5222" s="27"/>
      <c r="F5222" s="26"/>
      <c r="G5222" s="28"/>
      <c r="H5222" s="31"/>
    </row>
    <row r="5223" spans="2:8">
      <c r="B5223" s="27"/>
      <c r="C5223" s="27"/>
      <c r="D5223" s="27"/>
      <c r="E5223" s="27"/>
      <c r="F5223" s="26"/>
      <c r="G5223" s="28"/>
      <c r="H5223" s="31"/>
    </row>
    <row r="5224" spans="2:8">
      <c r="B5224" s="27"/>
      <c r="C5224" s="27"/>
      <c r="D5224" s="27"/>
      <c r="E5224" s="27"/>
      <c r="F5224" s="26"/>
      <c r="G5224" s="28"/>
      <c r="H5224" s="31"/>
    </row>
    <row r="5225" spans="2:8">
      <c r="B5225" s="27"/>
      <c r="C5225" s="27"/>
      <c r="D5225" s="27"/>
      <c r="E5225" s="27"/>
      <c r="F5225" s="26"/>
      <c r="G5225" s="28"/>
      <c r="H5225" s="31"/>
    </row>
    <row r="5226" spans="2:8">
      <c r="B5226" s="27"/>
      <c r="C5226" s="27"/>
      <c r="D5226" s="27"/>
      <c r="E5226" s="27"/>
      <c r="F5226" s="26"/>
      <c r="G5226" s="28"/>
      <c r="H5226" s="31"/>
    </row>
    <row r="5227" spans="2:8">
      <c r="B5227" s="27"/>
      <c r="C5227" s="27"/>
      <c r="D5227" s="27"/>
      <c r="E5227" s="27"/>
      <c r="F5227" s="26"/>
      <c r="G5227" s="28"/>
      <c r="H5227" s="31"/>
    </row>
    <row r="5228" spans="2:8">
      <c r="B5228" s="27"/>
      <c r="C5228" s="27"/>
      <c r="D5228" s="27"/>
      <c r="E5228" s="27"/>
      <c r="F5228" s="26"/>
      <c r="G5228" s="28"/>
      <c r="H5228" s="31"/>
    </row>
    <row r="5229" spans="2:8">
      <c r="B5229" s="27"/>
      <c r="C5229" s="27"/>
      <c r="D5229" s="27"/>
      <c r="E5229" s="27"/>
      <c r="F5229" s="26"/>
      <c r="G5229" s="28"/>
      <c r="H5229" s="31"/>
    </row>
    <row r="5230" spans="2:8">
      <c r="B5230" s="27"/>
      <c r="C5230" s="27"/>
      <c r="D5230" s="27"/>
      <c r="E5230" s="27"/>
      <c r="F5230" s="26"/>
      <c r="G5230" s="28"/>
      <c r="H5230" s="31"/>
    </row>
    <row r="5231" spans="2:8">
      <c r="B5231" s="27"/>
      <c r="C5231" s="27"/>
      <c r="D5231" s="27"/>
      <c r="E5231" s="27"/>
      <c r="F5231" s="26"/>
      <c r="G5231" s="28"/>
      <c r="H5231" s="31"/>
    </row>
    <row r="5232" spans="2:8">
      <c r="B5232" s="27"/>
      <c r="C5232" s="27"/>
      <c r="D5232" s="27"/>
      <c r="E5232" s="27"/>
      <c r="F5232" s="26"/>
      <c r="G5232" s="28"/>
      <c r="H5232" s="31"/>
    </row>
    <row r="5233" spans="2:8">
      <c r="B5233" s="27"/>
      <c r="C5233" s="27"/>
      <c r="D5233" s="27"/>
      <c r="E5233" s="27"/>
      <c r="F5233" s="26"/>
      <c r="G5233" s="28"/>
      <c r="H5233" s="31"/>
    </row>
    <row r="5234" spans="2:8">
      <c r="B5234" s="27"/>
      <c r="C5234" s="27"/>
      <c r="D5234" s="27"/>
      <c r="E5234" s="27"/>
      <c r="F5234" s="26"/>
      <c r="G5234" s="28"/>
      <c r="H5234" s="31"/>
    </row>
    <row r="5235" spans="2:8">
      <c r="B5235" s="27"/>
      <c r="C5235" s="27"/>
      <c r="D5235" s="27"/>
      <c r="E5235" s="27"/>
      <c r="F5235" s="26"/>
      <c r="G5235" s="28"/>
      <c r="H5235" s="31"/>
    </row>
    <row r="5236" spans="2:8">
      <c r="B5236" s="27"/>
      <c r="C5236" s="27"/>
      <c r="D5236" s="27"/>
      <c r="E5236" s="27"/>
      <c r="F5236" s="26"/>
      <c r="G5236" s="28"/>
      <c r="H5236" s="31"/>
    </row>
    <row r="5237" spans="2:8">
      <c r="B5237" s="27"/>
      <c r="C5237" s="27"/>
      <c r="D5237" s="27"/>
      <c r="E5237" s="27"/>
      <c r="F5237" s="26"/>
      <c r="G5237" s="28"/>
      <c r="H5237" s="31"/>
    </row>
    <row r="5238" spans="2:8">
      <c r="B5238" s="27"/>
      <c r="C5238" s="27"/>
      <c r="D5238" s="27"/>
      <c r="E5238" s="27"/>
      <c r="F5238" s="26"/>
      <c r="G5238" s="28"/>
      <c r="H5238" s="31"/>
    </row>
    <row r="5239" spans="2:8">
      <c r="B5239" s="27"/>
      <c r="C5239" s="27"/>
      <c r="D5239" s="27"/>
      <c r="E5239" s="27"/>
      <c r="F5239" s="26"/>
      <c r="G5239" s="28"/>
      <c r="H5239" s="31"/>
    </row>
    <row r="5240" spans="2:8">
      <c r="B5240" s="27"/>
      <c r="C5240" s="27"/>
      <c r="D5240" s="27"/>
      <c r="E5240" s="27"/>
      <c r="F5240" s="26"/>
      <c r="G5240" s="28"/>
      <c r="H5240" s="31"/>
    </row>
    <row r="5241" spans="2:8">
      <c r="B5241" s="27"/>
      <c r="C5241" s="27"/>
      <c r="D5241" s="27"/>
      <c r="E5241" s="27"/>
      <c r="F5241" s="26"/>
      <c r="G5241" s="28"/>
      <c r="H5241" s="31"/>
    </row>
    <row r="5242" spans="2:8">
      <c r="B5242" s="27"/>
      <c r="C5242" s="27"/>
      <c r="D5242" s="27"/>
      <c r="E5242" s="27"/>
      <c r="F5242" s="26"/>
      <c r="G5242" s="28"/>
      <c r="H5242" s="31"/>
    </row>
    <row r="5243" spans="2:8">
      <c r="B5243" s="27"/>
      <c r="C5243" s="27"/>
      <c r="D5243" s="27"/>
      <c r="E5243" s="27"/>
      <c r="F5243" s="26"/>
      <c r="G5243" s="28"/>
      <c r="H5243" s="31"/>
    </row>
    <row r="5244" spans="2:8">
      <c r="B5244" s="27"/>
      <c r="C5244" s="27"/>
      <c r="D5244" s="27"/>
      <c r="E5244" s="27"/>
      <c r="F5244" s="26"/>
      <c r="G5244" s="28"/>
      <c r="H5244" s="31"/>
    </row>
    <row r="5245" spans="2:8">
      <c r="B5245" s="27"/>
      <c r="C5245" s="27"/>
      <c r="D5245" s="27"/>
      <c r="E5245" s="27"/>
      <c r="F5245" s="26"/>
      <c r="G5245" s="28"/>
      <c r="H5245" s="31"/>
    </row>
    <row r="5246" spans="2:8">
      <c r="B5246" s="27"/>
      <c r="C5246" s="27"/>
      <c r="D5246" s="27"/>
      <c r="E5246" s="27"/>
      <c r="F5246" s="26"/>
      <c r="G5246" s="28"/>
      <c r="H5246" s="31"/>
    </row>
    <row r="5247" spans="2:8">
      <c r="B5247" s="27"/>
      <c r="C5247" s="27"/>
      <c r="D5247" s="27"/>
      <c r="E5247" s="27"/>
      <c r="F5247" s="26"/>
      <c r="G5247" s="28"/>
      <c r="H5247" s="31"/>
    </row>
    <row r="5248" spans="2:8">
      <c r="B5248" s="27"/>
      <c r="C5248" s="27"/>
      <c r="D5248" s="27"/>
      <c r="E5248" s="27"/>
      <c r="F5248" s="26"/>
      <c r="G5248" s="28"/>
      <c r="H5248" s="31"/>
    </row>
    <row r="5249" spans="2:8">
      <c r="B5249" s="27"/>
      <c r="C5249" s="27"/>
      <c r="D5249" s="27"/>
      <c r="E5249" s="27"/>
      <c r="F5249" s="26"/>
      <c r="G5249" s="28"/>
      <c r="H5249" s="31"/>
    </row>
    <row r="5250" spans="2:8">
      <c r="B5250" s="27"/>
      <c r="C5250" s="27"/>
      <c r="D5250" s="27"/>
      <c r="E5250" s="27"/>
      <c r="F5250" s="26"/>
      <c r="G5250" s="28"/>
      <c r="H5250" s="31"/>
    </row>
    <row r="5251" spans="2:8">
      <c r="B5251" s="27"/>
      <c r="C5251" s="27"/>
      <c r="D5251" s="27"/>
      <c r="E5251" s="27"/>
      <c r="F5251" s="26"/>
      <c r="G5251" s="28"/>
      <c r="H5251" s="31"/>
    </row>
    <row r="5252" spans="2:8">
      <c r="B5252" s="27"/>
      <c r="C5252" s="27"/>
      <c r="D5252" s="27"/>
      <c r="E5252" s="27"/>
      <c r="F5252" s="26"/>
      <c r="G5252" s="28"/>
      <c r="H5252" s="31"/>
    </row>
    <row r="5253" spans="2:8">
      <c r="B5253" s="27"/>
      <c r="C5253" s="27"/>
      <c r="D5253" s="27"/>
      <c r="E5253" s="27"/>
      <c r="F5253" s="26"/>
      <c r="G5253" s="28"/>
      <c r="H5253" s="31"/>
    </row>
    <row r="5254" spans="2:8">
      <c r="B5254" s="27"/>
      <c r="C5254" s="27"/>
      <c r="D5254" s="27"/>
      <c r="E5254" s="27"/>
      <c r="F5254" s="26"/>
      <c r="G5254" s="28"/>
      <c r="H5254" s="31"/>
    </row>
    <row r="5255" spans="2:8">
      <c r="B5255" s="27"/>
      <c r="C5255" s="27"/>
      <c r="D5255" s="27"/>
      <c r="E5255" s="27"/>
      <c r="F5255" s="26"/>
      <c r="G5255" s="28"/>
      <c r="H5255" s="31"/>
    </row>
    <row r="5256" spans="2:8">
      <c r="B5256" s="27"/>
      <c r="C5256" s="27"/>
      <c r="D5256" s="27"/>
      <c r="E5256" s="27"/>
      <c r="F5256" s="26"/>
      <c r="G5256" s="28"/>
      <c r="H5256" s="31"/>
    </row>
    <row r="5257" spans="2:8">
      <c r="B5257" s="27"/>
      <c r="C5257" s="27"/>
      <c r="D5257" s="27"/>
      <c r="E5257" s="27"/>
      <c r="F5257" s="26"/>
      <c r="G5257" s="28"/>
      <c r="H5257" s="31"/>
    </row>
    <row r="5258" spans="2:8">
      <c r="B5258" s="27"/>
      <c r="C5258" s="27"/>
      <c r="D5258" s="27"/>
      <c r="E5258" s="27"/>
      <c r="F5258" s="26"/>
      <c r="G5258" s="28"/>
      <c r="H5258" s="31"/>
    </row>
    <row r="5259" spans="2:8">
      <c r="B5259" s="27"/>
      <c r="C5259" s="27"/>
      <c r="D5259" s="27"/>
      <c r="E5259" s="27"/>
      <c r="F5259" s="26"/>
      <c r="G5259" s="28"/>
      <c r="H5259" s="31"/>
    </row>
    <row r="5260" spans="2:8">
      <c r="B5260" s="27"/>
      <c r="C5260" s="27"/>
      <c r="D5260" s="27"/>
      <c r="E5260" s="27"/>
      <c r="F5260" s="26"/>
      <c r="G5260" s="28"/>
      <c r="H5260" s="31"/>
    </row>
    <row r="5261" spans="2:8">
      <c r="B5261" s="27"/>
      <c r="C5261" s="27"/>
      <c r="D5261" s="27"/>
      <c r="E5261" s="27"/>
      <c r="F5261" s="26"/>
      <c r="G5261" s="28"/>
      <c r="H5261" s="31"/>
    </row>
    <row r="5262" spans="2:8">
      <c r="B5262" s="27"/>
      <c r="C5262" s="27"/>
      <c r="D5262" s="27"/>
      <c r="E5262" s="27"/>
      <c r="F5262" s="26"/>
      <c r="G5262" s="28"/>
      <c r="H5262" s="31"/>
    </row>
    <row r="5263" spans="2:8">
      <c r="B5263" s="27"/>
      <c r="C5263" s="27"/>
      <c r="D5263" s="27"/>
      <c r="E5263" s="27"/>
      <c r="F5263" s="26"/>
      <c r="G5263" s="28"/>
      <c r="H5263" s="31"/>
    </row>
    <row r="5264" spans="2:8">
      <c r="B5264" s="27"/>
      <c r="C5264" s="27"/>
      <c r="D5264" s="27"/>
      <c r="E5264" s="27"/>
      <c r="F5264" s="26"/>
      <c r="G5264" s="28"/>
      <c r="H5264" s="31"/>
    </row>
    <row r="5265" spans="2:8">
      <c r="B5265" s="27"/>
      <c r="C5265" s="27"/>
      <c r="D5265" s="27"/>
      <c r="E5265" s="27"/>
      <c r="F5265" s="26"/>
      <c r="G5265" s="28"/>
      <c r="H5265" s="31"/>
    </row>
    <row r="5266" spans="2:8">
      <c r="B5266" s="27"/>
      <c r="C5266" s="27"/>
      <c r="D5266" s="27"/>
      <c r="E5266" s="27"/>
      <c r="F5266" s="26"/>
      <c r="G5266" s="28"/>
      <c r="H5266" s="31"/>
    </row>
    <row r="5267" spans="2:8">
      <c r="B5267" s="27"/>
      <c r="C5267" s="27"/>
      <c r="D5267" s="27"/>
      <c r="E5267" s="27"/>
      <c r="F5267" s="26"/>
      <c r="G5267" s="28"/>
      <c r="H5267" s="31"/>
    </row>
    <row r="5268" spans="2:8">
      <c r="B5268" s="27"/>
      <c r="C5268" s="27"/>
      <c r="D5268" s="27"/>
      <c r="E5268" s="27"/>
      <c r="F5268" s="26"/>
      <c r="G5268" s="28"/>
      <c r="H5268" s="31"/>
    </row>
    <row r="5269" spans="2:8">
      <c r="B5269" s="27"/>
      <c r="C5269" s="27"/>
      <c r="D5269" s="27"/>
      <c r="E5269" s="27"/>
      <c r="F5269" s="26"/>
      <c r="G5269" s="28"/>
      <c r="H5269" s="31"/>
    </row>
    <row r="5270" spans="2:8">
      <c r="B5270" s="27"/>
      <c r="C5270" s="27"/>
      <c r="D5270" s="27"/>
      <c r="E5270" s="27"/>
      <c r="F5270" s="26"/>
      <c r="G5270" s="28"/>
      <c r="H5270" s="31"/>
    </row>
    <row r="5271" spans="2:8">
      <c r="B5271" s="27"/>
      <c r="C5271" s="27"/>
      <c r="D5271" s="27"/>
      <c r="E5271" s="27"/>
      <c r="F5271" s="26"/>
      <c r="G5271" s="28"/>
      <c r="H5271" s="31"/>
    </row>
    <row r="5272" spans="2:8">
      <c r="B5272" s="27"/>
      <c r="C5272" s="27"/>
      <c r="D5272" s="27"/>
      <c r="E5272" s="27"/>
      <c r="F5272" s="26"/>
      <c r="G5272" s="28"/>
      <c r="H5272" s="31"/>
    </row>
    <row r="5273" spans="2:8">
      <c r="B5273" s="27"/>
      <c r="C5273" s="27"/>
      <c r="D5273" s="27"/>
      <c r="E5273" s="27"/>
      <c r="F5273" s="26"/>
      <c r="G5273" s="28"/>
      <c r="H5273" s="31"/>
    </row>
    <row r="5274" spans="2:8">
      <c r="B5274" s="27"/>
      <c r="C5274" s="27"/>
      <c r="D5274" s="27"/>
      <c r="E5274" s="27"/>
      <c r="F5274" s="26"/>
      <c r="G5274" s="28"/>
      <c r="H5274" s="31"/>
    </row>
    <row r="5275" spans="2:8">
      <c r="B5275" s="27"/>
      <c r="C5275" s="27"/>
      <c r="D5275" s="27"/>
      <c r="E5275" s="27"/>
      <c r="F5275" s="26"/>
      <c r="G5275" s="28"/>
      <c r="H5275" s="31"/>
    </row>
    <row r="5276" spans="2:8">
      <c r="B5276" s="27"/>
      <c r="C5276" s="27"/>
      <c r="D5276" s="27"/>
      <c r="E5276" s="27"/>
      <c r="F5276" s="26"/>
      <c r="G5276" s="28"/>
      <c r="H5276" s="31"/>
    </row>
    <row r="5277" spans="2:8">
      <c r="B5277" s="27"/>
      <c r="C5277" s="27"/>
      <c r="D5277" s="27"/>
      <c r="E5277" s="27"/>
      <c r="F5277" s="26"/>
      <c r="G5277" s="28"/>
      <c r="H5277" s="31"/>
    </row>
    <row r="5278" spans="2:8">
      <c r="B5278" s="27"/>
      <c r="C5278" s="27"/>
      <c r="D5278" s="27"/>
      <c r="E5278" s="27"/>
      <c r="F5278" s="26"/>
      <c r="G5278" s="28"/>
      <c r="H5278" s="31"/>
    </row>
    <row r="5279" spans="2:8">
      <c r="B5279" s="27"/>
      <c r="C5279" s="27"/>
      <c r="D5279" s="27"/>
      <c r="E5279" s="27"/>
      <c r="F5279" s="26"/>
      <c r="G5279" s="28"/>
      <c r="H5279" s="31"/>
    </row>
    <row r="5280" spans="2:8">
      <c r="B5280" s="27"/>
      <c r="C5280" s="27"/>
      <c r="D5280" s="27"/>
      <c r="E5280" s="27"/>
      <c r="F5280" s="26"/>
      <c r="G5280" s="28"/>
      <c r="H5280" s="31"/>
    </row>
    <row r="5281" spans="2:8">
      <c r="B5281" s="27"/>
      <c r="C5281" s="27"/>
      <c r="D5281" s="27"/>
      <c r="E5281" s="27"/>
      <c r="F5281" s="26"/>
      <c r="G5281" s="28"/>
      <c r="H5281" s="31"/>
    </row>
    <row r="5282" spans="2:8">
      <c r="B5282" s="27"/>
      <c r="C5282" s="27"/>
      <c r="D5282" s="27"/>
      <c r="E5282" s="27"/>
      <c r="F5282" s="26"/>
      <c r="G5282" s="28"/>
      <c r="H5282" s="31"/>
    </row>
    <row r="5283" spans="2:8">
      <c r="B5283" s="27"/>
      <c r="C5283" s="27"/>
      <c r="D5283" s="27"/>
      <c r="E5283" s="27"/>
      <c r="F5283" s="26"/>
      <c r="G5283" s="28"/>
      <c r="H5283" s="31"/>
    </row>
    <row r="5284" spans="2:8">
      <c r="B5284" s="27"/>
      <c r="C5284" s="27"/>
      <c r="D5284" s="27"/>
      <c r="E5284" s="27"/>
      <c r="F5284" s="26"/>
      <c r="G5284" s="28"/>
      <c r="H5284" s="31"/>
    </row>
    <row r="5285" spans="2:8">
      <c r="B5285" s="27"/>
      <c r="C5285" s="27"/>
      <c r="D5285" s="27"/>
      <c r="E5285" s="27"/>
      <c r="F5285" s="26"/>
      <c r="G5285" s="28"/>
      <c r="H5285" s="31"/>
    </row>
    <row r="5286" spans="2:8">
      <c r="B5286" s="27"/>
      <c r="C5286" s="27"/>
      <c r="D5286" s="27"/>
      <c r="E5286" s="27"/>
      <c r="F5286" s="26"/>
      <c r="G5286" s="28"/>
      <c r="H5286" s="31"/>
    </row>
    <row r="5287" spans="2:8">
      <c r="B5287" s="27"/>
      <c r="C5287" s="27"/>
      <c r="D5287" s="27"/>
      <c r="E5287" s="27"/>
      <c r="F5287" s="26"/>
      <c r="G5287" s="28"/>
      <c r="H5287" s="31"/>
    </row>
    <row r="5288" spans="2:8">
      <c r="B5288" s="27"/>
      <c r="C5288" s="27"/>
      <c r="D5288" s="27"/>
      <c r="E5288" s="27"/>
      <c r="F5288" s="26"/>
      <c r="G5288" s="28"/>
      <c r="H5288" s="31"/>
    </row>
    <row r="5289" spans="2:8">
      <c r="B5289" s="27"/>
      <c r="C5289" s="27"/>
      <c r="D5289" s="27"/>
      <c r="E5289" s="27"/>
      <c r="F5289" s="26"/>
      <c r="G5289" s="28"/>
      <c r="H5289" s="31"/>
    </row>
    <row r="5290" spans="2:8">
      <c r="B5290" s="27"/>
      <c r="C5290" s="27"/>
      <c r="D5290" s="27"/>
      <c r="E5290" s="27"/>
      <c r="F5290" s="26"/>
      <c r="G5290" s="28"/>
      <c r="H5290" s="31"/>
    </row>
    <row r="5291" spans="2:8">
      <c r="B5291" s="27"/>
      <c r="C5291" s="27"/>
      <c r="D5291" s="27"/>
      <c r="E5291" s="27"/>
      <c r="F5291" s="26"/>
      <c r="G5291" s="28"/>
      <c r="H5291" s="31"/>
    </row>
    <row r="5292" spans="2:8">
      <c r="B5292" s="27"/>
      <c r="C5292" s="27"/>
      <c r="D5292" s="27"/>
      <c r="E5292" s="27"/>
      <c r="F5292" s="26"/>
      <c r="G5292" s="28"/>
      <c r="H5292" s="31"/>
    </row>
    <row r="5293" spans="2:8">
      <c r="B5293" s="27"/>
      <c r="C5293" s="27"/>
      <c r="D5293" s="27"/>
      <c r="E5293" s="27"/>
      <c r="F5293" s="26"/>
      <c r="G5293" s="28"/>
      <c r="H5293" s="31"/>
    </row>
    <row r="5294" spans="2:8">
      <c r="B5294" s="27"/>
      <c r="C5294" s="27"/>
      <c r="D5294" s="27"/>
      <c r="E5294" s="27"/>
      <c r="F5294" s="26"/>
      <c r="G5294" s="28"/>
      <c r="H5294" s="31"/>
    </row>
    <row r="5295" spans="2:8">
      <c r="B5295" s="27"/>
      <c r="C5295" s="27"/>
      <c r="D5295" s="27"/>
      <c r="E5295" s="27"/>
      <c r="F5295" s="26"/>
      <c r="G5295" s="28"/>
      <c r="H5295" s="31"/>
    </row>
    <row r="5296" spans="2:8">
      <c r="B5296" s="27"/>
      <c r="C5296" s="27"/>
      <c r="D5296" s="27"/>
      <c r="E5296" s="27"/>
      <c r="F5296" s="26"/>
      <c r="G5296" s="28"/>
      <c r="H5296" s="31"/>
    </row>
    <row r="5297" spans="2:8">
      <c r="B5297" s="27"/>
      <c r="C5297" s="27"/>
      <c r="D5297" s="27"/>
      <c r="E5297" s="27"/>
      <c r="F5297" s="26"/>
      <c r="G5297" s="28"/>
      <c r="H5297" s="31"/>
    </row>
    <row r="5298" spans="2:8">
      <c r="B5298" s="27"/>
      <c r="C5298" s="27"/>
      <c r="D5298" s="27"/>
      <c r="E5298" s="27"/>
      <c r="F5298" s="26"/>
      <c r="G5298" s="28"/>
      <c r="H5298" s="31"/>
    </row>
    <row r="5299" spans="2:8">
      <c r="B5299" s="27"/>
      <c r="C5299" s="27"/>
      <c r="D5299" s="27"/>
      <c r="E5299" s="27"/>
      <c r="F5299" s="26"/>
      <c r="G5299" s="28"/>
      <c r="H5299" s="31"/>
    </row>
    <row r="5300" spans="2:8">
      <c r="B5300" s="27"/>
      <c r="C5300" s="27"/>
      <c r="D5300" s="27"/>
      <c r="E5300" s="27"/>
      <c r="F5300" s="26"/>
      <c r="G5300" s="28"/>
      <c r="H5300" s="31"/>
    </row>
    <row r="5301" spans="2:8">
      <c r="B5301" s="27"/>
      <c r="C5301" s="27"/>
      <c r="D5301" s="27"/>
      <c r="E5301" s="27"/>
      <c r="F5301" s="26"/>
      <c r="G5301" s="28"/>
      <c r="H5301" s="31"/>
    </row>
    <row r="5302" spans="2:8">
      <c r="B5302" s="27"/>
      <c r="C5302" s="27"/>
      <c r="D5302" s="27"/>
      <c r="E5302" s="27"/>
      <c r="F5302" s="26"/>
      <c r="G5302" s="28"/>
      <c r="H5302" s="31"/>
    </row>
    <row r="5303" spans="2:8">
      <c r="B5303" s="27"/>
      <c r="C5303" s="27"/>
      <c r="D5303" s="27"/>
      <c r="E5303" s="27"/>
      <c r="F5303" s="26"/>
      <c r="G5303" s="28"/>
      <c r="H5303" s="31"/>
    </row>
    <row r="5304" spans="2:8">
      <c r="B5304" s="27"/>
      <c r="C5304" s="27"/>
      <c r="D5304" s="27"/>
      <c r="E5304" s="27"/>
      <c r="F5304" s="26"/>
      <c r="G5304" s="28"/>
      <c r="H5304" s="31"/>
    </row>
    <row r="5305" spans="2:8">
      <c r="B5305" s="27"/>
      <c r="C5305" s="27"/>
      <c r="D5305" s="27"/>
      <c r="E5305" s="27"/>
      <c r="F5305" s="26"/>
      <c r="G5305" s="28"/>
      <c r="H5305" s="31"/>
    </row>
    <row r="5306" spans="2:8">
      <c r="B5306" s="27"/>
      <c r="C5306" s="27"/>
      <c r="D5306" s="27"/>
      <c r="E5306" s="27"/>
      <c r="F5306" s="26"/>
      <c r="G5306" s="28"/>
      <c r="H5306" s="31"/>
    </row>
    <row r="5307" spans="2:8">
      <c r="B5307" s="27"/>
      <c r="C5307" s="27"/>
      <c r="D5307" s="27"/>
      <c r="E5307" s="27"/>
      <c r="F5307" s="26"/>
      <c r="G5307" s="28"/>
      <c r="H5307" s="31"/>
    </row>
    <row r="5308" spans="2:8">
      <c r="B5308" s="27"/>
      <c r="C5308" s="27"/>
      <c r="D5308" s="27"/>
      <c r="E5308" s="27"/>
      <c r="F5308" s="26"/>
      <c r="G5308" s="28"/>
      <c r="H5308" s="31"/>
    </row>
    <row r="5309" spans="2:8">
      <c r="B5309" s="27"/>
      <c r="C5309" s="27"/>
      <c r="D5309" s="27"/>
      <c r="E5309" s="27"/>
      <c r="F5309" s="26"/>
      <c r="G5309" s="28"/>
      <c r="H5309" s="31"/>
    </row>
    <row r="5310" spans="2:8">
      <c r="B5310" s="27"/>
      <c r="C5310" s="27"/>
      <c r="D5310" s="27"/>
      <c r="E5310" s="27"/>
      <c r="F5310" s="26"/>
      <c r="G5310" s="28"/>
      <c r="H5310" s="31"/>
    </row>
    <row r="5311" spans="2:8">
      <c r="B5311" s="27"/>
      <c r="C5311" s="27"/>
      <c r="D5311" s="27"/>
      <c r="E5311" s="27"/>
      <c r="F5311" s="26"/>
      <c r="G5311" s="28"/>
      <c r="H5311" s="31"/>
    </row>
    <row r="5312" spans="2:8">
      <c r="B5312" s="27"/>
      <c r="C5312" s="27"/>
      <c r="D5312" s="27"/>
      <c r="E5312" s="27"/>
      <c r="F5312" s="26"/>
      <c r="G5312" s="28"/>
      <c r="H5312" s="31"/>
    </row>
    <row r="5313" spans="2:8">
      <c r="B5313" s="27"/>
      <c r="C5313" s="27"/>
      <c r="D5313" s="27"/>
      <c r="E5313" s="27"/>
      <c r="F5313" s="26"/>
      <c r="G5313" s="28"/>
      <c r="H5313" s="31"/>
    </row>
    <row r="5314" spans="2:8">
      <c r="B5314" s="27"/>
      <c r="C5314" s="27"/>
      <c r="D5314" s="27"/>
      <c r="E5314" s="27"/>
      <c r="F5314" s="26"/>
      <c r="G5314" s="28"/>
      <c r="H5314" s="31"/>
    </row>
    <row r="5315" spans="2:8">
      <c r="B5315" s="27"/>
      <c r="C5315" s="27"/>
      <c r="D5315" s="27"/>
      <c r="E5315" s="27"/>
      <c r="F5315" s="26"/>
      <c r="G5315" s="28"/>
      <c r="H5315" s="31"/>
    </row>
    <row r="5316" spans="2:8">
      <c r="B5316" s="27"/>
      <c r="C5316" s="27"/>
      <c r="D5316" s="27"/>
      <c r="E5316" s="27"/>
      <c r="F5316" s="26"/>
      <c r="G5316" s="28"/>
      <c r="H5316" s="31"/>
    </row>
    <row r="5317" spans="2:8">
      <c r="B5317" s="27"/>
      <c r="C5317" s="27"/>
      <c r="D5317" s="27"/>
      <c r="E5317" s="27"/>
      <c r="F5317" s="26"/>
      <c r="G5317" s="28"/>
      <c r="H5317" s="31"/>
    </row>
    <row r="5318" spans="2:8">
      <c r="B5318" s="27"/>
      <c r="C5318" s="27"/>
      <c r="D5318" s="27"/>
      <c r="E5318" s="27"/>
      <c r="F5318" s="26"/>
      <c r="G5318" s="28"/>
      <c r="H5318" s="31"/>
    </row>
    <row r="5319" spans="2:8">
      <c r="B5319" s="27"/>
      <c r="C5319" s="27"/>
      <c r="D5319" s="27"/>
      <c r="E5319" s="27"/>
      <c r="F5319" s="26"/>
      <c r="G5319" s="28"/>
      <c r="H5319" s="31"/>
    </row>
    <row r="5320" spans="2:8">
      <c r="B5320" s="27"/>
      <c r="C5320" s="27"/>
      <c r="D5320" s="27"/>
      <c r="E5320" s="27"/>
      <c r="F5320" s="26"/>
      <c r="G5320" s="28"/>
      <c r="H5320" s="31"/>
    </row>
    <row r="5321" spans="2:8">
      <c r="B5321" s="27"/>
      <c r="C5321" s="27"/>
      <c r="D5321" s="27"/>
      <c r="E5321" s="27"/>
      <c r="F5321" s="26"/>
      <c r="G5321" s="28"/>
      <c r="H5321" s="31"/>
    </row>
    <row r="5322" spans="2:8">
      <c r="B5322" s="27"/>
      <c r="C5322" s="27"/>
      <c r="D5322" s="27"/>
      <c r="E5322" s="27"/>
      <c r="F5322" s="26"/>
      <c r="G5322" s="28"/>
      <c r="H5322" s="31"/>
    </row>
    <row r="5323" spans="2:8">
      <c r="B5323" s="27"/>
      <c r="C5323" s="27"/>
      <c r="D5323" s="27"/>
      <c r="E5323" s="27"/>
      <c r="F5323" s="26"/>
      <c r="G5323" s="28"/>
      <c r="H5323" s="31"/>
    </row>
    <row r="5324" spans="2:8">
      <c r="B5324" s="27"/>
      <c r="C5324" s="27"/>
      <c r="D5324" s="27"/>
      <c r="E5324" s="27"/>
      <c r="F5324" s="26"/>
      <c r="G5324" s="28"/>
      <c r="H5324" s="31"/>
    </row>
    <row r="5325" spans="2:8">
      <c r="B5325" s="27"/>
      <c r="C5325" s="27"/>
      <c r="D5325" s="27"/>
      <c r="E5325" s="27"/>
      <c r="F5325" s="26"/>
      <c r="G5325" s="28"/>
      <c r="H5325" s="31"/>
    </row>
    <row r="5326" spans="2:8">
      <c r="B5326" s="27"/>
      <c r="C5326" s="27"/>
      <c r="D5326" s="27"/>
      <c r="E5326" s="27"/>
      <c r="F5326" s="26"/>
      <c r="G5326" s="28"/>
      <c r="H5326" s="31"/>
    </row>
    <row r="5327" spans="2:8">
      <c r="B5327" s="27"/>
      <c r="C5327" s="27"/>
      <c r="D5327" s="27"/>
      <c r="E5327" s="27"/>
      <c r="F5327" s="26"/>
      <c r="G5327" s="28"/>
      <c r="H5327" s="31"/>
    </row>
    <row r="5328" spans="2:8">
      <c r="B5328" s="27"/>
      <c r="C5328" s="27"/>
      <c r="D5328" s="27"/>
      <c r="E5328" s="27"/>
      <c r="F5328" s="26"/>
      <c r="G5328" s="28"/>
      <c r="H5328" s="31"/>
    </row>
    <row r="5329" spans="2:8">
      <c r="B5329" s="27"/>
      <c r="C5329" s="27"/>
      <c r="D5329" s="27"/>
      <c r="E5329" s="27"/>
      <c r="F5329" s="26"/>
      <c r="G5329" s="28"/>
      <c r="H5329" s="31"/>
    </row>
    <row r="5330" spans="2:8">
      <c r="B5330" s="27"/>
      <c r="C5330" s="27"/>
      <c r="D5330" s="27"/>
      <c r="E5330" s="27"/>
      <c r="F5330" s="26"/>
      <c r="G5330" s="28"/>
      <c r="H5330" s="31"/>
    </row>
    <row r="5331" spans="2:8">
      <c r="B5331" s="27"/>
      <c r="C5331" s="27"/>
      <c r="D5331" s="27"/>
      <c r="E5331" s="27"/>
      <c r="F5331" s="26"/>
      <c r="G5331" s="28"/>
      <c r="H5331" s="31"/>
    </row>
    <row r="5332" spans="2:8">
      <c r="B5332" s="27"/>
      <c r="C5332" s="27"/>
      <c r="D5332" s="27"/>
      <c r="E5332" s="27"/>
      <c r="F5332" s="26"/>
      <c r="G5332" s="28"/>
      <c r="H5332" s="31"/>
    </row>
    <row r="5333" spans="2:8">
      <c r="B5333" s="27"/>
      <c r="C5333" s="27"/>
      <c r="D5333" s="27"/>
      <c r="E5333" s="27"/>
      <c r="F5333" s="26"/>
      <c r="G5333" s="28"/>
      <c r="H5333" s="31"/>
    </row>
    <row r="5334" spans="2:8">
      <c r="B5334" s="27"/>
      <c r="C5334" s="27"/>
      <c r="D5334" s="27"/>
      <c r="E5334" s="27"/>
      <c r="F5334" s="26"/>
      <c r="G5334" s="28"/>
      <c r="H5334" s="31"/>
    </row>
    <row r="5335" spans="2:8">
      <c r="B5335" s="27"/>
      <c r="C5335" s="27"/>
      <c r="D5335" s="27"/>
      <c r="E5335" s="27"/>
      <c r="F5335" s="26"/>
      <c r="G5335" s="28"/>
      <c r="H5335" s="31"/>
    </row>
    <row r="5336" spans="2:8">
      <c r="B5336" s="27"/>
      <c r="C5336" s="27"/>
      <c r="D5336" s="27"/>
      <c r="E5336" s="27"/>
      <c r="F5336" s="26"/>
      <c r="G5336" s="28"/>
      <c r="H5336" s="31"/>
    </row>
    <row r="5337" spans="2:8">
      <c r="B5337" s="27"/>
      <c r="C5337" s="27"/>
      <c r="D5337" s="27"/>
      <c r="E5337" s="27"/>
      <c r="F5337" s="26"/>
      <c r="G5337" s="28"/>
      <c r="H5337" s="31"/>
    </row>
    <row r="5338" spans="2:8">
      <c r="B5338" s="27"/>
      <c r="C5338" s="27"/>
      <c r="D5338" s="27"/>
      <c r="E5338" s="27"/>
      <c r="F5338" s="26"/>
      <c r="G5338" s="28"/>
      <c r="H5338" s="31"/>
    </row>
    <row r="5339" spans="2:8">
      <c r="B5339" s="27"/>
      <c r="C5339" s="27"/>
      <c r="D5339" s="27"/>
      <c r="E5339" s="27"/>
      <c r="F5339" s="26"/>
      <c r="G5339" s="28"/>
      <c r="H5339" s="31"/>
    </row>
    <row r="5340" spans="2:8">
      <c r="B5340" s="27"/>
      <c r="C5340" s="27"/>
      <c r="D5340" s="27"/>
      <c r="E5340" s="27"/>
      <c r="F5340" s="26"/>
      <c r="G5340" s="28"/>
      <c r="H5340" s="31"/>
    </row>
    <row r="5341" spans="2:8">
      <c r="B5341" s="27"/>
      <c r="C5341" s="27"/>
      <c r="D5341" s="27"/>
      <c r="E5341" s="27"/>
      <c r="F5341" s="26"/>
      <c r="G5341" s="28"/>
      <c r="H5341" s="31"/>
    </row>
    <row r="5342" spans="2:8">
      <c r="B5342" s="27"/>
      <c r="C5342" s="27"/>
      <c r="D5342" s="27"/>
      <c r="E5342" s="27"/>
      <c r="F5342" s="26"/>
      <c r="G5342" s="28"/>
      <c r="H5342" s="31"/>
    </row>
    <row r="5343" spans="2:8">
      <c r="B5343" s="27"/>
      <c r="C5343" s="27"/>
      <c r="D5343" s="27"/>
      <c r="E5343" s="27"/>
      <c r="F5343" s="26"/>
      <c r="G5343" s="28"/>
      <c r="H5343" s="31"/>
    </row>
    <row r="5344" spans="2:8">
      <c r="B5344" s="27"/>
      <c r="C5344" s="27"/>
      <c r="D5344" s="27"/>
      <c r="E5344" s="27"/>
      <c r="F5344" s="26"/>
      <c r="G5344" s="28"/>
      <c r="H5344" s="31"/>
    </row>
    <row r="5345" spans="2:8">
      <c r="B5345" s="27"/>
      <c r="C5345" s="27"/>
      <c r="D5345" s="27"/>
      <c r="E5345" s="27"/>
      <c r="F5345" s="26"/>
      <c r="G5345" s="28"/>
      <c r="H5345" s="31"/>
    </row>
    <row r="5346" spans="2:8">
      <c r="B5346" s="27"/>
      <c r="C5346" s="27"/>
      <c r="D5346" s="27"/>
      <c r="E5346" s="27"/>
      <c r="F5346" s="26"/>
      <c r="G5346" s="28"/>
      <c r="H5346" s="31"/>
    </row>
    <row r="5347" spans="2:8">
      <c r="B5347" s="27"/>
      <c r="C5347" s="27"/>
      <c r="D5347" s="27"/>
      <c r="E5347" s="27"/>
      <c r="F5347" s="26"/>
      <c r="G5347" s="28"/>
      <c r="H5347" s="31"/>
    </row>
    <row r="5348" spans="2:8">
      <c r="B5348" s="27"/>
      <c r="C5348" s="27"/>
      <c r="D5348" s="27"/>
      <c r="E5348" s="27"/>
      <c r="F5348" s="26"/>
      <c r="G5348" s="28"/>
      <c r="H5348" s="31"/>
    </row>
    <row r="5349" spans="2:8">
      <c r="B5349" s="27"/>
      <c r="C5349" s="27"/>
      <c r="D5349" s="27"/>
      <c r="E5349" s="27"/>
      <c r="F5349" s="26"/>
      <c r="G5349" s="28"/>
      <c r="H5349" s="31"/>
    </row>
    <row r="5350" spans="2:8">
      <c r="B5350" s="27"/>
      <c r="C5350" s="27"/>
      <c r="D5350" s="27"/>
      <c r="E5350" s="27"/>
      <c r="F5350" s="26"/>
      <c r="G5350" s="28"/>
      <c r="H5350" s="31"/>
    </row>
    <row r="5351" spans="2:8">
      <c r="B5351" s="27"/>
      <c r="C5351" s="27"/>
      <c r="D5351" s="27"/>
      <c r="E5351" s="27"/>
      <c r="F5351" s="26"/>
      <c r="G5351" s="28"/>
      <c r="H5351" s="31"/>
    </row>
    <row r="5352" spans="2:8">
      <c r="B5352" s="27"/>
      <c r="C5352" s="27"/>
      <c r="D5352" s="27"/>
      <c r="E5352" s="27"/>
      <c r="F5352" s="26"/>
      <c r="G5352" s="28"/>
      <c r="H5352" s="31"/>
    </row>
    <row r="5353" spans="2:8">
      <c r="B5353" s="27"/>
      <c r="C5353" s="27"/>
      <c r="D5353" s="27"/>
      <c r="E5353" s="27"/>
      <c r="F5353" s="26"/>
      <c r="G5353" s="28"/>
      <c r="H5353" s="31"/>
    </row>
    <row r="5354" spans="2:8">
      <c r="B5354" s="27"/>
      <c r="C5354" s="27"/>
      <c r="D5354" s="27"/>
      <c r="E5354" s="27"/>
      <c r="F5354" s="26"/>
      <c r="G5354" s="28"/>
      <c r="H5354" s="31"/>
    </row>
    <row r="5355" spans="2:8">
      <c r="B5355" s="27"/>
      <c r="C5355" s="27"/>
      <c r="D5355" s="27"/>
      <c r="E5355" s="27"/>
      <c r="F5355" s="26"/>
      <c r="G5355" s="28"/>
      <c r="H5355" s="31"/>
    </row>
    <row r="5356" spans="2:8">
      <c r="B5356" s="27"/>
      <c r="C5356" s="27"/>
      <c r="D5356" s="27"/>
      <c r="E5356" s="27"/>
      <c r="F5356" s="26"/>
      <c r="G5356" s="28"/>
      <c r="H5356" s="31"/>
    </row>
    <row r="5357" spans="2:8">
      <c r="B5357" s="27"/>
      <c r="C5357" s="27"/>
      <c r="D5357" s="27"/>
      <c r="E5357" s="27"/>
      <c r="F5357" s="26"/>
      <c r="G5357" s="28"/>
      <c r="H5357" s="31"/>
    </row>
    <row r="5358" spans="2:8">
      <c r="B5358" s="27"/>
      <c r="C5358" s="27"/>
      <c r="D5358" s="27"/>
      <c r="E5358" s="27"/>
      <c r="F5358" s="26"/>
      <c r="G5358" s="28"/>
      <c r="H5358" s="31"/>
    </row>
    <row r="5359" spans="2:8">
      <c r="B5359" s="27"/>
      <c r="C5359" s="27"/>
      <c r="D5359" s="27"/>
      <c r="E5359" s="27"/>
      <c r="F5359" s="26"/>
      <c r="G5359" s="28"/>
      <c r="H5359" s="31"/>
    </row>
    <row r="5360" spans="2:8">
      <c r="B5360" s="27"/>
      <c r="C5360" s="27"/>
      <c r="D5360" s="27"/>
      <c r="E5360" s="27"/>
      <c r="F5360" s="26"/>
      <c r="G5360" s="28"/>
      <c r="H5360" s="31"/>
    </row>
    <row r="5361" spans="2:8">
      <c r="B5361" s="27"/>
      <c r="C5361" s="27"/>
      <c r="D5361" s="27"/>
      <c r="E5361" s="27"/>
      <c r="F5361" s="26"/>
      <c r="G5361" s="28"/>
      <c r="H5361" s="31"/>
    </row>
    <row r="5362" spans="2:8">
      <c r="B5362" s="27"/>
      <c r="C5362" s="27"/>
      <c r="D5362" s="27"/>
      <c r="E5362" s="27"/>
      <c r="F5362" s="26"/>
      <c r="G5362" s="28"/>
      <c r="H5362" s="31"/>
    </row>
    <row r="5363" spans="2:8">
      <c r="B5363" s="27"/>
      <c r="C5363" s="27"/>
      <c r="D5363" s="27"/>
      <c r="E5363" s="27"/>
      <c r="F5363" s="26"/>
      <c r="G5363" s="28"/>
      <c r="H5363" s="31"/>
    </row>
    <row r="5364" spans="2:8">
      <c r="B5364" s="27"/>
      <c r="C5364" s="27"/>
      <c r="D5364" s="27"/>
      <c r="E5364" s="27"/>
      <c r="F5364" s="26"/>
      <c r="G5364" s="28"/>
      <c r="H5364" s="31"/>
    </row>
    <row r="5365" spans="2:8">
      <c r="B5365" s="27"/>
      <c r="C5365" s="27"/>
      <c r="D5365" s="27"/>
      <c r="E5365" s="27"/>
      <c r="F5365" s="26"/>
      <c r="G5365" s="28"/>
      <c r="H5365" s="31"/>
    </row>
    <row r="5366" spans="2:8">
      <c r="B5366" s="27"/>
      <c r="C5366" s="27"/>
      <c r="D5366" s="27"/>
      <c r="E5366" s="27"/>
      <c r="F5366" s="26"/>
      <c r="G5366" s="28"/>
      <c r="H5366" s="31"/>
    </row>
    <row r="5367" spans="2:8">
      <c r="B5367" s="27"/>
      <c r="C5367" s="27"/>
      <c r="D5367" s="27"/>
      <c r="E5367" s="27"/>
      <c r="F5367" s="26"/>
      <c r="G5367" s="28"/>
      <c r="H5367" s="31"/>
    </row>
    <row r="5368" spans="2:8">
      <c r="B5368" s="27"/>
      <c r="C5368" s="27"/>
      <c r="D5368" s="27"/>
      <c r="E5368" s="27"/>
      <c r="F5368" s="26"/>
      <c r="G5368" s="28"/>
      <c r="H5368" s="31"/>
    </row>
    <row r="5369" spans="2:8">
      <c r="B5369" s="27"/>
      <c r="C5369" s="27"/>
      <c r="D5369" s="27"/>
      <c r="E5369" s="27"/>
      <c r="F5369" s="26"/>
      <c r="G5369" s="28"/>
      <c r="H5369" s="31"/>
    </row>
    <row r="5370" spans="2:8">
      <c r="B5370" s="27"/>
      <c r="C5370" s="27"/>
      <c r="D5370" s="27"/>
      <c r="E5370" s="27"/>
      <c r="F5370" s="26"/>
      <c r="G5370" s="28"/>
      <c r="H5370" s="31"/>
    </row>
    <row r="5371" spans="2:8">
      <c r="B5371" s="27"/>
      <c r="C5371" s="27"/>
      <c r="D5371" s="27"/>
      <c r="E5371" s="27"/>
      <c r="F5371" s="26"/>
      <c r="G5371" s="28"/>
      <c r="H5371" s="31"/>
    </row>
    <row r="5372" spans="2:8">
      <c r="B5372" s="27"/>
      <c r="C5372" s="27"/>
      <c r="D5372" s="27"/>
      <c r="E5372" s="27"/>
      <c r="F5372" s="26"/>
      <c r="G5372" s="28"/>
      <c r="H5372" s="31"/>
    </row>
    <row r="5373" spans="2:8">
      <c r="B5373" s="27"/>
      <c r="C5373" s="27"/>
      <c r="D5373" s="27"/>
      <c r="E5373" s="27"/>
      <c r="F5373" s="26"/>
      <c r="G5373" s="28"/>
      <c r="H5373" s="31"/>
    </row>
    <row r="5374" spans="2:8">
      <c r="B5374" s="27"/>
      <c r="C5374" s="27"/>
      <c r="D5374" s="27"/>
      <c r="E5374" s="27"/>
      <c r="F5374" s="26"/>
      <c r="G5374" s="28"/>
      <c r="H5374" s="31"/>
    </row>
    <row r="5375" spans="2:8">
      <c r="B5375" s="27"/>
      <c r="C5375" s="27"/>
      <c r="D5375" s="27"/>
      <c r="E5375" s="27"/>
      <c r="F5375" s="26"/>
      <c r="G5375" s="28"/>
      <c r="H5375" s="31"/>
    </row>
    <row r="5376" spans="2:8">
      <c r="B5376" s="27"/>
      <c r="C5376" s="27"/>
      <c r="D5376" s="27"/>
      <c r="E5376" s="27"/>
      <c r="F5376" s="26"/>
      <c r="G5376" s="28"/>
      <c r="H5376" s="31"/>
    </row>
    <row r="5377" spans="2:8">
      <c r="B5377" s="27"/>
      <c r="C5377" s="27"/>
      <c r="D5377" s="27"/>
      <c r="E5377" s="27"/>
      <c r="F5377" s="26"/>
      <c r="G5377" s="28"/>
      <c r="H5377" s="31"/>
    </row>
    <row r="5378" spans="2:8">
      <c r="B5378" s="27"/>
      <c r="C5378" s="27"/>
      <c r="D5378" s="27"/>
      <c r="E5378" s="27"/>
      <c r="F5378" s="26"/>
      <c r="G5378" s="28"/>
      <c r="H5378" s="31"/>
    </row>
    <row r="5379" spans="2:8">
      <c r="B5379" s="27"/>
      <c r="C5379" s="27"/>
      <c r="D5379" s="27"/>
      <c r="E5379" s="27"/>
      <c r="F5379" s="26"/>
      <c r="G5379" s="28"/>
      <c r="H5379" s="31"/>
    </row>
    <row r="5380" spans="2:8">
      <c r="B5380" s="27"/>
      <c r="C5380" s="27"/>
      <c r="D5380" s="27"/>
      <c r="E5380" s="27"/>
      <c r="F5380" s="26"/>
      <c r="G5380" s="28"/>
      <c r="H5380" s="31"/>
    </row>
    <row r="5381" spans="2:8">
      <c r="B5381" s="27"/>
      <c r="C5381" s="27"/>
      <c r="D5381" s="27"/>
      <c r="E5381" s="27"/>
      <c r="F5381" s="26"/>
      <c r="G5381" s="28"/>
      <c r="H5381" s="31"/>
    </row>
    <row r="5382" spans="2:8">
      <c r="B5382" s="27"/>
      <c r="C5382" s="27"/>
      <c r="D5382" s="27"/>
      <c r="E5382" s="27"/>
      <c r="F5382" s="26"/>
      <c r="G5382" s="28"/>
      <c r="H5382" s="31"/>
    </row>
    <row r="5383" spans="2:8">
      <c r="B5383" s="27"/>
      <c r="C5383" s="27"/>
      <c r="D5383" s="27"/>
      <c r="E5383" s="27"/>
      <c r="F5383" s="26"/>
      <c r="G5383" s="28"/>
      <c r="H5383" s="31"/>
    </row>
    <row r="5384" spans="2:8">
      <c r="B5384" s="27"/>
      <c r="C5384" s="27"/>
      <c r="D5384" s="27"/>
      <c r="E5384" s="27"/>
      <c r="F5384" s="26"/>
      <c r="G5384" s="28"/>
      <c r="H5384" s="31"/>
    </row>
    <row r="5385" spans="2:8">
      <c r="B5385" s="27"/>
      <c r="C5385" s="27"/>
      <c r="D5385" s="27"/>
      <c r="E5385" s="27"/>
      <c r="F5385" s="26"/>
      <c r="G5385" s="28"/>
      <c r="H5385" s="31"/>
    </row>
    <row r="5386" spans="2:8">
      <c r="B5386" s="27"/>
      <c r="C5386" s="27"/>
      <c r="D5386" s="27"/>
      <c r="E5386" s="27"/>
      <c r="F5386" s="26"/>
      <c r="G5386" s="28"/>
      <c r="H5386" s="31"/>
    </row>
    <row r="5387" spans="2:8">
      <c r="B5387" s="27"/>
      <c r="C5387" s="27"/>
      <c r="D5387" s="27"/>
      <c r="E5387" s="27"/>
      <c r="F5387" s="26"/>
      <c r="G5387" s="28"/>
      <c r="H5387" s="31"/>
    </row>
    <row r="5388" spans="2:8">
      <c r="B5388" s="27"/>
      <c r="C5388" s="27"/>
      <c r="D5388" s="27"/>
      <c r="E5388" s="27"/>
      <c r="F5388" s="26"/>
      <c r="G5388" s="28"/>
      <c r="H5388" s="31"/>
    </row>
    <row r="5389" spans="2:8">
      <c r="B5389" s="27"/>
      <c r="C5389" s="27"/>
      <c r="D5389" s="27"/>
      <c r="E5389" s="27"/>
      <c r="F5389" s="26"/>
      <c r="G5389" s="28"/>
      <c r="H5389" s="31"/>
    </row>
    <row r="5390" spans="2:8">
      <c r="B5390" s="27"/>
      <c r="C5390" s="27"/>
      <c r="D5390" s="27"/>
      <c r="E5390" s="27"/>
      <c r="F5390" s="26"/>
      <c r="G5390" s="28"/>
      <c r="H5390" s="31"/>
    </row>
    <row r="5391" spans="2:8">
      <c r="B5391" s="27"/>
      <c r="C5391" s="27"/>
      <c r="D5391" s="27"/>
      <c r="E5391" s="27"/>
      <c r="F5391" s="26"/>
      <c r="G5391" s="28"/>
      <c r="H5391" s="31"/>
    </row>
    <row r="5392" spans="2:8">
      <c r="B5392" s="27"/>
      <c r="C5392" s="27"/>
      <c r="D5392" s="27"/>
      <c r="E5392" s="27"/>
      <c r="F5392" s="26"/>
      <c r="G5392" s="28"/>
      <c r="H5392" s="31"/>
    </row>
    <row r="5393" spans="2:8">
      <c r="B5393" s="27"/>
      <c r="C5393" s="27"/>
      <c r="D5393" s="27"/>
      <c r="E5393" s="27"/>
      <c r="F5393" s="26"/>
      <c r="G5393" s="28"/>
      <c r="H5393" s="31"/>
    </row>
    <row r="5394" spans="2:8">
      <c r="B5394" s="27"/>
      <c r="C5394" s="27"/>
      <c r="D5394" s="27"/>
      <c r="E5394" s="27"/>
      <c r="F5394" s="26"/>
      <c r="G5394" s="28"/>
      <c r="H5394" s="31"/>
    </row>
    <row r="5395" spans="2:8">
      <c r="B5395" s="27"/>
      <c r="C5395" s="27"/>
      <c r="D5395" s="27"/>
      <c r="E5395" s="27"/>
      <c r="F5395" s="26"/>
      <c r="G5395" s="28"/>
      <c r="H5395" s="31"/>
    </row>
    <row r="5396" spans="2:8">
      <c r="B5396" s="27"/>
      <c r="C5396" s="27"/>
      <c r="D5396" s="27"/>
      <c r="E5396" s="27"/>
      <c r="F5396" s="26"/>
      <c r="G5396" s="28"/>
      <c r="H5396" s="31"/>
    </row>
    <row r="5397" spans="2:8">
      <c r="B5397" s="27"/>
      <c r="C5397" s="27"/>
      <c r="D5397" s="27"/>
      <c r="E5397" s="27"/>
      <c r="F5397" s="26"/>
      <c r="G5397" s="28"/>
      <c r="H5397" s="31"/>
    </row>
    <row r="5398" spans="2:8">
      <c r="B5398" s="27"/>
      <c r="C5398" s="27"/>
      <c r="D5398" s="27"/>
      <c r="E5398" s="27"/>
      <c r="F5398" s="26"/>
      <c r="G5398" s="28"/>
      <c r="H5398" s="31"/>
    </row>
    <row r="5399" spans="2:8">
      <c r="B5399" s="27"/>
      <c r="C5399" s="27"/>
      <c r="D5399" s="27"/>
      <c r="E5399" s="27"/>
      <c r="F5399" s="26"/>
      <c r="G5399" s="28"/>
      <c r="H5399" s="31"/>
    </row>
    <row r="5400" spans="2:8">
      <c r="B5400" s="27"/>
      <c r="C5400" s="27"/>
      <c r="D5400" s="27"/>
      <c r="E5400" s="27"/>
      <c r="F5400" s="26"/>
      <c r="G5400" s="28"/>
      <c r="H5400" s="31"/>
    </row>
    <row r="5401" spans="2:8">
      <c r="B5401" s="27"/>
      <c r="C5401" s="27"/>
      <c r="D5401" s="27"/>
      <c r="E5401" s="27"/>
      <c r="F5401" s="26"/>
      <c r="G5401" s="28"/>
      <c r="H5401" s="31"/>
    </row>
    <row r="5402" spans="2:8">
      <c r="B5402" s="27"/>
      <c r="C5402" s="27"/>
      <c r="D5402" s="27"/>
      <c r="E5402" s="27"/>
      <c r="F5402" s="26"/>
      <c r="G5402" s="28"/>
      <c r="H5402" s="31"/>
    </row>
    <row r="5403" spans="2:8">
      <c r="B5403" s="27"/>
      <c r="C5403" s="27"/>
      <c r="D5403" s="27"/>
      <c r="E5403" s="27"/>
      <c r="F5403" s="26"/>
      <c r="G5403" s="28"/>
      <c r="H5403" s="31"/>
    </row>
    <row r="5404" spans="2:8">
      <c r="B5404" s="27"/>
      <c r="C5404" s="27"/>
      <c r="D5404" s="27"/>
      <c r="E5404" s="27"/>
      <c r="F5404" s="26"/>
      <c r="G5404" s="28"/>
      <c r="H5404" s="31"/>
    </row>
    <row r="5405" spans="2:8">
      <c r="B5405" s="27"/>
      <c r="C5405" s="27"/>
      <c r="D5405" s="27"/>
      <c r="E5405" s="27"/>
      <c r="F5405" s="26"/>
      <c r="G5405" s="28"/>
      <c r="H5405" s="31"/>
    </row>
    <row r="5406" spans="2:8">
      <c r="B5406" s="27"/>
      <c r="C5406" s="27"/>
      <c r="D5406" s="27"/>
      <c r="E5406" s="27"/>
      <c r="F5406" s="26"/>
      <c r="G5406" s="28"/>
      <c r="H5406" s="31"/>
    </row>
    <row r="5407" spans="2:8">
      <c r="B5407" s="27"/>
      <c r="C5407" s="27"/>
      <c r="D5407" s="27"/>
      <c r="E5407" s="27"/>
      <c r="F5407" s="26"/>
      <c r="G5407" s="28"/>
      <c r="H5407" s="31"/>
    </row>
    <row r="5408" spans="2:8">
      <c r="B5408" s="27"/>
      <c r="C5408" s="27"/>
      <c r="D5408" s="27"/>
      <c r="E5408" s="27"/>
      <c r="F5408" s="26"/>
      <c r="G5408" s="28"/>
      <c r="H5408" s="31"/>
    </row>
    <row r="5409" spans="2:8">
      <c r="B5409" s="27"/>
      <c r="C5409" s="27"/>
      <c r="D5409" s="27"/>
      <c r="E5409" s="27"/>
      <c r="F5409" s="26"/>
      <c r="G5409" s="28"/>
      <c r="H5409" s="31"/>
    </row>
    <row r="5410" spans="2:8">
      <c r="B5410" s="27"/>
      <c r="C5410" s="27"/>
      <c r="D5410" s="27"/>
      <c r="E5410" s="27"/>
      <c r="F5410" s="26"/>
      <c r="G5410" s="28"/>
      <c r="H5410" s="31"/>
    </row>
    <row r="5411" spans="2:8">
      <c r="B5411" s="27"/>
      <c r="C5411" s="27"/>
      <c r="D5411" s="27"/>
      <c r="E5411" s="27"/>
      <c r="F5411" s="26"/>
      <c r="G5411" s="28"/>
      <c r="H5411" s="31"/>
    </row>
    <row r="5412" spans="2:8">
      <c r="B5412" s="27"/>
      <c r="C5412" s="27"/>
      <c r="D5412" s="27"/>
      <c r="E5412" s="27"/>
      <c r="F5412" s="26"/>
      <c r="G5412" s="28"/>
      <c r="H5412" s="31"/>
    </row>
    <row r="5413" spans="2:8">
      <c r="B5413" s="27"/>
      <c r="C5413" s="27"/>
      <c r="D5413" s="27"/>
      <c r="E5413" s="27"/>
      <c r="F5413" s="26"/>
      <c r="G5413" s="28"/>
      <c r="H5413" s="31"/>
    </row>
    <row r="5414" spans="2:8">
      <c r="B5414" s="27"/>
      <c r="C5414" s="27"/>
      <c r="D5414" s="27"/>
      <c r="E5414" s="27"/>
      <c r="F5414" s="26"/>
      <c r="G5414" s="28"/>
      <c r="H5414" s="31"/>
    </row>
    <row r="5415" spans="2:8">
      <c r="B5415" s="27"/>
      <c r="C5415" s="27"/>
      <c r="D5415" s="27"/>
      <c r="E5415" s="27"/>
      <c r="F5415" s="26"/>
      <c r="G5415" s="28"/>
      <c r="H5415" s="31"/>
    </row>
    <row r="5416" spans="2:8">
      <c r="B5416" s="27"/>
      <c r="C5416" s="27"/>
      <c r="D5416" s="27"/>
      <c r="E5416" s="27"/>
      <c r="F5416" s="26"/>
      <c r="G5416" s="28"/>
      <c r="H5416" s="31"/>
    </row>
    <row r="5417" spans="2:8">
      <c r="B5417" s="27"/>
      <c r="C5417" s="27"/>
      <c r="D5417" s="27"/>
      <c r="E5417" s="27"/>
      <c r="F5417" s="26"/>
      <c r="G5417" s="28"/>
      <c r="H5417" s="31"/>
    </row>
    <row r="5418" spans="2:8">
      <c r="B5418" s="27"/>
      <c r="C5418" s="27"/>
      <c r="D5418" s="27"/>
      <c r="E5418" s="27"/>
      <c r="F5418" s="26"/>
      <c r="G5418" s="28"/>
      <c r="H5418" s="31"/>
    </row>
    <row r="5419" spans="2:8">
      <c r="B5419" s="27"/>
      <c r="C5419" s="27"/>
      <c r="D5419" s="27"/>
      <c r="E5419" s="27"/>
      <c r="F5419" s="26"/>
      <c r="G5419" s="28"/>
      <c r="H5419" s="31"/>
    </row>
    <row r="5420" spans="2:8">
      <c r="B5420" s="27"/>
      <c r="C5420" s="27"/>
      <c r="D5420" s="27"/>
      <c r="E5420" s="27"/>
      <c r="F5420" s="26"/>
      <c r="G5420" s="28"/>
      <c r="H5420" s="31"/>
    </row>
    <row r="5421" spans="2:8">
      <c r="B5421" s="27"/>
      <c r="C5421" s="27"/>
      <c r="D5421" s="27"/>
      <c r="E5421" s="27"/>
      <c r="F5421" s="26"/>
      <c r="G5421" s="28"/>
      <c r="H5421" s="31"/>
    </row>
    <row r="5422" spans="2:8">
      <c r="B5422" s="27"/>
      <c r="C5422" s="27"/>
      <c r="D5422" s="27"/>
      <c r="E5422" s="27"/>
      <c r="F5422" s="26"/>
      <c r="G5422" s="28"/>
      <c r="H5422" s="31"/>
    </row>
    <row r="5423" spans="2:8">
      <c r="B5423" s="27"/>
      <c r="C5423" s="27"/>
      <c r="D5423" s="27"/>
      <c r="E5423" s="27"/>
      <c r="F5423" s="26"/>
      <c r="G5423" s="28"/>
      <c r="H5423" s="31"/>
    </row>
    <row r="5424" spans="2:8">
      <c r="B5424" s="27"/>
      <c r="C5424" s="27"/>
      <c r="D5424" s="27"/>
      <c r="E5424" s="27"/>
      <c r="F5424" s="26"/>
      <c r="G5424" s="28"/>
      <c r="H5424" s="31"/>
    </row>
    <row r="5425" spans="2:8">
      <c r="B5425" s="27"/>
      <c r="C5425" s="27"/>
      <c r="D5425" s="27"/>
      <c r="E5425" s="27"/>
      <c r="F5425" s="26"/>
      <c r="G5425" s="28"/>
      <c r="H5425" s="31"/>
    </row>
    <row r="5426" spans="2:8">
      <c r="B5426" s="27"/>
      <c r="C5426" s="27"/>
      <c r="D5426" s="27"/>
      <c r="E5426" s="27"/>
      <c r="F5426" s="26"/>
      <c r="G5426" s="28"/>
      <c r="H5426" s="31"/>
    </row>
    <row r="5427" spans="2:8">
      <c r="B5427" s="27"/>
      <c r="C5427" s="27"/>
      <c r="D5427" s="27"/>
      <c r="E5427" s="27"/>
      <c r="F5427" s="26"/>
      <c r="G5427" s="28"/>
      <c r="H5427" s="31"/>
    </row>
    <row r="5428" spans="2:8">
      <c r="B5428" s="27"/>
      <c r="C5428" s="27"/>
      <c r="D5428" s="27"/>
      <c r="E5428" s="27"/>
      <c r="F5428" s="26"/>
      <c r="G5428" s="28"/>
      <c r="H5428" s="31"/>
    </row>
    <row r="5429" spans="2:8">
      <c r="B5429" s="27"/>
      <c r="C5429" s="27"/>
      <c r="D5429" s="27"/>
      <c r="E5429" s="27"/>
      <c r="F5429" s="26"/>
      <c r="G5429" s="28"/>
      <c r="H5429" s="31"/>
    </row>
    <row r="5430" spans="2:8">
      <c r="B5430" s="27"/>
      <c r="C5430" s="27"/>
      <c r="D5430" s="27"/>
      <c r="E5430" s="27"/>
      <c r="F5430" s="26"/>
      <c r="G5430" s="28"/>
      <c r="H5430" s="31"/>
    </row>
    <row r="5431" spans="2:8">
      <c r="B5431" s="27"/>
      <c r="C5431" s="27"/>
      <c r="D5431" s="27"/>
      <c r="E5431" s="27"/>
      <c r="F5431" s="26"/>
      <c r="G5431" s="28"/>
      <c r="H5431" s="31"/>
    </row>
    <row r="5432" spans="2:8">
      <c r="B5432" s="27"/>
      <c r="C5432" s="27"/>
      <c r="D5432" s="27"/>
      <c r="E5432" s="27"/>
      <c r="F5432" s="26"/>
      <c r="G5432" s="28"/>
      <c r="H5432" s="31"/>
    </row>
    <row r="5433" spans="2:8">
      <c r="B5433" s="27"/>
      <c r="C5433" s="27"/>
      <c r="D5433" s="27"/>
      <c r="E5433" s="27"/>
      <c r="F5433" s="26"/>
      <c r="G5433" s="28"/>
      <c r="H5433" s="31"/>
    </row>
    <row r="5434" spans="2:8">
      <c r="B5434" s="27"/>
      <c r="C5434" s="27"/>
      <c r="D5434" s="27"/>
      <c r="E5434" s="27"/>
      <c r="F5434" s="26"/>
      <c r="G5434" s="28"/>
      <c r="H5434" s="31"/>
    </row>
    <row r="5435" spans="2:8">
      <c r="B5435" s="27"/>
      <c r="C5435" s="27"/>
      <c r="D5435" s="27"/>
      <c r="E5435" s="27"/>
      <c r="F5435" s="26"/>
      <c r="G5435" s="28"/>
      <c r="H5435" s="31"/>
    </row>
    <row r="5436" spans="2:8">
      <c r="B5436" s="27"/>
      <c r="C5436" s="27"/>
      <c r="D5436" s="27"/>
      <c r="E5436" s="27"/>
      <c r="F5436" s="26"/>
      <c r="G5436" s="28"/>
      <c r="H5436" s="31"/>
    </row>
    <row r="5437" spans="2:8">
      <c r="B5437" s="27"/>
      <c r="C5437" s="27"/>
      <c r="D5437" s="27"/>
      <c r="E5437" s="27"/>
      <c r="F5437" s="26"/>
      <c r="G5437" s="28"/>
      <c r="H5437" s="31"/>
    </row>
    <row r="5438" spans="2:8">
      <c r="B5438" s="27"/>
      <c r="C5438" s="27"/>
      <c r="D5438" s="27"/>
      <c r="E5438" s="27"/>
      <c r="F5438" s="26"/>
      <c r="G5438" s="28"/>
      <c r="H5438" s="31"/>
    </row>
    <row r="5439" spans="2:8">
      <c r="B5439" s="27"/>
      <c r="C5439" s="27"/>
      <c r="D5439" s="27"/>
      <c r="E5439" s="27"/>
      <c r="F5439" s="26"/>
      <c r="G5439" s="28"/>
      <c r="H5439" s="31"/>
    </row>
    <row r="5440" spans="2:8">
      <c r="B5440" s="27"/>
      <c r="C5440" s="27"/>
      <c r="D5440" s="27"/>
      <c r="E5440" s="27"/>
      <c r="F5440" s="26"/>
      <c r="G5440" s="28"/>
      <c r="H5440" s="31"/>
    </row>
    <row r="5441" spans="2:8">
      <c r="B5441" s="27"/>
      <c r="C5441" s="27"/>
      <c r="D5441" s="27"/>
      <c r="E5441" s="27"/>
      <c r="F5441" s="26"/>
      <c r="G5441" s="28"/>
      <c r="H5441" s="31"/>
    </row>
    <row r="5442" spans="2:8">
      <c r="B5442" s="27"/>
      <c r="C5442" s="27"/>
      <c r="D5442" s="27"/>
      <c r="E5442" s="27"/>
      <c r="F5442" s="26"/>
      <c r="G5442" s="28"/>
      <c r="H5442" s="31"/>
    </row>
    <row r="5443" spans="2:8">
      <c r="B5443" s="27"/>
      <c r="C5443" s="27"/>
      <c r="D5443" s="27"/>
      <c r="E5443" s="27"/>
      <c r="F5443" s="26"/>
      <c r="G5443" s="28"/>
      <c r="H5443" s="31"/>
    </row>
    <row r="5444" spans="2:8">
      <c r="B5444" s="27"/>
      <c r="C5444" s="27"/>
      <c r="D5444" s="27"/>
      <c r="E5444" s="27"/>
      <c r="F5444" s="26"/>
      <c r="G5444" s="28"/>
      <c r="H5444" s="31"/>
    </row>
    <row r="5445" spans="2:8">
      <c r="B5445" s="27"/>
      <c r="C5445" s="27"/>
      <c r="D5445" s="27"/>
      <c r="E5445" s="27"/>
      <c r="F5445" s="26"/>
      <c r="G5445" s="28"/>
      <c r="H5445" s="31"/>
    </row>
    <row r="5446" spans="2:8">
      <c r="B5446" s="27"/>
      <c r="C5446" s="27"/>
      <c r="D5446" s="27"/>
      <c r="E5446" s="27"/>
      <c r="F5446" s="26"/>
      <c r="G5446" s="28"/>
      <c r="H5446" s="31"/>
    </row>
    <row r="5447" spans="2:8">
      <c r="B5447" s="27"/>
      <c r="C5447" s="27"/>
      <c r="D5447" s="27"/>
      <c r="E5447" s="27"/>
      <c r="F5447" s="26"/>
      <c r="G5447" s="28"/>
      <c r="H5447" s="31"/>
    </row>
    <row r="5448" spans="2:8">
      <c r="B5448" s="27"/>
      <c r="C5448" s="27"/>
      <c r="D5448" s="27"/>
      <c r="E5448" s="27"/>
      <c r="F5448" s="26"/>
      <c r="G5448" s="28"/>
      <c r="H5448" s="31"/>
    </row>
    <row r="5449" spans="2:8">
      <c r="B5449" s="27"/>
      <c r="C5449" s="27"/>
      <c r="D5449" s="27"/>
      <c r="E5449" s="27"/>
      <c r="F5449" s="26"/>
      <c r="G5449" s="28"/>
      <c r="H5449" s="31"/>
    </row>
    <row r="5450" spans="2:8">
      <c r="B5450" s="27"/>
      <c r="C5450" s="27"/>
      <c r="D5450" s="27"/>
      <c r="E5450" s="27"/>
      <c r="F5450" s="26"/>
      <c r="G5450" s="28"/>
      <c r="H5450" s="31"/>
    </row>
    <row r="5451" spans="2:8">
      <c r="B5451" s="27"/>
      <c r="C5451" s="27"/>
      <c r="D5451" s="27"/>
      <c r="E5451" s="27"/>
      <c r="F5451" s="26"/>
      <c r="G5451" s="28"/>
      <c r="H5451" s="31"/>
    </row>
    <row r="5452" spans="2:8">
      <c r="B5452" s="27"/>
      <c r="C5452" s="27"/>
      <c r="D5452" s="27"/>
      <c r="E5452" s="27"/>
      <c r="F5452" s="26"/>
      <c r="G5452" s="28"/>
      <c r="H5452" s="31"/>
    </row>
    <row r="5453" spans="2:8">
      <c r="B5453" s="27"/>
      <c r="C5453" s="27"/>
      <c r="D5453" s="27"/>
      <c r="E5453" s="27"/>
      <c r="F5453" s="26"/>
      <c r="G5453" s="28"/>
      <c r="H5453" s="31"/>
    </row>
    <row r="5454" spans="2:8">
      <c r="B5454" s="27"/>
      <c r="C5454" s="27"/>
      <c r="D5454" s="27"/>
      <c r="E5454" s="27"/>
      <c r="F5454" s="26"/>
      <c r="G5454" s="28"/>
      <c r="H5454" s="31"/>
    </row>
    <row r="5455" spans="2:8">
      <c r="B5455" s="27"/>
      <c r="C5455" s="27"/>
      <c r="D5455" s="27"/>
      <c r="E5455" s="27"/>
      <c r="F5455" s="26"/>
      <c r="G5455" s="28"/>
      <c r="H5455" s="31"/>
    </row>
    <row r="5456" spans="2:8">
      <c r="B5456" s="27"/>
      <c r="C5456" s="27"/>
      <c r="D5456" s="27"/>
      <c r="E5456" s="27"/>
      <c r="F5456" s="26"/>
      <c r="G5456" s="28"/>
      <c r="H5456" s="31"/>
    </row>
    <row r="5457" spans="2:8">
      <c r="B5457" s="27"/>
      <c r="C5457" s="27"/>
      <c r="D5457" s="27"/>
      <c r="E5457" s="27"/>
      <c r="F5457" s="26"/>
      <c r="G5457" s="28"/>
      <c r="H5457" s="31"/>
    </row>
    <row r="5458" spans="2:8">
      <c r="B5458" s="27"/>
      <c r="C5458" s="27"/>
      <c r="D5458" s="27"/>
      <c r="E5458" s="27"/>
      <c r="F5458" s="26"/>
      <c r="G5458" s="28"/>
      <c r="H5458" s="31"/>
    </row>
    <row r="5459" spans="2:8">
      <c r="B5459" s="27"/>
      <c r="C5459" s="27"/>
      <c r="D5459" s="27"/>
      <c r="E5459" s="27"/>
      <c r="F5459" s="26"/>
      <c r="G5459" s="28"/>
      <c r="H5459" s="31"/>
    </row>
    <row r="5460" spans="2:8">
      <c r="B5460" s="27"/>
      <c r="C5460" s="27"/>
      <c r="D5460" s="27"/>
      <c r="E5460" s="27"/>
      <c r="F5460" s="26"/>
      <c r="G5460" s="28"/>
      <c r="H5460" s="31"/>
    </row>
    <row r="5461" spans="2:8">
      <c r="B5461" s="27"/>
      <c r="C5461" s="27"/>
      <c r="D5461" s="27"/>
      <c r="E5461" s="27"/>
      <c r="F5461" s="26"/>
      <c r="G5461" s="28"/>
      <c r="H5461" s="31"/>
    </row>
    <row r="5462" spans="2:8">
      <c r="B5462" s="27"/>
      <c r="C5462" s="27"/>
      <c r="D5462" s="27"/>
      <c r="E5462" s="27"/>
      <c r="F5462" s="26"/>
      <c r="G5462" s="28"/>
      <c r="H5462" s="31"/>
    </row>
    <row r="5463" spans="2:8">
      <c r="B5463" s="27"/>
      <c r="C5463" s="27"/>
      <c r="D5463" s="27"/>
      <c r="E5463" s="27"/>
      <c r="F5463" s="26"/>
      <c r="G5463" s="28"/>
      <c r="H5463" s="31"/>
    </row>
    <row r="5464" spans="2:8">
      <c r="B5464" s="27"/>
      <c r="C5464" s="27"/>
      <c r="D5464" s="27"/>
      <c r="E5464" s="27"/>
      <c r="F5464" s="26"/>
      <c r="G5464" s="28"/>
      <c r="H5464" s="31"/>
    </row>
    <row r="5465" spans="2:8">
      <c r="B5465" s="27"/>
      <c r="C5465" s="27"/>
      <c r="D5465" s="27"/>
      <c r="E5465" s="27"/>
      <c r="F5465" s="26"/>
      <c r="G5465" s="28"/>
      <c r="H5465" s="31"/>
    </row>
    <row r="5466" spans="2:8">
      <c r="B5466" s="27"/>
      <c r="C5466" s="27"/>
      <c r="D5466" s="27"/>
      <c r="E5466" s="27"/>
      <c r="F5466" s="26"/>
      <c r="G5466" s="28"/>
      <c r="H5466" s="31"/>
    </row>
    <row r="5467" spans="2:8">
      <c r="B5467" s="27"/>
      <c r="C5467" s="27"/>
      <c r="D5467" s="27"/>
      <c r="E5467" s="27"/>
      <c r="F5467" s="26"/>
      <c r="G5467" s="28"/>
      <c r="H5467" s="31"/>
    </row>
    <row r="5468" spans="2:8">
      <c r="B5468" s="27"/>
      <c r="C5468" s="27"/>
      <c r="D5468" s="27"/>
      <c r="E5468" s="27"/>
      <c r="F5468" s="26"/>
      <c r="G5468" s="28"/>
      <c r="H5468" s="31"/>
    </row>
    <row r="5469" spans="2:8">
      <c r="B5469" s="27"/>
      <c r="C5469" s="27"/>
      <c r="D5469" s="27"/>
      <c r="E5469" s="27"/>
      <c r="F5469" s="26"/>
      <c r="G5469" s="28"/>
      <c r="H5469" s="31"/>
    </row>
    <row r="5470" spans="2:8">
      <c r="B5470" s="27"/>
      <c r="C5470" s="27"/>
      <c r="D5470" s="27"/>
      <c r="E5470" s="27"/>
      <c r="F5470" s="26"/>
      <c r="G5470" s="28"/>
      <c r="H5470" s="31"/>
    </row>
    <row r="5471" spans="2:8">
      <c r="B5471" s="27"/>
      <c r="C5471" s="27"/>
      <c r="D5471" s="27"/>
      <c r="E5471" s="27"/>
      <c r="F5471" s="26"/>
      <c r="G5471" s="28"/>
      <c r="H5471" s="31"/>
    </row>
    <row r="5472" spans="2:8">
      <c r="B5472" s="27"/>
      <c r="C5472" s="27"/>
      <c r="D5472" s="27"/>
      <c r="E5472" s="27"/>
      <c r="F5472" s="26"/>
      <c r="G5472" s="28"/>
      <c r="H5472" s="31"/>
    </row>
    <row r="5473" spans="2:8">
      <c r="B5473" s="27"/>
      <c r="C5473" s="27"/>
      <c r="D5473" s="27"/>
      <c r="E5473" s="27"/>
      <c r="F5473" s="26"/>
      <c r="G5473" s="28"/>
      <c r="H5473" s="31"/>
    </row>
    <row r="5474" spans="2:8">
      <c r="B5474" s="27"/>
      <c r="C5474" s="27"/>
      <c r="D5474" s="27"/>
      <c r="E5474" s="27"/>
      <c r="F5474" s="26"/>
      <c r="G5474" s="28"/>
      <c r="H5474" s="31"/>
    </row>
    <row r="5475" spans="2:8">
      <c r="B5475" s="27"/>
      <c r="C5475" s="27"/>
      <c r="D5475" s="27"/>
      <c r="E5475" s="27"/>
      <c r="F5475" s="26"/>
      <c r="G5475" s="28"/>
      <c r="H5475" s="31"/>
    </row>
    <row r="5476" spans="2:8">
      <c r="B5476" s="27"/>
      <c r="C5476" s="27"/>
      <c r="D5476" s="27"/>
      <c r="E5476" s="27"/>
      <c r="F5476" s="26"/>
      <c r="G5476" s="28"/>
      <c r="H5476" s="31"/>
    </row>
    <row r="5477" spans="2:8">
      <c r="B5477" s="27"/>
      <c r="C5477" s="27"/>
      <c r="D5477" s="27"/>
      <c r="E5477" s="27"/>
      <c r="F5477" s="26"/>
      <c r="G5477" s="28"/>
      <c r="H5477" s="31"/>
    </row>
    <row r="5478" spans="2:8">
      <c r="B5478" s="27"/>
      <c r="C5478" s="27"/>
      <c r="D5478" s="27"/>
      <c r="E5478" s="27"/>
      <c r="F5478" s="26"/>
      <c r="G5478" s="28"/>
      <c r="H5478" s="31"/>
    </row>
    <row r="5479" spans="2:8">
      <c r="B5479" s="27"/>
      <c r="C5479" s="27"/>
      <c r="D5479" s="27"/>
      <c r="E5479" s="27"/>
      <c r="F5479" s="26"/>
      <c r="G5479" s="28"/>
      <c r="H5479" s="31"/>
    </row>
    <row r="5480" spans="2:8">
      <c r="B5480" s="27"/>
      <c r="C5480" s="27"/>
      <c r="D5480" s="27"/>
      <c r="E5480" s="27"/>
      <c r="F5480" s="26"/>
      <c r="G5480" s="28"/>
      <c r="H5480" s="31"/>
    </row>
    <row r="5481" spans="2:8">
      <c r="B5481" s="27"/>
      <c r="C5481" s="27"/>
      <c r="D5481" s="27"/>
      <c r="E5481" s="27"/>
      <c r="F5481" s="26"/>
      <c r="G5481" s="28"/>
      <c r="H5481" s="31"/>
    </row>
    <row r="5482" spans="2:8">
      <c r="B5482" s="27"/>
      <c r="C5482" s="27"/>
      <c r="D5482" s="27"/>
      <c r="E5482" s="27"/>
      <c r="F5482" s="26"/>
      <c r="G5482" s="28"/>
      <c r="H5482" s="31"/>
    </row>
    <row r="5483" spans="2:8">
      <c r="B5483" s="27"/>
      <c r="C5483" s="27"/>
      <c r="D5483" s="27"/>
      <c r="E5483" s="27"/>
      <c r="F5483" s="26"/>
      <c r="G5483" s="28"/>
      <c r="H5483" s="31"/>
    </row>
    <row r="5484" spans="2:8">
      <c r="B5484" s="27"/>
      <c r="C5484" s="27"/>
      <c r="D5484" s="27"/>
      <c r="E5484" s="27"/>
      <c r="F5484" s="26"/>
      <c r="G5484" s="28"/>
      <c r="H5484" s="31"/>
    </row>
    <row r="5485" spans="2:8">
      <c r="B5485" s="27"/>
      <c r="C5485" s="27"/>
      <c r="D5485" s="27"/>
      <c r="E5485" s="27"/>
      <c r="F5485" s="26"/>
      <c r="G5485" s="28"/>
      <c r="H5485" s="31"/>
    </row>
    <row r="5486" spans="2:8">
      <c r="B5486" s="27"/>
      <c r="C5486" s="27"/>
      <c r="D5486" s="27"/>
      <c r="E5486" s="27"/>
      <c r="F5486" s="26"/>
      <c r="G5486" s="28"/>
      <c r="H5486" s="31"/>
    </row>
    <row r="5487" spans="2:8">
      <c r="B5487" s="27"/>
      <c r="C5487" s="27"/>
      <c r="D5487" s="27"/>
      <c r="E5487" s="27"/>
      <c r="F5487" s="26"/>
      <c r="G5487" s="28"/>
      <c r="H5487" s="31"/>
    </row>
    <row r="5488" spans="2:8">
      <c r="B5488" s="27"/>
      <c r="C5488" s="27"/>
      <c r="D5488" s="27"/>
      <c r="E5488" s="27"/>
      <c r="F5488" s="26"/>
      <c r="G5488" s="28"/>
      <c r="H5488" s="31"/>
    </row>
    <row r="5489" spans="2:8">
      <c r="B5489" s="27"/>
      <c r="C5489" s="27"/>
      <c r="D5489" s="27"/>
      <c r="E5489" s="27"/>
      <c r="F5489" s="26"/>
      <c r="G5489" s="28"/>
      <c r="H5489" s="31"/>
    </row>
    <row r="5490" spans="2:8">
      <c r="B5490" s="27"/>
      <c r="C5490" s="27"/>
      <c r="D5490" s="27"/>
      <c r="E5490" s="27"/>
      <c r="F5490" s="26"/>
      <c r="G5490" s="28"/>
      <c r="H5490" s="31"/>
    </row>
    <row r="5491" spans="2:8">
      <c r="B5491" s="27"/>
      <c r="C5491" s="27"/>
      <c r="D5491" s="27"/>
      <c r="E5491" s="27"/>
      <c r="F5491" s="26"/>
      <c r="G5491" s="28"/>
      <c r="H5491" s="31"/>
    </row>
    <row r="5492" spans="2:8">
      <c r="B5492" s="27"/>
      <c r="C5492" s="27"/>
      <c r="D5492" s="27"/>
      <c r="E5492" s="27"/>
      <c r="F5492" s="26"/>
      <c r="G5492" s="28"/>
      <c r="H5492" s="31"/>
    </row>
    <row r="5493" spans="2:8">
      <c r="B5493" s="27"/>
      <c r="C5493" s="27"/>
      <c r="D5493" s="27"/>
      <c r="E5493" s="27"/>
      <c r="F5493" s="26"/>
      <c r="G5493" s="28"/>
      <c r="H5493" s="31"/>
    </row>
    <row r="5494" spans="2:8">
      <c r="B5494" s="27"/>
      <c r="C5494" s="27"/>
      <c r="D5494" s="27"/>
      <c r="E5494" s="27"/>
      <c r="F5494" s="26"/>
      <c r="G5494" s="28"/>
      <c r="H5494" s="31"/>
    </row>
    <row r="5495" spans="2:8">
      <c r="B5495" s="27"/>
      <c r="C5495" s="27"/>
      <c r="D5495" s="27"/>
      <c r="E5495" s="27"/>
      <c r="F5495" s="26"/>
      <c r="G5495" s="28"/>
      <c r="H5495" s="31"/>
    </row>
    <row r="5496" spans="2:8">
      <c r="B5496" s="27"/>
      <c r="C5496" s="27"/>
      <c r="D5496" s="27"/>
      <c r="E5496" s="27"/>
      <c r="F5496" s="26"/>
      <c r="G5496" s="28"/>
      <c r="H5496" s="31"/>
    </row>
    <row r="5497" spans="2:8">
      <c r="B5497" s="27"/>
      <c r="C5497" s="27"/>
      <c r="D5497" s="27"/>
      <c r="E5497" s="27"/>
      <c r="F5497" s="26"/>
      <c r="G5497" s="28"/>
      <c r="H5497" s="31"/>
    </row>
    <row r="5498" spans="2:8">
      <c r="B5498" s="27"/>
      <c r="C5498" s="27"/>
      <c r="D5498" s="27"/>
      <c r="E5498" s="27"/>
      <c r="F5498" s="26"/>
      <c r="G5498" s="28"/>
      <c r="H5498" s="31"/>
    </row>
    <row r="5499" spans="2:8">
      <c r="B5499" s="27"/>
      <c r="C5499" s="27"/>
      <c r="D5499" s="27"/>
      <c r="E5499" s="27"/>
      <c r="F5499" s="26"/>
      <c r="G5499" s="28"/>
      <c r="H5499" s="31"/>
    </row>
    <row r="5500" spans="2:8">
      <c r="B5500" s="27"/>
      <c r="C5500" s="27"/>
      <c r="D5500" s="27"/>
      <c r="E5500" s="27"/>
      <c r="F5500" s="26"/>
      <c r="G5500" s="28"/>
      <c r="H5500" s="31"/>
    </row>
    <row r="5501" spans="2:8">
      <c r="B5501" s="27"/>
      <c r="C5501" s="27"/>
      <c r="D5501" s="27"/>
      <c r="E5501" s="27"/>
      <c r="F5501" s="26"/>
      <c r="G5501" s="28"/>
      <c r="H5501" s="31"/>
    </row>
    <row r="5502" spans="2:8">
      <c r="B5502" s="27"/>
      <c r="C5502" s="27"/>
      <c r="D5502" s="27"/>
      <c r="E5502" s="27"/>
      <c r="F5502" s="26"/>
      <c r="G5502" s="28"/>
      <c r="H5502" s="31"/>
    </row>
    <row r="5503" spans="2:8">
      <c r="B5503" s="27"/>
      <c r="C5503" s="27"/>
      <c r="D5503" s="27"/>
      <c r="E5503" s="27"/>
      <c r="F5503" s="26"/>
      <c r="G5503" s="28"/>
      <c r="H5503" s="31"/>
    </row>
    <row r="5504" spans="2:8">
      <c r="B5504" s="27"/>
      <c r="C5504" s="27"/>
      <c r="D5504" s="27"/>
      <c r="E5504" s="27"/>
      <c r="F5504" s="26"/>
      <c r="G5504" s="28"/>
      <c r="H5504" s="31"/>
    </row>
    <row r="5505" spans="2:8">
      <c r="B5505" s="27"/>
      <c r="C5505" s="27"/>
      <c r="D5505" s="27"/>
      <c r="E5505" s="27"/>
      <c r="F5505" s="26"/>
      <c r="G5505" s="28"/>
      <c r="H5505" s="31"/>
    </row>
    <row r="5506" spans="2:8">
      <c r="B5506" s="27"/>
      <c r="C5506" s="27"/>
      <c r="D5506" s="27"/>
      <c r="E5506" s="27"/>
      <c r="F5506" s="26"/>
      <c r="G5506" s="28"/>
      <c r="H5506" s="31"/>
    </row>
    <row r="5507" spans="2:8">
      <c r="B5507" s="27"/>
      <c r="C5507" s="27"/>
      <c r="D5507" s="27"/>
      <c r="E5507" s="27"/>
      <c r="F5507" s="26"/>
      <c r="G5507" s="28"/>
      <c r="H5507" s="31"/>
    </row>
    <row r="5508" spans="2:8">
      <c r="B5508" s="27"/>
      <c r="C5508" s="27"/>
      <c r="D5508" s="27"/>
      <c r="E5508" s="27"/>
      <c r="F5508" s="26"/>
      <c r="G5508" s="28"/>
      <c r="H5508" s="31"/>
    </row>
    <row r="5509" spans="2:8">
      <c r="B5509" s="27"/>
      <c r="C5509" s="27"/>
      <c r="D5509" s="27"/>
      <c r="E5509" s="27"/>
      <c r="F5509" s="26"/>
      <c r="G5509" s="28"/>
      <c r="H5509" s="31"/>
    </row>
    <row r="5510" spans="2:8">
      <c r="B5510" s="27"/>
      <c r="C5510" s="27"/>
      <c r="D5510" s="27"/>
      <c r="E5510" s="27"/>
      <c r="F5510" s="26"/>
      <c r="G5510" s="28"/>
      <c r="H5510" s="31"/>
    </row>
    <row r="5511" spans="2:8">
      <c r="B5511" s="27"/>
      <c r="C5511" s="27"/>
      <c r="D5511" s="27"/>
      <c r="E5511" s="27"/>
      <c r="F5511" s="26"/>
      <c r="G5511" s="28"/>
      <c r="H5511" s="31"/>
    </row>
    <row r="5512" spans="2:8">
      <c r="B5512" s="27"/>
      <c r="C5512" s="27"/>
      <c r="D5512" s="27"/>
      <c r="E5512" s="27"/>
      <c r="F5512" s="26"/>
      <c r="G5512" s="28"/>
      <c r="H5512" s="31"/>
    </row>
    <row r="5513" spans="2:8">
      <c r="B5513" s="27"/>
      <c r="C5513" s="27"/>
      <c r="D5513" s="27"/>
      <c r="E5513" s="27"/>
      <c r="F5513" s="26"/>
      <c r="G5513" s="28"/>
      <c r="H5513" s="31"/>
    </row>
    <row r="5514" spans="2:8">
      <c r="B5514" s="27"/>
      <c r="C5514" s="27"/>
      <c r="D5514" s="27"/>
      <c r="E5514" s="27"/>
      <c r="F5514" s="26"/>
      <c r="G5514" s="28"/>
      <c r="H5514" s="31"/>
    </row>
    <row r="5515" spans="2:8">
      <c r="B5515" s="27"/>
      <c r="C5515" s="27"/>
      <c r="D5515" s="27"/>
      <c r="E5515" s="27"/>
      <c r="F5515" s="26"/>
      <c r="G5515" s="28"/>
      <c r="H5515" s="31"/>
    </row>
    <row r="5516" spans="2:8">
      <c r="B5516" s="27"/>
      <c r="C5516" s="27"/>
      <c r="D5516" s="27"/>
      <c r="E5516" s="27"/>
      <c r="F5516" s="26"/>
      <c r="G5516" s="28"/>
      <c r="H5516" s="31"/>
    </row>
    <row r="5517" spans="2:8">
      <c r="B5517" s="27"/>
      <c r="C5517" s="27"/>
      <c r="D5517" s="27"/>
      <c r="E5517" s="27"/>
      <c r="F5517" s="26"/>
      <c r="G5517" s="28"/>
      <c r="H5517" s="31"/>
    </row>
    <row r="5518" spans="2:8">
      <c r="B5518" s="27"/>
      <c r="C5518" s="27"/>
      <c r="D5518" s="27"/>
      <c r="E5518" s="27"/>
      <c r="F5518" s="26"/>
      <c r="G5518" s="28"/>
      <c r="H5518" s="31"/>
    </row>
    <row r="5519" spans="2:8">
      <c r="B5519" s="27"/>
      <c r="C5519" s="27"/>
      <c r="D5519" s="27"/>
      <c r="E5519" s="27"/>
      <c r="F5519" s="26"/>
      <c r="G5519" s="28"/>
      <c r="H5519" s="31"/>
    </row>
    <row r="5520" spans="2:8">
      <c r="B5520" s="27"/>
      <c r="C5520" s="27"/>
      <c r="D5520" s="27"/>
      <c r="E5520" s="27"/>
      <c r="F5520" s="26"/>
      <c r="G5520" s="28"/>
      <c r="H5520" s="31"/>
    </row>
    <row r="5521" spans="2:8">
      <c r="B5521" s="27"/>
      <c r="C5521" s="27"/>
      <c r="D5521" s="27"/>
      <c r="E5521" s="27"/>
      <c r="F5521" s="26"/>
      <c r="G5521" s="28"/>
      <c r="H5521" s="31"/>
    </row>
    <row r="5522" spans="2:8">
      <c r="B5522" s="27"/>
      <c r="C5522" s="27"/>
      <c r="D5522" s="27"/>
      <c r="E5522" s="27"/>
      <c r="F5522" s="26"/>
      <c r="G5522" s="28"/>
      <c r="H5522" s="31"/>
    </row>
    <row r="5523" spans="2:8">
      <c r="B5523" s="27"/>
      <c r="C5523" s="27"/>
      <c r="D5523" s="27"/>
      <c r="E5523" s="27"/>
      <c r="F5523" s="26"/>
      <c r="G5523" s="28"/>
      <c r="H5523" s="31"/>
    </row>
    <row r="5524" spans="2:8">
      <c r="B5524" s="27"/>
      <c r="C5524" s="27"/>
      <c r="D5524" s="27"/>
      <c r="E5524" s="27"/>
      <c r="F5524" s="26"/>
      <c r="G5524" s="28"/>
      <c r="H5524" s="31"/>
    </row>
    <row r="5525" spans="2:8">
      <c r="B5525" s="27"/>
      <c r="C5525" s="27"/>
      <c r="D5525" s="27"/>
      <c r="E5525" s="27"/>
      <c r="F5525" s="26"/>
      <c r="G5525" s="28"/>
      <c r="H5525" s="31"/>
    </row>
    <row r="5526" spans="2:8">
      <c r="B5526" s="27"/>
      <c r="C5526" s="27"/>
      <c r="D5526" s="27"/>
      <c r="E5526" s="27"/>
      <c r="F5526" s="26"/>
      <c r="G5526" s="28"/>
      <c r="H5526" s="31"/>
    </row>
    <row r="5527" spans="2:8">
      <c r="B5527" s="27"/>
      <c r="C5527" s="27"/>
      <c r="D5527" s="27"/>
      <c r="E5527" s="27"/>
      <c r="F5527" s="26"/>
      <c r="G5527" s="28"/>
      <c r="H5527" s="31"/>
    </row>
    <row r="5528" spans="2:8">
      <c r="B5528" s="27"/>
      <c r="C5528" s="27"/>
      <c r="D5528" s="27"/>
      <c r="E5528" s="27"/>
      <c r="F5528" s="26"/>
      <c r="G5528" s="28"/>
      <c r="H5528" s="31"/>
    </row>
    <row r="5529" spans="2:8">
      <c r="B5529" s="27"/>
      <c r="C5529" s="27"/>
      <c r="D5529" s="27"/>
      <c r="E5529" s="27"/>
      <c r="F5529" s="26"/>
      <c r="G5529" s="28"/>
      <c r="H5529" s="31"/>
    </row>
    <row r="5530" spans="2:8">
      <c r="B5530" s="27"/>
      <c r="C5530" s="27"/>
      <c r="D5530" s="27"/>
      <c r="E5530" s="27"/>
      <c r="F5530" s="26"/>
      <c r="G5530" s="28"/>
      <c r="H5530" s="31"/>
    </row>
    <row r="5531" spans="2:8">
      <c r="B5531" s="27"/>
      <c r="C5531" s="27"/>
      <c r="D5531" s="27"/>
      <c r="E5531" s="27"/>
      <c r="F5531" s="26"/>
      <c r="G5531" s="28"/>
      <c r="H5531" s="31"/>
    </row>
    <row r="5532" spans="2:8">
      <c r="B5532" s="27"/>
      <c r="C5532" s="27"/>
      <c r="D5532" s="27"/>
      <c r="E5532" s="27"/>
      <c r="F5532" s="26"/>
      <c r="G5532" s="28"/>
      <c r="H5532" s="31"/>
    </row>
    <row r="5533" spans="2:8">
      <c r="B5533" s="27"/>
      <c r="C5533" s="27"/>
      <c r="D5533" s="27"/>
      <c r="E5533" s="27"/>
      <c r="F5533" s="26"/>
      <c r="G5533" s="28"/>
      <c r="H5533" s="31"/>
    </row>
    <row r="5534" spans="2:8">
      <c r="B5534" s="27"/>
      <c r="C5534" s="27"/>
      <c r="D5534" s="27"/>
      <c r="E5534" s="27"/>
      <c r="F5534" s="26"/>
      <c r="G5534" s="28"/>
      <c r="H5534" s="31"/>
    </row>
    <row r="5535" spans="2:8">
      <c r="B5535" s="27"/>
      <c r="C5535" s="27"/>
      <c r="D5535" s="27"/>
      <c r="E5535" s="27"/>
      <c r="F5535" s="26"/>
      <c r="G5535" s="28"/>
      <c r="H5535" s="31"/>
    </row>
    <row r="5536" spans="2:8">
      <c r="B5536" s="27"/>
      <c r="C5536" s="27"/>
      <c r="D5536" s="27"/>
      <c r="E5536" s="27"/>
      <c r="F5536" s="26"/>
      <c r="G5536" s="28"/>
      <c r="H5536" s="31"/>
    </row>
    <row r="5537" spans="2:8">
      <c r="B5537" s="27"/>
      <c r="C5537" s="27"/>
      <c r="D5537" s="27"/>
      <c r="E5537" s="27"/>
      <c r="F5537" s="26"/>
      <c r="G5537" s="28"/>
      <c r="H5537" s="31"/>
    </row>
    <row r="5538" spans="2:8">
      <c r="B5538" s="27"/>
      <c r="C5538" s="27"/>
      <c r="D5538" s="27"/>
      <c r="E5538" s="27"/>
      <c r="F5538" s="26"/>
      <c r="G5538" s="28"/>
      <c r="H5538" s="31"/>
    </row>
    <row r="5539" spans="2:8">
      <c r="B5539" s="27"/>
      <c r="C5539" s="27"/>
      <c r="D5539" s="27"/>
      <c r="E5539" s="27"/>
      <c r="F5539" s="26"/>
      <c r="G5539" s="28"/>
      <c r="H5539" s="31"/>
    </row>
    <row r="5540" spans="2:8">
      <c r="B5540" s="27"/>
      <c r="C5540" s="27"/>
      <c r="D5540" s="27"/>
      <c r="E5540" s="27"/>
      <c r="F5540" s="26"/>
      <c r="G5540" s="28"/>
      <c r="H5540" s="31"/>
    </row>
    <row r="5541" spans="2:8">
      <c r="B5541" s="27"/>
      <c r="C5541" s="27"/>
      <c r="D5541" s="27"/>
      <c r="E5541" s="27"/>
      <c r="F5541" s="26"/>
      <c r="G5541" s="28"/>
      <c r="H5541" s="31"/>
    </row>
    <row r="5542" spans="2:8">
      <c r="B5542" s="27"/>
      <c r="C5542" s="27"/>
      <c r="D5542" s="27"/>
      <c r="E5542" s="27"/>
      <c r="F5542" s="26"/>
      <c r="G5542" s="28"/>
      <c r="H5542" s="31"/>
    </row>
    <row r="5543" spans="2:8">
      <c r="B5543" s="27"/>
      <c r="C5543" s="27"/>
      <c r="D5543" s="27"/>
      <c r="E5543" s="27"/>
      <c r="F5543" s="26"/>
      <c r="G5543" s="28"/>
      <c r="H5543" s="31"/>
    </row>
    <row r="5544" spans="2:8">
      <c r="B5544" s="27"/>
      <c r="C5544" s="27"/>
      <c r="D5544" s="27"/>
      <c r="E5544" s="27"/>
      <c r="F5544" s="26"/>
      <c r="G5544" s="28"/>
      <c r="H5544" s="31"/>
    </row>
    <row r="5545" spans="2:8">
      <c r="B5545" s="27"/>
      <c r="C5545" s="27"/>
      <c r="D5545" s="27"/>
      <c r="E5545" s="27"/>
      <c r="F5545" s="26"/>
      <c r="G5545" s="28"/>
      <c r="H5545" s="31"/>
    </row>
    <row r="5546" spans="2:8">
      <c r="B5546" s="27"/>
      <c r="C5546" s="27"/>
      <c r="D5546" s="27"/>
      <c r="E5546" s="27"/>
      <c r="F5546" s="26"/>
      <c r="G5546" s="28"/>
      <c r="H5546" s="31"/>
    </row>
    <row r="5547" spans="2:8">
      <c r="B5547" s="27"/>
      <c r="C5547" s="27"/>
      <c r="D5547" s="27"/>
      <c r="E5547" s="27"/>
      <c r="F5547" s="26"/>
      <c r="G5547" s="28"/>
      <c r="H5547" s="31"/>
    </row>
    <row r="5548" spans="2:8">
      <c r="B5548" s="27"/>
      <c r="C5548" s="27"/>
      <c r="D5548" s="27"/>
      <c r="E5548" s="27"/>
      <c r="F5548" s="26"/>
      <c r="G5548" s="28"/>
      <c r="H5548" s="31"/>
    </row>
    <row r="5549" spans="2:8">
      <c r="B5549" s="27"/>
      <c r="C5549" s="27"/>
      <c r="D5549" s="27"/>
      <c r="E5549" s="27"/>
      <c r="F5549" s="26"/>
      <c r="G5549" s="28"/>
      <c r="H5549" s="31"/>
    </row>
    <row r="5550" spans="2:8">
      <c r="B5550" s="27"/>
      <c r="C5550" s="27"/>
      <c r="D5550" s="27"/>
      <c r="E5550" s="27"/>
      <c r="F5550" s="26"/>
      <c r="G5550" s="28"/>
      <c r="H5550" s="31"/>
    </row>
    <row r="5551" spans="2:8">
      <c r="B5551" s="27"/>
      <c r="C5551" s="27"/>
      <c r="D5551" s="27"/>
      <c r="E5551" s="27"/>
      <c r="F5551" s="26"/>
      <c r="G5551" s="28"/>
      <c r="H5551" s="31"/>
    </row>
    <row r="5552" spans="2:8">
      <c r="B5552" s="27"/>
      <c r="C5552" s="27"/>
      <c r="D5552" s="27"/>
      <c r="E5552" s="27"/>
      <c r="F5552" s="26"/>
      <c r="G5552" s="28"/>
      <c r="H5552" s="31"/>
    </row>
    <row r="5553" spans="2:8">
      <c r="B5553" s="27"/>
      <c r="C5553" s="27"/>
      <c r="D5553" s="27"/>
      <c r="E5553" s="27"/>
      <c r="F5553" s="26"/>
      <c r="G5553" s="28"/>
      <c r="H5553" s="31"/>
    </row>
    <row r="5554" spans="2:8">
      <c r="B5554" s="27"/>
      <c r="C5554" s="27"/>
      <c r="D5554" s="27"/>
      <c r="E5554" s="27"/>
      <c r="F5554" s="26"/>
      <c r="G5554" s="28"/>
      <c r="H5554" s="31"/>
    </row>
    <row r="5555" spans="2:8">
      <c r="B5555" s="27"/>
      <c r="C5555" s="27"/>
      <c r="D5555" s="27"/>
      <c r="E5555" s="27"/>
      <c r="F5555" s="26"/>
      <c r="G5555" s="28"/>
      <c r="H5555" s="31"/>
    </row>
    <row r="5556" spans="2:8">
      <c r="B5556" s="27"/>
      <c r="C5556" s="27"/>
      <c r="D5556" s="27"/>
      <c r="E5556" s="27"/>
      <c r="F5556" s="26"/>
      <c r="G5556" s="28"/>
      <c r="H5556" s="31"/>
    </row>
    <row r="5557" spans="2:8">
      <c r="B5557" s="27"/>
      <c r="C5557" s="27"/>
      <c r="D5557" s="27"/>
      <c r="E5557" s="27"/>
      <c r="F5557" s="26"/>
      <c r="G5557" s="28"/>
      <c r="H5557" s="31"/>
    </row>
    <row r="5558" spans="2:8">
      <c r="B5558" s="27"/>
      <c r="C5558" s="27"/>
      <c r="D5558" s="27"/>
      <c r="E5558" s="27"/>
      <c r="F5558" s="26"/>
      <c r="G5558" s="28"/>
      <c r="H5558" s="31"/>
    </row>
    <row r="5559" spans="2:8">
      <c r="B5559" s="27"/>
      <c r="C5559" s="27"/>
      <c r="D5559" s="27"/>
      <c r="E5559" s="27"/>
      <c r="F5559" s="26"/>
      <c r="G5559" s="28"/>
      <c r="H5559" s="31"/>
    </row>
    <row r="5560" spans="2:8">
      <c r="B5560" s="27"/>
      <c r="C5560" s="27"/>
      <c r="D5560" s="27"/>
      <c r="E5560" s="27"/>
      <c r="F5560" s="26"/>
      <c r="G5560" s="28"/>
      <c r="H5560" s="31"/>
    </row>
    <row r="5561" spans="2:8">
      <c r="B5561" s="27"/>
      <c r="C5561" s="27"/>
      <c r="D5561" s="27"/>
      <c r="E5561" s="27"/>
      <c r="F5561" s="26"/>
      <c r="G5561" s="28"/>
      <c r="H5561" s="31"/>
    </row>
    <row r="5562" spans="2:8">
      <c r="B5562" s="27"/>
      <c r="C5562" s="27"/>
      <c r="D5562" s="27"/>
      <c r="E5562" s="27"/>
      <c r="F5562" s="26"/>
      <c r="G5562" s="28"/>
      <c r="H5562" s="31"/>
    </row>
    <row r="5563" spans="2:8">
      <c r="B5563" s="27"/>
      <c r="C5563" s="27"/>
      <c r="D5563" s="27"/>
      <c r="E5563" s="27"/>
      <c r="F5563" s="26"/>
      <c r="G5563" s="28"/>
      <c r="H5563" s="31"/>
    </row>
    <row r="5564" spans="2:8">
      <c r="B5564" s="27"/>
      <c r="C5564" s="27"/>
      <c r="D5564" s="27"/>
      <c r="E5564" s="27"/>
      <c r="F5564" s="26"/>
      <c r="G5564" s="28"/>
      <c r="H5564" s="31"/>
    </row>
    <row r="5565" spans="2:8">
      <c r="B5565" s="27"/>
      <c r="C5565" s="27"/>
      <c r="D5565" s="27"/>
      <c r="E5565" s="27"/>
      <c r="F5565" s="26"/>
      <c r="G5565" s="28"/>
      <c r="H5565" s="31"/>
    </row>
    <row r="5566" spans="2:8">
      <c r="B5566" s="27"/>
      <c r="C5566" s="27"/>
      <c r="D5566" s="27"/>
      <c r="E5566" s="27"/>
      <c r="F5566" s="26"/>
      <c r="G5566" s="28"/>
      <c r="H5566" s="31"/>
    </row>
    <row r="5567" spans="2:8">
      <c r="B5567" s="27"/>
      <c r="C5567" s="27"/>
      <c r="D5567" s="27"/>
      <c r="E5567" s="27"/>
      <c r="F5567" s="26"/>
      <c r="G5567" s="28"/>
      <c r="H5567" s="31"/>
    </row>
    <row r="5568" spans="2:8">
      <c r="B5568" s="27"/>
      <c r="C5568" s="27"/>
      <c r="D5568" s="27"/>
      <c r="E5568" s="27"/>
      <c r="F5568" s="26"/>
      <c r="G5568" s="28"/>
      <c r="H5568" s="31"/>
    </row>
    <row r="5569" spans="2:8">
      <c r="B5569" s="27"/>
      <c r="C5569" s="27"/>
      <c r="D5569" s="27"/>
      <c r="E5569" s="27"/>
      <c r="F5569" s="26"/>
      <c r="G5569" s="28"/>
      <c r="H5569" s="31"/>
    </row>
    <row r="5570" spans="2:8">
      <c r="B5570" s="27"/>
      <c r="C5570" s="27"/>
      <c r="D5570" s="27"/>
      <c r="E5570" s="27"/>
      <c r="F5570" s="26"/>
      <c r="G5570" s="28"/>
      <c r="H5570" s="31"/>
    </row>
    <row r="5571" spans="2:8">
      <c r="B5571" s="27"/>
      <c r="C5571" s="27"/>
      <c r="D5571" s="27"/>
      <c r="E5571" s="27"/>
      <c r="F5571" s="26"/>
      <c r="G5571" s="28"/>
      <c r="H5571" s="31"/>
    </row>
    <row r="5572" spans="2:8">
      <c r="B5572" s="27"/>
      <c r="C5572" s="27"/>
      <c r="D5572" s="27"/>
      <c r="E5572" s="27"/>
      <c r="F5572" s="26"/>
      <c r="G5572" s="28"/>
      <c r="H5572" s="31"/>
    </row>
    <row r="5573" spans="2:8">
      <c r="B5573" s="27"/>
      <c r="C5573" s="27"/>
      <c r="D5573" s="27"/>
      <c r="E5573" s="27"/>
      <c r="F5573" s="26"/>
      <c r="G5573" s="28"/>
      <c r="H5573" s="31"/>
    </row>
    <row r="5574" spans="2:8">
      <c r="B5574" s="27"/>
      <c r="C5574" s="27"/>
      <c r="D5574" s="27"/>
      <c r="E5574" s="27"/>
      <c r="F5574" s="26"/>
      <c r="G5574" s="28"/>
      <c r="H5574" s="31"/>
    </row>
    <row r="5575" spans="2:8">
      <c r="B5575" s="27"/>
      <c r="C5575" s="27"/>
      <c r="D5575" s="27"/>
      <c r="E5575" s="27"/>
      <c r="F5575" s="26"/>
      <c r="G5575" s="28"/>
      <c r="H5575" s="31"/>
    </row>
    <row r="5576" spans="2:8">
      <c r="B5576" s="27"/>
      <c r="C5576" s="27"/>
      <c r="D5576" s="27"/>
      <c r="E5576" s="27"/>
      <c r="F5576" s="26"/>
      <c r="G5576" s="28"/>
      <c r="H5576" s="31"/>
    </row>
    <row r="5577" spans="2:8">
      <c r="B5577" s="27"/>
      <c r="C5577" s="27"/>
      <c r="D5577" s="27"/>
      <c r="E5577" s="27"/>
      <c r="F5577" s="26"/>
      <c r="G5577" s="28"/>
      <c r="H5577" s="31"/>
    </row>
    <row r="5578" spans="2:8">
      <c r="B5578" s="27"/>
      <c r="C5578" s="27"/>
      <c r="D5578" s="27"/>
      <c r="E5578" s="27"/>
      <c r="F5578" s="26"/>
      <c r="G5578" s="28"/>
      <c r="H5578" s="31"/>
    </row>
    <row r="5579" spans="2:8">
      <c r="B5579" s="27"/>
      <c r="C5579" s="27"/>
      <c r="D5579" s="27"/>
      <c r="E5579" s="27"/>
      <c r="F5579" s="26"/>
      <c r="G5579" s="28"/>
      <c r="H5579" s="31"/>
    </row>
    <row r="5580" spans="2:8">
      <c r="B5580" s="27"/>
      <c r="C5580" s="27"/>
      <c r="D5580" s="27"/>
      <c r="E5580" s="27"/>
      <c r="F5580" s="26"/>
      <c r="G5580" s="28"/>
      <c r="H5580" s="31"/>
    </row>
    <row r="5581" spans="2:8">
      <c r="B5581" s="27"/>
      <c r="C5581" s="27"/>
      <c r="D5581" s="27"/>
      <c r="E5581" s="27"/>
      <c r="F5581" s="26"/>
      <c r="G5581" s="28"/>
      <c r="H5581" s="31"/>
    </row>
    <row r="5582" spans="2:8">
      <c r="B5582" s="27"/>
      <c r="C5582" s="27"/>
      <c r="D5582" s="27"/>
      <c r="E5582" s="27"/>
      <c r="F5582" s="26"/>
      <c r="G5582" s="28"/>
      <c r="H5582" s="31"/>
    </row>
    <row r="5583" spans="2:8">
      <c r="B5583" s="27"/>
      <c r="C5583" s="27"/>
      <c r="D5583" s="27"/>
      <c r="E5583" s="27"/>
      <c r="F5583" s="26"/>
      <c r="G5583" s="28"/>
      <c r="H5583" s="31"/>
    </row>
    <row r="5584" spans="2:8">
      <c r="B5584" s="27"/>
      <c r="C5584" s="27"/>
      <c r="D5584" s="27"/>
      <c r="E5584" s="27"/>
      <c r="F5584" s="26"/>
      <c r="G5584" s="28"/>
      <c r="H5584" s="31"/>
    </row>
    <row r="5585" spans="2:8">
      <c r="B5585" s="27"/>
      <c r="C5585" s="27"/>
      <c r="D5585" s="27"/>
      <c r="E5585" s="27"/>
      <c r="F5585" s="26"/>
      <c r="G5585" s="28"/>
      <c r="H5585" s="31"/>
    </row>
    <row r="5586" spans="2:8">
      <c r="B5586" s="27"/>
      <c r="C5586" s="27"/>
      <c r="D5586" s="27"/>
      <c r="E5586" s="27"/>
      <c r="F5586" s="26"/>
      <c r="G5586" s="28"/>
      <c r="H5586" s="31"/>
    </row>
    <row r="5587" spans="2:8">
      <c r="B5587" s="27"/>
      <c r="C5587" s="27"/>
      <c r="D5587" s="27"/>
      <c r="E5587" s="27"/>
      <c r="F5587" s="26"/>
      <c r="G5587" s="28"/>
      <c r="H5587" s="31"/>
    </row>
    <row r="5588" spans="2:8">
      <c r="B5588" s="27"/>
      <c r="C5588" s="27"/>
      <c r="D5588" s="27"/>
      <c r="E5588" s="27"/>
      <c r="F5588" s="26"/>
      <c r="G5588" s="28"/>
      <c r="H5588" s="31"/>
    </row>
    <row r="5589" spans="2:8">
      <c r="B5589" s="27"/>
      <c r="C5589" s="27"/>
      <c r="D5589" s="27"/>
      <c r="E5589" s="27"/>
      <c r="F5589" s="26"/>
      <c r="G5589" s="28"/>
      <c r="H5589" s="31"/>
    </row>
    <row r="5590" spans="2:8">
      <c r="B5590" s="27"/>
      <c r="C5590" s="27"/>
      <c r="D5590" s="27"/>
      <c r="E5590" s="27"/>
      <c r="F5590" s="26"/>
      <c r="G5590" s="28"/>
      <c r="H5590" s="31"/>
    </row>
    <row r="5591" spans="2:8">
      <c r="B5591" s="27"/>
      <c r="C5591" s="27"/>
      <c r="D5591" s="27"/>
      <c r="E5591" s="27"/>
      <c r="F5591" s="26"/>
      <c r="G5591" s="28"/>
      <c r="H5591" s="31"/>
    </row>
    <row r="5592" spans="2:8">
      <c r="B5592" s="27"/>
      <c r="C5592" s="27"/>
      <c r="D5592" s="27"/>
      <c r="E5592" s="27"/>
      <c r="F5592" s="26"/>
      <c r="G5592" s="28"/>
      <c r="H5592" s="31"/>
    </row>
    <row r="5593" spans="2:8">
      <c r="B5593" s="27"/>
      <c r="C5593" s="27"/>
      <c r="D5593" s="27"/>
      <c r="E5593" s="27"/>
      <c r="F5593" s="26"/>
      <c r="G5593" s="28"/>
      <c r="H5593" s="31"/>
    </row>
    <row r="5594" spans="2:8">
      <c r="B5594" s="27"/>
      <c r="C5594" s="27"/>
      <c r="D5594" s="27"/>
      <c r="E5594" s="27"/>
      <c r="F5594" s="26"/>
      <c r="G5594" s="28"/>
      <c r="H5594" s="31"/>
    </row>
    <row r="5595" spans="2:8">
      <c r="B5595" s="27"/>
      <c r="C5595" s="27"/>
      <c r="D5595" s="27"/>
      <c r="E5595" s="27"/>
      <c r="F5595" s="26"/>
      <c r="G5595" s="28"/>
      <c r="H5595" s="31"/>
    </row>
    <row r="5596" spans="2:8">
      <c r="B5596" s="27"/>
      <c r="C5596" s="27"/>
      <c r="D5596" s="27"/>
      <c r="E5596" s="27"/>
      <c r="F5596" s="26"/>
      <c r="G5596" s="28"/>
      <c r="H5596" s="31"/>
    </row>
    <row r="5597" spans="2:8">
      <c r="B5597" s="27"/>
      <c r="C5597" s="27"/>
      <c r="D5597" s="27"/>
      <c r="E5597" s="27"/>
      <c r="F5597" s="26"/>
      <c r="G5597" s="28"/>
      <c r="H5597" s="31"/>
    </row>
    <row r="5598" spans="2:8">
      <c r="B5598" s="27"/>
      <c r="C5598" s="27"/>
      <c r="D5598" s="27"/>
      <c r="E5598" s="27"/>
      <c r="F5598" s="26"/>
      <c r="G5598" s="28"/>
      <c r="H5598" s="31"/>
    </row>
    <row r="5599" spans="2:8">
      <c r="B5599" s="27"/>
      <c r="C5599" s="27"/>
      <c r="D5599" s="27"/>
      <c r="E5599" s="27"/>
      <c r="F5599" s="26"/>
      <c r="G5599" s="28"/>
      <c r="H5599" s="31"/>
    </row>
    <row r="5600" spans="2:8">
      <c r="B5600" s="27"/>
      <c r="C5600" s="27"/>
      <c r="D5600" s="27"/>
      <c r="E5600" s="27"/>
      <c r="F5600" s="26"/>
      <c r="G5600" s="28"/>
      <c r="H5600" s="31"/>
    </row>
    <row r="5601" spans="2:8">
      <c r="B5601" s="27"/>
      <c r="C5601" s="27"/>
      <c r="D5601" s="27"/>
      <c r="E5601" s="27"/>
      <c r="F5601" s="26"/>
      <c r="G5601" s="28"/>
      <c r="H5601" s="31"/>
    </row>
    <row r="5602" spans="2:8">
      <c r="B5602" s="27"/>
      <c r="C5602" s="27"/>
      <c r="D5602" s="27"/>
      <c r="E5602" s="27"/>
      <c r="F5602" s="26"/>
      <c r="G5602" s="28"/>
      <c r="H5602" s="31"/>
    </row>
    <row r="5603" spans="2:8">
      <c r="B5603" s="27"/>
      <c r="C5603" s="27"/>
      <c r="D5603" s="27"/>
      <c r="E5603" s="27"/>
      <c r="F5603" s="26"/>
      <c r="G5603" s="28"/>
      <c r="H5603" s="31"/>
    </row>
    <row r="5604" spans="2:8">
      <c r="B5604" s="27"/>
      <c r="C5604" s="27"/>
      <c r="D5604" s="27"/>
      <c r="E5604" s="27"/>
      <c r="F5604" s="26"/>
      <c r="G5604" s="28"/>
      <c r="H5604" s="31"/>
    </row>
    <row r="5605" spans="2:8">
      <c r="B5605" s="27"/>
      <c r="C5605" s="27"/>
      <c r="D5605" s="27"/>
      <c r="E5605" s="27"/>
      <c r="F5605" s="26"/>
      <c r="G5605" s="28"/>
      <c r="H5605" s="31"/>
    </row>
    <row r="5606" spans="2:8">
      <c r="B5606" s="27"/>
      <c r="C5606" s="27"/>
      <c r="D5606" s="27"/>
      <c r="E5606" s="27"/>
      <c r="F5606" s="26"/>
      <c r="G5606" s="28"/>
      <c r="H5606" s="31"/>
    </row>
    <row r="5607" spans="2:8">
      <c r="B5607" s="27"/>
      <c r="C5607" s="27"/>
      <c r="D5607" s="27"/>
      <c r="E5607" s="27"/>
      <c r="F5607" s="26"/>
      <c r="G5607" s="28"/>
      <c r="H5607" s="31"/>
    </row>
    <row r="5608" spans="2:8">
      <c r="B5608" s="27"/>
      <c r="C5608" s="27"/>
      <c r="D5608" s="27"/>
      <c r="E5608" s="27"/>
      <c r="F5608" s="26"/>
      <c r="G5608" s="28"/>
      <c r="H5608" s="31"/>
    </row>
    <row r="5609" spans="2:8">
      <c r="B5609" s="27"/>
      <c r="C5609" s="27"/>
      <c r="D5609" s="27"/>
      <c r="E5609" s="27"/>
      <c r="F5609" s="26"/>
      <c r="G5609" s="28"/>
      <c r="H5609" s="31"/>
    </row>
    <row r="5610" spans="2:8">
      <c r="B5610" s="27"/>
      <c r="C5610" s="27"/>
      <c r="D5610" s="27"/>
      <c r="E5610" s="27"/>
      <c r="F5610" s="26"/>
      <c r="G5610" s="28"/>
      <c r="H5610" s="31"/>
    </row>
    <row r="5611" spans="2:8">
      <c r="B5611" s="27"/>
      <c r="C5611" s="27"/>
      <c r="D5611" s="27"/>
      <c r="E5611" s="27"/>
      <c r="F5611" s="26"/>
      <c r="G5611" s="28"/>
      <c r="H5611" s="31"/>
    </row>
    <row r="5612" spans="2:8">
      <c r="B5612" s="27"/>
      <c r="C5612" s="27"/>
      <c r="D5612" s="27"/>
      <c r="E5612" s="27"/>
      <c r="F5612" s="26"/>
      <c r="G5612" s="28"/>
      <c r="H5612" s="31"/>
    </row>
    <row r="5613" spans="2:8">
      <c r="B5613" s="27"/>
      <c r="C5613" s="27"/>
      <c r="D5613" s="27"/>
      <c r="E5613" s="27"/>
      <c r="F5613" s="26"/>
      <c r="G5613" s="28"/>
      <c r="H5613" s="31"/>
    </row>
    <row r="5614" spans="2:8">
      <c r="B5614" s="27"/>
      <c r="C5614" s="27"/>
      <c r="D5614" s="27"/>
      <c r="E5614" s="27"/>
      <c r="F5614" s="26"/>
      <c r="G5614" s="28"/>
      <c r="H5614" s="31"/>
    </row>
    <row r="5615" spans="2:8">
      <c r="B5615" s="27"/>
      <c r="C5615" s="27"/>
      <c r="D5615" s="27"/>
      <c r="E5615" s="27"/>
      <c r="F5615" s="26"/>
      <c r="G5615" s="28"/>
      <c r="H5615" s="31"/>
    </row>
    <row r="5616" spans="2:8">
      <c r="B5616" s="27"/>
      <c r="C5616" s="27"/>
      <c r="D5616" s="27"/>
      <c r="E5616" s="27"/>
      <c r="F5616" s="26"/>
      <c r="G5616" s="28"/>
      <c r="H5616" s="31"/>
    </row>
    <row r="5617" spans="2:8">
      <c r="B5617" s="27"/>
      <c r="C5617" s="27"/>
      <c r="D5617" s="27"/>
      <c r="E5617" s="27"/>
      <c r="F5617" s="26"/>
      <c r="G5617" s="28"/>
      <c r="H5617" s="31"/>
    </row>
    <row r="5618" spans="2:8">
      <c r="B5618" s="27"/>
      <c r="C5618" s="27"/>
      <c r="D5618" s="27"/>
      <c r="E5618" s="27"/>
      <c r="F5618" s="26"/>
      <c r="G5618" s="28"/>
      <c r="H5618" s="31"/>
    </row>
    <row r="5619" spans="2:8">
      <c r="B5619" s="27"/>
      <c r="C5619" s="27"/>
      <c r="D5619" s="27"/>
      <c r="E5619" s="27"/>
      <c r="F5619" s="26"/>
      <c r="G5619" s="28"/>
      <c r="H5619" s="31"/>
    </row>
    <row r="5620" spans="2:8">
      <c r="B5620" s="27"/>
      <c r="C5620" s="27"/>
      <c r="D5620" s="27"/>
      <c r="E5620" s="27"/>
      <c r="F5620" s="26"/>
      <c r="G5620" s="28"/>
      <c r="H5620" s="31"/>
    </row>
    <row r="5621" spans="2:8">
      <c r="B5621" s="27"/>
      <c r="C5621" s="27"/>
      <c r="D5621" s="27"/>
      <c r="E5621" s="27"/>
      <c r="F5621" s="26"/>
      <c r="G5621" s="28"/>
      <c r="H5621" s="31"/>
    </row>
    <row r="5622" spans="2:8">
      <c r="B5622" s="27"/>
      <c r="C5622" s="27"/>
      <c r="D5622" s="27"/>
      <c r="E5622" s="27"/>
      <c r="F5622" s="26"/>
      <c r="G5622" s="28"/>
      <c r="H5622" s="31"/>
    </row>
    <row r="5623" spans="2:8">
      <c r="B5623" s="27"/>
      <c r="C5623" s="27"/>
      <c r="D5623" s="27"/>
      <c r="E5623" s="27"/>
      <c r="F5623" s="26"/>
      <c r="G5623" s="28"/>
      <c r="H5623" s="31"/>
    </row>
    <row r="5624" spans="2:8">
      <c r="B5624" s="27"/>
      <c r="C5624" s="27"/>
      <c r="D5624" s="27"/>
      <c r="E5624" s="27"/>
      <c r="F5624" s="26"/>
      <c r="G5624" s="28"/>
      <c r="H5624" s="31"/>
    </row>
    <row r="5625" spans="2:8">
      <c r="B5625" s="27"/>
      <c r="C5625" s="27"/>
      <c r="D5625" s="27"/>
      <c r="E5625" s="27"/>
      <c r="F5625" s="26"/>
      <c r="G5625" s="28"/>
      <c r="H5625" s="31"/>
    </row>
    <row r="5626" spans="2:8">
      <c r="B5626" s="27"/>
      <c r="C5626" s="27"/>
      <c r="D5626" s="27"/>
      <c r="E5626" s="27"/>
      <c r="F5626" s="26"/>
      <c r="G5626" s="28"/>
      <c r="H5626" s="31"/>
    </row>
    <row r="5627" spans="2:8">
      <c r="B5627" s="27"/>
      <c r="C5627" s="27"/>
      <c r="D5627" s="27"/>
      <c r="E5627" s="27"/>
      <c r="F5627" s="26"/>
      <c r="G5627" s="28"/>
      <c r="H5627" s="31"/>
    </row>
    <row r="5628" spans="2:8">
      <c r="B5628" s="27"/>
      <c r="C5628" s="27"/>
      <c r="D5628" s="27"/>
      <c r="E5628" s="27"/>
      <c r="F5628" s="26"/>
      <c r="G5628" s="28"/>
      <c r="H5628" s="31"/>
    </row>
    <row r="5629" spans="2:8">
      <c r="B5629" s="27"/>
      <c r="C5629" s="27"/>
      <c r="D5629" s="27"/>
      <c r="E5629" s="27"/>
      <c r="F5629" s="26"/>
      <c r="G5629" s="28"/>
      <c r="H5629" s="31"/>
    </row>
    <row r="5630" spans="2:8">
      <c r="B5630" s="27"/>
      <c r="C5630" s="27"/>
      <c r="D5630" s="27"/>
      <c r="E5630" s="27"/>
      <c r="F5630" s="26"/>
      <c r="G5630" s="28"/>
      <c r="H5630" s="31"/>
    </row>
    <row r="5631" spans="2:8">
      <c r="B5631" s="27"/>
      <c r="C5631" s="27"/>
      <c r="D5631" s="27"/>
      <c r="E5631" s="27"/>
      <c r="F5631" s="26"/>
      <c r="G5631" s="28"/>
      <c r="H5631" s="31"/>
    </row>
    <row r="5632" spans="2:8">
      <c r="B5632" s="27"/>
      <c r="C5632" s="27"/>
      <c r="D5632" s="27"/>
      <c r="E5632" s="27"/>
      <c r="F5632" s="26"/>
      <c r="G5632" s="28"/>
      <c r="H5632" s="31"/>
    </row>
    <row r="5633" spans="2:8">
      <c r="B5633" s="27"/>
      <c r="C5633" s="27"/>
      <c r="D5633" s="27"/>
      <c r="E5633" s="27"/>
      <c r="F5633" s="26"/>
      <c r="G5633" s="28"/>
      <c r="H5633" s="31"/>
    </row>
    <row r="5634" spans="2:8">
      <c r="B5634" s="27"/>
      <c r="C5634" s="27"/>
      <c r="D5634" s="27"/>
      <c r="E5634" s="27"/>
      <c r="F5634" s="26"/>
      <c r="G5634" s="28"/>
      <c r="H5634" s="31"/>
    </row>
    <row r="5635" spans="2:8">
      <c r="B5635" s="27"/>
      <c r="C5635" s="27"/>
      <c r="D5635" s="27"/>
      <c r="E5635" s="27"/>
      <c r="F5635" s="26"/>
      <c r="G5635" s="28"/>
      <c r="H5635" s="31"/>
    </row>
    <row r="5636" spans="2:8">
      <c r="B5636" s="27"/>
      <c r="C5636" s="27"/>
      <c r="D5636" s="27"/>
      <c r="E5636" s="27"/>
      <c r="F5636" s="26"/>
      <c r="G5636" s="28"/>
      <c r="H5636" s="31"/>
    </row>
    <row r="5637" spans="2:8">
      <c r="B5637" s="27"/>
      <c r="C5637" s="27"/>
      <c r="D5637" s="27"/>
      <c r="E5637" s="27"/>
      <c r="F5637" s="26"/>
      <c r="G5637" s="28"/>
      <c r="H5637" s="31"/>
    </row>
    <row r="5638" spans="2:8">
      <c r="B5638" s="27"/>
      <c r="C5638" s="27"/>
      <c r="D5638" s="27"/>
      <c r="E5638" s="27"/>
      <c r="F5638" s="26"/>
      <c r="G5638" s="28"/>
      <c r="H5638" s="31"/>
    </row>
    <row r="5639" spans="2:8">
      <c r="B5639" s="27"/>
      <c r="C5639" s="27"/>
      <c r="D5639" s="27"/>
      <c r="E5639" s="27"/>
      <c r="F5639" s="26"/>
      <c r="G5639" s="28"/>
      <c r="H5639" s="31"/>
    </row>
    <row r="5640" spans="2:8">
      <c r="B5640" s="27"/>
      <c r="C5640" s="27"/>
      <c r="D5640" s="27"/>
      <c r="E5640" s="27"/>
      <c r="F5640" s="26"/>
      <c r="G5640" s="28"/>
      <c r="H5640" s="31"/>
    </row>
    <row r="5641" spans="2:8">
      <c r="B5641" s="27"/>
      <c r="C5641" s="27"/>
      <c r="D5641" s="27"/>
      <c r="E5641" s="27"/>
      <c r="F5641" s="26"/>
      <c r="G5641" s="28"/>
      <c r="H5641" s="31"/>
    </row>
    <row r="5642" spans="2:8">
      <c r="B5642" s="27"/>
      <c r="C5642" s="27"/>
      <c r="D5642" s="27"/>
      <c r="E5642" s="27"/>
      <c r="F5642" s="26"/>
      <c r="G5642" s="28"/>
      <c r="H5642" s="31"/>
    </row>
    <row r="5643" spans="2:8">
      <c r="B5643" s="27"/>
      <c r="C5643" s="27"/>
      <c r="D5643" s="27"/>
      <c r="E5643" s="27"/>
      <c r="F5643" s="26"/>
      <c r="G5643" s="28"/>
      <c r="H5643" s="31"/>
    </row>
    <row r="5644" spans="2:8">
      <c r="B5644" s="27"/>
      <c r="C5644" s="27"/>
      <c r="D5644" s="27"/>
      <c r="E5644" s="27"/>
      <c r="F5644" s="26"/>
      <c r="G5644" s="28"/>
      <c r="H5644" s="31"/>
    </row>
    <row r="5645" spans="2:8">
      <c r="B5645" s="27"/>
      <c r="C5645" s="27"/>
      <c r="D5645" s="27"/>
      <c r="E5645" s="27"/>
      <c r="F5645" s="26"/>
      <c r="G5645" s="28"/>
      <c r="H5645" s="31"/>
    </row>
    <row r="5646" spans="2:8">
      <c r="B5646" s="27"/>
      <c r="C5646" s="27"/>
      <c r="D5646" s="27"/>
      <c r="E5646" s="27"/>
      <c r="F5646" s="26"/>
      <c r="G5646" s="28"/>
      <c r="H5646" s="31"/>
    </row>
    <row r="5647" spans="2:8">
      <c r="B5647" s="27"/>
      <c r="C5647" s="27"/>
      <c r="D5647" s="27"/>
      <c r="E5647" s="27"/>
      <c r="F5647" s="26"/>
      <c r="G5647" s="28"/>
      <c r="H5647" s="31"/>
    </row>
    <row r="5648" spans="2:8">
      <c r="B5648" s="27"/>
      <c r="C5648" s="27"/>
      <c r="D5648" s="27"/>
      <c r="E5648" s="27"/>
      <c r="F5648" s="26"/>
      <c r="G5648" s="28"/>
      <c r="H5648" s="31"/>
    </row>
    <row r="5649" spans="2:8">
      <c r="B5649" s="27"/>
      <c r="C5649" s="27"/>
      <c r="D5649" s="27"/>
      <c r="E5649" s="27"/>
      <c r="F5649" s="26"/>
      <c r="G5649" s="28"/>
      <c r="H5649" s="31"/>
    </row>
    <row r="5650" spans="2:8">
      <c r="B5650" s="27"/>
      <c r="C5650" s="27"/>
      <c r="D5650" s="27"/>
      <c r="E5650" s="27"/>
      <c r="F5650" s="26"/>
      <c r="G5650" s="28"/>
      <c r="H5650" s="31"/>
    </row>
    <row r="5651" spans="2:8">
      <c r="B5651" s="27"/>
      <c r="C5651" s="27"/>
      <c r="D5651" s="27"/>
      <c r="E5651" s="27"/>
      <c r="F5651" s="26"/>
      <c r="G5651" s="28"/>
      <c r="H5651" s="31"/>
    </row>
    <row r="5652" spans="2:8">
      <c r="B5652" s="27"/>
      <c r="C5652" s="27"/>
      <c r="D5652" s="27"/>
      <c r="E5652" s="27"/>
      <c r="F5652" s="26"/>
      <c r="G5652" s="28"/>
      <c r="H5652" s="31"/>
    </row>
    <row r="5653" spans="2:8">
      <c r="B5653" s="27"/>
      <c r="C5653" s="27"/>
      <c r="D5653" s="27"/>
      <c r="E5653" s="27"/>
      <c r="F5653" s="26"/>
      <c r="G5653" s="28"/>
      <c r="H5653" s="31"/>
    </row>
    <row r="5654" spans="2:8">
      <c r="B5654" s="27"/>
      <c r="C5654" s="27"/>
      <c r="D5654" s="27"/>
      <c r="E5654" s="27"/>
      <c r="F5654" s="26"/>
      <c r="G5654" s="28"/>
      <c r="H5654" s="31"/>
    </row>
    <row r="5655" spans="2:8">
      <c r="B5655" s="27"/>
      <c r="C5655" s="27"/>
      <c r="D5655" s="27"/>
      <c r="E5655" s="27"/>
      <c r="F5655" s="26"/>
      <c r="G5655" s="28"/>
      <c r="H5655" s="31"/>
    </row>
    <row r="5656" spans="2:8">
      <c r="B5656" s="27"/>
      <c r="C5656" s="27"/>
      <c r="D5656" s="27"/>
      <c r="E5656" s="27"/>
      <c r="F5656" s="26"/>
      <c r="G5656" s="28"/>
      <c r="H5656" s="31"/>
    </row>
    <row r="5657" spans="2:8">
      <c r="B5657" s="27"/>
      <c r="C5657" s="27"/>
      <c r="D5657" s="27"/>
      <c r="E5657" s="27"/>
      <c r="F5657" s="26"/>
      <c r="G5657" s="28"/>
      <c r="H5657" s="31"/>
    </row>
    <row r="5658" spans="2:8">
      <c r="B5658" s="27"/>
      <c r="C5658" s="27"/>
      <c r="D5658" s="27"/>
      <c r="E5658" s="27"/>
      <c r="F5658" s="26"/>
      <c r="G5658" s="28"/>
      <c r="H5658" s="31"/>
    </row>
    <row r="5659" spans="2:8">
      <c r="B5659" s="27"/>
      <c r="C5659" s="27"/>
      <c r="D5659" s="27"/>
      <c r="E5659" s="27"/>
      <c r="F5659" s="26"/>
      <c r="G5659" s="28"/>
      <c r="H5659" s="31"/>
    </row>
    <row r="5660" spans="2:8">
      <c r="B5660" s="27"/>
      <c r="C5660" s="27"/>
      <c r="D5660" s="27"/>
      <c r="E5660" s="27"/>
      <c r="F5660" s="26"/>
      <c r="G5660" s="28"/>
      <c r="H5660" s="31"/>
    </row>
    <row r="5661" spans="2:8">
      <c r="B5661" s="27"/>
      <c r="C5661" s="27"/>
      <c r="D5661" s="27"/>
      <c r="E5661" s="27"/>
      <c r="F5661" s="26"/>
      <c r="G5661" s="28"/>
      <c r="H5661" s="31"/>
    </row>
    <row r="5662" spans="2:8">
      <c r="B5662" s="27"/>
      <c r="C5662" s="27"/>
      <c r="D5662" s="27"/>
      <c r="E5662" s="27"/>
      <c r="F5662" s="26"/>
      <c r="G5662" s="28"/>
      <c r="H5662" s="31"/>
    </row>
    <row r="5663" spans="2:8">
      <c r="B5663" s="27"/>
      <c r="C5663" s="27"/>
      <c r="D5663" s="27"/>
      <c r="E5663" s="27"/>
      <c r="F5663" s="26"/>
      <c r="G5663" s="28"/>
      <c r="H5663" s="31"/>
    </row>
    <row r="5664" spans="2:8">
      <c r="B5664" s="27"/>
      <c r="C5664" s="27"/>
      <c r="D5664" s="27"/>
      <c r="E5664" s="27"/>
      <c r="F5664" s="26"/>
      <c r="G5664" s="28"/>
      <c r="H5664" s="31"/>
    </row>
    <row r="5665" spans="2:8">
      <c r="B5665" s="27"/>
      <c r="C5665" s="27"/>
      <c r="D5665" s="27"/>
      <c r="E5665" s="27"/>
      <c r="F5665" s="26"/>
      <c r="G5665" s="28"/>
      <c r="H5665" s="31"/>
    </row>
    <row r="5666" spans="2:8">
      <c r="B5666" s="27"/>
      <c r="C5666" s="27"/>
      <c r="D5666" s="27"/>
      <c r="E5666" s="27"/>
      <c r="F5666" s="26"/>
      <c r="G5666" s="28"/>
      <c r="H5666" s="31"/>
    </row>
    <row r="5667" spans="2:8">
      <c r="B5667" s="27"/>
      <c r="C5667" s="27"/>
      <c r="D5667" s="27"/>
      <c r="E5667" s="27"/>
      <c r="F5667" s="26"/>
      <c r="G5667" s="28"/>
      <c r="H5667" s="31"/>
    </row>
    <row r="5668" spans="2:8">
      <c r="B5668" s="27"/>
      <c r="C5668" s="27"/>
      <c r="D5668" s="27"/>
      <c r="E5668" s="27"/>
      <c r="F5668" s="26"/>
      <c r="G5668" s="28"/>
      <c r="H5668" s="31"/>
    </row>
    <row r="5669" spans="2:8">
      <c r="B5669" s="27"/>
      <c r="C5669" s="27"/>
      <c r="D5669" s="27"/>
      <c r="E5669" s="27"/>
      <c r="F5669" s="26"/>
      <c r="G5669" s="28"/>
      <c r="H5669" s="31"/>
    </row>
    <row r="5670" spans="2:8">
      <c r="B5670" s="27"/>
      <c r="C5670" s="27"/>
      <c r="D5670" s="27"/>
      <c r="E5670" s="27"/>
      <c r="F5670" s="26"/>
      <c r="G5670" s="28"/>
      <c r="H5670" s="31"/>
    </row>
    <row r="5671" spans="2:8">
      <c r="B5671" s="27"/>
      <c r="C5671" s="27"/>
      <c r="D5671" s="27"/>
      <c r="E5671" s="27"/>
      <c r="F5671" s="26"/>
      <c r="G5671" s="28"/>
      <c r="H5671" s="31"/>
    </row>
    <row r="5672" spans="2:8">
      <c r="B5672" s="27"/>
      <c r="C5672" s="27"/>
      <c r="D5672" s="27"/>
      <c r="E5672" s="27"/>
      <c r="F5672" s="26"/>
      <c r="G5672" s="28"/>
      <c r="H5672" s="31"/>
    </row>
    <row r="5673" spans="2:8">
      <c r="B5673" s="27"/>
      <c r="C5673" s="27"/>
      <c r="D5673" s="27"/>
      <c r="E5673" s="27"/>
      <c r="F5673" s="26"/>
      <c r="G5673" s="28"/>
      <c r="H5673" s="31"/>
    </row>
    <row r="5674" spans="2:8">
      <c r="B5674" s="27"/>
      <c r="C5674" s="27"/>
      <c r="D5674" s="27"/>
      <c r="E5674" s="27"/>
      <c r="F5674" s="26"/>
      <c r="G5674" s="28"/>
      <c r="H5674" s="31"/>
    </row>
    <row r="5675" spans="2:8">
      <c r="B5675" s="27"/>
      <c r="C5675" s="27"/>
      <c r="D5675" s="27"/>
      <c r="E5675" s="27"/>
      <c r="F5675" s="26"/>
      <c r="G5675" s="28"/>
      <c r="H5675" s="31"/>
    </row>
    <row r="5676" spans="2:8">
      <c r="B5676" s="27"/>
      <c r="C5676" s="27"/>
      <c r="D5676" s="27"/>
      <c r="E5676" s="27"/>
      <c r="F5676" s="26"/>
      <c r="G5676" s="28"/>
      <c r="H5676" s="31"/>
    </row>
    <row r="5677" spans="2:8">
      <c r="B5677" s="27"/>
      <c r="C5677" s="27"/>
      <c r="D5677" s="27"/>
      <c r="E5677" s="27"/>
      <c r="F5677" s="26"/>
      <c r="G5677" s="28"/>
      <c r="H5677" s="31"/>
    </row>
    <row r="5678" spans="2:8">
      <c r="B5678" s="27"/>
      <c r="C5678" s="27"/>
      <c r="D5678" s="27"/>
      <c r="E5678" s="27"/>
      <c r="F5678" s="26"/>
      <c r="G5678" s="28"/>
      <c r="H5678" s="31"/>
    </row>
    <row r="5679" spans="2:8">
      <c r="B5679" s="27"/>
      <c r="C5679" s="27"/>
      <c r="D5679" s="27"/>
      <c r="E5679" s="27"/>
      <c r="F5679" s="26"/>
      <c r="G5679" s="28"/>
      <c r="H5679" s="31"/>
    </row>
    <row r="5680" spans="2:8">
      <c r="B5680" s="27"/>
      <c r="C5680" s="27"/>
      <c r="D5680" s="27"/>
      <c r="E5680" s="27"/>
      <c r="F5680" s="26"/>
      <c r="G5680" s="28"/>
      <c r="H5680" s="31"/>
    </row>
    <row r="5681" spans="2:8">
      <c r="B5681" s="27"/>
      <c r="C5681" s="27"/>
      <c r="D5681" s="27"/>
      <c r="E5681" s="27"/>
      <c r="F5681" s="26"/>
      <c r="G5681" s="28"/>
      <c r="H5681" s="31"/>
    </row>
    <row r="5682" spans="2:8">
      <c r="B5682" s="27"/>
      <c r="C5682" s="27"/>
      <c r="D5682" s="27"/>
      <c r="E5682" s="27"/>
      <c r="F5682" s="26"/>
      <c r="G5682" s="28"/>
      <c r="H5682" s="31"/>
    </row>
    <row r="5683" spans="2:8">
      <c r="B5683" s="27"/>
      <c r="C5683" s="27"/>
      <c r="D5683" s="27"/>
      <c r="E5683" s="27"/>
      <c r="F5683" s="26"/>
      <c r="G5683" s="28"/>
      <c r="H5683" s="31"/>
    </row>
    <row r="5684" spans="2:8">
      <c r="B5684" s="27"/>
      <c r="C5684" s="27"/>
      <c r="D5684" s="27"/>
      <c r="E5684" s="27"/>
      <c r="F5684" s="26"/>
      <c r="G5684" s="28"/>
      <c r="H5684" s="31"/>
    </row>
    <row r="5685" spans="2:8">
      <c r="B5685" s="27"/>
      <c r="C5685" s="27"/>
      <c r="D5685" s="27"/>
      <c r="E5685" s="27"/>
      <c r="F5685" s="26"/>
      <c r="G5685" s="28"/>
      <c r="H5685" s="31"/>
    </row>
    <row r="5686" spans="2:8">
      <c r="B5686" s="27"/>
      <c r="C5686" s="27"/>
      <c r="D5686" s="27"/>
      <c r="E5686" s="27"/>
      <c r="F5686" s="26"/>
      <c r="G5686" s="28"/>
      <c r="H5686" s="31"/>
    </row>
    <row r="5687" spans="2:8">
      <c r="B5687" s="27"/>
      <c r="C5687" s="27"/>
      <c r="D5687" s="27"/>
      <c r="E5687" s="27"/>
      <c r="F5687" s="26"/>
      <c r="G5687" s="28"/>
      <c r="H5687" s="31"/>
    </row>
    <row r="5688" spans="2:8">
      <c r="B5688" s="27"/>
      <c r="C5688" s="27"/>
      <c r="D5688" s="27"/>
      <c r="E5688" s="27"/>
      <c r="F5688" s="26"/>
      <c r="G5688" s="28"/>
      <c r="H5688" s="31"/>
    </row>
    <row r="5689" spans="2:8">
      <c r="B5689" s="27"/>
      <c r="C5689" s="27"/>
      <c r="D5689" s="27"/>
      <c r="E5689" s="27"/>
      <c r="F5689" s="26"/>
      <c r="G5689" s="28"/>
      <c r="H5689" s="31"/>
    </row>
    <row r="5690" spans="2:8">
      <c r="B5690" s="27"/>
      <c r="C5690" s="27"/>
      <c r="D5690" s="27"/>
      <c r="E5690" s="27"/>
      <c r="F5690" s="26"/>
      <c r="G5690" s="28"/>
      <c r="H5690" s="31"/>
    </row>
    <row r="5691" spans="2:8">
      <c r="B5691" s="27"/>
      <c r="C5691" s="27"/>
      <c r="D5691" s="27"/>
      <c r="E5691" s="27"/>
      <c r="F5691" s="26"/>
      <c r="G5691" s="28"/>
      <c r="H5691" s="31"/>
    </row>
    <row r="5692" spans="2:8">
      <c r="B5692" s="27"/>
      <c r="C5692" s="27"/>
      <c r="D5692" s="27"/>
      <c r="E5692" s="27"/>
      <c r="F5692" s="26"/>
      <c r="G5692" s="28"/>
      <c r="H5692" s="31"/>
    </row>
    <row r="5693" spans="2:8">
      <c r="B5693" s="27"/>
      <c r="C5693" s="27"/>
      <c r="D5693" s="27"/>
      <c r="E5693" s="27"/>
      <c r="F5693" s="26"/>
      <c r="G5693" s="28"/>
      <c r="H5693" s="31"/>
    </row>
    <row r="5694" spans="2:8">
      <c r="B5694" s="27"/>
      <c r="C5694" s="27"/>
      <c r="D5694" s="27"/>
      <c r="E5694" s="27"/>
      <c r="F5694" s="26"/>
      <c r="G5694" s="28"/>
      <c r="H5694" s="31"/>
    </row>
    <row r="5695" spans="2:8">
      <c r="B5695" s="27"/>
      <c r="C5695" s="27"/>
      <c r="D5695" s="27"/>
      <c r="E5695" s="27"/>
      <c r="F5695" s="26"/>
      <c r="G5695" s="28"/>
      <c r="H5695" s="31"/>
    </row>
    <row r="5696" spans="2:8">
      <c r="B5696" s="27"/>
      <c r="C5696" s="27"/>
      <c r="D5696" s="27"/>
      <c r="E5696" s="27"/>
      <c r="F5696" s="26"/>
      <c r="G5696" s="28"/>
      <c r="H5696" s="31"/>
    </row>
    <row r="5697" spans="2:8">
      <c r="B5697" s="27"/>
      <c r="C5697" s="27"/>
      <c r="D5697" s="27"/>
      <c r="E5697" s="27"/>
      <c r="F5697" s="26"/>
      <c r="G5697" s="28"/>
      <c r="H5697" s="31"/>
    </row>
    <row r="5698" spans="2:8">
      <c r="B5698" s="27"/>
      <c r="C5698" s="27"/>
      <c r="D5698" s="27"/>
      <c r="E5698" s="27"/>
      <c r="F5698" s="26"/>
      <c r="G5698" s="28"/>
      <c r="H5698" s="31"/>
    </row>
    <row r="5699" spans="2:8">
      <c r="B5699" s="27"/>
      <c r="C5699" s="27"/>
      <c r="D5699" s="27"/>
      <c r="E5699" s="27"/>
      <c r="F5699" s="26"/>
      <c r="G5699" s="28"/>
      <c r="H5699" s="31"/>
    </row>
    <row r="5700" spans="2:8">
      <c r="B5700" s="27"/>
      <c r="C5700" s="27"/>
      <c r="D5700" s="27"/>
      <c r="E5700" s="27"/>
      <c r="F5700" s="26"/>
      <c r="G5700" s="28"/>
      <c r="H5700" s="31"/>
    </row>
    <row r="5701" spans="2:8">
      <c r="B5701" s="27"/>
      <c r="C5701" s="27"/>
      <c r="D5701" s="27"/>
      <c r="E5701" s="27"/>
      <c r="F5701" s="26"/>
      <c r="G5701" s="28"/>
      <c r="H5701" s="31"/>
    </row>
    <row r="5702" spans="2:8">
      <c r="B5702" s="27"/>
      <c r="C5702" s="27"/>
      <c r="D5702" s="27"/>
      <c r="E5702" s="27"/>
      <c r="F5702" s="26"/>
      <c r="G5702" s="28"/>
      <c r="H5702" s="31"/>
    </row>
    <row r="5703" spans="2:8">
      <c r="B5703" s="27"/>
      <c r="C5703" s="27"/>
      <c r="D5703" s="27"/>
      <c r="E5703" s="27"/>
      <c r="F5703" s="26"/>
      <c r="G5703" s="28"/>
      <c r="H5703" s="31"/>
    </row>
    <row r="5704" spans="2:8">
      <c r="B5704" s="27"/>
      <c r="C5704" s="27"/>
      <c r="D5704" s="27"/>
      <c r="E5704" s="27"/>
      <c r="F5704" s="26"/>
      <c r="G5704" s="28"/>
      <c r="H5704" s="31"/>
    </row>
    <row r="5705" spans="2:8">
      <c r="B5705" s="27"/>
      <c r="C5705" s="27"/>
      <c r="D5705" s="27"/>
      <c r="E5705" s="27"/>
      <c r="F5705" s="26"/>
      <c r="G5705" s="28"/>
      <c r="H5705" s="31"/>
    </row>
    <row r="5706" spans="2:8">
      <c r="B5706" s="27"/>
      <c r="C5706" s="27"/>
      <c r="D5706" s="27"/>
      <c r="E5706" s="27"/>
      <c r="F5706" s="26"/>
      <c r="G5706" s="28"/>
      <c r="H5706" s="31"/>
    </row>
    <row r="5707" spans="2:8">
      <c r="B5707" s="27"/>
      <c r="C5707" s="27"/>
      <c r="D5707" s="27"/>
      <c r="E5707" s="27"/>
      <c r="F5707" s="26"/>
      <c r="G5707" s="28"/>
      <c r="H5707" s="31"/>
    </row>
    <row r="5708" spans="2:8">
      <c r="B5708" s="27"/>
      <c r="C5708" s="27"/>
      <c r="D5708" s="27"/>
      <c r="E5708" s="27"/>
      <c r="F5708" s="26"/>
      <c r="G5708" s="28"/>
      <c r="H5708" s="31"/>
    </row>
    <row r="5709" spans="2:8">
      <c r="B5709" s="27"/>
      <c r="C5709" s="27"/>
      <c r="D5709" s="27"/>
      <c r="E5709" s="27"/>
      <c r="F5709" s="26"/>
      <c r="G5709" s="28"/>
      <c r="H5709" s="31"/>
    </row>
    <row r="5710" spans="2:8">
      <c r="B5710" s="27"/>
      <c r="C5710" s="27"/>
      <c r="D5710" s="27"/>
      <c r="E5710" s="27"/>
      <c r="F5710" s="26"/>
      <c r="G5710" s="28"/>
      <c r="H5710" s="31"/>
    </row>
    <row r="5711" spans="2:8">
      <c r="B5711" s="27"/>
      <c r="C5711" s="27"/>
      <c r="D5711" s="27"/>
      <c r="E5711" s="27"/>
      <c r="F5711" s="26"/>
      <c r="G5711" s="28"/>
      <c r="H5711" s="31"/>
    </row>
    <row r="5712" spans="2:8">
      <c r="B5712" s="27"/>
      <c r="C5712" s="27"/>
      <c r="D5712" s="27"/>
      <c r="E5712" s="27"/>
      <c r="F5712" s="26"/>
      <c r="G5712" s="28"/>
      <c r="H5712" s="31"/>
    </row>
    <row r="5713" spans="2:8">
      <c r="B5713" s="27"/>
      <c r="C5713" s="27"/>
      <c r="D5713" s="27"/>
      <c r="E5713" s="27"/>
      <c r="F5713" s="26"/>
      <c r="G5713" s="28"/>
      <c r="H5713" s="31"/>
    </row>
    <row r="5714" spans="2:8">
      <c r="B5714" s="27"/>
      <c r="C5714" s="27"/>
      <c r="D5714" s="27"/>
      <c r="E5714" s="27"/>
      <c r="F5714" s="26"/>
      <c r="G5714" s="28"/>
      <c r="H5714" s="31"/>
    </row>
    <row r="5715" spans="2:8">
      <c r="B5715" s="27"/>
      <c r="C5715" s="27"/>
      <c r="D5715" s="27"/>
      <c r="E5715" s="27"/>
      <c r="F5715" s="26"/>
      <c r="G5715" s="28"/>
      <c r="H5715" s="31"/>
    </row>
    <row r="5716" spans="2:8">
      <c r="B5716" s="27"/>
      <c r="C5716" s="27"/>
      <c r="D5716" s="27"/>
      <c r="E5716" s="27"/>
      <c r="F5716" s="26"/>
      <c r="G5716" s="28"/>
      <c r="H5716" s="31"/>
    </row>
    <row r="5717" spans="2:8">
      <c r="B5717" s="27"/>
      <c r="C5717" s="27"/>
      <c r="D5717" s="27"/>
      <c r="E5717" s="27"/>
      <c r="F5717" s="26"/>
      <c r="G5717" s="28"/>
      <c r="H5717" s="31"/>
    </row>
    <row r="5718" spans="2:8">
      <c r="B5718" s="27"/>
      <c r="C5718" s="27"/>
      <c r="D5718" s="27"/>
      <c r="E5718" s="27"/>
      <c r="F5718" s="26"/>
      <c r="G5718" s="28"/>
      <c r="H5718" s="31"/>
    </row>
    <row r="5719" spans="2:8">
      <c r="B5719" s="27"/>
      <c r="C5719" s="27"/>
      <c r="D5719" s="27"/>
      <c r="E5719" s="27"/>
      <c r="F5719" s="26"/>
      <c r="G5719" s="28"/>
      <c r="H5719" s="31"/>
    </row>
    <row r="5720" spans="2:8">
      <c r="B5720" s="27"/>
      <c r="C5720" s="27"/>
      <c r="D5720" s="27"/>
      <c r="E5720" s="27"/>
      <c r="F5720" s="26"/>
      <c r="G5720" s="28"/>
      <c r="H5720" s="31"/>
    </row>
    <row r="5721" spans="2:8">
      <c r="B5721" s="27"/>
      <c r="C5721" s="27"/>
      <c r="D5721" s="27"/>
      <c r="E5721" s="27"/>
      <c r="F5721" s="26"/>
      <c r="G5721" s="28"/>
      <c r="H5721" s="31"/>
    </row>
    <row r="5722" spans="2:8">
      <c r="B5722" s="27"/>
      <c r="C5722" s="27"/>
      <c r="D5722" s="27"/>
      <c r="E5722" s="27"/>
      <c r="F5722" s="26"/>
      <c r="G5722" s="28"/>
      <c r="H5722" s="31"/>
    </row>
    <row r="5723" spans="2:8">
      <c r="B5723" s="27"/>
      <c r="C5723" s="27"/>
      <c r="D5723" s="27"/>
      <c r="E5723" s="27"/>
      <c r="F5723" s="26"/>
      <c r="G5723" s="28"/>
      <c r="H5723" s="31"/>
    </row>
    <row r="5724" spans="2:8">
      <c r="B5724" s="27"/>
      <c r="C5724" s="27"/>
      <c r="D5724" s="27"/>
      <c r="E5724" s="27"/>
      <c r="F5724" s="26"/>
      <c r="G5724" s="28"/>
      <c r="H5724" s="31"/>
    </row>
    <row r="5725" spans="2:8">
      <c r="B5725" s="27"/>
      <c r="C5725" s="27"/>
      <c r="D5725" s="27"/>
      <c r="E5725" s="27"/>
      <c r="F5725" s="26"/>
      <c r="G5725" s="28"/>
      <c r="H5725" s="31"/>
    </row>
    <row r="5726" spans="2:8">
      <c r="B5726" s="27"/>
      <c r="C5726" s="27"/>
      <c r="D5726" s="27"/>
      <c r="E5726" s="27"/>
      <c r="F5726" s="26"/>
      <c r="G5726" s="28"/>
      <c r="H5726" s="31"/>
    </row>
    <row r="5727" spans="2:8">
      <c r="B5727" s="27"/>
      <c r="C5727" s="27"/>
      <c r="D5727" s="27"/>
      <c r="E5727" s="27"/>
      <c r="F5727" s="26"/>
      <c r="G5727" s="28"/>
      <c r="H5727" s="31"/>
    </row>
    <row r="5728" spans="2:8">
      <c r="B5728" s="27"/>
      <c r="C5728" s="27"/>
      <c r="D5728" s="27"/>
      <c r="E5728" s="27"/>
      <c r="F5728" s="26"/>
      <c r="G5728" s="28"/>
      <c r="H5728" s="31"/>
    </row>
    <row r="5729" spans="2:8">
      <c r="B5729" s="27"/>
      <c r="C5729" s="27"/>
      <c r="D5729" s="27"/>
      <c r="E5729" s="27"/>
      <c r="F5729" s="26"/>
      <c r="G5729" s="28"/>
      <c r="H5729" s="31"/>
    </row>
    <row r="5730" spans="2:8">
      <c r="B5730" s="27"/>
      <c r="C5730" s="27"/>
      <c r="D5730" s="27"/>
      <c r="E5730" s="27"/>
      <c r="F5730" s="26"/>
      <c r="G5730" s="28"/>
      <c r="H5730" s="31"/>
    </row>
    <row r="5731" spans="2:8">
      <c r="B5731" s="27"/>
      <c r="C5731" s="27"/>
      <c r="D5731" s="27"/>
      <c r="E5731" s="27"/>
      <c r="F5731" s="26"/>
      <c r="G5731" s="28"/>
      <c r="H5731" s="31"/>
    </row>
    <row r="5732" spans="2:8">
      <c r="B5732" s="27"/>
      <c r="C5732" s="27"/>
      <c r="D5732" s="27"/>
      <c r="E5732" s="27"/>
      <c r="F5732" s="26"/>
      <c r="G5732" s="28"/>
      <c r="H5732" s="31"/>
    </row>
    <row r="5733" spans="2:8">
      <c r="B5733" s="27"/>
      <c r="C5733" s="27"/>
      <c r="D5733" s="27"/>
      <c r="E5733" s="27"/>
      <c r="F5733" s="26"/>
      <c r="G5733" s="28"/>
      <c r="H5733" s="31"/>
    </row>
    <row r="5734" spans="2:8">
      <c r="B5734" s="27"/>
      <c r="C5734" s="27"/>
      <c r="D5734" s="27"/>
      <c r="E5734" s="27"/>
      <c r="F5734" s="26"/>
      <c r="G5734" s="28"/>
      <c r="H5734" s="31"/>
    </row>
    <row r="5735" spans="2:8">
      <c r="B5735" s="27"/>
      <c r="C5735" s="27"/>
      <c r="D5735" s="27"/>
      <c r="E5735" s="27"/>
      <c r="F5735" s="26"/>
      <c r="G5735" s="28"/>
      <c r="H5735" s="31"/>
    </row>
    <row r="5736" spans="2:8">
      <c r="B5736" s="27"/>
      <c r="C5736" s="27"/>
      <c r="D5736" s="27"/>
      <c r="E5736" s="27"/>
      <c r="F5736" s="26"/>
      <c r="G5736" s="28"/>
      <c r="H5736" s="31"/>
    </row>
    <row r="5737" spans="2:8">
      <c r="B5737" s="27"/>
      <c r="C5737" s="27"/>
      <c r="D5737" s="27"/>
      <c r="E5737" s="27"/>
      <c r="F5737" s="26"/>
      <c r="G5737" s="28"/>
      <c r="H5737" s="31"/>
    </row>
    <row r="5738" spans="2:8">
      <c r="B5738" s="27"/>
      <c r="C5738" s="27"/>
      <c r="D5738" s="27"/>
      <c r="E5738" s="27"/>
      <c r="F5738" s="26"/>
      <c r="G5738" s="28"/>
      <c r="H5738" s="31"/>
    </row>
    <row r="5739" spans="2:8">
      <c r="B5739" s="27"/>
      <c r="C5739" s="27"/>
      <c r="D5739" s="27"/>
      <c r="E5739" s="27"/>
      <c r="F5739" s="26"/>
      <c r="G5739" s="28"/>
      <c r="H5739" s="31"/>
    </row>
    <row r="5740" spans="2:8">
      <c r="B5740" s="27"/>
      <c r="C5740" s="27"/>
      <c r="D5740" s="27"/>
      <c r="E5740" s="27"/>
      <c r="F5740" s="26"/>
      <c r="G5740" s="28"/>
      <c r="H5740" s="31"/>
    </row>
    <row r="5741" spans="2:8">
      <c r="B5741" s="27"/>
      <c r="C5741" s="27"/>
      <c r="D5741" s="27"/>
      <c r="E5741" s="27"/>
      <c r="F5741" s="26"/>
      <c r="G5741" s="28"/>
      <c r="H5741" s="31"/>
    </row>
    <row r="5742" spans="2:8">
      <c r="B5742" s="27"/>
      <c r="C5742" s="27"/>
      <c r="D5742" s="27"/>
      <c r="E5742" s="27"/>
      <c r="F5742" s="26"/>
      <c r="G5742" s="28"/>
      <c r="H5742" s="31"/>
    </row>
    <row r="5743" spans="2:8">
      <c r="B5743" s="27"/>
      <c r="C5743" s="27"/>
      <c r="D5743" s="27"/>
      <c r="E5743" s="27"/>
      <c r="F5743" s="26"/>
      <c r="G5743" s="28"/>
      <c r="H5743" s="31"/>
    </row>
    <row r="5744" spans="2:8">
      <c r="B5744" s="27"/>
      <c r="C5744" s="27"/>
      <c r="D5744" s="27"/>
      <c r="E5744" s="27"/>
      <c r="F5744" s="26"/>
      <c r="G5744" s="28"/>
      <c r="H5744" s="31"/>
    </row>
    <row r="5745" spans="2:8">
      <c r="B5745" s="27"/>
      <c r="C5745" s="27"/>
      <c r="D5745" s="27"/>
      <c r="E5745" s="27"/>
      <c r="F5745" s="26"/>
      <c r="G5745" s="28"/>
      <c r="H5745" s="31"/>
    </row>
    <row r="5746" spans="2:8">
      <c r="B5746" s="27"/>
      <c r="C5746" s="27"/>
      <c r="D5746" s="27"/>
      <c r="E5746" s="27"/>
      <c r="F5746" s="26"/>
      <c r="G5746" s="28"/>
      <c r="H5746" s="31"/>
    </row>
    <row r="5747" spans="2:8">
      <c r="B5747" s="27"/>
      <c r="C5747" s="27"/>
      <c r="D5747" s="27"/>
      <c r="E5747" s="27"/>
      <c r="F5747" s="26"/>
      <c r="G5747" s="28"/>
      <c r="H5747" s="31"/>
    </row>
    <row r="5748" spans="2:8">
      <c r="B5748" s="27"/>
      <c r="C5748" s="27"/>
      <c r="D5748" s="27"/>
      <c r="E5748" s="27"/>
      <c r="F5748" s="26"/>
      <c r="G5748" s="28"/>
      <c r="H5748" s="31"/>
    </row>
    <row r="5749" spans="2:8">
      <c r="B5749" s="27"/>
      <c r="C5749" s="27"/>
      <c r="D5749" s="27"/>
      <c r="E5749" s="27"/>
      <c r="F5749" s="26"/>
      <c r="G5749" s="28"/>
      <c r="H5749" s="31"/>
    </row>
    <row r="5750" spans="2:8">
      <c r="B5750" s="27"/>
      <c r="C5750" s="27"/>
      <c r="D5750" s="27"/>
      <c r="E5750" s="27"/>
      <c r="F5750" s="26"/>
      <c r="G5750" s="28"/>
      <c r="H5750" s="31"/>
    </row>
    <row r="5751" spans="2:8">
      <c r="B5751" s="27"/>
      <c r="C5751" s="27"/>
      <c r="D5751" s="27"/>
      <c r="E5751" s="27"/>
      <c r="F5751" s="26"/>
      <c r="G5751" s="28"/>
      <c r="H5751" s="31"/>
    </row>
    <row r="5752" spans="2:8">
      <c r="B5752" s="27"/>
      <c r="C5752" s="27"/>
      <c r="D5752" s="27"/>
      <c r="E5752" s="27"/>
      <c r="F5752" s="26"/>
      <c r="G5752" s="28"/>
      <c r="H5752" s="31"/>
    </row>
    <row r="5753" spans="2:8">
      <c r="B5753" s="27"/>
      <c r="C5753" s="27"/>
      <c r="D5753" s="27"/>
      <c r="E5753" s="27"/>
      <c r="F5753" s="26"/>
      <c r="G5753" s="28"/>
      <c r="H5753" s="31"/>
    </row>
    <row r="5754" spans="2:8">
      <c r="B5754" s="27"/>
      <c r="C5754" s="27"/>
      <c r="D5754" s="27"/>
      <c r="E5754" s="27"/>
      <c r="F5754" s="26"/>
      <c r="G5754" s="28"/>
      <c r="H5754" s="31"/>
    </row>
    <row r="5755" spans="2:8">
      <c r="B5755" s="27"/>
      <c r="C5755" s="27"/>
      <c r="D5755" s="27"/>
      <c r="E5755" s="27"/>
      <c r="F5755" s="26"/>
      <c r="G5755" s="28"/>
      <c r="H5755" s="31"/>
    </row>
    <row r="5756" spans="2:8">
      <c r="B5756" s="27"/>
      <c r="C5756" s="27"/>
      <c r="D5756" s="27"/>
      <c r="E5756" s="27"/>
      <c r="F5756" s="26"/>
      <c r="G5756" s="28"/>
      <c r="H5756" s="31"/>
    </row>
    <row r="5757" spans="2:8">
      <c r="B5757" s="27"/>
      <c r="C5757" s="27"/>
      <c r="D5757" s="27"/>
      <c r="E5757" s="27"/>
      <c r="F5757" s="26"/>
      <c r="G5757" s="28"/>
      <c r="H5757" s="31"/>
    </row>
    <row r="5758" spans="2:8">
      <c r="B5758" s="27"/>
      <c r="C5758" s="27"/>
      <c r="D5758" s="27"/>
      <c r="E5758" s="27"/>
      <c r="F5758" s="26"/>
      <c r="G5758" s="28"/>
      <c r="H5758" s="31"/>
    </row>
    <row r="5759" spans="2:8">
      <c r="B5759" s="27"/>
      <c r="C5759" s="27"/>
      <c r="D5759" s="27"/>
      <c r="E5759" s="27"/>
      <c r="F5759" s="26"/>
      <c r="G5759" s="28"/>
      <c r="H5759" s="31"/>
    </row>
    <row r="5760" spans="2:8">
      <c r="B5760" s="27"/>
      <c r="C5760" s="27"/>
      <c r="D5760" s="27"/>
      <c r="E5760" s="27"/>
      <c r="F5760" s="26"/>
      <c r="G5760" s="28"/>
      <c r="H5760" s="31"/>
    </row>
    <row r="5761" spans="2:8">
      <c r="B5761" s="27"/>
      <c r="C5761" s="27"/>
      <c r="D5761" s="27"/>
      <c r="E5761" s="27"/>
      <c r="F5761" s="26"/>
      <c r="G5761" s="28"/>
      <c r="H5761" s="31"/>
    </row>
    <row r="5762" spans="2:8">
      <c r="B5762" s="27"/>
      <c r="C5762" s="27"/>
      <c r="D5762" s="27"/>
      <c r="E5762" s="27"/>
      <c r="F5762" s="26"/>
      <c r="G5762" s="28"/>
      <c r="H5762" s="31"/>
    </row>
    <row r="5763" spans="2:8">
      <c r="B5763" s="27"/>
      <c r="C5763" s="27"/>
      <c r="D5763" s="27"/>
      <c r="E5763" s="27"/>
      <c r="F5763" s="26"/>
      <c r="G5763" s="28"/>
      <c r="H5763" s="31"/>
    </row>
    <row r="5764" spans="2:8">
      <c r="B5764" s="27"/>
      <c r="C5764" s="27"/>
      <c r="D5764" s="27"/>
      <c r="E5764" s="27"/>
      <c r="F5764" s="26"/>
      <c r="G5764" s="28"/>
      <c r="H5764" s="31"/>
    </row>
    <row r="5765" spans="2:8">
      <c r="B5765" s="27"/>
      <c r="C5765" s="27"/>
      <c r="D5765" s="27"/>
      <c r="E5765" s="27"/>
      <c r="F5765" s="26"/>
      <c r="G5765" s="28"/>
      <c r="H5765" s="31"/>
    </row>
    <row r="5766" spans="2:8">
      <c r="B5766" s="27"/>
      <c r="C5766" s="27"/>
      <c r="D5766" s="27"/>
      <c r="E5766" s="27"/>
      <c r="F5766" s="26"/>
      <c r="G5766" s="28"/>
      <c r="H5766" s="31"/>
    </row>
    <row r="5767" spans="2:8">
      <c r="B5767" s="27"/>
      <c r="C5767" s="27"/>
      <c r="D5767" s="27"/>
      <c r="E5767" s="27"/>
      <c r="F5767" s="26"/>
      <c r="G5767" s="28"/>
      <c r="H5767" s="31"/>
    </row>
    <row r="5768" spans="2:8">
      <c r="B5768" s="27"/>
      <c r="C5768" s="27"/>
      <c r="D5768" s="27"/>
      <c r="E5768" s="27"/>
      <c r="F5768" s="26"/>
      <c r="G5768" s="28"/>
      <c r="H5768" s="31"/>
    </row>
    <row r="5769" spans="2:8">
      <c r="B5769" s="27"/>
      <c r="C5769" s="27"/>
      <c r="D5769" s="27"/>
      <c r="E5769" s="27"/>
      <c r="F5769" s="26"/>
      <c r="G5769" s="28"/>
      <c r="H5769" s="31"/>
    </row>
    <row r="5770" spans="2:8">
      <c r="B5770" s="27"/>
      <c r="C5770" s="27"/>
      <c r="D5770" s="27"/>
      <c r="E5770" s="27"/>
      <c r="F5770" s="26"/>
      <c r="G5770" s="28"/>
      <c r="H5770" s="31"/>
    </row>
    <row r="5771" spans="2:8">
      <c r="B5771" s="27"/>
      <c r="C5771" s="27"/>
      <c r="D5771" s="27"/>
      <c r="E5771" s="27"/>
      <c r="F5771" s="26"/>
      <c r="G5771" s="28"/>
      <c r="H5771" s="31"/>
    </row>
    <row r="5772" spans="2:8">
      <c r="B5772" s="27"/>
      <c r="C5772" s="27"/>
      <c r="D5772" s="27"/>
      <c r="E5772" s="27"/>
      <c r="F5772" s="26"/>
      <c r="G5772" s="28"/>
      <c r="H5772" s="31"/>
    </row>
    <row r="5773" spans="2:8">
      <c r="B5773" s="27"/>
      <c r="C5773" s="27"/>
      <c r="D5773" s="27"/>
      <c r="E5773" s="27"/>
      <c r="F5773" s="26"/>
      <c r="G5773" s="28"/>
      <c r="H5773" s="31"/>
    </row>
    <row r="5774" spans="2:8">
      <c r="B5774" s="27"/>
      <c r="C5774" s="27"/>
      <c r="D5774" s="27"/>
      <c r="E5774" s="27"/>
      <c r="F5774" s="26"/>
      <c r="G5774" s="28"/>
      <c r="H5774" s="31"/>
    </row>
    <row r="5775" spans="2:8">
      <c r="B5775" s="27"/>
      <c r="C5775" s="27"/>
      <c r="D5775" s="27"/>
      <c r="E5775" s="27"/>
      <c r="F5775" s="26"/>
      <c r="G5775" s="28"/>
      <c r="H5775" s="31"/>
    </row>
    <row r="5776" spans="2:8">
      <c r="B5776" s="27"/>
      <c r="C5776" s="27"/>
      <c r="D5776" s="27"/>
      <c r="E5776" s="27"/>
      <c r="F5776" s="26"/>
      <c r="G5776" s="28"/>
      <c r="H5776" s="31"/>
    </row>
    <row r="5777" spans="2:8">
      <c r="B5777" s="27"/>
      <c r="C5777" s="27"/>
      <c r="D5777" s="27"/>
      <c r="E5777" s="27"/>
      <c r="F5777" s="26"/>
      <c r="G5777" s="28"/>
      <c r="H5777" s="31"/>
    </row>
    <row r="5778" spans="2:8">
      <c r="B5778" s="27"/>
      <c r="C5778" s="27"/>
      <c r="D5778" s="27"/>
      <c r="E5778" s="27"/>
      <c r="F5778" s="26"/>
      <c r="G5778" s="28"/>
      <c r="H5778" s="31"/>
    </row>
    <row r="5779" spans="2:8">
      <c r="B5779" s="27"/>
      <c r="C5779" s="27"/>
      <c r="D5779" s="27"/>
      <c r="E5779" s="27"/>
      <c r="F5779" s="26"/>
      <c r="G5779" s="28"/>
      <c r="H5779" s="31"/>
    </row>
    <row r="5780" spans="2:8">
      <c r="B5780" s="27"/>
      <c r="C5780" s="27"/>
      <c r="D5780" s="27"/>
      <c r="E5780" s="27"/>
      <c r="F5780" s="26"/>
      <c r="G5780" s="28"/>
      <c r="H5780" s="31"/>
    </row>
    <row r="5781" spans="2:8">
      <c r="B5781" s="27"/>
      <c r="C5781" s="27"/>
      <c r="D5781" s="27"/>
      <c r="E5781" s="27"/>
      <c r="F5781" s="26"/>
      <c r="G5781" s="28"/>
      <c r="H5781" s="31"/>
    </row>
    <row r="5782" spans="2:8">
      <c r="B5782" s="27"/>
      <c r="C5782" s="27"/>
      <c r="D5782" s="27"/>
      <c r="E5782" s="27"/>
      <c r="F5782" s="26"/>
      <c r="G5782" s="28"/>
      <c r="H5782" s="31"/>
    </row>
    <row r="5783" spans="2:8">
      <c r="B5783" s="27"/>
      <c r="C5783" s="27"/>
      <c r="D5783" s="27"/>
      <c r="E5783" s="27"/>
      <c r="F5783" s="26"/>
      <c r="G5783" s="28"/>
      <c r="H5783" s="31"/>
    </row>
    <row r="5784" spans="2:8">
      <c r="B5784" s="27"/>
      <c r="C5784" s="27"/>
      <c r="D5784" s="27"/>
      <c r="E5784" s="27"/>
      <c r="F5784" s="26"/>
      <c r="G5784" s="28"/>
      <c r="H5784" s="31"/>
    </row>
    <row r="5785" spans="2:8">
      <c r="B5785" s="27"/>
      <c r="C5785" s="27"/>
      <c r="D5785" s="27"/>
      <c r="E5785" s="27"/>
      <c r="F5785" s="26"/>
      <c r="G5785" s="28"/>
      <c r="H5785" s="31"/>
    </row>
    <row r="5786" spans="2:8">
      <c r="B5786" s="27"/>
      <c r="C5786" s="27"/>
      <c r="D5786" s="27"/>
      <c r="E5786" s="27"/>
      <c r="F5786" s="26"/>
      <c r="G5786" s="28"/>
      <c r="H5786" s="31"/>
    </row>
    <row r="5787" spans="2:8">
      <c r="B5787" s="27"/>
      <c r="C5787" s="27"/>
      <c r="D5787" s="27"/>
      <c r="E5787" s="27"/>
      <c r="F5787" s="26"/>
      <c r="G5787" s="28"/>
      <c r="H5787" s="31"/>
    </row>
    <row r="5788" spans="2:8">
      <c r="B5788" s="27"/>
      <c r="C5788" s="27"/>
      <c r="D5788" s="27"/>
      <c r="E5788" s="27"/>
      <c r="F5788" s="26"/>
      <c r="G5788" s="28"/>
      <c r="H5788" s="31"/>
    </row>
    <row r="5789" spans="2:8">
      <c r="B5789" s="27"/>
      <c r="C5789" s="27"/>
      <c r="D5789" s="27"/>
      <c r="E5789" s="27"/>
      <c r="F5789" s="26"/>
      <c r="G5789" s="28"/>
      <c r="H5789" s="31"/>
    </row>
    <row r="5790" spans="2:8">
      <c r="B5790" s="27"/>
      <c r="C5790" s="27"/>
      <c r="D5790" s="27"/>
      <c r="E5790" s="27"/>
      <c r="F5790" s="26"/>
      <c r="G5790" s="28"/>
      <c r="H5790" s="31"/>
    </row>
    <row r="5791" spans="2:8">
      <c r="B5791" s="27"/>
      <c r="C5791" s="27"/>
      <c r="D5791" s="27"/>
      <c r="E5791" s="27"/>
      <c r="F5791" s="26"/>
      <c r="G5791" s="28"/>
      <c r="H5791" s="31"/>
    </row>
    <row r="5792" spans="2:8">
      <c r="B5792" s="27"/>
      <c r="C5792" s="27"/>
      <c r="D5792" s="27"/>
      <c r="E5792" s="27"/>
      <c r="F5792" s="26"/>
      <c r="G5792" s="28"/>
      <c r="H5792" s="31"/>
    </row>
    <row r="5793" spans="2:8">
      <c r="B5793" s="27"/>
      <c r="C5793" s="27"/>
      <c r="D5793" s="27"/>
      <c r="E5793" s="27"/>
      <c r="F5793" s="26"/>
      <c r="G5793" s="28"/>
      <c r="H5793" s="31"/>
    </row>
    <row r="5794" spans="2:8">
      <c r="B5794" s="27"/>
      <c r="C5794" s="27"/>
      <c r="D5794" s="27"/>
      <c r="E5794" s="27"/>
      <c r="F5794" s="26"/>
      <c r="G5794" s="28"/>
      <c r="H5794" s="31"/>
    </row>
    <row r="5795" spans="2:8">
      <c r="B5795" s="27"/>
      <c r="C5795" s="27"/>
      <c r="D5795" s="27"/>
      <c r="E5795" s="27"/>
      <c r="F5795" s="26"/>
      <c r="G5795" s="28"/>
      <c r="H5795" s="31"/>
    </row>
    <row r="5796" spans="2:8">
      <c r="B5796" s="27"/>
      <c r="C5796" s="27"/>
      <c r="D5796" s="27"/>
      <c r="E5796" s="27"/>
      <c r="F5796" s="26"/>
      <c r="G5796" s="28"/>
      <c r="H5796" s="31"/>
    </row>
    <row r="5797" spans="2:8">
      <c r="B5797" s="27"/>
      <c r="C5797" s="27"/>
      <c r="D5797" s="27"/>
      <c r="E5797" s="27"/>
      <c r="F5797" s="26"/>
      <c r="G5797" s="28"/>
      <c r="H5797" s="31"/>
    </row>
    <row r="5798" spans="2:8">
      <c r="B5798" s="27"/>
      <c r="C5798" s="27"/>
      <c r="D5798" s="27"/>
      <c r="E5798" s="27"/>
      <c r="F5798" s="26"/>
      <c r="G5798" s="28"/>
      <c r="H5798" s="31"/>
    </row>
    <row r="5799" spans="2:8">
      <c r="B5799" s="27"/>
      <c r="C5799" s="27"/>
      <c r="D5799" s="27"/>
      <c r="E5799" s="27"/>
      <c r="F5799" s="26"/>
      <c r="G5799" s="28"/>
      <c r="H5799" s="31"/>
    </row>
    <row r="5800" spans="2:8">
      <c r="B5800" s="27"/>
      <c r="C5800" s="27"/>
      <c r="D5800" s="27"/>
      <c r="E5800" s="27"/>
      <c r="F5800" s="26"/>
      <c r="G5800" s="28"/>
      <c r="H5800" s="31"/>
    </row>
    <row r="5801" spans="2:8">
      <c r="B5801" s="27"/>
      <c r="C5801" s="27"/>
      <c r="D5801" s="27"/>
      <c r="E5801" s="27"/>
      <c r="F5801" s="26"/>
      <c r="G5801" s="28"/>
      <c r="H5801" s="31"/>
    </row>
    <row r="5802" spans="2:8">
      <c r="B5802" s="27"/>
      <c r="C5802" s="27"/>
      <c r="D5802" s="27"/>
      <c r="E5802" s="27"/>
      <c r="F5802" s="26"/>
      <c r="G5802" s="28"/>
      <c r="H5802" s="31"/>
    </row>
    <row r="5803" spans="2:8">
      <c r="B5803" s="27"/>
      <c r="C5803" s="27"/>
      <c r="D5803" s="27"/>
      <c r="E5803" s="27"/>
      <c r="F5803" s="26"/>
      <c r="G5803" s="28"/>
      <c r="H5803" s="31"/>
    </row>
    <row r="5804" spans="2:8">
      <c r="B5804" s="27"/>
      <c r="C5804" s="27"/>
      <c r="D5804" s="27"/>
      <c r="E5804" s="27"/>
      <c r="F5804" s="26"/>
      <c r="G5804" s="28"/>
      <c r="H5804" s="31"/>
    </row>
    <row r="5805" spans="2:8">
      <c r="B5805" s="27"/>
      <c r="C5805" s="27"/>
      <c r="D5805" s="27"/>
      <c r="E5805" s="27"/>
      <c r="F5805" s="26"/>
      <c r="G5805" s="28"/>
      <c r="H5805" s="31"/>
    </row>
    <row r="5806" spans="2:8">
      <c r="B5806" s="27"/>
      <c r="C5806" s="27"/>
      <c r="D5806" s="27"/>
      <c r="E5806" s="27"/>
      <c r="F5806" s="26"/>
      <c r="G5806" s="28"/>
      <c r="H5806" s="31"/>
    </row>
    <row r="5807" spans="2:8">
      <c r="B5807" s="27"/>
      <c r="C5807" s="27"/>
      <c r="D5807" s="27"/>
      <c r="E5807" s="27"/>
      <c r="F5807" s="26"/>
      <c r="G5807" s="28"/>
      <c r="H5807" s="31"/>
    </row>
    <row r="5808" spans="2:8">
      <c r="B5808" s="27"/>
      <c r="C5808" s="27"/>
      <c r="D5808" s="27"/>
      <c r="E5808" s="27"/>
      <c r="F5808" s="26"/>
      <c r="G5808" s="28"/>
      <c r="H5808" s="31"/>
    </row>
    <row r="5809" spans="2:8">
      <c r="B5809" s="27"/>
      <c r="C5809" s="27"/>
      <c r="D5809" s="27"/>
      <c r="E5809" s="27"/>
      <c r="F5809" s="26"/>
      <c r="G5809" s="28"/>
      <c r="H5809" s="31"/>
    </row>
    <row r="5810" spans="2:8">
      <c r="B5810" s="27"/>
      <c r="C5810" s="27"/>
      <c r="D5810" s="27"/>
      <c r="E5810" s="27"/>
      <c r="F5810" s="26"/>
      <c r="G5810" s="28"/>
      <c r="H5810" s="31"/>
    </row>
    <row r="5811" spans="2:8">
      <c r="B5811" s="27"/>
      <c r="C5811" s="27"/>
      <c r="D5811" s="27"/>
      <c r="E5811" s="27"/>
      <c r="F5811" s="26"/>
      <c r="G5811" s="28"/>
      <c r="H5811" s="31"/>
    </row>
    <row r="5812" spans="2:8">
      <c r="B5812" s="27"/>
      <c r="C5812" s="27"/>
      <c r="D5812" s="27"/>
      <c r="E5812" s="27"/>
      <c r="F5812" s="26"/>
      <c r="G5812" s="28"/>
      <c r="H5812" s="31"/>
    </row>
    <row r="5813" spans="2:8">
      <c r="B5813" s="27"/>
      <c r="C5813" s="27"/>
      <c r="D5813" s="27"/>
      <c r="E5813" s="27"/>
      <c r="F5813" s="26"/>
      <c r="G5813" s="28"/>
      <c r="H5813" s="31"/>
    </row>
    <row r="5814" spans="2:8">
      <c r="B5814" s="27"/>
      <c r="C5814" s="27"/>
      <c r="D5814" s="27"/>
      <c r="E5814" s="27"/>
      <c r="F5814" s="26"/>
      <c r="G5814" s="28"/>
      <c r="H5814" s="31"/>
    </row>
    <row r="5815" spans="2:8">
      <c r="B5815" s="27"/>
      <c r="C5815" s="27"/>
      <c r="D5815" s="27"/>
      <c r="E5815" s="27"/>
      <c r="F5815" s="26"/>
      <c r="G5815" s="28"/>
      <c r="H5815" s="31"/>
    </row>
    <row r="5816" spans="2:8">
      <c r="B5816" s="27"/>
      <c r="C5816" s="27"/>
      <c r="D5816" s="27"/>
      <c r="E5816" s="27"/>
      <c r="F5816" s="26"/>
      <c r="G5816" s="28"/>
      <c r="H5816" s="31"/>
    </row>
    <row r="5817" spans="2:8">
      <c r="B5817" s="27"/>
      <c r="C5817" s="27"/>
      <c r="D5817" s="27"/>
      <c r="E5817" s="27"/>
      <c r="F5817" s="26"/>
      <c r="G5817" s="28"/>
      <c r="H5817" s="31"/>
    </row>
    <row r="5818" spans="2:8">
      <c r="B5818" s="27"/>
      <c r="C5818" s="27"/>
      <c r="D5818" s="27"/>
      <c r="E5818" s="27"/>
      <c r="F5818" s="26"/>
      <c r="G5818" s="28"/>
      <c r="H5818" s="31"/>
    </row>
    <row r="5819" spans="2:8">
      <c r="B5819" s="27"/>
      <c r="C5819" s="27"/>
      <c r="D5819" s="27"/>
      <c r="E5819" s="27"/>
      <c r="F5819" s="26"/>
      <c r="G5819" s="28"/>
      <c r="H5819" s="31"/>
    </row>
    <row r="5820" spans="2:8">
      <c r="B5820" s="27"/>
      <c r="C5820" s="27"/>
      <c r="D5820" s="27"/>
      <c r="E5820" s="27"/>
      <c r="F5820" s="26"/>
      <c r="G5820" s="28"/>
      <c r="H5820" s="31"/>
    </row>
    <row r="5821" spans="2:8">
      <c r="B5821" s="27"/>
      <c r="C5821" s="27"/>
      <c r="D5821" s="27"/>
      <c r="E5821" s="27"/>
      <c r="F5821" s="26"/>
      <c r="G5821" s="28"/>
      <c r="H5821" s="31"/>
    </row>
    <row r="5822" spans="2:8">
      <c r="B5822" s="27"/>
      <c r="C5822" s="27"/>
      <c r="D5822" s="27"/>
      <c r="E5822" s="27"/>
      <c r="F5822" s="26"/>
      <c r="G5822" s="28"/>
      <c r="H5822" s="31"/>
    </row>
    <row r="5823" spans="2:8">
      <c r="B5823" s="27"/>
      <c r="C5823" s="27"/>
      <c r="D5823" s="27"/>
      <c r="E5823" s="27"/>
      <c r="F5823" s="26"/>
      <c r="G5823" s="28"/>
      <c r="H5823" s="31"/>
    </row>
    <row r="5824" spans="2:8">
      <c r="B5824" s="27"/>
      <c r="C5824" s="27"/>
      <c r="D5824" s="27"/>
      <c r="E5824" s="27"/>
      <c r="F5824" s="26"/>
      <c r="G5824" s="28"/>
      <c r="H5824" s="31"/>
    </row>
    <row r="5825" spans="2:8">
      <c r="B5825" s="27"/>
      <c r="C5825" s="27"/>
      <c r="D5825" s="27"/>
      <c r="E5825" s="27"/>
      <c r="F5825" s="26"/>
      <c r="G5825" s="28"/>
      <c r="H5825" s="31"/>
    </row>
    <row r="5826" spans="2:8">
      <c r="B5826" s="27"/>
      <c r="C5826" s="27"/>
      <c r="D5826" s="27"/>
      <c r="E5826" s="27"/>
      <c r="F5826" s="26"/>
      <c r="G5826" s="28"/>
      <c r="H5826" s="31"/>
    </row>
    <row r="5827" spans="2:8">
      <c r="B5827" s="27"/>
      <c r="C5827" s="27"/>
      <c r="D5827" s="27"/>
      <c r="E5827" s="27"/>
      <c r="F5827" s="26"/>
      <c r="G5827" s="28"/>
      <c r="H5827" s="31"/>
    </row>
    <row r="5828" spans="2:8">
      <c r="B5828" s="27"/>
      <c r="C5828" s="27"/>
      <c r="D5828" s="27"/>
      <c r="E5828" s="27"/>
      <c r="F5828" s="26"/>
      <c r="G5828" s="28"/>
      <c r="H5828" s="31"/>
    </row>
    <row r="5829" spans="2:8">
      <c r="B5829" s="27"/>
      <c r="C5829" s="27"/>
      <c r="D5829" s="27"/>
      <c r="E5829" s="27"/>
      <c r="F5829" s="26"/>
      <c r="G5829" s="28"/>
      <c r="H5829" s="31"/>
    </row>
    <row r="5830" spans="2:8">
      <c r="B5830" s="27"/>
      <c r="C5830" s="27"/>
      <c r="D5830" s="27"/>
      <c r="E5830" s="27"/>
      <c r="F5830" s="26"/>
      <c r="G5830" s="28"/>
      <c r="H5830" s="31"/>
    </row>
    <row r="5831" spans="2:8">
      <c r="B5831" s="27"/>
      <c r="C5831" s="27"/>
      <c r="D5831" s="27"/>
      <c r="E5831" s="27"/>
      <c r="F5831" s="26"/>
      <c r="G5831" s="28"/>
      <c r="H5831" s="31"/>
    </row>
    <row r="5832" spans="2:8">
      <c r="B5832" s="27"/>
      <c r="C5832" s="27"/>
      <c r="D5832" s="27"/>
      <c r="E5832" s="27"/>
      <c r="F5832" s="26"/>
      <c r="G5832" s="28"/>
      <c r="H5832" s="31"/>
    </row>
    <row r="5833" spans="2:8">
      <c r="B5833" s="27"/>
      <c r="C5833" s="27"/>
      <c r="D5833" s="27"/>
      <c r="E5833" s="27"/>
      <c r="F5833" s="26"/>
      <c r="G5833" s="28"/>
      <c r="H5833" s="31"/>
    </row>
    <row r="5834" spans="2:8">
      <c r="B5834" s="27"/>
      <c r="C5834" s="27"/>
      <c r="D5834" s="27"/>
      <c r="E5834" s="27"/>
      <c r="F5834" s="26"/>
      <c r="G5834" s="28"/>
      <c r="H5834" s="31"/>
    </row>
    <row r="5835" spans="2:8">
      <c r="B5835" s="27"/>
      <c r="C5835" s="27"/>
      <c r="D5835" s="27"/>
      <c r="E5835" s="27"/>
      <c r="F5835" s="26"/>
      <c r="G5835" s="28"/>
      <c r="H5835" s="31"/>
    </row>
    <row r="5836" spans="2:8">
      <c r="B5836" s="27"/>
      <c r="C5836" s="27"/>
      <c r="D5836" s="27"/>
      <c r="E5836" s="27"/>
      <c r="F5836" s="26"/>
      <c r="G5836" s="28"/>
      <c r="H5836" s="31"/>
    </row>
    <row r="5837" spans="2:8">
      <c r="B5837" s="27"/>
      <c r="C5837" s="27"/>
      <c r="D5837" s="27"/>
      <c r="E5837" s="27"/>
      <c r="F5837" s="26"/>
      <c r="G5837" s="28"/>
      <c r="H5837" s="31"/>
    </row>
    <row r="5838" spans="2:8">
      <c r="B5838" s="27"/>
      <c r="C5838" s="27"/>
      <c r="D5838" s="27"/>
      <c r="E5838" s="27"/>
      <c r="F5838" s="26"/>
      <c r="G5838" s="28"/>
      <c r="H5838" s="31"/>
    </row>
    <row r="5839" spans="2:8">
      <c r="B5839" s="27"/>
      <c r="C5839" s="27"/>
      <c r="D5839" s="27"/>
      <c r="E5839" s="27"/>
      <c r="F5839" s="26"/>
      <c r="G5839" s="28"/>
      <c r="H5839" s="31"/>
    </row>
    <row r="5840" spans="2:8">
      <c r="B5840" s="27"/>
      <c r="C5840" s="27"/>
      <c r="D5840" s="27"/>
      <c r="E5840" s="27"/>
      <c r="F5840" s="26"/>
      <c r="G5840" s="28"/>
      <c r="H5840" s="31"/>
    </row>
    <row r="5841" spans="2:8">
      <c r="B5841" s="27"/>
      <c r="C5841" s="27"/>
      <c r="D5841" s="27"/>
      <c r="E5841" s="27"/>
      <c r="F5841" s="26"/>
      <c r="G5841" s="28"/>
      <c r="H5841" s="31"/>
    </row>
    <row r="5842" spans="2:8">
      <c r="B5842" s="27"/>
      <c r="C5842" s="27"/>
      <c r="D5842" s="27"/>
      <c r="E5842" s="27"/>
      <c r="F5842" s="26"/>
      <c r="G5842" s="28"/>
      <c r="H5842" s="31"/>
    </row>
    <row r="5843" spans="2:8">
      <c r="B5843" s="27"/>
      <c r="C5843" s="27"/>
      <c r="D5843" s="27"/>
      <c r="E5843" s="27"/>
      <c r="F5843" s="26"/>
      <c r="G5843" s="28"/>
      <c r="H5843" s="31"/>
    </row>
    <row r="5844" spans="2:8">
      <c r="B5844" s="27"/>
      <c r="C5844" s="27"/>
      <c r="D5844" s="27"/>
      <c r="E5844" s="27"/>
      <c r="F5844" s="26"/>
      <c r="G5844" s="28"/>
      <c r="H5844" s="31"/>
    </row>
    <row r="5845" spans="2:8">
      <c r="B5845" s="27"/>
      <c r="C5845" s="27"/>
      <c r="D5845" s="27"/>
      <c r="E5845" s="27"/>
      <c r="F5845" s="26"/>
      <c r="G5845" s="28"/>
      <c r="H5845" s="31"/>
    </row>
    <row r="5846" spans="2:8">
      <c r="B5846" s="27"/>
      <c r="C5846" s="27"/>
      <c r="D5846" s="27"/>
      <c r="E5846" s="27"/>
      <c r="F5846" s="26"/>
      <c r="G5846" s="28"/>
      <c r="H5846" s="31"/>
    </row>
    <row r="5847" spans="2:8">
      <c r="B5847" s="27"/>
      <c r="C5847" s="27"/>
      <c r="D5847" s="27"/>
      <c r="E5847" s="27"/>
      <c r="F5847" s="26"/>
      <c r="G5847" s="28"/>
      <c r="H5847" s="31"/>
    </row>
    <row r="5848" spans="2:8">
      <c r="B5848" s="27"/>
      <c r="C5848" s="27"/>
      <c r="D5848" s="27"/>
      <c r="E5848" s="27"/>
      <c r="F5848" s="26"/>
      <c r="G5848" s="28"/>
      <c r="H5848" s="31"/>
    </row>
    <row r="5849" spans="2:8">
      <c r="B5849" s="27"/>
      <c r="C5849" s="27"/>
      <c r="D5849" s="27"/>
      <c r="E5849" s="27"/>
      <c r="F5849" s="26"/>
      <c r="G5849" s="28"/>
      <c r="H5849" s="31"/>
    </row>
    <row r="5850" spans="2:8">
      <c r="B5850" s="27"/>
      <c r="C5850" s="27"/>
      <c r="D5850" s="27"/>
      <c r="E5850" s="27"/>
      <c r="F5850" s="26"/>
      <c r="G5850" s="28"/>
      <c r="H5850" s="31"/>
    </row>
    <row r="5851" spans="2:8">
      <c r="B5851" s="27"/>
      <c r="C5851" s="27"/>
      <c r="D5851" s="27"/>
      <c r="E5851" s="27"/>
      <c r="F5851" s="26"/>
      <c r="G5851" s="28"/>
      <c r="H5851" s="31"/>
    </row>
    <row r="5852" spans="2:8">
      <c r="B5852" s="27"/>
      <c r="C5852" s="27"/>
      <c r="D5852" s="27"/>
      <c r="E5852" s="27"/>
      <c r="F5852" s="26"/>
      <c r="G5852" s="28"/>
      <c r="H5852" s="31"/>
    </row>
    <row r="5853" spans="2:8">
      <c r="B5853" s="27"/>
      <c r="C5853" s="27"/>
      <c r="D5853" s="27"/>
      <c r="E5853" s="27"/>
      <c r="F5853" s="26"/>
      <c r="G5853" s="28"/>
      <c r="H5853" s="31"/>
    </row>
    <row r="5854" spans="2:8">
      <c r="B5854" s="27"/>
      <c r="C5854" s="27"/>
      <c r="D5854" s="27"/>
      <c r="E5854" s="27"/>
      <c r="F5854" s="26"/>
      <c r="G5854" s="28"/>
      <c r="H5854" s="31"/>
    </row>
    <row r="5855" spans="2:8">
      <c r="B5855" s="27"/>
      <c r="C5855" s="27"/>
      <c r="D5855" s="27"/>
      <c r="E5855" s="27"/>
      <c r="F5855" s="26"/>
      <c r="G5855" s="28"/>
      <c r="H5855" s="31"/>
    </row>
    <row r="5856" spans="2:8">
      <c r="B5856" s="27"/>
      <c r="C5856" s="27"/>
      <c r="D5856" s="27"/>
      <c r="E5856" s="27"/>
      <c r="F5856" s="26"/>
      <c r="G5856" s="28"/>
      <c r="H5856" s="31"/>
    </row>
    <row r="5857" spans="2:8">
      <c r="B5857" s="27"/>
      <c r="C5857" s="27"/>
      <c r="D5857" s="27"/>
      <c r="E5857" s="27"/>
      <c r="F5857" s="26"/>
      <c r="G5857" s="28"/>
      <c r="H5857" s="31"/>
    </row>
    <row r="5858" spans="2:8">
      <c r="B5858" s="27"/>
      <c r="C5858" s="27"/>
      <c r="D5858" s="27"/>
      <c r="E5858" s="27"/>
      <c r="F5858" s="26"/>
      <c r="G5858" s="28"/>
      <c r="H5858" s="31"/>
    </row>
    <row r="5859" spans="2:8">
      <c r="B5859" s="27"/>
      <c r="C5859" s="27"/>
      <c r="D5859" s="27"/>
      <c r="E5859" s="27"/>
      <c r="F5859" s="26"/>
      <c r="G5859" s="28"/>
      <c r="H5859" s="31"/>
    </row>
    <row r="5860" spans="2:8">
      <c r="B5860" s="27"/>
      <c r="C5860" s="27"/>
      <c r="D5860" s="27"/>
      <c r="E5860" s="27"/>
      <c r="F5860" s="26"/>
      <c r="G5860" s="28"/>
      <c r="H5860" s="31"/>
    </row>
    <row r="5861" spans="2:8">
      <c r="B5861" s="27"/>
      <c r="C5861" s="27"/>
      <c r="D5861" s="27"/>
      <c r="E5861" s="27"/>
      <c r="F5861" s="26"/>
      <c r="G5861" s="28"/>
      <c r="H5861" s="31"/>
    </row>
    <row r="5862" spans="2:8">
      <c r="B5862" s="27"/>
      <c r="C5862" s="27"/>
      <c r="D5862" s="27"/>
      <c r="E5862" s="27"/>
      <c r="F5862" s="26"/>
      <c r="G5862" s="28"/>
      <c r="H5862" s="31"/>
    </row>
    <row r="5863" spans="2:8">
      <c r="B5863" s="27"/>
      <c r="C5863" s="27"/>
      <c r="D5863" s="27"/>
      <c r="E5863" s="27"/>
      <c r="F5863" s="26"/>
      <c r="G5863" s="28"/>
      <c r="H5863" s="31"/>
    </row>
    <row r="5864" spans="2:8">
      <c r="B5864" s="27"/>
      <c r="C5864" s="27"/>
      <c r="D5864" s="27"/>
      <c r="E5864" s="27"/>
      <c r="F5864" s="26"/>
      <c r="G5864" s="28"/>
      <c r="H5864" s="31"/>
    </row>
    <row r="5865" spans="2:8">
      <c r="B5865" s="27"/>
      <c r="C5865" s="27"/>
      <c r="D5865" s="27"/>
      <c r="E5865" s="27"/>
      <c r="F5865" s="26"/>
      <c r="G5865" s="28"/>
      <c r="H5865" s="31"/>
    </row>
    <row r="5866" spans="2:8">
      <c r="B5866" s="27"/>
      <c r="C5866" s="27"/>
      <c r="D5866" s="27"/>
      <c r="E5866" s="27"/>
      <c r="F5866" s="26"/>
      <c r="G5866" s="28"/>
      <c r="H5866" s="31"/>
    </row>
    <row r="5867" spans="2:8">
      <c r="B5867" s="27"/>
      <c r="C5867" s="27"/>
      <c r="D5867" s="27"/>
      <c r="E5867" s="27"/>
      <c r="F5867" s="26"/>
      <c r="G5867" s="28"/>
      <c r="H5867" s="31"/>
    </row>
    <row r="5868" spans="2:8">
      <c r="B5868" s="27"/>
      <c r="C5868" s="27"/>
      <c r="D5868" s="27"/>
      <c r="E5868" s="27"/>
      <c r="F5868" s="26"/>
      <c r="G5868" s="28"/>
      <c r="H5868" s="31"/>
    </row>
    <row r="5869" spans="2:8">
      <c r="B5869" s="27"/>
      <c r="C5869" s="27"/>
      <c r="D5869" s="27"/>
      <c r="E5869" s="27"/>
      <c r="F5869" s="26"/>
      <c r="G5869" s="28"/>
      <c r="H5869" s="31"/>
    </row>
    <row r="5870" spans="2:8">
      <c r="B5870" s="27"/>
      <c r="C5870" s="27"/>
      <c r="D5870" s="27"/>
      <c r="E5870" s="27"/>
      <c r="F5870" s="26"/>
      <c r="G5870" s="28"/>
      <c r="H5870" s="31"/>
    </row>
    <row r="5871" spans="2:8">
      <c r="B5871" s="27"/>
      <c r="C5871" s="27"/>
      <c r="D5871" s="27"/>
      <c r="E5871" s="27"/>
      <c r="F5871" s="26"/>
      <c r="G5871" s="28"/>
      <c r="H5871" s="31"/>
    </row>
    <row r="5872" spans="2:8">
      <c r="B5872" s="27"/>
      <c r="C5872" s="27"/>
      <c r="D5872" s="27"/>
      <c r="E5872" s="27"/>
      <c r="F5872" s="26"/>
      <c r="G5872" s="28"/>
      <c r="H5872" s="31"/>
    </row>
    <row r="5873" spans="2:8">
      <c r="B5873" s="27"/>
      <c r="C5873" s="27"/>
      <c r="D5873" s="27"/>
      <c r="E5873" s="27"/>
      <c r="F5873" s="26"/>
      <c r="G5873" s="28"/>
      <c r="H5873" s="31"/>
    </row>
    <row r="5874" spans="2:8">
      <c r="B5874" s="27"/>
      <c r="C5874" s="27"/>
      <c r="D5874" s="27"/>
      <c r="E5874" s="27"/>
      <c r="F5874" s="26"/>
      <c r="G5874" s="28"/>
      <c r="H5874" s="31"/>
    </row>
    <row r="5875" spans="2:8">
      <c r="B5875" s="27"/>
      <c r="C5875" s="27"/>
      <c r="D5875" s="27"/>
      <c r="E5875" s="27"/>
      <c r="F5875" s="26"/>
      <c r="G5875" s="28"/>
      <c r="H5875" s="31"/>
    </row>
    <row r="5876" spans="2:8">
      <c r="B5876" s="27"/>
      <c r="C5876" s="27"/>
      <c r="D5876" s="27"/>
      <c r="E5876" s="27"/>
      <c r="F5876" s="26"/>
      <c r="G5876" s="28"/>
      <c r="H5876" s="31"/>
    </row>
    <row r="5877" spans="2:8">
      <c r="B5877" s="27"/>
      <c r="C5877" s="27"/>
      <c r="D5877" s="27"/>
      <c r="E5877" s="27"/>
      <c r="F5877" s="26"/>
      <c r="G5877" s="28"/>
      <c r="H5877" s="31"/>
    </row>
    <row r="5878" spans="2:8">
      <c r="B5878" s="27"/>
      <c r="C5878" s="27"/>
      <c r="D5878" s="27"/>
      <c r="E5878" s="27"/>
      <c r="F5878" s="26"/>
      <c r="G5878" s="28"/>
      <c r="H5878" s="31"/>
    </row>
    <row r="5879" spans="2:8">
      <c r="B5879" s="27"/>
      <c r="C5879" s="27"/>
      <c r="D5879" s="27"/>
      <c r="E5879" s="27"/>
      <c r="F5879" s="26"/>
      <c r="G5879" s="28"/>
      <c r="H5879" s="31"/>
    </row>
    <row r="5880" spans="2:8">
      <c r="B5880" s="27"/>
      <c r="C5880" s="27"/>
      <c r="D5880" s="27"/>
      <c r="E5880" s="27"/>
      <c r="F5880" s="26"/>
      <c r="G5880" s="28"/>
      <c r="H5880" s="31"/>
    </row>
    <row r="5881" spans="2:8">
      <c r="B5881" s="27"/>
      <c r="C5881" s="27"/>
      <c r="D5881" s="27"/>
      <c r="E5881" s="27"/>
      <c r="F5881" s="26"/>
      <c r="G5881" s="28"/>
      <c r="H5881" s="31"/>
    </row>
    <row r="5882" spans="2:8">
      <c r="B5882" s="27"/>
      <c r="C5882" s="27"/>
      <c r="D5882" s="27"/>
      <c r="E5882" s="27"/>
      <c r="F5882" s="26"/>
      <c r="G5882" s="28"/>
      <c r="H5882" s="31"/>
    </row>
    <row r="5883" spans="2:8">
      <c r="B5883" s="27"/>
      <c r="C5883" s="27"/>
      <c r="D5883" s="27"/>
      <c r="E5883" s="27"/>
      <c r="F5883" s="26"/>
      <c r="G5883" s="28"/>
      <c r="H5883" s="31"/>
    </row>
    <row r="5884" spans="2:8">
      <c r="B5884" s="27"/>
      <c r="C5884" s="27"/>
      <c r="D5884" s="27"/>
      <c r="E5884" s="27"/>
      <c r="F5884" s="26"/>
      <c r="G5884" s="28"/>
      <c r="H5884" s="31"/>
    </row>
    <row r="5885" spans="2:8">
      <c r="B5885" s="27"/>
      <c r="C5885" s="27"/>
      <c r="D5885" s="27"/>
      <c r="E5885" s="27"/>
      <c r="F5885" s="26"/>
      <c r="G5885" s="28"/>
      <c r="H5885" s="31"/>
    </row>
    <row r="5886" spans="2:8">
      <c r="B5886" s="27"/>
      <c r="C5886" s="27"/>
      <c r="D5886" s="27"/>
      <c r="E5886" s="27"/>
      <c r="F5886" s="26"/>
      <c r="G5886" s="28"/>
      <c r="H5886" s="31"/>
    </row>
    <row r="5887" spans="2:8">
      <c r="B5887" s="27"/>
      <c r="C5887" s="27"/>
      <c r="D5887" s="27"/>
      <c r="E5887" s="27"/>
      <c r="F5887" s="26"/>
      <c r="G5887" s="28"/>
      <c r="H5887" s="31"/>
    </row>
    <row r="5888" spans="2:8">
      <c r="B5888" s="27"/>
      <c r="C5888" s="27"/>
      <c r="D5888" s="27"/>
      <c r="E5888" s="27"/>
      <c r="F5888" s="26"/>
      <c r="G5888" s="28"/>
      <c r="H5888" s="31"/>
    </row>
    <row r="5889" spans="2:8">
      <c r="B5889" s="27"/>
      <c r="C5889" s="27"/>
      <c r="D5889" s="27"/>
      <c r="E5889" s="27"/>
      <c r="F5889" s="26"/>
      <c r="G5889" s="28"/>
      <c r="H5889" s="31"/>
    </row>
    <row r="5890" spans="2:8">
      <c r="B5890" s="27"/>
      <c r="C5890" s="27"/>
      <c r="D5890" s="27"/>
      <c r="E5890" s="27"/>
      <c r="F5890" s="26"/>
      <c r="G5890" s="28"/>
      <c r="H5890" s="31"/>
    </row>
    <row r="5891" spans="2:8">
      <c r="B5891" s="27"/>
      <c r="C5891" s="27"/>
      <c r="D5891" s="27"/>
      <c r="E5891" s="27"/>
      <c r="F5891" s="26"/>
      <c r="G5891" s="28"/>
      <c r="H5891" s="31"/>
    </row>
    <row r="5892" spans="2:8">
      <c r="B5892" s="27"/>
      <c r="C5892" s="27"/>
      <c r="D5892" s="27"/>
      <c r="E5892" s="27"/>
      <c r="F5892" s="26"/>
      <c r="G5892" s="28"/>
      <c r="H5892" s="31"/>
    </row>
    <row r="5893" spans="2:8">
      <c r="B5893" s="27"/>
      <c r="C5893" s="27"/>
      <c r="D5893" s="27"/>
      <c r="E5893" s="27"/>
      <c r="F5893" s="26"/>
      <c r="G5893" s="28"/>
      <c r="H5893" s="31"/>
    </row>
    <row r="5894" spans="2:8">
      <c r="B5894" s="27"/>
      <c r="C5894" s="27"/>
      <c r="D5894" s="27"/>
      <c r="E5894" s="27"/>
      <c r="F5894" s="26"/>
      <c r="G5894" s="28"/>
      <c r="H5894" s="31"/>
    </row>
    <row r="5895" spans="2:8">
      <c r="B5895" s="27"/>
      <c r="C5895" s="27"/>
      <c r="D5895" s="27"/>
      <c r="E5895" s="27"/>
      <c r="F5895" s="26"/>
      <c r="G5895" s="28"/>
      <c r="H5895" s="31"/>
    </row>
    <row r="5896" spans="2:8">
      <c r="B5896" s="27"/>
      <c r="C5896" s="27"/>
      <c r="D5896" s="27"/>
      <c r="E5896" s="27"/>
      <c r="F5896" s="26"/>
      <c r="G5896" s="28"/>
      <c r="H5896" s="31"/>
    </row>
    <row r="5897" spans="2:8">
      <c r="B5897" s="27"/>
      <c r="C5897" s="27"/>
      <c r="D5897" s="27"/>
      <c r="E5897" s="27"/>
      <c r="F5897" s="26"/>
      <c r="G5897" s="28"/>
      <c r="H5897" s="31"/>
    </row>
    <row r="5898" spans="2:8">
      <c r="B5898" s="27"/>
      <c r="C5898" s="27"/>
      <c r="D5898" s="27"/>
      <c r="E5898" s="27"/>
      <c r="F5898" s="26"/>
      <c r="G5898" s="28"/>
      <c r="H5898" s="31"/>
    </row>
    <row r="5899" spans="2:8">
      <c r="B5899" s="27"/>
      <c r="C5899" s="27"/>
      <c r="D5899" s="27"/>
      <c r="E5899" s="27"/>
      <c r="F5899" s="26"/>
      <c r="G5899" s="28"/>
      <c r="H5899" s="31"/>
    </row>
    <row r="5900" spans="2:8">
      <c r="B5900" s="27"/>
      <c r="C5900" s="27"/>
      <c r="D5900" s="27"/>
      <c r="E5900" s="27"/>
      <c r="F5900" s="26"/>
      <c r="G5900" s="28"/>
      <c r="H5900" s="31"/>
    </row>
    <row r="5901" spans="2:8">
      <c r="B5901" s="27"/>
      <c r="C5901" s="27"/>
      <c r="D5901" s="27"/>
      <c r="E5901" s="27"/>
      <c r="F5901" s="26"/>
      <c r="G5901" s="28"/>
      <c r="H5901" s="31"/>
    </row>
    <row r="5902" spans="2:8">
      <c r="B5902" s="27"/>
      <c r="C5902" s="27"/>
      <c r="D5902" s="27"/>
      <c r="E5902" s="27"/>
      <c r="F5902" s="26"/>
      <c r="G5902" s="28"/>
      <c r="H5902" s="31"/>
    </row>
    <row r="5903" spans="2:8">
      <c r="B5903" s="27"/>
      <c r="C5903" s="27"/>
      <c r="D5903" s="27"/>
      <c r="E5903" s="27"/>
      <c r="F5903" s="26"/>
      <c r="G5903" s="28"/>
      <c r="H5903" s="31"/>
    </row>
    <row r="5904" spans="2:8">
      <c r="B5904" s="27"/>
      <c r="C5904" s="27"/>
      <c r="D5904" s="27"/>
      <c r="E5904" s="27"/>
      <c r="F5904" s="26"/>
      <c r="G5904" s="28"/>
      <c r="H5904" s="31"/>
    </row>
    <row r="5905" spans="2:8">
      <c r="B5905" s="27"/>
      <c r="C5905" s="27"/>
      <c r="D5905" s="27"/>
      <c r="E5905" s="27"/>
      <c r="F5905" s="26"/>
      <c r="G5905" s="28"/>
      <c r="H5905" s="31"/>
    </row>
    <row r="5906" spans="2:8">
      <c r="B5906" s="27"/>
      <c r="C5906" s="27"/>
      <c r="D5906" s="27"/>
      <c r="E5906" s="27"/>
      <c r="F5906" s="26"/>
      <c r="G5906" s="28"/>
      <c r="H5906" s="31"/>
    </row>
    <row r="5907" spans="2:8">
      <c r="B5907" s="27"/>
      <c r="C5907" s="27"/>
      <c r="D5907" s="27"/>
      <c r="E5907" s="27"/>
      <c r="F5907" s="26"/>
      <c r="G5907" s="28"/>
      <c r="H5907" s="31"/>
    </row>
    <row r="5908" spans="2:8">
      <c r="B5908" s="27"/>
      <c r="C5908" s="27"/>
      <c r="D5908" s="27"/>
      <c r="E5908" s="27"/>
      <c r="F5908" s="26"/>
      <c r="G5908" s="28"/>
      <c r="H5908" s="31"/>
    </row>
    <row r="5909" spans="2:8">
      <c r="B5909" s="27"/>
      <c r="C5909" s="27"/>
      <c r="D5909" s="27"/>
      <c r="E5909" s="27"/>
      <c r="F5909" s="26"/>
      <c r="G5909" s="28"/>
      <c r="H5909" s="31"/>
    </row>
    <row r="5910" spans="2:8">
      <c r="B5910" s="27"/>
      <c r="C5910" s="27"/>
      <c r="D5910" s="27"/>
      <c r="E5910" s="27"/>
      <c r="F5910" s="26"/>
      <c r="G5910" s="28"/>
      <c r="H5910" s="31"/>
    </row>
    <row r="5911" spans="2:8">
      <c r="B5911" s="27"/>
      <c r="C5911" s="27"/>
      <c r="D5911" s="27"/>
      <c r="E5911" s="27"/>
      <c r="F5911" s="26"/>
      <c r="G5911" s="28"/>
      <c r="H5911" s="31"/>
    </row>
    <row r="5912" spans="2:8">
      <c r="B5912" s="27"/>
      <c r="C5912" s="27"/>
      <c r="D5912" s="27"/>
      <c r="E5912" s="27"/>
      <c r="F5912" s="26"/>
      <c r="G5912" s="28"/>
      <c r="H5912" s="31"/>
    </row>
    <row r="5913" spans="2:8">
      <c r="B5913" s="27"/>
      <c r="C5913" s="27"/>
      <c r="D5913" s="27"/>
      <c r="E5913" s="27"/>
      <c r="F5913" s="26"/>
      <c r="G5913" s="28"/>
      <c r="H5913" s="31"/>
    </row>
    <row r="5914" spans="2:8">
      <c r="B5914" s="27"/>
      <c r="C5914" s="27"/>
      <c r="D5914" s="27"/>
      <c r="E5914" s="27"/>
      <c r="F5914" s="26"/>
      <c r="G5914" s="28"/>
      <c r="H5914" s="31"/>
    </row>
    <row r="5915" spans="2:8">
      <c r="B5915" s="27"/>
      <c r="C5915" s="27"/>
      <c r="D5915" s="27"/>
      <c r="E5915" s="27"/>
      <c r="F5915" s="26"/>
      <c r="G5915" s="28"/>
      <c r="H5915" s="31"/>
    </row>
    <row r="5916" spans="2:8">
      <c r="B5916" s="27"/>
      <c r="C5916" s="27"/>
      <c r="D5916" s="27"/>
      <c r="E5916" s="27"/>
      <c r="F5916" s="26"/>
      <c r="G5916" s="28"/>
      <c r="H5916" s="31"/>
    </row>
    <row r="5917" spans="2:8">
      <c r="B5917" s="27"/>
      <c r="C5917" s="27"/>
      <c r="D5917" s="27"/>
      <c r="E5917" s="27"/>
      <c r="F5917" s="26"/>
      <c r="G5917" s="28"/>
      <c r="H5917" s="31"/>
    </row>
    <row r="5918" spans="2:8">
      <c r="B5918" s="27"/>
      <c r="C5918" s="27"/>
      <c r="D5918" s="27"/>
      <c r="E5918" s="27"/>
      <c r="F5918" s="26"/>
      <c r="G5918" s="28"/>
      <c r="H5918" s="31"/>
    </row>
    <row r="5919" spans="2:8">
      <c r="B5919" s="27"/>
      <c r="C5919" s="27"/>
      <c r="D5919" s="27"/>
      <c r="E5919" s="27"/>
      <c r="F5919" s="26"/>
      <c r="G5919" s="28"/>
      <c r="H5919" s="31"/>
    </row>
    <row r="5920" spans="2:8">
      <c r="B5920" s="27"/>
      <c r="C5920" s="27"/>
      <c r="D5920" s="27"/>
      <c r="E5920" s="27"/>
      <c r="F5920" s="26"/>
      <c r="G5920" s="28"/>
      <c r="H5920" s="31"/>
    </row>
    <row r="5921" spans="2:8">
      <c r="B5921" s="27"/>
      <c r="C5921" s="27"/>
      <c r="D5921" s="27"/>
      <c r="E5921" s="27"/>
      <c r="F5921" s="26"/>
      <c r="G5921" s="28"/>
      <c r="H5921" s="31"/>
    </row>
    <row r="5922" spans="2:8">
      <c r="B5922" s="27"/>
      <c r="C5922" s="27"/>
      <c r="D5922" s="27"/>
      <c r="E5922" s="27"/>
      <c r="F5922" s="26"/>
      <c r="G5922" s="28"/>
      <c r="H5922" s="31"/>
    </row>
    <row r="5923" spans="2:8">
      <c r="B5923" s="27"/>
      <c r="C5923" s="27"/>
      <c r="D5923" s="27"/>
      <c r="E5923" s="27"/>
      <c r="F5923" s="26"/>
      <c r="G5923" s="28"/>
      <c r="H5923" s="31"/>
    </row>
    <row r="5924" spans="2:8">
      <c r="B5924" s="27"/>
      <c r="C5924" s="27"/>
      <c r="D5924" s="27"/>
      <c r="E5924" s="27"/>
      <c r="F5924" s="26"/>
      <c r="G5924" s="28"/>
      <c r="H5924" s="31"/>
    </row>
    <row r="5925" spans="2:8">
      <c r="B5925" s="27"/>
      <c r="C5925" s="27"/>
      <c r="D5925" s="27"/>
      <c r="E5925" s="27"/>
      <c r="F5925" s="26"/>
      <c r="G5925" s="28"/>
      <c r="H5925" s="31"/>
    </row>
    <row r="5926" spans="2:8">
      <c r="B5926" s="27"/>
      <c r="C5926" s="27"/>
      <c r="D5926" s="27"/>
      <c r="E5926" s="27"/>
      <c r="F5926" s="26"/>
      <c r="G5926" s="28"/>
      <c r="H5926" s="31"/>
    </row>
    <row r="5927" spans="2:8">
      <c r="B5927" s="27"/>
      <c r="C5927" s="27"/>
      <c r="D5927" s="27"/>
      <c r="E5927" s="27"/>
      <c r="F5927" s="26"/>
      <c r="G5927" s="28"/>
      <c r="H5927" s="31"/>
    </row>
    <row r="5928" spans="2:8">
      <c r="B5928" s="27"/>
      <c r="C5928" s="27"/>
      <c r="D5928" s="27"/>
      <c r="E5928" s="27"/>
      <c r="F5928" s="26"/>
      <c r="G5928" s="28"/>
      <c r="H5928" s="31"/>
    </row>
    <row r="5929" spans="2:8">
      <c r="B5929" s="27"/>
      <c r="C5929" s="27"/>
      <c r="D5929" s="27"/>
      <c r="E5929" s="27"/>
      <c r="F5929" s="26"/>
      <c r="G5929" s="28"/>
      <c r="H5929" s="31"/>
    </row>
    <row r="5930" spans="2:8">
      <c r="B5930" s="27"/>
      <c r="C5930" s="27"/>
      <c r="D5930" s="27"/>
      <c r="E5930" s="27"/>
      <c r="F5930" s="26"/>
      <c r="G5930" s="28"/>
      <c r="H5930" s="31"/>
    </row>
    <row r="5931" spans="2:8">
      <c r="B5931" s="27"/>
      <c r="C5931" s="27"/>
      <c r="D5931" s="27"/>
      <c r="E5931" s="27"/>
      <c r="F5931" s="26"/>
      <c r="G5931" s="28"/>
      <c r="H5931" s="31"/>
    </row>
    <row r="5932" spans="2:8">
      <c r="B5932" s="27"/>
      <c r="C5932" s="27"/>
      <c r="D5932" s="27"/>
      <c r="E5932" s="27"/>
      <c r="F5932" s="26"/>
      <c r="G5932" s="28"/>
      <c r="H5932" s="31"/>
    </row>
    <row r="5933" spans="2:8">
      <c r="B5933" s="27"/>
      <c r="C5933" s="27"/>
      <c r="D5933" s="27"/>
      <c r="E5933" s="27"/>
      <c r="F5933" s="26"/>
      <c r="G5933" s="28"/>
      <c r="H5933" s="31"/>
    </row>
    <row r="5934" spans="2:8">
      <c r="B5934" s="27"/>
      <c r="C5934" s="27"/>
      <c r="D5934" s="27"/>
      <c r="E5934" s="27"/>
      <c r="F5934" s="26"/>
      <c r="G5934" s="28"/>
      <c r="H5934" s="31"/>
    </row>
    <row r="5935" spans="2:8">
      <c r="B5935" s="27"/>
      <c r="C5935" s="27"/>
      <c r="D5935" s="27"/>
      <c r="E5935" s="27"/>
      <c r="F5935" s="26"/>
      <c r="G5935" s="28"/>
      <c r="H5935" s="31"/>
    </row>
    <row r="5936" spans="2:8">
      <c r="B5936" s="27"/>
      <c r="C5936" s="27"/>
      <c r="D5936" s="27"/>
      <c r="E5936" s="27"/>
      <c r="F5936" s="26"/>
      <c r="G5936" s="28"/>
      <c r="H5936" s="31"/>
    </row>
    <row r="5937" spans="2:8">
      <c r="B5937" s="27"/>
      <c r="C5937" s="27"/>
      <c r="D5937" s="27"/>
      <c r="E5937" s="27"/>
      <c r="F5937" s="26"/>
      <c r="G5937" s="28"/>
      <c r="H5937" s="31"/>
    </row>
    <row r="5938" spans="2:8">
      <c r="B5938" s="27"/>
      <c r="C5938" s="27"/>
      <c r="D5938" s="27"/>
      <c r="E5938" s="27"/>
      <c r="F5938" s="26"/>
      <c r="G5938" s="28"/>
      <c r="H5938" s="31"/>
    </row>
    <row r="5939" spans="2:8">
      <c r="B5939" s="27"/>
      <c r="C5939" s="27"/>
      <c r="D5939" s="27"/>
      <c r="E5939" s="27"/>
      <c r="F5939" s="26"/>
      <c r="G5939" s="28"/>
      <c r="H5939" s="31"/>
    </row>
    <row r="5940" spans="2:8">
      <c r="B5940" s="27"/>
      <c r="C5940" s="27"/>
      <c r="D5940" s="27"/>
      <c r="E5940" s="27"/>
      <c r="F5940" s="26"/>
      <c r="G5940" s="28"/>
      <c r="H5940" s="31"/>
    </row>
    <row r="5941" spans="2:8">
      <c r="B5941" s="27"/>
      <c r="C5941" s="27"/>
      <c r="D5941" s="27"/>
      <c r="E5941" s="27"/>
      <c r="F5941" s="26"/>
      <c r="G5941" s="28"/>
      <c r="H5941" s="31"/>
    </row>
    <row r="5942" spans="2:8">
      <c r="B5942" s="27"/>
      <c r="C5942" s="27"/>
      <c r="D5942" s="27"/>
      <c r="E5942" s="27"/>
      <c r="F5942" s="26"/>
      <c r="G5942" s="28"/>
      <c r="H5942" s="31"/>
    </row>
    <row r="5943" spans="2:8">
      <c r="B5943" s="27"/>
      <c r="C5943" s="27"/>
      <c r="D5943" s="27"/>
      <c r="E5943" s="27"/>
      <c r="F5943" s="26"/>
      <c r="G5943" s="28"/>
      <c r="H5943" s="31"/>
    </row>
    <row r="5944" spans="2:8">
      <c r="B5944" s="27"/>
      <c r="C5944" s="27"/>
      <c r="D5944" s="27"/>
      <c r="E5944" s="27"/>
      <c r="F5944" s="26"/>
      <c r="G5944" s="28"/>
      <c r="H5944" s="31"/>
    </row>
    <row r="5945" spans="2:8">
      <c r="B5945" s="27"/>
      <c r="C5945" s="27"/>
      <c r="D5945" s="27"/>
      <c r="E5945" s="27"/>
      <c r="F5945" s="26"/>
      <c r="G5945" s="28"/>
      <c r="H5945" s="31"/>
    </row>
    <row r="5946" spans="2:8">
      <c r="B5946" s="27"/>
      <c r="C5946" s="27"/>
      <c r="D5946" s="27"/>
      <c r="E5946" s="27"/>
      <c r="F5946" s="26"/>
      <c r="G5946" s="28"/>
      <c r="H5946" s="31"/>
    </row>
    <row r="5947" spans="2:8">
      <c r="B5947" s="27"/>
      <c r="C5947" s="27"/>
      <c r="D5947" s="27"/>
      <c r="E5947" s="27"/>
      <c r="F5947" s="26"/>
      <c r="G5947" s="28"/>
      <c r="H5947" s="31"/>
    </row>
    <row r="5948" spans="2:8">
      <c r="B5948" s="27"/>
      <c r="C5948" s="27"/>
      <c r="D5948" s="27"/>
      <c r="E5948" s="27"/>
      <c r="F5948" s="26"/>
      <c r="G5948" s="28"/>
      <c r="H5948" s="31"/>
    </row>
    <row r="5949" spans="2:8">
      <c r="B5949" s="27"/>
      <c r="C5949" s="27"/>
      <c r="D5949" s="27"/>
      <c r="E5949" s="27"/>
      <c r="F5949" s="26"/>
      <c r="G5949" s="28"/>
      <c r="H5949" s="31"/>
    </row>
    <row r="5950" spans="2:8">
      <c r="B5950" s="27"/>
      <c r="C5950" s="27"/>
      <c r="D5950" s="27"/>
      <c r="E5950" s="27"/>
      <c r="F5950" s="26"/>
      <c r="G5950" s="28"/>
      <c r="H5950" s="31"/>
    </row>
    <row r="5951" spans="2:8">
      <c r="B5951" s="27"/>
      <c r="C5951" s="27"/>
      <c r="D5951" s="27"/>
      <c r="E5951" s="27"/>
      <c r="F5951" s="26"/>
      <c r="G5951" s="28"/>
      <c r="H5951" s="31"/>
    </row>
    <row r="5952" spans="2:8">
      <c r="B5952" s="27"/>
      <c r="C5952" s="27"/>
      <c r="D5952" s="27"/>
      <c r="E5952" s="27"/>
      <c r="F5952" s="26"/>
      <c r="G5952" s="28"/>
      <c r="H5952" s="31"/>
    </row>
    <row r="5953" spans="2:8">
      <c r="B5953" s="27"/>
      <c r="C5953" s="27"/>
      <c r="D5953" s="27"/>
      <c r="E5953" s="27"/>
      <c r="F5953" s="26"/>
      <c r="G5953" s="28"/>
      <c r="H5953" s="31"/>
    </row>
    <row r="5954" spans="2:8">
      <c r="B5954" s="27"/>
      <c r="C5954" s="27"/>
      <c r="D5954" s="27"/>
      <c r="E5954" s="27"/>
      <c r="F5954" s="26"/>
      <c r="G5954" s="28"/>
      <c r="H5954" s="31"/>
    </row>
    <row r="5955" spans="2:8">
      <c r="B5955" s="27"/>
      <c r="C5955" s="27"/>
      <c r="D5955" s="27"/>
      <c r="E5955" s="27"/>
      <c r="F5955" s="26"/>
      <c r="G5955" s="28"/>
      <c r="H5955" s="31"/>
    </row>
    <row r="5956" spans="2:8">
      <c r="B5956" s="27"/>
      <c r="C5956" s="27"/>
      <c r="D5956" s="27"/>
      <c r="E5956" s="27"/>
      <c r="F5956" s="26"/>
      <c r="G5956" s="28"/>
      <c r="H5956" s="31"/>
    </row>
    <row r="5957" spans="2:8">
      <c r="B5957" s="27"/>
      <c r="C5957" s="27"/>
      <c r="D5957" s="27"/>
      <c r="E5957" s="27"/>
      <c r="F5957" s="26"/>
      <c r="G5957" s="28"/>
      <c r="H5957" s="31"/>
    </row>
    <row r="5958" spans="2:8">
      <c r="B5958" s="27"/>
      <c r="C5958" s="27"/>
      <c r="D5958" s="27"/>
      <c r="E5958" s="27"/>
      <c r="F5958" s="26"/>
      <c r="G5958" s="28"/>
      <c r="H5958" s="31"/>
    </row>
    <row r="5959" spans="2:8">
      <c r="B5959" s="27"/>
      <c r="C5959" s="27"/>
      <c r="D5959" s="27"/>
      <c r="E5959" s="27"/>
      <c r="F5959" s="26"/>
      <c r="G5959" s="28"/>
      <c r="H5959" s="31"/>
    </row>
    <row r="5960" spans="2:8">
      <c r="B5960" s="27"/>
      <c r="C5960" s="27"/>
      <c r="D5960" s="27"/>
      <c r="E5960" s="27"/>
      <c r="F5960" s="26"/>
      <c r="G5960" s="28"/>
      <c r="H5960" s="31"/>
    </row>
    <row r="5961" spans="2:8">
      <c r="B5961" s="27"/>
      <c r="C5961" s="27"/>
      <c r="D5961" s="27"/>
      <c r="E5961" s="27"/>
      <c r="F5961" s="26"/>
      <c r="G5961" s="28"/>
      <c r="H5961" s="31"/>
    </row>
    <row r="5962" spans="2:8">
      <c r="B5962" s="27"/>
      <c r="C5962" s="27"/>
      <c r="D5962" s="27"/>
      <c r="E5962" s="27"/>
      <c r="F5962" s="26"/>
      <c r="G5962" s="28"/>
      <c r="H5962" s="31"/>
    </row>
    <row r="5963" spans="2:8">
      <c r="B5963" s="27"/>
      <c r="C5963" s="27"/>
      <c r="D5963" s="27"/>
      <c r="E5963" s="27"/>
      <c r="F5963" s="26"/>
      <c r="G5963" s="28"/>
      <c r="H5963" s="31"/>
    </row>
    <row r="5964" spans="2:8">
      <c r="B5964" s="27"/>
      <c r="C5964" s="27"/>
      <c r="D5964" s="27"/>
      <c r="E5964" s="27"/>
      <c r="F5964" s="26"/>
      <c r="G5964" s="28"/>
      <c r="H5964" s="31"/>
    </row>
    <row r="5965" spans="2:8">
      <c r="B5965" s="27"/>
      <c r="C5965" s="27"/>
      <c r="D5965" s="27"/>
      <c r="E5965" s="27"/>
      <c r="F5965" s="26"/>
      <c r="G5965" s="28"/>
      <c r="H5965" s="31"/>
    </row>
    <row r="5966" spans="2:8">
      <c r="B5966" s="27"/>
      <c r="C5966" s="27"/>
      <c r="D5966" s="27"/>
      <c r="E5966" s="27"/>
      <c r="F5966" s="26"/>
      <c r="G5966" s="28"/>
      <c r="H5966" s="31"/>
    </row>
    <row r="5967" spans="2:8">
      <c r="B5967" s="27"/>
      <c r="C5967" s="27"/>
      <c r="D5967" s="27"/>
      <c r="E5967" s="27"/>
      <c r="F5967" s="26"/>
      <c r="G5967" s="28"/>
      <c r="H5967" s="31"/>
    </row>
    <row r="5968" spans="2:8">
      <c r="B5968" s="27"/>
      <c r="C5968" s="27"/>
      <c r="D5968" s="27"/>
      <c r="E5968" s="27"/>
      <c r="F5968" s="26"/>
      <c r="G5968" s="28"/>
      <c r="H5968" s="31"/>
    </row>
    <row r="5969" spans="2:8">
      <c r="B5969" s="27"/>
      <c r="C5969" s="27"/>
      <c r="D5969" s="27"/>
      <c r="E5969" s="27"/>
      <c r="F5969" s="26"/>
      <c r="G5969" s="28"/>
      <c r="H5969" s="31"/>
    </row>
    <row r="5970" spans="2:8">
      <c r="B5970" s="27"/>
      <c r="C5970" s="27"/>
      <c r="D5970" s="27"/>
      <c r="E5970" s="27"/>
      <c r="F5970" s="26"/>
      <c r="G5970" s="28"/>
      <c r="H5970" s="31"/>
    </row>
    <row r="5971" spans="2:8">
      <c r="B5971" s="27"/>
      <c r="C5971" s="27"/>
      <c r="D5971" s="27"/>
      <c r="E5971" s="27"/>
      <c r="F5971" s="26"/>
      <c r="G5971" s="28"/>
      <c r="H5971" s="31"/>
    </row>
    <row r="5972" spans="2:8">
      <c r="B5972" s="27"/>
      <c r="C5972" s="27"/>
      <c r="D5972" s="27"/>
      <c r="E5972" s="27"/>
      <c r="F5972" s="26"/>
      <c r="G5972" s="28"/>
      <c r="H5972" s="31"/>
    </row>
    <row r="5973" spans="2:8">
      <c r="B5973" s="27"/>
      <c r="C5973" s="27"/>
      <c r="D5973" s="27"/>
      <c r="E5973" s="27"/>
      <c r="F5973" s="26"/>
      <c r="G5973" s="28"/>
      <c r="H5973" s="31"/>
    </row>
    <row r="5974" spans="2:8">
      <c r="B5974" s="27"/>
      <c r="C5974" s="27"/>
      <c r="D5974" s="27"/>
      <c r="E5974" s="27"/>
      <c r="F5974" s="26"/>
      <c r="G5974" s="28"/>
      <c r="H5974" s="31"/>
    </row>
    <row r="5975" spans="2:8">
      <c r="B5975" s="27"/>
      <c r="C5975" s="27"/>
      <c r="D5975" s="27"/>
      <c r="E5975" s="27"/>
      <c r="F5975" s="26"/>
      <c r="G5975" s="28"/>
      <c r="H5975" s="31"/>
    </row>
    <row r="5976" spans="2:8">
      <c r="B5976" s="27"/>
      <c r="C5976" s="27"/>
      <c r="D5976" s="27"/>
      <c r="E5976" s="27"/>
      <c r="F5976" s="26"/>
      <c r="G5976" s="28"/>
      <c r="H5976" s="31"/>
    </row>
    <row r="5977" spans="2:8">
      <c r="B5977" s="27"/>
      <c r="C5977" s="27"/>
      <c r="D5977" s="27"/>
      <c r="E5977" s="27"/>
      <c r="F5977" s="26"/>
      <c r="G5977" s="28"/>
      <c r="H5977" s="31"/>
    </row>
    <row r="5978" spans="2:8">
      <c r="B5978" s="27"/>
      <c r="C5978" s="27"/>
      <c r="D5978" s="27"/>
      <c r="E5978" s="27"/>
      <c r="F5978" s="26"/>
      <c r="G5978" s="28"/>
      <c r="H5978" s="31"/>
    </row>
    <row r="5979" spans="2:8">
      <c r="B5979" s="27"/>
      <c r="C5979" s="27"/>
      <c r="D5979" s="27"/>
      <c r="E5979" s="27"/>
      <c r="F5979" s="26"/>
      <c r="G5979" s="28"/>
      <c r="H5979" s="31"/>
    </row>
    <row r="5980" spans="2:8">
      <c r="B5980" s="27"/>
      <c r="C5980" s="27"/>
      <c r="D5980" s="27"/>
      <c r="E5980" s="27"/>
      <c r="F5980" s="26"/>
      <c r="G5980" s="28"/>
      <c r="H5980" s="31"/>
    </row>
    <row r="5981" spans="2:8">
      <c r="B5981" s="27"/>
      <c r="C5981" s="27"/>
      <c r="D5981" s="27"/>
      <c r="E5981" s="27"/>
      <c r="F5981" s="26"/>
      <c r="G5981" s="28"/>
      <c r="H5981" s="31"/>
    </row>
    <row r="5982" spans="2:8">
      <c r="B5982" s="27"/>
      <c r="C5982" s="27"/>
      <c r="D5982" s="27"/>
      <c r="E5982" s="27"/>
      <c r="F5982" s="26"/>
      <c r="G5982" s="28"/>
      <c r="H5982" s="31"/>
    </row>
    <row r="5983" spans="2:8">
      <c r="B5983" s="27"/>
      <c r="C5983" s="27"/>
      <c r="D5983" s="27"/>
      <c r="E5983" s="27"/>
      <c r="F5983" s="26"/>
      <c r="G5983" s="28"/>
      <c r="H5983" s="31"/>
    </row>
    <row r="5984" spans="2:8">
      <c r="B5984" s="27"/>
      <c r="C5984" s="27"/>
      <c r="D5984" s="27"/>
      <c r="E5984" s="27"/>
      <c r="F5984" s="26"/>
      <c r="G5984" s="28"/>
      <c r="H5984" s="31"/>
    </row>
    <row r="5985" spans="2:8">
      <c r="B5985" s="27"/>
      <c r="C5985" s="27"/>
      <c r="D5985" s="27"/>
      <c r="E5985" s="27"/>
      <c r="F5985" s="26"/>
      <c r="G5985" s="28"/>
      <c r="H5985" s="31"/>
    </row>
    <row r="5986" spans="2:8">
      <c r="B5986" s="27"/>
      <c r="C5986" s="27"/>
      <c r="D5986" s="27"/>
      <c r="E5986" s="27"/>
      <c r="F5986" s="26"/>
      <c r="G5986" s="28"/>
      <c r="H5986" s="31"/>
    </row>
    <row r="5987" spans="2:8">
      <c r="B5987" s="27"/>
      <c r="C5987" s="27"/>
      <c r="D5987" s="27"/>
      <c r="E5987" s="27"/>
      <c r="F5987" s="26"/>
      <c r="G5987" s="28"/>
      <c r="H5987" s="31"/>
    </row>
    <row r="5988" spans="2:8">
      <c r="B5988" s="27"/>
      <c r="C5988" s="27"/>
      <c r="D5988" s="27"/>
      <c r="E5988" s="27"/>
      <c r="F5988" s="26"/>
      <c r="G5988" s="28"/>
      <c r="H5988" s="31"/>
    </row>
    <row r="5989" spans="2:8">
      <c r="B5989" s="27"/>
      <c r="C5989" s="27"/>
      <c r="D5989" s="27"/>
      <c r="E5989" s="27"/>
      <c r="F5989" s="26"/>
      <c r="G5989" s="28"/>
      <c r="H5989" s="31"/>
    </row>
    <row r="5990" spans="2:8">
      <c r="B5990" s="27"/>
      <c r="C5990" s="27"/>
      <c r="D5990" s="27"/>
      <c r="E5990" s="27"/>
      <c r="F5990" s="26"/>
      <c r="G5990" s="28"/>
      <c r="H5990" s="31"/>
    </row>
    <row r="5991" spans="2:8">
      <c r="B5991" s="27"/>
      <c r="C5991" s="27"/>
      <c r="D5991" s="27"/>
      <c r="E5991" s="27"/>
      <c r="F5991" s="26"/>
      <c r="G5991" s="28"/>
      <c r="H5991" s="31"/>
    </row>
    <row r="5992" spans="2:8">
      <c r="B5992" s="27"/>
      <c r="C5992" s="27"/>
      <c r="D5992" s="27"/>
      <c r="E5992" s="27"/>
      <c r="F5992" s="26"/>
      <c r="G5992" s="28"/>
      <c r="H5992" s="31"/>
    </row>
    <row r="5993" spans="2:8">
      <c r="B5993" s="27"/>
      <c r="C5993" s="27"/>
      <c r="D5993" s="27"/>
      <c r="E5993" s="27"/>
      <c r="F5993" s="26"/>
      <c r="G5993" s="28"/>
      <c r="H5993" s="31"/>
    </row>
    <row r="5994" spans="2:8">
      <c r="B5994" s="27"/>
      <c r="C5994" s="27"/>
      <c r="D5994" s="27"/>
      <c r="E5994" s="27"/>
      <c r="F5994" s="26"/>
      <c r="G5994" s="28"/>
      <c r="H5994" s="31"/>
    </row>
    <row r="5995" spans="2:8">
      <c r="B5995" s="27"/>
      <c r="C5995" s="27"/>
      <c r="D5995" s="27"/>
      <c r="E5995" s="27"/>
      <c r="F5995" s="26"/>
      <c r="G5995" s="28"/>
      <c r="H5995" s="31"/>
    </row>
    <row r="5996" spans="2:8">
      <c r="B5996" s="27"/>
      <c r="C5996" s="27"/>
      <c r="D5996" s="27"/>
      <c r="E5996" s="27"/>
      <c r="F5996" s="26"/>
      <c r="G5996" s="28"/>
      <c r="H5996" s="31"/>
    </row>
    <row r="5997" spans="2:8">
      <c r="B5997" s="27"/>
      <c r="C5997" s="27"/>
      <c r="D5997" s="27"/>
      <c r="E5997" s="27"/>
      <c r="F5997" s="26"/>
      <c r="G5997" s="28"/>
      <c r="H5997" s="31"/>
    </row>
    <row r="5998" spans="2:8">
      <c r="B5998" s="27"/>
      <c r="C5998" s="27"/>
      <c r="D5998" s="27"/>
      <c r="E5998" s="27"/>
      <c r="F5998" s="26"/>
      <c r="G5998" s="28"/>
      <c r="H5998" s="31"/>
    </row>
    <row r="5999" spans="2:8">
      <c r="B5999" s="27"/>
      <c r="C5999" s="27"/>
      <c r="D5999" s="27"/>
      <c r="E5999" s="27"/>
      <c r="F5999" s="26"/>
      <c r="G5999" s="28"/>
      <c r="H5999" s="31"/>
    </row>
    <row r="6000" spans="2:8">
      <c r="B6000" s="27"/>
      <c r="C6000" s="27"/>
      <c r="D6000" s="27"/>
      <c r="E6000" s="27"/>
      <c r="F6000" s="26"/>
      <c r="G6000" s="28"/>
      <c r="H6000" s="31"/>
    </row>
    <row r="6001" spans="2:8">
      <c r="B6001" s="27"/>
      <c r="C6001" s="27"/>
      <c r="D6001" s="27"/>
      <c r="E6001" s="27"/>
      <c r="F6001" s="26"/>
      <c r="G6001" s="28"/>
      <c r="H6001" s="31"/>
    </row>
    <row r="6002" spans="2:8">
      <c r="B6002" s="27"/>
      <c r="C6002" s="27"/>
      <c r="D6002" s="27"/>
      <c r="E6002" s="27"/>
      <c r="F6002" s="26"/>
      <c r="G6002" s="28"/>
      <c r="H6002" s="31"/>
    </row>
    <row r="6003" spans="2:8">
      <c r="B6003" s="27"/>
      <c r="C6003" s="27"/>
      <c r="D6003" s="27"/>
      <c r="E6003" s="27"/>
      <c r="F6003" s="26"/>
      <c r="G6003" s="28"/>
      <c r="H6003" s="31"/>
    </row>
    <row r="6004" spans="2:8">
      <c r="B6004" s="27"/>
      <c r="C6004" s="27"/>
      <c r="D6004" s="27"/>
      <c r="E6004" s="27"/>
      <c r="F6004" s="26"/>
      <c r="G6004" s="28"/>
      <c r="H6004" s="31"/>
    </row>
    <row r="6005" spans="2:8">
      <c r="B6005" s="27"/>
      <c r="C6005" s="27"/>
      <c r="D6005" s="27"/>
      <c r="E6005" s="27"/>
      <c r="F6005" s="26"/>
      <c r="G6005" s="28"/>
      <c r="H6005" s="31"/>
    </row>
    <row r="6006" spans="2:8">
      <c r="B6006" s="27"/>
      <c r="C6006" s="27"/>
      <c r="D6006" s="27"/>
      <c r="E6006" s="27"/>
      <c r="F6006" s="26"/>
      <c r="G6006" s="28"/>
      <c r="H6006" s="31"/>
    </row>
    <row r="6007" spans="2:8">
      <c r="B6007" s="27"/>
      <c r="C6007" s="27"/>
      <c r="D6007" s="27"/>
      <c r="E6007" s="27"/>
      <c r="F6007" s="26"/>
      <c r="G6007" s="28"/>
      <c r="H6007" s="31"/>
    </row>
    <row r="6008" spans="2:8">
      <c r="B6008" s="27"/>
      <c r="C6008" s="27"/>
      <c r="D6008" s="27"/>
      <c r="E6008" s="27"/>
      <c r="F6008" s="26"/>
      <c r="G6008" s="28"/>
      <c r="H6008" s="31"/>
    </row>
    <row r="6009" spans="2:8">
      <c r="B6009" s="27"/>
      <c r="C6009" s="27"/>
      <c r="D6009" s="27"/>
      <c r="E6009" s="27"/>
      <c r="F6009" s="26"/>
      <c r="G6009" s="28"/>
      <c r="H6009" s="31"/>
    </row>
    <row r="6010" spans="2:8">
      <c r="B6010" s="27"/>
      <c r="C6010" s="27"/>
      <c r="D6010" s="27"/>
      <c r="E6010" s="27"/>
      <c r="F6010" s="26"/>
      <c r="G6010" s="28"/>
      <c r="H6010" s="31"/>
    </row>
    <row r="6011" spans="2:8">
      <c r="B6011" s="27"/>
      <c r="C6011" s="27"/>
      <c r="D6011" s="27"/>
      <c r="E6011" s="27"/>
      <c r="F6011" s="26"/>
      <c r="G6011" s="28"/>
      <c r="H6011" s="31"/>
    </row>
    <row r="6012" spans="2:8">
      <c r="B6012" s="27"/>
      <c r="C6012" s="27"/>
      <c r="D6012" s="27"/>
      <c r="E6012" s="27"/>
      <c r="F6012" s="26"/>
      <c r="G6012" s="28"/>
      <c r="H6012" s="31"/>
    </row>
    <row r="6013" spans="2:8">
      <c r="B6013" s="27"/>
      <c r="C6013" s="27"/>
      <c r="D6013" s="27"/>
      <c r="E6013" s="27"/>
      <c r="F6013" s="26"/>
      <c r="G6013" s="28"/>
      <c r="H6013" s="31"/>
    </row>
    <row r="6014" spans="2:8">
      <c r="B6014" s="27"/>
      <c r="C6014" s="27"/>
      <c r="D6014" s="27"/>
      <c r="E6014" s="27"/>
      <c r="F6014" s="26"/>
      <c r="G6014" s="28"/>
      <c r="H6014" s="31"/>
    </row>
    <row r="6015" spans="2:8">
      <c r="B6015" s="27"/>
      <c r="C6015" s="27"/>
      <c r="D6015" s="27"/>
      <c r="E6015" s="27"/>
      <c r="F6015" s="26"/>
      <c r="G6015" s="28"/>
      <c r="H6015" s="31"/>
    </row>
    <row r="6016" spans="2:8">
      <c r="B6016" s="27"/>
      <c r="C6016" s="27"/>
      <c r="D6016" s="27"/>
      <c r="E6016" s="27"/>
      <c r="F6016" s="26"/>
      <c r="G6016" s="28"/>
      <c r="H6016" s="31"/>
    </row>
    <row r="6017" spans="2:8">
      <c r="B6017" s="27"/>
      <c r="C6017" s="27"/>
      <c r="D6017" s="27"/>
      <c r="E6017" s="27"/>
      <c r="F6017" s="26"/>
      <c r="G6017" s="28"/>
      <c r="H6017" s="31"/>
    </row>
    <row r="6018" spans="2:8">
      <c r="B6018" s="27"/>
      <c r="C6018" s="27"/>
      <c r="D6018" s="27"/>
      <c r="E6018" s="27"/>
      <c r="F6018" s="26"/>
      <c r="G6018" s="28"/>
      <c r="H6018" s="31"/>
    </row>
    <row r="6019" spans="2:8">
      <c r="B6019" s="27"/>
      <c r="C6019" s="27"/>
      <c r="D6019" s="27"/>
      <c r="E6019" s="27"/>
      <c r="F6019" s="26"/>
      <c r="G6019" s="28"/>
      <c r="H6019" s="31"/>
    </row>
    <row r="6020" spans="2:8">
      <c r="B6020" s="27"/>
      <c r="C6020" s="27"/>
      <c r="D6020" s="27"/>
      <c r="E6020" s="27"/>
      <c r="F6020" s="26"/>
      <c r="G6020" s="28"/>
      <c r="H6020" s="31"/>
    </row>
    <row r="6021" spans="2:8">
      <c r="B6021" s="27"/>
      <c r="C6021" s="27"/>
      <c r="D6021" s="27"/>
      <c r="E6021" s="27"/>
      <c r="F6021" s="26"/>
      <c r="G6021" s="28"/>
      <c r="H6021" s="31"/>
    </row>
    <row r="6022" spans="2:8">
      <c r="B6022" s="27"/>
      <c r="C6022" s="27"/>
      <c r="D6022" s="27"/>
      <c r="E6022" s="27"/>
      <c r="F6022" s="26"/>
      <c r="G6022" s="28"/>
      <c r="H6022" s="31"/>
    </row>
    <row r="6023" spans="2:8">
      <c r="B6023" s="27"/>
      <c r="C6023" s="27"/>
      <c r="D6023" s="27"/>
      <c r="E6023" s="27"/>
      <c r="F6023" s="26"/>
      <c r="G6023" s="28"/>
      <c r="H6023" s="31"/>
    </row>
    <row r="6024" spans="2:8">
      <c r="B6024" s="27"/>
      <c r="C6024" s="27"/>
      <c r="D6024" s="27"/>
      <c r="E6024" s="27"/>
      <c r="F6024" s="26"/>
      <c r="G6024" s="28"/>
      <c r="H6024" s="31"/>
    </row>
    <row r="6025" spans="2:8">
      <c r="B6025" s="27"/>
      <c r="C6025" s="27"/>
      <c r="D6025" s="27"/>
      <c r="E6025" s="27"/>
      <c r="F6025" s="26"/>
      <c r="G6025" s="28"/>
      <c r="H6025" s="31"/>
    </row>
    <row r="6026" spans="2:8">
      <c r="B6026" s="27"/>
      <c r="C6026" s="27"/>
      <c r="D6026" s="27"/>
      <c r="E6026" s="27"/>
      <c r="F6026" s="26"/>
      <c r="G6026" s="28"/>
      <c r="H6026" s="31"/>
    </row>
    <row r="6027" spans="2:8">
      <c r="B6027" s="27"/>
      <c r="C6027" s="27"/>
      <c r="D6027" s="27"/>
      <c r="E6027" s="27"/>
      <c r="F6027" s="26"/>
      <c r="G6027" s="28"/>
      <c r="H6027" s="31"/>
    </row>
    <row r="6028" spans="2:8">
      <c r="B6028" s="27"/>
      <c r="C6028" s="27"/>
      <c r="D6028" s="27"/>
      <c r="E6028" s="27"/>
      <c r="F6028" s="26"/>
      <c r="G6028" s="28"/>
      <c r="H6028" s="31"/>
    </row>
    <row r="6029" spans="2:8">
      <c r="B6029" s="27"/>
      <c r="C6029" s="27"/>
      <c r="D6029" s="27"/>
      <c r="E6029" s="27"/>
      <c r="F6029" s="26"/>
      <c r="G6029" s="28"/>
      <c r="H6029" s="31"/>
    </row>
    <row r="6030" spans="2:8">
      <c r="B6030" s="27"/>
      <c r="C6030" s="27"/>
      <c r="D6030" s="27"/>
      <c r="E6030" s="27"/>
      <c r="F6030" s="26"/>
      <c r="G6030" s="28"/>
      <c r="H6030" s="31"/>
    </row>
    <row r="6031" spans="2:8">
      <c r="B6031" s="27"/>
      <c r="C6031" s="27"/>
      <c r="D6031" s="27"/>
      <c r="E6031" s="27"/>
      <c r="F6031" s="26"/>
      <c r="G6031" s="28"/>
      <c r="H6031" s="31"/>
    </row>
    <row r="6032" spans="2:8">
      <c r="B6032" s="27"/>
      <c r="C6032" s="27"/>
      <c r="D6032" s="27"/>
      <c r="E6032" s="27"/>
      <c r="F6032" s="26"/>
      <c r="G6032" s="28"/>
      <c r="H6032" s="31"/>
    </row>
    <row r="6033" spans="2:8">
      <c r="B6033" s="27"/>
      <c r="C6033" s="27"/>
      <c r="D6033" s="27"/>
      <c r="E6033" s="27"/>
      <c r="F6033" s="26"/>
      <c r="G6033" s="28"/>
      <c r="H6033" s="31"/>
    </row>
    <row r="6034" spans="2:8">
      <c r="B6034" s="27"/>
      <c r="C6034" s="27"/>
      <c r="D6034" s="27"/>
      <c r="E6034" s="27"/>
      <c r="F6034" s="26"/>
      <c r="G6034" s="28"/>
      <c r="H6034" s="31"/>
    </row>
    <row r="6035" spans="2:8">
      <c r="B6035" s="27"/>
      <c r="C6035" s="27"/>
      <c r="D6035" s="27"/>
      <c r="E6035" s="27"/>
      <c r="F6035" s="26"/>
      <c r="G6035" s="28"/>
      <c r="H6035" s="31"/>
    </row>
    <row r="6036" spans="2:8">
      <c r="B6036" s="27"/>
      <c r="C6036" s="27"/>
      <c r="D6036" s="27"/>
      <c r="E6036" s="27"/>
      <c r="F6036" s="26"/>
      <c r="G6036" s="28"/>
      <c r="H6036" s="31"/>
    </row>
    <row r="6037" spans="2:8">
      <c r="B6037" s="27"/>
      <c r="C6037" s="27"/>
      <c r="D6037" s="27"/>
      <c r="E6037" s="27"/>
      <c r="F6037" s="26"/>
      <c r="G6037" s="28"/>
      <c r="H6037" s="31"/>
    </row>
    <row r="6038" spans="2:8">
      <c r="B6038" s="27"/>
      <c r="C6038" s="27"/>
      <c r="D6038" s="27"/>
      <c r="E6038" s="27"/>
      <c r="F6038" s="26"/>
      <c r="G6038" s="28"/>
      <c r="H6038" s="31"/>
    </row>
    <row r="6039" spans="2:8">
      <c r="B6039" s="27"/>
      <c r="C6039" s="27"/>
      <c r="D6039" s="27"/>
      <c r="E6039" s="27"/>
      <c r="F6039" s="26"/>
      <c r="G6039" s="28"/>
      <c r="H6039" s="31"/>
    </row>
    <row r="6040" spans="2:8">
      <c r="B6040" s="27"/>
      <c r="C6040" s="27"/>
      <c r="D6040" s="27"/>
      <c r="E6040" s="27"/>
      <c r="F6040" s="26"/>
      <c r="G6040" s="28"/>
      <c r="H6040" s="31"/>
    </row>
    <row r="6041" spans="2:8">
      <c r="B6041" s="27"/>
      <c r="C6041" s="27"/>
      <c r="D6041" s="27"/>
      <c r="E6041" s="27"/>
      <c r="F6041" s="26"/>
      <c r="G6041" s="28"/>
      <c r="H6041" s="31"/>
    </row>
    <row r="6042" spans="2:8">
      <c r="B6042" s="27"/>
      <c r="C6042" s="27"/>
      <c r="D6042" s="27"/>
      <c r="E6042" s="27"/>
      <c r="F6042" s="26"/>
      <c r="G6042" s="28"/>
      <c r="H6042" s="31"/>
    </row>
    <row r="6043" spans="2:8">
      <c r="B6043" s="27"/>
      <c r="C6043" s="27"/>
      <c r="D6043" s="27"/>
      <c r="E6043" s="27"/>
      <c r="F6043" s="26"/>
      <c r="G6043" s="28"/>
      <c r="H6043" s="31"/>
    </row>
    <row r="6044" spans="2:8">
      <c r="B6044" s="27"/>
      <c r="C6044" s="27"/>
      <c r="D6044" s="27"/>
      <c r="E6044" s="27"/>
      <c r="F6044" s="26"/>
      <c r="G6044" s="28"/>
      <c r="H6044" s="31"/>
    </row>
    <row r="6045" spans="2:8">
      <c r="B6045" s="27"/>
      <c r="C6045" s="27"/>
      <c r="D6045" s="27"/>
      <c r="E6045" s="27"/>
      <c r="F6045" s="26"/>
      <c r="G6045" s="28"/>
      <c r="H6045" s="31"/>
    </row>
    <row r="6046" spans="2:8">
      <c r="B6046" s="27"/>
      <c r="C6046" s="27"/>
      <c r="D6046" s="27"/>
      <c r="E6046" s="27"/>
      <c r="F6046" s="26"/>
      <c r="G6046" s="28"/>
      <c r="H6046" s="31"/>
    </row>
    <row r="6047" spans="2:8">
      <c r="B6047" s="27"/>
      <c r="C6047" s="27"/>
      <c r="D6047" s="27"/>
      <c r="E6047" s="27"/>
      <c r="F6047" s="26"/>
      <c r="G6047" s="28"/>
      <c r="H6047" s="31"/>
    </row>
    <row r="6048" spans="2:8">
      <c r="B6048" s="27"/>
      <c r="C6048" s="27"/>
      <c r="D6048" s="27"/>
      <c r="E6048" s="27"/>
      <c r="F6048" s="26"/>
      <c r="G6048" s="28"/>
      <c r="H6048" s="31"/>
    </row>
    <row r="6049" spans="2:8">
      <c r="B6049" s="27"/>
      <c r="C6049" s="27"/>
      <c r="D6049" s="27"/>
      <c r="E6049" s="27"/>
      <c r="F6049" s="26"/>
      <c r="G6049" s="28"/>
      <c r="H6049" s="31"/>
    </row>
    <row r="6050" spans="2:8">
      <c r="B6050" s="27"/>
      <c r="C6050" s="27"/>
      <c r="D6050" s="27"/>
      <c r="E6050" s="27"/>
      <c r="F6050" s="26"/>
      <c r="G6050" s="28"/>
      <c r="H6050" s="31"/>
    </row>
    <row r="6051" spans="2:8">
      <c r="B6051" s="27"/>
      <c r="C6051" s="27"/>
      <c r="D6051" s="27"/>
      <c r="E6051" s="27"/>
      <c r="F6051" s="26"/>
      <c r="G6051" s="28"/>
      <c r="H6051" s="31"/>
    </row>
    <row r="6052" spans="2:8">
      <c r="B6052" s="27"/>
      <c r="C6052" s="27"/>
      <c r="D6052" s="27"/>
      <c r="E6052" s="27"/>
      <c r="F6052" s="26"/>
      <c r="G6052" s="28"/>
      <c r="H6052" s="31"/>
    </row>
    <row r="6053" spans="2:8">
      <c r="B6053" s="27"/>
      <c r="C6053" s="27"/>
      <c r="D6053" s="27"/>
      <c r="E6053" s="27"/>
      <c r="F6053" s="26"/>
      <c r="G6053" s="28"/>
      <c r="H6053" s="31"/>
    </row>
    <row r="6054" spans="2:8">
      <c r="B6054" s="27"/>
      <c r="C6054" s="27"/>
      <c r="D6054" s="27"/>
      <c r="E6054" s="27"/>
      <c r="F6054" s="26"/>
      <c r="G6054" s="28"/>
      <c r="H6054" s="31"/>
    </row>
    <row r="6055" spans="2:8">
      <c r="B6055" s="27"/>
      <c r="C6055" s="27"/>
      <c r="D6055" s="27"/>
      <c r="E6055" s="27"/>
      <c r="F6055" s="26"/>
      <c r="G6055" s="28"/>
      <c r="H6055" s="31"/>
    </row>
    <row r="6056" spans="2:8">
      <c r="B6056" s="27"/>
      <c r="C6056" s="27"/>
      <c r="D6056" s="27"/>
      <c r="E6056" s="27"/>
      <c r="F6056" s="26"/>
      <c r="G6056" s="28"/>
      <c r="H6056" s="31"/>
    </row>
    <row r="6057" spans="2:8">
      <c r="B6057" s="27"/>
      <c r="C6057" s="27"/>
      <c r="D6057" s="27"/>
      <c r="E6057" s="27"/>
      <c r="F6057" s="26"/>
      <c r="G6057" s="28"/>
      <c r="H6057" s="31"/>
    </row>
    <row r="6058" spans="2:8">
      <c r="B6058" s="27"/>
      <c r="C6058" s="27"/>
      <c r="D6058" s="27"/>
      <c r="E6058" s="27"/>
      <c r="F6058" s="26"/>
      <c r="G6058" s="28"/>
      <c r="H6058" s="31"/>
    </row>
    <row r="6059" spans="2:8">
      <c r="B6059" s="27"/>
      <c r="C6059" s="27"/>
      <c r="D6059" s="27"/>
      <c r="E6059" s="27"/>
      <c r="F6059" s="26"/>
      <c r="G6059" s="28"/>
      <c r="H6059" s="31"/>
    </row>
    <row r="6060" spans="2:8">
      <c r="B6060" s="27"/>
      <c r="C6060" s="27"/>
      <c r="D6060" s="27"/>
      <c r="E6060" s="27"/>
      <c r="F6060" s="26"/>
      <c r="G6060" s="28"/>
      <c r="H6060" s="31"/>
    </row>
    <row r="6061" spans="2:8">
      <c r="B6061" s="27"/>
      <c r="C6061" s="27"/>
      <c r="D6061" s="27"/>
      <c r="E6061" s="27"/>
      <c r="F6061" s="26"/>
      <c r="G6061" s="28"/>
      <c r="H6061" s="31"/>
    </row>
    <row r="6062" spans="2:8">
      <c r="B6062" s="27"/>
      <c r="C6062" s="27"/>
      <c r="D6062" s="27"/>
      <c r="E6062" s="27"/>
      <c r="F6062" s="26"/>
      <c r="G6062" s="28"/>
      <c r="H6062" s="31"/>
    </row>
    <row r="6063" spans="2:8">
      <c r="B6063" s="27"/>
      <c r="C6063" s="27"/>
      <c r="D6063" s="27"/>
      <c r="E6063" s="27"/>
      <c r="F6063" s="26"/>
      <c r="G6063" s="28"/>
      <c r="H6063" s="31"/>
    </row>
    <row r="6064" spans="2:8">
      <c r="B6064" s="27"/>
      <c r="C6064" s="27"/>
      <c r="D6064" s="27"/>
      <c r="E6064" s="27"/>
      <c r="F6064" s="26"/>
      <c r="G6064" s="28"/>
      <c r="H6064" s="31"/>
    </row>
    <row r="6065" spans="2:8">
      <c r="B6065" s="27"/>
      <c r="C6065" s="27"/>
      <c r="D6065" s="27"/>
      <c r="E6065" s="27"/>
      <c r="F6065" s="26"/>
      <c r="G6065" s="28"/>
      <c r="H6065" s="31"/>
    </row>
    <row r="6066" spans="2:8">
      <c r="B6066" s="27"/>
      <c r="C6066" s="27"/>
      <c r="D6066" s="27"/>
      <c r="E6066" s="27"/>
      <c r="F6066" s="26"/>
      <c r="G6066" s="28"/>
      <c r="H6066" s="31"/>
    </row>
    <row r="6067" spans="2:8">
      <c r="B6067" s="27"/>
      <c r="C6067" s="27"/>
      <c r="D6067" s="27"/>
      <c r="E6067" s="27"/>
      <c r="F6067" s="26"/>
      <c r="G6067" s="28"/>
      <c r="H6067" s="31"/>
    </row>
    <row r="6068" spans="2:8">
      <c r="B6068" s="27"/>
      <c r="C6068" s="27"/>
      <c r="D6068" s="27"/>
      <c r="E6068" s="27"/>
      <c r="F6068" s="26"/>
      <c r="G6068" s="28"/>
      <c r="H6068" s="31"/>
    </row>
    <row r="6069" spans="2:8">
      <c r="B6069" s="27"/>
      <c r="C6069" s="27"/>
      <c r="D6069" s="27"/>
      <c r="E6069" s="27"/>
      <c r="F6069" s="26"/>
      <c r="G6069" s="28"/>
      <c r="H6069" s="31"/>
    </row>
    <row r="6070" spans="2:8">
      <c r="B6070" s="27"/>
      <c r="C6070" s="27"/>
      <c r="D6070" s="27"/>
      <c r="E6070" s="27"/>
      <c r="F6070" s="26"/>
      <c r="G6070" s="28"/>
      <c r="H6070" s="31"/>
    </row>
    <row r="6071" spans="2:8">
      <c r="B6071" s="27"/>
      <c r="C6071" s="27"/>
      <c r="D6071" s="27"/>
      <c r="E6071" s="27"/>
      <c r="F6071" s="26"/>
      <c r="G6071" s="28"/>
      <c r="H6071" s="31"/>
    </row>
    <row r="6072" spans="2:8">
      <c r="B6072" s="27"/>
      <c r="C6072" s="27"/>
      <c r="D6072" s="27"/>
      <c r="E6072" s="27"/>
      <c r="F6072" s="26"/>
      <c r="G6072" s="28"/>
      <c r="H6072" s="31"/>
    </row>
    <row r="6073" spans="2:8">
      <c r="B6073" s="27"/>
      <c r="C6073" s="27"/>
      <c r="D6073" s="27"/>
      <c r="E6073" s="27"/>
      <c r="F6073" s="26"/>
      <c r="G6073" s="28"/>
      <c r="H6073" s="31"/>
    </row>
    <row r="6074" spans="2:8">
      <c r="B6074" s="27"/>
      <c r="C6074" s="27"/>
      <c r="D6074" s="27"/>
      <c r="E6074" s="27"/>
      <c r="F6074" s="26"/>
      <c r="G6074" s="28"/>
      <c r="H6074" s="31"/>
    </row>
    <row r="6075" spans="2:8">
      <c r="B6075" s="27"/>
      <c r="C6075" s="27"/>
      <c r="D6075" s="27"/>
      <c r="E6075" s="27"/>
      <c r="F6075" s="26"/>
      <c r="G6075" s="28"/>
      <c r="H6075" s="31"/>
    </row>
    <row r="6076" spans="2:8">
      <c r="B6076" s="27"/>
      <c r="C6076" s="27"/>
      <c r="D6076" s="27"/>
      <c r="E6076" s="27"/>
      <c r="F6076" s="26"/>
      <c r="G6076" s="28"/>
      <c r="H6076" s="31"/>
    </row>
    <row r="6077" spans="2:8">
      <c r="B6077" s="27"/>
      <c r="C6077" s="27"/>
      <c r="D6077" s="27"/>
      <c r="E6077" s="27"/>
      <c r="F6077" s="26"/>
      <c r="G6077" s="28"/>
      <c r="H6077" s="31"/>
    </row>
    <row r="6078" spans="2:8">
      <c r="B6078" s="27"/>
      <c r="C6078" s="27"/>
      <c r="D6078" s="27"/>
      <c r="E6078" s="27"/>
      <c r="F6078" s="26"/>
      <c r="G6078" s="28"/>
      <c r="H6078" s="31"/>
    </row>
    <row r="6079" spans="2:8">
      <c r="B6079" s="27"/>
      <c r="C6079" s="27"/>
      <c r="D6079" s="27"/>
      <c r="E6079" s="27"/>
      <c r="F6079" s="26"/>
      <c r="G6079" s="28"/>
      <c r="H6079" s="31"/>
    </row>
    <row r="6080" spans="2:8">
      <c r="B6080" s="27"/>
      <c r="C6080" s="27"/>
      <c r="D6080" s="27"/>
      <c r="E6080" s="27"/>
      <c r="F6080" s="26"/>
      <c r="G6080" s="28"/>
      <c r="H6080" s="31"/>
    </row>
    <row r="6081" spans="2:8">
      <c r="B6081" s="27"/>
      <c r="C6081" s="27"/>
      <c r="D6081" s="27"/>
      <c r="E6081" s="27"/>
      <c r="F6081" s="26"/>
      <c r="G6081" s="28"/>
      <c r="H6081" s="31"/>
    </row>
    <row r="6082" spans="2:8">
      <c r="B6082" s="27"/>
      <c r="C6082" s="27"/>
      <c r="D6082" s="27"/>
      <c r="E6082" s="27"/>
      <c r="F6082" s="26"/>
      <c r="G6082" s="28"/>
      <c r="H6082" s="31"/>
    </row>
    <row r="6083" spans="2:8">
      <c r="B6083" s="27"/>
      <c r="C6083" s="27"/>
      <c r="D6083" s="27"/>
      <c r="E6083" s="27"/>
      <c r="F6083" s="26"/>
      <c r="G6083" s="28"/>
      <c r="H6083" s="31"/>
    </row>
    <row r="6084" spans="2:8">
      <c r="B6084" s="27"/>
      <c r="C6084" s="27"/>
      <c r="D6084" s="27"/>
      <c r="E6084" s="27"/>
      <c r="F6084" s="26"/>
      <c r="G6084" s="28"/>
      <c r="H6084" s="31"/>
    </row>
    <row r="6085" spans="2:8">
      <c r="B6085" s="27"/>
      <c r="C6085" s="27"/>
      <c r="D6085" s="27"/>
      <c r="E6085" s="27"/>
      <c r="F6085" s="26"/>
      <c r="G6085" s="28"/>
      <c r="H6085" s="31"/>
    </row>
    <row r="6086" spans="2:8">
      <c r="B6086" s="27"/>
      <c r="C6086" s="27"/>
      <c r="D6086" s="27"/>
      <c r="E6086" s="27"/>
      <c r="F6086" s="26"/>
      <c r="G6086" s="28"/>
      <c r="H6086" s="31"/>
    </row>
    <row r="6087" spans="2:8">
      <c r="B6087" s="27"/>
      <c r="C6087" s="27"/>
      <c r="D6087" s="27"/>
      <c r="E6087" s="27"/>
      <c r="F6087" s="26"/>
      <c r="G6087" s="28"/>
      <c r="H6087" s="31"/>
    </row>
    <row r="6088" spans="2:8">
      <c r="B6088" s="27"/>
      <c r="C6088" s="27"/>
      <c r="D6088" s="27"/>
      <c r="E6088" s="27"/>
      <c r="F6088" s="26"/>
      <c r="G6088" s="28"/>
      <c r="H6088" s="31"/>
    </row>
    <row r="6089" spans="2:8">
      <c r="B6089" s="27"/>
      <c r="C6089" s="27"/>
      <c r="D6089" s="27"/>
      <c r="E6089" s="27"/>
      <c r="F6089" s="26"/>
      <c r="G6089" s="28"/>
      <c r="H6089" s="31"/>
    </row>
    <row r="6090" spans="2:8">
      <c r="B6090" s="27"/>
      <c r="C6090" s="27"/>
      <c r="D6090" s="27"/>
      <c r="E6090" s="27"/>
      <c r="F6090" s="26"/>
      <c r="G6090" s="28"/>
      <c r="H6090" s="31"/>
    </row>
    <row r="6091" spans="2:8">
      <c r="B6091" s="27"/>
      <c r="C6091" s="27"/>
      <c r="D6091" s="27"/>
      <c r="E6091" s="27"/>
      <c r="F6091" s="26"/>
      <c r="G6091" s="28"/>
      <c r="H6091" s="31"/>
    </row>
    <row r="6092" spans="2:8">
      <c r="B6092" s="27"/>
      <c r="C6092" s="27"/>
      <c r="D6092" s="27"/>
      <c r="E6092" s="27"/>
      <c r="F6092" s="26"/>
      <c r="G6092" s="28"/>
      <c r="H6092" s="31"/>
    </row>
    <row r="6093" spans="2:8">
      <c r="B6093" s="27"/>
      <c r="C6093" s="27"/>
      <c r="D6093" s="27"/>
      <c r="E6093" s="27"/>
      <c r="F6093" s="26"/>
      <c r="G6093" s="28"/>
      <c r="H6093" s="31"/>
    </row>
    <row r="6094" spans="2:8">
      <c r="B6094" s="27"/>
      <c r="C6094" s="27"/>
      <c r="D6094" s="27"/>
      <c r="E6094" s="27"/>
      <c r="F6094" s="26"/>
      <c r="G6094" s="28"/>
      <c r="H6094" s="31"/>
    </row>
    <row r="6095" spans="2:8">
      <c r="B6095" s="27"/>
      <c r="C6095" s="27"/>
      <c r="D6095" s="27"/>
      <c r="E6095" s="27"/>
      <c r="F6095" s="26"/>
      <c r="G6095" s="28"/>
      <c r="H6095" s="31"/>
    </row>
    <row r="6096" spans="2:8">
      <c r="B6096" s="27"/>
      <c r="C6096" s="27"/>
      <c r="D6096" s="27"/>
      <c r="E6096" s="27"/>
      <c r="F6096" s="26"/>
      <c r="G6096" s="28"/>
      <c r="H6096" s="31"/>
    </row>
    <row r="6097" spans="2:8">
      <c r="B6097" s="27"/>
      <c r="C6097" s="27"/>
      <c r="D6097" s="27"/>
      <c r="E6097" s="27"/>
      <c r="F6097" s="26"/>
      <c r="G6097" s="28"/>
      <c r="H6097" s="31"/>
    </row>
    <row r="6098" spans="2:8">
      <c r="B6098" s="27"/>
      <c r="C6098" s="27"/>
      <c r="D6098" s="27"/>
      <c r="E6098" s="27"/>
      <c r="F6098" s="26"/>
      <c r="G6098" s="28"/>
      <c r="H6098" s="31"/>
    </row>
    <row r="6099" spans="2:8">
      <c r="B6099" s="27"/>
      <c r="C6099" s="27"/>
      <c r="D6099" s="27"/>
      <c r="E6099" s="27"/>
      <c r="F6099" s="26"/>
      <c r="G6099" s="28"/>
      <c r="H6099" s="31"/>
    </row>
    <row r="6100" spans="2:8">
      <c r="B6100" s="27"/>
      <c r="C6100" s="27"/>
      <c r="D6100" s="27"/>
      <c r="E6100" s="27"/>
      <c r="F6100" s="26"/>
      <c r="G6100" s="28"/>
      <c r="H6100" s="31"/>
    </row>
    <row r="6101" spans="2:8">
      <c r="B6101" s="27"/>
      <c r="C6101" s="27"/>
      <c r="D6101" s="27"/>
      <c r="E6101" s="27"/>
      <c r="F6101" s="26"/>
      <c r="G6101" s="28"/>
      <c r="H6101" s="31"/>
    </row>
    <row r="6102" spans="2:8">
      <c r="B6102" s="27"/>
      <c r="C6102" s="27"/>
      <c r="D6102" s="27"/>
      <c r="E6102" s="27"/>
      <c r="F6102" s="26"/>
      <c r="G6102" s="28"/>
      <c r="H6102" s="31"/>
    </row>
    <row r="6103" spans="2:8">
      <c r="B6103" s="27"/>
      <c r="C6103" s="27"/>
      <c r="D6103" s="27"/>
      <c r="E6103" s="27"/>
      <c r="F6103" s="26"/>
      <c r="G6103" s="28"/>
      <c r="H6103" s="31"/>
    </row>
    <row r="6104" spans="2:8">
      <c r="B6104" s="27"/>
      <c r="C6104" s="27"/>
      <c r="D6104" s="27"/>
      <c r="E6104" s="27"/>
      <c r="F6104" s="26"/>
      <c r="G6104" s="28"/>
      <c r="H6104" s="31"/>
    </row>
    <row r="6105" spans="2:8">
      <c r="B6105" s="27"/>
      <c r="C6105" s="27"/>
      <c r="D6105" s="27"/>
      <c r="E6105" s="27"/>
      <c r="F6105" s="26"/>
      <c r="G6105" s="28"/>
      <c r="H6105" s="31"/>
    </row>
    <row r="6106" spans="2:8">
      <c r="B6106" s="27"/>
      <c r="C6106" s="27"/>
      <c r="D6106" s="27"/>
      <c r="E6106" s="27"/>
      <c r="F6106" s="26"/>
      <c r="G6106" s="28"/>
      <c r="H6106" s="31"/>
    </row>
    <row r="6107" spans="2:8">
      <c r="B6107" s="27"/>
      <c r="C6107" s="27"/>
      <c r="D6107" s="27"/>
      <c r="E6107" s="27"/>
      <c r="F6107" s="26"/>
      <c r="G6107" s="28"/>
      <c r="H6107" s="31"/>
    </row>
    <row r="6108" spans="2:8">
      <c r="B6108" s="27"/>
      <c r="C6108" s="27"/>
      <c r="D6108" s="27"/>
      <c r="E6108" s="27"/>
      <c r="F6108" s="26"/>
      <c r="G6108" s="28"/>
      <c r="H6108" s="31"/>
    </row>
    <row r="6109" spans="2:8">
      <c r="B6109" s="27"/>
      <c r="C6109" s="27"/>
      <c r="D6109" s="27"/>
      <c r="E6109" s="27"/>
      <c r="F6109" s="26"/>
      <c r="G6109" s="28"/>
      <c r="H6109" s="31"/>
    </row>
    <row r="6110" spans="2:8">
      <c r="B6110" s="27"/>
      <c r="C6110" s="27"/>
      <c r="D6110" s="27"/>
      <c r="E6110" s="27"/>
      <c r="F6110" s="26"/>
      <c r="G6110" s="28"/>
      <c r="H6110" s="31"/>
    </row>
    <row r="6111" spans="2:8">
      <c r="B6111" s="27"/>
      <c r="C6111" s="27"/>
      <c r="D6111" s="27"/>
      <c r="E6111" s="27"/>
      <c r="F6111" s="26"/>
      <c r="G6111" s="28"/>
      <c r="H6111" s="31"/>
    </row>
    <row r="6112" spans="2:8">
      <c r="B6112" s="27"/>
      <c r="C6112" s="27"/>
      <c r="D6112" s="27"/>
      <c r="E6112" s="27"/>
      <c r="F6112" s="26"/>
      <c r="G6112" s="28"/>
      <c r="H6112" s="31"/>
    </row>
    <row r="6113" spans="2:8">
      <c r="B6113" s="27"/>
      <c r="C6113" s="27"/>
      <c r="D6113" s="27"/>
      <c r="E6113" s="27"/>
      <c r="F6113" s="26"/>
      <c r="G6113" s="28"/>
      <c r="H6113" s="31"/>
    </row>
    <row r="6114" spans="2:8">
      <c r="B6114" s="27"/>
      <c r="C6114" s="27"/>
      <c r="D6114" s="27"/>
      <c r="E6114" s="27"/>
      <c r="F6114" s="26"/>
      <c r="G6114" s="28"/>
      <c r="H6114" s="31"/>
    </row>
    <row r="6115" spans="2:8">
      <c r="B6115" s="27"/>
      <c r="C6115" s="27"/>
      <c r="D6115" s="27"/>
      <c r="E6115" s="27"/>
      <c r="F6115" s="26"/>
      <c r="G6115" s="28"/>
      <c r="H6115" s="31"/>
    </row>
    <row r="6116" spans="2:8">
      <c r="B6116" s="27"/>
      <c r="C6116" s="27"/>
      <c r="D6116" s="27"/>
      <c r="E6116" s="27"/>
      <c r="F6116" s="26"/>
      <c r="G6116" s="28"/>
      <c r="H6116" s="31"/>
    </row>
    <row r="6117" spans="2:8">
      <c r="B6117" s="27"/>
      <c r="C6117" s="27"/>
      <c r="D6117" s="27"/>
      <c r="E6117" s="27"/>
      <c r="F6117" s="26"/>
      <c r="G6117" s="28"/>
      <c r="H6117" s="31"/>
    </row>
    <row r="6118" spans="2:8">
      <c r="B6118" s="27"/>
      <c r="C6118" s="27"/>
      <c r="D6118" s="27"/>
      <c r="E6118" s="27"/>
      <c r="F6118" s="26"/>
      <c r="G6118" s="28"/>
      <c r="H6118" s="31"/>
    </row>
    <row r="6119" spans="2:8">
      <c r="B6119" s="27"/>
      <c r="C6119" s="27"/>
      <c r="D6119" s="27"/>
      <c r="E6119" s="27"/>
      <c r="F6119" s="26"/>
      <c r="G6119" s="28"/>
      <c r="H6119" s="31"/>
    </row>
    <row r="6120" spans="2:8">
      <c r="B6120" s="27"/>
      <c r="C6120" s="27"/>
      <c r="D6120" s="27"/>
      <c r="E6120" s="27"/>
      <c r="F6120" s="26"/>
      <c r="G6120" s="28"/>
      <c r="H6120" s="31"/>
    </row>
    <row r="6121" spans="2:8">
      <c r="B6121" s="27"/>
      <c r="C6121" s="27"/>
      <c r="D6121" s="27"/>
      <c r="E6121" s="27"/>
      <c r="F6121" s="26"/>
      <c r="G6121" s="28"/>
      <c r="H6121" s="31"/>
    </row>
    <row r="6122" spans="2:8">
      <c r="B6122" s="27"/>
      <c r="C6122" s="27"/>
      <c r="D6122" s="27"/>
      <c r="E6122" s="27"/>
      <c r="F6122" s="26"/>
      <c r="G6122" s="28"/>
      <c r="H6122" s="31"/>
    </row>
    <row r="6123" spans="2:8">
      <c r="B6123" s="27"/>
      <c r="C6123" s="27"/>
      <c r="D6123" s="27"/>
      <c r="E6123" s="27"/>
      <c r="F6123" s="26"/>
      <c r="G6123" s="28"/>
      <c r="H6123" s="31"/>
    </row>
    <row r="6124" spans="2:8">
      <c r="B6124" s="27"/>
      <c r="C6124" s="27"/>
      <c r="D6124" s="27"/>
      <c r="E6124" s="27"/>
      <c r="F6124" s="26"/>
      <c r="G6124" s="28"/>
      <c r="H6124" s="31"/>
    </row>
    <row r="6125" spans="2:8">
      <c r="B6125" s="27"/>
      <c r="C6125" s="27"/>
      <c r="D6125" s="27"/>
      <c r="E6125" s="27"/>
      <c r="F6125" s="26"/>
      <c r="G6125" s="28"/>
      <c r="H6125" s="31"/>
    </row>
    <row r="6126" spans="2:8">
      <c r="B6126" s="27"/>
      <c r="C6126" s="27"/>
      <c r="D6126" s="27"/>
      <c r="E6126" s="27"/>
      <c r="F6126" s="26"/>
      <c r="G6126" s="28"/>
      <c r="H6126" s="31"/>
    </row>
    <row r="6127" spans="2:8">
      <c r="B6127" s="27"/>
      <c r="C6127" s="27"/>
      <c r="D6127" s="27"/>
      <c r="E6127" s="27"/>
      <c r="F6127" s="26"/>
      <c r="G6127" s="28"/>
      <c r="H6127" s="31"/>
    </row>
    <row r="6128" spans="2:8">
      <c r="B6128" s="27"/>
      <c r="C6128" s="27"/>
      <c r="D6128" s="27"/>
      <c r="E6128" s="27"/>
      <c r="F6128" s="26"/>
      <c r="G6128" s="28"/>
      <c r="H6128" s="31"/>
    </row>
    <row r="6129" spans="2:8">
      <c r="B6129" s="27"/>
      <c r="C6129" s="27"/>
      <c r="D6129" s="27"/>
      <c r="E6129" s="27"/>
      <c r="F6129" s="26"/>
      <c r="G6129" s="28"/>
      <c r="H6129" s="31"/>
    </row>
    <row r="6130" spans="2:8">
      <c r="B6130" s="27"/>
      <c r="C6130" s="27"/>
      <c r="D6130" s="27"/>
      <c r="E6130" s="27"/>
      <c r="F6130" s="26"/>
      <c r="G6130" s="28"/>
      <c r="H6130" s="31"/>
    </row>
    <row r="6131" spans="2:8">
      <c r="B6131" s="27"/>
      <c r="C6131" s="27"/>
      <c r="D6131" s="27"/>
      <c r="E6131" s="27"/>
      <c r="F6131" s="26"/>
      <c r="G6131" s="28"/>
      <c r="H6131" s="31"/>
    </row>
    <row r="6132" spans="2:8">
      <c r="B6132" s="27"/>
      <c r="C6132" s="27"/>
      <c r="D6132" s="27"/>
      <c r="E6132" s="27"/>
      <c r="F6132" s="26"/>
      <c r="G6132" s="28"/>
      <c r="H6132" s="31"/>
    </row>
    <row r="6133" spans="2:8">
      <c r="B6133" s="27"/>
      <c r="C6133" s="27"/>
      <c r="D6133" s="27"/>
      <c r="E6133" s="27"/>
      <c r="F6133" s="26"/>
      <c r="G6133" s="28"/>
      <c r="H6133" s="31"/>
    </row>
    <row r="6134" spans="2:8">
      <c r="B6134" s="27"/>
      <c r="C6134" s="27"/>
      <c r="D6134" s="27"/>
      <c r="E6134" s="27"/>
      <c r="F6134" s="26"/>
      <c r="G6134" s="28"/>
      <c r="H6134" s="31"/>
    </row>
    <row r="6135" spans="2:8">
      <c r="B6135" s="27"/>
      <c r="C6135" s="27"/>
      <c r="D6135" s="27"/>
      <c r="E6135" s="27"/>
      <c r="F6135" s="26"/>
      <c r="G6135" s="28"/>
      <c r="H6135" s="31"/>
    </row>
    <row r="6136" spans="2:8">
      <c r="B6136" s="27"/>
      <c r="C6136" s="27"/>
      <c r="D6136" s="27"/>
      <c r="E6136" s="27"/>
      <c r="F6136" s="26"/>
      <c r="G6136" s="28"/>
      <c r="H6136" s="31"/>
    </row>
    <row r="6137" spans="2:8">
      <c r="B6137" s="27"/>
      <c r="C6137" s="27"/>
      <c r="D6137" s="27"/>
      <c r="E6137" s="27"/>
      <c r="F6137" s="26"/>
      <c r="G6137" s="28"/>
      <c r="H6137" s="31"/>
    </row>
    <row r="6138" spans="2:8">
      <c r="B6138" s="27"/>
      <c r="C6138" s="27"/>
      <c r="D6138" s="27"/>
      <c r="E6138" s="27"/>
      <c r="F6138" s="26"/>
      <c r="G6138" s="28"/>
      <c r="H6138" s="31"/>
    </row>
    <row r="6139" spans="2:8">
      <c r="B6139" s="27"/>
      <c r="C6139" s="27"/>
      <c r="D6139" s="27"/>
      <c r="E6139" s="27"/>
      <c r="F6139" s="26"/>
      <c r="G6139" s="28"/>
      <c r="H6139" s="31"/>
    </row>
    <row r="6140" spans="2:8">
      <c r="B6140" s="27"/>
      <c r="C6140" s="27"/>
      <c r="D6140" s="27"/>
      <c r="E6140" s="27"/>
      <c r="F6140" s="26"/>
      <c r="G6140" s="28"/>
      <c r="H6140" s="31"/>
    </row>
    <row r="6141" spans="2:8">
      <c r="B6141" s="27"/>
      <c r="C6141" s="27"/>
      <c r="D6141" s="27"/>
      <c r="E6141" s="27"/>
      <c r="F6141" s="26"/>
      <c r="G6141" s="28"/>
      <c r="H6141" s="31"/>
    </row>
    <row r="6142" spans="2:8">
      <c r="B6142" s="27"/>
      <c r="C6142" s="27"/>
      <c r="D6142" s="27"/>
      <c r="E6142" s="27"/>
      <c r="F6142" s="26"/>
      <c r="G6142" s="28"/>
      <c r="H6142" s="31"/>
    </row>
    <row r="6143" spans="2:8">
      <c r="B6143" s="27"/>
      <c r="C6143" s="27"/>
      <c r="D6143" s="27"/>
      <c r="E6143" s="27"/>
      <c r="F6143" s="26"/>
      <c r="G6143" s="28"/>
      <c r="H6143" s="31"/>
    </row>
    <row r="6144" spans="2:8">
      <c r="B6144" s="27"/>
      <c r="C6144" s="27"/>
      <c r="D6144" s="27"/>
      <c r="E6144" s="27"/>
      <c r="F6144" s="26"/>
      <c r="G6144" s="28"/>
      <c r="H6144" s="31"/>
    </row>
    <row r="6145" spans="2:8">
      <c r="B6145" s="27"/>
      <c r="C6145" s="27"/>
      <c r="D6145" s="27"/>
      <c r="E6145" s="27"/>
      <c r="F6145" s="26"/>
      <c r="G6145" s="28"/>
      <c r="H6145" s="31"/>
    </row>
    <row r="6146" spans="2:8">
      <c r="B6146" s="27"/>
      <c r="C6146" s="27"/>
      <c r="D6146" s="27"/>
      <c r="E6146" s="27"/>
      <c r="F6146" s="26"/>
      <c r="G6146" s="28"/>
      <c r="H6146" s="31"/>
    </row>
    <row r="6147" spans="2:8">
      <c r="B6147" s="27"/>
      <c r="C6147" s="27"/>
      <c r="D6147" s="27"/>
      <c r="E6147" s="27"/>
      <c r="F6147" s="26"/>
      <c r="G6147" s="28"/>
      <c r="H6147" s="31"/>
    </row>
    <row r="6148" spans="2:8">
      <c r="B6148" s="27"/>
      <c r="C6148" s="27"/>
      <c r="D6148" s="27"/>
      <c r="E6148" s="27"/>
      <c r="F6148" s="26"/>
      <c r="G6148" s="28"/>
      <c r="H6148" s="31"/>
    </row>
    <row r="6149" spans="2:8">
      <c r="B6149" s="27"/>
      <c r="C6149" s="27"/>
      <c r="D6149" s="27"/>
      <c r="E6149" s="27"/>
      <c r="F6149" s="26"/>
      <c r="G6149" s="28"/>
      <c r="H6149" s="31"/>
    </row>
    <row r="6150" spans="2:8">
      <c r="B6150" s="27"/>
      <c r="C6150" s="27"/>
      <c r="D6150" s="27"/>
      <c r="E6150" s="27"/>
      <c r="F6150" s="26"/>
      <c r="G6150" s="28"/>
      <c r="H6150" s="31"/>
    </row>
    <row r="6151" spans="2:8">
      <c r="B6151" s="27"/>
      <c r="C6151" s="27"/>
      <c r="D6151" s="27"/>
      <c r="E6151" s="27"/>
      <c r="F6151" s="26"/>
      <c r="G6151" s="28"/>
      <c r="H6151" s="31"/>
    </row>
    <row r="6152" spans="2:8">
      <c r="B6152" s="27"/>
      <c r="C6152" s="27"/>
      <c r="D6152" s="27"/>
      <c r="E6152" s="27"/>
      <c r="F6152" s="26"/>
      <c r="G6152" s="28"/>
      <c r="H6152" s="31"/>
    </row>
    <row r="6153" spans="2:8">
      <c r="B6153" s="27"/>
      <c r="C6153" s="27"/>
      <c r="D6153" s="27"/>
      <c r="E6153" s="27"/>
      <c r="F6153" s="26"/>
      <c r="G6153" s="28"/>
      <c r="H6153" s="31"/>
    </row>
    <row r="6154" spans="2:8">
      <c r="B6154" s="27"/>
      <c r="C6154" s="27"/>
      <c r="D6154" s="27"/>
      <c r="E6154" s="27"/>
      <c r="F6154" s="26"/>
      <c r="G6154" s="28"/>
      <c r="H6154" s="31"/>
    </row>
    <row r="6155" spans="2:8">
      <c r="B6155" s="27"/>
      <c r="C6155" s="27"/>
      <c r="D6155" s="27"/>
      <c r="E6155" s="27"/>
      <c r="F6155" s="26"/>
      <c r="G6155" s="28"/>
      <c r="H6155" s="31"/>
    </row>
    <row r="6156" spans="2:8">
      <c r="B6156" s="27"/>
      <c r="C6156" s="27"/>
      <c r="D6156" s="27"/>
      <c r="E6156" s="27"/>
      <c r="F6156" s="26"/>
      <c r="G6156" s="28"/>
      <c r="H6156" s="31"/>
    </row>
    <row r="6157" spans="2:8">
      <c r="B6157" s="27"/>
      <c r="C6157" s="27"/>
      <c r="D6157" s="27"/>
      <c r="E6157" s="27"/>
      <c r="F6157" s="26"/>
      <c r="G6157" s="28"/>
      <c r="H6157" s="31"/>
    </row>
    <row r="6158" spans="2:8">
      <c r="B6158" s="27"/>
      <c r="C6158" s="27"/>
      <c r="D6158" s="27"/>
      <c r="E6158" s="27"/>
      <c r="F6158" s="26"/>
      <c r="G6158" s="28"/>
      <c r="H6158" s="31"/>
    </row>
    <row r="6159" spans="2:8">
      <c r="B6159" s="27"/>
      <c r="C6159" s="27"/>
      <c r="D6159" s="27"/>
      <c r="E6159" s="27"/>
      <c r="F6159" s="26"/>
      <c r="G6159" s="28"/>
      <c r="H6159" s="31"/>
    </row>
    <row r="6160" spans="2:8">
      <c r="B6160" s="27"/>
      <c r="C6160" s="27"/>
      <c r="D6160" s="27"/>
      <c r="E6160" s="27"/>
      <c r="F6160" s="26"/>
      <c r="G6160" s="28"/>
      <c r="H6160" s="31"/>
    </row>
    <row r="6161" spans="2:8">
      <c r="B6161" s="27"/>
      <c r="C6161" s="27"/>
      <c r="D6161" s="27"/>
      <c r="E6161" s="27"/>
      <c r="F6161" s="26"/>
      <c r="G6161" s="28"/>
      <c r="H6161" s="31"/>
    </row>
    <row r="6162" spans="2:8">
      <c r="B6162" s="27"/>
      <c r="C6162" s="27"/>
      <c r="D6162" s="27"/>
      <c r="E6162" s="27"/>
      <c r="F6162" s="26"/>
      <c r="G6162" s="28"/>
      <c r="H6162" s="31"/>
    </row>
    <row r="6163" spans="2:8">
      <c r="B6163" s="27"/>
      <c r="C6163" s="27"/>
      <c r="D6163" s="27"/>
      <c r="E6163" s="27"/>
      <c r="F6163" s="26"/>
      <c r="G6163" s="28"/>
      <c r="H6163" s="31"/>
    </row>
    <row r="6164" spans="2:8">
      <c r="B6164" s="27"/>
      <c r="C6164" s="27"/>
      <c r="D6164" s="27"/>
      <c r="E6164" s="27"/>
      <c r="F6164" s="26"/>
      <c r="G6164" s="28"/>
      <c r="H6164" s="31"/>
    </row>
    <row r="6165" spans="2:8">
      <c r="B6165" s="27"/>
      <c r="C6165" s="27"/>
      <c r="D6165" s="27"/>
      <c r="E6165" s="27"/>
      <c r="F6165" s="26"/>
      <c r="G6165" s="28"/>
      <c r="H6165" s="31"/>
    </row>
    <row r="6166" spans="2:8">
      <c r="B6166" s="27"/>
      <c r="C6166" s="27"/>
      <c r="D6166" s="27"/>
      <c r="E6166" s="27"/>
      <c r="F6166" s="26"/>
      <c r="G6166" s="28"/>
      <c r="H6166" s="31"/>
    </row>
    <row r="6167" spans="2:8">
      <c r="B6167" s="27"/>
      <c r="C6167" s="27"/>
      <c r="D6167" s="27"/>
      <c r="E6167" s="27"/>
      <c r="F6167" s="26"/>
      <c r="G6167" s="28"/>
      <c r="H6167" s="31"/>
    </row>
    <row r="6168" spans="2:8">
      <c r="B6168" s="27"/>
      <c r="C6168" s="27"/>
      <c r="D6168" s="27"/>
      <c r="E6168" s="27"/>
      <c r="F6168" s="26"/>
      <c r="G6168" s="28"/>
      <c r="H6168" s="31"/>
    </row>
    <row r="6169" spans="2:8">
      <c r="B6169" s="27"/>
      <c r="C6169" s="27"/>
      <c r="D6169" s="27"/>
      <c r="E6169" s="27"/>
      <c r="F6169" s="26"/>
      <c r="G6169" s="28"/>
      <c r="H6169" s="31"/>
    </row>
    <row r="6170" spans="2:8">
      <c r="B6170" s="27"/>
      <c r="C6170" s="27"/>
      <c r="D6170" s="27"/>
      <c r="E6170" s="27"/>
      <c r="F6170" s="26"/>
      <c r="G6170" s="28"/>
      <c r="H6170" s="31"/>
    </row>
    <row r="6171" spans="2:8">
      <c r="B6171" s="27"/>
      <c r="C6171" s="27"/>
      <c r="D6171" s="27"/>
      <c r="E6171" s="27"/>
      <c r="F6171" s="26"/>
      <c r="G6171" s="28"/>
      <c r="H6171" s="31"/>
    </row>
    <row r="6172" spans="2:8">
      <c r="B6172" s="27"/>
      <c r="C6172" s="27"/>
      <c r="D6172" s="27"/>
      <c r="E6172" s="27"/>
      <c r="F6172" s="26"/>
      <c r="G6172" s="28"/>
      <c r="H6172" s="31"/>
    </row>
    <row r="6173" spans="2:8">
      <c r="B6173" s="27"/>
      <c r="C6173" s="27"/>
      <c r="D6173" s="27"/>
      <c r="E6173" s="27"/>
      <c r="F6173" s="26"/>
      <c r="G6173" s="28"/>
      <c r="H6173" s="31"/>
    </row>
    <row r="6174" spans="2:8">
      <c r="B6174" s="27"/>
      <c r="C6174" s="27"/>
      <c r="D6174" s="27"/>
      <c r="E6174" s="27"/>
      <c r="F6174" s="26"/>
      <c r="G6174" s="28"/>
      <c r="H6174" s="31"/>
    </row>
    <row r="6175" spans="2:8">
      <c r="B6175" s="27"/>
      <c r="C6175" s="27"/>
      <c r="D6175" s="27"/>
      <c r="E6175" s="27"/>
      <c r="F6175" s="26"/>
      <c r="G6175" s="28"/>
      <c r="H6175" s="31"/>
    </row>
    <row r="6176" spans="2:8">
      <c r="B6176" s="27"/>
      <c r="C6176" s="27"/>
      <c r="D6176" s="27"/>
      <c r="E6176" s="27"/>
      <c r="F6176" s="26"/>
      <c r="G6176" s="28"/>
      <c r="H6176" s="31"/>
    </row>
    <row r="6177" spans="2:8">
      <c r="B6177" s="27"/>
      <c r="C6177" s="27"/>
      <c r="D6177" s="27"/>
      <c r="E6177" s="27"/>
      <c r="F6177" s="26"/>
      <c r="G6177" s="28"/>
      <c r="H6177" s="31"/>
    </row>
    <row r="6178" spans="2:8">
      <c r="B6178" s="27"/>
      <c r="C6178" s="27"/>
      <c r="D6178" s="27"/>
      <c r="E6178" s="27"/>
      <c r="F6178" s="26"/>
      <c r="G6178" s="28"/>
      <c r="H6178" s="31"/>
    </row>
    <row r="6179" spans="2:8">
      <c r="B6179" s="27"/>
      <c r="C6179" s="27"/>
      <c r="D6179" s="27"/>
      <c r="E6179" s="27"/>
      <c r="F6179" s="26"/>
      <c r="G6179" s="28"/>
      <c r="H6179" s="31"/>
    </row>
    <row r="6180" spans="2:8">
      <c r="B6180" s="27"/>
      <c r="C6180" s="27"/>
      <c r="D6180" s="27"/>
      <c r="E6180" s="27"/>
      <c r="F6180" s="26"/>
      <c r="G6180" s="28"/>
      <c r="H6180" s="31"/>
    </row>
    <row r="6181" spans="2:8">
      <c r="B6181" s="27"/>
      <c r="C6181" s="27"/>
      <c r="D6181" s="27"/>
      <c r="E6181" s="27"/>
      <c r="F6181" s="26"/>
      <c r="G6181" s="28"/>
      <c r="H6181" s="31"/>
    </row>
    <row r="6182" spans="2:8">
      <c r="B6182" s="27"/>
      <c r="C6182" s="27"/>
      <c r="D6182" s="27"/>
      <c r="E6182" s="27"/>
      <c r="F6182" s="26"/>
      <c r="G6182" s="28"/>
      <c r="H6182" s="31"/>
    </row>
    <row r="6183" spans="2:8">
      <c r="B6183" s="27"/>
      <c r="C6183" s="27"/>
      <c r="D6183" s="27"/>
      <c r="E6183" s="27"/>
      <c r="F6183" s="26"/>
      <c r="G6183" s="28"/>
      <c r="H6183" s="31"/>
    </row>
    <row r="6184" spans="2:8">
      <c r="B6184" s="27"/>
      <c r="C6184" s="27"/>
      <c r="D6184" s="27"/>
      <c r="E6184" s="27"/>
      <c r="F6184" s="26"/>
      <c r="G6184" s="28"/>
      <c r="H6184" s="31"/>
    </row>
    <row r="6185" spans="2:8">
      <c r="B6185" s="27"/>
      <c r="C6185" s="27"/>
      <c r="D6185" s="27"/>
      <c r="E6185" s="27"/>
      <c r="F6185" s="26"/>
      <c r="G6185" s="28"/>
      <c r="H6185" s="31"/>
    </row>
    <row r="6186" spans="2:8">
      <c r="B6186" s="27"/>
      <c r="C6186" s="27"/>
      <c r="D6186" s="27"/>
      <c r="E6186" s="27"/>
      <c r="F6186" s="26"/>
      <c r="G6186" s="28"/>
      <c r="H6186" s="31"/>
    </row>
    <row r="6187" spans="2:8">
      <c r="B6187" s="27"/>
      <c r="C6187" s="27"/>
      <c r="D6187" s="27"/>
      <c r="E6187" s="27"/>
      <c r="F6187" s="26"/>
      <c r="G6187" s="28"/>
      <c r="H6187" s="31"/>
    </row>
    <row r="6188" spans="2:8">
      <c r="B6188" s="27"/>
      <c r="C6188" s="27"/>
      <c r="D6188" s="27"/>
      <c r="E6188" s="27"/>
      <c r="F6188" s="26"/>
      <c r="G6188" s="28"/>
      <c r="H6188" s="31"/>
    </row>
    <row r="6189" spans="2:8">
      <c r="B6189" s="27"/>
      <c r="C6189" s="27"/>
      <c r="D6189" s="27"/>
      <c r="E6189" s="27"/>
      <c r="F6189" s="26"/>
      <c r="G6189" s="28"/>
      <c r="H6189" s="31"/>
    </row>
    <row r="6190" spans="2:8">
      <c r="B6190" s="27"/>
      <c r="C6190" s="27"/>
      <c r="D6190" s="27"/>
      <c r="E6190" s="27"/>
      <c r="F6190" s="26"/>
      <c r="G6190" s="28"/>
      <c r="H6190" s="31"/>
    </row>
    <row r="6191" spans="2:8">
      <c r="B6191" s="27"/>
      <c r="C6191" s="27"/>
      <c r="D6191" s="27"/>
      <c r="E6191" s="27"/>
      <c r="F6191" s="26"/>
      <c r="G6191" s="28"/>
      <c r="H6191" s="31"/>
    </row>
    <row r="6192" spans="2:8">
      <c r="B6192" s="27"/>
      <c r="C6192" s="27"/>
      <c r="D6192" s="27"/>
      <c r="E6192" s="27"/>
      <c r="F6192" s="26"/>
      <c r="G6192" s="28"/>
      <c r="H6192" s="31"/>
    </row>
    <row r="6193" spans="2:8">
      <c r="B6193" s="27"/>
      <c r="C6193" s="27"/>
      <c r="D6193" s="27"/>
      <c r="E6193" s="27"/>
      <c r="F6193" s="26"/>
      <c r="G6193" s="28"/>
      <c r="H6193" s="31"/>
    </row>
    <row r="6194" spans="2:8">
      <c r="B6194" s="27"/>
      <c r="C6194" s="27"/>
      <c r="D6194" s="27"/>
      <c r="E6194" s="27"/>
      <c r="F6194" s="26"/>
      <c r="G6194" s="28"/>
      <c r="H6194" s="31"/>
    </row>
    <row r="6195" spans="2:8">
      <c r="B6195" s="27"/>
      <c r="C6195" s="27"/>
      <c r="D6195" s="27"/>
      <c r="E6195" s="27"/>
      <c r="F6195" s="26"/>
      <c r="G6195" s="28"/>
      <c r="H6195" s="31"/>
    </row>
    <row r="6196" spans="2:8">
      <c r="B6196" s="27"/>
      <c r="C6196" s="27"/>
      <c r="D6196" s="27"/>
      <c r="E6196" s="27"/>
      <c r="F6196" s="26"/>
      <c r="G6196" s="28"/>
      <c r="H6196" s="31"/>
    </row>
    <row r="6197" spans="2:8">
      <c r="B6197" s="27"/>
      <c r="C6197" s="27"/>
      <c r="D6197" s="27"/>
      <c r="E6197" s="27"/>
      <c r="F6197" s="26"/>
      <c r="G6197" s="28"/>
      <c r="H6197" s="31"/>
    </row>
    <row r="6198" spans="2:8">
      <c r="B6198" s="27"/>
      <c r="C6198" s="27"/>
      <c r="D6198" s="27"/>
      <c r="E6198" s="27"/>
      <c r="F6198" s="26"/>
      <c r="G6198" s="28"/>
      <c r="H6198" s="31"/>
    </row>
    <row r="6199" spans="2:8">
      <c r="B6199" s="27"/>
      <c r="C6199" s="27"/>
      <c r="D6199" s="27"/>
      <c r="E6199" s="27"/>
      <c r="F6199" s="26"/>
      <c r="G6199" s="28"/>
      <c r="H6199" s="31"/>
    </row>
    <row r="6200" spans="2:8">
      <c r="B6200" s="27"/>
      <c r="C6200" s="27"/>
      <c r="D6200" s="27"/>
      <c r="E6200" s="27"/>
      <c r="F6200" s="26"/>
      <c r="G6200" s="28"/>
      <c r="H6200" s="31"/>
    </row>
    <row r="6201" spans="2:8">
      <c r="B6201" s="27"/>
      <c r="C6201" s="27"/>
      <c r="D6201" s="27"/>
      <c r="E6201" s="27"/>
      <c r="F6201" s="26"/>
      <c r="G6201" s="28"/>
      <c r="H6201" s="31"/>
    </row>
    <row r="6202" spans="2:8">
      <c r="B6202" s="27"/>
      <c r="C6202" s="27"/>
      <c r="D6202" s="27"/>
      <c r="E6202" s="27"/>
      <c r="F6202" s="26"/>
      <c r="G6202" s="28"/>
      <c r="H6202" s="31"/>
    </row>
    <row r="6203" spans="2:8">
      <c r="B6203" s="27"/>
      <c r="C6203" s="27"/>
      <c r="D6203" s="27"/>
      <c r="E6203" s="27"/>
      <c r="F6203" s="26"/>
      <c r="G6203" s="28"/>
      <c r="H6203" s="31"/>
    </row>
    <row r="6204" spans="2:8">
      <c r="B6204" s="27"/>
      <c r="C6204" s="27"/>
      <c r="D6204" s="27"/>
      <c r="E6204" s="27"/>
      <c r="F6204" s="26"/>
      <c r="G6204" s="28"/>
      <c r="H6204" s="31"/>
    </row>
    <row r="6205" spans="2:8">
      <c r="B6205" s="27"/>
      <c r="C6205" s="27"/>
      <c r="D6205" s="27"/>
      <c r="E6205" s="27"/>
      <c r="F6205" s="26"/>
      <c r="G6205" s="28"/>
      <c r="H6205" s="31"/>
    </row>
    <row r="6206" spans="2:8">
      <c r="B6206" s="27"/>
      <c r="C6206" s="27"/>
      <c r="D6206" s="27"/>
      <c r="E6206" s="27"/>
      <c r="F6206" s="26"/>
      <c r="G6206" s="28"/>
      <c r="H6206" s="31"/>
    </row>
    <row r="6207" spans="2:8">
      <c r="B6207" s="27"/>
      <c r="C6207" s="27"/>
      <c r="D6207" s="27"/>
      <c r="E6207" s="27"/>
      <c r="F6207" s="26"/>
      <c r="G6207" s="28"/>
      <c r="H6207" s="31"/>
    </row>
    <row r="6208" spans="2:8">
      <c r="B6208" s="27"/>
      <c r="C6208" s="27"/>
      <c r="D6208" s="27"/>
      <c r="E6208" s="27"/>
      <c r="F6208" s="26"/>
      <c r="G6208" s="28"/>
      <c r="H6208" s="31"/>
    </row>
    <row r="6209" spans="2:8">
      <c r="B6209" s="27"/>
      <c r="C6209" s="27"/>
      <c r="D6209" s="27"/>
      <c r="E6209" s="27"/>
      <c r="F6209" s="26"/>
      <c r="G6209" s="28"/>
      <c r="H6209" s="31"/>
    </row>
    <row r="6210" spans="2:8">
      <c r="B6210" s="27"/>
      <c r="C6210" s="27"/>
      <c r="D6210" s="27"/>
      <c r="E6210" s="27"/>
      <c r="F6210" s="26"/>
      <c r="G6210" s="28"/>
      <c r="H6210" s="31"/>
    </row>
    <row r="6211" spans="2:8">
      <c r="B6211" s="27"/>
      <c r="C6211" s="27"/>
      <c r="D6211" s="27"/>
      <c r="E6211" s="27"/>
      <c r="F6211" s="26"/>
      <c r="G6211" s="28"/>
      <c r="H6211" s="31"/>
    </row>
    <row r="6212" spans="2:8">
      <c r="B6212" s="27"/>
      <c r="C6212" s="27"/>
      <c r="D6212" s="27"/>
      <c r="E6212" s="27"/>
      <c r="F6212" s="26"/>
      <c r="G6212" s="28"/>
      <c r="H6212" s="31"/>
    </row>
    <row r="6213" spans="2:8">
      <c r="B6213" s="27"/>
      <c r="C6213" s="27"/>
      <c r="D6213" s="27"/>
      <c r="E6213" s="27"/>
      <c r="F6213" s="26"/>
      <c r="G6213" s="28"/>
      <c r="H6213" s="31"/>
    </row>
    <row r="6214" spans="2:8">
      <c r="B6214" s="27"/>
      <c r="C6214" s="27"/>
      <c r="D6214" s="27"/>
      <c r="E6214" s="27"/>
      <c r="F6214" s="26"/>
      <c r="G6214" s="28"/>
      <c r="H6214" s="31"/>
    </row>
    <row r="6215" spans="2:8">
      <c r="B6215" s="27"/>
      <c r="C6215" s="27"/>
      <c r="D6215" s="27"/>
      <c r="E6215" s="27"/>
      <c r="F6215" s="26"/>
      <c r="G6215" s="28"/>
      <c r="H6215" s="31"/>
    </row>
    <row r="6216" spans="2:8">
      <c r="B6216" s="27"/>
      <c r="C6216" s="27"/>
      <c r="D6216" s="27"/>
      <c r="E6216" s="27"/>
      <c r="F6216" s="26"/>
      <c r="G6216" s="28"/>
      <c r="H6216" s="31"/>
    </row>
    <row r="6217" spans="2:8">
      <c r="B6217" s="27"/>
      <c r="C6217" s="27"/>
      <c r="D6217" s="27"/>
      <c r="E6217" s="27"/>
      <c r="F6217" s="26"/>
      <c r="G6217" s="28"/>
      <c r="H6217" s="31"/>
    </row>
    <row r="6218" spans="2:8">
      <c r="B6218" s="27"/>
      <c r="C6218" s="27"/>
      <c r="D6218" s="27"/>
      <c r="E6218" s="27"/>
      <c r="F6218" s="26"/>
      <c r="G6218" s="28"/>
      <c r="H6218" s="31"/>
    </row>
    <row r="6219" spans="2:8">
      <c r="B6219" s="27"/>
      <c r="C6219" s="27"/>
      <c r="D6219" s="27"/>
      <c r="E6219" s="27"/>
      <c r="F6219" s="26"/>
      <c r="G6219" s="28"/>
      <c r="H6219" s="31"/>
    </row>
    <row r="6220" spans="2:8">
      <c r="B6220" s="27"/>
      <c r="C6220" s="27"/>
      <c r="D6220" s="27"/>
      <c r="E6220" s="27"/>
      <c r="F6220" s="26"/>
      <c r="G6220" s="28"/>
      <c r="H6220" s="31"/>
    </row>
    <row r="6221" spans="2:8">
      <c r="B6221" s="27"/>
      <c r="C6221" s="27"/>
      <c r="D6221" s="27"/>
      <c r="E6221" s="27"/>
      <c r="F6221" s="26"/>
      <c r="G6221" s="28"/>
      <c r="H6221" s="31"/>
    </row>
    <row r="6222" spans="2:8">
      <c r="B6222" s="27"/>
      <c r="C6222" s="27"/>
      <c r="D6222" s="27"/>
      <c r="E6222" s="27"/>
      <c r="F6222" s="26"/>
      <c r="G6222" s="28"/>
      <c r="H6222" s="31"/>
    </row>
    <row r="6223" spans="2:8">
      <c r="B6223" s="27"/>
      <c r="C6223" s="27"/>
      <c r="D6223" s="27"/>
      <c r="E6223" s="27"/>
      <c r="F6223" s="26"/>
      <c r="G6223" s="28"/>
      <c r="H6223" s="31"/>
    </row>
    <row r="6224" spans="2:8">
      <c r="B6224" s="27"/>
      <c r="C6224" s="27"/>
      <c r="D6224" s="27"/>
      <c r="E6224" s="27"/>
      <c r="F6224" s="26"/>
      <c r="G6224" s="28"/>
      <c r="H6224" s="31"/>
    </row>
    <row r="6225" spans="2:8">
      <c r="B6225" s="27"/>
      <c r="C6225" s="27"/>
      <c r="D6225" s="27"/>
      <c r="E6225" s="27"/>
      <c r="F6225" s="26"/>
      <c r="G6225" s="28"/>
      <c r="H6225" s="31"/>
    </row>
    <row r="6226" spans="2:8">
      <c r="B6226" s="27"/>
      <c r="C6226" s="27"/>
      <c r="D6226" s="27"/>
      <c r="E6226" s="27"/>
      <c r="F6226" s="26"/>
      <c r="G6226" s="28"/>
      <c r="H6226" s="31"/>
    </row>
    <row r="6227" spans="2:8">
      <c r="B6227" s="27"/>
      <c r="C6227" s="27"/>
      <c r="D6227" s="27"/>
      <c r="E6227" s="27"/>
      <c r="F6227" s="26"/>
      <c r="G6227" s="28"/>
      <c r="H6227" s="31"/>
    </row>
    <row r="6228" spans="2:8">
      <c r="B6228" s="27"/>
      <c r="C6228" s="27"/>
      <c r="D6228" s="27"/>
      <c r="E6228" s="27"/>
      <c r="F6228" s="26"/>
      <c r="G6228" s="28"/>
      <c r="H6228" s="31"/>
    </row>
    <row r="6229" spans="2:8">
      <c r="B6229" s="27"/>
      <c r="C6229" s="27"/>
      <c r="D6229" s="27"/>
      <c r="E6229" s="27"/>
      <c r="F6229" s="26"/>
      <c r="G6229" s="28"/>
      <c r="H6229" s="31"/>
    </row>
    <row r="6230" spans="2:8">
      <c r="B6230" s="27"/>
      <c r="C6230" s="27"/>
      <c r="D6230" s="27"/>
      <c r="E6230" s="27"/>
      <c r="F6230" s="26"/>
      <c r="G6230" s="28"/>
      <c r="H6230" s="31"/>
    </row>
    <row r="6231" spans="2:8">
      <c r="B6231" s="27"/>
      <c r="C6231" s="27"/>
      <c r="D6231" s="27"/>
      <c r="E6231" s="27"/>
      <c r="F6231" s="26"/>
      <c r="G6231" s="28"/>
      <c r="H6231" s="31"/>
    </row>
    <row r="6232" spans="2:8">
      <c r="B6232" s="27"/>
      <c r="C6232" s="27"/>
      <c r="D6232" s="27"/>
      <c r="E6232" s="27"/>
      <c r="F6232" s="26"/>
      <c r="G6232" s="28"/>
      <c r="H6232" s="31"/>
    </row>
    <row r="6233" spans="2:8">
      <c r="B6233" s="27"/>
      <c r="C6233" s="27"/>
      <c r="D6233" s="27"/>
      <c r="E6233" s="27"/>
      <c r="F6233" s="26"/>
      <c r="G6233" s="28"/>
      <c r="H6233" s="31"/>
    </row>
    <row r="6234" spans="2:8">
      <c r="B6234" s="27"/>
      <c r="C6234" s="27"/>
      <c r="D6234" s="27"/>
      <c r="E6234" s="27"/>
      <c r="F6234" s="26"/>
      <c r="G6234" s="28"/>
      <c r="H6234" s="31"/>
    </row>
    <row r="6235" spans="2:8">
      <c r="B6235" s="27"/>
      <c r="C6235" s="27"/>
      <c r="D6235" s="27"/>
      <c r="E6235" s="27"/>
      <c r="F6235" s="26"/>
      <c r="G6235" s="28"/>
      <c r="H6235" s="31"/>
    </row>
    <row r="6236" spans="2:8">
      <c r="B6236" s="27"/>
      <c r="C6236" s="27"/>
      <c r="D6236" s="27"/>
      <c r="E6236" s="27"/>
      <c r="F6236" s="26"/>
      <c r="G6236" s="28"/>
      <c r="H6236" s="31"/>
    </row>
    <row r="6237" spans="2:8">
      <c r="B6237" s="27"/>
      <c r="C6237" s="27"/>
      <c r="D6237" s="27"/>
      <c r="E6237" s="27"/>
      <c r="F6237" s="26"/>
      <c r="G6237" s="28"/>
      <c r="H6237" s="31"/>
    </row>
    <row r="6238" spans="2:8">
      <c r="B6238" s="27"/>
      <c r="C6238" s="27"/>
      <c r="D6238" s="27"/>
      <c r="E6238" s="27"/>
      <c r="F6238" s="26"/>
      <c r="G6238" s="28"/>
      <c r="H6238" s="31"/>
    </row>
    <row r="6239" spans="2:8">
      <c r="B6239" s="27"/>
      <c r="C6239" s="27"/>
      <c r="D6239" s="27"/>
      <c r="E6239" s="27"/>
      <c r="F6239" s="26"/>
      <c r="G6239" s="28"/>
      <c r="H6239" s="31"/>
    </row>
    <row r="6240" spans="2:8">
      <c r="B6240" s="27"/>
      <c r="C6240" s="27"/>
      <c r="D6240" s="27"/>
      <c r="E6240" s="27"/>
      <c r="F6240" s="26"/>
      <c r="G6240" s="28"/>
      <c r="H6240" s="31"/>
    </row>
    <row r="6241" spans="2:8">
      <c r="B6241" s="27"/>
      <c r="C6241" s="27"/>
      <c r="D6241" s="27"/>
      <c r="E6241" s="27"/>
      <c r="F6241" s="26"/>
      <c r="G6241" s="28"/>
      <c r="H6241" s="31"/>
    </row>
    <row r="6242" spans="2:8">
      <c r="B6242" s="27"/>
      <c r="C6242" s="27"/>
      <c r="D6242" s="27"/>
      <c r="E6242" s="27"/>
      <c r="F6242" s="26"/>
      <c r="G6242" s="28"/>
      <c r="H6242" s="31"/>
    </row>
    <row r="6243" spans="2:8">
      <c r="B6243" s="27"/>
      <c r="C6243" s="27"/>
      <c r="D6243" s="27"/>
      <c r="E6243" s="27"/>
      <c r="F6243" s="26"/>
      <c r="G6243" s="28"/>
      <c r="H6243" s="31"/>
    </row>
    <row r="6244" spans="2:8">
      <c r="B6244" s="27"/>
      <c r="C6244" s="27"/>
      <c r="D6244" s="27"/>
      <c r="E6244" s="27"/>
      <c r="F6244" s="26"/>
      <c r="G6244" s="28"/>
      <c r="H6244" s="31"/>
    </row>
    <row r="6245" spans="2:8">
      <c r="B6245" s="27"/>
      <c r="C6245" s="27"/>
      <c r="D6245" s="27"/>
      <c r="E6245" s="27"/>
      <c r="F6245" s="26"/>
      <c r="G6245" s="28"/>
      <c r="H6245" s="31"/>
    </row>
    <row r="6246" spans="2:8">
      <c r="B6246" s="27"/>
      <c r="C6246" s="27"/>
      <c r="D6246" s="27"/>
      <c r="E6246" s="27"/>
      <c r="F6246" s="26"/>
      <c r="G6246" s="28"/>
      <c r="H6246" s="31"/>
    </row>
    <row r="6247" spans="2:8">
      <c r="B6247" s="27"/>
      <c r="C6247" s="27"/>
      <c r="D6247" s="27"/>
      <c r="E6247" s="27"/>
      <c r="F6247" s="26"/>
      <c r="G6247" s="28"/>
      <c r="H6247" s="31"/>
    </row>
    <row r="6248" spans="2:8">
      <c r="B6248" s="27"/>
      <c r="C6248" s="27"/>
      <c r="D6248" s="27"/>
      <c r="E6248" s="27"/>
      <c r="F6248" s="26"/>
      <c r="G6248" s="28"/>
      <c r="H6248" s="31"/>
    </row>
    <row r="6249" spans="2:8">
      <c r="B6249" s="27"/>
      <c r="C6249" s="27"/>
      <c r="D6249" s="27"/>
      <c r="E6249" s="27"/>
      <c r="F6249" s="26"/>
      <c r="G6249" s="28"/>
      <c r="H6249" s="31"/>
    </row>
    <row r="6250" spans="2:8">
      <c r="B6250" s="27"/>
      <c r="C6250" s="27"/>
      <c r="D6250" s="27"/>
      <c r="E6250" s="27"/>
      <c r="F6250" s="26"/>
      <c r="G6250" s="28"/>
      <c r="H6250" s="31"/>
    </row>
    <row r="6251" spans="2:8">
      <c r="B6251" s="27"/>
      <c r="C6251" s="27"/>
      <c r="D6251" s="27"/>
      <c r="E6251" s="27"/>
      <c r="F6251" s="26"/>
      <c r="G6251" s="28"/>
      <c r="H6251" s="31"/>
    </row>
    <row r="6252" spans="2:8">
      <c r="B6252" s="27"/>
      <c r="C6252" s="27"/>
      <c r="D6252" s="27"/>
      <c r="E6252" s="27"/>
      <c r="F6252" s="26"/>
      <c r="G6252" s="28"/>
      <c r="H6252" s="31"/>
    </row>
    <row r="6253" spans="2:8">
      <c r="B6253" s="27"/>
      <c r="C6253" s="27"/>
      <c r="D6253" s="27"/>
      <c r="E6253" s="27"/>
      <c r="F6253" s="26"/>
      <c r="G6253" s="28"/>
      <c r="H6253" s="31"/>
    </row>
    <row r="6254" spans="2:8">
      <c r="B6254" s="27"/>
      <c r="C6254" s="27"/>
      <c r="D6254" s="27"/>
      <c r="E6254" s="27"/>
      <c r="F6254" s="26"/>
      <c r="G6254" s="28"/>
      <c r="H6254" s="31"/>
    </row>
    <row r="6255" spans="2:8">
      <c r="B6255" s="27"/>
      <c r="C6255" s="27"/>
      <c r="D6255" s="27"/>
      <c r="E6255" s="27"/>
      <c r="F6255" s="26"/>
      <c r="G6255" s="28"/>
      <c r="H6255" s="31"/>
    </row>
    <row r="6256" spans="2:8">
      <c r="B6256" s="27"/>
      <c r="C6256" s="27"/>
      <c r="D6256" s="27"/>
      <c r="E6256" s="27"/>
      <c r="F6256" s="26"/>
      <c r="G6256" s="28"/>
      <c r="H6256" s="31"/>
    </row>
    <row r="6257" spans="2:8">
      <c r="B6257" s="27"/>
      <c r="C6257" s="27"/>
      <c r="D6257" s="27"/>
      <c r="E6257" s="27"/>
      <c r="F6257" s="26"/>
      <c r="G6257" s="28"/>
      <c r="H6257" s="31"/>
    </row>
    <row r="6258" spans="2:8">
      <c r="B6258" s="27"/>
      <c r="C6258" s="27"/>
      <c r="D6258" s="27"/>
      <c r="E6258" s="27"/>
      <c r="F6258" s="26"/>
      <c r="G6258" s="28"/>
      <c r="H6258" s="31"/>
    </row>
    <row r="6259" spans="2:8">
      <c r="B6259" s="27"/>
      <c r="C6259" s="27"/>
      <c r="D6259" s="27"/>
      <c r="E6259" s="27"/>
      <c r="F6259" s="26"/>
      <c r="G6259" s="28"/>
      <c r="H6259" s="31"/>
    </row>
    <row r="6260" spans="2:8">
      <c r="B6260" s="27"/>
      <c r="C6260" s="27"/>
      <c r="D6260" s="27"/>
      <c r="E6260" s="27"/>
      <c r="F6260" s="26"/>
      <c r="G6260" s="28"/>
      <c r="H6260" s="31"/>
    </row>
    <row r="6261" spans="2:8">
      <c r="B6261" s="27"/>
      <c r="C6261" s="27"/>
      <c r="D6261" s="27"/>
      <c r="E6261" s="27"/>
      <c r="F6261" s="26"/>
      <c r="G6261" s="28"/>
      <c r="H6261" s="31"/>
    </row>
    <row r="6262" spans="2:8">
      <c r="B6262" s="27"/>
      <c r="C6262" s="27"/>
      <c r="D6262" s="27"/>
      <c r="E6262" s="27"/>
      <c r="F6262" s="26"/>
      <c r="G6262" s="28"/>
      <c r="H6262" s="31"/>
    </row>
    <row r="6263" spans="2:8">
      <c r="B6263" s="27"/>
      <c r="C6263" s="27"/>
      <c r="D6263" s="27"/>
      <c r="E6263" s="27"/>
      <c r="F6263" s="26"/>
      <c r="G6263" s="28"/>
      <c r="H6263" s="31"/>
    </row>
    <row r="6264" spans="2:8">
      <c r="B6264" s="27"/>
      <c r="C6264" s="27"/>
      <c r="D6264" s="27"/>
      <c r="E6264" s="27"/>
      <c r="F6264" s="26"/>
      <c r="G6264" s="28"/>
      <c r="H6264" s="31"/>
    </row>
    <row r="6265" spans="2:8">
      <c r="B6265" s="27"/>
      <c r="C6265" s="27"/>
      <c r="D6265" s="27"/>
      <c r="E6265" s="27"/>
      <c r="F6265" s="26"/>
      <c r="G6265" s="28"/>
      <c r="H6265" s="31"/>
    </row>
    <row r="6266" spans="2:8">
      <c r="B6266" s="27"/>
      <c r="C6266" s="27"/>
      <c r="D6266" s="27"/>
      <c r="E6266" s="27"/>
      <c r="F6266" s="26"/>
      <c r="G6266" s="28"/>
      <c r="H6266" s="31"/>
    </row>
    <row r="6267" spans="2:8">
      <c r="B6267" s="27"/>
      <c r="C6267" s="27"/>
      <c r="D6267" s="27"/>
      <c r="E6267" s="27"/>
      <c r="F6267" s="26"/>
      <c r="G6267" s="28"/>
      <c r="H6267" s="31"/>
    </row>
    <row r="6268" spans="2:8">
      <c r="B6268" s="27"/>
      <c r="C6268" s="27"/>
      <c r="D6268" s="27"/>
      <c r="E6268" s="27"/>
      <c r="F6268" s="26"/>
      <c r="G6268" s="28"/>
      <c r="H6268" s="31"/>
    </row>
    <row r="6269" spans="2:8">
      <c r="B6269" s="27"/>
      <c r="C6269" s="27"/>
      <c r="D6269" s="27"/>
      <c r="E6269" s="27"/>
      <c r="F6269" s="26"/>
      <c r="G6269" s="28"/>
      <c r="H6269" s="31"/>
    </row>
    <row r="6270" spans="2:8">
      <c r="B6270" s="27"/>
      <c r="C6270" s="27"/>
      <c r="D6270" s="27"/>
      <c r="E6270" s="27"/>
      <c r="F6270" s="26"/>
      <c r="G6270" s="28"/>
      <c r="H6270" s="31"/>
    </row>
    <row r="6271" spans="2:8">
      <c r="B6271" s="27"/>
      <c r="C6271" s="27"/>
      <c r="D6271" s="27"/>
      <c r="E6271" s="27"/>
      <c r="F6271" s="26"/>
      <c r="G6271" s="28"/>
      <c r="H6271" s="31"/>
    </row>
    <row r="6272" spans="2:8">
      <c r="B6272" s="27"/>
      <c r="C6272" s="27"/>
      <c r="D6272" s="27"/>
      <c r="E6272" s="27"/>
      <c r="F6272" s="26"/>
      <c r="G6272" s="28"/>
      <c r="H6272" s="31"/>
    </row>
    <row r="6273" spans="2:8">
      <c r="B6273" s="27"/>
      <c r="C6273" s="27"/>
      <c r="D6273" s="27"/>
      <c r="E6273" s="27"/>
      <c r="F6273" s="26"/>
      <c r="G6273" s="28"/>
      <c r="H6273" s="31"/>
    </row>
    <row r="6274" spans="2:8">
      <c r="B6274" s="27"/>
      <c r="C6274" s="27"/>
      <c r="D6274" s="27"/>
      <c r="E6274" s="27"/>
      <c r="F6274" s="26"/>
      <c r="G6274" s="28"/>
      <c r="H6274" s="31"/>
    </row>
    <row r="6275" spans="2:8">
      <c r="B6275" s="27"/>
      <c r="C6275" s="27"/>
      <c r="D6275" s="27"/>
      <c r="E6275" s="27"/>
      <c r="F6275" s="26"/>
      <c r="G6275" s="28"/>
      <c r="H6275" s="31"/>
    </row>
    <row r="6276" spans="2:8">
      <c r="B6276" s="27"/>
      <c r="C6276" s="27"/>
      <c r="D6276" s="27"/>
      <c r="E6276" s="27"/>
      <c r="F6276" s="26"/>
      <c r="G6276" s="28"/>
      <c r="H6276" s="31"/>
    </row>
    <row r="6277" spans="2:8">
      <c r="B6277" s="27"/>
      <c r="C6277" s="27"/>
      <c r="D6277" s="27"/>
      <c r="E6277" s="27"/>
      <c r="F6277" s="26"/>
      <c r="G6277" s="28"/>
      <c r="H6277" s="31"/>
    </row>
    <row r="6278" spans="2:8">
      <c r="B6278" s="27"/>
      <c r="C6278" s="27"/>
      <c r="D6278" s="27"/>
      <c r="E6278" s="27"/>
      <c r="F6278" s="26"/>
      <c r="G6278" s="28"/>
      <c r="H6278" s="31"/>
    </row>
    <row r="6279" spans="2:8">
      <c r="B6279" s="27"/>
      <c r="C6279" s="27"/>
      <c r="D6279" s="27"/>
      <c r="E6279" s="27"/>
      <c r="F6279" s="26"/>
      <c r="G6279" s="28"/>
      <c r="H6279" s="31"/>
    </row>
    <row r="6280" spans="2:8">
      <c r="B6280" s="27"/>
      <c r="C6280" s="27"/>
      <c r="D6280" s="27"/>
      <c r="E6280" s="27"/>
      <c r="F6280" s="26"/>
      <c r="G6280" s="28"/>
      <c r="H6280" s="31"/>
    </row>
    <row r="6281" spans="2:8">
      <c r="B6281" s="27"/>
      <c r="C6281" s="27"/>
      <c r="D6281" s="27"/>
      <c r="E6281" s="27"/>
      <c r="F6281" s="26"/>
      <c r="G6281" s="28"/>
      <c r="H6281" s="31"/>
    </row>
    <row r="6282" spans="2:8">
      <c r="B6282" s="27"/>
      <c r="C6282" s="27"/>
      <c r="D6282" s="27"/>
      <c r="E6282" s="27"/>
      <c r="F6282" s="26"/>
      <c r="G6282" s="28"/>
      <c r="H6282" s="31"/>
    </row>
    <row r="6283" spans="2:8">
      <c r="B6283" s="27"/>
      <c r="C6283" s="27"/>
      <c r="D6283" s="27"/>
      <c r="E6283" s="27"/>
      <c r="F6283" s="26"/>
      <c r="G6283" s="28"/>
      <c r="H6283" s="31"/>
    </row>
    <row r="6284" spans="2:8">
      <c r="B6284" s="27"/>
      <c r="C6284" s="27"/>
      <c r="D6284" s="27"/>
      <c r="E6284" s="27"/>
      <c r="F6284" s="26"/>
      <c r="G6284" s="28"/>
      <c r="H6284" s="31"/>
    </row>
    <row r="6285" spans="2:8">
      <c r="B6285" s="27"/>
      <c r="C6285" s="27"/>
      <c r="D6285" s="27"/>
      <c r="E6285" s="27"/>
      <c r="F6285" s="26"/>
      <c r="G6285" s="28"/>
      <c r="H6285" s="31"/>
    </row>
    <row r="6286" spans="2:8">
      <c r="B6286" s="27"/>
      <c r="C6286" s="27"/>
      <c r="D6286" s="27"/>
      <c r="E6286" s="27"/>
      <c r="F6286" s="26"/>
      <c r="G6286" s="28"/>
      <c r="H6286" s="31"/>
    </row>
    <row r="6287" spans="2:8">
      <c r="B6287" s="27"/>
      <c r="C6287" s="27"/>
      <c r="D6287" s="27"/>
      <c r="E6287" s="27"/>
      <c r="F6287" s="26"/>
      <c r="G6287" s="28"/>
      <c r="H6287" s="31"/>
    </row>
    <row r="6288" spans="2:8">
      <c r="B6288" s="27"/>
      <c r="C6288" s="27"/>
      <c r="D6288" s="27"/>
      <c r="E6288" s="27"/>
      <c r="F6288" s="26"/>
      <c r="G6288" s="28"/>
      <c r="H6288" s="31"/>
    </row>
    <row r="6289" spans="2:8">
      <c r="B6289" s="27"/>
      <c r="C6289" s="27"/>
      <c r="D6289" s="27"/>
      <c r="E6289" s="27"/>
      <c r="F6289" s="26"/>
      <c r="G6289" s="28"/>
      <c r="H6289" s="31"/>
    </row>
    <row r="6290" spans="2:8">
      <c r="B6290" s="27"/>
      <c r="C6290" s="27"/>
      <c r="D6290" s="27"/>
      <c r="E6290" s="27"/>
      <c r="F6290" s="26"/>
      <c r="G6290" s="28"/>
      <c r="H6290" s="31"/>
    </row>
    <row r="6291" spans="2:8">
      <c r="B6291" s="27"/>
      <c r="C6291" s="27"/>
      <c r="D6291" s="27"/>
      <c r="E6291" s="27"/>
      <c r="F6291" s="26"/>
      <c r="G6291" s="28"/>
      <c r="H6291" s="31"/>
    </row>
    <row r="6292" spans="2:8">
      <c r="B6292" s="27"/>
      <c r="C6292" s="27"/>
      <c r="D6292" s="27"/>
      <c r="E6292" s="27"/>
      <c r="F6292" s="26"/>
      <c r="G6292" s="28"/>
      <c r="H6292" s="31"/>
    </row>
    <row r="6293" spans="2:8">
      <c r="B6293" s="27"/>
      <c r="C6293" s="27"/>
      <c r="D6293" s="27"/>
      <c r="E6293" s="27"/>
      <c r="F6293" s="26"/>
      <c r="G6293" s="28"/>
      <c r="H6293" s="31"/>
    </row>
    <row r="6294" spans="2:8">
      <c r="B6294" s="27"/>
      <c r="C6294" s="27"/>
      <c r="D6294" s="27"/>
      <c r="E6294" s="27"/>
      <c r="F6294" s="26"/>
      <c r="G6294" s="28"/>
      <c r="H6294" s="31"/>
    </row>
    <row r="6295" spans="2:8">
      <c r="B6295" s="27"/>
      <c r="C6295" s="27"/>
      <c r="D6295" s="27"/>
      <c r="E6295" s="27"/>
      <c r="F6295" s="26"/>
      <c r="G6295" s="28"/>
      <c r="H6295" s="31"/>
    </row>
    <row r="6296" spans="2:8">
      <c r="B6296" s="27"/>
      <c r="C6296" s="27"/>
      <c r="D6296" s="27"/>
      <c r="E6296" s="27"/>
      <c r="F6296" s="26"/>
      <c r="G6296" s="28"/>
      <c r="H6296" s="31"/>
    </row>
    <row r="6297" spans="2:8">
      <c r="B6297" s="27"/>
      <c r="C6297" s="27"/>
      <c r="D6297" s="27"/>
      <c r="E6297" s="27"/>
      <c r="F6297" s="26"/>
      <c r="G6297" s="28"/>
      <c r="H6297" s="31"/>
    </row>
    <row r="6298" spans="2:8">
      <c r="B6298" s="27"/>
      <c r="C6298" s="27"/>
      <c r="D6298" s="27"/>
      <c r="E6298" s="27"/>
      <c r="F6298" s="26"/>
      <c r="G6298" s="28"/>
      <c r="H6298" s="31"/>
    </row>
    <row r="6299" spans="2:8">
      <c r="B6299" s="27"/>
      <c r="C6299" s="27"/>
      <c r="D6299" s="27"/>
      <c r="E6299" s="27"/>
      <c r="F6299" s="26"/>
      <c r="G6299" s="28"/>
      <c r="H6299" s="31"/>
    </row>
    <row r="6300" spans="2:8">
      <c r="B6300" s="27"/>
      <c r="C6300" s="27"/>
      <c r="D6300" s="27"/>
      <c r="E6300" s="27"/>
      <c r="F6300" s="26"/>
      <c r="G6300" s="28"/>
      <c r="H6300" s="31"/>
    </row>
    <row r="6301" spans="2:8">
      <c r="B6301" s="27"/>
      <c r="C6301" s="27"/>
      <c r="D6301" s="27"/>
      <c r="E6301" s="27"/>
      <c r="F6301" s="26"/>
      <c r="G6301" s="28"/>
      <c r="H6301" s="31"/>
    </row>
    <row r="6302" spans="2:8">
      <c r="B6302" s="27"/>
      <c r="C6302" s="27"/>
      <c r="D6302" s="27"/>
      <c r="E6302" s="27"/>
      <c r="F6302" s="26"/>
      <c r="G6302" s="28"/>
      <c r="H6302" s="31"/>
    </row>
    <row r="6303" spans="2:8">
      <c r="B6303" s="27"/>
      <c r="C6303" s="27"/>
      <c r="D6303" s="27"/>
      <c r="E6303" s="27"/>
      <c r="F6303" s="26"/>
      <c r="G6303" s="28"/>
      <c r="H6303" s="31"/>
    </row>
    <row r="6304" spans="2:8">
      <c r="B6304" s="27"/>
      <c r="C6304" s="27"/>
      <c r="D6304" s="27"/>
      <c r="E6304" s="27"/>
      <c r="F6304" s="26"/>
      <c r="G6304" s="28"/>
      <c r="H6304" s="31"/>
    </row>
    <row r="6305" spans="2:8">
      <c r="B6305" s="27"/>
      <c r="C6305" s="27"/>
      <c r="D6305" s="27"/>
      <c r="E6305" s="27"/>
      <c r="F6305" s="26"/>
      <c r="G6305" s="28"/>
      <c r="H6305" s="31"/>
    </row>
    <row r="6306" spans="2:8">
      <c r="B6306" s="27"/>
      <c r="C6306" s="27"/>
      <c r="D6306" s="27"/>
      <c r="E6306" s="27"/>
      <c r="F6306" s="26"/>
      <c r="G6306" s="28"/>
      <c r="H6306" s="31"/>
    </row>
    <row r="6307" spans="2:8">
      <c r="B6307" s="27"/>
      <c r="C6307" s="27"/>
      <c r="D6307" s="27"/>
      <c r="E6307" s="27"/>
      <c r="F6307" s="26"/>
      <c r="G6307" s="28"/>
      <c r="H6307" s="31"/>
    </row>
    <row r="6308" spans="2:8">
      <c r="B6308" s="27"/>
      <c r="C6308" s="27"/>
      <c r="D6308" s="27"/>
      <c r="E6308" s="27"/>
      <c r="F6308" s="26"/>
      <c r="G6308" s="28"/>
      <c r="H6308" s="31"/>
    </row>
    <row r="6309" spans="2:8">
      <c r="B6309" s="27"/>
      <c r="C6309" s="27"/>
      <c r="D6309" s="27"/>
      <c r="E6309" s="27"/>
      <c r="F6309" s="26"/>
      <c r="G6309" s="28"/>
      <c r="H6309" s="31"/>
    </row>
    <row r="6310" spans="2:8">
      <c r="B6310" s="27"/>
      <c r="C6310" s="27"/>
      <c r="D6310" s="27"/>
      <c r="E6310" s="27"/>
      <c r="F6310" s="26"/>
      <c r="G6310" s="28"/>
      <c r="H6310" s="31"/>
    </row>
    <row r="6311" spans="2:8">
      <c r="B6311" s="27"/>
      <c r="C6311" s="27"/>
      <c r="D6311" s="27"/>
      <c r="E6311" s="27"/>
      <c r="F6311" s="26"/>
      <c r="G6311" s="28"/>
      <c r="H6311" s="31"/>
    </row>
    <row r="6312" spans="2:8">
      <c r="B6312" s="27"/>
      <c r="C6312" s="27"/>
      <c r="D6312" s="27"/>
      <c r="E6312" s="27"/>
      <c r="F6312" s="26"/>
      <c r="G6312" s="28"/>
      <c r="H6312" s="31"/>
    </row>
    <row r="6313" spans="2:8">
      <c r="B6313" s="27"/>
      <c r="C6313" s="27"/>
      <c r="D6313" s="27"/>
      <c r="E6313" s="27"/>
      <c r="F6313" s="26"/>
      <c r="G6313" s="28"/>
      <c r="H6313" s="31"/>
    </row>
    <row r="6314" spans="2:8">
      <c r="B6314" s="27"/>
      <c r="C6314" s="27"/>
      <c r="D6314" s="27"/>
      <c r="E6314" s="27"/>
      <c r="F6314" s="26"/>
      <c r="G6314" s="28"/>
      <c r="H6314" s="31"/>
    </row>
    <row r="6315" spans="2:8">
      <c r="B6315" s="27"/>
      <c r="C6315" s="27"/>
      <c r="D6315" s="27"/>
      <c r="E6315" s="27"/>
      <c r="F6315" s="26"/>
      <c r="G6315" s="28"/>
      <c r="H6315" s="31"/>
    </row>
    <row r="6316" spans="2:8">
      <c r="B6316" s="27"/>
      <c r="C6316" s="27"/>
      <c r="D6316" s="27"/>
      <c r="E6316" s="27"/>
      <c r="F6316" s="26"/>
      <c r="G6316" s="28"/>
      <c r="H6316" s="31"/>
    </row>
    <row r="6317" spans="2:8">
      <c r="B6317" s="27"/>
      <c r="C6317" s="27"/>
      <c r="D6317" s="27"/>
      <c r="E6317" s="27"/>
      <c r="F6317" s="26"/>
      <c r="G6317" s="28"/>
      <c r="H6317" s="31"/>
    </row>
    <row r="6318" spans="2:8">
      <c r="B6318" s="27"/>
      <c r="C6318" s="27"/>
      <c r="D6318" s="27"/>
      <c r="E6318" s="27"/>
      <c r="F6318" s="26"/>
      <c r="G6318" s="28"/>
      <c r="H6318" s="31"/>
    </row>
    <row r="6319" spans="2:8">
      <c r="B6319" s="27"/>
      <c r="C6319" s="27"/>
      <c r="D6319" s="27"/>
      <c r="E6319" s="27"/>
      <c r="F6319" s="26"/>
      <c r="G6319" s="28"/>
      <c r="H6319" s="31"/>
    </row>
    <row r="6320" spans="2:8">
      <c r="B6320" s="27"/>
      <c r="C6320" s="27"/>
      <c r="D6320" s="27"/>
      <c r="E6320" s="27"/>
      <c r="F6320" s="26"/>
      <c r="G6320" s="28"/>
      <c r="H6320" s="31"/>
    </row>
    <row r="6321" spans="2:8">
      <c r="B6321" s="27"/>
      <c r="C6321" s="27"/>
      <c r="D6321" s="27"/>
      <c r="E6321" s="27"/>
      <c r="F6321" s="26"/>
      <c r="G6321" s="28"/>
      <c r="H6321" s="31"/>
    </row>
    <row r="6322" spans="2:8">
      <c r="B6322" s="27"/>
      <c r="C6322" s="27"/>
      <c r="D6322" s="27"/>
      <c r="E6322" s="27"/>
      <c r="F6322" s="26"/>
      <c r="G6322" s="28"/>
      <c r="H6322" s="31"/>
    </row>
    <row r="6323" spans="2:8">
      <c r="B6323" s="27"/>
      <c r="C6323" s="27"/>
      <c r="D6323" s="27"/>
      <c r="E6323" s="27"/>
      <c r="F6323" s="26"/>
      <c r="G6323" s="28"/>
      <c r="H6323" s="31"/>
    </row>
    <row r="6324" spans="2:8">
      <c r="B6324" s="27"/>
      <c r="C6324" s="27"/>
      <c r="D6324" s="27"/>
      <c r="E6324" s="27"/>
      <c r="F6324" s="26"/>
      <c r="G6324" s="28"/>
      <c r="H6324" s="31"/>
    </row>
    <row r="6325" spans="2:8">
      <c r="B6325" s="27"/>
      <c r="C6325" s="27"/>
      <c r="D6325" s="27"/>
      <c r="E6325" s="27"/>
      <c r="F6325" s="26"/>
      <c r="G6325" s="28"/>
      <c r="H6325" s="31"/>
    </row>
    <row r="6326" spans="2:8">
      <c r="B6326" s="27"/>
      <c r="C6326" s="27"/>
      <c r="D6326" s="27"/>
      <c r="E6326" s="27"/>
      <c r="F6326" s="26"/>
      <c r="G6326" s="28"/>
      <c r="H6326" s="31"/>
    </row>
    <row r="6327" spans="2:8">
      <c r="B6327" s="27"/>
      <c r="C6327" s="27"/>
      <c r="D6327" s="27"/>
      <c r="E6327" s="27"/>
      <c r="F6327" s="26"/>
      <c r="G6327" s="28"/>
      <c r="H6327" s="31"/>
    </row>
    <row r="6328" spans="2:8">
      <c r="B6328" s="27"/>
      <c r="C6328" s="27"/>
      <c r="D6328" s="27"/>
      <c r="E6328" s="27"/>
      <c r="F6328" s="26"/>
      <c r="G6328" s="28"/>
      <c r="H6328" s="31"/>
    </row>
    <row r="6329" spans="2:8">
      <c r="B6329" s="27"/>
      <c r="C6329" s="27"/>
      <c r="D6329" s="27"/>
      <c r="E6329" s="27"/>
      <c r="F6329" s="26"/>
      <c r="G6329" s="28"/>
      <c r="H6329" s="31"/>
    </row>
    <row r="6330" spans="2:8">
      <c r="B6330" s="27"/>
      <c r="C6330" s="27"/>
      <c r="D6330" s="27"/>
      <c r="E6330" s="27"/>
      <c r="F6330" s="26"/>
      <c r="G6330" s="28"/>
      <c r="H6330" s="31"/>
    </row>
    <row r="6331" spans="2:8">
      <c r="B6331" s="27"/>
      <c r="C6331" s="27"/>
      <c r="D6331" s="27"/>
      <c r="E6331" s="27"/>
      <c r="F6331" s="26"/>
      <c r="G6331" s="28"/>
      <c r="H6331" s="31"/>
    </row>
    <row r="6332" spans="2:8">
      <c r="B6332" s="27"/>
      <c r="C6332" s="27"/>
      <c r="D6332" s="27"/>
      <c r="E6332" s="27"/>
      <c r="F6332" s="26"/>
      <c r="G6332" s="28"/>
      <c r="H6332" s="31"/>
    </row>
    <row r="6333" spans="2:8">
      <c r="B6333" s="27"/>
      <c r="C6333" s="27"/>
      <c r="D6333" s="27"/>
      <c r="E6333" s="27"/>
      <c r="F6333" s="26"/>
      <c r="G6333" s="28"/>
      <c r="H6333" s="31"/>
    </row>
    <row r="6334" spans="2:8">
      <c r="B6334" s="27"/>
      <c r="C6334" s="27"/>
      <c r="D6334" s="27"/>
      <c r="E6334" s="27"/>
      <c r="F6334" s="26"/>
      <c r="G6334" s="28"/>
      <c r="H6334" s="31"/>
    </row>
    <row r="6335" spans="2:8">
      <c r="B6335" s="27"/>
      <c r="C6335" s="27"/>
      <c r="D6335" s="27"/>
      <c r="E6335" s="27"/>
      <c r="F6335" s="26"/>
      <c r="G6335" s="28"/>
      <c r="H6335" s="31"/>
    </row>
    <row r="6336" spans="2:8">
      <c r="B6336" s="27"/>
      <c r="C6336" s="27"/>
      <c r="D6336" s="27"/>
      <c r="E6336" s="27"/>
      <c r="F6336" s="26"/>
      <c r="G6336" s="28"/>
      <c r="H6336" s="31"/>
    </row>
    <row r="6337" spans="2:8">
      <c r="B6337" s="27"/>
      <c r="C6337" s="27"/>
      <c r="D6337" s="27"/>
      <c r="E6337" s="27"/>
      <c r="F6337" s="26"/>
      <c r="G6337" s="28"/>
      <c r="H6337" s="31"/>
    </row>
    <row r="6338" spans="2:8">
      <c r="B6338" s="27"/>
      <c r="C6338" s="27"/>
      <c r="D6338" s="27"/>
      <c r="E6338" s="27"/>
      <c r="F6338" s="26"/>
      <c r="G6338" s="28"/>
      <c r="H6338" s="31"/>
    </row>
    <row r="6339" spans="2:8">
      <c r="B6339" s="27"/>
      <c r="C6339" s="27"/>
      <c r="D6339" s="27"/>
      <c r="E6339" s="27"/>
      <c r="F6339" s="26"/>
      <c r="G6339" s="28"/>
      <c r="H6339" s="31"/>
    </row>
    <row r="6340" spans="2:8">
      <c r="B6340" s="27"/>
      <c r="C6340" s="27"/>
      <c r="D6340" s="27"/>
      <c r="E6340" s="27"/>
      <c r="F6340" s="26"/>
      <c r="G6340" s="28"/>
      <c r="H6340" s="31"/>
    </row>
    <row r="6341" spans="2:8">
      <c r="B6341" s="27"/>
      <c r="C6341" s="27"/>
      <c r="D6341" s="27"/>
      <c r="E6341" s="27"/>
      <c r="F6341" s="26"/>
      <c r="G6341" s="28"/>
      <c r="H6341" s="31"/>
    </row>
    <row r="6342" spans="2:8">
      <c r="B6342" s="27"/>
      <c r="C6342" s="27"/>
      <c r="D6342" s="27"/>
      <c r="E6342" s="27"/>
      <c r="F6342" s="26"/>
      <c r="G6342" s="28"/>
      <c r="H6342" s="31"/>
    </row>
    <row r="6343" spans="2:8">
      <c r="B6343" s="27"/>
      <c r="C6343" s="27"/>
      <c r="D6343" s="27"/>
      <c r="E6343" s="27"/>
      <c r="F6343" s="26"/>
      <c r="G6343" s="28"/>
      <c r="H6343" s="31"/>
    </row>
    <row r="6344" spans="2:8">
      <c r="B6344" s="27"/>
      <c r="C6344" s="27"/>
      <c r="D6344" s="27"/>
      <c r="E6344" s="27"/>
      <c r="F6344" s="26"/>
      <c r="G6344" s="28"/>
      <c r="H6344" s="31"/>
    </row>
    <row r="6345" spans="2:8">
      <c r="B6345" s="27"/>
      <c r="C6345" s="27"/>
      <c r="D6345" s="27"/>
      <c r="E6345" s="27"/>
      <c r="F6345" s="26"/>
      <c r="G6345" s="28"/>
      <c r="H6345" s="31"/>
    </row>
    <row r="6346" spans="2:8">
      <c r="B6346" s="27"/>
      <c r="C6346" s="27"/>
      <c r="D6346" s="27"/>
      <c r="E6346" s="27"/>
      <c r="F6346" s="26"/>
      <c r="G6346" s="28"/>
      <c r="H6346" s="31"/>
    </row>
    <row r="6347" spans="2:8">
      <c r="B6347" s="27"/>
      <c r="C6347" s="27"/>
      <c r="D6347" s="27"/>
      <c r="E6347" s="27"/>
      <c r="F6347" s="26"/>
      <c r="G6347" s="28"/>
      <c r="H6347" s="31"/>
    </row>
    <row r="6348" spans="2:8">
      <c r="B6348" s="27"/>
      <c r="C6348" s="27"/>
      <c r="D6348" s="27"/>
      <c r="E6348" s="27"/>
      <c r="F6348" s="26"/>
      <c r="G6348" s="28"/>
      <c r="H6348" s="31"/>
    </row>
    <row r="6349" spans="2:8">
      <c r="B6349" s="27"/>
      <c r="C6349" s="27"/>
      <c r="D6349" s="27"/>
      <c r="E6349" s="27"/>
      <c r="F6349" s="26"/>
      <c r="G6349" s="28"/>
      <c r="H6349" s="31"/>
    </row>
    <row r="6350" spans="2:8">
      <c r="B6350" s="27"/>
      <c r="C6350" s="27"/>
      <c r="D6350" s="27"/>
      <c r="E6350" s="27"/>
      <c r="F6350" s="26"/>
      <c r="G6350" s="28"/>
      <c r="H6350" s="31"/>
    </row>
    <row r="6351" spans="2:8">
      <c r="B6351" s="27"/>
      <c r="C6351" s="27"/>
      <c r="D6351" s="27"/>
      <c r="E6351" s="27"/>
      <c r="F6351" s="26"/>
      <c r="G6351" s="28"/>
      <c r="H6351" s="31"/>
    </row>
    <row r="6352" spans="2:8">
      <c r="B6352" s="27"/>
      <c r="C6352" s="27"/>
      <c r="D6352" s="27"/>
      <c r="E6352" s="27"/>
      <c r="F6352" s="26"/>
      <c r="G6352" s="28"/>
      <c r="H6352" s="31"/>
    </row>
    <row r="6353" spans="2:8">
      <c r="B6353" s="27"/>
      <c r="C6353" s="27"/>
      <c r="D6353" s="27"/>
      <c r="E6353" s="27"/>
      <c r="F6353" s="26"/>
      <c r="G6353" s="28"/>
      <c r="H6353" s="31"/>
    </row>
    <row r="6354" spans="2:8">
      <c r="B6354" s="27"/>
      <c r="C6354" s="27"/>
      <c r="D6354" s="27"/>
      <c r="E6354" s="27"/>
      <c r="F6354" s="26"/>
      <c r="G6354" s="28"/>
      <c r="H6354" s="31"/>
    </row>
    <row r="6355" spans="2:8">
      <c r="B6355" s="27"/>
      <c r="C6355" s="27"/>
      <c r="D6355" s="27"/>
      <c r="E6355" s="27"/>
      <c r="F6355" s="26"/>
      <c r="G6355" s="28"/>
      <c r="H6355" s="31"/>
    </row>
    <row r="6356" spans="2:8">
      <c r="B6356" s="27"/>
      <c r="C6356" s="27"/>
      <c r="D6356" s="27"/>
      <c r="E6356" s="27"/>
      <c r="F6356" s="26"/>
      <c r="G6356" s="28"/>
      <c r="H6356" s="31"/>
    </row>
    <row r="6357" spans="2:8">
      <c r="B6357" s="27"/>
      <c r="C6357" s="27"/>
      <c r="D6357" s="27"/>
      <c r="E6357" s="27"/>
      <c r="F6357" s="26"/>
      <c r="G6357" s="28"/>
      <c r="H6357" s="31"/>
    </row>
    <row r="6358" spans="2:8">
      <c r="B6358" s="27"/>
      <c r="C6358" s="27"/>
      <c r="D6358" s="27"/>
      <c r="E6358" s="27"/>
      <c r="F6358" s="26"/>
      <c r="G6358" s="28"/>
      <c r="H6358" s="31"/>
    </row>
    <row r="6359" spans="2:8">
      <c r="B6359" s="27"/>
      <c r="C6359" s="27"/>
      <c r="D6359" s="27"/>
      <c r="E6359" s="27"/>
      <c r="F6359" s="26"/>
      <c r="G6359" s="28"/>
      <c r="H6359" s="31"/>
    </row>
    <row r="6360" spans="2:8">
      <c r="B6360" s="27"/>
      <c r="C6360" s="27"/>
      <c r="D6360" s="27"/>
      <c r="E6360" s="27"/>
      <c r="F6360" s="26"/>
      <c r="G6360" s="28"/>
      <c r="H6360" s="31"/>
    </row>
    <row r="6361" spans="2:8">
      <c r="B6361" s="27"/>
      <c r="C6361" s="27"/>
      <c r="D6361" s="27"/>
      <c r="E6361" s="27"/>
      <c r="F6361" s="26"/>
      <c r="G6361" s="28"/>
      <c r="H6361" s="31"/>
    </row>
    <row r="6362" spans="2:8">
      <c r="B6362" s="27"/>
      <c r="C6362" s="27"/>
      <c r="D6362" s="27"/>
      <c r="E6362" s="27"/>
      <c r="F6362" s="26"/>
      <c r="G6362" s="28"/>
      <c r="H6362" s="31"/>
    </row>
    <row r="6363" spans="2:8">
      <c r="B6363" s="27"/>
      <c r="C6363" s="27"/>
      <c r="D6363" s="27"/>
      <c r="E6363" s="27"/>
      <c r="F6363" s="26"/>
      <c r="G6363" s="28"/>
      <c r="H6363" s="31"/>
    </row>
    <row r="6364" spans="2:8">
      <c r="B6364" s="27"/>
      <c r="C6364" s="27"/>
      <c r="D6364" s="27"/>
      <c r="E6364" s="27"/>
      <c r="F6364" s="26"/>
      <c r="G6364" s="28"/>
      <c r="H6364" s="31"/>
    </row>
    <row r="6365" spans="2:8">
      <c r="B6365" s="27"/>
      <c r="C6365" s="27"/>
      <c r="D6365" s="27"/>
      <c r="E6365" s="27"/>
      <c r="F6365" s="26"/>
      <c r="G6365" s="28"/>
      <c r="H6365" s="31"/>
    </row>
    <row r="6366" spans="2:8">
      <c r="B6366" s="27"/>
      <c r="C6366" s="27"/>
      <c r="D6366" s="27"/>
      <c r="E6366" s="27"/>
      <c r="F6366" s="26"/>
      <c r="G6366" s="28"/>
      <c r="H6366" s="31"/>
    </row>
    <row r="6367" spans="2:8">
      <c r="B6367" s="27"/>
      <c r="C6367" s="27"/>
      <c r="D6367" s="27"/>
      <c r="E6367" s="27"/>
      <c r="F6367" s="26"/>
      <c r="G6367" s="28"/>
      <c r="H6367" s="31"/>
    </row>
    <row r="6368" spans="2:8">
      <c r="B6368" s="27"/>
      <c r="C6368" s="27"/>
      <c r="D6368" s="27"/>
      <c r="E6368" s="27"/>
      <c r="F6368" s="26"/>
      <c r="G6368" s="28"/>
      <c r="H6368" s="31"/>
    </row>
    <row r="6369" spans="2:8">
      <c r="B6369" s="27"/>
      <c r="C6369" s="27"/>
      <c r="D6369" s="27"/>
      <c r="E6369" s="27"/>
      <c r="F6369" s="26"/>
      <c r="G6369" s="28"/>
      <c r="H6369" s="31"/>
    </row>
    <row r="6370" spans="2:8">
      <c r="B6370" s="27"/>
      <c r="C6370" s="27"/>
      <c r="D6370" s="27"/>
      <c r="E6370" s="27"/>
      <c r="F6370" s="26"/>
      <c r="G6370" s="28"/>
      <c r="H6370" s="31"/>
    </row>
    <row r="6371" spans="2:8">
      <c r="B6371" s="27"/>
      <c r="C6371" s="27"/>
      <c r="D6371" s="27"/>
      <c r="E6371" s="27"/>
      <c r="F6371" s="26"/>
      <c r="G6371" s="28"/>
      <c r="H6371" s="31"/>
    </row>
    <row r="6372" spans="2:8">
      <c r="B6372" s="27"/>
      <c r="C6372" s="27"/>
      <c r="D6372" s="27"/>
      <c r="E6372" s="27"/>
      <c r="F6372" s="26"/>
      <c r="G6372" s="28"/>
      <c r="H6372" s="31"/>
    </row>
    <row r="6373" spans="2:8">
      <c r="B6373" s="27"/>
      <c r="C6373" s="27"/>
      <c r="D6373" s="27"/>
      <c r="E6373" s="27"/>
      <c r="F6373" s="26"/>
      <c r="G6373" s="28"/>
      <c r="H6373" s="31"/>
    </row>
    <row r="6374" spans="2:8">
      <c r="B6374" s="27"/>
      <c r="C6374" s="27"/>
      <c r="D6374" s="27"/>
      <c r="E6374" s="27"/>
      <c r="F6374" s="26"/>
      <c r="G6374" s="28"/>
      <c r="H6374" s="31"/>
    </row>
    <row r="6375" spans="2:8">
      <c r="B6375" s="27"/>
      <c r="C6375" s="27"/>
      <c r="D6375" s="27"/>
      <c r="E6375" s="27"/>
      <c r="F6375" s="26"/>
      <c r="G6375" s="28"/>
      <c r="H6375" s="31"/>
    </row>
    <row r="6376" spans="2:8">
      <c r="B6376" s="27"/>
      <c r="C6376" s="27"/>
      <c r="D6376" s="27"/>
      <c r="E6376" s="27"/>
      <c r="F6376" s="26"/>
      <c r="G6376" s="28"/>
      <c r="H6376" s="31"/>
    </row>
    <row r="6377" spans="2:8">
      <c r="B6377" s="27"/>
      <c r="C6377" s="27"/>
      <c r="D6377" s="27"/>
      <c r="E6377" s="27"/>
      <c r="F6377" s="26"/>
      <c r="G6377" s="28"/>
      <c r="H6377" s="31"/>
    </row>
    <row r="6378" spans="2:8">
      <c r="B6378" s="27"/>
      <c r="C6378" s="27"/>
      <c r="D6378" s="27"/>
      <c r="E6378" s="27"/>
      <c r="F6378" s="26"/>
      <c r="G6378" s="28"/>
      <c r="H6378" s="31"/>
    </row>
    <row r="6379" spans="2:8">
      <c r="B6379" s="27"/>
      <c r="C6379" s="27"/>
      <c r="D6379" s="27"/>
      <c r="E6379" s="27"/>
      <c r="F6379" s="26"/>
      <c r="G6379" s="28"/>
      <c r="H6379" s="31"/>
    </row>
    <row r="6380" spans="2:8">
      <c r="B6380" s="27"/>
      <c r="C6380" s="27"/>
      <c r="D6380" s="27"/>
      <c r="E6380" s="27"/>
      <c r="F6380" s="26"/>
      <c r="G6380" s="28"/>
      <c r="H6380" s="31"/>
    </row>
    <row r="6381" spans="2:8">
      <c r="B6381" s="27"/>
      <c r="C6381" s="27"/>
      <c r="D6381" s="27"/>
      <c r="E6381" s="27"/>
      <c r="F6381" s="26"/>
      <c r="G6381" s="28"/>
      <c r="H6381" s="31"/>
    </row>
    <row r="6382" spans="2:8">
      <c r="B6382" s="27"/>
      <c r="C6382" s="27"/>
      <c r="D6382" s="27"/>
      <c r="E6382" s="27"/>
      <c r="F6382" s="26"/>
      <c r="G6382" s="28"/>
      <c r="H6382" s="31"/>
    </row>
    <row r="6383" spans="2:8">
      <c r="B6383" s="27"/>
      <c r="C6383" s="27"/>
      <c r="D6383" s="27"/>
      <c r="E6383" s="27"/>
      <c r="F6383" s="26"/>
      <c r="G6383" s="28"/>
      <c r="H6383" s="31"/>
    </row>
    <row r="6384" spans="2:8">
      <c r="B6384" s="27"/>
      <c r="C6384" s="27"/>
      <c r="D6384" s="27"/>
      <c r="E6384" s="27"/>
      <c r="F6384" s="26"/>
      <c r="G6384" s="28"/>
      <c r="H6384" s="31"/>
    </row>
    <row r="6385" spans="2:8">
      <c r="B6385" s="27"/>
      <c r="C6385" s="27"/>
      <c r="D6385" s="27"/>
      <c r="E6385" s="27"/>
      <c r="F6385" s="26"/>
      <c r="G6385" s="28"/>
      <c r="H6385" s="31"/>
    </row>
    <row r="6386" spans="2:8">
      <c r="B6386" s="27"/>
      <c r="C6386" s="27"/>
      <c r="D6386" s="27"/>
      <c r="E6386" s="27"/>
      <c r="F6386" s="26"/>
      <c r="G6386" s="28"/>
      <c r="H6386" s="31"/>
    </row>
    <row r="6387" spans="2:8">
      <c r="B6387" s="27"/>
      <c r="C6387" s="27"/>
      <c r="D6387" s="27"/>
      <c r="E6387" s="27"/>
      <c r="F6387" s="26"/>
      <c r="G6387" s="28"/>
      <c r="H6387" s="31"/>
    </row>
    <row r="6388" spans="2:8">
      <c r="B6388" s="27"/>
      <c r="C6388" s="27"/>
      <c r="D6388" s="27"/>
      <c r="E6388" s="27"/>
      <c r="F6388" s="26"/>
      <c r="G6388" s="28"/>
      <c r="H6388" s="31"/>
    </row>
    <row r="6389" spans="2:8">
      <c r="B6389" s="27"/>
      <c r="C6389" s="27"/>
      <c r="D6389" s="27"/>
      <c r="E6389" s="27"/>
      <c r="F6389" s="26"/>
      <c r="G6389" s="28"/>
      <c r="H6389" s="31"/>
    </row>
    <row r="6390" spans="2:8">
      <c r="B6390" s="27"/>
      <c r="C6390" s="27"/>
      <c r="D6390" s="27"/>
      <c r="E6390" s="27"/>
      <c r="F6390" s="26"/>
      <c r="G6390" s="28"/>
      <c r="H6390" s="31"/>
    </row>
    <row r="6391" spans="2:8">
      <c r="B6391" s="27"/>
      <c r="C6391" s="27"/>
      <c r="D6391" s="27"/>
      <c r="E6391" s="27"/>
      <c r="F6391" s="26"/>
      <c r="G6391" s="28"/>
      <c r="H6391" s="31"/>
    </row>
    <row r="6392" spans="2:8">
      <c r="B6392" s="27"/>
      <c r="C6392" s="27"/>
      <c r="D6392" s="27"/>
      <c r="E6392" s="27"/>
      <c r="F6392" s="26"/>
      <c r="G6392" s="28"/>
      <c r="H6392" s="31"/>
    </row>
    <row r="6393" spans="2:8">
      <c r="B6393" s="27"/>
      <c r="C6393" s="27"/>
      <c r="D6393" s="27"/>
      <c r="E6393" s="27"/>
      <c r="F6393" s="26"/>
      <c r="G6393" s="28"/>
      <c r="H6393" s="31"/>
    </row>
    <row r="6394" spans="2:8">
      <c r="B6394" s="27"/>
      <c r="C6394" s="27"/>
      <c r="D6394" s="27"/>
      <c r="E6394" s="27"/>
      <c r="F6394" s="26"/>
      <c r="G6394" s="28"/>
      <c r="H6394" s="31"/>
    </row>
    <row r="6395" spans="2:8">
      <c r="B6395" s="27"/>
      <c r="C6395" s="27"/>
      <c r="D6395" s="27"/>
      <c r="E6395" s="27"/>
      <c r="F6395" s="26"/>
      <c r="G6395" s="28"/>
      <c r="H6395" s="31"/>
    </row>
    <row r="6396" spans="2:8">
      <c r="B6396" s="27"/>
      <c r="C6396" s="27"/>
      <c r="D6396" s="27"/>
      <c r="E6396" s="27"/>
      <c r="F6396" s="26"/>
      <c r="G6396" s="28"/>
      <c r="H6396" s="31"/>
    </row>
    <row r="6397" spans="2:8">
      <c r="B6397" s="27"/>
      <c r="C6397" s="27"/>
      <c r="D6397" s="27"/>
      <c r="E6397" s="27"/>
      <c r="F6397" s="26"/>
      <c r="G6397" s="28"/>
      <c r="H6397" s="31"/>
    </row>
    <row r="6398" spans="2:8">
      <c r="B6398" s="27"/>
      <c r="C6398" s="27"/>
      <c r="D6398" s="27"/>
      <c r="E6398" s="27"/>
      <c r="F6398" s="26"/>
      <c r="G6398" s="28"/>
      <c r="H6398" s="31"/>
    </row>
    <row r="6399" spans="2:8">
      <c r="B6399" s="27"/>
      <c r="C6399" s="27"/>
      <c r="D6399" s="27"/>
      <c r="E6399" s="27"/>
      <c r="F6399" s="26"/>
      <c r="G6399" s="28"/>
      <c r="H6399" s="31"/>
    </row>
    <row r="6400" spans="2:8">
      <c r="B6400" s="27"/>
      <c r="C6400" s="27"/>
      <c r="D6400" s="27"/>
      <c r="E6400" s="27"/>
      <c r="F6400" s="26"/>
      <c r="G6400" s="28"/>
      <c r="H6400" s="31"/>
    </row>
    <row r="6401" spans="2:8">
      <c r="B6401" s="27"/>
      <c r="C6401" s="27"/>
      <c r="D6401" s="27"/>
      <c r="E6401" s="27"/>
      <c r="F6401" s="26"/>
      <c r="G6401" s="28"/>
      <c r="H6401" s="31"/>
    </row>
    <row r="6402" spans="2:8">
      <c r="B6402" s="27"/>
      <c r="C6402" s="27"/>
      <c r="D6402" s="27"/>
      <c r="E6402" s="27"/>
      <c r="F6402" s="26"/>
      <c r="G6402" s="28"/>
      <c r="H6402" s="31"/>
    </row>
    <row r="6403" spans="2:8">
      <c r="B6403" s="27"/>
      <c r="C6403" s="27"/>
      <c r="D6403" s="27"/>
      <c r="E6403" s="27"/>
      <c r="F6403" s="26"/>
      <c r="G6403" s="28"/>
      <c r="H6403" s="31"/>
    </row>
    <row r="6404" spans="2:8">
      <c r="B6404" s="27"/>
      <c r="C6404" s="27"/>
      <c r="D6404" s="27"/>
      <c r="E6404" s="27"/>
      <c r="F6404" s="26"/>
      <c r="G6404" s="28"/>
      <c r="H6404" s="31"/>
    </row>
    <row r="6405" spans="2:8">
      <c r="B6405" s="27"/>
      <c r="C6405" s="27"/>
      <c r="D6405" s="27"/>
      <c r="E6405" s="27"/>
      <c r="F6405" s="26"/>
      <c r="G6405" s="28"/>
      <c r="H6405" s="31"/>
    </row>
    <row r="6406" spans="2:8">
      <c r="B6406" s="27"/>
      <c r="C6406" s="27"/>
      <c r="D6406" s="27"/>
      <c r="E6406" s="27"/>
      <c r="F6406" s="26"/>
      <c r="G6406" s="28"/>
      <c r="H6406" s="31"/>
    </row>
    <row r="6407" spans="2:8">
      <c r="B6407" s="27"/>
      <c r="C6407" s="27"/>
      <c r="D6407" s="27"/>
      <c r="E6407" s="27"/>
      <c r="F6407" s="26"/>
      <c r="G6407" s="28"/>
      <c r="H6407" s="31"/>
    </row>
    <row r="6408" spans="2:8">
      <c r="B6408" s="27"/>
      <c r="C6408" s="27"/>
      <c r="D6408" s="27"/>
      <c r="E6408" s="27"/>
      <c r="F6408" s="26"/>
      <c r="G6408" s="28"/>
      <c r="H6408" s="31"/>
    </row>
    <row r="6409" spans="2:8">
      <c r="B6409" s="27"/>
      <c r="C6409" s="27"/>
      <c r="D6409" s="27"/>
      <c r="E6409" s="27"/>
      <c r="F6409" s="26"/>
      <c r="G6409" s="28"/>
      <c r="H6409" s="31"/>
    </row>
    <row r="6410" spans="2:8">
      <c r="B6410" s="27"/>
      <c r="C6410" s="27"/>
      <c r="D6410" s="27"/>
      <c r="E6410" s="27"/>
      <c r="F6410" s="26"/>
      <c r="G6410" s="28"/>
      <c r="H6410" s="31"/>
    </row>
    <row r="6411" spans="2:8">
      <c r="B6411" s="27"/>
      <c r="C6411" s="27"/>
      <c r="D6411" s="27"/>
      <c r="E6411" s="27"/>
      <c r="F6411" s="26"/>
      <c r="G6411" s="28"/>
      <c r="H6411" s="31"/>
    </row>
    <row r="6412" spans="2:8">
      <c r="B6412" s="27"/>
      <c r="C6412" s="27"/>
      <c r="D6412" s="27"/>
      <c r="E6412" s="27"/>
      <c r="F6412" s="26"/>
      <c r="G6412" s="28"/>
      <c r="H6412" s="31"/>
    </row>
    <row r="6413" spans="2:8">
      <c r="B6413" s="27"/>
      <c r="C6413" s="27"/>
      <c r="D6413" s="27"/>
      <c r="E6413" s="27"/>
      <c r="F6413" s="26"/>
      <c r="G6413" s="28"/>
      <c r="H6413" s="31"/>
    </row>
    <row r="6414" spans="2:8">
      <c r="B6414" s="27"/>
      <c r="C6414" s="27"/>
      <c r="D6414" s="27"/>
      <c r="E6414" s="27"/>
      <c r="F6414" s="26"/>
      <c r="G6414" s="28"/>
      <c r="H6414" s="31"/>
    </row>
    <row r="6415" spans="2:8">
      <c r="B6415" s="27"/>
      <c r="C6415" s="27"/>
      <c r="D6415" s="27"/>
      <c r="E6415" s="27"/>
      <c r="F6415" s="26"/>
      <c r="G6415" s="28"/>
      <c r="H6415" s="31"/>
    </row>
    <row r="6416" spans="2:8">
      <c r="B6416" s="27"/>
      <c r="C6416" s="27"/>
      <c r="D6416" s="27"/>
      <c r="E6416" s="27"/>
      <c r="F6416" s="26"/>
      <c r="G6416" s="28"/>
      <c r="H6416" s="31"/>
    </row>
    <row r="6417" spans="2:8">
      <c r="B6417" s="27"/>
      <c r="C6417" s="27"/>
      <c r="D6417" s="27"/>
      <c r="E6417" s="27"/>
      <c r="F6417" s="26"/>
      <c r="G6417" s="28"/>
      <c r="H6417" s="31"/>
    </row>
    <row r="6418" spans="2:8">
      <c r="B6418" s="27"/>
      <c r="C6418" s="27"/>
      <c r="D6418" s="27"/>
      <c r="E6418" s="27"/>
      <c r="F6418" s="26"/>
      <c r="G6418" s="28"/>
      <c r="H6418" s="31"/>
    </row>
    <row r="6419" spans="2:8">
      <c r="B6419" s="27"/>
      <c r="C6419" s="27"/>
      <c r="D6419" s="27"/>
      <c r="E6419" s="27"/>
      <c r="F6419" s="26"/>
      <c r="G6419" s="28"/>
      <c r="H6419" s="31"/>
    </row>
    <row r="6420" spans="2:8">
      <c r="B6420" s="27"/>
      <c r="C6420" s="27"/>
      <c r="D6420" s="27"/>
      <c r="E6420" s="27"/>
      <c r="F6420" s="26"/>
      <c r="G6420" s="28"/>
      <c r="H6420" s="31"/>
    </row>
    <row r="6421" spans="2:8">
      <c r="B6421" s="27"/>
      <c r="C6421" s="27"/>
      <c r="D6421" s="27"/>
      <c r="E6421" s="27"/>
      <c r="F6421" s="26"/>
      <c r="G6421" s="28"/>
      <c r="H6421" s="31"/>
    </row>
    <row r="6422" spans="2:8">
      <c r="B6422" s="27"/>
      <c r="C6422" s="27"/>
      <c r="D6422" s="27"/>
      <c r="E6422" s="27"/>
      <c r="F6422" s="26"/>
      <c r="G6422" s="28"/>
      <c r="H6422" s="31"/>
    </row>
    <row r="6423" spans="2:8">
      <c r="B6423" s="27"/>
      <c r="C6423" s="27"/>
      <c r="D6423" s="27"/>
      <c r="E6423" s="27"/>
      <c r="F6423" s="26"/>
      <c r="G6423" s="28"/>
      <c r="H6423" s="31"/>
    </row>
    <row r="6424" spans="2:8">
      <c r="B6424" s="27"/>
      <c r="C6424" s="27"/>
      <c r="D6424" s="27"/>
      <c r="E6424" s="27"/>
      <c r="F6424" s="26"/>
      <c r="G6424" s="28"/>
      <c r="H6424" s="31"/>
    </row>
    <row r="6425" spans="2:8">
      <c r="B6425" s="27"/>
      <c r="C6425" s="27"/>
      <c r="D6425" s="27"/>
      <c r="E6425" s="27"/>
      <c r="F6425" s="26"/>
      <c r="G6425" s="28"/>
      <c r="H6425" s="31"/>
    </row>
    <row r="6426" spans="2:8">
      <c r="B6426" s="27"/>
      <c r="C6426" s="27"/>
      <c r="D6426" s="27"/>
      <c r="E6426" s="27"/>
      <c r="F6426" s="26"/>
      <c r="G6426" s="28"/>
      <c r="H6426" s="31"/>
    </row>
    <row r="6427" spans="2:8">
      <c r="B6427" s="27"/>
      <c r="C6427" s="27"/>
      <c r="D6427" s="27"/>
      <c r="E6427" s="27"/>
      <c r="F6427" s="26"/>
      <c r="G6427" s="28"/>
      <c r="H6427" s="31"/>
    </row>
    <row r="6428" spans="2:8">
      <c r="B6428" s="27"/>
      <c r="C6428" s="27"/>
      <c r="D6428" s="27"/>
      <c r="E6428" s="27"/>
      <c r="F6428" s="26"/>
      <c r="G6428" s="28"/>
      <c r="H6428" s="31"/>
    </row>
    <row r="6429" spans="2:8">
      <c r="B6429" s="27"/>
      <c r="C6429" s="27"/>
      <c r="D6429" s="27"/>
      <c r="E6429" s="27"/>
      <c r="F6429" s="26"/>
      <c r="G6429" s="28"/>
      <c r="H6429" s="31"/>
    </row>
    <row r="6430" spans="2:8">
      <c r="B6430" s="27"/>
      <c r="C6430" s="27"/>
      <c r="D6430" s="27"/>
      <c r="E6430" s="27"/>
      <c r="F6430" s="26"/>
      <c r="G6430" s="28"/>
      <c r="H6430" s="31"/>
    </row>
    <row r="6431" spans="2:8">
      <c r="B6431" s="27"/>
      <c r="C6431" s="27"/>
      <c r="D6431" s="27"/>
      <c r="E6431" s="27"/>
      <c r="F6431" s="26"/>
      <c r="G6431" s="28"/>
      <c r="H6431" s="31"/>
    </row>
    <row r="6432" spans="2:8">
      <c r="B6432" s="27"/>
      <c r="C6432" s="27"/>
      <c r="D6432" s="27"/>
      <c r="E6432" s="27"/>
      <c r="F6432" s="26"/>
      <c r="G6432" s="28"/>
      <c r="H6432" s="31"/>
    </row>
    <row r="6433" spans="2:8">
      <c r="B6433" s="27"/>
      <c r="C6433" s="27"/>
      <c r="D6433" s="27"/>
      <c r="E6433" s="27"/>
      <c r="F6433" s="26"/>
      <c r="G6433" s="28"/>
      <c r="H6433" s="31"/>
    </row>
    <row r="6434" spans="2:8">
      <c r="B6434" s="27"/>
      <c r="C6434" s="27"/>
      <c r="D6434" s="27"/>
      <c r="E6434" s="27"/>
      <c r="F6434" s="26"/>
      <c r="G6434" s="28"/>
      <c r="H6434" s="31"/>
    </row>
    <row r="6435" spans="2:8">
      <c r="B6435" s="27"/>
      <c r="C6435" s="27"/>
      <c r="D6435" s="27"/>
      <c r="E6435" s="27"/>
      <c r="F6435" s="26"/>
      <c r="G6435" s="28"/>
      <c r="H6435" s="31"/>
    </row>
    <row r="6436" spans="2:8">
      <c r="B6436" s="27"/>
      <c r="C6436" s="27"/>
      <c r="D6436" s="27"/>
      <c r="E6436" s="27"/>
      <c r="F6436" s="26"/>
      <c r="G6436" s="28"/>
      <c r="H6436" s="31"/>
    </row>
    <row r="6437" spans="2:8">
      <c r="B6437" s="27"/>
      <c r="C6437" s="27"/>
      <c r="D6437" s="27"/>
      <c r="E6437" s="27"/>
      <c r="F6437" s="26"/>
      <c r="G6437" s="28"/>
      <c r="H6437" s="31"/>
    </row>
    <row r="6438" spans="2:8">
      <c r="B6438" s="27"/>
      <c r="C6438" s="27"/>
      <c r="D6438" s="27"/>
      <c r="E6438" s="27"/>
      <c r="F6438" s="26"/>
      <c r="G6438" s="28"/>
      <c r="H6438" s="31"/>
    </row>
    <row r="6439" spans="2:8">
      <c r="B6439" s="27"/>
      <c r="C6439" s="27"/>
      <c r="D6439" s="27"/>
      <c r="E6439" s="27"/>
      <c r="F6439" s="26"/>
      <c r="G6439" s="28"/>
      <c r="H6439" s="31"/>
    </row>
    <row r="6440" spans="2:8">
      <c r="B6440" s="27"/>
      <c r="C6440" s="27"/>
      <c r="D6440" s="27"/>
      <c r="E6440" s="27"/>
      <c r="F6440" s="26"/>
      <c r="G6440" s="28"/>
      <c r="H6440" s="31"/>
    </row>
    <row r="6441" spans="2:8">
      <c r="B6441" s="27"/>
      <c r="C6441" s="27"/>
      <c r="D6441" s="27"/>
      <c r="E6441" s="27"/>
      <c r="F6441" s="26"/>
      <c r="G6441" s="28"/>
      <c r="H6441" s="31"/>
    </row>
    <row r="6442" spans="2:8">
      <c r="B6442" s="27"/>
      <c r="C6442" s="27"/>
      <c r="D6442" s="27"/>
      <c r="E6442" s="27"/>
      <c r="F6442" s="26"/>
      <c r="G6442" s="28"/>
      <c r="H6442" s="31"/>
    </row>
    <row r="6443" spans="2:8">
      <c r="B6443" s="27"/>
      <c r="C6443" s="27"/>
      <c r="D6443" s="27"/>
      <c r="E6443" s="27"/>
      <c r="F6443" s="26"/>
      <c r="G6443" s="28"/>
      <c r="H6443" s="31"/>
    </row>
    <row r="6444" spans="2:8">
      <c r="B6444" s="27"/>
      <c r="C6444" s="27"/>
      <c r="D6444" s="27"/>
      <c r="E6444" s="27"/>
      <c r="F6444" s="26"/>
      <c r="G6444" s="28"/>
      <c r="H6444" s="31"/>
    </row>
    <row r="6445" spans="2:8">
      <c r="B6445" s="27"/>
      <c r="C6445" s="27"/>
      <c r="D6445" s="27"/>
      <c r="E6445" s="27"/>
      <c r="F6445" s="26"/>
      <c r="G6445" s="28"/>
      <c r="H6445" s="31"/>
    </row>
    <row r="6446" spans="2:8">
      <c r="B6446" s="27"/>
      <c r="C6446" s="27"/>
      <c r="D6446" s="27"/>
      <c r="E6446" s="27"/>
      <c r="F6446" s="26"/>
      <c r="G6446" s="28"/>
      <c r="H6446" s="31"/>
    </row>
    <row r="6447" spans="2:8">
      <c r="B6447" s="27"/>
      <c r="C6447" s="27"/>
      <c r="D6447" s="27"/>
      <c r="E6447" s="27"/>
      <c r="F6447" s="26"/>
      <c r="G6447" s="28"/>
      <c r="H6447" s="31"/>
    </row>
    <row r="6448" spans="2:8">
      <c r="B6448" s="27"/>
      <c r="C6448" s="27"/>
      <c r="D6448" s="27"/>
      <c r="E6448" s="27"/>
      <c r="F6448" s="26"/>
      <c r="G6448" s="28"/>
      <c r="H6448" s="31"/>
    </row>
    <row r="6449" spans="2:8">
      <c r="B6449" s="27"/>
      <c r="C6449" s="27"/>
      <c r="D6449" s="27"/>
      <c r="E6449" s="27"/>
      <c r="F6449" s="26"/>
      <c r="G6449" s="28"/>
      <c r="H6449" s="31"/>
    </row>
    <row r="6450" spans="2:8">
      <c r="B6450" s="27"/>
      <c r="C6450" s="27"/>
      <c r="D6450" s="27"/>
      <c r="E6450" s="27"/>
      <c r="F6450" s="26"/>
      <c r="G6450" s="28"/>
      <c r="H6450" s="31"/>
    </row>
    <row r="6451" spans="2:8">
      <c r="B6451" s="27"/>
      <c r="C6451" s="27"/>
      <c r="D6451" s="27"/>
      <c r="E6451" s="27"/>
      <c r="F6451" s="26"/>
      <c r="G6451" s="28"/>
      <c r="H6451" s="31"/>
    </row>
    <row r="6452" spans="2:8">
      <c r="B6452" s="27"/>
      <c r="C6452" s="27"/>
      <c r="D6452" s="27"/>
      <c r="E6452" s="27"/>
      <c r="F6452" s="26"/>
      <c r="G6452" s="28"/>
      <c r="H6452" s="31"/>
    </row>
    <row r="6453" spans="2:8">
      <c r="B6453" s="27"/>
      <c r="C6453" s="27"/>
      <c r="D6453" s="27"/>
      <c r="E6453" s="27"/>
      <c r="F6453" s="26"/>
      <c r="G6453" s="28"/>
      <c r="H6453" s="31"/>
    </row>
    <row r="6454" spans="2:8">
      <c r="B6454" s="27"/>
      <c r="C6454" s="27"/>
      <c r="D6454" s="27"/>
      <c r="E6454" s="27"/>
      <c r="F6454" s="26"/>
      <c r="G6454" s="28"/>
      <c r="H6454" s="31"/>
    </row>
    <row r="6455" spans="2:8">
      <c r="B6455" s="27"/>
      <c r="C6455" s="27"/>
      <c r="D6455" s="27"/>
      <c r="E6455" s="27"/>
      <c r="F6455" s="26"/>
      <c r="G6455" s="28"/>
      <c r="H6455" s="31"/>
    </row>
    <row r="6456" spans="2:8">
      <c r="B6456" s="27"/>
      <c r="C6456" s="27"/>
      <c r="D6456" s="27"/>
      <c r="E6456" s="27"/>
      <c r="F6456" s="26"/>
      <c r="G6456" s="28"/>
      <c r="H6456" s="31"/>
    </row>
    <row r="6457" spans="2:8">
      <c r="B6457" s="27"/>
      <c r="C6457" s="27"/>
      <c r="D6457" s="27"/>
      <c r="E6457" s="27"/>
      <c r="F6457" s="26"/>
      <c r="G6457" s="28"/>
      <c r="H6457" s="31"/>
    </row>
    <row r="6458" spans="2:8">
      <c r="B6458" s="27"/>
      <c r="C6458" s="27"/>
      <c r="D6458" s="27"/>
      <c r="E6458" s="27"/>
      <c r="F6458" s="26"/>
      <c r="G6458" s="28"/>
      <c r="H6458" s="31"/>
    </row>
    <row r="6459" spans="2:8">
      <c r="B6459" s="27"/>
      <c r="C6459" s="27"/>
      <c r="D6459" s="27"/>
      <c r="E6459" s="27"/>
      <c r="F6459" s="26"/>
      <c r="G6459" s="28"/>
      <c r="H6459" s="31"/>
    </row>
    <row r="6460" spans="2:8">
      <c r="B6460" s="27"/>
      <c r="C6460" s="27"/>
      <c r="D6460" s="27"/>
      <c r="E6460" s="27"/>
      <c r="F6460" s="26"/>
      <c r="G6460" s="28"/>
      <c r="H6460" s="31"/>
    </row>
    <row r="6461" spans="2:8">
      <c r="B6461" s="27"/>
      <c r="C6461" s="27"/>
      <c r="D6461" s="27"/>
      <c r="E6461" s="27"/>
      <c r="F6461" s="26"/>
      <c r="G6461" s="28"/>
      <c r="H6461" s="31"/>
    </row>
    <row r="6462" spans="2:8">
      <c r="B6462" s="27"/>
      <c r="C6462" s="27"/>
      <c r="D6462" s="27"/>
      <c r="E6462" s="27"/>
      <c r="F6462" s="26"/>
      <c r="G6462" s="28"/>
      <c r="H6462" s="31"/>
    </row>
    <row r="6463" spans="2:8">
      <c r="B6463" s="27"/>
      <c r="C6463" s="27"/>
      <c r="D6463" s="27"/>
      <c r="E6463" s="27"/>
      <c r="F6463" s="26"/>
      <c r="G6463" s="28"/>
      <c r="H6463" s="31"/>
    </row>
    <row r="6464" spans="2:8">
      <c r="B6464" s="27"/>
      <c r="C6464" s="27"/>
      <c r="D6464" s="27"/>
      <c r="E6464" s="27"/>
      <c r="F6464" s="26"/>
      <c r="G6464" s="28"/>
      <c r="H6464" s="31"/>
    </row>
    <row r="6465" spans="2:8">
      <c r="B6465" s="27"/>
      <c r="C6465" s="27"/>
      <c r="D6465" s="27"/>
      <c r="E6465" s="27"/>
      <c r="F6465" s="26"/>
      <c r="G6465" s="28"/>
      <c r="H6465" s="31"/>
    </row>
    <row r="6466" spans="2:8">
      <c r="B6466" s="27"/>
      <c r="C6466" s="27"/>
      <c r="D6466" s="27"/>
      <c r="E6466" s="27"/>
      <c r="F6466" s="26"/>
      <c r="G6466" s="28"/>
      <c r="H6466" s="31"/>
    </row>
    <row r="6467" spans="2:8">
      <c r="B6467" s="27"/>
      <c r="C6467" s="27"/>
      <c r="D6467" s="27"/>
      <c r="E6467" s="27"/>
      <c r="F6467" s="26"/>
      <c r="G6467" s="28"/>
      <c r="H6467" s="31"/>
    </row>
    <row r="6468" spans="2:8">
      <c r="B6468" s="27"/>
      <c r="C6468" s="27"/>
      <c r="D6468" s="27"/>
      <c r="E6468" s="27"/>
      <c r="F6468" s="26"/>
      <c r="G6468" s="28"/>
      <c r="H6468" s="31"/>
    </row>
    <row r="6469" spans="2:8">
      <c r="B6469" s="27"/>
      <c r="C6469" s="27"/>
      <c r="D6469" s="27"/>
      <c r="E6469" s="27"/>
      <c r="F6469" s="26"/>
      <c r="G6469" s="28"/>
      <c r="H6469" s="31"/>
    </row>
    <row r="6470" spans="2:8">
      <c r="B6470" s="27"/>
      <c r="C6470" s="27"/>
      <c r="D6470" s="27"/>
      <c r="E6470" s="27"/>
      <c r="F6470" s="26"/>
      <c r="G6470" s="28"/>
      <c r="H6470" s="31"/>
    </row>
    <row r="6471" spans="2:8">
      <c r="B6471" s="27"/>
      <c r="C6471" s="27"/>
      <c r="D6471" s="27"/>
      <c r="E6471" s="27"/>
      <c r="F6471" s="26"/>
      <c r="G6471" s="28"/>
      <c r="H6471" s="31"/>
    </row>
    <row r="6472" spans="2:8">
      <c r="B6472" s="27"/>
      <c r="C6472" s="27"/>
      <c r="D6472" s="27"/>
      <c r="E6472" s="27"/>
      <c r="F6472" s="26"/>
      <c r="G6472" s="28"/>
      <c r="H6472" s="31"/>
    </row>
    <row r="6473" spans="2:8">
      <c r="B6473" s="27"/>
      <c r="C6473" s="27"/>
      <c r="D6473" s="27"/>
      <c r="E6473" s="27"/>
      <c r="F6473" s="26"/>
      <c r="G6473" s="28"/>
      <c r="H6473" s="31"/>
    </row>
    <row r="6474" spans="2:8">
      <c r="B6474" s="27"/>
      <c r="C6474" s="27"/>
      <c r="D6474" s="27"/>
      <c r="E6474" s="27"/>
      <c r="F6474" s="26"/>
      <c r="G6474" s="28"/>
      <c r="H6474" s="31"/>
    </row>
    <row r="6475" spans="2:8">
      <c r="B6475" s="27"/>
      <c r="C6475" s="27"/>
      <c r="D6475" s="27"/>
      <c r="E6475" s="27"/>
      <c r="F6475" s="26"/>
      <c r="G6475" s="28"/>
      <c r="H6475" s="31"/>
    </row>
    <row r="6476" spans="2:8">
      <c r="B6476" s="27"/>
      <c r="C6476" s="27"/>
      <c r="D6476" s="27"/>
      <c r="E6476" s="27"/>
      <c r="F6476" s="26"/>
      <c r="G6476" s="28"/>
      <c r="H6476" s="31"/>
    </row>
    <row r="6477" spans="2:8">
      <c r="B6477" s="27"/>
      <c r="C6477" s="27"/>
      <c r="D6477" s="27"/>
      <c r="E6477" s="27"/>
      <c r="F6477" s="26"/>
      <c r="G6477" s="28"/>
      <c r="H6477" s="31"/>
    </row>
    <row r="6478" spans="2:8">
      <c r="B6478" s="27"/>
      <c r="C6478" s="27"/>
      <c r="D6478" s="27"/>
      <c r="E6478" s="27"/>
      <c r="F6478" s="26"/>
      <c r="G6478" s="28"/>
      <c r="H6478" s="31"/>
    </row>
    <row r="6479" spans="2:8">
      <c r="B6479" s="27"/>
      <c r="C6479" s="27"/>
      <c r="D6479" s="27"/>
      <c r="E6479" s="27"/>
      <c r="F6479" s="26"/>
      <c r="G6479" s="28"/>
      <c r="H6479" s="31"/>
    </row>
    <row r="6480" spans="2:8">
      <c r="B6480" s="27"/>
      <c r="C6480" s="27"/>
      <c r="D6480" s="27"/>
      <c r="E6480" s="27"/>
      <c r="F6480" s="26"/>
      <c r="G6480" s="28"/>
      <c r="H6480" s="31"/>
    </row>
    <row r="6481" spans="2:8">
      <c r="B6481" s="27"/>
      <c r="C6481" s="27"/>
      <c r="D6481" s="27"/>
      <c r="E6481" s="27"/>
      <c r="F6481" s="26"/>
      <c r="G6481" s="28"/>
      <c r="H6481" s="31"/>
    </row>
    <row r="6482" spans="2:8">
      <c r="B6482" s="27"/>
      <c r="C6482" s="27"/>
      <c r="D6482" s="27"/>
      <c r="E6482" s="27"/>
      <c r="F6482" s="26"/>
      <c r="G6482" s="28"/>
      <c r="H6482" s="31"/>
    </row>
    <row r="6483" spans="2:8">
      <c r="B6483" s="27"/>
      <c r="C6483" s="27"/>
      <c r="D6483" s="27"/>
      <c r="E6483" s="27"/>
      <c r="F6483" s="26"/>
      <c r="G6483" s="28"/>
      <c r="H6483" s="31"/>
    </row>
    <row r="6484" spans="2:8">
      <c r="B6484" s="27"/>
      <c r="C6484" s="27"/>
      <c r="D6484" s="27"/>
      <c r="E6484" s="27"/>
      <c r="F6484" s="26"/>
      <c r="G6484" s="28"/>
      <c r="H6484" s="31"/>
    </row>
    <row r="6485" spans="2:8">
      <c r="B6485" s="27"/>
      <c r="C6485" s="27"/>
      <c r="D6485" s="27"/>
      <c r="E6485" s="27"/>
      <c r="F6485" s="26"/>
      <c r="G6485" s="28"/>
      <c r="H6485" s="31"/>
    </row>
    <row r="6486" spans="2:8">
      <c r="B6486" s="27"/>
      <c r="C6486" s="27"/>
      <c r="D6486" s="27"/>
      <c r="E6486" s="27"/>
      <c r="F6486" s="26"/>
      <c r="G6486" s="28"/>
      <c r="H6486" s="31"/>
    </row>
    <row r="6487" spans="2:8">
      <c r="B6487" s="27"/>
      <c r="C6487" s="27"/>
      <c r="D6487" s="27"/>
      <c r="E6487" s="27"/>
      <c r="F6487" s="26"/>
      <c r="G6487" s="28"/>
      <c r="H6487" s="31"/>
    </row>
    <row r="6488" spans="2:8">
      <c r="B6488" s="27"/>
      <c r="C6488" s="27"/>
      <c r="D6488" s="27"/>
      <c r="E6488" s="27"/>
      <c r="F6488" s="26"/>
      <c r="G6488" s="28"/>
      <c r="H6488" s="31"/>
    </row>
    <row r="6489" spans="2:8">
      <c r="B6489" s="27"/>
      <c r="C6489" s="27"/>
      <c r="D6489" s="27"/>
      <c r="E6489" s="27"/>
      <c r="F6489" s="26"/>
      <c r="G6489" s="28"/>
      <c r="H6489" s="31"/>
    </row>
    <row r="6490" spans="2:8">
      <c r="B6490" s="27"/>
      <c r="C6490" s="27"/>
      <c r="D6490" s="27"/>
      <c r="E6490" s="27"/>
      <c r="F6490" s="26"/>
      <c r="G6490" s="28"/>
      <c r="H6490" s="31"/>
    </row>
    <row r="6491" spans="2:8">
      <c r="B6491" s="27"/>
      <c r="C6491" s="27"/>
      <c r="D6491" s="27"/>
      <c r="E6491" s="27"/>
      <c r="F6491" s="26"/>
      <c r="G6491" s="28"/>
      <c r="H6491" s="31"/>
    </row>
    <row r="6492" spans="2:8">
      <c r="B6492" s="27"/>
      <c r="C6492" s="27"/>
      <c r="D6492" s="27"/>
      <c r="E6492" s="27"/>
      <c r="F6492" s="26"/>
      <c r="G6492" s="28"/>
      <c r="H6492" s="31"/>
    </row>
    <row r="6493" spans="2:8">
      <c r="B6493" s="27"/>
      <c r="C6493" s="27"/>
      <c r="D6493" s="27"/>
      <c r="E6493" s="27"/>
      <c r="F6493" s="26"/>
      <c r="G6493" s="28"/>
      <c r="H6493" s="31"/>
    </row>
    <row r="6494" spans="2:8">
      <c r="B6494" s="27"/>
      <c r="C6494" s="27"/>
      <c r="D6494" s="27"/>
      <c r="E6494" s="27"/>
      <c r="F6494" s="26"/>
      <c r="G6494" s="28"/>
      <c r="H6494" s="31"/>
    </row>
    <row r="6495" spans="2:8">
      <c r="B6495" s="27"/>
      <c r="C6495" s="27"/>
      <c r="D6495" s="27"/>
      <c r="E6495" s="27"/>
      <c r="F6495" s="26"/>
      <c r="G6495" s="28"/>
      <c r="H6495" s="31"/>
    </row>
    <row r="6496" spans="2:8">
      <c r="B6496" s="27"/>
      <c r="C6496" s="27"/>
      <c r="D6496" s="27"/>
      <c r="E6496" s="27"/>
      <c r="F6496" s="26"/>
      <c r="G6496" s="28"/>
      <c r="H6496" s="31"/>
    </row>
    <row r="6497" spans="2:8">
      <c r="B6497" s="27"/>
      <c r="C6497" s="27"/>
      <c r="D6497" s="27"/>
      <c r="E6497" s="27"/>
      <c r="F6497" s="26"/>
      <c r="G6497" s="28"/>
      <c r="H6497" s="31"/>
    </row>
    <row r="6498" spans="2:8">
      <c r="B6498" s="27"/>
      <c r="C6498" s="27"/>
      <c r="D6498" s="27"/>
      <c r="E6498" s="27"/>
      <c r="F6498" s="26"/>
      <c r="G6498" s="28"/>
      <c r="H6498" s="31"/>
    </row>
    <row r="6499" spans="2:8">
      <c r="B6499" s="27"/>
      <c r="C6499" s="27"/>
      <c r="D6499" s="27"/>
      <c r="E6499" s="27"/>
      <c r="F6499" s="26"/>
      <c r="G6499" s="28"/>
      <c r="H6499" s="31"/>
    </row>
    <row r="6500" spans="2:8">
      <c r="B6500" s="27"/>
      <c r="C6500" s="27"/>
      <c r="D6500" s="27"/>
      <c r="E6500" s="27"/>
      <c r="F6500" s="26"/>
      <c r="G6500" s="28"/>
      <c r="H6500" s="31"/>
    </row>
    <row r="6501" spans="2:8">
      <c r="B6501" s="27"/>
      <c r="C6501" s="27"/>
      <c r="D6501" s="27"/>
      <c r="E6501" s="27"/>
      <c r="F6501" s="26"/>
      <c r="G6501" s="28"/>
      <c r="H6501" s="31"/>
    </row>
    <row r="6502" spans="2:8">
      <c r="B6502" s="27"/>
      <c r="C6502" s="27"/>
      <c r="D6502" s="27"/>
      <c r="E6502" s="27"/>
      <c r="F6502" s="26"/>
      <c r="G6502" s="28"/>
      <c r="H6502" s="31"/>
    </row>
    <row r="6503" spans="2:8">
      <c r="B6503" s="27"/>
      <c r="C6503" s="27"/>
      <c r="D6503" s="27"/>
      <c r="E6503" s="27"/>
      <c r="F6503" s="26"/>
      <c r="G6503" s="28"/>
      <c r="H6503" s="31"/>
    </row>
    <row r="6504" spans="2:8">
      <c r="B6504" s="27"/>
      <c r="C6504" s="27"/>
      <c r="D6504" s="27"/>
      <c r="E6504" s="27"/>
      <c r="F6504" s="26"/>
      <c r="G6504" s="28"/>
      <c r="H6504" s="31"/>
    </row>
    <row r="6505" spans="2:8">
      <c r="B6505" s="27"/>
      <c r="C6505" s="27"/>
      <c r="D6505" s="27"/>
      <c r="E6505" s="27"/>
      <c r="F6505" s="26"/>
      <c r="G6505" s="28"/>
      <c r="H6505" s="31"/>
    </row>
    <row r="6506" spans="2:8">
      <c r="B6506" s="27"/>
      <c r="C6506" s="27"/>
      <c r="D6506" s="27"/>
      <c r="E6506" s="27"/>
      <c r="F6506" s="26"/>
      <c r="G6506" s="28"/>
      <c r="H6506" s="31"/>
    </row>
    <row r="6507" spans="2:8">
      <c r="B6507" s="27"/>
      <c r="C6507" s="27"/>
      <c r="D6507" s="27"/>
      <c r="E6507" s="27"/>
      <c r="F6507" s="26"/>
      <c r="G6507" s="28"/>
      <c r="H6507" s="31"/>
    </row>
    <row r="6508" spans="2:8">
      <c r="B6508" s="27"/>
      <c r="C6508" s="27"/>
      <c r="D6508" s="27"/>
      <c r="E6508" s="27"/>
      <c r="F6508" s="26"/>
      <c r="G6508" s="28"/>
      <c r="H6508" s="31"/>
    </row>
    <row r="6509" spans="2:8">
      <c r="B6509" s="27"/>
      <c r="C6509" s="27"/>
      <c r="D6509" s="27"/>
      <c r="E6509" s="27"/>
      <c r="F6509" s="26"/>
      <c r="G6509" s="28"/>
      <c r="H6509" s="31"/>
    </row>
    <row r="6510" spans="2:8">
      <c r="B6510" s="27"/>
      <c r="C6510" s="27"/>
      <c r="D6510" s="27"/>
      <c r="E6510" s="27"/>
      <c r="F6510" s="26"/>
      <c r="G6510" s="28"/>
      <c r="H6510" s="31"/>
    </row>
    <row r="6511" spans="2:8">
      <c r="B6511" s="27"/>
      <c r="C6511" s="27"/>
      <c r="D6511" s="27"/>
      <c r="E6511" s="27"/>
      <c r="F6511" s="26"/>
      <c r="G6511" s="28"/>
      <c r="H6511" s="31"/>
    </row>
    <row r="6512" spans="2:8">
      <c r="B6512" s="27"/>
      <c r="C6512" s="27"/>
      <c r="D6512" s="27"/>
      <c r="E6512" s="27"/>
      <c r="F6512" s="26"/>
      <c r="G6512" s="28"/>
      <c r="H6512" s="31"/>
    </row>
    <row r="6513" spans="2:8">
      <c r="B6513" s="27"/>
      <c r="C6513" s="27"/>
      <c r="D6513" s="27"/>
      <c r="E6513" s="27"/>
      <c r="F6513" s="26"/>
      <c r="G6513" s="28"/>
      <c r="H6513" s="31"/>
    </row>
    <row r="6514" spans="2:8">
      <c r="B6514" s="27"/>
      <c r="C6514" s="27"/>
      <c r="D6514" s="27"/>
      <c r="E6514" s="27"/>
      <c r="F6514" s="26"/>
      <c r="G6514" s="28"/>
      <c r="H6514" s="31"/>
    </row>
    <row r="6515" spans="2:8">
      <c r="B6515" s="27"/>
      <c r="C6515" s="27"/>
      <c r="D6515" s="27"/>
      <c r="E6515" s="27"/>
      <c r="F6515" s="26"/>
      <c r="G6515" s="28"/>
      <c r="H6515" s="31"/>
    </row>
    <row r="6516" spans="2:8">
      <c r="B6516" s="27"/>
      <c r="C6516" s="27"/>
      <c r="D6516" s="27"/>
      <c r="E6516" s="27"/>
      <c r="F6516" s="26"/>
      <c r="G6516" s="28"/>
      <c r="H6516" s="31"/>
    </row>
    <row r="6517" spans="2:8">
      <c r="B6517" s="27"/>
      <c r="C6517" s="27"/>
      <c r="D6517" s="27"/>
      <c r="E6517" s="27"/>
      <c r="F6517" s="26"/>
      <c r="G6517" s="28"/>
      <c r="H6517" s="31"/>
    </row>
    <row r="6518" spans="2:8">
      <c r="B6518" s="27"/>
      <c r="C6518" s="27"/>
      <c r="D6518" s="27"/>
      <c r="E6518" s="27"/>
      <c r="F6518" s="26"/>
      <c r="G6518" s="28"/>
      <c r="H6518" s="31"/>
    </row>
    <row r="6519" spans="2:8">
      <c r="B6519" s="27"/>
      <c r="C6519" s="27"/>
      <c r="D6519" s="27"/>
      <c r="E6519" s="27"/>
      <c r="F6519" s="26"/>
      <c r="G6519" s="28"/>
      <c r="H6519" s="31"/>
    </row>
    <row r="6520" spans="2:8">
      <c r="B6520" s="27"/>
      <c r="C6520" s="27"/>
      <c r="D6520" s="27"/>
      <c r="E6520" s="27"/>
      <c r="F6520" s="26"/>
      <c r="G6520" s="28"/>
      <c r="H6520" s="31"/>
    </row>
    <row r="6521" spans="2:8">
      <c r="B6521" s="27"/>
      <c r="C6521" s="27"/>
      <c r="D6521" s="27"/>
      <c r="E6521" s="27"/>
      <c r="F6521" s="26"/>
      <c r="G6521" s="28"/>
      <c r="H6521" s="31"/>
    </row>
    <row r="6522" spans="2:8">
      <c r="B6522" s="27"/>
      <c r="C6522" s="27"/>
      <c r="D6522" s="27"/>
      <c r="E6522" s="27"/>
      <c r="F6522" s="26"/>
      <c r="G6522" s="28"/>
      <c r="H6522" s="31"/>
    </row>
    <row r="6523" spans="2:8">
      <c r="B6523" s="27"/>
      <c r="C6523" s="27"/>
      <c r="D6523" s="27"/>
      <c r="E6523" s="27"/>
      <c r="F6523" s="26"/>
      <c r="G6523" s="28"/>
      <c r="H6523" s="31"/>
    </row>
    <row r="6524" spans="2:8">
      <c r="B6524" s="27"/>
      <c r="C6524" s="27"/>
      <c r="D6524" s="27"/>
      <c r="E6524" s="27"/>
      <c r="F6524" s="26"/>
      <c r="G6524" s="28"/>
      <c r="H6524" s="31"/>
    </row>
    <row r="6525" spans="2:8">
      <c r="B6525" s="27"/>
      <c r="C6525" s="27"/>
      <c r="D6525" s="27"/>
      <c r="E6525" s="27"/>
      <c r="F6525" s="26"/>
      <c r="G6525" s="28"/>
      <c r="H6525" s="31"/>
    </row>
    <row r="6526" spans="2:8">
      <c r="B6526" s="27"/>
      <c r="C6526" s="27"/>
      <c r="D6526" s="27"/>
      <c r="E6526" s="27"/>
      <c r="F6526" s="26"/>
      <c r="G6526" s="28"/>
      <c r="H6526" s="31"/>
    </row>
    <row r="6527" spans="2:8">
      <c r="B6527" s="27"/>
      <c r="C6527" s="27"/>
      <c r="D6527" s="27"/>
      <c r="E6527" s="27"/>
      <c r="F6527" s="26"/>
      <c r="G6527" s="28"/>
      <c r="H6527" s="31"/>
    </row>
    <row r="6528" spans="2:8">
      <c r="B6528" s="27"/>
      <c r="C6528" s="27"/>
      <c r="D6528" s="27"/>
      <c r="E6528" s="27"/>
      <c r="F6528" s="26"/>
      <c r="G6528" s="28"/>
      <c r="H6528" s="31"/>
    </row>
    <row r="6529" spans="2:8">
      <c r="B6529" s="27"/>
      <c r="C6529" s="27"/>
      <c r="D6529" s="27"/>
      <c r="E6529" s="27"/>
      <c r="F6529" s="26"/>
      <c r="G6529" s="28"/>
      <c r="H6529" s="31"/>
    </row>
    <row r="6530" spans="2:8">
      <c r="B6530" s="27"/>
      <c r="C6530" s="27"/>
      <c r="D6530" s="27"/>
      <c r="E6530" s="27"/>
      <c r="F6530" s="26"/>
      <c r="G6530" s="28"/>
      <c r="H6530" s="31"/>
    </row>
    <row r="6531" spans="2:8">
      <c r="B6531" s="27"/>
      <c r="C6531" s="27"/>
      <c r="D6531" s="27"/>
      <c r="E6531" s="27"/>
      <c r="F6531" s="26"/>
      <c r="G6531" s="28"/>
      <c r="H6531" s="31"/>
    </row>
    <row r="6532" spans="2:8">
      <c r="B6532" s="27"/>
      <c r="C6532" s="27"/>
      <c r="D6532" s="27"/>
      <c r="E6532" s="27"/>
      <c r="F6532" s="26"/>
      <c r="G6532" s="28"/>
      <c r="H6532" s="31"/>
    </row>
    <row r="6533" spans="2:8">
      <c r="B6533" s="27"/>
      <c r="C6533" s="27"/>
      <c r="D6533" s="27"/>
      <c r="E6533" s="27"/>
      <c r="F6533" s="26"/>
      <c r="G6533" s="28"/>
      <c r="H6533" s="31"/>
    </row>
    <row r="6534" spans="2:8">
      <c r="B6534" s="27"/>
      <c r="C6534" s="27"/>
      <c r="D6534" s="27"/>
      <c r="E6534" s="27"/>
      <c r="F6534" s="26"/>
      <c r="G6534" s="28"/>
      <c r="H6534" s="31"/>
    </row>
    <row r="6535" spans="2:8">
      <c r="B6535" s="27"/>
      <c r="C6535" s="27"/>
      <c r="D6535" s="27"/>
      <c r="E6535" s="27"/>
      <c r="F6535" s="26"/>
      <c r="G6535" s="28"/>
      <c r="H6535" s="31"/>
    </row>
    <row r="6536" spans="2:8">
      <c r="B6536" s="27"/>
      <c r="C6536" s="27"/>
      <c r="D6536" s="27"/>
      <c r="E6536" s="27"/>
      <c r="F6536" s="26"/>
      <c r="G6536" s="28"/>
      <c r="H6536" s="31"/>
    </row>
    <row r="6537" spans="2:8">
      <c r="B6537" s="27"/>
      <c r="C6537" s="27"/>
      <c r="D6537" s="27"/>
      <c r="E6537" s="27"/>
      <c r="F6537" s="26"/>
      <c r="G6537" s="28"/>
      <c r="H6537" s="31"/>
    </row>
    <row r="6538" spans="2:8">
      <c r="B6538" s="27"/>
      <c r="C6538" s="27"/>
      <c r="D6538" s="27"/>
      <c r="E6538" s="27"/>
      <c r="F6538" s="26"/>
      <c r="G6538" s="28"/>
      <c r="H6538" s="31"/>
    </row>
    <row r="6539" spans="2:8">
      <c r="B6539" s="27"/>
      <c r="C6539" s="27"/>
      <c r="D6539" s="27"/>
      <c r="E6539" s="27"/>
      <c r="F6539" s="26"/>
      <c r="G6539" s="28"/>
      <c r="H6539" s="31"/>
    </row>
    <row r="6540" spans="2:8">
      <c r="B6540" s="27"/>
      <c r="C6540" s="27"/>
      <c r="D6540" s="27"/>
      <c r="E6540" s="27"/>
      <c r="F6540" s="26"/>
      <c r="G6540" s="28"/>
      <c r="H6540" s="31"/>
    </row>
    <row r="6541" spans="2:8">
      <c r="B6541" s="27"/>
      <c r="C6541" s="27"/>
      <c r="D6541" s="27"/>
      <c r="E6541" s="27"/>
      <c r="F6541" s="26"/>
      <c r="G6541" s="28"/>
      <c r="H6541" s="31"/>
    </row>
    <row r="6542" spans="2:8">
      <c r="B6542" s="27"/>
      <c r="C6542" s="27"/>
      <c r="D6542" s="27"/>
      <c r="E6542" s="27"/>
      <c r="F6542" s="26"/>
      <c r="G6542" s="28"/>
      <c r="H6542" s="31"/>
    </row>
    <row r="6543" spans="2:8">
      <c r="B6543" s="27"/>
      <c r="C6543" s="27"/>
      <c r="D6543" s="27"/>
      <c r="E6543" s="27"/>
      <c r="F6543" s="26"/>
      <c r="G6543" s="28"/>
      <c r="H6543" s="31"/>
    </row>
    <row r="6544" spans="2:8">
      <c r="B6544" s="27"/>
      <c r="C6544" s="27"/>
      <c r="D6544" s="27"/>
      <c r="E6544" s="27"/>
      <c r="F6544" s="26"/>
      <c r="G6544" s="28"/>
      <c r="H6544" s="31"/>
    </row>
    <row r="6545" spans="2:8">
      <c r="B6545" s="27"/>
      <c r="C6545" s="27"/>
      <c r="D6545" s="27"/>
      <c r="E6545" s="27"/>
      <c r="F6545" s="26"/>
      <c r="G6545" s="28"/>
      <c r="H6545" s="31"/>
    </row>
    <row r="6546" spans="2:8">
      <c r="B6546" s="27"/>
      <c r="C6546" s="27"/>
      <c r="D6546" s="27"/>
      <c r="E6546" s="27"/>
      <c r="F6546" s="26"/>
      <c r="G6546" s="28"/>
      <c r="H6546" s="31"/>
    </row>
    <row r="6547" spans="2:8">
      <c r="B6547" s="27"/>
      <c r="C6547" s="27"/>
      <c r="D6547" s="27"/>
      <c r="E6547" s="27"/>
      <c r="F6547" s="26"/>
      <c r="G6547" s="28"/>
      <c r="H6547" s="31"/>
    </row>
    <row r="6548" spans="2:8">
      <c r="B6548" s="27"/>
      <c r="C6548" s="27"/>
      <c r="D6548" s="27"/>
      <c r="E6548" s="27"/>
      <c r="F6548" s="26"/>
      <c r="G6548" s="28"/>
      <c r="H6548" s="31"/>
    </row>
    <row r="6549" spans="2:8">
      <c r="B6549" s="27"/>
      <c r="C6549" s="27"/>
      <c r="D6549" s="27"/>
      <c r="E6549" s="27"/>
      <c r="F6549" s="26"/>
      <c r="G6549" s="28"/>
      <c r="H6549" s="31"/>
    </row>
    <row r="6550" spans="2:8">
      <c r="B6550" s="27"/>
      <c r="C6550" s="27"/>
      <c r="D6550" s="27"/>
      <c r="E6550" s="27"/>
      <c r="F6550" s="26"/>
      <c r="G6550" s="28"/>
      <c r="H6550" s="31"/>
    </row>
    <row r="6551" spans="2:8">
      <c r="B6551" s="27"/>
      <c r="C6551" s="27"/>
      <c r="D6551" s="27"/>
      <c r="E6551" s="27"/>
      <c r="F6551" s="26"/>
      <c r="G6551" s="28"/>
      <c r="H6551" s="31"/>
    </row>
    <row r="6552" spans="2:8">
      <c r="B6552" s="27"/>
      <c r="C6552" s="27"/>
      <c r="D6552" s="27"/>
      <c r="E6552" s="27"/>
      <c r="F6552" s="26"/>
      <c r="G6552" s="28"/>
      <c r="H6552" s="31"/>
    </row>
    <row r="6553" spans="2:8">
      <c r="B6553" s="27"/>
      <c r="C6553" s="27"/>
      <c r="D6553" s="27"/>
      <c r="E6553" s="27"/>
      <c r="F6553" s="26"/>
      <c r="G6553" s="28"/>
      <c r="H6553" s="31"/>
    </row>
    <row r="6554" spans="2:8">
      <c r="B6554" s="27"/>
      <c r="C6554" s="27"/>
      <c r="D6554" s="27"/>
      <c r="E6554" s="27"/>
      <c r="F6554" s="26"/>
      <c r="G6554" s="28"/>
      <c r="H6554" s="31"/>
    </row>
    <row r="6555" spans="2:8">
      <c r="B6555" s="27"/>
      <c r="C6555" s="27"/>
      <c r="D6555" s="27"/>
      <c r="E6555" s="27"/>
      <c r="F6555" s="26"/>
      <c r="G6555" s="28"/>
      <c r="H6555" s="31"/>
    </row>
    <row r="6556" spans="2:8">
      <c r="B6556" s="27"/>
      <c r="C6556" s="27"/>
      <c r="D6556" s="27"/>
      <c r="E6556" s="27"/>
      <c r="F6556" s="26"/>
      <c r="G6556" s="28"/>
      <c r="H6556" s="31"/>
    </row>
    <row r="6557" spans="2:8">
      <c r="B6557" s="27"/>
      <c r="C6557" s="27"/>
      <c r="D6557" s="27"/>
      <c r="E6557" s="27"/>
      <c r="F6557" s="26"/>
      <c r="G6557" s="28"/>
      <c r="H6557" s="31"/>
    </row>
    <row r="6558" spans="2:8">
      <c r="B6558" s="27"/>
      <c r="C6558" s="27"/>
      <c r="D6558" s="27"/>
      <c r="E6558" s="27"/>
      <c r="F6558" s="26"/>
      <c r="G6558" s="28"/>
      <c r="H6558" s="31"/>
    </row>
    <row r="6559" spans="2:8">
      <c r="B6559" s="27"/>
      <c r="C6559" s="27"/>
      <c r="D6559" s="27"/>
      <c r="E6559" s="27"/>
      <c r="F6559" s="26"/>
      <c r="G6559" s="28"/>
      <c r="H6559" s="31"/>
    </row>
    <row r="6560" spans="2:8">
      <c r="B6560" s="27"/>
      <c r="C6560" s="27"/>
      <c r="D6560" s="27"/>
      <c r="E6560" s="27"/>
      <c r="F6560" s="26"/>
      <c r="G6560" s="28"/>
      <c r="H6560" s="31"/>
    </row>
    <row r="6561" spans="2:8">
      <c r="B6561" s="27"/>
      <c r="C6561" s="27"/>
      <c r="D6561" s="27"/>
      <c r="E6561" s="27"/>
      <c r="F6561" s="26"/>
      <c r="G6561" s="28"/>
      <c r="H6561" s="31"/>
    </row>
    <row r="6562" spans="2:8">
      <c r="B6562" s="27"/>
      <c r="C6562" s="27"/>
      <c r="D6562" s="27"/>
      <c r="E6562" s="27"/>
      <c r="F6562" s="26"/>
      <c r="G6562" s="28"/>
      <c r="H6562" s="31"/>
    </row>
    <row r="6563" spans="2:8">
      <c r="B6563" s="27"/>
      <c r="C6563" s="27"/>
      <c r="D6563" s="27"/>
      <c r="E6563" s="27"/>
      <c r="F6563" s="26"/>
      <c r="G6563" s="28"/>
      <c r="H6563" s="31"/>
    </row>
    <row r="6564" spans="2:8">
      <c r="B6564" s="27"/>
      <c r="C6564" s="27"/>
      <c r="D6564" s="27"/>
      <c r="E6564" s="27"/>
      <c r="F6564" s="26"/>
      <c r="G6564" s="28"/>
      <c r="H6564" s="31"/>
    </row>
    <row r="6565" spans="2:8">
      <c r="B6565" s="27"/>
      <c r="C6565" s="27"/>
      <c r="D6565" s="27"/>
      <c r="E6565" s="27"/>
      <c r="F6565" s="26"/>
      <c r="G6565" s="28"/>
      <c r="H6565" s="31"/>
    </row>
    <row r="6566" spans="2:8">
      <c r="B6566" s="27"/>
      <c r="C6566" s="27"/>
      <c r="D6566" s="27"/>
      <c r="E6566" s="27"/>
      <c r="F6566" s="26"/>
      <c r="G6566" s="28"/>
      <c r="H6566" s="31"/>
    </row>
    <row r="6567" spans="2:8">
      <c r="B6567" s="27"/>
      <c r="C6567" s="27"/>
      <c r="D6567" s="27"/>
      <c r="E6567" s="27"/>
      <c r="F6567" s="26"/>
      <c r="G6567" s="28"/>
      <c r="H6567" s="31"/>
    </row>
    <row r="6568" spans="2:8">
      <c r="B6568" s="27"/>
      <c r="C6568" s="27"/>
      <c r="D6568" s="27"/>
      <c r="E6568" s="27"/>
      <c r="F6568" s="26"/>
      <c r="G6568" s="28"/>
      <c r="H6568" s="31"/>
    </row>
    <row r="6569" spans="2:8">
      <c r="B6569" s="27"/>
      <c r="C6569" s="27"/>
      <c r="D6569" s="27"/>
      <c r="E6569" s="27"/>
      <c r="F6569" s="26"/>
      <c r="G6569" s="28"/>
      <c r="H6569" s="31"/>
    </row>
    <row r="6570" spans="2:8">
      <c r="B6570" s="27"/>
      <c r="C6570" s="27"/>
      <c r="D6570" s="27"/>
      <c r="E6570" s="27"/>
      <c r="F6570" s="26"/>
      <c r="G6570" s="28"/>
      <c r="H6570" s="31"/>
    </row>
    <row r="6571" spans="2:8">
      <c r="B6571" s="27"/>
      <c r="C6571" s="27"/>
      <c r="D6571" s="27"/>
      <c r="E6571" s="27"/>
      <c r="F6571" s="26"/>
      <c r="G6571" s="28"/>
      <c r="H6571" s="31"/>
    </row>
    <row r="6572" spans="2:8">
      <c r="B6572" s="27"/>
      <c r="C6572" s="27"/>
      <c r="D6572" s="27"/>
      <c r="E6572" s="27"/>
      <c r="F6572" s="26"/>
      <c r="G6572" s="28"/>
      <c r="H6572" s="31"/>
    </row>
    <row r="6573" spans="2:8">
      <c r="B6573" s="27"/>
      <c r="C6573" s="27"/>
      <c r="D6573" s="27"/>
      <c r="E6573" s="27"/>
      <c r="F6573" s="26"/>
      <c r="G6573" s="28"/>
      <c r="H6573" s="31"/>
    </row>
    <row r="6574" spans="2:8">
      <c r="B6574" s="27"/>
      <c r="C6574" s="27"/>
      <c r="D6574" s="27"/>
      <c r="E6574" s="27"/>
      <c r="F6574" s="26"/>
      <c r="G6574" s="28"/>
      <c r="H6574" s="31"/>
    </row>
    <row r="6575" spans="2:8">
      <c r="B6575" s="27"/>
      <c r="C6575" s="27"/>
      <c r="D6575" s="27"/>
      <c r="E6575" s="27"/>
      <c r="F6575" s="26"/>
      <c r="G6575" s="28"/>
      <c r="H6575" s="31"/>
    </row>
    <row r="6576" spans="2:8">
      <c r="B6576" s="27"/>
      <c r="C6576" s="27"/>
      <c r="D6576" s="27"/>
      <c r="E6576" s="27"/>
      <c r="F6576" s="26"/>
      <c r="G6576" s="28"/>
      <c r="H6576" s="31"/>
    </row>
    <row r="6577" spans="2:8">
      <c r="B6577" s="27"/>
      <c r="C6577" s="27"/>
      <c r="D6577" s="27"/>
      <c r="E6577" s="27"/>
      <c r="F6577" s="26"/>
      <c r="G6577" s="28"/>
      <c r="H6577" s="31"/>
    </row>
    <row r="6578" spans="2:8">
      <c r="B6578" s="27"/>
      <c r="C6578" s="27"/>
      <c r="D6578" s="27"/>
      <c r="E6578" s="27"/>
      <c r="F6578" s="26"/>
      <c r="G6578" s="28"/>
      <c r="H6578" s="31"/>
    </row>
    <row r="6579" spans="2:8">
      <c r="B6579" s="27"/>
      <c r="C6579" s="27"/>
      <c r="D6579" s="27"/>
      <c r="E6579" s="27"/>
      <c r="F6579" s="26"/>
      <c r="G6579" s="28"/>
      <c r="H6579" s="31"/>
    </row>
    <row r="6580" spans="2:8">
      <c r="B6580" s="27"/>
      <c r="C6580" s="27"/>
      <c r="D6580" s="27"/>
      <c r="E6580" s="27"/>
      <c r="F6580" s="26"/>
      <c r="G6580" s="28"/>
      <c r="H6580" s="31"/>
    </row>
    <row r="6581" spans="2:8">
      <c r="B6581" s="27"/>
      <c r="C6581" s="27"/>
      <c r="D6581" s="27"/>
      <c r="E6581" s="27"/>
      <c r="F6581" s="26"/>
      <c r="G6581" s="28"/>
      <c r="H6581" s="31"/>
    </row>
    <row r="6582" spans="2:8">
      <c r="B6582" s="27"/>
      <c r="C6582" s="27"/>
      <c r="D6582" s="27"/>
      <c r="E6582" s="27"/>
      <c r="F6582" s="26"/>
      <c r="G6582" s="28"/>
      <c r="H6582" s="31"/>
    </row>
    <row r="6583" spans="2:8">
      <c r="B6583" s="27"/>
      <c r="C6583" s="27"/>
      <c r="D6583" s="27"/>
      <c r="E6583" s="27"/>
      <c r="F6583" s="26"/>
      <c r="G6583" s="28"/>
      <c r="H6583" s="31"/>
    </row>
    <row r="6584" spans="2:8">
      <c r="B6584" s="27"/>
      <c r="C6584" s="27"/>
      <c r="D6584" s="27"/>
      <c r="E6584" s="27"/>
      <c r="F6584" s="26"/>
      <c r="G6584" s="28"/>
      <c r="H6584" s="31"/>
    </row>
    <row r="6585" spans="2:8">
      <c r="B6585" s="27"/>
      <c r="C6585" s="27"/>
      <c r="D6585" s="27"/>
      <c r="E6585" s="27"/>
      <c r="F6585" s="26"/>
      <c r="G6585" s="28"/>
      <c r="H6585" s="31"/>
    </row>
    <row r="6586" spans="2:8">
      <c r="B6586" s="27"/>
      <c r="C6586" s="27"/>
      <c r="D6586" s="27"/>
      <c r="E6586" s="27"/>
      <c r="F6586" s="26"/>
      <c r="G6586" s="28"/>
      <c r="H6586" s="31"/>
    </row>
    <row r="6587" spans="2:8">
      <c r="B6587" s="27"/>
      <c r="C6587" s="27"/>
      <c r="D6587" s="27"/>
      <c r="E6587" s="27"/>
      <c r="F6587" s="26"/>
      <c r="G6587" s="28"/>
      <c r="H6587" s="31"/>
    </row>
    <row r="6588" spans="2:8">
      <c r="B6588" s="27"/>
      <c r="C6588" s="27"/>
      <c r="D6588" s="27"/>
      <c r="E6588" s="27"/>
      <c r="F6588" s="26"/>
      <c r="G6588" s="28"/>
      <c r="H6588" s="31"/>
    </row>
    <row r="6589" spans="2:8">
      <c r="B6589" s="27"/>
      <c r="C6589" s="27"/>
      <c r="D6589" s="27"/>
      <c r="E6589" s="27"/>
      <c r="F6589" s="26"/>
      <c r="G6589" s="28"/>
      <c r="H6589" s="31"/>
    </row>
    <row r="6590" spans="2:8">
      <c r="B6590" s="27"/>
      <c r="C6590" s="27"/>
      <c r="D6590" s="27"/>
      <c r="E6590" s="27"/>
      <c r="F6590" s="26"/>
      <c r="G6590" s="28"/>
      <c r="H6590" s="31"/>
    </row>
    <row r="6591" spans="2:8">
      <c r="B6591" s="27"/>
      <c r="C6591" s="27"/>
      <c r="D6591" s="27"/>
      <c r="E6591" s="27"/>
      <c r="F6591" s="26"/>
      <c r="G6591" s="28"/>
      <c r="H6591" s="31"/>
    </row>
    <row r="6592" spans="2:8">
      <c r="B6592" s="27"/>
      <c r="C6592" s="27"/>
      <c r="D6592" s="27"/>
      <c r="E6592" s="27"/>
      <c r="F6592" s="26"/>
      <c r="G6592" s="28"/>
      <c r="H6592" s="31"/>
    </row>
    <row r="6593" spans="2:8">
      <c r="B6593" s="27"/>
      <c r="C6593" s="27"/>
      <c r="D6593" s="27"/>
      <c r="E6593" s="27"/>
      <c r="F6593" s="26"/>
      <c r="G6593" s="28"/>
      <c r="H6593" s="31"/>
    </row>
    <row r="6594" spans="2:8">
      <c r="B6594" s="27"/>
      <c r="C6594" s="27"/>
      <c r="D6594" s="27"/>
      <c r="E6594" s="27"/>
      <c r="F6594" s="26"/>
      <c r="G6594" s="28"/>
      <c r="H6594" s="31"/>
    </row>
    <row r="6595" spans="2:8">
      <c r="B6595" s="27"/>
      <c r="C6595" s="27"/>
      <c r="D6595" s="27"/>
      <c r="E6595" s="27"/>
      <c r="F6595" s="26"/>
      <c r="G6595" s="28"/>
      <c r="H6595" s="31"/>
    </row>
    <row r="6596" spans="2:8">
      <c r="B6596" s="27"/>
      <c r="C6596" s="27"/>
      <c r="D6596" s="27"/>
      <c r="E6596" s="27"/>
      <c r="F6596" s="26"/>
      <c r="G6596" s="28"/>
      <c r="H6596" s="31"/>
    </row>
    <row r="6597" spans="2:8">
      <c r="B6597" s="27"/>
      <c r="C6597" s="27"/>
      <c r="D6597" s="27"/>
      <c r="E6597" s="27"/>
      <c r="F6597" s="26"/>
      <c r="G6597" s="28"/>
      <c r="H6597" s="31"/>
    </row>
    <row r="6598" spans="2:8">
      <c r="B6598" s="27"/>
      <c r="C6598" s="27"/>
      <c r="D6598" s="27"/>
      <c r="E6598" s="27"/>
      <c r="F6598" s="26"/>
      <c r="G6598" s="28"/>
      <c r="H6598" s="31"/>
    </row>
    <row r="6599" spans="2:8">
      <c r="B6599" s="27"/>
      <c r="C6599" s="27"/>
      <c r="D6599" s="27"/>
      <c r="E6599" s="27"/>
      <c r="F6599" s="26"/>
      <c r="G6599" s="28"/>
      <c r="H6599" s="31"/>
    </row>
    <row r="6600" spans="2:8">
      <c r="B6600" s="27"/>
      <c r="C6600" s="27"/>
      <c r="D6600" s="27"/>
      <c r="E6600" s="27"/>
      <c r="F6600" s="26"/>
      <c r="G6600" s="28"/>
      <c r="H6600" s="31"/>
    </row>
    <row r="6601" spans="2:8">
      <c r="B6601" s="27"/>
      <c r="C6601" s="27"/>
      <c r="D6601" s="27"/>
      <c r="E6601" s="27"/>
      <c r="F6601" s="26"/>
      <c r="G6601" s="28"/>
      <c r="H6601" s="31"/>
    </row>
    <row r="6602" spans="2:8">
      <c r="B6602" s="27"/>
      <c r="C6602" s="27"/>
      <c r="D6602" s="27"/>
      <c r="E6602" s="27"/>
      <c r="F6602" s="26"/>
      <c r="G6602" s="28"/>
      <c r="H6602" s="31"/>
    </row>
    <row r="6603" spans="2:8">
      <c r="B6603" s="27"/>
      <c r="C6603" s="27"/>
      <c r="D6603" s="27"/>
      <c r="E6603" s="27"/>
      <c r="F6603" s="26"/>
      <c r="G6603" s="28"/>
      <c r="H6603" s="31"/>
    </row>
    <row r="6604" spans="2:8">
      <c r="B6604" s="27"/>
      <c r="C6604" s="27"/>
      <c r="D6604" s="27"/>
      <c r="E6604" s="27"/>
      <c r="F6604" s="26"/>
      <c r="G6604" s="28"/>
      <c r="H6604" s="31"/>
    </row>
    <row r="6605" spans="2:8">
      <c r="B6605" s="27"/>
      <c r="C6605" s="27"/>
      <c r="D6605" s="27"/>
      <c r="E6605" s="27"/>
      <c r="F6605" s="26"/>
      <c r="G6605" s="28"/>
      <c r="H6605" s="31"/>
    </row>
    <row r="6606" spans="2:8">
      <c r="B6606" s="27"/>
      <c r="C6606" s="27"/>
      <c r="D6606" s="27"/>
      <c r="E6606" s="27"/>
      <c r="F6606" s="26"/>
      <c r="G6606" s="28"/>
      <c r="H6606" s="31"/>
    </row>
    <row r="6607" spans="2:8">
      <c r="B6607" s="27"/>
      <c r="C6607" s="27"/>
      <c r="D6607" s="27"/>
      <c r="E6607" s="27"/>
      <c r="F6607" s="26"/>
      <c r="G6607" s="28"/>
      <c r="H6607" s="31"/>
    </row>
    <row r="6608" spans="2:8">
      <c r="B6608" s="27"/>
      <c r="C6608" s="27"/>
      <c r="D6608" s="27"/>
      <c r="E6608" s="27"/>
      <c r="F6608" s="26"/>
      <c r="G6608" s="28"/>
      <c r="H6608" s="31"/>
    </row>
    <row r="6609" spans="2:8">
      <c r="B6609" s="27"/>
      <c r="C6609" s="27"/>
      <c r="D6609" s="27"/>
      <c r="E6609" s="27"/>
      <c r="F6609" s="26"/>
      <c r="G6609" s="28"/>
      <c r="H6609" s="31"/>
    </row>
    <row r="6610" spans="2:8">
      <c r="B6610" s="27"/>
      <c r="C6610" s="27"/>
      <c r="D6610" s="27"/>
      <c r="E6610" s="27"/>
      <c r="F6610" s="26"/>
      <c r="G6610" s="28"/>
      <c r="H6610" s="31"/>
    </row>
    <row r="6611" spans="2:8">
      <c r="B6611" s="27"/>
      <c r="C6611" s="27"/>
      <c r="D6611" s="27"/>
      <c r="E6611" s="27"/>
      <c r="F6611" s="26"/>
      <c r="G6611" s="28"/>
      <c r="H6611" s="31"/>
    </row>
    <row r="6612" spans="2:8">
      <c r="B6612" s="27"/>
      <c r="C6612" s="27"/>
      <c r="D6612" s="27"/>
      <c r="E6612" s="27"/>
      <c r="F6612" s="26"/>
      <c r="G6612" s="28"/>
      <c r="H6612" s="31"/>
    </row>
    <row r="6613" spans="2:8">
      <c r="B6613" s="27"/>
      <c r="C6613" s="27"/>
      <c r="D6613" s="27"/>
      <c r="E6613" s="27"/>
      <c r="F6613" s="26"/>
      <c r="G6613" s="28"/>
      <c r="H6613" s="31"/>
    </row>
    <row r="6614" spans="2:8">
      <c r="B6614" s="27"/>
      <c r="C6614" s="27"/>
      <c r="D6614" s="27"/>
      <c r="E6614" s="27"/>
      <c r="F6614" s="26"/>
      <c r="G6614" s="28"/>
      <c r="H6614" s="31"/>
    </row>
    <row r="6615" spans="2:8">
      <c r="B6615" s="27"/>
      <c r="C6615" s="27"/>
      <c r="D6615" s="27"/>
      <c r="E6615" s="27"/>
      <c r="F6615" s="26"/>
      <c r="G6615" s="28"/>
      <c r="H6615" s="31"/>
    </row>
    <row r="6616" spans="2:8">
      <c r="B6616" s="27"/>
      <c r="C6616" s="27"/>
      <c r="D6616" s="27"/>
      <c r="E6616" s="27"/>
      <c r="F6616" s="26"/>
      <c r="G6616" s="28"/>
      <c r="H6616" s="31"/>
    </row>
    <row r="6617" spans="2:8">
      <c r="B6617" s="27"/>
      <c r="C6617" s="27"/>
      <c r="D6617" s="27"/>
      <c r="E6617" s="27"/>
      <c r="F6617" s="26"/>
      <c r="G6617" s="28"/>
      <c r="H6617" s="31"/>
    </row>
    <row r="6618" spans="2:8">
      <c r="B6618" s="27"/>
      <c r="C6618" s="27"/>
      <c r="D6618" s="27"/>
      <c r="E6618" s="27"/>
      <c r="F6618" s="26"/>
      <c r="G6618" s="28"/>
      <c r="H6618" s="31"/>
    </row>
    <row r="6619" spans="2:8">
      <c r="B6619" s="27"/>
      <c r="C6619" s="27"/>
      <c r="D6619" s="27"/>
      <c r="E6619" s="27"/>
      <c r="F6619" s="26"/>
      <c r="G6619" s="28"/>
      <c r="H6619" s="31"/>
    </row>
    <row r="6620" spans="2:8">
      <c r="B6620" s="27"/>
      <c r="C6620" s="27"/>
      <c r="D6620" s="27"/>
      <c r="E6620" s="27"/>
      <c r="F6620" s="26"/>
      <c r="G6620" s="28"/>
      <c r="H6620" s="31"/>
    </row>
    <row r="6621" spans="2:8">
      <c r="B6621" s="27"/>
      <c r="C6621" s="27"/>
      <c r="D6621" s="27"/>
      <c r="E6621" s="27"/>
      <c r="F6621" s="26"/>
      <c r="G6621" s="28"/>
      <c r="H6621" s="31"/>
    </row>
    <row r="6622" spans="2:8">
      <c r="B6622" s="27"/>
      <c r="C6622" s="27"/>
      <c r="D6622" s="27"/>
      <c r="E6622" s="27"/>
      <c r="F6622" s="26"/>
      <c r="G6622" s="28"/>
      <c r="H6622" s="31"/>
    </row>
    <row r="6623" spans="2:8">
      <c r="B6623" s="27"/>
      <c r="C6623" s="27"/>
      <c r="D6623" s="27"/>
      <c r="E6623" s="27"/>
      <c r="F6623" s="26"/>
      <c r="G6623" s="28"/>
      <c r="H6623" s="31"/>
    </row>
    <row r="6624" spans="2:8">
      <c r="B6624" s="27"/>
      <c r="C6624" s="27"/>
      <c r="D6624" s="27"/>
      <c r="E6624" s="27"/>
      <c r="F6624" s="26"/>
      <c r="G6624" s="28"/>
      <c r="H6624" s="31"/>
    </row>
    <row r="6625" spans="2:8">
      <c r="B6625" s="27"/>
      <c r="C6625" s="27"/>
      <c r="D6625" s="27"/>
      <c r="E6625" s="27"/>
      <c r="F6625" s="26"/>
      <c r="G6625" s="28"/>
      <c r="H6625" s="31"/>
    </row>
    <row r="6626" spans="2:8">
      <c r="B6626" s="27"/>
      <c r="C6626" s="27"/>
      <c r="D6626" s="27"/>
      <c r="E6626" s="27"/>
      <c r="F6626" s="26"/>
      <c r="G6626" s="28"/>
      <c r="H6626" s="31"/>
    </row>
    <row r="6627" spans="2:8">
      <c r="B6627" s="27"/>
      <c r="C6627" s="27"/>
      <c r="D6627" s="27"/>
      <c r="E6627" s="27"/>
      <c r="F6627" s="26"/>
      <c r="G6627" s="28"/>
      <c r="H6627" s="31"/>
    </row>
    <row r="6628" spans="2:8">
      <c r="B6628" s="27"/>
      <c r="C6628" s="27"/>
      <c r="D6628" s="27"/>
      <c r="E6628" s="27"/>
      <c r="F6628" s="26"/>
      <c r="G6628" s="28"/>
      <c r="H6628" s="31"/>
    </row>
    <row r="6629" spans="2:8">
      <c r="B6629" s="27"/>
      <c r="C6629" s="27"/>
      <c r="D6629" s="27"/>
      <c r="E6629" s="27"/>
      <c r="F6629" s="26"/>
      <c r="G6629" s="28"/>
      <c r="H6629" s="31"/>
    </row>
    <row r="6630" spans="2:8">
      <c r="B6630" s="27"/>
      <c r="C6630" s="27"/>
      <c r="D6630" s="27"/>
      <c r="E6630" s="27"/>
      <c r="F6630" s="26"/>
      <c r="G6630" s="28"/>
      <c r="H6630" s="31"/>
    </row>
    <row r="6631" spans="2:8">
      <c r="B6631" s="27"/>
      <c r="C6631" s="27"/>
      <c r="D6631" s="27"/>
      <c r="E6631" s="27"/>
      <c r="F6631" s="26"/>
      <c r="G6631" s="28"/>
      <c r="H6631" s="31"/>
    </row>
    <row r="6632" spans="2:8">
      <c r="B6632" s="27"/>
      <c r="C6632" s="27"/>
      <c r="D6632" s="27"/>
      <c r="E6632" s="27"/>
      <c r="F6632" s="26"/>
      <c r="G6632" s="28"/>
      <c r="H6632" s="31"/>
    </row>
    <row r="6633" spans="2:8">
      <c r="B6633" s="27"/>
      <c r="C6633" s="27"/>
      <c r="D6633" s="27"/>
      <c r="E6633" s="27"/>
      <c r="F6633" s="26"/>
      <c r="G6633" s="28"/>
      <c r="H6633" s="31"/>
    </row>
    <row r="6634" spans="2:8">
      <c r="B6634" s="27"/>
      <c r="C6634" s="27"/>
      <c r="D6634" s="27"/>
      <c r="E6634" s="27"/>
      <c r="F6634" s="26"/>
      <c r="G6634" s="28"/>
      <c r="H6634" s="31"/>
    </row>
    <row r="6635" spans="2:8">
      <c r="B6635" s="27"/>
      <c r="C6635" s="27"/>
      <c r="D6635" s="27"/>
      <c r="E6635" s="27"/>
      <c r="F6635" s="26"/>
      <c r="G6635" s="28"/>
      <c r="H6635" s="31"/>
    </row>
    <row r="6636" spans="2:8">
      <c r="B6636" s="27"/>
      <c r="C6636" s="27"/>
      <c r="D6636" s="27"/>
      <c r="E6636" s="27"/>
      <c r="F6636" s="26"/>
      <c r="G6636" s="28"/>
      <c r="H6636" s="31"/>
    </row>
    <row r="6637" spans="2:8">
      <c r="B6637" s="27"/>
      <c r="C6637" s="27"/>
      <c r="D6637" s="27"/>
      <c r="E6637" s="27"/>
      <c r="F6637" s="26"/>
      <c r="G6637" s="28"/>
      <c r="H6637" s="31"/>
    </row>
    <row r="6638" spans="2:8">
      <c r="B6638" s="27"/>
      <c r="C6638" s="27"/>
      <c r="D6638" s="27"/>
      <c r="E6638" s="27"/>
      <c r="F6638" s="26"/>
      <c r="G6638" s="28"/>
      <c r="H6638" s="31"/>
    </row>
    <row r="6639" spans="2:8">
      <c r="B6639" s="27"/>
      <c r="C6639" s="27"/>
      <c r="D6639" s="27"/>
      <c r="E6639" s="27"/>
      <c r="F6639" s="26"/>
      <c r="G6639" s="28"/>
      <c r="H6639" s="31"/>
    </row>
    <row r="6640" spans="2:8">
      <c r="B6640" s="27"/>
      <c r="C6640" s="27"/>
      <c r="D6640" s="27"/>
      <c r="E6640" s="27"/>
      <c r="F6640" s="26"/>
      <c r="G6640" s="28"/>
      <c r="H6640" s="31"/>
    </row>
    <row r="6641" spans="2:8">
      <c r="B6641" s="27"/>
      <c r="C6641" s="27"/>
      <c r="D6641" s="27"/>
      <c r="E6641" s="27"/>
      <c r="F6641" s="26"/>
      <c r="G6641" s="28"/>
      <c r="H6641" s="31"/>
    </row>
    <row r="6642" spans="2:8">
      <c r="B6642" s="27"/>
      <c r="C6642" s="27"/>
      <c r="D6642" s="27"/>
      <c r="E6642" s="27"/>
      <c r="F6642" s="26"/>
      <c r="G6642" s="28"/>
      <c r="H6642" s="31"/>
    </row>
    <row r="6643" spans="2:8">
      <c r="B6643" s="27"/>
      <c r="C6643" s="27"/>
      <c r="D6643" s="27"/>
      <c r="E6643" s="27"/>
      <c r="F6643" s="26"/>
      <c r="G6643" s="28"/>
      <c r="H6643" s="31"/>
    </row>
    <row r="6644" spans="2:8">
      <c r="B6644" s="27"/>
      <c r="C6644" s="27"/>
      <c r="D6644" s="27"/>
      <c r="E6644" s="27"/>
      <c r="F6644" s="26"/>
      <c r="G6644" s="28"/>
      <c r="H6644" s="31"/>
    </row>
    <row r="6645" spans="2:8">
      <c r="B6645" s="27"/>
      <c r="C6645" s="27"/>
      <c r="D6645" s="27"/>
      <c r="E6645" s="27"/>
      <c r="F6645" s="26"/>
      <c r="G6645" s="28"/>
      <c r="H6645" s="31"/>
    </row>
    <row r="6646" spans="2:8">
      <c r="B6646" s="27"/>
      <c r="C6646" s="27"/>
      <c r="D6646" s="27"/>
      <c r="E6646" s="27"/>
      <c r="F6646" s="26"/>
      <c r="G6646" s="28"/>
      <c r="H6646" s="31"/>
    </row>
    <row r="6647" spans="2:8">
      <c r="B6647" s="27"/>
      <c r="C6647" s="27"/>
      <c r="D6647" s="27"/>
      <c r="E6647" s="27"/>
      <c r="F6647" s="26"/>
      <c r="G6647" s="28"/>
      <c r="H6647" s="31"/>
    </row>
    <row r="6648" spans="2:8">
      <c r="B6648" s="27"/>
      <c r="C6648" s="27"/>
      <c r="D6648" s="27"/>
      <c r="E6648" s="27"/>
      <c r="F6648" s="26"/>
      <c r="G6648" s="28"/>
      <c r="H6648" s="31"/>
    </row>
    <row r="6649" spans="2:8">
      <c r="B6649" s="27"/>
      <c r="C6649" s="27"/>
      <c r="D6649" s="27"/>
      <c r="E6649" s="27"/>
      <c r="F6649" s="26"/>
      <c r="G6649" s="28"/>
      <c r="H6649" s="31"/>
    </row>
    <row r="6650" spans="2:8">
      <c r="B6650" s="27"/>
      <c r="C6650" s="27"/>
      <c r="D6650" s="27"/>
      <c r="E6650" s="27"/>
      <c r="F6650" s="26"/>
      <c r="G6650" s="28"/>
      <c r="H6650" s="31"/>
    </row>
    <row r="6651" spans="2:8">
      <c r="B6651" s="27"/>
      <c r="C6651" s="27"/>
      <c r="D6651" s="27"/>
      <c r="E6651" s="27"/>
      <c r="F6651" s="26"/>
      <c r="G6651" s="28"/>
      <c r="H6651" s="31"/>
    </row>
    <row r="6652" spans="2:8">
      <c r="B6652" s="27"/>
      <c r="C6652" s="27"/>
      <c r="D6652" s="27"/>
      <c r="E6652" s="27"/>
      <c r="F6652" s="26"/>
      <c r="G6652" s="28"/>
      <c r="H6652" s="31"/>
    </row>
    <row r="6653" spans="2:8">
      <c r="B6653" s="27"/>
      <c r="C6653" s="27"/>
      <c r="D6653" s="27"/>
      <c r="E6653" s="27"/>
      <c r="F6653" s="26"/>
      <c r="G6653" s="28"/>
      <c r="H6653" s="31"/>
    </row>
    <row r="6654" spans="2:8">
      <c r="B6654" s="27"/>
      <c r="C6654" s="27"/>
      <c r="D6654" s="27"/>
      <c r="E6654" s="27"/>
      <c r="F6654" s="26"/>
      <c r="G6654" s="28"/>
      <c r="H6654" s="31"/>
    </row>
    <row r="6655" spans="2:8">
      <c r="B6655" s="27"/>
      <c r="C6655" s="27"/>
      <c r="D6655" s="27"/>
      <c r="E6655" s="27"/>
      <c r="F6655" s="26"/>
      <c r="G6655" s="28"/>
      <c r="H6655" s="31"/>
    </row>
    <row r="6656" spans="2:8">
      <c r="B6656" s="27"/>
      <c r="C6656" s="27"/>
      <c r="D6656" s="27"/>
      <c r="E6656" s="27"/>
      <c r="F6656" s="26"/>
      <c r="G6656" s="28"/>
      <c r="H6656" s="31"/>
    </row>
    <row r="6657" spans="2:8">
      <c r="B6657" s="27"/>
      <c r="C6657" s="27"/>
      <c r="D6657" s="27"/>
      <c r="E6657" s="27"/>
      <c r="F6657" s="26"/>
      <c r="G6657" s="28"/>
      <c r="H6657" s="31"/>
    </row>
    <row r="6658" spans="2:8">
      <c r="B6658" s="27"/>
      <c r="C6658" s="27"/>
      <c r="D6658" s="27"/>
      <c r="E6658" s="27"/>
      <c r="F6658" s="26"/>
      <c r="G6658" s="28"/>
      <c r="H6658" s="31"/>
    </row>
    <row r="6659" spans="2:8">
      <c r="B6659" s="27"/>
      <c r="C6659" s="27"/>
      <c r="D6659" s="27"/>
      <c r="E6659" s="27"/>
      <c r="F6659" s="26"/>
      <c r="G6659" s="28"/>
      <c r="H6659" s="31"/>
    </row>
    <row r="6660" spans="2:8">
      <c r="B6660" s="27"/>
      <c r="C6660" s="27"/>
      <c r="D6660" s="27"/>
      <c r="E6660" s="27"/>
      <c r="F6660" s="26"/>
      <c r="G6660" s="28"/>
      <c r="H6660" s="31"/>
    </row>
    <row r="6661" spans="2:8">
      <c r="B6661" s="27"/>
      <c r="C6661" s="27"/>
      <c r="D6661" s="27"/>
      <c r="E6661" s="27"/>
      <c r="F6661" s="26"/>
      <c r="G6661" s="28"/>
      <c r="H6661" s="31"/>
    </row>
    <row r="6662" spans="2:8">
      <c r="B6662" s="27"/>
      <c r="C6662" s="27"/>
      <c r="D6662" s="27"/>
      <c r="E6662" s="27"/>
      <c r="F6662" s="26"/>
      <c r="G6662" s="28"/>
      <c r="H6662" s="31"/>
    </row>
    <row r="6663" spans="2:8">
      <c r="B6663" s="27"/>
      <c r="C6663" s="27"/>
      <c r="D6663" s="27"/>
      <c r="E6663" s="27"/>
      <c r="F6663" s="26"/>
      <c r="G6663" s="28"/>
      <c r="H6663" s="31"/>
    </row>
    <row r="6664" spans="2:8">
      <c r="B6664" s="27"/>
      <c r="C6664" s="27"/>
      <c r="D6664" s="27"/>
      <c r="E6664" s="27"/>
      <c r="F6664" s="26"/>
      <c r="G6664" s="28"/>
      <c r="H6664" s="31"/>
    </row>
    <row r="6665" spans="2:8">
      <c r="B6665" s="27"/>
      <c r="C6665" s="27"/>
      <c r="D6665" s="27"/>
      <c r="E6665" s="27"/>
      <c r="F6665" s="26"/>
      <c r="G6665" s="28"/>
      <c r="H6665" s="31"/>
    </row>
    <row r="6666" spans="2:8">
      <c r="B6666" s="27"/>
      <c r="C6666" s="27"/>
      <c r="D6666" s="27"/>
      <c r="E6666" s="27"/>
      <c r="F6666" s="26"/>
      <c r="G6666" s="28"/>
      <c r="H6666" s="31"/>
    </row>
    <row r="6667" spans="2:8">
      <c r="B6667" s="27"/>
      <c r="C6667" s="27"/>
      <c r="D6667" s="27"/>
      <c r="E6667" s="27"/>
      <c r="F6667" s="26"/>
      <c r="G6667" s="28"/>
      <c r="H6667" s="31"/>
    </row>
    <row r="6668" spans="2:8">
      <c r="B6668" s="27"/>
      <c r="C6668" s="27"/>
      <c r="D6668" s="27"/>
      <c r="E6668" s="27"/>
      <c r="F6668" s="26"/>
      <c r="G6668" s="28"/>
      <c r="H6668" s="31"/>
    </row>
    <row r="6669" spans="2:8">
      <c r="B6669" s="27"/>
      <c r="C6669" s="27"/>
      <c r="D6669" s="27"/>
      <c r="E6669" s="27"/>
      <c r="F6669" s="26"/>
      <c r="G6669" s="28"/>
      <c r="H6669" s="31"/>
    </row>
    <row r="6670" spans="2:8">
      <c r="B6670" s="27"/>
      <c r="C6670" s="27"/>
      <c r="D6670" s="27"/>
      <c r="E6670" s="27"/>
      <c r="F6670" s="26"/>
      <c r="G6670" s="28"/>
      <c r="H6670" s="31"/>
    </row>
    <row r="6671" spans="2:8">
      <c r="B6671" s="27"/>
      <c r="C6671" s="27"/>
      <c r="D6671" s="27"/>
      <c r="E6671" s="27"/>
      <c r="F6671" s="26"/>
      <c r="G6671" s="28"/>
      <c r="H6671" s="31"/>
    </row>
    <row r="6672" spans="2:8">
      <c r="B6672" s="27"/>
      <c r="C6672" s="27"/>
      <c r="D6672" s="27"/>
      <c r="E6672" s="27"/>
      <c r="F6672" s="26"/>
      <c r="G6672" s="28"/>
      <c r="H6672" s="31"/>
    </row>
    <row r="6673" spans="2:8">
      <c r="B6673" s="27"/>
      <c r="C6673" s="27"/>
      <c r="D6673" s="27"/>
      <c r="E6673" s="27"/>
      <c r="F6673" s="26"/>
      <c r="G6673" s="28"/>
      <c r="H6673" s="31"/>
    </row>
    <row r="6674" spans="2:8">
      <c r="B6674" s="27"/>
      <c r="C6674" s="27"/>
      <c r="D6674" s="27"/>
      <c r="E6674" s="27"/>
      <c r="F6674" s="26"/>
      <c r="G6674" s="28"/>
      <c r="H6674" s="31"/>
    </row>
    <row r="6675" spans="2:8">
      <c r="B6675" s="27"/>
      <c r="C6675" s="27"/>
      <c r="D6675" s="27"/>
      <c r="E6675" s="27"/>
      <c r="F6675" s="26"/>
      <c r="G6675" s="28"/>
      <c r="H6675" s="31"/>
    </row>
    <row r="6676" spans="2:8">
      <c r="B6676" s="27"/>
      <c r="C6676" s="27"/>
      <c r="D6676" s="27"/>
      <c r="E6676" s="27"/>
      <c r="F6676" s="26"/>
      <c r="G6676" s="28"/>
      <c r="H6676" s="31"/>
    </row>
    <row r="6677" spans="2:8">
      <c r="B6677" s="27"/>
      <c r="C6677" s="27"/>
      <c r="D6677" s="27"/>
      <c r="E6677" s="27"/>
      <c r="F6677" s="26"/>
      <c r="G6677" s="28"/>
      <c r="H6677" s="31"/>
    </row>
    <row r="6678" spans="2:8">
      <c r="B6678" s="27"/>
      <c r="C6678" s="27"/>
      <c r="D6678" s="27"/>
      <c r="E6678" s="27"/>
      <c r="F6678" s="26"/>
      <c r="G6678" s="28"/>
      <c r="H6678" s="31"/>
    </row>
    <row r="6679" spans="2:8">
      <c r="B6679" s="27"/>
      <c r="C6679" s="27"/>
      <c r="D6679" s="27"/>
      <c r="E6679" s="27"/>
      <c r="F6679" s="26"/>
      <c r="G6679" s="28"/>
      <c r="H6679" s="31"/>
    </row>
    <row r="6680" spans="2:8">
      <c r="B6680" s="27"/>
      <c r="C6680" s="27"/>
      <c r="D6680" s="27"/>
      <c r="E6680" s="27"/>
      <c r="F6680" s="26"/>
      <c r="G6680" s="28"/>
      <c r="H6680" s="31"/>
    </row>
    <row r="6681" spans="2:8">
      <c r="B6681" s="27"/>
      <c r="C6681" s="27"/>
      <c r="D6681" s="27"/>
      <c r="E6681" s="27"/>
      <c r="F6681" s="26"/>
      <c r="G6681" s="28"/>
      <c r="H6681" s="31"/>
    </row>
    <row r="6682" spans="2:8">
      <c r="B6682" s="27"/>
      <c r="C6682" s="27"/>
      <c r="D6682" s="27"/>
      <c r="E6682" s="27"/>
      <c r="F6682" s="26"/>
      <c r="G6682" s="28"/>
      <c r="H6682" s="31"/>
    </row>
    <row r="6683" spans="2:8">
      <c r="B6683" s="27"/>
      <c r="C6683" s="27"/>
      <c r="D6683" s="27"/>
      <c r="E6683" s="27"/>
      <c r="F6683" s="26"/>
      <c r="G6683" s="28"/>
      <c r="H6683" s="31"/>
    </row>
    <row r="6684" spans="2:8">
      <c r="B6684" s="27"/>
      <c r="C6684" s="27"/>
      <c r="D6684" s="27"/>
      <c r="E6684" s="27"/>
      <c r="F6684" s="26"/>
      <c r="G6684" s="28"/>
      <c r="H6684" s="31"/>
    </row>
    <row r="6685" spans="2:8">
      <c r="B6685" s="27"/>
      <c r="C6685" s="27"/>
      <c r="D6685" s="27"/>
      <c r="E6685" s="27"/>
      <c r="F6685" s="26"/>
      <c r="G6685" s="28"/>
      <c r="H6685" s="31"/>
    </row>
    <row r="6686" spans="2:8">
      <c r="B6686" s="27"/>
      <c r="C6686" s="27"/>
      <c r="D6686" s="27"/>
      <c r="E6686" s="27"/>
      <c r="F6686" s="26"/>
      <c r="G6686" s="28"/>
      <c r="H6686" s="31"/>
    </row>
    <row r="6687" spans="2:8">
      <c r="B6687" s="27"/>
      <c r="C6687" s="27"/>
      <c r="D6687" s="27"/>
      <c r="E6687" s="27"/>
      <c r="F6687" s="26"/>
      <c r="G6687" s="28"/>
      <c r="H6687" s="31"/>
    </row>
    <row r="6688" spans="2:8">
      <c r="B6688" s="27"/>
      <c r="C6688" s="27"/>
      <c r="D6688" s="27"/>
      <c r="E6688" s="27"/>
      <c r="F6688" s="26"/>
      <c r="G6688" s="28"/>
      <c r="H6688" s="31"/>
    </row>
    <row r="6689" spans="2:8">
      <c r="B6689" s="27"/>
      <c r="C6689" s="27"/>
      <c r="D6689" s="27"/>
      <c r="E6689" s="27"/>
      <c r="F6689" s="26"/>
      <c r="G6689" s="28"/>
      <c r="H6689" s="31"/>
    </row>
    <row r="6690" spans="2:8">
      <c r="B6690" s="27"/>
      <c r="C6690" s="27"/>
      <c r="D6690" s="27"/>
      <c r="E6690" s="27"/>
      <c r="F6690" s="26"/>
      <c r="G6690" s="28"/>
      <c r="H6690" s="31"/>
    </row>
    <row r="6691" spans="2:8">
      <c r="B6691" s="27"/>
      <c r="C6691" s="27"/>
      <c r="D6691" s="27"/>
      <c r="E6691" s="27"/>
      <c r="F6691" s="26"/>
      <c r="G6691" s="28"/>
      <c r="H6691" s="31"/>
    </row>
    <row r="6692" spans="2:8">
      <c r="B6692" s="27"/>
      <c r="C6692" s="27"/>
      <c r="D6692" s="27"/>
      <c r="E6692" s="27"/>
      <c r="F6692" s="26"/>
      <c r="G6692" s="28"/>
      <c r="H6692" s="31"/>
    </row>
    <row r="6693" spans="2:8">
      <c r="B6693" s="27"/>
      <c r="C6693" s="27"/>
      <c r="D6693" s="27"/>
      <c r="E6693" s="27"/>
      <c r="F6693" s="26"/>
      <c r="G6693" s="28"/>
      <c r="H6693" s="31"/>
    </row>
    <row r="6694" spans="2:8">
      <c r="B6694" s="27"/>
      <c r="C6694" s="27"/>
      <c r="D6694" s="27"/>
      <c r="E6694" s="27"/>
      <c r="F6694" s="26"/>
      <c r="G6694" s="28"/>
      <c r="H6694" s="31"/>
    </row>
    <row r="6695" spans="2:8">
      <c r="B6695" s="27"/>
      <c r="C6695" s="27"/>
      <c r="D6695" s="27"/>
      <c r="E6695" s="27"/>
      <c r="F6695" s="26"/>
      <c r="G6695" s="28"/>
      <c r="H6695" s="31"/>
    </row>
    <row r="6696" spans="2:8">
      <c r="B6696" s="27"/>
      <c r="C6696" s="27"/>
      <c r="D6696" s="27"/>
      <c r="E6696" s="27"/>
      <c r="F6696" s="26"/>
      <c r="G6696" s="28"/>
      <c r="H6696" s="31"/>
    </row>
    <row r="6697" spans="2:8">
      <c r="B6697" s="27"/>
      <c r="C6697" s="27"/>
      <c r="D6697" s="27"/>
      <c r="E6697" s="27"/>
      <c r="F6697" s="26"/>
      <c r="G6697" s="28"/>
      <c r="H6697" s="31"/>
    </row>
    <row r="6698" spans="2:8">
      <c r="B6698" s="27"/>
      <c r="C6698" s="27"/>
      <c r="D6698" s="27"/>
      <c r="E6698" s="27"/>
      <c r="F6698" s="26"/>
      <c r="G6698" s="28"/>
      <c r="H6698" s="31"/>
    </row>
    <row r="6699" spans="2:8">
      <c r="B6699" s="27"/>
      <c r="C6699" s="27"/>
      <c r="D6699" s="27"/>
      <c r="E6699" s="27"/>
      <c r="F6699" s="26"/>
      <c r="G6699" s="28"/>
      <c r="H6699" s="31"/>
    </row>
    <row r="6700" spans="2:8">
      <c r="B6700" s="27"/>
      <c r="C6700" s="27"/>
      <c r="D6700" s="27"/>
      <c r="E6700" s="27"/>
      <c r="F6700" s="26"/>
      <c r="G6700" s="28"/>
      <c r="H6700" s="31"/>
    </row>
    <row r="6701" spans="2:8">
      <c r="B6701" s="27"/>
      <c r="C6701" s="27"/>
      <c r="D6701" s="27"/>
      <c r="E6701" s="27"/>
      <c r="F6701" s="26"/>
      <c r="G6701" s="28"/>
      <c r="H6701" s="31"/>
    </row>
    <row r="6702" spans="2:8">
      <c r="B6702" s="27"/>
      <c r="C6702" s="27"/>
      <c r="D6702" s="27"/>
      <c r="E6702" s="27"/>
      <c r="F6702" s="26"/>
      <c r="G6702" s="28"/>
      <c r="H6702" s="31"/>
    </row>
    <row r="6703" spans="2:8">
      <c r="B6703" s="27"/>
      <c r="C6703" s="27"/>
      <c r="D6703" s="27"/>
      <c r="E6703" s="27"/>
      <c r="F6703" s="26"/>
      <c r="G6703" s="28"/>
      <c r="H6703" s="31"/>
    </row>
    <row r="6704" spans="2:8">
      <c r="B6704" s="27"/>
      <c r="C6704" s="27"/>
      <c r="D6704" s="27"/>
      <c r="E6704" s="27"/>
      <c r="F6704" s="26"/>
      <c r="G6704" s="28"/>
      <c r="H6704" s="31"/>
    </row>
    <row r="6705" spans="2:8">
      <c r="B6705" s="27"/>
      <c r="C6705" s="27"/>
      <c r="D6705" s="27"/>
      <c r="E6705" s="27"/>
      <c r="F6705" s="26"/>
      <c r="G6705" s="28"/>
      <c r="H6705" s="31"/>
    </row>
    <row r="6706" spans="2:8">
      <c r="B6706" s="27"/>
      <c r="C6706" s="27"/>
      <c r="D6706" s="27"/>
      <c r="E6706" s="27"/>
      <c r="F6706" s="26"/>
      <c r="G6706" s="28"/>
      <c r="H6706" s="31"/>
    </row>
    <row r="6707" spans="2:8">
      <c r="B6707" s="27"/>
      <c r="C6707" s="27"/>
      <c r="D6707" s="27"/>
      <c r="E6707" s="27"/>
      <c r="F6707" s="26"/>
      <c r="G6707" s="28"/>
      <c r="H6707" s="31"/>
    </row>
    <row r="6708" spans="2:8">
      <c r="B6708" s="27"/>
      <c r="C6708" s="27"/>
      <c r="D6708" s="27"/>
      <c r="E6708" s="27"/>
      <c r="F6708" s="26"/>
      <c r="G6708" s="28"/>
      <c r="H6708" s="31"/>
    </row>
    <row r="6709" spans="2:8">
      <c r="B6709" s="27"/>
      <c r="C6709" s="27"/>
      <c r="D6709" s="27"/>
      <c r="E6709" s="27"/>
      <c r="F6709" s="26"/>
      <c r="G6709" s="28"/>
      <c r="H6709" s="31"/>
    </row>
    <row r="6710" spans="2:8">
      <c r="B6710" s="27"/>
      <c r="C6710" s="27"/>
      <c r="D6710" s="27"/>
      <c r="E6710" s="27"/>
      <c r="F6710" s="26"/>
      <c r="G6710" s="28"/>
      <c r="H6710" s="31"/>
    </row>
    <row r="6711" spans="2:8">
      <c r="B6711" s="27"/>
      <c r="C6711" s="27"/>
      <c r="D6711" s="27"/>
      <c r="E6711" s="27"/>
      <c r="F6711" s="26"/>
      <c r="G6711" s="28"/>
      <c r="H6711" s="31"/>
    </row>
    <row r="6712" spans="2:8">
      <c r="B6712" s="27"/>
      <c r="C6712" s="27"/>
      <c r="D6712" s="27"/>
      <c r="E6712" s="27"/>
      <c r="F6712" s="26"/>
      <c r="G6712" s="28"/>
      <c r="H6712" s="31"/>
    </row>
    <row r="6713" spans="2:8">
      <c r="B6713" s="27"/>
      <c r="C6713" s="27"/>
      <c r="D6713" s="27"/>
      <c r="E6713" s="27"/>
      <c r="F6713" s="26"/>
      <c r="G6713" s="28"/>
      <c r="H6713" s="31"/>
    </row>
    <row r="6714" spans="2:8">
      <c r="B6714" s="27"/>
      <c r="C6714" s="27"/>
      <c r="D6714" s="27"/>
      <c r="E6714" s="27"/>
      <c r="F6714" s="26"/>
      <c r="G6714" s="28"/>
      <c r="H6714" s="31"/>
    </row>
    <row r="6715" spans="2:8">
      <c r="B6715" s="27"/>
      <c r="C6715" s="27"/>
      <c r="D6715" s="27"/>
      <c r="E6715" s="27"/>
      <c r="F6715" s="26"/>
      <c r="G6715" s="28"/>
      <c r="H6715" s="31"/>
    </row>
    <row r="6716" spans="2:8">
      <c r="B6716" s="27"/>
      <c r="C6716" s="27"/>
      <c r="D6716" s="27"/>
      <c r="E6716" s="27"/>
      <c r="F6716" s="26"/>
      <c r="G6716" s="28"/>
      <c r="H6716" s="31"/>
    </row>
    <row r="6717" spans="2:8">
      <c r="B6717" s="27"/>
      <c r="C6717" s="27"/>
      <c r="D6717" s="27"/>
      <c r="E6717" s="27"/>
      <c r="F6717" s="26"/>
      <c r="G6717" s="28"/>
      <c r="H6717" s="31"/>
    </row>
    <row r="6718" spans="2:8">
      <c r="B6718" s="27"/>
      <c r="C6718" s="27"/>
      <c r="D6718" s="27"/>
      <c r="E6718" s="27"/>
      <c r="F6718" s="26"/>
      <c r="G6718" s="28"/>
      <c r="H6718" s="31"/>
    </row>
    <row r="6719" spans="2:8">
      <c r="B6719" s="27"/>
      <c r="C6719" s="27"/>
      <c r="D6719" s="27"/>
      <c r="E6719" s="27"/>
      <c r="F6719" s="26"/>
      <c r="G6719" s="28"/>
      <c r="H6719" s="31"/>
    </row>
    <row r="6720" spans="2:8">
      <c r="B6720" s="27"/>
      <c r="C6720" s="27"/>
      <c r="D6720" s="27"/>
      <c r="E6720" s="27"/>
      <c r="F6720" s="26"/>
      <c r="G6720" s="28"/>
      <c r="H6720" s="31"/>
    </row>
    <row r="6721" spans="2:8">
      <c r="B6721" s="27"/>
      <c r="C6721" s="27"/>
      <c r="D6721" s="27"/>
      <c r="E6721" s="27"/>
      <c r="F6721" s="26"/>
      <c r="G6721" s="28"/>
      <c r="H6721" s="31"/>
    </row>
    <row r="6722" spans="2:8">
      <c r="B6722" s="27"/>
      <c r="C6722" s="27"/>
      <c r="D6722" s="27"/>
      <c r="E6722" s="27"/>
      <c r="F6722" s="26"/>
      <c r="G6722" s="28"/>
      <c r="H6722" s="31"/>
    </row>
    <row r="6723" spans="2:8">
      <c r="B6723" s="27"/>
      <c r="C6723" s="27"/>
      <c r="D6723" s="27"/>
      <c r="E6723" s="27"/>
      <c r="F6723" s="26"/>
      <c r="G6723" s="28"/>
      <c r="H6723" s="31"/>
    </row>
    <row r="6724" spans="2:8">
      <c r="B6724" s="27"/>
      <c r="C6724" s="27"/>
      <c r="D6724" s="27"/>
      <c r="E6724" s="27"/>
      <c r="F6724" s="26"/>
      <c r="G6724" s="28"/>
      <c r="H6724" s="31"/>
    </row>
    <row r="6725" spans="2:8">
      <c r="B6725" s="27"/>
      <c r="C6725" s="27"/>
      <c r="D6725" s="27"/>
      <c r="E6725" s="27"/>
      <c r="F6725" s="26"/>
      <c r="G6725" s="28"/>
      <c r="H6725" s="31"/>
    </row>
    <row r="6726" spans="2:8">
      <c r="B6726" s="27"/>
      <c r="C6726" s="27"/>
      <c r="D6726" s="27"/>
      <c r="E6726" s="27"/>
      <c r="F6726" s="26"/>
      <c r="G6726" s="28"/>
      <c r="H6726" s="31"/>
    </row>
    <row r="6727" spans="2:8">
      <c r="B6727" s="27"/>
      <c r="C6727" s="27"/>
      <c r="D6727" s="27"/>
      <c r="E6727" s="27"/>
      <c r="F6727" s="26"/>
      <c r="G6727" s="28"/>
      <c r="H6727" s="31"/>
    </row>
    <row r="6728" spans="2:8">
      <c r="B6728" s="27"/>
      <c r="C6728" s="27"/>
      <c r="D6728" s="27"/>
      <c r="E6728" s="27"/>
      <c r="F6728" s="26"/>
      <c r="G6728" s="28"/>
      <c r="H6728" s="31"/>
    </row>
    <row r="6729" spans="2:8">
      <c r="B6729" s="27"/>
      <c r="C6729" s="27"/>
      <c r="D6729" s="27"/>
      <c r="E6729" s="27"/>
      <c r="F6729" s="26"/>
      <c r="G6729" s="28"/>
      <c r="H6729" s="31"/>
    </row>
    <row r="6730" spans="2:8">
      <c r="B6730" s="27"/>
      <c r="C6730" s="27"/>
      <c r="D6730" s="27"/>
      <c r="E6730" s="27"/>
      <c r="F6730" s="26"/>
      <c r="G6730" s="28"/>
      <c r="H6730" s="31"/>
    </row>
    <row r="6731" spans="2:8">
      <c r="B6731" s="27"/>
      <c r="C6731" s="27"/>
      <c r="D6731" s="27"/>
      <c r="E6731" s="27"/>
      <c r="F6731" s="26"/>
      <c r="G6731" s="28"/>
      <c r="H6731" s="31"/>
    </row>
    <row r="6732" spans="2:8">
      <c r="B6732" s="27"/>
      <c r="C6732" s="27"/>
      <c r="D6732" s="27"/>
      <c r="E6732" s="27"/>
      <c r="F6732" s="26"/>
      <c r="G6732" s="28"/>
      <c r="H6732" s="31"/>
    </row>
    <row r="6733" spans="2:8">
      <c r="B6733" s="27"/>
      <c r="C6733" s="27"/>
      <c r="D6733" s="27"/>
      <c r="E6733" s="27"/>
      <c r="F6733" s="26"/>
      <c r="G6733" s="28"/>
      <c r="H6733" s="31"/>
    </row>
    <row r="6734" spans="2:8">
      <c r="B6734" s="27"/>
      <c r="C6734" s="27"/>
      <c r="D6734" s="27"/>
      <c r="E6734" s="27"/>
      <c r="F6734" s="26"/>
      <c r="G6734" s="28"/>
      <c r="H6734" s="31"/>
    </row>
    <row r="6735" spans="2:8">
      <c r="B6735" s="27"/>
      <c r="C6735" s="27"/>
      <c r="D6735" s="27"/>
      <c r="E6735" s="27"/>
      <c r="F6735" s="26"/>
      <c r="G6735" s="28"/>
      <c r="H6735" s="31"/>
    </row>
    <row r="6736" spans="2:8">
      <c r="B6736" s="27"/>
      <c r="C6736" s="27"/>
      <c r="D6736" s="27"/>
      <c r="E6736" s="27"/>
      <c r="F6736" s="26"/>
      <c r="G6736" s="28"/>
      <c r="H6736" s="31"/>
    </row>
    <row r="6737" spans="2:8">
      <c r="B6737" s="27"/>
      <c r="C6737" s="27"/>
      <c r="D6737" s="27"/>
      <c r="E6737" s="27"/>
      <c r="F6737" s="26"/>
      <c r="G6737" s="28"/>
      <c r="H6737" s="31"/>
    </row>
    <row r="6738" spans="2:8">
      <c r="B6738" s="27"/>
      <c r="C6738" s="27"/>
      <c r="D6738" s="27"/>
      <c r="E6738" s="27"/>
      <c r="F6738" s="26"/>
      <c r="G6738" s="28"/>
      <c r="H6738" s="31"/>
    </row>
    <row r="6739" spans="2:8">
      <c r="B6739" s="27"/>
      <c r="C6739" s="27"/>
      <c r="D6739" s="27"/>
      <c r="E6739" s="27"/>
      <c r="F6739" s="26"/>
      <c r="G6739" s="28"/>
      <c r="H6739" s="31"/>
    </row>
    <row r="6740" spans="2:8">
      <c r="B6740" s="27"/>
      <c r="C6740" s="27"/>
      <c r="D6740" s="27"/>
      <c r="E6740" s="27"/>
      <c r="F6740" s="26"/>
      <c r="G6740" s="28"/>
      <c r="H6740" s="31"/>
    </row>
    <row r="6741" spans="2:8">
      <c r="B6741" s="27"/>
      <c r="C6741" s="27"/>
      <c r="D6741" s="27"/>
      <c r="E6741" s="27"/>
      <c r="F6741" s="26"/>
      <c r="G6741" s="28"/>
      <c r="H6741" s="31"/>
    </row>
    <row r="6742" spans="2:8">
      <c r="B6742" s="27"/>
      <c r="C6742" s="27"/>
      <c r="D6742" s="27"/>
      <c r="E6742" s="27"/>
      <c r="F6742" s="26"/>
      <c r="G6742" s="28"/>
      <c r="H6742" s="31"/>
    </row>
    <row r="6743" spans="2:8">
      <c r="B6743" s="27"/>
      <c r="C6743" s="27"/>
      <c r="D6743" s="27"/>
      <c r="E6743" s="27"/>
      <c r="F6743" s="26"/>
      <c r="G6743" s="28"/>
      <c r="H6743" s="31"/>
    </row>
    <row r="6744" spans="2:8">
      <c r="B6744" s="27"/>
      <c r="C6744" s="27"/>
      <c r="D6744" s="27"/>
      <c r="E6744" s="27"/>
      <c r="F6744" s="26"/>
      <c r="G6744" s="28"/>
      <c r="H6744" s="31"/>
    </row>
    <row r="6745" spans="2:8">
      <c r="B6745" s="27"/>
      <c r="C6745" s="27"/>
      <c r="D6745" s="27"/>
      <c r="E6745" s="27"/>
      <c r="F6745" s="26"/>
      <c r="G6745" s="28"/>
      <c r="H6745" s="31"/>
    </row>
    <row r="6746" spans="2:8">
      <c r="B6746" s="27"/>
      <c r="C6746" s="27"/>
      <c r="D6746" s="27"/>
      <c r="E6746" s="27"/>
      <c r="F6746" s="26"/>
      <c r="G6746" s="28"/>
      <c r="H6746" s="31"/>
    </row>
    <row r="6747" spans="2:8">
      <c r="B6747" s="27"/>
      <c r="C6747" s="27"/>
      <c r="D6747" s="27"/>
      <c r="E6747" s="27"/>
      <c r="F6747" s="26"/>
      <c r="G6747" s="28"/>
      <c r="H6747" s="31"/>
    </row>
    <row r="6748" spans="2:8">
      <c r="B6748" s="27"/>
      <c r="C6748" s="27"/>
      <c r="D6748" s="27"/>
      <c r="E6748" s="27"/>
      <c r="F6748" s="26"/>
      <c r="G6748" s="28"/>
      <c r="H6748" s="31"/>
    </row>
    <row r="6749" spans="2:8">
      <c r="B6749" s="27"/>
      <c r="C6749" s="27"/>
      <c r="D6749" s="27"/>
      <c r="E6749" s="27"/>
      <c r="F6749" s="26"/>
      <c r="G6749" s="28"/>
      <c r="H6749" s="31"/>
    </row>
    <row r="6750" spans="2:8">
      <c r="B6750" s="27"/>
      <c r="C6750" s="27"/>
      <c r="D6750" s="27"/>
      <c r="E6750" s="27"/>
      <c r="F6750" s="26"/>
      <c r="G6750" s="28"/>
      <c r="H6750" s="31"/>
    </row>
    <row r="6751" spans="2:8">
      <c r="B6751" s="27"/>
      <c r="C6751" s="27"/>
      <c r="D6751" s="27"/>
      <c r="E6751" s="27"/>
      <c r="F6751" s="26"/>
      <c r="G6751" s="28"/>
      <c r="H6751" s="31"/>
    </row>
    <row r="6752" spans="2:8">
      <c r="B6752" s="27"/>
      <c r="C6752" s="27"/>
      <c r="D6752" s="27"/>
      <c r="E6752" s="27"/>
      <c r="F6752" s="26"/>
      <c r="G6752" s="28"/>
      <c r="H6752" s="31"/>
    </row>
    <row r="6753" spans="2:8">
      <c r="B6753" s="27"/>
      <c r="C6753" s="27"/>
      <c r="D6753" s="27"/>
      <c r="E6753" s="27"/>
      <c r="F6753" s="26"/>
      <c r="G6753" s="28"/>
      <c r="H6753" s="31"/>
    </row>
    <row r="6754" spans="2:8">
      <c r="B6754" s="27"/>
      <c r="C6754" s="27"/>
      <c r="D6754" s="27"/>
      <c r="E6754" s="27"/>
      <c r="F6754" s="26"/>
      <c r="G6754" s="28"/>
      <c r="H6754" s="31"/>
    </row>
    <row r="6755" spans="2:8">
      <c r="B6755" s="27"/>
      <c r="C6755" s="27"/>
      <c r="D6755" s="27"/>
      <c r="E6755" s="27"/>
      <c r="F6755" s="26"/>
      <c r="G6755" s="28"/>
      <c r="H6755" s="31"/>
    </row>
    <row r="6756" spans="2:8">
      <c r="B6756" s="27"/>
      <c r="C6756" s="27"/>
      <c r="D6756" s="27"/>
      <c r="E6756" s="27"/>
      <c r="F6756" s="26"/>
      <c r="G6756" s="28"/>
      <c r="H6756" s="31"/>
    </row>
    <row r="6757" spans="2:8">
      <c r="B6757" s="27"/>
      <c r="C6757" s="27"/>
      <c r="D6757" s="27"/>
      <c r="E6757" s="27"/>
      <c r="F6757" s="26"/>
      <c r="G6757" s="28"/>
      <c r="H6757" s="31"/>
    </row>
    <row r="6758" spans="2:8">
      <c r="B6758" s="27"/>
      <c r="C6758" s="27"/>
      <c r="D6758" s="27"/>
      <c r="E6758" s="27"/>
      <c r="F6758" s="26"/>
      <c r="G6758" s="28"/>
      <c r="H6758" s="31"/>
    </row>
    <row r="6759" spans="2:8">
      <c r="B6759" s="27"/>
      <c r="C6759" s="27"/>
      <c r="D6759" s="27"/>
      <c r="E6759" s="27"/>
      <c r="F6759" s="26"/>
      <c r="G6759" s="28"/>
      <c r="H6759" s="31"/>
    </row>
    <row r="6760" spans="2:8">
      <c r="B6760" s="27"/>
      <c r="C6760" s="27"/>
      <c r="D6760" s="27"/>
      <c r="E6760" s="27"/>
      <c r="F6760" s="26"/>
      <c r="G6760" s="28"/>
      <c r="H6760" s="31"/>
    </row>
    <row r="6761" spans="2:8">
      <c r="B6761" s="27"/>
      <c r="C6761" s="27"/>
      <c r="D6761" s="27"/>
      <c r="E6761" s="27"/>
      <c r="F6761" s="26"/>
      <c r="G6761" s="28"/>
      <c r="H6761" s="31"/>
    </row>
    <row r="6762" spans="2:8">
      <c r="B6762" s="27"/>
      <c r="C6762" s="27"/>
      <c r="D6762" s="27"/>
      <c r="E6762" s="27"/>
      <c r="F6762" s="26"/>
      <c r="G6762" s="28"/>
      <c r="H6762" s="31"/>
    </row>
    <row r="6763" spans="2:8">
      <c r="B6763" s="27"/>
      <c r="C6763" s="27"/>
      <c r="D6763" s="27"/>
      <c r="E6763" s="27"/>
      <c r="F6763" s="26"/>
      <c r="G6763" s="28"/>
      <c r="H6763" s="31"/>
    </row>
    <row r="6764" spans="2:8">
      <c r="B6764" s="27"/>
      <c r="C6764" s="27"/>
      <c r="D6764" s="27"/>
      <c r="E6764" s="27"/>
      <c r="F6764" s="26"/>
      <c r="G6764" s="28"/>
      <c r="H6764" s="31"/>
    </row>
    <row r="6765" spans="2:8">
      <c r="B6765" s="27"/>
      <c r="C6765" s="27"/>
      <c r="D6765" s="27"/>
      <c r="E6765" s="27"/>
      <c r="F6765" s="26"/>
      <c r="G6765" s="28"/>
      <c r="H6765" s="31"/>
    </row>
    <row r="6766" spans="2:8">
      <c r="B6766" s="27"/>
      <c r="C6766" s="27"/>
      <c r="D6766" s="27"/>
      <c r="E6766" s="27"/>
      <c r="F6766" s="26"/>
      <c r="G6766" s="28"/>
      <c r="H6766" s="31"/>
    </row>
    <row r="6767" spans="2:8">
      <c r="B6767" s="27"/>
      <c r="C6767" s="27"/>
      <c r="D6767" s="27"/>
      <c r="E6767" s="27"/>
      <c r="F6767" s="26"/>
      <c r="G6767" s="28"/>
      <c r="H6767" s="31"/>
    </row>
    <row r="6768" spans="2:8">
      <c r="B6768" s="27"/>
      <c r="C6768" s="27"/>
      <c r="D6768" s="27"/>
      <c r="E6768" s="27"/>
      <c r="F6768" s="26"/>
      <c r="G6768" s="28"/>
      <c r="H6768" s="31"/>
    </row>
    <row r="6769" spans="2:8">
      <c r="B6769" s="27"/>
      <c r="C6769" s="27"/>
      <c r="D6769" s="27"/>
      <c r="E6769" s="27"/>
      <c r="F6769" s="26"/>
      <c r="G6769" s="28"/>
      <c r="H6769" s="31"/>
    </row>
    <row r="6770" spans="2:8">
      <c r="B6770" s="27"/>
      <c r="C6770" s="27"/>
      <c r="D6770" s="27"/>
      <c r="E6770" s="27"/>
      <c r="F6770" s="26"/>
      <c r="G6770" s="28"/>
      <c r="H6770" s="31"/>
    </row>
    <row r="6771" spans="2:8">
      <c r="B6771" s="27"/>
      <c r="C6771" s="27"/>
      <c r="D6771" s="27"/>
      <c r="E6771" s="27"/>
      <c r="F6771" s="26"/>
      <c r="G6771" s="28"/>
      <c r="H6771" s="31"/>
    </row>
    <row r="6772" spans="2:8">
      <c r="B6772" s="27"/>
      <c r="C6772" s="27"/>
      <c r="D6772" s="27"/>
      <c r="E6772" s="27"/>
      <c r="F6772" s="26"/>
      <c r="G6772" s="28"/>
      <c r="H6772" s="31"/>
    </row>
    <row r="6773" spans="2:8">
      <c r="B6773" s="27"/>
      <c r="C6773" s="27"/>
      <c r="D6773" s="27"/>
      <c r="E6773" s="27"/>
      <c r="F6773" s="26"/>
      <c r="G6773" s="28"/>
      <c r="H6773" s="31"/>
    </row>
    <row r="6774" spans="2:8">
      <c r="B6774" s="27"/>
      <c r="C6774" s="27"/>
      <c r="D6774" s="27"/>
      <c r="E6774" s="27"/>
      <c r="F6774" s="26"/>
      <c r="G6774" s="28"/>
      <c r="H6774" s="31"/>
    </row>
    <row r="6775" spans="2:8">
      <c r="B6775" s="27"/>
      <c r="C6775" s="27"/>
      <c r="D6775" s="27"/>
      <c r="E6775" s="27"/>
      <c r="F6775" s="26"/>
      <c r="G6775" s="28"/>
      <c r="H6775" s="31"/>
    </row>
    <row r="6776" spans="2:8">
      <c r="B6776" s="27"/>
      <c r="C6776" s="27"/>
      <c r="D6776" s="27"/>
      <c r="E6776" s="27"/>
      <c r="F6776" s="26"/>
      <c r="G6776" s="28"/>
      <c r="H6776" s="31"/>
    </row>
    <row r="6777" spans="2:8">
      <c r="B6777" s="27"/>
      <c r="C6777" s="27"/>
      <c r="D6777" s="27"/>
      <c r="E6777" s="27"/>
      <c r="F6777" s="26"/>
      <c r="G6777" s="28"/>
      <c r="H6777" s="31"/>
    </row>
    <row r="6778" spans="2:8">
      <c r="B6778" s="27"/>
      <c r="C6778" s="27"/>
      <c r="D6778" s="27"/>
      <c r="E6778" s="27"/>
      <c r="F6778" s="26"/>
      <c r="G6778" s="28"/>
      <c r="H6778" s="31"/>
    </row>
    <row r="6779" spans="2:8">
      <c r="B6779" s="27"/>
      <c r="C6779" s="27"/>
      <c r="D6779" s="27"/>
      <c r="E6779" s="27"/>
      <c r="F6779" s="26"/>
      <c r="G6779" s="28"/>
      <c r="H6779" s="31"/>
    </row>
    <row r="6780" spans="2:8">
      <c r="B6780" s="27"/>
      <c r="C6780" s="27"/>
      <c r="D6780" s="27"/>
      <c r="E6780" s="27"/>
      <c r="F6780" s="26"/>
      <c r="G6780" s="28"/>
      <c r="H6780" s="31"/>
    </row>
    <row r="6781" spans="2:8">
      <c r="B6781" s="27"/>
      <c r="C6781" s="27"/>
      <c r="D6781" s="27"/>
      <c r="E6781" s="27"/>
      <c r="F6781" s="26"/>
      <c r="G6781" s="28"/>
      <c r="H6781" s="31"/>
    </row>
    <row r="6782" spans="2:8">
      <c r="B6782" s="27"/>
      <c r="C6782" s="27"/>
      <c r="D6782" s="27"/>
      <c r="E6782" s="27"/>
      <c r="F6782" s="26"/>
      <c r="G6782" s="28"/>
      <c r="H6782" s="31"/>
    </row>
    <row r="6783" spans="2:8">
      <c r="B6783" s="27"/>
      <c r="C6783" s="27"/>
      <c r="D6783" s="27"/>
      <c r="E6783" s="27"/>
      <c r="F6783" s="26"/>
      <c r="G6783" s="28"/>
      <c r="H6783" s="31"/>
    </row>
    <row r="6784" spans="2:8">
      <c r="B6784" s="27"/>
      <c r="C6784" s="27"/>
      <c r="D6784" s="27"/>
      <c r="E6784" s="27"/>
      <c r="F6784" s="26"/>
      <c r="G6784" s="28"/>
      <c r="H6784" s="31"/>
    </row>
    <row r="6785" spans="2:8">
      <c r="B6785" s="27"/>
      <c r="C6785" s="27"/>
      <c r="D6785" s="27"/>
      <c r="E6785" s="27"/>
      <c r="F6785" s="26"/>
      <c r="G6785" s="28"/>
      <c r="H6785" s="31"/>
    </row>
    <row r="6786" spans="2:8">
      <c r="B6786" s="27"/>
      <c r="C6786" s="27"/>
      <c r="D6786" s="27"/>
      <c r="E6786" s="27"/>
      <c r="F6786" s="26"/>
      <c r="G6786" s="28"/>
      <c r="H6786" s="31"/>
    </row>
    <row r="6787" spans="2:8">
      <c r="B6787" s="27"/>
      <c r="C6787" s="27"/>
      <c r="D6787" s="27"/>
      <c r="E6787" s="27"/>
      <c r="F6787" s="26"/>
      <c r="G6787" s="28"/>
      <c r="H6787" s="31"/>
    </row>
    <row r="6788" spans="2:8">
      <c r="B6788" s="27"/>
      <c r="C6788" s="27"/>
      <c r="D6788" s="27"/>
      <c r="E6788" s="27"/>
      <c r="F6788" s="26"/>
      <c r="G6788" s="28"/>
      <c r="H6788" s="31"/>
    </row>
    <row r="6789" spans="2:8">
      <c r="B6789" s="27"/>
      <c r="C6789" s="27"/>
      <c r="D6789" s="27"/>
      <c r="E6789" s="27"/>
      <c r="F6789" s="26"/>
      <c r="G6789" s="28"/>
      <c r="H6789" s="31"/>
    </row>
    <row r="6790" spans="2:8">
      <c r="B6790" s="27"/>
      <c r="C6790" s="27"/>
      <c r="D6790" s="27"/>
      <c r="E6790" s="27"/>
      <c r="F6790" s="26"/>
      <c r="G6790" s="28"/>
      <c r="H6790" s="31"/>
    </row>
    <row r="6791" spans="2:8">
      <c r="B6791" s="27"/>
      <c r="C6791" s="27"/>
      <c r="D6791" s="27"/>
      <c r="E6791" s="27"/>
      <c r="F6791" s="26"/>
      <c r="G6791" s="28"/>
      <c r="H6791" s="31"/>
    </row>
    <row r="6792" spans="2:8">
      <c r="B6792" s="27"/>
      <c r="C6792" s="27"/>
      <c r="D6792" s="27"/>
      <c r="E6792" s="27"/>
      <c r="F6792" s="26"/>
      <c r="G6792" s="28"/>
      <c r="H6792" s="31"/>
    </row>
    <row r="6793" spans="2:8">
      <c r="B6793" s="27"/>
      <c r="C6793" s="27"/>
      <c r="D6793" s="27"/>
      <c r="E6793" s="27"/>
      <c r="F6793" s="26"/>
      <c r="G6793" s="28"/>
      <c r="H6793" s="31"/>
    </row>
    <row r="6794" spans="2:8">
      <c r="B6794" s="27"/>
      <c r="C6794" s="27"/>
      <c r="D6794" s="27"/>
      <c r="E6794" s="27"/>
      <c r="F6794" s="26"/>
      <c r="G6794" s="28"/>
      <c r="H6794" s="31"/>
    </row>
    <row r="6795" spans="2:8">
      <c r="B6795" s="27"/>
      <c r="C6795" s="27"/>
      <c r="D6795" s="27"/>
      <c r="E6795" s="27"/>
      <c r="F6795" s="26"/>
      <c r="G6795" s="28"/>
      <c r="H6795" s="31"/>
    </row>
    <row r="6796" spans="2:8">
      <c r="B6796" s="27"/>
      <c r="C6796" s="27"/>
      <c r="D6796" s="27"/>
      <c r="E6796" s="27"/>
      <c r="F6796" s="26"/>
      <c r="G6796" s="28"/>
      <c r="H6796" s="31"/>
    </row>
    <row r="6797" spans="2:8">
      <c r="B6797" s="27"/>
      <c r="C6797" s="27"/>
      <c r="D6797" s="27"/>
      <c r="E6797" s="27"/>
      <c r="F6797" s="26"/>
      <c r="G6797" s="28"/>
      <c r="H6797" s="31"/>
    </row>
    <row r="6798" spans="2:8">
      <c r="B6798" s="27"/>
      <c r="C6798" s="27"/>
      <c r="D6798" s="27"/>
      <c r="E6798" s="27"/>
      <c r="F6798" s="26"/>
      <c r="G6798" s="28"/>
      <c r="H6798" s="31"/>
    </row>
    <row r="6799" spans="2:8">
      <c r="B6799" s="27"/>
      <c r="C6799" s="27"/>
      <c r="D6799" s="27"/>
      <c r="E6799" s="27"/>
      <c r="F6799" s="26"/>
      <c r="G6799" s="28"/>
      <c r="H6799" s="31"/>
    </row>
    <row r="6800" spans="2:8">
      <c r="B6800" s="27"/>
      <c r="C6800" s="27"/>
      <c r="D6800" s="27"/>
      <c r="E6800" s="27"/>
      <c r="F6800" s="26"/>
      <c r="G6800" s="28"/>
      <c r="H6800" s="31"/>
    </row>
    <row r="6801" spans="2:8">
      <c r="B6801" s="27"/>
      <c r="C6801" s="27"/>
      <c r="D6801" s="27"/>
      <c r="E6801" s="27"/>
      <c r="F6801" s="26"/>
      <c r="G6801" s="28"/>
      <c r="H6801" s="31"/>
    </row>
    <row r="6802" spans="2:8">
      <c r="B6802" s="27"/>
      <c r="C6802" s="27"/>
      <c r="D6802" s="27"/>
      <c r="E6802" s="27"/>
      <c r="F6802" s="26"/>
      <c r="G6802" s="28"/>
      <c r="H6802" s="31"/>
    </row>
    <row r="6803" spans="2:8">
      <c r="B6803" s="27"/>
      <c r="C6803" s="27"/>
      <c r="D6803" s="27"/>
      <c r="E6803" s="27"/>
      <c r="F6803" s="26"/>
      <c r="G6803" s="28"/>
      <c r="H6803" s="31"/>
    </row>
    <row r="6804" spans="2:8">
      <c r="B6804" s="27"/>
      <c r="C6804" s="27"/>
      <c r="D6804" s="27"/>
      <c r="E6804" s="27"/>
      <c r="F6804" s="26"/>
      <c r="G6804" s="28"/>
      <c r="H6804" s="31"/>
    </row>
    <row r="6805" spans="2:8">
      <c r="B6805" s="27"/>
      <c r="C6805" s="27"/>
      <c r="D6805" s="27"/>
      <c r="E6805" s="27"/>
      <c r="F6805" s="26"/>
      <c r="G6805" s="28"/>
      <c r="H6805" s="31"/>
    </row>
    <row r="6806" spans="2:8">
      <c r="B6806" s="27"/>
      <c r="C6806" s="27"/>
      <c r="D6806" s="27"/>
      <c r="E6806" s="27"/>
      <c r="F6806" s="26"/>
      <c r="G6806" s="28"/>
      <c r="H6806" s="31"/>
    </row>
    <row r="6807" spans="2:8">
      <c r="B6807" s="27"/>
      <c r="C6807" s="27"/>
      <c r="D6807" s="27"/>
      <c r="E6807" s="27"/>
      <c r="F6807" s="26"/>
      <c r="G6807" s="28"/>
      <c r="H6807" s="31"/>
    </row>
    <row r="6808" spans="2:8">
      <c r="B6808" s="27"/>
      <c r="C6808" s="27"/>
      <c r="D6808" s="27"/>
      <c r="E6808" s="27"/>
      <c r="F6808" s="26"/>
      <c r="G6808" s="28"/>
      <c r="H6808" s="31"/>
    </row>
    <row r="6809" spans="2:8">
      <c r="B6809" s="27"/>
      <c r="C6809" s="27"/>
      <c r="D6809" s="27"/>
      <c r="E6809" s="27"/>
      <c r="F6809" s="26"/>
      <c r="G6809" s="28"/>
      <c r="H6809" s="31"/>
    </row>
    <row r="6810" spans="2:8">
      <c r="B6810" s="27"/>
      <c r="C6810" s="27"/>
      <c r="D6810" s="27"/>
      <c r="E6810" s="27"/>
      <c r="F6810" s="26"/>
      <c r="G6810" s="28"/>
      <c r="H6810" s="31"/>
    </row>
    <row r="6811" spans="2:8">
      <c r="B6811" s="27"/>
      <c r="C6811" s="27"/>
      <c r="D6811" s="27"/>
      <c r="E6811" s="27"/>
      <c r="F6811" s="26"/>
      <c r="G6811" s="28"/>
      <c r="H6811" s="31"/>
    </row>
    <row r="6812" spans="2:8">
      <c r="B6812" s="27"/>
      <c r="C6812" s="27"/>
      <c r="D6812" s="27"/>
      <c r="E6812" s="27"/>
      <c r="F6812" s="26"/>
      <c r="G6812" s="28"/>
      <c r="H6812" s="31"/>
    </row>
    <row r="6813" spans="2:8">
      <c r="B6813" s="27"/>
      <c r="C6813" s="27"/>
      <c r="D6813" s="27"/>
      <c r="E6813" s="27"/>
      <c r="F6813" s="26"/>
      <c r="G6813" s="28"/>
      <c r="H6813" s="31"/>
    </row>
    <row r="6814" spans="2:8">
      <c r="B6814" s="27"/>
      <c r="C6814" s="27"/>
      <c r="D6814" s="27"/>
      <c r="E6814" s="27"/>
      <c r="F6814" s="26"/>
      <c r="G6814" s="28"/>
      <c r="H6814" s="31"/>
    </row>
    <row r="6815" spans="2:8">
      <c r="B6815" s="27"/>
      <c r="C6815" s="27"/>
      <c r="D6815" s="27"/>
      <c r="E6815" s="27"/>
      <c r="F6815" s="26"/>
      <c r="G6815" s="28"/>
      <c r="H6815" s="31"/>
    </row>
    <row r="6816" spans="2:8">
      <c r="B6816" s="27"/>
      <c r="C6816" s="27"/>
      <c r="D6816" s="27"/>
      <c r="E6816" s="27"/>
      <c r="F6816" s="26"/>
      <c r="G6816" s="28"/>
      <c r="H6816" s="31"/>
    </row>
    <row r="6817" spans="2:8">
      <c r="B6817" s="27"/>
      <c r="C6817" s="27"/>
      <c r="D6817" s="27"/>
      <c r="E6817" s="27"/>
      <c r="F6817" s="26"/>
      <c r="G6817" s="28"/>
      <c r="H6817" s="31"/>
    </row>
    <row r="6818" spans="2:8">
      <c r="B6818" s="27"/>
      <c r="C6818" s="27"/>
      <c r="D6818" s="27"/>
      <c r="E6818" s="27"/>
      <c r="F6818" s="26"/>
      <c r="G6818" s="28"/>
      <c r="H6818" s="31"/>
    </row>
    <row r="6819" spans="2:8">
      <c r="B6819" s="27"/>
      <c r="C6819" s="27"/>
      <c r="D6819" s="27"/>
      <c r="E6819" s="27"/>
      <c r="F6819" s="26"/>
      <c r="G6819" s="28"/>
      <c r="H6819" s="31"/>
    </row>
    <row r="6820" spans="2:8">
      <c r="B6820" s="27"/>
      <c r="C6820" s="27"/>
      <c r="D6820" s="27"/>
      <c r="E6820" s="27"/>
      <c r="F6820" s="26"/>
      <c r="G6820" s="28"/>
      <c r="H6820" s="31"/>
    </row>
    <row r="6821" spans="2:8">
      <c r="B6821" s="27"/>
      <c r="C6821" s="27"/>
      <c r="D6821" s="27"/>
      <c r="E6821" s="27"/>
      <c r="F6821" s="26"/>
      <c r="G6821" s="28"/>
      <c r="H6821" s="31"/>
    </row>
    <row r="6822" spans="2:8">
      <c r="B6822" s="27"/>
      <c r="C6822" s="27"/>
      <c r="D6822" s="27"/>
      <c r="E6822" s="27"/>
      <c r="F6822" s="26"/>
      <c r="G6822" s="28"/>
      <c r="H6822" s="31"/>
    </row>
    <row r="6823" spans="2:8">
      <c r="B6823" s="27"/>
      <c r="C6823" s="27"/>
      <c r="D6823" s="27"/>
      <c r="E6823" s="27"/>
      <c r="F6823" s="26"/>
      <c r="G6823" s="28"/>
      <c r="H6823" s="31"/>
    </row>
    <row r="6824" spans="2:8">
      <c r="B6824" s="27"/>
      <c r="C6824" s="27"/>
      <c r="D6824" s="27"/>
      <c r="E6824" s="27"/>
      <c r="F6824" s="26"/>
      <c r="G6824" s="28"/>
      <c r="H6824" s="31"/>
    </row>
    <row r="6825" spans="2:8">
      <c r="B6825" s="27"/>
      <c r="C6825" s="27"/>
      <c r="D6825" s="27"/>
      <c r="E6825" s="27"/>
      <c r="F6825" s="26"/>
      <c r="G6825" s="28"/>
      <c r="H6825" s="31"/>
    </row>
    <row r="6826" spans="2:8">
      <c r="B6826" s="27"/>
      <c r="C6826" s="27"/>
      <c r="D6826" s="27"/>
      <c r="E6826" s="27"/>
      <c r="F6826" s="26"/>
      <c r="G6826" s="28"/>
      <c r="H6826" s="31"/>
    </row>
    <row r="6827" spans="2:8">
      <c r="B6827" s="27"/>
      <c r="C6827" s="27"/>
      <c r="D6827" s="27"/>
      <c r="E6827" s="27"/>
      <c r="F6827" s="26"/>
      <c r="G6827" s="28"/>
      <c r="H6827" s="31"/>
    </row>
    <row r="6828" spans="2:8">
      <c r="B6828" s="27"/>
      <c r="C6828" s="27"/>
      <c r="D6828" s="27"/>
      <c r="E6828" s="27"/>
      <c r="F6828" s="26"/>
      <c r="G6828" s="28"/>
      <c r="H6828" s="31"/>
    </row>
    <row r="6829" spans="2:8">
      <c r="B6829" s="27"/>
      <c r="C6829" s="27"/>
      <c r="D6829" s="27"/>
      <c r="E6829" s="27"/>
      <c r="F6829" s="26"/>
      <c r="G6829" s="28"/>
      <c r="H6829" s="31"/>
    </row>
    <row r="6830" spans="2:8">
      <c r="B6830" s="27"/>
      <c r="C6830" s="27"/>
      <c r="D6830" s="27"/>
      <c r="E6830" s="27"/>
      <c r="F6830" s="26"/>
      <c r="G6830" s="28"/>
      <c r="H6830" s="31"/>
    </row>
    <row r="6831" spans="2:8">
      <c r="B6831" s="27"/>
      <c r="C6831" s="27"/>
      <c r="D6831" s="27"/>
      <c r="E6831" s="27"/>
      <c r="F6831" s="26"/>
      <c r="G6831" s="28"/>
      <c r="H6831" s="31"/>
    </row>
    <row r="6832" spans="2:8">
      <c r="B6832" s="27"/>
      <c r="C6832" s="27"/>
      <c r="D6832" s="27"/>
      <c r="E6832" s="27"/>
      <c r="F6832" s="26"/>
      <c r="G6832" s="28"/>
      <c r="H6832" s="31"/>
    </row>
    <row r="6833" spans="2:8">
      <c r="B6833" s="27"/>
      <c r="C6833" s="27"/>
      <c r="D6833" s="27"/>
      <c r="E6833" s="27"/>
      <c r="F6833" s="26"/>
      <c r="G6833" s="28"/>
      <c r="H6833" s="31"/>
    </row>
    <row r="6834" spans="2:8">
      <c r="B6834" s="27"/>
      <c r="C6834" s="27"/>
      <c r="D6834" s="27"/>
      <c r="E6834" s="27"/>
      <c r="F6834" s="26"/>
      <c r="G6834" s="28"/>
      <c r="H6834" s="31"/>
    </row>
    <row r="6835" spans="2:8">
      <c r="B6835" s="27"/>
      <c r="C6835" s="27"/>
      <c r="D6835" s="27"/>
      <c r="E6835" s="27"/>
      <c r="F6835" s="26"/>
      <c r="G6835" s="28"/>
      <c r="H6835" s="31"/>
    </row>
    <row r="6836" spans="2:8">
      <c r="B6836" s="27"/>
      <c r="C6836" s="27"/>
      <c r="D6836" s="27"/>
      <c r="E6836" s="27"/>
      <c r="F6836" s="26"/>
      <c r="G6836" s="28"/>
      <c r="H6836" s="31"/>
    </row>
    <row r="6837" spans="2:8">
      <c r="B6837" s="27"/>
      <c r="C6837" s="27"/>
      <c r="D6837" s="27"/>
      <c r="E6837" s="27"/>
      <c r="F6837" s="26"/>
      <c r="G6837" s="28"/>
      <c r="H6837" s="31"/>
    </row>
    <row r="6838" spans="2:8">
      <c r="B6838" s="27"/>
      <c r="C6838" s="27"/>
      <c r="D6838" s="27"/>
      <c r="E6838" s="27"/>
      <c r="F6838" s="26"/>
      <c r="G6838" s="28"/>
      <c r="H6838" s="31"/>
    </row>
    <row r="6839" spans="2:8">
      <c r="B6839" s="27"/>
      <c r="C6839" s="27"/>
      <c r="D6839" s="27"/>
      <c r="E6839" s="27"/>
      <c r="F6839" s="26"/>
      <c r="G6839" s="28"/>
      <c r="H6839" s="31"/>
    </row>
    <row r="6840" spans="2:8">
      <c r="B6840" s="27"/>
      <c r="C6840" s="27"/>
      <c r="D6840" s="27"/>
      <c r="E6840" s="27"/>
      <c r="F6840" s="26"/>
      <c r="G6840" s="28"/>
      <c r="H6840" s="31"/>
    </row>
    <row r="6841" spans="2:8">
      <c r="B6841" s="27"/>
      <c r="C6841" s="27"/>
      <c r="D6841" s="27"/>
      <c r="E6841" s="27"/>
      <c r="F6841" s="26"/>
      <c r="G6841" s="28"/>
      <c r="H6841" s="31"/>
    </row>
    <row r="6842" spans="2:8">
      <c r="B6842" s="27"/>
      <c r="C6842" s="27"/>
      <c r="D6842" s="27"/>
      <c r="E6842" s="27"/>
      <c r="F6842" s="26"/>
      <c r="G6842" s="28"/>
      <c r="H6842" s="31"/>
    </row>
    <row r="6843" spans="2:8">
      <c r="B6843" s="27"/>
      <c r="C6843" s="27"/>
      <c r="D6843" s="27"/>
      <c r="E6843" s="27"/>
      <c r="F6843" s="26"/>
      <c r="G6843" s="28"/>
      <c r="H6843" s="31"/>
    </row>
    <row r="6844" spans="2:8">
      <c r="B6844" s="27"/>
      <c r="C6844" s="27"/>
      <c r="D6844" s="27"/>
      <c r="E6844" s="27"/>
      <c r="F6844" s="26"/>
      <c r="G6844" s="28"/>
      <c r="H6844" s="31"/>
    </row>
    <row r="6845" spans="2:8">
      <c r="B6845" s="27"/>
      <c r="C6845" s="27"/>
      <c r="D6845" s="27"/>
      <c r="E6845" s="27"/>
      <c r="F6845" s="26"/>
      <c r="G6845" s="28"/>
      <c r="H6845" s="31"/>
    </row>
    <row r="6846" spans="2:8">
      <c r="B6846" s="27"/>
      <c r="C6846" s="27"/>
      <c r="D6846" s="27"/>
      <c r="E6846" s="27"/>
      <c r="F6846" s="26"/>
      <c r="G6846" s="28"/>
      <c r="H6846" s="31"/>
    </row>
    <row r="6847" spans="2:8">
      <c r="B6847" s="27"/>
      <c r="C6847" s="27"/>
      <c r="D6847" s="27"/>
      <c r="E6847" s="27"/>
      <c r="F6847" s="26"/>
      <c r="G6847" s="28"/>
      <c r="H6847" s="31"/>
    </row>
    <row r="6848" spans="2:8">
      <c r="B6848" s="27"/>
      <c r="C6848" s="27"/>
      <c r="D6848" s="27"/>
      <c r="E6848" s="27"/>
      <c r="F6848" s="26"/>
      <c r="G6848" s="28"/>
      <c r="H6848" s="31"/>
    </row>
    <row r="6849" spans="2:8">
      <c r="B6849" s="27"/>
      <c r="C6849" s="27"/>
      <c r="D6849" s="27"/>
      <c r="E6849" s="27"/>
      <c r="F6849" s="26"/>
      <c r="G6849" s="28"/>
      <c r="H6849" s="31"/>
    </row>
    <row r="6850" spans="2:8">
      <c r="B6850" s="27"/>
      <c r="C6850" s="27"/>
      <c r="D6850" s="27"/>
      <c r="E6850" s="27"/>
      <c r="F6850" s="26"/>
      <c r="G6850" s="28"/>
      <c r="H6850" s="31"/>
    </row>
    <row r="6851" spans="2:8">
      <c r="B6851" s="27"/>
      <c r="C6851" s="27"/>
      <c r="D6851" s="27"/>
      <c r="E6851" s="27"/>
      <c r="F6851" s="26"/>
      <c r="G6851" s="28"/>
      <c r="H6851" s="31"/>
    </row>
    <row r="6852" spans="2:8">
      <c r="B6852" s="27"/>
      <c r="C6852" s="27"/>
      <c r="D6852" s="27"/>
      <c r="E6852" s="27"/>
      <c r="F6852" s="26"/>
      <c r="G6852" s="28"/>
      <c r="H6852" s="31"/>
    </row>
    <row r="6853" spans="2:8">
      <c r="B6853" s="27"/>
      <c r="C6853" s="27"/>
      <c r="D6853" s="27"/>
      <c r="E6853" s="27"/>
      <c r="F6853" s="26"/>
      <c r="G6853" s="28"/>
      <c r="H6853" s="31"/>
    </row>
    <row r="6854" spans="2:8">
      <c r="B6854" s="27"/>
      <c r="C6854" s="27"/>
      <c r="D6854" s="27"/>
      <c r="E6854" s="27"/>
      <c r="F6854" s="26"/>
      <c r="G6854" s="28"/>
      <c r="H6854" s="31"/>
    </row>
    <row r="6855" spans="2:8">
      <c r="B6855" s="27"/>
      <c r="C6855" s="27"/>
      <c r="D6855" s="27"/>
      <c r="E6855" s="27"/>
      <c r="F6855" s="26"/>
      <c r="G6855" s="28"/>
      <c r="H6855" s="31"/>
    </row>
    <row r="6856" spans="2:8">
      <c r="B6856" s="27"/>
      <c r="C6856" s="27"/>
      <c r="D6856" s="27"/>
      <c r="E6856" s="27"/>
      <c r="F6856" s="26"/>
      <c r="G6856" s="28"/>
      <c r="H6856" s="31"/>
    </row>
    <row r="6857" spans="2:8">
      <c r="B6857" s="27"/>
      <c r="C6857" s="27"/>
      <c r="D6857" s="27"/>
      <c r="E6857" s="27"/>
      <c r="F6857" s="26"/>
      <c r="G6857" s="28"/>
      <c r="H6857" s="31"/>
    </row>
    <row r="6858" spans="2:8">
      <c r="B6858" s="27"/>
      <c r="C6858" s="27"/>
      <c r="D6858" s="27"/>
      <c r="E6858" s="27"/>
      <c r="F6858" s="26"/>
      <c r="G6858" s="28"/>
      <c r="H6858" s="31"/>
    </row>
    <row r="6859" spans="2:8">
      <c r="B6859" s="27"/>
      <c r="C6859" s="27"/>
      <c r="D6859" s="27"/>
      <c r="E6859" s="27"/>
      <c r="F6859" s="26"/>
      <c r="G6859" s="28"/>
      <c r="H6859" s="31"/>
    </row>
    <row r="6860" spans="2:8">
      <c r="B6860" s="27"/>
      <c r="C6860" s="27"/>
      <c r="D6860" s="27"/>
      <c r="E6860" s="27"/>
      <c r="F6860" s="26"/>
      <c r="G6860" s="28"/>
      <c r="H6860" s="31"/>
    </row>
    <row r="6861" spans="2:8">
      <c r="B6861" s="27"/>
      <c r="C6861" s="27"/>
      <c r="D6861" s="27"/>
      <c r="E6861" s="27"/>
      <c r="F6861" s="26"/>
      <c r="G6861" s="28"/>
      <c r="H6861" s="31"/>
    </row>
    <row r="6862" spans="2:8">
      <c r="B6862" s="27"/>
      <c r="C6862" s="27"/>
      <c r="D6862" s="27"/>
      <c r="E6862" s="27"/>
      <c r="F6862" s="26"/>
      <c r="G6862" s="28"/>
      <c r="H6862" s="31"/>
    </row>
    <row r="6863" spans="2:8">
      <c r="B6863" s="27"/>
      <c r="C6863" s="27"/>
      <c r="D6863" s="27"/>
      <c r="E6863" s="27"/>
      <c r="F6863" s="26"/>
      <c r="G6863" s="28"/>
      <c r="H6863" s="31"/>
    </row>
    <row r="6864" spans="2:8">
      <c r="B6864" s="27"/>
      <c r="C6864" s="27"/>
      <c r="D6864" s="27"/>
      <c r="E6864" s="27"/>
      <c r="F6864" s="26"/>
      <c r="G6864" s="28"/>
      <c r="H6864" s="31"/>
    </row>
    <row r="6865" spans="2:8">
      <c r="B6865" s="27"/>
      <c r="C6865" s="27"/>
      <c r="D6865" s="27"/>
      <c r="E6865" s="27"/>
      <c r="F6865" s="26"/>
      <c r="G6865" s="28"/>
      <c r="H6865" s="31"/>
    </row>
    <row r="6866" spans="2:8">
      <c r="B6866" s="27"/>
      <c r="C6866" s="27"/>
      <c r="D6866" s="27"/>
      <c r="E6866" s="27"/>
      <c r="F6866" s="26"/>
      <c r="G6866" s="28"/>
      <c r="H6866" s="31"/>
    </row>
    <row r="6867" spans="2:8">
      <c r="B6867" s="27"/>
      <c r="C6867" s="27"/>
      <c r="D6867" s="27"/>
      <c r="E6867" s="27"/>
      <c r="F6867" s="26"/>
      <c r="G6867" s="28"/>
      <c r="H6867" s="31"/>
    </row>
    <row r="6868" spans="2:8">
      <c r="B6868" s="27"/>
      <c r="C6868" s="27"/>
      <c r="D6868" s="27"/>
      <c r="E6868" s="27"/>
      <c r="F6868" s="26"/>
      <c r="G6868" s="28"/>
      <c r="H6868" s="31"/>
    </row>
    <row r="6869" spans="2:8">
      <c r="B6869" s="27"/>
      <c r="C6869" s="27"/>
      <c r="D6869" s="27"/>
      <c r="E6869" s="27"/>
      <c r="F6869" s="26"/>
      <c r="G6869" s="28"/>
      <c r="H6869" s="31"/>
    </row>
    <row r="6870" spans="2:8">
      <c r="B6870" s="27"/>
      <c r="C6870" s="27"/>
      <c r="D6870" s="27"/>
      <c r="E6870" s="27"/>
      <c r="F6870" s="26"/>
      <c r="G6870" s="28"/>
      <c r="H6870" s="31"/>
    </row>
    <row r="6871" spans="2:8">
      <c r="B6871" s="27"/>
      <c r="C6871" s="27"/>
      <c r="D6871" s="27"/>
      <c r="E6871" s="27"/>
      <c r="F6871" s="26"/>
      <c r="G6871" s="28"/>
      <c r="H6871" s="31"/>
    </row>
    <row r="6872" spans="2:8">
      <c r="B6872" s="27"/>
      <c r="C6872" s="27"/>
      <c r="D6872" s="27"/>
      <c r="E6872" s="27"/>
      <c r="F6872" s="26"/>
      <c r="G6872" s="28"/>
      <c r="H6872" s="31"/>
    </row>
    <row r="6873" spans="2:8">
      <c r="B6873" s="27"/>
      <c r="C6873" s="27"/>
      <c r="D6873" s="27"/>
      <c r="E6873" s="27"/>
      <c r="F6873" s="26"/>
      <c r="G6873" s="28"/>
      <c r="H6873" s="31"/>
    </row>
    <row r="6874" spans="2:8">
      <c r="B6874" s="27"/>
      <c r="C6874" s="27"/>
      <c r="D6874" s="27"/>
      <c r="E6874" s="27"/>
      <c r="F6874" s="26"/>
      <c r="G6874" s="28"/>
      <c r="H6874" s="31"/>
    </row>
    <row r="6875" spans="2:8">
      <c r="B6875" s="27"/>
      <c r="C6875" s="27"/>
      <c r="D6875" s="27"/>
      <c r="E6875" s="27"/>
      <c r="F6875" s="26"/>
      <c r="G6875" s="28"/>
      <c r="H6875" s="31"/>
    </row>
    <row r="6876" spans="2:8">
      <c r="B6876" s="27"/>
      <c r="C6876" s="27"/>
      <c r="D6876" s="27"/>
      <c r="E6876" s="27"/>
      <c r="F6876" s="26"/>
      <c r="G6876" s="28"/>
      <c r="H6876" s="31"/>
    </row>
    <row r="6877" spans="2:8">
      <c r="B6877" s="27"/>
      <c r="C6877" s="27"/>
      <c r="D6877" s="27"/>
      <c r="E6877" s="27"/>
      <c r="F6877" s="26"/>
      <c r="G6877" s="28"/>
      <c r="H6877" s="31"/>
    </row>
    <row r="6878" spans="2:8">
      <c r="B6878" s="27"/>
      <c r="C6878" s="27"/>
      <c r="D6878" s="27"/>
      <c r="E6878" s="27"/>
      <c r="F6878" s="26"/>
      <c r="G6878" s="28"/>
      <c r="H6878" s="31"/>
    </row>
    <row r="6879" spans="2:8">
      <c r="B6879" s="27"/>
      <c r="C6879" s="27"/>
      <c r="D6879" s="27"/>
      <c r="E6879" s="27"/>
      <c r="F6879" s="26"/>
      <c r="G6879" s="28"/>
      <c r="H6879" s="31"/>
    </row>
    <row r="6880" spans="2:8">
      <c r="B6880" s="27"/>
      <c r="C6880" s="27"/>
      <c r="D6880" s="27"/>
      <c r="E6880" s="27"/>
      <c r="F6880" s="26"/>
      <c r="G6880" s="28"/>
      <c r="H6880" s="31"/>
    </row>
    <row r="6881" spans="2:8">
      <c r="B6881" s="27"/>
      <c r="C6881" s="27"/>
      <c r="D6881" s="27"/>
      <c r="E6881" s="27"/>
      <c r="F6881" s="26"/>
      <c r="G6881" s="28"/>
      <c r="H6881" s="31"/>
    </row>
    <row r="6882" spans="2:8">
      <c r="B6882" s="27"/>
      <c r="C6882" s="27"/>
      <c r="D6882" s="27"/>
      <c r="E6882" s="27"/>
      <c r="F6882" s="26"/>
      <c r="G6882" s="28"/>
      <c r="H6882" s="31"/>
    </row>
    <row r="6883" spans="2:8">
      <c r="B6883" s="27"/>
      <c r="C6883" s="27"/>
      <c r="D6883" s="27"/>
      <c r="E6883" s="27"/>
      <c r="F6883" s="26"/>
      <c r="G6883" s="28"/>
      <c r="H6883" s="31"/>
    </row>
    <row r="6884" spans="2:8">
      <c r="B6884" s="27"/>
      <c r="C6884" s="27"/>
      <c r="D6884" s="27"/>
      <c r="E6884" s="27"/>
      <c r="F6884" s="26"/>
      <c r="G6884" s="28"/>
      <c r="H6884" s="31"/>
    </row>
    <row r="6885" spans="2:8">
      <c r="B6885" s="27"/>
      <c r="C6885" s="27"/>
      <c r="D6885" s="27"/>
      <c r="E6885" s="27"/>
      <c r="F6885" s="26"/>
      <c r="G6885" s="28"/>
      <c r="H6885" s="31"/>
    </row>
    <row r="6886" spans="2:8">
      <c r="B6886" s="27"/>
      <c r="C6886" s="27"/>
      <c r="D6886" s="27"/>
      <c r="E6886" s="27"/>
      <c r="F6886" s="26"/>
      <c r="G6886" s="28"/>
      <c r="H6886" s="31"/>
    </row>
    <row r="6887" spans="2:8">
      <c r="B6887" s="27"/>
      <c r="C6887" s="27"/>
      <c r="D6887" s="27"/>
      <c r="E6887" s="27"/>
      <c r="F6887" s="26"/>
      <c r="G6887" s="28"/>
      <c r="H6887" s="31"/>
    </row>
    <row r="6888" spans="2:8">
      <c r="B6888" s="27"/>
      <c r="C6888" s="27"/>
      <c r="D6888" s="27"/>
      <c r="E6888" s="27"/>
      <c r="F6888" s="26"/>
      <c r="G6888" s="28"/>
      <c r="H6888" s="31"/>
    </row>
    <row r="6889" spans="2:8">
      <c r="B6889" s="27"/>
      <c r="C6889" s="27"/>
      <c r="D6889" s="27"/>
      <c r="E6889" s="27"/>
      <c r="F6889" s="26"/>
      <c r="G6889" s="28"/>
      <c r="H6889" s="31"/>
    </row>
    <row r="6890" spans="2:8">
      <c r="B6890" s="27"/>
      <c r="C6890" s="27"/>
      <c r="D6890" s="27"/>
      <c r="E6890" s="27"/>
      <c r="F6890" s="26"/>
      <c r="G6890" s="28"/>
      <c r="H6890" s="31"/>
    </row>
    <row r="6891" spans="2:8">
      <c r="B6891" s="27"/>
      <c r="C6891" s="27"/>
      <c r="D6891" s="27"/>
      <c r="E6891" s="27"/>
      <c r="F6891" s="26"/>
      <c r="G6891" s="28"/>
      <c r="H6891" s="31"/>
    </row>
    <row r="6892" spans="2:8">
      <c r="B6892" s="27"/>
      <c r="C6892" s="27"/>
      <c r="D6892" s="27"/>
      <c r="E6892" s="27"/>
      <c r="F6892" s="26"/>
      <c r="G6892" s="28"/>
      <c r="H6892" s="31"/>
    </row>
    <row r="6893" spans="2:8">
      <c r="B6893" s="27"/>
      <c r="C6893" s="27"/>
      <c r="D6893" s="27"/>
      <c r="E6893" s="27"/>
      <c r="F6893" s="26"/>
      <c r="G6893" s="28"/>
      <c r="H6893" s="31"/>
    </row>
    <row r="6894" spans="2:8">
      <c r="B6894" s="27"/>
      <c r="C6894" s="27"/>
      <c r="D6894" s="27"/>
      <c r="E6894" s="27"/>
      <c r="F6894" s="26"/>
      <c r="G6894" s="28"/>
      <c r="H6894" s="31"/>
    </row>
    <row r="6895" spans="2:8">
      <c r="B6895" s="27"/>
      <c r="C6895" s="27"/>
      <c r="D6895" s="27"/>
      <c r="E6895" s="27"/>
      <c r="F6895" s="26"/>
      <c r="G6895" s="28"/>
      <c r="H6895" s="31"/>
    </row>
    <row r="6896" spans="2:8">
      <c r="B6896" s="27"/>
      <c r="C6896" s="27"/>
      <c r="D6896" s="27"/>
      <c r="E6896" s="27"/>
      <c r="F6896" s="26"/>
      <c r="G6896" s="28"/>
      <c r="H6896" s="31"/>
    </row>
    <row r="6897" spans="2:8">
      <c r="B6897" s="27"/>
      <c r="C6897" s="27"/>
      <c r="D6897" s="27"/>
      <c r="E6897" s="27"/>
      <c r="F6897" s="26"/>
      <c r="G6897" s="28"/>
      <c r="H6897" s="31"/>
    </row>
    <row r="6898" spans="2:8">
      <c r="B6898" s="27"/>
      <c r="C6898" s="27"/>
      <c r="D6898" s="27"/>
      <c r="E6898" s="27"/>
      <c r="F6898" s="26"/>
      <c r="G6898" s="28"/>
      <c r="H6898" s="31"/>
    </row>
    <row r="6899" spans="2:8">
      <c r="B6899" s="27"/>
      <c r="C6899" s="27"/>
      <c r="D6899" s="27"/>
      <c r="E6899" s="27"/>
      <c r="F6899" s="26"/>
      <c r="G6899" s="28"/>
      <c r="H6899" s="31"/>
    </row>
    <row r="6900" spans="2:8">
      <c r="B6900" s="27"/>
      <c r="C6900" s="27"/>
      <c r="D6900" s="27"/>
      <c r="E6900" s="27"/>
      <c r="F6900" s="26"/>
      <c r="G6900" s="28"/>
      <c r="H6900" s="31"/>
    </row>
    <row r="6901" spans="2:8">
      <c r="B6901" s="27"/>
      <c r="C6901" s="27"/>
      <c r="D6901" s="27"/>
      <c r="E6901" s="27"/>
      <c r="F6901" s="26"/>
      <c r="G6901" s="28"/>
      <c r="H6901" s="31"/>
    </row>
    <row r="6902" spans="2:8">
      <c r="B6902" s="27"/>
      <c r="C6902" s="27"/>
      <c r="D6902" s="27"/>
      <c r="E6902" s="27"/>
      <c r="F6902" s="26"/>
      <c r="G6902" s="28"/>
      <c r="H6902" s="31"/>
    </row>
    <row r="6903" spans="2:8">
      <c r="B6903" s="27"/>
      <c r="C6903" s="27"/>
      <c r="D6903" s="27"/>
      <c r="E6903" s="27"/>
      <c r="F6903" s="26"/>
      <c r="G6903" s="28"/>
      <c r="H6903" s="31"/>
    </row>
    <row r="6904" spans="2:8">
      <c r="B6904" s="27"/>
      <c r="C6904" s="27"/>
      <c r="D6904" s="27"/>
      <c r="E6904" s="27"/>
      <c r="F6904" s="26"/>
      <c r="G6904" s="28"/>
      <c r="H6904" s="31"/>
    </row>
    <row r="6905" spans="2:8">
      <c r="B6905" s="27"/>
      <c r="C6905" s="27"/>
      <c r="D6905" s="27"/>
      <c r="E6905" s="27"/>
      <c r="F6905" s="26"/>
      <c r="G6905" s="28"/>
      <c r="H6905" s="31"/>
    </row>
    <row r="6906" spans="2:8">
      <c r="B6906" s="27"/>
      <c r="C6906" s="27"/>
      <c r="D6906" s="27"/>
      <c r="E6906" s="27"/>
      <c r="F6906" s="26"/>
      <c r="G6906" s="28"/>
      <c r="H6906" s="31"/>
    </row>
    <row r="6907" spans="2:8">
      <c r="B6907" s="27"/>
      <c r="C6907" s="27"/>
      <c r="D6907" s="27"/>
      <c r="E6907" s="27"/>
      <c r="F6907" s="26"/>
      <c r="G6907" s="28"/>
      <c r="H6907" s="31"/>
    </row>
    <row r="6908" spans="2:8">
      <c r="B6908" s="27"/>
      <c r="C6908" s="27"/>
      <c r="D6908" s="27"/>
      <c r="E6908" s="27"/>
      <c r="F6908" s="26"/>
      <c r="G6908" s="28"/>
      <c r="H6908" s="31"/>
    </row>
    <row r="6909" spans="2:8">
      <c r="B6909" s="27"/>
      <c r="C6909" s="27"/>
      <c r="D6909" s="27"/>
      <c r="E6909" s="27"/>
      <c r="F6909" s="26"/>
      <c r="G6909" s="28"/>
      <c r="H6909" s="31"/>
    </row>
    <row r="6910" spans="2:8">
      <c r="B6910" s="27"/>
      <c r="C6910" s="27"/>
      <c r="D6910" s="27"/>
      <c r="E6910" s="27"/>
      <c r="F6910" s="26"/>
      <c r="G6910" s="28"/>
      <c r="H6910" s="31"/>
    </row>
    <row r="6911" spans="2:8">
      <c r="B6911" s="27"/>
      <c r="C6911" s="27"/>
      <c r="D6911" s="27"/>
      <c r="E6911" s="27"/>
      <c r="F6911" s="26"/>
      <c r="G6911" s="28"/>
      <c r="H6911" s="31"/>
    </row>
    <row r="6912" spans="2:8">
      <c r="B6912" s="27"/>
      <c r="C6912" s="27"/>
      <c r="D6912" s="27"/>
      <c r="E6912" s="27"/>
      <c r="F6912" s="26"/>
      <c r="G6912" s="28"/>
      <c r="H6912" s="31"/>
    </row>
    <row r="6913" spans="2:8">
      <c r="B6913" s="27"/>
      <c r="C6913" s="27"/>
      <c r="D6913" s="27"/>
      <c r="E6913" s="27"/>
      <c r="F6913" s="26"/>
      <c r="G6913" s="28"/>
      <c r="H6913" s="31"/>
    </row>
    <row r="6914" spans="2:8">
      <c r="B6914" s="27"/>
      <c r="C6914" s="27"/>
      <c r="D6914" s="27"/>
      <c r="E6914" s="27"/>
      <c r="F6914" s="26"/>
      <c r="G6914" s="28"/>
      <c r="H6914" s="31"/>
    </row>
    <row r="6915" spans="2:8">
      <c r="B6915" s="27"/>
      <c r="C6915" s="27"/>
      <c r="D6915" s="27"/>
      <c r="E6915" s="27"/>
      <c r="F6915" s="26"/>
      <c r="G6915" s="28"/>
      <c r="H6915" s="31"/>
    </row>
    <row r="6916" spans="2:8">
      <c r="B6916" s="27"/>
      <c r="C6916" s="27"/>
      <c r="D6916" s="27"/>
      <c r="E6916" s="27"/>
      <c r="F6916" s="26"/>
      <c r="G6916" s="28"/>
      <c r="H6916" s="31"/>
    </row>
    <row r="6917" spans="2:8">
      <c r="B6917" s="27"/>
      <c r="C6917" s="27"/>
      <c r="D6917" s="27"/>
      <c r="E6917" s="27"/>
      <c r="F6917" s="26"/>
      <c r="G6917" s="28"/>
      <c r="H6917" s="31"/>
    </row>
    <row r="6918" spans="2:8">
      <c r="B6918" s="27"/>
      <c r="C6918" s="27"/>
      <c r="D6918" s="27"/>
      <c r="E6918" s="27"/>
      <c r="F6918" s="26"/>
      <c r="G6918" s="28"/>
      <c r="H6918" s="31"/>
    </row>
    <row r="6919" spans="2:8">
      <c r="B6919" s="27"/>
      <c r="C6919" s="27"/>
      <c r="D6919" s="27"/>
      <c r="E6919" s="27"/>
      <c r="F6919" s="26"/>
      <c r="G6919" s="28"/>
      <c r="H6919" s="31"/>
    </row>
    <row r="6920" spans="2:8">
      <c r="B6920" s="27"/>
      <c r="C6920" s="27"/>
      <c r="D6920" s="27"/>
      <c r="E6920" s="27"/>
      <c r="F6920" s="26"/>
      <c r="G6920" s="28"/>
      <c r="H6920" s="31"/>
    </row>
    <row r="6921" spans="2:8">
      <c r="B6921" s="27"/>
      <c r="C6921" s="27"/>
      <c r="D6921" s="27"/>
      <c r="E6921" s="27"/>
      <c r="F6921" s="26"/>
      <c r="G6921" s="28"/>
      <c r="H6921" s="31"/>
    </row>
    <row r="6922" spans="2:8">
      <c r="B6922" s="27"/>
      <c r="C6922" s="27"/>
      <c r="D6922" s="27"/>
      <c r="E6922" s="27"/>
      <c r="F6922" s="26"/>
      <c r="G6922" s="28"/>
      <c r="H6922" s="31"/>
    </row>
    <row r="6923" spans="2:8">
      <c r="B6923" s="27"/>
      <c r="C6923" s="27"/>
      <c r="D6923" s="27"/>
      <c r="E6923" s="27"/>
      <c r="F6923" s="26"/>
      <c r="G6923" s="28"/>
      <c r="H6923" s="31"/>
    </row>
    <row r="6924" spans="2:8">
      <c r="B6924" s="27"/>
      <c r="C6924" s="27"/>
      <c r="D6924" s="27"/>
      <c r="E6924" s="27"/>
      <c r="F6924" s="26"/>
      <c r="G6924" s="28"/>
      <c r="H6924" s="31"/>
    </row>
    <row r="6925" spans="2:8">
      <c r="B6925" s="27"/>
      <c r="C6925" s="27"/>
      <c r="D6925" s="27"/>
      <c r="E6925" s="27"/>
      <c r="F6925" s="26"/>
      <c r="G6925" s="28"/>
      <c r="H6925" s="31"/>
    </row>
    <row r="6926" spans="2:8">
      <c r="B6926" s="27"/>
      <c r="C6926" s="27"/>
      <c r="D6926" s="27"/>
      <c r="E6926" s="27"/>
      <c r="F6926" s="26"/>
      <c r="G6926" s="28"/>
      <c r="H6926" s="31"/>
    </row>
    <row r="6927" spans="2:8">
      <c r="B6927" s="27"/>
      <c r="C6927" s="27"/>
      <c r="D6927" s="27"/>
      <c r="E6927" s="27"/>
      <c r="F6927" s="26"/>
      <c r="G6927" s="28"/>
      <c r="H6927" s="31"/>
    </row>
    <row r="6928" spans="2:8">
      <c r="B6928" s="27"/>
      <c r="C6928" s="27"/>
      <c r="D6928" s="27"/>
      <c r="E6928" s="27"/>
      <c r="F6928" s="26"/>
      <c r="G6928" s="28"/>
      <c r="H6928" s="31"/>
    </row>
    <row r="6929" spans="2:8">
      <c r="B6929" s="27"/>
      <c r="C6929" s="27"/>
      <c r="D6929" s="27"/>
      <c r="E6929" s="27"/>
      <c r="F6929" s="26"/>
      <c r="G6929" s="28"/>
      <c r="H6929" s="31"/>
    </row>
    <row r="6930" spans="2:8">
      <c r="B6930" s="27"/>
      <c r="C6930" s="27"/>
      <c r="D6930" s="27"/>
      <c r="E6930" s="27"/>
      <c r="F6930" s="26"/>
      <c r="G6930" s="28"/>
      <c r="H6930" s="31"/>
    </row>
    <row r="6931" spans="2:8">
      <c r="B6931" s="27"/>
      <c r="C6931" s="27"/>
      <c r="D6931" s="27"/>
      <c r="E6931" s="27"/>
      <c r="F6931" s="26"/>
      <c r="G6931" s="28"/>
      <c r="H6931" s="31"/>
    </row>
    <row r="6932" spans="2:8">
      <c r="B6932" s="27"/>
      <c r="C6932" s="27"/>
      <c r="D6932" s="27"/>
      <c r="E6932" s="27"/>
      <c r="F6932" s="26"/>
      <c r="G6932" s="28"/>
      <c r="H6932" s="31"/>
    </row>
    <row r="6933" spans="2:8">
      <c r="B6933" s="27"/>
      <c r="C6933" s="27"/>
      <c r="D6933" s="27"/>
      <c r="E6933" s="27"/>
      <c r="F6933" s="26"/>
      <c r="G6933" s="28"/>
      <c r="H6933" s="31"/>
    </row>
    <row r="6934" spans="2:8">
      <c r="B6934" s="27"/>
      <c r="C6934" s="27"/>
      <c r="D6934" s="27"/>
      <c r="E6934" s="27"/>
      <c r="F6934" s="26"/>
      <c r="G6934" s="28"/>
      <c r="H6934" s="31"/>
    </row>
    <row r="6935" spans="2:8">
      <c r="B6935" s="27"/>
      <c r="C6935" s="27"/>
      <c r="D6935" s="27"/>
      <c r="E6935" s="27"/>
      <c r="F6935" s="26"/>
      <c r="G6935" s="28"/>
      <c r="H6935" s="31"/>
    </row>
    <row r="6936" spans="2:8">
      <c r="B6936" s="27"/>
      <c r="C6936" s="27"/>
      <c r="D6936" s="27"/>
      <c r="E6936" s="27"/>
      <c r="F6936" s="26"/>
      <c r="G6936" s="28"/>
      <c r="H6936" s="31"/>
    </row>
    <row r="6937" spans="2:8">
      <c r="B6937" s="27"/>
      <c r="C6937" s="27"/>
      <c r="D6937" s="27"/>
      <c r="E6937" s="27"/>
      <c r="F6937" s="26"/>
      <c r="G6937" s="28"/>
      <c r="H6937" s="31"/>
    </row>
    <row r="6938" spans="2:8">
      <c r="B6938" s="27"/>
      <c r="C6938" s="27"/>
      <c r="D6938" s="27"/>
      <c r="E6938" s="27"/>
      <c r="F6938" s="26"/>
      <c r="G6938" s="28"/>
      <c r="H6938" s="31"/>
    </row>
    <row r="6939" spans="2:8">
      <c r="B6939" s="27"/>
      <c r="C6939" s="27"/>
      <c r="D6939" s="27"/>
      <c r="E6939" s="27"/>
      <c r="F6939" s="26"/>
      <c r="G6939" s="28"/>
      <c r="H6939" s="31"/>
    </row>
    <row r="6940" spans="2:8">
      <c r="B6940" s="27"/>
      <c r="C6940" s="27"/>
      <c r="D6940" s="27"/>
      <c r="E6940" s="27"/>
      <c r="F6940" s="26"/>
      <c r="G6940" s="28"/>
      <c r="H6940" s="31"/>
    </row>
    <row r="6941" spans="2:8">
      <c r="B6941" s="27"/>
      <c r="C6941" s="27"/>
      <c r="D6941" s="27"/>
      <c r="E6941" s="27"/>
      <c r="F6941" s="26"/>
      <c r="G6941" s="28"/>
      <c r="H6941" s="31"/>
    </row>
    <row r="6942" spans="2:8">
      <c r="B6942" s="27"/>
      <c r="C6942" s="27"/>
      <c r="D6942" s="27"/>
      <c r="E6942" s="27"/>
      <c r="F6942" s="26"/>
      <c r="G6942" s="28"/>
      <c r="H6942" s="31"/>
    </row>
    <row r="6943" spans="2:8">
      <c r="B6943" s="27"/>
      <c r="C6943" s="27"/>
      <c r="D6943" s="27"/>
      <c r="E6943" s="27"/>
      <c r="F6943" s="26"/>
      <c r="G6943" s="28"/>
      <c r="H6943" s="31"/>
    </row>
    <row r="6944" spans="2:8">
      <c r="B6944" s="27"/>
      <c r="C6944" s="27"/>
      <c r="D6944" s="27"/>
      <c r="E6944" s="27"/>
      <c r="F6944" s="26"/>
      <c r="G6944" s="28"/>
      <c r="H6944" s="31"/>
    </row>
    <row r="6945" spans="2:8">
      <c r="B6945" s="27"/>
      <c r="C6945" s="27"/>
      <c r="D6945" s="27"/>
      <c r="E6945" s="27"/>
      <c r="F6945" s="26"/>
      <c r="G6945" s="28"/>
      <c r="H6945" s="31"/>
    </row>
    <row r="6946" spans="2:8">
      <c r="B6946" s="27"/>
      <c r="C6946" s="27"/>
      <c r="D6946" s="27"/>
      <c r="E6946" s="27"/>
      <c r="F6946" s="26"/>
      <c r="G6946" s="28"/>
      <c r="H6946" s="31"/>
    </row>
    <row r="6947" spans="2:8">
      <c r="B6947" s="27"/>
      <c r="C6947" s="27"/>
      <c r="D6947" s="27"/>
      <c r="E6947" s="27"/>
      <c r="F6947" s="26"/>
      <c r="G6947" s="28"/>
      <c r="H6947" s="31"/>
    </row>
    <row r="6948" spans="2:8">
      <c r="B6948" s="27"/>
      <c r="C6948" s="27"/>
      <c r="D6948" s="27"/>
      <c r="E6948" s="27"/>
      <c r="F6948" s="26"/>
      <c r="G6948" s="28"/>
      <c r="H6948" s="31"/>
    </row>
    <row r="6949" spans="2:8">
      <c r="B6949" s="27"/>
      <c r="C6949" s="27"/>
      <c r="D6949" s="27"/>
      <c r="E6949" s="27"/>
      <c r="F6949" s="26"/>
      <c r="G6949" s="28"/>
      <c r="H6949" s="31"/>
    </row>
    <row r="6950" spans="2:8">
      <c r="B6950" s="27"/>
      <c r="C6950" s="27"/>
      <c r="D6950" s="27"/>
      <c r="E6950" s="27"/>
      <c r="F6950" s="26"/>
      <c r="G6950" s="28"/>
      <c r="H6950" s="31"/>
    </row>
    <row r="6951" spans="2:8">
      <c r="B6951" s="27"/>
      <c r="C6951" s="27"/>
      <c r="D6951" s="27"/>
      <c r="E6951" s="27"/>
      <c r="F6951" s="26"/>
      <c r="G6951" s="28"/>
      <c r="H6951" s="31"/>
    </row>
    <row r="6952" spans="2:8">
      <c r="B6952" s="27"/>
      <c r="C6952" s="27"/>
      <c r="D6952" s="27"/>
      <c r="E6952" s="27"/>
      <c r="F6952" s="26"/>
      <c r="G6952" s="28"/>
      <c r="H6952" s="31"/>
    </row>
    <row r="6953" spans="2:8">
      <c r="B6953" s="27"/>
      <c r="C6953" s="27"/>
      <c r="D6953" s="27"/>
      <c r="E6953" s="27"/>
      <c r="F6953" s="26"/>
      <c r="G6953" s="28"/>
      <c r="H6953" s="31"/>
    </row>
    <row r="6954" spans="2:8">
      <c r="B6954" s="27"/>
      <c r="C6954" s="27"/>
      <c r="D6954" s="27"/>
      <c r="E6954" s="27"/>
      <c r="F6954" s="26"/>
      <c r="G6954" s="28"/>
      <c r="H6954" s="31"/>
    </row>
    <row r="6955" spans="2:8">
      <c r="B6955" s="27"/>
      <c r="C6955" s="27"/>
      <c r="D6955" s="27"/>
      <c r="E6955" s="27"/>
      <c r="F6955" s="26"/>
      <c r="G6955" s="28"/>
      <c r="H6955" s="31"/>
    </row>
    <row r="6956" spans="2:8">
      <c r="B6956" s="27"/>
      <c r="C6956" s="27"/>
      <c r="D6956" s="27"/>
      <c r="E6956" s="27"/>
      <c r="F6956" s="26"/>
      <c r="G6956" s="28"/>
      <c r="H6956" s="31"/>
    </row>
    <row r="6957" spans="2:8">
      <c r="B6957" s="27"/>
      <c r="C6957" s="27"/>
      <c r="D6957" s="27"/>
      <c r="E6957" s="27"/>
      <c r="F6957" s="26"/>
      <c r="G6957" s="28"/>
      <c r="H6957" s="31"/>
    </row>
    <row r="6958" spans="2:8">
      <c r="B6958" s="27"/>
      <c r="C6958" s="27"/>
      <c r="D6958" s="27"/>
      <c r="E6958" s="27"/>
      <c r="F6958" s="26"/>
      <c r="G6958" s="28"/>
      <c r="H6958" s="31"/>
    </row>
    <row r="6959" spans="2:8">
      <c r="B6959" s="27"/>
      <c r="C6959" s="27"/>
      <c r="D6959" s="27"/>
      <c r="E6959" s="27"/>
      <c r="F6959" s="26"/>
      <c r="G6959" s="28"/>
      <c r="H6959" s="31"/>
    </row>
    <row r="6960" spans="2:8">
      <c r="B6960" s="27"/>
      <c r="C6960" s="27"/>
      <c r="D6960" s="27"/>
      <c r="E6960" s="27"/>
      <c r="F6960" s="26"/>
      <c r="G6960" s="28"/>
      <c r="H6960" s="31"/>
    </row>
    <row r="6961" spans="2:8">
      <c r="B6961" s="27"/>
      <c r="C6961" s="27"/>
      <c r="D6961" s="27"/>
      <c r="E6961" s="27"/>
      <c r="F6961" s="26"/>
      <c r="G6961" s="28"/>
      <c r="H6961" s="31"/>
    </row>
    <row r="6962" spans="2:8">
      <c r="B6962" s="27"/>
      <c r="C6962" s="27"/>
      <c r="D6962" s="27"/>
      <c r="E6962" s="27"/>
      <c r="F6962" s="26"/>
      <c r="G6962" s="28"/>
      <c r="H6962" s="31"/>
    </row>
    <row r="6963" spans="2:8">
      <c r="B6963" s="27"/>
      <c r="C6963" s="27"/>
      <c r="D6963" s="27"/>
      <c r="E6963" s="27"/>
      <c r="F6963" s="26"/>
      <c r="G6963" s="28"/>
      <c r="H6963" s="31"/>
    </row>
    <row r="6964" spans="2:8">
      <c r="B6964" s="27"/>
      <c r="C6964" s="27"/>
      <c r="D6964" s="27"/>
      <c r="E6964" s="27"/>
      <c r="F6964" s="26"/>
      <c r="G6964" s="28"/>
      <c r="H6964" s="31"/>
    </row>
    <row r="6965" spans="2:8">
      <c r="B6965" s="27"/>
      <c r="C6965" s="27"/>
      <c r="D6965" s="27"/>
      <c r="E6965" s="27"/>
      <c r="F6965" s="26"/>
      <c r="G6965" s="28"/>
      <c r="H6965" s="31"/>
    </row>
    <row r="6966" spans="2:8">
      <c r="B6966" s="27"/>
      <c r="C6966" s="27"/>
      <c r="D6966" s="27"/>
      <c r="E6966" s="27"/>
      <c r="F6966" s="26"/>
      <c r="G6966" s="28"/>
      <c r="H6966" s="31"/>
    </row>
    <row r="6967" spans="2:8">
      <c r="B6967" s="27"/>
      <c r="C6967" s="27"/>
      <c r="D6967" s="27"/>
      <c r="E6967" s="27"/>
      <c r="F6967" s="26"/>
      <c r="G6967" s="28"/>
      <c r="H6967" s="31"/>
    </row>
    <row r="6968" spans="2:8">
      <c r="B6968" s="27"/>
      <c r="C6968" s="27"/>
      <c r="D6968" s="27"/>
      <c r="E6968" s="27"/>
      <c r="F6968" s="26"/>
      <c r="G6968" s="28"/>
      <c r="H6968" s="31"/>
    </row>
    <row r="6969" spans="2:8">
      <c r="B6969" s="27"/>
      <c r="C6969" s="27"/>
      <c r="D6969" s="27"/>
      <c r="E6969" s="27"/>
      <c r="F6969" s="26"/>
      <c r="G6969" s="28"/>
      <c r="H6969" s="31"/>
    </row>
    <row r="6970" spans="2:8">
      <c r="B6970" s="27"/>
      <c r="C6970" s="27"/>
      <c r="D6970" s="27"/>
      <c r="E6970" s="27"/>
      <c r="F6970" s="26"/>
      <c r="G6970" s="28"/>
      <c r="H6970" s="31"/>
    </row>
    <row r="6971" spans="2:8">
      <c r="B6971" s="27"/>
      <c r="C6971" s="27"/>
      <c r="D6971" s="27"/>
      <c r="E6971" s="27"/>
      <c r="F6971" s="26"/>
      <c r="G6971" s="28"/>
      <c r="H6971" s="31"/>
    </row>
    <row r="6972" spans="2:8">
      <c r="B6972" s="27"/>
      <c r="C6972" s="27"/>
      <c r="D6972" s="27"/>
      <c r="E6972" s="27"/>
      <c r="F6972" s="26"/>
      <c r="G6972" s="28"/>
      <c r="H6972" s="31"/>
    </row>
    <row r="6973" spans="2:8">
      <c r="B6973" s="27"/>
      <c r="C6973" s="27"/>
      <c r="D6973" s="27"/>
      <c r="E6973" s="27"/>
      <c r="F6973" s="26"/>
      <c r="G6973" s="28"/>
      <c r="H6973" s="31"/>
    </row>
    <row r="6974" spans="2:8">
      <c r="B6974" s="27"/>
      <c r="C6974" s="27"/>
      <c r="D6974" s="27"/>
      <c r="E6974" s="27"/>
      <c r="F6974" s="26"/>
      <c r="G6974" s="28"/>
      <c r="H6974" s="31"/>
    </row>
    <row r="6975" spans="2:8">
      <c r="B6975" s="27"/>
      <c r="C6975" s="27"/>
      <c r="D6975" s="27"/>
      <c r="E6975" s="27"/>
      <c r="F6975" s="26"/>
      <c r="G6975" s="28"/>
      <c r="H6975" s="31"/>
    </row>
    <row r="6976" spans="2:8">
      <c r="B6976" s="27"/>
      <c r="C6976" s="27"/>
      <c r="D6976" s="27"/>
      <c r="E6976" s="27"/>
      <c r="F6976" s="26"/>
      <c r="G6976" s="28"/>
      <c r="H6976" s="31"/>
    </row>
    <row r="6977" spans="2:8">
      <c r="B6977" s="27"/>
      <c r="C6977" s="27"/>
      <c r="D6977" s="27"/>
      <c r="E6977" s="27"/>
      <c r="F6977" s="26"/>
      <c r="G6977" s="28"/>
      <c r="H6977" s="31"/>
    </row>
    <row r="6978" spans="2:8">
      <c r="B6978" s="27"/>
      <c r="C6978" s="27"/>
      <c r="D6978" s="27"/>
      <c r="E6978" s="27"/>
      <c r="F6978" s="26"/>
      <c r="G6978" s="28"/>
      <c r="H6978" s="31"/>
    </row>
    <row r="6979" spans="2:8">
      <c r="B6979" s="27"/>
      <c r="C6979" s="27"/>
      <c r="D6979" s="27"/>
      <c r="E6979" s="27"/>
      <c r="F6979" s="26"/>
      <c r="G6979" s="28"/>
      <c r="H6979" s="31"/>
    </row>
    <row r="6980" spans="2:8">
      <c r="B6980" s="27"/>
      <c r="C6980" s="27"/>
      <c r="D6980" s="27"/>
      <c r="E6980" s="27"/>
      <c r="F6980" s="26"/>
      <c r="G6980" s="28"/>
      <c r="H6980" s="31"/>
    </row>
    <row r="6981" spans="2:8">
      <c r="B6981" s="27"/>
      <c r="C6981" s="27"/>
      <c r="D6981" s="27"/>
      <c r="E6981" s="27"/>
      <c r="F6981" s="26"/>
      <c r="G6981" s="28"/>
      <c r="H6981" s="31"/>
    </row>
    <row r="6982" spans="2:8">
      <c r="B6982" s="27"/>
      <c r="C6982" s="27"/>
      <c r="D6982" s="27"/>
      <c r="E6982" s="27"/>
      <c r="F6982" s="26"/>
      <c r="G6982" s="28"/>
      <c r="H6982" s="31"/>
    </row>
    <row r="6983" spans="2:8">
      <c r="B6983" s="27"/>
      <c r="C6983" s="27"/>
      <c r="D6983" s="27"/>
      <c r="E6983" s="27"/>
      <c r="F6983" s="26"/>
      <c r="G6983" s="28"/>
      <c r="H6983" s="31"/>
    </row>
    <row r="6984" spans="2:8">
      <c r="B6984" s="27"/>
      <c r="C6984" s="27"/>
      <c r="D6984" s="27"/>
      <c r="E6984" s="27"/>
      <c r="F6984" s="26"/>
      <c r="G6984" s="28"/>
      <c r="H6984" s="31"/>
    </row>
    <row r="6985" spans="2:8">
      <c r="B6985" s="27"/>
      <c r="C6985" s="27"/>
      <c r="D6985" s="27"/>
      <c r="E6985" s="27"/>
      <c r="F6985" s="26"/>
      <c r="G6985" s="28"/>
      <c r="H6985" s="31"/>
    </row>
    <row r="6986" spans="2:8">
      <c r="B6986" s="27"/>
      <c r="C6986" s="27"/>
      <c r="D6986" s="27"/>
      <c r="E6986" s="27"/>
      <c r="F6986" s="26"/>
      <c r="G6986" s="28"/>
      <c r="H6986" s="31"/>
    </row>
    <row r="6987" spans="2:8">
      <c r="B6987" s="27"/>
      <c r="C6987" s="27"/>
      <c r="D6987" s="27"/>
      <c r="E6987" s="27"/>
      <c r="F6987" s="26"/>
      <c r="G6987" s="28"/>
      <c r="H6987" s="31"/>
    </row>
    <row r="6988" spans="2:8">
      <c r="B6988" s="27"/>
      <c r="C6988" s="27"/>
      <c r="D6988" s="27"/>
      <c r="E6988" s="27"/>
      <c r="F6988" s="26"/>
      <c r="G6988" s="28"/>
      <c r="H6988" s="31"/>
    </row>
    <row r="6989" spans="2:8">
      <c r="B6989" s="27"/>
      <c r="C6989" s="27"/>
      <c r="D6989" s="27"/>
      <c r="E6989" s="27"/>
      <c r="F6989" s="26"/>
      <c r="G6989" s="28"/>
      <c r="H6989" s="31"/>
    </row>
    <row r="6990" spans="2:8">
      <c r="B6990" s="27"/>
      <c r="C6990" s="27"/>
      <c r="D6990" s="27"/>
      <c r="E6990" s="27"/>
      <c r="F6990" s="26"/>
      <c r="G6990" s="28"/>
      <c r="H6990" s="31"/>
    </row>
    <row r="6991" spans="2:8">
      <c r="B6991" s="27"/>
      <c r="C6991" s="27"/>
      <c r="D6991" s="27"/>
      <c r="E6991" s="27"/>
      <c r="F6991" s="26"/>
      <c r="G6991" s="28"/>
      <c r="H6991" s="31"/>
    </row>
    <row r="6992" spans="2:8">
      <c r="B6992" s="27"/>
      <c r="C6992" s="27"/>
      <c r="D6992" s="27"/>
      <c r="E6992" s="27"/>
      <c r="F6992" s="26"/>
      <c r="G6992" s="28"/>
      <c r="H6992" s="31"/>
    </row>
    <row r="6993" spans="2:8">
      <c r="B6993" s="27"/>
      <c r="C6993" s="27"/>
      <c r="D6993" s="27"/>
      <c r="E6993" s="27"/>
      <c r="F6993" s="26"/>
      <c r="G6993" s="28"/>
      <c r="H6993" s="31"/>
    </row>
    <row r="6994" spans="2:8">
      <c r="B6994" s="27"/>
      <c r="C6994" s="27"/>
      <c r="D6994" s="27"/>
      <c r="E6994" s="27"/>
      <c r="F6994" s="26"/>
      <c r="G6994" s="28"/>
      <c r="H6994" s="31"/>
    </row>
    <row r="6995" spans="2:8">
      <c r="B6995" s="27"/>
      <c r="C6995" s="27"/>
      <c r="D6995" s="27"/>
      <c r="E6995" s="27"/>
      <c r="F6995" s="26"/>
      <c r="G6995" s="28"/>
      <c r="H6995" s="31"/>
    </row>
    <row r="6996" spans="2:8">
      <c r="B6996" s="27"/>
      <c r="C6996" s="27"/>
      <c r="D6996" s="27"/>
      <c r="E6996" s="27"/>
      <c r="F6996" s="26"/>
      <c r="G6996" s="28"/>
      <c r="H6996" s="31"/>
    </row>
    <row r="6997" spans="2:8">
      <c r="B6997" s="27"/>
      <c r="C6997" s="27"/>
      <c r="D6997" s="27"/>
      <c r="E6997" s="27"/>
      <c r="F6997" s="26"/>
      <c r="G6997" s="28"/>
      <c r="H6997" s="31"/>
    </row>
    <row r="6998" spans="2:8">
      <c r="B6998" s="27"/>
      <c r="C6998" s="27"/>
      <c r="D6998" s="27"/>
      <c r="E6998" s="27"/>
      <c r="F6998" s="26"/>
      <c r="G6998" s="28"/>
      <c r="H6998" s="31"/>
    </row>
    <row r="6999" spans="2:8">
      <c r="B6999" s="27"/>
      <c r="C6999" s="27"/>
      <c r="D6999" s="27"/>
      <c r="E6999" s="27"/>
      <c r="F6999" s="26"/>
      <c r="G6999" s="28"/>
      <c r="H6999" s="31"/>
    </row>
    <row r="7000" spans="2:8">
      <c r="B7000" s="27"/>
      <c r="C7000" s="27"/>
      <c r="D7000" s="27"/>
      <c r="E7000" s="27"/>
      <c r="F7000" s="26"/>
      <c r="G7000" s="28"/>
      <c r="H7000" s="31"/>
    </row>
    <row r="7001" spans="2:8">
      <c r="B7001" s="27"/>
      <c r="C7001" s="27"/>
      <c r="D7001" s="27"/>
      <c r="E7001" s="27"/>
      <c r="F7001" s="26"/>
      <c r="G7001" s="28"/>
      <c r="H7001" s="31"/>
    </row>
    <row r="7002" spans="2:8">
      <c r="B7002" s="27"/>
      <c r="C7002" s="27"/>
      <c r="D7002" s="27"/>
      <c r="E7002" s="27"/>
      <c r="F7002" s="26"/>
      <c r="G7002" s="28"/>
      <c r="H7002" s="31"/>
    </row>
    <row r="7003" spans="2:8">
      <c r="B7003" s="27"/>
      <c r="C7003" s="27"/>
      <c r="D7003" s="27"/>
      <c r="E7003" s="27"/>
      <c r="F7003" s="26"/>
      <c r="G7003" s="28"/>
      <c r="H7003" s="31"/>
    </row>
    <row r="7004" spans="2:8">
      <c r="B7004" s="27"/>
      <c r="C7004" s="27"/>
      <c r="D7004" s="27"/>
      <c r="E7004" s="27"/>
      <c r="F7004" s="26"/>
      <c r="G7004" s="28"/>
      <c r="H7004" s="31"/>
    </row>
    <row r="7005" spans="2:8">
      <c r="B7005" s="27"/>
      <c r="C7005" s="27"/>
      <c r="D7005" s="27"/>
      <c r="E7005" s="27"/>
      <c r="F7005" s="26"/>
      <c r="G7005" s="28"/>
      <c r="H7005" s="31"/>
    </row>
    <row r="7006" spans="2:8">
      <c r="B7006" s="27"/>
      <c r="C7006" s="27"/>
      <c r="D7006" s="27"/>
      <c r="E7006" s="27"/>
      <c r="F7006" s="26"/>
      <c r="G7006" s="28"/>
      <c r="H7006" s="31"/>
    </row>
    <row r="7007" spans="2:8">
      <c r="B7007" s="27"/>
      <c r="C7007" s="27"/>
      <c r="D7007" s="27"/>
      <c r="E7007" s="27"/>
      <c r="F7007" s="26"/>
      <c r="G7007" s="28"/>
      <c r="H7007" s="31"/>
    </row>
    <row r="7008" spans="2:8">
      <c r="B7008" s="27"/>
      <c r="C7008" s="27"/>
      <c r="D7008" s="27"/>
      <c r="E7008" s="27"/>
      <c r="F7008" s="26"/>
      <c r="G7008" s="28"/>
      <c r="H7008" s="31"/>
    </row>
    <row r="7009" spans="2:8">
      <c r="B7009" s="27"/>
      <c r="C7009" s="27"/>
      <c r="D7009" s="27"/>
      <c r="E7009" s="27"/>
      <c r="F7009" s="26"/>
      <c r="G7009" s="28"/>
      <c r="H7009" s="31"/>
    </row>
    <row r="7010" spans="2:8">
      <c r="B7010" s="27"/>
      <c r="C7010" s="27"/>
      <c r="D7010" s="27"/>
      <c r="E7010" s="27"/>
      <c r="F7010" s="26"/>
      <c r="G7010" s="28"/>
      <c r="H7010" s="31"/>
    </row>
    <row r="7011" spans="2:8">
      <c r="B7011" s="27"/>
      <c r="C7011" s="27"/>
      <c r="D7011" s="27"/>
      <c r="E7011" s="27"/>
      <c r="F7011" s="26"/>
      <c r="G7011" s="28"/>
      <c r="H7011" s="31"/>
    </row>
    <row r="7012" spans="2:8">
      <c r="B7012" s="27"/>
      <c r="C7012" s="27"/>
      <c r="D7012" s="27"/>
      <c r="E7012" s="27"/>
      <c r="F7012" s="26"/>
      <c r="G7012" s="28"/>
      <c r="H7012" s="31"/>
    </row>
    <row r="7013" spans="2:8">
      <c r="B7013" s="27"/>
      <c r="C7013" s="27"/>
      <c r="D7013" s="27"/>
      <c r="E7013" s="27"/>
      <c r="F7013" s="26"/>
      <c r="G7013" s="28"/>
      <c r="H7013" s="31"/>
    </row>
    <row r="7014" spans="2:8">
      <c r="B7014" s="27"/>
      <c r="C7014" s="27"/>
      <c r="D7014" s="27"/>
      <c r="E7014" s="27"/>
      <c r="F7014" s="26"/>
      <c r="G7014" s="28"/>
      <c r="H7014" s="31"/>
    </row>
    <row r="7015" spans="2:8">
      <c r="B7015" s="27"/>
      <c r="C7015" s="27"/>
      <c r="D7015" s="27"/>
      <c r="E7015" s="27"/>
      <c r="F7015" s="26"/>
      <c r="G7015" s="28"/>
      <c r="H7015" s="31"/>
    </row>
    <row r="7016" spans="2:8">
      <c r="B7016" s="27"/>
      <c r="C7016" s="27"/>
      <c r="D7016" s="27"/>
      <c r="E7016" s="27"/>
      <c r="F7016" s="26"/>
      <c r="G7016" s="28"/>
      <c r="H7016" s="31"/>
    </row>
    <row r="7017" spans="2:8">
      <c r="B7017" s="27"/>
      <c r="C7017" s="27"/>
      <c r="D7017" s="27"/>
      <c r="E7017" s="27"/>
      <c r="F7017" s="26"/>
      <c r="G7017" s="28"/>
      <c r="H7017" s="31"/>
    </row>
    <row r="7018" spans="2:8">
      <c r="B7018" s="27"/>
      <c r="C7018" s="27"/>
      <c r="D7018" s="27"/>
      <c r="E7018" s="27"/>
      <c r="F7018" s="26"/>
      <c r="G7018" s="28"/>
      <c r="H7018" s="31"/>
    </row>
    <row r="7019" spans="2:8">
      <c r="B7019" s="27"/>
      <c r="C7019" s="27"/>
      <c r="D7019" s="27"/>
      <c r="E7019" s="27"/>
      <c r="F7019" s="26"/>
      <c r="G7019" s="28"/>
      <c r="H7019" s="31"/>
    </row>
    <row r="7020" spans="2:8">
      <c r="B7020" s="27"/>
      <c r="C7020" s="27"/>
      <c r="D7020" s="27"/>
      <c r="E7020" s="27"/>
      <c r="F7020" s="26"/>
      <c r="G7020" s="28"/>
      <c r="H7020" s="31"/>
    </row>
    <row r="7021" spans="2:8">
      <c r="B7021" s="27"/>
      <c r="C7021" s="27"/>
      <c r="D7021" s="27"/>
      <c r="E7021" s="27"/>
      <c r="F7021" s="26"/>
      <c r="G7021" s="28"/>
      <c r="H7021" s="31"/>
    </row>
    <row r="7022" spans="2:8">
      <c r="B7022" s="27"/>
      <c r="C7022" s="27"/>
      <c r="D7022" s="27"/>
      <c r="E7022" s="27"/>
      <c r="F7022" s="26"/>
      <c r="G7022" s="28"/>
      <c r="H7022" s="31"/>
    </row>
    <row r="7023" spans="2:8">
      <c r="B7023" s="27"/>
      <c r="C7023" s="27"/>
      <c r="D7023" s="27"/>
      <c r="E7023" s="27"/>
      <c r="F7023" s="26"/>
      <c r="G7023" s="28"/>
      <c r="H7023" s="31"/>
    </row>
    <row r="7024" spans="2:8">
      <c r="B7024" s="27"/>
      <c r="C7024" s="27"/>
      <c r="D7024" s="27"/>
      <c r="E7024" s="27"/>
      <c r="F7024" s="26"/>
      <c r="G7024" s="28"/>
      <c r="H7024" s="31"/>
    </row>
    <row r="7025" spans="2:8">
      <c r="B7025" s="27"/>
      <c r="C7025" s="27"/>
      <c r="D7025" s="27"/>
      <c r="E7025" s="27"/>
      <c r="F7025" s="26"/>
      <c r="G7025" s="28"/>
      <c r="H7025" s="31"/>
    </row>
    <row r="7026" spans="2:8">
      <c r="B7026" s="27"/>
      <c r="C7026" s="27"/>
      <c r="D7026" s="27"/>
      <c r="E7026" s="27"/>
      <c r="F7026" s="26"/>
      <c r="G7026" s="28"/>
      <c r="H7026" s="31"/>
    </row>
    <row r="7027" spans="2:8">
      <c r="B7027" s="27"/>
      <c r="C7027" s="27"/>
      <c r="D7027" s="27"/>
      <c r="E7027" s="27"/>
      <c r="F7027" s="26"/>
      <c r="G7027" s="28"/>
      <c r="H7027" s="31"/>
    </row>
    <row r="7028" spans="2:8">
      <c r="B7028" s="27"/>
      <c r="C7028" s="27"/>
      <c r="D7028" s="27"/>
      <c r="E7028" s="27"/>
      <c r="F7028" s="26"/>
      <c r="G7028" s="28"/>
      <c r="H7028" s="31"/>
    </row>
    <row r="7029" spans="2:8">
      <c r="B7029" s="27"/>
      <c r="C7029" s="27"/>
      <c r="D7029" s="27"/>
      <c r="E7029" s="27"/>
      <c r="F7029" s="26"/>
      <c r="G7029" s="28"/>
      <c r="H7029" s="31"/>
    </row>
    <row r="7030" spans="2:8">
      <c r="B7030" s="27"/>
      <c r="C7030" s="27"/>
      <c r="D7030" s="27"/>
      <c r="E7030" s="27"/>
      <c r="F7030" s="26"/>
      <c r="G7030" s="28"/>
      <c r="H7030" s="31"/>
    </row>
    <row r="7031" spans="2:8">
      <c r="B7031" s="27"/>
      <c r="C7031" s="27"/>
      <c r="D7031" s="27"/>
      <c r="E7031" s="27"/>
      <c r="F7031" s="26"/>
      <c r="G7031" s="28"/>
      <c r="H7031" s="31"/>
    </row>
    <row r="7032" spans="2:8">
      <c r="B7032" s="27"/>
      <c r="C7032" s="27"/>
      <c r="D7032" s="27"/>
      <c r="E7032" s="27"/>
      <c r="F7032" s="26"/>
      <c r="G7032" s="28"/>
      <c r="H7032" s="31"/>
    </row>
    <row r="7033" spans="2:8">
      <c r="B7033" s="27"/>
      <c r="C7033" s="27"/>
      <c r="D7033" s="27"/>
      <c r="E7033" s="27"/>
      <c r="F7033" s="26"/>
      <c r="G7033" s="28"/>
      <c r="H7033" s="31"/>
    </row>
    <row r="7034" spans="2:8">
      <c r="B7034" s="27"/>
      <c r="C7034" s="27"/>
      <c r="D7034" s="27"/>
      <c r="E7034" s="27"/>
      <c r="F7034" s="26"/>
      <c r="G7034" s="28"/>
      <c r="H7034" s="31"/>
    </row>
    <row r="7035" spans="2:8">
      <c r="B7035" s="27"/>
      <c r="C7035" s="27"/>
      <c r="D7035" s="27"/>
      <c r="E7035" s="27"/>
      <c r="F7035" s="26"/>
      <c r="G7035" s="28"/>
      <c r="H7035" s="31"/>
    </row>
    <row r="7036" spans="2:8">
      <c r="B7036" s="27"/>
      <c r="C7036" s="27"/>
      <c r="D7036" s="27"/>
      <c r="E7036" s="27"/>
      <c r="F7036" s="26"/>
      <c r="G7036" s="28"/>
      <c r="H7036" s="31"/>
    </row>
    <row r="7037" spans="2:8">
      <c r="B7037" s="27"/>
      <c r="C7037" s="27"/>
      <c r="D7037" s="27"/>
      <c r="E7037" s="27"/>
      <c r="F7037" s="26"/>
      <c r="G7037" s="28"/>
      <c r="H7037" s="31"/>
    </row>
    <row r="7038" spans="2:8">
      <c r="B7038" s="27"/>
      <c r="C7038" s="27"/>
      <c r="D7038" s="27"/>
      <c r="E7038" s="27"/>
      <c r="F7038" s="26"/>
      <c r="G7038" s="28"/>
      <c r="H7038" s="31"/>
    </row>
    <row r="7039" spans="2:8">
      <c r="B7039" s="27"/>
      <c r="C7039" s="27"/>
      <c r="D7039" s="27"/>
      <c r="E7039" s="27"/>
      <c r="F7039" s="26"/>
      <c r="G7039" s="28"/>
      <c r="H7039" s="31"/>
    </row>
    <row r="7040" spans="2:8">
      <c r="B7040" s="27"/>
      <c r="C7040" s="27"/>
      <c r="D7040" s="27"/>
      <c r="E7040" s="27"/>
      <c r="F7040" s="26"/>
      <c r="G7040" s="28"/>
      <c r="H7040" s="31"/>
    </row>
    <row r="7041" spans="2:8">
      <c r="B7041" s="27"/>
      <c r="C7041" s="27"/>
      <c r="D7041" s="27"/>
      <c r="E7041" s="27"/>
      <c r="F7041" s="26"/>
      <c r="G7041" s="28"/>
      <c r="H7041" s="31"/>
    </row>
    <row r="7042" spans="2:8">
      <c r="B7042" s="27"/>
      <c r="C7042" s="27"/>
      <c r="D7042" s="27"/>
      <c r="E7042" s="27"/>
      <c r="F7042" s="26"/>
      <c r="G7042" s="28"/>
      <c r="H7042" s="31"/>
    </row>
    <row r="7043" spans="2:8">
      <c r="B7043" s="27"/>
      <c r="C7043" s="27"/>
      <c r="D7043" s="27"/>
      <c r="E7043" s="27"/>
      <c r="F7043" s="26"/>
      <c r="G7043" s="28"/>
      <c r="H7043" s="31"/>
    </row>
    <row r="7044" spans="2:8">
      <c r="B7044" s="27"/>
      <c r="C7044" s="27"/>
      <c r="D7044" s="27"/>
      <c r="E7044" s="27"/>
      <c r="F7044" s="26"/>
      <c r="G7044" s="28"/>
      <c r="H7044" s="31"/>
    </row>
    <row r="7045" spans="2:8">
      <c r="B7045" s="27"/>
      <c r="C7045" s="27"/>
      <c r="D7045" s="27"/>
      <c r="E7045" s="27"/>
      <c r="F7045" s="26"/>
      <c r="G7045" s="28"/>
      <c r="H7045" s="31"/>
    </row>
    <row r="7046" spans="2:8">
      <c r="B7046" s="27"/>
      <c r="C7046" s="27"/>
      <c r="D7046" s="27"/>
      <c r="E7046" s="27"/>
      <c r="F7046" s="26"/>
      <c r="G7046" s="28"/>
      <c r="H7046" s="31"/>
    </row>
    <row r="7047" spans="2:8">
      <c r="B7047" s="27"/>
      <c r="C7047" s="27"/>
      <c r="D7047" s="27"/>
      <c r="E7047" s="27"/>
      <c r="F7047" s="26"/>
      <c r="G7047" s="28"/>
      <c r="H7047" s="31"/>
    </row>
    <row r="7048" spans="2:8">
      <c r="B7048" s="27"/>
      <c r="C7048" s="27"/>
      <c r="D7048" s="27"/>
      <c r="E7048" s="27"/>
      <c r="F7048" s="26"/>
      <c r="G7048" s="28"/>
      <c r="H7048" s="31"/>
    </row>
    <row r="7049" spans="2:8">
      <c r="B7049" s="27"/>
      <c r="C7049" s="27"/>
      <c r="D7049" s="27"/>
      <c r="E7049" s="27"/>
      <c r="F7049" s="26"/>
      <c r="G7049" s="28"/>
      <c r="H7049" s="31"/>
    </row>
    <row r="7050" spans="2:8">
      <c r="B7050" s="27"/>
      <c r="C7050" s="27"/>
      <c r="D7050" s="27"/>
      <c r="E7050" s="27"/>
      <c r="F7050" s="26"/>
      <c r="G7050" s="28"/>
      <c r="H7050" s="31"/>
    </row>
    <row r="7051" spans="2:8">
      <c r="B7051" s="27"/>
      <c r="C7051" s="27"/>
      <c r="D7051" s="27"/>
      <c r="E7051" s="27"/>
      <c r="F7051" s="26"/>
      <c r="G7051" s="28"/>
      <c r="H7051" s="31"/>
    </row>
    <row r="7052" spans="2:8">
      <c r="B7052" s="27"/>
      <c r="C7052" s="27"/>
      <c r="D7052" s="27"/>
      <c r="E7052" s="27"/>
      <c r="F7052" s="26"/>
      <c r="G7052" s="28"/>
      <c r="H7052" s="31"/>
    </row>
    <row r="7053" spans="2:8">
      <c r="B7053" s="27"/>
      <c r="C7053" s="27"/>
      <c r="D7053" s="27"/>
      <c r="E7053" s="27"/>
      <c r="F7053" s="26"/>
      <c r="G7053" s="28"/>
      <c r="H7053" s="31"/>
    </row>
    <row r="7054" spans="2:8">
      <c r="B7054" s="27"/>
      <c r="C7054" s="27"/>
      <c r="D7054" s="27"/>
      <c r="E7054" s="27"/>
      <c r="F7054" s="26"/>
      <c r="G7054" s="28"/>
      <c r="H7054" s="31"/>
    </row>
    <row r="7055" spans="2:8">
      <c r="B7055" s="27"/>
      <c r="C7055" s="27"/>
      <c r="D7055" s="27"/>
      <c r="E7055" s="27"/>
      <c r="F7055" s="26"/>
      <c r="G7055" s="28"/>
      <c r="H7055" s="31"/>
    </row>
    <row r="7056" spans="2:8">
      <c r="B7056" s="27"/>
      <c r="C7056" s="27"/>
      <c r="D7056" s="27"/>
      <c r="E7056" s="27"/>
      <c r="F7056" s="26"/>
      <c r="G7056" s="28"/>
      <c r="H7056" s="31"/>
    </row>
    <row r="7057" spans="2:8">
      <c r="B7057" s="27"/>
      <c r="C7057" s="27"/>
      <c r="D7057" s="27"/>
      <c r="E7057" s="27"/>
      <c r="F7057" s="26"/>
      <c r="G7057" s="28"/>
      <c r="H7057" s="31"/>
    </row>
    <row r="7058" spans="2:8">
      <c r="B7058" s="27"/>
      <c r="C7058" s="27"/>
      <c r="D7058" s="27"/>
      <c r="E7058" s="27"/>
      <c r="F7058" s="26"/>
      <c r="G7058" s="28"/>
      <c r="H7058" s="31"/>
    </row>
    <row r="7059" spans="2:8">
      <c r="B7059" s="27"/>
      <c r="C7059" s="27"/>
      <c r="D7059" s="27"/>
      <c r="E7059" s="27"/>
      <c r="F7059" s="26"/>
      <c r="G7059" s="28"/>
      <c r="H7059" s="31"/>
    </row>
    <row r="7060" spans="2:8">
      <c r="B7060" s="27"/>
      <c r="C7060" s="27"/>
      <c r="D7060" s="27"/>
      <c r="E7060" s="27"/>
      <c r="F7060" s="26"/>
      <c r="G7060" s="28"/>
      <c r="H7060" s="31"/>
    </row>
    <row r="7061" spans="2:8">
      <c r="B7061" s="27"/>
      <c r="C7061" s="27"/>
      <c r="D7061" s="27"/>
      <c r="E7061" s="27"/>
      <c r="F7061" s="26"/>
      <c r="G7061" s="28"/>
      <c r="H7061" s="31"/>
    </row>
    <row r="7062" spans="2:8">
      <c r="B7062" s="27"/>
      <c r="C7062" s="27"/>
      <c r="D7062" s="27"/>
      <c r="E7062" s="27"/>
      <c r="F7062" s="26"/>
      <c r="G7062" s="28"/>
      <c r="H7062" s="31"/>
    </row>
    <row r="7063" spans="2:8">
      <c r="B7063" s="27"/>
      <c r="C7063" s="27"/>
      <c r="D7063" s="27"/>
      <c r="E7063" s="27"/>
      <c r="F7063" s="26"/>
      <c r="G7063" s="28"/>
      <c r="H7063" s="31"/>
    </row>
    <row r="7064" spans="2:8">
      <c r="B7064" s="27"/>
      <c r="C7064" s="27"/>
      <c r="D7064" s="27"/>
      <c r="E7064" s="27"/>
      <c r="F7064" s="26"/>
      <c r="G7064" s="28"/>
      <c r="H7064" s="31"/>
    </row>
    <row r="7065" spans="2:8">
      <c r="B7065" s="27"/>
      <c r="C7065" s="27"/>
      <c r="D7065" s="27"/>
      <c r="E7065" s="27"/>
      <c r="F7065" s="26"/>
      <c r="G7065" s="28"/>
      <c r="H7065" s="31"/>
    </row>
    <row r="7066" spans="2:8">
      <c r="B7066" s="27"/>
      <c r="C7066" s="27"/>
      <c r="D7066" s="27"/>
      <c r="E7066" s="27"/>
      <c r="F7066" s="26"/>
      <c r="G7066" s="28"/>
      <c r="H7066" s="31"/>
    </row>
    <row r="7067" spans="2:8">
      <c r="B7067" s="27"/>
      <c r="C7067" s="27"/>
      <c r="D7067" s="27"/>
      <c r="E7067" s="27"/>
      <c r="F7067" s="26"/>
      <c r="G7067" s="28"/>
      <c r="H7067" s="31"/>
    </row>
    <row r="7068" spans="2:8">
      <c r="B7068" s="27"/>
      <c r="C7068" s="27"/>
      <c r="D7068" s="27"/>
      <c r="E7068" s="27"/>
      <c r="F7068" s="26"/>
      <c r="G7068" s="28"/>
      <c r="H7068" s="31"/>
    </row>
    <row r="7069" spans="2:8">
      <c r="B7069" s="27"/>
      <c r="C7069" s="27"/>
      <c r="D7069" s="27"/>
      <c r="E7069" s="27"/>
      <c r="F7069" s="26"/>
      <c r="G7069" s="28"/>
      <c r="H7069" s="31"/>
    </row>
    <row r="7070" spans="2:8">
      <c r="B7070" s="27"/>
      <c r="C7070" s="27"/>
      <c r="D7070" s="27"/>
      <c r="E7070" s="27"/>
      <c r="F7070" s="26"/>
      <c r="G7070" s="28"/>
      <c r="H7070" s="31"/>
    </row>
    <row r="7071" spans="2:8">
      <c r="B7071" s="27"/>
      <c r="C7071" s="27"/>
      <c r="D7071" s="27"/>
      <c r="E7071" s="27"/>
      <c r="F7071" s="26"/>
      <c r="G7071" s="28"/>
      <c r="H7071" s="31"/>
    </row>
    <row r="7072" spans="2:8">
      <c r="B7072" s="27"/>
      <c r="C7072" s="27"/>
      <c r="D7072" s="27"/>
      <c r="E7072" s="27"/>
      <c r="F7072" s="26"/>
      <c r="G7072" s="28"/>
      <c r="H7072" s="31"/>
    </row>
    <row r="7073" spans="2:8">
      <c r="B7073" s="27"/>
      <c r="C7073" s="27"/>
      <c r="D7073" s="27"/>
      <c r="E7073" s="27"/>
      <c r="F7073" s="26"/>
      <c r="G7073" s="28"/>
      <c r="H7073" s="31"/>
    </row>
    <row r="7074" spans="2:8">
      <c r="B7074" s="27"/>
      <c r="C7074" s="27"/>
      <c r="D7074" s="27"/>
      <c r="E7074" s="27"/>
      <c r="F7074" s="26"/>
      <c r="G7074" s="28"/>
      <c r="H7074" s="31"/>
    </row>
    <row r="7075" spans="2:8">
      <c r="B7075" s="27"/>
      <c r="C7075" s="27"/>
      <c r="D7075" s="27"/>
      <c r="E7075" s="27"/>
      <c r="F7075" s="26"/>
      <c r="G7075" s="28"/>
      <c r="H7075" s="31"/>
    </row>
    <row r="7076" spans="2:8">
      <c r="B7076" s="27"/>
      <c r="C7076" s="27"/>
      <c r="D7076" s="27"/>
      <c r="E7076" s="27"/>
      <c r="F7076" s="26"/>
      <c r="G7076" s="28"/>
      <c r="H7076" s="31"/>
    </row>
    <row r="7077" spans="2:8">
      <c r="B7077" s="27"/>
      <c r="C7077" s="27"/>
      <c r="D7077" s="27"/>
      <c r="E7077" s="27"/>
      <c r="F7077" s="26"/>
      <c r="G7077" s="28"/>
      <c r="H7077" s="31"/>
    </row>
    <row r="7078" spans="2:8">
      <c r="B7078" s="27"/>
      <c r="C7078" s="27"/>
      <c r="D7078" s="27"/>
      <c r="E7078" s="27"/>
      <c r="F7078" s="26"/>
      <c r="G7078" s="28"/>
      <c r="H7078" s="31"/>
    </row>
    <row r="7079" spans="2:8">
      <c r="B7079" s="27"/>
      <c r="C7079" s="27"/>
      <c r="D7079" s="27"/>
      <c r="E7079" s="27"/>
      <c r="F7079" s="26"/>
      <c r="G7079" s="28"/>
      <c r="H7079" s="31"/>
    </row>
    <row r="7080" spans="2:8">
      <c r="B7080" s="27"/>
      <c r="C7080" s="27"/>
      <c r="D7080" s="27"/>
      <c r="E7080" s="27"/>
      <c r="F7080" s="26"/>
      <c r="G7080" s="28"/>
      <c r="H7080" s="31"/>
    </row>
    <row r="7081" spans="2:8">
      <c r="B7081" s="27"/>
      <c r="C7081" s="27"/>
      <c r="D7081" s="27"/>
      <c r="E7081" s="27"/>
      <c r="F7081" s="26"/>
      <c r="G7081" s="28"/>
      <c r="H7081" s="31"/>
    </row>
    <row r="7082" spans="2:8">
      <c r="B7082" s="27"/>
      <c r="C7082" s="27"/>
      <c r="D7082" s="27"/>
      <c r="E7082" s="27"/>
      <c r="F7082" s="26"/>
      <c r="G7082" s="28"/>
      <c r="H7082" s="31"/>
    </row>
    <row r="7083" spans="2:8">
      <c r="B7083" s="27"/>
      <c r="C7083" s="27"/>
      <c r="D7083" s="27"/>
      <c r="E7083" s="27"/>
      <c r="F7083" s="26"/>
      <c r="G7083" s="28"/>
      <c r="H7083" s="31"/>
    </row>
    <row r="7084" spans="2:8">
      <c r="B7084" s="27"/>
      <c r="C7084" s="27"/>
      <c r="D7084" s="27"/>
      <c r="E7084" s="27"/>
      <c r="F7084" s="26"/>
      <c r="G7084" s="28"/>
      <c r="H7084" s="31"/>
    </row>
    <row r="7085" spans="2:8">
      <c r="B7085" s="27"/>
      <c r="C7085" s="27"/>
      <c r="D7085" s="27"/>
      <c r="E7085" s="27"/>
      <c r="F7085" s="26"/>
      <c r="G7085" s="28"/>
      <c r="H7085" s="31"/>
    </row>
    <row r="7086" spans="2:8">
      <c r="B7086" s="27"/>
      <c r="C7086" s="27"/>
      <c r="D7086" s="27"/>
      <c r="E7086" s="27"/>
      <c r="F7086" s="26"/>
      <c r="G7086" s="28"/>
      <c r="H7086" s="31"/>
    </row>
    <row r="7087" spans="2:8">
      <c r="B7087" s="27"/>
      <c r="C7087" s="27"/>
      <c r="D7087" s="27"/>
      <c r="E7087" s="27"/>
      <c r="F7087" s="26"/>
      <c r="G7087" s="28"/>
      <c r="H7087" s="31"/>
    </row>
    <row r="7088" spans="2:8">
      <c r="B7088" s="27"/>
      <c r="C7088" s="27"/>
      <c r="D7088" s="27"/>
      <c r="E7088" s="27"/>
      <c r="F7088" s="26"/>
      <c r="G7088" s="28"/>
      <c r="H7088" s="31"/>
    </row>
    <row r="7089" spans="2:8">
      <c r="B7089" s="27"/>
      <c r="C7089" s="27"/>
      <c r="D7089" s="27"/>
      <c r="E7089" s="27"/>
      <c r="F7089" s="26"/>
      <c r="G7089" s="28"/>
      <c r="H7089" s="31"/>
    </row>
    <row r="7090" spans="2:8">
      <c r="B7090" s="27"/>
      <c r="C7090" s="27"/>
      <c r="D7090" s="27"/>
      <c r="E7090" s="27"/>
      <c r="F7090" s="26"/>
      <c r="G7090" s="28"/>
      <c r="H7090" s="31"/>
    </row>
    <row r="7091" spans="2:8">
      <c r="B7091" s="27"/>
      <c r="C7091" s="27"/>
      <c r="D7091" s="27"/>
      <c r="E7091" s="27"/>
      <c r="F7091" s="26"/>
      <c r="G7091" s="28"/>
      <c r="H7091" s="31"/>
    </row>
    <row r="7092" spans="2:8">
      <c r="B7092" s="27"/>
      <c r="C7092" s="27"/>
      <c r="D7092" s="27"/>
      <c r="E7092" s="27"/>
      <c r="F7092" s="26"/>
      <c r="G7092" s="28"/>
      <c r="H7092" s="31"/>
    </row>
    <row r="7093" spans="2:8">
      <c r="B7093" s="27"/>
      <c r="C7093" s="27"/>
      <c r="D7093" s="27"/>
      <c r="E7093" s="27"/>
      <c r="F7093" s="26"/>
      <c r="G7093" s="28"/>
      <c r="H7093" s="31"/>
    </row>
    <row r="7094" spans="2:8">
      <c r="B7094" s="27"/>
      <c r="C7094" s="27"/>
      <c r="D7094" s="27"/>
      <c r="E7094" s="27"/>
      <c r="F7094" s="26"/>
      <c r="G7094" s="28"/>
      <c r="H7094" s="31"/>
    </row>
    <row r="7095" spans="2:8">
      <c r="B7095" s="27"/>
      <c r="C7095" s="27"/>
      <c r="D7095" s="27"/>
      <c r="E7095" s="27"/>
      <c r="F7095" s="26"/>
      <c r="G7095" s="28"/>
      <c r="H7095" s="31"/>
    </row>
    <row r="7096" spans="2:8">
      <c r="B7096" s="27"/>
      <c r="C7096" s="27"/>
      <c r="D7096" s="27"/>
      <c r="E7096" s="27"/>
      <c r="F7096" s="26"/>
      <c r="G7096" s="28"/>
      <c r="H7096" s="31"/>
    </row>
    <row r="7097" spans="2:8">
      <c r="B7097" s="27"/>
      <c r="C7097" s="27"/>
      <c r="D7097" s="27"/>
      <c r="E7097" s="27"/>
      <c r="F7097" s="26"/>
      <c r="G7097" s="28"/>
      <c r="H7097" s="31"/>
    </row>
    <row r="7098" spans="2:8">
      <c r="B7098" s="27"/>
      <c r="C7098" s="27"/>
      <c r="D7098" s="27"/>
      <c r="E7098" s="27"/>
      <c r="F7098" s="26"/>
      <c r="G7098" s="28"/>
      <c r="H7098" s="31"/>
    </row>
    <row r="7099" spans="2:8">
      <c r="B7099" s="27"/>
      <c r="C7099" s="27"/>
      <c r="D7099" s="27"/>
      <c r="E7099" s="27"/>
      <c r="F7099" s="26"/>
      <c r="G7099" s="28"/>
      <c r="H7099" s="31"/>
    </row>
    <row r="7100" spans="2:8">
      <c r="B7100" s="27"/>
      <c r="C7100" s="27"/>
      <c r="D7100" s="27"/>
      <c r="E7100" s="27"/>
      <c r="F7100" s="26"/>
      <c r="G7100" s="28"/>
      <c r="H7100" s="31"/>
    </row>
    <row r="7101" spans="2:8">
      <c r="B7101" s="27"/>
      <c r="C7101" s="27"/>
      <c r="D7101" s="27"/>
      <c r="E7101" s="27"/>
      <c r="F7101" s="26"/>
      <c r="G7101" s="28"/>
      <c r="H7101" s="31"/>
    </row>
    <row r="7102" spans="2:8">
      <c r="B7102" s="27"/>
      <c r="C7102" s="27"/>
      <c r="D7102" s="27"/>
      <c r="E7102" s="27"/>
      <c r="F7102" s="26"/>
      <c r="G7102" s="28"/>
      <c r="H7102" s="31"/>
    </row>
    <row r="7103" spans="2:8">
      <c r="B7103" s="27"/>
      <c r="C7103" s="27"/>
      <c r="D7103" s="27"/>
      <c r="E7103" s="27"/>
      <c r="F7103" s="26"/>
      <c r="G7103" s="28"/>
      <c r="H7103" s="31"/>
    </row>
    <row r="7104" spans="2:8">
      <c r="B7104" s="27"/>
      <c r="C7104" s="27"/>
      <c r="D7104" s="27"/>
      <c r="E7104" s="27"/>
      <c r="F7104" s="26"/>
      <c r="G7104" s="28"/>
      <c r="H7104" s="31"/>
    </row>
    <row r="7105" spans="2:8">
      <c r="B7105" s="27"/>
      <c r="C7105" s="27"/>
      <c r="D7105" s="27"/>
      <c r="E7105" s="27"/>
      <c r="F7105" s="26"/>
      <c r="G7105" s="28"/>
      <c r="H7105" s="31"/>
    </row>
    <row r="7106" spans="2:8">
      <c r="B7106" s="27"/>
      <c r="C7106" s="27"/>
      <c r="D7106" s="27"/>
      <c r="E7106" s="27"/>
      <c r="F7106" s="26"/>
      <c r="G7106" s="28"/>
      <c r="H7106" s="31"/>
    </row>
    <row r="7107" spans="2:8">
      <c r="B7107" s="27"/>
      <c r="C7107" s="27"/>
      <c r="D7107" s="27"/>
      <c r="E7107" s="27"/>
      <c r="F7107" s="26"/>
      <c r="G7107" s="28"/>
      <c r="H7107" s="31"/>
    </row>
    <row r="7108" spans="2:8">
      <c r="B7108" s="27"/>
      <c r="C7108" s="27"/>
      <c r="D7108" s="27"/>
      <c r="E7108" s="27"/>
      <c r="F7108" s="26"/>
      <c r="G7108" s="28"/>
      <c r="H7108" s="31"/>
    </row>
    <row r="7109" spans="2:8">
      <c r="B7109" s="27"/>
      <c r="C7109" s="27"/>
      <c r="D7109" s="27"/>
      <c r="E7109" s="27"/>
      <c r="F7109" s="26"/>
      <c r="G7109" s="28"/>
      <c r="H7109" s="31"/>
    </row>
    <row r="7110" spans="2:8">
      <c r="B7110" s="27"/>
      <c r="C7110" s="27"/>
      <c r="D7110" s="27"/>
      <c r="E7110" s="27"/>
      <c r="F7110" s="26"/>
      <c r="G7110" s="28"/>
      <c r="H7110" s="31"/>
    </row>
    <row r="7111" spans="2:8">
      <c r="B7111" s="27"/>
      <c r="C7111" s="27"/>
      <c r="D7111" s="27"/>
      <c r="E7111" s="27"/>
      <c r="F7111" s="26"/>
      <c r="G7111" s="28"/>
      <c r="H7111" s="31"/>
    </row>
    <row r="7112" spans="2:8">
      <c r="B7112" s="27"/>
      <c r="C7112" s="27"/>
      <c r="D7112" s="27"/>
      <c r="E7112" s="27"/>
      <c r="F7112" s="26"/>
      <c r="G7112" s="28"/>
      <c r="H7112" s="31"/>
    </row>
    <row r="7113" spans="2:8">
      <c r="B7113" s="27"/>
      <c r="C7113" s="27"/>
      <c r="D7113" s="27"/>
      <c r="E7113" s="27"/>
      <c r="F7113" s="26"/>
      <c r="G7113" s="28"/>
      <c r="H7113" s="31"/>
    </row>
    <row r="7114" spans="2:8">
      <c r="B7114" s="27"/>
      <c r="C7114" s="27"/>
      <c r="D7114" s="27"/>
      <c r="E7114" s="27"/>
      <c r="F7114" s="26"/>
      <c r="G7114" s="28"/>
      <c r="H7114" s="31"/>
    </row>
    <row r="7115" spans="2:8">
      <c r="B7115" s="27"/>
      <c r="C7115" s="27"/>
      <c r="D7115" s="27"/>
      <c r="E7115" s="27"/>
      <c r="F7115" s="26"/>
      <c r="G7115" s="28"/>
      <c r="H7115" s="31"/>
    </row>
    <row r="7116" spans="2:8">
      <c r="B7116" s="27"/>
      <c r="C7116" s="27"/>
      <c r="D7116" s="27"/>
      <c r="E7116" s="27"/>
      <c r="F7116" s="26"/>
      <c r="G7116" s="28"/>
      <c r="H7116" s="31"/>
    </row>
    <row r="7117" spans="2:8">
      <c r="B7117" s="27"/>
      <c r="C7117" s="27"/>
      <c r="D7117" s="27"/>
      <c r="E7117" s="27"/>
      <c r="F7117" s="26"/>
      <c r="G7117" s="28"/>
      <c r="H7117" s="31"/>
    </row>
    <row r="7118" spans="2:8">
      <c r="B7118" s="27"/>
      <c r="C7118" s="27"/>
      <c r="D7118" s="27"/>
      <c r="E7118" s="27"/>
      <c r="F7118" s="26"/>
      <c r="G7118" s="28"/>
      <c r="H7118" s="31"/>
    </row>
    <row r="7119" spans="2:8">
      <c r="B7119" s="27"/>
      <c r="C7119" s="27"/>
      <c r="D7119" s="27"/>
      <c r="E7119" s="27"/>
      <c r="F7119" s="26"/>
      <c r="G7119" s="28"/>
      <c r="H7119" s="31"/>
    </row>
    <row r="7120" spans="2:8">
      <c r="B7120" s="27"/>
      <c r="C7120" s="27"/>
      <c r="D7120" s="27"/>
      <c r="E7120" s="27"/>
      <c r="F7120" s="26"/>
      <c r="G7120" s="28"/>
      <c r="H7120" s="31"/>
    </row>
    <row r="7121" spans="2:8">
      <c r="B7121" s="27"/>
      <c r="C7121" s="27"/>
      <c r="D7121" s="27"/>
      <c r="E7121" s="27"/>
      <c r="F7121" s="26"/>
      <c r="G7121" s="28"/>
      <c r="H7121" s="31"/>
    </row>
    <row r="7122" spans="2:8">
      <c r="B7122" s="27"/>
      <c r="C7122" s="27"/>
      <c r="D7122" s="27"/>
      <c r="E7122" s="27"/>
      <c r="F7122" s="26"/>
      <c r="G7122" s="28"/>
      <c r="H7122" s="31"/>
    </row>
    <row r="7123" spans="2:8">
      <c r="B7123" s="27"/>
      <c r="C7123" s="27"/>
      <c r="D7123" s="27"/>
      <c r="E7123" s="27"/>
      <c r="F7123" s="26"/>
      <c r="G7123" s="28"/>
      <c r="H7123" s="31"/>
    </row>
    <row r="7124" spans="2:8">
      <c r="B7124" s="27"/>
      <c r="C7124" s="27"/>
      <c r="D7124" s="27"/>
      <c r="E7124" s="27"/>
      <c r="F7124" s="26"/>
      <c r="G7124" s="28"/>
      <c r="H7124" s="31"/>
    </row>
    <row r="7125" spans="2:8">
      <c r="B7125" s="27"/>
      <c r="C7125" s="27"/>
      <c r="D7125" s="27"/>
      <c r="E7125" s="27"/>
      <c r="F7125" s="26"/>
      <c r="G7125" s="28"/>
      <c r="H7125" s="31"/>
    </row>
    <row r="7126" spans="2:8">
      <c r="B7126" s="27"/>
      <c r="C7126" s="27"/>
      <c r="D7126" s="27"/>
      <c r="E7126" s="27"/>
      <c r="F7126" s="26"/>
      <c r="G7126" s="28"/>
      <c r="H7126" s="31"/>
    </row>
    <row r="7127" spans="2:8">
      <c r="B7127" s="27"/>
      <c r="C7127" s="27"/>
      <c r="D7127" s="27"/>
      <c r="E7127" s="27"/>
      <c r="F7127" s="26"/>
      <c r="G7127" s="28"/>
      <c r="H7127" s="31"/>
    </row>
    <row r="7128" spans="2:8">
      <c r="B7128" s="27"/>
      <c r="C7128" s="27"/>
      <c r="D7128" s="27"/>
      <c r="E7128" s="27"/>
      <c r="F7128" s="26"/>
      <c r="G7128" s="28"/>
      <c r="H7128" s="31"/>
    </row>
    <row r="7129" spans="2:8">
      <c r="B7129" s="27"/>
      <c r="C7129" s="27"/>
      <c r="D7129" s="27"/>
      <c r="E7129" s="27"/>
      <c r="F7129" s="26"/>
      <c r="G7129" s="28"/>
      <c r="H7129" s="31"/>
    </row>
    <row r="7130" spans="2:8">
      <c r="B7130" s="27"/>
      <c r="C7130" s="27"/>
      <c r="D7130" s="27"/>
      <c r="E7130" s="27"/>
      <c r="F7130" s="26"/>
      <c r="G7130" s="28"/>
      <c r="H7130" s="31"/>
    </row>
    <row r="7131" spans="2:8">
      <c r="B7131" s="27"/>
      <c r="C7131" s="27"/>
      <c r="D7131" s="27"/>
      <c r="E7131" s="27"/>
      <c r="F7131" s="26"/>
      <c r="G7131" s="28"/>
      <c r="H7131" s="31"/>
    </row>
    <row r="7132" spans="2:8">
      <c r="B7132" s="27"/>
      <c r="C7132" s="27"/>
      <c r="D7132" s="27"/>
      <c r="E7132" s="27"/>
      <c r="F7132" s="26"/>
      <c r="G7132" s="28"/>
      <c r="H7132" s="31"/>
    </row>
    <row r="7133" spans="2:8">
      <c r="B7133" s="27"/>
      <c r="C7133" s="27"/>
      <c r="D7133" s="27"/>
      <c r="E7133" s="27"/>
      <c r="F7133" s="26"/>
      <c r="G7133" s="28"/>
      <c r="H7133" s="31"/>
    </row>
    <row r="7134" spans="2:8">
      <c r="B7134" s="27"/>
      <c r="C7134" s="27"/>
      <c r="D7134" s="27"/>
      <c r="E7134" s="27"/>
      <c r="F7134" s="26"/>
      <c r="G7134" s="28"/>
      <c r="H7134" s="31"/>
    </row>
    <row r="7135" spans="2:8">
      <c r="B7135" s="27"/>
      <c r="C7135" s="27"/>
      <c r="D7135" s="27"/>
      <c r="E7135" s="27"/>
      <c r="F7135" s="26"/>
      <c r="G7135" s="28"/>
      <c r="H7135" s="31"/>
    </row>
    <row r="7136" spans="2:8">
      <c r="B7136" s="27"/>
      <c r="C7136" s="27"/>
      <c r="D7136" s="27"/>
      <c r="E7136" s="27"/>
      <c r="F7136" s="26"/>
      <c r="G7136" s="28"/>
      <c r="H7136" s="31"/>
    </row>
    <row r="7137" spans="2:8">
      <c r="B7137" s="27"/>
      <c r="C7137" s="27"/>
      <c r="D7137" s="27"/>
      <c r="E7137" s="27"/>
      <c r="F7137" s="26"/>
      <c r="G7137" s="28"/>
      <c r="H7137" s="31"/>
    </row>
    <row r="7138" spans="2:8">
      <c r="B7138" s="27"/>
      <c r="C7138" s="27"/>
      <c r="D7138" s="27"/>
      <c r="E7138" s="27"/>
      <c r="F7138" s="26"/>
      <c r="G7138" s="28"/>
      <c r="H7138" s="31"/>
    </row>
    <row r="7139" spans="2:8">
      <c r="B7139" s="27"/>
      <c r="C7139" s="27"/>
      <c r="D7139" s="27"/>
      <c r="E7139" s="27"/>
      <c r="F7139" s="26"/>
      <c r="G7139" s="28"/>
      <c r="H7139" s="31"/>
    </row>
    <row r="7140" spans="2:8">
      <c r="B7140" s="27"/>
      <c r="C7140" s="27"/>
      <c r="D7140" s="27"/>
      <c r="E7140" s="27"/>
      <c r="F7140" s="26"/>
      <c r="G7140" s="28"/>
      <c r="H7140" s="31"/>
    </row>
    <row r="7141" spans="2:8">
      <c r="B7141" s="27"/>
      <c r="C7141" s="27"/>
      <c r="D7141" s="27"/>
      <c r="E7141" s="27"/>
      <c r="F7141" s="26"/>
      <c r="G7141" s="28"/>
      <c r="H7141" s="31"/>
    </row>
    <row r="7142" spans="2:8">
      <c r="B7142" s="27"/>
      <c r="C7142" s="27"/>
      <c r="D7142" s="27"/>
      <c r="E7142" s="27"/>
      <c r="F7142" s="26"/>
      <c r="G7142" s="28"/>
      <c r="H7142" s="31"/>
    </row>
    <row r="7143" spans="2:8">
      <c r="B7143" s="27"/>
      <c r="C7143" s="27"/>
      <c r="D7143" s="27"/>
      <c r="E7143" s="27"/>
      <c r="F7143" s="26"/>
      <c r="G7143" s="28"/>
      <c r="H7143" s="31"/>
    </row>
    <row r="7144" spans="2:8">
      <c r="B7144" s="27"/>
      <c r="C7144" s="27"/>
      <c r="D7144" s="27"/>
      <c r="E7144" s="27"/>
      <c r="F7144" s="26"/>
      <c r="G7144" s="28"/>
      <c r="H7144" s="31"/>
    </row>
    <row r="7145" spans="2:8">
      <c r="B7145" s="27"/>
      <c r="C7145" s="27"/>
      <c r="D7145" s="27"/>
      <c r="E7145" s="27"/>
      <c r="F7145" s="26"/>
      <c r="G7145" s="28"/>
      <c r="H7145" s="31"/>
    </row>
    <row r="7146" spans="2:8">
      <c r="B7146" s="27"/>
      <c r="C7146" s="27"/>
      <c r="D7146" s="27"/>
      <c r="E7146" s="27"/>
      <c r="F7146" s="26"/>
      <c r="G7146" s="28"/>
      <c r="H7146" s="31"/>
    </row>
    <row r="7147" spans="2:8">
      <c r="B7147" s="27"/>
      <c r="C7147" s="27"/>
      <c r="D7147" s="27"/>
      <c r="E7147" s="27"/>
      <c r="F7147" s="26"/>
      <c r="G7147" s="28"/>
      <c r="H7147" s="31"/>
    </row>
    <row r="7148" spans="2:8">
      <c r="B7148" s="27"/>
      <c r="C7148" s="27"/>
      <c r="D7148" s="27"/>
      <c r="E7148" s="27"/>
      <c r="F7148" s="26"/>
      <c r="G7148" s="28"/>
      <c r="H7148" s="31"/>
    </row>
    <row r="7149" spans="2:8">
      <c r="B7149" s="27"/>
      <c r="C7149" s="27"/>
      <c r="D7149" s="27"/>
      <c r="E7149" s="27"/>
      <c r="F7149" s="26"/>
      <c r="G7149" s="28"/>
      <c r="H7149" s="31"/>
    </row>
    <row r="7150" spans="2:8">
      <c r="B7150" s="27"/>
      <c r="C7150" s="27"/>
      <c r="D7150" s="27"/>
      <c r="E7150" s="27"/>
      <c r="F7150" s="26"/>
      <c r="G7150" s="28"/>
      <c r="H7150" s="31"/>
    </row>
    <row r="7151" spans="2:8">
      <c r="B7151" s="27"/>
      <c r="C7151" s="27"/>
      <c r="D7151" s="27"/>
      <c r="E7151" s="27"/>
      <c r="F7151" s="26"/>
      <c r="G7151" s="28"/>
      <c r="H7151" s="31"/>
    </row>
    <row r="7152" spans="2:8">
      <c r="B7152" s="27"/>
      <c r="C7152" s="27"/>
      <c r="D7152" s="27"/>
      <c r="E7152" s="27"/>
      <c r="F7152" s="26"/>
      <c r="G7152" s="28"/>
      <c r="H7152" s="31"/>
    </row>
    <row r="7153" spans="2:8">
      <c r="B7153" s="27"/>
      <c r="C7153" s="27"/>
      <c r="D7153" s="27"/>
      <c r="E7153" s="27"/>
      <c r="F7153" s="26"/>
      <c r="G7153" s="28"/>
      <c r="H7153" s="31"/>
    </row>
    <row r="7154" spans="2:8">
      <c r="B7154" s="27"/>
      <c r="C7154" s="27"/>
      <c r="D7154" s="27"/>
      <c r="E7154" s="27"/>
      <c r="F7154" s="26"/>
      <c r="G7154" s="28"/>
      <c r="H7154" s="31"/>
    </row>
    <row r="7155" spans="2:8">
      <c r="B7155" s="27"/>
      <c r="C7155" s="27"/>
      <c r="D7155" s="27"/>
      <c r="E7155" s="27"/>
      <c r="F7155" s="26"/>
      <c r="G7155" s="28"/>
      <c r="H7155" s="31"/>
    </row>
    <row r="7156" spans="2:8">
      <c r="B7156" s="27"/>
      <c r="C7156" s="27"/>
      <c r="D7156" s="27"/>
      <c r="E7156" s="27"/>
      <c r="F7156" s="26"/>
      <c r="G7156" s="28"/>
      <c r="H7156" s="31"/>
    </row>
    <row r="7157" spans="2:8">
      <c r="B7157" s="27"/>
      <c r="C7157" s="27"/>
      <c r="D7157" s="27"/>
      <c r="E7157" s="27"/>
      <c r="F7157" s="26"/>
      <c r="G7157" s="28"/>
      <c r="H7157" s="31"/>
    </row>
    <row r="7158" spans="2:8">
      <c r="B7158" s="27"/>
      <c r="C7158" s="27"/>
      <c r="D7158" s="27"/>
      <c r="E7158" s="27"/>
      <c r="F7158" s="26"/>
      <c r="G7158" s="28"/>
      <c r="H7158" s="31"/>
    </row>
    <row r="7159" spans="2:8">
      <c r="B7159" s="27"/>
      <c r="C7159" s="27"/>
      <c r="D7159" s="27"/>
      <c r="E7159" s="27"/>
      <c r="F7159" s="26"/>
      <c r="G7159" s="28"/>
      <c r="H7159" s="31"/>
    </row>
    <row r="7160" spans="2:8">
      <c r="B7160" s="27"/>
      <c r="C7160" s="27"/>
      <c r="D7160" s="27"/>
      <c r="E7160" s="27"/>
      <c r="F7160" s="26"/>
      <c r="G7160" s="28"/>
      <c r="H7160" s="31"/>
    </row>
    <row r="7161" spans="2:8">
      <c r="B7161" s="27"/>
      <c r="C7161" s="27"/>
      <c r="D7161" s="27"/>
      <c r="E7161" s="27"/>
      <c r="F7161" s="26"/>
      <c r="G7161" s="28"/>
      <c r="H7161" s="31"/>
    </row>
    <row r="7162" spans="2:8">
      <c r="B7162" s="27"/>
      <c r="C7162" s="27"/>
      <c r="D7162" s="27"/>
      <c r="E7162" s="27"/>
      <c r="F7162" s="26"/>
      <c r="G7162" s="28"/>
      <c r="H7162" s="31"/>
    </row>
    <row r="7163" spans="2:8">
      <c r="B7163" s="27"/>
      <c r="C7163" s="27"/>
      <c r="D7163" s="27"/>
      <c r="E7163" s="27"/>
      <c r="F7163" s="26"/>
      <c r="G7163" s="28"/>
      <c r="H7163" s="31"/>
    </row>
    <row r="7164" spans="2:8">
      <c r="B7164" s="27"/>
      <c r="C7164" s="27"/>
      <c r="D7164" s="27"/>
      <c r="E7164" s="27"/>
      <c r="F7164" s="26"/>
      <c r="G7164" s="28"/>
      <c r="H7164" s="31"/>
    </row>
    <row r="7165" spans="2:8">
      <c r="B7165" s="27"/>
      <c r="C7165" s="27"/>
      <c r="D7165" s="27"/>
      <c r="E7165" s="27"/>
      <c r="F7165" s="26"/>
      <c r="G7165" s="28"/>
      <c r="H7165" s="31"/>
    </row>
    <row r="7166" spans="2:8">
      <c r="B7166" s="27"/>
      <c r="C7166" s="27"/>
      <c r="D7166" s="27"/>
      <c r="E7166" s="27"/>
      <c r="F7166" s="26"/>
      <c r="G7166" s="28"/>
      <c r="H7166" s="31"/>
    </row>
    <row r="7167" spans="2:8">
      <c r="B7167" s="27"/>
      <c r="C7167" s="27"/>
      <c r="D7167" s="27"/>
      <c r="E7167" s="27"/>
      <c r="F7167" s="26"/>
      <c r="G7167" s="28"/>
      <c r="H7167" s="31"/>
    </row>
    <row r="7168" spans="2:8">
      <c r="B7168" s="27"/>
      <c r="C7168" s="27"/>
      <c r="D7168" s="27"/>
      <c r="E7168" s="27"/>
      <c r="F7168" s="26"/>
      <c r="G7168" s="28"/>
      <c r="H7168" s="31"/>
    </row>
    <row r="7169" spans="2:8">
      <c r="B7169" s="27"/>
      <c r="C7169" s="27"/>
      <c r="D7169" s="27"/>
      <c r="E7169" s="27"/>
      <c r="F7169" s="26"/>
      <c r="G7169" s="28"/>
      <c r="H7169" s="31"/>
    </row>
    <row r="7170" spans="2:8">
      <c r="B7170" s="27"/>
      <c r="C7170" s="27"/>
      <c r="D7170" s="27"/>
      <c r="E7170" s="27"/>
      <c r="F7170" s="26"/>
      <c r="G7170" s="28"/>
      <c r="H7170" s="31"/>
    </row>
    <row r="7171" spans="2:8">
      <c r="B7171" s="27"/>
      <c r="C7171" s="27"/>
      <c r="D7171" s="27"/>
      <c r="E7171" s="27"/>
      <c r="F7171" s="26"/>
      <c r="G7171" s="28"/>
      <c r="H7171" s="31"/>
    </row>
    <row r="7172" spans="2:8">
      <c r="B7172" s="27"/>
      <c r="C7172" s="27"/>
      <c r="D7172" s="27"/>
      <c r="E7172" s="27"/>
      <c r="F7172" s="26"/>
      <c r="G7172" s="28"/>
      <c r="H7172" s="31"/>
    </row>
    <row r="7173" spans="2:8">
      <c r="B7173" s="27"/>
      <c r="C7173" s="27"/>
      <c r="D7173" s="27"/>
      <c r="E7173" s="27"/>
      <c r="F7173" s="26"/>
      <c r="G7173" s="28"/>
      <c r="H7173" s="31"/>
    </row>
    <row r="7174" spans="2:8">
      <c r="B7174" s="27"/>
      <c r="C7174" s="27"/>
      <c r="D7174" s="27"/>
      <c r="E7174" s="27"/>
      <c r="F7174" s="26"/>
      <c r="G7174" s="28"/>
      <c r="H7174" s="31"/>
    </row>
    <row r="7175" spans="2:8">
      <c r="B7175" s="27"/>
      <c r="C7175" s="27"/>
      <c r="D7175" s="27"/>
      <c r="E7175" s="27"/>
      <c r="F7175" s="26"/>
      <c r="G7175" s="28"/>
      <c r="H7175" s="31"/>
    </row>
    <row r="7176" spans="2:8">
      <c r="B7176" s="27"/>
      <c r="C7176" s="27"/>
      <c r="D7176" s="27"/>
      <c r="E7176" s="27"/>
      <c r="F7176" s="26"/>
      <c r="G7176" s="28"/>
      <c r="H7176" s="31"/>
    </row>
    <row r="7177" spans="2:8">
      <c r="B7177" s="27"/>
      <c r="C7177" s="27"/>
      <c r="D7177" s="27"/>
      <c r="E7177" s="27"/>
      <c r="F7177" s="26"/>
      <c r="G7177" s="28"/>
      <c r="H7177" s="31"/>
    </row>
    <row r="7178" spans="2:8">
      <c r="B7178" s="27"/>
      <c r="C7178" s="27"/>
      <c r="D7178" s="27"/>
      <c r="E7178" s="27"/>
      <c r="F7178" s="26"/>
      <c r="G7178" s="28"/>
      <c r="H7178" s="31"/>
    </row>
    <row r="7179" spans="2:8">
      <c r="B7179" s="27"/>
      <c r="C7179" s="27"/>
      <c r="D7179" s="27"/>
      <c r="E7179" s="27"/>
      <c r="F7179" s="26"/>
      <c r="G7179" s="28"/>
      <c r="H7179" s="31"/>
    </row>
    <row r="7180" spans="2:8">
      <c r="B7180" s="27"/>
      <c r="C7180" s="27"/>
      <c r="D7180" s="27"/>
      <c r="E7180" s="27"/>
      <c r="F7180" s="26"/>
      <c r="G7180" s="28"/>
      <c r="H7180" s="31"/>
    </row>
    <row r="7181" spans="2:8">
      <c r="B7181" s="27"/>
      <c r="C7181" s="27"/>
      <c r="D7181" s="27"/>
      <c r="E7181" s="27"/>
      <c r="F7181" s="26"/>
      <c r="G7181" s="28"/>
      <c r="H7181" s="31"/>
    </row>
    <row r="7182" spans="2:8">
      <c r="B7182" s="27"/>
      <c r="C7182" s="27"/>
      <c r="D7182" s="27"/>
      <c r="E7182" s="27"/>
      <c r="F7182" s="26"/>
      <c r="G7182" s="28"/>
      <c r="H7182" s="31"/>
    </row>
    <row r="7183" spans="2:8">
      <c r="B7183" s="27"/>
      <c r="C7183" s="27"/>
      <c r="D7183" s="27"/>
      <c r="E7183" s="27"/>
      <c r="F7183" s="26"/>
      <c r="G7183" s="28"/>
      <c r="H7183" s="31"/>
    </row>
    <row r="7184" spans="2:8">
      <c r="B7184" s="27"/>
      <c r="C7184" s="27"/>
      <c r="D7184" s="27"/>
      <c r="E7184" s="27"/>
      <c r="F7184" s="26"/>
      <c r="G7184" s="28"/>
      <c r="H7184" s="31"/>
    </row>
    <row r="7185" spans="2:8">
      <c r="B7185" s="27"/>
      <c r="C7185" s="27"/>
      <c r="D7185" s="27"/>
      <c r="E7185" s="27"/>
      <c r="F7185" s="26"/>
      <c r="G7185" s="28"/>
      <c r="H7185" s="31"/>
    </row>
    <row r="7186" spans="2:8">
      <c r="B7186" s="27"/>
      <c r="C7186" s="27"/>
      <c r="D7186" s="27"/>
      <c r="E7186" s="27"/>
      <c r="F7186" s="26"/>
      <c r="G7186" s="28"/>
      <c r="H7186" s="31"/>
    </row>
    <row r="7187" spans="2:8">
      <c r="B7187" s="27"/>
      <c r="C7187" s="27"/>
      <c r="D7187" s="27"/>
      <c r="E7187" s="27"/>
      <c r="F7187" s="26"/>
      <c r="G7187" s="28"/>
      <c r="H7187" s="31"/>
    </row>
    <row r="7188" spans="2:8">
      <c r="B7188" s="27"/>
      <c r="C7188" s="27"/>
      <c r="D7188" s="27"/>
      <c r="E7188" s="27"/>
      <c r="F7188" s="26"/>
      <c r="G7188" s="28"/>
      <c r="H7188" s="31"/>
    </row>
    <row r="7189" spans="2:8">
      <c r="B7189" s="27"/>
      <c r="C7189" s="27"/>
      <c r="D7189" s="27"/>
      <c r="E7189" s="27"/>
      <c r="F7189" s="26"/>
      <c r="G7189" s="28"/>
      <c r="H7189" s="31"/>
    </row>
    <row r="7190" spans="2:8">
      <c r="B7190" s="27"/>
      <c r="C7190" s="27"/>
      <c r="D7190" s="27"/>
      <c r="E7190" s="27"/>
      <c r="F7190" s="26"/>
      <c r="G7190" s="28"/>
      <c r="H7190" s="31"/>
    </row>
    <row r="7191" spans="2:8">
      <c r="B7191" s="27"/>
      <c r="C7191" s="27"/>
      <c r="D7191" s="27"/>
      <c r="E7191" s="27"/>
      <c r="F7191" s="26"/>
      <c r="G7191" s="28"/>
      <c r="H7191" s="31"/>
    </row>
    <row r="7192" spans="2:8">
      <c r="B7192" s="27"/>
      <c r="C7192" s="27"/>
      <c r="D7192" s="27"/>
      <c r="E7192" s="27"/>
      <c r="F7192" s="26"/>
      <c r="G7192" s="28"/>
      <c r="H7192" s="31"/>
    </row>
    <row r="7193" spans="2:8">
      <c r="B7193" s="27"/>
      <c r="C7193" s="27"/>
      <c r="D7193" s="27"/>
      <c r="E7193" s="27"/>
      <c r="F7193" s="26"/>
      <c r="G7193" s="28"/>
      <c r="H7193" s="31"/>
    </row>
    <row r="7194" spans="2:8">
      <c r="B7194" s="27"/>
      <c r="C7194" s="27"/>
      <c r="D7194" s="27"/>
      <c r="E7194" s="27"/>
      <c r="F7194" s="26"/>
      <c r="G7194" s="28"/>
      <c r="H7194" s="31"/>
    </row>
    <row r="7195" spans="2:8">
      <c r="B7195" s="27"/>
      <c r="C7195" s="27"/>
      <c r="D7195" s="27"/>
      <c r="E7195" s="27"/>
      <c r="F7195" s="26"/>
      <c r="G7195" s="28"/>
      <c r="H7195" s="31"/>
    </row>
    <row r="7196" spans="2:8">
      <c r="B7196" s="27"/>
      <c r="C7196" s="27"/>
      <c r="D7196" s="27"/>
      <c r="E7196" s="27"/>
      <c r="F7196" s="26"/>
      <c r="G7196" s="28"/>
      <c r="H7196" s="31"/>
    </row>
    <row r="7197" spans="2:8">
      <c r="B7197" s="27"/>
      <c r="C7197" s="27"/>
      <c r="D7197" s="27"/>
      <c r="E7197" s="27"/>
      <c r="F7197" s="26"/>
      <c r="G7197" s="28"/>
      <c r="H7197" s="31"/>
    </row>
    <row r="7198" spans="2:8">
      <c r="B7198" s="27"/>
      <c r="C7198" s="27"/>
      <c r="D7198" s="27"/>
      <c r="E7198" s="27"/>
      <c r="F7198" s="26"/>
      <c r="G7198" s="28"/>
      <c r="H7198" s="31"/>
    </row>
    <row r="7199" spans="2:8">
      <c r="B7199" s="27"/>
      <c r="C7199" s="27"/>
      <c r="D7199" s="27"/>
      <c r="E7199" s="27"/>
      <c r="F7199" s="26"/>
      <c r="G7199" s="28"/>
      <c r="H7199" s="31"/>
    </row>
    <row r="7200" spans="2:8">
      <c r="B7200" s="27"/>
      <c r="C7200" s="27"/>
      <c r="D7200" s="27"/>
      <c r="E7200" s="27"/>
      <c r="F7200" s="26"/>
      <c r="G7200" s="28"/>
      <c r="H7200" s="31"/>
    </row>
    <row r="7201" spans="2:8">
      <c r="B7201" s="27"/>
      <c r="C7201" s="27"/>
      <c r="D7201" s="27"/>
      <c r="E7201" s="27"/>
      <c r="F7201" s="26"/>
      <c r="G7201" s="28"/>
      <c r="H7201" s="31"/>
    </row>
    <row r="7202" spans="2:8">
      <c r="B7202" s="27"/>
      <c r="C7202" s="27"/>
      <c r="D7202" s="27"/>
      <c r="E7202" s="27"/>
      <c r="F7202" s="26"/>
      <c r="G7202" s="28"/>
      <c r="H7202" s="31"/>
    </row>
    <row r="7203" spans="2:8">
      <c r="B7203" s="27"/>
      <c r="C7203" s="27"/>
      <c r="D7203" s="27"/>
      <c r="E7203" s="27"/>
      <c r="F7203" s="26"/>
      <c r="G7203" s="28"/>
      <c r="H7203" s="31"/>
    </row>
    <row r="7204" spans="2:8">
      <c r="B7204" s="27"/>
      <c r="C7204" s="27"/>
      <c r="D7204" s="27"/>
      <c r="E7204" s="27"/>
      <c r="F7204" s="26"/>
      <c r="G7204" s="28"/>
      <c r="H7204" s="31"/>
    </row>
    <row r="7205" spans="2:8">
      <c r="B7205" s="27"/>
      <c r="C7205" s="27"/>
      <c r="D7205" s="27"/>
      <c r="E7205" s="27"/>
      <c r="F7205" s="26"/>
      <c r="G7205" s="28"/>
      <c r="H7205" s="31"/>
    </row>
    <row r="7206" spans="2:8">
      <c r="B7206" s="27"/>
      <c r="C7206" s="27"/>
      <c r="D7206" s="27"/>
      <c r="E7206" s="27"/>
      <c r="F7206" s="26"/>
      <c r="G7206" s="28"/>
      <c r="H7206" s="31"/>
    </row>
    <row r="7207" spans="2:8">
      <c r="B7207" s="27"/>
      <c r="C7207" s="27"/>
      <c r="D7207" s="27"/>
      <c r="E7207" s="27"/>
      <c r="F7207" s="26"/>
      <c r="G7207" s="28"/>
      <c r="H7207" s="31"/>
    </row>
    <row r="7208" spans="2:8">
      <c r="B7208" s="27"/>
      <c r="C7208" s="27"/>
      <c r="D7208" s="27"/>
      <c r="E7208" s="27"/>
      <c r="F7208" s="26"/>
      <c r="G7208" s="28"/>
      <c r="H7208" s="31"/>
    </row>
    <row r="7209" spans="2:8">
      <c r="B7209" s="27"/>
      <c r="C7209" s="27"/>
      <c r="D7209" s="27"/>
      <c r="E7209" s="27"/>
      <c r="F7209" s="26"/>
      <c r="G7209" s="28"/>
      <c r="H7209" s="31"/>
    </row>
    <row r="7210" spans="2:8">
      <c r="B7210" s="27"/>
      <c r="C7210" s="27"/>
      <c r="D7210" s="27"/>
      <c r="E7210" s="27"/>
      <c r="F7210" s="26"/>
      <c r="G7210" s="28"/>
      <c r="H7210" s="31"/>
    </row>
    <row r="7211" spans="2:8">
      <c r="B7211" s="27"/>
      <c r="C7211" s="27"/>
      <c r="D7211" s="27"/>
      <c r="E7211" s="27"/>
      <c r="F7211" s="26"/>
      <c r="G7211" s="28"/>
      <c r="H7211" s="31"/>
    </row>
    <row r="7212" spans="2:8">
      <c r="B7212" s="27"/>
      <c r="C7212" s="27"/>
      <c r="D7212" s="27"/>
      <c r="E7212" s="27"/>
      <c r="F7212" s="26"/>
      <c r="G7212" s="28"/>
      <c r="H7212" s="31"/>
    </row>
    <row r="7213" spans="2:8">
      <c r="B7213" s="27"/>
      <c r="C7213" s="27"/>
      <c r="D7213" s="27"/>
      <c r="E7213" s="27"/>
      <c r="F7213" s="26"/>
      <c r="G7213" s="28"/>
      <c r="H7213" s="31"/>
    </row>
    <row r="7214" spans="2:8">
      <c r="B7214" s="27"/>
      <c r="C7214" s="27"/>
      <c r="D7214" s="27"/>
      <c r="E7214" s="27"/>
      <c r="F7214" s="26"/>
      <c r="G7214" s="28"/>
      <c r="H7214" s="31"/>
    </row>
    <row r="7215" spans="2:8">
      <c r="B7215" s="27"/>
      <c r="C7215" s="27"/>
      <c r="D7215" s="27"/>
      <c r="E7215" s="27"/>
      <c r="F7215" s="26"/>
      <c r="G7215" s="28"/>
      <c r="H7215" s="31"/>
    </row>
    <row r="7216" spans="2:8">
      <c r="B7216" s="27"/>
      <c r="C7216" s="27"/>
      <c r="D7216" s="27"/>
      <c r="E7216" s="27"/>
      <c r="F7216" s="26"/>
      <c r="G7216" s="28"/>
      <c r="H7216" s="31"/>
    </row>
    <row r="7217" spans="2:8">
      <c r="B7217" s="27"/>
      <c r="C7217" s="27"/>
      <c r="D7217" s="27"/>
      <c r="E7217" s="27"/>
      <c r="F7217" s="26"/>
      <c r="G7217" s="28"/>
      <c r="H7217" s="31"/>
    </row>
    <row r="7218" spans="2:8">
      <c r="B7218" s="27"/>
      <c r="C7218" s="27"/>
      <c r="D7218" s="27"/>
      <c r="E7218" s="27"/>
      <c r="F7218" s="26"/>
      <c r="G7218" s="28"/>
      <c r="H7218" s="31"/>
    </row>
    <row r="7219" spans="2:8">
      <c r="B7219" s="27"/>
      <c r="C7219" s="27"/>
      <c r="D7219" s="27"/>
      <c r="E7219" s="27"/>
      <c r="F7219" s="26"/>
      <c r="G7219" s="28"/>
      <c r="H7219" s="31"/>
    </row>
    <row r="7220" spans="2:8">
      <c r="B7220" s="27"/>
      <c r="C7220" s="27"/>
      <c r="D7220" s="27"/>
      <c r="E7220" s="27"/>
      <c r="F7220" s="26"/>
      <c r="G7220" s="28"/>
      <c r="H7220" s="31"/>
    </row>
    <row r="7221" spans="2:8">
      <c r="B7221" s="27"/>
      <c r="C7221" s="27"/>
      <c r="D7221" s="27"/>
      <c r="E7221" s="27"/>
      <c r="F7221" s="26"/>
      <c r="G7221" s="28"/>
      <c r="H7221" s="31"/>
    </row>
    <row r="7222" spans="2:8">
      <c r="B7222" s="27"/>
      <c r="C7222" s="27"/>
      <c r="D7222" s="27"/>
      <c r="E7222" s="27"/>
      <c r="F7222" s="26"/>
      <c r="G7222" s="28"/>
      <c r="H7222" s="31"/>
    </row>
    <row r="7223" spans="2:8">
      <c r="B7223" s="27"/>
      <c r="C7223" s="27"/>
      <c r="D7223" s="27"/>
      <c r="E7223" s="27"/>
      <c r="F7223" s="26"/>
      <c r="G7223" s="28"/>
      <c r="H7223" s="31"/>
    </row>
    <row r="7224" spans="2:8">
      <c r="B7224" s="27"/>
      <c r="C7224" s="27"/>
      <c r="D7224" s="27"/>
      <c r="E7224" s="27"/>
      <c r="F7224" s="26"/>
      <c r="G7224" s="28"/>
      <c r="H7224" s="31"/>
    </row>
    <row r="7225" spans="2:8">
      <c r="B7225" s="27"/>
      <c r="C7225" s="27"/>
      <c r="D7225" s="27"/>
      <c r="E7225" s="27"/>
      <c r="F7225" s="26"/>
      <c r="G7225" s="28"/>
      <c r="H7225" s="31"/>
    </row>
    <row r="7226" spans="2:8">
      <c r="B7226" s="27"/>
      <c r="C7226" s="27"/>
      <c r="D7226" s="27"/>
      <c r="E7226" s="27"/>
      <c r="F7226" s="26"/>
      <c r="G7226" s="28"/>
      <c r="H7226" s="31"/>
    </row>
    <row r="7227" spans="2:8">
      <c r="B7227" s="27"/>
      <c r="C7227" s="27"/>
      <c r="D7227" s="27"/>
      <c r="E7227" s="27"/>
      <c r="F7227" s="26"/>
      <c r="G7227" s="28"/>
      <c r="H7227" s="31"/>
    </row>
    <row r="7228" spans="2:8">
      <c r="B7228" s="27"/>
      <c r="C7228" s="27"/>
      <c r="D7228" s="27"/>
      <c r="E7228" s="27"/>
      <c r="F7228" s="26"/>
      <c r="G7228" s="28"/>
      <c r="H7228" s="31"/>
    </row>
    <row r="7229" spans="2:8">
      <c r="B7229" s="27"/>
      <c r="C7229" s="27"/>
      <c r="D7229" s="27"/>
      <c r="E7229" s="27"/>
      <c r="F7229" s="26"/>
      <c r="G7229" s="28"/>
      <c r="H7229" s="31"/>
    </row>
    <row r="7230" spans="2:8">
      <c r="B7230" s="27"/>
      <c r="C7230" s="27"/>
      <c r="D7230" s="27"/>
      <c r="E7230" s="27"/>
      <c r="F7230" s="26"/>
      <c r="G7230" s="28"/>
      <c r="H7230" s="31"/>
    </row>
    <row r="7231" spans="2:8">
      <c r="B7231" s="27"/>
      <c r="C7231" s="27"/>
      <c r="D7231" s="27"/>
      <c r="E7231" s="27"/>
      <c r="F7231" s="26"/>
      <c r="G7231" s="28"/>
      <c r="H7231" s="31"/>
    </row>
    <row r="7232" spans="2:8">
      <c r="B7232" s="27"/>
      <c r="C7232" s="27"/>
      <c r="D7232" s="27"/>
      <c r="E7232" s="27"/>
      <c r="F7232" s="26"/>
      <c r="G7232" s="28"/>
      <c r="H7232" s="31"/>
    </row>
    <row r="7233" spans="2:8">
      <c r="B7233" s="27"/>
      <c r="C7233" s="27"/>
      <c r="D7233" s="27"/>
      <c r="E7233" s="27"/>
      <c r="F7233" s="26"/>
      <c r="G7233" s="28"/>
      <c r="H7233" s="31"/>
    </row>
    <row r="7234" spans="2:8">
      <c r="B7234" s="27"/>
      <c r="C7234" s="27"/>
      <c r="D7234" s="27"/>
      <c r="E7234" s="27"/>
      <c r="F7234" s="26"/>
      <c r="G7234" s="28"/>
      <c r="H7234" s="31"/>
    </row>
    <row r="7235" spans="2:8">
      <c r="B7235" s="27"/>
      <c r="C7235" s="27"/>
      <c r="D7235" s="27"/>
      <c r="E7235" s="27"/>
      <c r="F7235" s="26"/>
      <c r="G7235" s="28"/>
      <c r="H7235" s="31"/>
    </row>
    <row r="7236" spans="2:8">
      <c r="B7236" s="27"/>
      <c r="C7236" s="27"/>
      <c r="D7236" s="27"/>
      <c r="E7236" s="27"/>
      <c r="F7236" s="26"/>
      <c r="G7236" s="28"/>
      <c r="H7236" s="31"/>
    </row>
    <row r="7237" spans="2:8">
      <c r="B7237" s="27"/>
      <c r="C7237" s="27"/>
      <c r="D7237" s="27"/>
      <c r="E7237" s="27"/>
      <c r="F7237" s="26"/>
      <c r="G7237" s="28"/>
      <c r="H7237" s="31"/>
    </row>
    <row r="7238" spans="2:8">
      <c r="B7238" s="27"/>
      <c r="C7238" s="27"/>
      <c r="D7238" s="27"/>
      <c r="E7238" s="27"/>
      <c r="F7238" s="26"/>
      <c r="G7238" s="28"/>
      <c r="H7238" s="31"/>
    </row>
    <row r="7239" spans="2:8">
      <c r="B7239" s="27"/>
      <c r="C7239" s="27"/>
      <c r="D7239" s="27"/>
      <c r="E7239" s="27"/>
      <c r="F7239" s="26"/>
      <c r="G7239" s="28"/>
      <c r="H7239" s="31"/>
    </row>
    <row r="7240" spans="2:8">
      <c r="B7240" s="27"/>
      <c r="C7240" s="27"/>
      <c r="D7240" s="27"/>
      <c r="E7240" s="27"/>
      <c r="F7240" s="26"/>
      <c r="G7240" s="28"/>
      <c r="H7240" s="31"/>
    </row>
    <row r="7241" spans="2:8">
      <c r="B7241" s="27"/>
      <c r="C7241" s="27"/>
      <c r="D7241" s="27"/>
      <c r="E7241" s="27"/>
      <c r="F7241" s="26"/>
      <c r="G7241" s="28"/>
      <c r="H7241" s="31"/>
    </row>
    <row r="7242" spans="2:8">
      <c r="B7242" s="27"/>
      <c r="C7242" s="27"/>
      <c r="D7242" s="27"/>
      <c r="E7242" s="27"/>
      <c r="F7242" s="26"/>
      <c r="G7242" s="28"/>
      <c r="H7242" s="31"/>
    </row>
    <row r="7243" spans="2:8">
      <c r="B7243" s="27"/>
      <c r="C7243" s="27"/>
      <c r="D7243" s="27"/>
      <c r="E7243" s="27"/>
      <c r="F7243" s="26"/>
      <c r="G7243" s="28"/>
      <c r="H7243" s="31"/>
    </row>
    <row r="7244" spans="2:8">
      <c r="B7244" s="27"/>
      <c r="C7244" s="27"/>
      <c r="D7244" s="27"/>
      <c r="E7244" s="27"/>
      <c r="F7244" s="26"/>
      <c r="G7244" s="28"/>
      <c r="H7244" s="31"/>
    </row>
    <row r="7245" spans="2:8">
      <c r="B7245" s="27"/>
      <c r="C7245" s="27"/>
      <c r="D7245" s="27"/>
      <c r="E7245" s="27"/>
      <c r="F7245" s="26"/>
      <c r="G7245" s="28"/>
      <c r="H7245" s="31"/>
    </row>
    <row r="7246" spans="2:8">
      <c r="B7246" s="27"/>
      <c r="C7246" s="27"/>
      <c r="D7246" s="27"/>
      <c r="E7246" s="27"/>
      <c r="F7246" s="26"/>
      <c r="G7246" s="28"/>
      <c r="H7246" s="31"/>
    </row>
    <row r="7247" spans="2:8">
      <c r="B7247" s="27"/>
      <c r="C7247" s="27"/>
      <c r="D7247" s="27"/>
      <c r="E7247" s="27"/>
      <c r="F7247" s="26"/>
      <c r="G7247" s="28"/>
      <c r="H7247" s="31"/>
    </row>
    <row r="7248" spans="2:8">
      <c r="B7248" s="27"/>
      <c r="C7248" s="27"/>
      <c r="D7248" s="27"/>
      <c r="E7248" s="27"/>
      <c r="F7248" s="26"/>
      <c r="G7248" s="28"/>
      <c r="H7248" s="31"/>
    </row>
    <row r="7249" spans="2:8">
      <c r="B7249" s="27"/>
      <c r="C7249" s="27"/>
      <c r="D7249" s="27"/>
      <c r="E7249" s="27"/>
      <c r="F7249" s="26"/>
      <c r="G7249" s="28"/>
      <c r="H7249" s="31"/>
    </row>
    <row r="7250" spans="2:8">
      <c r="B7250" s="27"/>
      <c r="C7250" s="27"/>
      <c r="D7250" s="27"/>
      <c r="E7250" s="27"/>
      <c r="F7250" s="26"/>
      <c r="G7250" s="28"/>
      <c r="H7250" s="31"/>
    </row>
    <row r="7251" spans="2:8">
      <c r="B7251" s="27"/>
      <c r="C7251" s="27"/>
      <c r="D7251" s="27"/>
      <c r="E7251" s="27"/>
      <c r="F7251" s="26"/>
      <c r="G7251" s="28"/>
      <c r="H7251" s="31"/>
    </row>
    <row r="7252" spans="2:8">
      <c r="B7252" s="27"/>
      <c r="C7252" s="27"/>
      <c r="D7252" s="27"/>
      <c r="E7252" s="27"/>
      <c r="F7252" s="26"/>
      <c r="G7252" s="28"/>
      <c r="H7252" s="31"/>
    </row>
    <row r="7253" spans="2:8">
      <c r="B7253" s="27"/>
      <c r="C7253" s="27"/>
      <c r="D7253" s="27"/>
      <c r="E7253" s="27"/>
      <c r="F7253" s="26"/>
      <c r="G7253" s="28"/>
      <c r="H7253" s="31"/>
    </row>
    <row r="7254" spans="2:8">
      <c r="B7254" s="27"/>
      <c r="C7254" s="27"/>
      <c r="D7254" s="27"/>
      <c r="E7254" s="27"/>
      <c r="F7254" s="26"/>
      <c r="G7254" s="28"/>
      <c r="H7254" s="31"/>
    </row>
    <row r="7255" spans="2:8">
      <c r="B7255" s="27"/>
      <c r="C7255" s="27"/>
      <c r="D7255" s="27"/>
      <c r="E7255" s="27"/>
      <c r="F7255" s="26"/>
      <c r="G7255" s="28"/>
      <c r="H7255" s="31"/>
    </row>
    <row r="7256" spans="2:8">
      <c r="B7256" s="27"/>
      <c r="C7256" s="27"/>
      <c r="D7256" s="27"/>
      <c r="E7256" s="27"/>
      <c r="F7256" s="26"/>
      <c r="G7256" s="28"/>
      <c r="H7256" s="31"/>
    </row>
    <row r="7257" spans="2:8">
      <c r="B7257" s="27"/>
      <c r="C7257" s="27"/>
      <c r="D7257" s="27"/>
      <c r="E7257" s="27"/>
      <c r="F7257" s="26"/>
      <c r="G7257" s="28"/>
      <c r="H7257" s="31"/>
    </row>
    <row r="7258" spans="2:8">
      <c r="B7258" s="27"/>
      <c r="C7258" s="27"/>
      <c r="D7258" s="27"/>
      <c r="E7258" s="27"/>
      <c r="F7258" s="26"/>
      <c r="G7258" s="28"/>
      <c r="H7258" s="31"/>
    </row>
    <row r="7259" spans="2:8">
      <c r="B7259" s="27"/>
      <c r="C7259" s="27"/>
      <c r="D7259" s="27"/>
      <c r="E7259" s="27"/>
      <c r="F7259" s="26"/>
      <c r="G7259" s="28"/>
      <c r="H7259" s="31"/>
    </row>
    <row r="7260" spans="2:8">
      <c r="B7260" s="27"/>
      <c r="C7260" s="27"/>
      <c r="D7260" s="27"/>
      <c r="E7260" s="27"/>
      <c r="F7260" s="26"/>
      <c r="G7260" s="28"/>
      <c r="H7260" s="31"/>
    </row>
    <row r="7261" spans="2:8">
      <c r="B7261" s="27"/>
      <c r="C7261" s="27"/>
      <c r="D7261" s="27"/>
      <c r="E7261" s="27"/>
      <c r="F7261" s="26"/>
      <c r="G7261" s="28"/>
      <c r="H7261" s="31"/>
    </row>
    <row r="7262" spans="2:8">
      <c r="B7262" s="27"/>
      <c r="C7262" s="27"/>
      <c r="D7262" s="27"/>
      <c r="E7262" s="27"/>
      <c r="F7262" s="26"/>
      <c r="G7262" s="28"/>
      <c r="H7262" s="31"/>
    </row>
    <row r="7263" spans="2:8">
      <c r="B7263" s="27"/>
      <c r="C7263" s="27"/>
      <c r="D7263" s="27"/>
      <c r="E7263" s="27"/>
      <c r="F7263" s="26"/>
      <c r="G7263" s="28"/>
      <c r="H7263" s="31"/>
    </row>
    <row r="7264" spans="2:8">
      <c r="B7264" s="27"/>
      <c r="C7264" s="27"/>
      <c r="D7264" s="27"/>
      <c r="E7264" s="27"/>
      <c r="F7264" s="26"/>
      <c r="G7264" s="28"/>
      <c r="H7264" s="31"/>
    </row>
    <row r="7265" spans="2:8">
      <c r="B7265" s="27"/>
      <c r="C7265" s="27"/>
      <c r="D7265" s="27"/>
      <c r="E7265" s="27"/>
      <c r="F7265" s="26"/>
      <c r="G7265" s="28"/>
      <c r="H7265" s="31"/>
    </row>
    <row r="7266" spans="2:8">
      <c r="B7266" s="27"/>
      <c r="C7266" s="27"/>
      <c r="D7266" s="27"/>
      <c r="E7266" s="27"/>
      <c r="F7266" s="26"/>
      <c r="G7266" s="28"/>
      <c r="H7266" s="31"/>
    </row>
    <row r="7267" spans="2:8">
      <c r="B7267" s="27"/>
      <c r="C7267" s="27"/>
      <c r="D7267" s="27"/>
      <c r="E7267" s="27"/>
      <c r="F7267" s="26"/>
      <c r="G7267" s="28"/>
      <c r="H7267" s="31"/>
    </row>
    <row r="7268" spans="2:8">
      <c r="B7268" s="27"/>
      <c r="C7268" s="27"/>
      <c r="D7268" s="27"/>
      <c r="E7268" s="27"/>
      <c r="F7268" s="26"/>
      <c r="G7268" s="28"/>
      <c r="H7268" s="31"/>
    </row>
    <row r="7269" spans="2:8">
      <c r="B7269" s="27"/>
      <c r="C7269" s="27"/>
      <c r="D7269" s="27"/>
      <c r="E7269" s="27"/>
      <c r="F7269" s="26"/>
      <c r="G7269" s="28"/>
      <c r="H7269" s="31"/>
    </row>
    <row r="7270" spans="2:8">
      <c r="B7270" s="27"/>
      <c r="C7270" s="27"/>
      <c r="D7270" s="27"/>
      <c r="E7270" s="27"/>
      <c r="F7270" s="26"/>
      <c r="G7270" s="28"/>
      <c r="H7270" s="31"/>
    </row>
    <row r="7271" spans="2:8">
      <c r="B7271" s="27"/>
      <c r="C7271" s="27"/>
      <c r="D7271" s="27"/>
      <c r="E7271" s="27"/>
      <c r="F7271" s="26"/>
      <c r="G7271" s="28"/>
      <c r="H7271" s="31"/>
    </row>
    <row r="7272" spans="2:8">
      <c r="B7272" s="27"/>
      <c r="C7272" s="27"/>
      <c r="D7272" s="27"/>
      <c r="E7272" s="27"/>
      <c r="F7272" s="26"/>
      <c r="G7272" s="28"/>
      <c r="H7272" s="31"/>
    </row>
    <row r="7273" spans="2:8">
      <c r="B7273" s="27"/>
      <c r="C7273" s="27"/>
      <c r="D7273" s="27"/>
      <c r="E7273" s="27"/>
      <c r="F7273" s="26"/>
      <c r="G7273" s="28"/>
      <c r="H7273" s="31"/>
    </row>
    <row r="7274" spans="2:8">
      <c r="B7274" s="27"/>
      <c r="C7274" s="27"/>
      <c r="D7274" s="27"/>
      <c r="E7274" s="27"/>
      <c r="F7274" s="26"/>
      <c r="G7274" s="28"/>
      <c r="H7274" s="31"/>
    </row>
    <row r="7275" spans="2:8">
      <c r="B7275" s="27"/>
      <c r="C7275" s="27"/>
      <c r="D7275" s="27"/>
      <c r="E7275" s="27"/>
      <c r="F7275" s="26"/>
      <c r="G7275" s="28"/>
      <c r="H7275" s="31"/>
    </row>
    <row r="7276" spans="2:8">
      <c r="B7276" s="27"/>
      <c r="C7276" s="27"/>
      <c r="D7276" s="27"/>
      <c r="E7276" s="27"/>
      <c r="F7276" s="26"/>
      <c r="G7276" s="28"/>
      <c r="H7276" s="31"/>
    </row>
    <row r="7277" spans="2:8">
      <c r="B7277" s="27"/>
      <c r="C7277" s="27"/>
      <c r="D7277" s="27"/>
      <c r="E7277" s="27"/>
      <c r="F7277" s="26"/>
      <c r="G7277" s="28"/>
      <c r="H7277" s="31"/>
    </row>
    <row r="7278" spans="2:8">
      <c r="B7278" s="27"/>
      <c r="C7278" s="27"/>
      <c r="D7278" s="27"/>
      <c r="E7278" s="27"/>
      <c r="F7278" s="26"/>
      <c r="G7278" s="28"/>
      <c r="H7278" s="31"/>
    </row>
    <row r="7279" spans="2:8">
      <c r="B7279" s="27"/>
      <c r="C7279" s="27"/>
      <c r="D7279" s="27"/>
      <c r="E7279" s="27"/>
      <c r="F7279" s="26"/>
      <c r="G7279" s="28"/>
      <c r="H7279" s="31"/>
    </row>
    <row r="7280" spans="2:8">
      <c r="B7280" s="27"/>
      <c r="C7280" s="27"/>
      <c r="D7280" s="27"/>
      <c r="E7280" s="27"/>
      <c r="F7280" s="26"/>
      <c r="G7280" s="28"/>
      <c r="H7280" s="31"/>
    </row>
    <row r="7281" spans="2:8">
      <c r="B7281" s="27"/>
      <c r="C7281" s="27"/>
      <c r="D7281" s="27"/>
      <c r="E7281" s="27"/>
      <c r="F7281" s="26"/>
      <c r="G7281" s="28"/>
      <c r="H7281" s="31"/>
    </row>
    <row r="7282" spans="2:8">
      <c r="B7282" s="27"/>
      <c r="C7282" s="27"/>
      <c r="D7282" s="27"/>
      <c r="E7282" s="27"/>
      <c r="F7282" s="26"/>
      <c r="G7282" s="28"/>
      <c r="H7282" s="31"/>
    </row>
    <row r="7283" spans="2:8">
      <c r="B7283" s="27"/>
      <c r="C7283" s="27"/>
      <c r="D7283" s="27"/>
      <c r="E7283" s="27"/>
      <c r="F7283" s="26"/>
      <c r="G7283" s="28"/>
      <c r="H7283" s="31"/>
    </row>
    <row r="7284" spans="2:8">
      <c r="B7284" s="27"/>
      <c r="C7284" s="27"/>
      <c r="D7284" s="27"/>
      <c r="E7284" s="27"/>
      <c r="F7284" s="26"/>
      <c r="G7284" s="28"/>
      <c r="H7284" s="31"/>
    </row>
    <row r="7285" spans="2:8">
      <c r="B7285" s="27"/>
      <c r="C7285" s="27"/>
      <c r="D7285" s="27"/>
      <c r="E7285" s="27"/>
      <c r="F7285" s="26"/>
      <c r="G7285" s="28"/>
      <c r="H7285" s="31"/>
    </row>
    <row r="7286" spans="2:8">
      <c r="B7286" s="27"/>
      <c r="C7286" s="27"/>
      <c r="D7286" s="27"/>
      <c r="E7286" s="27"/>
      <c r="F7286" s="26"/>
      <c r="G7286" s="28"/>
      <c r="H7286" s="31"/>
    </row>
    <row r="7287" spans="2:8">
      <c r="B7287" s="27"/>
      <c r="C7287" s="27"/>
      <c r="D7287" s="27"/>
      <c r="E7287" s="27"/>
      <c r="F7287" s="26"/>
      <c r="G7287" s="28"/>
      <c r="H7287" s="31"/>
    </row>
    <row r="7288" spans="2:8">
      <c r="B7288" s="27"/>
      <c r="C7288" s="27"/>
      <c r="D7288" s="27"/>
      <c r="E7288" s="27"/>
      <c r="F7288" s="26"/>
      <c r="G7288" s="28"/>
      <c r="H7288" s="31"/>
    </row>
    <row r="7289" spans="2:8">
      <c r="B7289" s="27"/>
      <c r="C7289" s="27"/>
      <c r="D7289" s="27"/>
      <c r="E7289" s="27"/>
      <c r="F7289" s="26"/>
      <c r="G7289" s="28"/>
      <c r="H7289" s="31"/>
    </row>
    <row r="7290" spans="2:8">
      <c r="B7290" s="27"/>
      <c r="C7290" s="27"/>
      <c r="D7290" s="27"/>
      <c r="E7290" s="27"/>
      <c r="F7290" s="26"/>
      <c r="G7290" s="28"/>
      <c r="H7290" s="31"/>
    </row>
    <row r="7291" spans="2:8">
      <c r="B7291" s="27"/>
      <c r="C7291" s="27"/>
      <c r="D7291" s="27"/>
      <c r="E7291" s="27"/>
      <c r="F7291" s="26"/>
      <c r="G7291" s="28"/>
      <c r="H7291" s="31"/>
    </row>
    <row r="7292" spans="2:8">
      <c r="B7292" s="27"/>
      <c r="C7292" s="27"/>
      <c r="D7292" s="27"/>
      <c r="E7292" s="27"/>
      <c r="F7292" s="26"/>
      <c r="G7292" s="28"/>
      <c r="H7292" s="31"/>
    </row>
    <row r="7293" spans="2:8">
      <c r="B7293" s="27"/>
      <c r="C7293" s="27"/>
      <c r="D7293" s="27"/>
      <c r="E7293" s="27"/>
      <c r="F7293" s="26"/>
      <c r="G7293" s="28"/>
      <c r="H7293" s="31"/>
    </row>
    <row r="7294" spans="2:8">
      <c r="B7294" s="27"/>
      <c r="C7294" s="27"/>
      <c r="D7294" s="27"/>
      <c r="E7294" s="27"/>
      <c r="F7294" s="26"/>
      <c r="G7294" s="28"/>
      <c r="H7294" s="31"/>
    </row>
    <row r="7295" spans="2:8">
      <c r="B7295" s="27"/>
      <c r="C7295" s="27"/>
      <c r="D7295" s="27"/>
      <c r="E7295" s="27"/>
      <c r="F7295" s="26"/>
      <c r="G7295" s="28"/>
      <c r="H7295" s="31"/>
    </row>
    <row r="7296" spans="2:8">
      <c r="B7296" s="27"/>
      <c r="C7296" s="27"/>
      <c r="D7296" s="27"/>
      <c r="E7296" s="27"/>
      <c r="F7296" s="26"/>
      <c r="G7296" s="28"/>
      <c r="H7296" s="31"/>
    </row>
    <row r="7297" spans="2:8">
      <c r="B7297" s="27"/>
      <c r="C7297" s="27"/>
      <c r="D7297" s="27"/>
      <c r="E7297" s="27"/>
      <c r="F7297" s="26"/>
      <c r="G7297" s="28"/>
      <c r="H7297" s="31"/>
    </row>
    <row r="7298" spans="2:8">
      <c r="B7298" s="27"/>
      <c r="C7298" s="27"/>
      <c r="D7298" s="27"/>
      <c r="E7298" s="27"/>
      <c r="F7298" s="26"/>
      <c r="G7298" s="28"/>
      <c r="H7298" s="31"/>
    </row>
    <row r="7299" spans="2:8">
      <c r="B7299" s="27"/>
      <c r="C7299" s="27"/>
      <c r="D7299" s="27"/>
      <c r="E7299" s="27"/>
      <c r="F7299" s="26"/>
      <c r="G7299" s="28"/>
      <c r="H7299" s="31"/>
    </row>
    <row r="7300" spans="2:8">
      <c r="B7300" s="27"/>
      <c r="C7300" s="27"/>
      <c r="D7300" s="27"/>
      <c r="E7300" s="27"/>
      <c r="F7300" s="26"/>
      <c r="G7300" s="28"/>
      <c r="H7300" s="31"/>
    </row>
    <row r="7301" spans="2:8">
      <c r="B7301" s="27"/>
      <c r="C7301" s="27"/>
      <c r="D7301" s="27"/>
      <c r="E7301" s="27"/>
      <c r="F7301" s="26"/>
      <c r="G7301" s="28"/>
      <c r="H7301" s="31"/>
    </row>
    <row r="7302" spans="2:8">
      <c r="B7302" s="27"/>
      <c r="C7302" s="27"/>
      <c r="D7302" s="27"/>
      <c r="E7302" s="27"/>
      <c r="F7302" s="26"/>
      <c r="G7302" s="28"/>
      <c r="H7302" s="31"/>
    </row>
    <row r="7303" spans="2:8">
      <c r="B7303" s="27"/>
      <c r="C7303" s="27"/>
      <c r="D7303" s="27"/>
      <c r="E7303" s="27"/>
      <c r="F7303" s="26"/>
      <c r="G7303" s="28"/>
      <c r="H7303" s="31"/>
    </row>
    <row r="7304" spans="2:8">
      <c r="B7304" s="27"/>
      <c r="C7304" s="27"/>
      <c r="D7304" s="27"/>
      <c r="E7304" s="27"/>
      <c r="F7304" s="26"/>
      <c r="G7304" s="28"/>
      <c r="H7304" s="31"/>
    </row>
    <row r="7305" spans="2:8">
      <c r="B7305" s="27"/>
      <c r="C7305" s="27"/>
      <c r="D7305" s="27"/>
      <c r="E7305" s="27"/>
      <c r="F7305" s="26"/>
      <c r="G7305" s="28"/>
      <c r="H7305" s="31"/>
    </row>
    <row r="7306" spans="2:8">
      <c r="B7306" s="27"/>
      <c r="C7306" s="27"/>
      <c r="D7306" s="27"/>
      <c r="E7306" s="27"/>
      <c r="F7306" s="26"/>
      <c r="G7306" s="28"/>
      <c r="H7306" s="31"/>
    </row>
    <row r="7307" spans="2:8">
      <c r="B7307" s="27"/>
      <c r="C7307" s="27"/>
      <c r="D7307" s="27"/>
      <c r="E7307" s="27"/>
      <c r="F7307" s="26"/>
      <c r="G7307" s="28"/>
      <c r="H7307" s="31"/>
    </row>
    <row r="7308" spans="2:8">
      <c r="B7308" s="27"/>
      <c r="C7308" s="27"/>
      <c r="D7308" s="27"/>
      <c r="E7308" s="27"/>
      <c r="F7308" s="26"/>
      <c r="G7308" s="28"/>
      <c r="H7308" s="31"/>
    </row>
    <row r="7309" spans="2:8">
      <c r="B7309" s="27"/>
      <c r="C7309" s="27"/>
      <c r="D7309" s="27"/>
      <c r="E7309" s="27"/>
      <c r="F7309" s="26"/>
      <c r="G7309" s="28"/>
      <c r="H7309" s="31"/>
    </row>
    <row r="7310" spans="2:8">
      <c r="B7310" s="27"/>
      <c r="C7310" s="27"/>
      <c r="D7310" s="27"/>
      <c r="E7310" s="27"/>
      <c r="F7310" s="26"/>
      <c r="G7310" s="28"/>
      <c r="H7310" s="31"/>
    </row>
    <row r="7311" spans="2:8">
      <c r="B7311" s="27"/>
      <c r="C7311" s="27"/>
      <c r="D7311" s="27"/>
      <c r="E7311" s="27"/>
      <c r="F7311" s="26"/>
      <c r="G7311" s="28"/>
      <c r="H7311" s="31"/>
    </row>
    <row r="7312" spans="2:8">
      <c r="B7312" s="27"/>
      <c r="C7312" s="27"/>
      <c r="D7312" s="27"/>
      <c r="E7312" s="27"/>
      <c r="F7312" s="26"/>
      <c r="G7312" s="28"/>
      <c r="H7312" s="31"/>
    </row>
    <row r="7313" spans="2:8">
      <c r="B7313" s="27"/>
      <c r="C7313" s="27"/>
      <c r="D7313" s="27"/>
      <c r="E7313" s="27"/>
      <c r="F7313" s="26"/>
      <c r="G7313" s="28"/>
      <c r="H7313" s="31"/>
    </row>
    <row r="7314" spans="2:8">
      <c r="B7314" s="27"/>
      <c r="C7314" s="27"/>
      <c r="D7314" s="27"/>
      <c r="E7314" s="27"/>
      <c r="F7314" s="26"/>
      <c r="G7314" s="28"/>
      <c r="H7314" s="31"/>
    </row>
    <row r="7315" spans="2:8">
      <c r="B7315" s="27"/>
      <c r="C7315" s="27"/>
      <c r="D7315" s="27"/>
      <c r="E7315" s="27"/>
      <c r="F7315" s="26"/>
      <c r="G7315" s="28"/>
      <c r="H7315" s="31"/>
    </row>
    <row r="7316" spans="2:8">
      <c r="B7316" s="27"/>
      <c r="C7316" s="27"/>
      <c r="D7316" s="27"/>
      <c r="E7316" s="27"/>
      <c r="F7316" s="26"/>
      <c r="G7316" s="28"/>
      <c r="H7316" s="31"/>
    </row>
    <row r="7317" spans="2:8">
      <c r="B7317" s="27"/>
      <c r="C7317" s="27"/>
      <c r="D7317" s="27"/>
      <c r="E7317" s="27"/>
      <c r="F7317" s="26"/>
      <c r="G7317" s="28"/>
      <c r="H7317" s="31"/>
    </row>
    <row r="7318" spans="2:8">
      <c r="B7318" s="27"/>
      <c r="C7318" s="27"/>
      <c r="D7318" s="27"/>
      <c r="E7318" s="27"/>
      <c r="F7318" s="26"/>
      <c r="G7318" s="28"/>
      <c r="H7318" s="31"/>
    </row>
    <row r="7319" spans="2:8">
      <c r="B7319" s="27"/>
      <c r="C7319" s="27"/>
      <c r="D7319" s="27"/>
      <c r="E7319" s="27"/>
      <c r="F7319" s="26"/>
      <c r="G7319" s="28"/>
      <c r="H7319" s="31"/>
    </row>
    <row r="7320" spans="2:8">
      <c r="B7320" s="27"/>
      <c r="C7320" s="27"/>
      <c r="D7320" s="27"/>
      <c r="E7320" s="27"/>
      <c r="F7320" s="26"/>
      <c r="G7320" s="28"/>
      <c r="H7320" s="31"/>
    </row>
    <row r="7321" spans="2:8">
      <c r="B7321" s="27"/>
      <c r="C7321" s="27"/>
      <c r="D7321" s="27"/>
      <c r="E7321" s="27"/>
      <c r="F7321" s="26"/>
      <c r="G7321" s="28"/>
      <c r="H7321" s="31"/>
    </row>
    <row r="7322" spans="2:8">
      <c r="B7322" s="27"/>
      <c r="C7322" s="27"/>
      <c r="D7322" s="27"/>
      <c r="E7322" s="27"/>
      <c r="F7322" s="26"/>
      <c r="G7322" s="28"/>
      <c r="H7322" s="31"/>
    </row>
    <row r="7323" spans="2:8">
      <c r="B7323" s="27"/>
      <c r="C7323" s="27"/>
      <c r="D7323" s="27"/>
      <c r="E7323" s="27"/>
      <c r="F7323" s="26"/>
      <c r="G7323" s="28"/>
      <c r="H7323" s="31"/>
    </row>
    <row r="7324" spans="2:8">
      <c r="B7324" s="27"/>
      <c r="C7324" s="27"/>
      <c r="D7324" s="27"/>
      <c r="E7324" s="27"/>
      <c r="F7324" s="26"/>
      <c r="G7324" s="28"/>
      <c r="H7324" s="31"/>
    </row>
    <row r="7325" spans="2:8">
      <c r="B7325" s="27"/>
      <c r="C7325" s="27"/>
      <c r="D7325" s="27"/>
      <c r="E7325" s="27"/>
      <c r="F7325" s="26"/>
      <c r="G7325" s="28"/>
      <c r="H7325" s="31"/>
    </row>
    <row r="7326" spans="2:8">
      <c r="B7326" s="27"/>
      <c r="C7326" s="27"/>
      <c r="D7326" s="27"/>
      <c r="E7326" s="27"/>
      <c r="F7326" s="26"/>
      <c r="G7326" s="28"/>
      <c r="H7326" s="31"/>
    </row>
    <row r="7327" spans="2:8">
      <c r="B7327" s="27"/>
      <c r="C7327" s="27"/>
      <c r="D7327" s="27"/>
      <c r="E7327" s="27"/>
      <c r="F7327" s="26"/>
      <c r="G7327" s="28"/>
      <c r="H7327" s="31"/>
    </row>
    <row r="7328" spans="2:8">
      <c r="B7328" s="27"/>
      <c r="C7328" s="27"/>
      <c r="D7328" s="27"/>
      <c r="E7328" s="27"/>
      <c r="F7328" s="26"/>
      <c r="G7328" s="28"/>
      <c r="H7328" s="31"/>
    </row>
    <row r="7329" spans="2:8">
      <c r="B7329" s="27"/>
      <c r="C7329" s="27"/>
      <c r="D7329" s="27"/>
      <c r="E7329" s="27"/>
      <c r="F7329" s="26"/>
      <c r="G7329" s="28"/>
      <c r="H7329" s="31"/>
    </row>
    <row r="7330" spans="2:8">
      <c r="B7330" s="27"/>
      <c r="C7330" s="27"/>
      <c r="D7330" s="27"/>
      <c r="E7330" s="27"/>
      <c r="F7330" s="26"/>
      <c r="G7330" s="28"/>
      <c r="H7330" s="31"/>
    </row>
    <row r="7331" spans="2:8">
      <c r="B7331" s="27"/>
      <c r="C7331" s="27"/>
      <c r="D7331" s="27"/>
      <c r="E7331" s="27"/>
      <c r="F7331" s="26"/>
      <c r="G7331" s="28"/>
      <c r="H7331" s="31"/>
    </row>
    <row r="7332" spans="2:8">
      <c r="B7332" s="27"/>
      <c r="C7332" s="27"/>
      <c r="D7332" s="27"/>
      <c r="E7332" s="27"/>
      <c r="F7332" s="26"/>
      <c r="G7332" s="28"/>
      <c r="H7332" s="31"/>
    </row>
    <row r="7333" spans="2:8">
      <c r="B7333" s="27"/>
      <c r="C7333" s="27"/>
      <c r="D7333" s="27"/>
      <c r="E7333" s="27"/>
      <c r="F7333" s="26"/>
      <c r="G7333" s="28"/>
      <c r="H7333" s="31"/>
    </row>
    <row r="7334" spans="2:8">
      <c r="B7334" s="27"/>
      <c r="C7334" s="27"/>
      <c r="D7334" s="27"/>
      <c r="E7334" s="27"/>
      <c r="F7334" s="26"/>
      <c r="G7334" s="28"/>
      <c r="H7334" s="31"/>
    </row>
    <row r="7335" spans="2:8">
      <c r="B7335" s="27"/>
      <c r="C7335" s="27"/>
      <c r="D7335" s="27"/>
      <c r="E7335" s="27"/>
      <c r="F7335" s="26"/>
      <c r="G7335" s="28"/>
      <c r="H7335" s="31"/>
    </row>
    <row r="7336" spans="2:8">
      <c r="B7336" s="27"/>
      <c r="C7336" s="27"/>
      <c r="D7336" s="27"/>
      <c r="E7336" s="27"/>
      <c r="F7336" s="26"/>
      <c r="G7336" s="28"/>
      <c r="H7336" s="31"/>
    </row>
    <row r="7337" spans="2:8">
      <c r="B7337" s="27"/>
      <c r="C7337" s="27"/>
      <c r="D7337" s="27"/>
      <c r="E7337" s="27"/>
      <c r="F7337" s="26"/>
      <c r="G7337" s="28"/>
      <c r="H7337" s="31"/>
    </row>
    <row r="7338" spans="2:8">
      <c r="B7338" s="27"/>
      <c r="C7338" s="27"/>
      <c r="D7338" s="27"/>
      <c r="E7338" s="27"/>
      <c r="F7338" s="26"/>
      <c r="G7338" s="28"/>
      <c r="H7338" s="31"/>
    </row>
    <row r="7339" spans="2:8">
      <c r="B7339" s="27"/>
      <c r="C7339" s="27"/>
      <c r="D7339" s="27"/>
      <c r="E7339" s="27"/>
      <c r="F7339" s="26"/>
      <c r="G7339" s="28"/>
      <c r="H7339" s="31"/>
    </row>
    <row r="7340" spans="2:8">
      <c r="B7340" s="27"/>
      <c r="C7340" s="27"/>
      <c r="D7340" s="27"/>
      <c r="E7340" s="27"/>
      <c r="F7340" s="26"/>
      <c r="G7340" s="28"/>
      <c r="H7340" s="31"/>
    </row>
    <row r="7341" spans="2:8">
      <c r="B7341" s="27"/>
      <c r="C7341" s="27"/>
      <c r="D7341" s="27"/>
      <c r="E7341" s="27"/>
      <c r="F7341" s="26"/>
      <c r="G7341" s="28"/>
      <c r="H7341" s="31"/>
    </row>
    <row r="7342" spans="2:8">
      <c r="B7342" s="27"/>
      <c r="C7342" s="27"/>
      <c r="D7342" s="27"/>
      <c r="E7342" s="27"/>
      <c r="F7342" s="26"/>
      <c r="G7342" s="28"/>
      <c r="H7342" s="31"/>
    </row>
    <row r="7343" spans="2:8">
      <c r="B7343" s="27"/>
      <c r="C7343" s="27"/>
      <c r="D7343" s="27"/>
      <c r="E7343" s="27"/>
      <c r="F7343" s="26"/>
      <c r="G7343" s="28"/>
      <c r="H7343" s="31"/>
    </row>
    <row r="7344" spans="2:8">
      <c r="B7344" s="27"/>
      <c r="C7344" s="27"/>
      <c r="D7344" s="27"/>
      <c r="E7344" s="27"/>
      <c r="F7344" s="26"/>
      <c r="G7344" s="28"/>
      <c r="H7344" s="31"/>
    </row>
    <row r="7345" spans="2:8">
      <c r="B7345" s="27"/>
      <c r="C7345" s="27"/>
      <c r="D7345" s="27"/>
      <c r="E7345" s="27"/>
      <c r="F7345" s="26"/>
      <c r="G7345" s="28"/>
      <c r="H7345" s="31"/>
    </row>
    <row r="7346" spans="2:8">
      <c r="B7346" s="27"/>
      <c r="C7346" s="27"/>
      <c r="D7346" s="27"/>
      <c r="E7346" s="27"/>
      <c r="F7346" s="26"/>
      <c r="G7346" s="28"/>
      <c r="H7346" s="31"/>
    </row>
    <row r="7347" spans="2:8">
      <c r="B7347" s="27"/>
      <c r="C7347" s="27"/>
      <c r="D7347" s="27"/>
      <c r="E7347" s="27"/>
      <c r="F7347" s="26"/>
      <c r="G7347" s="28"/>
      <c r="H7347" s="31"/>
    </row>
    <row r="7348" spans="2:8">
      <c r="B7348" s="27"/>
      <c r="C7348" s="27"/>
      <c r="D7348" s="27"/>
      <c r="E7348" s="27"/>
      <c r="F7348" s="26"/>
      <c r="G7348" s="28"/>
      <c r="H7348" s="31"/>
    </row>
    <row r="7349" spans="2:8">
      <c r="B7349" s="27"/>
      <c r="C7349" s="27"/>
      <c r="D7349" s="27"/>
      <c r="E7349" s="27"/>
      <c r="F7349" s="26"/>
      <c r="G7349" s="28"/>
      <c r="H7349" s="31"/>
    </row>
    <row r="7350" spans="2:8">
      <c r="B7350" s="27"/>
      <c r="C7350" s="27"/>
      <c r="D7350" s="27"/>
      <c r="E7350" s="27"/>
      <c r="F7350" s="26"/>
      <c r="G7350" s="28"/>
      <c r="H7350" s="31"/>
    </row>
    <row r="7351" spans="2:8">
      <c r="B7351" s="27"/>
      <c r="C7351" s="27"/>
      <c r="D7351" s="27"/>
      <c r="E7351" s="27"/>
      <c r="F7351" s="26"/>
      <c r="G7351" s="28"/>
      <c r="H7351" s="31"/>
    </row>
    <row r="7352" spans="2:8">
      <c r="B7352" s="27"/>
      <c r="C7352" s="27"/>
      <c r="D7352" s="27"/>
      <c r="E7352" s="27"/>
      <c r="F7352" s="26"/>
      <c r="G7352" s="28"/>
      <c r="H7352" s="31"/>
    </row>
    <row r="7353" spans="2:8">
      <c r="B7353" s="27"/>
      <c r="C7353" s="27"/>
      <c r="D7353" s="27"/>
      <c r="E7353" s="27"/>
      <c r="F7353" s="26"/>
      <c r="G7353" s="28"/>
      <c r="H7353" s="31"/>
    </row>
    <row r="7354" spans="2:8">
      <c r="B7354" s="27"/>
      <c r="C7354" s="27"/>
      <c r="D7354" s="27"/>
      <c r="E7354" s="27"/>
      <c r="F7354" s="26"/>
      <c r="G7354" s="28"/>
      <c r="H7354" s="31"/>
    </row>
    <row r="7355" spans="2:8">
      <c r="B7355" s="27"/>
      <c r="C7355" s="27"/>
      <c r="D7355" s="27"/>
      <c r="E7355" s="27"/>
      <c r="F7355" s="26"/>
      <c r="G7355" s="28"/>
      <c r="H7355" s="31"/>
    </row>
    <row r="7356" spans="2:8">
      <c r="B7356" s="27"/>
      <c r="C7356" s="27"/>
      <c r="D7356" s="27"/>
      <c r="E7356" s="27"/>
      <c r="F7356" s="26"/>
      <c r="G7356" s="28"/>
      <c r="H7356" s="31"/>
    </row>
    <row r="7357" spans="2:8">
      <c r="B7357" s="27"/>
      <c r="C7357" s="27"/>
      <c r="D7357" s="27"/>
      <c r="E7357" s="27"/>
      <c r="F7357" s="26"/>
      <c r="G7357" s="28"/>
      <c r="H7357" s="31"/>
    </row>
    <row r="7358" spans="2:8">
      <c r="B7358" s="27"/>
      <c r="C7358" s="27"/>
      <c r="D7358" s="27"/>
      <c r="E7358" s="27"/>
      <c r="F7358" s="26"/>
      <c r="G7358" s="28"/>
      <c r="H7358" s="31"/>
    </row>
    <row r="7359" spans="2:8">
      <c r="B7359" s="27"/>
      <c r="C7359" s="27"/>
      <c r="D7359" s="27"/>
      <c r="E7359" s="27"/>
      <c r="F7359" s="26"/>
      <c r="G7359" s="28"/>
      <c r="H7359" s="31"/>
    </row>
    <row r="7360" spans="2:8">
      <c r="B7360" s="27"/>
      <c r="C7360" s="27"/>
      <c r="D7360" s="27"/>
      <c r="E7360" s="27"/>
      <c r="F7360" s="26"/>
      <c r="G7360" s="28"/>
      <c r="H7360" s="31"/>
    </row>
    <row r="7361" spans="2:8">
      <c r="B7361" s="27"/>
      <c r="C7361" s="27"/>
      <c r="D7361" s="27"/>
      <c r="E7361" s="27"/>
      <c r="F7361" s="26"/>
      <c r="G7361" s="28"/>
      <c r="H7361" s="31"/>
    </row>
    <row r="7362" spans="2:8">
      <c r="B7362" s="27"/>
      <c r="C7362" s="27"/>
      <c r="D7362" s="27"/>
      <c r="E7362" s="27"/>
      <c r="F7362" s="26"/>
      <c r="G7362" s="28"/>
      <c r="H7362" s="31"/>
    </row>
    <row r="7363" spans="2:8">
      <c r="B7363" s="27"/>
      <c r="C7363" s="27"/>
      <c r="D7363" s="27"/>
      <c r="E7363" s="27"/>
      <c r="F7363" s="26"/>
      <c r="G7363" s="28"/>
      <c r="H7363" s="31"/>
    </row>
    <row r="7364" spans="2:8">
      <c r="B7364" s="27"/>
      <c r="C7364" s="27"/>
      <c r="D7364" s="27"/>
      <c r="E7364" s="27"/>
      <c r="F7364" s="26"/>
      <c r="G7364" s="28"/>
      <c r="H7364" s="31"/>
    </row>
    <row r="7365" spans="2:8">
      <c r="B7365" s="27"/>
      <c r="C7365" s="27"/>
      <c r="D7365" s="27"/>
      <c r="E7365" s="27"/>
      <c r="F7365" s="26"/>
      <c r="G7365" s="28"/>
      <c r="H7365" s="31"/>
    </row>
    <row r="7366" spans="2:8">
      <c r="B7366" s="27"/>
      <c r="C7366" s="27"/>
      <c r="D7366" s="27"/>
      <c r="E7366" s="27"/>
      <c r="F7366" s="26"/>
      <c r="G7366" s="28"/>
      <c r="H7366" s="31"/>
    </row>
    <row r="7367" spans="2:8">
      <c r="B7367" s="27"/>
      <c r="C7367" s="27"/>
      <c r="D7367" s="27"/>
      <c r="E7367" s="27"/>
      <c r="F7367" s="26"/>
      <c r="G7367" s="28"/>
      <c r="H7367" s="31"/>
    </row>
    <row r="7368" spans="2:8">
      <c r="B7368" s="27"/>
      <c r="C7368" s="27"/>
      <c r="D7368" s="27"/>
      <c r="E7368" s="27"/>
      <c r="F7368" s="26"/>
      <c r="G7368" s="28"/>
      <c r="H7368" s="31"/>
    </row>
    <row r="7369" spans="2:8">
      <c r="B7369" s="27"/>
      <c r="C7369" s="27"/>
      <c r="D7369" s="27"/>
      <c r="E7369" s="27"/>
      <c r="F7369" s="26"/>
      <c r="G7369" s="28"/>
      <c r="H7369" s="31"/>
    </row>
    <row r="7370" spans="2:8">
      <c r="B7370" s="27"/>
      <c r="C7370" s="27"/>
      <c r="D7370" s="27"/>
      <c r="E7370" s="27"/>
      <c r="F7370" s="26"/>
      <c r="G7370" s="28"/>
      <c r="H7370" s="31"/>
    </row>
    <row r="7371" spans="2:8">
      <c r="B7371" s="27"/>
      <c r="C7371" s="27"/>
      <c r="D7371" s="27"/>
      <c r="E7371" s="27"/>
      <c r="F7371" s="26"/>
      <c r="G7371" s="28"/>
      <c r="H7371" s="31"/>
    </row>
    <row r="7372" spans="2:8">
      <c r="B7372" s="27"/>
      <c r="C7372" s="27"/>
      <c r="D7372" s="27"/>
      <c r="E7372" s="27"/>
      <c r="F7372" s="26"/>
      <c r="G7372" s="28"/>
      <c r="H7372" s="31"/>
    </row>
    <row r="7373" spans="2:8">
      <c r="B7373" s="27"/>
      <c r="C7373" s="27"/>
      <c r="D7373" s="27"/>
      <c r="E7373" s="27"/>
      <c r="F7373" s="26"/>
      <c r="G7373" s="28"/>
      <c r="H7373" s="31"/>
    </row>
    <row r="7374" spans="2:8">
      <c r="B7374" s="27"/>
      <c r="C7374" s="27"/>
      <c r="D7374" s="27"/>
      <c r="E7374" s="27"/>
      <c r="F7374" s="26"/>
      <c r="G7374" s="28"/>
      <c r="H7374" s="31"/>
    </row>
    <row r="7375" spans="2:8">
      <c r="B7375" s="27"/>
      <c r="C7375" s="27"/>
      <c r="D7375" s="27"/>
      <c r="E7375" s="27"/>
      <c r="F7375" s="26"/>
      <c r="G7375" s="28"/>
      <c r="H7375" s="31"/>
    </row>
    <row r="7376" spans="2:8">
      <c r="B7376" s="27"/>
      <c r="C7376" s="27"/>
      <c r="D7376" s="27"/>
      <c r="E7376" s="27"/>
      <c r="F7376" s="26"/>
      <c r="G7376" s="28"/>
      <c r="H7376" s="31"/>
    </row>
    <row r="7377" spans="2:8">
      <c r="B7377" s="27"/>
      <c r="C7377" s="27"/>
      <c r="D7377" s="27"/>
      <c r="E7377" s="27"/>
      <c r="F7377" s="26"/>
      <c r="G7377" s="28"/>
      <c r="H7377" s="31"/>
    </row>
    <row r="7378" spans="2:8">
      <c r="B7378" s="27"/>
      <c r="C7378" s="27"/>
      <c r="D7378" s="27"/>
      <c r="E7378" s="27"/>
      <c r="F7378" s="26"/>
      <c r="G7378" s="28"/>
      <c r="H7378" s="31"/>
    </row>
    <row r="7379" spans="2:8">
      <c r="B7379" s="27"/>
      <c r="C7379" s="27"/>
      <c r="D7379" s="27"/>
      <c r="E7379" s="27"/>
      <c r="F7379" s="26"/>
      <c r="G7379" s="28"/>
      <c r="H7379" s="31"/>
    </row>
    <row r="7380" spans="2:8">
      <c r="B7380" s="27"/>
      <c r="C7380" s="27"/>
      <c r="D7380" s="27"/>
      <c r="E7380" s="27"/>
      <c r="F7380" s="26"/>
      <c r="G7380" s="28"/>
      <c r="H7380" s="31"/>
    </row>
    <row r="7381" spans="2:8">
      <c r="B7381" s="27"/>
      <c r="C7381" s="27"/>
      <c r="D7381" s="27"/>
      <c r="E7381" s="27"/>
      <c r="F7381" s="26"/>
      <c r="G7381" s="28"/>
      <c r="H7381" s="31"/>
    </row>
    <row r="7382" spans="2:8">
      <c r="B7382" s="27"/>
      <c r="C7382" s="27"/>
      <c r="D7382" s="27"/>
      <c r="E7382" s="27"/>
      <c r="F7382" s="26"/>
      <c r="G7382" s="28"/>
      <c r="H7382" s="31"/>
    </row>
    <row r="7383" spans="2:8">
      <c r="B7383" s="27"/>
      <c r="C7383" s="27"/>
      <c r="D7383" s="27"/>
      <c r="E7383" s="27"/>
      <c r="F7383" s="26"/>
      <c r="G7383" s="28"/>
      <c r="H7383" s="31"/>
    </row>
    <row r="7384" spans="2:8">
      <c r="B7384" s="27"/>
      <c r="C7384" s="27"/>
      <c r="D7384" s="27"/>
      <c r="E7384" s="27"/>
      <c r="F7384" s="26"/>
      <c r="G7384" s="28"/>
      <c r="H7384" s="31"/>
    </row>
    <row r="7385" spans="2:8">
      <c r="B7385" s="27"/>
      <c r="C7385" s="27"/>
      <c r="D7385" s="27"/>
      <c r="E7385" s="27"/>
      <c r="F7385" s="26"/>
      <c r="G7385" s="28"/>
      <c r="H7385" s="31"/>
    </row>
    <row r="7386" spans="2:8">
      <c r="B7386" s="27"/>
      <c r="C7386" s="27"/>
      <c r="D7386" s="27"/>
      <c r="E7386" s="27"/>
      <c r="F7386" s="26"/>
      <c r="G7386" s="28"/>
      <c r="H7386" s="31"/>
    </row>
    <row r="7387" spans="2:8">
      <c r="B7387" s="27"/>
      <c r="C7387" s="27"/>
      <c r="D7387" s="27"/>
      <c r="E7387" s="27"/>
      <c r="F7387" s="26"/>
      <c r="G7387" s="28"/>
      <c r="H7387" s="31"/>
    </row>
    <row r="7388" spans="2:8">
      <c r="B7388" s="27"/>
      <c r="C7388" s="27"/>
      <c r="D7388" s="27"/>
      <c r="E7388" s="27"/>
      <c r="F7388" s="26"/>
      <c r="G7388" s="28"/>
      <c r="H7388" s="31"/>
    </row>
    <row r="7389" spans="2:8">
      <c r="B7389" s="27"/>
      <c r="C7389" s="27"/>
      <c r="D7389" s="27"/>
      <c r="E7389" s="27"/>
      <c r="F7389" s="26"/>
      <c r="G7389" s="28"/>
      <c r="H7389" s="31"/>
    </row>
    <row r="7390" spans="2:8">
      <c r="B7390" s="27"/>
      <c r="C7390" s="27"/>
      <c r="D7390" s="27"/>
      <c r="E7390" s="27"/>
      <c r="F7390" s="26"/>
      <c r="G7390" s="28"/>
      <c r="H7390" s="31"/>
    </row>
    <row r="7391" spans="2:8">
      <c r="B7391" s="27"/>
      <c r="C7391" s="27"/>
      <c r="D7391" s="27"/>
      <c r="E7391" s="27"/>
      <c r="F7391" s="26"/>
      <c r="G7391" s="28"/>
      <c r="H7391" s="31"/>
    </row>
    <row r="7392" spans="2:8">
      <c r="B7392" s="27"/>
      <c r="C7392" s="27"/>
      <c r="D7392" s="27"/>
      <c r="E7392" s="27"/>
      <c r="F7392" s="26"/>
      <c r="G7392" s="28"/>
      <c r="H7392" s="31"/>
    </row>
    <row r="7393" spans="2:8">
      <c r="B7393" s="27"/>
      <c r="C7393" s="27"/>
      <c r="D7393" s="27"/>
      <c r="E7393" s="27"/>
      <c r="F7393" s="26"/>
      <c r="G7393" s="28"/>
      <c r="H7393" s="31"/>
    </row>
    <row r="7394" spans="2:8">
      <c r="B7394" s="27"/>
      <c r="C7394" s="27"/>
      <c r="D7394" s="27"/>
      <c r="E7394" s="27"/>
      <c r="F7394" s="26"/>
      <c r="G7394" s="28"/>
      <c r="H7394" s="31"/>
    </row>
    <row r="7395" spans="2:8">
      <c r="B7395" s="27"/>
      <c r="C7395" s="27"/>
      <c r="D7395" s="27"/>
      <c r="E7395" s="27"/>
      <c r="F7395" s="26"/>
      <c r="G7395" s="28"/>
      <c r="H7395" s="31"/>
    </row>
    <row r="7396" spans="2:8">
      <c r="B7396" s="27"/>
      <c r="C7396" s="27"/>
      <c r="D7396" s="27"/>
      <c r="E7396" s="27"/>
      <c r="F7396" s="26"/>
      <c r="G7396" s="28"/>
      <c r="H7396" s="31"/>
    </row>
    <row r="7397" spans="2:8">
      <c r="B7397" s="27"/>
      <c r="C7397" s="27"/>
      <c r="D7397" s="27"/>
      <c r="E7397" s="27"/>
      <c r="F7397" s="26"/>
      <c r="G7397" s="28"/>
      <c r="H7397" s="31"/>
    </row>
    <row r="7398" spans="2:8">
      <c r="B7398" s="27"/>
      <c r="C7398" s="27"/>
      <c r="D7398" s="27"/>
      <c r="E7398" s="27"/>
      <c r="F7398" s="26"/>
      <c r="G7398" s="28"/>
      <c r="H7398" s="31"/>
    </row>
    <row r="7399" spans="2:8">
      <c r="B7399" s="27"/>
      <c r="C7399" s="27"/>
      <c r="D7399" s="27"/>
      <c r="E7399" s="27"/>
      <c r="F7399" s="26"/>
      <c r="G7399" s="28"/>
      <c r="H7399" s="31"/>
    </row>
    <row r="7400" spans="2:8">
      <c r="B7400" s="27"/>
      <c r="C7400" s="27"/>
      <c r="D7400" s="27"/>
      <c r="E7400" s="27"/>
      <c r="F7400" s="26"/>
      <c r="G7400" s="28"/>
      <c r="H7400" s="31"/>
    </row>
    <row r="7401" spans="2:8">
      <c r="B7401" s="27"/>
      <c r="C7401" s="27"/>
      <c r="D7401" s="27"/>
      <c r="E7401" s="27"/>
      <c r="F7401" s="26"/>
      <c r="G7401" s="28"/>
      <c r="H7401" s="31"/>
    </row>
    <row r="7402" spans="2:8">
      <c r="B7402" s="27"/>
      <c r="C7402" s="27"/>
      <c r="D7402" s="27"/>
      <c r="E7402" s="27"/>
      <c r="F7402" s="26"/>
      <c r="G7402" s="28"/>
      <c r="H7402" s="31"/>
    </row>
    <row r="7403" spans="2:8">
      <c r="B7403" s="27"/>
      <c r="C7403" s="27"/>
      <c r="D7403" s="27"/>
      <c r="E7403" s="27"/>
      <c r="F7403" s="26"/>
      <c r="G7403" s="28"/>
      <c r="H7403" s="31"/>
    </row>
    <row r="7404" spans="2:8">
      <c r="B7404" s="27"/>
      <c r="C7404" s="27"/>
      <c r="D7404" s="27"/>
      <c r="E7404" s="27"/>
      <c r="F7404" s="26"/>
      <c r="G7404" s="28"/>
      <c r="H7404" s="31"/>
    </row>
    <row r="7405" spans="2:8">
      <c r="B7405" s="27"/>
      <c r="C7405" s="27"/>
      <c r="D7405" s="27"/>
      <c r="E7405" s="27"/>
      <c r="F7405" s="26"/>
      <c r="G7405" s="28"/>
      <c r="H7405" s="31"/>
    </row>
    <row r="7406" spans="2:8">
      <c r="B7406" s="27"/>
      <c r="C7406" s="27"/>
      <c r="D7406" s="27"/>
      <c r="E7406" s="27"/>
      <c r="F7406" s="26"/>
      <c r="G7406" s="28"/>
      <c r="H7406" s="31"/>
    </row>
    <row r="7407" spans="2:8">
      <c r="B7407" s="27"/>
      <c r="C7407" s="27"/>
      <c r="D7407" s="27"/>
      <c r="E7407" s="27"/>
      <c r="F7407" s="26"/>
      <c r="G7407" s="28"/>
      <c r="H7407" s="31"/>
    </row>
    <row r="7408" spans="2:8">
      <c r="B7408" s="27"/>
      <c r="C7408" s="27"/>
      <c r="D7408" s="27"/>
      <c r="E7408" s="27"/>
      <c r="F7408" s="26"/>
      <c r="G7408" s="28"/>
      <c r="H7408" s="31"/>
    </row>
    <row r="7409" spans="2:8">
      <c r="B7409" s="27"/>
      <c r="C7409" s="27"/>
      <c r="D7409" s="27"/>
      <c r="E7409" s="27"/>
      <c r="F7409" s="26"/>
      <c r="G7409" s="28"/>
      <c r="H7409" s="31"/>
    </row>
    <row r="7410" spans="2:8">
      <c r="B7410" s="27"/>
      <c r="C7410" s="27"/>
      <c r="D7410" s="27"/>
      <c r="E7410" s="27"/>
      <c r="F7410" s="26"/>
      <c r="G7410" s="28"/>
      <c r="H7410" s="31"/>
    </row>
    <row r="7411" spans="2:8">
      <c r="B7411" s="27"/>
      <c r="C7411" s="27"/>
      <c r="D7411" s="27"/>
      <c r="E7411" s="27"/>
      <c r="F7411" s="26"/>
      <c r="G7411" s="28"/>
      <c r="H7411" s="31"/>
    </row>
    <row r="7412" spans="2:8">
      <c r="B7412" s="27"/>
      <c r="C7412" s="27"/>
      <c r="D7412" s="27"/>
      <c r="E7412" s="27"/>
      <c r="F7412" s="26"/>
      <c r="G7412" s="28"/>
      <c r="H7412" s="31"/>
    </row>
    <row r="7413" spans="2:8">
      <c r="B7413" s="27"/>
      <c r="C7413" s="27"/>
      <c r="D7413" s="27"/>
      <c r="E7413" s="27"/>
      <c r="F7413" s="26"/>
      <c r="G7413" s="28"/>
      <c r="H7413" s="31"/>
    </row>
    <row r="7414" spans="2:8">
      <c r="B7414" s="27"/>
      <c r="C7414" s="27"/>
      <c r="D7414" s="27"/>
      <c r="E7414" s="27"/>
      <c r="F7414" s="26"/>
      <c r="G7414" s="28"/>
      <c r="H7414" s="31"/>
    </row>
    <row r="7415" spans="2:8">
      <c r="B7415" s="27"/>
      <c r="C7415" s="27"/>
      <c r="D7415" s="27"/>
      <c r="E7415" s="27"/>
      <c r="F7415" s="26"/>
      <c r="G7415" s="28"/>
      <c r="H7415" s="31"/>
    </row>
    <row r="7416" spans="2:8">
      <c r="B7416" s="27"/>
      <c r="C7416" s="27"/>
      <c r="D7416" s="27"/>
      <c r="E7416" s="27"/>
      <c r="F7416" s="26"/>
      <c r="G7416" s="28"/>
      <c r="H7416" s="31"/>
    </row>
    <row r="7417" spans="2:8">
      <c r="B7417" s="27"/>
      <c r="C7417" s="27"/>
      <c r="D7417" s="27"/>
      <c r="E7417" s="27"/>
      <c r="F7417" s="26"/>
      <c r="G7417" s="28"/>
      <c r="H7417" s="31"/>
    </row>
    <row r="7418" spans="2:8">
      <c r="B7418" s="27"/>
      <c r="C7418" s="27"/>
      <c r="D7418" s="27"/>
      <c r="E7418" s="27"/>
      <c r="F7418" s="26"/>
      <c r="G7418" s="28"/>
      <c r="H7418" s="31"/>
    </row>
    <row r="7419" spans="2:8">
      <c r="B7419" s="27"/>
      <c r="C7419" s="27"/>
      <c r="D7419" s="27"/>
      <c r="E7419" s="27"/>
      <c r="F7419" s="26"/>
      <c r="G7419" s="28"/>
      <c r="H7419" s="31"/>
    </row>
    <row r="7420" spans="2:8">
      <c r="B7420" s="27"/>
      <c r="C7420" s="27"/>
      <c r="D7420" s="27"/>
      <c r="E7420" s="27"/>
      <c r="F7420" s="26"/>
      <c r="G7420" s="28"/>
      <c r="H7420" s="31"/>
    </row>
    <row r="7421" spans="2:8">
      <c r="B7421" s="27"/>
      <c r="C7421" s="27"/>
      <c r="D7421" s="27"/>
      <c r="E7421" s="27"/>
      <c r="F7421" s="26"/>
      <c r="G7421" s="28"/>
      <c r="H7421" s="31"/>
    </row>
    <row r="7422" spans="2:8">
      <c r="B7422" s="27"/>
      <c r="C7422" s="27"/>
      <c r="D7422" s="27"/>
      <c r="E7422" s="27"/>
      <c r="F7422" s="26"/>
      <c r="G7422" s="28"/>
      <c r="H7422" s="31"/>
    </row>
    <row r="7423" spans="2:8">
      <c r="B7423" s="27"/>
      <c r="C7423" s="27"/>
      <c r="D7423" s="27"/>
      <c r="E7423" s="27"/>
      <c r="F7423" s="26"/>
      <c r="G7423" s="28"/>
      <c r="H7423" s="31"/>
    </row>
    <row r="7424" spans="2:8">
      <c r="B7424" s="27"/>
      <c r="C7424" s="27"/>
      <c r="D7424" s="27"/>
      <c r="E7424" s="27"/>
      <c r="F7424" s="26"/>
      <c r="G7424" s="28"/>
      <c r="H7424" s="31"/>
    </row>
    <row r="7425" spans="2:8">
      <c r="B7425" s="27"/>
      <c r="C7425" s="27"/>
      <c r="D7425" s="27"/>
      <c r="E7425" s="27"/>
      <c r="F7425" s="26"/>
      <c r="G7425" s="28"/>
      <c r="H7425" s="31"/>
    </row>
    <row r="7426" spans="2:8">
      <c r="B7426" s="27"/>
      <c r="C7426" s="27"/>
      <c r="D7426" s="27"/>
      <c r="E7426" s="27"/>
      <c r="F7426" s="26"/>
      <c r="G7426" s="28"/>
      <c r="H7426" s="31"/>
    </row>
    <row r="7427" spans="2:8">
      <c r="B7427" s="27"/>
      <c r="C7427" s="27"/>
      <c r="D7427" s="27"/>
      <c r="E7427" s="27"/>
      <c r="F7427" s="26"/>
      <c r="G7427" s="28"/>
      <c r="H7427" s="31"/>
    </row>
    <row r="7428" spans="2:8">
      <c r="B7428" s="27"/>
      <c r="C7428" s="27"/>
      <c r="D7428" s="27"/>
      <c r="E7428" s="27"/>
      <c r="F7428" s="26"/>
      <c r="G7428" s="28"/>
      <c r="H7428" s="31"/>
    </row>
    <row r="7429" spans="2:8">
      <c r="B7429" s="27"/>
      <c r="C7429" s="27"/>
      <c r="D7429" s="27"/>
      <c r="E7429" s="27"/>
      <c r="F7429" s="26"/>
      <c r="G7429" s="28"/>
      <c r="H7429" s="31"/>
    </row>
    <row r="7430" spans="2:8">
      <c r="B7430" s="27"/>
      <c r="C7430" s="27"/>
      <c r="D7430" s="27"/>
      <c r="E7430" s="27"/>
      <c r="F7430" s="26"/>
      <c r="G7430" s="28"/>
      <c r="H7430" s="31"/>
    </row>
    <row r="7431" spans="2:8">
      <c r="B7431" s="27"/>
      <c r="C7431" s="27"/>
      <c r="D7431" s="27"/>
      <c r="E7431" s="27"/>
      <c r="F7431" s="26"/>
      <c r="G7431" s="28"/>
      <c r="H7431" s="31"/>
    </row>
    <row r="7432" spans="2:8">
      <c r="B7432" s="27"/>
      <c r="C7432" s="27"/>
      <c r="D7432" s="27"/>
      <c r="E7432" s="27"/>
      <c r="F7432" s="26"/>
      <c r="G7432" s="28"/>
      <c r="H7432" s="31"/>
    </row>
    <row r="7433" spans="2:8">
      <c r="B7433" s="27"/>
      <c r="C7433" s="27"/>
      <c r="D7433" s="27"/>
      <c r="E7433" s="27"/>
      <c r="F7433" s="26"/>
      <c r="G7433" s="28"/>
      <c r="H7433" s="31"/>
    </row>
    <row r="7434" spans="2:8">
      <c r="B7434" s="27"/>
      <c r="C7434" s="27"/>
      <c r="D7434" s="27"/>
      <c r="E7434" s="27"/>
      <c r="F7434" s="26"/>
      <c r="G7434" s="28"/>
      <c r="H7434" s="31"/>
    </row>
    <row r="7435" spans="2:8">
      <c r="B7435" s="27"/>
      <c r="C7435" s="27"/>
      <c r="D7435" s="27"/>
      <c r="E7435" s="27"/>
      <c r="F7435" s="26"/>
      <c r="G7435" s="28"/>
      <c r="H7435" s="31"/>
    </row>
    <row r="7436" spans="2:8">
      <c r="B7436" s="27"/>
      <c r="C7436" s="27"/>
      <c r="D7436" s="27"/>
      <c r="E7436" s="27"/>
      <c r="F7436" s="26"/>
      <c r="G7436" s="28"/>
      <c r="H7436" s="31"/>
    </row>
    <row r="7437" spans="2:8">
      <c r="B7437" s="27"/>
      <c r="C7437" s="27"/>
      <c r="D7437" s="27"/>
      <c r="E7437" s="27"/>
      <c r="F7437" s="26"/>
      <c r="G7437" s="28"/>
      <c r="H7437" s="31"/>
    </row>
    <row r="7438" spans="2:8">
      <c r="B7438" s="27"/>
      <c r="C7438" s="27"/>
      <c r="D7438" s="27"/>
      <c r="E7438" s="27"/>
      <c r="F7438" s="26"/>
      <c r="G7438" s="28"/>
      <c r="H7438" s="31"/>
    </row>
    <row r="7439" spans="2:8">
      <c r="B7439" s="27"/>
      <c r="C7439" s="27"/>
      <c r="D7439" s="27"/>
      <c r="E7439" s="27"/>
      <c r="F7439" s="26"/>
      <c r="G7439" s="28"/>
      <c r="H7439" s="31"/>
    </row>
    <row r="7440" spans="2:8">
      <c r="B7440" s="27"/>
      <c r="C7440" s="27"/>
      <c r="D7440" s="27"/>
      <c r="E7440" s="27"/>
      <c r="F7440" s="26"/>
      <c r="G7440" s="28"/>
      <c r="H7440" s="31"/>
    </row>
    <row r="7441" spans="2:8">
      <c r="B7441" s="27"/>
      <c r="C7441" s="27"/>
      <c r="D7441" s="27"/>
      <c r="E7441" s="27"/>
      <c r="F7441" s="26"/>
      <c r="G7441" s="28"/>
      <c r="H7441" s="31"/>
    </row>
    <row r="7442" spans="2:8">
      <c r="B7442" s="27"/>
      <c r="C7442" s="27"/>
      <c r="D7442" s="27"/>
      <c r="E7442" s="27"/>
      <c r="F7442" s="26"/>
      <c r="G7442" s="28"/>
      <c r="H7442" s="31"/>
    </row>
    <row r="7443" spans="2:8">
      <c r="B7443" s="27"/>
      <c r="C7443" s="27"/>
      <c r="D7443" s="27"/>
      <c r="E7443" s="27"/>
      <c r="F7443" s="26"/>
      <c r="G7443" s="28"/>
      <c r="H7443" s="31"/>
    </row>
    <row r="7444" spans="2:8">
      <c r="B7444" s="27"/>
      <c r="C7444" s="27"/>
      <c r="D7444" s="27"/>
      <c r="E7444" s="27"/>
      <c r="F7444" s="26"/>
      <c r="G7444" s="28"/>
      <c r="H7444" s="31"/>
    </row>
    <row r="7445" spans="2:8">
      <c r="B7445" s="27"/>
      <c r="C7445" s="27"/>
      <c r="D7445" s="27"/>
      <c r="E7445" s="27"/>
      <c r="F7445" s="26"/>
      <c r="G7445" s="28"/>
      <c r="H7445" s="31"/>
    </row>
    <row r="7446" spans="2:8">
      <c r="B7446" s="27"/>
      <c r="C7446" s="27"/>
      <c r="D7446" s="27"/>
      <c r="E7446" s="27"/>
      <c r="F7446" s="26"/>
      <c r="G7446" s="28"/>
      <c r="H7446" s="31"/>
    </row>
    <row r="7447" spans="2:8">
      <c r="B7447" s="27"/>
      <c r="C7447" s="27"/>
      <c r="D7447" s="27"/>
      <c r="E7447" s="27"/>
      <c r="F7447" s="26"/>
      <c r="G7447" s="28"/>
      <c r="H7447" s="31"/>
    </row>
    <row r="7448" spans="2:8">
      <c r="B7448" s="27"/>
      <c r="C7448" s="27"/>
      <c r="D7448" s="27"/>
      <c r="E7448" s="27"/>
      <c r="F7448" s="26"/>
      <c r="G7448" s="28"/>
      <c r="H7448" s="31"/>
    </row>
    <row r="7449" spans="2:8">
      <c r="B7449" s="27"/>
      <c r="C7449" s="27"/>
      <c r="D7449" s="27"/>
      <c r="E7449" s="27"/>
      <c r="F7449" s="26"/>
      <c r="G7449" s="28"/>
      <c r="H7449" s="31"/>
    </row>
    <row r="7450" spans="2:8">
      <c r="B7450" s="27"/>
      <c r="C7450" s="27"/>
      <c r="D7450" s="27"/>
      <c r="E7450" s="27"/>
      <c r="F7450" s="26"/>
      <c r="G7450" s="28"/>
      <c r="H7450" s="31"/>
    </row>
    <row r="7451" spans="2:8">
      <c r="B7451" s="27"/>
      <c r="C7451" s="27"/>
      <c r="D7451" s="27"/>
      <c r="E7451" s="27"/>
      <c r="F7451" s="26"/>
      <c r="G7451" s="28"/>
      <c r="H7451" s="31"/>
    </row>
    <row r="7452" spans="2:8">
      <c r="B7452" s="27"/>
      <c r="C7452" s="27"/>
      <c r="D7452" s="27"/>
      <c r="E7452" s="27"/>
      <c r="F7452" s="26"/>
      <c r="G7452" s="28"/>
      <c r="H7452" s="31"/>
    </row>
    <row r="7453" spans="2:8">
      <c r="B7453" s="27"/>
      <c r="C7453" s="27"/>
      <c r="D7453" s="27"/>
      <c r="E7453" s="27"/>
      <c r="F7453" s="26"/>
      <c r="G7453" s="28"/>
      <c r="H7453" s="31"/>
    </row>
    <row r="7454" spans="2:8">
      <c r="B7454" s="27"/>
      <c r="C7454" s="27"/>
      <c r="D7454" s="27"/>
      <c r="E7454" s="27"/>
      <c r="F7454" s="26"/>
      <c r="G7454" s="28"/>
      <c r="H7454" s="31"/>
    </row>
    <row r="7455" spans="2:8">
      <c r="B7455" s="27"/>
      <c r="C7455" s="27"/>
      <c r="D7455" s="27"/>
      <c r="E7455" s="27"/>
      <c r="F7455" s="26"/>
      <c r="G7455" s="28"/>
      <c r="H7455" s="31"/>
    </row>
    <row r="7456" spans="2:8">
      <c r="B7456" s="27"/>
      <c r="C7456" s="27"/>
      <c r="D7456" s="27"/>
      <c r="E7456" s="27"/>
      <c r="F7456" s="26"/>
      <c r="G7456" s="28"/>
      <c r="H7456" s="31"/>
    </row>
    <row r="7457" spans="2:8">
      <c r="B7457" s="27"/>
      <c r="C7457" s="27"/>
      <c r="D7457" s="27"/>
      <c r="E7457" s="27"/>
      <c r="F7457" s="26"/>
      <c r="G7457" s="28"/>
      <c r="H7457" s="31"/>
    </row>
    <row r="7458" spans="2:8">
      <c r="B7458" s="27"/>
      <c r="C7458" s="27"/>
      <c r="D7458" s="27"/>
      <c r="E7458" s="27"/>
      <c r="F7458" s="26"/>
      <c r="G7458" s="28"/>
      <c r="H7458" s="31"/>
    </row>
    <row r="7459" spans="2:8">
      <c r="B7459" s="27"/>
      <c r="C7459" s="27"/>
      <c r="D7459" s="27"/>
      <c r="E7459" s="27"/>
      <c r="F7459" s="26"/>
      <c r="G7459" s="28"/>
      <c r="H7459" s="31"/>
    </row>
    <row r="7460" spans="2:8">
      <c r="B7460" s="27"/>
      <c r="C7460" s="27"/>
      <c r="D7460" s="27"/>
      <c r="E7460" s="27"/>
      <c r="F7460" s="26"/>
      <c r="G7460" s="28"/>
      <c r="H7460" s="31"/>
    </row>
    <row r="7461" spans="2:8">
      <c r="B7461" s="27"/>
      <c r="C7461" s="27"/>
      <c r="D7461" s="27"/>
      <c r="E7461" s="27"/>
      <c r="F7461" s="26"/>
      <c r="G7461" s="28"/>
      <c r="H7461" s="31"/>
    </row>
    <row r="7462" spans="2:8">
      <c r="B7462" s="27"/>
      <c r="C7462" s="27"/>
      <c r="D7462" s="27"/>
      <c r="E7462" s="27"/>
      <c r="F7462" s="26"/>
      <c r="G7462" s="28"/>
      <c r="H7462" s="31"/>
    </row>
    <row r="7463" spans="2:8">
      <c r="B7463" s="27"/>
      <c r="C7463" s="27"/>
      <c r="D7463" s="27"/>
      <c r="E7463" s="27"/>
      <c r="F7463" s="26"/>
      <c r="G7463" s="28"/>
      <c r="H7463" s="31"/>
    </row>
    <row r="7464" spans="2:8">
      <c r="B7464" s="27"/>
      <c r="C7464" s="27"/>
      <c r="D7464" s="27"/>
      <c r="E7464" s="27"/>
      <c r="F7464" s="26"/>
      <c r="G7464" s="28"/>
      <c r="H7464" s="31"/>
    </row>
    <row r="7465" spans="2:8">
      <c r="B7465" s="27"/>
      <c r="C7465" s="27"/>
      <c r="D7465" s="27"/>
      <c r="E7465" s="27"/>
      <c r="F7465" s="26"/>
      <c r="G7465" s="28"/>
      <c r="H7465" s="31"/>
    </row>
    <row r="7466" spans="2:8">
      <c r="B7466" s="27"/>
      <c r="C7466" s="27"/>
      <c r="D7466" s="27"/>
      <c r="E7466" s="27"/>
      <c r="F7466" s="26"/>
      <c r="G7466" s="28"/>
      <c r="H7466" s="31"/>
    </row>
    <row r="7467" spans="2:8">
      <c r="B7467" s="27"/>
      <c r="C7467" s="27"/>
      <c r="D7467" s="27"/>
      <c r="E7467" s="27"/>
      <c r="F7467" s="26"/>
      <c r="G7467" s="28"/>
      <c r="H7467" s="31"/>
    </row>
    <row r="7468" spans="2:8">
      <c r="B7468" s="27"/>
      <c r="C7468" s="27"/>
      <c r="D7468" s="27"/>
      <c r="E7468" s="27"/>
      <c r="F7468" s="26"/>
      <c r="G7468" s="28"/>
      <c r="H7468" s="31"/>
    </row>
    <row r="7469" spans="2:8">
      <c r="B7469" s="27"/>
      <c r="C7469" s="27"/>
      <c r="D7469" s="27"/>
      <c r="E7469" s="27"/>
      <c r="F7469" s="26"/>
      <c r="G7469" s="28"/>
      <c r="H7469" s="31"/>
    </row>
    <row r="7470" spans="2:8">
      <c r="B7470" s="27"/>
      <c r="C7470" s="27"/>
      <c r="D7470" s="27"/>
      <c r="E7470" s="27"/>
      <c r="F7470" s="26"/>
      <c r="G7470" s="28"/>
      <c r="H7470" s="31"/>
    </row>
    <row r="7471" spans="2:8">
      <c r="B7471" s="27"/>
      <c r="C7471" s="27"/>
      <c r="D7471" s="27"/>
      <c r="E7471" s="27"/>
      <c r="F7471" s="26"/>
      <c r="G7471" s="28"/>
      <c r="H7471" s="31"/>
    </row>
    <row r="7472" spans="2:8">
      <c r="B7472" s="27"/>
      <c r="C7472" s="27"/>
      <c r="D7472" s="27"/>
      <c r="E7472" s="27"/>
      <c r="F7472" s="26"/>
      <c r="G7472" s="28"/>
      <c r="H7472" s="31"/>
    </row>
    <row r="7473" spans="2:8">
      <c r="B7473" s="27"/>
      <c r="C7473" s="27"/>
      <c r="D7473" s="27"/>
      <c r="E7473" s="27"/>
      <c r="F7473" s="26"/>
      <c r="G7473" s="28"/>
      <c r="H7473" s="31"/>
    </row>
    <row r="7474" spans="2:8">
      <c r="B7474" s="27"/>
      <c r="C7474" s="27"/>
      <c r="D7474" s="27"/>
      <c r="E7474" s="27"/>
      <c r="F7474" s="26"/>
      <c r="G7474" s="28"/>
      <c r="H7474" s="31"/>
    </row>
    <row r="7475" spans="2:8">
      <c r="B7475" s="27"/>
      <c r="C7475" s="27"/>
      <c r="D7475" s="27"/>
      <c r="E7475" s="27"/>
      <c r="F7475" s="26"/>
      <c r="G7475" s="28"/>
      <c r="H7475" s="31"/>
    </row>
    <row r="7476" spans="2:8">
      <c r="B7476" s="27"/>
      <c r="C7476" s="27"/>
      <c r="D7476" s="27"/>
      <c r="E7476" s="27"/>
      <c r="F7476" s="26"/>
      <c r="G7476" s="28"/>
      <c r="H7476" s="31"/>
    </row>
    <row r="7477" spans="2:8">
      <c r="B7477" s="27"/>
      <c r="C7477" s="27"/>
      <c r="D7477" s="27"/>
      <c r="E7477" s="27"/>
      <c r="F7477" s="26"/>
      <c r="G7477" s="28"/>
      <c r="H7477" s="31"/>
    </row>
    <row r="7478" spans="2:8">
      <c r="B7478" s="27"/>
      <c r="C7478" s="27"/>
      <c r="D7478" s="27"/>
      <c r="E7478" s="27"/>
      <c r="F7478" s="26"/>
      <c r="G7478" s="28"/>
      <c r="H7478" s="31"/>
    </row>
    <row r="7479" spans="2:8">
      <c r="B7479" s="27"/>
      <c r="C7479" s="27"/>
      <c r="D7479" s="27"/>
      <c r="E7479" s="27"/>
      <c r="F7479" s="26"/>
      <c r="G7479" s="28"/>
      <c r="H7479" s="31"/>
    </row>
    <row r="7480" spans="2:8">
      <c r="B7480" s="27"/>
      <c r="C7480" s="27"/>
      <c r="D7480" s="27"/>
      <c r="E7480" s="27"/>
      <c r="F7480" s="26"/>
      <c r="G7480" s="28"/>
      <c r="H7480" s="31"/>
    </row>
    <row r="7481" spans="2:8">
      <c r="B7481" s="27"/>
      <c r="C7481" s="27"/>
      <c r="D7481" s="27"/>
      <c r="E7481" s="27"/>
      <c r="F7481" s="26"/>
      <c r="G7481" s="28"/>
      <c r="H7481" s="31"/>
    </row>
    <row r="7482" spans="2:8">
      <c r="B7482" s="27"/>
      <c r="C7482" s="27"/>
      <c r="D7482" s="27"/>
      <c r="E7482" s="27"/>
      <c r="F7482" s="26"/>
      <c r="G7482" s="28"/>
      <c r="H7482" s="31"/>
    </row>
    <row r="7483" spans="2:8">
      <c r="B7483" s="27"/>
      <c r="C7483" s="27"/>
      <c r="D7483" s="27"/>
      <c r="E7483" s="27"/>
      <c r="F7483" s="26"/>
      <c r="G7483" s="28"/>
      <c r="H7483" s="31"/>
    </row>
    <row r="7484" spans="2:8">
      <c r="B7484" s="27"/>
      <c r="C7484" s="27"/>
      <c r="D7484" s="27"/>
      <c r="E7484" s="27"/>
      <c r="F7484" s="26"/>
      <c r="G7484" s="28"/>
      <c r="H7484" s="31"/>
    </row>
    <row r="7485" spans="2:8">
      <c r="B7485" s="27"/>
      <c r="C7485" s="27"/>
      <c r="D7485" s="27"/>
      <c r="E7485" s="27"/>
      <c r="F7485" s="26"/>
      <c r="G7485" s="28"/>
      <c r="H7485" s="31"/>
    </row>
    <row r="7486" spans="2:8">
      <c r="B7486" s="27"/>
      <c r="C7486" s="27"/>
      <c r="D7486" s="27"/>
      <c r="E7486" s="27"/>
      <c r="F7486" s="26"/>
      <c r="G7486" s="28"/>
      <c r="H7486" s="31"/>
    </row>
    <row r="7487" spans="2:8">
      <c r="B7487" s="27"/>
      <c r="C7487" s="27"/>
      <c r="D7487" s="27"/>
      <c r="E7487" s="27"/>
      <c r="F7487" s="26"/>
      <c r="G7487" s="28"/>
      <c r="H7487" s="31"/>
    </row>
    <row r="7488" spans="2:8">
      <c r="B7488" s="27"/>
      <c r="C7488" s="27"/>
      <c r="D7488" s="27"/>
      <c r="E7488" s="27"/>
      <c r="F7488" s="26"/>
      <c r="G7488" s="28"/>
      <c r="H7488" s="31"/>
    </row>
    <row r="7489" spans="2:8">
      <c r="B7489" s="27"/>
      <c r="C7489" s="27"/>
      <c r="D7489" s="27"/>
      <c r="E7489" s="27"/>
      <c r="F7489" s="26"/>
      <c r="G7489" s="28"/>
      <c r="H7489" s="31"/>
    </row>
    <row r="7490" spans="2:8">
      <c r="B7490" s="27"/>
      <c r="C7490" s="27"/>
      <c r="D7490" s="27"/>
      <c r="E7490" s="27"/>
      <c r="F7490" s="26"/>
      <c r="G7490" s="28"/>
      <c r="H7490" s="31"/>
    </row>
    <row r="7491" spans="2:8">
      <c r="B7491" s="27"/>
      <c r="C7491" s="27"/>
      <c r="D7491" s="27"/>
      <c r="E7491" s="27"/>
      <c r="F7491" s="26"/>
      <c r="G7491" s="28"/>
      <c r="H7491" s="31"/>
    </row>
    <row r="7492" spans="2:8">
      <c r="B7492" s="27"/>
      <c r="C7492" s="27"/>
      <c r="D7492" s="27"/>
      <c r="E7492" s="27"/>
      <c r="F7492" s="26"/>
      <c r="G7492" s="28"/>
      <c r="H7492" s="31"/>
    </row>
    <row r="7493" spans="2:8">
      <c r="B7493" s="27"/>
      <c r="C7493" s="27"/>
      <c r="D7493" s="27"/>
      <c r="E7493" s="27"/>
      <c r="F7493" s="26"/>
      <c r="G7493" s="28"/>
      <c r="H7493" s="31"/>
    </row>
    <row r="7494" spans="2:8">
      <c r="B7494" s="27"/>
      <c r="C7494" s="27"/>
      <c r="D7494" s="27"/>
      <c r="E7494" s="27"/>
      <c r="F7494" s="26"/>
      <c r="G7494" s="28"/>
      <c r="H7494" s="31"/>
    </row>
    <row r="7495" spans="2:8">
      <c r="B7495" s="27"/>
      <c r="C7495" s="27"/>
      <c r="D7495" s="27"/>
      <c r="E7495" s="27"/>
      <c r="F7495" s="26"/>
      <c r="G7495" s="28"/>
      <c r="H7495" s="31"/>
    </row>
    <row r="7496" spans="2:8">
      <c r="B7496" s="27"/>
      <c r="C7496" s="27"/>
      <c r="D7496" s="27"/>
      <c r="E7496" s="27"/>
      <c r="F7496" s="26"/>
      <c r="G7496" s="28"/>
      <c r="H7496" s="31"/>
    </row>
    <row r="7497" spans="2:8">
      <c r="B7497" s="27"/>
      <c r="C7497" s="27"/>
      <c r="D7497" s="27"/>
      <c r="E7497" s="27"/>
      <c r="F7497" s="26"/>
      <c r="G7497" s="28"/>
      <c r="H7497" s="31"/>
    </row>
    <row r="7498" spans="2:8">
      <c r="B7498" s="27"/>
      <c r="C7498" s="27"/>
      <c r="D7498" s="27"/>
      <c r="E7498" s="27"/>
      <c r="F7498" s="26"/>
      <c r="G7498" s="28"/>
      <c r="H7498" s="31"/>
    </row>
    <row r="7499" spans="2:8">
      <c r="B7499" s="27"/>
      <c r="C7499" s="27"/>
      <c r="D7499" s="27"/>
      <c r="E7499" s="27"/>
      <c r="F7499" s="26"/>
      <c r="G7499" s="28"/>
      <c r="H7499" s="31"/>
    </row>
    <row r="7500" spans="2:8">
      <c r="B7500" s="27"/>
      <c r="C7500" s="27"/>
      <c r="D7500" s="27"/>
      <c r="E7500" s="27"/>
      <c r="F7500" s="26"/>
      <c r="G7500" s="28"/>
      <c r="H7500" s="31"/>
    </row>
    <row r="7501" spans="2:8">
      <c r="B7501" s="27"/>
      <c r="C7501" s="27"/>
      <c r="D7501" s="27"/>
      <c r="E7501" s="27"/>
      <c r="F7501" s="26"/>
      <c r="G7501" s="28"/>
      <c r="H7501" s="31"/>
    </row>
    <row r="7502" spans="2:8">
      <c r="B7502" s="27"/>
      <c r="C7502" s="27"/>
      <c r="D7502" s="27"/>
      <c r="E7502" s="27"/>
      <c r="F7502" s="26"/>
      <c r="G7502" s="28"/>
      <c r="H7502" s="31"/>
    </row>
    <row r="7503" spans="2:8">
      <c r="B7503" s="27"/>
      <c r="C7503" s="27"/>
      <c r="D7503" s="27"/>
      <c r="E7503" s="27"/>
      <c r="F7503" s="26"/>
      <c r="G7503" s="28"/>
      <c r="H7503" s="31"/>
    </row>
    <row r="7504" spans="2:8">
      <c r="B7504" s="27"/>
      <c r="C7504" s="27"/>
      <c r="D7504" s="27"/>
      <c r="E7504" s="27"/>
      <c r="F7504" s="26"/>
      <c r="G7504" s="28"/>
      <c r="H7504" s="31"/>
    </row>
    <row r="7505" spans="2:8">
      <c r="B7505" s="27"/>
      <c r="C7505" s="27"/>
      <c r="D7505" s="27"/>
      <c r="E7505" s="27"/>
      <c r="F7505" s="26"/>
      <c r="G7505" s="28"/>
      <c r="H7505" s="31"/>
    </row>
    <row r="7506" spans="2:8">
      <c r="B7506" s="27"/>
      <c r="C7506" s="27"/>
      <c r="D7506" s="27"/>
      <c r="E7506" s="27"/>
      <c r="F7506" s="26"/>
      <c r="G7506" s="28"/>
      <c r="H7506" s="31"/>
    </row>
    <row r="7507" spans="2:8">
      <c r="B7507" s="27"/>
      <c r="C7507" s="27"/>
      <c r="D7507" s="27"/>
      <c r="E7507" s="27"/>
      <c r="F7507" s="26"/>
      <c r="G7507" s="28"/>
      <c r="H7507" s="31"/>
    </row>
    <row r="7508" spans="2:8">
      <c r="B7508" s="27"/>
      <c r="C7508" s="27"/>
      <c r="D7508" s="27"/>
      <c r="E7508" s="27"/>
      <c r="F7508" s="26"/>
      <c r="G7508" s="28"/>
      <c r="H7508" s="31"/>
    </row>
    <row r="7509" spans="2:8">
      <c r="B7509" s="27"/>
      <c r="C7509" s="27"/>
      <c r="D7509" s="27"/>
      <c r="E7509" s="27"/>
      <c r="F7509" s="26"/>
      <c r="G7509" s="28"/>
      <c r="H7509" s="31"/>
    </row>
    <row r="7510" spans="2:8">
      <c r="B7510" s="27"/>
      <c r="C7510" s="27"/>
      <c r="D7510" s="27"/>
      <c r="E7510" s="27"/>
      <c r="F7510" s="26"/>
      <c r="G7510" s="28"/>
      <c r="H7510" s="31"/>
    </row>
    <row r="7511" spans="2:8">
      <c r="B7511" s="27"/>
      <c r="C7511" s="27"/>
      <c r="D7511" s="27"/>
      <c r="E7511" s="27"/>
      <c r="F7511" s="26"/>
      <c r="G7511" s="28"/>
      <c r="H7511" s="31"/>
    </row>
    <row r="7512" spans="2:8">
      <c r="B7512" s="27"/>
      <c r="C7512" s="27"/>
      <c r="D7512" s="27"/>
      <c r="E7512" s="27"/>
      <c r="F7512" s="26"/>
      <c r="G7512" s="28"/>
      <c r="H7512" s="31"/>
    </row>
    <row r="7513" spans="2:8">
      <c r="B7513" s="27"/>
      <c r="C7513" s="27"/>
      <c r="D7513" s="27"/>
      <c r="E7513" s="27"/>
      <c r="F7513" s="26"/>
      <c r="G7513" s="28"/>
      <c r="H7513" s="31"/>
    </row>
    <row r="7514" spans="2:8">
      <c r="B7514" s="27"/>
      <c r="C7514" s="27"/>
      <c r="D7514" s="27"/>
      <c r="E7514" s="27"/>
      <c r="F7514" s="26"/>
      <c r="G7514" s="28"/>
      <c r="H7514" s="31"/>
    </row>
    <row r="7515" spans="2:8">
      <c r="B7515" s="27"/>
      <c r="C7515" s="27"/>
      <c r="D7515" s="27"/>
      <c r="E7515" s="27"/>
      <c r="F7515" s="26"/>
      <c r="G7515" s="28"/>
      <c r="H7515" s="31"/>
    </row>
    <row r="7516" spans="2:8">
      <c r="B7516" s="27"/>
      <c r="C7516" s="27"/>
      <c r="D7516" s="27"/>
      <c r="E7516" s="27"/>
      <c r="F7516" s="26"/>
      <c r="G7516" s="28"/>
      <c r="H7516" s="31"/>
    </row>
    <row r="7517" spans="2:8">
      <c r="B7517" s="27"/>
      <c r="C7517" s="27"/>
      <c r="D7517" s="27"/>
      <c r="E7517" s="27"/>
      <c r="F7517" s="26"/>
      <c r="G7517" s="28"/>
      <c r="H7517" s="31"/>
    </row>
    <row r="7518" spans="2:8">
      <c r="B7518" s="27"/>
      <c r="C7518" s="27"/>
      <c r="D7518" s="27"/>
      <c r="E7518" s="27"/>
      <c r="F7518" s="26"/>
      <c r="G7518" s="28"/>
      <c r="H7518" s="31"/>
    </row>
    <row r="7519" spans="2:8">
      <c r="B7519" s="27"/>
      <c r="C7519" s="27"/>
      <c r="D7519" s="27"/>
      <c r="E7519" s="27"/>
      <c r="F7519" s="26"/>
      <c r="G7519" s="28"/>
      <c r="H7519" s="31"/>
    </row>
    <row r="7520" spans="2:8">
      <c r="B7520" s="27"/>
      <c r="C7520" s="27"/>
      <c r="D7520" s="27"/>
      <c r="E7520" s="27"/>
      <c r="F7520" s="26"/>
      <c r="G7520" s="28"/>
      <c r="H7520" s="31"/>
    </row>
    <row r="7521" spans="2:8">
      <c r="B7521" s="27"/>
      <c r="C7521" s="27"/>
      <c r="D7521" s="27"/>
      <c r="E7521" s="27"/>
      <c r="F7521" s="26"/>
      <c r="G7521" s="28"/>
      <c r="H7521" s="31"/>
    </row>
    <row r="7522" spans="2:8">
      <c r="B7522" s="27"/>
      <c r="C7522" s="27"/>
      <c r="D7522" s="27"/>
      <c r="E7522" s="27"/>
      <c r="F7522" s="26"/>
      <c r="G7522" s="28"/>
      <c r="H7522" s="31"/>
    </row>
    <row r="7523" spans="2:8">
      <c r="B7523" s="27"/>
      <c r="C7523" s="27"/>
      <c r="D7523" s="27"/>
      <c r="E7523" s="27"/>
      <c r="F7523" s="26"/>
      <c r="G7523" s="28"/>
      <c r="H7523" s="31"/>
    </row>
    <row r="7524" spans="2:8">
      <c r="B7524" s="27"/>
      <c r="C7524" s="27"/>
      <c r="D7524" s="27"/>
      <c r="E7524" s="27"/>
      <c r="F7524" s="26"/>
      <c r="G7524" s="28"/>
      <c r="H7524" s="31"/>
    </row>
    <row r="7525" spans="2:8">
      <c r="B7525" s="27"/>
      <c r="C7525" s="27"/>
      <c r="D7525" s="27"/>
      <c r="E7525" s="27"/>
      <c r="F7525" s="26"/>
      <c r="G7525" s="28"/>
      <c r="H7525" s="31"/>
    </row>
    <row r="7526" spans="2:8">
      <c r="B7526" s="27"/>
      <c r="C7526" s="27"/>
      <c r="D7526" s="27"/>
      <c r="E7526" s="27"/>
      <c r="F7526" s="26"/>
      <c r="G7526" s="28"/>
      <c r="H7526" s="31"/>
    </row>
    <row r="7527" spans="2:8">
      <c r="B7527" s="27"/>
      <c r="C7527" s="27"/>
      <c r="D7527" s="27"/>
      <c r="E7527" s="27"/>
      <c r="F7527" s="26"/>
      <c r="G7527" s="28"/>
      <c r="H7527" s="31"/>
    </row>
    <row r="7528" spans="2:8">
      <c r="B7528" s="27"/>
      <c r="C7528" s="27"/>
      <c r="D7528" s="27"/>
      <c r="E7528" s="27"/>
      <c r="F7528" s="26"/>
      <c r="G7528" s="28"/>
      <c r="H7528" s="31"/>
    </row>
    <row r="7529" spans="2:8">
      <c r="B7529" s="27"/>
      <c r="C7529" s="27"/>
      <c r="D7529" s="27"/>
      <c r="E7529" s="27"/>
      <c r="F7529" s="26"/>
      <c r="G7529" s="28"/>
      <c r="H7529" s="31"/>
    </row>
    <row r="7530" spans="2:8">
      <c r="B7530" s="27"/>
      <c r="C7530" s="27"/>
      <c r="D7530" s="27"/>
      <c r="E7530" s="27"/>
      <c r="F7530" s="26"/>
      <c r="G7530" s="28"/>
      <c r="H7530" s="31"/>
    </row>
    <row r="7531" spans="2:8">
      <c r="B7531" s="27"/>
      <c r="C7531" s="27"/>
      <c r="D7531" s="27"/>
      <c r="E7531" s="27"/>
      <c r="F7531" s="26"/>
      <c r="G7531" s="28"/>
      <c r="H7531" s="31"/>
    </row>
    <row r="7532" spans="2:8">
      <c r="B7532" s="27"/>
      <c r="C7532" s="27"/>
      <c r="D7532" s="27"/>
      <c r="E7532" s="27"/>
      <c r="F7532" s="26"/>
      <c r="G7532" s="28"/>
      <c r="H7532" s="31"/>
    </row>
    <row r="7533" spans="2:8">
      <c r="B7533" s="27"/>
      <c r="C7533" s="27"/>
      <c r="D7533" s="27"/>
      <c r="E7533" s="27"/>
      <c r="F7533" s="26"/>
      <c r="G7533" s="28"/>
      <c r="H7533" s="31"/>
    </row>
    <row r="7534" spans="2:8">
      <c r="B7534" s="27"/>
      <c r="C7534" s="27"/>
      <c r="D7534" s="27"/>
      <c r="E7534" s="27"/>
      <c r="F7534" s="26"/>
      <c r="G7534" s="28"/>
      <c r="H7534" s="31"/>
    </row>
    <row r="7535" spans="2:8">
      <c r="B7535" s="27"/>
      <c r="C7535" s="27"/>
      <c r="D7535" s="27"/>
      <c r="E7535" s="27"/>
      <c r="F7535" s="26"/>
      <c r="G7535" s="28"/>
      <c r="H7535" s="31"/>
    </row>
    <row r="7536" spans="2:8">
      <c r="B7536" s="27"/>
      <c r="C7536" s="27"/>
      <c r="D7536" s="27"/>
      <c r="E7536" s="27"/>
      <c r="F7536" s="26"/>
      <c r="G7536" s="28"/>
      <c r="H7536" s="31"/>
    </row>
    <row r="7537" spans="2:8">
      <c r="B7537" s="27"/>
      <c r="C7537" s="27"/>
      <c r="D7537" s="27"/>
      <c r="E7537" s="27"/>
      <c r="F7537" s="26"/>
      <c r="G7537" s="28"/>
      <c r="H7537" s="31"/>
    </row>
    <row r="7538" spans="2:8">
      <c r="B7538" s="27"/>
      <c r="C7538" s="27"/>
      <c r="D7538" s="27"/>
      <c r="E7538" s="27"/>
      <c r="F7538" s="26"/>
      <c r="G7538" s="28"/>
      <c r="H7538" s="31"/>
    </row>
    <row r="7539" spans="2:8">
      <c r="B7539" s="27"/>
      <c r="C7539" s="27"/>
      <c r="D7539" s="27"/>
      <c r="E7539" s="27"/>
      <c r="F7539" s="26"/>
      <c r="G7539" s="28"/>
      <c r="H7539" s="31"/>
    </row>
    <row r="7540" spans="2:8">
      <c r="B7540" s="27"/>
      <c r="C7540" s="27"/>
      <c r="D7540" s="27"/>
      <c r="E7540" s="27"/>
      <c r="F7540" s="26"/>
      <c r="G7540" s="28"/>
      <c r="H7540" s="31"/>
    </row>
    <row r="7541" spans="2:8">
      <c r="B7541" s="27"/>
      <c r="C7541" s="27"/>
      <c r="D7541" s="27"/>
      <c r="E7541" s="27"/>
      <c r="F7541" s="26"/>
      <c r="G7541" s="28"/>
      <c r="H7541" s="31"/>
    </row>
    <row r="7542" spans="2:8">
      <c r="B7542" s="27"/>
      <c r="C7542" s="27"/>
      <c r="D7542" s="27"/>
      <c r="E7542" s="27"/>
      <c r="F7542" s="26"/>
      <c r="G7542" s="28"/>
      <c r="H7542" s="31"/>
    </row>
    <row r="7543" spans="2:8">
      <c r="B7543" s="27"/>
      <c r="C7543" s="27"/>
      <c r="D7543" s="27"/>
      <c r="E7543" s="27"/>
      <c r="F7543" s="26"/>
      <c r="G7543" s="28"/>
      <c r="H7543" s="31"/>
    </row>
    <row r="7544" spans="2:8">
      <c r="B7544" s="27"/>
      <c r="C7544" s="27"/>
      <c r="D7544" s="27"/>
      <c r="E7544" s="27"/>
      <c r="F7544" s="26"/>
      <c r="G7544" s="28"/>
      <c r="H7544" s="31"/>
    </row>
    <row r="7545" spans="2:8">
      <c r="B7545" s="27"/>
      <c r="C7545" s="27"/>
      <c r="D7545" s="27"/>
      <c r="E7545" s="27"/>
      <c r="F7545" s="26"/>
      <c r="G7545" s="28"/>
      <c r="H7545" s="31"/>
    </row>
    <row r="7546" spans="2:8">
      <c r="B7546" s="27"/>
      <c r="C7546" s="27"/>
      <c r="D7546" s="27"/>
      <c r="E7546" s="27"/>
      <c r="F7546" s="26"/>
      <c r="G7546" s="28"/>
      <c r="H7546" s="31"/>
    </row>
    <row r="7547" spans="2:8">
      <c r="B7547" s="27"/>
      <c r="C7547" s="27"/>
      <c r="D7547" s="27"/>
      <c r="E7547" s="27"/>
      <c r="F7547" s="26"/>
      <c r="G7547" s="28"/>
      <c r="H7547" s="31"/>
    </row>
    <row r="7548" spans="2:8">
      <c r="B7548" s="27"/>
      <c r="C7548" s="27"/>
      <c r="D7548" s="27"/>
      <c r="E7548" s="27"/>
      <c r="F7548" s="26"/>
      <c r="G7548" s="28"/>
      <c r="H7548" s="31"/>
    </row>
    <row r="7549" spans="2:8">
      <c r="B7549" s="27"/>
      <c r="C7549" s="27"/>
      <c r="D7549" s="27"/>
      <c r="E7549" s="27"/>
      <c r="F7549" s="26"/>
      <c r="G7549" s="28"/>
      <c r="H7549" s="31"/>
    </row>
    <row r="7550" spans="2:8">
      <c r="B7550" s="27"/>
      <c r="C7550" s="27"/>
      <c r="D7550" s="27"/>
      <c r="E7550" s="27"/>
      <c r="F7550" s="26"/>
      <c r="G7550" s="28"/>
      <c r="H7550" s="31"/>
    </row>
    <row r="7551" spans="2:8">
      <c r="B7551" s="27"/>
      <c r="C7551" s="27"/>
      <c r="D7551" s="27"/>
      <c r="E7551" s="27"/>
      <c r="F7551" s="26"/>
      <c r="G7551" s="28"/>
      <c r="H7551" s="31"/>
    </row>
    <row r="7552" spans="2:8">
      <c r="B7552" s="27"/>
      <c r="C7552" s="27"/>
      <c r="D7552" s="27"/>
      <c r="E7552" s="27"/>
      <c r="F7552" s="26"/>
      <c r="G7552" s="28"/>
      <c r="H7552" s="31"/>
    </row>
    <row r="7553" spans="2:8">
      <c r="B7553" s="27"/>
      <c r="C7553" s="27"/>
      <c r="D7553" s="27"/>
      <c r="E7553" s="27"/>
      <c r="F7553" s="26"/>
      <c r="G7553" s="28"/>
      <c r="H7553" s="31"/>
    </row>
    <row r="7554" spans="2:8">
      <c r="B7554" s="27"/>
      <c r="C7554" s="27"/>
      <c r="D7554" s="27"/>
      <c r="E7554" s="27"/>
      <c r="F7554" s="26"/>
      <c r="G7554" s="28"/>
      <c r="H7554" s="31"/>
    </row>
    <row r="7555" spans="2:8">
      <c r="B7555" s="27"/>
      <c r="C7555" s="27"/>
      <c r="D7555" s="27"/>
      <c r="E7555" s="27"/>
      <c r="F7555" s="26"/>
      <c r="G7555" s="28"/>
      <c r="H7555" s="31"/>
    </row>
    <row r="7556" spans="2:8">
      <c r="B7556" s="27"/>
      <c r="C7556" s="27"/>
      <c r="D7556" s="27"/>
      <c r="E7556" s="27"/>
      <c r="F7556" s="26"/>
      <c r="G7556" s="28"/>
      <c r="H7556" s="31"/>
    </row>
    <row r="7557" spans="2:8">
      <c r="B7557" s="27"/>
      <c r="C7557" s="27"/>
      <c r="D7557" s="27"/>
      <c r="E7557" s="27"/>
      <c r="F7557" s="26"/>
      <c r="G7557" s="28"/>
      <c r="H7557" s="31"/>
    </row>
    <row r="7558" spans="2:8">
      <c r="B7558" s="27"/>
      <c r="C7558" s="27"/>
      <c r="D7558" s="27"/>
      <c r="E7558" s="27"/>
      <c r="F7558" s="26"/>
      <c r="G7558" s="28"/>
      <c r="H7558" s="31"/>
    </row>
    <row r="7559" spans="2:8">
      <c r="B7559" s="27"/>
      <c r="C7559" s="27"/>
      <c r="D7559" s="27"/>
      <c r="E7559" s="27"/>
      <c r="F7559" s="26"/>
      <c r="G7559" s="28"/>
      <c r="H7559" s="31"/>
    </row>
    <row r="7560" spans="2:8">
      <c r="B7560" s="27"/>
      <c r="C7560" s="27"/>
      <c r="D7560" s="27"/>
      <c r="E7560" s="27"/>
      <c r="F7560" s="26"/>
      <c r="G7560" s="28"/>
      <c r="H7560" s="31"/>
    </row>
    <row r="7561" spans="2:8">
      <c r="B7561" s="27"/>
      <c r="C7561" s="27"/>
      <c r="D7561" s="27"/>
      <c r="E7561" s="27"/>
      <c r="F7561" s="26"/>
      <c r="G7561" s="28"/>
      <c r="H7561" s="31"/>
    </row>
    <row r="7562" spans="2:8">
      <c r="B7562" s="27"/>
      <c r="C7562" s="27"/>
      <c r="D7562" s="27"/>
      <c r="E7562" s="27"/>
      <c r="F7562" s="26"/>
      <c r="G7562" s="28"/>
      <c r="H7562" s="31"/>
    </row>
    <row r="7563" spans="2:8">
      <c r="B7563" s="27"/>
      <c r="C7563" s="27"/>
      <c r="D7563" s="27"/>
      <c r="E7563" s="27"/>
      <c r="F7563" s="26"/>
      <c r="G7563" s="28"/>
      <c r="H7563" s="31"/>
    </row>
    <row r="7564" spans="2:8">
      <c r="B7564" s="27"/>
      <c r="C7564" s="27"/>
      <c r="D7564" s="27"/>
      <c r="E7564" s="27"/>
      <c r="F7564" s="26"/>
      <c r="G7564" s="28"/>
      <c r="H7564" s="31"/>
    </row>
    <row r="7565" spans="2:8">
      <c r="B7565" s="27"/>
      <c r="C7565" s="27"/>
      <c r="D7565" s="27"/>
      <c r="E7565" s="27"/>
      <c r="F7565" s="26"/>
      <c r="G7565" s="28"/>
      <c r="H7565" s="31"/>
    </row>
    <row r="7566" spans="2:8">
      <c r="B7566" s="27"/>
      <c r="C7566" s="27"/>
      <c r="D7566" s="27"/>
      <c r="E7566" s="27"/>
      <c r="F7566" s="26"/>
      <c r="G7566" s="28"/>
      <c r="H7566" s="31"/>
    </row>
    <row r="7567" spans="2:8">
      <c r="B7567" s="27"/>
      <c r="C7567" s="27"/>
      <c r="D7567" s="27"/>
      <c r="E7567" s="27"/>
      <c r="F7567" s="26"/>
      <c r="G7567" s="28"/>
      <c r="H7567" s="31"/>
    </row>
    <row r="7568" spans="2:8">
      <c r="B7568" s="27"/>
      <c r="C7568" s="27"/>
      <c r="D7568" s="27"/>
      <c r="E7568" s="27"/>
      <c r="F7568" s="26"/>
      <c r="G7568" s="28"/>
      <c r="H7568" s="31"/>
    </row>
    <row r="7569" spans="2:8">
      <c r="B7569" s="27"/>
      <c r="C7569" s="27"/>
      <c r="D7569" s="27"/>
      <c r="E7569" s="27"/>
      <c r="F7569" s="26"/>
      <c r="G7569" s="28"/>
      <c r="H7569" s="31"/>
    </row>
    <row r="7570" spans="2:8">
      <c r="B7570" s="27"/>
      <c r="C7570" s="27"/>
      <c r="D7570" s="27"/>
      <c r="E7570" s="27"/>
      <c r="F7570" s="26"/>
      <c r="G7570" s="28"/>
      <c r="H7570" s="31"/>
    </row>
    <row r="7571" spans="2:8">
      <c r="B7571" s="27"/>
      <c r="C7571" s="27"/>
      <c r="D7571" s="27"/>
      <c r="E7571" s="27"/>
      <c r="F7571" s="26"/>
      <c r="G7571" s="28"/>
      <c r="H7571" s="31"/>
    </row>
    <row r="7572" spans="2:8">
      <c r="B7572" s="27"/>
      <c r="C7572" s="27"/>
      <c r="D7572" s="27"/>
      <c r="E7572" s="27"/>
      <c r="F7572" s="26"/>
      <c r="G7572" s="28"/>
      <c r="H7572" s="31"/>
    </row>
    <row r="7573" spans="2:8">
      <c r="B7573" s="27"/>
      <c r="C7573" s="27"/>
      <c r="D7573" s="27"/>
      <c r="E7573" s="27"/>
      <c r="F7573" s="26"/>
      <c r="G7573" s="28"/>
      <c r="H7573" s="31"/>
    </row>
    <row r="7574" spans="2:8">
      <c r="B7574" s="27"/>
      <c r="C7574" s="27"/>
      <c r="D7574" s="27"/>
      <c r="E7574" s="27"/>
      <c r="F7574" s="26"/>
      <c r="G7574" s="28"/>
      <c r="H7574" s="31"/>
    </row>
    <row r="7575" spans="2:8">
      <c r="B7575" s="27"/>
      <c r="C7575" s="27"/>
      <c r="D7575" s="27"/>
      <c r="E7575" s="27"/>
      <c r="F7575" s="26"/>
      <c r="G7575" s="28"/>
      <c r="H7575" s="31"/>
    </row>
    <row r="7576" spans="2:8">
      <c r="B7576" s="27"/>
      <c r="C7576" s="27"/>
      <c r="D7576" s="27"/>
      <c r="E7576" s="27"/>
      <c r="F7576" s="26"/>
      <c r="G7576" s="28"/>
      <c r="H7576" s="31"/>
    </row>
    <row r="7577" spans="2:8">
      <c r="B7577" s="27"/>
      <c r="C7577" s="27"/>
      <c r="D7577" s="27"/>
      <c r="E7577" s="27"/>
      <c r="F7577" s="26"/>
      <c r="G7577" s="28"/>
      <c r="H7577" s="31"/>
    </row>
    <row r="7578" spans="2:8">
      <c r="B7578" s="27"/>
      <c r="C7578" s="27"/>
      <c r="D7578" s="27"/>
      <c r="E7578" s="27"/>
      <c r="F7578" s="26"/>
      <c r="G7578" s="28"/>
      <c r="H7578" s="31"/>
    </row>
    <row r="7579" spans="2:8">
      <c r="B7579" s="27"/>
      <c r="C7579" s="27"/>
      <c r="D7579" s="27"/>
      <c r="E7579" s="27"/>
      <c r="F7579" s="26"/>
      <c r="G7579" s="28"/>
      <c r="H7579" s="31"/>
    </row>
    <row r="7580" spans="2:8">
      <c r="B7580" s="27"/>
      <c r="C7580" s="27"/>
      <c r="D7580" s="27"/>
      <c r="E7580" s="27"/>
      <c r="F7580" s="26"/>
      <c r="G7580" s="28"/>
      <c r="H7580" s="31"/>
    </row>
    <row r="7581" spans="2:8">
      <c r="B7581" s="27"/>
      <c r="C7581" s="27"/>
      <c r="D7581" s="27"/>
      <c r="E7581" s="27"/>
      <c r="F7581" s="26"/>
      <c r="G7581" s="28"/>
      <c r="H7581" s="31"/>
    </row>
    <row r="7582" spans="2:8">
      <c r="B7582" s="27"/>
      <c r="C7582" s="27"/>
      <c r="D7582" s="27"/>
      <c r="E7582" s="27"/>
      <c r="F7582" s="26"/>
      <c r="G7582" s="28"/>
      <c r="H7582" s="31"/>
    </row>
    <row r="7583" spans="2:8">
      <c r="B7583" s="27"/>
      <c r="C7583" s="27"/>
      <c r="D7583" s="27"/>
      <c r="E7583" s="27"/>
      <c r="F7583" s="26"/>
      <c r="G7583" s="28"/>
      <c r="H7583" s="31"/>
    </row>
    <row r="7584" spans="2:8">
      <c r="B7584" s="27"/>
      <c r="C7584" s="27"/>
      <c r="D7584" s="27"/>
      <c r="E7584" s="27"/>
      <c r="F7584" s="26"/>
      <c r="G7584" s="28"/>
      <c r="H7584" s="31"/>
    </row>
    <row r="7585" spans="2:8">
      <c r="B7585" s="27"/>
      <c r="C7585" s="27"/>
      <c r="D7585" s="27"/>
      <c r="E7585" s="27"/>
      <c r="F7585" s="26"/>
      <c r="G7585" s="28"/>
      <c r="H7585" s="31"/>
    </row>
    <row r="7586" spans="2:8">
      <c r="B7586" s="27"/>
      <c r="C7586" s="27"/>
      <c r="D7586" s="27"/>
      <c r="E7586" s="27"/>
      <c r="F7586" s="26"/>
      <c r="G7586" s="28"/>
      <c r="H7586" s="31"/>
    </row>
    <row r="7587" spans="2:8">
      <c r="B7587" s="27"/>
      <c r="C7587" s="27"/>
      <c r="D7587" s="27"/>
      <c r="E7587" s="27"/>
      <c r="F7587" s="26"/>
      <c r="G7587" s="28"/>
      <c r="H7587" s="31"/>
    </row>
    <row r="7588" spans="2:8">
      <c r="B7588" s="27"/>
      <c r="C7588" s="27"/>
      <c r="D7588" s="27"/>
      <c r="E7588" s="27"/>
      <c r="F7588" s="26"/>
      <c r="G7588" s="28"/>
      <c r="H7588" s="31"/>
    </row>
    <row r="7589" spans="2:8">
      <c r="B7589" s="27"/>
      <c r="C7589" s="27"/>
      <c r="D7589" s="27"/>
      <c r="E7589" s="27"/>
      <c r="F7589" s="26"/>
      <c r="G7589" s="28"/>
      <c r="H7589" s="31"/>
    </row>
    <row r="7590" spans="2:8">
      <c r="B7590" s="27"/>
      <c r="C7590" s="27"/>
      <c r="D7590" s="27"/>
      <c r="E7590" s="27"/>
      <c r="F7590" s="26"/>
      <c r="G7590" s="28"/>
      <c r="H7590" s="31"/>
    </row>
    <row r="7591" spans="2:8">
      <c r="B7591" s="27"/>
      <c r="C7591" s="27"/>
      <c r="D7591" s="27"/>
      <c r="E7591" s="27"/>
      <c r="F7591" s="26"/>
      <c r="G7591" s="28"/>
      <c r="H7591" s="31"/>
    </row>
    <row r="7592" spans="2:8">
      <c r="B7592" s="27"/>
      <c r="C7592" s="27"/>
      <c r="D7592" s="27"/>
      <c r="E7592" s="27"/>
      <c r="F7592" s="26"/>
      <c r="G7592" s="28"/>
      <c r="H7592" s="31"/>
    </row>
    <row r="7593" spans="2:8">
      <c r="B7593" s="27"/>
      <c r="C7593" s="27"/>
      <c r="D7593" s="27"/>
      <c r="E7593" s="27"/>
      <c r="F7593" s="26"/>
      <c r="G7593" s="28"/>
      <c r="H7593" s="31"/>
    </row>
    <row r="7594" spans="2:8">
      <c r="B7594" s="27"/>
      <c r="C7594" s="27"/>
      <c r="D7594" s="27"/>
      <c r="E7594" s="27"/>
      <c r="F7594" s="26"/>
      <c r="G7594" s="28"/>
      <c r="H7594" s="31"/>
    </row>
    <row r="7595" spans="2:8">
      <c r="B7595" s="27"/>
      <c r="C7595" s="27"/>
      <c r="D7595" s="27"/>
      <c r="E7595" s="27"/>
      <c r="F7595" s="26"/>
      <c r="G7595" s="28"/>
      <c r="H7595" s="31"/>
    </row>
    <row r="7596" spans="2:8">
      <c r="B7596" s="27"/>
      <c r="C7596" s="27"/>
      <c r="D7596" s="27"/>
      <c r="E7596" s="27"/>
      <c r="F7596" s="26"/>
      <c r="G7596" s="28"/>
      <c r="H7596" s="31"/>
    </row>
    <row r="7597" spans="2:8">
      <c r="B7597" s="27"/>
      <c r="C7597" s="27"/>
      <c r="D7597" s="27"/>
      <c r="E7597" s="27"/>
      <c r="F7597" s="26"/>
      <c r="G7597" s="28"/>
      <c r="H7597" s="31"/>
    </row>
    <row r="7598" spans="2:8">
      <c r="B7598" s="27"/>
      <c r="C7598" s="27"/>
      <c r="D7598" s="27"/>
      <c r="E7598" s="27"/>
      <c r="F7598" s="26"/>
      <c r="G7598" s="28"/>
      <c r="H7598" s="31"/>
    </row>
    <row r="7599" spans="2:8">
      <c r="B7599" s="27"/>
      <c r="C7599" s="27"/>
      <c r="D7599" s="27"/>
      <c r="E7599" s="27"/>
      <c r="F7599" s="26"/>
      <c r="G7599" s="28"/>
      <c r="H7599" s="31"/>
    </row>
    <row r="7600" spans="2:8">
      <c r="B7600" s="27"/>
      <c r="C7600" s="27"/>
      <c r="D7600" s="27"/>
      <c r="E7600" s="27"/>
      <c r="F7600" s="26"/>
      <c r="G7600" s="28"/>
      <c r="H7600" s="31"/>
    </row>
    <row r="7601" spans="2:8">
      <c r="B7601" s="27"/>
      <c r="C7601" s="27"/>
      <c r="D7601" s="27"/>
      <c r="E7601" s="27"/>
      <c r="F7601" s="26"/>
      <c r="G7601" s="28"/>
      <c r="H7601" s="31"/>
    </row>
    <row r="7602" spans="2:8">
      <c r="B7602" s="27"/>
      <c r="C7602" s="27"/>
      <c r="D7602" s="27"/>
      <c r="E7602" s="27"/>
      <c r="F7602" s="26"/>
      <c r="G7602" s="28"/>
      <c r="H7602" s="31"/>
    </row>
    <row r="7603" spans="2:8">
      <c r="B7603" s="27"/>
      <c r="C7603" s="27"/>
      <c r="D7603" s="27"/>
      <c r="E7603" s="27"/>
      <c r="F7603" s="26"/>
      <c r="G7603" s="28"/>
      <c r="H7603" s="31"/>
    </row>
    <row r="7604" spans="2:8">
      <c r="B7604" s="27"/>
      <c r="C7604" s="27"/>
      <c r="D7604" s="27"/>
      <c r="E7604" s="27"/>
      <c r="F7604" s="26"/>
      <c r="G7604" s="28"/>
      <c r="H7604" s="31"/>
    </row>
    <row r="7605" spans="2:8">
      <c r="B7605" s="27"/>
      <c r="C7605" s="27"/>
      <c r="D7605" s="27"/>
      <c r="E7605" s="27"/>
      <c r="F7605" s="26"/>
      <c r="G7605" s="28"/>
      <c r="H7605" s="31"/>
    </row>
    <row r="7606" spans="2:8">
      <c r="B7606" s="27"/>
      <c r="C7606" s="27"/>
      <c r="D7606" s="27"/>
      <c r="E7606" s="27"/>
      <c r="F7606" s="26"/>
      <c r="G7606" s="28"/>
      <c r="H7606" s="31"/>
    </row>
    <row r="7607" spans="2:8">
      <c r="B7607" s="27"/>
      <c r="C7607" s="27"/>
      <c r="D7607" s="27"/>
      <c r="E7607" s="27"/>
      <c r="F7607" s="26"/>
      <c r="G7607" s="28"/>
      <c r="H7607" s="31"/>
    </row>
    <row r="7608" spans="2:8">
      <c r="B7608" s="27"/>
      <c r="C7608" s="27"/>
      <c r="D7608" s="27"/>
      <c r="E7608" s="27"/>
      <c r="F7608" s="26"/>
      <c r="G7608" s="28"/>
      <c r="H7608" s="31"/>
    </row>
    <row r="7609" spans="2:8">
      <c r="B7609" s="27"/>
      <c r="C7609" s="27"/>
      <c r="D7609" s="27"/>
      <c r="E7609" s="27"/>
      <c r="F7609" s="26"/>
      <c r="G7609" s="28"/>
      <c r="H7609" s="31"/>
    </row>
    <row r="7610" spans="2:8">
      <c r="B7610" s="27"/>
      <c r="C7610" s="27"/>
      <c r="D7610" s="27"/>
      <c r="E7610" s="27"/>
      <c r="F7610" s="26"/>
      <c r="G7610" s="28"/>
      <c r="H7610" s="31"/>
    </row>
    <row r="7611" spans="2:8">
      <c r="B7611" s="27"/>
      <c r="C7611" s="27"/>
      <c r="D7611" s="27"/>
      <c r="E7611" s="27"/>
      <c r="F7611" s="26"/>
      <c r="G7611" s="28"/>
      <c r="H7611" s="31"/>
    </row>
    <row r="7612" spans="2:8">
      <c r="B7612" s="27"/>
      <c r="C7612" s="27"/>
      <c r="D7612" s="27"/>
      <c r="E7612" s="27"/>
      <c r="F7612" s="26"/>
      <c r="G7612" s="28"/>
      <c r="H7612" s="31"/>
    </row>
    <row r="7613" spans="2:8">
      <c r="B7613" s="27"/>
      <c r="C7613" s="27"/>
      <c r="D7613" s="27"/>
      <c r="E7613" s="27"/>
      <c r="F7613" s="26"/>
      <c r="G7613" s="28"/>
      <c r="H7613" s="31"/>
    </row>
    <row r="7614" spans="2:8">
      <c r="B7614" s="27"/>
      <c r="C7614" s="27"/>
      <c r="D7614" s="27"/>
      <c r="E7614" s="27"/>
      <c r="F7614" s="26"/>
      <c r="G7614" s="28"/>
      <c r="H7614" s="31"/>
    </row>
    <row r="7615" spans="2:8">
      <c r="B7615" s="27"/>
      <c r="C7615" s="27"/>
      <c r="D7615" s="27"/>
      <c r="E7615" s="27"/>
      <c r="F7615" s="26"/>
      <c r="G7615" s="28"/>
      <c r="H7615" s="31"/>
    </row>
    <row r="7616" spans="2:8">
      <c r="B7616" s="27"/>
      <c r="C7616" s="27"/>
      <c r="D7616" s="27"/>
      <c r="E7616" s="27"/>
      <c r="F7616" s="26"/>
      <c r="G7616" s="28"/>
      <c r="H7616" s="31"/>
    </row>
    <row r="7617" spans="2:8">
      <c r="B7617" s="27"/>
      <c r="C7617" s="27"/>
      <c r="D7617" s="27"/>
      <c r="E7617" s="27"/>
      <c r="F7617" s="26"/>
      <c r="G7617" s="28"/>
      <c r="H7617" s="31"/>
    </row>
    <row r="7618" spans="2:8">
      <c r="B7618" s="27"/>
      <c r="C7618" s="27"/>
      <c r="D7618" s="27"/>
      <c r="E7618" s="27"/>
      <c r="F7618" s="26"/>
      <c r="G7618" s="28"/>
      <c r="H7618" s="31"/>
    </row>
    <row r="7619" spans="2:8">
      <c r="B7619" s="27"/>
      <c r="C7619" s="27"/>
      <c r="D7619" s="27"/>
      <c r="E7619" s="27"/>
      <c r="F7619" s="26"/>
      <c r="G7619" s="28"/>
      <c r="H7619" s="31"/>
    </row>
    <row r="7620" spans="2:8">
      <c r="B7620" s="27"/>
      <c r="C7620" s="27"/>
      <c r="D7620" s="27"/>
      <c r="E7620" s="27"/>
      <c r="F7620" s="26"/>
      <c r="G7620" s="28"/>
      <c r="H7620" s="31"/>
    </row>
    <row r="7621" spans="2:8">
      <c r="B7621" s="27"/>
      <c r="C7621" s="27"/>
      <c r="D7621" s="27"/>
      <c r="E7621" s="27"/>
      <c r="F7621" s="26"/>
      <c r="G7621" s="28"/>
      <c r="H7621" s="31"/>
    </row>
    <row r="7622" spans="2:8">
      <c r="B7622" s="27"/>
      <c r="C7622" s="27"/>
      <c r="D7622" s="27"/>
      <c r="E7622" s="27"/>
      <c r="F7622" s="26"/>
      <c r="G7622" s="28"/>
      <c r="H7622" s="31"/>
    </row>
    <row r="7623" spans="2:8">
      <c r="B7623" s="27"/>
      <c r="C7623" s="27"/>
      <c r="D7623" s="27"/>
      <c r="E7623" s="27"/>
      <c r="F7623" s="26"/>
      <c r="G7623" s="28"/>
      <c r="H7623" s="31"/>
    </row>
    <row r="7624" spans="2:8">
      <c r="B7624" s="27"/>
      <c r="C7624" s="27"/>
      <c r="D7624" s="27"/>
      <c r="E7624" s="27"/>
      <c r="F7624" s="26"/>
      <c r="G7624" s="28"/>
      <c r="H7624" s="31"/>
    </row>
    <row r="7625" spans="2:8">
      <c r="B7625" s="27"/>
      <c r="C7625" s="27"/>
      <c r="D7625" s="27"/>
      <c r="E7625" s="27"/>
      <c r="F7625" s="26"/>
      <c r="G7625" s="28"/>
      <c r="H7625" s="31"/>
    </row>
    <row r="7626" spans="2:8">
      <c r="B7626" s="27"/>
      <c r="C7626" s="27"/>
      <c r="D7626" s="27"/>
      <c r="E7626" s="27"/>
      <c r="F7626" s="26"/>
      <c r="G7626" s="28"/>
      <c r="H7626" s="31"/>
    </row>
    <row r="7627" spans="2:8">
      <c r="B7627" s="27"/>
      <c r="C7627" s="27"/>
      <c r="D7627" s="27"/>
      <c r="E7627" s="27"/>
      <c r="F7627" s="26"/>
      <c r="G7627" s="28"/>
      <c r="H7627" s="31"/>
    </row>
    <row r="7628" spans="2:8">
      <c r="B7628" s="27"/>
      <c r="C7628" s="27"/>
      <c r="D7628" s="27"/>
      <c r="E7628" s="27"/>
      <c r="F7628" s="26"/>
      <c r="G7628" s="28"/>
      <c r="H7628" s="31"/>
    </row>
    <row r="7629" spans="2:8">
      <c r="B7629" s="27"/>
      <c r="C7629" s="27"/>
      <c r="D7629" s="27"/>
      <c r="E7629" s="27"/>
      <c r="F7629" s="26"/>
      <c r="G7629" s="28"/>
      <c r="H7629" s="31"/>
    </row>
    <row r="7630" spans="2:8">
      <c r="B7630" s="27"/>
      <c r="C7630" s="27"/>
      <c r="D7630" s="27"/>
      <c r="E7630" s="27"/>
      <c r="F7630" s="26"/>
      <c r="G7630" s="28"/>
      <c r="H7630" s="31"/>
    </row>
    <row r="7631" spans="2:8">
      <c r="B7631" s="27"/>
      <c r="C7631" s="27"/>
      <c r="D7631" s="27"/>
      <c r="E7631" s="27"/>
      <c r="F7631" s="26"/>
      <c r="G7631" s="28"/>
      <c r="H7631" s="31"/>
    </row>
    <row r="7632" spans="2:8">
      <c r="B7632" s="27"/>
      <c r="C7632" s="27"/>
      <c r="D7632" s="27"/>
      <c r="E7632" s="27"/>
      <c r="F7632" s="26"/>
      <c r="G7632" s="28"/>
      <c r="H7632" s="31"/>
    </row>
    <row r="7633" spans="2:8">
      <c r="B7633" s="27"/>
      <c r="C7633" s="27"/>
      <c r="D7633" s="27"/>
      <c r="E7633" s="27"/>
      <c r="F7633" s="26"/>
      <c r="G7633" s="28"/>
      <c r="H7633" s="31"/>
    </row>
    <row r="7634" spans="2:8">
      <c r="B7634" s="27"/>
      <c r="C7634" s="27"/>
      <c r="D7634" s="27"/>
      <c r="E7634" s="27"/>
      <c r="F7634" s="26"/>
      <c r="G7634" s="28"/>
      <c r="H7634" s="31"/>
    </row>
    <row r="7635" spans="2:8">
      <c r="B7635" s="27"/>
      <c r="C7635" s="27"/>
      <c r="D7635" s="27"/>
      <c r="E7635" s="27"/>
      <c r="F7635" s="26"/>
      <c r="G7635" s="28"/>
      <c r="H7635" s="31"/>
    </row>
    <row r="7636" spans="2:8">
      <c r="B7636" s="27"/>
      <c r="C7636" s="27"/>
      <c r="D7636" s="27"/>
      <c r="E7636" s="27"/>
      <c r="F7636" s="26"/>
      <c r="G7636" s="28"/>
      <c r="H7636" s="31"/>
    </row>
    <row r="7637" spans="2:8">
      <c r="B7637" s="27"/>
      <c r="C7637" s="27"/>
      <c r="D7637" s="27"/>
      <c r="E7637" s="27"/>
      <c r="F7637" s="26"/>
      <c r="G7637" s="28"/>
      <c r="H7637" s="31"/>
    </row>
    <row r="7638" spans="2:8">
      <c r="B7638" s="27"/>
      <c r="C7638" s="27"/>
      <c r="D7638" s="27"/>
      <c r="E7638" s="27"/>
      <c r="F7638" s="26"/>
      <c r="G7638" s="28"/>
      <c r="H7638" s="31"/>
    </row>
    <row r="7639" spans="2:8">
      <c r="B7639" s="27"/>
      <c r="C7639" s="27"/>
      <c r="D7639" s="27"/>
      <c r="E7639" s="27"/>
      <c r="F7639" s="26"/>
      <c r="G7639" s="28"/>
      <c r="H7639" s="31"/>
    </row>
    <row r="7640" spans="2:8">
      <c r="B7640" s="27"/>
      <c r="C7640" s="27"/>
      <c r="D7640" s="27"/>
      <c r="E7640" s="27"/>
      <c r="F7640" s="26"/>
      <c r="G7640" s="28"/>
      <c r="H7640" s="31"/>
    </row>
    <row r="7641" spans="2:8">
      <c r="B7641" s="27"/>
      <c r="C7641" s="27"/>
      <c r="D7641" s="27"/>
      <c r="E7641" s="27"/>
      <c r="F7641" s="26"/>
      <c r="G7641" s="28"/>
      <c r="H7641" s="31"/>
    </row>
    <row r="7642" spans="2:8">
      <c r="B7642" s="27"/>
      <c r="C7642" s="27"/>
      <c r="D7642" s="27"/>
      <c r="E7642" s="27"/>
      <c r="F7642" s="26"/>
      <c r="G7642" s="28"/>
      <c r="H7642" s="31"/>
    </row>
    <row r="7643" spans="2:8">
      <c r="B7643" s="27"/>
      <c r="C7643" s="27"/>
      <c r="D7643" s="27"/>
      <c r="E7643" s="27"/>
      <c r="F7643" s="26"/>
      <c r="G7643" s="28"/>
      <c r="H7643" s="31"/>
    </row>
    <row r="7644" spans="2:8">
      <c r="B7644" s="27"/>
      <c r="C7644" s="27"/>
      <c r="D7644" s="27"/>
      <c r="E7644" s="27"/>
      <c r="F7644" s="26"/>
      <c r="G7644" s="28"/>
      <c r="H7644" s="31"/>
    </row>
    <row r="7645" spans="2:8">
      <c r="B7645" s="27"/>
      <c r="C7645" s="27"/>
      <c r="D7645" s="27"/>
      <c r="E7645" s="27"/>
      <c r="F7645" s="26"/>
      <c r="G7645" s="28"/>
      <c r="H7645" s="31"/>
    </row>
    <row r="7646" spans="2:8">
      <c r="B7646" s="27"/>
      <c r="C7646" s="27"/>
      <c r="D7646" s="27"/>
      <c r="E7646" s="27"/>
      <c r="F7646" s="26"/>
      <c r="G7646" s="28"/>
      <c r="H7646" s="31"/>
    </row>
    <row r="7647" spans="2:8">
      <c r="B7647" s="27"/>
      <c r="C7647" s="27"/>
      <c r="D7647" s="27"/>
      <c r="E7647" s="27"/>
      <c r="F7647" s="26"/>
      <c r="G7647" s="28"/>
      <c r="H7647" s="31"/>
    </row>
    <row r="7648" spans="2:8">
      <c r="B7648" s="27"/>
      <c r="C7648" s="27"/>
      <c r="D7648" s="27"/>
      <c r="E7648" s="27"/>
      <c r="F7648" s="26"/>
      <c r="G7648" s="28"/>
      <c r="H7648" s="31"/>
    </row>
    <row r="7649" spans="2:8">
      <c r="B7649" s="27"/>
      <c r="C7649" s="27"/>
      <c r="D7649" s="27"/>
      <c r="E7649" s="27"/>
      <c r="F7649" s="26"/>
      <c r="G7649" s="28"/>
      <c r="H7649" s="31"/>
    </row>
    <row r="7650" spans="2:8">
      <c r="B7650" s="27"/>
      <c r="C7650" s="27"/>
      <c r="D7650" s="27"/>
      <c r="E7650" s="27"/>
      <c r="F7650" s="26"/>
      <c r="G7650" s="28"/>
      <c r="H7650" s="31"/>
    </row>
    <row r="7651" spans="2:8">
      <c r="B7651" s="27"/>
      <c r="C7651" s="27"/>
      <c r="D7651" s="27"/>
      <c r="E7651" s="27"/>
      <c r="F7651" s="26"/>
      <c r="G7651" s="28"/>
      <c r="H7651" s="31"/>
    </row>
    <row r="7652" spans="2:8">
      <c r="B7652" s="27"/>
      <c r="C7652" s="27"/>
      <c r="D7652" s="27"/>
      <c r="E7652" s="27"/>
      <c r="F7652" s="26"/>
      <c r="G7652" s="28"/>
      <c r="H7652" s="31"/>
    </row>
    <row r="7653" spans="2:8">
      <c r="B7653" s="27"/>
      <c r="C7653" s="27"/>
      <c r="D7653" s="27"/>
      <c r="E7653" s="27"/>
      <c r="F7653" s="26"/>
      <c r="G7653" s="28"/>
      <c r="H7653" s="31"/>
    </row>
    <row r="7654" spans="2:8">
      <c r="B7654" s="27"/>
      <c r="C7654" s="27"/>
      <c r="D7654" s="27"/>
      <c r="E7654" s="27"/>
      <c r="F7654" s="26"/>
      <c r="G7654" s="28"/>
      <c r="H7654" s="31"/>
    </row>
    <row r="7655" spans="2:8">
      <c r="B7655" s="27"/>
      <c r="C7655" s="27"/>
      <c r="D7655" s="27"/>
      <c r="E7655" s="27"/>
      <c r="F7655" s="26"/>
      <c r="G7655" s="28"/>
      <c r="H7655" s="31"/>
    </row>
    <row r="7656" spans="2:8">
      <c r="B7656" s="27"/>
      <c r="C7656" s="27"/>
      <c r="D7656" s="27"/>
      <c r="E7656" s="27"/>
      <c r="F7656" s="26"/>
      <c r="G7656" s="28"/>
      <c r="H7656" s="31"/>
    </row>
    <row r="7657" spans="2:8">
      <c r="B7657" s="27"/>
      <c r="C7657" s="27"/>
      <c r="D7657" s="27"/>
      <c r="E7657" s="27"/>
      <c r="F7657" s="26"/>
      <c r="G7657" s="28"/>
      <c r="H7657" s="31"/>
    </row>
    <row r="7658" spans="2:8">
      <c r="B7658" s="27"/>
      <c r="C7658" s="27"/>
      <c r="D7658" s="27"/>
      <c r="E7658" s="27"/>
      <c r="F7658" s="26"/>
      <c r="G7658" s="28"/>
      <c r="H7658" s="31"/>
    </row>
    <row r="7659" spans="2:8">
      <c r="B7659" s="27"/>
      <c r="C7659" s="27"/>
      <c r="D7659" s="27"/>
      <c r="E7659" s="27"/>
      <c r="F7659" s="26"/>
      <c r="G7659" s="28"/>
      <c r="H7659" s="31"/>
    </row>
    <row r="7660" spans="2:8">
      <c r="B7660" s="27"/>
      <c r="C7660" s="27"/>
      <c r="D7660" s="27"/>
      <c r="E7660" s="27"/>
      <c r="F7660" s="26"/>
      <c r="G7660" s="28"/>
      <c r="H7660" s="31"/>
    </row>
    <row r="7661" spans="2:8">
      <c r="B7661" s="27"/>
      <c r="C7661" s="27"/>
      <c r="D7661" s="27"/>
      <c r="E7661" s="27"/>
      <c r="F7661" s="26"/>
      <c r="G7661" s="28"/>
      <c r="H7661" s="31"/>
    </row>
    <row r="7662" spans="2:8">
      <c r="B7662" s="27"/>
      <c r="C7662" s="27"/>
      <c r="D7662" s="27"/>
      <c r="E7662" s="27"/>
      <c r="F7662" s="26"/>
      <c r="G7662" s="28"/>
      <c r="H7662" s="31"/>
    </row>
    <row r="7663" spans="2:8">
      <c r="B7663" s="27"/>
      <c r="C7663" s="27"/>
      <c r="D7663" s="27"/>
      <c r="E7663" s="27"/>
      <c r="F7663" s="26"/>
      <c r="G7663" s="28"/>
      <c r="H7663" s="31"/>
    </row>
    <row r="7664" spans="2:8">
      <c r="B7664" s="27"/>
      <c r="C7664" s="27"/>
      <c r="D7664" s="27"/>
      <c r="E7664" s="27"/>
      <c r="F7664" s="26"/>
      <c r="G7664" s="28"/>
      <c r="H7664" s="31"/>
    </row>
    <row r="7665" spans="2:8">
      <c r="B7665" s="27"/>
      <c r="C7665" s="27"/>
      <c r="D7665" s="27"/>
      <c r="E7665" s="27"/>
      <c r="F7665" s="26"/>
      <c r="G7665" s="28"/>
      <c r="H7665" s="31"/>
    </row>
    <row r="7666" spans="2:8">
      <c r="B7666" s="27"/>
      <c r="C7666" s="27"/>
      <c r="D7666" s="27"/>
      <c r="E7666" s="27"/>
      <c r="F7666" s="26"/>
      <c r="G7666" s="28"/>
      <c r="H7666" s="31"/>
    </row>
    <row r="7667" spans="2:8">
      <c r="B7667" s="27"/>
      <c r="C7667" s="27"/>
      <c r="D7667" s="27"/>
      <c r="E7667" s="27"/>
      <c r="F7667" s="26"/>
      <c r="G7667" s="28"/>
      <c r="H7667" s="31"/>
    </row>
    <row r="7668" spans="2:8">
      <c r="B7668" s="27"/>
      <c r="C7668" s="27"/>
      <c r="D7668" s="27"/>
      <c r="E7668" s="27"/>
      <c r="F7668" s="26"/>
      <c r="G7668" s="28"/>
      <c r="H7668" s="31"/>
    </row>
    <row r="7669" spans="2:8">
      <c r="B7669" s="27"/>
      <c r="C7669" s="27"/>
      <c r="D7669" s="27"/>
      <c r="E7669" s="27"/>
      <c r="F7669" s="26"/>
      <c r="G7669" s="28"/>
      <c r="H7669" s="31"/>
    </row>
    <row r="7670" spans="2:8">
      <c r="B7670" s="27"/>
      <c r="C7670" s="27"/>
      <c r="D7670" s="27"/>
      <c r="E7670" s="27"/>
      <c r="F7670" s="26"/>
      <c r="G7670" s="28"/>
      <c r="H7670" s="31"/>
    </row>
    <row r="7671" spans="2:8">
      <c r="B7671" s="27"/>
      <c r="C7671" s="27"/>
      <c r="D7671" s="27"/>
      <c r="E7671" s="27"/>
      <c r="F7671" s="26"/>
      <c r="G7671" s="28"/>
      <c r="H7671" s="31"/>
    </row>
    <row r="7672" spans="2:8">
      <c r="B7672" s="27"/>
      <c r="C7672" s="27"/>
      <c r="D7672" s="27"/>
      <c r="E7672" s="27"/>
      <c r="F7672" s="26"/>
      <c r="G7672" s="28"/>
      <c r="H7672" s="31"/>
    </row>
    <row r="7673" spans="2:8">
      <c r="B7673" s="27"/>
      <c r="C7673" s="27"/>
      <c r="D7673" s="27"/>
      <c r="E7673" s="27"/>
      <c r="F7673" s="26"/>
      <c r="G7673" s="28"/>
      <c r="H7673" s="31"/>
    </row>
    <row r="7674" spans="2:8">
      <c r="B7674" s="27"/>
      <c r="C7674" s="27"/>
      <c r="D7674" s="27"/>
      <c r="E7674" s="27"/>
      <c r="F7674" s="26"/>
      <c r="G7674" s="28"/>
      <c r="H7674" s="31"/>
    </row>
    <row r="7675" spans="2:8">
      <c r="B7675" s="27"/>
      <c r="C7675" s="27"/>
      <c r="D7675" s="27"/>
      <c r="E7675" s="27"/>
      <c r="F7675" s="26"/>
      <c r="G7675" s="28"/>
      <c r="H7675" s="31"/>
    </row>
    <row r="7676" spans="2:8">
      <c r="B7676" s="27"/>
      <c r="C7676" s="27"/>
      <c r="D7676" s="27"/>
      <c r="E7676" s="27"/>
      <c r="F7676" s="26"/>
      <c r="G7676" s="28"/>
      <c r="H7676" s="31"/>
    </row>
    <row r="7677" spans="2:8">
      <c r="B7677" s="27"/>
      <c r="C7677" s="27"/>
      <c r="D7677" s="27"/>
      <c r="E7677" s="27"/>
      <c r="F7677" s="26"/>
      <c r="G7677" s="28"/>
      <c r="H7677" s="31"/>
    </row>
    <row r="7678" spans="2:8">
      <c r="B7678" s="27"/>
      <c r="C7678" s="27"/>
      <c r="D7678" s="27"/>
      <c r="E7678" s="27"/>
      <c r="F7678" s="26"/>
      <c r="G7678" s="28"/>
      <c r="H7678" s="31"/>
    </row>
    <row r="7679" spans="2:8">
      <c r="B7679" s="27"/>
      <c r="C7679" s="27"/>
      <c r="D7679" s="27"/>
      <c r="E7679" s="27"/>
      <c r="F7679" s="26"/>
      <c r="G7679" s="28"/>
      <c r="H7679" s="31"/>
    </row>
    <row r="7680" spans="2:8">
      <c r="B7680" s="27"/>
      <c r="C7680" s="27"/>
      <c r="D7680" s="27"/>
      <c r="E7680" s="27"/>
      <c r="F7680" s="26"/>
      <c r="G7680" s="28"/>
      <c r="H7680" s="31"/>
    </row>
    <row r="7681" spans="2:8">
      <c r="B7681" s="27"/>
      <c r="C7681" s="27"/>
      <c r="D7681" s="27"/>
      <c r="E7681" s="27"/>
      <c r="F7681" s="26"/>
      <c r="G7681" s="28"/>
      <c r="H7681" s="31"/>
    </row>
    <row r="7682" spans="2:8">
      <c r="B7682" s="27"/>
      <c r="C7682" s="27"/>
      <c r="D7682" s="27"/>
      <c r="E7682" s="27"/>
      <c r="F7682" s="26"/>
      <c r="G7682" s="28"/>
      <c r="H7682" s="31"/>
    </row>
    <row r="7683" spans="2:8">
      <c r="B7683" s="27"/>
      <c r="C7683" s="27"/>
      <c r="D7683" s="27"/>
      <c r="E7683" s="27"/>
      <c r="F7683" s="26"/>
      <c r="G7683" s="28"/>
      <c r="H7683" s="31"/>
    </row>
    <row r="7684" spans="2:8">
      <c r="B7684" s="27"/>
      <c r="C7684" s="27"/>
      <c r="D7684" s="27"/>
      <c r="E7684" s="27"/>
      <c r="F7684" s="26"/>
      <c r="G7684" s="28"/>
      <c r="H7684" s="31"/>
    </row>
    <row r="7685" spans="2:8">
      <c r="B7685" s="27"/>
      <c r="C7685" s="27"/>
      <c r="D7685" s="27"/>
      <c r="E7685" s="27"/>
      <c r="F7685" s="26"/>
      <c r="G7685" s="28"/>
      <c r="H7685" s="31"/>
    </row>
    <row r="7686" spans="2:8">
      <c r="B7686" s="27"/>
      <c r="C7686" s="27"/>
      <c r="D7686" s="27"/>
      <c r="E7686" s="27"/>
      <c r="F7686" s="26"/>
      <c r="G7686" s="28"/>
      <c r="H7686" s="31"/>
    </row>
    <row r="7687" spans="2:8">
      <c r="B7687" s="27"/>
      <c r="C7687" s="27"/>
      <c r="D7687" s="27"/>
      <c r="E7687" s="27"/>
      <c r="F7687" s="26"/>
      <c r="G7687" s="28"/>
      <c r="H7687" s="31"/>
    </row>
    <row r="7688" spans="2:8">
      <c r="B7688" s="27"/>
      <c r="C7688" s="27"/>
      <c r="D7688" s="27"/>
      <c r="E7688" s="27"/>
      <c r="F7688" s="26"/>
      <c r="G7688" s="28"/>
      <c r="H7688" s="31"/>
    </row>
    <row r="7689" spans="2:8">
      <c r="B7689" s="27"/>
      <c r="C7689" s="27"/>
      <c r="D7689" s="27"/>
      <c r="E7689" s="27"/>
      <c r="F7689" s="26"/>
      <c r="G7689" s="28"/>
      <c r="H7689" s="31"/>
    </row>
    <row r="7690" spans="2:8">
      <c r="B7690" s="27"/>
      <c r="C7690" s="27"/>
      <c r="D7690" s="27"/>
      <c r="E7690" s="27"/>
      <c r="F7690" s="26"/>
      <c r="G7690" s="28"/>
      <c r="H7690" s="31"/>
    </row>
    <row r="7691" spans="2:8">
      <c r="B7691" s="27"/>
      <c r="C7691" s="27"/>
      <c r="D7691" s="27"/>
      <c r="E7691" s="27"/>
      <c r="F7691" s="26"/>
      <c r="G7691" s="28"/>
      <c r="H7691" s="31"/>
    </row>
    <row r="7692" spans="2:8">
      <c r="B7692" s="27"/>
      <c r="C7692" s="27"/>
      <c r="D7692" s="27"/>
      <c r="E7692" s="27"/>
      <c r="F7692" s="26"/>
      <c r="G7692" s="28"/>
      <c r="H7692" s="31"/>
    </row>
    <row r="7693" spans="2:8">
      <c r="B7693" s="27"/>
      <c r="C7693" s="27"/>
      <c r="D7693" s="27"/>
      <c r="E7693" s="27"/>
      <c r="F7693" s="26"/>
      <c r="G7693" s="28"/>
      <c r="H7693" s="31"/>
    </row>
    <row r="7694" spans="2:8">
      <c r="B7694" s="27"/>
      <c r="C7694" s="27"/>
      <c r="D7694" s="27"/>
      <c r="E7694" s="27"/>
      <c r="F7694" s="26"/>
      <c r="G7694" s="28"/>
      <c r="H7694" s="31"/>
    </row>
    <row r="7695" spans="2:8">
      <c r="B7695" s="27"/>
      <c r="C7695" s="27"/>
      <c r="D7695" s="27"/>
      <c r="E7695" s="27"/>
      <c r="F7695" s="26"/>
      <c r="G7695" s="28"/>
      <c r="H7695" s="31"/>
    </row>
    <row r="7696" spans="2:8">
      <c r="B7696" s="27"/>
      <c r="C7696" s="27"/>
      <c r="D7696" s="27"/>
      <c r="E7696" s="27"/>
      <c r="F7696" s="26"/>
      <c r="G7696" s="28"/>
      <c r="H7696" s="31"/>
    </row>
    <row r="7697" spans="2:8">
      <c r="B7697" s="27"/>
      <c r="C7697" s="27"/>
      <c r="D7697" s="27"/>
      <c r="E7697" s="27"/>
      <c r="F7697" s="26"/>
      <c r="G7697" s="28"/>
      <c r="H7697" s="31"/>
    </row>
    <row r="7698" spans="2:8">
      <c r="B7698" s="27"/>
      <c r="C7698" s="27"/>
      <c r="D7698" s="27"/>
      <c r="E7698" s="27"/>
      <c r="F7698" s="26"/>
      <c r="G7698" s="28"/>
      <c r="H7698" s="31"/>
    </row>
    <row r="7699" spans="2:8">
      <c r="B7699" s="27"/>
      <c r="C7699" s="27"/>
      <c r="D7699" s="27"/>
      <c r="E7699" s="27"/>
      <c r="F7699" s="26"/>
      <c r="G7699" s="28"/>
      <c r="H7699" s="31"/>
    </row>
    <row r="7700" spans="2:8">
      <c r="B7700" s="27"/>
      <c r="C7700" s="27"/>
      <c r="D7700" s="27"/>
      <c r="E7700" s="27"/>
      <c r="F7700" s="26"/>
      <c r="G7700" s="28"/>
      <c r="H7700" s="31"/>
    </row>
    <row r="7701" spans="2:8">
      <c r="B7701" s="27"/>
      <c r="C7701" s="27"/>
      <c r="D7701" s="27"/>
      <c r="E7701" s="27"/>
      <c r="F7701" s="26"/>
      <c r="G7701" s="28"/>
      <c r="H7701" s="31"/>
    </row>
    <row r="7702" spans="2:8">
      <c r="B7702" s="27"/>
      <c r="C7702" s="27"/>
      <c r="D7702" s="27"/>
      <c r="E7702" s="27"/>
      <c r="F7702" s="26"/>
      <c r="G7702" s="28"/>
      <c r="H7702" s="31"/>
    </row>
    <row r="7703" spans="2:8">
      <c r="B7703" s="27"/>
      <c r="C7703" s="27"/>
      <c r="D7703" s="27"/>
      <c r="E7703" s="27"/>
      <c r="F7703" s="26"/>
      <c r="G7703" s="28"/>
      <c r="H7703" s="31"/>
    </row>
    <row r="7704" spans="2:8">
      <c r="B7704" s="27"/>
      <c r="C7704" s="27"/>
      <c r="D7704" s="27"/>
      <c r="E7704" s="27"/>
      <c r="F7704" s="26"/>
      <c r="G7704" s="28"/>
      <c r="H7704" s="31"/>
    </row>
    <row r="7705" spans="2:8">
      <c r="B7705" s="27"/>
      <c r="C7705" s="27"/>
      <c r="D7705" s="27"/>
      <c r="E7705" s="27"/>
      <c r="F7705" s="26"/>
      <c r="G7705" s="28"/>
      <c r="H7705" s="31"/>
    </row>
    <row r="7706" spans="2:8">
      <c r="B7706" s="27"/>
      <c r="C7706" s="27"/>
      <c r="D7706" s="27"/>
      <c r="E7706" s="27"/>
      <c r="F7706" s="26"/>
      <c r="G7706" s="28"/>
      <c r="H7706" s="31"/>
    </row>
    <row r="7707" spans="2:8">
      <c r="B7707" s="27"/>
      <c r="C7707" s="27"/>
      <c r="D7707" s="27"/>
      <c r="E7707" s="27"/>
      <c r="F7707" s="26"/>
      <c r="G7707" s="28"/>
      <c r="H7707" s="31"/>
    </row>
    <row r="7708" spans="2:8">
      <c r="B7708" s="27"/>
      <c r="C7708" s="27"/>
      <c r="D7708" s="27"/>
      <c r="E7708" s="27"/>
      <c r="F7708" s="26"/>
      <c r="G7708" s="28"/>
      <c r="H7708" s="31"/>
    </row>
    <row r="7709" spans="2:8">
      <c r="B7709" s="27"/>
      <c r="C7709" s="27"/>
      <c r="D7709" s="27"/>
      <c r="E7709" s="27"/>
      <c r="F7709" s="26"/>
      <c r="G7709" s="28"/>
      <c r="H7709" s="31"/>
    </row>
    <row r="7710" spans="2:8">
      <c r="B7710" s="27"/>
      <c r="C7710" s="27"/>
      <c r="D7710" s="27"/>
      <c r="E7710" s="27"/>
      <c r="F7710" s="26"/>
      <c r="G7710" s="28"/>
      <c r="H7710" s="31"/>
    </row>
    <row r="7711" spans="2:8">
      <c r="B7711" s="27"/>
      <c r="C7711" s="27"/>
      <c r="D7711" s="27"/>
      <c r="E7711" s="27"/>
      <c r="F7711" s="26"/>
      <c r="G7711" s="28"/>
      <c r="H7711" s="31"/>
    </row>
    <row r="7712" spans="2:8">
      <c r="B7712" s="27"/>
      <c r="C7712" s="27"/>
      <c r="D7712" s="27"/>
      <c r="E7712" s="27"/>
      <c r="F7712" s="26"/>
      <c r="G7712" s="28"/>
      <c r="H7712" s="31"/>
    </row>
    <row r="7713" spans="2:8">
      <c r="B7713" s="27"/>
      <c r="C7713" s="27"/>
      <c r="D7713" s="27"/>
      <c r="E7713" s="27"/>
      <c r="F7713" s="26"/>
      <c r="G7713" s="28"/>
      <c r="H7713" s="31"/>
    </row>
    <row r="7714" spans="2:8">
      <c r="B7714" s="27"/>
      <c r="C7714" s="27"/>
      <c r="D7714" s="27"/>
      <c r="E7714" s="27"/>
      <c r="F7714" s="26"/>
      <c r="G7714" s="28"/>
      <c r="H7714" s="31"/>
    </row>
    <row r="7715" spans="2:8">
      <c r="B7715" s="27"/>
      <c r="C7715" s="27"/>
      <c r="D7715" s="27"/>
      <c r="E7715" s="27"/>
      <c r="F7715" s="26"/>
      <c r="G7715" s="28"/>
      <c r="H7715" s="31"/>
    </row>
    <row r="7716" spans="2:8">
      <c r="B7716" s="27"/>
      <c r="C7716" s="27"/>
      <c r="D7716" s="27"/>
      <c r="E7716" s="27"/>
      <c r="F7716" s="26"/>
      <c r="G7716" s="28"/>
      <c r="H7716" s="31"/>
    </row>
    <row r="7717" spans="2:8">
      <c r="B7717" s="27"/>
      <c r="C7717" s="27"/>
      <c r="D7717" s="27"/>
      <c r="E7717" s="27"/>
      <c r="F7717" s="26"/>
      <c r="G7717" s="28"/>
      <c r="H7717" s="31"/>
    </row>
    <row r="7718" spans="2:8">
      <c r="B7718" s="27"/>
      <c r="C7718" s="27"/>
      <c r="D7718" s="27"/>
      <c r="E7718" s="27"/>
      <c r="F7718" s="26"/>
      <c r="G7718" s="28"/>
      <c r="H7718" s="31"/>
    </row>
    <row r="7719" spans="2:8">
      <c r="B7719" s="27"/>
      <c r="C7719" s="27"/>
      <c r="D7719" s="27"/>
      <c r="E7719" s="27"/>
      <c r="F7719" s="26"/>
      <c r="G7719" s="28"/>
      <c r="H7719" s="31"/>
    </row>
    <row r="7720" spans="2:8">
      <c r="B7720" s="27"/>
      <c r="C7720" s="27"/>
      <c r="D7720" s="27"/>
      <c r="E7720" s="27"/>
      <c r="F7720" s="26"/>
      <c r="G7720" s="28"/>
      <c r="H7720" s="31"/>
    </row>
    <row r="7721" spans="2:8">
      <c r="B7721" s="27"/>
      <c r="C7721" s="27"/>
      <c r="D7721" s="27"/>
      <c r="E7721" s="27"/>
      <c r="F7721" s="26"/>
      <c r="G7721" s="28"/>
      <c r="H7721" s="31"/>
    </row>
    <row r="7722" spans="2:8">
      <c r="B7722" s="27"/>
      <c r="C7722" s="27"/>
      <c r="D7722" s="27"/>
      <c r="E7722" s="27"/>
      <c r="F7722" s="26"/>
      <c r="G7722" s="28"/>
      <c r="H7722" s="31"/>
    </row>
    <row r="7723" spans="2:8">
      <c r="B7723" s="27"/>
      <c r="C7723" s="27"/>
      <c r="D7723" s="27"/>
      <c r="E7723" s="27"/>
      <c r="F7723" s="26"/>
      <c r="G7723" s="28"/>
      <c r="H7723" s="31"/>
    </row>
    <row r="7724" spans="2:8">
      <c r="B7724" s="27"/>
      <c r="C7724" s="27"/>
      <c r="D7724" s="27"/>
      <c r="E7724" s="27"/>
      <c r="F7724" s="26"/>
      <c r="G7724" s="28"/>
      <c r="H7724" s="31"/>
    </row>
    <row r="7725" spans="2:8">
      <c r="B7725" s="27"/>
      <c r="C7725" s="27"/>
      <c r="D7725" s="27"/>
      <c r="E7725" s="27"/>
      <c r="F7725" s="26"/>
      <c r="G7725" s="28"/>
      <c r="H7725" s="31"/>
    </row>
    <row r="7726" spans="2:8">
      <c r="B7726" s="27"/>
      <c r="C7726" s="27"/>
      <c r="D7726" s="27"/>
      <c r="E7726" s="27"/>
      <c r="F7726" s="26"/>
      <c r="G7726" s="28"/>
      <c r="H7726" s="31"/>
    </row>
    <row r="7727" spans="2:8">
      <c r="B7727" s="27"/>
      <c r="C7727" s="27"/>
      <c r="D7727" s="27"/>
      <c r="E7727" s="27"/>
      <c r="F7727" s="26"/>
      <c r="G7727" s="28"/>
      <c r="H7727" s="31"/>
    </row>
    <row r="7728" spans="2:8">
      <c r="B7728" s="27"/>
      <c r="C7728" s="27"/>
      <c r="D7728" s="27"/>
      <c r="E7728" s="27"/>
      <c r="F7728" s="26"/>
      <c r="G7728" s="28"/>
      <c r="H7728" s="31"/>
    </row>
    <row r="7729" spans="2:8">
      <c r="B7729" s="27"/>
      <c r="C7729" s="27"/>
      <c r="D7729" s="27"/>
      <c r="E7729" s="27"/>
      <c r="F7729" s="26"/>
      <c r="G7729" s="28"/>
      <c r="H7729" s="31"/>
    </row>
    <row r="7730" spans="2:8">
      <c r="B7730" s="27"/>
      <c r="C7730" s="27"/>
      <c r="D7730" s="27"/>
      <c r="E7730" s="27"/>
      <c r="F7730" s="26"/>
      <c r="G7730" s="28"/>
      <c r="H7730" s="31"/>
    </row>
    <row r="7731" spans="2:8">
      <c r="B7731" s="27"/>
      <c r="C7731" s="27"/>
      <c r="D7731" s="27"/>
      <c r="E7731" s="27"/>
      <c r="F7731" s="26"/>
      <c r="G7731" s="28"/>
      <c r="H7731" s="31"/>
    </row>
    <row r="7732" spans="2:8">
      <c r="B7732" s="27"/>
      <c r="C7732" s="27"/>
      <c r="D7732" s="27"/>
      <c r="E7732" s="27"/>
      <c r="F7732" s="26"/>
      <c r="G7732" s="28"/>
      <c r="H7732" s="31"/>
    </row>
    <row r="7733" spans="2:8">
      <c r="B7733" s="27"/>
      <c r="C7733" s="27"/>
      <c r="D7733" s="27"/>
      <c r="E7733" s="27"/>
      <c r="F7733" s="26"/>
      <c r="G7733" s="28"/>
      <c r="H7733" s="31"/>
    </row>
    <row r="7734" spans="2:8">
      <c r="B7734" s="27"/>
      <c r="C7734" s="27"/>
      <c r="D7734" s="27"/>
      <c r="E7734" s="27"/>
      <c r="F7734" s="26"/>
      <c r="G7734" s="28"/>
      <c r="H7734" s="31"/>
    </row>
    <row r="7735" spans="2:8">
      <c r="B7735" s="27"/>
      <c r="C7735" s="27"/>
      <c r="D7735" s="27"/>
      <c r="E7735" s="27"/>
      <c r="F7735" s="26"/>
      <c r="G7735" s="28"/>
      <c r="H7735" s="31"/>
    </row>
    <row r="7736" spans="2:8">
      <c r="B7736" s="27"/>
      <c r="C7736" s="27"/>
      <c r="D7736" s="27"/>
      <c r="E7736" s="27"/>
      <c r="F7736" s="26"/>
      <c r="G7736" s="28"/>
      <c r="H7736" s="31"/>
    </row>
    <row r="7737" spans="2:8">
      <c r="B7737" s="27"/>
      <c r="C7737" s="27"/>
      <c r="D7737" s="27"/>
      <c r="E7737" s="27"/>
      <c r="F7737" s="26"/>
      <c r="G7737" s="28"/>
      <c r="H7737" s="31"/>
    </row>
    <row r="7738" spans="2:8">
      <c r="B7738" s="27"/>
      <c r="C7738" s="27"/>
      <c r="D7738" s="27"/>
      <c r="E7738" s="27"/>
      <c r="F7738" s="26"/>
      <c r="G7738" s="28"/>
      <c r="H7738" s="31"/>
    </row>
    <row r="7739" spans="2:8">
      <c r="B7739" s="27"/>
      <c r="C7739" s="27"/>
      <c r="D7739" s="27"/>
      <c r="E7739" s="27"/>
      <c r="F7739" s="26"/>
      <c r="G7739" s="28"/>
      <c r="H7739" s="31"/>
    </row>
    <row r="7740" spans="2:8">
      <c r="B7740" s="27"/>
      <c r="C7740" s="27"/>
      <c r="D7740" s="27"/>
      <c r="E7740" s="27"/>
      <c r="F7740" s="26"/>
      <c r="G7740" s="28"/>
      <c r="H7740" s="31"/>
    </row>
    <row r="7741" spans="2:8">
      <c r="B7741" s="27"/>
      <c r="C7741" s="27"/>
      <c r="D7741" s="27"/>
      <c r="E7741" s="27"/>
      <c r="F7741" s="26"/>
      <c r="G7741" s="28"/>
      <c r="H7741" s="31"/>
    </row>
    <row r="7742" spans="2:8">
      <c r="B7742" s="27"/>
      <c r="C7742" s="27"/>
      <c r="D7742" s="27"/>
      <c r="E7742" s="27"/>
      <c r="F7742" s="26"/>
      <c r="G7742" s="28"/>
      <c r="H7742" s="31"/>
    </row>
    <row r="7743" spans="2:8">
      <c r="B7743" s="27"/>
      <c r="C7743" s="27"/>
      <c r="D7743" s="27"/>
      <c r="E7743" s="27"/>
      <c r="F7743" s="26"/>
      <c r="G7743" s="28"/>
      <c r="H7743" s="31"/>
    </row>
    <row r="7744" spans="2:8">
      <c r="B7744" s="27"/>
      <c r="C7744" s="27"/>
      <c r="D7744" s="27"/>
      <c r="E7744" s="27"/>
      <c r="F7744" s="26"/>
      <c r="G7744" s="28"/>
      <c r="H7744" s="31"/>
    </row>
    <row r="7745" spans="2:8">
      <c r="B7745" s="27"/>
      <c r="C7745" s="27"/>
      <c r="D7745" s="27"/>
      <c r="E7745" s="27"/>
      <c r="F7745" s="26"/>
      <c r="G7745" s="28"/>
      <c r="H7745" s="31"/>
    </row>
    <row r="7746" spans="2:8">
      <c r="B7746" s="27"/>
      <c r="C7746" s="27"/>
      <c r="D7746" s="27"/>
      <c r="E7746" s="27"/>
      <c r="F7746" s="26"/>
      <c r="G7746" s="28"/>
      <c r="H7746" s="31"/>
    </row>
    <row r="7747" spans="2:8">
      <c r="B7747" s="27"/>
      <c r="C7747" s="27"/>
      <c r="D7747" s="27"/>
      <c r="E7747" s="27"/>
      <c r="F7747" s="26"/>
      <c r="G7747" s="28"/>
      <c r="H7747" s="31"/>
    </row>
    <row r="7748" spans="2:8">
      <c r="B7748" s="27"/>
      <c r="C7748" s="27"/>
      <c r="D7748" s="27"/>
      <c r="E7748" s="27"/>
      <c r="F7748" s="26"/>
      <c r="G7748" s="28"/>
      <c r="H7748" s="31"/>
    </row>
    <row r="7749" spans="2:8">
      <c r="B7749" s="27"/>
      <c r="C7749" s="27"/>
      <c r="D7749" s="27"/>
      <c r="E7749" s="27"/>
      <c r="F7749" s="26"/>
      <c r="G7749" s="28"/>
      <c r="H7749" s="31"/>
    </row>
    <row r="7750" spans="2:8">
      <c r="B7750" s="27"/>
      <c r="C7750" s="27"/>
      <c r="D7750" s="27"/>
      <c r="E7750" s="27"/>
      <c r="F7750" s="26"/>
      <c r="G7750" s="28"/>
      <c r="H7750" s="31"/>
    </row>
    <row r="7751" spans="2:8">
      <c r="B7751" s="27"/>
      <c r="C7751" s="27"/>
      <c r="D7751" s="27"/>
      <c r="E7751" s="27"/>
      <c r="F7751" s="26"/>
      <c r="G7751" s="28"/>
      <c r="H7751" s="31"/>
    </row>
    <row r="7752" spans="2:8">
      <c r="B7752" s="27"/>
      <c r="C7752" s="27"/>
      <c r="D7752" s="27"/>
      <c r="E7752" s="27"/>
      <c r="F7752" s="26"/>
      <c r="G7752" s="28"/>
      <c r="H7752" s="31"/>
    </row>
    <row r="7753" spans="2:8">
      <c r="B7753" s="27"/>
      <c r="C7753" s="27"/>
      <c r="D7753" s="27"/>
      <c r="E7753" s="27"/>
      <c r="F7753" s="26"/>
      <c r="G7753" s="28"/>
      <c r="H7753" s="31"/>
    </row>
    <row r="7754" spans="2:8">
      <c r="B7754" s="27"/>
      <c r="C7754" s="27"/>
      <c r="D7754" s="27"/>
      <c r="E7754" s="27"/>
      <c r="F7754" s="26"/>
      <c r="G7754" s="28"/>
      <c r="H7754" s="31"/>
    </row>
    <row r="7755" spans="2:8">
      <c r="B7755" s="27"/>
      <c r="C7755" s="27"/>
      <c r="D7755" s="27"/>
      <c r="E7755" s="27"/>
      <c r="F7755" s="26"/>
      <c r="G7755" s="28"/>
      <c r="H7755" s="31"/>
    </row>
    <row r="7756" spans="2:8">
      <c r="B7756" s="27"/>
      <c r="C7756" s="27"/>
      <c r="D7756" s="27"/>
      <c r="E7756" s="27"/>
      <c r="F7756" s="26"/>
      <c r="G7756" s="28"/>
      <c r="H7756" s="31"/>
    </row>
    <row r="7757" spans="2:8">
      <c r="B7757" s="27"/>
      <c r="C7757" s="27"/>
      <c r="D7757" s="27"/>
      <c r="E7757" s="27"/>
      <c r="F7757" s="26"/>
      <c r="G7757" s="28"/>
      <c r="H7757" s="31"/>
    </row>
    <row r="7758" spans="2:8">
      <c r="B7758" s="27"/>
      <c r="C7758" s="27"/>
      <c r="D7758" s="27"/>
      <c r="E7758" s="27"/>
      <c r="F7758" s="26"/>
      <c r="G7758" s="28"/>
      <c r="H7758" s="31"/>
    </row>
    <row r="7759" spans="2:8">
      <c r="B7759" s="27"/>
      <c r="C7759" s="27"/>
      <c r="D7759" s="27"/>
      <c r="E7759" s="27"/>
      <c r="F7759" s="26"/>
      <c r="G7759" s="28"/>
      <c r="H7759" s="31"/>
    </row>
    <row r="7760" spans="2:8">
      <c r="B7760" s="27"/>
      <c r="C7760" s="27"/>
      <c r="D7760" s="27"/>
      <c r="E7760" s="27"/>
      <c r="F7760" s="26"/>
      <c r="G7760" s="28"/>
      <c r="H7760" s="31"/>
    </row>
    <row r="7761" spans="2:8">
      <c r="B7761" s="27"/>
      <c r="C7761" s="27"/>
      <c r="D7761" s="27"/>
      <c r="E7761" s="27"/>
      <c r="F7761" s="26"/>
      <c r="G7761" s="28"/>
      <c r="H7761" s="31"/>
    </row>
    <row r="7762" spans="2:8">
      <c r="B7762" s="27"/>
      <c r="C7762" s="27"/>
      <c r="D7762" s="27"/>
      <c r="E7762" s="27"/>
      <c r="F7762" s="26"/>
      <c r="G7762" s="28"/>
      <c r="H7762" s="31"/>
    </row>
    <row r="7763" spans="2:8">
      <c r="B7763" s="27"/>
      <c r="C7763" s="27"/>
      <c r="D7763" s="27"/>
      <c r="E7763" s="27"/>
      <c r="F7763" s="26"/>
      <c r="G7763" s="28"/>
      <c r="H7763" s="31"/>
    </row>
    <row r="7764" spans="2:8">
      <c r="B7764" s="27"/>
      <c r="C7764" s="27"/>
      <c r="D7764" s="27"/>
      <c r="E7764" s="27"/>
      <c r="F7764" s="26"/>
      <c r="G7764" s="28"/>
      <c r="H7764" s="31"/>
    </row>
    <row r="7765" spans="2:8">
      <c r="B7765" s="27"/>
      <c r="C7765" s="27"/>
      <c r="D7765" s="27"/>
      <c r="E7765" s="27"/>
      <c r="F7765" s="26"/>
      <c r="G7765" s="28"/>
      <c r="H7765" s="31"/>
    </row>
    <row r="7766" spans="2:8">
      <c r="B7766" s="27"/>
      <c r="C7766" s="27"/>
      <c r="D7766" s="27"/>
      <c r="E7766" s="27"/>
      <c r="F7766" s="26"/>
      <c r="G7766" s="28"/>
      <c r="H7766" s="31"/>
    </row>
    <row r="7767" spans="2:8">
      <c r="B7767" s="27"/>
      <c r="C7767" s="27"/>
      <c r="D7767" s="27"/>
      <c r="E7767" s="27"/>
      <c r="F7767" s="26"/>
      <c r="G7767" s="28"/>
      <c r="H7767" s="31"/>
    </row>
    <row r="7768" spans="2:8">
      <c r="B7768" s="27"/>
      <c r="C7768" s="27"/>
      <c r="D7768" s="27"/>
      <c r="E7768" s="27"/>
      <c r="F7768" s="26"/>
      <c r="G7768" s="28"/>
      <c r="H7768" s="31"/>
    </row>
    <row r="7769" spans="2:8">
      <c r="B7769" s="27"/>
      <c r="C7769" s="27"/>
      <c r="D7769" s="27"/>
      <c r="E7769" s="27"/>
      <c r="F7769" s="26"/>
      <c r="G7769" s="28"/>
      <c r="H7769" s="31"/>
    </row>
    <row r="7770" spans="2:8">
      <c r="B7770" s="27"/>
      <c r="C7770" s="27"/>
      <c r="D7770" s="27"/>
      <c r="E7770" s="27"/>
      <c r="F7770" s="26"/>
      <c r="G7770" s="28"/>
      <c r="H7770" s="31"/>
    </row>
    <row r="7771" spans="2:8">
      <c r="B7771" s="27"/>
      <c r="C7771" s="27"/>
      <c r="D7771" s="27"/>
      <c r="E7771" s="27"/>
      <c r="F7771" s="26"/>
      <c r="G7771" s="28"/>
      <c r="H7771" s="31"/>
    </row>
    <row r="7772" spans="2:8">
      <c r="B7772" s="27"/>
      <c r="C7772" s="27"/>
      <c r="D7772" s="27"/>
      <c r="E7772" s="27"/>
      <c r="F7772" s="26"/>
      <c r="G7772" s="28"/>
      <c r="H7772" s="31"/>
    </row>
    <row r="7773" spans="2:8">
      <c r="B7773" s="27"/>
      <c r="C7773" s="27"/>
      <c r="D7773" s="27"/>
      <c r="E7773" s="27"/>
      <c r="F7773" s="26"/>
      <c r="G7773" s="28"/>
      <c r="H7773" s="31"/>
    </row>
    <row r="7774" spans="2:8">
      <c r="B7774" s="27"/>
      <c r="C7774" s="27"/>
      <c r="D7774" s="27"/>
      <c r="E7774" s="27"/>
      <c r="F7774" s="26"/>
      <c r="G7774" s="28"/>
      <c r="H7774" s="31"/>
    </row>
    <row r="7775" spans="2:8">
      <c r="B7775" s="27"/>
      <c r="C7775" s="27"/>
      <c r="D7775" s="27"/>
      <c r="E7775" s="27"/>
      <c r="F7775" s="26"/>
      <c r="G7775" s="28"/>
      <c r="H7775" s="31"/>
    </row>
    <row r="7776" spans="2:8">
      <c r="B7776" s="27"/>
      <c r="C7776" s="27"/>
      <c r="D7776" s="27"/>
      <c r="E7776" s="27"/>
      <c r="F7776" s="26"/>
      <c r="G7776" s="28"/>
      <c r="H7776" s="31"/>
    </row>
    <row r="7777" spans="2:8">
      <c r="B7777" s="27"/>
      <c r="C7777" s="27"/>
      <c r="D7777" s="27"/>
      <c r="E7777" s="27"/>
      <c r="F7777" s="26"/>
      <c r="G7777" s="28"/>
      <c r="H7777" s="31"/>
    </row>
    <row r="7778" spans="2:8">
      <c r="B7778" s="27"/>
      <c r="C7778" s="27"/>
      <c r="D7778" s="27"/>
      <c r="E7778" s="27"/>
      <c r="F7778" s="26"/>
      <c r="G7778" s="28"/>
      <c r="H7778" s="31"/>
    </row>
    <row r="7779" spans="2:8">
      <c r="B7779" s="27"/>
      <c r="C7779" s="27"/>
      <c r="D7779" s="27"/>
      <c r="E7779" s="27"/>
      <c r="F7779" s="26"/>
      <c r="G7779" s="28"/>
      <c r="H7779" s="31"/>
    </row>
    <row r="7780" spans="2:8">
      <c r="B7780" s="27"/>
      <c r="C7780" s="27"/>
      <c r="D7780" s="27"/>
      <c r="E7780" s="27"/>
      <c r="F7780" s="26"/>
      <c r="G7780" s="28"/>
      <c r="H7780" s="31"/>
    </row>
    <row r="7781" spans="2:8">
      <c r="B7781" s="27"/>
      <c r="C7781" s="27"/>
      <c r="D7781" s="27"/>
      <c r="E7781" s="27"/>
      <c r="F7781" s="26"/>
      <c r="G7781" s="28"/>
      <c r="H7781" s="31"/>
    </row>
    <row r="7782" spans="2:8">
      <c r="B7782" s="27"/>
      <c r="C7782" s="27"/>
      <c r="D7782" s="27"/>
      <c r="E7782" s="27"/>
      <c r="F7782" s="26"/>
      <c r="G7782" s="28"/>
      <c r="H7782" s="31"/>
    </row>
    <row r="7783" spans="2:8">
      <c r="B7783" s="27"/>
      <c r="C7783" s="27"/>
      <c r="D7783" s="27"/>
      <c r="E7783" s="27"/>
      <c r="F7783" s="26"/>
      <c r="G7783" s="28"/>
      <c r="H7783" s="31"/>
    </row>
    <row r="7784" spans="2:8">
      <c r="B7784" s="27"/>
      <c r="C7784" s="27"/>
      <c r="D7784" s="27"/>
      <c r="E7784" s="27"/>
      <c r="F7784" s="26"/>
      <c r="G7784" s="28"/>
      <c r="H7784" s="31"/>
    </row>
    <row r="7785" spans="2:8">
      <c r="B7785" s="27"/>
      <c r="C7785" s="27"/>
      <c r="D7785" s="27"/>
      <c r="E7785" s="27"/>
      <c r="F7785" s="26"/>
      <c r="G7785" s="28"/>
      <c r="H7785" s="31"/>
    </row>
    <row r="7786" spans="2:8">
      <c r="B7786" s="27"/>
      <c r="C7786" s="27"/>
      <c r="D7786" s="27"/>
      <c r="E7786" s="27"/>
      <c r="F7786" s="26"/>
      <c r="G7786" s="28"/>
      <c r="H7786" s="31"/>
    </row>
    <row r="7787" spans="2:8">
      <c r="B7787" s="27"/>
      <c r="C7787" s="27"/>
      <c r="D7787" s="27"/>
      <c r="E7787" s="27"/>
      <c r="F7787" s="26"/>
      <c r="G7787" s="28"/>
      <c r="H7787" s="31"/>
    </row>
    <row r="7788" spans="2:8">
      <c r="B7788" s="27"/>
      <c r="C7788" s="27"/>
      <c r="D7788" s="27"/>
      <c r="E7788" s="27"/>
      <c r="F7788" s="26"/>
      <c r="G7788" s="28"/>
      <c r="H7788" s="31"/>
    </row>
    <row r="7789" spans="2:8">
      <c r="B7789" s="27"/>
      <c r="C7789" s="27"/>
      <c r="D7789" s="27"/>
      <c r="E7789" s="27"/>
      <c r="F7789" s="26"/>
      <c r="G7789" s="28"/>
      <c r="H7789" s="31"/>
    </row>
    <row r="7790" spans="2:8">
      <c r="B7790" s="27"/>
      <c r="C7790" s="27"/>
      <c r="D7790" s="27"/>
      <c r="E7790" s="27"/>
      <c r="F7790" s="26"/>
      <c r="G7790" s="28"/>
      <c r="H7790" s="31"/>
    </row>
    <row r="7791" spans="2:8">
      <c r="B7791" s="27"/>
      <c r="C7791" s="27"/>
      <c r="D7791" s="27"/>
      <c r="E7791" s="27"/>
      <c r="F7791" s="26"/>
      <c r="G7791" s="28"/>
      <c r="H7791" s="31"/>
    </row>
    <row r="7792" spans="2:8">
      <c r="B7792" s="27"/>
      <c r="C7792" s="27"/>
      <c r="D7792" s="27"/>
      <c r="E7792" s="27"/>
      <c r="F7792" s="26"/>
      <c r="G7792" s="28"/>
      <c r="H7792" s="31"/>
    </row>
    <row r="7793" spans="2:8">
      <c r="B7793" s="27"/>
      <c r="C7793" s="27"/>
      <c r="D7793" s="27"/>
      <c r="E7793" s="27"/>
      <c r="F7793" s="26"/>
      <c r="G7793" s="28"/>
      <c r="H7793" s="31"/>
    </row>
    <row r="7794" spans="2:8">
      <c r="B7794" s="27"/>
      <c r="C7794" s="27"/>
      <c r="D7794" s="27"/>
      <c r="E7794" s="27"/>
      <c r="F7794" s="26"/>
      <c r="G7794" s="28"/>
      <c r="H7794" s="31"/>
    </row>
    <row r="7795" spans="2:8">
      <c r="B7795" s="27"/>
      <c r="C7795" s="27"/>
      <c r="D7795" s="27"/>
      <c r="E7795" s="27"/>
      <c r="F7795" s="26"/>
      <c r="G7795" s="28"/>
      <c r="H7795" s="31"/>
    </row>
    <row r="7796" spans="2:8">
      <c r="B7796" s="27"/>
      <c r="C7796" s="27"/>
      <c r="D7796" s="27"/>
      <c r="E7796" s="27"/>
      <c r="F7796" s="26"/>
      <c r="G7796" s="28"/>
      <c r="H7796" s="31"/>
    </row>
    <row r="7797" spans="2:8">
      <c r="B7797" s="27"/>
      <c r="C7797" s="27"/>
      <c r="D7797" s="27"/>
      <c r="E7797" s="27"/>
      <c r="F7797" s="26"/>
      <c r="G7797" s="28"/>
      <c r="H7797" s="31"/>
    </row>
    <row r="7798" spans="2:8">
      <c r="B7798" s="27"/>
      <c r="C7798" s="27"/>
      <c r="D7798" s="27"/>
      <c r="E7798" s="27"/>
      <c r="F7798" s="26"/>
      <c r="G7798" s="28"/>
      <c r="H7798" s="31"/>
    </row>
    <row r="7799" spans="2:8">
      <c r="B7799" s="27"/>
      <c r="C7799" s="27"/>
      <c r="D7799" s="27"/>
      <c r="E7799" s="27"/>
      <c r="F7799" s="26"/>
      <c r="G7799" s="28"/>
      <c r="H7799" s="31"/>
    </row>
    <row r="7800" spans="2:8">
      <c r="B7800" s="27"/>
      <c r="C7800" s="27"/>
      <c r="D7800" s="27"/>
      <c r="E7800" s="27"/>
      <c r="F7800" s="26"/>
      <c r="G7800" s="28"/>
      <c r="H7800" s="31"/>
    </row>
    <row r="7801" spans="2:8">
      <c r="B7801" s="27"/>
      <c r="C7801" s="27"/>
      <c r="D7801" s="27"/>
      <c r="E7801" s="27"/>
      <c r="F7801" s="26"/>
      <c r="G7801" s="28"/>
      <c r="H7801" s="31"/>
    </row>
    <row r="7802" spans="2:8">
      <c r="B7802" s="27"/>
      <c r="C7802" s="27"/>
      <c r="D7802" s="27"/>
      <c r="E7802" s="27"/>
      <c r="F7802" s="26"/>
      <c r="G7802" s="28"/>
      <c r="H7802" s="31"/>
    </row>
    <row r="7803" spans="2:8">
      <c r="B7803" s="27"/>
      <c r="C7803" s="27"/>
      <c r="D7803" s="27"/>
      <c r="E7803" s="27"/>
      <c r="F7803" s="26"/>
      <c r="G7803" s="28"/>
      <c r="H7803" s="31"/>
    </row>
    <row r="7804" spans="2:8">
      <c r="B7804" s="27"/>
      <c r="C7804" s="27"/>
      <c r="D7804" s="27"/>
      <c r="E7804" s="27"/>
      <c r="F7804" s="26"/>
      <c r="G7804" s="28"/>
      <c r="H7804" s="31"/>
    </row>
    <row r="7805" spans="2:8">
      <c r="B7805" s="27"/>
      <c r="C7805" s="27"/>
      <c r="D7805" s="27"/>
      <c r="E7805" s="27"/>
      <c r="F7805" s="26"/>
      <c r="G7805" s="28"/>
      <c r="H7805" s="31"/>
    </row>
    <row r="7806" spans="2:8">
      <c r="B7806" s="27"/>
      <c r="C7806" s="27"/>
      <c r="D7806" s="27"/>
      <c r="E7806" s="27"/>
      <c r="F7806" s="26"/>
      <c r="G7806" s="28"/>
      <c r="H7806" s="31"/>
    </row>
    <row r="7807" spans="2:8">
      <c r="B7807" s="27"/>
      <c r="C7807" s="27"/>
      <c r="D7807" s="27"/>
      <c r="E7807" s="27"/>
      <c r="F7807" s="26"/>
      <c r="G7807" s="28"/>
      <c r="H7807" s="31"/>
    </row>
    <row r="7808" spans="2:8">
      <c r="B7808" s="27"/>
      <c r="C7808" s="27"/>
      <c r="D7808" s="27"/>
      <c r="E7808" s="27"/>
      <c r="F7808" s="26"/>
      <c r="G7808" s="28"/>
      <c r="H7808" s="31"/>
    </row>
    <row r="7809" spans="2:8">
      <c r="B7809" s="27"/>
      <c r="C7809" s="27"/>
      <c r="D7809" s="27"/>
      <c r="E7809" s="27"/>
      <c r="F7809" s="26"/>
      <c r="G7809" s="28"/>
      <c r="H7809" s="31"/>
    </row>
    <row r="7810" spans="2:8">
      <c r="B7810" s="27"/>
      <c r="C7810" s="27"/>
      <c r="D7810" s="27"/>
      <c r="E7810" s="27"/>
      <c r="F7810" s="26"/>
      <c r="G7810" s="28"/>
      <c r="H7810" s="31"/>
    </row>
    <row r="7811" spans="2:8">
      <c r="B7811" s="27"/>
      <c r="C7811" s="27"/>
      <c r="D7811" s="27"/>
      <c r="E7811" s="27"/>
      <c r="F7811" s="26"/>
      <c r="G7811" s="28"/>
      <c r="H7811" s="31"/>
    </row>
    <row r="7812" spans="2:8">
      <c r="B7812" s="27"/>
      <c r="C7812" s="27"/>
      <c r="D7812" s="27"/>
      <c r="E7812" s="27"/>
      <c r="F7812" s="26"/>
      <c r="G7812" s="28"/>
      <c r="H7812" s="31"/>
    </row>
    <row r="7813" spans="2:8">
      <c r="B7813" s="27"/>
      <c r="C7813" s="27"/>
      <c r="D7813" s="27"/>
      <c r="E7813" s="27"/>
      <c r="F7813" s="26"/>
      <c r="G7813" s="28"/>
      <c r="H7813" s="31"/>
    </row>
    <row r="7814" spans="2:8">
      <c r="B7814" s="27"/>
      <c r="C7814" s="27"/>
      <c r="D7814" s="27"/>
      <c r="E7814" s="27"/>
      <c r="F7814" s="26"/>
      <c r="G7814" s="28"/>
      <c r="H7814" s="31"/>
    </row>
    <row r="7815" spans="2:8">
      <c r="B7815" s="27"/>
      <c r="C7815" s="27"/>
      <c r="D7815" s="27"/>
      <c r="E7815" s="27"/>
      <c r="F7815" s="26"/>
      <c r="G7815" s="28"/>
      <c r="H7815" s="31"/>
    </row>
    <row r="7816" spans="2:8">
      <c r="B7816" s="27"/>
      <c r="C7816" s="27"/>
      <c r="D7816" s="27"/>
      <c r="E7816" s="27"/>
      <c r="F7816" s="26"/>
      <c r="G7816" s="28"/>
      <c r="H7816" s="31"/>
    </row>
    <row r="7817" spans="2:8">
      <c r="B7817" s="27"/>
      <c r="C7817" s="27"/>
      <c r="D7817" s="27"/>
      <c r="E7817" s="27"/>
      <c r="F7817" s="26"/>
      <c r="G7817" s="28"/>
      <c r="H7817" s="31"/>
    </row>
    <row r="7818" spans="2:8">
      <c r="B7818" s="27"/>
      <c r="C7818" s="27"/>
      <c r="D7818" s="27"/>
      <c r="E7818" s="27"/>
      <c r="F7818" s="26"/>
      <c r="G7818" s="28"/>
      <c r="H7818" s="31"/>
    </row>
    <row r="7819" spans="2:8">
      <c r="B7819" s="27"/>
      <c r="C7819" s="27"/>
      <c r="D7819" s="27"/>
      <c r="E7819" s="27"/>
      <c r="F7819" s="26"/>
      <c r="G7819" s="28"/>
      <c r="H7819" s="31"/>
    </row>
    <row r="7820" spans="2:8">
      <c r="B7820" s="27"/>
      <c r="C7820" s="27"/>
      <c r="D7820" s="27"/>
      <c r="E7820" s="27"/>
      <c r="F7820" s="26"/>
      <c r="G7820" s="28"/>
      <c r="H7820" s="31"/>
    </row>
    <row r="7821" spans="2:8">
      <c r="B7821" s="27"/>
      <c r="C7821" s="27"/>
      <c r="D7821" s="27"/>
      <c r="E7821" s="27"/>
      <c r="F7821" s="26"/>
      <c r="G7821" s="28"/>
      <c r="H7821" s="31"/>
    </row>
    <row r="7822" spans="2:8">
      <c r="B7822" s="27"/>
      <c r="C7822" s="27"/>
      <c r="D7822" s="27"/>
      <c r="E7822" s="27"/>
      <c r="F7822" s="26"/>
      <c r="G7822" s="28"/>
      <c r="H7822" s="31"/>
    </row>
    <row r="7823" spans="2:8">
      <c r="B7823" s="27"/>
      <c r="C7823" s="27"/>
      <c r="D7823" s="27"/>
      <c r="E7823" s="27"/>
      <c r="F7823" s="26"/>
      <c r="G7823" s="28"/>
      <c r="H7823" s="31"/>
    </row>
    <row r="7824" spans="2:8">
      <c r="B7824" s="27"/>
      <c r="C7824" s="27"/>
      <c r="D7824" s="27"/>
      <c r="E7824" s="27"/>
      <c r="F7824" s="26"/>
      <c r="G7824" s="28"/>
      <c r="H7824" s="31"/>
    </row>
    <row r="7825" spans="2:8">
      <c r="B7825" s="27"/>
      <c r="C7825" s="27"/>
      <c r="D7825" s="27"/>
      <c r="E7825" s="27"/>
      <c r="F7825" s="26"/>
      <c r="G7825" s="28"/>
      <c r="H7825" s="31"/>
    </row>
    <row r="7826" spans="2:8">
      <c r="B7826" s="27"/>
      <c r="C7826" s="27"/>
      <c r="D7826" s="27"/>
      <c r="E7826" s="27"/>
      <c r="F7826" s="26"/>
      <c r="G7826" s="28"/>
      <c r="H7826" s="31"/>
    </row>
    <row r="7827" spans="2:8">
      <c r="B7827" s="27"/>
      <c r="C7827" s="27"/>
      <c r="D7827" s="27"/>
      <c r="E7827" s="27"/>
      <c r="F7827" s="26"/>
      <c r="G7827" s="28"/>
      <c r="H7827" s="31"/>
    </row>
    <row r="7828" spans="2:8">
      <c r="B7828" s="27"/>
      <c r="C7828" s="27"/>
      <c r="D7828" s="27"/>
      <c r="E7828" s="27"/>
      <c r="F7828" s="26"/>
      <c r="G7828" s="28"/>
      <c r="H7828" s="31"/>
    </row>
    <row r="7829" spans="2:8">
      <c r="B7829" s="27"/>
      <c r="C7829" s="27"/>
      <c r="D7829" s="27"/>
      <c r="E7829" s="27"/>
      <c r="F7829" s="26"/>
      <c r="G7829" s="28"/>
      <c r="H7829" s="31"/>
    </row>
    <row r="7830" spans="2:8">
      <c r="B7830" s="27"/>
      <c r="C7830" s="27"/>
      <c r="D7830" s="27"/>
      <c r="E7830" s="27"/>
      <c r="F7830" s="26"/>
      <c r="G7830" s="28"/>
      <c r="H7830" s="31"/>
    </row>
    <row r="7831" spans="2:8">
      <c r="B7831" s="27"/>
      <c r="C7831" s="27"/>
      <c r="D7831" s="27"/>
      <c r="E7831" s="27"/>
      <c r="F7831" s="26"/>
      <c r="G7831" s="28"/>
      <c r="H7831" s="31"/>
    </row>
    <row r="7832" spans="2:8">
      <c r="B7832" s="27"/>
      <c r="C7832" s="27"/>
      <c r="D7832" s="27"/>
      <c r="E7832" s="27"/>
      <c r="F7832" s="26"/>
      <c r="G7832" s="28"/>
      <c r="H7832" s="31"/>
    </row>
    <row r="7833" spans="2:8">
      <c r="B7833" s="27"/>
      <c r="C7833" s="27"/>
      <c r="D7833" s="27"/>
      <c r="E7833" s="27"/>
      <c r="F7833" s="26"/>
      <c r="G7833" s="28"/>
      <c r="H7833" s="31"/>
    </row>
    <row r="7834" spans="2:8">
      <c r="B7834" s="27"/>
      <c r="C7834" s="27"/>
      <c r="D7834" s="27"/>
      <c r="E7834" s="27"/>
      <c r="F7834" s="26"/>
      <c r="G7834" s="28"/>
      <c r="H7834" s="31"/>
    </row>
    <row r="7835" spans="2:8">
      <c r="B7835" s="27"/>
      <c r="C7835" s="27"/>
      <c r="D7835" s="27"/>
      <c r="E7835" s="27"/>
      <c r="F7835" s="26"/>
      <c r="G7835" s="28"/>
      <c r="H7835" s="31"/>
    </row>
    <row r="7836" spans="2:8">
      <c r="B7836" s="27"/>
      <c r="C7836" s="27"/>
      <c r="D7836" s="27"/>
      <c r="E7836" s="27"/>
      <c r="F7836" s="26"/>
      <c r="G7836" s="28"/>
      <c r="H7836" s="31"/>
    </row>
    <row r="7837" spans="2:8">
      <c r="B7837" s="27"/>
      <c r="C7837" s="27"/>
      <c r="D7837" s="27"/>
      <c r="E7837" s="27"/>
      <c r="F7837" s="26"/>
      <c r="G7837" s="28"/>
      <c r="H7837" s="31"/>
    </row>
    <row r="7838" spans="2:8">
      <c r="B7838" s="27"/>
      <c r="C7838" s="27"/>
      <c r="D7838" s="27"/>
      <c r="E7838" s="27"/>
      <c r="F7838" s="26"/>
      <c r="G7838" s="28"/>
      <c r="H7838" s="31"/>
    </row>
    <row r="7839" spans="2:8">
      <c r="B7839" s="27"/>
      <c r="C7839" s="27"/>
      <c r="D7839" s="27"/>
      <c r="E7839" s="27"/>
      <c r="F7839" s="26"/>
      <c r="G7839" s="28"/>
      <c r="H7839" s="31"/>
    </row>
    <row r="7840" spans="2:8">
      <c r="B7840" s="27"/>
      <c r="C7840" s="27"/>
      <c r="D7840" s="27"/>
      <c r="E7840" s="27"/>
      <c r="F7840" s="26"/>
      <c r="G7840" s="28"/>
      <c r="H7840" s="31"/>
    </row>
    <row r="7841" spans="2:8">
      <c r="B7841" s="27"/>
      <c r="C7841" s="27"/>
      <c r="D7841" s="27"/>
      <c r="E7841" s="27"/>
      <c r="F7841" s="26"/>
      <c r="G7841" s="28"/>
      <c r="H7841" s="31"/>
    </row>
    <row r="7842" spans="2:8">
      <c r="B7842" s="27"/>
      <c r="C7842" s="27"/>
      <c r="D7842" s="27"/>
      <c r="E7842" s="27"/>
      <c r="F7842" s="26"/>
      <c r="G7842" s="28"/>
      <c r="H7842" s="31"/>
    </row>
    <row r="7843" spans="2:8">
      <c r="B7843" s="27"/>
      <c r="C7843" s="27"/>
      <c r="D7843" s="27"/>
      <c r="E7843" s="27"/>
      <c r="F7843" s="26"/>
      <c r="G7843" s="28"/>
      <c r="H7843" s="31"/>
    </row>
    <row r="7844" spans="2:8">
      <c r="B7844" s="27"/>
      <c r="C7844" s="27"/>
      <c r="D7844" s="27"/>
      <c r="E7844" s="27"/>
      <c r="F7844" s="26"/>
      <c r="G7844" s="28"/>
      <c r="H7844" s="31"/>
    </row>
    <row r="7845" spans="2:8">
      <c r="B7845" s="27"/>
      <c r="C7845" s="27"/>
      <c r="D7845" s="27"/>
      <c r="E7845" s="27"/>
      <c r="F7845" s="26"/>
      <c r="G7845" s="28"/>
      <c r="H7845" s="31"/>
    </row>
    <row r="7846" spans="2:8">
      <c r="B7846" s="27"/>
      <c r="C7846" s="27"/>
      <c r="D7846" s="27"/>
      <c r="E7846" s="27"/>
      <c r="F7846" s="26"/>
      <c r="G7846" s="28"/>
      <c r="H7846" s="31"/>
    </row>
    <row r="7847" spans="2:8">
      <c r="B7847" s="27"/>
      <c r="C7847" s="27"/>
      <c r="D7847" s="27"/>
      <c r="E7847" s="27"/>
      <c r="F7847" s="26"/>
      <c r="G7847" s="28"/>
      <c r="H7847" s="31"/>
    </row>
    <row r="7848" spans="2:8">
      <c r="B7848" s="27"/>
      <c r="C7848" s="27"/>
      <c r="D7848" s="27"/>
      <c r="E7848" s="27"/>
      <c r="F7848" s="26"/>
      <c r="G7848" s="28"/>
      <c r="H7848" s="31"/>
    </row>
    <row r="7849" spans="2:8">
      <c r="B7849" s="27"/>
      <c r="C7849" s="27"/>
      <c r="D7849" s="27"/>
      <c r="E7849" s="27"/>
      <c r="F7849" s="26"/>
      <c r="G7849" s="28"/>
      <c r="H7849" s="31"/>
    </row>
    <row r="7850" spans="2:8">
      <c r="B7850" s="27"/>
      <c r="C7850" s="27"/>
      <c r="D7850" s="27"/>
      <c r="E7850" s="27"/>
      <c r="F7850" s="26"/>
      <c r="G7850" s="28"/>
      <c r="H7850" s="31"/>
    </row>
    <row r="7851" spans="2:8">
      <c r="B7851" s="27"/>
      <c r="C7851" s="27"/>
      <c r="D7851" s="27"/>
      <c r="E7851" s="27"/>
      <c r="F7851" s="26"/>
      <c r="G7851" s="28"/>
      <c r="H7851" s="31"/>
    </row>
    <row r="7852" spans="2:8">
      <c r="B7852" s="27"/>
      <c r="C7852" s="27"/>
      <c r="D7852" s="27"/>
      <c r="E7852" s="27"/>
      <c r="F7852" s="26"/>
      <c r="G7852" s="28"/>
      <c r="H7852" s="31"/>
    </row>
    <row r="7853" spans="2:8">
      <c r="B7853" s="27"/>
      <c r="C7853" s="27"/>
      <c r="D7853" s="27"/>
      <c r="E7853" s="27"/>
      <c r="F7853" s="26"/>
      <c r="G7853" s="28"/>
      <c r="H7853" s="31"/>
    </row>
    <row r="7854" spans="2:8">
      <c r="B7854" s="27"/>
      <c r="C7854" s="27"/>
      <c r="D7854" s="27"/>
      <c r="E7854" s="27"/>
      <c r="F7854" s="26"/>
      <c r="G7854" s="28"/>
      <c r="H7854" s="31"/>
    </row>
    <row r="7855" spans="2:8">
      <c r="B7855" s="27"/>
      <c r="C7855" s="27"/>
      <c r="D7855" s="27"/>
      <c r="E7855" s="27"/>
      <c r="F7855" s="26"/>
      <c r="G7855" s="28"/>
      <c r="H7855" s="31"/>
    </row>
    <row r="7856" spans="2:8">
      <c r="B7856" s="27"/>
      <c r="C7856" s="27"/>
      <c r="D7856" s="27"/>
      <c r="E7856" s="27"/>
      <c r="F7856" s="26"/>
      <c r="G7856" s="28"/>
      <c r="H7856" s="31"/>
    </row>
    <row r="7857" spans="2:8">
      <c r="B7857" s="27"/>
      <c r="C7857" s="27"/>
      <c r="D7857" s="27"/>
      <c r="E7857" s="27"/>
      <c r="F7857" s="26"/>
      <c r="G7857" s="28"/>
      <c r="H7857" s="31"/>
    </row>
    <row r="7858" spans="2:8">
      <c r="B7858" s="27"/>
      <c r="C7858" s="27"/>
      <c r="D7858" s="27"/>
      <c r="E7858" s="27"/>
      <c r="F7858" s="26"/>
      <c r="G7858" s="28"/>
      <c r="H7858" s="31"/>
    </row>
    <row r="7859" spans="2:8">
      <c r="B7859" s="27"/>
      <c r="C7859" s="27"/>
      <c r="D7859" s="27"/>
      <c r="E7859" s="27"/>
      <c r="F7859" s="26"/>
      <c r="G7859" s="28"/>
      <c r="H7859" s="31"/>
    </row>
    <row r="7860" spans="2:8">
      <c r="B7860" s="27"/>
      <c r="C7860" s="27"/>
      <c r="D7860" s="27"/>
      <c r="E7860" s="27"/>
      <c r="F7860" s="26"/>
      <c r="G7860" s="28"/>
      <c r="H7860" s="31"/>
    </row>
    <row r="7861" spans="2:8">
      <c r="B7861" s="27"/>
      <c r="C7861" s="27"/>
      <c r="D7861" s="27"/>
      <c r="E7861" s="27"/>
      <c r="F7861" s="26"/>
      <c r="G7861" s="28"/>
      <c r="H7861" s="31"/>
    </row>
    <row r="7862" spans="2:8">
      <c r="B7862" s="27"/>
      <c r="C7862" s="27"/>
      <c r="D7862" s="27"/>
      <c r="E7862" s="27"/>
      <c r="F7862" s="26"/>
      <c r="G7862" s="28"/>
      <c r="H7862" s="31"/>
    </row>
    <row r="7863" spans="2:8">
      <c r="B7863" s="27"/>
      <c r="C7863" s="27"/>
      <c r="D7863" s="27"/>
      <c r="E7863" s="27"/>
      <c r="F7863" s="26"/>
      <c r="G7863" s="28"/>
      <c r="H7863" s="31"/>
    </row>
    <row r="7864" spans="2:8">
      <c r="B7864" s="27"/>
      <c r="C7864" s="27"/>
      <c r="D7864" s="27"/>
      <c r="E7864" s="27"/>
      <c r="F7864" s="26"/>
      <c r="G7864" s="28"/>
      <c r="H7864" s="31"/>
    </row>
    <row r="7865" spans="2:8">
      <c r="B7865" s="27"/>
      <c r="C7865" s="27"/>
      <c r="D7865" s="27"/>
      <c r="E7865" s="27"/>
      <c r="F7865" s="26"/>
      <c r="G7865" s="28"/>
      <c r="H7865" s="31"/>
    </row>
    <row r="7866" spans="2:8">
      <c r="B7866" s="27"/>
      <c r="C7866" s="27"/>
      <c r="D7866" s="27"/>
      <c r="E7866" s="27"/>
      <c r="F7866" s="26"/>
      <c r="G7866" s="28"/>
      <c r="H7866" s="31"/>
    </row>
    <row r="7867" spans="2:8">
      <c r="B7867" s="27"/>
      <c r="C7867" s="27"/>
      <c r="D7867" s="27"/>
      <c r="E7867" s="27"/>
      <c r="F7867" s="26"/>
      <c r="G7867" s="28"/>
      <c r="H7867" s="31"/>
    </row>
    <row r="7868" spans="2:8">
      <c r="B7868" s="27"/>
      <c r="C7868" s="27"/>
      <c r="D7868" s="27"/>
      <c r="E7868" s="27"/>
      <c r="F7868" s="26"/>
      <c r="G7868" s="28"/>
      <c r="H7868" s="31"/>
    </row>
    <row r="7869" spans="2:8">
      <c r="B7869" s="27"/>
      <c r="C7869" s="27"/>
      <c r="D7869" s="27"/>
      <c r="E7869" s="27"/>
      <c r="F7869" s="26"/>
      <c r="G7869" s="28"/>
      <c r="H7869" s="31"/>
    </row>
    <row r="7870" spans="2:8">
      <c r="B7870" s="27"/>
      <c r="C7870" s="27"/>
      <c r="D7870" s="27"/>
      <c r="E7870" s="27"/>
      <c r="F7870" s="26"/>
      <c r="G7870" s="28"/>
      <c r="H7870" s="31"/>
    </row>
    <row r="7871" spans="2:8">
      <c r="B7871" s="27"/>
      <c r="C7871" s="27"/>
      <c r="D7871" s="27"/>
      <c r="E7871" s="27"/>
      <c r="F7871" s="26"/>
      <c r="G7871" s="28"/>
      <c r="H7871" s="31"/>
    </row>
    <row r="7872" spans="2:8">
      <c r="B7872" s="27"/>
      <c r="C7872" s="27"/>
      <c r="D7872" s="27"/>
      <c r="E7872" s="27"/>
      <c r="F7872" s="26"/>
      <c r="G7872" s="28"/>
      <c r="H7872" s="31"/>
    </row>
    <row r="7873" spans="2:8">
      <c r="B7873" s="27"/>
      <c r="C7873" s="27"/>
      <c r="D7873" s="27"/>
      <c r="E7873" s="27"/>
      <c r="F7873" s="26"/>
      <c r="G7873" s="28"/>
      <c r="H7873" s="31"/>
    </row>
    <row r="7874" spans="2:8">
      <c r="B7874" s="27"/>
      <c r="C7874" s="27"/>
      <c r="D7874" s="27"/>
      <c r="E7874" s="27"/>
      <c r="F7874" s="26"/>
      <c r="G7874" s="28"/>
      <c r="H7874" s="31"/>
    </row>
    <row r="7875" spans="2:8">
      <c r="B7875" s="27"/>
      <c r="C7875" s="27"/>
      <c r="D7875" s="27"/>
      <c r="E7875" s="27"/>
      <c r="F7875" s="26"/>
      <c r="G7875" s="28"/>
      <c r="H7875" s="31"/>
    </row>
    <row r="7876" spans="2:8">
      <c r="B7876" s="27"/>
      <c r="C7876" s="27"/>
      <c r="D7876" s="27"/>
      <c r="E7876" s="27"/>
      <c r="F7876" s="26"/>
      <c r="G7876" s="28"/>
      <c r="H7876" s="31"/>
    </row>
    <row r="7877" spans="2:8">
      <c r="B7877" s="27"/>
      <c r="C7877" s="27"/>
      <c r="D7877" s="27"/>
      <c r="E7877" s="27"/>
      <c r="F7877" s="26"/>
      <c r="G7877" s="28"/>
      <c r="H7877" s="31"/>
    </row>
    <row r="7878" spans="2:8">
      <c r="B7878" s="27"/>
      <c r="C7878" s="27"/>
      <c r="D7878" s="27"/>
      <c r="E7878" s="27"/>
      <c r="F7878" s="26"/>
      <c r="G7878" s="28"/>
      <c r="H7878" s="31"/>
    </row>
    <row r="7879" spans="2:8">
      <c r="B7879" s="27"/>
      <c r="C7879" s="27"/>
      <c r="D7879" s="27"/>
      <c r="E7879" s="27"/>
      <c r="F7879" s="26"/>
      <c r="G7879" s="28"/>
      <c r="H7879" s="31"/>
    </row>
    <row r="7880" spans="2:8">
      <c r="B7880" s="27"/>
      <c r="C7880" s="27"/>
      <c r="D7880" s="27"/>
      <c r="E7880" s="27"/>
      <c r="F7880" s="26"/>
      <c r="G7880" s="28"/>
      <c r="H7880" s="31"/>
    </row>
    <row r="7881" spans="2:8">
      <c r="B7881" s="27"/>
      <c r="C7881" s="27"/>
      <c r="D7881" s="27"/>
      <c r="E7881" s="27"/>
      <c r="F7881" s="26"/>
      <c r="G7881" s="28"/>
      <c r="H7881" s="31"/>
    </row>
    <row r="7882" spans="2:8">
      <c r="B7882" s="27"/>
      <c r="C7882" s="27"/>
      <c r="D7882" s="27"/>
      <c r="E7882" s="27"/>
      <c r="F7882" s="26"/>
      <c r="G7882" s="28"/>
      <c r="H7882" s="31"/>
    </row>
    <row r="7883" spans="2:8">
      <c r="B7883" s="27"/>
      <c r="C7883" s="27"/>
      <c r="D7883" s="27"/>
      <c r="E7883" s="27"/>
      <c r="F7883" s="26"/>
      <c r="G7883" s="28"/>
      <c r="H7883" s="31"/>
    </row>
    <row r="7884" spans="2:8">
      <c r="B7884" s="27"/>
      <c r="C7884" s="27"/>
      <c r="D7884" s="27"/>
      <c r="E7884" s="27"/>
      <c r="F7884" s="26"/>
      <c r="G7884" s="28"/>
      <c r="H7884" s="31"/>
    </row>
    <row r="7885" spans="2:8">
      <c r="B7885" s="27"/>
      <c r="C7885" s="27"/>
      <c r="D7885" s="27"/>
      <c r="E7885" s="27"/>
      <c r="F7885" s="26"/>
      <c r="G7885" s="28"/>
      <c r="H7885" s="31"/>
    </row>
    <row r="7886" spans="2:8">
      <c r="B7886" s="27"/>
      <c r="C7886" s="27"/>
      <c r="D7886" s="27"/>
      <c r="E7886" s="27"/>
      <c r="F7886" s="26"/>
      <c r="G7886" s="28"/>
      <c r="H7886" s="31"/>
    </row>
    <row r="7887" spans="2:8">
      <c r="B7887" s="27"/>
      <c r="C7887" s="27"/>
      <c r="D7887" s="27"/>
      <c r="E7887" s="27"/>
      <c r="F7887" s="26"/>
      <c r="G7887" s="28"/>
      <c r="H7887" s="31"/>
    </row>
    <row r="7888" spans="2:8">
      <c r="B7888" s="27"/>
      <c r="C7888" s="27"/>
      <c r="D7888" s="27"/>
      <c r="E7888" s="27"/>
      <c r="F7888" s="26"/>
      <c r="G7888" s="28"/>
      <c r="H7888" s="31"/>
    </row>
    <row r="7889" spans="2:8">
      <c r="B7889" s="27"/>
      <c r="C7889" s="27"/>
      <c r="D7889" s="27"/>
      <c r="E7889" s="27"/>
      <c r="F7889" s="26"/>
      <c r="G7889" s="28"/>
      <c r="H7889" s="31"/>
    </row>
    <row r="7890" spans="2:8">
      <c r="B7890" s="27"/>
      <c r="C7890" s="27"/>
      <c r="D7890" s="27"/>
      <c r="E7890" s="27"/>
      <c r="F7890" s="26"/>
      <c r="G7890" s="28"/>
      <c r="H7890" s="31"/>
    </row>
    <row r="7891" spans="2:8">
      <c r="B7891" s="27"/>
      <c r="C7891" s="27"/>
      <c r="D7891" s="27"/>
      <c r="E7891" s="27"/>
      <c r="F7891" s="26"/>
      <c r="G7891" s="28"/>
      <c r="H7891" s="31"/>
    </row>
    <row r="7892" spans="2:8">
      <c r="B7892" s="27"/>
      <c r="C7892" s="27"/>
      <c r="D7892" s="27"/>
      <c r="E7892" s="27"/>
      <c r="F7892" s="26"/>
      <c r="G7892" s="28"/>
      <c r="H7892" s="31"/>
    </row>
    <row r="7893" spans="2:8">
      <c r="B7893" s="27"/>
      <c r="C7893" s="27"/>
      <c r="D7893" s="27"/>
      <c r="E7893" s="27"/>
      <c r="F7893" s="26"/>
      <c r="G7893" s="28"/>
      <c r="H7893" s="31"/>
    </row>
    <row r="7894" spans="2:8">
      <c r="B7894" s="27"/>
      <c r="C7894" s="27"/>
      <c r="D7894" s="27"/>
      <c r="E7894" s="27"/>
      <c r="F7894" s="26"/>
      <c r="G7894" s="28"/>
      <c r="H7894" s="31"/>
    </row>
    <row r="7895" spans="2:8">
      <c r="B7895" s="27"/>
      <c r="C7895" s="27"/>
      <c r="D7895" s="27"/>
      <c r="E7895" s="27"/>
      <c r="F7895" s="26"/>
      <c r="G7895" s="28"/>
      <c r="H7895" s="31"/>
    </row>
    <row r="7896" spans="2:8">
      <c r="B7896" s="27"/>
      <c r="C7896" s="27"/>
      <c r="D7896" s="27"/>
      <c r="E7896" s="27"/>
      <c r="F7896" s="26"/>
      <c r="G7896" s="28"/>
      <c r="H7896" s="31"/>
    </row>
    <row r="7897" spans="2:8">
      <c r="B7897" s="27"/>
      <c r="C7897" s="27"/>
      <c r="D7897" s="27"/>
      <c r="E7897" s="27"/>
      <c r="F7897" s="26"/>
      <c r="G7897" s="28"/>
      <c r="H7897" s="31"/>
    </row>
    <row r="7898" spans="2:8">
      <c r="B7898" s="27"/>
      <c r="C7898" s="27"/>
      <c r="D7898" s="27"/>
      <c r="E7898" s="27"/>
      <c r="F7898" s="26"/>
      <c r="G7898" s="28"/>
      <c r="H7898" s="31"/>
    </row>
    <row r="7899" spans="2:8">
      <c r="B7899" s="27"/>
      <c r="C7899" s="27"/>
      <c r="D7899" s="27"/>
      <c r="E7899" s="27"/>
      <c r="F7899" s="26"/>
      <c r="G7899" s="28"/>
      <c r="H7899" s="31"/>
    </row>
    <row r="7900" spans="2:8">
      <c r="B7900" s="27"/>
      <c r="C7900" s="27"/>
      <c r="D7900" s="27"/>
      <c r="E7900" s="27"/>
      <c r="F7900" s="26"/>
      <c r="G7900" s="28"/>
      <c r="H7900" s="31"/>
    </row>
    <row r="7901" spans="2:8">
      <c r="B7901" s="27"/>
      <c r="C7901" s="27"/>
      <c r="D7901" s="27"/>
      <c r="E7901" s="27"/>
      <c r="F7901" s="26"/>
      <c r="G7901" s="28"/>
      <c r="H7901" s="31"/>
    </row>
    <row r="7902" spans="2:8">
      <c r="B7902" s="27"/>
      <c r="C7902" s="27"/>
      <c r="D7902" s="27"/>
      <c r="E7902" s="27"/>
      <c r="F7902" s="26"/>
      <c r="G7902" s="28"/>
      <c r="H7902" s="31"/>
    </row>
    <row r="7903" spans="2:8">
      <c r="B7903" s="27"/>
      <c r="C7903" s="27"/>
      <c r="D7903" s="27"/>
      <c r="E7903" s="27"/>
      <c r="F7903" s="26"/>
      <c r="G7903" s="28"/>
      <c r="H7903" s="31"/>
    </row>
    <row r="7904" spans="2:8">
      <c r="B7904" s="27"/>
      <c r="C7904" s="27"/>
      <c r="D7904" s="27"/>
      <c r="E7904" s="27"/>
      <c r="F7904" s="26"/>
      <c r="G7904" s="28"/>
      <c r="H7904" s="31"/>
    </row>
    <row r="7905" spans="2:8">
      <c r="B7905" s="27"/>
      <c r="C7905" s="27"/>
      <c r="D7905" s="27"/>
      <c r="E7905" s="27"/>
      <c r="F7905" s="26"/>
      <c r="G7905" s="28"/>
      <c r="H7905" s="31"/>
    </row>
    <row r="7906" spans="2:8">
      <c r="B7906" s="27"/>
      <c r="C7906" s="27"/>
      <c r="D7906" s="27"/>
      <c r="E7906" s="27"/>
      <c r="F7906" s="26"/>
      <c r="G7906" s="28"/>
      <c r="H7906" s="31"/>
    </row>
    <row r="7907" spans="2:8">
      <c r="B7907" s="27"/>
      <c r="C7907" s="27"/>
      <c r="D7907" s="27"/>
      <c r="E7907" s="27"/>
      <c r="F7907" s="26"/>
      <c r="G7907" s="28"/>
      <c r="H7907" s="31"/>
    </row>
    <row r="7908" spans="2:8">
      <c r="B7908" s="27"/>
      <c r="C7908" s="27"/>
      <c r="D7908" s="27"/>
      <c r="E7908" s="27"/>
      <c r="F7908" s="26"/>
      <c r="G7908" s="28"/>
      <c r="H7908" s="31"/>
    </row>
    <row r="7909" spans="2:8">
      <c r="B7909" s="27"/>
      <c r="C7909" s="27"/>
      <c r="D7909" s="27"/>
      <c r="E7909" s="27"/>
      <c r="F7909" s="26"/>
      <c r="G7909" s="28"/>
      <c r="H7909" s="31"/>
    </row>
    <row r="7910" spans="2:8">
      <c r="B7910" s="27"/>
      <c r="C7910" s="27"/>
      <c r="D7910" s="27"/>
      <c r="E7910" s="27"/>
      <c r="F7910" s="26"/>
      <c r="G7910" s="28"/>
      <c r="H7910" s="31"/>
    </row>
    <row r="7911" spans="2:8">
      <c r="B7911" s="27"/>
      <c r="C7911" s="27"/>
      <c r="D7911" s="27"/>
      <c r="E7911" s="27"/>
      <c r="F7911" s="26"/>
      <c r="G7911" s="28"/>
      <c r="H7911" s="31"/>
    </row>
    <row r="7912" spans="2:8">
      <c r="B7912" s="27"/>
      <c r="C7912" s="27"/>
      <c r="D7912" s="27"/>
      <c r="E7912" s="27"/>
      <c r="F7912" s="26"/>
      <c r="G7912" s="28"/>
      <c r="H7912" s="31"/>
    </row>
    <row r="7913" spans="2:8">
      <c r="B7913" s="27"/>
      <c r="C7913" s="27"/>
      <c r="D7913" s="27"/>
      <c r="E7913" s="27"/>
      <c r="F7913" s="26"/>
      <c r="G7913" s="28"/>
      <c r="H7913" s="31"/>
    </row>
    <row r="7914" spans="2:8">
      <c r="B7914" s="27"/>
      <c r="C7914" s="27"/>
      <c r="D7914" s="27"/>
      <c r="E7914" s="27"/>
      <c r="F7914" s="26"/>
      <c r="G7914" s="28"/>
      <c r="H7914" s="31"/>
    </row>
    <row r="7915" spans="2:8">
      <c r="B7915" s="27"/>
      <c r="C7915" s="27"/>
      <c r="D7915" s="27"/>
      <c r="E7915" s="27"/>
      <c r="F7915" s="26"/>
      <c r="G7915" s="28"/>
      <c r="H7915" s="31"/>
    </row>
    <row r="7916" spans="2:8">
      <c r="B7916" s="27"/>
      <c r="C7916" s="27"/>
      <c r="D7916" s="27"/>
      <c r="E7916" s="27"/>
      <c r="F7916" s="26"/>
      <c r="G7916" s="28"/>
      <c r="H7916" s="31"/>
    </row>
    <row r="7917" spans="2:8">
      <c r="B7917" s="27"/>
      <c r="C7917" s="27"/>
      <c r="D7917" s="27"/>
      <c r="E7917" s="27"/>
      <c r="F7917" s="26"/>
      <c r="G7917" s="28"/>
      <c r="H7917" s="31"/>
    </row>
    <row r="7918" spans="2:8">
      <c r="B7918" s="27"/>
      <c r="C7918" s="27"/>
      <c r="D7918" s="27"/>
      <c r="E7918" s="27"/>
      <c r="F7918" s="26"/>
      <c r="G7918" s="28"/>
      <c r="H7918" s="31"/>
    </row>
    <row r="7919" spans="2:8">
      <c r="B7919" s="27"/>
      <c r="C7919" s="27"/>
      <c r="D7919" s="27"/>
      <c r="E7919" s="27"/>
      <c r="F7919" s="26"/>
      <c r="G7919" s="28"/>
      <c r="H7919" s="31"/>
    </row>
    <row r="7920" spans="2:8">
      <c r="B7920" s="27"/>
      <c r="C7920" s="27"/>
      <c r="D7920" s="27"/>
      <c r="E7920" s="27"/>
      <c r="F7920" s="26"/>
      <c r="G7920" s="28"/>
      <c r="H7920" s="31"/>
    </row>
    <row r="7921" spans="2:8">
      <c r="B7921" s="27"/>
      <c r="C7921" s="27"/>
      <c r="D7921" s="27"/>
      <c r="E7921" s="27"/>
      <c r="F7921" s="26"/>
      <c r="G7921" s="28"/>
      <c r="H7921" s="31"/>
    </row>
    <row r="7922" spans="2:8">
      <c r="B7922" s="27"/>
      <c r="C7922" s="27"/>
      <c r="D7922" s="27"/>
      <c r="E7922" s="27"/>
      <c r="F7922" s="26"/>
      <c r="G7922" s="28"/>
      <c r="H7922" s="31"/>
    </row>
    <row r="7923" spans="2:8">
      <c r="B7923" s="27"/>
      <c r="C7923" s="27"/>
      <c r="D7923" s="27"/>
      <c r="E7923" s="27"/>
      <c r="F7923" s="26"/>
      <c r="G7923" s="28"/>
      <c r="H7923" s="31"/>
    </row>
    <row r="7924" spans="2:8">
      <c r="B7924" s="27"/>
      <c r="C7924" s="27"/>
      <c r="D7924" s="27"/>
      <c r="E7924" s="27"/>
      <c r="F7924" s="26"/>
      <c r="G7924" s="28"/>
      <c r="H7924" s="31"/>
    </row>
    <row r="7925" spans="2:8">
      <c r="B7925" s="27"/>
      <c r="C7925" s="27"/>
      <c r="D7925" s="27"/>
      <c r="E7925" s="27"/>
      <c r="F7925" s="26"/>
      <c r="G7925" s="28"/>
      <c r="H7925" s="31"/>
    </row>
    <row r="7926" spans="2:8">
      <c r="B7926" s="27"/>
      <c r="C7926" s="27"/>
      <c r="D7926" s="27"/>
      <c r="E7926" s="27"/>
      <c r="F7926" s="26"/>
      <c r="G7926" s="28"/>
      <c r="H7926" s="31"/>
    </row>
    <row r="7927" spans="2:8">
      <c r="B7927" s="27"/>
      <c r="C7927" s="27"/>
      <c r="D7927" s="27"/>
      <c r="E7927" s="27"/>
      <c r="F7927" s="26"/>
      <c r="G7927" s="28"/>
      <c r="H7927" s="31"/>
    </row>
    <row r="7928" spans="2:8">
      <c r="B7928" s="27"/>
      <c r="C7928" s="27"/>
      <c r="D7928" s="27"/>
      <c r="E7928" s="27"/>
      <c r="F7928" s="26"/>
      <c r="G7928" s="28"/>
      <c r="H7928" s="31"/>
    </row>
    <row r="7929" spans="2:8">
      <c r="B7929" s="27"/>
      <c r="C7929" s="27"/>
      <c r="D7929" s="27"/>
      <c r="E7929" s="27"/>
      <c r="F7929" s="26"/>
      <c r="G7929" s="28"/>
      <c r="H7929" s="31"/>
    </row>
    <row r="7930" spans="2:8">
      <c r="B7930" s="27"/>
      <c r="C7930" s="27"/>
      <c r="D7930" s="27"/>
      <c r="E7930" s="27"/>
      <c r="F7930" s="26"/>
      <c r="G7930" s="28"/>
      <c r="H7930" s="31"/>
    </row>
    <row r="7931" spans="2:8">
      <c r="B7931" s="27"/>
      <c r="C7931" s="27"/>
      <c r="D7931" s="27"/>
      <c r="E7931" s="27"/>
      <c r="F7931" s="26"/>
      <c r="G7931" s="28"/>
      <c r="H7931" s="31"/>
    </row>
    <row r="7932" spans="2:8">
      <c r="B7932" s="27"/>
      <c r="C7932" s="27"/>
      <c r="D7932" s="27"/>
      <c r="E7932" s="27"/>
      <c r="F7932" s="26"/>
      <c r="G7932" s="28"/>
      <c r="H7932" s="31"/>
    </row>
    <row r="7933" spans="2:8">
      <c r="B7933" s="27"/>
      <c r="C7933" s="27"/>
      <c r="D7933" s="27"/>
      <c r="E7933" s="27"/>
      <c r="F7933" s="26"/>
      <c r="G7933" s="28"/>
      <c r="H7933" s="31"/>
    </row>
    <row r="7934" spans="2:8">
      <c r="B7934" s="27"/>
      <c r="C7934" s="27"/>
      <c r="D7934" s="27"/>
      <c r="E7934" s="27"/>
      <c r="F7934" s="26"/>
      <c r="G7934" s="28"/>
      <c r="H7934" s="31"/>
    </row>
    <row r="7935" spans="2:8">
      <c r="B7935" s="27"/>
      <c r="C7935" s="27"/>
      <c r="D7935" s="27"/>
      <c r="E7935" s="27"/>
      <c r="F7935" s="26"/>
      <c r="G7935" s="28"/>
      <c r="H7935" s="31"/>
    </row>
    <row r="7936" spans="2:8">
      <c r="B7936" s="27"/>
      <c r="C7936" s="27"/>
      <c r="D7936" s="27"/>
      <c r="E7936" s="27"/>
      <c r="F7936" s="26"/>
      <c r="G7936" s="28"/>
      <c r="H7936" s="31"/>
    </row>
    <row r="7937" spans="2:8">
      <c r="B7937" s="27"/>
      <c r="C7937" s="27"/>
      <c r="D7937" s="27"/>
      <c r="E7937" s="27"/>
      <c r="F7937" s="26"/>
      <c r="G7937" s="28"/>
      <c r="H7937" s="31"/>
    </row>
    <row r="7938" spans="2:8">
      <c r="B7938" s="27"/>
      <c r="C7938" s="27"/>
      <c r="D7938" s="27"/>
      <c r="E7938" s="27"/>
      <c r="F7938" s="26"/>
      <c r="G7938" s="28"/>
      <c r="H7938" s="31"/>
    </row>
    <row r="7939" spans="2:8">
      <c r="B7939" s="27"/>
      <c r="C7939" s="27"/>
      <c r="D7939" s="27"/>
      <c r="E7939" s="27"/>
      <c r="F7939" s="26"/>
      <c r="G7939" s="28"/>
      <c r="H7939" s="31"/>
    </row>
    <row r="7940" spans="2:8">
      <c r="B7940" s="27"/>
      <c r="C7940" s="27"/>
      <c r="D7940" s="27"/>
      <c r="E7940" s="27"/>
      <c r="F7940" s="26"/>
      <c r="G7940" s="28"/>
      <c r="H7940" s="31"/>
    </row>
    <row r="7941" spans="2:8">
      <c r="B7941" s="27"/>
      <c r="C7941" s="27"/>
      <c r="D7941" s="27"/>
      <c r="E7941" s="27"/>
      <c r="F7941" s="26"/>
      <c r="G7941" s="28"/>
      <c r="H7941" s="31"/>
    </row>
    <row r="7942" spans="2:8">
      <c r="B7942" s="27"/>
      <c r="C7942" s="27"/>
      <c r="D7942" s="27"/>
      <c r="E7942" s="27"/>
      <c r="F7942" s="26"/>
      <c r="G7942" s="28"/>
      <c r="H7942" s="31"/>
    </row>
    <row r="7943" spans="2:8">
      <c r="B7943" s="27"/>
      <c r="C7943" s="27"/>
      <c r="D7943" s="27"/>
      <c r="E7943" s="27"/>
      <c r="F7943" s="26"/>
      <c r="G7943" s="28"/>
      <c r="H7943" s="31"/>
    </row>
    <row r="7944" spans="2:8">
      <c r="B7944" s="27"/>
      <c r="C7944" s="27"/>
      <c r="D7944" s="27"/>
      <c r="E7944" s="27"/>
      <c r="F7944" s="26"/>
      <c r="G7944" s="28"/>
      <c r="H7944" s="31"/>
    </row>
    <row r="7945" spans="2:8">
      <c r="B7945" s="27"/>
      <c r="C7945" s="27"/>
      <c r="D7945" s="27"/>
      <c r="E7945" s="27"/>
      <c r="F7945" s="26"/>
      <c r="G7945" s="28"/>
      <c r="H7945" s="31"/>
    </row>
    <row r="7946" spans="2:8">
      <c r="B7946" s="27"/>
      <c r="C7946" s="27"/>
      <c r="D7946" s="27"/>
      <c r="E7946" s="27"/>
      <c r="F7946" s="26"/>
      <c r="G7946" s="28"/>
      <c r="H7946" s="31"/>
    </row>
    <row r="7947" spans="2:8">
      <c r="B7947" s="27"/>
      <c r="C7947" s="27"/>
      <c r="D7947" s="27"/>
      <c r="E7947" s="27"/>
      <c r="F7947" s="26"/>
      <c r="G7947" s="28"/>
      <c r="H7947" s="31"/>
    </row>
    <row r="7948" spans="2:8">
      <c r="B7948" s="27"/>
      <c r="C7948" s="27"/>
      <c r="D7948" s="27"/>
      <c r="E7948" s="27"/>
      <c r="F7948" s="26"/>
      <c r="G7948" s="28"/>
      <c r="H7948" s="31"/>
    </row>
    <row r="7949" spans="2:8">
      <c r="B7949" s="27"/>
      <c r="C7949" s="27"/>
      <c r="D7949" s="27"/>
      <c r="E7949" s="27"/>
      <c r="F7949" s="26"/>
      <c r="G7949" s="28"/>
      <c r="H7949" s="31"/>
    </row>
    <row r="7950" spans="2:8">
      <c r="B7950" s="27"/>
      <c r="C7950" s="27"/>
      <c r="D7950" s="27"/>
      <c r="E7950" s="27"/>
      <c r="F7950" s="26"/>
      <c r="G7950" s="28"/>
      <c r="H7950" s="31"/>
    </row>
    <row r="7951" spans="2:8">
      <c r="B7951" s="27"/>
      <c r="C7951" s="27"/>
      <c r="D7951" s="27"/>
      <c r="E7951" s="27"/>
      <c r="F7951" s="26"/>
      <c r="G7951" s="28"/>
      <c r="H7951" s="31"/>
    </row>
    <row r="7952" spans="2:8">
      <c r="B7952" s="27"/>
      <c r="C7952" s="27"/>
      <c r="D7952" s="27"/>
      <c r="E7952" s="27"/>
      <c r="F7952" s="26"/>
      <c r="G7952" s="28"/>
      <c r="H7952" s="31"/>
    </row>
    <row r="7953" spans="2:8">
      <c r="B7953" s="27"/>
      <c r="C7953" s="27"/>
      <c r="D7953" s="27"/>
      <c r="E7953" s="27"/>
      <c r="F7953" s="26"/>
      <c r="G7953" s="28"/>
      <c r="H7953" s="31"/>
    </row>
    <row r="7954" spans="2:8">
      <c r="B7954" s="27"/>
      <c r="C7954" s="27"/>
      <c r="D7954" s="27"/>
      <c r="E7954" s="27"/>
      <c r="F7954" s="26"/>
      <c r="G7954" s="28"/>
      <c r="H7954" s="31"/>
    </row>
    <row r="7955" spans="2:8">
      <c r="B7955" s="27"/>
      <c r="C7955" s="27"/>
      <c r="D7955" s="27"/>
      <c r="E7955" s="27"/>
      <c r="F7955" s="26"/>
      <c r="G7955" s="28"/>
      <c r="H7955" s="31"/>
    </row>
    <row r="7956" spans="2:8">
      <c r="B7956" s="27"/>
      <c r="C7956" s="27"/>
      <c r="D7956" s="27"/>
      <c r="E7956" s="27"/>
      <c r="F7956" s="26"/>
      <c r="G7956" s="28"/>
      <c r="H7956" s="31"/>
    </row>
    <row r="7957" spans="2:8">
      <c r="B7957" s="27"/>
      <c r="C7957" s="27"/>
      <c r="D7957" s="27"/>
      <c r="E7957" s="27"/>
      <c r="F7957" s="26"/>
      <c r="G7957" s="28"/>
      <c r="H7957" s="31"/>
    </row>
    <row r="7958" spans="2:8">
      <c r="B7958" s="27"/>
      <c r="C7958" s="27"/>
      <c r="D7958" s="27"/>
      <c r="E7958" s="27"/>
      <c r="F7958" s="26"/>
      <c r="G7958" s="28"/>
      <c r="H7958" s="31"/>
    </row>
    <row r="7959" spans="2:8">
      <c r="B7959" s="27"/>
      <c r="C7959" s="27"/>
      <c r="D7959" s="27"/>
      <c r="E7959" s="27"/>
      <c r="F7959" s="26"/>
      <c r="G7959" s="28"/>
      <c r="H7959" s="31"/>
    </row>
    <row r="7960" spans="2:8">
      <c r="B7960" s="27"/>
      <c r="C7960" s="27"/>
      <c r="D7960" s="27"/>
      <c r="E7960" s="27"/>
      <c r="F7960" s="26"/>
      <c r="G7960" s="28"/>
      <c r="H7960" s="31"/>
    </row>
    <row r="7961" spans="2:8">
      <c r="B7961" s="27"/>
      <c r="C7961" s="27"/>
      <c r="D7961" s="27"/>
      <c r="E7961" s="27"/>
      <c r="F7961" s="26"/>
      <c r="G7961" s="28"/>
      <c r="H7961" s="31"/>
    </row>
    <row r="7962" spans="2:8">
      <c r="B7962" s="27"/>
      <c r="C7962" s="27"/>
      <c r="D7962" s="27"/>
      <c r="E7962" s="27"/>
      <c r="F7962" s="26"/>
      <c r="G7962" s="28"/>
      <c r="H7962" s="31"/>
    </row>
    <row r="7963" spans="2:8">
      <c r="B7963" s="27"/>
      <c r="C7963" s="27"/>
      <c r="D7963" s="27"/>
      <c r="E7963" s="27"/>
      <c r="F7963" s="26"/>
      <c r="G7963" s="28"/>
      <c r="H7963" s="31"/>
    </row>
    <row r="7964" spans="2:8">
      <c r="B7964" s="27"/>
      <c r="C7964" s="27"/>
      <c r="D7964" s="27"/>
      <c r="E7964" s="27"/>
      <c r="F7964" s="26"/>
      <c r="G7964" s="28"/>
      <c r="H7964" s="31"/>
    </row>
    <row r="7965" spans="2:8">
      <c r="B7965" s="27"/>
      <c r="C7965" s="27"/>
      <c r="D7965" s="27"/>
      <c r="E7965" s="27"/>
      <c r="F7965" s="26"/>
      <c r="G7965" s="28"/>
      <c r="H7965" s="31"/>
    </row>
    <row r="7966" spans="2:8">
      <c r="B7966" s="27"/>
      <c r="C7966" s="27"/>
      <c r="D7966" s="27"/>
      <c r="E7966" s="27"/>
      <c r="F7966" s="26"/>
      <c r="G7966" s="28"/>
      <c r="H7966" s="31"/>
    </row>
    <row r="7967" spans="2:8">
      <c r="B7967" s="27"/>
      <c r="C7967" s="27"/>
      <c r="D7967" s="27"/>
      <c r="E7967" s="27"/>
      <c r="F7967" s="26"/>
      <c r="G7967" s="28"/>
      <c r="H7967" s="31"/>
    </row>
    <row r="7968" spans="2:8">
      <c r="B7968" s="27"/>
      <c r="C7968" s="27"/>
      <c r="D7968" s="27"/>
      <c r="E7968" s="27"/>
      <c r="F7968" s="26"/>
      <c r="G7968" s="28"/>
      <c r="H7968" s="31"/>
    </row>
    <row r="7969" spans="2:8">
      <c r="B7969" s="27"/>
      <c r="C7969" s="27"/>
      <c r="D7969" s="27"/>
      <c r="E7969" s="27"/>
      <c r="F7969" s="26"/>
      <c r="G7969" s="28"/>
      <c r="H7969" s="31"/>
    </row>
    <row r="7970" spans="2:8">
      <c r="B7970" s="27"/>
      <c r="C7970" s="27"/>
      <c r="D7970" s="27"/>
      <c r="E7970" s="27"/>
      <c r="F7970" s="26"/>
      <c r="G7970" s="28"/>
      <c r="H7970" s="31"/>
    </row>
    <row r="7971" spans="2:8">
      <c r="B7971" s="27"/>
      <c r="C7971" s="27"/>
      <c r="D7971" s="27"/>
      <c r="E7971" s="27"/>
      <c r="F7971" s="26"/>
      <c r="G7971" s="28"/>
      <c r="H7971" s="31"/>
    </row>
    <row r="7972" spans="2:8">
      <c r="B7972" s="27"/>
      <c r="C7972" s="27"/>
      <c r="D7972" s="27"/>
      <c r="E7972" s="27"/>
      <c r="F7972" s="26"/>
      <c r="G7972" s="28"/>
      <c r="H7972" s="31"/>
    </row>
    <row r="7973" spans="2:8">
      <c r="B7973" s="27"/>
      <c r="C7973" s="27"/>
      <c r="D7973" s="27"/>
      <c r="E7973" s="27"/>
      <c r="F7973" s="26"/>
      <c r="G7973" s="28"/>
      <c r="H7973" s="31"/>
    </row>
    <row r="7974" spans="2:8">
      <c r="B7974" s="27"/>
      <c r="C7974" s="27"/>
      <c r="D7974" s="27"/>
      <c r="E7974" s="27"/>
      <c r="F7974" s="26"/>
      <c r="G7974" s="28"/>
      <c r="H7974" s="31"/>
    </row>
    <row r="7975" spans="2:8">
      <c r="B7975" s="27"/>
      <c r="C7975" s="27"/>
      <c r="D7975" s="27"/>
      <c r="E7975" s="27"/>
      <c r="F7975" s="26"/>
      <c r="G7975" s="28"/>
      <c r="H7975" s="31"/>
    </row>
    <row r="7976" spans="2:8">
      <c r="B7976" s="27"/>
      <c r="C7976" s="27"/>
      <c r="D7976" s="27"/>
      <c r="E7976" s="27"/>
      <c r="F7976" s="26"/>
      <c r="G7976" s="28"/>
      <c r="H7976" s="31"/>
    </row>
    <row r="7977" spans="2:8">
      <c r="B7977" s="27"/>
      <c r="C7977" s="27"/>
      <c r="D7977" s="27"/>
      <c r="E7977" s="27"/>
      <c r="F7977" s="26"/>
      <c r="G7977" s="28"/>
      <c r="H7977" s="31"/>
    </row>
    <row r="7978" spans="2:8">
      <c r="B7978" s="27"/>
      <c r="C7978" s="27"/>
      <c r="D7978" s="27"/>
      <c r="E7978" s="27"/>
      <c r="F7978" s="26"/>
      <c r="G7978" s="28"/>
      <c r="H7978" s="31"/>
    </row>
    <row r="7979" spans="2:8">
      <c r="B7979" s="27"/>
      <c r="C7979" s="27"/>
      <c r="D7979" s="27"/>
      <c r="E7979" s="27"/>
      <c r="F7979" s="26"/>
      <c r="G7979" s="28"/>
      <c r="H7979" s="31"/>
    </row>
    <row r="7980" spans="2:8">
      <c r="B7980" s="27"/>
      <c r="C7980" s="27"/>
      <c r="D7980" s="27"/>
      <c r="E7980" s="27"/>
      <c r="F7980" s="26"/>
      <c r="G7980" s="28"/>
      <c r="H7980" s="31"/>
    </row>
    <row r="7981" spans="2:8">
      <c r="B7981" s="27"/>
      <c r="C7981" s="27"/>
      <c r="D7981" s="27"/>
      <c r="E7981" s="27"/>
      <c r="F7981" s="26"/>
      <c r="G7981" s="28"/>
      <c r="H7981" s="31"/>
    </row>
    <row r="7982" spans="2:8">
      <c r="B7982" s="27"/>
      <c r="C7982" s="27"/>
      <c r="D7982" s="27"/>
      <c r="E7982" s="27"/>
      <c r="F7982" s="26"/>
      <c r="G7982" s="28"/>
      <c r="H7982" s="31"/>
    </row>
    <row r="7983" spans="2:8">
      <c r="B7983" s="27"/>
      <c r="C7983" s="27"/>
      <c r="D7983" s="27"/>
      <c r="E7983" s="27"/>
      <c r="F7983" s="26"/>
      <c r="G7983" s="28"/>
      <c r="H7983" s="31"/>
    </row>
    <row r="7984" spans="2:8">
      <c r="B7984" s="27"/>
      <c r="C7984" s="27"/>
      <c r="D7984" s="27"/>
      <c r="E7984" s="27"/>
      <c r="F7984" s="26"/>
      <c r="G7984" s="28"/>
      <c r="H7984" s="31"/>
    </row>
    <row r="7985" spans="2:8">
      <c r="B7985" s="27"/>
      <c r="C7985" s="27"/>
      <c r="D7985" s="27"/>
      <c r="E7985" s="27"/>
      <c r="F7985" s="26"/>
      <c r="G7985" s="28"/>
      <c r="H7985" s="31"/>
    </row>
    <row r="7986" spans="2:8">
      <c r="B7986" s="27"/>
      <c r="C7986" s="27"/>
      <c r="D7986" s="27"/>
      <c r="E7986" s="27"/>
      <c r="F7986" s="26"/>
      <c r="G7986" s="28"/>
      <c r="H7986" s="31"/>
    </row>
    <row r="7987" spans="2:8">
      <c r="B7987" s="27"/>
      <c r="C7987" s="27"/>
      <c r="D7987" s="27"/>
      <c r="E7987" s="27"/>
      <c r="F7987" s="26"/>
      <c r="G7987" s="28"/>
      <c r="H7987" s="31"/>
    </row>
    <row r="7988" spans="2:8">
      <c r="B7988" s="27"/>
      <c r="C7988" s="27"/>
      <c r="D7988" s="27"/>
      <c r="E7988" s="27"/>
      <c r="F7988" s="26"/>
      <c r="G7988" s="28"/>
      <c r="H7988" s="31"/>
    </row>
    <row r="7989" spans="2:8">
      <c r="B7989" s="27"/>
      <c r="C7989" s="27"/>
      <c r="D7989" s="27"/>
      <c r="E7989" s="27"/>
      <c r="F7989" s="26"/>
      <c r="G7989" s="28"/>
      <c r="H7989" s="31"/>
    </row>
    <row r="7990" spans="2:8">
      <c r="B7990" s="27"/>
      <c r="C7990" s="27"/>
      <c r="D7990" s="27"/>
      <c r="E7990" s="27"/>
      <c r="F7990" s="26"/>
      <c r="G7990" s="28"/>
      <c r="H7990" s="31"/>
    </row>
    <row r="7991" spans="2:8">
      <c r="B7991" s="27"/>
      <c r="C7991" s="27"/>
      <c r="D7991" s="27"/>
      <c r="E7991" s="27"/>
      <c r="F7991" s="26"/>
      <c r="G7991" s="28"/>
      <c r="H7991" s="31"/>
    </row>
    <row r="7992" spans="2:8">
      <c r="B7992" s="27"/>
      <c r="C7992" s="27"/>
      <c r="D7992" s="27"/>
      <c r="E7992" s="27"/>
      <c r="F7992" s="26"/>
      <c r="G7992" s="28"/>
      <c r="H7992" s="31"/>
    </row>
    <row r="7993" spans="2:8">
      <c r="B7993" s="27"/>
      <c r="C7993" s="27"/>
      <c r="D7993" s="27"/>
      <c r="E7993" s="27"/>
      <c r="F7993" s="26"/>
      <c r="G7993" s="28"/>
      <c r="H7993" s="31"/>
    </row>
    <row r="7994" spans="2:8">
      <c r="B7994" s="27"/>
      <c r="C7994" s="27"/>
      <c r="D7994" s="27"/>
      <c r="E7994" s="27"/>
      <c r="F7994" s="26"/>
      <c r="G7994" s="28"/>
      <c r="H7994" s="31"/>
    </row>
    <row r="7995" spans="2:8">
      <c r="B7995" s="27"/>
      <c r="C7995" s="27"/>
      <c r="D7995" s="27"/>
      <c r="E7995" s="27"/>
      <c r="F7995" s="26"/>
      <c r="G7995" s="28"/>
      <c r="H7995" s="31"/>
    </row>
    <row r="7996" spans="2:8">
      <c r="B7996" s="27"/>
      <c r="C7996" s="27"/>
      <c r="D7996" s="27"/>
      <c r="E7996" s="27"/>
      <c r="F7996" s="26"/>
      <c r="G7996" s="28"/>
      <c r="H7996" s="31"/>
    </row>
    <row r="7997" spans="2:8">
      <c r="B7997" s="27"/>
      <c r="C7997" s="27"/>
      <c r="D7997" s="27"/>
      <c r="E7997" s="27"/>
      <c r="F7997" s="26"/>
      <c r="G7997" s="28"/>
      <c r="H7997" s="31"/>
    </row>
    <row r="7998" spans="2:8">
      <c r="B7998" s="27"/>
      <c r="C7998" s="27"/>
      <c r="D7998" s="27"/>
      <c r="E7998" s="27"/>
      <c r="F7998" s="26"/>
      <c r="G7998" s="28"/>
      <c r="H7998" s="31"/>
    </row>
    <row r="7999" spans="2:8">
      <c r="B7999" s="27"/>
      <c r="C7999" s="27"/>
      <c r="D7999" s="27"/>
      <c r="E7999" s="27"/>
      <c r="F7999" s="26"/>
      <c r="G7999" s="28"/>
      <c r="H7999" s="31"/>
    </row>
    <row r="8000" spans="2:8">
      <c r="B8000" s="27"/>
      <c r="C8000" s="27"/>
      <c r="D8000" s="27"/>
      <c r="E8000" s="27"/>
      <c r="F8000" s="26"/>
      <c r="G8000" s="28"/>
      <c r="H8000" s="31"/>
    </row>
    <row r="8001" spans="2:8">
      <c r="B8001" s="27"/>
      <c r="C8001" s="27"/>
      <c r="D8001" s="27"/>
      <c r="E8001" s="27"/>
      <c r="F8001" s="26"/>
      <c r="G8001" s="28"/>
      <c r="H8001" s="31"/>
    </row>
    <row r="8002" spans="2:8">
      <c r="B8002" s="27"/>
      <c r="C8002" s="27"/>
      <c r="D8002" s="27"/>
      <c r="E8002" s="27"/>
      <c r="F8002" s="26"/>
      <c r="G8002" s="28"/>
      <c r="H8002" s="31"/>
    </row>
    <row r="8003" spans="2:8">
      <c r="B8003" s="27"/>
      <c r="C8003" s="27"/>
      <c r="D8003" s="27"/>
      <c r="E8003" s="27"/>
      <c r="F8003" s="26"/>
      <c r="G8003" s="28"/>
      <c r="H8003" s="31"/>
    </row>
    <row r="8004" spans="2:8">
      <c r="B8004" s="27"/>
      <c r="C8004" s="27"/>
      <c r="D8004" s="27"/>
      <c r="E8004" s="27"/>
      <c r="F8004" s="26"/>
      <c r="G8004" s="28"/>
      <c r="H8004" s="31"/>
    </row>
    <row r="8005" spans="2:8">
      <c r="B8005" s="27"/>
      <c r="C8005" s="27"/>
      <c r="D8005" s="27"/>
      <c r="E8005" s="27"/>
      <c r="F8005" s="26"/>
      <c r="G8005" s="28"/>
      <c r="H8005" s="31"/>
    </row>
    <row r="8006" spans="2:8">
      <c r="B8006" s="27"/>
      <c r="C8006" s="27"/>
      <c r="D8006" s="27"/>
      <c r="E8006" s="27"/>
      <c r="F8006" s="26"/>
      <c r="G8006" s="28"/>
      <c r="H8006" s="31"/>
    </row>
    <row r="8007" spans="2:8">
      <c r="B8007" s="27"/>
      <c r="C8007" s="27"/>
      <c r="D8007" s="27"/>
      <c r="E8007" s="27"/>
      <c r="F8007" s="26"/>
      <c r="G8007" s="28"/>
      <c r="H8007" s="31"/>
    </row>
    <row r="8008" spans="2:8">
      <c r="B8008" s="27"/>
      <c r="C8008" s="27"/>
      <c r="D8008" s="27"/>
      <c r="E8008" s="27"/>
      <c r="F8008" s="26"/>
      <c r="G8008" s="28"/>
      <c r="H8008" s="31"/>
    </row>
    <row r="8009" spans="2:8">
      <c r="B8009" s="27"/>
      <c r="C8009" s="27"/>
      <c r="D8009" s="27"/>
      <c r="E8009" s="27"/>
      <c r="F8009" s="26"/>
      <c r="G8009" s="28"/>
      <c r="H8009" s="31"/>
    </row>
    <row r="8010" spans="2:8">
      <c r="B8010" s="27"/>
      <c r="C8010" s="27"/>
      <c r="D8010" s="27"/>
      <c r="E8010" s="27"/>
      <c r="F8010" s="26"/>
      <c r="G8010" s="28"/>
      <c r="H8010" s="31"/>
    </row>
    <row r="8011" spans="2:8">
      <c r="B8011" s="27"/>
      <c r="C8011" s="27"/>
      <c r="D8011" s="27"/>
      <c r="E8011" s="27"/>
      <c r="F8011" s="26"/>
      <c r="G8011" s="28"/>
      <c r="H8011" s="31"/>
    </row>
    <row r="8012" spans="2:8">
      <c r="B8012" s="27"/>
      <c r="C8012" s="27"/>
      <c r="D8012" s="27"/>
      <c r="E8012" s="27"/>
      <c r="F8012" s="26"/>
      <c r="G8012" s="28"/>
      <c r="H8012" s="31"/>
    </row>
    <row r="8013" spans="2:8">
      <c r="B8013" s="27"/>
      <c r="C8013" s="27"/>
      <c r="D8013" s="27"/>
      <c r="E8013" s="27"/>
      <c r="F8013" s="26"/>
      <c r="G8013" s="28"/>
      <c r="H8013" s="31"/>
    </row>
    <row r="8014" spans="2:8">
      <c r="B8014" s="27"/>
      <c r="C8014" s="27"/>
      <c r="D8014" s="27"/>
      <c r="E8014" s="27"/>
      <c r="F8014" s="26"/>
      <c r="G8014" s="28"/>
      <c r="H8014" s="31"/>
    </row>
    <row r="8015" spans="2:8">
      <c r="B8015" s="27"/>
      <c r="C8015" s="27"/>
      <c r="D8015" s="27"/>
      <c r="E8015" s="27"/>
      <c r="F8015" s="26"/>
      <c r="G8015" s="28"/>
      <c r="H8015" s="31"/>
    </row>
    <row r="8016" spans="2:8">
      <c r="B8016" s="27"/>
      <c r="C8016" s="27"/>
      <c r="D8016" s="27"/>
      <c r="E8016" s="27"/>
      <c r="F8016" s="26"/>
      <c r="G8016" s="28"/>
      <c r="H8016" s="31"/>
    </row>
    <row r="8017" spans="2:8">
      <c r="B8017" s="27"/>
      <c r="C8017" s="27"/>
      <c r="D8017" s="27"/>
      <c r="E8017" s="27"/>
      <c r="F8017" s="26"/>
      <c r="G8017" s="28"/>
      <c r="H8017" s="31"/>
    </row>
    <row r="8018" spans="2:8">
      <c r="B8018" s="27"/>
      <c r="C8018" s="27"/>
      <c r="D8018" s="27"/>
      <c r="E8018" s="27"/>
      <c r="F8018" s="26"/>
      <c r="G8018" s="28"/>
      <c r="H8018" s="31"/>
    </row>
    <row r="8019" spans="2:8">
      <c r="B8019" s="27"/>
      <c r="C8019" s="27"/>
      <c r="D8019" s="27"/>
      <c r="E8019" s="27"/>
      <c r="F8019" s="26"/>
      <c r="G8019" s="28"/>
      <c r="H8019" s="31"/>
    </row>
    <row r="8020" spans="2:8">
      <c r="B8020" s="27"/>
      <c r="C8020" s="27"/>
      <c r="D8020" s="27"/>
      <c r="E8020" s="27"/>
      <c r="F8020" s="26"/>
      <c r="G8020" s="28"/>
      <c r="H8020" s="31"/>
    </row>
    <row r="8021" spans="2:8">
      <c r="B8021" s="27"/>
      <c r="C8021" s="27"/>
      <c r="D8021" s="27"/>
      <c r="E8021" s="27"/>
      <c r="F8021" s="26"/>
      <c r="G8021" s="28"/>
      <c r="H8021" s="31"/>
    </row>
    <row r="8022" spans="2:8">
      <c r="B8022" s="27"/>
      <c r="C8022" s="27"/>
      <c r="D8022" s="27"/>
      <c r="E8022" s="27"/>
      <c r="F8022" s="26"/>
      <c r="G8022" s="28"/>
      <c r="H8022" s="31"/>
    </row>
    <row r="8023" spans="2:8">
      <c r="B8023" s="27"/>
      <c r="C8023" s="27"/>
      <c r="D8023" s="27"/>
      <c r="E8023" s="27"/>
      <c r="F8023" s="26"/>
      <c r="G8023" s="28"/>
      <c r="H8023" s="31"/>
    </row>
    <row r="8024" spans="2:8">
      <c r="B8024" s="27"/>
      <c r="C8024" s="27"/>
      <c r="D8024" s="27"/>
      <c r="E8024" s="27"/>
      <c r="F8024" s="26"/>
      <c r="G8024" s="28"/>
      <c r="H8024" s="31"/>
    </row>
    <row r="8025" spans="2:8">
      <c r="B8025" s="27"/>
      <c r="C8025" s="27"/>
      <c r="D8025" s="27"/>
      <c r="E8025" s="27"/>
      <c r="F8025" s="26"/>
      <c r="G8025" s="28"/>
      <c r="H8025" s="31"/>
    </row>
    <row r="8026" spans="2:8">
      <c r="B8026" s="27"/>
      <c r="C8026" s="27"/>
      <c r="D8026" s="27"/>
      <c r="E8026" s="27"/>
      <c r="F8026" s="26"/>
      <c r="G8026" s="28"/>
      <c r="H8026" s="31"/>
    </row>
    <row r="8027" spans="2:8">
      <c r="B8027" s="27"/>
      <c r="C8027" s="27"/>
      <c r="D8027" s="27"/>
      <c r="E8027" s="27"/>
      <c r="F8027" s="26"/>
      <c r="G8027" s="28"/>
      <c r="H8027" s="31"/>
    </row>
    <row r="8028" spans="2:8">
      <c r="B8028" s="27"/>
      <c r="C8028" s="27"/>
      <c r="D8028" s="27"/>
      <c r="E8028" s="27"/>
      <c r="F8028" s="26"/>
      <c r="G8028" s="28"/>
      <c r="H8028" s="31"/>
    </row>
    <row r="8029" spans="2:8">
      <c r="B8029" s="27"/>
      <c r="C8029" s="27"/>
      <c r="D8029" s="27"/>
      <c r="E8029" s="27"/>
      <c r="F8029" s="26"/>
      <c r="G8029" s="28"/>
      <c r="H8029" s="31"/>
    </row>
    <row r="8030" spans="2:8">
      <c r="B8030" s="27"/>
      <c r="C8030" s="27"/>
      <c r="D8030" s="27"/>
      <c r="E8030" s="27"/>
      <c r="F8030" s="26"/>
      <c r="G8030" s="28"/>
      <c r="H8030" s="31"/>
    </row>
    <row r="8031" spans="2:8">
      <c r="B8031" s="27"/>
      <c r="C8031" s="27"/>
      <c r="D8031" s="27"/>
      <c r="E8031" s="27"/>
      <c r="F8031" s="26"/>
      <c r="G8031" s="28"/>
      <c r="H8031" s="31"/>
    </row>
    <row r="8032" spans="2:8">
      <c r="B8032" s="27"/>
      <c r="C8032" s="27"/>
      <c r="D8032" s="27"/>
      <c r="E8032" s="27"/>
      <c r="F8032" s="26"/>
      <c r="G8032" s="28"/>
      <c r="H8032" s="31"/>
    </row>
    <row r="8033" spans="2:8">
      <c r="B8033" s="27"/>
      <c r="C8033" s="27"/>
      <c r="D8033" s="27"/>
      <c r="E8033" s="27"/>
      <c r="F8033" s="26"/>
      <c r="G8033" s="28"/>
      <c r="H8033" s="31"/>
    </row>
    <row r="8034" spans="2:8">
      <c r="B8034" s="27"/>
      <c r="C8034" s="27"/>
      <c r="D8034" s="27"/>
      <c r="E8034" s="27"/>
      <c r="F8034" s="26"/>
      <c r="G8034" s="28"/>
      <c r="H8034" s="31"/>
    </row>
    <row r="8035" spans="2:8">
      <c r="B8035" s="27"/>
      <c r="C8035" s="27"/>
      <c r="D8035" s="27"/>
      <c r="E8035" s="27"/>
      <c r="F8035" s="26"/>
      <c r="G8035" s="28"/>
      <c r="H8035" s="31"/>
    </row>
    <row r="8036" spans="2:8">
      <c r="B8036" s="27"/>
      <c r="C8036" s="27"/>
      <c r="D8036" s="27"/>
      <c r="E8036" s="27"/>
      <c r="F8036" s="26"/>
      <c r="G8036" s="28"/>
      <c r="H8036" s="31"/>
    </row>
    <row r="8037" spans="2:8">
      <c r="B8037" s="27"/>
      <c r="C8037" s="27"/>
      <c r="D8037" s="27"/>
      <c r="E8037" s="27"/>
      <c r="F8037" s="26"/>
      <c r="G8037" s="28"/>
      <c r="H8037" s="31"/>
    </row>
    <row r="8038" spans="2:8">
      <c r="B8038" s="27"/>
      <c r="C8038" s="27"/>
      <c r="D8038" s="27"/>
      <c r="E8038" s="27"/>
      <c r="F8038" s="26"/>
      <c r="G8038" s="28"/>
      <c r="H8038" s="31"/>
    </row>
    <row r="8039" spans="2:8">
      <c r="B8039" s="27"/>
      <c r="C8039" s="27"/>
      <c r="D8039" s="27"/>
      <c r="E8039" s="27"/>
      <c r="F8039" s="26"/>
      <c r="G8039" s="28"/>
      <c r="H8039" s="31"/>
    </row>
    <row r="8040" spans="2:8">
      <c r="B8040" s="27"/>
      <c r="C8040" s="27"/>
      <c r="D8040" s="27"/>
      <c r="E8040" s="27"/>
      <c r="F8040" s="26"/>
      <c r="G8040" s="28"/>
      <c r="H8040" s="31"/>
    </row>
    <row r="8041" spans="2:8">
      <c r="B8041" s="27"/>
      <c r="C8041" s="27"/>
      <c r="D8041" s="27"/>
      <c r="E8041" s="27"/>
      <c r="F8041" s="26"/>
      <c r="G8041" s="28"/>
      <c r="H8041" s="31"/>
    </row>
    <row r="8042" spans="2:8">
      <c r="B8042" s="27"/>
      <c r="C8042" s="27"/>
      <c r="D8042" s="27"/>
      <c r="E8042" s="27"/>
      <c r="F8042" s="26"/>
      <c r="G8042" s="28"/>
      <c r="H8042" s="31"/>
    </row>
    <row r="8043" spans="2:8">
      <c r="B8043" s="27"/>
      <c r="C8043" s="27"/>
      <c r="D8043" s="27"/>
      <c r="E8043" s="27"/>
      <c r="F8043" s="26"/>
      <c r="G8043" s="28"/>
      <c r="H8043" s="31"/>
    </row>
    <row r="8044" spans="2:8">
      <c r="B8044" s="27"/>
      <c r="C8044" s="27"/>
      <c r="D8044" s="27"/>
      <c r="E8044" s="27"/>
      <c r="F8044" s="26"/>
      <c r="G8044" s="28"/>
      <c r="H8044" s="31"/>
    </row>
    <row r="8045" spans="2:8">
      <c r="B8045" s="27"/>
      <c r="C8045" s="27"/>
      <c r="D8045" s="27"/>
      <c r="E8045" s="27"/>
      <c r="F8045" s="26"/>
      <c r="G8045" s="28"/>
      <c r="H8045" s="31"/>
    </row>
    <row r="8046" spans="2:8">
      <c r="B8046" s="27"/>
      <c r="C8046" s="27"/>
      <c r="D8046" s="27"/>
      <c r="E8046" s="27"/>
      <c r="F8046" s="26"/>
      <c r="G8046" s="28"/>
      <c r="H8046" s="31"/>
    </row>
    <row r="8047" spans="2:8">
      <c r="B8047" s="27"/>
      <c r="C8047" s="27"/>
      <c r="D8047" s="27"/>
      <c r="E8047" s="27"/>
      <c r="F8047" s="26"/>
      <c r="G8047" s="28"/>
      <c r="H8047" s="31"/>
    </row>
    <row r="8048" spans="2:8">
      <c r="B8048" s="27"/>
      <c r="C8048" s="27"/>
      <c r="D8048" s="27"/>
      <c r="E8048" s="27"/>
      <c r="F8048" s="26"/>
      <c r="G8048" s="28"/>
      <c r="H8048" s="31"/>
    </row>
    <row r="8049" spans="2:8">
      <c r="B8049" s="27"/>
      <c r="C8049" s="27"/>
      <c r="D8049" s="27"/>
      <c r="E8049" s="27"/>
      <c r="F8049" s="26"/>
      <c r="G8049" s="28"/>
      <c r="H8049" s="31"/>
    </row>
    <row r="8050" spans="2:8">
      <c r="B8050" s="27"/>
      <c r="C8050" s="27"/>
      <c r="D8050" s="27"/>
      <c r="E8050" s="27"/>
      <c r="F8050" s="26"/>
      <c r="G8050" s="28"/>
      <c r="H8050" s="31"/>
    </row>
    <row r="8051" spans="2:8">
      <c r="B8051" s="27"/>
      <c r="C8051" s="27"/>
      <c r="D8051" s="27"/>
      <c r="E8051" s="27"/>
      <c r="F8051" s="26"/>
      <c r="G8051" s="28"/>
      <c r="H8051" s="31"/>
    </row>
    <row r="8052" spans="2:8">
      <c r="B8052" s="27"/>
      <c r="C8052" s="27"/>
      <c r="D8052" s="27"/>
      <c r="E8052" s="27"/>
      <c r="F8052" s="26"/>
      <c r="G8052" s="28"/>
      <c r="H8052" s="31"/>
    </row>
    <row r="8053" spans="2:8">
      <c r="B8053" s="27"/>
      <c r="C8053" s="27"/>
      <c r="D8053" s="27"/>
      <c r="E8053" s="27"/>
      <c r="F8053" s="26"/>
      <c r="G8053" s="28"/>
      <c r="H8053" s="31"/>
    </row>
    <row r="8054" spans="2:8">
      <c r="B8054" s="27"/>
      <c r="C8054" s="27"/>
      <c r="D8054" s="27"/>
      <c r="E8054" s="27"/>
      <c r="F8054" s="26"/>
      <c r="G8054" s="28"/>
      <c r="H8054" s="31"/>
    </row>
    <row r="8055" spans="2:8">
      <c r="B8055" s="27"/>
      <c r="C8055" s="27"/>
      <c r="D8055" s="27"/>
      <c r="E8055" s="27"/>
      <c r="F8055" s="26"/>
      <c r="G8055" s="28"/>
      <c r="H8055" s="31"/>
    </row>
    <row r="8056" spans="2:8">
      <c r="B8056" s="27"/>
      <c r="C8056" s="27"/>
      <c r="D8056" s="27"/>
      <c r="E8056" s="27"/>
      <c r="F8056" s="26"/>
      <c r="G8056" s="28"/>
      <c r="H8056" s="31"/>
    </row>
    <row r="8057" spans="2:8">
      <c r="B8057" s="27"/>
      <c r="C8057" s="27"/>
      <c r="D8057" s="27"/>
      <c r="E8057" s="27"/>
      <c r="F8057" s="26"/>
      <c r="G8057" s="28" t="str">
        <f t="shared" ref="G8057:G8117" si="3">IF(F8057="","",IF(F8057="EI",4,IF(F8057="EO",5.2,IF(F8057="EQ",3.9,IF(F8057="ILF",7.5,IF(F8057="EIF",5.4))))))</f>
        <v/>
      </c>
      <c r="H8057" s="31"/>
    </row>
    <row r="8058" spans="2:8">
      <c r="B8058" s="27"/>
      <c r="C8058" s="27"/>
      <c r="D8058" s="27"/>
      <c r="E8058" s="27"/>
      <c r="F8058" s="26"/>
      <c r="G8058" s="28" t="str">
        <f t="shared" si="3"/>
        <v/>
      </c>
      <c r="H8058" s="31"/>
    </row>
    <row r="8059" spans="2:8">
      <c r="B8059" s="27"/>
      <c r="C8059" s="27"/>
      <c r="D8059" s="27"/>
      <c r="E8059" s="27"/>
      <c r="F8059" s="26"/>
      <c r="G8059" s="28" t="str">
        <f t="shared" si="3"/>
        <v/>
      </c>
      <c r="H8059" s="31"/>
    </row>
    <row r="8060" spans="2:8">
      <c r="B8060" s="27"/>
      <c r="C8060" s="27"/>
      <c r="D8060" s="27"/>
      <c r="E8060" s="27"/>
      <c r="F8060" s="26"/>
      <c r="G8060" s="28" t="str">
        <f t="shared" si="3"/>
        <v/>
      </c>
      <c r="H8060" s="31"/>
    </row>
    <row r="8061" spans="2:8">
      <c r="B8061" s="27"/>
      <c r="C8061" s="27"/>
      <c r="D8061" s="27"/>
      <c r="E8061" s="27"/>
      <c r="F8061" s="26"/>
      <c r="G8061" s="28" t="str">
        <f t="shared" si="3"/>
        <v/>
      </c>
      <c r="H8061" s="31"/>
    </row>
    <row r="8062" spans="2:8">
      <c r="B8062" s="27"/>
      <c r="C8062" s="27"/>
      <c r="D8062" s="27"/>
      <c r="E8062" s="27"/>
      <c r="F8062" s="26"/>
      <c r="G8062" s="28" t="str">
        <f t="shared" si="3"/>
        <v/>
      </c>
      <c r="H8062" s="31"/>
    </row>
    <row r="8063" spans="2:8">
      <c r="B8063" s="27"/>
      <c r="C8063" s="27"/>
      <c r="D8063" s="27"/>
      <c r="E8063" s="27"/>
      <c r="F8063" s="26"/>
      <c r="G8063" s="28" t="str">
        <f t="shared" si="3"/>
        <v/>
      </c>
      <c r="H8063" s="31"/>
    </row>
    <row r="8064" spans="2:8">
      <c r="B8064" s="27"/>
      <c r="C8064" s="27"/>
      <c r="D8064" s="27"/>
      <c r="E8064" s="27"/>
      <c r="F8064" s="26"/>
      <c r="G8064" s="28" t="str">
        <f t="shared" si="3"/>
        <v/>
      </c>
      <c r="H8064" s="31"/>
    </row>
    <row r="8065" spans="2:8">
      <c r="B8065" s="27"/>
      <c r="C8065" s="27"/>
      <c r="D8065" s="27"/>
      <c r="E8065" s="27"/>
      <c r="F8065" s="26"/>
      <c r="G8065" s="28" t="str">
        <f t="shared" si="3"/>
        <v/>
      </c>
      <c r="H8065" s="31"/>
    </row>
    <row r="8066" spans="2:8">
      <c r="B8066" s="27"/>
      <c r="C8066" s="27"/>
      <c r="D8066" s="27"/>
      <c r="E8066" s="27"/>
      <c r="F8066" s="26"/>
      <c r="G8066" s="28" t="str">
        <f t="shared" si="3"/>
        <v/>
      </c>
      <c r="H8066" s="31"/>
    </row>
    <row r="8067" spans="2:8">
      <c r="B8067" s="27"/>
      <c r="C8067" s="27"/>
      <c r="D8067" s="27"/>
      <c r="E8067" s="27"/>
      <c r="F8067" s="26"/>
      <c r="G8067" s="28" t="str">
        <f t="shared" si="3"/>
        <v/>
      </c>
      <c r="H8067" s="31"/>
    </row>
    <row r="8068" spans="2:8">
      <c r="B8068" s="27"/>
      <c r="C8068" s="27"/>
      <c r="D8068" s="27"/>
      <c r="E8068" s="27"/>
      <c r="F8068" s="26"/>
      <c r="G8068" s="28" t="str">
        <f t="shared" si="3"/>
        <v/>
      </c>
      <c r="H8068" s="31"/>
    </row>
    <row r="8069" spans="2:8">
      <c r="B8069" s="27"/>
      <c r="C8069" s="27"/>
      <c r="D8069" s="27"/>
      <c r="E8069" s="27"/>
      <c r="F8069" s="26"/>
      <c r="G8069" s="28" t="str">
        <f t="shared" si="3"/>
        <v/>
      </c>
      <c r="H8069" s="31"/>
    </row>
    <row r="8070" spans="2:8">
      <c r="B8070" s="27"/>
      <c r="C8070" s="27"/>
      <c r="D8070" s="27"/>
      <c r="E8070" s="27"/>
      <c r="F8070" s="26"/>
      <c r="G8070" s="28" t="str">
        <f t="shared" si="3"/>
        <v/>
      </c>
      <c r="H8070" s="31"/>
    </row>
    <row r="8071" spans="2:8">
      <c r="B8071" s="27"/>
      <c r="C8071" s="27"/>
      <c r="D8071" s="27"/>
      <c r="E8071" s="27"/>
      <c r="F8071" s="26"/>
      <c r="G8071" s="28" t="str">
        <f t="shared" si="3"/>
        <v/>
      </c>
      <c r="H8071" s="31"/>
    </row>
    <row r="8072" spans="2:8">
      <c r="B8072" s="27"/>
      <c r="C8072" s="27"/>
      <c r="D8072" s="27"/>
      <c r="E8072" s="27"/>
      <c r="F8072" s="26"/>
      <c r="G8072" s="28" t="str">
        <f t="shared" si="3"/>
        <v/>
      </c>
      <c r="H8072" s="31"/>
    </row>
    <row r="8073" spans="2:8">
      <c r="B8073" s="27"/>
      <c r="C8073" s="27"/>
      <c r="D8073" s="27"/>
      <c r="E8073" s="27"/>
      <c r="F8073" s="26"/>
      <c r="G8073" s="28" t="str">
        <f t="shared" si="3"/>
        <v/>
      </c>
      <c r="H8073" s="31"/>
    </row>
    <row r="8074" spans="2:8">
      <c r="B8074" s="27"/>
      <c r="C8074" s="27"/>
      <c r="D8074" s="27"/>
      <c r="E8074" s="27"/>
      <c r="F8074" s="26"/>
      <c r="G8074" s="28" t="str">
        <f t="shared" si="3"/>
        <v/>
      </c>
      <c r="H8074" s="31"/>
    </row>
    <row r="8075" spans="2:8">
      <c r="B8075" s="27"/>
      <c r="C8075" s="27"/>
      <c r="D8075" s="27"/>
      <c r="E8075" s="27"/>
      <c r="F8075" s="26"/>
      <c r="G8075" s="28" t="str">
        <f t="shared" si="3"/>
        <v/>
      </c>
      <c r="H8075" s="31"/>
    </row>
    <row r="8076" spans="2:8">
      <c r="B8076" s="27"/>
      <c r="C8076" s="27"/>
      <c r="D8076" s="27"/>
      <c r="E8076" s="27"/>
      <c r="F8076" s="26"/>
      <c r="G8076" s="28" t="str">
        <f t="shared" si="3"/>
        <v/>
      </c>
      <c r="H8076" s="31"/>
    </row>
    <row r="8077" spans="2:8">
      <c r="B8077" s="27"/>
      <c r="C8077" s="27"/>
      <c r="D8077" s="27"/>
      <c r="E8077" s="27"/>
      <c r="F8077" s="26"/>
      <c r="G8077" s="28" t="str">
        <f t="shared" si="3"/>
        <v/>
      </c>
      <c r="H8077" s="31"/>
    </row>
    <row r="8078" spans="2:8">
      <c r="B8078" s="27"/>
      <c r="C8078" s="27"/>
      <c r="D8078" s="27"/>
      <c r="E8078" s="27"/>
      <c r="F8078" s="26"/>
      <c r="G8078" s="28" t="str">
        <f t="shared" si="3"/>
        <v/>
      </c>
      <c r="H8078" s="31"/>
    </row>
    <row r="8079" spans="2:8">
      <c r="B8079" s="27"/>
      <c r="C8079" s="27"/>
      <c r="D8079" s="27"/>
      <c r="E8079" s="27"/>
      <c r="F8079" s="26"/>
      <c r="G8079" s="28" t="str">
        <f t="shared" si="3"/>
        <v/>
      </c>
      <c r="H8079" s="31"/>
    </row>
    <row r="8080" spans="2:8">
      <c r="B8080" s="27"/>
      <c r="C8080" s="27"/>
      <c r="D8080" s="27"/>
      <c r="E8080" s="27"/>
      <c r="F8080" s="26"/>
      <c r="G8080" s="28" t="str">
        <f t="shared" si="3"/>
        <v/>
      </c>
      <c r="H8080" s="31"/>
    </row>
    <row r="8081" spans="2:8">
      <c r="B8081" s="27"/>
      <c r="C8081" s="27"/>
      <c r="D8081" s="27"/>
      <c r="E8081" s="27"/>
      <c r="F8081" s="26"/>
      <c r="G8081" s="28" t="str">
        <f t="shared" si="3"/>
        <v/>
      </c>
      <c r="H8081" s="31"/>
    </row>
    <row r="8082" spans="2:8">
      <c r="B8082" s="27"/>
      <c r="C8082" s="27"/>
      <c r="D8082" s="27"/>
      <c r="E8082" s="27"/>
      <c r="F8082" s="26"/>
      <c r="G8082" s="28" t="str">
        <f t="shared" si="3"/>
        <v/>
      </c>
      <c r="H8082" s="31"/>
    </row>
    <row r="8083" spans="2:8">
      <c r="B8083" s="27"/>
      <c r="C8083" s="27"/>
      <c r="D8083" s="27"/>
      <c r="E8083" s="27"/>
      <c r="F8083" s="26"/>
      <c r="G8083" s="28" t="str">
        <f t="shared" si="3"/>
        <v/>
      </c>
      <c r="H8083" s="31"/>
    </row>
    <row r="8084" spans="2:8">
      <c r="B8084" s="27"/>
      <c r="C8084" s="27"/>
      <c r="D8084" s="27"/>
      <c r="E8084" s="27"/>
      <c r="F8084" s="26"/>
      <c r="G8084" s="28" t="str">
        <f t="shared" si="3"/>
        <v/>
      </c>
      <c r="H8084" s="31"/>
    </row>
    <row r="8085" spans="2:8">
      <c r="B8085" s="27"/>
      <c r="C8085" s="27"/>
      <c r="D8085" s="27"/>
      <c r="E8085" s="27"/>
      <c r="F8085" s="26"/>
      <c r="G8085" s="28" t="str">
        <f t="shared" si="3"/>
        <v/>
      </c>
      <c r="H8085" s="31"/>
    </row>
    <row r="8086" spans="2:8">
      <c r="B8086" s="27"/>
      <c r="C8086" s="27"/>
      <c r="D8086" s="27"/>
      <c r="E8086" s="27"/>
      <c r="F8086" s="26"/>
      <c r="G8086" s="28" t="str">
        <f t="shared" si="3"/>
        <v/>
      </c>
      <c r="H8086" s="31"/>
    </row>
    <row r="8087" spans="2:8">
      <c r="B8087" s="27"/>
      <c r="C8087" s="27"/>
      <c r="D8087" s="27"/>
      <c r="E8087" s="27"/>
      <c r="F8087" s="26"/>
      <c r="G8087" s="28" t="str">
        <f t="shared" si="3"/>
        <v/>
      </c>
      <c r="H8087" s="31"/>
    </row>
    <row r="8088" spans="2:8">
      <c r="B8088" s="27"/>
      <c r="C8088" s="27"/>
      <c r="D8088" s="27"/>
      <c r="E8088" s="27"/>
      <c r="F8088" s="26"/>
      <c r="G8088" s="28" t="str">
        <f t="shared" si="3"/>
        <v/>
      </c>
      <c r="H8088" s="31"/>
    </row>
    <row r="8089" spans="2:8">
      <c r="B8089" s="27"/>
      <c r="C8089" s="27"/>
      <c r="D8089" s="27"/>
      <c r="E8089" s="27"/>
      <c r="F8089" s="26"/>
      <c r="G8089" s="28" t="str">
        <f t="shared" si="3"/>
        <v/>
      </c>
      <c r="H8089" s="31"/>
    </row>
    <row r="8090" spans="2:8">
      <c r="B8090" s="27"/>
      <c r="C8090" s="27"/>
      <c r="D8090" s="27"/>
      <c r="E8090" s="27"/>
      <c r="F8090" s="26"/>
      <c r="G8090" s="28" t="str">
        <f t="shared" si="3"/>
        <v/>
      </c>
      <c r="H8090" s="31"/>
    </row>
    <row r="8091" spans="2:8">
      <c r="B8091" s="27"/>
      <c r="C8091" s="27"/>
      <c r="D8091" s="27"/>
      <c r="E8091" s="27"/>
      <c r="F8091" s="26"/>
      <c r="G8091" s="28" t="str">
        <f t="shared" si="3"/>
        <v/>
      </c>
      <c r="H8091" s="31"/>
    </row>
    <row r="8092" spans="2:8">
      <c r="B8092" s="27"/>
      <c r="C8092" s="27"/>
      <c r="D8092" s="27"/>
      <c r="E8092" s="27"/>
      <c r="F8092" s="26"/>
      <c r="G8092" s="28" t="str">
        <f t="shared" si="3"/>
        <v/>
      </c>
      <c r="H8092" s="31"/>
    </row>
    <row r="8093" spans="2:8">
      <c r="B8093" s="27"/>
      <c r="C8093" s="27"/>
      <c r="D8093" s="27"/>
      <c r="E8093" s="27"/>
      <c r="F8093" s="26"/>
      <c r="G8093" s="28" t="str">
        <f t="shared" si="3"/>
        <v/>
      </c>
      <c r="H8093" s="31"/>
    </row>
    <row r="8094" spans="2:8">
      <c r="B8094" s="27"/>
      <c r="C8094" s="27"/>
      <c r="D8094" s="27"/>
      <c r="E8094" s="27"/>
      <c r="F8094" s="26"/>
      <c r="G8094" s="28" t="str">
        <f t="shared" si="3"/>
        <v/>
      </c>
      <c r="H8094" s="31"/>
    </row>
    <row r="8095" spans="2:8">
      <c r="B8095" s="27"/>
      <c r="C8095" s="27"/>
      <c r="D8095" s="27"/>
      <c r="E8095" s="27"/>
      <c r="F8095" s="26"/>
      <c r="G8095" s="28" t="str">
        <f t="shared" si="3"/>
        <v/>
      </c>
      <c r="H8095" s="31"/>
    </row>
    <row r="8096" spans="2:8">
      <c r="B8096" s="27"/>
      <c r="C8096" s="27"/>
      <c r="D8096" s="27"/>
      <c r="E8096" s="27"/>
      <c r="F8096" s="26"/>
      <c r="G8096" s="28" t="str">
        <f t="shared" si="3"/>
        <v/>
      </c>
      <c r="H8096" s="31"/>
    </row>
    <row r="8097" spans="2:8">
      <c r="B8097" s="27"/>
      <c r="C8097" s="27"/>
      <c r="D8097" s="27"/>
      <c r="E8097" s="27"/>
      <c r="F8097" s="26"/>
      <c r="G8097" s="28" t="str">
        <f t="shared" si="3"/>
        <v/>
      </c>
      <c r="H8097" s="31"/>
    </row>
    <row r="8098" spans="2:8">
      <c r="B8098" s="27"/>
      <c r="C8098" s="27"/>
      <c r="D8098" s="27"/>
      <c r="E8098" s="27"/>
      <c r="F8098" s="26"/>
      <c r="G8098" s="28" t="str">
        <f t="shared" si="3"/>
        <v/>
      </c>
      <c r="H8098" s="31"/>
    </row>
    <row r="8099" spans="2:8">
      <c r="B8099" s="27"/>
      <c r="C8099" s="27"/>
      <c r="D8099" s="27"/>
      <c r="E8099" s="27"/>
      <c r="F8099" s="26"/>
      <c r="G8099" s="28" t="str">
        <f t="shared" si="3"/>
        <v/>
      </c>
      <c r="H8099" s="31"/>
    </row>
    <row r="8100" spans="2:8">
      <c r="B8100" s="27"/>
      <c r="C8100" s="27"/>
      <c r="D8100" s="27"/>
      <c r="E8100" s="27"/>
      <c r="F8100" s="26"/>
      <c r="G8100" s="28" t="str">
        <f t="shared" si="3"/>
        <v/>
      </c>
      <c r="H8100" s="31"/>
    </row>
    <row r="8101" spans="2:8">
      <c r="B8101" s="27"/>
      <c r="C8101" s="27"/>
      <c r="D8101" s="27"/>
      <c r="E8101" s="27"/>
      <c r="F8101" s="26"/>
      <c r="G8101" s="28" t="str">
        <f t="shared" si="3"/>
        <v/>
      </c>
      <c r="H8101" s="31"/>
    </row>
    <row r="8102" spans="2:8">
      <c r="B8102" s="27"/>
      <c r="C8102" s="27"/>
      <c r="D8102" s="27"/>
      <c r="E8102" s="27"/>
      <c r="F8102" s="26"/>
      <c r="G8102" s="28" t="str">
        <f t="shared" si="3"/>
        <v/>
      </c>
      <c r="H8102" s="31"/>
    </row>
    <row r="8103" spans="2:8">
      <c r="B8103" s="27"/>
      <c r="C8103" s="27"/>
      <c r="D8103" s="27"/>
      <c r="E8103" s="27"/>
      <c r="F8103" s="26"/>
      <c r="G8103" s="28" t="str">
        <f t="shared" si="3"/>
        <v/>
      </c>
      <c r="H8103" s="31"/>
    </row>
    <row r="8104" spans="2:8">
      <c r="B8104" s="27"/>
      <c r="C8104" s="27"/>
      <c r="D8104" s="27"/>
      <c r="E8104" s="27"/>
      <c r="F8104" s="26"/>
      <c r="G8104" s="28" t="str">
        <f t="shared" si="3"/>
        <v/>
      </c>
      <c r="H8104" s="31"/>
    </row>
    <row r="8105" spans="2:8">
      <c r="B8105" s="27"/>
      <c r="C8105" s="27"/>
      <c r="D8105" s="27"/>
      <c r="E8105" s="27"/>
      <c r="F8105" s="26"/>
      <c r="G8105" s="28" t="str">
        <f t="shared" si="3"/>
        <v/>
      </c>
      <c r="H8105" s="31"/>
    </row>
    <row r="8106" spans="2:8">
      <c r="B8106" s="27"/>
      <c r="C8106" s="27"/>
      <c r="D8106" s="27"/>
      <c r="E8106" s="27"/>
      <c r="F8106" s="26"/>
      <c r="G8106" s="28" t="str">
        <f t="shared" si="3"/>
        <v/>
      </c>
      <c r="H8106" s="31"/>
    </row>
    <row r="8107" spans="2:8">
      <c r="B8107" s="27"/>
      <c r="C8107" s="27"/>
      <c r="D8107" s="27"/>
      <c r="E8107" s="27"/>
      <c r="F8107" s="26"/>
      <c r="G8107" s="28" t="str">
        <f t="shared" si="3"/>
        <v/>
      </c>
      <c r="H8107" s="31"/>
    </row>
    <row r="8108" spans="2:8">
      <c r="B8108" s="27"/>
      <c r="C8108" s="27"/>
      <c r="D8108" s="27"/>
      <c r="E8108" s="27"/>
      <c r="F8108" s="26"/>
      <c r="G8108" s="28" t="str">
        <f t="shared" si="3"/>
        <v/>
      </c>
      <c r="H8108" s="31"/>
    </row>
    <row r="8109" spans="2:8">
      <c r="B8109" s="27"/>
      <c r="C8109" s="27"/>
      <c r="D8109" s="27"/>
      <c r="E8109" s="27"/>
      <c r="F8109" s="26"/>
      <c r="G8109" s="28" t="str">
        <f t="shared" si="3"/>
        <v/>
      </c>
      <c r="H8109" s="31"/>
    </row>
    <row r="8110" spans="2:8">
      <c r="B8110" s="27"/>
      <c r="C8110" s="27"/>
      <c r="D8110" s="27"/>
      <c r="E8110" s="27"/>
      <c r="F8110" s="26"/>
      <c r="G8110" s="28" t="str">
        <f t="shared" si="3"/>
        <v/>
      </c>
      <c r="H8110" s="31"/>
    </row>
    <row r="8111" spans="2:8">
      <c r="B8111" s="27"/>
      <c r="C8111" s="27"/>
      <c r="D8111" s="27"/>
      <c r="E8111" s="27"/>
      <c r="F8111" s="26"/>
      <c r="G8111" s="28" t="str">
        <f t="shared" si="3"/>
        <v/>
      </c>
      <c r="H8111" s="31"/>
    </row>
    <row r="8112" spans="2:8">
      <c r="B8112" s="27"/>
      <c r="C8112" s="27"/>
      <c r="D8112" s="27"/>
      <c r="E8112" s="27"/>
      <c r="F8112" s="26"/>
      <c r="G8112" s="28" t="str">
        <f t="shared" si="3"/>
        <v/>
      </c>
      <c r="H8112" s="31"/>
    </row>
    <row r="8113" spans="2:8">
      <c r="B8113" s="27"/>
      <c r="C8113" s="27"/>
      <c r="D8113" s="27"/>
      <c r="E8113" s="27"/>
      <c r="F8113" s="26"/>
      <c r="G8113" s="28" t="str">
        <f t="shared" si="3"/>
        <v/>
      </c>
      <c r="H8113" s="31"/>
    </row>
    <row r="8114" spans="2:8">
      <c r="B8114" s="27"/>
      <c r="C8114" s="27"/>
      <c r="D8114" s="27"/>
      <c r="E8114" s="27"/>
      <c r="F8114" s="26"/>
      <c r="G8114" s="28" t="str">
        <f t="shared" si="3"/>
        <v/>
      </c>
      <c r="H8114" s="31"/>
    </row>
    <row r="8115" spans="2:8">
      <c r="B8115" s="27"/>
      <c r="C8115" s="27"/>
      <c r="D8115" s="27"/>
      <c r="E8115" s="27"/>
      <c r="F8115" s="26"/>
      <c r="G8115" s="28" t="str">
        <f t="shared" si="3"/>
        <v/>
      </c>
      <c r="H8115" s="31"/>
    </row>
    <row r="8116" spans="2:8">
      <c r="B8116" s="27"/>
      <c r="C8116" s="27"/>
      <c r="D8116" s="27"/>
      <c r="E8116" s="27"/>
      <c r="F8116" s="26"/>
      <c r="G8116" s="28" t="str">
        <f t="shared" si="3"/>
        <v/>
      </c>
      <c r="H8116" s="31"/>
    </row>
    <row r="8117" spans="2:8">
      <c r="B8117" s="27"/>
      <c r="C8117" s="27"/>
      <c r="D8117" s="27"/>
      <c r="E8117" s="27"/>
      <c r="F8117" s="26"/>
      <c r="G8117" s="28" t="str">
        <f t="shared" si="3"/>
        <v/>
      </c>
      <c r="H8117" s="31"/>
    </row>
    <row r="8118" spans="2:8">
      <c r="B8118" s="27"/>
      <c r="C8118" s="27"/>
      <c r="D8118" s="27"/>
      <c r="E8118" s="27"/>
      <c r="F8118" s="26"/>
      <c r="G8118" s="28" t="str">
        <f t="shared" ref="G8118:G8181" si="4">IF(F8118="","",IF(F8118="EI",4,IF(F8118="EO",5.2,IF(F8118="EQ",3.9,IF(F8118="ILF",7.5,IF(F8118="EIF",5.4))))))</f>
        <v/>
      </c>
      <c r="H8118" s="31"/>
    </row>
    <row r="8119" spans="2:8">
      <c r="B8119" s="27"/>
      <c r="C8119" s="27"/>
      <c r="D8119" s="27"/>
      <c r="E8119" s="27"/>
      <c r="F8119" s="26"/>
      <c r="G8119" s="28" t="str">
        <f t="shared" si="4"/>
        <v/>
      </c>
      <c r="H8119" s="31"/>
    </row>
    <row r="8120" spans="2:8">
      <c r="B8120" s="27"/>
      <c r="C8120" s="27"/>
      <c r="D8120" s="27"/>
      <c r="E8120" s="27"/>
      <c r="F8120" s="26"/>
      <c r="G8120" s="28" t="str">
        <f t="shared" si="4"/>
        <v/>
      </c>
      <c r="H8120" s="31"/>
    </row>
    <row r="8121" spans="2:8">
      <c r="B8121" s="27"/>
      <c r="C8121" s="27"/>
      <c r="D8121" s="27"/>
      <c r="E8121" s="27"/>
      <c r="F8121" s="26"/>
      <c r="G8121" s="28" t="str">
        <f t="shared" si="4"/>
        <v/>
      </c>
      <c r="H8121" s="31"/>
    </row>
    <row r="8122" spans="2:8">
      <c r="B8122" s="27"/>
      <c r="C8122" s="27"/>
      <c r="D8122" s="27"/>
      <c r="E8122" s="27"/>
      <c r="F8122" s="26"/>
      <c r="G8122" s="28" t="str">
        <f t="shared" si="4"/>
        <v/>
      </c>
      <c r="H8122" s="31"/>
    </row>
    <row r="8123" spans="2:8">
      <c r="B8123" s="27"/>
      <c r="C8123" s="27"/>
      <c r="D8123" s="27"/>
      <c r="E8123" s="27"/>
      <c r="F8123" s="26"/>
      <c r="G8123" s="28" t="str">
        <f t="shared" si="4"/>
        <v/>
      </c>
      <c r="H8123" s="31"/>
    </row>
    <row r="8124" spans="2:8">
      <c r="B8124" s="27"/>
      <c r="C8124" s="27"/>
      <c r="D8124" s="27"/>
      <c r="E8124" s="27"/>
      <c r="F8124" s="26"/>
      <c r="G8124" s="28" t="str">
        <f t="shared" si="4"/>
        <v/>
      </c>
      <c r="H8124" s="31"/>
    </row>
    <row r="8125" spans="2:8">
      <c r="B8125" s="27"/>
      <c r="C8125" s="27"/>
      <c r="D8125" s="27"/>
      <c r="E8125" s="27"/>
      <c r="F8125" s="26"/>
      <c r="G8125" s="28" t="str">
        <f t="shared" si="4"/>
        <v/>
      </c>
      <c r="H8125" s="31"/>
    </row>
    <row r="8126" spans="2:8">
      <c r="B8126" s="27"/>
      <c r="C8126" s="27"/>
      <c r="D8126" s="27"/>
      <c r="E8126" s="27"/>
      <c r="F8126" s="26"/>
      <c r="G8126" s="28" t="str">
        <f t="shared" si="4"/>
        <v/>
      </c>
      <c r="H8126" s="31"/>
    </row>
    <row r="8127" spans="2:8">
      <c r="B8127" s="27"/>
      <c r="C8127" s="27"/>
      <c r="D8127" s="27"/>
      <c r="E8127" s="27"/>
      <c r="F8127" s="26"/>
      <c r="G8127" s="28" t="str">
        <f t="shared" si="4"/>
        <v/>
      </c>
      <c r="H8127" s="31"/>
    </row>
    <row r="8128" spans="2:8">
      <c r="B8128" s="27"/>
      <c r="C8128" s="27"/>
      <c r="D8128" s="27"/>
      <c r="E8128" s="27"/>
      <c r="F8128" s="26"/>
      <c r="G8128" s="28" t="str">
        <f t="shared" si="4"/>
        <v/>
      </c>
      <c r="H8128" s="31"/>
    </row>
    <row r="8129" spans="2:8">
      <c r="B8129" s="27"/>
      <c r="C8129" s="27"/>
      <c r="D8129" s="27"/>
      <c r="E8129" s="27"/>
      <c r="F8129" s="26"/>
      <c r="G8129" s="28" t="str">
        <f t="shared" si="4"/>
        <v/>
      </c>
      <c r="H8129" s="31"/>
    </row>
    <row r="8130" spans="2:8">
      <c r="B8130" s="27"/>
      <c r="C8130" s="27"/>
      <c r="D8130" s="27"/>
      <c r="E8130" s="27"/>
      <c r="F8130" s="26"/>
      <c r="G8130" s="28" t="str">
        <f t="shared" si="4"/>
        <v/>
      </c>
      <c r="H8130" s="31"/>
    </row>
    <row r="8131" spans="2:8">
      <c r="B8131" s="27"/>
      <c r="C8131" s="27"/>
      <c r="D8131" s="27"/>
      <c r="E8131" s="27"/>
      <c r="F8131" s="26"/>
      <c r="G8131" s="28" t="str">
        <f t="shared" si="4"/>
        <v/>
      </c>
      <c r="H8131" s="31"/>
    </row>
    <row r="8132" spans="2:8">
      <c r="B8132" s="27"/>
      <c r="C8132" s="27"/>
      <c r="D8132" s="27"/>
      <c r="E8132" s="27"/>
      <c r="F8132" s="26"/>
      <c r="G8132" s="28" t="str">
        <f t="shared" si="4"/>
        <v/>
      </c>
      <c r="H8132" s="31"/>
    </row>
    <row r="8133" spans="2:8">
      <c r="B8133" s="27"/>
      <c r="C8133" s="27"/>
      <c r="D8133" s="27"/>
      <c r="E8133" s="27"/>
      <c r="F8133" s="26"/>
      <c r="G8133" s="28" t="str">
        <f t="shared" si="4"/>
        <v/>
      </c>
      <c r="H8133" s="31"/>
    </row>
    <row r="8134" spans="2:8">
      <c r="B8134" s="27"/>
      <c r="C8134" s="27"/>
      <c r="D8134" s="27"/>
      <c r="E8134" s="27"/>
      <c r="F8134" s="26"/>
      <c r="G8134" s="28" t="str">
        <f t="shared" si="4"/>
        <v/>
      </c>
      <c r="H8134" s="31"/>
    </row>
    <row r="8135" spans="2:8">
      <c r="B8135" s="27"/>
      <c r="C8135" s="27"/>
      <c r="D8135" s="27"/>
      <c r="E8135" s="27"/>
      <c r="F8135" s="26"/>
      <c r="G8135" s="28" t="str">
        <f t="shared" si="4"/>
        <v/>
      </c>
      <c r="H8135" s="31"/>
    </row>
    <row r="8136" spans="2:8">
      <c r="B8136" s="27"/>
      <c r="C8136" s="27"/>
      <c r="D8136" s="27"/>
      <c r="E8136" s="27"/>
      <c r="F8136" s="26"/>
      <c r="G8136" s="28" t="str">
        <f t="shared" si="4"/>
        <v/>
      </c>
      <c r="H8136" s="31"/>
    </row>
    <row r="8137" spans="2:8">
      <c r="B8137" s="27"/>
      <c r="C8137" s="27"/>
      <c r="D8137" s="27"/>
      <c r="E8137" s="27"/>
      <c r="F8137" s="26"/>
      <c r="G8137" s="28" t="str">
        <f t="shared" si="4"/>
        <v/>
      </c>
      <c r="H8137" s="31"/>
    </row>
    <row r="8138" spans="2:8">
      <c r="B8138" s="27"/>
      <c r="C8138" s="27"/>
      <c r="D8138" s="27"/>
      <c r="E8138" s="27"/>
      <c r="F8138" s="26"/>
      <c r="G8138" s="28" t="str">
        <f t="shared" si="4"/>
        <v/>
      </c>
      <c r="H8138" s="31"/>
    </row>
    <row r="8139" spans="2:8">
      <c r="B8139" s="27"/>
      <c r="C8139" s="27"/>
      <c r="D8139" s="27"/>
      <c r="E8139" s="27"/>
      <c r="F8139" s="26"/>
      <c r="G8139" s="28" t="str">
        <f t="shared" si="4"/>
        <v/>
      </c>
      <c r="H8139" s="31"/>
    </row>
    <row r="8140" spans="2:8">
      <c r="B8140" s="27"/>
      <c r="C8140" s="27"/>
      <c r="D8140" s="27"/>
      <c r="E8140" s="27"/>
      <c r="F8140" s="26"/>
      <c r="G8140" s="28" t="str">
        <f t="shared" si="4"/>
        <v/>
      </c>
      <c r="H8140" s="31"/>
    </row>
    <row r="8141" spans="2:8">
      <c r="B8141" s="27"/>
      <c r="C8141" s="27"/>
      <c r="D8141" s="27"/>
      <c r="E8141" s="27"/>
      <c r="F8141" s="26"/>
      <c r="G8141" s="28" t="str">
        <f t="shared" si="4"/>
        <v/>
      </c>
      <c r="H8141" s="31"/>
    </row>
    <row r="8142" spans="2:8">
      <c r="B8142" s="27"/>
      <c r="C8142" s="27"/>
      <c r="D8142" s="27"/>
      <c r="E8142" s="27"/>
      <c r="F8142" s="26"/>
      <c r="G8142" s="28" t="str">
        <f t="shared" si="4"/>
        <v/>
      </c>
      <c r="H8142" s="31"/>
    </row>
    <row r="8143" spans="2:8">
      <c r="B8143" s="27"/>
      <c r="C8143" s="27"/>
      <c r="D8143" s="27"/>
      <c r="E8143" s="27"/>
      <c r="F8143" s="26"/>
      <c r="G8143" s="28" t="str">
        <f t="shared" si="4"/>
        <v/>
      </c>
      <c r="H8143" s="31"/>
    </row>
    <row r="8144" spans="2:8">
      <c r="B8144" s="27"/>
      <c r="C8144" s="27"/>
      <c r="D8144" s="27"/>
      <c r="E8144" s="27"/>
      <c r="F8144" s="26"/>
      <c r="G8144" s="28" t="str">
        <f t="shared" si="4"/>
        <v/>
      </c>
      <c r="H8144" s="31"/>
    </row>
    <row r="8145" spans="2:8">
      <c r="B8145" s="27"/>
      <c r="C8145" s="27"/>
      <c r="D8145" s="27"/>
      <c r="E8145" s="27"/>
      <c r="F8145" s="26"/>
      <c r="G8145" s="28" t="str">
        <f t="shared" si="4"/>
        <v/>
      </c>
      <c r="H8145" s="31"/>
    </row>
    <row r="8146" spans="2:8">
      <c r="B8146" s="27"/>
      <c r="C8146" s="27"/>
      <c r="D8146" s="27"/>
      <c r="E8146" s="27"/>
      <c r="F8146" s="26"/>
      <c r="G8146" s="28" t="str">
        <f t="shared" si="4"/>
        <v/>
      </c>
      <c r="H8146" s="31"/>
    </row>
    <row r="8147" spans="2:8">
      <c r="B8147" s="27"/>
      <c r="C8147" s="27"/>
      <c r="D8147" s="27"/>
      <c r="E8147" s="27"/>
      <c r="F8147" s="26"/>
      <c r="G8147" s="28" t="str">
        <f t="shared" si="4"/>
        <v/>
      </c>
      <c r="H8147" s="31"/>
    </row>
    <row r="8148" spans="2:8">
      <c r="B8148" s="27"/>
      <c r="C8148" s="27"/>
      <c r="D8148" s="27"/>
      <c r="E8148" s="27"/>
      <c r="F8148" s="26"/>
      <c r="G8148" s="28" t="str">
        <f t="shared" si="4"/>
        <v/>
      </c>
      <c r="H8148" s="31"/>
    </row>
    <row r="8149" spans="2:8">
      <c r="B8149" s="27"/>
      <c r="C8149" s="27"/>
      <c r="D8149" s="27"/>
      <c r="E8149" s="27"/>
      <c r="F8149" s="26"/>
      <c r="G8149" s="28" t="str">
        <f t="shared" si="4"/>
        <v/>
      </c>
      <c r="H8149" s="31"/>
    </row>
    <row r="8150" spans="2:8">
      <c r="B8150" s="27"/>
      <c r="C8150" s="27"/>
      <c r="D8150" s="27"/>
      <c r="E8150" s="27"/>
      <c r="F8150" s="26"/>
      <c r="G8150" s="28" t="str">
        <f t="shared" si="4"/>
        <v/>
      </c>
      <c r="H8150" s="31"/>
    </row>
    <row r="8151" spans="2:8">
      <c r="B8151" s="27"/>
      <c r="C8151" s="27"/>
      <c r="D8151" s="27"/>
      <c r="E8151" s="27"/>
      <c r="F8151" s="26"/>
      <c r="G8151" s="28" t="str">
        <f t="shared" si="4"/>
        <v/>
      </c>
      <c r="H8151" s="31"/>
    </row>
    <row r="8152" spans="2:8">
      <c r="B8152" s="27"/>
      <c r="C8152" s="27"/>
      <c r="D8152" s="27"/>
      <c r="E8152" s="27"/>
      <c r="F8152" s="26"/>
      <c r="G8152" s="28" t="str">
        <f t="shared" si="4"/>
        <v/>
      </c>
      <c r="H8152" s="31"/>
    </row>
    <row r="8153" spans="2:8">
      <c r="B8153" s="27"/>
      <c r="C8153" s="27"/>
      <c r="D8153" s="27"/>
      <c r="E8153" s="27"/>
      <c r="F8153" s="26"/>
      <c r="G8153" s="28" t="str">
        <f t="shared" si="4"/>
        <v/>
      </c>
      <c r="H8153" s="31"/>
    </row>
    <row r="8154" spans="2:8">
      <c r="B8154" s="27"/>
      <c r="C8154" s="27"/>
      <c r="D8154" s="27"/>
      <c r="E8154" s="27"/>
      <c r="F8154" s="26"/>
      <c r="G8154" s="28" t="str">
        <f t="shared" si="4"/>
        <v/>
      </c>
      <c r="H8154" s="31"/>
    </row>
    <row r="8155" spans="2:8">
      <c r="B8155" s="27"/>
      <c r="C8155" s="27"/>
      <c r="D8155" s="27"/>
      <c r="E8155" s="27"/>
      <c r="F8155" s="26"/>
      <c r="G8155" s="28" t="str">
        <f t="shared" si="4"/>
        <v/>
      </c>
      <c r="H8155" s="31"/>
    </row>
    <row r="8156" spans="2:8">
      <c r="B8156" s="27"/>
      <c r="C8156" s="27"/>
      <c r="D8156" s="27"/>
      <c r="E8156" s="27"/>
      <c r="F8156" s="26"/>
      <c r="G8156" s="28" t="str">
        <f t="shared" si="4"/>
        <v/>
      </c>
      <c r="H8156" s="31"/>
    </row>
    <row r="8157" spans="2:8">
      <c r="B8157" s="27"/>
      <c r="C8157" s="27"/>
      <c r="D8157" s="27"/>
      <c r="E8157" s="27"/>
      <c r="F8157" s="26"/>
      <c r="G8157" s="28" t="str">
        <f t="shared" si="4"/>
        <v/>
      </c>
      <c r="H8157" s="31"/>
    </row>
    <row r="8158" spans="2:8">
      <c r="B8158" s="27"/>
      <c r="C8158" s="27"/>
      <c r="D8158" s="27"/>
      <c r="E8158" s="27"/>
      <c r="F8158" s="26"/>
      <c r="G8158" s="28" t="str">
        <f t="shared" si="4"/>
        <v/>
      </c>
      <c r="H8158" s="31"/>
    </row>
    <row r="8159" spans="2:8">
      <c r="B8159" s="27"/>
      <c r="C8159" s="27"/>
      <c r="D8159" s="27"/>
      <c r="E8159" s="27"/>
      <c r="F8159" s="26"/>
      <c r="G8159" s="28" t="str">
        <f t="shared" si="4"/>
        <v/>
      </c>
      <c r="H8159" s="31"/>
    </row>
    <row r="8160" spans="2:8">
      <c r="B8160" s="27"/>
      <c r="C8160" s="27"/>
      <c r="D8160" s="27"/>
      <c r="E8160" s="27"/>
      <c r="F8160" s="26"/>
      <c r="G8160" s="28" t="str">
        <f t="shared" si="4"/>
        <v/>
      </c>
      <c r="H8160" s="31"/>
    </row>
    <row r="8161" spans="2:8">
      <c r="B8161" s="27"/>
      <c r="C8161" s="27"/>
      <c r="D8161" s="27"/>
      <c r="E8161" s="27"/>
      <c r="F8161" s="26"/>
      <c r="G8161" s="28" t="str">
        <f t="shared" si="4"/>
        <v/>
      </c>
      <c r="H8161" s="31"/>
    </row>
    <row r="8162" spans="2:8">
      <c r="B8162" s="27"/>
      <c r="C8162" s="27"/>
      <c r="D8162" s="27"/>
      <c r="E8162" s="27"/>
      <c r="F8162" s="26"/>
      <c r="G8162" s="28" t="str">
        <f t="shared" si="4"/>
        <v/>
      </c>
      <c r="H8162" s="31"/>
    </row>
    <row r="8163" spans="2:8">
      <c r="B8163" s="27"/>
      <c r="C8163" s="27"/>
      <c r="D8163" s="27"/>
      <c r="E8163" s="27"/>
      <c r="F8163" s="26"/>
      <c r="G8163" s="28" t="str">
        <f t="shared" si="4"/>
        <v/>
      </c>
      <c r="H8163" s="31"/>
    </row>
    <row r="8164" spans="2:8">
      <c r="B8164" s="27"/>
      <c r="C8164" s="27"/>
      <c r="D8164" s="27"/>
      <c r="E8164" s="27"/>
      <c r="F8164" s="26"/>
      <c r="G8164" s="28" t="str">
        <f t="shared" si="4"/>
        <v/>
      </c>
      <c r="H8164" s="31"/>
    </row>
    <row r="8165" spans="2:8">
      <c r="B8165" s="27"/>
      <c r="C8165" s="27"/>
      <c r="D8165" s="27"/>
      <c r="E8165" s="27"/>
      <c r="F8165" s="26"/>
      <c r="G8165" s="28" t="str">
        <f t="shared" si="4"/>
        <v/>
      </c>
      <c r="H8165" s="31"/>
    </row>
    <row r="8166" spans="2:8">
      <c r="B8166" s="27"/>
      <c r="C8166" s="27"/>
      <c r="D8166" s="27"/>
      <c r="E8166" s="27"/>
      <c r="F8166" s="26"/>
      <c r="G8166" s="28" t="str">
        <f t="shared" si="4"/>
        <v/>
      </c>
      <c r="H8166" s="31"/>
    </row>
    <row r="8167" spans="2:8">
      <c r="B8167" s="27"/>
      <c r="C8167" s="27"/>
      <c r="D8167" s="27"/>
      <c r="E8167" s="27"/>
      <c r="F8167" s="26"/>
      <c r="G8167" s="28" t="str">
        <f t="shared" si="4"/>
        <v/>
      </c>
      <c r="H8167" s="31"/>
    </row>
    <row r="8168" spans="2:8">
      <c r="B8168" s="27"/>
      <c r="C8168" s="27"/>
      <c r="D8168" s="27"/>
      <c r="E8168" s="27"/>
      <c r="F8168" s="26"/>
      <c r="G8168" s="28" t="str">
        <f t="shared" si="4"/>
        <v/>
      </c>
      <c r="H8168" s="31"/>
    </row>
    <row r="8169" spans="2:8">
      <c r="B8169" s="27"/>
      <c r="C8169" s="27"/>
      <c r="D8169" s="27"/>
      <c r="E8169" s="27"/>
      <c r="F8169" s="26"/>
      <c r="G8169" s="28" t="str">
        <f t="shared" si="4"/>
        <v/>
      </c>
      <c r="H8169" s="31"/>
    </row>
    <row r="8170" spans="2:8">
      <c r="B8170" s="27"/>
      <c r="C8170" s="27"/>
      <c r="D8170" s="27"/>
      <c r="E8170" s="27"/>
      <c r="F8170" s="26"/>
      <c r="G8170" s="28" t="str">
        <f t="shared" si="4"/>
        <v/>
      </c>
      <c r="H8170" s="31"/>
    </row>
    <row r="8171" spans="2:8">
      <c r="B8171" s="27"/>
      <c r="C8171" s="27"/>
      <c r="D8171" s="27"/>
      <c r="E8171" s="27"/>
      <c r="F8171" s="26"/>
      <c r="G8171" s="28" t="str">
        <f t="shared" si="4"/>
        <v/>
      </c>
      <c r="H8171" s="31"/>
    </row>
    <row r="8172" spans="2:8">
      <c r="B8172" s="27"/>
      <c r="C8172" s="27"/>
      <c r="D8172" s="27"/>
      <c r="E8172" s="27"/>
      <c r="F8172" s="26"/>
      <c r="G8172" s="28" t="str">
        <f t="shared" si="4"/>
        <v/>
      </c>
      <c r="H8172" s="31"/>
    </row>
    <row r="8173" spans="2:8">
      <c r="B8173" s="27"/>
      <c r="C8173" s="27"/>
      <c r="D8173" s="27"/>
      <c r="E8173" s="27"/>
      <c r="F8173" s="26"/>
      <c r="G8173" s="28" t="str">
        <f t="shared" si="4"/>
        <v/>
      </c>
      <c r="H8173" s="31"/>
    </row>
    <row r="8174" spans="2:8">
      <c r="B8174" s="27"/>
      <c r="C8174" s="27"/>
      <c r="D8174" s="27"/>
      <c r="E8174" s="27"/>
      <c r="F8174" s="26"/>
      <c r="G8174" s="28" t="str">
        <f t="shared" si="4"/>
        <v/>
      </c>
      <c r="H8174" s="31"/>
    </row>
    <row r="8175" spans="2:8">
      <c r="B8175" s="27"/>
      <c r="C8175" s="27"/>
      <c r="D8175" s="27"/>
      <c r="E8175" s="27"/>
      <c r="F8175" s="26"/>
      <c r="G8175" s="28" t="str">
        <f t="shared" si="4"/>
        <v/>
      </c>
      <c r="H8175" s="31"/>
    </row>
    <row r="8176" spans="2:8">
      <c r="B8176" s="27"/>
      <c r="C8176" s="27"/>
      <c r="D8176" s="27"/>
      <c r="E8176" s="27"/>
      <c r="F8176" s="26"/>
      <c r="G8176" s="28" t="str">
        <f t="shared" si="4"/>
        <v/>
      </c>
      <c r="H8176" s="31"/>
    </row>
    <row r="8177" spans="2:8">
      <c r="B8177" s="27"/>
      <c r="C8177" s="27"/>
      <c r="D8177" s="27"/>
      <c r="E8177" s="27"/>
      <c r="F8177" s="26"/>
      <c r="G8177" s="28" t="str">
        <f t="shared" si="4"/>
        <v/>
      </c>
      <c r="H8177" s="31"/>
    </row>
    <row r="8178" spans="2:8">
      <c r="B8178" s="27"/>
      <c r="C8178" s="27"/>
      <c r="D8178" s="27"/>
      <c r="E8178" s="27"/>
      <c r="F8178" s="26"/>
      <c r="G8178" s="28" t="str">
        <f t="shared" si="4"/>
        <v/>
      </c>
      <c r="H8178" s="31"/>
    </row>
    <row r="8179" spans="2:8">
      <c r="B8179" s="27"/>
      <c r="C8179" s="27"/>
      <c r="D8179" s="27"/>
      <c r="E8179" s="27"/>
      <c r="F8179" s="26"/>
      <c r="G8179" s="28" t="str">
        <f t="shared" si="4"/>
        <v/>
      </c>
      <c r="H8179" s="31"/>
    </row>
    <row r="8180" spans="2:8">
      <c r="B8180" s="27"/>
      <c r="C8180" s="27"/>
      <c r="D8180" s="27"/>
      <c r="E8180" s="27"/>
      <c r="F8180" s="26"/>
      <c r="G8180" s="28" t="str">
        <f t="shared" si="4"/>
        <v/>
      </c>
      <c r="H8180" s="31"/>
    </row>
    <row r="8181" spans="2:8">
      <c r="B8181" s="27"/>
      <c r="C8181" s="27"/>
      <c r="D8181" s="27"/>
      <c r="E8181" s="27"/>
      <c r="F8181" s="26"/>
      <c r="G8181" s="28" t="str">
        <f t="shared" si="4"/>
        <v/>
      </c>
      <c r="H8181" s="31"/>
    </row>
    <row r="8182" spans="2:8">
      <c r="B8182" s="27"/>
      <c r="C8182" s="27"/>
      <c r="D8182" s="27"/>
      <c r="E8182" s="27"/>
      <c r="F8182" s="26"/>
      <c r="G8182" s="28" t="str">
        <f t="shared" ref="G8182:G8245" si="5">IF(F8182="","",IF(F8182="EI",4,IF(F8182="EO",5.2,IF(F8182="EQ",3.9,IF(F8182="ILF",7.5,IF(F8182="EIF",5.4))))))</f>
        <v/>
      </c>
      <c r="H8182" s="31"/>
    </row>
    <row r="8183" spans="2:8">
      <c r="B8183" s="27"/>
      <c r="C8183" s="27"/>
      <c r="D8183" s="27"/>
      <c r="E8183" s="27"/>
      <c r="F8183" s="26"/>
      <c r="G8183" s="28" t="str">
        <f t="shared" si="5"/>
        <v/>
      </c>
      <c r="H8183" s="31"/>
    </row>
    <row r="8184" spans="2:8">
      <c r="B8184" s="27"/>
      <c r="C8184" s="27"/>
      <c r="D8184" s="27"/>
      <c r="E8184" s="27"/>
      <c r="F8184" s="26"/>
      <c r="G8184" s="28" t="str">
        <f t="shared" si="5"/>
        <v/>
      </c>
      <c r="H8184" s="31"/>
    </row>
    <row r="8185" spans="2:8">
      <c r="B8185" s="27"/>
      <c r="C8185" s="27"/>
      <c r="D8185" s="27"/>
      <c r="E8185" s="27"/>
      <c r="F8185" s="26"/>
      <c r="G8185" s="28" t="str">
        <f t="shared" si="5"/>
        <v/>
      </c>
      <c r="H8185" s="31"/>
    </row>
    <row r="8186" spans="2:8">
      <c r="B8186" s="27"/>
      <c r="C8186" s="27"/>
      <c r="D8186" s="27"/>
      <c r="E8186" s="27"/>
      <c r="F8186" s="26"/>
      <c r="G8186" s="28" t="str">
        <f t="shared" si="5"/>
        <v/>
      </c>
      <c r="H8186" s="31"/>
    </row>
    <row r="8187" spans="2:8">
      <c r="B8187" s="27"/>
      <c r="C8187" s="27"/>
      <c r="D8187" s="27"/>
      <c r="E8187" s="27"/>
      <c r="F8187" s="26"/>
      <c r="G8187" s="28" t="str">
        <f t="shared" si="5"/>
        <v/>
      </c>
      <c r="H8187" s="31"/>
    </row>
    <row r="8188" spans="2:8">
      <c r="B8188" s="27"/>
      <c r="C8188" s="27"/>
      <c r="D8188" s="27"/>
      <c r="E8188" s="27"/>
      <c r="F8188" s="26"/>
      <c r="G8188" s="28" t="str">
        <f t="shared" si="5"/>
        <v/>
      </c>
      <c r="H8188" s="31"/>
    </row>
    <row r="8189" spans="2:8">
      <c r="B8189" s="27"/>
      <c r="C8189" s="27"/>
      <c r="D8189" s="27"/>
      <c r="E8189" s="27"/>
      <c r="F8189" s="26"/>
      <c r="G8189" s="28" t="str">
        <f t="shared" si="5"/>
        <v/>
      </c>
      <c r="H8189" s="31"/>
    </row>
    <row r="8190" spans="2:8">
      <c r="B8190" s="27"/>
      <c r="C8190" s="27"/>
      <c r="D8190" s="27"/>
      <c r="E8190" s="27"/>
      <c r="F8190" s="26"/>
      <c r="G8190" s="28" t="str">
        <f t="shared" si="5"/>
        <v/>
      </c>
      <c r="H8190" s="31"/>
    </row>
    <row r="8191" spans="2:8">
      <c r="B8191" s="27"/>
      <c r="C8191" s="27"/>
      <c r="D8191" s="27"/>
      <c r="E8191" s="27"/>
      <c r="F8191" s="26"/>
      <c r="G8191" s="28" t="str">
        <f t="shared" si="5"/>
        <v/>
      </c>
      <c r="H8191" s="31"/>
    </row>
    <row r="8192" spans="2:8">
      <c r="B8192" s="27"/>
      <c r="C8192" s="27"/>
      <c r="D8192" s="27"/>
      <c r="E8192" s="27"/>
      <c r="F8192" s="26"/>
      <c r="G8192" s="28" t="str">
        <f t="shared" si="5"/>
        <v/>
      </c>
      <c r="H8192" s="31"/>
    </row>
    <row r="8193" spans="2:8">
      <c r="B8193" s="27"/>
      <c r="C8193" s="27"/>
      <c r="D8193" s="27"/>
      <c r="E8193" s="27"/>
      <c r="F8193" s="26"/>
      <c r="G8193" s="28" t="str">
        <f t="shared" si="5"/>
        <v/>
      </c>
      <c r="H8193" s="31"/>
    </row>
    <row r="8194" spans="2:8">
      <c r="B8194" s="27"/>
      <c r="C8194" s="27"/>
      <c r="D8194" s="27"/>
      <c r="E8194" s="27"/>
      <c r="F8194" s="26"/>
      <c r="G8194" s="28" t="str">
        <f t="shared" si="5"/>
        <v/>
      </c>
      <c r="H8194" s="31"/>
    </row>
    <row r="8195" spans="2:8">
      <c r="B8195" s="27"/>
      <c r="C8195" s="27"/>
      <c r="D8195" s="27"/>
      <c r="E8195" s="27"/>
      <c r="F8195" s="26"/>
      <c r="G8195" s="28" t="str">
        <f t="shared" si="5"/>
        <v/>
      </c>
      <c r="H8195" s="31"/>
    </row>
    <row r="8196" spans="2:8">
      <c r="B8196" s="27"/>
      <c r="C8196" s="27"/>
      <c r="D8196" s="27"/>
      <c r="E8196" s="27"/>
      <c r="F8196" s="26"/>
      <c r="G8196" s="28" t="str">
        <f t="shared" si="5"/>
        <v/>
      </c>
      <c r="H8196" s="31"/>
    </row>
    <row r="8197" spans="2:8">
      <c r="B8197" s="27"/>
      <c r="C8197" s="27"/>
      <c r="D8197" s="27"/>
      <c r="E8197" s="27"/>
      <c r="F8197" s="26"/>
      <c r="G8197" s="28" t="str">
        <f t="shared" si="5"/>
        <v/>
      </c>
      <c r="H8197" s="31"/>
    </row>
    <row r="8198" spans="2:8">
      <c r="B8198" s="27"/>
      <c r="C8198" s="27"/>
      <c r="D8198" s="27"/>
      <c r="E8198" s="27"/>
      <c r="F8198" s="26"/>
      <c r="G8198" s="28" t="str">
        <f t="shared" si="5"/>
        <v/>
      </c>
      <c r="H8198" s="31"/>
    </row>
    <row r="8199" spans="2:8">
      <c r="B8199" s="27"/>
      <c r="C8199" s="27"/>
      <c r="D8199" s="27"/>
      <c r="E8199" s="27"/>
      <c r="F8199" s="26"/>
      <c r="G8199" s="28" t="str">
        <f t="shared" si="5"/>
        <v/>
      </c>
      <c r="H8199" s="31"/>
    </row>
    <row r="8200" spans="2:8">
      <c r="B8200" s="27"/>
      <c r="C8200" s="27"/>
      <c r="D8200" s="27"/>
      <c r="E8200" s="27"/>
      <c r="F8200" s="26"/>
      <c r="G8200" s="28" t="str">
        <f t="shared" si="5"/>
        <v/>
      </c>
      <c r="H8200" s="31"/>
    </row>
    <row r="8201" spans="2:8">
      <c r="B8201" s="27"/>
      <c r="C8201" s="27"/>
      <c r="D8201" s="27"/>
      <c r="E8201" s="27"/>
      <c r="F8201" s="26"/>
      <c r="G8201" s="28" t="str">
        <f t="shared" si="5"/>
        <v/>
      </c>
      <c r="H8201" s="31"/>
    </row>
    <row r="8202" spans="2:8">
      <c r="B8202" s="27"/>
      <c r="C8202" s="27"/>
      <c r="D8202" s="27"/>
      <c r="E8202" s="27"/>
      <c r="F8202" s="26"/>
      <c r="G8202" s="28" t="str">
        <f t="shared" si="5"/>
        <v/>
      </c>
      <c r="H8202" s="31"/>
    </row>
    <row r="8203" spans="2:8">
      <c r="B8203" s="27"/>
      <c r="C8203" s="27"/>
      <c r="D8203" s="27"/>
      <c r="E8203" s="27"/>
      <c r="F8203" s="26"/>
      <c r="G8203" s="28" t="str">
        <f t="shared" si="5"/>
        <v/>
      </c>
      <c r="H8203" s="31"/>
    </row>
    <row r="8204" spans="2:8">
      <c r="B8204" s="27"/>
      <c r="C8204" s="27"/>
      <c r="D8204" s="27"/>
      <c r="E8204" s="27"/>
      <c r="F8204" s="26"/>
      <c r="G8204" s="28" t="str">
        <f t="shared" si="5"/>
        <v/>
      </c>
      <c r="H8204" s="31"/>
    </row>
    <row r="8205" spans="2:8">
      <c r="B8205" s="27"/>
      <c r="C8205" s="27"/>
      <c r="D8205" s="27"/>
      <c r="E8205" s="27"/>
      <c r="F8205" s="26"/>
      <c r="G8205" s="28" t="str">
        <f t="shared" si="5"/>
        <v/>
      </c>
      <c r="H8205" s="31"/>
    </row>
    <row r="8206" spans="2:8">
      <c r="B8206" s="27"/>
      <c r="C8206" s="27"/>
      <c r="D8206" s="27"/>
      <c r="E8206" s="27"/>
      <c r="F8206" s="26"/>
      <c r="G8206" s="28" t="str">
        <f t="shared" si="5"/>
        <v/>
      </c>
      <c r="H8206" s="31"/>
    </row>
    <row r="8207" spans="2:8">
      <c r="B8207" s="27"/>
      <c r="C8207" s="27"/>
      <c r="D8207" s="27"/>
      <c r="E8207" s="27"/>
      <c r="F8207" s="26"/>
      <c r="G8207" s="28" t="str">
        <f t="shared" si="5"/>
        <v/>
      </c>
      <c r="H8207" s="31"/>
    </row>
    <row r="8208" spans="2:8">
      <c r="B8208" s="27"/>
      <c r="C8208" s="27"/>
      <c r="D8208" s="27"/>
      <c r="E8208" s="27"/>
      <c r="F8208" s="26"/>
      <c r="G8208" s="28" t="str">
        <f t="shared" si="5"/>
        <v/>
      </c>
      <c r="H8208" s="31"/>
    </row>
    <row r="8209" spans="2:8">
      <c r="B8209" s="27"/>
      <c r="C8209" s="27"/>
      <c r="D8209" s="27"/>
      <c r="E8209" s="27"/>
      <c r="F8209" s="26"/>
      <c r="G8209" s="28" t="str">
        <f t="shared" si="5"/>
        <v/>
      </c>
      <c r="H8209" s="31"/>
    </row>
    <row r="8210" spans="2:8">
      <c r="B8210" s="27"/>
      <c r="C8210" s="27"/>
      <c r="D8210" s="27"/>
      <c r="E8210" s="27"/>
      <c r="F8210" s="26"/>
      <c r="G8210" s="28" t="str">
        <f t="shared" si="5"/>
        <v/>
      </c>
      <c r="H8210" s="31"/>
    </row>
    <row r="8211" spans="2:8">
      <c r="B8211" s="27"/>
      <c r="C8211" s="27"/>
      <c r="D8211" s="27"/>
      <c r="E8211" s="27"/>
      <c r="F8211" s="26"/>
      <c r="G8211" s="28" t="str">
        <f t="shared" si="5"/>
        <v/>
      </c>
      <c r="H8211" s="31"/>
    </row>
    <row r="8212" spans="2:8">
      <c r="B8212" s="27"/>
      <c r="C8212" s="27"/>
      <c r="D8212" s="27"/>
      <c r="E8212" s="27"/>
      <c r="F8212" s="26"/>
      <c r="G8212" s="28" t="str">
        <f t="shared" si="5"/>
        <v/>
      </c>
      <c r="H8212" s="31"/>
    </row>
    <row r="8213" spans="2:8">
      <c r="B8213" s="27"/>
      <c r="C8213" s="27"/>
      <c r="D8213" s="27"/>
      <c r="E8213" s="27"/>
      <c r="F8213" s="26"/>
      <c r="G8213" s="28" t="str">
        <f t="shared" si="5"/>
        <v/>
      </c>
      <c r="H8213" s="31"/>
    </row>
    <row r="8214" spans="2:8">
      <c r="B8214" s="27"/>
      <c r="C8214" s="27"/>
      <c r="D8214" s="27"/>
      <c r="E8214" s="27"/>
      <c r="F8214" s="26"/>
      <c r="G8214" s="28" t="str">
        <f t="shared" si="5"/>
        <v/>
      </c>
      <c r="H8214" s="31"/>
    </row>
    <row r="8215" spans="2:8">
      <c r="B8215" s="27"/>
      <c r="C8215" s="27"/>
      <c r="D8215" s="27"/>
      <c r="E8215" s="27"/>
      <c r="F8215" s="26"/>
      <c r="G8215" s="28" t="str">
        <f t="shared" si="5"/>
        <v/>
      </c>
      <c r="H8215" s="31"/>
    </row>
    <row r="8216" spans="2:8">
      <c r="B8216" s="27"/>
      <c r="C8216" s="27"/>
      <c r="D8216" s="27"/>
      <c r="E8216" s="27"/>
      <c r="F8216" s="26"/>
      <c r="G8216" s="28" t="str">
        <f t="shared" si="5"/>
        <v/>
      </c>
      <c r="H8216" s="31"/>
    </row>
    <row r="8217" spans="2:8">
      <c r="B8217" s="27"/>
      <c r="C8217" s="27"/>
      <c r="D8217" s="27"/>
      <c r="E8217" s="27"/>
      <c r="F8217" s="26"/>
      <c r="G8217" s="28" t="str">
        <f t="shared" si="5"/>
        <v/>
      </c>
      <c r="H8217" s="31"/>
    </row>
    <row r="8218" spans="2:8">
      <c r="B8218" s="27"/>
      <c r="C8218" s="27"/>
      <c r="D8218" s="27"/>
      <c r="E8218" s="27"/>
      <c r="F8218" s="26"/>
      <c r="G8218" s="28" t="str">
        <f t="shared" si="5"/>
        <v/>
      </c>
      <c r="H8218" s="31"/>
    </row>
    <row r="8219" spans="2:8">
      <c r="B8219" s="27"/>
      <c r="C8219" s="27"/>
      <c r="D8219" s="27"/>
      <c r="E8219" s="27"/>
      <c r="F8219" s="26"/>
      <c r="G8219" s="28" t="str">
        <f t="shared" si="5"/>
        <v/>
      </c>
      <c r="H8219" s="31"/>
    </row>
    <row r="8220" spans="2:8">
      <c r="B8220" s="27"/>
      <c r="C8220" s="27"/>
      <c r="D8220" s="27"/>
      <c r="E8220" s="27"/>
      <c r="F8220" s="26"/>
      <c r="G8220" s="28" t="str">
        <f t="shared" si="5"/>
        <v/>
      </c>
      <c r="H8220" s="31"/>
    </row>
    <row r="8221" spans="2:8">
      <c r="B8221" s="27"/>
      <c r="C8221" s="27"/>
      <c r="D8221" s="27"/>
      <c r="E8221" s="27"/>
      <c r="F8221" s="26"/>
      <c r="G8221" s="28" t="str">
        <f t="shared" si="5"/>
        <v/>
      </c>
      <c r="H8221" s="31"/>
    </row>
    <row r="8222" spans="2:8">
      <c r="B8222" s="27"/>
      <c r="C8222" s="27"/>
      <c r="D8222" s="27"/>
      <c r="E8222" s="27"/>
      <c r="F8222" s="26"/>
      <c r="G8222" s="28" t="str">
        <f t="shared" si="5"/>
        <v/>
      </c>
      <c r="H8222" s="31"/>
    </row>
    <row r="8223" spans="2:8">
      <c r="B8223" s="27"/>
      <c r="C8223" s="27"/>
      <c r="D8223" s="27"/>
      <c r="E8223" s="27"/>
      <c r="F8223" s="26"/>
      <c r="G8223" s="28" t="str">
        <f t="shared" si="5"/>
        <v/>
      </c>
      <c r="H8223" s="31"/>
    </row>
    <row r="8224" spans="2:8">
      <c r="B8224" s="27"/>
      <c r="C8224" s="27"/>
      <c r="D8224" s="27"/>
      <c r="E8224" s="27"/>
      <c r="F8224" s="26"/>
      <c r="G8224" s="28" t="str">
        <f t="shared" si="5"/>
        <v/>
      </c>
      <c r="H8224" s="31"/>
    </row>
    <row r="8225" spans="2:8">
      <c r="B8225" s="27"/>
      <c r="C8225" s="27"/>
      <c r="D8225" s="27"/>
      <c r="E8225" s="27"/>
      <c r="F8225" s="26"/>
      <c r="G8225" s="28" t="str">
        <f t="shared" si="5"/>
        <v/>
      </c>
      <c r="H8225" s="31"/>
    </row>
    <row r="8226" spans="2:8">
      <c r="B8226" s="27"/>
      <c r="C8226" s="27"/>
      <c r="D8226" s="27"/>
      <c r="E8226" s="27"/>
      <c r="F8226" s="26"/>
      <c r="G8226" s="28" t="str">
        <f t="shared" si="5"/>
        <v/>
      </c>
      <c r="H8226" s="31"/>
    </row>
    <row r="8227" spans="2:8">
      <c r="B8227" s="27"/>
      <c r="C8227" s="27"/>
      <c r="D8227" s="27"/>
      <c r="E8227" s="27"/>
      <c r="F8227" s="26"/>
      <c r="G8227" s="28" t="str">
        <f t="shared" si="5"/>
        <v/>
      </c>
      <c r="H8227" s="31"/>
    </row>
    <row r="8228" spans="2:8">
      <c r="B8228" s="27"/>
      <c r="C8228" s="27"/>
      <c r="D8228" s="27"/>
      <c r="E8228" s="27"/>
      <c r="F8228" s="26"/>
      <c r="G8228" s="28" t="str">
        <f t="shared" si="5"/>
        <v/>
      </c>
      <c r="H8228" s="31"/>
    </row>
    <row r="8229" spans="2:8">
      <c r="B8229" s="27"/>
      <c r="C8229" s="27"/>
      <c r="D8229" s="27"/>
      <c r="E8229" s="27"/>
      <c r="F8229" s="26"/>
      <c r="G8229" s="28" t="str">
        <f t="shared" si="5"/>
        <v/>
      </c>
      <c r="H8229" s="31"/>
    </row>
    <row r="8230" spans="2:8">
      <c r="B8230" s="27"/>
      <c r="C8230" s="27"/>
      <c r="D8230" s="27"/>
      <c r="E8230" s="27"/>
      <c r="F8230" s="26"/>
      <c r="G8230" s="28" t="str">
        <f t="shared" si="5"/>
        <v/>
      </c>
      <c r="H8230" s="31"/>
    </row>
    <row r="8231" spans="2:8">
      <c r="B8231" s="27"/>
      <c r="C8231" s="27"/>
      <c r="D8231" s="27"/>
      <c r="E8231" s="27"/>
      <c r="F8231" s="26"/>
      <c r="G8231" s="28" t="str">
        <f t="shared" si="5"/>
        <v/>
      </c>
      <c r="H8231" s="31"/>
    </row>
    <row r="8232" spans="2:8">
      <c r="B8232" s="27"/>
      <c r="C8232" s="27"/>
      <c r="D8232" s="27"/>
      <c r="E8232" s="27"/>
      <c r="F8232" s="26"/>
      <c r="G8232" s="28" t="str">
        <f t="shared" si="5"/>
        <v/>
      </c>
      <c r="H8232" s="31"/>
    </row>
    <row r="8233" spans="2:8">
      <c r="B8233" s="27"/>
      <c r="C8233" s="27"/>
      <c r="D8233" s="27"/>
      <c r="E8233" s="27"/>
      <c r="F8233" s="26"/>
      <c r="G8233" s="28" t="str">
        <f t="shared" si="5"/>
        <v/>
      </c>
      <c r="H8233" s="31"/>
    </row>
    <row r="8234" spans="2:8">
      <c r="B8234" s="27"/>
      <c r="C8234" s="27"/>
      <c r="D8234" s="27"/>
      <c r="E8234" s="27"/>
      <c r="F8234" s="26"/>
      <c r="G8234" s="28" t="str">
        <f t="shared" si="5"/>
        <v/>
      </c>
      <c r="H8234" s="31"/>
    </row>
    <row r="8235" spans="2:8">
      <c r="B8235" s="27"/>
      <c r="C8235" s="27"/>
      <c r="D8235" s="27"/>
      <c r="E8235" s="27"/>
      <c r="F8235" s="26"/>
      <c r="G8235" s="28" t="str">
        <f t="shared" si="5"/>
        <v/>
      </c>
      <c r="H8235" s="31"/>
    </row>
    <row r="8236" spans="2:8">
      <c r="B8236" s="27"/>
      <c r="C8236" s="27"/>
      <c r="D8236" s="27"/>
      <c r="E8236" s="27"/>
      <c r="F8236" s="26"/>
      <c r="G8236" s="28" t="str">
        <f t="shared" si="5"/>
        <v/>
      </c>
      <c r="H8236" s="31"/>
    </row>
    <row r="8237" spans="2:8">
      <c r="B8237" s="27"/>
      <c r="C8237" s="27"/>
      <c r="D8237" s="27"/>
      <c r="E8237" s="27"/>
      <c r="F8237" s="26"/>
      <c r="G8237" s="28" t="str">
        <f t="shared" si="5"/>
        <v/>
      </c>
      <c r="H8237" s="31"/>
    </row>
    <row r="8238" spans="2:8">
      <c r="B8238" s="27"/>
      <c r="C8238" s="27"/>
      <c r="D8238" s="27"/>
      <c r="E8238" s="27"/>
      <c r="F8238" s="26"/>
      <c r="G8238" s="28" t="str">
        <f t="shared" si="5"/>
        <v/>
      </c>
      <c r="H8238" s="31"/>
    </row>
    <row r="8239" spans="2:8">
      <c r="B8239" s="27"/>
      <c r="C8239" s="27"/>
      <c r="D8239" s="27"/>
      <c r="E8239" s="27"/>
      <c r="F8239" s="26"/>
      <c r="G8239" s="28" t="str">
        <f t="shared" si="5"/>
        <v/>
      </c>
      <c r="H8239" s="31"/>
    </row>
    <row r="8240" spans="2:8">
      <c r="B8240" s="27"/>
      <c r="C8240" s="27"/>
      <c r="D8240" s="27"/>
      <c r="E8240" s="27"/>
      <c r="F8240" s="26"/>
      <c r="G8240" s="28" t="str">
        <f t="shared" si="5"/>
        <v/>
      </c>
      <c r="H8240" s="31"/>
    </row>
    <row r="8241" spans="2:8">
      <c r="B8241" s="27"/>
      <c r="C8241" s="27"/>
      <c r="D8241" s="27"/>
      <c r="E8241" s="27"/>
      <c r="F8241" s="26"/>
      <c r="G8241" s="28" t="str">
        <f t="shared" si="5"/>
        <v/>
      </c>
      <c r="H8241" s="31"/>
    </row>
    <row r="8242" spans="2:8">
      <c r="B8242" s="27"/>
      <c r="C8242" s="27"/>
      <c r="D8242" s="27"/>
      <c r="E8242" s="27"/>
      <c r="F8242" s="26"/>
      <c r="G8242" s="28" t="str">
        <f t="shared" si="5"/>
        <v/>
      </c>
      <c r="H8242" s="31"/>
    </row>
    <row r="8243" spans="2:8">
      <c r="B8243" s="27"/>
      <c r="C8243" s="27"/>
      <c r="D8243" s="27"/>
      <c r="E8243" s="27"/>
      <c r="F8243" s="26"/>
      <c r="G8243" s="28" t="str">
        <f t="shared" si="5"/>
        <v/>
      </c>
      <c r="H8243" s="31"/>
    </row>
    <row r="8244" spans="2:8">
      <c r="B8244" s="27"/>
      <c r="C8244" s="27"/>
      <c r="D8244" s="27"/>
      <c r="E8244" s="27"/>
      <c r="F8244" s="26"/>
      <c r="G8244" s="28" t="str">
        <f t="shared" si="5"/>
        <v/>
      </c>
      <c r="H8244" s="31"/>
    </row>
    <row r="8245" spans="2:8">
      <c r="B8245" s="27"/>
      <c r="C8245" s="27"/>
      <c r="D8245" s="27"/>
      <c r="E8245" s="27"/>
      <c r="F8245" s="26"/>
      <c r="G8245" s="28" t="str">
        <f t="shared" si="5"/>
        <v/>
      </c>
      <c r="H8245" s="31"/>
    </row>
    <row r="8246" spans="2:8">
      <c r="B8246" s="27"/>
      <c r="C8246" s="27"/>
      <c r="D8246" s="27"/>
      <c r="E8246" s="27"/>
      <c r="F8246" s="26"/>
      <c r="G8246" s="28" t="str">
        <f t="shared" ref="G8246:G8309" si="6">IF(F8246="","",IF(F8246="EI",4,IF(F8246="EO",5.2,IF(F8246="EQ",3.9,IF(F8246="ILF",7.5,IF(F8246="EIF",5.4))))))</f>
        <v/>
      </c>
      <c r="H8246" s="31"/>
    </row>
    <row r="8247" spans="2:8">
      <c r="B8247" s="27"/>
      <c r="C8247" s="27"/>
      <c r="D8247" s="27"/>
      <c r="E8247" s="27"/>
      <c r="F8247" s="26"/>
      <c r="G8247" s="28" t="str">
        <f t="shared" si="6"/>
        <v/>
      </c>
      <c r="H8247" s="31"/>
    </row>
    <row r="8248" spans="2:8">
      <c r="B8248" s="27"/>
      <c r="C8248" s="27"/>
      <c r="D8248" s="27"/>
      <c r="E8248" s="27"/>
      <c r="F8248" s="26"/>
      <c r="G8248" s="28" t="str">
        <f t="shared" si="6"/>
        <v/>
      </c>
      <c r="H8248" s="31"/>
    </row>
    <row r="8249" spans="2:8">
      <c r="B8249" s="27"/>
      <c r="C8249" s="27"/>
      <c r="D8249" s="27"/>
      <c r="E8249" s="27"/>
      <c r="F8249" s="26"/>
      <c r="G8249" s="28" t="str">
        <f t="shared" si="6"/>
        <v/>
      </c>
      <c r="H8249" s="31"/>
    </row>
    <row r="8250" spans="2:8">
      <c r="B8250" s="27"/>
      <c r="C8250" s="27"/>
      <c r="D8250" s="27"/>
      <c r="E8250" s="27"/>
      <c r="F8250" s="26"/>
      <c r="G8250" s="28" t="str">
        <f t="shared" si="6"/>
        <v/>
      </c>
      <c r="H8250" s="31"/>
    </row>
    <row r="8251" spans="2:8">
      <c r="B8251" s="27"/>
      <c r="C8251" s="27"/>
      <c r="D8251" s="27"/>
      <c r="E8251" s="27"/>
      <c r="F8251" s="26"/>
      <c r="G8251" s="28" t="str">
        <f t="shared" si="6"/>
        <v/>
      </c>
      <c r="H8251" s="31"/>
    </row>
    <row r="8252" spans="2:8">
      <c r="B8252" s="27"/>
      <c r="C8252" s="27"/>
      <c r="D8252" s="27"/>
      <c r="E8252" s="27"/>
      <c r="F8252" s="26"/>
      <c r="G8252" s="28" t="str">
        <f t="shared" si="6"/>
        <v/>
      </c>
      <c r="H8252" s="31"/>
    </row>
    <row r="8253" spans="2:8">
      <c r="B8253" s="27"/>
      <c r="C8253" s="27"/>
      <c r="D8253" s="27"/>
      <c r="E8253" s="27"/>
      <c r="F8253" s="26"/>
      <c r="G8253" s="28" t="str">
        <f t="shared" si="6"/>
        <v/>
      </c>
      <c r="H8253" s="31"/>
    </row>
    <row r="8254" spans="2:8">
      <c r="B8254" s="27"/>
      <c r="C8254" s="27"/>
      <c r="D8254" s="27"/>
      <c r="E8254" s="27"/>
      <c r="F8254" s="26"/>
      <c r="G8254" s="28" t="str">
        <f t="shared" si="6"/>
        <v/>
      </c>
      <c r="H8254" s="31"/>
    </row>
    <row r="8255" spans="2:8">
      <c r="B8255" s="27"/>
      <c r="C8255" s="27"/>
      <c r="D8255" s="27"/>
      <c r="E8255" s="27"/>
      <c r="F8255" s="26"/>
      <c r="G8255" s="28" t="str">
        <f t="shared" si="6"/>
        <v/>
      </c>
      <c r="H8255" s="31"/>
    </row>
    <row r="8256" spans="2:8">
      <c r="B8256" s="27"/>
      <c r="C8256" s="27"/>
      <c r="D8256" s="27"/>
      <c r="E8256" s="27"/>
      <c r="F8256" s="26"/>
      <c r="G8256" s="28" t="str">
        <f t="shared" si="6"/>
        <v/>
      </c>
      <c r="H8256" s="31"/>
    </row>
    <row r="8257" spans="2:8">
      <c r="B8257" s="27"/>
      <c r="C8257" s="27"/>
      <c r="D8257" s="27"/>
      <c r="E8257" s="27"/>
      <c r="F8257" s="26"/>
      <c r="G8257" s="28" t="str">
        <f t="shared" si="6"/>
        <v/>
      </c>
      <c r="H8257" s="31"/>
    </row>
    <row r="8258" spans="2:8">
      <c r="B8258" s="27"/>
      <c r="C8258" s="27"/>
      <c r="D8258" s="27"/>
      <c r="E8258" s="27"/>
      <c r="F8258" s="26"/>
      <c r="G8258" s="28" t="str">
        <f t="shared" si="6"/>
        <v/>
      </c>
      <c r="H8258" s="31"/>
    </row>
    <row r="8259" spans="2:8">
      <c r="B8259" s="27"/>
      <c r="C8259" s="27"/>
      <c r="D8259" s="27"/>
      <c r="E8259" s="27"/>
      <c r="F8259" s="26"/>
      <c r="G8259" s="28" t="str">
        <f t="shared" si="6"/>
        <v/>
      </c>
      <c r="H8259" s="31"/>
    </row>
    <row r="8260" spans="2:8">
      <c r="B8260" s="27"/>
      <c r="C8260" s="27"/>
      <c r="D8260" s="27"/>
      <c r="E8260" s="27"/>
      <c r="F8260" s="26"/>
      <c r="G8260" s="28" t="str">
        <f t="shared" si="6"/>
        <v/>
      </c>
      <c r="H8260" s="31"/>
    </row>
    <row r="8261" spans="2:8">
      <c r="B8261" s="27"/>
      <c r="C8261" s="27"/>
      <c r="D8261" s="27"/>
      <c r="E8261" s="27"/>
      <c r="F8261" s="26"/>
      <c r="G8261" s="28" t="str">
        <f t="shared" si="6"/>
        <v/>
      </c>
      <c r="H8261" s="31"/>
    </row>
    <row r="8262" spans="2:8">
      <c r="B8262" s="27"/>
      <c r="C8262" s="27"/>
      <c r="D8262" s="27"/>
      <c r="E8262" s="27"/>
      <c r="F8262" s="26"/>
      <c r="G8262" s="28" t="str">
        <f t="shared" si="6"/>
        <v/>
      </c>
      <c r="H8262" s="31"/>
    </row>
    <row r="8263" spans="2:8">
      <c r="B8263" s="27"/>
      <c r="C8263" s="27"/>
      <c r="D8263" s="27"/>
      <c r="E8263" s="27"/>
      <c r="F8263" s="26"/>
      <c r="G8263" s="28" t="str">
        <f t="shared" si="6"/>
        <v/>
      </c>
      <c r="H8263" s="31"/>
    </row>
    <row r="8264" spans="2:8">
      <c r="B8264" s="27"/>
      <c r="C8264" s="27"/>
      <c r="D8264" s="27"/>
      <c r="E8264" s="27"/>
      <c r="F8264" s="26"/>
      <c r="G8264" s="28" t="str">
        <f t="shared" si="6"/>
        <v/>
      </c>
      <c r="H8264" s="31"/>
    </row>
    <row r="8265" spans="2:8">
      <c r="B8265" s="27"/>
      <c r="C8265" s="27"/>
      <c r="D8265" s="27"/>
      <c r="E8265" s="27"/>
      <c r="F8265" s="26"/>
      <c r="G8265" s="28" t="str">
        <f t="shared" si="6"/>
        <v/>
      </c>
      <c r="H8265" s="31"/>
    </row>
    <row r="8266" spans="2:8">
      <c r="B8266" s="27"/>
      <c r="C8266" s="27"/>
      <c r="D8266" s="27"/>
      <c r="E8266" s="27"/>
      <c r="F8266" s="26"/>
      <c r="G8266" s="28" t="str">
        <f t="shared" si="6"/>
        <v/>
      </c>
      <c r="H8266" s="31"/>
    </row>
    <row r="8267" spans="2:8">
      <c r="B8267" s="27"/>
      <c r="C8267" s="27"/>
      <c r="D8267" s="27"/>
      <c r="E8267" s="27"/>
      <c r="F8267" s="26"/>
      <c r="G8267" s="28" t="str">
        <f t="shared" si="6"/>
        <v/>
      </c>
      <c r="H8267" s="31"/>
    </row>
    <row r="8268" spans="2:8">
      <c r="B8268" s="27"/>
      <c r="C8268" s="27"/>
      <c r="D8268" s="27"/>
      <c r="E8268" s="27"/>
      <c r="F8268" s="26"/>
      <c r="G8268" s="28" t="str">
        <f t="shared" si="6"/>
        <v/>
      </c>
      <c r="H8268" s="31"/>
    </row>
    <row r="8269" spans="2:8">
      <c r="B8269" s="27"/>
      <c r="C8269" s="27"/>
      <c r="D8269" s="27"/>
      <c r="E8269" s="27"/>
      <c r="F8269" s="26"/>
      <c r="G8269" s="28" t="str">
        <f t="shared" si="6"/>
        <v/>
      </c>
      <c r="H8269" s="31"/>
    </row>
    <row r="8270" spans="2:8">
      <c r="B8270" s="27"/>
      <c r="C8270" s="27"/>
      <c r="D8270" s="27"/>
      <c r="E8270" s="27"/>
      <c r="F8270" s="26"/>
      <c r="G8270" s="28" t="str">
        <f t="shared" si="6"/>
        <v/>
      </c>
      <c r="H8270" s="31"/>
    </row>
    <row r="8271" spans="2:8">
      <c r="B8271" s="27"/>
      <c r="C8271" s="27"/>
      <c r="D8271" s="27"/>
      <c r="E8271" s="27"/>
      <c r="F8271" s="26"/>
      <c r="G8271" s="28" t="str">
        <f t="shared" si="6"/>
        <v/>
      </c>
      <c r="H8271" s="31"/>
    </row>
    <row r="8272" spans="2:8">
      <c r="B8272" s="27"/>
      <c r="C8272" s="27"/>
      <c r="D8272" s="27"/>
      <c r="E8272" s="27"/>
      <c r="F8272" s="26"/>
      <c r="G8272" s="28" t="str">
        <f t="shared" si="6"/>
        <v/>
      </c>
      <c r="H8272" s="31"/>
    </row>
    <row r="8273" spans="2:8">
      <c r="B8273" s="27"/>
      <c r="C8273" s="27"/>
      <c r="D8273" s="27"/>
      <c r="E8273" s="27"/>
      <c r="F8273" s="26"/>
      <c r="G8273" s="28" t="str">
        <f t="shared" si="6"/>
        <v/>
      </c>
      <c r="H8273" s="31"/>
    </row>
    <row r="8274" spans="2:8">
      <c r="B8274" s="27"/>
      <c r="C8274" s="27"/>
      <c r="D8274" s="27"/>
      <c r="E8274" s="27"/>
      <c r="F8274" s="26"/>
      <c r="G8274" s="28" t="str">
        <f t="shared" si="6"/>
        <v/>
      </c>
      <c r="H8274" s="31"/>
    </row>
    <row r="8275" spans="2:8">
      <c r="B8275" s="27"/>
      <c r="C8275" s="27"/>
      <c r="D8275" s="27"/>
      <c r="E8275" s="27"/>
      <c r="F8275" s="26"/>
      <c r="G8275" s="28" t="str">
        <f t="shared" si="6"/>
        <v/>
      </c>
      <c r="H8275" s="31"/>
    </row>
    <row r="8276" spans="2:8">
      <c r="B8276" s="27"/>
      <c r="C8276" s="27"/>
      <c r="D8276" s="27"/>
      <c r="E8276" s="27"/>
      <c r="F8276" s="26"/>
      <c r="G8276" s="28" t="str">
        <f t="shared" si="6"/>
        <v/>
      </c>
      <c r="H8276" s="31"/>
    </row>
    <row r="8277" spans="2:8">
      <c r="B8277" s="27"/>
      <c r="C8277" s="27"/>
      <c r="D8277" s="27"/>
      <c r="E8277" s="27"/>
      <c r="F8277" s="26"/>
      <c r="G8277" s="28" t="str">
        <f t="shared" si="6"/>
        <v/>
      </c>
      <c r="H8277" s="31"/>
    </row>
    <row r="8278" spans="2:8">
      <c r="B8278" s="27"/>
      <c r="C8278" s="27"/>
      <c r="D8278" s="27"/>
      <c r="E8278" s="27"/>
      <c r="F8278" s="26"/>
      <c r="G8278" s="28" t="str">
        <f t="shared" si="6"/>
        <v/>
      </c>
      <c r="H8278" s="31"/>
    </row>
    <row r="8279" spans="2:8">
      <c r="B8279" s="27"/>
      <c r="C8279" s="27"/>
      <c r="D8279" s="27"/>
      <c r="E8279" s="27"/>
      <c r="F8279" s="26"/>
      <c r="G8279" s="28" t="str">
        <f t="shared" si="6"/>
        <v/>
      </c>
      <c r="H8279" s="31"/>
    </row>
    <row r="8280" spans="2:8">
      <c r="B8280" s="27"/>
      <c r="C8280" s="27"/>
      <c r="D8280" s="27"/>
      <c r="E8280" s="27"/>
      <c r="F8280" s="26"/>
      <c r="G8280" s="28" t="str">
        <f t="shared" si="6"/>
        <v/>
      </c>
      <c r="H8280" s="31"/>
    </row>
    <row r="8281" spans="2:8">
      <c r="B8281" s="27"/>
      <c r="C8281" s="27"/>
      <c r="D8281" s="27"/>
      <c r="E8281" s="27"/>
      <c r="F8281" s="26"/>
      <c r="G8281" s="28" t="str">
        <f t="shared" si="6"/>
        <v/>
      </c>
      <c r="H8281" s="31"/>
    </row>
    <row r="8282" spans="2:8">
      <c r="B8282" s="27"/>
      <c r="C8282" s="27"/>
      <c r="D8282" s="27"/>
      <c r="E8282" s="27"/>
      <c r="F8282" s="26"/>
      <c r="G8282" s="28" t="str">
        <f t="shared" si="6"/>
        <v/>
      </c>
      <c r="H8282" s="31"/>
    </row>
    <row r="8283" spans="2:8">
      <c r="B8283" s="27"/>
      <c r="C8283" s="27"/>
      <c r="D8283" s="27"/>
      <c r="E8283" s="27"/>
      <c r="F8283" s="26"/>
      <c r="G8283" s="28" t="str">
        <f t="shared" si="6"/>
        <v/>
      </c>
      <c r="H8283" s="31"/>
    </row>
    <row r="8284" spans="2:8">
      <c r="B8284" s="27"/>
      <c r="C8284" s="27"/>
      <c r="D8284" s="27"/>
      <c r="E8284" s="27"/>
      <c r="F8284" s="26"/>
      <c r="G8284" s="28" t="str">
        <f t="shared" si="6"/>
        <v/>
      </c>
      <c r="H8284" s="31"/>
    </row>
    <row r="8285" spans="2:8">
      <c r="B8285" s="27"/>
      <c r="C8285" s="27"/>
      <c r="D8285" s="27"/>
      <c r="E8285" s="27"/>
      <c r="F8285" s="26"/>
      <c r="G8285" s="28" t="str">
        <f t="shared" si="6"/>
        <v/>
      </c>
      <c r="H8285" s="31"/>
    </row>
    <row r="8286" spans="2:8">
      <c r="B8286" s="27"/>
      <c r="C8286" s="27"/>
      <c r="D8286" s="27"/>
      <c r="E8286" s="27"/>
      <c r="F8286" s="26"/>
      <c r="G8286" s="28" t="str">
        <f t="shared" si="6"/>
        <v/>
      </c>
      <c r="H8286" s="31"/>
    </row>
    <row r="8287" spans="2:8">
      <c r="B8287" s="27"/>
      <c r="C8287" s="27"/>
      <c r="D8287" s="27"/>
      <c r="E8287" s="27"/>
      <c r="F8287" s="26"/>
      <c r="G8287" s="28" t="str">
        <f t="shared" si="6"/>
        <v/>
      </c>
      <c r="H8287" s="31"/>
    </row>
    <row r="8288" spans="2:8">
      <c r="B8288" s="27"/>
      <c r="C8288" s="27"/>
      <c r="D8288" s="27"/>
      <c r="E8288" s="27"/>
      <c r="F8288" s="26"/>
      <c r="G8288" s="28" t="str">
        <f t="shared" si="6"/>
        <v/>
      </c>
      <c r="H8288" s="31"/>
    </row>
    <row r="8289" spans="2:8">
      <c r="B8289" s="27"/>
      <c r="C8289" s="27"/>
      <c r="D8289" s="27"/>
      <c r="E8289" s="27"/>
      <c r="F8289" s="26"/>
      <c r="G8289" s="28" t="str">
        <f t="shared" si="6"/>
        <v/>
      </c>
      <c r="H8289" s="31"/>
    </row>
    <row r="8290" spans="2:8">
      <c r="B8290" s="27"/>
      <c r="C8290" s="27"/>
      <c r="D8290" s="27"/>
      <c r="E8290" s="27"/>
      <c r="F8290" s="26"/>
      <c r="G8290" s="28" t="str">
        <f t="shared" si="6"/>
        <v/>
      </c>
      <c r="H8290" s="31"/>
    </row>
    <row r="8291" spans="2:8">
      <c r="B8291" s="27"/>
      <c r="C8291" s="27"/>
      <c r="D8291" s="27"/>
      <c r="E8291" s="27"/>
      <c r="F8291" s="26"/>
      <c r="G8291" s="28" t="str">
        <f t="shared" si="6"/>
        <v/>
      </c>
      <c r="H8291" s="31"/>
    </row>
    <row r="8292" spans="2:8">
      <c r="B8292" s="27"/>
      <c r="C8292" s="27"/>
      <c r="D8292" s="27"/>
      <c r="E8292" s="27"/>
      <c r="F8292" s="26"/>
      <c r="G8292" s="28" t="str">
        <f t="shared" si="6"/>
        <v/>
      </c>
      <c r="H8292" s="31"/>
    </row>
    <row r="8293" spans="2:8">
      <c r="B8293" s="27"/>
      <c r="C8293" s="27"/>
      <c r="D8293" s="27"/>
      <c r="E8293" s="27"/>
      <c r="F8293" s="26"/>
      <c r="G8293" s="28" t="str">
        <f t="shared" si="6"/>
        <v/>
      </c>
      <c r="H8293" s="31"/>
    </row>
    <row r="8294" spans="2:8">
      <c r="B8294" s="27"/>
      <c r="C8294" s="27"/>
      <c r="D8294" s="27"/>
      <c r="E8294" s="27"/>
      <c r="F8294" s="26"/>
      <c r="G8294" s="28" t="str">
        <f t="shared" si="6"/>
        <v/>
      </c>
      <c r="H8294" s="31"/>
    </row>
    <row r="8295" spans="2:8">
      <c r="B8295" s="27"/>
      <c r="C8295" s="27"/>
      <c r="D8295" s="27"/>
      <c r="E8295" s="27"/>
      <c r="F8295" s="26"/>
      <c r="G8295" s="28" t="str">
        <f t="shared" si="6"/>
        <v/>
      </c>
      <c r="H8295" s="31"/>
    </row>
    <row r="8296" spans="2:8">
      <c r="B8296" s="27"/>
      <c r="C8296" s="27"/>
      <c r="D8296" s="27"/>
      <c r="E8296" s="27"/>
      <c r="F8296" s="26"/>
      <c r="G8296" s="28" t="str">
        <f t="shared" si="6"/>
        <v/>
      </c>
      <c r="H8296" s="31"/>
    </row>
    <row r="8297" spans="2:8">
      <c r="B8297" s="27"/>
      <c r="C8297" s="27"/>
      <c r="D8297" s="27"/>
      <c r="E8297" s="27"/>
      <c r="F8297" s="26"/>
      <c r="G8297" s="28" t="str">
        <f t="shared" si="6"/>
        <v/>
      </c>
      <c r="H8297" s="31"/>
    </row>
    <row r="8298" spans="2:8">
      <c r="B8298" s="27"/>
      <c r="C8298" s="27"/>
      <c r="D8298" s="27"/>
      <c r="E8298" s="27"/>
      <c r="F8298" s="26"/>
      <c r="G8298" s="28" t="str">
        <f t="shared" si="6"/>
        <v/>
      </c>
      <c r="H8298" s="31"/>
    </row>
    <row r="8299" spans="2:8">
      <c r="B8299" s="27"/>
      <c r="C8299" s="27"/>
      <c r="D8299" s="27"/>
      <c r="E8299" s="27"/>
      <c r="F8299" s="26"/>
      <c r="G8299" s="28" t="str">
        <f t="shared" si="6"/>
        <v/>
      </c>
      <c r="H8299" s="31"/>
    </row>
    <row r="8300" spans="2:8">
      <c r="B8300" s="27"/>
      <c r="C8300" s="27"/>
      <c r="D8300" s="27"/>
      <c r="E8300" s="27"/>
      <c r="F8300" s="26"/>
      <c r="G8300" s="28" t="str">
        <f t="shared" si="6"/>
        <v/>
      </c>
      <c r="H8300" s="31"/>
    </row>
    <row r="8301" spans="2:8">
      <c r="B8301" s="27"/>
      <c r="C8301" s="27"/>
      <c r="D8301" s="27"/>
      <c r="E8301" s="27"/>
      <c r="F8301" s="26"/>
      <c r="G8301" s="28" t="str">
        <f t="shared" si="6"/>
        <v/>
      </c>
      <c r="H8301" s="31"/>
    </row>
    <row r="8302" spans="2:8">
      <c r="B8302" s="27"/>
      <c r="C8302" s="27"/>
      <c r="D8302" s="27"/>
      <c r="E8302" s="27"/>
      <c r="F8302" s="26"/>
      <c r="G8302" s="28" t="str">
        <f t="shared" si="6"/>
        <v/>
      </c>
      <c r="H8302" s="31"/>
    </row>
    <row r="8303" spans="2:8">
      <c r="B8303" s="27"/>
      <c r="C8303" s="27"/>
      <c r="D8303" s="27"/>
      <c r="E8303" s="27"/>
      <c r="F8303" s="26"/>
      <c r="G8303" s="28" t="str">
        <f t="shared" si="6"/>
        <v/>
      </c>
      <c r="H8303" s="31"/>
    </row>
    <row r="8304" spans="2:8">
      <c r="B8304" s="27"/>
      <c r="C8304" s="27"/>
      <c r="D8304" s="27"/>
      <c r="E8304" s="27"/>
      <c r="F8304" s="26"/>
      <c r="G8304" s="28" t="str">
        <f t="shared" si="6"/>
        <v/>
      </c>
      <c r="H8304" s="31"/>
    </row>
    <row r="8305" spans="2:8">
      <c r="B8305" s="27"/>
      <c r="C8305" s="27"/>
      <c r="D8305" s="27"/>
      <c r="E8305" s="27"/>
      <c r="F8305" s="26"/>
      <c r="G8305" s="28" t="str">
        <f t="shared" si="6"/>
        <v/>
      </c>
      <c r="H8305" s="31"/>
    </row>
    <row r="8306" spans="2:8">
      <c r="B8306" s="27"/>
      <c r="C8306" s="27"/>
      <c r="D8306" s="27"/>
      <c r="E8306" s="27"/>
      <c r="F8306" s="26"/>
      <c r="G8306" s="28" t="str">
        <f t="shared" si="6"/>
        <v/>
      </c>
      <c r="H8306" s="31"/>
    </row>
    <row r="8307" spans="2:8">
      <c r="B8307" s="27"/>
      <c r="C8307" s="27"/>
      <c r="D8307" s="27"/>
      <c r="E8307" s="27"/>
      <c r="F8307" s="26"/>
      <c r="G8307" s="28" t="str">
        <f t="shared" si="6"/>
        <v/>
      </c>
      <c r="H8307" s="31"/>
    </row>
    <row r="8308" spans="2:8">
      <c r="B8308" s="27"/>
      <c r="C8308" s="27"/>
      <c r="D8308" s="27"/>
      <c r="E8308" s="27"/>
      <c r="F8308" s="26"/>
      <c r="G8308" s="28" t="str">
        <f t="shared" si="6"/>
        <v/>
      </c>
      <c r="H8308" s="31"/>
    </row>
    <row r="8309" spans="2:8">
      <c r="B8309" s="27"/>
      <c r="C8309" s="27"/>
      <c r="D8309" s="27"/>
      <c r="E8309" s="27"/>
      <c r="F8309" s="26"/>
      <c r="G8309" s="28" t="str">
        <f t="shared" si="6"/>
        <v/>
      </c>
      <c r="H8309" s="31"/>
    </row>
    <row r="8310" spans="2:8">
      <c r="B8310" s="27"/>
      <c r="C8310" s="27"/>
      <c r="D8310" s="27"/>
      <c r="E8310" s="27"/>
      <c r="F8310" s="26"/>
      <c r="G8310" s="28" t="str">
        <f t="shared" ref="G8310:G8373" si="7">IF(F8310="","",IF(F8310="EI",4,IF(F8310="EO",5.2,IF(F8310="EQ",3.9,IF(F8310="ILF",7.5,IF(F8310="EIF",5.4))))))</f>
        <v/>
      </c>
      <c r="H8310" s="31"/>
    </row>
    <row r="8311" spans="2:8">
      <c r="B8311" s="27"/>
      <c r="C8311" s="27"/>
      <c r="D8311" s="27"/>
      <c r="E8311" s="27"/>
      <c r="F8311" s="26"/>
      <c r="G8311" s="28" t="str">
        <f t="shared" si="7"/>
        <v/>
      </c>
      <c r="H8311" s="31"/>
    </row>
    <row r="8312" spans="2:8">
      <c r="B8312" s="27"/>
      <c r="C8312" s="27"/>
      <c r="D8312" s="27"/>
      <c r="E8312" s="27"/>
      <c r="F8312" s="26"/>
      <c r="G8312" s="28" t="str">
        <f t="shared" si="7"/>
        <v/>
      </c>
      <c r="H8312" s="31"/>
    </row>
    <row r="8313" spans="2:8">
      <c r="B8313" s="27"/>
      <c r="C8313" s="27"/>
      <c r="D8313" s="27"/>
      <c r="E8313" s="27"/>
      <c r="F8313" s="26"/>
      <c r="G8313" s="28" t="str">
        <f t="shared" si="7"/>
        <v/>
      </c>
      <c r="H8313" s="31"/>
    </row>
    <row r="8314" spans="2:8">
      <c r="B8314" s="27"/>
      <c r="C8314" s="27"/>
      <c r="D8314" s="27"/>
      <c r="E8314" s="27"/>
      <c r="F8314" s="26"/>
      <c r="G8314" s="28" t="str">
        <f t="shared" si="7"/>
        <v/>
      </c>
      <c r="H8314" s="31"/>
    </row>
    <row r="8315" spans="2:8">
      <c r="B8315" s="27"/>
      <c r="C8315" s="27"/>
      <c r="D8315" s="27"/>
      <c r="E8315" s="27"/>
      <c r="F8315" s="26"/>
      <c r="G8315" s="28" t="str">
        <f t="shared" si="7"/>
        <v/>
      </c>
      <c r="H8315" s="31"/>
    </row>
    <row r="8316" spans="2:8">
      <c r="B8316" s="27"/>
      <c r="C8316" s="27"/>
      <c r="D8316" s="27"/>
      <c r="E8316" s="27"/>
      <c r="F8316" s="26"/>
      <c r="G8316" s="28" t="str">
        <f t="shared" si="7"/>
        <v/>
      </c>
      <c r="H8316" s="31"/>
    </row>
    <row r="8317" spans="2:8">
      <c r="B8317" s="27"/>
      <c r="C8317" s="27"/>
      <c r="D8317" s="27"/>
      <c r="E8317" s="27"/>
      <c r="F8317" s="26"/>
      <c r="G8317" s="28" t="str">
        <f t="shared" si="7"/>
        <v/>
      </c>
      <c r="H8317" s="31"/>
    </row>
    <row r="8318" spans="2:8">
      <c r="B8318" s="27"/>
      <c r="C8318" s="27"/>
      <c r="D8318" s="27"/>
      <c r="E8318" s="27"/>
      <c r="F8318" s="26"/>
      <c r="G8318" s="28" t="str">
        <f t="shared" si="7"/>
        <v/>
      </c>
      <c r="H8318" s="31"/>
    </row>
    <row r="8319" spans="2:8">
      <c r="B8319" s="27"/>
      <c r="C8319" s="27"/>
      <c r="D8319" s="27"/>
      <c r="E8319" s="27"/>
      <c r="F8319" s="26"/>
      <c r="G8319" s="28" t="str">
        <f t="shared" si="7"/>
        <v/>
      </c>
      <c r="H8319" s="31"/>
    </row>
    <row r="8320" spans="2:8">
      <c r="B8320" s="27"/>
      <c r="C8320" s="27"/>
      <c r="D8320" s="27"/>
      <c r="E8320" s="27"/>
      <c r="F8320" s="26"/>
      <c r="G8320" s="28" t="str">
        <f t="shared" si="7"/>
        <v/>
      </c>
      <c r="H8320" s="31"/>
    </row>
    <row r="8321" spans="2:8">
      <c r="B8321" s="27"/>
      <c r="C8321" s="27"/>
      <c r="D8321" s="27"/>
      <c r="E8321" s="27"/>
      <c r="F8321" s="26"/>
      <c r="G8321" s="28" t="str">
        <f t="shared" si="7"/>
        <v/>
      </c>
      <c r="H8321" s="31"/>
    </row>
    <row r="8322" spans="2:8">
      <c r="B8322" s="27"/>
      <c r="C8322" s="27"/>
      <c r="D8322" s="27"/>
      <c r="E8322" s="27"/>
      <c r="F8322" s="26"/>
      <c r="G8322" s="28" t="str">
        <f t="shared" si="7"/>
        <v/>
      </c>
      <c r="H8322" s="31"/>
    </row>
    <row r="8323" spans="2:8">
      <c r="B8323" s="27"/>
      <c r="C8323" s="27"/>
      <c r="D8323" s="27"/>
      <c r="E8323" s="27"/>
      <c r="F8323" s="26"/>
      <c r="G8323" s="28" t="str">
        <f t="shared" si="7"/>
        <v/>
      </c>
      <c r="H8323" s="31"/>
    </row>
    <row r="8324" spans="2:8">
      <c r="B8324" s="27"/>
      <c r="C8324" s="27"/>
      <c r="D8324" s="27"/>
      <c r="E8324" s="27"/>
      <c r="F8324" s="26"/>
      <c r="G8324" s="28" t="str">
        <f t="shared" si="7"/>
        <v/>
      </c>
      <c r="H8324" s="31"/>
    </row>
    <row r="8325" spans="2:8">
      <c r="B8325" s="27"/>
      <c r="C8325" s="27"/>
      <c r="D8325" s="27"/>
      <c r="E8325" s="27"/>
      <c r="F8325" s="26"/>
      <c r="G8325" s="28" t="str">
        <f t="shared" si="7"/>
        <v/>
      </c>
      <c r="H8325" s="31"/>
    </row>
    <row r="8326" spans="2:8">
      <c r="B8326" s="27"/>
      <c r="C8326" s="27"/>
      <c r="D8326" s="27"/>
      <c r="E8326" s="27"/>
      <c r="F8326" s="26"/>
      <c r="G8326" s="28" t="str">
        <f t="shared" si="7"/>
        <v/>
      </c>
      <c r="H8326" s="31"/>
    </row>
    <row r="8327" spans="2:8">
      <c r="B8327" s="27"/>
      <c r="C8327" s="27"/>
      <c r="D8327" s="27"/>
      <c r="E8327" s="27"/>
      <c r="F8327" s="26"/>
      <c r="G8327" s="28" t="str">
        <f t="shared" si="7"/>
        <v/>
      </c>
      <c r="H8327" s="31"/>
    </row>
    <row r="8328" spans="2:8">
      <c r="B8328" s="27"/>
      <c r="C8328" s="27"/>
      <c r="D8328" s="27"/>
      <c r="E8328" s="27"/>
      <c r="F8328" s="26"/>
      <c r="G8328" s="28" t="str">
        <f t="shared" si="7"/>
        <v/>
      </c>
      <c r="H8328" s="31"/>
    </row>
    <row r="8329" spans="2:8">
      <c r="B8329" s="27"/>
      <c r="C8329" s="27"/>
      <c r="D8329" s="27"/>
      <c r="E8329" s="27"/>
      <c r="F8329" s="26"/>
      <c r="G8329" s="28" t="str">
        <f t="shared" si="7"/>
        <v/>
      </c>
      <c r="H8329" s="31"/>
    </row>
    <row r="8330" spans="2:8">
      <c r="B8330" s="27"/>
      <c r="C8330" s="27"/>
      <c r="D8330" s="27"/>
      <c r="E8330" s="27"/>
      <c r="F8330" s="26"/>
      <c r="G8330" s="28" t="str">
        <f t="shared" si="7"/>
        <v/>
      </c>
      <c r="H8330" s="31"/>
    </row>
    <row r="8331" spans="2:8">
      <c r="B8331" s="27"/>
      <c r="C8331" s="27"/>
      <c r="D8331" s="27"/>
      <c r="E8331" s="27"/>
      <c r="F8331" s="26"/>
      <c r="G8331" s="28" t="str">
        <f t="shared" si="7"/>
        <v/>
      </c>
      <c r="H8331" s="31"/>
    </row>
    <row r="8332" spans="2:8">
      <c r="B8332" s="27"/>
      <c r="C8332" s="27"/>
      <c r="D8332" s="27"/>
      <c r="E8332" s="27"/>
      <c r="F8332" s="26"/>
      <c r="G8332" s="28" t="str">
        <f t="shared" si="7"/>
        <v/>
      </c>
      <c r="H8332" s="31"/>
    </row>
    <row r="8333" spans="2:8">
      <c r="B8333" s="27"/>
      <c r="C8333" s="27"/>
      <c r="D8333" s="27"/>
      <c r="E8333" s="27"/>
      <c r="F8333" s="26"/>
      <c r="G8333" s="28" t="str">
        <f t="shared" si="7"/>
        <v/>
      </c>
      <c r="H8333" s="31"/>
    </row>
    <row r="8334" spans="2:8">
      <c r="B8334" s="27"/>
      <c r="C8334" s="27"/>
      <c r="D8334" s="27"/>
      <c r="E8334" s="27"/>
      <c r="F8334" s="26"/>
      <c r="G8334" s="28" t="str">
        <f t="shared" si="7"/>
        <v/>
      </c>
      <c r="H8334" s="31"/>
    </row>
    <row r="8335" spans="2:8">
      <c r="B8335" s="27"/>
      <c r="C8335" s="27"/>
      <c r="D8335" s="27"/>
      <c r="E8335" s="27"/>
      <c r="F8335" s="26"/>
      <c r="G8335" s="28" t="str">
        <f t="shared" si="7"/>
        <v/>
      </c>
      <c r="H8335" s="31"/>
    </row>
    <row r="8336" spans="2:8">
      <c r="B8336" s="27"/>
      <c r="C8336" s="27"/>
      <c r="D8336" s="27"/>
      <c r="E8336" s="27"/>
      <c r="F8336" s="26"/>
      <c r="G8336" s="28" t="str">
        <f t="shared" si="7"/>
        <v/>
      </c>
      <c r="H8336" s="31"/>
    </row>
    <row r="8337" spans="2:8">
      <c r="B8337" s="27"/>
      <c r="C8337" s="27"/>
      <c r="D8337" s="27"/>
      <c r="E8337" s="27"/>
      <c r="F8337" s="26"/>
      <c r="G8337" s="28" t="str">
        <f t="shared" si="7"/>
        <v/>
      </c>
      <c r="H8337" s="31"/>
    </row>
    <row r="8338" spans="2:8">
      <c r="B8338" s="27"/>
      <c r="C8338" s="27"/>
      <c r="D8338" s="27"/>
      <c r="E8338" s="27"/>
      <c r="F8338" s="26"/>
      <c r="G8338" s="28" t="str">
        <f t="shared" si="7"/>
        <v/>
      </c>
      <c r="H8338" s="31"/>
    </row>
    <row r="8339" spans="2:8">
      <c r="B8339" s="27"/>
      <c r="C8339" s="27"/>
      <c r="D8339" s="27"/>
      <c r="E8339" s="27"/>
      <c r="F8339" s="26"/>
      <c r="G8339" s="28" t="str">
        <f t="shared" si="7"/>
        <v/>
      </c>
      <c r="H8339" s="31"/>
    </row>
    <row r="8340" spans="2:8">
      <c r="B8340" s="27"/>
      <c r="C8340" s="27"/>
      <c r="D8340" s="27"/>
      <c r="E8340" s="27"/>
      <c r="F8340" s="26"/>
      <c r="G8340" s="28" t="str">
        <f t="shared" si="7"/>
        <v/>
      </c>
      <c r="H8340" s="31"/>
    </row>
    <row r="8341" spans="2:8">
      <c r="B8341" s="27"/>
      <c r="C8341" s="27"/>
      <c r="D8341" s="27"/>
      <c r="E8341" s="27"/>
      <c r="F8341" s="26"/>
      <c r="G8341" s="28" t="str">
        <f t="shared" si="7"/>
        <v/>
      </c>
      <c r="H8341" s="31"/>
    </row>
    <row r="8342" spans="2:8">
      <c r="B8342" s="27"/>
      <c r="C8342" s="27"/>
      <c r="D8342" s="27"/>
      <c r="E8342" s="27"/>
      <c r="F8342" s="26"/>
      <c r="G8342" s="28" t="str">
        <f t="shared" si="7"/>
        <v/>
      </c>
      <c r="H8342" s="31"/>
    </row>
    <row r="8343" spans="2:8">
      <c r="B8343" s="27"/>
      <c r="C8343" s="27"/>
      <c r="D8343" s="27"/>
      <c r="E8343" s="27"/>
      <c r="F8343" s="26"/>
      <c r="G8343" s="28" t="str">
        <f t="shared" si="7"/>
        <v/>
      </c>
      <c r="H8343" s="31"/>
    </row>
    <row r="8344" spans="2:8">
      <c r="B8344" s="27"/>
      <c r="C8344" s="27"/>
      <c r="D8344" s="27"/>
      <c r="E8344" s="27"/>
      <c r="F8344" s="26"/>
      <c r="G8344" s="28" t="str">
        <f t="shared" si="7"/>
        <v/>
      </c>
      <c r="H8344" s="31"/>
    </row>
    <row r="8345" spans="2:8">
      <c r="B8345" s="27"/>
      <c r="C8345" s="27"/>
      <c r="D8345" s="27"/>
      <c r="E8345" s="27"/>
      <c r="F8345" s="26"/>
      <c r="G8345" s="28" t="str">
        <f t="shared" si="7"/>
        <v/>
      </c>
      <c r="H8345" s="31"/>
    </row>
    <row r="8346" spans="2:8">
      <c r="B8346" s="27"/>
      <c r="C8346" s="27"/>
      <c r="D8346" s="27"/>
      <c r="E8346" s="27"/>
      <c r="F8346" s="26"/>
      <c r="G8346" s="28" t="str">
        <f t="shared" si="7"/>
        <v/>
      </c>
      <c r="H8346" s="31"/>
    </row>
    <row r="8347" spans="2:8">
      <c r="B8347" s="27"/>
      <c r="C8347" s="27"/>
      <c r="D8347" s="27"/>
      <c r="E8347" s="27"/>
      <c r="F8347" s="26"/>
      <c r="G8347" s="28" t="str">
        <f t="shared" si="7"/>
        <v/>
      </c>
      <c r="H8347" s="31"/>
    </row>
    <row r="8348" spans="2:8">
      <c r="B8348" s="27"/>
      <c r="C8348" s="27"/>
      <c r="D8348" s="27"/>
      <c r="E8348" s="27"/>
      <c r="F8348" s="26"/>
      <c r="G8348" s="28" t="str">
        <f t="shared" si="7"/>
        <v/>
      </c>
      <c r="H8348" s="31"/>
    </row>
    <row r="8349" spans="2:8">
      <c r="B8349" s="27"/>
      <c r="C8349" s="27"/>
      <c r="D8349" s="27"/>
      <c r="E8349" s="27"/>
      <c r="F8349" s="26"/>
      <c r="G8349" s="28" t="str">
        <f t="shared" si="7"/>
        <v/>
      </c>
      <c r="H8349" s="31"/>
    </row>
    <row r="8350" spans="2:8">
      <c r="B8350" s="27"/>
      <c r="C8350" s="27"/>
      <c r="D8350" s="27"/>
      <c r="E8350" s="27"/>
      <c r="F8350" s="26"/>
      <c r="G8350" s="28" t="str">
        <f t="shared" si="7"/>
        <v/>
      </c>
      <c r="H8350" s="31"/>
    </row>
    <row r="8351" spans="2:8">
      <c r="B8351" s="27"/>
      <c r="C8351" s="27"/>
      <c r="D8351" s="27"/>
      <c r="E8351" s="27"/>
      <c r="F8351" s="26"/>
      <c r="G8351" s="28" t="str">
        <f t="shared" si="7"/>
        <v/>
      </c>
      <c r="H8351" s="31"/>
    </row>
    <row r="8352" spans="2:8">
      <c r="B8352" s="27"/>
      <c r="C8352" s="27"/>
      <c r="D8352" s="27"/>
      <c r="E8352" s="27"/>
      <c r="F8352" s="26"/>
      <c r="G8352" s="28" t="str">
        <f t="shared" si="7"/>
        <v/>
      </c>
      <c r="H8352" s="31"/>
    </row>
    <row r="8353" spans="2:8">
      <c r="B8353" s="27"/>
      <c r="C8353" s="27"/>
      <c r="D8353" s="27"/>
      <c r="E8353" s="27"/>
      <c r="F8353" s="26"/>
      <c r="G8353" s="28" t="str">
        <f t="shared" si="7"/>
        <v/>
      </c>
      <c r="H8353" s="31"/>
    </row>
    <row r="8354" spans="2:8">
      <c r="B8354" s="27"/>
      <c r="C8354" s="27"/>
      <c r="D8354" s="27"/>
      <c r="E8354" s="27"/>
      <c r="F8354" s="26"/>
      <c r="G8354" s="28" t="str">
        <f t="shared" si="7"/>
        <v/>
      </c>
      <c r="H8354" s="31"/>
    </row>
    <row r="8355" spans="2:8">
      <c r="B8355" s="27"/>
      <c r="C8355" s="27"/>
      <c r="D8355" s="27"/>
      <c r="E8355" s="27"/>
      <c r="F8355" s="26"/>
      <c r="G8355" s="28" t="str">
        <f t="shared" si="7"/>
        <v/>
      </c>
      <c r="H8355" s="31"/>
    </row>
    <row r="8356" spans="2:8">
      <c r="B8356" s="27"/>
      <c r="C8356" s="27"/>
      <c r="D8356" s="27"/>
      <c r="E8356" s="27"/>
      <c r="F8356" s="26"/>
      <c r="G8356" s="28" t="str">
        <f t="shared" si="7"/>
        <v/>
      </c>
      <c r="H8356" s="31"/>
    </row>
    <row r="8357" spans="2:8">
      <c r="B8357" s="27"/>
      <c r="C8357" s="27"/>
      <c r="D8357" s="27"/>
      <c r="E8357" s="27"/>
      <c r="F8357" s="26"/>
      <c r="G8357" s="28" t="str">
        <f t="shared" si="7"/>
        <v/>
      </c>
      <c r="H8357" s="31"/>
    </row>
    <row r="8358" spans="2:8">
      <c r="B8358" s="27"/>
      <c r="C8358" s="27"/>
      <c r="D8358" s="27"/>
      <c r="E8358" s="27"/>
      <c r="F8358" s="26"/>
      <c r="G8358" s="28" t="str">
        <f t="shared" si="7"/>
        <v/>
      </c>
      <c r="H8358" s="31"/>
    </row>
    <row r="8359" spans="2:8">
      <c r="B8359" s="27"/>
      <c r="C8359" s="27"/>
      <c r="D8359" s="27"/>
      <c r="E8359" s="27"/>
      <c r="F8359" s="26"/>
      <c r="G8359" s="28" t="str">
        <f t="shared" si="7"/>
        <v/>
      </c>
      <c r="H8359" s="31"/>
    </row>
    <row r="8360" spans="2:8">
      <c r="B8360" s="27"/>
      <c r="C8360" s="27"/>
      <c r="D8360" s="27"/>
      <c r="E8360" s="27"/>
      <c r="F8360" s="26"/>
      <c r="G8360" s="28" t="str">
        <f t="shared" si="7"/>
        <v/>
      </c>
      <c r="H8360" s="31"/>
    </row>
    <row r="8361" spans="2:8">
      <c r="B8361" s="27"/>
      <c r="C8361" s="27"/>
      <c r="D8361" s="27"/>
      <c r="E8361" s="27"/>
      <c r="F8361" s="26"/>
      <c r="G8361" s="28" t="str">
        <f t="shared" si="7"/>
        <v/>
      </c>
      <c r="H8361" s="31"/>
    </row>
    <row r="8362" spans="2:8">
      <c r="B8362" s="27"/>
      <c r="C8362" s="27"/>
      <c r="D8362" s="27"/>
      <c r="E8362" s="27"/>
      <c r="F8362" s="26"/>
      <c r="G8362" s="28" t="str">
        <f t="shared" si="7"/>
        <v/>
      </c>
      <c r="H8362" s="31"/>
    </row>
    <row r="8363" spans="2:8">
      <c r="B8363" s="27"/>
      <c r="C8363" s="27"/>
      <c r="D8363" s="27"/>
      <c r="E8363" s="27"/>
      <c r="F8363" s="26"/>
      <c r="G8363" s="28" t="str">
        <f t="shared" si="7"/>
        <v/>
      </c>
      <c r="H8363" s="31"/>
    </row>
    <row r="8364" spans="2:8">
      <c r="B8364" s="27"/>
      <c r="C8364" s="27"/>
      <c r="D8364" s="27"/>
      <c r="E8364" s="27"/>
      <c r="F8364" s="26"/>
      <c r="G8364" s="28" t="str">
        <f t="shared" si="7"/>
        <v/>
      </c>
      <c r="H8364" s="31"/>
    </row>
    <row r="8365" spans="2:8">
      <c r="B8365" s="27"/>
      <c r="C8365" s="27"/>
      <c r="D8365" s="27"/>
      <c r="E8365" s="27"/>
      <c r="F8365" s="26"/>
      <c r="G8365" s="28" t="str">
        <f t="shared" si="7"/>
        <v/>
      </c>
      <c r="H8365" s="31"/>
    </row>
    <row r="8366" spans="2:8">
      <c r="B8366" s="27"/>
      <c r="C8366" s="27"/>
      <c r="D8366" s="27"/>
      <c r="E8366" s="27"/>
      <c r="F8366" s="26"/>
      <c r="G8366" s="28" t="str">
        <f t="shared" si="7"/>
        <v/>
      </c>
      <c r="H8366" s="31"/>
    </row>
    <row r="8367" spans="2:8">
      <c r="B8367" s="27"/>
      <c r="C8367" s="27"/>
      <c r="D8367" s="27"/>
      <c r="E8367" s="27"/>
      <c r="F8367" s="26"/>
      <c r="G8367" s="28" t="str">
        <f t="shared" si="7"/>
        <v/>
      </c>
      <c r="H8367" s="31"/>
    </row>
    <row r="8368" spans="2:8">
      <c r="B8368" s="27"/>
      <c r="C8368" s="27"/>
      <c r="D8368" s="27"/>
      <c r="E8368" s="27"/>
      <c r="F8368" s="26"/>
      <c r="G8368" s="28" t="str">
        <f t="shared" si="7"/>
        <v/>
      </c>
      <c r="H8368" s="31"/>
    </row>
    <row r="8369" spans="2:8">
      <c r="B8369" s="27"/>
      <c r="C8369" s="27"/>
      <c r="D8369" s="27"/>
      <c r="E8369" s="27"/>
      <c r="F8369" s="26"/>
      <c r="G8369" s="28" t="str">
        <f t="shared" si="7"/>
        <v/>
      </c>
      <c r="H8369" s="31"/>
    </row>
    <row r="8370" spans="2:8">
      <c r="B8370" s="27"/>
      <c r="C8370" s="27"/>
      <c r="D8370" s="27"/>
      <c r="E8370" s="27"/>
      <c r="F8370" s="26"/>
      <c r="G8370" s="28" t="str">
        <f t="shared" si="7"/>
        <v/>
      </c>
      <c r="H8370" s="31"/>
    </row>
    <row r="8371" spans="2:8">
      <c r="B8371" s="27"/>
      <c r="C8371" s="27"/>
      <c r="D8371" s="27"/>
      <c r="E8371" s="27"/>
      <c r="F8371" s="26"/>
      <c r="G8371" s="28" t="str">
        <f t="shared" si="7"/>
        <v/>
      </c>
      <c r="H8371" s="31"/>
    </row>
    <row r="8372" spans="2:8">
      <c r="B8372" s="27"/>
      <c r="C8372" s="27"/>
      <c r="D8372" s="27"/>
      <c r="E8372" s="27"/>
      <c r="F8372" s="26"/>
      <c r="G8372" s="28" t="str">
        <f t="shared" si="7"/>
        <v/>
      </c>
      <c r="H8372" s="31"/>
    </row>
    <row r="8373" spans="2:8">
      <c r="B8373" s="27"/>
      <c r="C8373" s="27"/>
      <c r="D8373" s="27"/>
      <c r="E8373" s="27"/>
      <c r="F8373" s="26"/>
      <c r="G8373" s="28" t="str">
        <f t="shared" si="7"/>
        <v/>
      </c>
      <c r="H8373" s="31"/>
    </row>
    <row r="8374" spans="2:8">
      <c r="B8374" s="27"/>
      <c r="C8374" s="27"/>
      <c r="D8374" s="27"/>
      <c r="E8374" s="27"/>
      <c r="F8374" s="26"/>
      <c r="G8374" s="28" t="str">
        <f t="shared" ref="G8374:G8437" si="8">IF(F8374="","",IF(F8374="EI",4,IF(F8374="EO",5.2,IF(F8374="EQ",3.9,IF(F8374="ILF",7.5,IF(F8374="EIF",5.4))))))</f>
        <v/>
      </c>
      <c r="H8374" s="31"/>
    </row>
    <row r="8375" spans="2:8">
      <c r="B8375" s="27"/>
      <c r="C8375" s="27"/>
      <c r="D8375" s="27"/>
      <c r="E8375" s="27"/>
      <c r="F8375" s="26"/>
      <c r="G8375" s="28" t="str">
        <f t="shared" si="8"/>
        <v/>
      </c>
      <c r="H8375" s="31"/>
    </row>
    <row r="8376" spans="2:8">
      <c r="B8376" s="27"/>
      <c r="C8376" s="27"/>
      <c r="D8376" s="27"/>
      <c r="E8376" s="27"/>
      <c r="F8376" s="26"/>
      <c r="G8376" s="28" t="str">
        <f t="shared" si="8"/>
        <v/>
      </c>
      <c r="H8376" s="31"/>
    </row>
    <row r="8377" spans="2:8">
      <c r="B8377" s="27"/>
      <c r="C8377" s="27"/>
      <c r="D8377" s="27"/>
      <c r="E8377" s="27"/>
      <c r="F8377" s="26"/>
      <c r="G8377" s="28" t="str">
        <f t="shared" si="8"/>
        <v/>
      </c>
      <c r="H8377" s="31"/>
    </row>
    <row r="8378" spans="2:8">
      <c r="B8378" s="27"/>
      <c r="C8378" s="27"/>
      <c r="D8378" s="27"/>
      <c r="E8378" s="27"/>
      <c r="F8378" s="26"/>
      <c r="G8378" s="28" t="str">
        <f t="shared" si="8"/>
        <v/>
      </c>
      <c r="H8378" s="31"/>
    </row>
    <row r="8379" spans="2:8">
      <c r="B8379" s="27"/>
      <c r="C8379" s="27"/>
      <c r="D8379" s="27"/>
      <c r="E8379" s="27"/>
      <c r="F8379" s="26"/>
      <c r="G8379" s="28" t="str">
        <f t="shared" si="8"/>
        <v/>
      </c>
      <c r="H8379" s="31"/>
    </row>
    <row r="8380" spans="2:8">
      <c r="B8380" s="27"/>
      <c r="C8380" s="27"/>
      <c r="D8380" s="27"/>
      <c r="E8380" s="27"/>
      <c r="F8380" s="26"/>
      <c r="G8380" s="28" t="str">
        <f t="shared" si="8"/>
        <v/>
      </c>
      <c r="H8380" s="31"/>
    </row>
    <row r="8381" spans="2:8">
      <c r="B8381" s="27"/>
      <c r="C8381" s="27"/>
      <c r="D8381" s="27"/>
      <c r="E8381" s="27"/>
      <c r="F8381" s="26"/>
      <c r="G8381" s="28" t="str">
        <f t="shared" si="8"/>
        <v/>
      </c>
      <c r="H8381" s="31"/>
    </row>
    <row r="8382" spans="2:8">
      <c r="B8382" s="27"/>
      <c r="C8382" s="27"/>
      <c r="D8382" s="27"/>
      <c r="E8382" s="27"/>
      <c r="F8382" s="26"/>
      <c r="G8382" s="28" t="str">
        <f t="shared" si="8"/>
        <v/>
      </c>
      <c r="H8382" s="31"/>
    </row>
    <row r="8383" spans="2:8">
      <c r="B8383" s="27"/>
      <c r="C8383" s="27"/>
      <c r="D8383" s="27"/>
      <c r="E8383" s="27"/>
      <c r="F8383" s="26"/>
      <c r="G8383" s="28" t="str">
        <f t="shared" si="8"/>
        <v/>
      </c>
      <c r="H8383" s="31"/>
    </row>
    <row r="8384" spans="2:8">
      <c r="B8384" s="27"/>
      <c r="C8384" s="27"/>
      <c r="D8384" s="27"/>
      <c r="E8384" s="27"/>
      <c r="F8384" s="26"/>
      <c r="G8384" s="28" t="str">
        <f t="shared" si="8"/>
        <v/>
      </c>
      <c r="H8384" s="31"/>
    </row>
    <row r="8385" spans="2:8">
      <c r="B8385" s="27"/>
      <c r="C8385" s="27"/>
      <c r="D8385" s="27"/>
      <c r="E8385" s="27"/>
      <c r="F8385" s="26"/>
      <c r="G8385" s="28" t="str">
        <f t="shared" si="8"/>
        <v/>
      </c>
      <c r="H8385" s="31"/>
    </row>
    <row r="8386" spans="2:8">
      <c r="B8386" s="27"/>
      <c r="C8386" s="27"/>
      <c r="D8386" s="27"/>
      <c r="E8386" s="27"/>
      <c r="F8386" s="26"/>
      <c r="G8386" s="28" t="str">
        <f t="shared" si="8"/>
        <v/>
      </c>
      <c r="H8386" s="31"/>
    </row>
    <row r="8387" spans="2:8">
      <c r="B8387" s="27"/>
      <c r="C8387" s="27"/>
      <c r="D8387" s="27"/>
      <c r="E8387" s="27"/>
      <c r="F8387" s="26"/>
      <c r="G8387" s="28" t="str">
        <f t="shared" si="8"/>
        <v/>
      </c>
      <c r="H8387" s="31"/>
    </row>
    <row r="8388" spans="2:8">
      <c r="B8388" s="27"/>
      <c r="C8388" s="27"/>
      <c r="D8388" s="27"/>
      <c r="E8388" s="27"/>
      <c r="F8388" s="26"/>
      <c r="G8388" s="28" t="str">
        <f t="shared" si="8"/>
        <v/>
      </c>
      <c r="H8388" s="31"/>
    </row>
    <row r="8389" spans="2:8">
      <c r="B8389" s="27"/>
      <c r="C8389" s="27"/>
      <c r="D8389" s="27"/>
      <c r="E8389" s="27"/>
      <c r="F8389" s="26"/>
      <c r="G8389" s="28" t="str">
        <f t="shared" si="8"/>
        <v/>
      </c>
      <c r="H8389" s="31"/>
    </row>
    <row r="8390" spans="2:8">
      <c r="B8390" s="27"/>
      <c r="C8390" s="27"/>
      <c r="D8390" s="27"/>
      <c r="E8390" s="27"/>
      <c r="F8390" s="26"/>
      <c r="G8390" s="28" t="str">
        <f t="shared" si="8"/>
        <v/>
      </c>
      <c r="H8390" s="31"/>
    </row>
    <row r="8391" spans="2:8">
      <c r="B8391" s="27"/>
      <c r="C8391" s="27"/>
      <c r="D8391" s="27"/>
      <c r="E8391" s="27"/>
      <c r="F8391" s="26"/>
      <c r="G8391" s="28" t="str">
        <f t="shared" si="8"/>
        <v/>
      </c>
      <c r="H8391" s="31"/>
    </row>
    <row r="8392" spans="2:8">
      <c r="B8392" s="27"/>
      <c r="C8392" s="27"/>
      <c r="D8392" s="27"/>
      <c r="E8392" s="27"/>
      <c r="F8392" s="26"/>
      <c r="G8392" s="28" t="str">
        <f t="shared" si="8"/>
        <v/>
      </c>
      <c r="H8392" s="31"/>
    </row>
    <row r="8393" spans="2:8">
      <c r="B8393" s="27"/>
      <c r="C8393" s="27"/>
      <c r="D8393" s="27"/>
      <c r="E8393" s="27"/>
      <c r="F8393" s="26"/>
      <c r="G8393" s="28" t="str">
        <f t="shared" si="8"/>
        <v/>
      </c>
      <c r="H8393" s="31"/>
    </row>
    <row r="8394" spans="2:8">
      <c r="B8394" s="27"/>
      <c r="C8394" s="27"/>
      <c r="D8394" s="27"/>
      <c r="E8394" s="27"/>
      <c r="F8394" s="26"/>
      <c r="G8394" s="28" t="str">
        <f t="shared" si="8"/>
        <v/>
      </c>
      <c r="H8394" s="31"/>
    </row>
    <row r="8395" spans="2:8">
      <c r="B8395" s="27"/>
      <c r="C8395" s="27"/>
      <c r="D8395" s="27"/>
      <c r="E8395" s="27"/>
      <c r="F8395" s="26"/>
      <c r="G8395" s="28" t="str">
        <f t="shared" si="8"/>
        <v/>
      </c>
      <c r="H8395" s="31"/>
    </row>
    <row r="8396" spans="2:8">
      <c r="B8396" s="27"/>
      <c r="C8396" s="27"/>
      <c r="D8396" s="27"/>
      <c r="E8396" s="27"/>
      <c r="F8396" s="26"/>
      <c r="G8396" s="28" t="str">
        <f t="shared" si="8"/>
        <v/>
      </c>
      <c r="H8396" s="31"/>
    </row>
    <row r="8397" spans="2:8">
      <c r="B8397" s="27"/>
      <c r="C8397" s="27"/>
      <c r="D8397" s="27"/>
      <c r="E8397" s="27"/>
      <c r="F8397" s="26"/>
      <c r="G8397" s="28" t="str">
        <f t="shared" si="8"/>
        <v/>
      </c>
      <c r="H8397" s="31"/>
    </row>
    <row r="8398" spans="2:8">
      <c r="B8398" s="27"/>
      <c r="C8398" s="27"/>
      <c r="D8398" s="27"/>
      <c r="E8398" s="27"/>
      <c r="F8398" s="26"/>
      <c r="G8398" s="28" t="str">
        <f t="shared" si="8"/>
        <v/>
      </c>
      <c r="H8398" s="31"/>
    </row>
    <row r="8399" spans="2:8">
      <c r="B8399" s="27"/>
      <c r="C8399" s="27"/>
      <c r="D8399" s="27"/>
      <c r="E8399" s="27"/>
      <c r="F8399" s="26"/>
      <c r="G8399" s="28" t="str">
        <f t="shared" si="8"/>
        <v/>
      </c>
      <c r="H8399" s="31"/>
    </row>
    <row r="8400" spans="2:8">
      <c r="B8400" s="27"/>
      <c r="C8400" s="27"/>
      <c r="D8400" s="27"/>
      <c r="E8400" s="27"/>
      <c r="F8400" s="26"/>
      <c r="G8400" s="28" t="str">
        <f t="shared" si="8"/>
        <v/>
      </c>
      <c r="H8400" s="31"/>
    </row>
    <row r="8401" spans="2:8">
      <c r="B8401" s="27"/>
      <c r="C8401" s="27"/>
      <c r="D8401" s="27"/>
      <c r="E8401" s="27"/>
      <c r="F8401" s="26"/>
      <c r="G8401" s="28" t="str">
        <f t="shared" si="8"/>
        <v/>
      </c>
      <c r="H8401" s="31"/>
    </row>
    <row r="8402" spans="2:8">
      <c r="B8402" s="27"/>
      <c r="C8402" s="27"/>
      <c r="D8402" s="27"/>
      <c r="E8402" s="27"/>
      <c r="F8402" s="26"/>
      <c r="G8402" s="28" t="str">
        <f t="shared" si="8"/>
        <v/>
      </c>
      <c r="H8402" s="31"/>
    </row>
    <row r="8403" spans="2:8">
      <c r="B8403" s="27"/>
      <c r="C8403" s="27"/>
      <c r="D8403" s="27"/>
      <c r="E8403" s="27"/>
      <c r="F8403" s="26"/>
      <c r="G8403" s="28" t="str">
        <f t="shared" si="8"/>
        <v/>
      </c>
      <c r="H8403" s="31"/>
    </row>
    <row r="8404" spans="2:8">
      <c r="B8404" s="27"/>
      <c r="C8404" s="27"/>
      <c r="D8404" s="27"/>
      <c r="E8404" s="27"/>
      <c r="F8404" s="26"/>
      <c r="G8404" s="28" t="str">
        <f t="shared" si="8"/>
        <v/>
      </c>
      <c r="H8404" s="31"/>
    </row>
    <row r="8405" spans="2:8">
      <c r="B8405" s="27"/>
      <c r="C8405" s="27"/>
      <c r="D8405" s="27"/>
      <c r="E8405" s="27"/>
      <c r="F8405" s="26"/>
      <c r="G8405" s="28" t="str">
        <f t="shared" si="8"/>
        <v/>
      </c>
      <c r="H8405" s="31"/>
    </row>
    <row r="8406" spans="2:8">
      <c r="B8406" s="27"/>
      <c r="C8406" s="27"/>
      <c r="D8406" s="27"/>
      <c r="E8406" s="27"/>
      <c r="F8406" s="26"/>
      <c r="G8406" s="28" t="str">
        <f t="shared" si="8"/>
        <v/>
      </c>
      <c r="H8406" s="31"/>
    </row>
    <row r="8407" spans="2:8">
      <c r="B8407" s="27"/>
      <c r="C8407" s="27"/>
      <c r="D8407" s="27"/>
      <c r="E8407" s="27"/>
      <c r="F8407" s="26"/>
      <c r="G8407" s="28" t="str">
        <f t="shared" si="8"/>
        <v/>
      </c>
      <c r="H8407" s="31"/>
    </row>
    <row r="8408" spans="2:8">
      <c r="B8408" s="27"/>
      <c r="C8408" s="27"/>
      <c r="D8408" s="27"/>
      <c r="E8408" s="27"/>
      <c r="F8408" s="26"/>
      <c r="G8408" s="28" t="str">
        <f t="shared" si="8"/>
        <v/>
      </c>
      <c r="H8408" s="31"/>
    </row>
    <row r="8409" spans="2:8">
      <c r="B8409" s="27"/>
      <c r="C8409" s="27"/>
      <c r="D8409" s="27"/>
      <c r="E8409" s="27"/>
      <c r="F8409" s="26"/>
      <c r="G8409" s="28" t="str">
        <f t="shared" si="8"/>
        <v/>
      </c>
      <c r="H8409" s="31"/>
    </row>
    <row r="8410" spans="2:8">
      <c r="B8410" s="27"/>
      <c r="C8410" s="27"/>
      <c r="D8410" s="27"/>
      <c r="E8410" s="27"/>
      <c r="F8410" s="26"/>
      <c r="G8410" s="28" t="str">
        <f t="shared" si="8"/>
        <v/>
      </c>
      <c r="H8410" s="31"/>
    </row>
    <row r="8411" spans="2:8">
      <c r="B8411" s="27"/>
      <c r="C8411" s="27"/>
      <c r="D8411" s="27"/>
      <c r="E8411" s="27"/>
      <c r="F8411" s="26"/>
      <c r="G8411" s="28" t="str">
        <f t="shared" si="8"/>
        <v/>
      </c>
      <c r="H8411" s="31"/>
    </row>
    <row r="8412" spans="2:8">
      <c r="B8412" s="27"/>
      <c r="C8412" s="27"/>
      <c r="D8412" s="27"/>
      <c r="E8412" s="27"/>
      <c r="F8412" s="26"/>
      <c r="G8412" s="28" t="str">
        <f t="shared" si="8"/>
        <v/>
      </c>
      <c r="H8412" s="31"/>
    </row>
    <row r="8413" spans="2:8">
      <c r="B8413" s="27"/>
      <c r="C8413" s="27"/>
      <c r="D8413" s="27"/>
      <c r="E8413" s="27"/>
      <c r="F8413" s="26"/>
      <c r="G8413" s="28" t="str">
        <f t="shared" si="8"/>
        <v/>
      </c>
      <c r="H8413" s="31"/>
    </row>
    <row r="8414" spans="2:8">
      <c r="B8414" s="27"/>
      <c r="C8414" s="27"/>
      <c r="D8414" s="27"/>
      <c r="E8414" s="27"/>
      <c r="F8414" s="26"/>
      <c r="G8414" s="28" t="str">
        <f t="shared" si="8"/>
        <v/>
      </c>
      <c r="H8414" s="31"/>
    </row>
    <row r="8415" spans="2:8">
      <c r="B8415" s="27"/>
      <c r="C8415" s="27"/>
      <c r="D8415" s="27"/>
      <c r="E8415" s="27"/>
      <c r="F8415" s="26"/>
      <c r="G8415" s="28" t="str">
        <f t="shared" si="8"/>
        <v/>
      </c>
      <c r="H8415" s="31"/>
    </row>
    <row r="8416" spans="2:8">
      <c r="B8416" s="27"/>
      <c r="C8416" s="27"/>
      <c r="D8416" s="27"/>
      <c r="E8416" s="27"/>
      <c r="F8416" s="26"/>
      <c r="G8416" s="28" t="str">
        <f t="shared" si="8"/>
        <v/>
      </c>
      <c r="H8416" s="31"/>
    </row>
    <row r="8417" spans="2:8">
      <c r="B8417" s="27"/>
      <c r="C8417" s="27"/>
      <c r="D8417" s="27"/>
      <c r="E8417" s="27"/>
      <c r="F8417" s="26"/>
      <c r="G8417" s="28" t="str">
        <f t="shared" si="8"/>
        <v/>
      </c>
      <c r="H8417" s="31"/>
    </row>
    <row r="8418" spans="2:8">
      <c r="B8418" s="27"/>
      <c r="C8418" s="27"/>
      <c r="D8418" s="27"/>
      <c r="E8418" s="27"/>
      <c r="F8418" s="26"/>
      <c r="G8418" s="28" t="str">
        <f t="shared" si="8"/>
        <v/>
      </c>
      <c r="H8418" s="31"/>
    </row>
    <row r="8419" spans="2:8">
      <c r="B8419" s="27"/>
      <c r="C8419" s="27"/>
      <c r="D8419" s="27"/>
      <c r="E8419" s="27"/>
      <c r="F8419" s="26"/>
      <c r="G8419" s="28" t="str">
        <f t="shared" si="8"/>
        <v/>
      </c>
      <c r="H8419" s="31"/>
    </row>
    <row r="8420" spans="2:8">
      <c r="B8420" s="27"/>
      <c r="C8420" s="27"/>
      <c r="D8420" s="27"/>
      <c r="E8420" s="27"/>
      <c r="F8420" s="26"/>
      <c r="G8420" s="28" t="str">
        <f t="shared" si="8"/>
        <v/>
      </c>
      <c r="H8420" s="31"/>
    </row>
    <row r="8421" spans="2:8">
      <c r="B8421" s="27"/>
      <c r="C8421" s="27"/>
      <c r="D8421" s="27"/>
      <c r="E8421" s="27"/>
      <c r="F8421" s="26"/>
      <c r="G8421" s="28" t="str">
        <f t="shared" si="8"/>
        <v/>
      </c>
      <c r="H8421" s="31"/>
    </row>
    <row r="8422" spans="2:8">
      <c r="B8422" s="27"/>
      <c r="C8422" s="27"/>
      <c r="D8422" s="27"/>
      <c r="E8422" s="27"/>
      <c r="F8422" s="26"/>
      <c r="G8422" s="28" t="str">
        <f t="shared" si="8"/>
        <v/>
      </c>
      <c r="H8422" s="31"/>
    </row>
    <row r="8423" spans="2:8">
      <c r="B8423" s="27"/>
      <c r="C8423" s="27"/>
      <c r="D8423" s="27"/>
      <c r="E8423" s="27"/>
      <c r="F8423" s="26"/>
      <c r="G8423" s="28" t="str">
        <f t="shared" si="8"/>
        <v/>
      </c>
      <c r="H8423" s="31"/>
    </row>
    <row r="8424" spans="2:8">
      <c r="B8424" s="27"/>
      <c r="C8424" s="27"/>
      <c r="D8424" s="27"/>
      <c r="E8424" s="27"/>
      <c r="F8424" s="26"/>
      <c r="G8424" s="28" t="str">
        <f t="shared" si="8"/>
        <v/>
      </c>
      <c r="H8424" s="31"/>
    </row>
    <row r="8425" spans="2:8">
      <c r="B8425" s="27"/>
      <c r="C8425" s="27"/>
      <c r="D8425" s="27"/>
      <c r="E8425" s="27"/>
      <c r="F8425" s="26"/>
      <c r="G8425" s="28" t="str">
        <f t="shared" si="8"/>
        <v/>
      </c>
      <c r="H8425" s="31"/>
    </row>
    <row r="8426" spans="2:8">
      <c r="B8426" s="27"/>
      <c r="C8426" s="27"/>
      <c r="D8426" s="27"/>
      <c r="E8426" s="27"/>
      <c r="F8426" s="26"/>
      <c r="G8426" s="28" t="str">
        <f t="shared" si="8"/>
        <v/>
      </c>
      <c r="H8426" s="31"/>
    </row>
    <row r="8427" spans="2:8">
      <c r="B8427" s="27"/>
      <c r="C8427" s="27"/>
      <c r="D8427" s="27"/>
      <c r="E8427" s="27"/>
      <c r="F8427" s="26"/>
      <c r="G8427" s="28" t="str">
        <f t="shared" si="8"/>
        <v/>
      </c>
      <c r="H8427" s="31"/>
    </row>
    <row r="8428" spans="2:8">
      <c r="B8428" s="27"/>
      <c r="C8428" s="27"/>
      <c r="D8428" s="27"/>
      <c r="E8428" s="27"/>
      <c r="F8428" s="26"/>
      <c r="G8428" s="28" t="str">
        <f t="shared" si="8"/>
        <v/>
      </c>
      <c r="H8428" s="31"/>
    </row>
    <row r="8429" spans="2:8">
      <c r="B8429" s="27"/>
      <c r="C8429" s="27"/>
      <c r="D8429" s="27"/>
      <c r="E8429" s="27"/>
      <c r="F8429" s="26"/>
      <c r="G8429" s="28" t="str">
        <f t="shared" si="8"/>
        <v/>
      </c>
      <c r="H8429" s="31"/>
    </row>
    <row r="8430" spans="2:8">
      <c r="B8430" s="27"/>
      <c r="C8430" s="27"/>
      <c r="D8430" s="27"/>
      <c r="E8430" s="27"/>
      <c r="F8430" s="26"/>
      <c r="G8430" s="28" t="str">
        <f t="shared" si="8"/>
        <v/>
      </c>
      <c r="H8430" s="31"/>
    </row>
    <row r="8431" spans="2:8">
      <c r="B8431" s="27"/>
      <c r="C8431" s="27"/>
      <c r="D8431" s="27"/>
      <c r="E8431" s="27"/>
      <c r="F8431" s="26"/>
      <c r="G8431" s="28" t="str">
        <f t="shared" si="8"/>
        <v/>
      </c>
      <c r="H8431" s="31"/>
    </row>
    <row r="8432" spans="2:8">
      <c r="B8432" s="27"/>
      <c r="C8432" s="27"/>
      <c r="D8432" s="27"/>
      <c r="E8432" s="27"/>
      <c r="F8432" s="26"/>
      <c r="G8432" s="28" t="str">
        <f t="shared" si="8"/>
        <v/>
      </c>
      <c r="H8432" s="31"/>
    </row>
    <row r="8433" spans="2:8">
      <c r="B8433" s="27"/>
      <c r="C8433" s="27"/>
      <c r="D8433" s="27"/>
      <c r="E8433" s="27"/>
      <c r="F8433" s="26"/>
      <c r="G8433" s="28" t="str">
        <f t="shared" si="8"/>
        <v/>
      </c>
      <c r="H8433" s="31"/>
    </row>
    <row r="8434" spans="2:8">
      <c r="B8434" s="27"/>
      <c r="C8434" s="27"/>
      <c r="D8434" s="27"/>
      <c r="E8434" s="27"/>
      <c r="F8434" s="26"/>
      <c r="G8434" s="28" t="str">
        <f t="shared" si="8"/>
        <v/>
      </c>
      <c r="H8434" s="31"/>
    </row>
    <row r="8435" spans="2:8">
      <c r="B8435" s="27"/>
      <c r="C8435" s="27"/>
      <c r="D8435" s="27"/>
      <c r="E8435" s="27"/>
      <c r="F8435" s="26"/>
      <c r="G8435" s="28" t="str">
        <f t="shared" si="8"/>
        <v/>
      </c>
      <c r="H8435" s="31"/>
    </row>
    <row r="8436" spans="2:8">
      <c r="B8436" s="27"/>
      <c r="C8436" s="27"/>
      <c r="D8436" s="27"/>
      <c r="E8436" s="27"/>
      <c r="F8436" s="26"/>
      <c r="G8436" s="28" t="str">
        <f t="shared" si="8"/>
        <v/>
      </c>
      <c r="H8436" s="31"/>
    </row>
    <row r="8437" spans="2:8">
      <c r="B8437" s="27"/>
      <c r="C8437" s="27"/>
      <c r="D8437" s="27"/>
      <c r="E8437" s="27"/>
      <c r="F8437" s="26"/>
      <c r="G8437" s="28" t="str">
        <f t="shared" si="8"/>
        <v/>
      </c>
      <c r="H8437" s="31"/>
    </row>
    <row r="8438" spans="2:8">
      <c r="B8438" s="27"/>
      <c r="C8438" s="27"/>
      <c r="D8438" s="27"/>
      <c r="E8438" s="27"/>
      <c r="F8438" s="26"/>
      <c r="G8438" s="28" t="str">
        <f t="shared" ref="G8438:G8501" si="9">IF(F8438="","",IF(F8438="EI",4,IF(F8438="EO",5.2,IF(F8438="EQ",3.9,IF(F8438="ILF",7.5,IF(F8438="EIF",5.4))))))</f>
        <v/>
      </c>
      <c r="H8438" s="31"/>
    </row>
    <row r="8439" spans="2:8">
      <c r="B8439" s="27"/>
      <c r="C8439" s="27"/>
      <c r="D8439" s="27"/>
      <c r="E8439" s="27"/>
      <c r="F8439" s="26"/>
      <c r="G8439" s="28" t="str">
        <f t="shared" si="9"/>
        <v/>
      </c>
      <c r="H8439" s="31"/>
    </row>
    <row r="8440" spans="2:8">
      <c r="B8440" s="27"/>
      <c r="C8440" s="27"/>
      <c r="D8440" s="27"/>
      <c r="E8440" s="27"/>
      <c r="F8440" s="26"/>
      <c r="G8440" s="28" t="str">
        <f t="shared" si="9"/>
        <v/>
      </c>
      <c r="H8440" s="31"/>
    </row>
    <row r="8441" spans="2:8">
      <c r="B8441" s="27"/>
      <c r="C8441" s="27"/>
      <c r="D8441" s="27"/>
      <c r="E8441" s="27"/>
      <c r="F8441" s="26"/>
      <c r="G8441" s="28" t="str">
        <f t="shared" si="9"/>
        <v/>
      </c>
      <c r="H8441" s="31"/>
    </row>
    <row r="8442" spans="2:8">
      <c r="B8442" s="27"/>
      <c r="C8442" s="27"/>
      <c r="D8442" s="27"/>
      <c r="E8442" s="27"/>
      <c r="F8442" s="26"/>
      <c r="G8442" s="28" t="str">
        <f t="shared" si="9"/>
        <v/>
      </c>
      <c r="H8442" s="31"/>
    </row>
    <row r="8443" spans="2:8">
      <c r="B8443" s="27"/>
      <c r="C8443" s="27"/>
      <c r="D8443" s="27"/>
      <c r="E8443" s="27"/>
      <c r="F8443" s="26"/>
      <c r="G8443" s="28" t="str">
        <f t="shared" si="9"/>
        <v/>
      </c>
      <c r="H8443" s="31"/>
    </row>
    <row r="8444" spans="2:8">
      <c r="B8444" s="27"/>
      <c r="C8444" s="27"/>
      <c r="D8444" s="27"/>
      <c r="E8444" s="27"/>
      <c r="F8444" s="26"/>
      <c r="G8444" s="28" t="str">
        <f t="shared" si="9"/>
        <v/>
      </c>
      <c r="H8444" s="31"/>
    </row>
    <row r="8445" spans="2:8">
      <c r="B8445" s="27"/>
      <c r="C8445" s="27"/>
      <c r="D8445" s="27"/>
      <c r="E8445" s="27"/>
      <c r="F8445" s="26"/>
      <c r="G8445" s="28" t="str">
        <f t="shared" si="9"/>
        <v/>
      </c>
      <c r="H8445" s="31"/>
    </row>
    <row r="8446" spans="2:8">
      <c r="B8446" s="27"/>
      <c r="C8446" s="27"/>
      <c r="D8446" s="27"/>
      <c r="E8446" s="27"/>
      <c r="F8446" s="26"/>
      <c r="G8446" s="28" t="str">
        <f t="shared" si="9"/>
        <v/>
      </c>
      <c r="H8446" s="31"/>
    </row>
    <row r="8447" spans="2:8">
      <c r="B8447" s="27"/>
      <c r="C8447" s="27"/>
      <c r="D8447" s="27"/>
      <c r="E8447" s="27"/>
      <c r="F8447" s="26"/>
      <c r="G8447" s="28" t="str">
        <f t="shared" si="9"/>
        <v/>
      </c>
      <c r="H8447" s="31"/>
    </row>
    <row r="8448" spans="2:8">
      <c r="B8448" s="27"/>
      <c r="C8448" s="27"/>
      <c r="D8448" s="27"/>
      <c r="E8448" s="27"/>
      <c r="F8448" s="26"/>
      <c r="G8448" s="28" t="str">
        <f t="shared" si="9"/>
        <v/>
      </c>
      <c r="H8448" s="31"/>
    </row>
    <row r="8449" spans="2:8">
      <c r="B8449" s="27"/>
      <c r="C8449" s="27"/>
      <c r="D8449" s="27"/>
      <c r="E8449" s="27"/>
      <c r="F8449" s="26"/>
      <c r="G8449" s="28" t="str">
        <f t="shared" si="9"/>
        <v/>
      </c>
      <c r="H8449" s="31"/>
    </row>
    <row r="8450" spans="2:8">
      <c r="B8450" s="27"/>
      <c r="C8450" s="27"/>
      <c r="D8450" s="27"/>
      <c r="E8450" s="27"/>
      <c r="F8450" s="26"/>
      <c r="G8450" s="28" t="str">
        <f t="shared" si="9"/>
        <v/>
      </c>
      <c r="H8450" s="31"/>
    </row>
    <row r="8451" spans="2:8">
      <c r="B8451" s="27"/>
      <c r="C8451" s="27"/>
      <c r="D8451" s="27"/>
      <c r="E8451" s="27"/>
      <c r="F8451" s="26"/>
      <c r="G8451" s="28" t="str">
        <f t="shared" si="9"/>
        <v/>
      </c>
      <c r="H8451" s="31"/>
    </row>
    <row r="8452" spans="2:8">
      <c r="B8452" s="27"/>
      <c r="C8452" s="27"/>
      <c r="D8452" s="27"/>
      <c r="E8452" s="27"/>
      <c r="F8452" s="26"/>
      <c r="G8452" s="28" t="str">
        <f t="shared" si="9"/>
        <v/>
      </c>
      <c r="H8452" s="31"/>
    </row>
    <row r="8453" spans="2:8">
      <c r="B8453" s="27"/>
      <c r="C8453" s="27"/>
      <c r="D8453" s="27"/>
      <c r="E8453" s="27"/>
      <c r="F8453" s="26"/>
      <c r="G8453" s="28" t="str">
        <f t="shared" si="9"/>
        <v/>
      </c>
      <c r="H8453" s="31"/>
    </row>
    <row r="8454" spans="2:8">
      <c r="B8454" s="27"/>
      <c r="C8454" s="27"/>
      <c r="D8454" s="27"/>
      <c r="E8454" s="27"/>
      <c r="F8454" s="26"/>
      <c r="G8454" s="28" t="str">
        <f t="shared" si="9"/>
        <v/>
      </c>
      <c r="H8454" s="31"/>
    </row>
    <row r="8455" spans="2:8">
      <c r="B8455" s="27"/>
      <c r="C8455" s="27"/>
      <c r="D8455" s="27"/>
      <c r="E8455" s="27"/>
      <c r="F8455" s="26"/>
      <c r="G8455" s="28" t="str">
        <f t="shared" si="9"/>
        <v/>
      </c>
      <c r="H8455" s="31"/>
    </row>
    <row r="8456" spans="2:8">
      <c r="B8456" s="27"/>
      <c r="C8456" s="27"/>
      <c r="D8456" s="27"/>
      <c r="E8456" s="27"/>
      <c r="F8456" s="26"/>
      <c r="G8456" s="28" t="str">
        <f t="shared" si="9"/>
        <v/>
      </c>
      <c r="H8456" s="31"/>
    </row>
    <row r="8457" spans="2:8">
      <c r="B8457" s="27"/>
      <c r="C8457" s="27"/>
      <c r="D8457" s="27"/>
      <c r="E8457" s="27"/>
      <c r="F8457" s="26"/>
      <c r="G8457" s="28" t="str">
        <f t="shared" si="9"/>
        <v/>
      </c>
      <c r="H8457" s="31"/>
    </row>
    <row r="8458" spans="2:8">
      <c r="B8458" s="27"/>
      <c r="C8458" s="27"/>
      <c r="D8458" s="27"/>
      <c r="E8458" s="27"/>
      <c r="F8458" s="26"/>
      <c r="G8458" s="28" t="str">
        <f t="shared" si="9"/>
        <v/>
      </c>
      <c r="H8458" s="31"/>
    </row>
    <row r="8459" spans="2:8">
      <c r="B8459" s="27"/>
      <c r="C8459" s="27"/>
      <c r="D8459" s="27"/>
      <c r="E8459" s="27"/>
      <c r="F8459" s="26"/>
      <c r="G8459" s="28" t="str">
        <f t="shared" si="9"/>
        <v/>
      </c>
      <c r="H8459" s="31"/>
    </row>
    <row r="8460" spans="2:8">
      <c r="B8460" s="27"/>
      <c r="C8460" s="27"/>
      <c r="D8460" s="27"/>
      <c r="E8460" s="27"/>
      <c r="F8460" s="26"/>
      <c r="G8460" s="28" t="str">
        <f t="shared" si="9"/>
        <v/>
      </c>
      <c r="H8460" s="31"/>
    </row>
    <row r="8461" spans="2:8">
      <c r="B8461" s="27"/>
      <c r="C8461" s="27"/>
      <c r="D8461" s="27"/>
      <c r="E8461" s="27"/>
      <c r="F8461" s="26"/>
      <c r="G8461" s="28" t="str">
        <f t="shared" si="9"/>
        <v/>
      </c>
      <c r="H8461" s="31"/>
    </row>
    <row r="8462" spans="2:8">
      <c r="B8462" s="27"/>
      <c r="C8462" s="27"/>
      <c r="D8462" s="27"/>
      <c r="E8462" s="27"/>
      <c r="F8462" s="26"/>
      <c r="G8462" s="28" t="str">
        <f t="shared" si="9"/>
        <v/>
      </c>
      <c r="H8462" s="31"/>
    </row>
    <row r="8463" spans="2:8">
      <c r="B8463" s="27"/>
      <c r="C8463" s="27"/>
      <c r="D8463" s="27"/>
      <c r="E8463" s="27"/>
      <c r="F8463" s="26"/>
      <c r="G8463" s="28" t="str">
        <f t="shared" si="9"/>
        <v/>
      </c>
      <c r="H8463" s="31"/>
    </row>
    <row r="8464" spans="2:8">
      <c r="B8464" s="27"/>
      <c r="C8464" s="27"/>
      <c r="D8464" s="27"/>
      <c r="E8464" s="27"/>
      <c r="F8464" s="26"/>
      <c r="G8464" s="28" t="str">
        <f t="shared" si="9"/>
        <v/>
      </c>
      <c r="H8464" s="31"/>
    </row>
    <row r="8465" spans="2:8">
      <c r="B8465" s="27"/>
      <c r="C8465" s="27"/>
      <c r="D8465" s="27"/>
      <c r="E8465" s="27"/>
      <c r="F8465" s="26"/>
      <c r="G8465" s="28" t="str">
        <f t="shared" si="9"/>
        <v/>
      </c>
      <c r="H8465" s="31"/>
    </row>
    <row r="8466" spans="2:8">
      <c r="B8466" s="27"/>
      <c r="C8466" s="27"/>
      <c r="D8466" s="27"/>
      <c r="E8466" s="27"/>
      <c r="F8466" s="26"/>
      <c r="G8466" s="28" t="str">
        <f t="shared" si="9"/>
        <v/>
      </c>
      <c r="H8466" s="31"/>
    </row>
    <row r="8467" spans="2:8">
      <c r="B8467" s="27"/>
      <c r="C8467" s="27"/>
      <c r="D8467" s="27"/>
      <c r="E8467" s="27"/>
      <c r="F8467" s="26"/>
      <c r="G8467" s="28" t="str">
        <f t="shared" si="9"/>
        <v/>
      </c>
      <c r="H8467" s="31"/>
    </row>
    <row r="8468" spans="2:8">
      <c r="B8468" s="27"/>
      <c r="C8468" s="27"/>
      <c r="D8468" s="27"/>
      <c r="E8468" s="27"/>
      <c r="F8468" s="26"/>
      <c r="G8468" s="28" t="str">
        <f t="shared" si="9"/>
        <v/>
      </c>
      <c r="H8468" s="31"/>
    </row>
    <row r="8469" spans="2:8">
      <c r="B8469" s="27"/>
      <c r="C8469" s="27"/>
      <c r="D8469" s="27"/>
      <c r="E8469" s="27"/>
      <c r="F8469" s="26"/>
      <c r="G8469" s="28" t="str">
        <f t="shared" si="9"/>
        <v/>
      </c>
      <c r="H8469" s="31"/>
    </row>
    <row r="8470" spans="2:8">
      <c r="B8470" s="27"/>
      <c r="C8470" s="27"/>
      <c r="D8470" s="27"/>
      <c r="E8470" s="27"/>
      <c r="F8470" s="26"/>
      <c r="G8470" s="28" t="str">
        <f t="shared" si="9"/>
        <v/>
      </c>
      <c r="H8470" s="31"/>
    </row>
    <row r="8471" spans="2:8">
      <c r="B8471" s="27"/>
      <c r="C8471" s="27"/>
      <c r="D8471" s="27"/>
      <c r="E8471" s="27"/>
      <c r="F8471" s="26"/>
      <c r="G8471" s="28" t="str">
        <f t="shared" si="9"/>
        <v/>
      </c>
      <c r="H8471" s="31"/>
    </row>
    <row r="8472" spans="2:8">
      <c r="B8472" s="27"/>
      <c r="C8472" s="27"/>
      <c r="D8472" s="27"/>
      <c r="E8472" s="27"/>
      <c r="F8472" s="26"/>
      <c r="G8472" s="28" t="str">
        <f t="shared" si="9"/>
        <v/>
      </c>
      <c r="H8472" s="31"/>
    </row>
    <row r="8473" spans="2:8">
      <c r="B8473" s="27"/>
      <c r="C8473" s="27"/>
      <c r="D8473" s="27"/>
      <c r="E8473" s="27"/>
      <c r="F8473" s="26"/>
      <c r="G8473" s="28" t="str">
        <f t="shared" si="9"/>
        <v/>
      </c>
      <c r="H8473" s="31"/>
    </row>
    <row r="8474" spans="2:8">
      <c r="B8474" s="27"/>
      <c r="C8474" s="27"/>
      <c r="D8474" s="27"/>
      <c r="E8474" s="27"/>
      <c r="F8474" s="26"/>
      <c r="G8474" s="28" t="str">
        <f t="shared" si="9"/>
        <v/>
      </c>
      <c r="H8474" s="31"/>
    </row>
    <row r="8475" spans="2:8">
      <c r="B8475" s="27"/>
      <c r="C8475" s="27"/>
      <c r="D8475" s="27"/>
      <c r="E8475" s="27"/>
      <c r="F8475" s="26"/>
      <c r="G8475" s="28" t="str">
        <f t="shared" si="9"/>
        <v/>
      </c>
      <c r="H8475" s="31"/>
    </row>
    <row r="8476" spans="2:8">
      <c r="B8476" s="27"/>
      <c r="C8476" s="27"/>
      <c r="D8476" s="27"/>
      <c r="E8476" s="27"/>
      <c r="F8476" s="26"/>
      <c r="G8476" s="28" t="str">
        <f t="shared" si="9"/>
        <v/>
      </c>
      <c r="H8476" s="31"/>
    </row>
    <row r="8477" spans="2:8">
      <c r="B8477" s="27"/>
      <c r="C8477" s="27"/>
      <c r="D8477" s="27"/>
      <c r="E8477" s="27"/>
      <c r="F8477" s="26"/>
      <c r="G8477" s="28" t="str">
        <f t="shared" si="9"/>
        <v/>
      </c>
      <c r="H8477" s="31"/>
    </row>
    <row r="8478" spans="2:8">
      <c r="B8478" s="27"/>
      <c r="C8478" s="27"/>
      <c r="D8478" s="27"/>
      <c r="E8478" s="27"/>
      <c r="F8478" s="26"/>
      <c r="G8478" s="28" t="str">
        <f t="shared" si="9"/>
        <v/>
      </c>
      <c r="H8478" s="31"/>
    </row>
    <row r="8479" spans="2:8">
      <c r="B8479" s="27"/>
      <c r="C8479" s="27"/>
      <c r="D8479" s="27"/>
      <c r="E8479" s="27"/>
      <c r="F8479" s="26"/>
      <c r="G8479" s="28" t="str">
        <f t="shared" si="9"/>
        <v/>
      </c>
      <c r="H8479" s="31"/>
    </row>
    <row r="8480" spans="2:8">
      <c r="B8480" s="27"/>
      <c r="C8480" s="27"/>
      <c r="D8480" s="27"/>
      <c r="E8480" s="27"/>
      <c r="F8480" s="26"/>
      <c r="G8480" s="28" t="str">
        <f t="shared" si="9"/>
        <v/>
      </c>
      <c r="H8480" s="31"/>
    </row>
    <row r="8481" spans="2:8">
      <c r="B8481" s="27"/>
      <c r="C8481" s="27"/>
      <c r="D8481" s="27"/>
      <c r="E8481" s="27"/>
      <c r="F8481" s="26"/>
      <c r="G8481" s="28" t="str">
        <f t="shared" si="9"/>
        <v/>
      </c>
      <c r="H8481" s="31"/>
    </row>
    <row r="8482" spans="2:8">
      <c r="B8482" s="27"/>
      <c r="C8482" s="27"/>
      <c r="D8482" s="27"/>
      <c r="E8482" s="27"/>
      <c r="F8482" s="26"/>
      <c r="G8482" s="28" t="str">
        <f t="shared" si="9"/>
        <v/>
      </c>
      <c r="H8482" s="31"/>
    </row>
    <row r="8483" spans="2:8">
      <c r="B8483" s="27"/>
      <c r="C8483" s="27"/>
      <c r="D8483" s="27"/>
      <c r="E8483" s="27"/>
      <c r="F8483" s="26"/>
      <c r="G8483" s="28" t="str">
        <f t="shared" si="9"/>
        <v/>
      </c>
      <c r="H8483" s="31"/>
    </row>
    <row r="8484" spans="2:8">
      <c r="B8484" s="27"/>
      <c r="C8484" s="27"/>
      <c r="D8484" s="27"/>
      <c r="E8484" s="27"/>
      <c r="F8484" s="26"/>
      <c r="G8484" s="28" t="str">
        <f t="shared" si="9"/>
        <v/>
      </c>
      <c r="H8484" s="31"/>
    </row>
    <row r="8485" spans="2:8">
      <c r="B8485" s="27"/>
      <c r="C8485" s="27"/>
      <c r="D8485" s="27"/>
      <c r="E8485" s="27"/>
      <c r="F8485" s="26"/>
      <c r="G8485" s="28" t="str">
        <f t="shared" si="9"/>
        <v/>
      </c>
      <c r="H8485" s="31"/>
    </row>
    <row r="8486" spans="2:8">
      <c r="B8486" s="27"/>
      <c r="C8486" s="27"/>
      <c r="D8486" s="27"/>
      <c r="E8486" s="27"/>
      <c r="F8486" s="26"/>
      <c r="G8486" s="28" t="str">
        <f t="shared" si="9"/>
        <v/>
      </c>
      <c r="H8486" s="31"/>
    </row>
    <row r="8487" spans="2:8">
      <c r="B8487" s="27"/>
      <c r="C8487" s="27"/>
      <c r="D8487" s="27"/>
      <c r="E8487" s="27"/>
      <c r="F8487" s="26"/>
      <c r="G8487" s="28" t="str">
        <f t="shared" si="9"/>
        <v/>
      </c>
      <c r="H8487" s="31"/>
    </row>
    <row r="8488" spans="2:8">
      <c r="B8488" s="27"/>
      <c r="C8488" s="27"/>
      <c r="D8488" s="27"/>
      <c r="E8488" s="27"/>
      <c r="F8488" s="26"/>
      <c r="G8488" s="28" t="str">
        <f t="shared" si="9"/>
        <v/>
      </c>
      <c r="H8488" s="31"/>
    </row>
    <row r="8489" spans="2:8">
      <c r="B8489" s="27"/>
      <c r="C8489" s="27"/>
      <c r="D8489" s="27"/>
      <c r="E8489" s="27"/>
      <c r="F8489" s="26"/>
      <c r="G8489" s="28" t="str">
        <f t="shared" si="9"/>
        <v/>
      </c>
      <c r="H8489" s="31"/>
    </row>
    <row r="8490" spans="2:8">
      <c r="B8490" s="27"/>
      <c r="C8490" s="27"/>
      <c r="D8490" s="27"/>
      <c r="E8490" s="27"/>
      <c r="F8490" s="26"/>
      <c r="G8490" s="28" t="str">
        <f t="shared" si="9"/>
        <v/>
      </c>
      <c r="H8490" s="31"/>
    </row>
    <row r="8491" spans="2:8">
      <c r="B8491" s="27"/>
      <c r="C8491" s="27"/>
      <c r="D8491" s="27"/>
      <c r="E8491" s="27"/>
      <c r="F8491" s="26"/>
      <c r="G8491" s="28" t="str">
        <f t="shared" si="9"/>
        <v/>
      </c>
      <c r="H8491" s="31"/>
    </row>
    <row r="8492" spans="2:8">
      <c r="B8492" s="27"/>
      <c r="C8492" s="27"/>
      <c r="D8492" s="27"/>
      <c r="E8492" s="27"/>
      <c r="F8492" s="26"/>
      <c r="G8492" s="28" t="str">
        <f t="shared" si="9"/>
        <v/>
      </c>
      <c r="H8492" s="31"/>
    </row>
    <row r="8493" spans="2:8">
      <c r="B8493" s="27"/>
      <c r="C8493" s="27"/>
      <c r="D8493" s="27"/>
      <c r="E8493" s="27"/>
      <c r="F8493" s="26"/>
      <c r="G8493" s="28" t="str">
        <f t="shared" si="9"/>
        <v/>
      </c>
      <c r="H8493" s="31"/>
    </row>
    <row r="8494" spans="2:8">
      <c r="B8494" s="27"/>
      <c r="C8494" s="27"/>
      <c r="D8494" s="27"/>
      <c r="E8494" s="27"/>
      <c r="F8494" s="26"/>
      <c r="G8494" s="28" t="str">
        <f t="shared" si="9"/>
        <v/>
      </c>
      <c r="H8494" s="31"/>
    </row>
    <row r="8495" spans="2:8">
      <c r="B8495" s="27"/>
      <c r="C8495" s="27"/>
      <c r="D8495" s="27"/>
      <c r="E8495" s="27"/>
      <c r="F8495" s="26"/>
      <c r="G8495" s="28" t="str">
        <f t="shared" si="9"/>
        <v/>
      </c>
      <c r="H8495" s="31"/>
    </row>
    <row r="8496" spans="2:8">
      <c r="B8496" s="27"/>
      <c r="C8496" s="27"/>
      <c r="D8496" s="27"/>
      <c r="E8496" s="27"/>
      <c r="F8496" s="26"/>
      <c r="G8496" s="28" t="str">
        <f t="shared" si="9"/>
        <v/>
      </c>
      <c r="H8496" s="31"/>
    </row>
    <row r="8497" spans="2:8">
      <c r="B8497" s="27"/>
      <c r="C8497" s="27"/>
      <c r="D8497" s="27"/>
      <c r="E8497" s="27"/>
      <c r="F8497" s="26"/>
      <c r="G8497" s="28" t="str">
        <f t="shared" si="9"/>
        <v/>
      </c>
      <c r="H8497" s="31"/>
    </row>
    <row r="8498" spans="2:8">
      <c r="B8498" s="27"/>
      <c r="C8498" s="27"/>
      <c r="D8498" s="27"/>
      <c r="E8498" s="27"/>
      <c r="F8498" s="26"/>
      <c r="G8498" s="28" t="str">
        <f t="shared" si="9"/>
        <v/>
      </c>
      <c r="H8498" s="31"/>
    </row>
    <row r="8499" spans="2:8">
      <c r="B8499" s="27"/>
      <c r="C8499" s="27"/>
      <c r="D8499" s="27"/>
      <c r="E8499" s="27"/>
      <c r="F8499" s="26"/>
      <c r="G8499" s="28" t="str">
        <f t="shared" si="9"/>
        <v/>
      </c>
      <c r="H8499" s="31"/>
    </row>
    <row r="8500" spans="2:8">
      <c r="B8500" s="27"/>
      <c r="C8500" s="27"/>
      <c r="D8500" s="27"/>
      <c r="E8500" s="27"/>
      <c r="F8500" s="26"/>
      <c r="G8500" s="28" t="str">
        <f t="shared" si="9"/>
        <v/>
      </c>
      <c r="H8500" s="31"/>
    </row>
    <row r="8501" spans="2:8">
      <c r="B8501" s="27"/>
      <c r="C8501" s="27"/>
      <c r="D8501" s="27"/>
      <c r="E8501" s="27"/>
      <c r="F8501" s="26"/>
      <c r="G8501" s="28" t="str">
        <f t="shared" si="9"/>
        <v/>
      </c>
      <c r="H8501" s="31"/>
    </row>
    <row r="8502" spans="2:8">
      <c r="B8502" s="27"/>
      <c r="C8502" s="27"/>
      <c r="D8502" s="27"/>
      <c r="E8502" s="27"/>
      <c r="F8502" s="26"/>
      <c r="G8502" s="28" t="str">
        <f t="shared" ref="G8502:G8565" si="10">IF(F8502="","",IF(F8502="EI",4,IF(F8502="EO",5.2,IF(F8502="EQ",3.9,IF(F8502="ILF",7.5,IF(F8502="EIF",5.4))))))</f>
        <v/>
      </c>
      <c r="H8502" s="31"/>
    </row>
    <row r="8503" spans="2:8">
      <c r="B8503" s="27"/>
      <c r="C8503" s="27"/>
      <c r="D8503" s="27"/>
      <c r="E8503" s="27"/>
      <c r="F8503" s="26"/>
      <c r="G8503" s="28" t="str">
        <f t="shared" si="10"/>
        <v/>
      </c>
      <c r="H8503" s="31"/>
    </row>
    <row r="8504" spans="2:8">
      <c r="B8504" s="27"/>
      <c r="C8504" s="27"/>
      <c r="D8504" s="27"/>
      <c r="E8504" s="27"/>
      <c r="F8504" s="26"/>
      <c r="G8504" s="28" t="str">
        <f t="shared" si="10"/>
        <v/>
      </c>
      <c r="H8504" s="31"/>
    </row>
    <row r="8505" spans="2:8">
      <c r="B8505" s="27"/>
      <c r="C8505" s="27"/>
      <c r="D8505" s="27"/>
      <c r="E8505" s="27"/>
      <c r="F8505" s="26"/>
      <c r="G8505" s="28" t="str">
        <f t="shared" si="10"/>
        <v/>
      </c>
      <c r="H8505" s="31"/>
    </row>
    <row r="8506" spans="2:8">
      <c r="B8506" s="27"/>
      <c r="C8506" s="27"/>
      <c r="D8506" s="27"/>
      <c r="E8506" s="27"/>
      <c r="F8506" s="26"/>
      <c r="G8506" s="28" t="str">
        <f t="shared" si="10"/>
        <v/>
      </c>
      <c r="H8506" s="31"/>
    </row>
    <row r="8507" spans="2:8">
      <c r="B8507" s="27"/>
      <c r="C8507" s="27"/>
      <c r="D8507" s="27"/>
      <c r="E8507" s="27"/>
      <c r="F8507" s="26"/>
      <c r="G8507" s="28" t="str">
        <f t="shared" si="10"/>
        <v/>
      </c>
      <c r="H8507" s="31"/>
    </row>
    <row r="8508" spans="2:8">
      <c r="B8508" s="27"/>
      <c r="C8508" s="27"/>
      <c r="D8508" s="27"/>
      <c r="E8508" s="27"/>
      <c r="F8508" s="26"/>
      <c r="G8508" s="28" t="str">
        <f t="shared" si="10"/>
        <v/>
      </c>
      <c r="H8508" s="31"/>
    </row>
    <row r="8509" spans="2:8">
      <c r="B8509" s="27"/>
      <c r="C8509" s="27"/>
      <c r="D8509" s="27"/>
      <c r="E8509" s="27"/>
      <c r="F8509" s="26"/>
      <c r="G8509" s="28" t="str">
        <f t="shared" si="10"/>
        <v/>
      </c>
      <c r="H8509" s="31"/>
    </row>
    <row r="8510" spans="2:8">
      <c r="B8510" s="27"/>
      <c r="C8510" s="27"/>
      <c r="D8510" s="27"/>
      <c r="E8510" s="27"/>
      <c r="F8510" s="26"/>
      <c r="G8510" s="28" t="str">
        <f t="shared" si="10"/>
        <v/>
      </c>
      <c r="H8510" s="31"/>
    </row>
    <row r="8511" spans="2:8">
      <c r="B8511" s="27"/>
      <c r="C8511" s="27"/>
      <c r="D8511" s="27"/>
      <c r="E8511" s="27"/>
      <c r="F8511" s="26"/>
      <c r="G8511" s="28" t="str">
        <f t="shared" si="10"/>
        <v/>
      </c>
      <c r="H8511" s="31"/>
    </row>
    <row r="8512" spans="2:8">
      <c r="B8512" s="27"/>
      <c r="C8512" s="27"/>
      <c r="D8512" s="27"/>
      <c r="E8512" s="27"/>
      <c r="F8512" s="26"/>
      <c r="G8512" s="28" t="str">
        <f t="shared" si="10"/>
        <v/>
      </c>
      <c r="H8512" s="31"/>
    </row>
    <row r="8513" spans="2:8">
      <c r="B8513" s="27"/>
      <c r="C8513" s="27"/>
      <c r="D8513" s="27"/>
      <c r="E8513" s="27"/>
      <c r="F8513" s="26"/>
      <c r="G8513" s="28" t="str">
        <f t="shared" si="10"/>
        <v/>
      </c>
      <c r="H8513" s="31"/>
    </row>
    <row r="8514" spans="2:8">
      <c r="B8514" s="27"/>
      <c r="C8514" s="27"/>
      <c r="D8514" s="27"/>
      <c r="E8514" s="27"/>
      <c r="F8514" s="26"/>
      <c r="G8514" s="28" t="str">
        <f t="shared" si="10"/>
        <v/>
      </c>
      <c r="H8514" s="31"/>
    </row>
    <row r="8515" spans="2:8">
      <c r="B8515" s="27"/>
      <c r="C8515" s="27"/>
      <c r="D8515" s="27"/>
      <c r="E8515" s="27"/>
      <c r="F8515" s="26"/>
      <c r="G8515" s="28" t="str">
        <f t="shared" si="10"/>
        <v/>
      </c>
      <c r="H8515" s="31"/>
    </row>
    <row r="8516" spans="2:8">
      <c r="B8516" s="27"/>
      <c r="C8516" s="27"/>
      <c r="D8516" s="27"/>
      <c r="E8516" s="27"/>
      <c r="F8516" s="26"/>
      <c r="G8516" s="28" t="str">
        <f t="shared" si="10"/>
        <v/>
      </c>
      <c r="H8516" s="31"/>
    </row>
    <row r="8517" spans="2:8">
      <c r="B8517" s="27"/>
      <c r="C8517" s="27"/>
      <c r="D8517" s="27"/>
      <c r="E8517" s="27"/>
      <c r="F8517" s="26"/>
      <c r="G8517" s="28" t="str">
        <f t="shared" si="10"/>
        <v/>
      </c>
      <c r="H8517" s="31"/>
    </row>
    <row r="8518" spans="2:8">
      <c r="B8518" s="27"/>
      <c r="C8518" s="27"/>
      <c r="D8518" s="27"/>
      <c r="E8518" s="27"/>
      <c r="F8518" s="26"/>
      <c r="G8518" s="28" t="str">
        <f t="shared" si="10"/>
        <v/>
      </c>
      <c r="H8518" s="31"/>
    </row>
    <row r="8519" spans="2:8">
      <c r="B8519" s="27"/>
      <c r="C8519" s="27"/>
      <c r="D8519" s="27"/>
      <c r="E8519" s="27"/>
      <c r="F8519" s="26"/>
      <c r="G8519" s="28" t="str">
        <f t="shared" si="10"/>
        <v/>
      </c>
      <c r="H8519" s="31"/>
    </row>
    <row r="8520" spans="2:8">
      <c r="B8520" s="27"/>
      <c r="C8520" s="27"/>
      <c r="D8520" s="27"/>
      <c r="E8520" s="27"/>
      <c r="F8520" s="26"/>
      <c r="G8520" s="28" t="str">
        <f t="shared" si="10"/>
        <v/>
      </c>
      <c r="H8520" s="31"/>
    </row>
    <row r="8521" spans="2:8">
      <c r="B8521" s="27"/>
      <c r="C8521" s="27"/>
      <c r="D8521" s="27"/>
      <c r="E8521" s="27"/>
      <c r="F8521" s="26"/>
      <c r="G8521" s="28" t="str">
        <f t="shared" si="10"/>
        <v/>
      </c>
      <c r="H8521" s="31"/>
    </row>
    <row r="8522" spans="2:8">
      <c r="B8522" s="27"/>
      <c r="C8522" s="27"/>
      <c r="D8522" s="27"/>
      <c r="E8522" s="27"/>
      <c r="F8522" s="26"/>
      <c r="G8522" s="28" t="str">
        <f t="shared" si="10"/>
        <v/>
      </c>
      <c r="H8522" s="31"/>
    </row>
    <row r="8523" spans="2:8">
      <c r="B8523" s="27"/>
      <c r="C8523" s="27"/>
      <c r="D8523" s="27"/>
      <c r="E8523" s="27"/>
      <c r="F8523" s="26"/>
      <c r="G8523" s="28" t="str">
        <f t="shared" si="10"/>
        <v/>
      </c>
      <c r="H8523" s="31"/>
    </row>
    <row r="8524" spans="2:8">
      <c r="B8524" s="27"/>
      <c r="C8524" s="27"/>
      <c r="D8524" s="27"/>
      <c r="E8524" s="27"/>
      <c r="F8524" s="26"/>
      <c r="G8524" s="28" t="str">
        <f t="shared" si="10"/>
        <v/>
      </c>
      <c r="H8524" s="31"/>
    </row>
    <row r="8525" spans="2:8">
      <c r="B8525" s="27"/>
      <c r="C8525" s="27"/>
      <c r="D8525" s="27"/>
      <c r="E8525" s="27"/>
      <c r="F8525" s="26"/>
      <c r="G8525" s="28" t="str">
        <f t="shared" si="10"/>
        <v/>
      </c>
      <c r="H8525" s="31"/>
    </row>
    <row r="8526" spans="2:8">
      <c r="B8526" s="27"/>
      <c r="C8526" s="27"/>
      <c r="D8526" s="27"/>
      <c r="E8526" s="27"/>
      <c r="F8526" s="26"/>
      <c r="G8526" s="28" t="str">
        <f t="shared" si="10"/>
        <v/>
      </c>
      <c r="H8526" s="31"/>
    </row>
    <row r="8527" spans="2:8">
      <c r="B8527" s="27"/>
      <c r="C8527" s="27"/>
      <c r="D8527" s="27"/>
      <c r="E8527" s="27"/>
      <c r="F8527" s="26"/>
      <c r="G8527" s="28" t="str">
        <f t="shared" si="10"/>
        <v/>
      </c>
      <c r="H8527" s="31"/>
    </row>
    <row r="8528" spans="2:8">
      <c r="B8528" s="27"/>
      <c r="C8528" s="27"/>
      <c r="D8528" s="27"/>
      <c r="E8528" s="27"/>
      <c r="F8528" s="26"/>
      <c r="G8528" s="28" t="str">
        <f t="shared" si="10"/>
        <v/>
      </c>
      <c r="H8528" s="31"/>
    </row>
    <row r="8529" spans="2:8">
      <c r="B8529" s="27"/>
      <c r="C8529" s="27"/>
      <c r="D8529" s="27"/>
      <c r="E8529" s="27"/>
      <c r="F8529" s="26"/>
      <c r="G8529" s="28" t="str">
        <f t="shared" si="10"/>
        <v/>
      </c>
      <c r="H8529" s="31"/>
    </row>
    <row r="8530" spans="2:8">
      <c r="B8530" s="27"/>
      <c r="C8530" s="27"/>
      <c r="D8530" s="27"/>
      <c r="E8530" s="27"/>
      <c r="F8530" s="26"/>
      <c r="G8530" s="28" t="str">
        <f t="shared" si="10"/>
        <v/>
      </c>
      <c r="H8530" s="31"/>
    </row>
    <row r="8531" spans="2:8">
      <c r="B8531" s="27"/>
      <c r="C8531" s="27"/>
      <c r="D8531" s="27"/>
      <c r="E8531" s="27"/>
      <c r="F8531" s="26"/>
      <c r="G8531" s="28" t="str">
        <f t="shared" si="10"/>
        <v/>
      </c>
      <c r="H8531" s="31"/>
    </row>
    <row r="8532" spans="2:8">
      <c r="B8532" s="27"/>
      <c r="C8532" s="27"/>
      <c r="D8532" s="27"/>
      <c r="E8532" s="27"/>
      <c r="F8532" s="26"/>
      <c r="G8532" s="28" t="str">
        <f t="shared" si="10"/>
        <v/>
      </c>
      <c r="H8532" s="31"/>
    </row>
    <row r="8533" spans="2:8">
      <c r="B8533" s="27"/>
      <c r="C8533" s="27"/>
      <c r="D8533" s="27"/>
      <c r="E8533" s="27"/>
      <c r="F8533" s="26"/>
      <c r="G8533" s="28" t="str">
        <f t="shared" si="10"/>
        <v/>
      </c>
      <c r="H8533" s="31"/>
    </row>
    <row r="8534" spans="2:8">
      <c r="B8534" s="27"/>
      <c r="C8534" s="27"/>
      <c r="D8534" s="27"/>
      <c r="E8534" s="27"/>
      <c r="F8534" s="26"/>
      <c r="G8534" s="28" t="str">
        <f t="shared" si="10"/>
        <v/>
      </c>
      <c r="H8534" s="31"/>
    </row>
    <row r="8535" spans="2:8">
      <c r="B8535" s="27"/>
      <c r="C8535" s="27"/>
      <c r="D8535" s="27"/>
      <c r="E8535" s="27"/>
      <c r="F8535" s="26"/>
      <c r="G8535" s="28" t="str">
        <f t="shared" si="10"/>
        <v/>
      </c>
      <c r="H8535" s="31"/>
    </row>
    <row r="8536" spans="2:8">
      <c r="B8536" s="27"/>
      <c r="C8536" s="27"/>
      <c r="D8536" s="27"/>
      <c r="E8536" s="27"/>
      <c r="F8536" s="26"/>
      <c r="G8536" s="28" t="str">
        <f t="shared" si="10"/>
        <v/>
      </c>
      <c r="H8536" s="31"/>
    </row>
    <row r="8537" spans="2:8">
      <c r="B8537" s="27"/>
      <c r="C8537" s="27"/>
      <c r="D8537" s="27"/>
      <c r="E8537" s="27"/>
      <c r="F8537" s="26"/>
      <c r="G8537" s="28" t="str">
        <f t="shared" si="10"/>
        <v/>
      </c>
      <c r="H8537" s="31"/>
    </row>
    <row r="8538" spans="2:8">
      <c r="B8538" s="27"/>
      <c r="C8538" s="27"/>
      <c r="D8538" s="27"/>
      <c r="E8538" s="27"/>
      <c r="F8538" s="26"/>
      <c r="G8538" s="28" t="str">
        <f t="shared" si="10"/>
        <v/>
      </c>
      <c r="H8538" s="31"/>
    </row>
    <row r="8539" spans="2:8">
      <c r="B8539" s="27"/>
      <c r="C8539" s="27"/>
      <c r="D8539" s="27"/>
      <c r="E8539" s="27"/>
      <c r="F8539" s="26"/>
      <c r="G8539" s="28" t="str">
        <f t="shared" si="10"/>
        <v/>
      </c>
      <c r="H8539" s="31"/>
    </row>
    <row r="8540" spans="2:8">
      <c r="B8540" s="27"/>
      <c r="C8540" s="27"/>
      <c r="D8540" s="27"/>
      <c r="E8540" s="27"/>
      <c r="F8540" s="26"/>
      <c r="G8540" s="28" t="str">
        <f t="shared" si="10"/>
        <v/>
      </c>
      <c r="H8540" s="31"/>
    </row>
    <row r="8541" spans="2:8">
      <c r="B8541" s="27"/>
      <c r="C8541" s="27"/>
      <c r="D8541" s="27"/>
      <c r="E8541" s="27"/>
      <c r="F8541" s="26"/>
      <c r="G8541" s="28" t="str">
        <f t="shared" si="10"/>
        <v/>
      </c>
      <c r="H8541" s="31"/>
    </row>
    <row r="8542" spans="2:8">
      <c r="B8542" s="27"/>
      <c r="C8542" s="27"/>
      <c r="D8542" s="27"/>
      <c r="E8542" s="27"/>
      <c r="F8542" s="26"/>
      <c r="G8542" s="28" t="str">
        <f t="shared" si="10"/>
        <v/>
      </c>
      <c r="H8542" s="31"/>
    </row>
    <row r="8543" spans="2:8">
      <c r="B8543" s="27"/>
      <c r="C8543" s="27"/>
      <c r="D8543" s="27"/>
      <c r="E8543" s="27"/>
      <c r="F8543" s="26"/>
      <c r="G8543" s="28" t="str">
        <f t="shared" si="10"/>
        <v/>
      </c>
      <c r="H8543" s="31"/>
    </row>
    <row r="8544" spans="2:8">
      <c r="B8544" s="27"/>
      <c r="C8544" s="27"/>
      <c r="D8544" s="27"/>
      <c r="E8544" s="27"/>
      <c r="F8544" s="26"/>
      <c r="G8544" s="28" t="str">
        <f t="shared" si="10"/>
        <v/>
      </c>
      <c r="H8544" s="31"/>
    </row>
    <row r="8545" spans="2:8">
      <c r="B8545" s="27"/>
      <c r="C8545" s="27"/>
      <c r="D8545" s="27"/>
      <c r="E8545" s="27"/>
      <c r="F8545" s="26"/>
      <c r="G8545" s="28" t="str">
        <f t="shared" si="10"/>
        <v/>
      </c>
      <c r="H8545" s="31"/>
    </row>
    <row r="8546" spans="2:8">
      <c r="B8546" s="27"/>
      <c r="C8546" s="27"/>
      <c r="D8546" s="27"/>
      <c r="E8546" s="27"/>
      <c r="F8546" s="26"/>
      <c r="G8546" s="28" t="str">
        <f t="shared" si="10"/>
        <v/>
      </c>
      <c r="H8546" s="31"/>
    </row>
    <row r="8547" spans="2:8">
      <c r="B8547" s="27"/>
      <c r="C8547" s="27"/>
      <c r="D8547" s="27"/>
      <c r="E8547" s="27"/>
      <c r="F8547" s="26"/>
      <c r="G8547" s="28" t="str">
        <f t="shared" si="10"/>
        <v/>
      </c>
      <c r="H8547" s="31"/>
    </row>
    <row r="8548" spans="2:8">
      <c r="B8548" s="27"/>
      <c r="C8548" s="27"/>
      <c r="D8548" s="27"/>
      <c r="E8548" s="27"/>
      <c r="F8548" s="26"/>
      <c r="G8548" s="28" t="str">
        <f t="shared" si="10"/>
        <v/>
      </c>
      <c r="H8548" s="31"/>
    </row>
    <row r="8549" spans="2:8">
      <c r="B8549" s="27"/>
      <c r="C8549" s="27"/>
      <c r="D8549" s="27"/>
      <c r="E8549" s="27"/>
      <c r="F8549" s="26"/>
      <c r="G8549" s="28" t="str">
        <f t="shared" si="10"/>
        <v/>
      </c>
      <c r="H8549" s="31"/>
    </row>
    <row r="8550" spans="2:8">
      <c r="B8550" s="27"/>
      <c r="C8550" s="27"/>
      <c r="D8550" s="27"/>
      <c r="E8550" s="27"/>
      <c r="F8550" s="26"/>
      <c r="G8550" s="28" t="str">
        <f t="shared" si="10"/>
        <v/>
      </c>
      <c r="H8550" s="31"/>
    </row>
    <row r="8551" spans="2:8">
      <c r="B8551" s="27"/>
      <c r="C8551" s="27"/>
      <c r="D8551" s="27"/>
      <c r="E8551" s="27"/>
      <c r="F8551" s="26"/>
      <c r="G8551" s="28" t="str">
        <f t="shared" si="10"/>
        <v/>
      </c>
      <c r="H8551" s="31"/>
    </row>
    <row r="8552" spans="2:8">
      <c r="B8552" s="27"/>
      <c r="C8552" s="27"/>
      <c r="D8552" s="27"/>
      <c r="E8552" s="27"/>
      <c r="F8552" s="26"/>
      <c r="G8552" s="28" t="str">
        <f t="shared" si="10"/>
        <v/>
      </c>
      <c r="H8552" s="31"/>
    </row>
    <row r="8553" spans="2:8">
      <c r="B8553" s="27"/>
      <c r="C8553" s="27"/>
      <c r="D8553" s="27"/>
      <c r="E8553" s="27"/>
      <c r="F8553" s="26"/>
      <c r="G8553" s="28" t="str">
        <f t="shared" si="10"/>
        <v/>
      </c>
      <c r="H8553" s="31"/>
    </row>
    <row r="8554" spans="2:8">
      <c r="B8554" s="27"/>
      <c r="C8554" s="27"/>
      <c r="D8554" s="27"/>
      <c r="E8554" s="27"/>
      <c r="F8554" s="26"/>
      <c r="G8554" s="28" t="str">
        <f t="shared" si="10"/>
        <v/>
      </c>
      <c r="H8554" s="31"/>
    </row>
    <row r="8555" spans="2:8">
      <c r="B8555" s="27"/>
      <c r="C8555" s="27"/>
      <c r="D8555" s="27"/>
      <c r="E8555" s="27"/>
      <c r="F8555" s="26"/>
      <c r="G8555" s="28" t="str">
        <f t="shared" si="10"/>
        <v/>
      </c>
      <c r="H8555" s="31"/>
    </row>
    <row r="8556" spans="2:8">
      <c r="B8556" s="27"/>
      <c r="C8556" s="27"/>
      <c r="D8556" s="27"/>
      <c r="E8556" s="27"/>
      <c r="F8556" s="26"/>
      <c r="G8556" s="28" t="str">
        <f t="shared" si="10"/>
        <v/>
      </c>
      <c r="H8556" s="31"/>
    </row>
    <row r="8557" spans="2:8">
      <c r="B8557" s="27"/>
      <c r="C8557" s="27"/>
      <c r="D8557" s="27"/>
      <c r="E8557" s="27"/>
      <c r="F8557" s="26"/>
      <c r="G8557" s="28" t="str">
        <f t="shared" si="10"/>
        <v/>
      </c>
      <c r="H8557" s="31"/>
    </row>
    <row r="8558" spans="2:8">
      <c r="B8558" s="27"/>
      <c r="C8558" s="27"/>
      <c r="D8558" s="27"/>
      <c r="E8558" s="27"/>
      <c r="F8558" s="26"/>
      <c r="G8558" s="28" t="str">
        <f t="shared" si="10"/>
        <v/>
      </c>
      <c r="H8558" s="31"/>
    </row>
    <row r="8559" spans="2:8">
      <c r="B8559" s="27"/>
      <c r="C8559" s="27"/>
      <c r="D8559" s="27"/>
      <c r="E8559" s="27"/>
      <c r="F8559" s="26"/>
      <c r="G8559" s="28" t="str">
        <f t="shared" si="10"/>
        <v/>
      </c>
      <c r="H8559" s="31"/>
    </row>
    <row r="8560" spans="2:8">
      <c r="B8560" s="27"/>
      <c r="C8560" s="27"/>
      <c r="D8560" s="27"/>
      <c r="E8560" s="27"/>
      <c r="F8560" s="26"/>
      <c r="G8560" s="28" t="str">
        <f t="shared" si="10"/>
        <v/>
      </c>
      <c r="H8560" s="31"/>
    </row>
    <row r="8561" spans="2:8">
      <c r="B8561" s="27"/>
      <c r="C8561" s="27"/>
      <c r="D8561" s="27"/>
      <c r="E8561" s="27"/>
      <c r="F8561" s="26"/>
      <c r="G8561" s="28" t="str">
        <f t="shared" si="10"/>
        <v/>
      </c>
      <c r="H8561" s="31"/>
    </row>
    <row r="8562" spans="2:8">
      <c r="B8562" s="27"/>
      <c r="C8562" s="27"/>
      <c r="D8562" s="27"/>
      <c r="E8562" s="27"/>
      <c r="F8562" s="26"/>
      <c r="G8562" s="28" t="str">
        <f t="shared" si="10"/>
        <v/>
      </c>
      <c r="H8562" s="31"/>
    </row>
    <row r="8563" spans="2:8">
      <c r="B8563" s="27"/>
      <c r="C8563" s="27"/>
      <c r="D8563" s="27"/>
      <c r="E8563" s="27"/>
      <c r="F8563" s="26"/>
      <c r="G8563" s="28" t="str">
        <f t="shared" si="10"/>
        <v/>
      </c>
      <c r="H8563" s="31"/>
    </row>
    <row r="8564" spans="2:8">
      <c r="B8564" s="27"/>
      <c r="C8564" s="27"/>
      <c r="D8564" s="27"/>
      <c r="E8564" s="27"/>
      <c r="F8564" s="26"/>
      <c r="G8564" s="28" t="str">
        <f t="shared" si="10"/>
        <v/>
      </c>
      <c r="H8564" s="31"/>
    </row>
    <row r="8565" spans="2:8">
      <c r="B8565" s="27"/>
      <c r="C8565" s="27"/>
      <c r="D8565" s="27"/>
      <c r="E8565" s="27"/>
      <c r="F8565" s="26"/>
      <c r="G8565" s="28" t="str">
        <f t="shared" si="10"/>
        <v/>
      </c>
      <c r="H8565" s="31"/>
    </row>
    <row r="8566" spans="2:8">
      <c r="B8566" s="27"/>
      <c r="C8566" s="27"/>
      <c r="D8566" s="27"/>
      <c r="E8566" s="27"/>
      <c r="F8566" s="26"/>
      <c r="G8566" s="28" t="str">
        <f t="shared" ref="G8566:G8629" si="11">IF(F8566="","",IF(F8566="EI",4,IF(F8566="EO",5.2,IF(F8566="EQ",3.9,IF(F8566="ILF",7.5,IF(F8566="EIF",5.4))))))</f>
        <v/>
      </c>
      <c r="H8566" s="31"/>
    </row>
    <row r="8567" spans="2:8">
      <c r="B8567" s="27"/>
      <c r="C8567" s="27"/>
      <c r="D8567" s="27"/>
      <c r="E8567" s="27"/>
      <c r="F8567" s="26"/>
      <c r="G8567" s="28" t="str">
        <f t="shared" si="11"/>
        <v/>
      </c>
      <c r="H8567" s="31"/>
    </row>
    <row r="8568" spans="2:8">
      <c r="B8568" s="27"/>
      <c r="C8568" s="27"/>
      <c r="D8568" s="27"/>
      <c r="E8568" s="27"/>
      <c r="F8568" s="26"/>
      <c r="G8568" s="28" t="str">
        <f t="shared" si="11"/>
        <v/>
      </c>
      <c r="H8568" s="31"/>
    </row>
    <row r="8569" spans="2:8">
      <c r="B8569" s="27"/>
      <c r="C8569" s="27"/>
      <c r="D8569" s="27"/>
      <c r="E8569" s="27"/>
      <c r="F8569" s="26"/>
      <c r="G8569" s="28" t="str">
        <f t="shared" si="11"/>
        <v/>
      </c>
      <c r="H8569" s="31"/>
    </row>
    <row r="8570" spans="2:8">
      <c r="B8570" s="27"/>
      <c r="C8570" s="27"/>
      <c r="D8570" s="27"/>
      <c r="E8570" s="27"/>
      <c r="F8570" s="26"/>
      <c r="G8570" s="28" t="str">
        <f t="shared" si="11"/>
        <v/>
      </c>
      <c r="H8570" s="31"/>
    </row>
    <row r="8571" spans="2:8">
      <c r="B8571" s="27"/>
      <c r="C8571" s="27"/>
      <c r="D8571" s="27"/>
      <c r="E8571" s="27"/>
      <c r="F8571" s="26"/>
      <c r="G8571" s="28" t="str">
        <f t="shared" si="11"/>
        <v/>
      </c>
      <c r="H8571" s="31"/>
    </row>
    <row r="8572" spans="2:8">
      <c r="B8572" s="27"/>
      <c r="C8572" s="27"/>
      <c r="D8572" s="27"/>
      <c r="E8572" s="27"/>
      <c r="F8572" s="26"/>
      <c r="G8572" s="28" t="str">
        <f t="shared" si="11"/>
        <v/>
      </c>
      <c r="H8572" s="31"/>
    </row>
    <row r="8573" spans="2:8">
      <c r="B8573" s="27"/>
      <c r="C8573" s="27"/>
      <c r="D8573" s="27"/>
      <c r="E8573" s="27"/>
      <c r="F8573" s="26"/>
      <c r="G8573" s="28" t="str">
        <f t="shared" si="11"/>
        <v/>
      </c>
      <c r="H8573" s="31"/>
    </row>
    <row r="8574" spans="2:8">
      <c r="B8574" s="27"/>
      <c r="C8574" s="27"/>
      <c r="D8574" s="27"/>
      <c r="E8574" s="27"/>
      <c r="F8574" s="26"/>
      <c r="G8574" s="28" t="str">
        <f t="shared" si="11"/>
        <v/>
      </c>
      <c r="H8574" s="31"/>
    </row>
    <row r="8575" spans="2:8">
      <c r="B8575" s="27"/>
      <c r="C8575" s="27"/>
      <c r="D8575" s="27"/>
      <c r="E8575" s="27"/>
      <c r="F8575" s="26"/>
      <c r="G8575" s="28" t="str">
        <f t="shared" si="11"/>
        <v/>
      </c>
      <c r="H8575" s="31"/>
    </row>
    <row r="8576" spans="2:8">
      <c r="B8576" s="27"/>
      <c r="C8576" s="27"/>
      <c r="D8576" s="27"/>
      <c r="E8576" s="27"/>
      <c r="F8576" s="26"/>
      <c r="G8576" s="28" t="str">
        <f t="shared" si="11"/>
        <v/>
      </c>
      <c r="H8576" s="31"/>
    </row>
    <row r="8577" spans="2:8">
      <c r="B8577" s="27"/>
      <c r="C8577" s="27"/>
      <c r="D8577" s="27"/>
      <c r="E8577" s="27"/>
      <c r="F8577" s="26"/>
      <c r="G8577" s="28" t="str">
        <f t="shared" si="11"/>
        <v/>
      </c>
      <c r="H8577" s="31"/>
    </row>
    <row r="8578" spans="2:8">
      <c r="B8578" s="27"/>
      <c r="C8578" s="27"/>
      <c r="D8578" s="27"/>
      <c r="E8578" s="27"/>
      <c r="F8578" s="26"/>
      <c r="G8578" s="28" t="str">
        <f t="shared" si="11"/>
        <v/>
      </c>
      <c r="H8578" s="31"/>
    </row>
    <row r="8579" spans="2:8">
      <c r="B8579" s="27"/>
      <c r="C8579" s="27"/>
      <c r="D8579" s="27"/>
      <c r="E8579" s="27"/>
      <c r="F8579" s="26"/>
      <c r="G8579" s="28" t="str">
        <f t="shared" si="11"/>
        <v/>
      </c>
      <c r="H8579" s="31"/>
    </row>
    <row r="8580" spans="2:8">
      <c r="B8580" s="27"/>
      <c r="C8580" s="27"/>
      <c r="D8580" s="27"/>
      <c r="E8580" s="27"/>
      <c r="F8580" s="26"/>
      <c r="G8580" s="28" t="str">
        <f t="shared" si="11"/>
        <v/>
      </c>
      <c r="H8580" s="31"/>
    </row>
    <row r="8581" spans="2:8">
      <c r="B8581" s="27"/>
      <c r="C8581" s="27"/>
      <c r="D8581" s="27"/>
      <c r="E8581" s="27"/>
      <c r="F8581" s="26"/>
      <c r="G8581" s="28" t="str">
        <f t="shared" si="11"/>
        <v/>
      </c>
      <c r="H8581" s="31"/>
    </row>
    <row r="8582" spans="2:8">
      <c r="B8582" s="27"/>
      <c r="C8582" s="27"/>
      <c r="D8582" s="27"/>
      <c r="E8582" s="27"/>
      <c r="F8582" s="26"/>
      <c r="G8582" s="28" t="str">
        <f t="shared" si="11"/>
        <v/>
      </c>
      <c r="H8582" s="31"/>
    </row>
    <row r="8583" spans="2:8">
      <c r="B8583" s="27"/>
      <c r="C8583" s="27"/>
      <c r="D8583" s="27"/>
      <c r="E8583" s="27"/>
      <c r="F8583" s="26"/>
      <c r="G8583" s="28" t="str">
        <f t="shared" si="11"/>
        <v/>
      </c>
      <c r="H8583" s="31"/>
    </row>
    <row r="8584" spans="2:8">
      <c r="B8584" s="27"/>
      <c r="C8584" s="27"/>
      <c r="D8584" s="27"/>
      <c r="E8584" s="27"/>
      <c r="F8584" s="26"/>
      <c r="G8584" s="28" t="str">
        <f t="shared" si="11"/>
        <v/>
      </c>
      <c r="H8584" s="31"/>
    </row>
    <row r="8585" spans="2:8">
      <c r="B8585" s="27"/>
      <c r="C8585" s="27"/>
      <c r="D8585" s="27"/>
      <c r="E8585" s="27"/>
      <c r="F8585" s="26"/>
      <c r="G8585" s="28" t="str">
        <f t="shared" si="11"/>
        <v/>
      </c>
      <c r="H8585" s="31"/>
    </row>
    <row r="8586" spans="2:8">
      <c r="B8586" s="27"/>
      <c r="C8586" s="27"/>
      <c r="D8586" s="27"/>
      <c r="E8586" s="27"/>
      <c r="F8586" s="26"/>
      <c r="G8586" s="28" t="str">
        <f t="shared" si="11"/>
        <v/>
      </c>
      <c r="H8586" s="31"/>
    </row>
    <row r="8587" spans="2:8">
      <c r="B8587" s="27"/>
      <c r="C8587" s="27"/>
      <c r="D8587" s="27"/>
      <c r="E8587" s="27"/>
      <c r="F8587" s="26"/>
      <c r="G8587" s="28" t="str">
        <f t="shared" si="11"/>
        <v/>
      </c>
      <c r="H8587" s="31"/>
    </row>
    <row r="8588" spans="2:8">
      <c r="B8588" s="27"/>
      <c r="C8588" s="27"/>
      <c r="D8588" s="27"/>
      <c r="E8588" s="27"/>
      <c r="F8588" s="26"/>
      <c r="G8588" s="28" t="str">
        <f t="shared" si="11"/>
        <v/>
      </c>
      <c r="H8588" s="31"/>
    </row>
    <row r="8589" spans="2:8">
      <c r="B8589" s="27"/>
      <c r="C8589" s="27"/>
      <c r="D8589" s="27"/>
      <c r="E8589" s="27"/>
      <c r="F8589" s="26"/>
      <c r="G8589" s="28" t="str">
        <f t="shared" si="11"/>
        <v/>
      </c>
      <c r="H8589" s="31"/>
    </row>
    <row r="8590" spans="2:8">
      <c r="B8590" s="27"/>
      <c r="C8590" s="27"/>
      <c r="D8590" s="27"/>
      <c r="E8590" s="27"/>
      <c r="F8590" s="26"/>
      <c r="G8590" s="28" t="str">
        <f t="shared" si="11"/>
        <v/>
      </c>
      <c r="H8590" s="31"/>
    </row>
    <row r="8591" spans="2:8">
      <c r="B8591" s="27"/>
      <c r="C8591" s="27"/>
      <c r="D8591" s="27"/>
      <c r="E8591" s="27"/>
      <c r="F8591" s="26"/>
      <c r="G8591" s="28" t="str">
        <f t="shared" si="11"/>
        <v/>
      </c>
      <c r="H8591" s="31"/>
    </row>
    <row r="8592" spans="2:8">
      <c r="B8592" s="27"/>
      <c r="C8592" s="27"/>
      <c r="D8592" s="27"/>
      <c r="E8592" s="27"/>
      <c r="F8592" s="26"/>
      <c r="G8592" s="28" t="str">
        <f t="shared" si="11"/>
        <v/>
      </c>
      <c r="H8592" s="31"/>
    </row>
    <row r="8593" spans="2:8">
      <c r="B8593" s="27"/>
      <c r="C8593" s="27"/>
      <c r="D8593" s="27"/>
      <c r="E8593" s="27"/>
      <c r="F8593" s="26"/>
      <c r="G8593" s="28" t="str">
        <f t="shared" si="11"/>
        <v/>
      </c>
      <c r="H8593" s="31"/>
    </row>
    <row r="8594" spans="2:8">
      <c r="B8594" s="27"/>
      <c r="C8594" s="27"/>
      <c r="D8594" s="27"/>
      <c r="E8594" s="27"/>
      <c r="F8594" s="26"/>
      <c r="G8594" s="28" t="str">
        <f t="shared" si="11"/>
        <v/>
      </c>
      <c r="H8594" s="31"/>
    </row>
    <row r="8595" spans="2:8">
      <c r="B8595" s="27"/>
      <c r="C8595" s="27"/>
      <c r="D8595" s="27"/>
      <c r="E8595" s="27"/>
      <c r="F8595" s="26"/>
      <c r="G8595" s="28" t="str">
        <f t="shared" si="11"/>
        <v/>
      </c>
      <c r="H8595" s="31"/>
    </row>
    <row r="8596" spans="2:8">
      <c r="B8596" s="27"/>
      <c r="C8596" s="27"/>
      <c r="D8596" s="27"/>
      <c r="E8596" s="27"/>
      <c r="F8596" s="26"/>
      <c r="G8596" s="28" t="str">
        <f t="shared" si="11"/>
        <v/>
      </c>
      <c r="H8596" s="31"/>
    </row>
    <row r="8597" spans="2:8">
      <c r="B8597" s="27"/>
      <c r="C8597" s="27"/>
      <c r="D8597" s="27"/>
      <c r="E8597" s="27"/>
      <c r="F8597" s="26"/>
      <c r="G8597" s="28" t="str">
        <f t="shared" si="11"/>
        <v/>
      </c>
      <c r="H8597" s="31"/>
    </row>
    <row r="8598" spans="2:8">
      <c r="B8598" s="27"/>
      <c r="C8598" s="27"/>
      <c r="D8598" s="27"/>
      <c r="E8598" s="27"/>
      <c r="F8598" s="26"/>
      <c r="G8598" s="28" t="str">
        <f t="shared" si="11"/>
        <v/>
      </c>
      <c r="H8598" s="31"/>
    </row>
    <row r="8599" spans="2:8">
      <c r="B8599" s="27"/>
      <c r="C8599" s="27"/>
      <c r="D8599" s="27"/>
      <c r="E8599" s="27"/>
      <c r="F8599" s="26"/>
      <c r="G8599" s="28" t="str">
        <f t="shared" si="11"/>
        <v/>
      </c>
      <c r="H8599" s="31"/>
    </row>
    <row r="8600" spans="2:8">
      <c r="B8600" s="27"/>
      <c r="C8600" s="27"/>
      <c r="D8600" s="27"/>
      <c r="E8600" s="27"/>
      <c r="F8600" s="26"/>
      <c r="G8600" s="28" t="str">
        <f t="shared" si="11"/>
        <v/>
      </c>
      <c r="H8600" s="31"/>
    </row>
    <row r="8601" spans="2:8">
      <c r="B8601" s="27"/>
      <c r="C8601" s="27"/>
      <c r="D8601" s="27"/>
      <c r="E8601" s="27"/>
      <c r="F8601" s="26"/>
      <c r="G8601" s="28" t="str">
        <f t="shared" si="11"/>
        <v/>
      </c>
      <c r="H8601" s="31"/>
    </row>
    <row r="8602" spans="2:8">
      <c r="B8602" s="27"/>
      <c r="C8602" s="27"/>
      <c r="D8602" s="27"/>
      <c r="E8602" s="27"/>
      <c r="F8602" s="26"/>
      <c r="G8602" s="28" t="str">
        <f t="shared" si="11"/>
        <v/>
      </c>
      <c r="H8602" s="31"/>
    </row>
    <row r="8603" spans="2:8">
      <c r="B8603" s="27"/>
      <c r="C8603" s="27"/>
      <c r="D8603" s="27"/>
      <c r="E8603" s="27"/>
      <c r="F8603" s="26"/>
      <c r="G8603" s="28" t="str">
        <f t="shared" si="11"/>
        <v/>
      </c>
      <c r="H8603" s="31"/>
    </row>
    <row r="8604" spans="2:8">
      <c r="B8604" s="27"/>
      <c r="C8604" s="27"/>
      <c r="D8604" s="27"/>
      <c r="E8604" s="27"/>
      <c r="F8604" s="26"/>
      <c r="G8604" s="28" t="str">
        <f t="shared" si="11"/>
        <v/>
      </c>
      <c r="H8604" s="31"/>
    </row>
    <row r="8605" spans="2:8">
      <c r="B8605" s="27"/>
      <c r="C8605" s="27"/>
      <c r="D8605" s="27"/>
      <c r="E8605" s="27"/>
      <c r="F8605" s="26"/>
      <c r="G8605" s="28" t="str">
        <f t="shared" si="11"/>
        <v/>
      </c>
      <c r="H8605" s="31"/>
    </row>
    <row r="8606" spans="2:8">
      <c r="B8606" s="27"/>
      <c r="C8606" s="27"/>
      <c r="D8606" s="27"/>
      <c r="E8606" s="27"/>
      <c r="F8606" s="26"/>
      <c r="G8606" s="28" t="str">
        <f t="shared" si="11"/>
        <v/>
      </c>
      <c r="H8606" s="31"/>
    </row>
    <row r="8607" spans="2:8">
      <c r="B8607" s="27"/>
      <c r="C8607" s="27"/>
      <c r="D8607" s="27"/>
      <c r="E8607" s="27"/>
      <c r="F8607" s="26"/>
      <c r="G8607" s="28" t="str">
        <f t="shared" si="11"/>
        <v/>
      </c>
      <c r="H8607" s="31"/>
    </row>
    <row r="8608" spans="2:8">
      <c r="B8608" s="27"/>
      <c r="C8608" s="27"/>
      <c r="D8608" s="27"/>
      <c r="E8608" s="27"/>
      <c r="F8608" s="26"/>
      <c r="G8608" s="28" t="str">
        <f t="shared" si="11"/>
        <v/>
      </c>
      <c r="H8608" s="31"/>
    </row>
    <row r="8609" spans="2:8">
      <c r="B8609" s="27"/>
      <c r="C8609" s="27"/>
      <c r="D8609" s="27"/>
      <c r="E8609" s="27"/>
      <c r="F8609" s="26"/>
      <c r="G8609" s="28" t="str">
        <f t="shared" si="11"/>
        <v/>
      </c>
      <c r="H8609" s="31"/>
    </row>
    <row r="8610" spans="2:8">
      <c r="B8610" s="27"/>
      <c r="C8610" s="27"/>
      <c r="D8610" s="27"/>
      <c r="E8610" s="27"/>
      <c r="F8610" s="26"/>
      <c r="G8610" s="28" t="str">
        <f t="shared" si="11"/>
        <v/>
      </c>
      <c r="H8610" s="31"/>
    </row>
    <row r="8611" spans="2:8">
      <c r="B8611" s="27"/>
      <c r="C8611" s="27"/>
      <c r="D8611" s="27"/>
      <c r="E8611" s="27"/>
      <c r="F8611" s="26"/>
      <c r="G8611" s="28" t="str">
        <f t="shared" si="11"/>
        <v/>
      </c>
      <c r="H8611" s="31"/>
    </row>
    <row r="8612" spans="2:8">
      <c r="B8612" s="27"/>
      <c r="C8612" s="27"/>
      <c r="D8612" s="27"/>
      <c r="E8612" s="27"/>
      <c r="F8612" s="26"/>
      <c r="G8612" s="28" t="str">
        <f t="shared" si="11"/>
        <v/>
      </c>
      <c r="H8612" s="31"/>
    </row>
    <row r="8613" spans="2:8">
      <c r="B8613" s="27"/>
      <c r="C8613" s="27"/>
      <c r="D8613" s="27"/>
      <c r="E8613" s="27"/>
      <c r="F8613" s="26"/>
      <c r="G8613" s="28" t="str">
        <f t="shared" si="11"/>
        <v/>
      </c>
      <c r="H8613" s="31"/>
    </row>
    <row r="8614" spans="2:8">
      <c r="B8614" s="27"/>
      <c r="C8614" s="27"/>
      <c r="D8614" s="27"/>
      <c r="E8614" s="27"/>
      <c r="F8614" s="26"/>
      <c r="G8614" s="28" t="str">
        <f t="shared" si="11"/>
        <v/>
      </c>
      <c r="H8614" s="31"/>
    </row>
    <row r="8615" spans="2:8">
      <c r="B8615" s="27"/>
      <c r="C8615" s="27"/>
      <c r="D8615" s="27"/>
      <c r="E8615" s="27"/>
      <c r="F8615" s="26"/>
      <c r="G8615" s="28" t="str">
        <f t="shared" si="11"/>
        <v/>
      </c>
      <c r="H8615" s="31"/>
    </row>
    <row r="8616" spans="2:8">
      <c r="B8616" s="27"/>
      <c r="C8616" s="27"/>
      <c r="D8616" s="27"/>
      <c r="E8616" s="27"/>
      <c r="F8616" s="26"/>
      <c r="G8616" s="28" t="str">
        <f t="shared" si="11"/>
        <v/>
      </c>
      <c r="H8616" s="31"/>
    </row>
    <row r="8617" spans="2:8">
      <c r="B8617" s="27"/>
      <c r="C8617" s="27"/>
      <c r="D8617" s="27"/>
      <c r="E8617" s="27"/>
      <c r="F8617" s="26"/>
      <c r="G8617" s="28" t="str">
        <f t="shared" si="11"/>
        <v/>
      </c>
      <c r="H8617" s="31"/>
    </row>
    <row r="8618" spans="2:8">
      <c r="B8618" s="27"/>
      <c r="C8618" s="27"/>
      <c r="D8618" s="27"/>
      <c r="E8618" s="27"/>
      <c r="F8618" s="26"/>
      <c r="G8618" s="28" t="str">
        <f t="shared" si="11"/>
        <v/>
      </c>
      <c r="H8618" s="31"/>
    </row>
    <row r="8619" spans="2:8">
      <c r="B8619" s="27"/>
      <c r="C8619" s="27"/>
      <c r="D8619" s="27"/>
      <c r="E8619" s="27"/>
      <c r="F8619" s="26"/>
      <c r="G8619" s="28" t="str">
        <f t="shared" si="11"/>
        <v/>
      </c>
      <c r="H8619" s="31"/>
    </row>
    <row r="8620" spans="2:8">
      <c r="B8620" s="27"/>
      <c r="C8620" s="27"/>
      <c r="D8620" s="27"/>
      <c r="E8620" s="27"/>
      <c r="F8620" s="26"/>
      <c r="G8620" s="28" t="str">
        <f t="shared" si="11"/>
        <v/>
      </c>
      <c r="H8620" s="31"/>
    </row>
    <row r="8621" spans="2:8">
      <c r="B8621" s="27"/>
      <c r="C8621" s="27"/>
      <c r="D8621" s="27"/>
      <c r="E8621" s="27"/>
      <c r="F8621" s="26"/>
      <c r="G8621" s="28" t="str">
        <f t="shared" si="11"/>
        <v/>
      </c>
      <c r="H8621" s="31"/>
    </row>
    <row r="8622" spans="2:8">
      <c r="B8622" s="27"/>
      <c r="C8622" s="27"/>
      <c r="D8622" s="27"/>
      <c r="E8622" s="27"/>
      <c r="F8622" s="26"/>
      <c r="G8622" s="28" t="str">
        <f t="shared" si="11"/>
        <v/>
      </c>
      <c r="H8622" s="31"/>
    </row>
    <row r="8623" spans="2:8">
      <c r="B8623" s="27"/>
      <c r="C8623" s="27"/>
      <c r="D8623" s="27"/>
      <c r="E8623" s="27"/>
      <c r="F8623" s="26"/>
      <c r="G8623" s="28" t="str">
        <f t="shared" si="11"/>
        <v/>
      </c>
      <c r="H8623" s="31"/>
    </row>
    <row r="8624" spans="2:8">
      <c r="B8624" s="27"/>
      <c r="C8624" s="27"/>
      <c r="D8624" s="27"/>
      <c r="E8624" s="27"/>
      <c r="F8624" s="26"/>
      <c r="G8624" s="28" t="str">
        <f t="shared" si="11"/>
        <v/>
      </c>
      <c r="H8624" s="31"/>
    </row>
    <row r="8625" spans="2:8">
      <c r="B8625" s="27"/>
      <c r="C8625" s="27"/>
      <c r="D8625" s="27"/>
      <c r="E8625" s="27"/>
      <c r="F8625" s="26"/>
      <c r="G8625" s="28" t="str">
        <f t="shared" si="11"/>
        <v/>
      </c>
      <c r="H8625" s="31"/>
    </row>
    <row r="8626" spans="2:8">
      <c r="B8626" s="27"/>
      <c r="C8626" s="27"/>
      <c r="D8626" s="27"/>
      <c r="E8626" s="27"/>
      <c r="F8626" s="26"/>
      <c r="G8626" s="28" t="str">
        <f t="shared" si="11"/>
        <v/>
      </c>
      <c r="H8626" s="31"/>
    </row>
    <row r="8627" spans="2:8">
      <c r="B8627" s="27"/>
      <c r="C8627" s="27"/>
      <c r="D8627" s="27"/>
      <c r="E8627" s="27"/>
      <c r="F8627" s="26"/>
      <c r="G8627" s="28" t="str">
        <f t="shared" si="11"/>
        <v/>
      </c>
      <c r="H8627" s="31"/>
    </row>
    <row r="8628" spans="2:8">
      <c r="B8628" s="27"/>
      <c r="C8628" s="27"/>
      <c r="D8628" s="27"/>
      <c r="E8628" s="27"/>
      <c r="F8628" s="26"/>
      <c r="G8628" s="28" t="str">
        <f t="shared" si="11"/>
        <v/>
      </c>
      <c r="H8628" s="31"/>
    </row>
    <row r="8629" spans="2:8">
      <c r="B8629" s="27"/>
      <c r="C8629" s="27"/>
      <c r="D8629" s="27"/>
      <c r="E8629" s="27"/>
      <c r="F8629" s="26"/>
      <c r="G8629" s="28" t="str">
        <f t="shared" si="11"/>
        <v/>
      </c>
      <c r="H8629" s="31"/>
    </row>
    <row r="8630" spans="2:8">
      <c r="B8630" s="27"/>
      <c r="C8630" s="27"/>
      <c r="D8630" s="27"/>
      <c r="E8630" s="27"/>
      <c r="F8630" s="26"/>
      <c r="G8630" s="28" t="str">
        <f t="shared" ref="G8630:G8693" si="12">IF(F8630="","",IF(F8630="EI",4,IF(F8630="EO",5.2,IF(F8630="EQ",3.9,IF(F8630="ILF",7.5,IF(F8630="EIF",5.4))))))</f>
        <v/>
      </c>
      <c r="H8630" s="31"/>
    </row>
    <row r="8631" spans="2:8">
      <c r="B8631" s="27"/>
      <c r="C8631" s="27"/>
      <c r="D8631" s="27"/>
      <c r="E8631" s="27"/>
      <c r="F8631" s="26"/>
      <c r="G8631" s="28" t="str">
        <f t="shared" si="12"/>
        <v/>
      </c>
      <c r="H8631" s="31"/>
    </row>
    <row r="8632" spans="2:8">
      <c r="B8632" s="27"/>
      <c r="C8632" s="27"/>
      <c r="D8632" s="27"/>
      <c r="E8632" s="27"/>
      <c r="F8632" s="26"/>
      <c r="G8632" s="28" t="str">
        <f t="shared" si="12"/>
        <v/>
      </c>
      <c r="H8632" s="31"/>
    </row>
    <row r="8633" spans="2:8">
      <c r="B8633" s="27"/>
      <c r="C8633" s="27"/>
      <c r="D8633" s="27"/>
      <c r="E8633" s="27"/>
      <c r="F8633" s="26"/>
      <c r="G8633" s="28" t="str">
        <f t="shared" si="12"/>
        <v/>
      </c>
      <c r="H8633" s="31"/>
    </row>
    <row r="8634" spans="2:8">
      <c r="B8634" s="27"/>
      <c r="C8634" s="27"/>
      <c r="D8634" s="27"/>
      <c r="E8634" s="27"/>
      <c r="F8634" s="26"/>
      <c r="G8634" s="28" t="str">
        <f t="shared" si="12"/>
        <v/>
      </c>
      <c r="H8634" s="31"/>
    </row>
    <row r="8635" spans="2:8">
      <c r="B8635" s="27"/>
      <c r="C8635" s="27"/>
      <c r="D8635" s="27"/>
      <c r="E8635" s="27"/>
      <c r="F8635" s="26"/>
      <c r="G8635" s="28" t="str">
        <f t="shared" si="12"/>
        <v/>
      </c>
      <c r="H8635" s="31"/>
    </row>
    <row r="8636" spans="2:8">
      <c r="B8636" s="27"/>
      <c r="C8636" s="27"/>
      <c r="D8636" s="27"/>
      <c r="E8636" s="27"/>
      <c r="F8636" s="26"/>
      <c r="G8636" s="28" t="str">
        <f t="shared" si="12"/>
        <v/>
      </c>
      <c r="H8636" s="31"/>
    </row>
    <row r="8637" spans="2:8">
      <c r="B8637" s="27"/>
      <c r="C8637" s="27"/>
      <c r="D8637" s="27"/>
      <c r="E8637" s="27"/>
      <c r="F8637" s="26"/>
      <c r="G8637" s="28" t="str">
        <f t="shared" si="12"/>
        <v/>
      </c>
      <c r="H8637" s="31"/>
    </row>
    <row r="8638" spans="2:8">
      <c r="B8638" s="27"/>
      <c r="C8638" s="27"/>
      <c r="D8638" s="27"/>
      <c r="E8638" s="27"/>
      <c r="F8638" s="26"/>
      <c r="G8638" s="28" t="str">
        <f t="shared" si="12"/>
        <v/>
      </c>
      <c r="H8638" s="31"/>
    </row>
    <row r="8639" spans="2:8">
      <c r="B8639" s="27"/>
      <c r="C8639" s="27"/>
      <c r="D8639" s="27"/>
      <c r="E8639" s="27"/>
      <c r="F8639" s="26"/>
      <c r="G8639" s="28" t="str">
        <f t="shared" si="12"/>
        <v/>
      </c>
      <c r="H8639" s="31"/>
    </row>
    <row r="8640" spans="2:8">
      <c r="B8640" s="27"/>
      <c r="C8640" s="27"/>
      <c r="D8640" s="27"/>
      <c r="E8640" s="27"/>
      <c r="F8640" s="26"/>
      <c r="G8640" s="28" t="str">
        <f t="shared" si="12"/>
        <v/>
      </c>
      <c r="H8640" s="31"/>
    </row>
    <row r="8641" spans="2:8">
      <c r="B8641" s="27"/>
      <c r="C8641" s="27"/>
      <c r="D8641" s="27"/>
      <c r="E8641" s="27"/>
      <c r="F8641" s="26"/>
      <c r="G8641" s="28" t="str">
        <f t="shared" si="12"/>
        <v/>
      </c>
      <c r="H8641" s="31"/>
    </row>
    <row r="8642" spans="2:8">
      <c r="B8642" s="27"/>
      <c r="C8642" s="27"/>
      <c r="D8642" s="27"/>
      <c r="E8642" s="27"/>
      <c r="F8642" s="26"/>
      <c r="G8642" s="28" t="str">
        <f t="shared" si="12"/>
        <v/>
      </c>
      <c r="H8642" s="31"/>
    </row>
    <row r="8643" spans="2:8">
      <c r="B8643" s="27"/>
      <c r="C8643" s="27"/>
      <c r="D8643" s="27"/>
      <c r="E8643" s="27"/>
      <c r="F8643" s="26"/>
      <c r="G8643" s="28" t="str">
        <f t="shared" si="12"/>
        <v/>
      </c>
      <c r="H8643" s="31"/>
    </row>
    <row r="8644" spans="2:8">
      <c r="B8644" s="27"/>
      <c r="C8644" s="27"/>
      <c r="D8644" s="27"/>
      <c r="E8644" s="27"/>
      <c r="F8644" s="26"/>
      <c r="G8644" s="28" t="str">
        <f t="shared" si="12"/>
        <v/>
      </c>
      <c r="H8644" s="31"/>
    </row>
    <row r="8645" spans="2:8">
      <c r="B8645" s="27"/>
      <c r="C8645" s="27"/>
      <c r="D8645" s="27"/>
      <c r="E8645" s="27"/>
      <c r="F8645" s="26"/>
      <c r="G8645" s="28" t="str">
        <f t="shared" si="12"/>
        <v/>
      </c>
      <c r="H8645" s="31"/>
    </row>
    <row r="8646" spans="2:8">
      <c r="B8646" s="27"/>
      <c r="C8646" s="27"/>
      <c r="D8646" s="27"/>
      <c r="E8646" s="27"/>
      <c r="F8646" s="26"/>
      <c r="G8646" s="28" t="str">
        <f t="shared" si="12"/>
        <v/>
      </c>
      <c r="H8646" s="31"/>
    </row>
    <row r="8647" spans="2:8">
      <c r="B8647" s="27"/>
      <c r="C8647" s="27"/>
      <c r="D8647" s="27"/>
      <c r="E8647" s="27"/>
      <c r="F8647" s="26"/>
      <c r="G8647" s="28" t="str">
        <f t="shared" si="12"/>
        <v/>
      </c>
      <c r="H8647" s="31"/>
    </row>
    <row r="8648" spans="2:8">
      <c r="B8648" s="27"/>
      <c r="C8648" s="27"/>
      <c r="D8648" s="27"/>
      <c r="E8648" s="27"/>
      <c r="F8648" s="26"/>
      <c r="G8648" s="28" t="str">
        <f t="shared" si="12"/>
        <v/>
      </c>
      <c r="H8648" s="31"/>
    </row>
    <row r="8649" spans="2:8">
      <c r="B8649" s="27"/>
      <c r="C8649" s="27"/>
      <c r="D8649" s="27"/>
      <c r="E8649" s="27"/>
      <c r="F8649" s="26"/>
      <c r="G8649" s="28" t="str">
        <f t="shared" si="12"/>
        <v/>
      </c>
      <c r="H8649" s="31"/>
    </row>
    <row r="8650" spans="2:8">
      <c r="B8650" s="27"/>
      <c r="C8650" s="27"/>
      <c r="D8650" s="27"/>
      <c r="E8650" s="27"/>
      <c r="F8650" s="26"/>
      <c r="G8650" s="28" t="str">
        <f t="shared" si="12"/>
        <v/>
      </c>
      <c r="H8650" s="31"/>
    </row>
    <row r="8651" spans="2:8">
      <c r="B8651" s="27"/>
      <c r="C8651" s="27"/>
      <c r="D8651" s="27"/>
      <c r="E8651" s="27"/>
      <c r="F8651" s="26"/>
      <c r="G8651" s="28" t="str">
        <f t="shared" si="12"/>
        <v/>
      </c>
      <c r="H8651" s="31"/>
    </row>
    <row r="8652" spans="2:8">
      <c r="B8652" s="27"/>
      <c r="C8652" s="27"/>
      <c r="D8652" s="27"/>
      <c r="E8652" s="27"/>
      <c r="F8652" s="26"/>
      <c r="G8652" s="28" t="str">
        <f t="shared" si="12"/>
        <v/>
      </c>
      <c r="H8652" s="31"/>
    </row>
    <row r="8653" spans="2:8">
      <c r="B8653" s="27"/>
      <c r="C8653" s="27"/>
      <c r="D8653" s="27"/>
      <c r="E8653" s="27"/>
      <c r="F8653" s="26"/>
      <c r="G8653" s="28" t="str">
        <f t="shared" si="12"/>
        <v/>
      </c>
      <c r="H8653" s="31"/>
    </row>
    <row r="8654" spans="2:8">
      <c r="B8654" s="27"/>
      <c r="C8654" s="27"/>
      <c r="D8654" s="27"/>
      <c r="E8654" s="27"/>
      <c r="F8654" s="26"/>
      <c r="G8654" s="28" t="str">
        <f t="shared" si="12"/>
        <v/>
      </c>
      <c r="H8654" s="31"/>
    </row>
    <row r="8655" spans="2:8">
      <c r="B8655" s="27"/>
      <c r="C8655" s="27"/>
      <c r="D8655" s="27"/>
      <c r="E8655" s="27"/>
      <c r="F8655" s="26"/>
      <c r="G8655" s="28" t="str">
        <f t="shared" si="12"/>
        <v/>
      </c>
      <c r="H8655" s="31"/>
    </row>
    <row r="8656" spans="2:8">
      <c r="B8656" s="27"/>
      <c r="C8656" s="27"/>
      <c r="D8656" s="27"/>
      <c r="E8656" s="27"/>
      <c r="F8656" s="26"/>
      <c r="G8656" s="28" t="str">
        <f t="shared" si="12"/>
        <v/>
      </c>
      <c r="H8656" s="31"/>
    </row>
    <row r="8657" spans="2:8">
      <c r="B8657" s="27"/>
      <c r="C8657" s="27"/>
      <c r="D8657" s="27"/>
      <c r="E8657" s="27"/>
      <c r="F8657" s="26"/>
      <c r="G8657" s="28" t="str">
        <f t="shared" si="12"/>
        <v/>
      </c>
      <c r="H8657" s="31"/>
    </row>
    <row r="8658" spans="2:8">
      <c r="B8658" s="27"/>
      <c r="C8658" s="27"/>
      <c r="D8658" s="27"/>
      <c r="E8658" s="27"/>
      <c r="F8658" s="26"/>
      <c r="G8658" s="28" t="str">
        <f t="shared" si="12"/>
        <v/>
      </c>
      <c r="H8658" s="31"/>
    </row>
    <row r="8659" spans="2:8">
      <c r="B8659" s="27"/>
      <c r="C8659" s="27"/>
      <c r="D8659" s="27"/>
      <c r="E8659" s="27"/>
      <c r="F8659" s="26"/>
      <c r="G8659" s="28" t="str">
        <f t="shared" si="12"/>
        <v/>
      </c>
      <c r="H8659" s="31"/>
    </row>
    <row r="8660" spans="2:8">
      <c r="B8660" s="27"/>
      <c r="C8660" s="27"/>
      <c r="D8660" s="27"/>
      <c r="E8660" s="27"/>
      <c r="F8660" s="26"/>
      <c r="G8660" s="28" t="str">
        <f t="shared" si="12"/>
        <v/>
      </c>
      <c r="H8660" s="31"/>
    </row>
    <row r="8661" spans="2:8">
      <c r="B8661" s="27"/>
      <c r="C8661" s="27"/>
      <c r="D8661" s="27"/>
      <c r="E8661" s="27"/>
      <c r="F8661" s="26"/>
      <c r="G8661" s="28" t="str">
        <f t="shared" si="12"/>
        <v/>
      </c>
      <c r="H8661" s="31"/>
    </row>
    <row r="8662" spans="2:8">
      <c r="B8662" s="27"/>
      <c r="C8662" s="27"/>
      <c r="D8662" s="27"/>
      <c r="E8662" s="27"/>
      <c r="F8662" s="26"/>
      <c r="G8662" s="28" t="str">
        <f t="shared" si="12"/>
        <v/>
      </c>
      <c r="H8662" s="31"/>
    </row>
    <row r="8663" spans="2:8">
      <c r="B8663" s="27"/>
      <c r="C8663" s="27"/>
      <c r="D8663" s="27"/>
      <c r="E8663" s="27"/>
      <c r="F8663" s="26"/>
      <c r="G8663" s="28" t="str">
        <f t="shared" si="12"/>
        <v/>
      </c>
      <c r="H8663" s="31"/>
    </row>
    <row r="8664" spans="2:8">
      <c r="B8664" s="27"/>
      <c r="C8664" s="27"/>
      <c r="D8664" s="27"/>
      <c r="E8664" s="27"/>
      <c r="F8664" s="26"/>
      <c r="G8664" s="28" t="str">
        <f t="shared" si="12"/>
        <v/>
      </c>
      <c r="H8664" s="31"/>
    </row>
    <row r="8665" spans="2:8">
      <c r="B8665" s="27"/>
      <c r="C8665" s="27"/>
      <c r="D8665" s="27"/>
      <c r="E8665" s="27"/>
      <c r="F8665" s="26"/>
      <c r="G8665" s="28" t="str">
        <f t="shared" si="12"/>
        <v/>
      </c>
      <c r="H8665" s="31"/>
    </row>
    <row r="8666" spans="2:8">
      <c r="B8666" s="27"/>
      <c r="C8666" s="27"/>
      <c r="D8666" s="27"/>
      <c r="E8666" s="27"/>
      <c r="F8666" s="26"/>
      <c r="G8666" s="28" t="str">
        <f t="shared" si="12"/>
        <v/>
      </c>
      <c r="H8666" s="31"/>
    </row>
    <row r="8667" spans="2:8">
      <c r="B8667" s="27"/>
      <c r="C8667" s="27"/>
      <c r="D8667" s="27"/>
      <c r="E8667" s="27"/>
      <c r="F8667" s="26"/>
      <c r="G8667" s="28" t="str">
        <f t="shared" si="12"/>
        <v/>
      </c>
      <c r="H8667" s="31"/>
    </row>
    <row r="8668" spans="2:8">
      <c r="B8668" s="27"/>
      <c r="C8668" s="27"/>
      <c r="D8668" s="27"/>
      <c r="E8668" s="27"/>
      <c r="F8668" s="26"/>
      <c r="G8668" s="28" t="str">
        <f t="shared" si="12"/>
        <v/>
      </c>
      <c r="H8668" s="31"/>
    </row>
    <row r="8669" spans="2:8">
      <c r="B8669" s="27"/>
      <c r="C8669" s="27"/>
      <c r="D8669" s="27"/>
      <c r="E8669" s="27"/>
      <c r="F8669" s="26"/>
      <c r="G8669" s="28" t="str">
        <f t="shared" si="12"/>
        <v/>
      </c>
      <c r="H8669" s="31"/>
    </row>
    <row r="8670" spans="2:8">
      <c r="B8670" s="27"/>
      <c r="C8670" s="27"/>
      <c r="D8670" s="27"/>
      <c r="E8670" s="27"/>
      <c r="F8670" s="26"/>
      <c r="G8670" s="28" t="str">
        <f t="shared" si="12"/>
        <v/>
      </c>
      <c r="H8670" s="31"/>
    </row>
    <row r="8671" spans="2:8">
      <c r="B8671" s="27"/>
      <c r="C8671" s="27"/>
      <c r="D8671" s="27"/>
      <c r="E8671" s="27"/>
      <c r="F8671" s="26"/>
      <c r="G8671" s="28" t="str">
        <f t="shared" si="12"/>
        <v/>
      </c>
      <c r="H8671" s="31"/>
    </row>
    <row r="8672" spans="2:8">
      <c r="B8672" s="27"/>
      <c r="C8672" s="27"/>
      <c r="D8672" s="27"/>
      <c r="E8672" s="27"/>
      <c r="F8672" s="26"/>
      <c r="G8672" s="28" t="str">
        <f t="shared" si="12"/>
        <v/>
      </c>
      <c r="H8672" s="31"/>
    </row>
    <row r="8673" spans="2:8">
      <c r="B8673" s="27"/>
      <c r="C8673" s="27"/>
      <c r="D8673" s="27"/>
      <c r="E8673" s="27"/>
      <c r="F8673" s="26"/>
      <c r="G8673" s="28" t="str">
        <f t="shared" si="12"/>
        <v/>
      </c>
      <c r="H8673" s="31"/>
    </row>
    <row r="8674" spans="2:8">
      <c r="B8674" s="27"/>
      <c r="C8674" s="27"/>
      <c r="D8674" s="27"/>
      <c r="E8674" s="27"/>
      <c r="F8674" s="26"/>
      <c r="G8674" s="28" t="str">
        <f t="shared" si="12"/>
        <v/>
      </c>
      <c r="H8674" s="31"/>
    </row>
    <row r="8675" spans="2:8">
      <c r="B8675" s="27"/>
      <c r="C8675" s="27"/>
      <c r="D8675" s="27"/>
      <c r="E8675" s="27"/>
      <c r="F8675" s="26"/>
      <c r="G8675" s="28" t="str">
        <f t="shared" si="12"/>
        <v/>
      </c>
      <c r="H8675" s="31"/>
    </row>
    <row r="8676" spans="2:8">
      <c r="B8676" s="27"/>
      <c r="C8676" s="27"/>
      <c r="D8676" s="27"/>
      <c r="E8676" s="27"/>
      <c r="F8676" s="26"/>
      <c r="G8676" s="28" t="str">
        <f t="shared" si="12"/>
        <v/>
      </c>
      <c r="H8676" s="31"/>
    </row>
    <row r="8677" spans="2:8">
      <c r="B8677" s="27"/>
      <c r="C8677" s="27"/>
      <c r="D8677" s="27"/>
      <c r="E8677" s="27"/>
      <c r="F8677" s="26"/>
      <c r="G8677" s="28" t="str">
        <f t="shared" si="12"/>
        <v/>
      </c>
      <c r="H8677" s="31"/>
    </row>
    <row r="8678" spans="2:8">
      <c r="B8678" s="27"/>
      <c r="C8678" s="27"/>
      <c r="D8678" s="27"/>
      <c r="E8678" s="27"/>
      <c r="F8678" s="26"/>
      <c r="G8678" s="28" t="str">
        <f t="shared" si="12"/>
        <v/>
      </c>
      <c r="H8678" s="31"/>
    </row>
    <row r="8679" spans="2:8">
      <c r="B8679" s="27"/>
      <c r="C8679" s="27"/>
      <c r="D8679" s="27"/>
      <c r="E8679" s="27"/>
      <c r="F8679" s="26"/>
      <c r="G8679" s="28" t="str">
        <f t="shared" si="12"/>
        <v/>
      </c>
      <c r="H8679" s="31"/>
    </row>
    <row r="8680" spans="2:8">
      <c r="B8680" s="27"/>
      <c r="C8680" s="27"/>
      <c r="D8680" s="27"/>
      <c r="E8680" s="27"/>
      <c r="F8680" s="26"/>
      <c r="G8680" s="28" t="str">
        <f t="shared" si="12"/>
        <v/>
      </c>
      <c r="H8680" s="31"/>
    </row>
    <row r="8681" spans="2:8">
      <c r="B8681" s="27"/>
      <c r="C8681" s="27"/>
      <c r="D8681" s="27"/>
      <c r="E8681" s="27"/>
      <c r="F8681" s="26"/>
      <c r="G8681" s="28" t="str">
        <f t="shared" si="12"/>
        <v/>
      </c>
      <c r="H8681" s="31"/>
    </row>
    <row r="8682" spans="2:8">
      <c r="B8682" s="27"/>
      <c r="C8682" s="27"/>
      <c r="D8682" s="27"/>
      <c r="E8682" s="27"/>
      <c r="F8682" s="26"/>
      <c r="G8682" s="28" t="str">
        <f t="shared" si="12"/>
        <v/>
      </c>
      <c r="H8682" s="31"/>
    </row>
    <row r="8683" spans="2:8">
      <c r="B8683" s="27"/>
      <c r="C8683" s="27"/>
      <c r="D8683" s="27"/>
      <c r="E8683" s="27"/>
      <c r="F8683" s="26"/>
      <c r="G8683" s="28" t="str">
        <f t="shared" si="12"/>
        <v/>
      </c>
      <c r="H8683" s="31"/>
    </row>
    <row r="8684" spans="2:8">
      <c r="B8684" s="27"/>
      <c r="C8684" s="27"/>
      <c r="D8684" s="27"/>
      <c r="E8684" s="27"/>
      <c r="F8684" s="26"/>
      <c r="G8684" s="28" t="str">
        <f t="shared" si="12"/>
        <v/>
      </c>
      <c r="H8684" s="31"/>
    </row>
    <row r="8685" spans="2:8">
      <c r="B8685" s="27"/>
      <c r="C8685" s="27"/>
      <c r="D8685" s="27"/>
      <c r="E8685" s="27"/>
      <c r="F8685" s="26"/>
      <c r="G8685" s="28" t="str">
        <f t="shared" si="12"/>
        <v/>
      </c>
      <c r="H8685" s="31"/>
    </row>
    <row r="8686" spans="2:8">
      <c r="B8686" s="27"/>
      <c r="C8686" s="27"/>
      <c r="D8686" s="27"/>
      <c r="E8686" s="27"/>
      <c r="F8686" s="26"/>
      <c r="G8686" s="28" t="str">
        <f t="shared" si="12"/>
        <v/>
      </c>
      <c r="H8686" s="31"/>
    </row>
    <row r="8687" spans="2:8">
      <c r="B8687" s="27"/>
      <c r="C8687" s="27"/>
      <c r="D8687" s="27"/>
      <c r="E8687" s="27"/>
      <c r="F8687" s="26"/>
      <c r="G8687" s="28" t="str">
        <f t="shared" si="12"/>
        <v/>
      </c>
      <c r="H8687" s="31"/>
    </row>
    <row r="8688" spans="2:8">
      <c r="B8688" s="27"/>
      <c r="C8688" s="27"/>
      <c r="D8688" s="27"/>
      <c r="E8688" s="27"/>
      <c r="F8688" s="26"/>
      <c r="G8688" s="28" t="str">
        <f t="shared" si="12"/>
        <v/>
      </c>
      <c r="H8688" s="31"/>
    </row>
    <row r="8689" spans="2:8">
      <c r="B8689" s="27"/>
      <c r="C8689" s="27"/>
      <c r="D8689" s="27"/>
      <c r="E8689" s="27"/>
      <c r="F8689" s="26"/>
      <c r="G8689" s="28" t="str">
        <f t="shared" si="12"/>
        <v/>
      </c>
      <c r="H8689" s="31"/>
    </row>
    <row r="8690" spans="2:8">
      <c r="B8690" s="27"/>
      <c r="C8690" s="27"/>
      <c r="D8690" s="27"/>
      <c r="E8690" s="27"/>
      <c r="F8690" s="26"/>
      <c r="G8690" s="28" t="str">
        <f t="shared" si="12"/>
        <v/>
      </c>
      <c r="H8690" s="31"/>
    </row>
    <row r="8691" spans="2:8">
      <c r="B8691" s="27"/>
      <c r="C8691" s="27"/>
      <c r="D8691" s="27"/>
      <c r="E8691" s="27"/>
      <c r="F8691" s="26"/>
      <c r="G8691" s="28" t="str">
        <f t="shared" si="12"/>
        <v/>
      </c>
      <c r="H8691" s="31"/>
    </row>
    <row r="8692" spans="2:8">
      <c r="B8692" s="27"/>
      <c r="C8692" s="27"/>
      <c r="D8692" s="27"/>
      <c r="E8692" s="27"/>
      <c r="F8692" s="26"/>
      <c r="G8692" s="28" t="str">
        <f t="shared" si="12"/>
        <v/>
      </c>
      <c r="H8692" s="31"/>
    </row>
    <row r="8693" spans="2:8">
      <c r="B8693" s="27"/>
      <c r="C8693" s="27"/>
      <c r="D8693" s="27"/>
      <c r="E8693" s="27"/>
      <c r="F8693" s="26"/>
      <c r="G8693" s="28" t="str">
        <f t="shared" si="12"/>
        <v/>
      </c>
      <c r="H8693" s="31"/>
    </row>
    <row r="8694" spans="2:8">
      <c r="B8694" s="27"/>
      <c r="C8694" s="27"/>
      <c r="D8694" s="27"/>
      <c r="E8694" s="27"/>
      <c r="F8694" s="26"/>
      <c r="G8694" s="28" t="str">
        <f t="shared" ref="G8694:G8757" si="13">IF(F8694="","",IF(F8694="EI",4,IF(F8694="EO",5.2,IF(F8694="EQ",3.9,IF(F8694="ILF",7.5,IF(F8694="EIF",5.4))))))</f>
        <v/>
      </c>
      <c r="H8694" s="31"/>
    </row>
    <row r="8695" spans="2:8">
      <c r="B8695" s="27"/>
      <c r="C8695" s="27"/>
      <c r="D8695" s="27"/>
      <c r="E8695" s="27"/>
      <c r="F8695" s="26"/>
      <c r="G8695" s="28" t="str">
        <f t="shared" si="13"/>
        <v/>
      </c>
      <c r="H8695" s="31"/>
    </row>
    <row r="8696" spans="2:8">
      <c r="B8696" s="27"/>
      <c r="C8696" s="27"/>
      <c r="D8696" s="27"/>
      <c r="E8696" s="27"/>
      <c r="F8696" s="26"/>
      <c r="G8696" s="28" t="str">
        <f t="shared" si="13"/>
        <v/>
      </c>
      <c r="H8696" s="31"/>
    </row>
    <row r="8697" spans="2:8">
      <c r="B8697" s="27"/>
      <c r="C8697" s="27"/>
      <c r="D8697" s="27"/>
      <c r="E8697" s="27"/>
      <c r="F8697" s="26"/>
      <c r="G8697" s="28" t="str">
        <f t="shared" si="13"/>
        <v/>
      </c>
      <c r="H8697" s="31"/>
    </row>
    <row r="8698" spans="2:8">
      <c r="B8698" s="27"/>
      <c r="C8698" s="27"/>
      <c r="D8698" s="27"/>
      <c r="E8698" s="27"/>
      <c r="F8698" s="26"/>
      <c r="G8698" s="28" t="str">
        <f t="shared" si="13"/>
        <v/>
      </c>
      <c r="H8698" s="31"/>
    </row>
    <row r="8699" spans="2:8">
      <c r="B8699" s="27"/>
      <c r="C8699" s="27"/>
      <c r="D8699" s="27"/>
      <c r="E8699" s="27"/>
      <c r="F8699" s="26"/>
      <c r="G8699" s="28" t="str">
        <f t="shared" si="13"/>
        <v/>
      </c>
      <c r="H8699" s="31"/>
    </row>
    <row r="8700" spans="2:8">
      <c r="B8700" s="27"/>
      <c r="C8700" s="27"/>
      <c r="D8700" s="27"/>
      <c r="E8700" s="27"/>
      <c r="F8700" s="26"/>
      <c r="G8700" s="28" t="str">
        <f t="shared" si="13"/>
        <v/>
      </c>
      <c r="H8700" s="31"/>
    </row>
    <row r="8701" spans="2:8">
      <c r="B8701" s="27"/>
      <c r="C8701" s="27"/>
      <c r="D8701" s="27"/>
      <c r="E8701" s="27"/>
      <c r="F8701" s="26"/>
      <c r="G8701" s="28" t="str">
        <f t="shared" si="13"/>
        <v/>
      </c>
      <c r="H8701" s="31"/>
    </row>
    <row r="8702" spans="2:8">
      <c r="B8702" s="27"/>
      <c r="C8702" s="27"/>
      <c r="D8702" s="27"/>
      <c r="E8702" s="27"/>
      <c r="F8702" s="26"/>
      <c r="G8702" s="28" t="str">
        <f t="shared" si="13"/>
        <v/>
      </c>
      <c r="H8702" s="31"/>
    </row>
    <row r="8703" spans="2:8">
      <c r="B8703" s="27"/>
      <c r="C8703" s="27"/>
      <c r="D8703" s="27"/>
      <c r="E8703" s="27"/>
      <c r="F8703" s="26"/>
      <c r="G8703" s="28" t="str">
        <f t="shared" si="13"/>
        <v/>
      </c>
      <c r="H8703" s="31"/>
    </row>
    <row r="8704" spans="2:8">
      <c r="B8704" s="27"/>
      <c r="C8704" s="27"/>
      <c r="D8704" s="27"/>
      <c r="E8704" s="27"/>
      <c r="F8704" s="26"/>
      <c r="G8704" s="28" t="str">
        <f t="shared" si="13"/>
        <v/>
      </c>
      <c r="H8704" s="31"/>
    </row>
    <row r="8705" spans="2:8">
      <c r="B8705" s="27"/>
      <c r="C8705" s="27"/>
      <c r="D8705" s="27"/>
      <c r="E8705" s="27"/>
      <c r="F8705" s="26"/>
      <c r="G8705" s="28" t="str">
        <f t="shared" si="13"/>
        <v/>
      </c>
      <c r="H8705" s="31"/>
    </row>
    <row r="8706" spans="2:8">
      <c r="B8706" s="27"/>
      <c r="C8706" s="27"/>
      <c r="D8706" s="27"/>
      <c r="E8706" s="27"/>
      <c r="F8706" s="26"/>
      <c r="G8706" s="28" t="str">
        <f t="shared" si="13"/>
        <v/>
      </c>
      <c r="H8706" s="31"/>
    </row>
    <row r="8707" spans="2:8">
      <c r="B8707" s="27"/>
      <c r="C8707" s="27"/>
      <c r="D8707" s="27"/>
      <c r="E8707" s="27"/>
      <c r="F8707" s="26"/>
      <c r="G8707" s="28" t="str">
        <f t="shared" si="13"/>
        <v/>
      </c>
      <c r="H8707" s="31"/>
    </row>
    <row r="8708" spans="2:8">
      <c r="B8708" s="27"/>
      <c r="C8708" s="27"/>
      <c r="D8708" s="27"/>
      <c r="E8708" s="27"/>
      <c r="F8708" s="26"/>
      <c r="G8708" s="28" t="str">
        <f t="shared" si="13"/>
        <v/>
      </c>
      <c r="H8708" s="31"/>
    </row>
    <row r="8709" spans="2:8">
      <c r="B8709" s="27"/>
      <c r="C8709" s="27"/>
      <c r="D8709" s="27"/>
      <c r="E8709" s="27"/>
      <c r="F8709" s="26"/>
      <c r="G8709" s="28" t="str">
        <f t="shared" si="13"/>
        <v/>
      </c>
      <c r="H8709" s="31"/>
    </row>
    <row r="8710" spans="2:8">
      <c r="B8710" s="27"/>
      <c r="C8710" s="27"/>
      <c r="D8710" s="27"/>
      <c r="E8710" s="27"/>
      <c r="F8710" s="26"/>
      <c r="G8710" s="28" t="str">
        <f t="shared" si="13"/>
        <v/>
      </c>
      <c r="H8710" s="31"/>
    </row>
    <row r="8711" spans="2:8">
      <c r="B8711" s="27"/>
      <c r="C8711" s="27"/>
      <c r="D8711" s="27"/>
      <c r="E8711" s="27"/>
      <c r="F8711" s="26"/>
      <c r="G8711" s="28" t="str">
        <f t="shared" si="13"/>
        <v/>
      </c>
      <c r="H8711" s="31"/>
    </row>
    <row r="8712" spans="2:8">
      <c r="B8712" s="27"/>
      <c r="C8712" s="27"/>
      <c r="D8712" s="27"/>
      <c r="E8712" s="27"/>
      <c r="F8712" s="26"/>
      <c r="G8712" s="28" t="str">
        <f t="shared" si="13"/>
        <v/>
      </c>
      <c r="H8712" s="31"/>
    </row>
    <row r="8713" spans="2:8">
      <c r="B8713" s="27"/>
      <c r="C8713" s="27"/>
      <c r="D8713" s="27"/>
      <c r="E8713" s="27"/>
      <c r="F8713" s="26"/>
      <c r="G8713" s="28" t="str">
        <f t="shared" si="13"/>
        <v/>
      </c>
      <c r="H8713" s="31"/>
    </row>
    <row r="8714" spans="2:8">
      <c r="B8714" s="27"/>
      <c r="C8714" s="27"/>
      <c r="D8714" s="27"/>
      <c r="E8714" s="27"/>
      <c r="F8714" s="26"/>
      <c r="G8714" s="28" t="str">
        <f t="shared" si="13"/>
        <v/>
      </c>
      <c r="H8714" s="31"/>
    </row>
    <row r="8715" spans="2:8">
      <c r="B8715" s="27"/>
      <c r="C8715" s="27"/>
      <c r="D8715" s="27"/>
      <c r="E8715" s="27"/>
      <c r="F8715" s="26"/>
      <c r="G8715" s="28" t="str">
        <f t="shared" si="13"/>
        <v/>
      </c>
      <c r="H8715" s="31"/>
    </row>
    <row r="8716" spans="2:8">
      <c r="B8716" s="27"/>
      <c r="C8716" s="27"/>
      <c r="D8716" s="27"/>
      <c r="E8716" s="27"/>
      <c r="F8716" s="26"/>
      <c r="G8716" s="28" t="str">
        <f t="shared" si="13"/>
        <v/>
      </c>
      <c r="H8716" s="31"/>
    </row>
    <row r="8717" spans="2:8">
      <c r="B8717" s="27"/>
      <c r="C8717" s="27"/>
      <c r="D8717" s="27"/>
      <c r="E8717" s="27"/>
      <c r="F8717" s="26"/>
      <c r="G8717" s="28" t="str">
        <f t="shared" si="13"/>
        <v/>
      </c>
      <c r="H8717" s="31"/>
    </row>
    <row r="8718" spans="2:8">
      <c r="B8718" s="27"/>
      <c r="C8718" s="27"/>
      <c r="D8718" s="27"/>
      <c r="E8718" s="27"/>
      <c r="F8718" s="26"/>
      <c r="G8718" s="28" t="str">
        <f t="shared" si="13"/>
        <v/>
      </c>
      <c r="H8718" s="31"/>
    </row>
    <row r="8719" spans="2:8">
      <c r="B8719" s="27"/>
      <c r="C8719" s="27"/>
      <c r="D8719" s="27"/>
      <c r="E8719" s="27"/>
      <c r="F8719" s="26"/>
      <c r="G8719" s="28" t="str">
        <f t="shared" si="13"/>
        <v/>
      </c>
      <c r="H8719" s="31"/>
    </row>
    <row r="8720" spans="2:8">
      <c r="B8720" s="27"/>
      <c r="C8720" s="27"/>
      <c r="D8720" s="27"/>
      <c r="E8720" s="27"/>
      <c r="F8720" s="26"/>
      <c r="G8720" s="28" t="str">
        <f t="shared" si="13"/>
        <v/>
      </c>
      <c r="H8720" s="31"/>
    </row>
    <row r="8721" spans="2:8">
      <c r="B8721" s="27"/>
      <c r="C8721" s="27"/>
      <c r="D8721" s="27"/>
      <c r="E8721" s="27"/>
      <c r="F8721" s="26"/>
      <c r="G8721" s="28" t="str">
        <f t="shared" si="13"/>
        <v/>
      </c>
      <c r="H8721" s="31"/>
    </row>
    <row r="8722" spans="2:8">
      <c r="B8722" s="27"/>
      <c r="C8722" s="27"/>
      <c r="D8722" s="27"/>
      <c r="E8722" s="27"/>
      <c r="F8722" s="26"/>
      <c r="G8722" s="28" t="str">
        <f t="shared" si="13"/>
        <v/>
      </c>
      <c r="H8722" s="31"/>
    </row>
    <row r="8723" spans="2:8">
      <c r="B8723" s="27"/>
      <c r="C8723" s="27"/>
      <c r="D8723" s="27"/>
      <c r="E8723" s="27"/>
      <c r="F8723" s="26"/>
      <c r="G8723" s="28" t="str">
        <f t="shared" si="13"/>
        <v/>
      </c>
      <c r="H8723" s="31"/>
    </row>
    <row r="8724" spans="2:8">
      <c r="B8724" s="27"/>
      <c r="C8724" s="27"/>
      <c r="D8724" s="27"/>
      <c r="E8724" s="27"/>
      <c r="F8724" s="26"/>
      <c r="G8724" s="28" t="str">
        <f t="shared" si="13"/>
        <v/>
      </c>
      <c r="H8724" s="31"/>
    </row>
    <row r="8725" spans="2:8">
      <c r="B8725" s="27"/>
      <c r="C8725" s="27"/>
      <c r="D8725" s="27"/>
      <c r="E8725" s="27"/>
      <c r="F8725" s="26"/>
      <c r="G8725" s="28" t="str">
        <f t="shared" si="13"/>
        <v/>
      </c>
      <c r="H8725" s="31"/>
    </row>
    <row r="8726" spans="2:8">
      <c r="B8726" s="27"/>
      <c r="C8726" s="27"/>
      <c r="D8726" s="27"/>
      <c r="E8726" s="27"/>
      <c r="F8726" s="26"/>
      <c r="G8726" s="28" t="str">
        <f t="shared" si="13"/>
        <v/>
      </c>
      <c r="H8726" s="31"/>
    </row>
    <row r="8727" spans="2:8">
      <c r="B8727" s="27"/>
      <c r="C8727" s="27"/>
      <c r="D8727" s="27"/>
      <c r="E8727" s="27"/>
      <c r="F8727" s="26"/>
      <c r="G8727" s="28" t="str">
        <f t="shared" si="13"/>
        <v/>
      </c>
      <c r="H8727" s="31"/>
    </row>
    <row r="8728" spans="2:8">
      <c r="B8728" s="27"/>
      <c r="C8728" s="27"/>
      <c r="D8728" s="27"/>
      <c r="E8728" s="27"/>
      <c r="F8728" s="26"/>
      <c r="G8728" s="28" t="str">
        <f t="shared" si="13"/>
        <v/>
      </c>
      <c r="H8728" s="31"/>
    </row>
    <row r="8729" spans="2:8">
      <c r="B8729" s="27"/>
      <c r="C8729" s="27"/>
      <c r="D8729" s="27"/>
      <c r="E8729" s="27"/>
      <c r="F8729" s="26"/>
      <c r="G8729" s="28" t="str">
        <f t="shared" si="13"/>
        <v/>
      </c>
      <c r="H8729" s="31"/>
    </row>
    <row r="8730" spans="2:8">
      <c r="B8730" s="27"/>
      <c r="C8730" s="27"/>
      <c r="D8730" s="27"/>
      <c r="E8730" s="27"/>
      <c r="F8730" s="26"/>
      <c r="G8730" s="28" t="str">
        <f t="shared" si="13"/>
        <v/>
      </c>
      <c r="H8730" s="31"/>
    </row>
    <row r="8731" spans="2:8">
      <c r="B8731" s="27"/>
      <c r="C8731" s="27"/>
      <c r="D8731" s="27"/>
      <c r="E8731" s="27"/>
      <c r="F8731" s="26"/>
      <c r="G8731" s="28" t="str">
        <f t="shared" si="13"/>
        <v/>
      </c>
      <c r="H8731" s="31"/>
    </row>
    <row r="8732" spans="2:8">
      <c r="B8732" s="27"/>
      <c r="C8732" s="27"/>
      <c r="D8732" s="27"/>
      <c r="E8732" s="27"/>
      <c r="F8732" s="26"/>
      <c r="G8732" s="28" t="str">
        <f t="shared" si="13"/>
        <v/>
      </c>
      <c r="H8732" s="31"/>
    </row>
    <row r="8733" spans="2:8">
      <c r="B8733" s="27"/>
      <c r="C8733" s="27"/>
      <c r="D8733" s="27"/>
      <c r="E8733" s="27"/>
      <c r="F8733" s="26"/>
      <c r="G8733" s="28" t="str">
        <f t="shared" si="13"/>
        <v/>
      </c>
      <c r="H8733" s="31"/>
    </row>
    <row r="8734" spans="2:8">
      <c r="B8734" s="27"/>
      <c r="C8734" s="27"/>
      <c r="D8734" s="27"/>
      <c r="E8734" s="27"/>
      <c r="F8734" s="26"/>
      <c r="G8734" s="28" t="str">
        <f t="shared" si="13"/>
        <v/>
      </c>
      <c r="H8734" s="31"/>
    </row>
    <row r="8735" spans="2:8">
      <c r="B8735" s="27"/>
      <c r="C8735" s="27"/>
      <c r="D8735" s="27"/>
      <c r="E8735" s="27"/>
      <c r="F8735" s="26"/>
      <c r="G8735" s="28" t="str">
        <f t="shared" si="13"/>
        <v/>
      </c>
      <c r="H8735" s="31"/>
    </row>
    <row r="8736" spans="2:8">
      <c r="B8736" s="27"/>
      <c r="C8736" s="27"/>
      <c r="D8736" s="27"/>
      <c r="E8736" s="27"/>
      <c r="F8736" s="26"/>
      <c r="G8736" s="28" t="str">
        <f t="shared" si="13"/>
        <v/>
      </c>
      <c r="H8736" s="31"/>
    </row>
    <row r="8737" spans="2:8">
      <c r="B8737" s="27"/>
      <c r="C8737" s="27"/>
      <c r="D8737" s="27"/>
      <c r="E8737" s="27"/>
      <c r="F8737" s="26"/>
      <c r="G8737" s="28" t="str">
        <f t="shared" si="13"/>
        <v/>
      </c>
      <c r="H8737" s="31"/>
    </row>
    <row r="8738" spans="2:8">
      <c r="B8738" s="27"/>
      <c r="C8738" s="27"/>
      <c r="D8738" s="27"/>
      <c r="E8738" s="27"/>
      <c r="F8738" s="26"/>
      <c r="G8738" s="28" t="str">
        <f t="shared" si="13"/>
        <v/>
      </c>
      <c r="H8738" s="31"/>
    </row>
    <row r="8739" spans="2:8">
      <c r="B8739" s="27"/>
      <c r="C8739" s="27"/>
      <c r="D8739" s="27"/>
      <c r="E8739" s="27"/>
      <c r="F8739" s="26"/>
      <c r="G8739" s="28" t="str">
        <f t="shared" si="13"/>
        <v/>
      </c>
      <c r="H8739" s="31"/>
    </row>
    <row r="8740" spans="2:8">
      <c r="B8740" s="27"/>
      <c r="C8740" s="27"/>
      <c r="D8740" s="27"/>
      <c r="E8740" s="27"/>
      <c r="F8740" s="26"/>
      <c r="G8740" s="28" t="str">
        <f t="shared" si="13"/>
        <v/>
      </c>
      <c r="H8740" s="31"/>
    </row>
    <row r="8741" spans="2:8">
      <c r="B8741" s="27"/>
      <c r="C8741" s="27"/>
      <c r="D8741" s="27"/>
      <c r="E8741" s="27"/>
      <c r="F8741" s="26"/>
      <c r="G8741" s="28" t="str">
        <f t="shared" si="13"/>
        <v/>
      </c>
      <c r="H8741" s="31"/>
    </row>
    <row r="8742" spans="2:8">
      <c r="B8742" s="27"/>
      <c r="C8742" s="27"/>
      <c r="D8742" s="27"/>
      <c r="E8742" s="27"/>
      <c r="F8742" s="26"/>
      <c r="G8742" s="28" t="str">
        <f t="shared" si="13"/>
        <v/>
      </c>
      <c r="H8742" s="31"/>
    </row>
    <row r="8743" spans="2:8">
      <c r="B8743" s="27"/>
      <c r="C8743" s="27"/>
      <c r="D8743" s="27"/>
      <c r="E8743" s="27"/>
      <c r="F8743" s="26"/>
      <c r="G8743" s="28" t="str">
        <f t="shared" si="13"/>
        <v/>
      </c>
      <c r="H8743" s="31"/>
    </row>
    <row r="8744" spans="2:8">
      <c r="B8744" s="27"/>
      <c r="C8744" s="27"/>
      <c r="D8744" s="27"/>
      <c r="E8744" s="27"/>
      <c r="F8744" s="26"/>
      <c r="G8744" s="28" t="str">
        <f t="shared" si="13"/>
        <v/>
      </c>
      <c r="H8744" s="31"/>
    </row>
    <row r="8745" spans="2:8">
      <c r="B8745" s="27"/>
      <c r="C8745" s="27"/>
      <c r="D8745" s="27"/>
      <c r="E8745" s="27"/>
      <c r="F8745" s="26"/>
      <c r="G8745" s="28" t="str">
        <f t="shared" si="13"/>
        <v/>
      </c>
      <c r="H8745" s="31"/>
    </row>
    <row r="8746" spans="2:8">
      <c r="B8746" s="27"/>
      <c r="C8746" s="27"/>
      <c r="D8746" s="27"/>
      <c r="E8746" s="27"/>
      <c r="F8746" s="26"/>
      <c r="G8746" s="28" t="str">
        <f t="shared" si="13"/>
        <v/>
      </c>
      <c r="H8746" s="31"/>
    </row>
    <row r="8747" spans="2:8">
      <c r="B8747" s="27"/>
      <c r="C8747" s="27"/>
      <c r="D8747" s="27"/>
      <c r="E8747" s="27"/>
      <c r="F8747" s="26"/>
      <c r="G8747" s="28" t="str">
        <f t="shared" si="13"/>
        <v/>
      </c>
      <c r="H8747" s="31"/>
    </row>
    <row r="8748" spans="2:8">
      <c r="B8748" s="27"/>
      <c r="C8748" s="27"/>
      <c r="D8748" s="27"/>
      <c r="E8748" s="27"/>
      <c r="F8748" s="26"/>
      <c r="G8748" s="28" t="str">
        <f t="shared" si="13"/>
        <v/>
      </c>
      <c r="H8748" s="31"/>
    </row>
    <row r="8749" spans="2:8">
      <c r="B8749" s="27"/>
      <c r="C8749" s="27"/>
      <c r="D8749" s="27"/>
      <c r="E8749" s="27"/>
      <c r="F8749" s="26"/>
      <c r="G8749" s="28" t="str">
        <f t="shared" si="13"/>
        <v/>
      </c>
      <c r="H8749" s="31"/>
    </row>
    <row r="8750" spans="2:8">
      <c r="B8750" s="27"/>
      <c r="C8750" s="27"/>
      <c r="D8750" s="27"/>
      <c r="E8750" s="27"/>
      <c r="F8750" s="26"/>
      <c r="G8750" s="28" t="str">
        <f t="shared" si="13"/>
        <v/>
      </c>
      <c r="H8750" s="31"/>
    </row>
    <row r="8751" spans="2:8">
      <c r="B8751" s="27"/>
      <c r="C8751" s="27"/>
      <c r="D8751" s="27"/>
      <c r="E8751" s="27"/>
      <c r="F8751" s="26"/>
      <c r="G8751" s="28" t="str">
        <f t="shared" si="13"/>
        <v/>
      </c>
      <c r="H8751" s="31"/>
    </row>
    <row r="8752" spans="2:8">
      <c r="B8752" s="27"/>
      <c r="C8752" s="27"/>
      <c r="D8752" s="27"/>
      <c r="E8752" s="27"/>
      <c r="F8752" s="26"/>
      <c r="G8752" s="28" t="str">
        <f t="shared" si="13"/>
        <v/>
      </c>
      <c r="H8752" s="31"/>
    </row>
    <row r="8753" spans="2:8">
      <c r="B8753" s="27"/>
      <c r="C8753" s="27"/>
      <c r="D8753" s="27"/>
      <c r="E8753" s="27"/>
      <c r="F8753" s="26"/>
      <c r="G8753" s="28" t="str">
        <f t="shared" si="13"/>
        <v/>
      </c>
      <c r="H8753" s="31"/>
    </row>
    <row r="8754" spans="2:8">
      <c r="B8754" s="27"/>
      <c r="C8754" s="27"/>
      <c r="D8754" s="27"/>
      <c r="E8754" s="27"/>
      <c r="F8754" s="26"/>
      <c r="G8754" s="28" t="str">
        <f t="shared" si="13"/>
        <v/>
      </c>
      <c r="H8754" s="31"/>
    </row>
    <row r="8755" spans="2:8">
      <c r="B8755" s="27"/>
      <c r="C8755" s="27"/>
      <c r="D8755" s="27"/>
      <c r="E8755" s="27"/>
      <c r="F8755" s="26"/>
      <c r="G8755" s="28" t="str">
        <f t="shared" si="13"/>
        <v/>
      </c>
      <c r="H8755" s="31"/>
    </row>
    <row r="8756" spans="2:8">
      <c r="B8756" s="27"/>
      <c r="C8756" s="27"/>
      <c r="D8756" s="27"/>
      <c r="E8756" s="27"/>
      <c r="F8756" s="26"/>
      <c r="G8756" s="28" t="str">
        <f t="shared" si="13"/>
        <v/>
      </c>
      <c r="H8756" s="31"/>
    </row>
    <row r="8757" spans="2:8">
      <c r="B8757" s="27"/>
      <c r="C8757" s="27"/>
      <c r="D8757" s="27"/>
      <c r="E8757" s="27"/>
      <c r="F8757" s="26"/>
      <c r="G8757" s="28" t="str">
        <f t="shared" si="13"/>
        <v/>
      </c>
      <c r="H8757" s="31"/>
    </row>
    <row r="8758" spans="2:8">
      <c r="B8758" s="27"/>
      <c r="C8758" s="27"/>
      <c r="D8758" s="27"/>
      <c r="E8758" s="27"/>
      <c r="F8758" s="26"/>
      <c r="G8758" s="28" t="str">
        <f t="shared" ref="G8758:G8821" si="14">IF(F8758="","",IF(F8758="EI",4,IF(F8758="EO",5.2,IF(F8758="EQ",3.9,IF(F8758="ILF",7.5,IF(F8758="EIF",5.4))))))</f>
        <v/>
      </c>
      <c r="H8758" s="31"/>
    </row>
    <row r="8759" spans="2:8">
      <c r="B8759" s="27"/>
      <c r="C8759" s="27"/>
      <c r="D8759" s="27"/>
      <c r="E8759" s="27"/>
      <c r="F8759" s="26"/>
      <c r="G8759" s="28" t="str">
        <f t="shared" si="14"/>
        <v/>
      </c>
      <c r="H8759" s="31"/>
    </row>
    <row r="8760" spans="2:8">
      <c r="B8760" s="27"/>
      <c r="C8760" s="27"/>
      <c r="D8760" s="27"/>
      <c r="E8760" s="27"/>
      <c r="F8760" s="26"/>
      <c r="G8760" s="28" t="str">
        <f t="shared" si="14"/>
        <v/>
      </c>
      <c r="H8760" s="31"/>
    </row>
    <row r="8761" spans="2:8">
      <c r="B8761" s="27"/>
      <c r="C8761" s="27"/>
      <c r="D8761" s="27"/>
      <c r="E8761" s="27"/>
      <c r="F8761" s="26"/>
      <c r="G8761" s="28" t="str">
        <f t="shared" si="14"/>
        <v/>
      </c>
      <c r="H8761" s="31"/>
    </row>
    <row r="8762" spans="2:8">
      <c r="B8762" s="27"/>
      <c r="C8762" s="27"/>
      <c r="D8762" s="27"/>
      <c r="E8762" s="27"/>
      <c r="F8762" s="26"/>
      <c r="G8762" s="28" t="str">
        <f t="shared" si="14"/>
        <v/>
      </c>
      <c r="H8762" s="31"/>
    </row>
    <row r="8763" spans="2:8">
      <c r="B8763" s="27"/>
      <c r="C8763" s="27"/>
      <c r="D8763" s="27"/>
      <c r="E8763" s="27"/>
      <c r="F8763" s="26"/>
      <c r="G8763" s="28" t="str">
        <f t="shared" si="14"/>
        <v/>
      </c>
      <c r="H8763" s="31"/>
    </row>
    <row r="8764" spans="2:8">
      <c r="B8764" s="27"/>
      <c r="C8764" s="27"/>
      <c r="D8764" s="27"/>
      <c r="E8764" s="27"/>
      <c r="F8764" s="26"/>
      <c r="G8764" s="28" t="str">
        <f t="shared" si="14"/>
        <v/>
      </c>
      <c r="H8764" s="31"/>
    </row>
    <row r="8765" spans="2:8">
      <c r="B8765" s="27"/>
      <c r="C8765" s="27"/>
      <c r="D8765" s="27"/>
      <c r="E8765" s="27"/>
      <c r="F8765" s="26"/>
      <c r="G8765" s="28" t="str">
        <f t="shared" si="14"/>
        <v/>
      </c>
      <c r="H8765" s="31"/>
    </row>
    <row r="8766" spans="2:8">
      <c r="B8766" s="27"/>
      <c r="C8766" s="27"/>
      <c r="D8766" s="27"/>
      <c r="E8766" s="27"/>
      <c r="F8766" s="26"/>
      <c r="G8766" s="28" t="str">
        <f t="shared" si="14"/>
        <v/>
      </c>
      <c r="H8766" s="31"/>
    </row>
    <row r="8767" spans="2:8">
      <c r="B8767" s="27"/>
      <c r="C8767" s="27"/>
      <c r="D8767" s="27"/>
      <c r="E8767" s="27"/>
      <c r="F8767" s="26"/>
      <c r="G8767" s="28" t="str">
        <f t="shared" si="14"/>
        <v/>
      </c>
      <c r="H8767" s="31"/>
    </row>
    <row r="8768" spans="2:8">
      <c r="B8768" s="27"/>
      <c r="C8768" s="27"/>
      <c r="D8768" s="27"/>
      <c r="E8768" s="27"/>
      <c r="F8768" s="26"/>
      <c r="G8768" s="28" t="str">
        <f t="shared" si="14"/>
        <v/>
      </c>
      <c r="H8768" s="31"/>
    </row>
    <row r="8769" spans="2:8">
      <c r="B8769" s="27"/>
      <c r="C8769" s="27"/>
      <c r="D8769" s="27"/>
      <c r="E8769" s="27"/>
      <c r="F8769" s="26"/>
      <c r="G8769" s="28" t="str">
        <f t="shared" si="14"/>
        <v/>
      </c>
      <c r="H8769" s="31"/>
    </row>
    <row r="8770" spans="2:8">
      <c r="B8770" s="27"/>
      <c r="C8770" s="27"/>
      <c r="D8770" s="27"/>
      <c r="E8770" s="27"/>
      <c r="F8770" s="26"/>
      <c r="G8770" s="28" t="str">
        <f t="shared" si="14"/>
        <v/>
      </c>
      <c r="H8770" s="31"/>
    </row>
    <row r="8771" spans="2:8">
      <c r="B8771" s="27"/>
      <c r="C8771" s="27"/>
      <c r="D8771" s="27"/>
      <c r="E8771" s="27"/>
      <c r="F8771" s="26"/>
      <c r="G8771" s="28" t="str">
        <f t="shared" si="14"/>
        <v/>
      </c>
      <c r="H8771" s="31"/>
    </row>
    <row r="8772" spans="2:8">
      <c r="B8772" s="27"/>
      <c r="C8772" s="27"/>
      <c r="D8772" s="27"/>
      <c r="E8772" s="27"/>
      <c r="F8772" s="26"/>
      <c r="G8772" s="28" t="str">
        <f t="shared" si="14"/>
        <v/>
      </c>
      <c r="H8772" s="31"/>
    </row>
    <row r="8773" spans="2:8">
      <c r="B8773" s="27"/>
      <c r="C8773" s="27"/>
      <c r="D8773" s="27"/>
      <c r="E8773" s="27"/>
      <c r="F8773" s="26"/>
      <c r="G8773" s="28" t="str">
        <f t="shared" si="14"/>
        <v/>
      </c>
      <c r="H8773" s="31"/>
    </row>
    <row r="8774" spans="2:8">
      <c r="B8774" s="27"/>
      <c r="C8774" s="27"/>
      <c r="D8774" s="27"/>
      <c r="E8774" s="27"/>
      <c r="F8774" s="26"/>
      <c r="G8774" s="28" t="str">
        <f t="shared" si="14"/>
        <v/>
      </c>
      <c r="H8774" s="31"/>
    </row>
    <row r="8775" spans="2:8">
      <c r="B8775" s="27"/>
      <c r="C8775" s="27"/>
      <c r="D8775" s="27"/>
      <c r="E8775" s="27"/>
      <c r="F8775" s="26"/>
      <c r="G8775" s="28" t="str">
        <f t="shared" si="14"/>
        <v/>
      </c>
      <c r="H8775" s="31"/>
    </row>
    <row r="8776" spans="2:8">
      <c r="B8776" s="27"/>
      <c r="C8776" s="27"/>
      <c r="D8776" s="27"/>
      <c r="E8776" s="27"/>
      <c r="F8776" s="26"/>
      <c r="G8776" s="28" t="str">
        <f t="shared" si="14"/>
        <v/>
      </c>
      <c r="H8776" s="31"/>
    </row>
    <row r="8777" spans="2:8">
      <c r="B8777" s="27"/>
      <c r="C8777" s="27"/>
      <c r="D8777" s="27"/>
      <c r="E8777" s="27"/>
      <c r="F8777" s="26"/>
      <c r="G8777" s="28" t="str">
        <f t="shared" si="14"/>
        <v/>
      </c>
      <c r="H8777" s="31"/>
    </row>
    <row r="8778" spans="2:8">
      <c r="B8778" s="27"/>
      <c r="C8778" s="27"/>
      <c r="D8778" s="27"/>
      <c r="E8778" s="27"/>
      <c r="F8778" s="26"/>
      <c r="G8778" s="28" t="str">
        <f t="shared" si="14"/>
        <v/>
      </c>
      <c r="H8778" s="31"/>
    </row>
    <row r="8779" spans="2:8">
      <c r="B8779" s="27"/>
      <c r="C8779" s="27"/>
      <c r="D8779" s="27"/>
      <c r="E8779" s="27"/>
      <c r="F8779" s="26"/>
      <c r="G8779" s="28" t="str">
        <f t="shared" si="14"/>
        <v/>
      </c>
      <c r="H8779" s="31"/>
    </row>
    <row r="8780" spans="2:8">
      <c r="B8780" s="27"/>
      <c r="C8780" s="27"/>
      <c r="D8780" s="27"/>
      <c r="E8780" s="27"/>
      <c r="F8780" s="26"/>
      <c r="G8780" s="28" t="str">
        <f t="shared" si="14"/>
        <v/>
      </c>
      <c r="H8780" s="31"/>
    </row>
    <row r="8781" spans="2:8">
      <c r="B8781" s="27"/>
      <c r="C8781" s="27"/>
      <c r="D8781" s="27"/>
      <c r="E8781" s="27"/>
      <c r="F8781" s="26"/>
      <c r="G8781" s="28" t="str">
        <f t="shared" si="14"/>
        <v/>
      </c>
      <c r="H8781" s="31"/>
    </row>
    <row r="8782" spans="2:8">
      <c r="B8782" s="27"/>
      <c r="C8782" s="27"/>
      <c r="D8782" s="27"/>
      <c r="E8782" s="27"/>
      <c r="F8782" s="26"/>
      <c r="G8782" s="28" t="str">
        <f t="shared" si="14"/>
        <v/>
      </c>
      <c r="H8782" s="31"/>
    </row>
    <row r="8783" spans="2:8">
      <c r="B8783" s="27"/>
      <c r="C8783" s="27"/>
      <c r="D8783" s="27"/>
      <c r="E8783" s="27"/>
      <c r="F8783" s="26"/>
      <c r="G8783" s="28" t="str">
        <f t="shared" si="14"/>
        <v/>
      </c>
      <c r="H8783" s="31"/>
    </row>
    <row r="8784" spans="2:8">
      <c r="B8784" s="27"/>
      <c r="C8784" s="27"/>
      <c r="D8784" s="27"/>
      <c r="E8784" s="27"/>
      <c r="F8784" s="26"/>
      <c r="G8784" s="28" t="str">
        <f t="shared" si="14"/>
        <v/>
      </c>
      <c r="H8784" s="31"/>
    </row>
    <row r="8785" spans="2:8">
      <c r="B8785" s="27"/>
      <c r="C8785" s="27"/>
      <c r="D8785" s="27"/>
      <c r="E8785" s="27"/>
      <c r="F8785" s="26"/>
      <c r="G8785" s="28" t="str">
        <f t="shared" si="14"/>
        <v/>
      </c>
      <c r="H8785" s="31"/>
    </row>
    <row r="8786" spans="2:8">
      <c r="B8786" s="27"/>
      <c r="C8786" s="27"/>
      <c r="D8786" s="27"/>
      <c r="E8786" s="27"/>
      <c r="F8786" s="26"/>
      <c r="G8786" s="28" t="str">
        <f t="shared" si="14"/>
        <v/>
      </c>
      <c r="H8786" s="31"/>
    </row>
    <row r="8787" spans="2:8">
      <c r="B8787" s="27"/>
      <c r="C8787" s="27"/>
      <c r="D8787" s="27"/>
      <c r="E8787" s="27"/>
      <c r="F8787" s="26"/>
      <c r="G8787" s="28" t="str">
        <f t="shared" si="14"/>
        <v/>
      </c>
      <c r="H8787" s="31"/>
    </row>
    <row r="8788" spans="2:8">
      <c r="B8788" s="27"/>
      <c r="C8788" s="27"/>
      <c r="D8788" s="27"/>
      <c r="E8788" s="27"/>
      <c r="F8788" s="26"/>
      <c r="G8788" s="28" t="str">
        <f t="shared" si="14"/>
        <v/>
      </c>
      <c r="H8788" s="31"/>
    </row>
    <row r="8789" spans="2:8">
      <c r="B8789" s="27"/>
      <c r="C8789" s="27"/>
      <c r="D8789" s="27"/>
      <c r="E8789" s="27"/>
      <c r="F8789" s="26"/>
      <c r="G8789" s="28" t="str">
        <f t="shared" si="14"/>
        <v/>
      </c>
      <c r="H8789" s="31"/>
    </row>
    <row r="8790" spans="2:8">
      <c r="B8790" s="27"/>
      <c r="C8790" s="27"/>
      <c r="D8790" s="27"/>
      <c r="E8790" s="27"/>
      <c r="F8790" s="26"/>
      <c r="G8790" s="28" t="str">
        <f t="shared" si="14"/>
        <v/>
      </c>
      <c r="H8790" s="31"/>
    </row>
    <row r="8791" spans="2:8">
      <c r="B8791" s="27"/>
      <c r="C8791" s="27"/>
      <c r="D8791" s="27"/>
      <c r="E8791" s="27"/>
      <c r="F8791" s="26"/>
      <c r="G8791" s="28" t="str">
        <f t="shared" si="14"/>
        <v/>
      </c>
      <c r="H8791" s="31"/>
    </row>
    <row r="8792" spans="2:8">
      <c r="B8792" s="27"/>
      <c r="C8792" s="27"/>
      <c r="D8792" s="27"/>
      <c r="E8792" s="27"/>
      <c r="F8792" s="26"/>
      <c r="G8792" s="28" t="str">
        <f t="shared" si="14"/>
        <v/>
      </c>
      <c r="H8792" s="31"/>
    </row>
    <row r="8793" spans="2:8">
      <c r="B8793" s="27"/>
      <c r="C8793" s="27"/>
      <c r="D8793" s="27"/>
      <c r="E8793" s="27"/>
      <c r="F8793" s="26"/>
      <c r="G8793" s="28" t="str">
        <f t="shared" si="14"/>
        <v/>
      </c>
      <c r="H8793" s="31"/>
    </row>
    <row r="8794" spans="2:8">
      <c r="B8794" s="27"/>
      <c r="C8794" s="27"/>
      <c r="D8794" s="27"/>
      <c r="E8794" s="27"/>
      <c r="F8794" s="26"/>
      <c r="G8794" s="28" t="str">
        <f t="shared" si="14"/>
        <v/>
      </c>
      <c r="H8794" s="31"/>
    </row>
    <row r="8795" spans="2:8">
      <c r="B8795" s="27"/>
      <c r="C8795" s="27"/>
      <c r="D8795" s="27"/>
      <c r="E8795" s="27"/>
      <c r="F8795" s="26"/>
      <c r="G8795" s="28" t="str">
        <f t="shared" si="14"/>
        <v/>
      </c>
      <c r="H8795" s="31"/>
    </row>
    <row r="8796" spans="2:8">
      <c r="B8796" s="27"/>
      <c r="C8796" s="27"/>
      <c r="D8796" s="27"/>
      <c r="E8796" s="27"/>
      <c r="F8796" s="26"/>
      <c r="G8796" s="28" t="str">
        <f t="shared" si="14"/>
        <v/>
      </c>
      <c r="H8796" s="31"/>
    </row>
    <row r="8797" spans="2:8">
      <c r="B8797" s="27"/>
      <c r="C8797" s="27"/>
      <c r="D8797" s="27"/>
      <c r="E8797" s="27"/>
      <c r="F8797" s="26"/>
      <c r="G8797" s="28" t="str">
        <f t="shared" si="14"/>
        <v/>
      </c>
      <c r="H8797" s="31"/>
    </row>
    <row r="8798" spans="2:8">
      <c r="B8798" s="27"/>
      <c r="C8798" s="27"/>
      <c r="D8798" s="27"/>
      <c r="E8798" s="27"/>
      <c r="F8798" s="26"/>
      <c r="G8798" s="28" t="str">
        <f t="shared" si="14"/>
        <v/>
      </c>
      <c r="H8798" s="31"/>
    </row>
    <row r="8799" spans="2:8">
      <c r="B8799" s="27"/>
      <c r="C8799" s="27"/>
      <c r="D8799" s="27"/>
      <c r="E8799" s="27"/>
      <c r="F8799" s="26"/>
      <c r="G8799" s="28" t="str">
        <f t="shared" si="14"/>
        <v/>
      </c>
      <c r="H8799" s="31"/>
    </row>
    <row r="8800" spans="2:8">
      <c r="B8800" s="27"/>
      <c r="C8800" s="27"/>
      <c r="D8800" s="27"/>
      <c r="E8800" s="27"/>
      <c r="F8800" s="26"/>
      <c r="G8800" s="28" t="str">
        <f t="shared" si="14"/>
        <v/>
      </c>
      <c r="H8800" s="31"/>
    </row>
    <row r="8801" spans="2:8">
      <c r="B8801" s="27"/>
      <c r="C8801" s="27"/>
      <c r="D8801" s="27"/>
      <c r="E8801" s="27"/>
      <c r="F8801" s="26"/>
      <c r="G8801" s="28" t="str">
        <f t="shared" si="14"/>
        <v/>
      </c>
      <c r="H8801" s="31"/>
    </row>
    <row r="8802" spans="2:8">
      <c r="B8802" s="27"/>
      <c r="C8802" s="27"/>
      <c r="D8802" s="27"/>
      <c r="E8802" s="27"/>
      <c r="F8802" s="26"/>
      <c r="G8802" s="28" t="str">
        <f t="shared" si="14"/>
        <v/>
      </c>
      <c r="H8802" s="31"/>
    </row>
    <row r="8803" spans="2:8">
      <c r="B8803" s="27"/>
      <c r="C8803" s="27"/>
      <c r="D8803" s="27"/>
      <c r="E8803" s="27"/>
      <c r="F8803" s="26"/>
      <c r="G8803" s="28" t="str">
        <f t="shared" si="14"/>
        <v/>
      </c>
      <c r="H8803" s="31"/>
    </row>
    <row r="8804" spans="2:8">
      <c r="B8804" s="27"/>
      <c r="C8804" s="27"/>
      <c r="D8804" s="27"/>
      <c r="E8804" s="27"/>
      <c r="F8804" s="26"/>
      <c r="G8804" s="28" t="str">
        <f t="shared" si="14"/>
        <v/>
      </c>
      <c r="H8804" s="31"/>
    </row>
    <row r="8805" spans="2:8">
      <c r="B8805" s="27"/>
      <c r="C8805" s="27"/>
      <c r="D8805" s="27"/>
      <c r="E8805" s="27"/>
      <c r="F8805" s="26"/>
      <c r="G8805" s="28" t="str">
        <f t="shared" si="14"/>
        <v/>
      </c>
      <c r="H8805" s="31"/>
    </row>
    <row r="8806" spans="2:8">
      <c r="B8806" s="27"/>
      <c r="C8806" s="27"/>
      <c r="D8806" s="27"/>
      <c r="E8806" s="27"/>
      <c r="F8806" s="26"/>
      <c r="G8806" s="28" t="str">
        <f t="shared" si="14"/>
        <v/>
      </c>
      <c r="H8806" s="31"/>
    </row>
    <row r="8807" spans="2:8">
      <c r="B8807" s="27"/>
      <c r="C8807" s="27"/>
      <c r="D8807" s="27"/>
      <c r="E8807" s="27"/>
      <c r="F8807" s="26"/>
      <c r="G8807" s="28" t="str">
        <f t="shared" si="14"/>
        <v/>
      </c>
      <c r="H8807" s="31"/>
    </row>
    <row r="8808" spans="2:8">
      <c r="B8808" s="27"/>
      <c r="C8808" s="27"/>
      <c r="D8808" s="27"/>
      <c r="E8808" s="27"/>
      <c r="F8808" s="26"/>
      <c r="G8808" s="28" t="str">
        <f t="shared" si="14"/>
        <v/>
      </c>
      <c r="H8808" s="31"/>
    </row>
    <row r="8809" spans="2:8">
      <c r="B8809" s="27"/>
      <c r="C8809" s="27"/>
      <c r="D8809" s="27"/>
      <c r="E8809" s="27"/>
      <c r="F8809" s="26"/>
      <c r="G8809" s="28" t="str">
        <f t="shared" si="14"/>
        <v/>
      </c>
      <c r="H8809" s="31"/>
    </row>
    <row r="8810" spans="2:8">
      <c r="B8810" s="27"/>
      <c r="C8810" s="27"/>
      <c r="D8810" s="27"/>
      <c r="E8810" s="27"/>
      <c r="F8810" s="26"/>
      <c r="G8810" s="28" t="str">
        <f t="shared" si="14"/>
        <v/>
      </c>
      <c r="H8810" s="31"/>
    </row>
    <row r="8811" spans="2:8">
      <c r="B8811" s="27"/>
      <c r="C8811" s="27"/>
      <c r="D8811" s="27"/>
      <c r="E8811" s="27"/>
      <c r="F8811" s="26"/>
      <c r="G8811" s="28" t="str">
        <f t="shared" si="14"/>
        <v/>
      </c>
      <c r="H8811" s="31"/>
    </row>
    <row r="8812" spans="2:8">
      <c r="B8812" s="27"/>
      <c r="C8812" s="27"/>
      <c r="D8812" s="27"/>
      <c r="E8812" s="27"/>
      <c r="F8812" s="26"/>
      <c r="G8812" s="28" t="str">
        <f t="shared" si="14"/>
        <v/>
      </c>
      <c r="H8812" s="31"/>
    </row>
    <row r="8813" spans="2:8">
      <c r="B8813" s="27"/>
      <c r="C8813" s="27"/>
      <c r="D8813" s="27"/>
      <c r="E8813" s="27"/>
      <c r="F8813" s="26"/>
      <c r="G8813" s="28" t="str">
        <f t="shared" si="14"/>
        <v/>
      </c>
      <c r="H8813" s="31"/>
    </row>
    <row r="8814" spans="2:8">
      <c r="B8814" s="27"/>
      <c r="C8814" s="27"/>
      <c r="D8814" s="27"/>
      <c r="E8814" s="27"/>
      <c r="F8814" s="26"/>
      <c r="G8814" s="28" t="str">
        <f t="shared" si="14"/>
        <v/>
      </c>
      <c r="H8814" s="31"/>
    </row>
    <row r="8815" spans="2:8">
      <c r="B8815" s="27"/>
      <c r="C8815" s="27"/>
      <c r="D8815" s="27"/>
      <c r="E8815" s="27"/>
      <c r="F8815" s="26"/>
      <c r="G8815" s="28" t="str">
        <f t="shared" si="14"/>
        <v/>
      </c>
      <c r="H8815" s="31"/>
    </row>
    <row r="8816" spans="2:8">
      <c r="B8816" s="27"/>
      <c r="C8816" s="27"/>
      <c r="D8816" s="27"/>
      <c r="E8816" s="27"/>
      <c r="F8816" s="26"/>
      <c r="G8816" s="28" t="str">
        <f t="shared" si="14"/>
        <v/>
      </c>
      <c r="H8816" s="31"/>
    </row>
    <row r="8817" spans="2:8">
      <c r="B8817" s="27"/>
      <c r="C8817" s="27"/>
      <c r="D8817" s="27"/>
      <c r="E8817" s="27"/>
      <c r="F8817" s="26"/>
      <c r="G8817" s="28" t="str">
        <f t="shared" si="14"/>
        <v/>
      </c>
      <c r="H8817" s="31"/>
    </row>
    <row r="8818" spans="2:8">
      <c r="B8818" s="27"/>
      <c r="C8818" s="27"/>
      <c r="D8818" s="27"/>
      <c r="E8818" s="27"/>
      <c r="F8818" s="26"/>
      <c r="G8818" s="28" t="str">
        <f t="shared" si="14"/>
        <v/>
      </c>
      <c r="H8818" s="31"/>
    </row>
    <row r="8819" spans="2:8">
      <c r="B8819" s="27"/>
      <c r="C8819" s="27"/>
      <c r="D8819" s="27"/>
      <c r="E8819" s="27"/>
      <c r="F8819" s="26"/>
      <c r="G8819" s="28" t="str">
        <f t="shared" si="14"/>
        <v/>
      </c>
      <c r="H8819" s="31"/>
    </row>
    <row r="8820" spans="2:8">
      <c r="B8820" s="27"/>
      <c r="C8820" s="27"/>
      <c r="D8820" s="27"/>
      <c r="E8820" s="27"/>
      <c r="F8820" s="26"/>
      <c r="G8820" s="28" t="str">
        <f t="shared" si="14"/>
        <v/>
      </c>
      <c r="H8820" s="31"/>
    </row>
    <row r="8821" spans="2:8">
      <c r="B8821" s="27"/>
      <c r="C8821" s="27"/>
      <c r="D8821" s="27"/>
      <c r="E8821" s="27"/>
      <c r="F8821" s="26"/>
      <c r="G8821" s="28" t="str">
        <f t="shared" si="14"/>
        <v/>
      </c>
      <c r="H8821" s="31"/>
    </row>
    <row r="8822" spans="2:8">
      <c r="B8822" s="27"/>
      <c r="C8822" s="27"/>
      <c r="D8822" s="27"/>
      <c r="E8822" s="27"/>
      <c r="F8822" s="26"/>
      <c r="G8822" s="28" t="str">
        <f t="shared" ref="G8822:G8885" si="15">IF(F8822="","",IF(F8822="EI",4,IF(F8822="EO",5.2,IF(F8822="EQ",3.9,IF(F8822="ILF",7.5,IF(F8822="EIF",5.4))))))</f>
        <v/>
      </c>
      <c r="H8822" s="31"/>
    </row>
    <row r="8823" spans="2:8">
      <c r="B8823" s="27"/>
      <c r="C8823" s="27"/>
      <c r="D8823" s="27"/>
      <c r="E8823" s="27"/>
      <c r="F8823" s="26"/>
      <c r="G8823" s="28" t="str">
        <f t="shared" si="15"/>
        <v/>
      </c>
      <c r="H8823" s="31"/>
    </row>
    <row r="8824" spans="2:8">
      <c r="B8824" s="27"/>
      <c r="C8824" s="27"/>
      <c r="D8824" s="27"/>
      <c r="E8824" s="27"/>
      <c r="F8824" s="26"/>
      <c r="G8824" s="28" t="str">
        <f t="shared" si="15"/>
        <v/>
      </c>
      <c r="H8824" s="31"/>
    </row>
    <row r="8825" spans="2:8">
      <c r="B8825" s="27"/>
      <c r="C8825" s="27"/>
      <c r="D8825" s="27"/>
      <c r="E8825" s="27"/>
      <c r="F8825" s="26"/>
      <c r="G8825" s="28" t="str">
        <f t="shared" si="15"/>
        <v/>
      </c>
      <c r="H8825" s="31"/>
    </row>
    <row r="8826" spans="2:8">
      <c r="B8826" s="27"/>
      <c r="C8826" s="27"/>
      <c r="D8826" s="27"/>
      <c r="E8826" s="27"/>
      <c r="F8826" s="26"/>
      <c r="G8826" s="28" t="str">
        <f t="shared" si="15"/>
        <v/>
      </c>
      <c r="H8826" s="31"/>
    </row>
    <row r="8827" spans="2:8">
      <c r="B8827" s="27"/>
      <c r="C8827" s="27"/>
      <c r="D8827" s="27"/>
      <c r="E8827" s="27"/>
      <c r="F8827" s="26"/>
      <c r="G8827" s="28" t="str">
        <f t="shared" si="15"/>
        <v/>
      </c>
      <c r="H8827" s="31"/>
    </row>
    <row r="8828" spans="2:8">
      <c r="B8828" s="27"/>
      <c r="C8828" s="27"/>
      <c r="D8828" s="27"/>
      <c r="E8828" s="27"/>
      <c r="F8828" s="26"/>
      <c r="G8828" s="28" t="str">
        <f t="shared" si="15"/>
        <v/>
      </c>
      <c r="H8828" s="31"/>
    </row>
    <row r="8829" spans="2:8">
      <c r="B8829" s="27"/>
      <c r="C8829" s="27"/>
      <c r="D8829" s="27"/>
      <c r="E8829" s="27"/>
      <c r="F8829" s="26"/>
      <c r="G8829" s="28" t="str">
        <f t="shared" si="15"/>
        <v/>
      </c>
      <c r="H8829" s="31"/>
    </row>
    <row r="8830" spans="2:8">
      <c r="B8830" s="27"/>
      <c r="C8830" s="27"/>
      <c r="D8830" s="27"/>
      <c r="E8830" s="27"/>
      <c r="F8830" s="26"/>
      <c r="G8830" s="28" t="str">
        <f t="shared" si="15"/>
        <v/>
      </c>
      <c r="H8830" s="31"/>
    </row>
    <row r="8831" spans="2:8">
      <c r="B8831" s="27"/>
      <c r="C8831" s="27"/>
      <c r="D8831" s="27"/>
      <c r="E8831" s="27"/>
      <c r="F8831" s="26"/>
      <c r="G8831" s="28" t="str">
        <f t="shared" si="15"/>
        <v/>
      </c>
      <c r="H8831" s="31"/>
    </row>
    <row r="8832" spans="2:8">
      <c r="B8832" s="27"/>
      <c r="C8832" s="27"/>
      <c r="D8832" s="27"/>
      <c r="E8832" s="27"/>
      <c r="F8832" s="26"/>
      <c r="G8832" s="28" t="str">
        <f t="shared" si="15"/>
        <v/>
      </c>
      <c r="H8832" s="31"/>
    </row>
    <row r="8833" spans="2:8">
      <c r="B8833" s="27"/>
      <c r="C8833" s="27"/>
      <c r="D8833" s="27"/>
      <c r="E8833" s="27"/>
      <c r="F8833" s="26"/>
      <c r="G8833" s="28" t="str">
        <f t="shared" si="15"/>
        <v/>
      </c>
      <c r="H8833" s="31"/>
    </row>
    <row r="8834" spans="2:8">
      <c r="B8834" s="27"/>
      <c r="C8834" s="27"/>
      <c r="D8834" s="27"/>
      <c r="E8834" s="27"/>
      <c r="F8834" s="26"/>
      <c r="G8834" s="28" t="str">
        <f t="shared" si="15"/>
        <v/>
      </c>
      <c r="H8834" s="31"/>
    </row>
    <row r="8835" spans="2:8">
      <c r="B8835" s="27"/>
      <c r="C8835" s="27"/>
      <c r="D8835" s="27"/>
      <c r="E8835" s="27"/>
      <c r="F8835" s="26"/>
      <c r="G8835" s="28" t="str">
        <f t="shared" si="15"/>
        <v/>
      </c>
      <c r="H8835" s="31"/>
    </row>
    <row r="8836" spans="2:8">
      <c r="B8836" s="27"/>
      <c r="C8836" s="27"/>
      <c r="D8836" s="27"/>
      <c r="E8836" s="27"/>
      <c r="F8836" s="26"/>
      <c r="G8836" s="28" t="str">
        <f t="shared" si="15"/>
        <v/>
      </c>
      <c r="H8836" s="31"/>
    </row>
    <row r="8837" spans="2:8">
      <c r="B8837" s="27"/>
      <c r="C8837" s="27"/>
      <c r="D8837" s="27"/>
      <c r="E8837" s="27"/>
      <c r="F8837" s="26"/>
      <c r="G8837" s="28" t="str">
        <f t="shared" si="15"/>
        <v/>
      </c>
      <c r="H8837" s="31"/>
    </row>
    <row r="8838" spans="2:8">
      <c r="B8838" s="27"/>
      <c r="C8838" s="27"/>
      <c r="D8838" s="27"/>
      <c r="E8838" s="27"/>
      <c r="F8838" s="26"/>
      <c r="G8838" s="28" t="str">
        <f t="shared" si="15"/>
        <v/>
      </c>
      <c r="H8838" s="31"/>
    </row>
    <row r="8839" spans="2:8">
      <c r="B8839" s="27"/>
      <c r="C8839" s="27"/>
      <c r="D8839" s="27"/>
      <c r="E8839" s="27"/>
      <c r="F8839" s="26"/>
      <c r="G8839" s="28" t="str">
        <f t="shared" si="15"/>
        <v/>
      </c>
      <c r="H8839" s="31"/>
    </row>
    <row r="8840" spans="2:8">
      <c r="B8840" s="27"/>
      <c r="C8840" s="27"/>
      <c r="D8840" s="27"/>
      <c r="E8840" s="27"/>
      <c r="F8840" s="26"/>
      <c r="G8840" s="28" t="str">
        <f t="shared" si="15"/>
        <v/>
      </c>
      <c r="H8840" s="31"/>
    </row>
    <row r="8841" spans="2:8">
      <c r="B8841" s="27"/>
      <c r="C8841" s="27"/>
      <c r="D8841" s="27"/>
      <c r="E8841" s="27"/>
      <c r="F8841" s="26"/>
      <c r="G8841" s="28" t="str">
        <f t="shared" si="15"/>
        <v/>
      </c>
      <c r="H8841" s="31"/>
    </row>
    <row r="8842" spans="2:8">
      <c r="B8842" s="27"/>
      <c r="C8842" s="27"/>
      <c r="D8842" s="27"/>
      <c r="E8842" s="27"/>
      <c r="F8842" s="26"/>
      <c r="G8842" s="28" t="str">
        <f t="shared" si="15"/>
        <v/>
      </c>
      <c r="H8842" s="31"/>
    </row>
    <row r="8843" spans="2:8">
      <c r="B8843" s="27"/>
      <c r="C8843" s="27"/>
      <c r="D8843" s="27"/>
      <c r="E8843" s="27"/>
      <c r="F8843" s="26"/>
      <c r="G8843" s="28" t="str">
        <f t="shared" si="15"/>
        <v/>
      </c>
      <c r="H8843" s="31"/>
    </row>
    <row r="8844" spans="2:8">
      <c r="B8844" s="27"/>
      <c r="C8844" s="27"/>
      <c r="D8844" s="27"/>
      <c r="E8844" s="27"/>
      <c r="F8844" s="26"/>
      <c r="G8844" s="28" t="str">
        <f t="shared" si="15"/>
        <v/>
      </c>
      <c r="H8844" s="31"/>
    </row>
    <row r="8845" spans="2:8">
      <c r="B8845" s="27"/>
      <c r="C8845" s="27"/>
      <c r="D8845" s="27"/>
      <c r="E8845" s="27"/>
      <c r="F8845" s="26"/>
      <c r="G8845" s="28" t="str">
        <f t="shared" si="15"/>
        <v/>
      </c>
      <c r="H8845" s="31"/>
    </row>
    <row r="8846" spans="2:8">
      <c r="B8846" s="27"/>
      <c r="C8846" s="27"/>
      <c r="D8846" s="27"/>
      <c r="E8846" s="27"/>
      <c r="F8846" s="26"/>
      <c r="G8846" s="28" t="str">
        <f t="shared" si="15"/>
        <v/>
      </c>
      <c r="H8846" s="31"/>
    </row>
    <row r="8847" spans="2:8">
      <c r="B8847" s="27"/>
      <c r="C8847" s="27"/>
      <c r="D8847" s="27"/>
      <c r="E8847" s="27"/>
      <c r="F8847" s="26"/>
      <c r="G8847" s="28" t="str">
        <f t="shared" si="15"/>
        <v/>
      </c>
      <c r="H8847" s="31"/>
    </row>
    <row r="8848" spans="2:8">
      <c r="B8848" s="27"/>
      <c r="C8848" s="27"/>
      <c r="D8848" s="27"/>
      <c r="E8848" s="27"/>
      <c r="F8848" s="26"/>
      <c r="G8848" s="28" t="str">
        <f t="shared" si="15"/>
        <v/>
      </c>
      <c r="H8848" s="31"/>
    </row>
    <row r="8849" spans="2:8">
      <c r="B8849" s="27"/>
      <c r="C8849" s="27"/>
      <c r="D8849" s="27"/>
      <c r="E8849" s="27"/>
      <c r="F8849" s="26"/>
      <c r="G8849" s="28" t="str">
        <f t="shared" si="15"/>
        <v/>
      </c>
      <c r="H8849" s="31"/>
    </row>
    <row r="8850" spans="2:8">
      <c r="B8850" s="27"/>
      <c r="C8850" s="27"/>
      <c r="D8850" s="27"/>
      <c r="E8850" s="27"/>
      <c r="F8850" s="26"/>
      <c r="G8850" s="28" t="str">
        <f t="shared" si="15"/>
        <v/>
      </c>
      <c r="H8850" s="31"/>
    </row>
    <row r="8851" spans="2:8">
      <c r="B8851" s="27"/>
      <c r="C8851" s="27"/>
      <c r="D8851" s="27"/>
      <c r="E8851" s="27"/>
      <c r="F8851" s="26"/>
      <c r="G8851" s="28" t="str">
        <f t="shared" si="15"/>
        <v/>
      </c>
      <c r="H8851" s="31"/>
    </row>
    <row r="8852" spans="2:8">
      <c r="B8852" s="27"/>
      <c r="C8852" s="27"/>
      <c r="D8852" s="27"/>
      <c r="E8852" s="27"/>
      <c r="F8852" s="26"/>
      <c r="G8852" s="28" t="str">
        <f t="shared" si="15"/>
        <v/>
      </c>
      <c r="H8852" s="31"/>
    </row>
    <row r="8853" spans="2:8">
      <c r="B8853" s="27"/>
      <c r="C8853" s="27"/>
      <c r="D8853" s="27"/>
      <c r="E8853" s="27"/>
      <c r="F8853" s="26"/>
      <c r="G8853" s="28" t="str">
        <f t="shared" si="15"/>
        <v/>
      </c>
      <c r="H8853" s="31"/>
    </row>
    <row r="8854" spans="2:8">
      <c r="B8854" s="27"/>
      <c r="C8854" s="27"/>
      <c r="D8854" s="27"/>
      <c r="E8854" s="27"/>
      <c r="F8854" s="26"/>
      <c r="G8854" s="28" t="str">
        <f t="shared" si="15"/>
        <v/>
      </c>
      <c r="H8854" s="31"/>
    </row>
    <row r="8855" spans="2:8">
      <c r="B8855" s="27"/>
      <c r="C8855" s="27"/>
      <c r="D8855" s="27"/>
      <c r="E8855" s="27"/>
      <c r="F8855" s="26"/>
      <c r="G8855" s="28" t="str">
        <f t="shared" si="15"/>
        <v/>
      </c>
      <c r="H8855" s="31"/>
    </row>
    <row r="8856" spans="2:8">
      <c r="B8856" s="27"/>
      <c r="C8856" s="27"/>
      <c r="D8856" s="27"/>
      <c r="E8856" s="27"/>
      <c r="F8856" s="26"/>
      <c r="G8856" s="28" t="str">
        <f t="shared" si="15"/>
        <v/>
      </c>
      <c r="H8856" s="31"/>
    </row>
    <row r="8857" spans="2:8">
      <c r="B8857" s="27"/>
      <c r="C8857" s="27"/>
      <c r="D8857" s="27"/>
      <c r="E8857" s="27"/>
      <c r="F8857" s="26"/>
      <c r="G8857" s="28" t="str">
        <f t="shared" si="15"/>
        <v/>
      </c>
      <c r="H8857" s="31"/>
    </row>
    <row r="8858" spans="2:8">
      <c r="B8858" s="27"/>
      <c r="C8858" s="27"/>
      <c r="D8858" s="27"/>
      <c r="E8858" s="27"/>
      <c r="F8858" s="26"/>
      <c r="G8858" s="28" t="str">
        <f t="shared" si="15"/>
        <v/>
      </c>
      <c r="H8858" s="31"/>
    </row>
    <row r="8859" spans="2:8">
      <c r="B8859" s="27"/>
      <c r="C8859" s="27"/>
      <c r="D8859" s="27"/>
      <c r="E8859" s="27"/>
      <c r="F8859" s="26"/>
      <c r="G8859" s="28" t="str">
        <f t="shared" si="15"/>
        <v/>
      </c>
      <c r="H8859" s="31"/>
    </row>
    <row r="8860" spans="2:8">
      <c r="B8860" s="27"/>
      <c r="C8860" s="27"/>
      <c r="D8860" s="27"/>
      <c r="E8860" s="27"/>
      <c r="F8860" s="26"/>
      <c r="G8860" s="28" t="str">
        <f t="shared" si="15"/>
        <v/>
      </c>
      <c r="H8860" s="31"/>
    </row>
    <row r="8861" spans="2:8">
      <c r="B8861" s="27"/>
      <c r="C8861" s="27"/>
      <c r="D8861" s="27"/>
      <c r="E8861" s="27"/>
      <c r="F8861" s="26"/>
      <c r="G8861" s="28" t="str">
        <f t="shared" si="15"/>
        <v/>
      </c>
      <c r="H8861" s="31"/>
    </row>
    <row r="8862" spans="2:8">
      <c r="B8862" s="27"/>
      <c r="C8862" s="27"/>
      <c r="D8862" s="27"/>
      <c r="E8862" s="27"/>
      <c r="F8862" s="26"/>
      <c r="G8862" s="28" t="str">
        <f t="shared" si="15"/>
        <v/>
      </c>
      <c r="H8862" s="31"/>
    </row>
    <row r="8863" spans="2:8">
      <c r="B8863" s="27"/>
      <c r="C8863" s="27"/>
      <c r="D8863" s="27"/>
      <c r="E8863" s="27"/>
      <c r="F8863" s="26"/>
      <c r="G8863" s="28" t="str">
        <f t="shared" si="15"/>
        <v/>
      </c>
      <c r="H8863" s="31"/>
    </row>
    <row r="8864" spans="2:8">
      <c r="B8864" s="27"/>
      <c r="C8864" s="27"/>
      <c r="D8864" s="27"/>
      <c r="E8864" s="27"/>
      <c r="F8864" s="26"/>
      <c r="G8864" s="28" t="str">
        <f t="shared" si="15"/>
        <v/>
      </c>
      <c r="H8864" s="31"/>
    </row>
    <row r="8865" spans="2:8">
      <c r="B8865" s="27"/>
      <c r="C8865" s="27"/>
      <c r="D8865" s="27"/>
      <c r="E8865" s="27"/>
      <c r="F8865" s="26"/>
      <c r="G8865" s="28" t="str">
        <f t="shared" si="15"/>
        <v/>
      </c>
      <c r="H8865" s="31"/>
    </row>
    <row r="8866" spans="2:8">
      <c r="B8866" s="27"/>
      <c r="C8866" s="27"/>
      <c r="D8866" s="27"/>
      <c r="E8866" s="27"/>
      <c r="F8866" s="26"/>
      <c r="G8866" s="28" t="str">
        <f t="shared" si="15"/>
        <v/>
      </c>
      <c r="H8866" s="31"/>
    </row>
    <row r="8867" spans="2:8">
      <c r="B8867" s="27"/>
      <c r="C8867" s="27"/>
      <c r="D8867" s="27"/>
      <c r="E8867" s="27"/>
      <c r="F8867" s="26"/>
      <c r="G8867" s="28" t="str">
        <f t="shared" si="15"/>
        <v/>
      </c>
      <c r="H8867" s="31"/>
    </row>
    <row r="8868" spans="2:8">
      <c r="B8868" s="27"/>
      <c r="C8868" s="27"/>
      <c r="D8868" s="27"/>
      <c r="E8868" s="27"/>
      <c r="F8868" s="26"/>
      <c r="G8868" s="28" t="str">
        <f t="shared" si="15"/>
        <v/>
      </c>
      <c r="H8868" s="31"/>
    </row>
    <row r="8869" spans="2:8">
      <c r="B8869" s="27"/>
      <c r="C8869" s="27"/>
      <c r="D8869" s="27"/>
      <c r="E8869" s="27"/>
      <c r="F8869" s="26"/>
      <c r="G8869" s="28" t="str">
        <f t="shared" si="15"/>
        <v/>
      </c>
      <c r="H8869" s="31"/>
    </row>
    <row r="8870" spans="2:8">
      <c r="B8870" s="27"/>
      <c r="C8870" s="27"/>
      <c r="D8870" s="27"/>
      <c r="E8870" s="27"/>
      <c r="F8870" s="26"/>
      <c r="G8870" s="28" t="str">
        <f t="shared" si="15"/>
        <v/>
      </c>
      <c r="H8870" s="31"/>
    </row>
    <row r="8871" spans="2:8">
      <c r="B8871" s="27"/>
      <c r="C8871" s="27"/>
      <c r="D8871" s="27"/>
      <c r="E8871" s="27"/>
      <c r="F8871" s="26"/>
      <c r="G8871" s="28" t="str">
        <f t="shared" si="15"/>
        <v/>
      </c>
      <c r="H8871" s="31"/>
    </row>
    <row r="8872" spans="2:8">
      <c r="B8872" s="27"/>
      <c r="C8872" s="27"/>
      <c r="D8872" s="27"/>
      <c r="E8872" s="27"/>
      <c r="F8872" s="26"/>
      <c r="G8872" s="28" t="str">
        <f t="shared" si="15"/>
        <v/>
      </c>
      <c r="H8872" s="31"/>
    </row>
    <row r="8873" spans="2:8">
      <c r="B8873" s="27"/>
      <c r="C8873" s="27"/>
      <c r="D8873" s="27"/>
      <c r="E8873" s="27"/>
      <c r="F8873" s="26"/>
      <c r="G8873" s="28" t="str">
        <f t="shared" si="15"/>
        <v/>
      </c>
      <c r="H8873" s="31"/>
    </row>
    <row r="8874" spans="2:8">
      <c r="B8874" s="27"/>
      <c r="C8874" s="27"/>
      <c r="D8874" s="27"/>
      <c r="E8874" s="27"/>
      <c r="F8874" s="26"/>
      <c r="G8874" s="28" t="str">
        <f t="shared" si="15"/>
        <v/>
      </c>
      <c r="H8874" s="31"/>
    </row>
    <row r="8875" spans="2:8">
      <c r="B8875" s="27"/>
      <c r="C8875" s="27"/>
      <c r="D8875" s="27"/>
      <c r="E8875" s="27"/>
      <c r="F8875" s="26"/>
      <c r="G8875" s="28" t="str">
        <f t="shared" si="15"/>
        <v/>
      </c>
      <c r="H8875" s="31"/>
    </row>
    <row r="8876" spans="2:8">
      <c r="B8876" s="27"/>
      <c r="C8876" s="27"/>
      <c r="D8876" s="27"/>
      <c r="E8876" s="27"/>
      <c r="F8876" s="26"/>
      <c r="G8876" s="28" t="str">
        <f t="shared" si="15"/>
        <v/>
      </c>
      <c r="H8876" s="31"/>
    </row>
    <row r="8877" spans="2:8">
      <c r="B8877" s="27"/>
      <c r="C8877" s="27"/>
      <c r="D8877" s="27"/>
      <c r="E8877" s="27"/>
      <c r="F8877" s="26"/>
      <c r="G8877" s="28" t="str">
        <f t="shared" si="15"/>
        <v/>
      </c>
      <c r="H8877" s="31"/>
    </row>
    <row r="8878" spans="2:8">
      <c r="B8878" s="27"/>
      <c r="C8878" s="27"/>
      <c r="D8878" s="27"/>
      <c r="E8878" s="27"/>
      <c r="F8878" s="26"/>
      <c r="G8878" s="28" t="str">
        <f t="shared" si="15"/>
        <v/>
      </c>
      <c r="H8878" s="31"/>
    </row>
    <row r="8879" spans="2:8">
      <c r="B8879" s="27"/>
      <c r="C8879" s="27"/>
      <c r="D8879" s="27"/>
      <c r="E8879" s="27"/>
      <c r="F8879" s="26"/>
      <c r="G8879" s="28" t="str">
        <f t="shared" si="15"/>
        <v/>
      </c>
      <c r="H8879" s="31"/>
    </row>
    <row r="8880" spans="2:8">
      <c r="B8880" s="27"/>
      <c r="C8880" s="27"/>
      <c r="D8880" s="27"/>
      <c r="E8880" s="27"/>
      <c r="F8880" s="26"/>
      <c r="G8880" s="28" t="str">
        <f t="shared" si="15"/>
        <v/>
      </c>
      <c r="H8880" s="31"/>
    </row>
    <row r="8881" spans="2:8">
      <c r="B8881" s="27"/>
      <c r="C8881" s="27"/>
      <c r="D8881" s="27"/>
      <c r="E8881" s="27"/>
      <c r="F8881" s="26"/>
      <c r="G8881" s="28" t="str">
        <f t="shared" si="15"/>
        <v/>
      </c>
      <c r="H8881" s="31"/>
    </row>
    <row r="8882" spans="2:8">
      <c r="B8882" s="27"/>
      <c r="C8882" s="27"/>
      <c r="D8882" s="27"/>
      <c r="E8882" s="27"/>
      <c r="F8882" s="26"/>
      <c r="G8882" s="28" t="str">
        <f t="shared" si="15"/>
        <v/>
      </c>
      <c r="H8882" s="31"/>
    </row>
    <row r="8883" spans="2:8">
      <c r="B8883" s="27"/>
      <c r="C8883" s="27"/>
      <c r="D8883" s="27"/>
      <c r="E8883" s="27"/>
      <c r="F8883" s="26"/>
      <c r="G8883" s="28" t="str">
        <f t="shared" si="15"/>
        <v/>
      </c>
      <c r="H8883" s="31"/>
    </row>
    <row r="8884" spans="2:8">
      <c r="B8884" s="27"/>
      <c r="C8884" s="27"/>
      <c r="D8884" s="27"/>
      <c r="E8884" s="27"/>
      <c r="F8884" s="26"/>
      <c r="G8884" s="28" t="str">
        <f t="shared" si="15"/>
        <v/>
      </c>
      <c r="H8884" s="31"/>
    </row>
    <row r="8885" spans="2:8">
      <c r="B8885" s="27"/>
      <c r="C8885" s="27"/>
      <c r="D8885" s="27"/>
      <c r="E8885" s="27"/>
      <c r="F8885" s="26"/>
      <c r="G8885" s="28" t="str">
        <f t="shared" si="15"/>
        <v/>
      </c>
      <c r="H8885" s="31"/>
    </row>
    <row r="8886" spans="2:8">
      <c r="B8886" s="27"/>
      <c r="C8886" s="27"/>
      <c r="D8886" s="27"/>
      <c r="E8886" s="27"/>
      <c r="F8886" s="26"/>
      <c r="G8886" s="28" t="str">
        <f t="shared" ref="G8886:G8949" si="16">IF(F8886="","",IF(F8886="EI",4,IF(F8886="EO",5.2,IF(F8886="EQ",3.9,IF(F8886="ILF",7.5,IF(F8886="EIF",5.4))))))</f>
        <v/>
      </c>
      <c r="H8886" s="31"/>
    </row>
    <row r="8887" spans="2:8">
      <c r="B8887" s="27"/>
      <c r="C8887" s="27"/>
      <c r="D8887" s="27"/>
      <c r="E8887" s="27"/>
      <c r="F8887" s="26"/>
      <c r="G8887" s="28" t="str">
        <f t="shared" si="16"/>
        <v/>
      </c>
      <c r="H8887" s="31"/>
    </row>
    <row r="8888" spans="2:8">
      <c r="B8888" s="27"/>
      <c r="C8888" s="27"/>
      <c r="D8888" s="27"/>
      <c r="E8888" s="27"/>
      <c r="F8888" s="26"/>
      <c r="G8888" s="28" t="str">
        <f t="shared" si="16"/>
        <v/>
      </c>
      <c r="H8888" s="31"/>
    </row>
    <row r="8889" spans="2:8">
      <c r="B8889" s="27"/>
      <c r="C8889" s="27"/>
      <c r="D8889" s="27"/>
      <c r="E8889" s="27"/>
      <c r="F8889" s="26"/>
      <c r="G8889" s="28" t="str">
        <f t="shared" si="16"/>
        <v/>
      </c>
      <c r="H8889" s="31"/>
    </row>
    <row r="8890" spans="2:8">
      <c r="B8890" s="27"/>
      <c r="C8890" s="27"/>
      <c r="D8890" s="27"/>
      <c r="E8890" s="27"/>
      <c r="F8890" s="26"/>
      <c r="G8890" s="28" t="str">
        <f t="shared" si="16"/>
        <v/>
      </c>
      <c r="H8890" s="31"/>
    </row>
    <row r="8891" spans="2:8">
      <c r="B8891" s="27"/>
      <c r="C8891" s="27"/>
      <c r="D8891" s="27"/>
      <c r="E8891" s="27"/>
      <c r="F8891" s="26"/>
      <c r="G8891" s="28" t="str">
        <f t="shared" si="16"/>
        <v/>
      </c>
      <c r="H8891" s="31"/>
    </row>
    <row r="8892" spans="2:8">
      <c r="B8892" s="27"/>
      <c r="C8892" s="27"/>
      <c r="D8892" s="27"/>
      <c r="E8892" s="27"/>
      <c r="F8892" s="26"/>
      <c r="G8892" s="28" t="str">
        <f t="shared" si="16"/>
        <v/>
      </c>
      <c r="H8892" s="31"/>
    </row>
    <row r="8893" spans="2:8">
      <c r="B8893" s="27"/>
      <c r="C8893" s="27"/>
      <c r="D8893" s="27"/>
      <c r="E8893" s="27"/>
      <c r="F8893" s="26"/>
      <c r="G8893" s="28" t="str">
        <f t="shared" si="16"/>
        <v/>
      </c>
      <c r="H8893" s="31"/>
    </row>
    <row r="8894" spans="2:8">
      <c r="B8894" s="27"/>
      <c r="C8894" s="27"/>
      <c r="D8894" s="27"/>
      <c r="E8894" s="27"/>
      <c r="F8894" s="26"/>
      <c r="G8894" s="28" t="str">
        <f t="shared" si="16"/>
        <v/>
      </c>
      <c r="H8894" s="31"/>
    </row>
    <row r="8895" spans="2:8">
      <c r="B8895" s="27"/>
      <c r="C8895" s="27"/>
      <c r="D8895" s="27"/>
      <c r="E8895" s="27"/>
      <c r="F8895" s="26"/>
      <c r="G8895" s="28" t="str">
        <f t="shared" si="16"/>
        <v/>
      </c>
      <c r="H8895" s="31"/>
    </row>
    <row r="8896" spans="2:8">
      <c r="B8896" s="27"/>
      <c r="C8896" s="27"/>
      <c r="D8896" s="27"/>
      <c r="E8896" s="27"/>
      <c r="F8896" s="26"/>
      <c r="G8896" s="28" t="str">
        <f t="shared" si="16"/>
        <v/>
      </c>
      <c r="H8896" s="31"/>
    </row>
    <row r="8897" spans="2:8">
      <c r="B8897" s="27"/>
      <c r="C8897" s="27"/>
      <c r="D8897" s="27"/>
      <c r="E8897" s="27"/>
      <c r="F8897" s="26"/>
      <c r="G8897" s="28" t="str">
        <f t="shared" si="16"/>
        <v/>
      </c>
      <c r="H8897" s="31"/>
    </row>
    <row r="8898" spans="2:8">
      <c r="B8898" s="27"/>
      <c r="C8898" s="27"/>
      <c r="D8898" s="27"/>
      <c r="E8898" s="27"/>
      <c r="F8898" s="26"/>
      <c r="G8898" s="28" t="str">
        <f t="shared" si="16"/>
        <v/>
      </c>
      <c r="H8898" s="31"/>
    </row>
    <row r="8899" spans="2:8">
      <c r="B8899" s="27"/>
      <c r="C8899" s="27"/>
      <c r="D8899" s="27"/>
      <c r="E8899" s="27"/>
      <c r="F8899" s="26"/>
      <c r="G8899" s="28" t="str">
        <f t="shared" si="16"/>
        <v/>
      </c>
      <c r="H8899" s="31"/>
    </row>
    <row r="8900" spans="2:8">
      <c r="B8900" s="27"/>
      <c r="C8900" s="27"/>
      <c r="D8900" s="27"/>
      <c r="E8900" s="27"/>
      <c r="F8900" s="26"/>
      <c r="G8900" s="28" t="str">
        <f t="shared" si="16"/>
        <v/>
      </c>
      <c r="H8900" s="31"/>
    </row>
    <row r="8901" spans="2:8">
      <c r="B8901" s="27"/>
      <c r="C8901" s="27"/>
      <c r="D8901" s="27"/>
      <c r="E8901" s="27"/>
      <c r="F8901" s="26"/>
      <c r="G8901" s="28" t="str">
        <f t="shared" si="16"/>
        <v/>
      </c>
      <c r="H8901" s="31"/>
    </row>
    <row r="8902" spans="2:8">
      <c r="B8902" s="27"/>
      <c r="C8902" s="27"/>
      <c r="D8902" s="27"/>
      <c r="E8902" s="27"/>
      <c r="F8902" s="26"/>
      <c r="G8902" s="28" t="str">
        <f t="shared" si="16"/>
        <v/>
      </c>
      <c r="H8902" s="31"/>
    </row>
    <row r="8903" spans="2:8">
      <c r="B8903" s="27"/>
      <c r="C8903" s="27"/>
      <c r="D8903" s="27"/>
      <c r="E8903" s="27"/>
      <c r="F8903" s="26"/>
      <c r="G8903" s="28" t="str">
        <f t="shared" si="16"/>
        <v/>
      </c>
      <c r="H8903" s="31"/>
    </row>
    <row r="8904" spans="2:8">
      <c r="B8904" s="27"/>
      <c r="C8904" s="27"/>
      <c r="D8904" s="27"/>
      <c r="E8904" s="27"/>
      <c r="F8904" s="26"/>
      <c r="G8904" s="28" t="str">
        <f t="shared" si="16"/>
        <v/>
      </c>
      <c r="H8904" s="31"/>
    </row>
    <row r="8905" spans="2:8">
      <c r="B8905" s="27"/>
      <c r="C8905" s="27"/>
      <c r="D8905" s="27"/>
      <c r="E8905" s="27"/>
      <c r="F8905" s="26"/>
      <c r="G8905" s="28" t="str">
        <f t="shared" si="16"/>
        <v/>
      </c>
      <c r="H8905" s="31"/>
    </row>
    <row r="8906" spans="2:8">
      <c r="B8906" s="27"/>
      <c r="C8906" s="27"/>
      <c r="D8906" s="27"/>
      <c r="E8906" s="27"/>
      <c r="F8906" s="26"/>
      <c r="G8906" s="28" t="str">
        <f t="shared" si="16"/>
        <v/>
      </c>
      <c r="H8906" s="31"/>
    </row>
    <row r="8907" spans="2:8">
      <c r="B8907" s="27"/>
      <c r="C8907" s="27"/>
      <c r="D8907" s="27"/>
      <c r="E8907" s="27"/>
      <c r="F8907" s="26"/>
      <c r="G8907" s="28" t="str">
        <f t="shared" si="16"/>
        <v/>
      </c>
      <c r="H8907" s="31"/>
    </row>
    <row r="8908" spans="2:8">
      <c r="B8908" s="27"/>
      <c r="C8908" s="27"/>
      <c r="D8908" s="27"/>
      <c r="E8908" s="27"/>
      <c r="F8908" s="26"/>
      <c r="G8908" s="28" t="str">
        <f t="shared" si="16"/>
        <v/>
      </c>
      <c r="H8908" s="31"/>
    </row>
    <row r="8909" spans="2:8">
      <c r="B8909" s="27"/>
      <c r="C8909" s="27"/>
      <c r="D8909" s="27"/>
      <c r="E8909" s="27"/>
      <c r="F8909" s="26"/>
      <c r="G8909" s="28" t="str">
        <f t="shared" si="16"/>
        <v/>
      </c>
      <c r="H8909" s="31"/>
    </row>
    <row r="8910" spans="2:8">
      <c r="B8910" s="27"/>
      <c r="C8910" s="27"/>
      <c r="D8910" s="27"/>
      <c r="E8910" s="27"/>
      <c r="F8910" s="26"/>
      <c r="G8910" s="28" t="str">
        <f t="shared" si="16"/>
        <v/>
      </c>
      <c r="H8910" s="31"/>
    </row>
    <row r="8911" spans="2:8">
      <c r="B8911" s="27"/>
      <c r="C8911" s="27"/>
      <c r="D8911" s="27"/>
      <c r="E8911" s="27"/>
      <c r="F8911" s="26"/>
      <c r="G8911" s="28" t="str">
        <f t="shared" si="16"/>
        <v/>
      </c>
      <c r="H8911" s="31"/>
    </row>
    <row r="8912" spans="2:8">
      <c r="B8912" s="27"/>
      <c r="C8912" s="27"/>
      <c r="D8912" s="27"/>
      <c r="E8912" s="27"/>
      <c r="F8912" s="26"/>
      <c r="G8912" s="28" t="str">
        <f t="shared" si="16"/>
        <v/>
      </c>
      <c r="H8912" s="31"/>
    </row>
    <row r="8913" spans="2:8">
      <c r="B8913" s="27"/>
      <c r="C8913" s="27"/>
      <c r="D8913" s="27"/>
      <c r="E8913" s="27"/>
      <c r="F8913" s="26"/>
      <c r="G8913" s="28" t="str">
        <f t="shared" si="16"/>
        <v/>
      </c>
      <c r="H8913" s="31"/>
    </row>
    <row r="8914" spans="2:8">
      <c r="B8914" s="27"/>
      <c r="C8914" s="27"/>
      <c r="D8914" s="27"/>
      <c r="E8914" s="27"/>
      <c r="F8914" s="26"/>
      <c r="G8914" s="28" t="str">
        <f t="shared" si="16"/>
        <v/>
      </c>
      <c r="H8914" s="31"/>
    </row>
    <row r="8915" spans="2:8">
      <c r="B8915" s="27"/>
      <c r="C8915" s="27"/>
      <c r="D8915" s="27"/>
      <c r="E8915" s="27"/>
      <c r="F8915" s="26"/>
      <c r="G8915" s="28" t="str">
        <f t="shared" si="16"/>
        <v/>
      </c>
      <c r="H8915" s="31"/>
    </row>
    <row r="8916" spans="2:8">
      <c r="B8916" s="27"/>
      <c r="C8916" s="27"/>
      <c r="D8916" s="27"/>
      <c r="E8916" s="27"/>
      <c r="F8916" s="26"/>
      <c r="G8916" s="28" t="str">
        <f t="shared" si="16"/>
        <v/>
      </c>
      <c r="H8916" s="31"/>
    </row>
    <row r="8917" spans="2:8">
      <c r="B8917" s="27"/>
      <c r="C8917" s="27"/>
      <c r="D8917" s="27"/>
      <c r="E8917" s="27"/>
      <c r="F8917" s="26"/>
      <c r="G8917" s="28" t="str">
        <f t="shared" si="16"/>
        <v/>
      </c>
      <c r="H8917" s="31"/>
    </row>
    <row r="8918" spans="2:8">
      <c r="B8918" s="27"/>
      <c r="C8918" s="27"/>
      <c r="D8918" s="27"/>
      <c r="E8918" s="27"/>
      <c r="F8918" s="26"/>
      <c r="G8918" s="28" t="str">
        <f t="shared" si="16"/>
        <v/>
      </c>
      <c r="H8918" s="31"/>
    </row>
    <row r="8919" spans="2:8">
      <c r="B8919" s="27"/>
      <c r="C8919" s="27"/>
      <c r="D8919" s="27"/>
      <c r="E8919" s="27"/>
      <c r="F8919" s="26"/>
      <c r="G8919" s="28" t="str">
        <f t="shared" si="16"/>
        <v/>
      </c>
      <c r="H8919" s="31"/>
    </row>
    <row r="8920" spans="2:8">
      <c r="B8920" s="27"/>
      <c r="C8920" s="27"/>
      <c r="D8920" s="27"/>
      <c r="E8920" s="27"/>
      <c r="F8920" s="26"/>
      <c r="G8920" s="28" t="str">
        <f t="shared" si="16"/>
        <v/>
      </c>
      <c r="H8920" s="31"/>
    </row>
    <row r="8921" spans="2:8">
      <c r="B8921" s="27"/>
      <c r="C8921" s="27"/>
      <c r="D8921" s="27"/>
      <c r="E8921" s="27"/>
      <c r="F8921" s="26"/>
      <c r="G8921" s="28" t="str">
        <f t="shared" si="16"/>
        <v/>
      </c>
      <c r="H8921" s="31"/>
    </row>
    <row r="8922" spans="2:8">
      <c r="B8922" s="27"/>
      <c r="C8922" s="27"/>
      <c r="D8922" s="27"/>
      <c r="E8922" s="27"/>
      <c r="F8922" s="26"/>
      <c r="G8922" s="28" t="str">
        <f t="shared" si="16"/>
        <v/>
      </c>
      <c r="H8922" s="31"/>
    </row>
    <row r="8923" spans="2:8">
      <c r="B8923" s="27"/>
      <c r="C8923" s="27"/>
      <c r="D8923" s="27"/>
      <c r="E8923" s="27"/>
      <c r="F8923" s="26"/>
      <c r="G8923" s="28" t="str">
        <f t="shared" si="16"/>
        <v/>
      </c>
      <c r="H8923" s="31"/>
    </row>
    <row r="8924" spans="2:8">
      <c r="B8924" s="27"/>
      <c r="C8924" s="27"/>
      <c r="D8924" s="27"/>
      <c r="E8924" s="27"/>
      <c r="F8924" s="26"/>
      <c r="G8924" s="28" t="str">
        <f t="shared" si="16"/>
        <v/>
      </c>
      <c r="H8924" s="31"/>
    </row>
    <row r="8925" spans="2:8">
      <c r="B8925" s="27"/>
      <c r="C8925" s="27"/>
      <c r="D8925" s="27"/>
      <c r="E8925" s="27"/>
      <c r="F8925" s="26"/>
      <c r="G8925" s="28" t="str">
        <f t="shared" si="16"/>
        <v/>
      </c>
      <c r="H8925" s="31"/>
    </row>
    <row r="8926" spans="2:8">
      <c r="B8926" s="27"/>
      <c r="C8926" s="27"/>
      <c r="D8926" s="27"/>
      <c r="E8926" s="27"/>
      <c r="F8926" s="26"/>
      <c r="G8926" s="28" t="str">
        <f t="shared" si="16"/>
        <v/>
      </c>
      <c r="H8926" s="31"/>
    </row>
    <row r="8927" spans="2:8">
      <c r="B8927" s="27"/>
      <c r="C8927" s="27"/>
      <c r="D8927" s="27"/>
      <c r="E8927" s="27"/>
      <c r="F8927" s="26"/>
      <c r="G8927" s="28" t="str">
        <f t="shared" si="16"/>
        <v/>
      </c>
      <c r="H8927" s="31"/>
    </row>
    <row r="8928" spans="2:8">
      <c r="B8928" s="27"/>
      <c r="C8928" s="27"/>
      <c r="D8928" s="27"/>
      <c r="E8928" s="27"/>
      <c r="F8928" s="26"/>
      <c r="G8928" s="28" t="str">
        <f t="shared" si="16"/>
        <v/>
      </c>
      <c r="H8928" s="31"/>
    </row>
    <row r="8929" spans="2:8">
      <c r="B8929" s="27"/>
      <c r="C8929" s="27"/>
      <c r="D8929" s="27"/>
      <c r="E8929" s="27"/>
      <c r="F8929" s="26"/>
      <c r="G8929" s="28" t="str">
        <f t="shared" si="16"/>
        <v/>
      </c>
      <c r="H8929" s="31"/>
    </row>
    <row r="8930" spans="2:8">
      <c r="B8930" s="27"/>
      <c r="C8930" s="27"/>
      <c r="D8930" s="27"/>
      <c r="E8930" s="27"/>
      <c r="F8930" s="26"/>
      <c r="G8930" s="28" t="str">
        <f t="shared" si="16"/>
        <v/>
      </c>
      <c r="H8930" s="31"/>
    </row>
    <row r="8931" spans="2:8">
      <c r="B8931" s="27"/>
      <c r="C8931" s="27"/>
      <c r="D8931" s="27"/>
      <c r="E8931" s="27"/>
      <c r="F8931" s="26"/>
      <c r="G8931" s="28" t="str">
        <f t="shared" si="16"/>
        <v/>
      </c>
      <c r="H8931" s="31"/>
    </row>
    <row r="8932" spans="2:8">
      <c r="B8932" s="27"/>
      <c r="C8932" s="27"/>
      <c r="D8932" s="27"/>
      <c r="E8932" s="27"/>
      <c r="F8932" s="26"/>
      <c r="G8932" s="28" t="str">
        <f t="shared" si="16"/>
        <v/>
      </c>
      <c r="H8932" s="31"/>
    </row>
    <row r="8933" spans="2:8">
      <c r="B8933" s="27"/>
      <c r="C8933" s="27"/>
      <c r="D8933" s="27"/>
      <c r="E8933" s="27"/>
      <c r="F8933" s="26"/>
      <c r="G8933" s="28" t="str">
        <f t="shared" si="16"/>
        <v/>
      </c>
      <c r="H8933" s="31"/>
    </row>
    <row r="8934" spans="2:8">
      <c r="B8934" s="27"/>
      <c r="C8934" s="27"/>
      <c r="D8934" s="27"/>
      <c r="E8934" s="27"/>
      <c r="F8934" s="26"/>
      <c r="G8934" s="28" t="str">
        <f t="shared" si="16"/>
        <v/>
      </c>
      <c r="H8934" s="31"/>
    </row>
    <row r="8935" spans="2:8">
      <c r="B8935" s="27"/>
      <c r="C8935" s="27"/>
      <c r="D8935" s="27"/>
      <c r="E8935" s="27"/>
      <c r="F8935" s="26"/>
      <c r="G8935" s="28" t="str">
        <f t="shared" si="16"/>
        <v/>
      </c>
      <c r="H8935" s="31"/>
    </row>
    <row r="8936" spans="2:8">
      <c r="B8936" s="27"/>
      <c r="C8936" s="27"/>
      <c r="D8936" s="27"/>
      <c r="E8936" s="27"/>
      <c r="F8936" s="26"/>
      <c r="G8936" s="28" t="str">
        <f t="shared" si="16"/>
        <v/>
      </c>
      <c r="H8936" s="31"/>
    </row>
    <row r="8937" spans="2:8">
      <c r="B8937" s="27"/>
      <c r="C8937" s="27"/>
      <c r="D8937" s="27"/>
      <c r="E8937" s="27"/>
      <c r="F8937" s="26"/>
      <c r="G8937" s="28" t="str">
        <f t="shared" si="16"/>
        <v/>
      </c>
      <c r="H8937" s="31"/>
    </row>
    <row r="8938" spans="2:8">
      <c r="B8938" s="27"/>
      <c r="C8938" s="27"/>
      <c r="D8938" s="27"/>
      <c r="E8938" s="27"/>
      <c r="F8938" s="26"/>
      <c r="G8938" s="28" t="str">
        <f t="shared" si="16"/>
        <v/>
      </c>
      <c r="H8938" s="31"/>
    </row>
    <row r="8939" spans="2:8">
      <c r="B8939" s="27"/>
      <c r="C8939" s="27"/>
      <c r="D8939" s="27"/>
      <c r="E8939" s="27"/>
      <c r="F8939" s="26"/>
      <c r="G8939" s="28" t="str">
        <f t="shared" si="16"/>
        <v/>
      </c>
      <c r="H8939" s="31"/>
    </row>
    <row r="8940" spans="2:8">
      <c r="B8940" s="27"/>
      <c r="C8940" s="27"/>
      <c r="D8940" s="27"/>
      <c r="E8940" s="27"/>
      <c r="F8940" s="26"/>
      <c r="G8940" s="28" t="str">
        <f t="shared" si="16"/>
        <v/>
      </c>
      <c r="H8940" s="31"/>
    </row>
    <row r="8941" spans="2:8">
      <c r="B8941" s="27"/>
      <c r="C8941" s="27"/>
      <c r="D8941" s="27"/>
      <c r="E8941" s="27"/>
      <c r="F8941" s="26"/>
      <c r="G8941" s="28" t="str">
        <f t="shared" si="16"/>
        <v/>
      </c>
      <c r="H8941" s="31"/>
    </row>
    <row r="8942" spans="2:8">
      <c r="B8942" s="27"/>
      <c r="C8942" s="27"/>
      <c r="D8942" s="27"/>
      <c r="E8942" s="27"/>
      <c r="F8942" s="26"/>
      <c r="G8942" s="28" t="str">
        <f t="shared" si="16"/>
        <v/>
      </c>
      <c r="H8942" s="31"/>
    </row>
    <row r="8943" spans="2:8">
      <c r="B8943" s="27"/>
      <c r="C8943" s="27"/>
      <c r="D8943" s="27"/>
      <c r="E8943" s="27"/>
      <c r="F8943" s="26"/>
      <c r="G8943" s="28" t="str">
        <f t="shared" si="16"/>
        <v/>
      </c>
      <c r="H8943" s="31"/>
    </row>
    <row r="8944" spans="2:8">
      <c r="B8944" s="27"/>
      <c r="C8944" s="27"/>
      <c r="D8944" s="27"/>
      <c r="E8944" s="27"/>
      <c r="F8944" s="26"/>
      <c r="G8944" s="28" t="str">
        <f t="shared" si="16"/>
        <v/>
      </c>
      <c r="H8944" s="31"/>
    </row>
    <row r="8945" spans="2:8">
      <c r="B8945" s="27"/>
      <c r="C8945" s="27"/>
      <c r="D8945" s="27"/>
      <c r="E8945" s="27"/>
      <c r="F8945" s="26"/>
      <c r="G8945" s="28" t="str">
        <f t="shared" si="16"/>
        <v/>
      </c>
      <c r="H8945" s="31"/>
    </row>
    <row r="8946" spans="2:8">
      <c r="B8946" s="27"/>
      <c r="C8946" s="27"/>
      <c r="D8946" s="27"/>
      <c r="E8946" s="27"/>
      <c r="F8946" s="26"/>
      <c r="G8946" s="28" t="str">
        <f t="shared" si="16"/>
        <v/>
      </c>
      <c r="H8946" s="31"/>
    </row>
    <row r="8947" spans="2:8">
      <c r="B8947" s="27"/>
      <c r="C8947" s="27"/>
      <c r="D8947" s="27"/>
      <c r="E8947" s="27"/>
      <c r="F8947" s="26"/>
      <c r="G8947" s="28" t="str">
        <f t="shared" si="16"/>
        <v/>
      </c>
      <c r="H8947" s="31"/>
    </row>
    <row r="8948" spans="2:8">
      <c r="B8948" s="27"/>
      <c r="C8948" s="27"/>
      <c r="D8948" s="27"/>
      <c r="E8948" s="27"/>
      <c r="F8948" s="26"/>
      <c r="G8948" s="28" t="str">
        <f t="shared" si="16"/>
        <v/>
      </c>
      <c r="H8948" s="31"/>
    </row>
    <row r="8949" spans="2:8">
      <c r="B8949" s="27"/>
      <c r="C8949" s="27"/>
      <c r="D8949" s="27"/>
      <c r="E8949" s="27"/>
      <c r="F8949" s="26"/>
      <c r="G8949" s="28" t="str">
        <f t="shared" si="16"/>
        <v/>
      </c>
      <c r="H8949" s="31"/>
    </row>
    <row r="8950" spans="2:8">
      <c r="B8950" s="27"/>
      <c r="C8950" s="27"/>
      <c r="D8950" s="27"/>
      <c r="E8950" s="27"/>
      <c r="F8950" s="26"/>
      <c r="G8950" s="28" t="str">
        <f t="shared" ref="G8950:G9013" si="17">IF(F8950="","",IF(F8950="EI",4,IF(F8950="EO",5.2,IF(F8950="EQ",3.9,IF(F8950="ILF",7.5,IF(F8950="EIF",5.4))))))</f>
        <v/>
      </c>
      <c r="H8950" s="31"/>
    </row>
    <row r="8951" spans="2:8">
      <c r="B8951" s="27"/>
      <c r="C8951" s="27"/>
      <c r="D8951" s="27"/>
      <c r="E8951" s="27"/>
      <c r="F8951" s="26"/>
      <c r="G8951" s="28" t="str">
        <f t="shared" si="17"/>
        <v/>
      </c>
      <c r="H8951" s="31"/>
    </row>
    <row r="8952" spans="2:8">
      <c r="B8952" s="27"/>
      <c r="C8952" s="27"/>
      <c r="D8952" s="27"/>
      <c r="E8952" s="27"/>
      <c r="F8952" s="26"/>
      <c r="G8952" s="28" t="str">
        <f t="shared" si="17"/>
        <v/>
      </c>
      <c r="H8952" s="31"/>
    </row>
    <row r="8953" spans="2:8">
      <c r="B8953" s="27"/>
      <c r="C8953" s="27"/>
      <c r="D8953" s="27"/>
      <c r="E8953" s="27"/>
      <c r="F8953" s="26"/>
      <c r="G8953" s="28" t="str">
        <f t="shared" si="17"/>
        <v/>
      </c>
      <c r="H8953" s="31"/>
    </row>
    <row r="8954" spans="2:8">
      <c r="B8954" s="27"/>
      <c r="C8954" s="27"/>
      <c r="D8954" s="27"/>
      <c r="E8954" s="27"/>
      <c r="F8954" s="26"/>
      <c r="G8954" s="28" t="str">
        <f t="shared" si="17"/>
        <v/>
      </c>
      <c r="H8954" s="31"/>
    </row>
    <row r="8955" spans="2:8">
      <c r="B8955" s="27"/>
      <c r="C8955" s="27"/>
      <c r="D8955" s="27"/>
      <c r="E8955" s="27"/>
      <c r="F8955" s="26"/>
      <c r="G8955" s="28" t="str">
        <f t="shared" si="17"/>
        <v/>
      </c>
      <c r="H8955" s="31"/>
    </row>
    <row r="8956" spans="2:8">
      <c r="B8956" s="27"/>
      <c r="C8956" s="27"/>
      <c r="D8956" s="27"/>
      <c r="E8956" s="27"/>
      <c r="F8956" s="26"/>
      <c r="G8956" s="28" t="str">
        <f t="shared" si="17"/>
        <v/>
      </c>
      <c r="H8956" s="31"/>
    </row>
    <row r="8957" spans="2:8">
      <c r="B8957" s="27"/>
      <c r="C8957" s="27"/>
      <c r="D8957" s="27"/>
      <c r="E8957" s="27"/>
      <c r="F8957" s="26"/>
      <c r="G8957" s="28" t="str">
        <f t="shared" si="17"/>
        <v/>
      </c>
      <c r="H8957" s="31"/>
    </row>
    <row r="8958" spans="2:8">
      <c r="B8958" s="27"/>
      <c r="C8958" s="27"/>
      <c r="D8958" s="27"/>
      <c r="E8958" s="27"/>
      <c r="F8958" s="26"/>
      <c r="G8958" s="28" t="str">
        <f t="shared" si="17"/>
        <v/>
      </c>
      <c r="H8958" s="31"/>
    </row>
    <row r="8959" spans="2:8">
      <c r="B8959" s="27"/>
      <c r="C8959" s="27"/>
      <c r="D8959" s="27"/>
      <c r="E8959" s="27"/>
      <c r="F8959" s="26"/>
      <c r="G8959" s="28" t="str">
        <f t="shared" si="17"/>
        <v/>
      </c>
      <c r="H8959" s="31"/>
    </row>
    <row r="8960" spans="2:8">
      <c r="B8960" s="27"/>
      <c r="C8960" s="27"/>
      <c r="D8960" s="27"/>
      <c r="E8960" s="27"/>
      <c r="F8960" s="26"/>
      <c r="G8960" s="28" t="str">
        <f t="shared" si="17"/>
        <v/>
      </c>
      <c r="H8960" s="31"/>
    </row>
    <row r="8961" spans="2:8">
      <c r="B8961" s="27"/>
      <c r="C8961" s="27"/>
      <c r="D8961" s="27"/>
      <c r="E8961" s="27"/>
      <c r="F8961" s="26"/>
      <c r="G8961" s="28" t="str">
        <f t="shared" si="17"/>
        <v/>
      </c>
      <c r="H8961" s="31"/>
    </row>
    <row r="8962" spans="2:8">
      <c r="B8962" s="27"/>
      <c r="C8962" s="27"/>
      <c r="D8962" s="27"/>
      <c r="E8962" s="27"/>
      <c r="F8962" s="26"/>
      <c r="G8962" s="28" t="str">
        <f t="shared" si="17"/>
        <v/>
      </c>
      <c r="H8962" s="31"/>
    </row>
    <row r="8963" spans="2:8">
      <c r="B8963" s="27"/>
      <c r="C8963" s="27"/>
      <c r="D8963" s="27"/>
      <c r="E8963" s="27"/>
      <c r="F8963" s="26"/>
      <c r="G8963" s="28" t="str">
        <f t="shared" si="17"/>
        <v/>
      </c>
      <c r="H8963" s="31"/>
    </row>
    <row r="8964" spans="2:8">
      <c r="B8964" s="27"/>
      <c r="C8964" s="27"/>
      <c r="D8964" s="27"/>
      <c r="E8964" s="27"/>
      <c r="F8964" s="26"/>
      <c r="G8964" s="28" t="str">
        <f t="shared" si="17"/>
        <v/>
      </c>
      <c r="H8964" s="31"/>
    </row>
    <row r="8965" spans="2:8">
      <c r="B8965" s="27"/>
      <c r="C8965" s="27"/>
      <c r="D8965" s="27"/>
      <c r="E8965" s="27"/>
      <c r="F8965" s="26"/>
      <c r="G8965" s="28" t="str">
        <f t="shared" si="17"/>
        <v/>
      </c>
      <c r="H8965" s="31"/>
    </row>
    <row r="8966" spans="2:8">
      <c r="B8966" s="27"/>
      <c r="C8966" s="27"/>
      <c r="D8966" s="27"/>
      <c r="E8966" s="27"/>
      <c r="F8966" s="26"/>
      <c r="G8966" s="28" t="str">
        <f t="shared" si="17"/>
        <v/>
      </c>
      <c r="H8966" s="31"/>
    </row>
    <row r="8967" spans="2:8">
      <c r="B8967" s="27"/>
      <c r="C8967" s="27"/>
      <c r="D8967" s="27"/>
      <c r="E8967" s="27"/>
      <c r="F8967" s="26"/>
      <c r="G8967" s="28" t="str">
        <f t="shared" si="17"/>
        <v/>
      </c>
      <c r="H8967" s="31"/>
    </row>
    <row r="8968" spans="2:8">
      <c r="B8968" s="27"/>
      <c r="C8968" s="27"/>
      <c r="D8968" s="27"/>
      <c r="E8968" s="27"/>
      <c r="F8968" s="26"/>
      <c r="G8968" s="28" t="str">
        <f t="shared" si="17"/>
        <v/>
      </c>
      <c r="H8968" s="31"/>
    </row>
    <row r="8969" spans="2:8">
      <c r="B8969" s="27"/>
      <c r="C8969" s="27"/>
      <c r="D8969" s="27"/>
      <c r="E8969" s="27"/>
      <c r="F8969" s="26"/>
      <c r="G8969" s="28" t="str">
        <f t="shared" si="17"/>
        <v/>
      </c>
      <c r="H8969" s="31"/>
    </row>
    <row r="8970" spans="2:8">
      <c r="B8970" s="27"/>
      <c r="C8970" s="27"/>
      <c r="D8970" s="27"/>
      <c r="E8970" s="27"/>
      <c r="F8970" s="26"/>
      <c r="G8970" s="28" t="str">
        <f t="shared" si="17"/>
        <v/>
      </c>
      <c r="H8970" s="31"/>
    </row>
    <row r="8971" spans="2:8">
      <c r="B8971" s="27"/>
      <c r="C8971" s="27"/>
      <c r="D8971" s="27"/>
      <c r="E8971" s="27"/>
      <c r="F8971" s="26"/>
      <c r="G8971" s="28" t="str">
        <f t="shared" si="17"/>
        <v/>
      </c>
      <c r="H8971" s="31"/>
    </row>
    <row r="8972" spans="2:8">
      <c r="B8972" s="27"/>
      <c r="C8972" s="27"/>
      <c r="D8972" s="27"/>
      <c r="E8972" s="27"/>
      <c r="F8972" s="26"/>
      <c r="G8972" s="28" t="str">
        <f t="shared" si="17"/>
        <v/>
      </c>
      <c r="H8972" s="31"/>
    </row>
    <row r="8973" spans="2:8">
      <c r="B8973" s="27"/>
      <c r="C8973" s="27"/>
      <c r="D8973" s="27"/>
      <c r="E8973" s="27"/>
      <c r="F8973" s="26"/>
      <c r="G8973" s="28" t="str">
        <f t="shared" si="17"/>
        <v/>
      </c>
      <c r="H8973" s="31"/>
    </row>
    <row r="8974" spans="2:8">
      <c r="B8974" s="27"/>
      <c r="C8974" s="27"/>
      <c r="D8974" s="27"/>
      <c r="E8974" s="27"/>
      <c r="F8974" s="26"/>
      <c r="G8974" s="28" t="str">
        <f t="shared" si="17"/>
        <v/>
      </c>
      <c r="H8974" s="31"/>
    </row>
    <row r="8975" spans="2:8">
      <c r="B8975" s="27"/>
      <c r="C8975" s="27"/>
      <c r="D8975" s="27"/>
      <c r="E8975" s="27"/>
      <c r="F8975" s="26"/>
      <c r="G8975" s="28" t="str">
        <f t="shared" si="17"/>
        <v/>
      </c>
      <c r="H8975" s="31"/>
    </row>
    <row r="8976" spans="2:8">
      <c r="B8976" s="27"/>
      <c r="C8976" s="27"/>
      <c r="D8976" s="27"/>
      <c r="E8976" s="27"/>
      <c r="F8976" s="26"/>
      <c r="G8976" s="28" t="str">
        <f t="shared" si="17"/>
        <v/>
      </c>
      <c r="H8976" s="31"/>
    </row>
    <row r="8977" spans="2:8">
      <c r="B8977" s="27"/>
      <c r="C8977" s="27"/>
      <c r="D8977" s="27"/>
      <c r="E8977" s="27"/>
      <c r="F8977" s="26"/>
      <c r="G8977" s="28" t="str">
        <f t="shared" si="17"/>
        <v/>
      </c>
      <c r="H8977" s="31"/>
    </row>
    <row r="8978" spans="2:8">
      <c r="B8978" s="27"/>
      <c r="C8978" s="27"/>
      <c r="D8978" s="27"/>
      <c r="E8978" s="27"/>
      <c r="F8978" s="26"/>
      <c r="G8978" s="28" t="str">
        <f t="shared" si="17"/>
        <v/>
      </c>
      <c r="H8978" s="31"/>
    </row>
    <row r="8979" spans="2:8">
      <c r="B8979" s="27"/>
      <c r="C8979" s="27"/>
      <c r="D8979" s="27"/>
      <c r="E8979" s="27"/>
      <c r="F8979" s="26"/>
      <c r="G8979" s="28" t="str">
        <f t="shared" si="17"/>
        <v/>
      </c>
      <c r="H8979" s="31"/>
    </row>
    <row r="8980" spans="2:8">
      <c r="B8980" s="27"/>
      <c r="C8980" s="27"/>
      <c r="D8980" s="27"/>
      <c r="E8980" s="27"/>
      <c r="F8980" s="26"/>
      <c r="G8980" s="28" t="str">
        <f t="shared" si="17"/>
        <v/>
      </c>
      <c r="H8980" s="31"/>
    </row>
    <row r="8981" spans="2:8">
      <c r="B8981" s="27"/>
      <c r="C8981" s="27"/>
      <c r="D8981" s="27"/>
      <c r="E8981" s="27"/>
      <c r="F8981" s="26"/>
      <c r="G8981" s="28" t="str">
        <f t="shared" si="17"/>
        <v/>
      </c>
      <c r="H8981" s="31"/>
    </row>
    <row r="8982" spans="2:8">
      <c r="B8982" s="27"/>
      <c r="C8982" s="27"/>
      <c r="D8982" s="27"/>
      <c r="E8982" s="27"/>
      <c r="F8982" s="26"/>
      <c r="G8982" s="28" t="str">
        <f t="shared" si="17"/>
        <v/>
      </c>
      <c r="H8982" s="31"/>
    </row>
    <row r="8983" spans="2:8">
      <c r="B8983" s="27"/>
      <c r="C8983" s="27"/>
      <c r="D8983" s="27"/>
      <c r="E8983" s="27"/>
      <c r="F8983" s="26"/>
      <c r="G8983" s="28" t="str">
        <f t="shared" si="17"/>
        <v/>
      </c>
      <c r="H8983" s="31"/>
    </row>
    <row r="8984" spans="2:8">
      <c r="B8984" s="27"/>
      <c r="C8984" s="27"/>
      <c r="D8984" s="27"/>
      <c r="E8984" s="27"/>
      <c r="F8984" s="26"/>
      <c r="G8984" s="28" t="str">
        <f t="shared" si="17"/>
        <v/>
      </c>
      <c r="H8984" s="31"/>
    </row>
    <row r="8985" spans="2:8">
      <c r="B8985" s="27"/>
      <c r="C8985" s="27"/>
      <c r="D8985" s="27"/>
      <c r="E8985" s="27"/>
      <c r="F8985" s="26"/>
      <c r="G8985" s="28" t="str">
        <f t="shared" si="17"/>
        <v/>
      </c>
      <c r="H8985" s="31"/>
    </row>
    <row r="8986" spans="2:8">
      <c r="B8986" s="27"/>
      <c r="C8986" s="27"/>
      <c r="D8986" s="27"/>
      <c r="E8986" s="27"/>
      <c r="F8986" s="26"/>
      <c r="G8986" s="28" t="str">
        <f t="shared" si="17"/>
        <v/>
      </c>
      <c r="H8986" s="31"/>
    </row>
    <row r="8987" spans="2:8">
      <c r="B8987" s="27"/>
      <c r="C8987" s="27"/>
      <c r="D8987" s="27"/>
      <c r="E8987" s="27"/>
      <c r="F8987" s="26"/>
      <c r="G8987" s="28" t="str">
        <f t="shared" si="17"/>
        <v/>
      </c>
      <c r="H8987" s="31"/>
    </row>
    <row r="8988" spans="2:8">
      <c r="B8988" s="27"/>
      <c r="C8988" s="27"/>
      <c r="D8988" s="27"/>
      <c r="E8988" s="27"/>
      <c r="F8988" s="26"/>
      <c r="G8988" s="28" t="str">
        <f t="shared" si="17"/>
        <v/>
      </c>
      <c r="H8988" s="31"/>
    </row>
    <row r="8989" spans="2:8">
      <c r="B8989" s="27"/>
      <c r="C8989" s="27"/>
      <c r="D8989" s="27"/>
      <c r="E8989" s="27"/>
      <c r="F8989" s="26"/>
      <c r="G8989" s="28" t="str">
        <f t="shared" si="17"/>
        <v/>
      </c>
      <c r="H8989" s="31"/>
    </row>
    <row r="8990" spans="2:8">
      <c r="B8990" s="27"/>
      <c r="C8990" s="27"/>
      <c r="D8990" s="27"/>
      <c r="E8990" s="27"/>
      <c r="F8990" s="26"/>
      <c r="G8990" s="28" t="str">
        <f t="shared" si="17"/>
        <v/>
      </c>
      <c r="H8990" s="31"/>
    </row>
    <row r="8991" spans="2:8">
      <c r="B8991" s="27"/>
      <c r="C8991" s="27"/>
      <c r="D8991" s="27"/>
      <c r="E8991" s="27"/>
      <c r="F8991" s="26"/>
      <c r="G8991" s="28" t="str">
        <f t="shared" si="17"/>
        <v/>
      </c>
      <c r="H8991" s="31"/>
    </row>
    <row r="8992" spans="2:8">
      <c r="B8992" s="27"/>
      <c r="C8992" s="27"/>
      <c r="D8992" s="27"/>
      <c r="E8992" s="27"/>
      <c r="F8992" s="26"/>
      <c r="G8992" s="28" t="str">
        <f t="shared" si="17"/>
        <v/>
      </c>
      <c r="H8992" s="31"/>
    </row>
    <row r="8993" spans="2:8">
      <c r="B8993" s="27"/>
      <c r="C8993" s="27"/>
      <c r="D8993" s="27"/>
      <c r="E8993" s="27"/>
      <c r="F8993" s="26"/>
      <c r="G8993" s="28" t="str">
        <f t="shared" si="17"/>
        <v/>
      </c>
      <c r="H8993" s="31"/>
    </row>
    <row r="8994" spans="2:8">
      <c r="B8994" s="27"/>
      <c r="C8994" s="27"/>
      <c r="D8994" s="27"/>
      <c r="E8994" s="27"/>
      <c r="F8994" s="26"/>
      <c r="G8994" s="28" t="str">
        <f t="shared" si="17"/>
        <v/>
      </c>
      <c r="H8994" s="31"/>
    </row>
    <row r="8995" spans="2:8">
      <c r="B8995" s="27"/>
      <c r="C8995" s="27"/>
      <c r="D8995" s="27"/>
      <c r="E8995" s="27"/>
      <c r="F8995" s="26"/>
      <c r="G8995" s="28" t="str">
        <f t="shared" si="17"/>
        <v/>
      </c>
      <c r="H8995" s="31"/>
    </row>
    <row r="8996" spans="2:8">
      <c r="B8996" s="27"/>
      <c r="C8996" s="27"/>
      <c r="D8996" s="27"/>
      <c r="E8996" s="27"/>
      <c r="F8996" s="26"/>
      <c r="G8996" s="28" t="str">
        <f t="shared" si="17"/>
        <v/>
      </c>
      <c r="H8996" s="31"/>
    </row>
    <row r="8997" spans="2:8">
      <c r="B8997" s="27"/>
      <c r="C8997" s="27"/>
      <c r="D8997" s="27"/>
      <c r="E8997" s="27"/>
      <c r="F8997" s="26"/>
      <c r="G8997" s="28" t="str">
        <f t="shared" si="17"/>
        <v/>
      </c>
      <c r="H8997" s="31"/>
    </row>
    <row r="8998" spans="2:8">
      <c r="B8998" s="27"/>
      <c r="C8998" s="27"/>
      <c r="D8998" s="27"/>
      <c r="E8998" s="27"/>
      <c r="F8998" s="26"/>
      <c r="G8998" s="28" t="str">
        <f t="shared" si="17"/>
        <v/>
      </c>
      <c r="H8998" s="31"/>
    </row>
    <row r="8999" spans="2:8">
      <c r="B8999" s="27"/>
      <c r="C8999" s="27"/>
      <c r="D8999" s="27"/>
      <c r="E8999" s="27"/>
      <c r="F8999" s="26"/>
      <c r="G8999" s="28" t="str">
        <f t="shared" si="17"/>
        <v/>
      </c>
      <c r="H8999" s="31"/>
    </row>
    <row r="9000" spans="2:8">
      <c r="B9000" s="27"/>
      <c r="C9000" s="27"/>
      <c r="D9000" s="27"/>
      <c r="E9000" s="27"/>
      <c r="F9000" s="26"/>
      <c r="G9000" s="28" t="str">
        <f t="shared" si="17"/>
        <v/>
      </c>
      <c r="H9000" s="31"/>
    </row>
    <row r="9001" spans="2:8">
      <c r="B9001" s="27"/>
      <c r="C9001" s="27"/>
      <c r="D9001" s="27"/>
      <c r="E9001" s="27"/>
      <c r="F9001" s="26"/>
      <c r="G9001" s="28" t="str">
        <f t="shared" si="17"/>
        <v/>
      </c>
      <c r="H9001" s="31"/>
    </row>
    <row r="9002" spans="2:8">
      <c r="B9002" s="27"/>
      <c r="C9002" s="27"/>
      <c r="D9002" s="27"/>
      <c r="E9002" s="27"/>
      <c r="F9002" s="26"/>
      <c r="G9002" s="28" t="str">
        <f t="shared" si="17"/>
        <v/>
      </c>
      <c r="H9002" s="31"/>
    </row>
    <row r="9003" spans="2:8">
      <c r="B9003" s="27"/>
      <c r="C9003" s="27"/>
      <c r="D9003" s="27"/>
      <c r="E9003" s="27"/>
      <c r="F9003" s="26"/>
      <c r="G9003" s="28" t="str">
        <f t="shared" si="17"/>
        <v/>
      </c>
      <c r="H9003" s="31"/>
    </row>
    <row r="9004" spans="2:8">
      <c r="B9004" s="27"/>
      <c r="C9004" s="27"/>
      <c r="D9004" s="27"/>
      <c r="E9004" s="27"/>
      <c r="F9004" s="26"/>
      <c r="G9004" s="28" t="str">
        <f t="shared" si="17"/>
        <v/>
      </c>
      <c r="H9004" s="31"/>
    </row>
    <row r="9005" spans="2:8">
      <c r="B9005" s="27"/>
      <c r="C9005" s="27"/>
      <c r="D9005" s="27"/>
      <c r="E9005" s="27"/>
      <c r="F9005" s="26"/>
      <c r="G9005" s="28" t="str">
        <f t="shared" si="17"/>
        <v/>
      </c>
      <c r="H9005" s="31"/>
    </row>
    <row r="9006" spans="2:8">
      <c r="B9006" s="27"/>
      <c r="C9006" s="27"/>
      <c r="D9006" s="27"/>
      <c r="E9006" s="27"/>
      <c r="F9006" s="26"/>
      <c r="G9006" s="28" t="str">
        <f t="shared" si="17"/>
        <v/>
      </c>
      <c r="H9006" s="31"/>
    </row>
    <row r="9007" spans="2:8">
      <c r="B9007" s="27"/>
      <c r="C9007" s="27"/>
      <c r="D9007" s="27"/>
      <c r="E9007" s="27"/>
      <c r="F9007" s="26"/>
      <c r="G9007" s="28" t="str">
        <f t="shared" si="17"/>
        <v/>
      </c>
      <c r="H9007" s="31"/>
    </row>
    <row r="9008" spans="2:8">
      <c r="B9008" s="27"/>
      <c r="C9008" s="27"/>
      <c r="D9008" s="27"/>
      <c r="E9008" s="27"/>
      <c r="F9008" s="26"/>
      <c r="G9008" s="28" t="str">
        <f t="shared" si="17"/>
        <v/>
      </c>
      <c r="H9008" s="31"/>
    </row>
    <row r="9009" spans="2:8">
      <c r="B9009" s="27"/>
      <c r="C9009" s="27"/>
      <c r="D9009" s="27"/>
      <c r="E9009" s="27"/>
      <c r="F9009" s="26"/>
      <c r="G9009" s="28" t="str">
        <f t="shared" si="17"/>
        <v/>
      </c>
      <c r="H9009" s="31"/>
    </row>
    <row r="9010" spans="2:8">
      <c r="B9010" s="27"/>
      <c r="C9010" s="27"/>
      <c r="D9010" s="27"/>
      <c r="E9010" s="27"/>
      <c r="F9010" s="26"/>
      <c r="G9010" s="28" t="str">
        <f t="shared" si="17"/>
        <v/>
      </c>
      <c r="H9010" s="31"/>
    </row>
    <row r="9011" spans="2:8">
      <c r="B9011" s="27"/>
      <c r="C9011" s="27"/>
      <c r="D9011" s="27"/>
      <c r="E9011" s="27"/>
      <c r="F9011" s="26"/>
      <c r="G9011" s="28" t="str">
        <f t="shared" si="17"/>
        <v/>
      </c>
      <c r="H9011" s="31"/>
    </row>
    <row r="9012" spans="2:8">
      <c r="B9012" s="27"/>
      <c r="C9012" s="27"/>
      <c r="D9012" s="27"/>
      <c r="E9012" s="27"/>
      <c r="F9012" s="26"/>
      <c r="G9012" s="28" t="str">
        <f t="shared" si="17"/>
        <v/>
      </c>
      <c r="H9012" s="31"/>
    </row>
    <row r="9013" spans="2:8">
      <c r="B9013" s="27"/>
      <c r="C9013" s="27"/>
      <c r="D9013" s="27"/>
      <c r="E9013" s="27"/>
      <c r="F9013" s="26"/>
      <c r="G9013" s="28" t="str">
        <f t="shared" si="17"/>
        <v/>
      </c>
      <c r="H9013" s="31"/>
    </row>
    <row r="9014" spans="2:8">
      <c r="B9014" s="27"/>
      <c r="C9014" s="27"/>
      <c r="D9014" s="27"/>
      <c r="E9014" s="27"/>
      <c r="F9014" s="26"/>
      <c r="G9014" s="28" t="str">
        <f t="shared" ref="G9014:G9077" si="18">IF(F9014="","",IF(F9014="EI",4,IF(F9014="EO",5.2,IF(F9014="EQ",3.9,IF(F9014="ILF",7.5,IF(F9014="EIF",5.4))))))</f>
        <v/>
      </c>
      <c r="H9014" s="31"/>
    </row>
    <row r="9015" spans="2:8">
      <c r="B9015" s="27"/>
      <c r="C9015" s="27"/>
      <c r="D9015" s="27"/>
      <c r="E9015" s="27"/>
      <c r="F9015" s="26"/>
      <c r="G9015" s="28" t="str">
        <f t="shared" si="18"/>
        <v/>
      </c>
      <c r="H9015" s="31"/>
    </row>
    <row r="9016" spans="2:8">
      <c r="B9016" s="27"/>
      <c r="C9016" s="27"/>
      <c r="D9016" s="27"/>
      <c r="E9016" s="27"/>
      <c r="F9016" s="26"/>
      <c r="G9016" s="28" t="str">
        <f t="shared" si="18"/>
        <v/>
      </c>
      <c r="H9016" s="31"/>
    </row>
    <row r="9017" spans="2:8">
      <c r="B9017" s="27"/>
      <c r="C9017" s="27"/>
      <c r="D9017" s="27"/>
      <c r="E9017" s="27"/>
      <c r="F9017" s="26"/>
      <c r="G9017" s="28" t="str">
        <f t="shared" si="18"/>
        <v/>
      </c>
      <c r="H9017" s="31"/>
    </row>
    <row r="9018" spans="2:8">
      <c r="B9018" s="27"/>
      <c r="C9018" s="27"/>
      <c r="D9018" s="27"/>
      <c r="E9018" s="27"/>
      <c r="F9018" s="26"/>
      <c r="G9018" s="28" t="str">
        <f t="shared" si="18"/>
        <v/>
      </c>
      <c r="H9018" s="31"/>
    </row>
    <row r="9019" spans="2:8">
      <c r="B9019" s="27"/>
      <c r="C9019" s="27"/>
      <c r="D9019" s="27"/>
      <c r="E9019" s="27"/>
      <c r="F9019" s="26"/>
      <c r="G9019" s="28" t="str">
        <f t="shared" si="18"/>
        <v/>
      </c>
      <c r="H9019" s="31"/>
    </row>
    <row r="9020" spans="2:8">
      <c r="B9020" s="27"/>
      <c r="C9020" s="27"/>
      <c r="D9020" s="27"/>
      <c r="E9020" s="27"/>
      <c r="F9020" s="26"/>
      <c r="G9020" s="28" t="str">
        <f t="shared" si="18"/>
        <v/>
      </c>
      <c r="H9020" s="31"/>
    </row>
    <row r="9021" spans="2:8">
      <c r="B9021" s="27"/>
      <c r="C9021" s="27"/>
      <c r="D9021" s="27"/>
      <c r="E9021" s="27"/>
      <c r="F9021" s="26"/>
      <c r="G9021" s="28" t="str">
        <f t="shared" si="18"/>
        <v/>
      </c>
      <c r="H9021" s="31"/>
    </row>
    <row r="9022" spans="2:8">
      <c r="B9022" s="27"/>
      <c r="C9022" s="27"/>
      <c r="D9022" s="27"/>
      <c r="E9022" s="27"/>
      <c r="F9022" s="26"/>
      <c r="G9022" s="28" t="str">
        <f t="shared" si="18"/>
        <v/>
      </c>
      <c r="H9022" s="31"/>
    </row>
    <row r="9023" spans="2:8">
      <c r="B9023" s="27"/>
      <c r="C9023" s="27"/>
      <c r="D9023" s="27"/>
      <c r="E9023" s="27"/>
      <c r="F9023" s="26"/>
      <c r="G9023" s="28" t="str">
        <f t="shared" si="18"/>
        <v/>
      </c>
      <c r="H9023" s="31"/>
    </row>
    <row r="9024" spans="2:8">
      <c r="B9024" s="27"/>
      <c r="C9024" s="27"/>
      <c r="D9024" s="27"/>
      <c r="E9024" s="27"/>
      <c r="F9024" s="26"/>
      <c r="G9024" s="28" t="str">
        <f t="shared" si="18"/>
        <v/>
      </c>
      <c r="H9024" s="31"/>
    </row>
    <row r="9025" spans="2:8">
      <c r="B9025" s="27"/>
      <c r="C9025" s="27"/>
      <c r="D9025" s="27"/>
      <c r="E9025" s="27"/>
      <c r="F9025" s="26"/>
      <c r="G9025" s="28" t="str">
        <f t="shared" si="18"/>
        <v/>
      </c>
      <c r="H9025" s="31"/>
    </row>
    <row r="9026" spans="2:8">
      <c r="B9026" s="27"/>
      <c r="C9026" s="27"/>
      <c r="D9026" s="27"/>
      <c r="E9026" s="27"/>
      <c r="F9026" s="26"/>
      <c r="G9026" s="28" t="str">
        <f t="shared" si="18"/>
        <v/>
      </c>
      <c r="H9026" s="31"/>
    </row>
    <row r="9027" spans="2:8">
      <c r="B9027" s="27"/>
      <c r="C9027" s="27"/>
      <c r="D9027" s="27"/>
      <c r="E9027" s="27"/>
      <c r="F9027" s="26"/>
      <c r="G9027" s="28" t="str">
        <f t="shared" si="18"/>
        <v/>
      </c>
      <c r="H9027" s="31"/>
    </row>
    <row r="9028" spans="2:8">
      <c r="B9028" s="27"/>
      <c r="C9028" s="27"/>
      <c r="D9028" s="27"/>
      <c r="E9028" s="27"/>
      <c r="F9028" s="26"/>
      <c r="G9028" s="28" t="str">
        <f t="shared" si="18"/>
        <v/>
      </c>
      <c r="H9028" s="31"/>
    </row>
    <row r="9029" spans="2:8">
      <c r="B9029" s="27"/>
      <c r="C9029" s="27"/>
      <c r="D9029" s="27"/>
      <c r="E9029" s="27"/>
      <c r="F9029" s="26"/>
      <c r="G9029" s="28" t="str">
        <f t="shared" si="18"/>
        <v/>
      </c>
      <c r="H9029" s="31"/>
    </row>
    <row r="9030" spans="2:8">
      <c r="B9030" s="27"/>
      <c r="C9030" s="27"/>
      <c r="D9030" s="27"/>
      <c r="E9030" s="27"/>
      <c r="F9030" s="26"/>
      <c r="G9030" s="28" t="str">
        <f t="shared" si="18"/>
        <v/>
      </c>
      <c r="H9030" s="31"/>
    </row>
    <row r="9031" spans="2:8">
      <c r="B9031" s="27"/>
      <c r="C9031" s="27"/>
      <c r="D9031" s="27"/>
      <c r="E9031" s="27"/>
      <c r="F9031" s="26"/>
      <c r="G9031" s="28" t="str">
        <f t="shared" si="18"/>
        <v/>
      </c>
      <c r="H9031" s="31"/>
    </row>
    <row r="9032" spans="2:8">
      <c r="B9032" s="27"/>
      <c r="C9032" s="27"/>
      <c r="D9032" s="27"/>
      <c r="E9032" s="27"/>
      <c r="F9032" s="26"/>
      <c r="G9032" s="28" t="str">
        <f t="shared" si="18"/>
        <v/>
      </c>
      <c r="H9032" s="31"/>
    </row>
    <row r="9033" spans="2:8">
      <c r="B9033" s="27"/>
      <c r="C9033" s="27"/>
      <c r="D9033" s="27"/>
      <c r="E9033" s="27"/>
      <c r="F9033" s="26"/>
      <c r="G9033" s="28" t="str">
        <f t="shared" si="18"/>
        <v/>
      </c>
      <c r="H9033" s="31"/>
    </row>
    <row r="9034" spans="2:8">
      <c r="B9034" s="27"/>
      <c r="C9034" s="27"/>
      <c r="D9034" s="27"/>
      <c r="E9034" s="27"/>
      <c r="F9034" s="26"/>
      <c r="G9034" s="28" t="str">
        <f t="shared" si="18"/>
        <v/>
      </c>
      <c r="H9034" s="31"/>
    </row>
    <row r="9035" spans="2:8">
      <c r="B9035" s="27"/>
      <c r="C9035" s="27"/>
      <c r="D9035" s="27"/>
      <c r="E9035" s="27"/>
      <c r="F9035" s="26"/>
      <c r="G9035" s="28" t="str">
        <f t="shared" si="18"/>
        <v/>
      </c>
      <c r="H9035" s="31"/>
    </row>
    <row r="9036" spans="2:8">
      <c r="B9036" s="27"/>
      <c r="C9036" s="27"/>
      <c r="D9036" s="27"/>
      <c r="E9036" s="27"/>
      <c r="F9036" s="26"/>
      <c r="G9036" s="28" t="str">
        <f t="shared" si="18"/>
        <v/>
      </c>
      <c r="H9036" s="31"/>
    </row>
    <row r="9037" spans="2:8">
      <c r="B9037" s="27"/>
      <c r="C9037" s="27"/>
      <c r="D9037" s="27"/>
      <c r="E9037" s="27"/>
      <c r="F9037" s="26"/>
      <c r="G9037" s="28" t="str">
        <f t="shared" si="18"/>
        <v/>
      </c>
      <c r="H9037" s="31"/>
    </row>
    <row r="9038" spans="2:8">
      <c r="B9038" s="27"/>
      <c r="C9038" s="27"/>
      <c r="D9038" s="27"/>
      <c r="E9038" s="27"/>
      <c r="F9038" s="26"/>
      <c r="G9038" s="28" t="str">
        <f t="shared" si="18"/>
        <v/>
      </c>
      <c r="H9038" s="31"/>
    </row>
    <row r="9039" spans="2:8">
      <c r="B9039" s="27"/>
      <c r="C9039" s="27"/>
      <c r="D9039" s="27"/>
      <c r="E9039" s="27"/>
      <c r="F9039" s="26"/>
      <c r="G9039" s="28" t="str">
        <f t="shared" si="18"/>
        <v/>
      </c>
      <c r="H9039" s="31"/>
    </row>
    <row r="9040" spans="2:8">
      <c r="B9040" s="27"/>
      <c r="C9040" s="27"/>
      <c r="D9040" s="27"/>
      <c r="E9040" s="27"/>
      <c r="F9040" s="26"/>
      <c r="G9040" s="28" t="str">
        <f t="shared" si="18"/>
        <v/>
      </c>
      <c r="H9040" s="31"/>
    </row>
    <row r="9041" spans="2:8">
      <c r="B9041" s="27"/>
      <c r="C9041" s="27"/>
      <c r="D9041" s="27"/>
      <c r="E9041" s="27"/>
      <c r="F9041" s="26"/>
      <c r="G9041" s="28" t="str">
        <f t="shared" si="18"/>
        <v/>
      </c>
      <c r="H9041" s="31"/>
    </row>
    <row r="9042" spans="2:8">
      <c r="B9042" s="27"/>
      <c r="C9042" s="27"/>
      <c r="D9042" s="27"/>
      <c r="E9042" s="27"/>
      <c r="F9042" s="26"/>
      <c r="G9042" s="28" t="str">
        <f t="shared" si="18"/>
        <v/>
      </c>
      <c r="H9042" s="31"/>
    </row>
    <row r="9043" spans="2:8">
      <c r="B9043" s="27"/>
      <c r="C9043" s="27"/>
      <c r="D9043" s="27"/>
      <c r="E9043" s="27"/>
      <c r="F9043" s="26"/>
      <c r="G9043" s="28" t="str">
        <f t="shared" si="18"/>
        <v/>
      </c>
      <c r="H9043" s="31"/>
    </row>
    <row r="9044" spans="2:8">
      <c r="B9044" s="27"/>
      <c r="C9044" s="27"/>
      <c r="D9044" s="27"/>
      <c r="E9044" s="27"/>
      <c r="F9044" s="26"/>
      <c r="G9044" s="28" t="str">
        <f t="shared" si="18"/>
        <v/>
      </c>
      <c r="H9044" s="31"/>
    </row>
    <row r="9045" spans="2:8">
      <c r="B9045" s="27"/>
      <c r="C9045" s="27"/>
      <c r="D9045" s="27"/>
      <c r="E9045" s="27"/>
      <c r="F9045" s="26"/>
      <c r="G9045" s="28" t="str">
        <f t="shared" si="18"/>
        <v/>
      </c>
      <c r="H9045" s="31"/>
    </row>
    <row r="9046" spans="2:8">
      <c r="B9046" s="27"/>
      <c r="C9046" s="27"/>
      <c r="D9046" s="27"/>
      <c r="E9046" s="27"/>
      <c r="F9046" s="26"/>
      <c r="G9046" s="28" t="str">
        <f t="shared" si="18"/>
        <v/>
      </c>
      <c r="H9046" s="31"/>
    </row>
    <row r="9047" spans="2:8">
      <c r="B9047" s="27"/>
      <c r="C9047" s="27"/>
      <c r="D9047" s="27"/>
      <c r="E9047" s="27"/>
      <c r="F9047" s="26"/>
      <c r="G9047" s="28" t="str">
        <f t="shared" si="18"/>
        <v/>
      </c>
      <c r="H9047" s="31"/>
    </row>
    <row r="9048" spans="2:8">
      <c r="B9048" s="27"/>
      <c r="C9048" s="27"/>
      <c r="D9048" s="27"/>
      <c r="E9048" s="27"/>
      <c r="F9048" s="26"/>
      <c r="G9048" s="28" t="str">
        <f t="shared" si="18"/>
        <v/>
      </c>
      <c r="H9048" s="31"/>
    </row>
    <row r="9049" spans="2:8">
      <c r="B9049" s="27"/>
      <c r="C9049" s="27"/>
      <c r="D9049" s="27"/>
      <c r="E9049" s="27"/>
      <c r="F9049" s="26"/>
      <c r="G9049" s="28" t="str">
        <f t="shared" si="18"/>
        <v/>
      </c>
      <c r="H9049" s="31"/>
    </row>
    <row r="9050" spans="2:8">
      <c r="B9050" s="27"/>
      <c r="C9050" s="27"/>
      <c r="D9050" s="27"/>
      <c r="E9050" s="27"/>
      <c r="F9050" s="26"/>
      <c r="G9050" s="28" t="str">
        <f t="shared" si="18"/>
        <v/>
      </c>
      <c r="H9050" s="31"/>
    </row>
    <row r="9051" spans="2:8">
      <c r="B9051" s="27"/>
      <c r="C9051" s="27"/>
      <c r="D9051" s="27"/>
      <c r="E9051" s="27"/>
      <c r="F9051" s="26"/>
      <c r="G9051" s="28" t="str">
        <f t="shared" si="18"/>
        <v/>
      </c>
      <c r="H9051" s="31"/>
    </row>
    <row r="9052" spans="2:8">
      <c r="B9052" s="27"/>
      <c r="C9052" s="27"/>
      <c r="D9052" s="27"/>
      <c r="E9052" s="27"/>
      <c r="F9052" s="26"/>
      <c r="G9052" s="28" t="str">
        <f t="shared" si="18"/>
        <v/>
      </c>
      <c r="H9052" s="31"/>
    </row>
    <row r="9053" spans="2:8">
      <c r="B9053" s="27"/>
      <c r="C9053" s="27"/>
      <c r="D9053" s="27"/>
      <c r="E9053" s="27"/>
      <c r="F9053" s="26"/>
      <c r="G9053" s="28" t="str">
        <f t="shared" si="18"/>
        <v/>
      </c>
      <c r="H9053" s="31"/>
    </row>
    <row r="9054" spans="2:8">
      <c r="B9054" s="27"/>
      <c r="C9054" s="27"/>
      <c r="D9054" s="27"/>
      <c r="E9054" s="27"/>
      <c r="F9054" s="26"/>
      <c r="G9054" s="28" t="str">
        <f t="shared" si="18"/>
        <v/>
      </c>
      <c r="H9054" s="31"/>
    </row>
    <row r="9055" spans="2:8">
      <c r="B9055" s="27"/>
      <c r="C9055" s="27"/>
      <c r="D9055" s="27"/>
      <c r="E9055" s="27"/>
      <c r="F9055" s="26"/>
      <c r="G9055" s="28" t="str">
        <f t="shared" si="18"/>
        <v/>
      </c>
      <c r="H9055" s="31"/>
    </row>
    <row r="9056" spans="2:8">
      <c r="B9056" s="27"/>
      <c r="C9056" s="27"/>
      <c r="D9056" s="27"/>
      <c r="E9056" s="27"/>
      <c r="F9056" s="26"/>
      <c r="G9056" s="28" t="str">
        <f t="shared" si="18"/>
        <v/>
      </c>
      <c r="H9056" s="31"/>
    </row>
    <row r="9057" spans="2:8">
      <c r="B9057" s="27"/>
      <c r="C9057" s="27"/>
      <c r="D9057" s="27"/>
      <c r="E9057" s="27"/>
      <c r="F9057" s="26"/>
      <c r="G9057" s="28" t="str">
        <f t="shared" si="18"/>
        <v/>
      </c>
      <c r="H9057" s="31"/>
    </row>
    <row r="9058" spans="2:8">
      <c r="B9058" s="27"/>
      <c r="C9058" s="27"/>
      <c r="D9058" s="27"/>
      <c r="E9058" s="27"/>
      <c r="F9058" s="26"/>
      <c r="G9058" s="28" t="str">
        <f t="shared" si="18"/>
        <v/>
      </c>
      <c r="H9058" s="31"/>
    </row>
    <row r="9059" spans="2:8">
      <c r="B9059" s="27"/>
      <c r="C9059" s="27"/>
      <c r="D9059" s="27"/>
      <c r="E9059" s="27"/>
      <c r="F9059" s="26"/>
      <c r="G9059" s="28" t="str">
        <f t="shared" si="18"/>
        <v/>
      </c>
      <c r="H9059" s="31"/>
    </row>
    <row r="9060" spans="2:8">
      <c r="B9060" s="27"/>
      <c r="C9060" s="27"/>
      <c r="D9060" s="27"/>
      <c r="E9060" s="27"/>
      <c r="F9060" s="26"/>
      <c r="G9060" s="28" t="str">
        <f t="shared" si="18"/>
        <v/>
      </c>
      <c r="H9060" s="31"/>
    </row>
    <row r="9061" spans="2:8">
      <c r="B9061" s="27"/>
      <c r="C9061" s="27"/>
      <c r="D9061" s="27"/>
      <c r="E9061" s="27"/>
      <c r="F9061" s="26"/>
      <c r="G9061" s="28" t="str">
        <f t="shared" si="18"/>
        <v/>
      </c>
      <c r="H9061" s="31"/>
    </row>
    <row r="9062" spans="2:8">
      <c r="B9062" s="27"/>
      <c r="C9062" s="27"/>
      <c r="D9062" s="27"/>
      <c r="E9062" s="27"/>
      <c r="F9062" s="26"/>
      <c r="G9062" s="28" t="str">
        <f t="shared" si="18"/>
        <v/>
      </c>
      <c r="H9062" s="31"/>
    </row>
    <row r="9063" spans="2:8">
      <c r="B9063" s="27"/>
      <c r="C9063" s="27"/>
      <c r="D9063" s="27"/>
      <c r="E9063" s="27"/>
      <c r="F9063" s="26"/>
      <c r="G9063" s="28" t="str">
        <f t="shared" si="18"/>
        <v/>
      </c>
      <c r="H9063" s="31"/>
    </row>
    <row r="9064" spans="2:8">
      <c r="B9064" s="27"/>
      <c r="C9064" s="27"/>
      <c r="D9064" s="27"/>
      <c r="E9064" s="27"/>
      <c r="F9064" s="26"/>
      <c r="G9064" s="28" t="str">
        <f t="shared" si="18"/>
        <v/>
      </c>
      <c r="H9064" s="31"/>
    </row>
    <row r="9065" spans="2:8">
      <c r="B9065" s="27"/>
      <c r="C9065" s="27"/>
      <c r="D9065" s="27"/>
      <c r="E9065" s="27"/>
      <c r="F9065" s="26"/>
      <c r="G9065" s="28" t="str">
        <f t="shared" si="18"/>
        <v/>
      </c>
      <c r="H9065" s="31"/>
    </row>
    <row r="9066" spans="2:8">
      <c r="B9066" s="27"/>
      <c r="C9066" s="27"/>
      <c r="D9066" s="27"/>
      <c r="E9066" s="27"/>
      <c r="F9066" s="26"/>
      <c r="G9066" s="28" t="str">
        <f t="shared" si="18"/>
        <v/>
      </c>
      <c r="H9066" s="31"/>
    </row>
    <row r="9067" spans="2:8">
      <c r="B9067" s="27"/>
      <c r="C9067" s="27"/>
      <c r="D9067" s="27"/>
      <c r="E9067" s="27"/>
      <c r="F9067" s="26"/>
      <c r="G9067" s="28" t="str">
        <f t="shared" si="18"/>
        <v/>
      </c>
      <c r="H9067" s="31"/>
    </row>
    <row r="9068" spans="2:8">
      <c r="B9068" s="27"/>
      <c r="C9068" s="27"/>
      <c r="D9068" s="27"/>
      <c r="E9068" s="27"/>
      <c r="F9068" s="26"/>
      <c r="G9068" s="28" t="str">
        <f t="shared" si="18"/>
        <v/>
      </c>
      <c r="H9068" s="31"/>
    </row>
    <row r="9069" spans="2:8">
      <c r="B9069" s="27"/>
      <c r="C9069" s="27"/>
      <c r="D9069" s="27"/>
      <c r="E9069" s="27"/>
      <c r="F9069" s="26"/>
      <c r="G9069" s="28" t="str">
        <f t="shared" si="18"/>
        <v/>
      </c>
      <c r="H9069" s="31"/>
    </row>
    <row r="9070" spans="2:8">
      <c r="B9070" s="27"/>
      <c r="C9070" s="27"/>
      <c r="D9070" s="27"/>
      <c r="E9070" s="27"/>
      <c r="F9070" s="26"/>
      <c r="G9070" s="28" t="str">
        <f t="shared" si="18"/>
        <v/>
      </c>
      <c r="H9070" s="31"/>
    </row>
    <row r="9071" spans="2:8">
      <c r="B9071" s="27"/>
      <c r="C9071" s="27"/>
      <c r="D9071" s="27"/>
      <c r="E9071" s="27"/>
      <c r="F9071" s="26"/>
      <c r="G9071" s="28" t="str">
        <f t="shared" si="18"/>
        <v/>
      </c>
      <c r="H9071" s="31"/>
    </row>
    <row r="9072" spans="2:8">
      <c r="B9072" s="27"/>
      <c r="C9072" s="27"/>
      <c r="D9072" s="27"/>
      <c r="E9072" s="27"/>
      <c r="F9072" s="26"/>
      <c r="G9072" s="28" t="str">
        <f t="shared" si="18"/>
        <v/>
      </c>
      <c r="H9072" s="31"/>
    </row>
    <row r="9073" spans="2:8">
      <c r="B9073" s="27"/>
      <c r="C9073" s="27"/>
      <c r="D9073" s="27"/>
      <c r="E9073" s="27"/>
      <c r="F9073" s="26"/>
      <c r="G9073" s="28" t="str">
        <f t="shared" si="18"/>
        <v/>
      </c>
      <c r="H9073" s="31"/>
    </row>
    <row r="9074" spans="2:8">
      <c r="B9074" s="27"/>
      <c r="C9074" s="27"/>
      <c r="D9074" s="27"/>
      <c r="E9074" s="27"/>
      <c r="F9074" s="26"/>
      <c r="G9074" s="28" t="str">
        <f t="shared" si="18"/>
        <v/>
      </c>
      <c r="H9074" s="31"/>
    </row>
    <row r="9075" spans="2:8">
      <c r="B9075" s="27"/>
      <c r="C9075" s="27"/>
      <c r="D9075" s="27"/>
      <c r="E9075" s="27"/>
      <c r="F9075" s="26"/>
      <c r="G9075" s="28" t="str">
        <f t="shared" si="18"/>
        <v/>
      </c>
      <c r="H9075" s="31"/>
    </row>
    <row r="9076" spans="2:8">
      <c r="B9076" s="27"/>
      <c r="C9076" s="27"/>
      <c r="D9076" s="27"/>
      <c r="E9076" s="27"/>
      <c r="F9076" s="26"/>
      <c r="G9076" s="28" t="str">
        <f t="shared" si="18"/>
        <v/>
      </c>
      <c r="H9076" s="31"/>
    </row>
    <row r="9077" spans="2:8">
      <c r="B9077" s="27"/>
      <c r="C9077" s="27"/>
      <c r="D9077" s="27"/>
      <c r="E9077" s="27"/>
      <c r="F9077" s="26"/>
      <c r="G9077" s="28" t="str">
        <f t="shared" si="18"/>
        <v/>
      </c>
      <c r="H9077" s="31"/>
    </row>
    <row r="9078" spans="2:8">
      <c r="B9078" s="27"/>
      <c r="C9078" s="27"/>
      <c r="D9078" s="27"/>
      <c r="E9078" s="27"/>
      <c r="F9078" s="26"/>
      <c r="G9078" s="28" t="str">
        <f t="shared" ref="G9078:G9141" si="19">IF(F9078="","",IF(F9078="EI",4,IF(F9078="EO",5.2,IF(F9078="EQ",3.9,IF(F9078="ILF",7.5,IF(F9078="EIF",5.4))))))</f>
        <v/>
      </c>
      <c r="H9078" s="31"/>
    </row>
    <row r="9079" spans="2:8">
      <c r="B9079" s="27"/>
      <c r="C9079" s="27"/>
      <c r="D9079" s="27"/>
      <c r="E9079" s="27"/>
      <c r="F9079" s="26"/>
      <c r="G9079" s="28" t="str">
        <f t="shared" si="19"/>
        <v/>
      </c>
      <c r="H9079" s="31"/>
    </row>
    <row r="9080" spans="2:8">
      <c r="B9080" s="27"/>
      <c r="C9080" s="27"/>
      <c r="D9080" s="27"/>
      <c r="E9080" s="27"/>
      <c r="F9080" s="26"/>
      <c r="G9080" s="28" t="str">
        <f t="shared" si="19"/>
        <v/>
      </c>
      <c r="H9080" s="31"/>
    </row>
    <row r="9081" spans="2:8">
      <c r="B9081" s="27"/>
      <c r="C9081" s="27"/>
      <c r="D9081" s="27"/>
      <c r="E9081" s="27"/>
      <c r="F9081" s="26"/>
      <c r="G9081" s="28" t="str">
        <f t="shared" si="19"/>
        <v/>
      </c>
      <c r="H9081" s="31"/>
    </row>
    <row r="9082" spans="2:8">
      <c r="B9082" s="27"/>
      <c r="C9082" s="27"/>
      <c r="D9082" s="27"/>
      <c r="E9082" s="27"/>
      <c r="F9082" s="26"/>
      <c r="G9082" s="28" t="str">
        <f t="shared" si="19"/>
        <v/>
      </c>
      <c r="H9082" s="31"/>
    </row>
    <row r="9083" spans="2:8">
      <c r="B9083" s="27"/>
      <c r="C9083" s="27"/>
      <c r="D9083" s="27"/>
      <c r="E9083" s="27"/>
      <c r="F9083" s="26"/>
      <c r="G9083" s="28" t="str">
        <f t="shared" si="19"/>
        <v/>
      </c>
      <c r="H9083" s="31"/>
    </row>
    <row r="9084" spans="2:8">
      <c r="B9084" s="27"/>
      <c r="C9084" s="27"/>
      <c r="D9084" s="27"/>
      <c r="E9084" s="27"/>
      <c r="F9084" s="26"/>
      <c r="G9084" s="28" t="str">
        <f t="shared" si="19"/>
        <v/>
      </c>
      <c r="H9084" s="31"/>
    </row>
    <row r="9085" spans="2:8">
      <c r="B9085" s="27"/>
      <c r="C9085" s="27"/>
      <c r="D9085" s="27"/>
      <c r="E9085" s="27"/>
      <c r="F9085" s="26"/>
      <c r="G9085" s="28" t="str">
        <f t="shared" si="19"/>
        <v/>
      </c>
      <c r="H9085" s="31"/>
    </row>
    <row r="9086" spans="2:8">
      <c r="B9086" s="27"/>
      <c r="C9086" s="27"/>
      <c r="D9086" s="27"/>
      <c r="E9086" s="27"/>
      <c r="F9086" s="26"/>
      <c r="G9086" s="28" t="str">
        <f t="shared" si="19"/>
        <v/>
      </c>
      <c r="H9086" s="31"/>
    </row>
    <row r="9087" spans="2:8">
      <c r="B9087" s="27"/>
      <c r="C9087" s="27"/>
      <c r="D9087" s="27"/>
      <c r="E9087" s="27"/>
      <c r="F9087" s="26"/>
      <c r="G9087" s="28" t="str">
        <f t="shared" si="19"/>
        <v/>
      </c>
      <c r="H9087" s="31"/>
    </row>
    <row r="9088" spans="2:8">
      <c r="B9088" s="27"/>
      <c r="C9088" s="27"/>
      <c r="D9088" s="27"/>
      <c r="E9088" s="27"/>
      <c r="F9088" s="26"/>
      <c r="G9088" s="28" t="str">
        <f t="shared" si="19"/>
        <v/>
      </c>
      <c r="H9088" s="31"/>
    </row>
    <row r="9089" spans="2:8">
      <c r="B9089" s="27"/>
      <c r="C9089" s="27"/>
      <c r="D9089" s="27"/>
      <c r="E9089" s="27"/>
      <c r="F9089" s="26"/>
      <c r="G9089" s="28" t="str">
        <f t="shared" si="19"/>
        <v/>
      </c>
      <c r="H9089" s="31"/>
    </row>
    <row r="9090" spans="2:8">
      <c r="B9090" s="27"/>
      <c r="C9090" s="27"/>
      <c r="D9090" s="27"/>
      <c r="E9090" s="27"/>
      <c r="F9090" s="26"/>
      <c r="G9090" s="28" t="str">
        <f t="shared" si="19"/>
        <v/>
      </c>
      <c r="H9090" s="31"/>
    </row>
    <row r="9091" spans="2:8">
      <c r="B9091" s="27"/>
      <c r="C9091" s="27"/>
      <c r="D9091" s="27"/>
      <c r="E9091" s="27"/>
      <c r="F9091" s="26"/>
      <c r="G9091" s="28" t="str">
        <f t="shared" si="19"/>
        <v/>
      </c>
      <c r="H9091" s="31"/>
    </row>
    <row r="9092" spans="2:8">
      <c r="B9092" s="27"/>
      <c r="C9092" s="27"/>
      <c r="D9092" s="27"/>
      <c r="E9092" s="27"/>
      <c r="F9092" s="26"/>
      <c r="G9092" s="28" t="str">
        <f t="shared" si="19"/>
        <v/>
      </c>
      <c r="H9092" s="31"/>
    </row>
    <row r="9093" spans="2:8">
      <c r="B9093" s="27"/>
      <c r="C9093" s="27"/>
      <c r="D9093" s="27"/>
      <c r="E9093" s="27"/>
      <c r="F9093" s="26"/>
      <c r="G9093" s="28" t="str">
        <f t="shared" si="19"/>
        <v/>
      </c>
      <c r="H9093" s="31"/>
    </row>
    <row r="9094" spans="2:8">
      <c r="B9094" s="27"/>
      <c r="C9094" s="27"/>
      <c r="D9094" s="27"/>
      <c r="E9094" s="27"/>
      <c r="F9094" s="26"/>
      <c r="G9094" s="28" t="str">
        <f t="shared" si="19"/>
        <v/>
      </c>
      <c r="H9094" s="31"/>
    </row>
    <row r="9095" spans="2:8">
      <c r="B9095" s="27"/>
      <c r="C9095" s="27"/>
      <c r="D9095" s="27"/>
      <c r="E9095" s="27"/>
      <c r="F9095" s="26"/>
      <c r="G9095" s="28" t="str">
        <f t="shared" si="19"/>
        <v/>
      </c>
      <c r="H9095" s="31"/>
    </row>
    <row r="9096" spans="2:8">
      <c r="B9096" s="27"/>
      <c r="C9096" s="27"/>
      <c r="D9096" s="27"/>
      <c r="E9096" s="27"/>
      <c r="F9096" s="26"/>
      <c r="G9096" s="28" t="str">
        <f t="shared" si="19"/>
        <v/>
      </c>
      <c r="H9096" s="31"/>
    </row>
    <row r="9097" spans="2:8">
      <c r="B9097" s="27"/>
      <c r="C9097" s="27"/>
      <c r="D9097" s="27"/>
      <c r="E9097" s="27"/>
      <c r="F9097" s="26"/>
      <c r="G9097" s="28" t="str">
        <f t="shared" si="19"/>
        <v/>
      </c>
      <c r="H9097" s="31"/>
    </row>
    <row r="9098" spans="2:8">
      <c r="B9098" s="27"/>
      <c r="C9098" s="27"/>
      <c r="D9098" s="27"/>
      <c r="E9098" s="27"/>
      <c r="F9098" s="26"/>
      <c r="G9098" s="28" t="str">
        <f t="shared" si="19"/>
        <v/>
      </c>
      <c r="H9098" s="31"/>
    </row>
    <row r="9099" spans="2:8">
      <c r="B9099" s="27"/>
      <c r="C9099" s="27"/>
      <c r="D9099" s="27"/>
      <c r="E9099" s="27"/>
      <c r="F9099" s="26"/>
      <c r="G9099" s="28" t="str">
        <f t="shared" si="19"/>
        <v/>
      </c>
      <c r="H9099" s="31"/>
    </row>
    <row r="9100" spans="2:8">
      <c r="B9100" s="27"/>
      <c r="C9100" s="27"/>
      <c r="D9100" s="27"/>
      <c r="E9100" s="27"/>
      <c r="F9100" s="26"/>
      <c r="G9100" s="28" t="str">
        <f t="shared" si="19"/>
        <v/>
      </c>
      <c r="H9100" s="31"/>
    </row>
    <row r="9101" spans="2:8">
      <c r="B9101" s="27"/>
      <c r="C9101" s="27"/>
      <c r="D9101" s="27"/>
      <c r="E9101" s="27"/>
      <c r="F9101" s="26"/>
      <c r="G9101" s="28" t="str">
        <f t="shared" si="19"/>
        <v/>
      </c>
      <c r="H9101" s="31"/>
    </row>
    <row r="9102" spans="2:8">
      <c r="B9102" s="27"/>
      <c r="C9102" s="27"/>
      <c r="D9102" s="27"/>
      <c r="E9102" s="27"/>
      <c r="F9102" s="26"/>
      <c r="G9102" s="28" t="str">
        <f t="shared" si="19"/>
        <v/>
      </c>
      <c r="H9102" s="31"/>
    </row>
    <row r="9103" spans="2:8">
      <c r="B9103" s="27"/>
      <c r="C9103" s="27"/>
      <c r="D9103" s="27"/>
      <c r="E9103" s="27"/>
      <c r="F9103" s="26"/>
      <c r="G9103" s="28" t="str">
        <f t="shared" si="19"/>
        <v/>
      </c>
      <c r="H9103" s="31"/>
    </row>
    <row r="9104" spans="2:8">
      <c r="B9104" s="27"/>
      <c r="C9104" s="27"/>
      <c r="D9104" s="27"/>
      <c r="E9104" s="27"/>
      <c r="F9104" s="26"/>
      <c r="G9104" s="28" t="str">
        <f t="shared" si="19"/>
        <v/>
      </c>
      <c r="H9104" s="31"/>
    </row>
    <row r="9105" spans="2:8">
      <c r="B9105" s="27"/>
      <c r="C9105" s="27"/>
      <c r="D9105" s="27"/>
      <c r="E9105" s="27"/>
      <c r="F9105" s="26"/>
      <c r="G9105" s="28" t="str">
        <f t="shared" si="19"/>
        <v/>
      </c>
      <c r="H9105" s="31"/>
    </row>
    <row r="9106" spans="2:8">
      <c r="B9106" s="27"/>
      <c r="C9106" s="27"/>
      <c r="D9106" s="27"/>
      <c r="E9106" s="27"/>
      <c r="F9106" s="26"/>
      <c r="G9106" s="28" t="str">
        <f t="shared" si="19"/>
        <v/>
      </c>
      <c r="H9106" s="31"/>
    </row>
    <row r="9107" spans="2:8">
      <c r="B9107" s="27"/>
      <c r="C9107" s="27"/>
      <c r="D9107" s="27"/>
      <c r="E9107" s="27"/>
      <c r="F9107" s="26"/>
      <c r="G9107" s="28" t="str">
        <f t="shared" si="19"/>
        <v/>
      </c>
      <c r="H9107" s="31"/>
    </row>
    <row r="9108" spans="2:8">
      <c r="B9108" s="27"/>
      <c r="C9108" s="27"/>
      <c r="D9108" s="27"/>
      <c r="E9108" s="27"/>
      <c r="F9108" s="26"/>
      <c r="G9108" s="28" t="str">
        <f t="shared" si="19"/>
        <v/>
      </c>
      <c r="H9108" s="31"/>
    </row>
    <row r="9109" spans="2:8">
      <c r="B9109" s="27"/>
      <c r="C9109" s="27"/>
      <c r="D9109" s="27"/>
      <c r="E9109" s="27"/>
      <c r="F9109" s="26"/>
      <c r="G9109" s="28" t="str">
        <f t="shared" si="19"/>
        <v/>
      </c>
      <c r="H9109" s="31"/>
    </row>
    <row r="9110" spans="2:8">
      <c r="B9110" s="27"/>
      <c r="C9110" s="27"/>
      <c r="D9110" s="27"/>
      <c r="E9110" s="27"/>
      <c r="F9110" s="26"/>
      <c r="G9110" s="28" t="str">
        <f t="shared" si="19"/>
        <v/>
      </c>
      <c r="H9110" s="31"/>
    </row>
    <row r="9111" spans="2:8">
      <c r="B9111" s="27"/>
      <c r="C9111" s="27"/>
      <c r="D9111" s="27"/>
      <c r="E9111" s="27"/>
      <c r="F9111" s="26"/>
      <c r="G9111" s="28" t="str">
        <f t="shared" si="19"/>
        <v/>
      </c>
      <c r="H9111" s="31"/>
    </row>
    <row r="9112" spans="2:8">
      <c r="B9112" s="27"/>
      <c r="C9112" s="27"/>
      <c r="D9112" s="27"/>
      <c r="E9112" s="27"/>
      <c r="F9112" s="26"/>
      <c r="G9112" s="28" t="str">
        <f t="shared" si="19"/>
        <v/>
      </c>
      <c r="H9112" s="31"/>
    </row>
    <row r="9113" spans="2:8">
      <c r="B9113" s="27"/>
      <c r="C9113" s="27"/>
      <c r="D9113" s="27"/>
      <c r="E9113" s="27"/>
      <c r="F9113" s="26"/>
      <c r="G9113" s="28" t="str">
        <f t="shared" si="19"/>
        <v/>
      </c>
      <c r="H9113" s="31"/>
    </row>
    <row r="9114" spans="2:8">
      <c r="B9114" s="27"/>
      <c r="C9114" s="27"/>
      <c r="D9114" s="27"/>
      <c r="E9114" s="27"/>
      <c r="F9114" s="26"/>
      <c r="G9114" s="28" t="str">
        <f t="shared" si="19"/>
        <v/>
      </c>
      <c r="H9114" s="31"/>
    </row>
    <row r="9115" spans="2:8">
      <c r="B9115" s="27"/>
      <c r="C9115" s="27"/>
      <c r="D9115" s="27"/>
      <c r="E9115" s="27"/>
      <c r="F9115" s="26"/>
      <c r="G9115" s="28" t="str">
        <f t="shared" si="19"/>
        <v/>
      </c>
      <c r="H9115" s="31"/>
    </row>
    <row r="9116" spans="2:8">
      <c r="B9116" s="27"/>
      <c r="C9116" s="27"/>
      <c r="D9116" s="27"/>
      <c r="E9116" s="27"/>
      <c r="F9116" s="26"/>
      <c r="G9116" s="28" t="str">
        <f t="shared" si="19"/>
        <v/>
      </c>
      <c r="H9116" s="31"/>
    </row>
    <row r="9117" spans="2:8">
      <c r="B9117" s="27"/>
      <c r="C9117" s="27"/>
      <c r="D9117" s="27"/>
      <c r="E9117" s="27"/>
      <c r="F9117" s="26"/>
      <c r="G9117" s="28" t="str">
        <f t="shared" si="19"/>
        <v/>
      </c>
      <c r="H9117" s="31"/>
    </row>
    <row r="9118" spans="2:8">
      <c r="B9118" s="27"/>
      <c r="C9118" s="27"/>
      <c r="D9118" s="27"/>
      <c r="E9118" s="27"/>
      <c r="F9118" s="26"/>
      <c r="G9118" s="28" t="str">
        <f t="shared" si="19"/>
        <v/>
      </c>
      <c r="H9118" s="31"/>
    </row>
    <row r="9119" spans="2:8">
      <c r="B9119" s="27"/>
      <c r="C9119" s="27"/>
      <c r="D9119" s="27"/>
      <c r="E9119" s="27"/>
      <c r="F9119" s="26"/>
      <c r="G9119" s="28" t="str">
        <f t="shared" si="19"/>
        <v/>
      </c>
      <c r="H9119" s="31"/>
    </row>
    <row r="9120" spans="2:8">
      <c r="B9120" s="27"/>
      <c r="C9120" s="27"/>
      <c r="D9120" s="27"/>
      <c r="E9120" s="27"/>
      <c r="F9120" s="26"/>
      <c r="G9120" s="28" t="str">
        <f t="shared" si="19"/>
        <v/>
      </c>
      <c r="H9120" s="31"/>
    </row>
    <row r="9121" spans="2:8">
      <c r="B9121" s="27"/>
      <c r="C9121" s="27"/>
      <c r="D9121" s="27"/>
      <c r="E9121" s="27"/>
      <c r="F9121" s="26"/>
      <c r="G9121" s="28" t="str">
        <f t="shared" si="19"/>
        <v/>
      </c>
      <c r="H9121" s="31"/>
    </row>
    <row r="9122" spans="2:8">
      <c r="B9122" s="27"/>
      <c r="C9122" s="27"/>
      <c r="D9122" s="27"/>
      <c r="E9122" s="27"/>
      <c r="F9122" s="26"/>
      <c r="G9122" s="28" t="str">
        <f t="shared" si="19"/>
        <v/>
      </c>
      <c r="H9122" s="31"/>
    </row>
    <row r="9123" spans="2:8">
      <c r="B9123" s="27"/>
      <c r="C9123" s="27"/>
      <c r="D9123" s="27"/>
      <c r="E9123" s="27"/>
      <c r="F9123" s="26"/>
      <c r="G9123" s="28" t="str">
        <f t="shared" si="19"/>
        <v/>
      </c>
      <c r="H9123" s="31"/>
    </row>
    <row r="9124" spans="2:8">
      <c r="B9124" s="27"/>
      <c r="C9124" s="27"/>
      <c r="D9124" s="27"/>
      <c r="E9124" s="27"/>
      <c r="F9124" s="26"/>
      <c r="G9124" s="28" t="str">
        <f t="shared" si="19"/>
        <v/>
      </c>
      <c r="H9124" s="31"/>
    </row>
    <row r="9125" spans="2:8">
      <c r="B9125" s="27"/>
      <c r="C9125" s="27"/>
      <c r="D9125" s="27"/>
      <c r="E9125" s="27"/>
      <c r="F9125" s="26"/>
      <c r="G9125" s="28" t="str">
        <f t="shared" si="19"/>
        <v/>
      </c>
      <c r="H9125" s="31"/>
    </row>
    <row r="9126" spans="2:8">
      <c r="B9126" s="27"/>
      <c r="C9126" s="27"/>
      <c r="D9126" s="27"/>
      <c r="E9126" s="27"/>
      <c r="F9126" s="26"/>
      <c r="G9126" s="28" t="str">
        <f t="shared" si="19"/>
        <v/>
      </c>
      <c r="H9126" s="31"/>
    </row>
    <row r="9127" spans="2:8">
      <c r="B9127" s="27"/>
      <c r="C9127" s="27"/>
      <c r="D9127" s="27"/>
      <c r="E9127" s="27"/>
      <c r="F9127" s="26"/>
      <c r="G9127" s="28" t="str">
        <f t="shared" si="19"/>
        <v/>
      </c>
      <c r="H9127" s="31"/>
    </row>
    <row r="9128" spans="2:8">
      <c r="B9128" s="27"/>
      <c r="C9128" s="27"/>
      <c r="D9128" s="27"/>
      <c r="E9128" s="27"/>
      <c r="F9128" s="26"/>
      <c r="G9128" s="28" t="str">
        <f t="shared" si="19"/>
        <v/>
      </c>
      <c r="H9128" s="31"/>
    </row>
    <row r="9129" spans="2:8">
      <c r="B9129" s="27"/>
      <c r="C9129" s="27"/>
      <c r="D9129" s="27"/>
      <c r="E9129" s="27"/>
      <c r="F9129" s="26"/>
      <c r="G9129" s="28" t="str">
        <f t="shared" si="19"/>
        <v/>
      </c>
      <c r="H9129" s="31"/>
    </row>
    <row r="9130" spans="2:8">
      <c r="B9130" s="27"/>
      <c r="C9130" s="27"/>
      <c r="D9130" s="27"/>
      <c r="E9130" s="27"/>
      <c r="F9130" s="26"/>
      <c r="G9130" s="28" t="str">
        <f t="shared" si="19"/>
        <v/>
      </c>
      <c r="H9130" s="31"/>
    </row>
    <row r="9131" spans="2:8">
      <c r="B9131" s="27"/>
      <c r="C9131" s="27"/>
      <c r="D9131" s="27"/>
      <c r="E9131" s="27"/>
      <c r="F9131" s="26"/>
      <c r="G9131" s="28" t="str">
        <f t="shared" si="19"/>
        <v/>
      </c>
      <c r="H9131" s="31"/>
    </row>
    <row r="9132" spans="2:8">
      <c r="B9132" s="27"/>
      <c r="C9132" s="27"/>
      <c r="D9132" s="27"/>
      <c r="E9132" s="27"/>
      <c r="F9132" s="26"/>
      <c r="G9132" s="28" t="str">
        <f t="shared" si="19"/>
        <v/>
      </c>
      <c r="H9132" s="31"/>
    </row>
    <row r="9133" spans="2:8">
      <c r="B9133" s="27"/>
      <c r="C9133" s="27"/>
      <c r="D9133" s="27"/>
      <c r="E9133" s="27"/>
      <c r="F9133" s="26"/>
      <c r="G9133" s="28" t="str">
        <f t="shared" si="19"/>
        <v/>
      </c>
      <c r="H9133" s="31"/>
    </row>
    <row r="9134" spans="2:8">
      <c r="B9134" s="27"/>
      <c r="C9134" s="27"/>
      <c r="D9134" s="27"/>
      <c r="E9134" s="27"/>
      <c r="F9134" s="26"/>
      <c r="G9134" s="28" t="str">
        <f t="shared" si="19"/>
        <v/>
      </c>
      <c r="H9134" s="31"/>
    </row>
    <row r="9135" spans="2:8">
      <c r="B9135" s="27"/>
      <c r="C9135" s="27"/>
      <c r="D9135" s="27"/>
      <c r="E9135" s="27"/>
      <c r="F9135" s="26"/>
      <c r="G9135" s="28" t="str">
        <f t="shared" si="19"/>
        <v/>
      </c>
      <c r="H9135" s="31"/>
    </row>
    <row r="9136" spans="2:8">
      <c r="B9136" s="27"/>
      <c r="C9136" s="27"/>
      <c r="D9136" s="27"/>
      <c r="E9136" s="27"/>
      <c r="F9136" s="26"/>
      <c r="G9136" s="28" t="str">
        <f t="shared" si="19"/>
        <v/>
      </c>
      <c r="H9136" s="31"/>
    </row>
    <row r="9137" spans="2:8">
      <c r="B9137" s="27"/>
      <c r="C9137" s="27"/>
      <c r="D9137" s="27"/>
      <c r="E9137" s="27"/>
      <c r="F9137" s="26"/>
      <c r="G9137" s="28" t="str">
        <f t="shared" si="19"/>
        <v/>
      </c>
      <c r="H9137" s="31"/>
    </row>
    <row r="9138" spans="2:8">
      <c r="B9138" s="27"/>
      <c r="C9138" s="27"/>
      <c r="D9138" s="27"/>
      <c r="E9138" s="27"/>
      <c r="F9138" s="26"/>
      <c r="G9138" s="28" t="str">
        <f t="shared" si="19"/>
        <v/>
      </c>
      <c r="H9138" s="31"/>
    </row>
    <row r="9139" spans="2:8">
      <c r="B9139" s="27"/>
      <c r="C9139" s="27"/>
      <c r="D9139" s="27"/>
      <c r="E9139" s="27"/>
      <c r="F9139" s="26"/>
      <c r="G9139" s="28" t="str">
        <f t="shared" si="19"/>
        <v/>
      </c>
      <c r="H9139" s="31"/>
    </row>
    <row r="9140" spans="2:8">
      <c r="B9140" s="27"/>
      <c r="C9140" s="27"/>
      <c r="D9140" s="27"/>
      <c r="E9140" s="27"/>
      <c r="F9140" s="26"/>
      <c r="G9140" s="28" t="str">
        <f t="shared" si="19"/>
        <v/>
      </c>
      <c r="H9140" s="31"/>
    </row>
    <row r="9141" spans="2:8">
      <c r="B9141" s="27"/>
      <c r="C9141" s="27"/>
      <c r="D9141" s="27"/>
      <c r="E9141" s="27"/>
      <c r="F9141" s="26"/>
      <c r="G9141" s="28" t="str">
        <f t="shared" si="19"/>
        <v/>
      </c>
      <c r="H9141" s="31"/>
    </row>
    <row r="9142" spans="2:8">
      <c r="B9142" s="27"/>
      <c r="C9142" s="27"/>
      <c r="D9142" s="27"/>
      <c r="E9142" s="27"/>
      <c r="F9142" s="26"/>
      <c r="G9142" s="28" t="str">
        <f t="shared" ref="G9142:G9205" si="20">IF(F9142="","",IF(F9142="EI",4,IF(F9142="EO",5.2,IF(F9142="EQ",3.9,IF(F9142="ILF",7.5,IF(F9142="EIF",5.4))))))</f>
        <v/>
      </c>
      <c r="H9142" s="31"/>
    </row>
    <row r="9143" spans="2:8">
      <c r="B9143" s="27"/>
      <c r="C9143" s="27"/>
      <c r="D9143" s="27"/>
      <c r="E9143" s="27"/>
      <c r="F9143" s="26"/>
      <c r="G9143" s="28" t="str">
        <f t="shared" si="20"/>
        <v/>
      </c>
      <c r="H9143" s="31"/>
    </row>
    <row r="9144" spans="2:8">
      <c r="B9144" s="27"/>
      <c r="C9144" s="27"/>
      <c r="D9144" s="27"/>
      <c r="E9144" s="27"/>
      <c r="F9144" s="26"/>
      <c r="G9144" s="28" t="str">
        <f t="shared" si="20"/>
        <v/>
      </c>
      <c r="H9144" s="31"/>
    </row>
    <row r="9145" spans="2:8">
      <c r="B9145" s="27"/>
      <c r="C9145" s="27"/>
      <c r="D9145" s="27"/>
      <c r="E9145" s="27"/>
      <c r="F9145" s="26"/>
      <c r="G9145" s="28" t="str">
        <f t="shared" si="20"/>
        <v/>
      </c>
      <c r="H9145" s="31"/>
    </row>
    <row r="9146" spans="2:8">
      <c r="B9146" s="27"/>
      <c r="C9146" s="27"/>
      <c r="D9146" s="27"/>
      <c r="E9146" s="27"/>
      <c r="F9146" s="26"/>
      <c r="G9146" s="28" t="str">
        <f t="shared" si="20"/>
        <v/>
      </c>
      <c r="H9146" s="31"/>
    </row>
    <row r="9147" spans="2:8">
      <c r="B9147" s="27"/>
      <c r="C9147" s="27"/>
      <c r="D9147" s="27"/>
      <c r="E9147" s="27"/>
      <c r="F9147" s="26"/>
      <c r="G9147" s="28" t="str">
        <f t="shared" si="20"/>
        <v/>
      </c>
      <c r="H9147" s="31"/>
    </row>
    <row r="9148" spans="2:8">
      <c r="B9148" s="27"/>
      <c r="C9148" s="27"/>
      <c r="D9148" s="27"/>
      <c r="E9148" s="27"/>
      <c r="F9148" s="26"/>
      <c r="G9148" s="28" t="str">
        <f t="shared" si="20"/>
        <v/>
      </c>
      <c r="H9148" s="31"/>
    </row>
    <row r="9149" spans="2:8">
      <c r="B9149" s="27"/>
      <c r="C9149" s="27"/>
      <c r="D9149" s="27"/>
      <c r="E9149" s="27"/>
      <c r="F9149" s="26"/>
      <c r="G9149" s="28" t="str">
        <f t="shared" si="20"/>
        <v/>
      </c>
      <c r="H9149" s="31"/>
    </row>
    <row r="9150" spans="2:8">
      <c r="B9150" s="27"/>
      <c r="C9150" s="27"/>
      <c r="D9150" s="27"/>
      <c r="E9150" s="27"/>
      <c r="F9150" s="26"/>
      <c r="G9150" s="28" t="str">
        <f t="shared" si="20"/>
        <v/>
      </c>
      <c r="H9150" s="31"/>
    </row>
    <row r="9151" spans="2:8">
      <c r="B9151" s="27"/>
      <c r="C9151" s="27"/>
      <c r="D9151" s="27"/>
      <c r="E9151" s="27"/>
      <c r="F9151" s="26"/>
      <c r="G9151" s="28" t="str">
        <f t="shared" si="20"/>
        <v/>
      </c>
      <c r="H9151" s="31"/>
    </row>
    <row r="9152" spans="2:8">
      <c r="B9152" s="27"/>
      <c r="C9152" s="27"/>
      <c r="D9152" s="27"/>
      <c r="E9152" s="27"/>
      <c r="F9152" s="26"/>
      <c r="G9152" s="28" t="str">
        <f t="shared" si="20"/>
        <v/>
      </c>
      <c r="H9152" s="31"/>
    </row>
    <row r="9153" spans="2:8">
      <c r="B9153" s="27"/>
      <c r="C9153" s="27"/>
      <c r="D9153" s="27"/>
      <c r="E9153" s="27"/>
      <c r="F9153" s="26"/>
      <c r="G9153" s="28" t="str">
        <f t="shared" si="20"/>
        <v/>
      </c>
      <c r="H9153" s="31"/>
    </row>
    <row r="9154" spans="2:8">
      <c r="B9154" s="27"/>
      <c r="C9154" s="27"/>
      <c r="D9154" s="27"/>
      <c r="E9154" s="27"/>
      <c r="F9154" s="26"/>
      <c r="G9154" s="28" t="str">
        <f t="shared" si="20"/>
        <v/>
      </c>
      <c r="H9154" s="31"/>
    </row>
    <row r="9155" spans="2:8">
      <c r="B9155" s="27"/>
      <c r="C9155" s="27"/>
      <c r="D9155" s="27"/>
      <c r="E9155" s="27"/>
      <c r="F9155" s="26"/>
      <c r="G9155" s="28" t="str">
        <f t="shared" si="20"/>
        <v/>
      </c>
      <c r="H9155" s="31"/>
    </row>
    <row r="9156" spans="2:8">
      <c r="B9156" s="27"/>
      <c r="C9156" s="27"/>
      <c r="D9156" s="27"/>
      <c r="E9156" s="27"/>
      <c r="F9156" s="26"/>
      <c r="G9156" s="28" t="str">
        <f t="shared" si="20"/>
        <v/>
      </c>
      <c r="H9156" s="31"/>
    </row>
    <row r="9157" spans="2:8">
      <c r="B9157" s="27"/>
      <c r="C9157" s="27"/>
      <c r="D9157" s="27"/>
      <c r="E9157" s="27"/>
      <c r="F9157" s="26"/>
      <c r="G9157" s="28" t="str">
        <f t="shared" si="20"/>
        <v/>
      </c>
      <c r="H9157" s="31"/>
    </row>
    <row r="9158" spans="2:8">
      <c r="B9158" s="27"/>
      <c r="C9158" s="27"/>
      <c r="D9158" s="27"/>
      <c r="E9158" s="27"/>
      <c r="F9158" s="26"/>
      <c r="G9158" s="28" t="str">
        <f t="shared" si="20"/>
        <v/>
      </c>
      <c r="H9158" s="31"/>
    </row>
    <row r="9159" spans="2:8">
      <c r="B9159" s="27"/>
      <c r="C9159" s="27"/>
      <c r="D9159" s="27"/>
      <c r="E9159" s="27"/>
      <c r="F9159" s="26"/>
      <c r="G9159" s="28" t="str">
        <f t="shared" si="20"/>
        <v/>
      </c>
      <c r="H9159" s="31"/>
    </row>
    <row r="9160" spans="2:8">
      <c r="B9160" s="27"/>
      <c r="C9160" s="27"/>
      <c r="D9160" s="27"/>
      <c r="E9160" s="27"/>
      <c r="F9160" s="26"/>
      <c r="G9160" s="28" t="str">
        <f t="shared" si="20"/>
        <v/>
      </c>
      <c r="H9160" s="31"/>
    </row>
    <row r="9161" spans="2:8">
      <c r="B9161" s="27"/>
      <c r="C9161" s="27"/>
      <c r="D9161" s="27"/>
      <c r="E9161" s="27"/>
      <c r="F9161" s="26"/>
      <c r="G9161" s="28" t="str">
        <f t="shared" si="20"/>
        <v/>
      </c>
      <c r="H9161" s="31"/>
    </row>
    <row r="9162" spans="2:8">
      <c r="B9162" s="27"/>
      <c r="C9162" s="27"/>
      <c r="D9162" s="27"/>
      <c r="E9162" s="27"/>
      <c r="F9162" s="26"/>
      <c r="G9162" s="28" t="str">
        <f t="shared" si="20"/>
        <v/>
      </c>
      <c r="H9162" s="31"/>
    </row>
    <row r="9163" spans="2:8">
      <c r="B9163" s="27"/>
      <c r="C9163" s="27"/>
      <c r="D9163" s="27"/>
      <c r="E9163" s="27"/>
      <c r="F9163" s="26"/>
      <c r="G9163" s="28" t="str">
        <f t="shared" si="20"/>
        <v/>
      </c>
      <c r="H9163" s="31"/>
    </row>
    <row r="9164" spans="2:8">
      <c r="B9164" s="27"/>
      <c r="C9164" s="27"/>
      <c r="D9164" s="27"/>
      <c r="E9164" s="27"/>
      <c r="F9164" s="26"/>
      <c r="G9164" s="28" t="str">
        <f t="shared" si="20"/>
        <v/>
      </c>
      <c r="H9164" s="31"/>
    </row>
    <row r="9165" spans="2:8">
      <c r="B9165" s="27"/>
      <c r="C9165" s="27"/>
      <c r="D9165" s="27"/>
      <c r="E9165" s="27"/>
      <c r="F9165" s="26"/>
      <c r="G9165" s="28" t="str">
        <f t="shared" si="20"/>
        <v/>
      </c>
      <c r="H9165" s="31"/>
    </row>
    <row r="9166" spans="2:8">
      <c r="B9166" s="27"/>
      <c r="C9166" s="27"/>
      <c r="D9166" s="27"/>
      <c r="E9166" s="27"/>
      <c r="F9166" s="26"/>
      <c r="G9166" s="28" t="str">
        <f t="shared" si="20"/>
        <v/>
      </c>
      <c r="H9166" s="31"/>
    </row>
    <row r="9167" spans="2:8">
      <c r="B9167" s="27"/>
      <c r="C9167" s="27"/>
      <c r="D9167" s="27"/>
      <c r="E9167" s="27"/>
      <c r="F9167" s="26"/>
      <c r="G9167" s="28" t="str">
        <f t="shared" si="20"/>
        <v/>
      </c>
      <c r="H9167" s="31"/>
    </row>
    <row r="9168" spans="2:8">
      <c r="B9168" s="27"/>
      <c r="C9168" s="27"/>
      <c r="D9168" s="27"/>
      <c r="E9168" s="27"/>
      <c r="F9168" s="26"/>
      <c r="G9168" s="28" t="str">
        <f t="shared" si="20"/>
        <v/>
      </c>
      <c r="H9168" s="31"/>
    </row>
    <row r="9169" spans="2:8">
      <c r="B9169" s="27"/>
      <c r="C9169" s="27"/>
      <c r="D9169" s="27"/>
      <c r="E9169" s="27"/>
      <c r="F9169" s="26"/>
      <c r="G9169" s="28" t="str">
        <f t="shared" si="20"/>
        <v/>
      </c>
      <c r="H9169" s="31"/>
    </row>
    <row r="9170" spans="2:8">
      <c r="B9170" s="27"/>
      <c r="C9170" s="27"/>
      <c r="D9170" s="27"/>
      <c r="E9170" s="27"/>
      <c r="F9170" s="26"/>
      <c r="G9170" s="28" t="str">
        <f t="shared" si="20"/>
        <v/>
      </c>
      <c r="H9170" s="31"/>
    </row>
    <row r="9171" spans="2:8">
      <c r="B9171" s="27"/>
      <c r="C9171" s="27"/>
      <c r="D9171" s="27"/>
      <c r="E9171" s="27"/>
      <c r="F9171" s="26"/>
      <c r="G9171" s="28" t="str">
        <f t="shared" si="20"/>
        <v/>
      </c>
      <c r="H9171" s="31"/>
    </row>
    <row r="9172" spans="2:8">
      <c r="B9172" s="27"/>
      <c r="C9172" s="27"/>
      <c r="D9172" s="27"/>
      <c r="E9172" s="27"/>
      <c r="F9172" s="26"/>
      <c r="G9172" s="28" t="str">
        <f t="shared" si="20"/>
        <v/>
      </c>
      <c r="H9172" s="31"/>
    </row>
    <row r="9173" spans="2:8">
      <c r="B9173" s="27"/>
      <c r="C9173" s="27"/>
      <c r="D9173" s="27"/>
      <c r="E9173" s="27"/>
      <c r="F9173" s="26"/>
      <c r="G9173" s="28" t="str">
        <f t="shared" si="20"/>
        <v/>
      </c>
      <c r="H9173" s="31"/>
    </row>
    <row r="9174" spans="2:8">
      <c r="B9174" s="27"/>
      <c r="C9174" s="27"/>
      <c r="D9174" s="27"/>
      <c r="E9174" s="27"/>
      <c r="F9174" s="26"/>
      <c r="G9174" s="28" t="str">
        <f t="shared" si="20"/>
        <v/>
      </c>
      <c r="H9174" s="31"/>
    </row>
    <row r="9175" spans="2:8">
      <c r="B9175" s="27"/>
      <c r="C9175" s="27"/>
      <c r="D9175" s="27"/>
      <c r="E9175" s="27"/>
      <c r="F9175" s="26"/>
      <c r="G9175" s="28" t="str">
        <f t="shared" si="20"/>
        <v/>
      </c>
      <c r="H9175" s="31"/>
    </row>
    <row r="9176" spans="2:8">
      <c r="B9176" s="27"/>
      <c r="C9176" s="27"/>
      <c r="D9176" s="27"/>
      <c r="E9176" s="27"/>
      <c r="F9176" s="26"/>
      <c r="G9176" s="28" t="str">
        <f t="shared" si="20"/>
        <v/>
      </c>
      <c r="H9176" s="31"/>
    </row>
    <row r="9177" spans="2:8">
      <c r="B9177" s="27"/>
      <c r="C9177" s="27"/>
      <c r="D9177" s="27"/>
      <c r="E9177" s="27"/>
      <c r="F9177" s="26"/>
      <c r="G9177" s="28" t="str">
        <f t="shared" si="20"/>
        <v/>
      </c>
      <c r="H9177" s="31"/>
    </row>
    <row r="9178" spans="2:8">
      <c r="B9178" s="27"/>
      <c r="C9178" s="27"/>
      <c r="D9178" s="27"/>
      <c r="E9178" s="27"/>
      <c r="F9178" s="26"/>
      <c r="G9178" s="28" t="str">
        <f t="shared" si="20"/>
        <v/>
      </c>
      <c r="H9178" s="31"/>
    </row>
    <row r="9179" spans="2:8">
      <c r="B9179" s="27"/>
      <c r="C9179" s="27"/>
      <c r="D9179" s="27"/>
      <c r="E9179" s="27"/>
      <c r="F9179" s="26"/>
      <c r="G9179" s="28" t="str">
        <f t="shared" si="20"/>
        <v/>
      </c>
      <c r="H9179" s="31"/>
    </row>
    <row r="9180" spans="2:8">
      <c r="B9180" s="27"/>
      <c r="C9180" s="27"/>
      <c r="D9180" s="27"/>
      <c r="E9180" s="27"/>
      <c r="F9180" s="26"/>
      <c r="G9180" s="28" t="str">
        <f t="shared" si="20"/>
        <v/>
      </c>
      <c r="H9180" s="31"/>
    </row>
    <row r="9181" spans="2:8">
      <c r="B9181" s="27"/>
      <c r="C9181" s="27"/>
      <c r="D9181" s="27"/>
      <c r="E9181" s="27"/>
      <c r="F9181" s="26"/>
      <c r="G9181" s="28" t="str">
        <f t="shared" si="20"/>
        <v/>
      </c>
      <c r="H9181" s="31"/>
    </row>
    <row r="9182" spans="2:8">
      <c r="B9182" s="27"/>
      <c r="C9182" s="27"/>
      <c r="D9182" s="27"/>
      <c r="E9182" s="27"/>
      <c r="F9182" s="26"/>
      <c r="G9182" s="28" t="str">
        <f t="shared" si="20"/>
        <v/>
      </c>
      <c r="H9182" s="31"/>
    </row>
    <row r="9183" spans="2:8">
      <c r="B9183" s="27"/>
      <c r="C9183" s="27"/>
      <c r="D9183" s="27"/>
      <c r="E9183" s="27"/>
      <c r="F9183" s="26"/>
      <c r="G9183" s="28" t="str">
        <f t="shared" si="20"/>
        <v/>
      </c>
      <c r="H9183" s="31"/>
    </row>
    <row r="9184" spans="2:8">
      <c r="B9184" s="27"/>
      <c r="C9184" s="27"/>
      <c r="D9184" s="27"/>
      <c r="E9184" s="27"/>
      <c r="F9184" s="26"/>
      <c r="G9184" s="28" t="str">
        <f t="shared" si="20"/>
        <v/>
      </c>
      <c r="H9184" s="31"/>
    </row>
    <row r="9185" spans="2:8">
      <c r="B9185" s="27"/>
      <c r="C9185" s="27"/>
      <c r="D9185" s="27"/>
      <c r="E9185" s="27"/>
      <c r="F9185" s="26"/>
      <c r="G9185" s="28" t="str">
        <f t="shared" si="20"/>
        <v/>
      </c>
      <c r="H9185" s="31"/>
    </row>
    <row r="9186" spans="2:8">
      <c r="B9186" s="27"/>
      <c r="C9186" s="27"/>
      <c r="D9186" s="27"/>
      <c r="E9186" s="27"/>
      <c r="F9186" s="26"/>
      <c r="G9186" s="28" t="str">
        <f t="shared" si="20"/>
        <v/>
      </c>
      <c r="H9186" s="31"/>
    </row>
    <row r="9187" spans="2:8">
      <c r="B9187" s="27"/>
      <c r="C9187" s="27"/>
      <c r="D9187" s="27"/>
      <c r="E9187" s="27"/>
      <c r="F9187" s="26"/>
      <c r="G9187" s="28" t="str">
        <f t="shared" si="20"/>
        <v/>
      </c>
      <c r="H9187" s="31"/>
    </row>
    <row r="9188" spans="2:8">
      <c r="B9188" s="27"/>
      <c r="C9188" s="27"/>
      <c r="D9188" s="27"/>
      <c r="E9188" s="27"/>
      <c r="F9188" s="26"/>
      <c r="G9188" s="28" t="str">
        <f t="shared" si="20"/>
        <v/>
      </c>
      <c r="H9188" s="31"/>
    </row>
    <row r="9189" spans="2:8">
      <c r="B9189" s="27"/>
      <c r="C9189" s="27"/>
      <c r="D9189" s="27"/>
      <c r="E9189" s="27"/>
      <c r="F9189" s="26"/>
      <c r="G9189" s="28" t="str">
        <f t="shared" si="20"/>
        <v/>
      </c>
      <c r="H9189" s="31"/>
    </row>
    <row r="9190" spans="2:8">
      <c r="B9190" s="27"/>
      <c r="C9190" s="27"/>
      <c r="D9190" s="27"/>
      <c r="E9190" s="27"/>
      <c r="F9190" s="26"/>
      <c r="G9190" s="28" t="str">
        <f t="shared" si="20"/>
        <v/>
      </c>
      <c r="H9190" s="31"/>
    </row>
    <row r="9191" spans="2:8">
      <c r="B9191" s="27"/>
      <c r="C9191" s="27"/>
      <c r="D9191" s="27"/>
      <c r="E9191" s="27"/>
      <c r="F9191" s="26"/>
      <c r="G9191" s="28" t="str">
        <f t="shared" si="20"/>
        <v/>
      </c>
      <c r="H9191" s="31"/>
    </row>
    <row r="9192" spans="2:8">
      <c r="B9192" s="27"/>
      <c r="C9192" s="27"/>
      <c r="D9192" s="27"/>
      <c r="E9192" s="27"/>
      <c r="F9192" s="26"/>
      <c r="G9192" s="28" t="str">
        <f t="shared" si="20"/>
        <v/>
      </c>
      <c r="H9192" s="31"/>
    </row>
    <row r="9193" spans="2:8">
      <c r="B9193" s="27"/>
      <c r="C9193" s="27"/>
      <c r="D9193" s="27"/>
      <c r="E9193" s="27"/>
      <c r="F9193" s="26"/>
      <c r="G9193" s="28" t="str">
        <f t="shared" si="20"/>
        <v/>
      </c>
      <c r="H9193" s="31"/>
    </row>
    <row r="9194" spans="2:8">
      <c r="B9194" s="27"/>
      <c r="C9194" s="27"/>
      <c r="D9194" s="27"/>
      <c r="E9194" s="27"/>
      <c r="F9194" s="26"/>
      <c r="G9194" s="28" t="str">
        <f t="shared" si="20"/>
        <v/>
      </c>
      <c r="H9194" s="31"/>
    </row>
    <row r="9195" spans="2:8">
      <c r="B9195" s="27"/>
      <c r="C9195" s="27"/>
      <c r="D9195" s="27"/>
      <c r="E9195" s="27"/>
      <c r="F9195" s="26"/>
      <c r="G9195" s="28" t="str">
        <f t="shared" si="20"/>
        <v/>
      </c>
      <c r="H9195" s="31"/>
    </row>
    <row r="9196" spans="2:8">
      <c r="B9196" s="27"/>
      <c r="C9196" s="27"/>
      <c r="D9196" s="27"/>
      <c r="E9196" s="27"/>
      <c r="F9196" s="26"/>
      <c r="G9196" s="28" t="str">
        <f t="shared" si="20"/>
        <v/>
      </c>
      <c r="H9196" s="31"/>
    </row>
    <row r="9197" spans="2:8">
      <c r="B9197" s="27"/>
      <c r="C9197" s="27"/>
      <c r="D9197" s="27"/>
      <c r="E9197" s="27"/>
      <c r="F9197" s="26"/>
      <c r="G9197" s="28" t="str">
        <f t="shared" si="20"/>
        <v/>
      </c>
      <c r="H9197" s="31"/>
    </row>
    <row r="9198" spans="2:8">
      <c r="B9198" s="27"/>
      <c r="C9198" s="27"/>
      <c r="D9198" s="27"/>
      <c r="E9198" s="27"/>
      <c r="F9198" s="26"/>
      <c r="G9198" s="28" t="str">
        <f t="shared" si="20"/>
        <v/>
      </c>
      <c r="H9198" s="31"/>
    </row>
    <row r="9199" spans="2:8">
      <c r="B9199" s="27"/>
      <c r="C9199" s="27"/>
      <c r="D9199" s="27"/>
      <c r="E9199" s="27"/>
      <c r="F9199" s="26"/>
      <c r="G9199" s="28" t="str">
        <f t="shared" si="20"/>
        <v/>
      </c>
      <c r="H9199" s="31"/>
    </row>
    <row r="9200" spans="2:8">
      <c r="B9200" s="27"/>
      <c r="C9200" s="27"/>
      <c r="D9200" s="27"/>
      <c r="E9200" s="27"/>
      <c r="F9200" s="26"/>
      <c r="G9200" s="28" t="str">
        <f t="shared" si="20"/>
        <v/>
      </c>
      <c r="H9200" s="31"/>
    </row>
    <row r="9201" spans="2:8">
      <c r="B9201" s="27"/>
      <c r="C9201" s="27"/>
      <c r="D9201" s="27"/>
      <c r="E9201" s="27"/>
      <c r="F9201" s="26"/>
      <c r="G9201" s="28" t="str">
        <f t="shared" si="20"/>
        <v/>
      </c>
      <c r="H9201" s="31"/>
    </row>
    <row r="9202" spans="2:8">
      <c r="B9202" s="27"/>
      <c r="C9202" s="27"/>
      <c r="D9202" s="27"/>
      <c r="E9202" s="27"/>
      <c r="F9202" s="26"/>
      <c r="G9202" s="28" t="str">
        <f t="shared" si="20"/>
        <v/>
      </c>
      <c r="H9202" s="31"/>
    </row>
    <row r="9203" spans="2:8">
      <c r="B9203" s="27"/>
      <c r="C9203" s="27"/>
      <c r="D9203" s="27"/>
      <c r="E9203" s="27"/>
      <c r="F9203" s="26"/>
      <c r="G9203" s="28" t="str">
        <f t="shared" si="20"/>
        <v/>
      </c>
      <c r="H9203" s="31"/>
    </row>
    <row r="9204" spans="2:8">
      <c r="B9204" s="27"/>
      <c r="C9204" s="27"/>
      <c r="D9204" s="27"/>
      <c r="E9204" s="27"/>
      <c r="F9204" s="26"/>
      <c r="G9204" s="28" t="str">
        <f t="shared" si="20"/>
        <v/>
      </c>
      <c r="H9204" s="31"/>
    </row>
    <row r="9205" spans="2:8">
      <c r="B9205" s="27"/>
      <c r="C9205" s="27"/>
      <c r="D9205" s="27"/>
      <c r="E9205" s="27"/>
      <c r="F9205" s="26"/>
      <c r="G9205" s="28" t="str">
        <f t="shared" si="20"/>
        <v/>
      </c>
      <c r="H9205" s="31"/>
    </row>
    <row r="9206" spans="2:8">
      <c r="B9206" s="27"/>
      <c r="C9206" s="27"/>
      <c r="D9206" s="27"/>
      <c r="E9206" s="27"/>
      <c r="F9206" s="26"/>
      <c r="G9206" s="28" t="str">
        <f t="shared" ref="G9206:G9269" si="21">IF(F9206="","",IF(F9206="EI",4,IF(F9206="EO",5.2,IF(F9206="EQ",3.9,IF(F9206="ILF",7.5,IF(F9206="EIF",5.4))))))</f>
        <v/>
      </c>
      <c r="H9206" s="31"/>
    </row>
    <row r="9207" spans="2:8">
      <c r="B9207" s="27"/>
      <c r="C9207" s="27"/>
      <c r="D9207" s="27"/>
      <c r="E9207" s="27"/>
      <c r="F9207" s="26"/>
      <c r="G9207" s="28" t="str">
        <f t="shared" si="21"/>
        <v/>
      </c>
      <c r="H9207" s="31"/>
    </row>
    <row r="9208" spans="2:8">
      <c r="B9208" s="27"/>
      <c r="C9208" s="27"/>
      <c r="D9208" s="27"/>
      <c r="E9208" s="27"/>
      <c r="F9208" s="26"/>
      <c r="G9208" s="28" t="str">
        <f t="shared" si="21"/>
        <v/>
      </c>
      <c r="H9208" s="31"/>
    </row>
    <row r="9209" spans="2:8">
      <c r="B9209" s="27"/>
      <c r="C9209" s="27"/>
      <c r="D9209" s="27"/>
      <c r="E9209" s="27"/>
      <c r="F9209" s="26"/>
      <c r="G9209" s="28" t="str">
        <f t="shared" si="21"/>
        <v/>
      </c>
      <c r="H9209" s="31"/>
    </row>
    <row r="9210" spans="2:8">
      <c r="B9210" s="27"/>
      <c r="C9210" s="27"/>
      <c r="D9210" s="27"/>
      <c r="E9210" s="27"/>
      <c r="F9210" s="26"/>
      <c r="G9210" s="28" t="str">
        <f t="shared" si="21"/>
        <v/>
      </c>
      <c r="H9210" s="31"/>
    </row>
    <row r="9211" spans="2:8">
      <c r="B9211" s="27"/>
      <c r="C9211" s="27"/>
      <c r="D9211" s="27"/>
      <c r="E9211" s="27"/>
      <c r="F9211" s="26"/>
      <c r="G9211" s="28" t="str">
        <f t="shared" si="21"/>
        <v/>
      </c>
      <c r="H9211" s="31"/>
    </row>
    <row r="9212" spans="2:8">
      <c r="B9212" s="27"/>
      <c r="C9212" s="27"/>
      <c r="D9212" s="27"/>
      <c r="E9212" s="27"/>
      <c r="F9212" s="26"/>
      <c r="G9212" s="28" t="str">
        <f t="shared" si="21"/>
        <v/>
      </c>
      <c r="H9212" s="31"/>
    </row>
    <row r="9213" spans="2:8">
      <c r="B9213" s="27"/>
      <c r="C9213" s="27"/>
      <c r="D9213" s="27"/>
      <c r="E9213" s="27"/>
      <c r="F9213" s="26"/>
      <c r="G9213" s="28" t="str">
        <f t="shared" si="21"/>
        <v/>
      </c>
      <c r="H9213" s="31"/>
    </row>
    <row r="9214" spans="2:8">
      <c r="B9214" s="27"/>
      <c r="C9214" s="27"/>
      <c r="D9214" s="27"/>
      <c r="E9214" s="27"/>
      <c r="F9214" s="26"/>
      <c r="G9214" s="28" t="str">
        <f t="shared" si="21"/>
        <v/>
      </c>
      <c r="H9214" s="31"/>
    </row>
    <row r="9215" spans="2:8">
      <c r="B9215" s="27"/>
      <c r="C9215" s="27"/>
      <c r="D9215" s="27"/>
      <c r="E9215" s="27"/>
      <c r="F9215" s="26"/>
      <c r="G9215" s="28" t="str">
        <f t="shared" si="21"/>
        <v/>
      </c>
      <c r="H9215" s="31"/>
    </row>
    <row r="9216" spans="2:8">
      <c r="B9216" s="27"/>
      <c r="C9216" s="27"/>
      <c r="D9216" s="27"/>
      <c r="E9216" s="27"/>
      <c r="F9216" s="26"/>
      <c r="G9216" s="28" t="str">
        <f t="shared" si="21"/>
        <v/>
      </c>
      <c r="H9216" s="31"/>
    </row>
    <row r="9217" spans="2:8">
      <c r="B9217" s="27"/>
      <c r="C9217" s="27"/>
      <c r="D9217" s="27"/>
      <c r="E9217" s="27"/>
      <c r="F9217" s="26"/>
      <c r="G9217" s="28" t="str">
        <f t="shared" si="21"/>
        <v/>
      </c>
      <c r="H9217" s="31"/>
    </row>
    <row r="9218" spans="2:8">
      <c r="B9218" s="27"/>
      <c r="C9218" s="27"/>
      <c r="D9218" s="27"/>
      <c r="E9218" s="27"/>
      <c r="F9218" s="26"/>
      <c r="G9218" s="28" t="str">
        <f t="shared" si="21"/>
        <v/>
      </c>
      <c r="H9218" s="31"/>
    </row>
    <row r="9219" spans="2:8">
      <c r="B9219" s="27"/>
      <c r="C9219" s="27"/>
      <c r="D9219" s="27"/>
      <c r="E9219" s="27"/>
      <c r="F9219" s="26"/>
      <c r="G9219" s="28" t="str">
        <f t="shared" si="21"/>
        <v/>
      </c>
      <c r="H9219" s="31"/>
    </row>
    <row r="9220" spans="2:8">
      <c r="B9220" s="27"/>
      <c r="C9220" s="27"/>
      <c r="D9220" s="27"/>
      <c r="E9220" s="27"/>
      <c r="F9220" s="26"/>
      <c r="G9220" s="28" t="str">
        <f t="shared" si="21"/>
        <v/>
      </c>
      <c r="H9220" s="31"/>
    </row>
    <row r="9221" spans="2:8">
      <c r="B9221" s="27"/>
      <c r="C9221" s="27"/>
      <c r="D9221" s="27"/>
      <c r="E9221" s="27"/>
      <c r="F9221" s="26"/>
      <c r="G9221" s="28" t="str">
        <f t="shared" si="21"/>
        <v/>
      </c>
      <c r="H9221" s="31"/>
    </row>
    <row r="9222" spans="2:8">
      <c r="B9222" s="27"/>
      <c r="C9222" s="27"/>
      <c r="D9222" s="27"/>
      <c r="E9222" s="27"/>
      <c r="F9222" s="26"/>
      <c r="G9222" s="28" t="str">
        <f t="shared" si="21"/>
        <v/>
      </c>
      <c r="H9222" s="31"/>
    </row>
    <row r="9223" spans="2:8">
      <c r="B9223" s="27"/>
      <c r="C9223" s="27"/>
      <c r="D9223" s="27"/>
      <c r="E9223" s="27"/>
      <c r="F9223" s="26"/>
      <c r="G9223" s="28" t="str">
        <f t="shared" si="21"/>
        <v/>
      </c>
      <c r="H9223" s="31"/>
    </row>
    <row r="9224" spans="2:8">
      <c r="B9224" s="27"/>
      <c r="C9224" s="27"/>
      <c r="D9224" s="27"/>
      <c r="E9224" s="27"/>
      <c r="F9224" s="26"/>
      <c r="G9224" s="28" t="str">
        <f t="shared" si="21"/>
        <v/>
      </c>
      <c r="H9224" s="31"/>
    </row>
    <row r="9225" spans="2:8">
      <c r="B9225" s="27"/>
      <c r="C9225" s="27"/>
      <c r="D9225" s="27"/>
      <c r="E9225" s="27"/>
      <c r="F9225" s="26"/>
      <c r="G9225" s="28" t="str">
        <f t="shared" si="21"/>
        <v/>
      </c>
      <c r="H9225" s="31"/>
    </row>
    <row r="9226" spans="2:8">
      <c r="B9226" s="27"/>
      <c r="C9226" s="27"/>
      <c r="D9226" s="27"/>
      <c r="E9226" s="27"/>
      <c r="F9226" s="26"/>
      <c r="G9226" s="28" t="str">
        <f t="shared" si="21"/>
        <v/>
      </c>
      <c r="H9226" s="31"/>
    </row>
    <row r="9227" spans="2:8">
      <c r="B9227" s="27"/>
      <c r="C9227" s="27"/>
      <c r="D9227" s="27"/>
      <c r="E9227" s="27"/>
      <c r="F9227" s="26"/>
      <c r="G9227" s="28" t="str">
        <f t="shared" si="21"/>
        <v/>
      </c>
      <c r="H9227" s="31"/>
    </row>
    <row r="9228" spans="2:8">
      <c r="B9228" s="27"/>
      <c r="C9228" s="27"/>
      <c r="D9228" s="27"/>
      <c r="E9228" s="27"/>
      <c r="F9228" s="26"/>
      <c r="G9228" s="28" t="str">
        <f t="shared" si="21"/>
        <v/>
      </c>
      <c r="H9228" s="31"/>
    </row>
    <row r="9229" spans="2:8">
      <c r="B9229" s="27"/>
      <c r="C9229" s="27"/>
      <c r="D9229" s="27"/>
      <c r="E9229" s="27"/>
      <c r="F9229" s="26"/>
      <c r="G9229" s="28" t="str">
        <f t="shared" si="21"/>
        <v/>
      </c>
      <c r="H9229" s="31"/>
    </row>
    <row r="9230" spans="2:8">
      <c r="B9230" s="27"/>
      <c r="C9230" s="27"/>
      <c r="D9230" s="27"/>
      <c r="E9230" s="27"/>
      <c r="F9230" s="26"/>
      <c r="G9230" s="28" t="str">
        <f t="shared" si="21"/>
        <v/>
      </c>
      <c r="H9230" s="31"/>
    </row>
    <row r="9231" spans="2:8">
      <c r="B9231" s="27"/>
      <c r="C9231" s="27"/>
      <c r="D9231" s="27"/>
      <c r="E9231" s="27"/>
      <c r="F9231" s="26"/>
      <c r="G9231" s="28" t="str">
        <f t="shared" si="21"/>
        <v/>
      </c>
      <c r="H9231" s="31"/>
    </row>
    <row r="9232" spans="2:8">
      <c r="B9232" s="27"/>
      <c r="C9232" s="27"/>
      <c r="D9232" s="27"/>
      <c r="E9232" s="27"/>
      <c r="F9232" s="26"/>
      <c r="G9232" s="28" t="str">
        <f t="shared" si="21"/>
        <v/>
      </c>
      <c r="H9232" s="31"/>
    </row>
    <row r="9233" spans="2:8">
      <c r="B9233" s="27"/>
      <c r="C9233" s="27"/>
      <c r="D9233" s="27"/>
      <c r="E9233" s="27"/>
      <c r="F9233" s="26"/>
      <c r="G9233" s="28" t="str">
        <f t="shared" si="21"/>
        <v/>
      </c>
      <c r="H9233" s="31"/>
    </row>
    <row r="9234" spans="2:8">
      <c r="B9234" s="27"/>
      <c r="C9234" s="27"/>
      <c r="D9234" s="27"/>
      <c r="E9234" s="27"/>
      <c r="F9234" s="26"/>
      <c r="G9234" s="28" t="str">
        <f t="shared" si="21"/>
        <v/>
      </c>
      <c r="H9234" s="31"/>
    </row>
    <row r="9235" spans="2:8">
      <c r="B9235" s="27"/>
      <c r="C9235" s="27"/>
      <c r="D9235" s="27"/>
      <c r="E9235" s="27"/>
      <c r="F9235" s="26"/>
      <c r="G9235" s="28" t="str">
        <f t="shared" si="21"/>
        <v/>
      </c>
      <c r="H9235" s="31"/>
    </row>
    <row r="9236" spans="2:8">
      <c r="B9236" s="27"/>
      <c r="C9236" s="27"/>
      <c r="D9236" s="27"/>
      <c r="E9236" s="27"/>
      <c r="F9236" s="26"/>
      <c r="G9236" s="28" t="str">
        <f t="shared" si="21"/>
        <v/>
      </c>
      <c r="H9236" s="31"/>
    </row>
    <row r="9237" spans="2:8">
      <c r="B9237" s="27"/>
      <c r="C9237" s="27"/>
      <c r="D9237" s="27"/>
      <c r="E9237" s="27"/>
      <c r="F9237" s="26"/>
      <c r="G9237" s="28" t="str">
        <f t="shared" si="21"/>
        <v/>
      </c>
      <c r="H9237" s="31"/>
    </row>
    <row r="9238" spans="2:8">
      <c r="B9238" s="27"/>
      <c r="C9238" s="27"/>
      <c r="D9238" s="27"/>
      <c r="E9238" s="27"/>
      <c r="F9238" s="26"/>
      <c r="G9238" s="28" t="str">
        <f t="shared" si="21"/>
        <v/>
      </c>
      <c r="H9238" s="31"/>
    </row>
    <row r="9239" spans="2:8">
      <c r="B9239" s="27"/>
      <c r="C9239" s="27"/>
      <c r="D9239" s="27"/>
      <c r="E9239" s="27"/>
      <c r="F9239" s="26"/>
      <c r="G9239" s="28" t="str">
        <f t="shared" si="21"/>
        <v/>
      </c>
      <c r="H9239" s="31"/>
    </row>
    <row r="9240" spans="2:8">
      <c r="B9240" s="27"/>
      <c r="C9240" s="27"/>
      <c r="D9240" s="27"/>
      <c r="E9240" s="27"/>
      <c r="F9240" s="26"/>
      <c r="G9240" s="28" t="str">
        <f t="shared" si="21"/>
        <v/>
      </c>
      <c r="H9240" s="31"/>
    </row>
    <row r="9241" spans="2:8">
      <c r="B9241" s="27"/>
      <c r="C9241" s="27"/>
      <c r="D9241" s="27"/>
      <c r="E9241" s="27"/>
      <c r="F9241" s="26"/>
      <c r="G9241" s="28" t="str">
        <f t="shared" si="21"/>
        <v/>
      </c>
      <c r="H9241" s="31"/>
    </row>
    <row r="9242" spans="2:8">
      <c r="B9242" s="27"/>
      <c r="C9242" s="27"/>
      <c r="D9242" s="27"/>
      <c r="E9242" s="27"/>
      <c r="F9242" s="26"/>
      <c r="G9242" s="28" t="str">
        <f t="shared" si="21"/>
        <v/>
      </c>
      <c r="H9242" s="31"/>
    </row>
    <row r="9243" spans="2:8">
      <c r="B9243" s="27"/>
      <c r="C9243" s="27"/>
      <c r="D9243" s="27"/>
      <c r="E9243" s="27"/>
      <c r="F9243" s="26"/>
      <c r="G9243" s="28" t="str">
        <f t="shared" si="21"/>
        <v/>
      </c>
      <c r="H9243" s="31"/>
    </row>
    <row r="9244" spans="2:8">
      <c r="B9244" s="27"/>
      <c r="C9244" s="27"/>
      <c r="D9244" s="27"/>
      <c r="E9244" s="27"/>
      <c r="F9244" s="26"/>
      <c r="G9244" s="28" t="str">
        <f t="shared" si="21"/>
        <v/>
      </c>
      <c r="H9244" s="31"/>
    </row>
    <row r="9245" spans="2:8">
      <c r="B9245" s="27"/>
      <c r="C9245" s="27"/>
      <c r="D9245" s="27"/>
      <c r="E9245" s="27"/>
      <c r="F9245" s="26"/>
      <c r="G9245" s="28" t="str">
        <f t="shared" si="21"/>
        <v/>
      </c>
      <c r="H9245" s="31"/>
    </row>
    <row r="9246" spans="2:8">
      <c r="B9246" s="27"/>
      <c r="C9246" s="27"/>
      <c r="D9246" s="27"/>
      <c r="E9246" s="27"/>
      <c r="F9246" s="26"/>
      <c r="G9246" s="28" t="str">
        <f t="shared" si="21"/>
        <v/>
      </c>
      <c r="H9246" s="31"/>
    </row>
    <row r="9247" spans="2:8">
      <c r="B9247" s="27"/>
      <c r="C9247" s="27"/>
      <c r="D9247" s="27"/>
      <c r="E9247" s="27"/>
      <c r="F9247" s="26"/>
      <c r="G9247" s="28" t="str">
        <f t="shared" si="21"/>
        <v/>
      </c>
      <c r="H9247" s="31"/>
    </row>
    <row r="9248" spans="2:8">
      <c r="B9248" s="27"/>
      <c r="C9248" s="27"/>
      <c r="D9248" s="27"/>
      <c r="E9248" s="27"/>
      <c r="F9248" s="26"/>
      <c r="G9248" s="28" t="str">
        <f t="shared" si="21"/>
        <v/>
      </c>
      <c r="H9248" s="31"/>
    </row>
    <row r="9249" spans="2:8">
      <c r="B9249" s="27"/>
      <c r="C9249" s="27"/>
      <c r="D9249" s="27"/>
      <c r="E9249" s="27"/>
      <c r="F9249" s="26"/>
      <c r="G9249" s="28" t="str">
        <f t="shared" si="21"/>
        <v/>
      </c>
      <c r="H9249" s="31"/>
    </row>
    <row r="9250" spans="2:8">
      <c r="B9250" s="27"/>
      <c r="C9250" s="27"/>
      <c r="D9250" s="27"/>
      <c r="E9250" s="27"/>
      <c r="F9250" s="26"/>
      <c r="G9250" s="28" t="str">
        <f t="shared" si="21"/>
        <v/>
      </c>
      <c r="H9250" s="31"/>
    </row>
    <row r="9251" spans="2:8">
      <c r="B9251" s="27"/>
      <c r="C9251" s="27"/>
      <c r="D9251" s="27"/>
      <c r="E9251" s="27"/>
      <c r="F9251" s="26"/>
      <c r="G9251" s="28" t="str">
        <f t="shared" si="21"/>
        <v/>
      </c>
      <c r="H9251" s="31"/>
    </row>
    <row r="9252" spans="2:8">
      <c r="B9252" s="27"/>
      <c r="C9252" s="27"/>
      <c r="D9252" s="27"/>
      <c r="E9252" s="27"/>
      <c r="F9252" s="26"/>
      <c r="G9252" s="28" t="str">
        <f t="shared" si="21"/>
        <v/>
      </c>
      <c r="H9252" s="31"/>
    </row>
    <row r="9253" spans="2:8">
      <c r="B9253" s="27"/>
      <c r="C9253" s="27"/>
      <c r="D9253" s="27"/>
      <c r="E9253" s="27"/>
      <c r="F9253" s="26"/>
      <c r="G9253" s="28" t="str">
        <f t="shared" si="21"/>
        <v/>
      </c>
      <c r="H9253" s="31"/>
    </row>
    <row r="9254" spans="2:8">
      <c r="B9254" s="27"/>
      <c r="C9254" s="27"/>
      <c r="D9254" s="27"/>
      <c r="E9254" s="27"/>
      <c r="F9254" s="26"/>
      <c r="G9254" s="28" t="str">
        <f t="shared" si="21"/>
        <v/>
      </c>
      <c r="H9254" s="31"/>
    </row>
    <row r="9255" spans="2:8">
      <c r="B9255" s="27"/>
      <c r="C9255" s="27"/>
      <c r="D9255" s="27"/>
      <c r="E9255" s="27"/>
      <c r="F9255" s="26"/>
      <c r="G9255" s="28" t="str">
        <f t="shared" si="21"/>
        <v/>
      </c>
      <c r="H9255" s="31"/>
    </row>
    <row r="9256" spans="2:8">
      <c r="B9256" s="27"/>
      <c r="C9256" s="27"/>
      <c r="D9256" s="27"/>
      <c r="E9256" s="27"/>
      <c r="F9256" s="26"/>
      <c r="G9256" s="28" t="str">
        <f t="shared" si="21"/>
        <v/>
      </c>
      <c r="H9256" s="31"/>
    </row>
    <row r="9257" spans="2:8">
      <c r="B9257" s="27"/>
      <c r="C9257" s="27"/>
      <c r="D9257" s="27"/>
      <c r="E9257" s="27"/>
      <c r="F9257" s="26"/>
      <c r="G9257" s="28" t="str">
        <f t="shared" si="21"/>
        <v/>
      </c>
      <c r="H9257" s="31"/>
    </row>
    <row r="9258" spans="2:8">
      <c r="B9258" s="27"/>
      <c r="C9258" s="27"/>
      <c r="D9258" s="27"/>
      <c r="E9258" s="27"/>
      <c r="F9258" s="26"/>
      <c r="G9258" s="28" t="str">
        <f t="shared" si="21"/>
        <v/>
      </c>
      <c r="H9258" s="31"/>
    </row>
    <row r="9259" spans="2:8">
      <c r="B9259" s="27"/>
      <c r="C9259" s="27"/>
      <c r="D9259" s="27"/>
      <c r="E9259" s="27"/>
      <c r="F9259" s="26"/>
      <c r="G9259" s="28" t="str">
        <f t="shared" si="21"/>
        <v/>
      </c>
      <c r="H9259" s="31"/>
    </row>
    <row r="9260" spans="2:8">
      <c r="B9260" s="27"/>
      <c r="C9260" s="27"/>
      <c r="D9260" s="27"/>
      <c r="E9260" s="27"/>
      <c r="F9260" s="26"/>
      <c r="G9260" s="28" t="str">
        <f t="shared" si="21"/>
        <v/>
      </c>
      <c r="H9260" s="31"/>
    </row>
    <row r="9261" spans="2:8">
      <c r="B9261" s="27"/>
      <c r="C9261" s="27"/>
      <c r="D9261" s="27"/>
      <c r="E9261" s="27"/>
      <c r="F9261" s="26"/>
      <c r="G9261" s="28" t="str">
        <f t="shared" si="21"/>
        <v/>
      </c>
      <c r="H9261" s="31"/>
    </row>
    <row r="9262" spans="2:8">
      <c r="B9262" s="27"/>
      <c r="C9262" s="27"/>
      <c r="D9262" s="27"/>
      <c r="E9262" s="27"/>
      <c r="F9262" s="26"/>
      <c r="G9262" s="28" t="str">
        <f t="shared" si="21"/>
        <v/>
      </c>
      <c r="H9262" s="31"/>
    </row>
    <row r="9263" spans="2:8">
      <c r="B9263" s="27"/>
      <c r="C9263" s="27"/>
      <c r="D9263" s="27"/>
      <c r="E9263" s="27"/>
      <c r="F9263" s="26"/>
      <c r="G9263" s="28" t="str">
        <f t="shared" si="21"/>
        <v/>
      </c>
      <c r="H9263" s="31"/>
    </row>
    <row r="9264" spans="2:8">
      <c r="B9264" s="27"/>
      <c r="C9264" s="27"/>
      <c r="D9264" s="27"/>
      <c r="E9264" s="27"/>
      <c r="F9264" s="26"/>
      <c r="G9264" s="28" t="str">
        <f t="shared" si="21"/>
        <v/>
      </c>
      <c r="H9264" s="31"/>
    </row>
    <row r="9265" spans="2:8">
      <c r="B9265" s="27"/>
      <c r="C9265" s="27"/>
      <c r="D9265" s="27"/>
      <c r="E9265" s="27"/>
      <c r="F9265" s="26"/>
      <c r="G9265" s="28" t="str">
        <f t="shared" si="21"/>
        <v/>
      </c>
      <c r="H9265" s="31"/>
    </row>
    <row r="9266" spans="2:8">
      <c r="B9266" s="27"/>
      <c r="C9266" s="27"/>
      <c r="D9266" s="27"/>
      <c r="E9266" s="27"/>
      <c r="F9266" s="26"/>
      <c r="G9266" s="28" t="str">
        <f t="shared" si="21"/>
        <v/>
      </c>
      <c r="H9266" s="31"/>
    </row>
    <row r="9267" spans="2:8">
      <c r="B9267" s="27"/>
      <c r="C9267" s="27"/>
      <c r="D9267" s="27"/>
      <c r="E9267" s="27"/>
      <c r="F9267" s="26"/>
      <c r="G9267" s="28" t="str">
        <f t="shared" si="21"/>
        <v/>
      </c>
      <c r="H9267" s="31"/>
    </row>
    <row r="9268" spans="2:8">
      <c r="B9268" s="27"/>
      <c r="C9268" s="27"/>
      <c r="D9268" s="27"/>
      <c r="E9268" s="27"/>
      <c r="F9268" s="26"/>
      <c r="G9268" s="28" t="str">
        <f t="shared" si="21"/>
        <v/>
      </c>
      <c r="H9268" s="31"/>
    </row>
    <row r="9269" spans="2:8">
      <c r="B9269" s="27"/>
      <c r="C9269" s="27"/>
      <c r="D9269" s="27"/>
      <c r="E9269" s="27"/>
      <c r="F9269" s="26"/>
      <c r="G9269" s="28" t="str">
        <f t="shared" si="21"/>
        <v/>
      </c>
      <c r="H9269" s="31"/>
    </row>
    <row r="9270" spans="2:8">
      <c r="B9270" s="27"/>
      <c r="C9270" s="27"/>
      <c r="D9270" s="27"/>
      <c r="E9270" s="27"/>
      <c r="F9270" s="26"/>
      <c r="G9270" s="28" t="str">
        <f t="shared" ref="G9270:G9333" si="22">IF(F9270="","",IF(F9270="EI",4,IF(F9270="EO",5.2,IF(F9270="EQ",3.9,IF(F9270="ILF",7.5,IF(F9270="EIF",5.4))))))</f>
        <v/>
      </c>
      <c r="H9270" s="31"/>
    </row>
    <row r="9271" spans="2:8">
      <c r="B9271" s="27"/>
      <c r="C9271" s="27"/>
      <c r="D9271" s="27"/>
      <c r="E9271" s="27"/>
      <c r="F9271" s="26"/>
      <c r="G9271" s="28" t="str">
        <f t="shared" si="22"/>
        <v/>
      </c>
      <c r="H9271" s="31"/>
    </row>
    <row r="9272" spans="2:8">
      <c r="B9272" s="27"/>
      <c r="C9272" s="27"/>
      <c r="D9272" s="27"/>
      <c r="E9272" s="27"/>
      <c r="F9272" s="26"/>
      <c r="G9272" s="28" t="str">
        <f t="shared" si="22"/>
        <v/>
      </c>
      <c r="H9272" s="31"/>
    </row>
    <row r="9273" spans="2:8">
      <c r="B9273" s="27"/>
      <c r="C9273" s="27"/>
      <c r="D9273" s="27"/>
      <c r="E9273" s="27"/>
      <c r="F9273" s="26"/>
      <c r="G9273" s="28" t="str">
        <f t="shared" si="22"/>
        <v/>
      </c>
      <c r="H9273" s="31"/>
    </row>
    <row r="9274" spans="2:8">
      <c r="B9274" s="27"/>
      <c r="C9274" s="27"/>
      <c r="D9274" s="27"/>
      <c r="E9274" s="27"/>
      <c r="F9274" s="26"/>
      <c r="G9274" s="28" t="str">
        <f t="shared" si="22"/>
        <v/>
      </c>
      <c r="H9274" s="31"/>
    </row>
    <row r="9275" spans="2:8">
      <c r="B9275" s="27"/>
      <c r="C9275" s="27"/>
      <c r="D9275" s="27"/>
      <c r="E9275" s="27"/>
      <c r="F9275" s="26"/>
      <c r="G9275" s="28" t="str">
        <f t="shared" si="22"/>
        <v/>
      </c>
      <c r="H9275" s="31"/>
    </row>
    <row r="9276" spans="2:8">
      <c r="B9276" s="27"/>
      <c r="C9276" s="27"/>
      <c r="D9276" s="27"/>
      <c r="E9276" s="27"/>
      <c r="F9276" s="26"/>
      <c r="G9276" s="28" t="str">
        <f t="shared" si="22"/>
        <v/>
      </c>
      <c r="H9276" s="31"/>
    </row>
    <row r="9277" spans="2:8">
      <c r="B9277" s="27"/>
      <c r="C9277" s="27"/>
      <c r="D9277" s="27"/>
      <c r="E9277" s="27"/>
      <c r="F9277" s="26"/>
      <c r="G9277" s="28" t="str">
        <f t="shared" si="22"/>
        <v/>
      </c>
      <c r="H9277" s="31"/>
    </row>
    <row r="9278" spans="2:8">
      <c r="B9278" s="27"/>
      <c r="C9278" s="27"/>
      <c r="D9278" s="27"/>
      <c r="E9278" s="27"/>
      <c r="F9278" s="26"/>
      <c r="G9278" s="28" t="str">
        <f t="shared" si="22"/>
        <v/>
      </c>
      <c r="H9278" s="31"/>
    </row>
    <row r="9279" spans="2:8">
      <c r="B9279" s="27"/>
      <c r="C9279" s="27"/>
      <c r="D9279" s="27"/>
      <c r="E9279" s="27"/>
      <c r="F9279" s="26"/>
      <c r="G9279" s="28" t="str">
        <f t="shared" si="22"/>
        <v/>
      </c>
      <c r="H9279" s="31"/>
    </row>
    <row r="9280" spans="2:8">
      <c r="B9280" s="27"/>
      <c r="C9280" s="27"/>
      <c r="D9280" s="27"/>
      <c r="E9280" s="27"/>
      <c r="F9280" s="26"/>
      <c r="G9280" s="28" t="str">
        <f t="shared" si="22"/>
        <v/>
      </c>
      <c r="H9280" s="31"/>
    </row>
    <row r="9281" spans="2:8">
      <c r="B9281" s="27"/>
      <c r="C9281" s="27"/>
      <c r="D9281" s="27"/>
      <c r="E9281" s="27"/>
      <c r="F9281" s="26"/>
      <c r="G9281" s="28" t="str">
        <f t="shared" si="22"/>
        <v/>
      </c>
      <c r="H9281" s="31"/>
    </row>
    <row r="9282" spans="2:8">
      <c r="B9282" s="27"/>
      <c r="C9282" s="27"/>
      <c r="D9282" s="27"/>
      <c r="E9282" s="27"/>
      <c r="F9282" s="26"/>
      <c r="G9282" s="28" t="str">
        <f t="shared" si="22"/>
        <v/>
      </c>
      <c r="H9282" s="31"/>
    </row>
    <row r="9283" spans="2:8">
      <c r="B9283" s="27"/>
      <c r="C9283" s="27"/>
      <c r="D9283" s="27"/>
      <c r="E9283" s="27"/>
      <c r="F9283" s="26"/>
      <c r="G9283" s="28" t="str">
        <f t="shared" si="22"/>
        <v/>
      </c>
      <c r="H9283" s="31"/>
    </row>
    <row r="9284" spans="2:8">
      <c r="B9284" s="27"/>
      <c r="C9284" s="27"/>
      <c r="D9284" s="27"/>
      <c r="E9284" s="27"/>
      <c r="F9284" s="26"/>
      <c r="G9284" s="28" t="str">
        <f t="shared" si="22"/>
        <v/>
      </c>
      <c r="H9284" s="31"/>
    </row>
    <row r="9285" spans="2:8">
      <c r="B9285" s="27"/>
      <c r="C9285" s="27"/>
      <c r="D9285" s="27"/>
      <c r="E9285" s="27"/>
      <c r="F9285" s="26"/>
      <c r="G9285" s="28" t="str">
        <f t="shared" si="22"/>
        <v/>
      </c>
      <c r="H9285" s="31"/>
    </row>
    <row r="9286" spans="2:8">
      <c r="B9286" s="27"/>
      <c r="C9286" s="27"/>
      <c r="D9286" s="27"/>
      <c r="E9286" s="27"/>
      <c r="F9286" s="26"/>
      <c r="G9286" s="28" t="str">
        <f t="shared" si="22"/>
        <v/>
      </c>
      <c r="H9286" s="31"/>
    </row>
    <row r="9287" spans="2:8">
      <c r="B9287" s="27"/>
      <c r="C9287" s="27"/>
      <c r="D9287" s="27"/>
      <c r="E9287" s="27"/>
      <c r="F9287" s="26"/>
      <c r="G9287" s="28" t="str">
        <f t="shared" si="22"/>
        <v/>
      </c>
      <c r="H9287" s="31"/>
    </row>
    <row r="9288" spans="2:8">
      <c r="B9288" s="27"/>
      <c r="C9288" s="27"/>
      <c r="D9288" s="27"/>
      <c r="E9288" s="27"/>
      <c r="F9288" s="26"/>
      <c r="G9288" s="28" t="str">
        <f t="shared" si="22"/>
        <v/>
      </c>
      <c r="H9288" s="31"/>
    </row>
    <row r="9289" spans="2:8">
      <c r="B9289" s="27"/>
      <c r="C9289" s="27"/>
      <c r="D9289" s="27"/>
      <c r="E9289" s="27"/>
      <c r="F9289" s="26"/>
      <c r="G9289" s="28" t="str">
        <f t="shared" si="22"/>
        <v/>
      </c>
      <c r="H9289" s="31"/>
    </row>
    <row r="9290" spans="2:8">
      <c r="B9290" s="27"/>
      <c r="C9290" s="27"/>
      <c r="D9290" s="27"/>
      <c r="E9290" s="27"/>
      <c r="F9290" s="26"/>
      <c r="G9290" s="28" t="str">
        <f t="shared" si="22"/>
        <v/>
      </c>
      <c r="H9290" s="31"/>
    </row>
    <row r="9291" spans="2:8">
      <c r="B9291" s="27"/>
      <c r="C9291" s="27"/>
      <c r="D9291" s="27"/>
      <c r="E9291" s="27"/>
      <c r="F9291" s="26"/>
      <c r="G9291" s="28" t="str">
        <f t="shared" si="22"/>
        <v/>
      </c>
      <c r="H9291" s="31"/>
    </row>
    <row r="9292" spans="2:8">
      <c r="B9292" s="27"/>
      <c r="C9292" s="27"/>
      <c r="D9292" s="27"/>
      <c r="E9292" s="27"/>
      <c r="F9292" s="26"/>
      <c r="G9292" s="28" t="str">
        <f t="shared" si="22"/>
        <v/>
      </c>
      <c r="H9292" s="31"/>
    </row>
    <row r="9293" spans="2:8">
      <c r="B9293" s="27"/>
      <c r="C9293" s="27"/>
      <c r="D9293" s="27"/>
      <c r="E9293" s="27"/>
      <c r="F9293" s="26"/>
      <c r="G9293" s="28" t="str">
        <f t="shared" si="22"/>
        <v/>
      </c>
      <c r="H9293" s="31"/>
    </row>
    <row r="9294" spans="2:8">
      <c r="B9294" s="27"/>
      <c r="C9294" s="27"/>
      <c r="D9294" s="27"/>
      <c r="E9294" s="27"/>
      <c r="F9294" s="26"/>
      <c r="G9294" s="28" t="str">
        <f t="shared" si="22"/>
        <v/>
      </c>
      <c r="H9294" s="31"/>
    </row>
    <row r="9295" spans="2:8">
      <c r="B9295" s="27"/>
      <c r="C9295" s="27"/>
      <c r="D9295" s="27"/>
      <c r="E9295" s="27"/>
      <c r="F9295" s="26"/>
      <c r="G9295" s="28" t="str">
        <f t="shared" si="22"/>
        <v/>
      </c>
      <c r="H9295" s="31"/>
    </row>
    <row r="9296" spans="2:8">
      <c r="B9296" s="27"/>
      <c r="C9296" s="27"/>
      <c r="D9296" s="27"/>
      <c r="E9296" s="27"/>
      <c r="F9296" s="26"/>
      <c r="G9296" s="28" t="str">
        <f t="shared" si="22"/>
        <v/>
      </c>
      <c r="H9296" s="31"/>
    </row>
    <row r="9297" spans="2:8">
      <c r="B9297" s="27"/>
      <c r="C9297" s="27"/>
      <c r="D9297" s="27"/>
      <c r="E9297" s="27"/>
      <c r="F9297" s="26"/>
      <c r="G9297" s="28" t="str">
        <f t="shared" si="22"/>
        <v/>
      </c>
      <c r="H9297" s="31"/>
    </row>
    <row r="9298" spans="2:8">
      <c r="B9298" s="27"/>
      <c r="C9298" s="27"/>
      <c r="D9298" s="27"/>
      <c r="E9298" s="27"/>
      <c r="F9298" s="26"/>
      <c r="G9298" s="28" t="str">
        <f t="shared" si="22"/>
        <v/>
      </c>
      <c r="H9298" s="31"/>
    </row>
    <row r="9299" spans="2:8">
      <c r="B9299" s="27"/>
      <c r="C9299" s="27"/>
      <c r="D9299" s="27"/>
      <c r="E9299" s="27"/>
      <c r="F9299" s="26"/>
      <c r="G9299" s="28" t="str">
        <f t="shared" si="22"/>
        <v/>
      </c>
      <c r="H9299" s="31"/>
    </row>
    <row r="9300" spans="2:8">
      <c r="B9300" s="27"/>
      <c r="C9300" s="27"/>
      <c r="D9300" s="27"/>
      <c r="E9300" s="27"/>
      <c r="F9300" s="26"/>
      <c r="G9300" s="28" t="str">
        <f t="shared" si="22"/>
        <v/>
      </c>
      <c r="H9300" s="31"/>
    </row>
    <row r="9301" spans="2:8">
      <c r="B9301" s="27"/>
      <c r="C9301" s="27"/>
      <c r="D9301" s="27"/>
      <c r="E9301" s="27"/>
      <c r="F9301" s="26"/>
      <c r="G9301" s="28" t="str">
        <f t="shared" si="22"/>
        <v/>
      </c>
      <c r="H9301" s="31"/>
    </row>
    <row r="9302" spans="2:8">
      <c r="B9302" s="27"/>
      <c r="C9302" s="27"/>
      <c r="D9302" s="27"/>
      <c r="E9302" s="27"/>
      <c r="F9302" s="26"/>
      <c r="G9302" s="28" t="str">
        <f t="shared" si="22"/>
        <v/>
      </c>
      <c r="H9302" s="31"/>
    </row>
    <row r="9303" spans="2:8">
      <c r="B9303" s="27"/>
      <c r="C9303" s="27"/>
      <c r="D9303" s="27"/>
      <c r="E9303" s="27"/>
      <c r="F9303" s="26"/>
      <c r="G9303" s="28" t="str">
        <f t="shared" si="22"/>
        <v/>
      </c>
      <c r="H9303" s="31"/>
    </row>
    <row r="9304" spans="2:8">
      <c r="B9304" s="27"/>
      <c r="C9304" s="27"/>
      <c r="D9304" s="27"/>
      <c r="E9304" s="27"/>
      <c r="F9304" s="26"/>
      <c r="G9304" s="28" t="str">
        <f t="shared" si="22"/>
        <v/>
      </c>
      <c r="H9304" s="31"/>
    </row>
    <row r="9305" spans="2:8">
      <c r="B9305" s="27"/>
      <c r="C9305" s="27"/>
      <c r="D9305" s="27"/>
      <c r="E9305" s="27"/>
      <c r="F9305" s="26"/>
      <c r="G9305" s="28" t="str">
        <f t="shared" si="22"/>
        <v/>
      </c>
      <c r="H9305" s="31"/>
    </row>
    <row r="9306" spans="2:8">
      <c r="B9306" s="27"/>
      <c r="C9306" s="27"/>
      <c r="D9306" s="27"/>
      <c r="E9306" s="27"/>
      <c r="F9306" s="26"/>
      <c r="G9306" s="28" t="str">
        <f t="shared" si="22"/>
        <v/>
      </c>
      <c r="H9306" s="31"/>
    </row>
    <row r="9307" spans="2:8">
      <c r="B9307" s="27"/>
      <c r="C9307" s="27"/>
      <c r="D9307" s="27"/>
      <c r="E9307" s="27"/>
      <c r="F9307" s="26"/>
      <c r="G9307" s="28" t="str">
        <f t="shared" si="22"/>
        <v/>
      </c>
      <c r="H9307" s="31"/>
    </row>
    <row r="9308" spans="2:8">
      <c r="B9308" s="27"/>
      <c r="C9308" s="27"/>
      <c r="D9308" s="27"/>
      <c r="E9308" s="27"/>
      <c r="F9308" s="26"/>
      <c r="G9308" s="28" t="str">
        <f t="shared" si="22"/>
        <v/>
      </c>
      <c r="H9308" s="31"/>
    </row>
    <row r="9309" spans="2:8">
      <c r="B9309" s="27"/>
      <c r="C9309" s="27"/>
      <c r="D9309" s="27"/>
      <c r="E9309" s="27"/>
      <c r="F9309" s="26"/>
      <c r="G9309" s="28" t="str">
        <f t="shared" si="22"/>
        <v/>
      </c>
      <c r="H9309" s="31"/>
    </row>
    <row r="9310" spans="2:8">
      <c r="B9310" s="27"/>
      <c r="C9310" s="27"/>
      <c r="D9310" s="27"/>
      <c r="E9310" s="27"/>
      <c r="F9310" s="26"/>
      <c r="G9310" s="28" t="str">
        <f t="shared" si="22"/>
        <v/>
      </c>
      <c r="H9310" s="31"/>
    </row>
    <row r="9311" spans="2:8">
      <c r="B9311" s="27"/>
      <c r="C9311" s="27"/>
      <c r="D9311" s="27"/>
      <c r="E9311" s="27"/>
      <c r="F9311" s="26"/>
      <c r="G9311" s="28" t="str">
        <f t="shared" si="22"/>
        <v/>
      </c>
      <c r="H9311" s="31"/>
    </row>
    <row r="9312" spans="2:8">
      <c r="B9312" s="27"/>
      <c r="C9312" s="27"/>
      <c r="D9312" s="27"/>
      <c r="E9312" s="27"/>
      <c r="F9312" s="26"/>
      <c r="G9312" s="28" t="str">
        <f t="shared" si="22"/>
        <v/>
      </c>
      <c r="H9312" s="31"/>
    </row>
    <row r="9313" spans="2:8">
      <c r="B9313" s="27"/>
      <c r="C9313" s="27"/>
      <c r="D9313" s="27"/>
      <c r="E9313" s="27"/>
      <c r="F9313" s="26"/>
      <c r="G9313" s="28" t="str">
        <f t="shared" si="22"/>
        <v/>
      </c>
      <c r="H9313" s="31"/>
    </row>
    <row r="9314" spans="2:8">
      <c r="B9314" s="27"/>
      <c r="C9314" s="27"/>
      <c r="D9314" s="27"/>
      <c r="E9314" s="27"/>
      <c r="F9314" s="26"/>
      <c r="G9314" s="28" t="str">
        <f t="shared" si="22"/>
        <v/>
      </c>
      <c r="H9314" s="31"/>
    </row>
    <row r="9315" spans="2:8">
      <c r="B9315" s="27"/>
      <c r="C9315" s="27"/>
      <c r="D9315" s="27"/>
      <c r="E9315" s="27"/>
      <c r="F9315" s="26"/>
      <c r="G9315" s="28" t="str">
        <f t="shared" si="22"/>
        <v/>
      </c>
      <c r="H9315" s="31"/>
    </row>
    <row r="9316" spans="2:8">
      <c r="B9316" s="27"/>
      <c r="C9316" s="27"/>
      <c r="D9316" s="27"/>
      <c r="E9316" s="27"/>
      <c r="F9316" s="26"/>
      <c r="G9316" s="28" t="str">
        <f t="shared" si="22"/>
        <v/>
      </c>
      <c r="H9316" s="31"/>
    </row>
    <row r="9317" spans="2:8">
      <c r="B9317" s="27"/>
      <c r="C9317" s="27"/>
      <c r="D9317" s="27"/>
      <c r="E9317" s="27"/>
      <c r="F9317" s="26"/>
      <c r="G9317" s="28" t="str">
        <f t="shared" si="22"/>
        <v/>
      </c>
      <c r="H9317" s="31"/>
    </row>
    <row r="9318" spans="2:8">
      <c r="B9318" s="27"/>
      <c r="C9318" s="27"/>
      <c r="D9318" s="27"/>
      <c r="E9318" s="27"/>
      <c r="F9318" s="26"/>
      <c r="G9318" s="28" t="str">
        <f t="shared" si="22"/>
        <v/>
      </c>
      <c r="H9318" s="31"/>
    </row>
    <row r="9319" spans="2:8">
      <c r="B9319" s="27"/>
      <c r="C9319" s="27"/>
      <c r="D9319" s="27"/>
      <c r="E9319" s="27"/>
      <c r="F9319" s="26"/>
      <c r="G9319" s="28" t="str">
        <f t="shared" si="22"/>
        <v/>
      </c>
      <c r="H9319" s="31"/>
    </row>
    <row r="9320" spans="2:8">
      <c r="B9320" s="27"/>
      <c r="C9320" s="27"/>
      <c r="D9320" s="27"/>
      <c r="E9320" s="27"/>
      <c r="F9320" s="26"/>
      <c r="G9320" s="28" t="str">
        <f t="shared" si="22"/>
        <v/>
      </c>
      <c r="H9320" s="31"/>
    </row>
    <row r="9321" spans="2:8">
      <c r="B9321" s="27"/>
      <c r="C9321" s="27"/>
      <c r="D9321" s="27"/>
      <c r="E9321" s="27"/>
      <c r="F9321" s="26"/>
      <c r="G9321" s="28" t="str">
        <f t="shared" si="22"/>
        <v/>
      </c>
      <c r="H9321" s="31"/>
    </row>
    <row r="9322" spans="2:8">
      <c r="B9322" s="27"/>
      <c r="C9322" s="27"/>
      <c r="D9322" s="27"/>
      <c r="E9322" s="27"/>
      <c r="F9322" s="26"/>
      <c r="G9322" s="28" t="str">
        <f t="shared" si="22"/>
        <v/>
      </c>
      <c r="H9322" s="31"/>
    </row>
    <row r="9323" spans="2:8">
      <c r="B9323" s="27"/>
      <c r="C9323" s="27"/>
      <c r="D9323" s="27"/>
      <c r="E9323" s="27"/>
      <c r="F9323" s="26"/>
      <c r="G9323" s="28" t="str">
        <f t="shared" si="22"/>
        <v/>
      </c>
      <c r="H9323" s="31"/>
    </row>
    <row r="9324" spans="2:8">
      <c r="B9324" s="27"/>
      <c r="C9324" s="27"/>
      <c r="D9324" s="27"/>
      <c r="E9324" s="27"/>
      <c r="F9324" s="26"/>
      <c r="G9324" s="28" t="str">
        <f t="shared" si="22"/>
        <v/>
      </c>
      <c r="H9324" s="31"/>
    </row>
    <row r="9325" spans="2:8">
      <c r="B9325" s="27"/>
      <c r="C9325" s="27"/>
      <c r="D9325" s="27"/>
      <c r="E9325" s="27"/>
      <c r="F9325" s="26"/>
      <c r="G9325" s="28" t="str">
        <f t="shared" si="22"/>
        <v/>
      </c>
      <c r="H9325" s="31"/>
    </row>
    <row r="9326" spans="2:8">
      <c r="B9326" s="27"/>
      <c r="C9326" s="27"/>
      <c r="D9326" s="27"/>
      <c r="E9326" s="27"/>
      <c r="F9326" s="26"/>
      <c r="G9326" s="28" t="str">
        <f t="shared" si="22"/>
        <v/>
      </c>
      <c r="H9326" s="31"/>
    </row>
    <row r="9327" spans="2:8">
      <c r="B9327" s="27"/>
      <c r="C9327" s="27"/>
      <c r="D9327" s="27"/>
      <c r="E9327" s="27"/>
      <c r="F9327" s="26"/>
      <c r="G9327" s="28" t="str">
        <f t="shared" si="22"/>
        <v/>
      </c>
      <c r="H9327" s="31"/>
    </row>
    <row r="9328" spans="2:8">
      <c r="B9328" s="27"/>
      <c r="C9328" s="27"/>
      <c r="D9328" s="27"/>
      <c r="E9328" s="27"/>
      <c r="F9328" s="26"/>
      <c r="G9328" s="28" t="str">
        <f t="shared" si="22"/>
        <v/>
      </c>
      <c r="H9328" s="31"/>
    </row>
    <row r="9329" spans="2:8">
      <c r="B9329" s="27"/>
      <c r="C9329" s="27"/>
      <c r="D9329" s="27"/>
      <c r="E9329" s="27"/>
      <c r="F9329" s="26"/>
      <c r="G9329" s="28" t="str">
        <f t="shared" si="22"/>
        <v/>
      </c>
      <c r="H9329" s="31"/>
    </row>
    <row r="9330" spans="2:8">
      <c r="B9330" s="27"/>
      <c r="C9330" s="27"/>
      <c r="D9330" s="27"/>
      <c r="E9330" s="27"/>
      <c r="F9330" s="26"/>
      <c r="G9330" s="28" t="str">
        <f t="shared" si="22"/>
        <v/>
      </c>
      <c r="H9330" s="31"/>
    </row>
    <row r="9331" spans="2:8">
      <c r="B9331" s="27"/>
      <c r="C9331" s="27"/>
      <c r="D9331" s="27"/>
      <c r="E9331" s="27"/>
      <c r="F9331" s="26"/>
      <c r="G9331" s="28" t="str">
        <f t="shared" si="22"/>
        <v/>
      </c>
      <c r="H9331" s="31"/>
    </row>
    <row r="9332" spans="2:8">
      <c r="B9332" s="27"/>
      <c r="C9332" s="27"/>
      <c r="D9332" s="27"/>
      <c r="E9332" s="27"/>
      <c r="F9332" s="26"/>
      <c r="G9332" s="28" t="str">
        <f t="shared" si="22"/>
        <v/>
      </c>
      <c r="H9332" s="31"/>
    </row>
    <row r="9333" spans="2:8">
      <c r="B9333" s="27"/>
      <c r="C9333" s="27"/>
      <c r="D9333" s="27"/>
      <c r="E9333" s="27"/>
      <c r="F9333" s="26"/>
      <c r="G9333" s="28" t="str">
        <f t="shared" si="22"/>
        <v/>
      </c>
      <c r="H9333" s="31"/>
    </row>
    <row r="9334" spans="2:8">
      <c r="B9334" s="27"/>
      <c r="C9334" s="27"/>
      <c r="D9334" s="27"/>
      <c r="E9334" s="27"/>
      <c r="F9334" s="26"/>
      <c r="G9334" s="28" t="str">
        <f t="shared" ref="G9334:G9397" si="23">IF(F9334="","",IF(F9334="EI",4,IF(F9334="EO",5.2,IF(F9334="EQ",3.9,IF(F9334="ILF",7.5,IF(F9334="EIF",5.4))))))</f>
        <v/>
      </c>
      <c r="H9334" s="31"/>
    </row>
    <row r="9335" spans="2:8">
      <c r="B9335" s="27"/>
      <c r="C9335" s="27"/>
      <c r="D9335" s="27"/>
      <c r="E9335" s="27"/>
      <c r="F9335" s="26"/>
      <c r="G9335" s="28" t="str">
        <f t="shared" si="23"/>
        <v/>
      </c>
      <c r="H9335" s="31"/>
    </row>
    <row r="9336" spans="2:8">
      <c r="B9336" s="27"/>
      <c r="C9336" s="27"/>
      <c r="D9336" s="27"/>
      <c r="E9336" s="27"/>
      <c r="F9336" s="26"/>
      <c r="G9336" s="28" t="str">
        <f t="shared" si="23"/>
        <v/>
      </c>
      <c r="H9336" s="31"/>
    </row>
    <row r="9337" spans="2:8">
      <c r="B9337" s="27"/>
      <c r="C9337" s="27"/>
      <c r="D9337" s="27"/>
      <c r="E9337" s="27"/>
      <c r="F9337" s="26"/>
      <c r="G9337" s="28" t="str">
        <f t="shared" si="23"/>
        <v/>
      </c>
      <c r="H9337" s="31"/>
    </row>
    <row r="9338" spans="2:8">
      <c r="B9338" s="27"/>
      <c r="C9338" s="27"/>
      <c r="D9338" s="27"/>
      <c r="E9338" s="27"/>
      <c r="F9338" s="26"/>
      <c r="G9338" s="28" t="str">
        <f t="shared" si="23"/>
        <v/>
      </c>
      <c r="H9338" s="31"/>
    </row>
    <row r="9339" spans="2:8">
      <c r="B9339" s="27"/>
      <c r="C9339" s="27"/>
      <c r="D9339" s="27"/>
      <c r="E9339" s="27"/>
      <c r="F9339" s="26"/>
      <c r="G9339" s="28" t="str">
        <f t="shared" si="23"/>
        <v/>
      </c>
      <c r="H9339" s="31"/>
    </row>
    <row r="9340" spans="2:8">
      <c r="B9340" s="27"/>
      <c r="C9340" s="27"/>
      <c r="D9340" s="27"/>
      <c r="E9340" s="27"/>
      <c r="F9340" s="26"/>
      <c r="G9340" s="28" t="str">
        <f t="shared" si="23"/>
        <v/>
      </c>
      <c r="H9340" s="31"/>
    </row>
    <row r="9341" spans="2:8">
      <c r="B9341" s="27"/>
      <c r="C9341" s="27"/>
      <c r="D9341" s="27"/>
      <c r="E9341" s="27"/>
      <c r="F9341" s="26"/>
      <c r="G9341" s="28" t="str">
        <f t="shared" si="23"/>
        <v/>
      </c>
      <c r="H9341" s="31"/>
    </row>
    <row r="9342" spans="2:8">
      <c r="B9342" s="27"/>
      <c r="C9342" s="27"/>
      <c r="D9342" s="27"/>
      <c r="E9342" s="27"/>
      <c r="F9342" s="26"/>
      <c r="G9342" s="28" t="str">
        <f t="shared" si="23"/>
        <v/>
      </c>
      <c r="H9342" s="31"/>
    </row>
    <row r="9343" spans="2:8">
      <c r="B9343" s="27"/>
      <c r="C9343" s="27"/>
      <c r="D9343" s="27"/>
      <c r="E9343" s="27"/>
      <c r="F9343" s="26"/>
      <c r="G9343" s="28" t="str">
        <f t="shared" si="23"/>
        <v/>
      </c>
      <c r="H9343" s="31"/>
    </row>
    <row r="9344" spans="2:8">
      <c r="B9344" s="27"/>
      <c r="C9344" s="27"/>
      <c r="D9344" s="27"/>
      <c r="E9344" s="27"/>
      <c r="F9344" s="26"/>
      <c r="G9344" s="28" t="str">
        <f t="shared" si="23"/>
        <v/>
      </c>
      <c r="H9344" s="31"/>
    </row>
    <row r="9345" spans="2:8">
      <c r="B9345" s="27"/>
      <c r="C9345" s="27"/>
      <c r="D9345" s="27"/>
      <c r="E9345" s="27"/>
      <c r="F9345" s="26"/>
      <c r="G9345" s="28" t="str">
        <f t="shared" si="23"/>
        <v/>
      </c>
      <c r="H9345" s="31"/>
    </row>
    <row r="9346" spans="2:8">
      <c r="B9346" s="27"/>
      <c r="C9346" s="27"/>
      <c r="D9346" s="27"/>
      <c r="E9346" s="27"/>
      <c r="F9346" s="26"/>
      <c r="G9346" s="28" t="str">
        <f t="shared" si="23"/>
        <v/>
      </c>
      <c r="H9346" s="31"/>
    </row>
    <row r="9347" spans="2:8">
      <c r="B9347" s="27"/>
      <c r="C9347" s="27"/>
      <c r="D9347" s="27"/>
      <c r="E9347" s="27"/>
      <c r="F9347" s="26"/>
      <c r="G9347" s="28" t="str">
        <f t="shared" si="23"/>
        <v/>
      </c>
      <c r="H9347" s="31"/>
    </row>
    <row r="9348" spans="2:8">
      <c r="B9348" s="27"/>
      <c r="C9348" s="27"/>
      <c r="D9348" s="27"/>
      <c r="E9348" s="27"/>
      <c r="F9348" s="26"/>
      <c r="G9348" s="28" t="str">
        <f t="shared" si="23"/>
        <v/>
      </c>
      <c r="H9348" s="31"/>
    </row>
    <row r="9349" spans="2:8">
      <c r="B9349" s="27"/>
      <c r="C9349" s="27"/>
      <c r="D9349" s="27"/>
      <c r="E9349" s="27"/>
      <c r="F9349" s="26"/>
      <c r="G9349" s="28" t="str">
        <f t="shared" si="23"/>
        <v/>
      </c>
      <c r="H9349" s="31"/>
    </row>
    <row r="9350" spans="2:8">
      <c r="B9350" s="27"/>
      <c r="C9350" s="27"/>
      <c r="D9350" s="27"/>
      <c r="E9350" s="27"/>
      <c r="F9350" s="26"/>
      <c r="G9350" s="28" t="str">
        <f t="shared" si="23"/>
        <v/>
      </c>
      <c r="H9350" s="31"/>
    </row>
    <row r="9351" spans="2:8">
      <c r="B9351" s="27"/>
      <c r="C9351" s="27"/>
      <c r="D9351" s="27"/>
      <c r="E9351" s="27"/>
      <c r="F9351" s="26"/>
      <c r="G9351" s="28" t="str">
        <f t="shared" si="23"/>
        <v/>
      </c>
      <c r="H9351" s="31"/>
    </row>
    <row r="9352" spans="2:8">
      <c r="B9352" s="27"/>
      <c r="C9352" s="27"/>
      <c r="D9352" s="27"/>
      <c r="E9352" s="27"/>
      <c r="F9352" s="26"/>
      <c r="G9352" s="28" t="str">
        <f t="shared" si="23"/>
        <v/>
      </c>
      <c r="H9352" s="31"/>
    </row>
    <row r="9353" spans="2:8">
      <c r="B9353" s="27"/>
      <c r="C9353" s="27"/>
      <c r="D9353" s="27"/>
      <c r="E9353" s="27"/>
      <c r="F9353" s="26"/>
      <c r="G9353" s="28" t="str">
        <f t="shared" si="23"/>
        <v/>
      </c>
      <c r="H9353" s="31"/>
    </row>
    <row r="9354" spans="2:8">
      <c r="B9354" s="27"/>
      <c r="C9354" s="27"/>
      <c r="D9354" s="27"/>
      <c r="E9354" s="27"/>
      <c r="F9354" s="26"/>
      <c r="G9354" s="28" t="str">
        <f t="shared" si="23"/>
        <v/>
      </c>
      <c r="H9354" s="31"/>
    </row>
    <row r="9355" spans="2:8">
      <c r="B9355" s="27"/>
      <c r="C9355" s="27"/>
      <c r="D9355" s="27"/>
      <c r="E9355" s="27"/>
      <c r="F9355" s="26"/>
      <c r="G9355" s="28" t="str">
        <f t="shared" si="23"/>
        <v/>
      </c>
      <c r="H9355" s="31"/>
    </row>
    <row r="9356" spans="2:8">
      <c r="B9356" s="27"/>
      <c r="C9356" s="27"/>
      <c r="D9356" s="27"/>
      <c r="E9356" s="27"/>
      <c r="F9356" s="26"/>
      <c r="G9356" s="28" t="str">
        <f t="shared" si="23"/>
        <v/>
      </c>
      <c r="H9356" s="31"/>
    </row>
    <row r="9357" spans="2:8">
      <c r="B9357" s="27"/>
      <c r="C9357" s="27"/>
      <c r="D9357" s="27"/>
      <c r="E9357" s="27"/>
      <c r="F9357" s="26"/>
      <c r="G9357" s="28" t="str">
        <f t="shared" si="23"/>
        <v/>
      </c>
      <c r="H9357" s="31"/>
    </row>
    <row r="9358" spans="2:8">
      <c r="B9358" s="27"/>
      <c r="C9358" s="27"/>
      <c r="D9358" s="27"/>
      <c r="E9358" s="27"/>
      <c r="F9358" s="26"/>
      <c r="G9358" s="28" t="str">
        <f t="shared" si="23"/>
        <v/>
      </c>
      <c r="H9358" s="31"/>
    </row>
    <row r="9359" spans="2:8">
      <c r="B9359" s="27"/>
      <c r="C9359" s="27"/>
      <c r="D9359" s="27"/>
      <c r="E9359" s="27"/>
      <c r="F9359" s="26"/>
      <c r="G9359" s="28" t="str">
        <f t="shared" si="23"/>
        <v/>
      </c>
      <c r="H9359" s="31"/>
    </row>
    <row r="9360" spans="2:8">
      <c r="B9360" s="27"/>
      <c r="C9360" s="27"/>
      <c r="D9360" s="27"/>
      <c r="E9360" s="27"/>
      <c r="F9360" s="26"/>
      <c r="G9360" s="28" t="str">
        <f t="shared" si="23"/>
        <v/>
      </c>
      <c r="H9360" s="31"/>
    </row>
    <row r="9361" spans="2:8">
      <c r="B9361" s="27"/>
      <c r="C9361" s="27"/>
      <c r="D9361" s="27"/>
      <c r="E9361" s="27"/>
      <c r="F9361" s="26"/>
      <c r="G9361" s="28" t="str">
        <f t="shared" si="23"/>
        <v/>
      </c>
      <c r="H9361" s="31"/>
    </row>
    <row r="9362" spans="2:8">
      <c r="B9362" s="27"/>
      <c r="C9362" s="27"/>
      <c r="D9362" s="27"/>
      <c r="E9362" s="27"/>
      <c r="F9362" s="26"/>
      <c r="G9362" s="28" t="str">
        <f t="shared" si="23"/>
        <v/>
      </c>
      <c r="H9362" s="31"/>
    </row>
    <row r="9363" spans="2:8">
      <c r="B9363" s="27"/>
      <c r="C9363" s="27"/>
      <c r="D9363" s="27"/>
      <c r="E9363" s="27"/>
      <c r="F9363" s="26"/>
      <c r="G9363" s="28" t="str">
        <f t="shared" si="23"/>
        <v/>
      </c>
      <c r="H9363" s="31"/>
    </row>
    <row r="9364" spans="2:8">
      <c r="B9364" s="27"/>
      <c r="C9364" s="27"/>
      <c r="D9364" s="27"/>
      <c r="E9364" s="27"/>
      <c r="F9364" s="26"/>
      <c r="G9364" s="28" t="str">
        <f t="shared" si="23"/>
        <v/>
      </c>
      <c r="H9364" s="31"/>
    </row>
    <row r="9365" spans="2:8">
      <c r="B9365" s="27"/>
      <c r="C9365" s="27"/>
      <c r="D9365" s="27"/>
      <c r="E9365" s="27"/>
      <c r="F9365" s="26"/>
      <c r="G9365" s="28" t="str">
        <f t="shared" si="23"/>
        <v/>
      </c>
      <c r="H9365" s="31"/>
    </row>
    <row r="9366" spans="2:8">
      <c r="B9366" s="27"/>
      <c r="C9366" s="27"/>
      <c r="D9366" s="27"/>
      <c r="E9366" s="27"/>
      <c r="F9366" s="26"/>
      <c r="G9366" s="28" t="str">
        <f t="shared" si="23"/>
        <v/>
      </c>
      <c r="H9366" s="31"/>
    </row>
    <row r="9367" spans="2:8">
      <c r="B9367" s="27"/>
      <c r="C9367" s="27"/>
      <c r="D9367" s="27"/>
      <c r="E9367" s="27"/>
      <c r="F9367" s="26"/>
      <c r="G9367" s="28" t="str">
        <f t="shared" si="23"/>
        <v/>
      </c>
      <c r="H9367" s="31"/>
    </row>
    <row r="9368" spans="2:8">
      <c r="B9368" s="27"/>
      <c r="C9368" s="27"/>
      <c r="D9368" s="27"/>
      <c r="E9368" s="27"/>
      <c r="F9368" s="26"/>
      <c r="G9368" s="28" t="str">
        <f t="shared" si="23"/>
        <v/>
      </c>
      <c r="H9368" s="31"/>
    </row>
    <row r="9369" spans="2:8">
      <c r="B9369" s="27"/>
      <c r="C9369" s="27"/>
      <c r="D9369" s="27"/>
      <c r="E9369" s="27"/>
      <c r="F9369" s="26"/>
      <c r="G9369" s="28" t="str">
        <f t="shared" si="23"/>
        <v/>
      </c>
      <c r="H9369" s="31"/>
    </row>
    <row r="9370" spans="2:8">
      <c r="B9370" s="27"/>
      <c r="C9370" s="27"/>
      <c r="D9370" s="27"/>
      <c r="E9370" s="27"/>
      <c r="F9370" s="26"/>
      <c r="G9370" s="28" t="str">
        <f t="shared" si="23"/>
        <v/>
      </c>
      <c r="H9370" s="31"/>
    </row>
    <row r="9371" spans="2:8">
      <c r="B9371" s="27"/>
      <c r="C9371" s="27"/>
      <c r="D9371" s="27"/>
      <c r="E9371" s="27"/>
      <c r="F9371" s="26"/>
      <c r="G9371" s="28" t="str">
        <f t="shared" si="23"/>
        <v/>
      </c>
      <c r="H9371" s="31"/>
    </row>
    <row r="9372" spans="2:8">
      <c r="B9372" s="27"/>
      <c r="C9372" s="27"/>
      <c r="D9372" s="27"/>
      <c r="E9372" s="27"/>
      <c r="F9372" s="26"/>
      <c r="G9372" s="28" t="str">
        <f t="shared" si="23"/>
        <v/>
      </c>
      <c r="H9372" s="31"/>
    </row>
    <row r="9373" spans="2:8">
      <c r="B9373" s="27"/>
      <c r="C9373" s="27"/>
      <c r="D9373" s="27"/>
      <c r="E9373" s="27"/>
      <c r="F9373" s="26"/>
      <c r="G9373" s="28" t="str">
        <f t="shared" si="23"/>
        <v/>
      </c>
      <c r="H9373" s="31"/>
    </row>
    <row r="9374" spans="2:8">
      <c r="B9374" s="27"/>
      <c r="C9374" s="27"/>
      <c r="D9374" s="27"/>
      <c r="E9374" s="27"/>
      <c r="F9374" s="26"/>
      <c r="G9374" s="28" t="str">
        <f t="shared" si="23"/>
        <v/>
      </c>
      <c r="H9374" s="31"/>
    </row>
    <row r="9375" spans="2:8">
      <c r="B9375" s="27"/>
      <c r="C9375" s="27"/>
      <c r="D9375" s="27"/>
      <c r="E9375" s="27"/>
      <c r="F9375" s="26"/>
      <c r="G9375" s="28" t="str">
        <f t="shared" si="23"/>
        <v/>
      </c>
      <c r="H9375" s="31"/>
    </row>
    <row r="9376" spans="2:8">
      <c r="B9376" s="27"/>
      <c r="C9376" s="27"/>
      <c r="D9376" s="27"/>
      <c r="E9376" s="27"/>
      <c r="F9376" s="26"/>
      <c r="G9376" s="28" t="str">
        <f t="shared" si="23"/>
        <v/>
      </c>
      <c r="H9376" s="31"/>
    </row>
    <row r="9377" spans="2:8">
      <c r="B9377" s="27"/>
      <c r="C9377" s="27"/>
      <c r="D9377" s="27"/>
      <c r="E9377" s="27"/>
      <c r="F9377" s="26"/>
      <c r="G9377" s="28" t="str">
        <f t="shared" si="23"/>
        <v/>
      </c>
      <c r="H9377" s="31"/>
    </row>
    <row r="9378" spans="2:8">
      <c r="B9378" s="27"/>
      <c r="C9378" s="27"/>
      <c r="D9378" s="27"/>
      <c r="E9378" s="27"/>
      <c r="F9378" s="26"/>
      <c r="G9378" s="28" t="str">
        <f t="shared" si="23"/>
        <v/>
      </c>
      <c r="H9378" s="31"/>
    </row>
    <row r="9379" spans="2:8">
      <c r="B9379" s="27"/>
      <c r="C9379" s="27"/>
      <c r="D9379" s="27"/>
      <c r="E9379" s="27"/>
      <c r="F9379" s="26"/>
      <c r="G9379" s="28" t="str">
        <f t="shared" si="23"/>
        <v/>
      </c>
      <c r="H9379" s="31"/>
    </row>
    <row r="9380" spans="2:8">
      <c r="B9380" s="27"/>
      <c r="C9380" s="27"/>
      <c r="D9380" s="27"/>
      <c r="E9380" s="27"/>
      <c r="F9380" s="26"/>
      <c r="G9380" s="28" t="str">
        <f t="shared" si="23"/>
        <v/>
      </c>
      <c r="H9380" s="31"/>
    </row>
    <row r="9381" spans="2:8">
      <c r="B9381" s="27"/>
      <c r="C9381" s="27"/>
      <c r="D9381" s="27"/>
      <c r="E9381" s="27"/>
      <c r="F9381" s="26"/>
      <c r="G9381" s="28" t="str">
        <f t="shared" si="23"/>
        <v/>
      </c>
      <c r="H9381" s="31"/>
    </row>
    <row r="9382" spans="2:8">
      <c r="B9382" s="27"/>
      <c r="C9382" s="27"/>
      <c r="D9382" s="27"/>
      <c r="E9382" s="27"/>
      <c r="F9382" s="26"/>
      <c r="G9382" s="28" t="str">
        <f t="shared" si="23"/>
        <v/>
      </c>
      <c r="H9382" s="31"/>
    </row>
    <row r="9383" spans="2:8">
      <c r="B9383" s="27"/>
      <c r="C9383" s="27"/>
      <c r="D9383" s="27"/>
      <c r="E9383" s="27"/>
      <c r="F9383" s="26"/>
      <c r="G9383" s="28" t="str">
        <f t="shared" si="23"/>
        <v/>
      </c>
      <c r="H9383" s="31"/>
    </row>
    <row r="9384" spans="2:8">
      <c r="B9384" s="27"/>
      <c r="C9384" s="27"/>
      <c r="D9384" s="27"/>
      <c r="E9384" s="27"/>
      <c r="F9384" s="26"/>
      <c r="G9384" s="28" t="str">
        <f t="shared" si="23"/>
        <v/>
      </c>
      <c r="H9384" s="31"/>
    </row>
    <row r="9385" spans="2:8">
      <c r="B9385" s="27"/>
      <c r="C9385" s="27"/>
      <c r="D9385" s="27"/>
      <c r="E9385" s="27"/>
      <c r="F9385" s="26"/>
      <c r="G9385" s="28" t="str">
        <f t="shared" si="23"/>
        <v/>
      </c>
      <c r="H9385" s="31"/>
    </row>
    <row r="9386" spans="2:8">
      <c r="B9386" s="27"/>
      <c r="C9386" s="27"/>
      <c r="D9386" s="27"/>
      <c r="E9386" s="27"/>
      <c r="F9386" s="26"/>
      <c r="G9386" s="28" t="str">
        <f t="shared" si="23"/>
        <v/>
      </c>
      <c r="H9386" s="31"/>
    </row>
    <row r="9387" spans="2:8">
      <c r="B9387" s="27"/>
      <c r="C9387" s="27"/>
      <c r="D9387" s="27"/>
      <c r="E9387" s="27"/>
      <c r="F9387" s="26"/>
      <c r="G9387" s="28" t="str">
        <f t="shared" si="23"/>
        <v/>
      </c>
      <c r="H9387" s="31"/>
    </row>
    <row r="9388" spans="2:8">
      <c r="B9388" s="27"/>
      <c r="C9388" s="27"/>
      <c r="D9388" s="27"/>
      <c r="E9388" s="27"/>
      <c r="F9388" s="26"/>
      <c r="G9388" s="28" t="str">
        <f t="shared" si="23"/>
        <v/>
      </c>
      <c r="H9388" s="31"/>
    </row>
    <row r="9389" spans="2:8">
      <c r="B9389" s="27"/>
      <c r="C9389" s="27"/>
      <c r="D9389" s="27"/>
      <c r="E9389" s="27"/>
      <c r="F9389" s="26"/>
      <c r="G9389" s="28" t="str">
        <f t="shared" si="23"/>
        <v/>
      </c>
      <c r="H9389" s="31"/>
    </row>
    <row r="9390" spans="2:8">
      <c r="B9390" s="27"/>
      <c r="C9390" s="27"/>
      <c r="D9390" s="27"/>
      <c r="E9390" s="27"/>
      <c r="F9390" s="26"/>
      <c r="G9390" s="28" t="str">
        <f t="shared" si="23"/>
        <v/>
      </c>
      <c r="H9390" s="31"/>
    </row>
    <row r="9391" spans="2:8">
      <c r="B9391" s="27"/>
      <c r="C9391" s="27"/>
      <c r="D9391" s="27"/>
      <c r="E9391" s="27"/>
      <c r="F9391" s="26"/>
      <c r="G9391" s="28" t="str">
        <f t="shared" si="23"/>
        <v/>
      </c>
      <c r="H9391" s="31"/>
    </row>
    <row r="9392" spans="2:8">
      <c r="B9392" s="27"/>
      <c r="C9392" s="27"/>
      <c r="D9392" s="27"/>
      <c r="E9392" s="27"/>
      <c r="F9392" s="26"/>
      <c r="G9392" s="28" t="str">
        <f t="shared" si="23"/>
        <v/>
      </c>
      <c r="H9392" s="31"/>
    </row>
    <row r="9393" spans="2:8">
      <c r="B9393" s="27"/>
      <c r="C9393" s="27"/>
      <c r="D9393" s="27"/>
      <c r="E9393" s="27"/>
      <c r="F9393" s="26"/>
      <c r="G9393" s="28" t="str">
        <f t="shared" si="23"/>
        <v/>
      </c>
      <c r="H9393" s="31"/>
    </row>
    <row r="9394" spans="2:8">
      <c r="B9394" s="27"/>
      <c r="C9394" s="27"/>
      <c r="D9394" s="27"/>
      <c r="E9394" s="27"/>
      <c r="F9394" s="26"/>
      <c r="G9394" s="28" t="str">
        <f t="shared" si="23"/>
        <v/>
      </c>
      <c r="H9394" s="31"/>
    </row>
    <row r="9395" spans="2:8">
      <c r="B9395" s="27"/>
      <c r="C9395" s="27"/>
      <c r="D9395" s="27"/>
      <c r="E9395" s="27"/>
      <c r="F9395" s="26"/>
      <c r="G9395" s="28" t="str">
        <f t="shared" si="23"/>
        <v/>
      </c>
      <c r="H9395" s="31"/>
    </row>
    <row r="9396" spans="2:8">
      <c r="B9396" s="27"/>
      <c r="C9396" s="27"/>
      <c r="D9396" s="27"/>
      <c r="E9396" s="27"/>
      <c r="F9396" s="26"/>
      <c r="G9396" s="28" t="str">
        <f t="shared" si="23"/>
        <v/>
      </c>
      <c r="H9396" s="31"/>
    </row>
    <row r="9397" spans="2:8">
      <c r="B9397" s="27"/>
      <c r="C9397" s="27"/>
      <c r="D9397" s="27"/>
      <c r="E9397" s="27"/>
      <c r="F9397" s="26"/>
      <c r="G9397" s="28" t="str">
        <f t="shared" si="23"/>
        <v/>
      </c>
      <c r="H9397" s="31"/>
    </row>
    <row r="9398" spans="2:8">
      <c r="B9398" s="27"/>
      <c r="C9398" s="27"/>
      <c r="D9398" s="27"/>
      <c r="E9398" s="27"/>
      <c r="F9398" s="26"/>
      <c r="G9398" s="28" t="str">
        <f t="shared" ref="G9398:G9461" si="24">IF(F9398="","",IF(F9398="EI",4,IF(F9398="EO",5.2,IF(F9398="EQ",3.9,IF(F9398="ILF",7.5,IF(F9398="EIF",5.4))))))</f>
        <v/>
      </c>
      <c r="H9398" s="31"/>
    </row>
    <row r="9399" spans="2:8">
      <c r="B9399" s="27"/>
      <c r="C9399" s="27"/>
      <c r="D9399" s="27"/>
      <c r="E9399" s="27"/>
      <c r="F9399" s="26"/>
      <c r="G9399" s="28" t="str">
        <f t="shared" si="24"/>
        <v/>
      </c>
      <c r="H9399" s="31"/>
    </row>
    <row r="9400" spans="2:8">
      <c r="B9400" s="27"/>
      <c r="C9400" s="27"/>
      <c r="D9400" s="27"/>
      <c r="E9400" s="27"/>
      <c r="F9400" s="26"/>
      <c r="G9400" s="28" t="str">
        <f t="shared" si="24"/>
        <v/>
      </c>
      <c r="H9400" s="31"/>
    </row>
    <row r="9401" spans="2:8">
      <c r="B9401" s="27"/>
      <c r="C9401" s="27"/>
      <c r="D9401" s="27"/>
      <c r="E9401" s="27"/>
      <c r="F9401" s="26"/>
      <c r="G9401" s="28" t="str">
        <f t="shared" si="24"/>
        <v/>
      </c>
      <c r="H9401" s="31"/>
    </row>
    <row r="9402" spans="2:8">
      <c r="B9402" s="27"/>
      <c r="C9402" s="27"/>
      <c r="D9402" s="27"/>
      <c r="E9402" s="27"/>
      <c r="F9402" s="26"/>
      <c r="G9402" s="28" t="str">
        <f t="shared" si="24"/>
        <v/>
      </c>
      <c r="H9402" s="31"/>
    </row>
    <row r="9403" spans="2:8">
      <c r="B9403" s="27"/>
      <c r="C9403" s="27"/>
      <c r="D9403" s="27"/>
      <c r="E9403" s="27"/>
      <c r="F9403" s="26"/>
      <c r="G9403" s="28" t="str">
        <f t="shared" si="24"/>
        <v/>
      </c>
      <c r="H9403" s="31"/>
    </row>
    <row r="9404" spans="2:8">
      <c r="B9404" s="27"/>
      <c r="C9404" s="27"/>
      <c r="D9404" s="27"/>
      <c r="E9404" s="27"/>
      <c r="F9404" s="26"/>
      <c r="G9404" s="28" t="str">
        <f t="shared" si="24"/>
        <v/>
      </c>
      <c r="H9404" s="31"/>
    </row>
    <row r="9405" spans="2:8">
      <c r="B9405" s="27"/>
      <c r="C9405" s="27"/>
      <c r="D9405" s="27"/>
      <c r="E9405" s="27"/>
      <c r="F9405" s="26"/>
      <c r="G9405" s="28" t="str">
        <f t="shared" si="24"/>
        <v/>
      </c>
      <c r="H9405" s="31"/>
    </row>
    <row r="9406" spans="2:8">
      <c r="B9406" s="27"/>
      <c r="C9406" s="27"/>
      <c r="D9406" s="27"/>
      <c r="E9406" s="27"/>
      <c r="F9406" s="26"/>
      <c r="G9406" s="28" t="str">
        <f t="shared" si="24"/>
        <v/>
      </c>
      <c r="H9406" s="31"/>
    </row>
    <row r="9407" spans="2:8">
      <c r="B9407" s="27"/>
      <c r="C9407" s="27"/>
      <c r="D9407" s="27"/>
      <c r="E9407" s="27"/>
      <c r="F9407" s="26"/>
      <c r="G9407" s="28" t="str">
        <f t="shared" si="24"/>
        <v/>
      </c>
      <c r="H9407" s="31"/>
    </row>
    <row r="9408" spans="2:8">
      <c r="B9408" s="27"/>
      <c r="C9408" s="27"/>
      <c r="D9408" s="27"/>
      <c r="E9408" s="27"/>
      <c r="F9408" s="26"/>
      <c r="G9408" s="28" t="str">
        <f t="shared" si="24"/>
        <v/>
      </c>
      <c r="H9408" s="31"/>
    </row>
    <row r="9409" spans="2:8">
      <c r="B9409" s="27"/>
      <c r="C9409" s="27"/>
      <c r="D9409" s="27"/>
      <c r="E9409" s="27"/>
      <c r="F9409" s="26"/>
      <c r="G9409" s="28" t="str">
        <f t="shared" si="24"/>
        <v/>
      </c>
      <c r="H9409" s="31"/>
    </row>
    <row r="9410" spans="2:8">
      <c r="B9410" s="27"/>
      <c r="C9410" s="27"/>
      <c r="D9410" s="27"/>
      <c r="E9410" s="27"/>
      <c r="F9410" s="26"/>
      <c r="G9410" s="28" t="str">
        <f t="shared" si="24"/>
        <v/>
      </c>
      <c r="H9410" s="31"/>
    </row>
    <row r="9411" spans="2:8">
      <c r="B9411" s="27"/>
      <c r="C9411" s="27"/>
      <c r="D9411" s="27"/>
      <c r="E9411" s="27"/>
      <c r="F9411" s="26"/>
      <c r="G9411" s="28" t="str">
        <f t="shared" si="24"/>
        <v/>
      </c>
      <c r="H9411" s="31"/>
    </row>
    <row r="9412" spans="2:8">
      <c r="B9412" s="27"/>
      <c r="C9412" s="27"/>
      <c r="D9412" s="27"/>
      <c r="E9412" s="27"/>
      <c r="F9412" s="26"/>
      <c r="G9412" s="28" t="str">
        <f t="shared" si="24"/>
        <v/>
      </c>
      <c r="H9412" s="31"/>
    </row>
    <row r="9413" spans="2:8">
      <c r="B9413" s="27"/>
      <c r="C9413" s="27"/>
      <c r="D9413" s="27"/>
      <c r="E9413" s="27"/>
      <c r="F9413" s="26"/>
      <c r="G9413" s="28" t="str">
        <f t="shared" si="24"/>
        <v/>
      </c>
      <c r="H9413" s="31"/>
    </row>
    <row r="9414" spans="2:8">
      <c r="B9414" s="27"/>
      <c r="C9414" s="27"/>
      <c r="D9414" s="27"/>
      <c r="E9414" s="27"/>
      <c r="F9414" s="26"/>
      <c r="G9414" s="28" t="str">
        <f t="shared" si="24"/>
        <v/>
      </c>
      <c r="H9414" s="31"/>
    </row>
    <row r="9415" spans="2:8">
      <c r="B9415" s="27"/>
      <c r="C9415" s="27"/>
      <c r="D9415" s="27"/>
      <c r="E9415" s="27"/>
      <c r="F9415" s="26"/>
      <c r="G9415" s="28" t="str">
        <f t="shared" si="24"/>
        <v/>
      </c>
      <c r="H9415" s="31"/>
    </row>
    <row r="9416" spans="2:8">
      <c r="B9416" s="27"/>
      <c r="C9416" s="27"/>
      <c r="D9416" s="27"/>
      <c r="E9416" s="27"/>
      <c r="F9416" s="26"/>
      <c r="G9416" s="28" t="str">
        <f t="shared" si="24"/>
        <v/>
      </c>
      <c r="H9416" s="31"/>
    </row>
    <row r="9417" spans="2:8">
      <c r="B9417" s="27"/>
      <c r="C9417" s="27"/>
      <c r="D9417" s="27"/>
      <c r="E9417" s="27"/>
      <c r="F9417" s="26"/>
      <c r="G9417" s="28" t="str">
        <f t="shared" si="24"/>
        <v/>
      </c>
      <c r="H9417" s="31"/>
    </row>
    <row r="9418" spans="2:8">
      <c r="B9418" s="27"/>
      <c r="C9418" s="27"/>
      <c r="D9418" s="27"/>
      <c r="E9418" s="27"/>
      <c r="F9418" s="26"/>
      <c r="G9418" s="28" t="str">
        <f t="shared" si="24"/>
        <v/>
      </c>
      <c r="H9418" s="31"/>
    </row>
    <row r="9419" spans="2:8">
      <c r="B9419" s="27"/>
      <c r="C9419" s="27"/>
      <c r="D9419" s="27"/>
      <c r="E9419" s="27"/>
      <c r="F9419" s="26"/>
      <c r="G9419" s="28" t="str">
        <f t="shared" si="24"/>
        <v/>
      </c>
      <c r="H9419" s="31"/>
    </row>
    <row r="9420" spans="2:8">
      <c r="B9420" s="27"/>
      <c r="C9420" s="27"/>
      <c r="D9420" s="27"/>
      <c r="E9420" s="27"/>
      <c r="F9420" s="26"/>
      <c r="G9420" s="28" t="str">
        <f t="shared" si="24"/>
        <v/>
      </c>
      <c r="H9420" s="31"/>
    </row>
    <row r="9421" spans="2:8">
      <c r="B9421" s="27"/>
      <c r="C9421" s="27"/>
      <c r="D9421" s="27"/>
      <c r="E9421" s="27"/>
      <c r="F9421" s="26"/>
      <c r="G9421" s="28" t="str">
        <f t="shared" si="24"/>
        <v/>
      </c>
      <c r="H9421" s="31"/>
    </row>
    <row r="9422" spans="2:8">
      <c r="B9422" s="27"/>
      <c r="C9422" s="27"/>
      <c r="D9422" s="27"/>
      <c r="E9422" s="27"/>
      <c r="F9422" s="26"/>
      <c r="G9422" s="28" t="str">
        <f t="shared" si="24"/>
        <v/>
      </c>
      <c r="H9422" s="31"/>
    </row>
    <row r="9423" spans="2:8">
      <c r="B9423" s="27"/>
      <c r="C9423" s="27"/>
      <c r="D9423" s="27"/>
      <c r="E9423" s="27"/>
      <c r="F9423" s="26"/>
      <c r="G9423" s="28" t="str">
        <f t="shared" si="24"/>
        <v/>
      </c>
      <c r="H9423" s="31"/>
    </row>
    <row r="9424" spans="2:8">
      <c r="B9424" s="27"/>
      <c r="C9424" s="27"/>
      <c r="D9424" s="27"/>
      <c r="E9424" s="27"/>
      <c r="F9424" s="26"/>
      <c r="G9424" s="28" t="str">
        <f t="shared" si="24"/>
        <v/>
      </c>
      <c r="H9424" s="31"/>
    </row>
    <row r="9425" spans="2:8">
      <c r="B9425" s="27"/>
      <c r="C9425" s="27"/>
      <c r="D9425" s="27"/>
      <c r="E9425" s="27"/>
      <c r="F9425" s="26"/>
      <c r="G9425" s="28" t="str">
        <f t="shared" si="24"/>
        <v/>
      </c>
      <c r="H9425" s="31"/>
    </row>
    <row r="9426" spans="2:8">
      <c r="B9426" s="27"/>
      <c r="C9426" s="27"/>
      <c r="D9426" s="27"/>
      <c r="E9426" s="27"/>
      <c r="F9426" s="26"/>
      <c r="G9426" s="28" t="str">
        <f t="shared" si="24"/>
        <v/>
      </c>
      <c r="H9426" s="31"/>
    </row>
    <row r="9427" spans="2:8">
      <c r="B9427" s="27"/>
      <c r="C9427" s="27"/>
      <c r="D9427" s="27"/>
      <c r="E9427" s="27"/>
      <c r="F9427" s="26"/>
      <c r="G9427" s="28" t="str">
        <f t="shared" si="24"/>
        <v/>
      </c>
      <c r="H9427" s="31"/>
    </row>
    <row r="9428" spans="2:8">
      <c r="B9428" s="27"/>
      <c r="C9428" s="27"/>
      <c r="D9428" s="27"/>
      <c r="E9428" s="27"/>
      <c r="F9428" s="26"/>
      <c r="G9428" s="28" t="str">
        <f t="shared" si="24"/>
        <v/>
      </c>
      <c r="H9428" s="31"/>
    </row>
    <row r="9429" spans="2:8">
      <c r="B9429" s="27"/>
      <c r="C9429" s="27"/>
      <c r="D9429" s="27"/>
      <c r="E9429" s="27"/>
      <c r="F9429" s="26"/>
      <c r="G9429" s="28" t="str">
        <f t="shared" si="24"/>
        <v/>
      </c>
      <c r="H9429" s="31"/>
    </row>
    <row r="9430" spans="2:8">
      <c r="B9430" s="27"/>
      <c r="C9430" s="27"/>
      <c r="D9430" s="27"/>
      <c r="E9430" s="27"/>
      <c r="F9430" s="26"/>
      <c r="G9430" s="28" t="str">
        <f t="shared" si="24"/>
        <v/>
      </c>
      <c r="H9430" s="31"/>
    </row>
    <row r="9431" spans="2:8">
      <c r="B9431" s="27"/>
      <c r="C9431" s="27"/>
      <c r="D9431" s="27"/>
      <c r="E9431" s="27"/>
      <c r="F9431" s="26"/>
      <c r="G9431" s="28" t="str">
        <f t="shared" si="24"/>
        <v/>
      </c>
      <c r="H9431" s="31"/>
    </row>
    <row r="9432" spans="2:8">
      <c r="B9432" s="27"/>
      <c r="C9432" s="27"/>
      <c r="D9432" s="27"/>
      <c r="E9432" s="27"/>
      <c r="F9432" s="26"/>
      <c r="G9432" s="28" t="str">
        <f t="shared" si="24"/>
        <v/>
      </c>
      <c r="H9432" s="31"/>
    </row>
    <row r="9433" spans="2:8">
      <c r="B9433" s="27"/>
      <c r="C9433" s="27"/>
      <c r="D9433" s="27"/>
      <c r="E9433" s="27"/>
      <c r="F9433" s="26"/>
      <c r="G9433" s="28" t="str">
        <f t="shared" si="24"/>
        <v/>
      </c>
      <c r="H9433" s="31"/>
    </row>
    <row r="9434" spans="2:8">
      <c r="B9434" s="27"/>
      <c r="C9434" s="27"/>
      <c r="D9434" s="27"/>
      <c r="E9434" s="27"/>
      <c r="F9434" s="26"/>
      <c r="G9434" s="28" t="str">
        <f t="shared" si="24"/>
        <v/>
      </c>
      <c r="H9434" s="31"/>
    </row>
    <row r="9435" spans="2:8">
      <c r="B9435" s="27"/>
      <c r="C9435" s="27"/>
      <c r="D9435" s="27"/>
      <c r="E9435" s="27"/>
      <c r="F9435" s="26"/>
      <c r="G9435" s="28" t="str">
        <f t="shared" si="24"/>
        <v/>
      </c>
      <c r="H9435" s="31"/>
    </row>
    <row r="9436" spans="2:8">
      <c r="B9436" s="27"/>
      <c r="C9436" s="27"/>
      <c r="D9436" s="27"/>
      <c r="E9436" s="27"/>
      <c r="F9436" s="26"/>
      <c r="G9436" s="28" t="str">
        <f t="shared" si="24"/>
        <v/>
      </c>
      <c r="H9436" s="31"/>
    </row>
    <row r="9437" spans="2:8">
      <c r="B9437" s="27"/>
      <c r="C9437" s="27"/>
      <c r="D9437" s="27"/>
      <c r="E9437" s="27"/>
      <c r="F9437" s="26"/>
      <c r="G9437" s="28" t="str">
        <f t="shared" si="24"/>
        <v/>
      </c>
      <c r="H9437" s="31"/>
    </row>
    <row r="9438" spans="2:8">
      <c r="B9438" s="27"/>
      <c r="C9438" s="27"/>
      <c r="D9438" s="27"/>
      <c r="E9438" s="27"/>
      <c r="F9438" s="26"/>
      <c r="G9438" s="28" t="str">
        <f t="shared" si="24"/>
        <v/>
      </c>
      <c r="H9438" s="31"/>
    </row>
    <row r="9439" spans="2:8">
      <c r="B9439" s="27"/>
      <c r="C9439" s="27"/>
      <c r="D9439" s="27"/>
      <c r="E9439" s="27"/>
      <c r="F9439" s="26"/>
      <c r="G9439" s="28" t="str">
        <f t="shared" si="24"/>
        <v/>
      </c>
      <c r="H9439" s="31"/>
    </row>
    <row r="9440" spans="2:8">
      <c r="B9440" s="27"/>
      <c r="C9440" s="27"/>
      <c r="D9440" s="27"/>
      <c r="E9440" s="27"/>
      <c r="F9440" s="26"/>
      <c r="G9440" s="28" t="str">
        <f t="shared" si="24"/>
        <v/>
      </c>
      <c r="H9440" s="31"/>
    </row>
    <row r="9441" spans="2:8">
      <c r="B9441" s="27"/>
      <c r="C9441" s="27"/>
      <c r="D9441" s="27"/>
      <c r="E9441" s="27"/>
      <c r="F9441" s="26"/>
      <c r="G9441" s="28" t="str">
        <f t="shared" si="24"/>
        <v/>
      </c>
      <c r="H9441" s="31"/>
    </row>
    <row r="9442" spans="2:8">
      <c r="B9442" s="27"/>
      <c r="C9442" s="27"/>
      <c r="D9442" s="27"/>
      <c r="E9442" s="27"/>
      <c r="F9442" s="26"/>
      <c r="G9442" s="28" t="str">
        <f t="shared" si="24"/>
        <v/>
      </c>
      <c r="H9442" s="31"/>
    </row>
    <row r="9443" spans="2:8">
      <c r="B9443" s="27"/>
      <c r="C9443" s="27"/>
      <c r="D9443" s="27"/>
      <c r="E9443" s="27"/>
      <c r="F9443" s="26"/>
      <c r="G9443" s="28" t="str">
        <f t="shared" si="24"/>
        <v/>
      </c>
      <c r="H9443" s="31"/>
    </row>
    <row r="9444" spans="2:8">
      <c r="B9444" s="27"/>
      <c r="C9444" s="27"/>
      <c r="D9444" s="27"/>
      <c r="E9444" s="27"/>
      <c r="F9444" s="26"/>
      <c r="G9444" s="28" t="str">
        <f t="shared" si="24"/>
        <v/>
      </c>
      <c r="H9444" s="31"/>
    </row>
    <row r="9445" spans="2:8">
      <c r="B9445" s="27"/>
      <c r="C9445" s="27"/>
      <c r="D9445" s="27"/>
      <c r="E9445" s="27"/>
      <c r="F9445" s="26"/>
      <c r="G9445" s="28" t="str">
        <f t="shared" si="24"/>
        <v/>
      </c>
      <c r="H9445" s="31"/>
    </row>
    <row r="9446" spans="2:8">
      <c r="B9446" s="27"/>
      <c r="C9446" s="27"/>
      <c r="D9446" s="27"/>
      <c r="E9446" s="27"/>
      <c r="F9446" s="26"/>
      <c r="G9446" s="28" t="str">
        <f t="shared" si="24"/>
        <v/>
      </c>
      <c r="H9446" s="31"/>
    </row>
    <row r="9447" spans="2:8">
      <c r="B9447" s="27"/>
      <c r="C9447" s="27"/>
      <c r="D9447" s="27"/>
      <c r="E9447" s="27"/>
      <c r="F9447" s="26"/>
      <c r="G9447" s="28" t="str">
        <f t="shared" si="24"/>
        <v/>
      </c>
      <c r="H9447" s="31"/>
    </row>
    <row r="9448" spans="2:8">
      <c r="B9448" s="27"/>
      <c r="C9448" s="27"/>
      <c r="D9448" s="27"/>
      <c r="E9448" s="27"/>
      <c r="F9448" s="26"/>
      <c r="G9448" s="28" t="str">
        <f t="shared" si="24"/>
        <v/>
      </c>
      <c r="H9448" s="31"/>
    </row>
    <row r="9449" spans="2:8">
      <c r="B9449" s="27"/>
      <c r="C9449" s="27"/>
      <c r="D9449" s="27"/>
      <c r="E9449" s="27"/>
      <c r="F9449" s="26"/>
      <c r="G9449" s="28" t="str">
        <f t="shared" si="24"/>
        <v/>
      </c>
      <c r="H9449" s="31"/>
    </row>
    <row r="9450" spans="2:8">
      <c r="B9450" s="27"/>
      <c r="C9450" s="27"/>
      <c r="D9450" s="27"/>
      <c r="E9450" s="27"/>
      <c r="F9450" s="26"/>
      <c r="G9450" s="28" t="str">
        <f t="shared" si="24"/>
        <v/>
      </c>
      <c r="H9450" s="31"/>
    </row>
    <row r="9451" spans="2:8">
      <c r="B9451" s="27"/>
      <c r="C9451" s="27"/>
      <c r="D9451" s="27"/>
      <c r="E9451" s="27"/>
      <c r="F9451" s="26"/>
      <c r="G9451" s="28" t="str">
        <f t="shared" si="24"/>
        <v/>
      </c>
      <c r="H9451" s="31"/>
    </row>
    <row r="9452" spans="2:8">
      <c r="B9452" s="27"/>
      <c r="C9452" s="27"/>
      <c r="D9452" s="27"/>
      <c r="E9452" s="27"/>
      <c r="F9452" s="26"/>
      <c r="G9452" s="28" t="str">
        <f t="shared" si="24"/>
        <v/>
      </c>
      <c r="H9452" s="31"/>
    </row>
    <row r="9453" spans="2:8">
      <c r="B9453" s="27"/>
      <c r="C9453" s="27"/>
      <c r="D9453" s="27"/>
      <c r="E9453" s="27"/>
      <c r="F9453" s="26"/>
      <c r="G9453" s="28" t="str">
        <f t="shared" si="24"/>
        <v/>
      </c>
      <c r="H9453" s="31"/>
    </row>
    <row r="9454" spans="2:8">
      <c r="B9454" s="27"/>
      <c r="C9454" s="27"/>
      <c r="D9454" s="27"/>
      <c r="E9454" s="27"/>
      <c r="F9454" s="26"/>
      <c r="G9454" s="28" t="str">
        <f t="shared" si="24"/>
        <v/>
      </c>
      <c r="H9454" s="31"/>
    </row>
    <row r="9455" spans="2:8">
      <c r="B9455" s="27"/>
      <c r="C9455" s="27"/>
      <c r="D9455" s="27"/>
      <c r="E9455" s="27"/>
      <c r="F9455" s="26"/>
      <c r="G9455" s="28" t="str">
        <f t="shared" si="24"/>
        <v/>
      </c>
      <c r="H9455" s="31"/>
    </row>
    <row r="9456" spans="2:8">
      <c r="B9456" s="27"/>
      <c r="C9456" s="27"/>
      <c r="D9456" s="27"/>
      <c r="E9456" s="27"/>
      <c r="F9456" s="26"/>
      <c r="G9456" s="28" t="str">
        <f t="shared" si="24"/>
        <v/>
      </c>
      <c r="H9456" s="31"/>
    </row>
    <row r="9457" spans="2:8">
      <c r="B9457" s="27"/>
      <c r="C9457" s="27"/>
      <c r="D9457" s="27"/>
      <c r="E9457" s="27"/>
      <c r="F9457" s="26"/>
      <c r="G9457" s="28" t="str">
        <f t="shared" si="24"/>
        <v/>
      </c>
      <c r="H9457" s="31"/>
    </row>
    <row r="9458" spans="2:8">
      <c r="B9458" s="27"/>
      <c r="C9458" s="27"/>
      <c r="D9458" s="27"/>
      <c r="E9458" s="27"/>
      <c r="F9458" s="26"/>
      <c r="G9458" s="28" t="str">
        <f t="shared" si="24"/>
        <v/>
      </c>
      <c r="H9458" s="31"/>
    </row>
    <row r="9459" spans="2:8">
      <c r="B9459" s="27"/>
      <c r="C9459" s="27"/>
      <c r="D9459" s="27"/>
      <c r="E9459" s="27"/>
      <c r="F9459" s="26"/>
      <c r="G9459" s="28" t="str">
        <f t="shared" si="24"/>
        <v/>
      </c>
      <c r="H9459" s="31"/>
    </row>
    <row r="9460" spans="2:8">
      <c r="B9460" s="27"/>
      <c r="C9460" s="27"/>
      <c r="D9460" s="27"/>
      <c r="E9460" s="27"/>
      <c r="F9460" s="26"/>
      <c r="G9460" s="28" t="str">
        <f t="shared" si="24"/>
        <v/>
      </c>
      <c r="H9460" s="31"/>
    </row>
    <row r="9461" spans="2:8">
      <c r="B9461" s="27"/>
      <c r="C9461" s="27"/>
      <c r="D9461" s="27"/>
      <c r="E9461" s="27"/>
      <c r="F9461" s="26"/>
      <c r="G9461" s="28" t="str">
        <f t="shared" si="24"/>
        <v/>
      </c>
      <c r="H9461" s="31"/>
    </row>
    <row r="9462" spans="2:8">
      <c r="B9462" s="27"/>
      <c r="C9462" s="27"/>
      <c r="D9462" s="27"/>
      <c r="E9462" s="27"/>
      <c r="F9462" s="26"/>
      <c r="G9462" s="28" t="str">
        <f t="shared" ref="G9462:G9525" si="25">IF(F9462="","",IF(F9462="EI",4,IF(F9462="EO",5.2,IF(F9462="EQ",3.9,IF(F9462="ILF",7.5,IF(F9462="EIF",5.4))))))</f>
        <v/>
      </c>
      <c r="H9462" s="31"/>
    </row>
    <row r="9463" spans="2:8">
      <c r="B9463" s="27"/>
      <c r="C9463" s="27"/>
      <c r="D9463" s="27"/>
      <c r="E9463" s="27"/>
      <c r="F9463" s="26"/>
      <c r="G9463" s="28" t="str">
        <f t="shared" si="25"/>
        <v/>
      </c>
      <c r="H9463" s="31"/>
    </row>
    <row r="9464" spans="2:8">
      <c r="B9464" s="27"/>
      <c r="C9464" s="27"/>
      <c r="D9464" s="27"/>
      <c r="E9464" s="27"/>
      <c r="F9464" s="26"/>
      <c r="G9464" s="28" t="str">
        <f t="shared" si="25"/>
        <v/>
      </c>
      <c r="H9464" s="31"/>
    </row>
    <row r="9465" spans="2:8">
      <c r="B9465" s="27"/>
      <c r="C9465" s="27"/>
      <c r="D9465" s="27"/>
      <c r="E9465" s="27"/>
      <c r="F9465" s="26"/>
      <c r="G9465" s="28" t="str">
        <f t="shared" si="25"/>
        <v/>
      </c>
      <c r="H9465" s="31"/>
    </row>
    <row r="9466" spans="2:8">
      <c r="B9466" s="27"/>
      <c r="C9466" s="27"/>
      <c r="D9466" s="27"/>
      <c r="E9466" s="27"/>
      <c r="F9466" s="26"/>
      <c r="G9466" s="28" t="str">
        <f t="shared" si="25"/>
        <v/>
      </c>
      <c r="H9466" s="31"/>
    </row>
    <row r="9467" spans="2:8">
      <c r="B9467" s="27"/>
      <c r="C9467" s="27"/>
      <c r="D9467" s="27"/>
      <c r="E9467" s="27"/>
      <c r="F9467" s="26"/>
      <c r="G9467" s="28" t="str">
        <f t="shared" si="25"/>
        <v/>
      </c>
      <c r="H9467" s="31"/>
    </row>
    <row r="9468" spans="2:8">
      <c r="B9468" s="27"/>
      <c r="C9468" s="27"/>
      <c r="D9468" s="27"/>
      <c r="E9468" s="27"/>
      <c r="F9468" s="26"/>
      <c r="G9468" s="28" t="str">
        <f t="shared" si="25"/>
        <v/>
      </c>
      <c r="H9468" s="31"/>
    </row>
    <row r="9469" spans="2:8">
      <c r="B9469" s="27"/>
      <c r="C9469" s="27"/>
      <c r="D9469" s="27"/>
      <c r="E9469" s="27"/>
      <c r="F9469" s="26"/>
      <c r="G9469" s="28" t="str">
        <f t="shared" si="25"/>
        <v/>
      </c>
      <c r="H9469" s="31"/>
    </row>
    <row r="9470" spans="2:8">
      <c r="B9470" s="27"/>
      <c r="C9470" s="27"/>
      <c r="D9470" s="27"/>
      <c r="E9470" s="27"/>
      <c r="F9470" s="26"/>
      <c r="G9470" s="28" t="str">
        <f t="shared" si="25"/>
        <v/>
      </c>
      <c r="H9470" s="31"/>
    </row>
    <row r="9471" spans="2:8">
      <c r="B9471" s="27"/>
      <c r="C9471" s="27"/>
      <c r="D9471" s="27"/>
      <c r="E9471" s="27"/>
      <c r="F9471" s="26"/>
      <c r="G9471" s="28" t="str">
        <f t="shared" si="25"/>
        <v/>
      </c>
      <c r="H9471" s="31"/>
    </row>
    <row r="9472" spans="2:8">
      <c r="B9472" s="27"/>
      <c r="C9472" s="27"/>
      <c r="D9472" s="27"/>
      <c r="E9472" s="27"/>
      <c r="F9472" s="26"/>
      <c r="G9472" s="28" t="str">
        <f t="shared" si="25"/>
        <v/>
      </c>
      <c r="H9472" s="31"/>
    </row>
    <row r="9473" spans="2:8">
      <c r="B9473" s="27"/>
      <c r="C9473" s="27"/>
      <c r="D9473" s="27"/>
      <c r="E9473" s="27"/>
      <c r="F9473" s="26"/>
      <c r="G9473" s="28" t="str">
        <f t="shared" si="25"/>
        <v/>
      </c>
      <c r="H9473" s="31"/>
    </row>
    <row r="9474" spans="2:8">
      <c r="B9474" s="27"/>
      <c r="C9474" s="27"/>
      <c r="D9474" s="27"/>
      <c r="E9474" s="27"/>
      <c r="F9474" s="26"/>
      <c r="G9474" s="28" t="str">
        <f t="shared" si="25"/>
        <v/>
      </c>
      <c r="H9474" s="31"/>
    </row>
    <row r="9475" spans="2:8">
      <c r="B9475" s="27"/>
      <c r="C9475" s="27"/>
      <c r="D9475" s="27"/>
      <c r="E9475" s="27"/>
      <c r="F9475" s="26"/>
      <c r="G9475" s="28" t="str">
        <f t="shared" si="25"/>
        <v/>
      </c>
      <c r="H9475" s="31"/>
    </row>
    <row r="9476" spans="2:8">
      <c r="B9476" s="27"/>
      <c r="C9476" s="27"/>
      <c r="D9476" s="27"/>
      <c r="E9476" s="27"/>
      <c r="F9476" s="26"/>
      <c r="G9476" s="28" t="str">
        <f t="shared" si="25"/>
        <v/>
      </c>
      <c r="H9476" s="31"/>
    </row>
    <row r="9477" spans="2:8">
      <c r="B9477" s="27"/>
      <c r="C9477" s="27"/>
      <c r="D9477" s="27"/>
      <c r="E9477" s="27"/>
      <c r="F9477" s="26"/>
      <c r="G9477" s="28" t="str">
        <f t="shared" si="25"/>
        <v/>
      </c>
      <c r="H9477" s="31"/>
    </row>
    <row r="9478" spans="2:8">
      <c r="B9478" s="27"/>
      <c r="C9478" s="27"/>
      <c r="D9478" s="27"/>
      <c r="E9478" s="27"/>
      <c r="F9478" s="26"/>
      <c r="G9478" s="28" t="str">
        <f t="shared" si="25"/>
        <v/>
      </c>
      <c r="H9478" s="31"/>
    </row>
    <row r="9479" spans="2:8">
      <c r="B9479" s="27"/>
      <c r="C9479" s="27"/>
      <c r="D9479" s="27"/>
      <c r="E9479" s="27"/>
      <c r="F9479" s="26"/>
      <c r="G9479" s="28" t="str">
        <f t="shared" si="25"/>
        <v/>
      </c>
      <c r="H9479" s="31"/>
    </row>
    <row r="9480" spans="2:8">
      <c r="B9480" s="27"/>
      <c r="C9480" s="27"/>
      <c r="D9480" s="27"/>
      <c r="E9480" s="27"/>
      <c r="F9480" s="26"/>
      <c r="G9480" s="28" t="str">
        <f t="shared" si="25"/>
        <v/>
      </c>
      <c r="H9480" s="31"/>
    </row>
    <row r="9481" spans="2:8">
      <c r="B9481" s="27"/>
      <c r="C9481" s="27"/>
      <c r="D9481" s="27"/>
      <c r="E9481" s="27"/>
      <c r="F9481" s="26"/>
      <c r="G9481" s="28" t="str">
        <f t="shared" si="25"/>
        <v/>
      </c>
      <c r="H9481" s="31"/>
    </row>
    <row r="9482" spans="2:8">
      <c r="B9482" s="27"/>
      <c r="C9482" s="27"/>
      <c r="D9482" s="27"/>
      <c r="E9482" s="27"/>
      <c r="F9482" s="26"/>
      <c r="G9482" s="28" t="str">
        <f t="shared" si="25"/>
        <v/>
      </c>
      <c r="H9482" s="31"/>
    </row>
    <row r="9483" spans="2:8">
      <c r="B9483" s="27"/>
      <c r="C9483" s="27"/>
      <c r="D9483" s="27"/>
      <c r="E9483" s="27"/>
      <c r="F9483" s="26"/>
      <c r="G9483" s="28" t="str">
        <f t="shared" si="25"/>
        <v/>
      </c>
      <c r="H9483" s="31"/>
    </row>
    <row r="9484" spans="2:8">
      <c r="B9484" s="27"/>
      <c r="C9484" s="27"/>
      <c r="D9484" s="27"/>
      <c r="E9484" s="27"/>
      <c r="F9484" s="26"/>
      <c r="G9484" s="28" t="str">
        <f t="shared" si="25"/>
        <v/>
      </c>
      <c r="H9484" s="31"/>
    </row>
    <row r="9485" spans="2:8">
      <c r="B9485" s="27"/>
      <c r="C9485" s="27"/>
      <c r="D9485" s="27"/>
      <c r="E9485" s="27"/>
      <c r="F9485" s="26"/>
      <c r="G9485" s="28" t="str">
        <f t="shared" si="25"/>
        <v/>
      </c>
      <c r="H9485" s="31"/>
    </row>
    <row r="9486" spans="2:8">
      <c r="B9486" s="27"/>
      <c r="C9486" s="27"/>
      <c r="D9486" s="27"/>
      <c r="E9486" s="27"/>
      <c r="F9486" s="26"/>
      <c r="G9486" s="28" t="str">
        <f t="shared" si="25"/>
        <v/>
      </c>
      <c r="H9486" s="31"/>
    </row>
    <row r="9487" spans="2:8">
      <c r="B9487" s="27"/>
      <c r="C9487" s="27"/>
      <c r="D9487" s="27"/>
      <c r="E9487" s="27"/>
      <c r="F9487" s="26"/>
      <c r="G9487" s="28" t="str">
        <f t="shared" si="25"/>
        <v/>
      </c>
      <c r="H9487" s="31"/>
    </row>
    <row r="9488" spans="2:8">
      <c r="B9488" s="27"/>
      <c r="C9488" s="27"/>
      <c r="D9488" s="27"/>
      <c r="E9488" s="27"/>
      <c r="F9488" s="26"/>
      <c r="G9488" s="28" t="str">
        <f t="shared" si="25"/>
        <v/>
      </c>
      <c r="H9488" s="31"/>
    </row>
    <row r="9489" spans="2:8">
      <c r="B9489" s="27"/>
      <c r="C9489" s="27"/>
      <c r="D9489" s="27"/>
      <c r="E9489" s="27"/>
      <c r="F9489" s="26"/>
      <c r="G9489" s="28" t="str">
        <f t="shared" si="25"/>
        <v/>
      </c>
      <c r="H9489" s="31"/>
    </row>
    <row r="9490" spans="2:8">
      <c r="B9490" s="27"/>
      <c r="C9490" s="27"/>
      <c r="D9490" s="27"/>
      <c r="E9490" s="27"/>
      <c r="F9490" s="26"/>
      <c r="G9490" s="28" t="str">
        <f t="shared" si="25"/>
        <v/>
      </c>
      <c r="H9490" s="31"/>
    </row>
    <row r="9491" spans="2:8">
      <c r="B9491" s="27"/>
      <c r="C9491" s="27"/>
      <c r="D9491" s="27"/>
      <c r="E9491" s="27"/>
      <c r="F9491" s="26"/>
      <c r="G9491" s="28" t="str">
        <f t="shared" si="25"/>
        <v/>
      </c>
      <c r="H9491" s="31"/>
    </row>
    <row r="9492" spans="2:8">
      <c r="B9492" s="27"/>
      <c r="C9492" s="27"/>
      <c r="D9492" s="27"/>
      <c r="E9492" s="27"/>
      <c r="F9492" s="26"/>
      <c r="G9492" s="28" t="str">
        <f t="shared" si="25"/>
        <v/>
      </c>
      <c r="H9492" s="31"/>
    </row>
    <row r="9493" spans="2:8">
      <c r="B9493" s="27"/>
      <c r="C9493" s="27"/>
      <c r="D9493" s="27"/>
      <c r="E9493" s="27"/>
      <c r="F9493" s="26"/>
      <c r="G9493" s="28" t="str">
        <f t="shared" si="25"/>
        <v/>
      </c>
      <c r="H9493" s="31"/>
    </row>
    <row r="9494" spans="2:8">
      <c r="B9494" s="27"/>
      <c r="C9494" s="27"/>
      <c r="D9494" s="27"/>
      <c r="E9494" s="27"/>
      <c r="F9494" s="26"/>
      <c r="G9494" s="28" t="str">
        <f t="shared" si="25"/>
        <v/>
      </c>
      <c r="H9494" s="31"/>
    </row>
    <row r="9495" spans="2:8">
      <c r="B9495" s="27"/>
      <c r="C9495" s="27"/>
      <c r="D9495" s="27"/>
      <c r="E9495" s="27"/>
      <c r="F9495" s="26"/>
      <c r="G9495" s="28" t="str">
        <f t="shared" si="25"/>
        <v/>
      </c>
      <c r="H9495" s="31"/>
    </row>
    <row r="9496" spans="2:8">
      <c r="B9496" s="27"/>
      <c r="C9496" s="27"/>
      <c r="D9496" s="27"/>
      <c r="E9496" s="27"/>
      <c r="F9496" s="26"/>
      <c r="G9496" s="28" t="str">
        <f t="shared" si="25"/>
        <v/>
      </c>
      <c r="H9496" s="31"/>
    </row>
    <row r="9497" spans="2:8">
      <c r="B9497" s="27"/>
      <c r="C9497" s="27"/>
      <c r="D9497" s="27"/>
      <c r="E9497" s="27"/>
      <c r="F9497" s="26"/>
      <c r="G9497" s="28" t="str">
        <f t="shared" si="25"/>
        <v/>
      </c>
      <c r="H9497" s="31"/>
    </row>
    <row r="9498" spans="2:8">
      <c r="B9498" s="27"/>
      <c r="C9498" s="27"/>
      <c r="D9498" s="27"/>
      <c r="E9498" s="27"/>
      <c r="F9498" s="26"/>
      <c r="G9498" s="28" t="str">
        <f t="shared" si="25"/>
        <v/>
      </c>
      <c r="H9498" s="31"/>
    </row>
    <row r="9499" spans="2:8">
      <c r="B9499" s="27"/>
      <c r="C9499" s="27"/>
      <c r="D9499" s="27"/>
      <c r="E9499" s="27"/>
      <c r="F9499" s="26"/>
      <c r="G9499" s="28" t="str">
        <f t="shared" si="25"/>
        <v/>
      </c>
      <c r="H9499" s="31"/>
    </row>
    <row r="9500" spans="2:8">
      <c r="B9500" s="27"/>
      <c r="C9500" s="27"/>
      <c r="D9500" s="27"/>
      <c r="E9500" s="27"/>
      <c r="F9500" s="26"/>
      <c r="G9500" s="28" t="str">
        <f t="shared" si="25"/>
        <v/>
      </c>
      <c r="H9500" s="31"/>
    </row>
    <row r="9501" spans="2:8">
      <c r="B9501" s="27"/>
      <c r="C9501" s="27"/>
      <c r="D9501" s="27"/>
      <c r="E9501" s="27"/>
      <c r="F9501" s="26"/>
      <c r="G9501" s="28" t="str">
        <f t="shared" si="25"/>
        <v/>
      </c>
      <c r="H9501" s="31"/>
    </row>
    <row r="9502" spans="2:8">
      <c r="B9502" s="27"/>
      <c r="C9502" s="27"/>
      <c r="D9502" s="27"/>
      <c r="E9502" s="27"/>
      <c r="F9502" s="26"/>
      <c r="G9502" s="28" t="str">
        <f t="shared" si="25"/>
        <v/>
      </c>
      <c r="H9502" s="31"/>
    </row>
    <row r="9503" spans="2:8">
      <c r="B9503" s="27"/>
      <c r="C9503" s="27"/>
      <c r="D9503" s="27"/>
      <c r="E9503" s="27"/>
      <c r="F9503" s="26"/>
      <c r="G9503" s="28" t="str">
        <f t="shared" si="25"/>
        <v/>
      </c>
      <c r="H9503" s="31"/>
    </row>
    <row r="9504" spans="2:8">
      <c r="B9504" s="27"/>
      <c r="C9504" s="27"/>
      <c r="D9504" s="27"/>
      <c r="E9504" s="27"/>
      <c r="F9504" s="26"/>
      <c r="G9504" s="28" t="str">
        <f t="shared" si="25"/>
        <v/>
      </c>
      <c r="H9504" s="31"/>
    </row>
    <row r="9505" spans="2:8">
      <c r="B9505" s="27"/>
      <c r="C9505" s="27"/>
      <c r="D9505" s="27"/>
      <c r="E9505" s="27"/>
      <c r="F9505" s="26"/>
      <c r="G9505" s="28" t="str">
        <f t="shared" si="25"/>
        <v/>
      </c>
      <c r="H9505" s="31"/>
    </row>
    <row r="9506" spans="2:8">
      <c r="B9506" s="27"/>
      <c r="C9506" s="27"/>
      <c r="D9506" s="27"/>
      <c r="E9506" s="27"/>
      <c r="F9506" s="26"/>
      <c r="G9506" s="28" t="str">
        <f t="shared" si="25"/>
        <v/>
      </c>
      <c r="H9506" s="31"/>
    </row>
    <row r="9507" spans="2:8">
      <c r="B9507" s="27"/>
      <c r="C9507" s="27"/>
      <c r="D9507" s="27"/>
      <c r="E9507" s="27"/>
      <c r="F9507" s="26"/>
      <c r="G9507" s="28" t="str">
        <f t="shared" si="25"/>
        <v/>
      </c>
      <c r="H9507" s="31"/>
    </row>
    <row r="9508" spans="2:8">
      <c r="B9508" s="27"/>
      <c r="C9508" s="27"/>
      <c r="D9508" s="27"/>
      <c r="E9508" s="27"/>
      <c r="F9508" s="26"/>
      <c r="G9508" s="28" t="str">
        <f t="shared" si="25"/>
        <v/>
      </c>
      <c r="H9508" s="31"/>
    </row>
    <row r="9509" spans="2:8">
      <c r="B9509" s="27"/>
      <c r="C9509" s="27"/>
      <c r="D9509" s="27"/>
      <c r="E9509" s="27"/>
      <c r="F9509" s="26"/>
      <c r="G9509" s="28" t="str">
        <f t="shared" si="25"/>
        <v/>
      </c>
      <c r="H9509" s="31"/>
    </row>
    <row r="9510" spans="2:8">
      <c r="B9510" s="27"/>
      <c r="C9510" s="27"/>
      <c r="D9510" s="27"/>
      <c r="E9510" s="27"/>
      <c r="F9510" s="26"/>
      <c r="G9510" s="28" t="str">
        <f t="shared" si="25"/>
        <v/>
      </c>
      <c r="H9510" s="31"/>
    </row>
    <row r="9511" spans="2:8">
      <c r="B9511" s="27"/>
      <c r="C9511" s="27"/>
      <c r="D9511" s="27"/>
      <c r="E9511" s="27"/>
      <c r="F9511" s="26"/>
      <c r="G9511" s="28" t="str">
        <f t="shared" si="25"/>
        <v/>
      </c>
      <c r="H9511" s="31"/>
    </row>
    <row r="9512" spans="2:8">
      <c r="B9512" s="27"/>
      <c r="C9512" s="27"/>
      <c r="D9512" s="27"/>
      <c r="E9512" s="27"/>
      <c r="F9512" s="26"/>
      <c r="G9512" s="28" t="str">
        <f t="shared" si="25"/>
        <v/>
      </c>
      <c r="H9512" s="31"/>
    </row>
    <row r="9513" spans="2:8">
      <c r="B9513" s="27"/>
      <c r="C9513" s="27"/>
      <c r="D9513" s="27"/>
      <c r="E9513" s="27"/>
      <c r="F9513" s="26"/>
      <c r="G9513" s="28" t="str">
        <f t="shared" si="25"/>
        <v/>
      </c>
      <c r="H9513" s="31"/>
    </row>
    <row r="9514" spans="2:8">
      <c r="B9514" s="27"/>
      <c r="C9514" s="27"/>
      <c r="D9514" s="27"/>
      <c r="E9514" s="27"/>
      <c r="F9514" s="26"/>
      <c r="G9514" s="28" t="str">
        <f t="shared" si="25"/>
        <v/>
      </c>
      <c r="H9514" s="31"/>
    </row>
    <row r="9515" spans="2:8">
      <c r="B9515" s="27"/>
      <c r="C9515" s="27"/>
      <c r="D9515" s="27"/>
      <c r="E9515" s="27"/>
      <c r="F9515" s="26"/>
      <c r="G9515" s="28" t="str">
        <f t="shared" si="25"/>
        <v/>
      </c>
      <c r="H9515" s="31"/>
    </row>
    <row r="9516" spans="2:8">
      <c r="B9516" s="27"/>
      <c r="C9516" s="27"/>
      <c r="D9516" s="27"/>
      <c r="E9516" s="27"/>
      <c r="F9516" s="26"/>
      <c r="G9516" s="28" t="str">
        <f t="shared" si="25"/>
        <v/>
      </c>
      <c r="H9516" s="31"/>
    </row>
    <row r="9517" spans="2:8">
      <c r="B9517" s="27"/>
      <c r="C9517" s="27"/>
      <c r="D9517" s="27"/>
      <c r="E9517" s="27"/>
      <c r="F9517" s="26"/>
      <c r="G9517" s="28" t="str">
        <f t="shared" si="25"/>
        <v/>
      </c>
      <c r="H9517" s="31"/>
    </row>
    <row r="9518" spans="2:8">
      <c r="B9518" s="27"/>
      <c r="C9518" s="27"/>
      <c r="D9518" s="27"/>
      <c r="E9518" s="27"/>
      <c r="F9518" s="26"/>
      <c r="G9518" s="28" t="str">
        <f t="shared" si="25"/>
        <v/>
      </c>
      <c r="H9518" s="31"/>
    </row>
    <row r="9519" spans="2:8">
      <c r="B9519" s="27"/>
      <c r="C9519" s="27"/>
      <c r="D9519" s="27"/>
      <c r="E9519" s="27"/>
      <c r="F9519" s="26"/>
      <c r="G9519" s="28" t="str">
        <f t="shared" si="25"/>
        <v/>
      </c>
      <c r="H9519" s="31"/>
    </row>
    <row r="9520" spans="2:8">
      <c r="B9520" s="27"/>
      <c r="C9520" s="27"/>
      <c r="D9520" s="27"/>
      <c r="E9520" s="27"/>
      <c r="F9520" s="26"/>
      <c r="G9520" s="28" t="str">
        <f t="shared" si="25"/>
        <v/>
      </c>
      <c r="H9520" s="31"/>
    </row>
    <row r="9521" spans="2:8">
      <c r="B9521" s="27"/>
      <c r="C9521" s="27"/>
      <c r="D9521" s="27"/>
      <c r="E9521" s="27"/>
      <c r="F9521" s="26"/>
      <c r="G9521" s="28" t="str">
        <f t="shared" si="25"/>
        <v/>
      </c>
      <c r="H9521" s="31"/>
    </row>
    <row r="9522" spans="2:8">
      <c r="B9522" s="27"/>
      <c r="C9522" s="27"/>
      <c r="D9522" s="27"/>
      <c r="E9522" s="27"/>
      <c r="F9522" s="26"/>
      <c r="G9522" s="28" t="str">
        <f t="shared" si="25"/>
        <v/>
      </c>
      <c r="H9522" s="31"/>
    </row>
    <row r="9523" spans="2:8">
      <c r="B9523" s="27"/>
      <c r="C9523" s="27"/>
      <c r="D9523" s="27"/>
      <c r="E9523" s="27"/>
      <c r="F9523" s="26"/>
      <c r="G9523" s="28" t="str">
        <f t="shared" si="25"/>
        <v/>
      </c>
      <c r="H9523" s="31"/>
    </row>
    <row r="9524" spans="2:8">
      <c r="B9524" s="27"/>
      <c r="C9524" s="27"/>
      <c r="D9524" s="27"/>
      <c r="E9524" s="27"/>
      <c r="F9524" s="26"/>
      <c r="G9524" s="28" t="str">
        <f t="shared" si="25"/>
        <v/>
      </c>
      <c r="H9524" s="31"/>
    </row>
    <row r="9525" spans="2:8">
      <c r="B9525" s="27"/>
      <c r="C9525" s="27"/>
      <c r="D9525" s="27"/>
      <c r="E9525" s="27"/>
      <c r="F9525" s="26"/>
      <c r="G9525" s="28" t="str">
        <f t="shared" si="25"/>
        <v/>
      </c>
      <c r="H9525" s="31"/>
    </row>
    <row r="9526" spans="2:8">
      <c r="B9526" s="27"/>
      <c r="C9526" s="27"/>
      <c r="D9526" s="27"/>
      <c r="E9526" s="27"/>
      <c r="F9526" s="26"/>
      <c r="G9526" s="28" t="str">
        <f t="shared" ref="G9526:G9589" si="26">IF(F9526="","",IF(F9526="EI",4,IF(F9526="EO",5.2,IF(F9526="EQ",3.9,IF(F9526="ILF",7.5,IF(F9526="EIF",5.4))))))</f>
        <v/>
      </c>
      <c r="H9526" s="31"/>
    </row>
    <row r="9527" spans="2:8">
      <c r="B9527" s="27"/>
      <c r="C9527" s="27"/>
      <c r="D9527" s="27"/>
      <c r="E9527" s="27"/>
      <c r="F9527" s="26"/>
      <c r="G9527" s="28" t="str">
        <f t="shared" si="26"/>
        <v/>
      </c>
      <c r="H9527" s="31"/>
    </row>
    <row r="9528" spans="2:8">
      <c r="B9528" s="27"/>
      <c r="C9528" s="27"/>
      <c r="D9528" s="27"/>
      <c r="E9528" s="27"/>
      <c r="F9528" s="26"/>
      <c r="G9528" s="28" t="str">
        <f t="shared" si="26"/>
        <v/>
      </c>
      <c r="H9528" s="31"/>
    </row>
    <row r="9529" spans="2:8">
      <c r="B9529" s="27"/>
      <c r="C9529" s="27"/>
      <c r="D9529" s="27"/>
      <c r="E9529" s="27"/>
      <c r="F9529" s="26"/>
      <c r="G9529" s="28" t="str">
        <f t="shared" si="26"/>
        <v/>
      </c>
      <c r="H9529" s="31"/>
    </row>
    <row r="9530" spans="2:8">
      <c r="B9530" s="27"/>
      <c r="C9530" s="27"/>
      <c r="D9530" s="27"/>
      <c r="E9530" s="27"/>
      <c r="F9530" s="26"/>
      <c r="G9530" s="28" t="str">
        <f t="shared" si="26"/>
        <v/>
      </c>
      <c r="H9530" s="31"/>
    </row>
    <row r="9531" spans="2:8">
      <c r="B9531" s="27"/>
      <c r="C9531" s="27"/>
      <c r="D9531" s="27"/>
      <c r="E9531" s="27"/>
      <c r="F9531" s="26"/>
      <c r="G9531" s="28" t="str">
        <f t="shared" si="26"/>
        <v/>
      </c>
      <c r="H9531" s="31"/>
    </row>
    <row r="9532" spans="2:8">
      <c r="B9532" s="27"/>
      <c r="C9532" s="27"/>
      <c r="D9532" s="27"/>
      <c r="E9532" s="27"/>
      <c r="F9532" s="26"/>
      <c r="G9532" s="28" t="str">
        <f t="shared" si="26"/>
        <v/>
      </c>
      <c r="H9532" s="31"/>
    </row>
    <row r="9533" spans="2:8">
      <c r="B9533" s="27"/>
      <c r="C9533" s="27"/>
      <c r="D9533" s="27"/>
      <c r="E9533" s="27"/>
      <c r="F9533" s="26"/>
      <c r="G9533" s="28" t="str">
        <f t="shared" si="26"/>
        <v/>
      </c>
      <c r="H9533" s="31"/>
    </row>
    <row r="9534" spans="2:8">
      <c r="B9534" s="27"/>
      <c r="C9534" s="27"/>
      <c r="D9534" s="27"/>
      <c r="E9534" s="27"/>
      <c r="F9534" s="26"/>
      <c r="G9534" s="28" t="str">
        <f t="shared" si="26"/>
        <v/>
      </c>
      <c r="H9534" s="31"/>
    </row>
    <row r="9535" spans="2:8">
      <c r="B9535" s="27"/>
      <c r="C9535" s="27"/>
      <c r="D9535" s="27"/>
      <c r="E9535" s="27"/>
      <c r="F9535" s="26"/>
      <c r="G9535" s="28" t="str">
        <f t="shared" si="26"/>
        <v/>
      </c>
      <c r="H9535" s="31"/>
    </row>
    <row r="9536" spans="2:8">
      <c r="B9536" s="27"/>
      <c r="C9536" s="27"/>
      <c r="D9536" s="27"/>
      <c r="E9536" s="27"/>
      <c r="F9536" s="26"/>
      <c r="G9536" s="28" t="str">
        <f t="shared" si="26"/>
        <v/>
      </c>
      <c r="H9536" s="31"/>
    </row>
    <row r="9537" spans="2:8">
      <c r="B9537" s="27"/>
      <c r="C9537" s="27"/>
      <c r="D9537" s="27"/>
      <c r="E9537" s="27"/>
      <c r="F9537" s="26"/>
      <c r="G9537" s="28" t="str">
        <f t="shared" si="26"/>
        <v/>
      </c>
      <c r="H9537" s="31"/>
    </row>
    <row r="9538" spans="2:8">
      <c r="B9538" s="27"/>
      <c r="C9538" s="27"/>
      <c r="D9538" s="27"/>
      <c r="E9538" s="27"/>
      <c r="F9538" s="26"/>
      <c r="G9538" s="28" t="str">
        <f t="shared" si="26"/>
        <v/>
      </c>
      <c r="H9538" s="31"/>
    </row>
    <row r="9539" spans="2:8">
      <c r="B9539" s="27"/>
      <c r="C9539" s="27"/>
      <c r="D9539" s="27"/>
      <c r="E9539" s="27"/>
      <c r="F9539" s="26"/>
      <c r="G9539" s="28" t="str">
        <f t="shared" si="26"/>
        <v/>
      </c>
      <c r="H9539" s="31"/>
    </row>
    <row r="9540" spans="2:8">
      <c r="B9540" s="27"/>
      <c r="C9540" s="27"/>
      <c r="D9540" s="27"/>
      <c r="E9540" s="27"/>
      <c r="F9540" s="26"/>
      <c r="G9540" s="28" t="str">
        <f t="shared" si="26"/>
        <v/>
      </c>
      <c r="H9540" s="31"/>
    </row>
    <row r="9541" spans="2:8">
      <c r="B9541" s="27"/>
      <c r="C9541" s="27"/>
      <c r="D9541" s="27"/>
      <c r="E9541" s="27"/>
      <c r="F9541" s="26"/>
      <c r="G9541" s="28" t="str">
        <f t="shared" si="26"/>
        <v/>
      </c>
      <c r="H9541" s="31"/>
    </row>
    <row r="9542" spans="2:8">
      <c r="B9542" s="27"/>
      <c r="C9542" s="27"/>
      <c r="D9542" s="27"/>
      <c r="E9542" s="27"/>
      <c r="F9542" s="26"/>
      <c r="G9542" s="28" t="str">
        <f t="shared" si="26"/>
        <v/>
      </c>
      <c r="H9542" s="31"/>
    </row>
    <row r="9543" spans="2:8">
      <c r="B9543" s="27"/>
      <c r="C9543" s="27"/>
      <c r="D9543" s="27"/>
      <c r="E9543" s="27"/>
      <c r="F9543" s="26"/>
      <c r="G9543" s="28" t="str">
        <f t="shared" si="26"/>
        <v/>
      </c>
      <c r="H9543" s="31"/>
    </row>
    <row r="9544" spans="2:8">
      <c r="B9544" s="27"/>
      <c r="C9544" s="27"/>
      <c r="D9544" s="27"/>
      <c r="E9544" s="27"/>
      <c r="F9544" s="26"/>
      <c r="G9544" s="28" t="str">
        <f t="shared" si="26"/>
        <v/>
      </c>
      <c r="H9544" s="31"/>
    </row>
    <row r="9545" spans="2:8">
      <c r="B9545" s="27"/>
      <c r="C9545" s="27"/>
      <c r="D9545" s="27"/>
      <c r="E9545" s="27"/>
      <c r="F9545" s="26"/>
      <c r="G9545" s="28" t="str">
        <f t="shared" si="26"/>
        <v/>
      </c>
      <c r="H9545" s="31"/>
    </row>
    <row r="9546" spans="2:8">
      <c r="B9546" s="27"/>
      <c r="C9546" s="27"/>
      <c r="D9546" s="27"/>
      <c r="E9546" s="27"/>
      <c r="F9546" s="26"/>
      <c r="G9546" s="28" t="str">
        <f t="shared" si="26"/>
        <v/>
      </c>
      <c r="H9546" s="31"/>
    </row>
    <row r="9547" spans="2:8">
      <c r="B9547" s="27"/>
      <c r="C9547" s="27"/>
      <c r="D9547" s="27"/>
      <c r="E9547" s="27"/>
      <c r="F9547" s="26"/>
      <c r="G9547" s="28" t="str">
        <f t="shared" si="26"/>
        <v/>
      </c>
      <c r="H9547" s="31"/>
    </row>
    <row r="9548" spans="2:8">
      <c r="B9548" s="27"/>
      <c r="C9548" s="27"/>
      <c r="D9548" s="27"/>
      <c r="E9548" s="27"/>
      <c r="F9548" s="26"/>
      <c r="G9548" s="28" t="str">
        <f t="shared" si="26"/>
        <v/>
      </c>
      <c r="H9548" s="31"/>
    </row>
    <row r="9549" spans="2:8">
      <c r="B9549" s="27"/>
      <c r="C9549" s="27"/>
      <c r="D9549" s="27"/>
      <c r="E9549" s="27"/>
      <c r="F9549" s="26"/>
      <c r="G9549" s="28" t="str">
        <f t="shared" si="26"/>
        <v/>
      </c>
      <c r="H9549" s="31"/>
    </row>
    <row r="9550" spans="2:8">
      <c r="B9550" s="27"/>
      <c r="C9550" s="27"/>
      <c r="D9550" s="27"/>
      <c r="E9550" s="27"/>
      <c r="F9550" s="26"/>
      <c r="G9550" s="28" t="str">
        <f t="shared" si="26"/>
        <v/>
      </c>
      <c r="H9550" s="31"/>
    </row>
    <row r="9551" spans="2:8">
      <c r="B9551" s="27"/>
      <c r="C9551" s="27"/>
      <c r="D9551" s="27"/>
      <c r="E9551" s="27"/>
      <c r="F9551" s="26"/>
      <c r="G9551" s="28" t="str">
        <f t="shared" si="26"/>
        <v/>
      </c>
      <c r="H9551" s="31"/>
    </row>
    <row r="9552" spans="2:8">
      <c r="B9552" s="27"/>
      <c r="C9552" s="27"/>
      <c r="D9552" s="27"/>
      <c r="E9552" s="27"/>
      <c r="F9552" s="26"/>
      <c r="G9552" s="28" t="str">
        <f t="shared" si="26"/>
        <v/>
      </c>
      <c r="H9552" s="31"/>
    </row>
    <row r="9553" spans="2:8">
      <c r="B9553" s="27"/>
      <c r="C9553" s="27"/>
      <c r="D9553" s="27"/>
      <c r="E9553" s="27"/>
      <c r="F9553" s="26"/>
      <c r="G9553" s="28" t="str">
        <f t="shared" si="26"/>
        <v/>
      </c>
      <c r="H9553" s="31"/>
    </row>
    <row r="9554" spans="2:8">
      <c r="B9554" s="27"/>
      <c r="C9554" s="27"/>
      <c r="D9554" s="27"/>
      <c r="E9554" s="27"/>
      <c r="F9554" s="26"/>
      <c r="G9554" s="28" t="str">
        <f t="shared" si="26"/>
        <v/>
      </c>
      <c r="H9554" s="31"/>
    </row>
    <row r="9555" spans="2:8">
      <c r="B9555" s="27"/>
      <c r="C9555" s="27"/>
      <c r="D9555" s="27"/>
      <c r="E9555" s="27"/>
      <c r="F9555" s="26"/>
      <c r="G9555" s="28" t="str">
        <f t="shared" si="26"/>
        <v/>
      </c>
      <c r="H9555" s="31"/>
    </row>
    <row r="9556" spans="2:8">
      <c r="B9556" s="27"/>
      <c r="C9556" s="27"/>
      <c r="D9556" s="27"/>
      <c r="E9556" s="27"/>
      <c r="F9556" s="26"/>
      <c r="G9556" s="28" t="str">
        <f t="shared" si="26"/>
        <v/>
      </c>
      <c r="H9556" s="31"/>
    </row>
    <row r="9557" spans="2:8">
      <c r="B9557" s="27"/>
      <c r="C9557" s="27"/>
      <c r="D9557" s="27"/>
      <c r="E9557" s="27"/>
      <c r="F9557" s="26"/>
      <c r="G9557" s="28" t="str">
        <f t="shared" si="26"/>
        <v/>
      </c>
      <c r="H9557" s="31"/>
    </row>
    <row r="9558" spans="2:8">
      <c r="B9558" s="27"/>
      <c r="C9558" s="27"/>
      <c r="D9558" s="27"/>
      <c r="E9558" s="27"/>
      <c r="F9558" s="26"/>
      <c r="G9558" s="28" t="str">
        <f t="shared" si="26"/>
        <v/>
      </c>
      <c r="H9558" s="31"/>
    </row>
    <row r="9559" spans="2:8">
      <c r="B9559" s="27"/>
      <c r="C9559" s="27"/>
      <c r="D9559" s="27"/>
      <c r="E9559" s="27"/>
      <c r="F9559" s="26"/>
      <c r="G9559" s="28" t="str">
        <f t="shared" si="26"/>
        <v/>
      </c>
      <c r="H9559" s="31"/>
    </row>
    <row r="9560" spans="2:8">
      <c r="B9560" s="27"/>
      <c r="C9560" s="27"/>
      <c r="D9560" s="27"/>
      <c r="E9560" s="27"/>
      <c r="F9560" s="26"/>
      <c r="G9560" s="28" t="str">
        <f t="shared" si="26"/>
        <v/>
      </c>
      <c r="H9560" s="31"/>
    </row>
    <row r="9561" spans="2:8">
      <c r="B9561" s="27"/>
      <c r="C9561" s="27"/>
      <c r="D9561" s="27"/>
      <c r="E9561" s="27"/>
      <c r="F9561" s="26"/>
      <c r="G9561" s="28" t="str">
        <f t="shared" si="26"/>
        <v/>
      </c>
      <c r="H9561" s="31"/>
    </row>
    <row r="9562" spans="2:8">
      <c r="B9562" s="27"/>
      <c r="C9562" s="27"/>
      <c r="D9562" s="27"/>
      <c r="E9562" s="27"/>
      <c r="F9562" s="26"/>
      <c r="G9562" s="28" t="str">
        <f t="shared" si="26"/>
        <v/>
      </c>
      <c r="H9562" s="31"/>
    </row>
    <row r="9563" spans="2:8">
      <c r="B9563" s="27"/>
      <c r="C9563" s="27"/>
      <c r="D9563" s="27"/>
      <c r="E9563" s="27"/>
      <c r="F9563" s="26"/>
      <c r="G9563" s="28" t="str">
        <f t="shared" si="26"/>
        <v/>
      </c>
      <c r="H9563" s="31"/>
    </row>
    <row r="9564" spans="2:8">
      <c r="B9564" s="27"/>
      <c r="C9564" s="27"/>
      <c r="D9564" s="27"/>
      <c r="E9564" s="27"/>
      <c r="F9564" s="26"/>
      <c r="G9564" s="28" t="str">
        <f t="shared" si="26"/>
        <v/>
      </c>
      <c r="H9564" s="31"/>
    </row>
    <row r="9565" spans="2:8">
      <c r="B9565" s="27"/>
      <c r="C9565" s="27"/>
      <c r="D9565" s="27"/>
      <c r="E9565" s="27"/>
      <c r="F9565" s="26"/>
      <c r="G9565" s="28" t="str">
        <f t="shared" si="26"/>
        <v/>
      </c>
      <c r="H9565" s="31"/>
    </row>
    <row r="9566" spans="2:8">
      <c r="B9566" s="27"/>
      <c r="C9566" s="27"/>
      <c r="D9566" s="27"/>
      <c r="E9566" s="27"/>
      <c r="F9566" s="26"/>
      <c r="G9566" s="28" t="str">
        <f t="shared" si="26"/>
        <v/>
      </c>
      <c r="H9566" s="31"/>
    </row>
    <row r="9567" spans="2:8">
      <c r="B9567" s="27"/>
      <c r="C9567" s="27"/>
      <c r="D9567" s="27"/>
      <c r="E9567" s="27"/>
      <c r="F9567" s="26"/>
      <c r="G9567" s="28" t="str">
        <f t="shared" si="26"/>
        <v/>
      </c>
      <c r="H9567" s="31"/>
    </row>
    <row r="9568" spans="2:8">
      <c r="B9568" s="27"/>
      <c r="C9568" s="27"/>
      <c r="D9568" s="27"/>
      <c r="E9568" s="27"/>
      <c r="F9568" s="26"/>
      <c r="G9568" s="28" t="str">
        <f t="shared" si="26"/>
        <v/>
      </c>
      <c r="H9568" s="31"/>
    </row>
    <row r="9569" spans="2:8">
      <c r="B9569" s="27"/>
      <c r="C9569" s="27"/>
      <c r="D9569" s="27"/>
      <c r="E9569" s="27"/>
      <c r="F9569" s="26"/>
      <c r="G9569" s="28" t="str">
        <f t="shared" si="26"/>
        <v/>
      </c>
      <c r="H9569" s="31"/>
    </row>
    <row r="9570" spans="2:8">
      <c r="B9570" s="27"/>
      <c r="C9570" s="27"/>
      <c r="D9570" s="27"/>
      <c r="E9570" s="27"/>
      <c r="F9570" s="26"/>
      <c r="G9570" s="28" t="str">
        <f t="shared" si="26"/>
        <v/>
      </c>
      <c r="H9570" s="31"/>
    </row>
    <row r="9571" spans="2:8">
      <c r="B9571" s="27"/>
      <c r="C9571" s="27"/>
      <c r="D9571" s="27"/>
      <c r="E9571" s="27"/>
      <c r="F9571" s="26"/>
      <c r="G9571" s="28" t="str">
        <f t="shared" si="26"/>
        <v/>
      </c>
      <c r="H9571" s="31"/>
    </row>
    <row r="9572" spans="2:8">
      <c r="B9572" s="27"/>
      <c r="C9572" s="27"/>
      <c r="D9572" s="27"/>
      <c r="E9572" s="27"/>
      <c r="F9572" s="26"/>
      <c r="G9572" s="28" t="str">
        <f t="shared" si="26"/>
        <v/>
      </c>
      <c r="H9572" s="31"/>
    </row>
    <row r="9573" spans="2:8">
      <c r="B9573" s="27"/>
      <c r="C9573" s="27"/>
      <c r="D9573" s="27"/>
      <c r="E9573" s="27"/>
      <c r="F9573" s="26"/>
      <c r="G9573" s="28" t="str">
        <f t="shared" si="26"/>
        <v/>
      </c>
      <c r="H9573" s="31"/>
    </row>
    <row r="9574" spans="2:8">
      <c r="B9574" s="27"/>
      <c r="C9574" s="27"/>
      <c r="D9574" s="27"/>
      <c r="E9574" s="27"/>
      <c r="F9574" s="26"/>
      <c r="G9574" s="28" t="str">
        <f t="shared" si="26"/>
        <v/>
      </c>
      <c r="H9574" s="31"/>
    </row>
    <row r="9575" spans="2:8">
      <c r="B9575" s="27"/>
      <c r="C9575" s="27"/>
      <c r="D9575" s="27"/>
      <c r="E9575" s="27"/>
      <c r="F9575" s="26"/>
      <c r="G9575" s="28" t="str">
        <f t="shared" si="26"/>
        <v/>
      </c>
      <c r="H9575" s="31"/>
    </row>
    <row r="9576" spans="2:8">
      <c r="B9576" s="27"/>
      <c r="C9576" s="27"/>
      <c r="D9576" s="27"/>
      <c r="E9576" s="27"/>
      <c r="F9576" s="26"/>
      <c r="G9576" s="28" t="str">
        <f t="shared" si="26"/>
        <v/>
      </c>
      <c r="H9576" s="31"/>
    </row>
    <row r="9577" spans="2:8">
      <c r="B9577" s="27"/>
      <c r="C9577" s="27"/>
      <c r="D9577" s="27"/>
      <c r="E9577" s="27"/>
      <c r="F9577" s="26"/>
      <c r="G9577" s="28" t="str">
        <f t="shared" si="26"/>
        <v/>
      </c>
      <c r="H9577" s="31"/>
    </row>
    <row r="9578" spans="2:8">
      <c r="B9578" s="27"/>
      <c r="C9578" s="27"/>
      <c r="D9578" s="27"/>
      <c r="E9578" s="27"/>
      <c r="F9578" s="26"/>
      <c r="G9578" s="28" t="str">
        <f t="shared" si="26"/>
        <v/>
      </c>
      <c r="H9578" s="31"/>
    </row>
    <row r="9579" spans="2:8">
      <c r="B9579" s="27"/>
      <c r="C9579" s="27"/>
      <c r="D9579" s="27"/>
      <c r="E9579" s="27"/>
      <c r="F9579" s="26"/>
      <c r="G9579" s="28" t="str">
        <f t="shared" si="26"/>
        <v/>
      </c>
      <c r="H9579" s="31"/>
    </row>
    <row r="9580" spans="2:8">
      <c r="B9580" s="27"/>
      <c r="C9580" s="27"/>
      <c r="D9580" s="27"/>
      <c r="E9580" s="27"/>
      <c r="F9580" s="26"/>
      <c r="G9580" s="28" t="str">
        <f t="shared" si="26"/>
        <v/>
      </c>
      <c r="H9580" s="31"/>
    </row>
    <row r="9581" spans="2:8">
      <c r="B9581" s="27"/>
      <c r="C9581" s="27"/>
      <c r="D9581" s="27"/>
      <c r="E9581" s="27"/>
      <c r="F9581" s="26"/>
      <c r="G9581" s="28" t="str">
        <f t="shared" si="26"/>
        <v/>
      </c>
      <c r="H9581" s="31"/>
    </row>
    <row r="9582" spans="2:8">
      <c r="B9582" s="27"/>
      <c r="C9582" s="27"/>
      <c r="D9582" s="27"/>
      <c r="E9582" s="27"/>
      <c r="F9582" s="26"/>
      <c r="G9582" s="28" t="str">
        <f t="shared" si="26"/>
        <v/>
      </c>
      <c r="H9582" s="31"/>
    </row>
    <row r="9583" spans="2:8">
      <c r="B9583" s="27"/>
      <c r="C9583" s="27"/>
      <c r="D9583" s="27"/>
      <c r="E9583" s="27"/>
      <c r="F9583" s="26"/>
      <c r="G9583" s="28" t="str">
        <f t="shared" si="26"/>
        <v/>
      </c>
      <c r="H9583" s="31"/>
    </row>
    <row r="9584" spans="2:8">
      <c r="B9584" s="27"/>
      <c r="C9584" s="27"/>
      <c r="D9584" s="27"/>
      <c r="E9584" s="27"/>
      <c r="F9584" s="26"/>
      <c r="G9584" s="28" t="str">
        <f t="shared" si="26"/>
        <v/>
      </c>
      <c r="H9584" s="31"/>
    </row>
    <row r="9585" spans="2:8">
      <c r="B9585" s="27"/>
      <c r="C9585" s="27"/>
      <c r="D9585" s="27"/>
      <c r="E9585" s="27"/>
      <c r="F9585" s="26"/>
      <c r="G9585" s="28" t="str">
        <f t="shared" si="26"/>
        <v/>
      </c>
      <c r="H9585" s="31"/>
    </row>
    <row r="9586" spans="2:8">
      <c r="B9586" s="27"/>
      <c r="C9586" s="27"/>
      <c r="D9586" s="27"/>
      <c r="E9586" s="27"/>
      <c r="F9586" s="26"/>
      <c r="G9586" s="28" t="str">
        <f t="shared" si="26"/>
        <v/>
      </c>
      <c r="H9586" s="31"/>
    </row>
    <row r="9587" spans="2:8">
      <c r="B9587" s="27"/>
      <c r="C9587" s="27"/>
      <c r="D9587" s="27"/>
      <c r="E9587" s="27"/>
      <c r="F9587" s="26"/>
      <c r="G9587" s="28" t="str">
        <f t="shared" si="26"/>
        <v/>
      </c>
      <c r="H9587" s="31"/>
    </row>
    <row r="9588" spans="2:8">
      <c r="B9588" s="27"/>
      <c r="C9588" s="27"/>
      <c r="D9588" s="27"/>
      <c r="E9588" s="27"/>
      <c r="F9588" s="26"/>
      <c r="G9588" s="28" t="str">
        <f t="shared" si="26"/>
        <v/>
      </c>
      <c r="H9588" s="31"/>
    </row>
    <row r="9589" spans="2:8">
      <c r="B9589" s="27"/>
      <c r="C9589" s="27"/>
      <c r="D9589" s="27"/>
      <c r="E9589" s="27"/>
      <c r="F9589" s="26"/>
      <c r="G9589" s="28" t="str">
        <f t="shared" si="26"/>
        <v/>
      </c>
      <c r="H9589" s="31"/>
    </row>
    <row r="9590" spans="2:8">
      <c r="B9590" s="27"/>
      <c r="C9590" s="27"/>
      <c r="D9590" s="27"/>
      <c r="E9590" s="27"/>
      <c r="F9590" s="26"/>
      <c r="G9590" s="28" t="str">
        <f t="shared" ref="G9590:G9653" si="27">IF(F9590="","",IF(F9590="EI",4,IF(F9590="EO",5.2,IF(F9590="EQ",3.9,IF(F9590="ILF",7.5,IF(F9590="EIF",5.4))))))</f>
        <v/>
      </c>
      <c r="H9590" s="31"/>
    </row>
    <row r="9591" spans="2:8">
      <c r="B9591" s="27"/>
      <c r="C9591" s="27"/>
      <c r="D9591" s="27"/>
      <c r="E9591" s="27"/>
      <c r="F9591" s="26"/>
      <c r="G9591" s="28" t="str">
        <f t="shared" si="27"/>
        <v/>
      </c>
      <c r="H9591" s="31"/>
    </row>
    <row r="9592" spans="2:8">
      <c r="B9592" s="27"/>
      <c r="C9592" s="27"/>
      <c r="D9592" s="27"/>
      <c r="E9592" s="27"/>
      <c r="F9592" s="26"/>
      <c r="G9592" s="28" t="str">
        <f t="shared" si="27"/>
        <v/>
      </c>
      <c r="H9592" s="31"/>
    </row>
    <row r="9593" spans="2:8">
      <c r="B9593" s="27"/>
      <c r="C9593" s="27"/>
      <c r="D9593" s="27"/>
      <c r="E9593" s="27"/>
      <c r="F9593" s="26"/>
      <c r="G9593" s="28" t="str">
        <f t="shared" si="27"/>
        <v/>
      </c>
      <c r="H9593" s="31"/>
    </row>
    <row r="9594" spans="2:8">
      <c r="B9594" s="27"/>
      <c r="C9594" s="27"/>
      <c r="D9594" s="27"/>
      <c r="E9594" s="27"/>
      <c r="F9594" s="26"/>
      <c r="G9594" s="28" t="str">
        <f t="shared" si="27"/>
        <v/>
      </c>
      <c r="H9594" s="31"/>
    </row>
    <row r="9595" spans="2:8">
      <c r="B9595" s="27"/>
      <c r="C9595" s="27"/>
      <c r="D9595" s="27"/>
      <c r="E9595" s="27"/>
      <c r="F9595" s="26"/>
      <c r="G9595" s="28" t="str">
        <f t="shared" si="27"/>
        <v/>
      </c>
      <c r="H9595" s="31"/>
    </row>
    <row r="9596" spans="2:8">
      <c r="B9596" s="27"/>
      <c r="C9596" s="27"/>
      <c r="D9596" s="27"/>
      <c r="E9596" s="27"/>
      <c r="F9596" s="26"/>
      <c r="G9596" s="28" t="str">
        <f t="shared" si="27"/>
        <v/>
      </c>
      <c r="H9596" s="31"/>
    </row>
    <row r="9597" spans="2:8">
      <c r="B9597" s="27"/>
      <c r="C9597" s="27"/>
      <c r="D9597" s="27"/>
      <c r="E9597" s="27"/>
      <c r="F9597" s="26"/>
      <c r="G9597" s="28" t="str">
        <f t="shared" si="27"/>
        <v/>
      </c>
      <c r="H9597" s="31"/>
    </row>
    <row r="9598" spans="2:8">
      <c r="B9598" s="27"/>
      <c r="C9598" s="27"/>
      <c r="D9598" s="27"/>
      <c r="E9598" s="27"/>
      <c r="F9598" s="26"/>
      <c r="G9598" s="28" t="str">
        <f t="shared" si="27"/>
        <v/>
      </c>
      <c r="H9598" s="31"/>
    </row>
    <row r="9599" spans="2:8">
      <c r="B9599" s="27"/>
      <c r="C9599" s="27"/>
      <c r="D9599" s="27"/>
      <c r="E9599" s="27"/>
      <c r="F9599" s="26"/>
      <c r="G9599" s="28" t="str">
        <f t="shared" si="27"/>
        <v/>
      </c>
      <c r="H9599" s="31"/>
    </row>
    <row r="9600" spans="2:8">
      <c r="B9600" s="27"/>
      <c r="C9600" s="27"/>
      <c r="D9600" s="27"/>
      <c r="E9600" s="27"/>
      <c r="F9600" s="26"/>
      <c r="G9600" s="28" t="str">
        <f t="shared" si="27"/>
        <v/>
      </c>
      <c r="H9600" s="31"/>
    </row>
    <row r="9601" spans="2:8">
      <c r="B9601" s="27"/>
      <c r="C9601" s="27"/>
      <c r="D9601" s="27"/>
      <c r="E9601" s="27"/>
      <c r="F9601" s="26"/>
      <c r="G9601" s="28" t="str">
        <f t="shared" si="27"/>
        <v/>
      </c>
      <c r="H9601" s="31"/>
    </row>
    <row r="9602" spans="2:8">
      <c r="B9602" s="27"/>
      <c r="C9602" s="27"/>
      <c r="D9602" s="27"/>
      <c r="E9602" s="27"/>
      <c r="F9602" s="26"/>
      <c r="G9602" s="28" t="str">
        <f t="shared" si="27"/>
        <v/>
      </c>
      <c r="H9602" s="31"/>
    </row>
    <row r="9603" spans="2:8">
      <c r="B9603" s="27"/>
      <c r="C9603" s="27"/>
      <c r="D9603" s="27"/>
      <c r="E9603" s="27"/>
      <c r="F9603" s="26"/>
      <c r="G9603" s="28" t="str">
        <f t="shared" si="27"/>
        <v/>
      </c>
      <c r="H9603" s="31"/>
    </row>
    <row r="9604" spans="2:8">
      <c r="B9604" s="27"/>
      <c r="C9604" s="27"/>
      <c r="D9604" s="27"/>
      <c r="E9604" s="27"/>
      <c r="F9604" s="26"/>
      <c r="G9604" s="28" t="str">
        <f t="shared" si="27"/>
        <v/>
      </c>
      <c r="H9604" s="31"/>
    </row>
    <row r="9605" spans="2:8">
      <c r="B9605" s="27"/>
      <c r="C9605" s="27"/>
      <c r="D9605" s="27"/>
      <c r="E9605" s="27"/>
      <c r="F9605" s="26"/>
      <c r="G9605" s="28" t="str">
        <f t="shared" si="27"/>
        <v/>
      </c>
      <c r="H9605" s="31"/>
    </row>
    <row r="9606" spans="2:8">
      <c r="B9606" s="27"/>
      <c r="C9606" s="27"/>
      <c r="D9606" s="27"/>
      <c r="E9606" s="27"/>
      <c r="F9606" s="26"/>
      <c r="G9606" s="28" t="str">
        <f t="shared" si="27"/>
        <v/>
      </c>
      <c r="H9606" s="31"/>
    </row>
    <row r="9607" spans="2:8">
      <c r="B9607" s="27"/>
      <c r="C9607" s="27"/>
      <c r="D9607" s="27"/>
      <c r="E9607" s="27"/>
      <c r="F9607" s="26"/>
      <c r="G9607" s="28" t="str">
        <f t="shared" si="27"/>
        <v/>
      </c>
      <c r="H9607" s="31"/>
    </row>
    <row r="9608" spans="2:8">
      <c r="B9608" s="27"/>
      <c r="C9608" s="27"/>
      <c r="D9608" s="27"/>
      <c r="E9608" s="27"/>
      <c r="F9608" s="26"/>
      <c r="G9608" s="28" t="str">
        <f t="shared" si="27"/>
        <v/>
      </c>
      <c r="H9608" s="31"/>
    </row>
    <row r="9609" spans="2:8">
      <c r="B9609" s="27"/>
      <c r="C9609" s="27"/>
      <c r="D9609" s="27"/>
      <c r="E9609" s="27"/>
      <c r="F9609" s="26"/>
      <c r="G9609" s="28" t="str">
        <f t="shared" si="27"/>
        <v/>
      </c>
      <c r="H9609" s="31"/>
    </row>
    <row r="9610" spans="2:8">
      <c r="B9610" s="27"/>
      <c r="C9610" s="27"/>
      <c r="D9610" s="27"/>
      <c r="E9610" s="27"/>
      <c r="F9610" s="26"/>
      <c r="G9610" s="28" t="str">
        <f t="shared" si="27"/>
        <v/>
      </c>
      <c r="H9610" s="31"/>
    </row>
    <row r="9611" spans="2:8">
      <c r="B9611" s="27"/>
      <c r="C9611" s="27"/>
      <c r="D9611" s="27"/>
      <c r="E9611" s="27"/>
      <c r="F9611" s="26"/>
      <c r="G9611" s="28" t="str">
        <f t="shared" si="27"/>
        <v/>
      </c>
      <c r="H9611" s="31"/>
    </row>
    <row r="9612" spans="2:8">
      <c r="B9612" s="27"/>
      <c r="C9612" s="27"/>
      <c r="D9612" s="27"/>
      <c r="E9612" s="27"/>
      <c r="F9612" s="26"/>
      <c r="G9612" s="28" t="str">
        <f t="shared" si="27"/>
        <v/>
      </c>
      <c r="H9612" s="31"/>
    </row>
    <row r="9613" spans="2:8">
      <c r="B9613" s="27"/>
      <c r="C9613" s="27"/>
      <c r="D9613" s="27"/>
      <c r="E9613" s="27"/>
      <c r="F9613" s="26"/>
      <c r="G9613" s="28" t="str">
        <f t="shared" si="27"/>
        <v/>
      </c>
      <c r="H9613" s="31"/>
    </row>
    <row r="9614" spans="2:8">
      <c r="B9614" s="27"/>
      <c r="C9614" s="27"/>
      <c r="D9614" s="27"/>
      <c r="E9614" s="27"/>
      <c r="F9614" s="26"/>
      <c r="G9614" s="28" t="str">
        <f t="shared" si="27"/>
        <v/>
      </c>
      <c r="H9614" s="31"/>
    </row>
    <row r="9615" spans="2:8">
      <c r="B9615" s="27"/>
      <c r="C9615" s="27"/>
      <c r="D9615" s="27"/>
      <c r="E9615" s="27"/>
      <c r="F9615" s="26"/>
      <c r="G9615" s="28" t="str">
        <f t="shared" si="27"/>
        <v/>
      </c>
      <c r="H9615" s="31"/>
    </row>
    <row r="9616" spans="2:8">
      <c r="B9616" s="27"/>
      <c r="C9616" s="27"/>
      <c r="D9616" s="27"/>
      <c r="E9616" s="27"/>
      <c r="F9616" s="26"/>
      <c r="G9616" s="28" t="str">
        <f t="shared" si="27"/>
        <v/>
      </c>
      <c r="H9616" s="31"/>
    </row>
    <row r="9617" spans="2:8">
      <c r="B9617" s="27"/>
      <c r="C9617" s="27"/>
      <c r="D9617" s="27"/>
      <c r="E9617" s="27"/>
      <c r="F9617" s="26"/>
      <c r="G9617" s="28" t="str">
        <f t="shared" si="27"/>
        <v/>
      </c>
      <c r="H9617" s="31"/>
    </row>
    <row r="9618" spans="2:8">
      <c r="B9618" s="27"/>
      <c r="C9618" s="27"/>
      <c r="D9618" s="27"/>
      <c r="E9618" s="27"/>
      <c r="F9618" s="26"/>
      <c r="G9618" s="28" t="str">
        <f t="shared" si="27"/>
        <v/>
      </c>
      <c r="H9618" s="31"/>
    </row>
    <row r="9619" spans="2:8">
      <c r="B9619" s="27"/>
      <c r="C9619" s="27"/>
      <c r="D9619" s="27"/>
      <c r="E9619" s="27"/>
      <c r="F9619" s="26"/>
      <c r="G9619" s="28" t="str">
        <f t="shared" si="27"/>
        <v/>
      </c>
      <c r="H9619" s="31"/>
    </row>
    <row r="9620" spans="2:8">
      <c r="B9620" s="27"/>
      <c r="C9620" s="27"/>
      <c r="D9620" s="27"/>
      <c r="E9620" s="27"/>
      <c r="F9620" s="26"/>
      <c r="G9620" s="28" t="str">
        <f t="shared" si="27"/>
        <v/>
      </c>
      <c r="H9620" s="31"/>
    </row>
    <row r="9621" spans="2:8">
      <c r="B9621" s="27"/>
      <c r="C9621" s="27"/>
      <c r="D9621" s="27"/>
      <c r="E9621" s="27"/>
      <c r="F9621" s="26"/>
      <c r="G9621" s="28" t="str">
        <f t="shared" si="27"/>
        <v/>
      </c>
      <c r="H9621" s="31"/>
    </row>
    <row r="9622" spans="2:8">
      <c r="B9622" s="27"/>
      <c r="C9622" s="27"/>
      <c r="D9622" s="27"/>
      <c r="E9622" s="27"/>
      <c r="F9622" s="26"/>
      <c r="G9622" s="28" t="str">
        <f t="shared" si="27"/>
        <v/>
      </c>
      <c r="H9622" s="31"/>
    </row>
    <row r="9623" spans="2:8">
      <c r="B9623" s="27"/>
      <c r="C9623" s="27"/>
      <c r="D9623" s="27"/>
      <c r="E9623" s="27"/>
      <c r="F9623" s="26"/>
      <c r="G9623" s="28" t="str">
        <f t="shared" si="27"/>
        <v/>
      </c>
      <c r="H9623" s="31"/>
    </row>
    <row r="9624" spans="2:8">
      <c r="B9624" s="27"/>
      <c r="C9624" s="27"/>
      <c r="D9624" s="27"/>
      <c r="E9624" s="27"/>
      <c r="F9624" s="26"/>
      <c r="G9624" s="28" t="str">
        <f t="shared" si="27"/>
        <v/>
      </c>
      <c r="H9624" s="31"/>
    </row>
    <row r="9625" spans="2:8">
      <c r="B9625" s="27"/>
      <c r="C9625" s="27"/>
      <c r="D9625" s="27"/>
      <c r="E9625" s="27"/>
      <c r="F9625" s="26"/>
      <c r="G9625" s="28" t="str">
        <f t="shared" si="27"/>
        <v/>
      </c>
      <c r="H9625" s="31"/>
    </row>
    <row r="9626" spans="2:8">
      <c r="B9626" s="27"/>
      <c r="C9626" s="27"/>
      <c r="D9626" s="27"/>
      <c r="E9626" s="27"/>
      <c r="F9626" s="26"/>
      <c r="G9626" s="28" t="str">
        <f t="shared" si="27"/>
        <v/>
      </c>
      <c r="H9626" s="31"/>
    </row>
    <row r="9627" spans="2:8">
      <c r="B9627" s="27"/>
      <c r="C9627" s="27"/>
      <c r="D9627" s="27"/>
      <c r="E9627" s="27"/>
      <c r="F9627" s="26"/>
      <c r="G9627" s="28" t="str">
        <f t="shared" si="27"/>
        <v/>
      </c>
      <c r="H9627" s="31"/>
    </row>
    <row r="9628" spans="2:8">
      <c r="B9628" s="27"/>
      <c r="C9628" s="27"/>
      <c r="D9628" s="27"/>
      <c r="E9628" s="27"/>
      <c r="F9628" s="26"/>
      <c r="G9628" s="28" t="str">
        <f t="shared" si="27"/>
        <v/>
      </c>
      <c r="H9628" s="31"/>
    </row>
    <row r="9629" spans="2:8">
      <c r="B9629" s="27"/>
      <c r="C9629" s="27"/>
      <c r="D9629" s="27"/>
      <c r="E9629" s="27"/>
      <c r="F9629" s="26"/>
      <c r="G9629" s="28" t="str">
        <f t="shared" si="27"/>
        <v/>
      </c>
      <c r="H9629" s="31"/>
    </row>
    <row r="9630" spans="2:8">
      <c r="B9630" s="27"/>
      <c r="C9630" s="27"/>
      <c r="D9630" s="27"/>
      <c r="E9630" s="27"/>
      <c r="F9630" s="26"/>
      <c r="G9630" s="28" t="str">
        <f t="shared" si="27"/>
        <v/>
      </c>
      <c r="H9630" s="31"/>
    </row>
    <row r="9631" spans="2:8">
      <c r="B9631" s="27"/>
      <c r="C9631" s="27"/>
      <c r="D9631" s="27"/>
      <c r="E9631" s="27"/>
      <c r="F9631" s="26"/>
      <c r="G9631" s="28" t="str">
        <f t="shared" si="27"/>
        <v/>
      </c>
      <c r="H9631" s="31"/>
    </row>
    <row r="9632" spans="2:8">
      <c r="B9632" s="27"/>
      <c r="C9632" s="27"/>
      <c r="D9632" s="27"/>
      <c r="E9632" s="27"/>
      <c r="F9632" s="26"/>
      <c r="G9632" s="28" t="str">
        <f t="shared" si="27"/>
        <v/>
      </c>
      <c r="H9632" s="31"/>
    </row>
    <row r="9633" spans="2:8">
      <c r="B9633" s="27"/>
      <c r="C9633" s="27"/>
      <c r="D9633" s="27"/>
      <c r="E9633" s="27"/>
      <c r="F9633" s="26"/>
      <c r="G9633" s="28" t="str">
        <f t="shared" si="27"/>
        <v/>
      </c>
      <c r="H9633" s="31"/>
    </row>
    <row r="9634" spans="2:8">
      <c r="B9634" s="27"/>
      <c r="C9634" s="27"/>
      <c r="D9634" s="27"/>
      <c r="E9634" s="27"/>
      <c r="F9634" s="26"/>
      <c r="G9634" s="28" t="str">
        <f t="shared" si="27"/>
        <v/>
      </c>
      <c r="H9634" s="31"/>
    </row>
    <row r="9635" spans="2:8">
      <c r="B9635" s="27"/>
      <c r="C9635" s="27"/>
      <c r="D9635" s="27"/>
      <c r="E9635" s="27"/>
      <c r="F9635" s="26"/>
      <c r="G9635" s="28" t="str">
        <f t="shared" si="27"/>
        <v/>
      </c>
      <c r="H9635" s="31"/>
    </row>
    <row r="9636" spans="2:8">
      <c r="B9636" s="27"/>
      <c r="C9636" s="27"/>
      <c r="D9636" s="27"/>
      <c r="E9636" s="27"/>
      <c r="F9636" s="26"/>
      <c r="G9636" s="28" t="str">
        <f t="shared" si="27"/>
        <v/>
      </c>
      <c r="H9636" s="31"/>
    </row>
    <row r="9637" spans="2:8">
      <c r="B9637" s="27"/>
      <c r="C9637" s="27"/>
      <c r="D9637" s="27"/>
      <c r="E9637" s="27"/>
      <c r="F9637" s="26"/>
      <c r="G9637" s="28" t="str">
        <f t="shared" si="27"/>
        <v/>
      </c>
      <c r="H9637" s="31"/>
    </row>
    <row r="9638" spans="2:8">
      <c r="B9638" s="27"/>
      <c r="C9638" s="27"/>
      <c r="D9638" s="27"/>
      <c r="E9638" s="27"/>
      <c r="F9638" s="26"/>
      <c r="G9638" s="28" t="str">
        <f t="shared" si="27"/>
        <v/>
      </c>
      <c r="H9638" s="31"/>
    </row>
    <row r="9639" spans="2:8">
      <c r="B9639" s="27"/>
      <c r="C9639" s="27"/>
      <c r="D9639" s="27"/>
      <c r="E9639" s="27"/>
      <c r="F9639" s="26"/>
      <c r="G9639" s="28" t="str">
        <f t="shared" si="27"/>
        <v/>
      </c>
      <c r="H9639" s="31"/>
    </row>
    <row r="9640" spans="2:8">
      <c r="B9640" s="27"/>
      <c r="C9640" s="27"/>
      <c r="D9640" s="27"/>
      <c r="E9640" s="27"/>
      <c r="F9640" s="26"/>
      <c r="G9640" s="28" t="str">
        <f t="shared" si="27"/>
        <v/>
      </c>
      <c r="H9640" s="31"/>
    </row>
    <row r="9641" spans="2:8">
      <c r="B9641" s="27"/>
      <c r="C9641" s="27"/>
      <c r="D9641" s="27"/>
      <c r="E9641" s="27"/>
      <c r="F9641" s="26"/>
      <c r="G9641" s="28" t="str">
        <f t="shared" si="27"/>
        <v/>
      </c>
      <c r="H9641" s="31"/>
    </row>
    <row r="9642" spans="2:8">
      <c r="B9642" s="27"/>
      <c r="C9642" s="27"/>
      <c r="D9642" s="27"/>
      <c r="E9642" s="27"/>
      <c r="F9642" s="26"/>
      <c r="G9642" s="28" t="str">
        <f t="shared" si="27"/>
        <v/>
      </c>
      <c r="H9642" s="31"/>
    </row>
    <row r="9643" spans="2:8">
      <c r="B9643" s="27"/>
      <c r="C9643" s="27"/>
      <c r="D9643" s="27"/>
      <c r="E9643" s="27"/>
      <c r="F9643" s="26"/>
      <c r="G9643" s="28" t="str">
        <f t="shared" si="27"/>
        <v/>
      </c>
      <c r="H9643" s="31"/>
    </row>
    <row r="9644" spans="2:8">
      <c r="B9644" s="27"/>
      <c r="C9644" s="27"/>
      <c r="D9644" s="27"/>
      <c r="E9644" s="27"/>
      <c r="F9644" s="26"/>
      <c r="G9644" s="28" t="str">
        <f t="shared" si="27"/>
        <v/>
      </c>
      <c r="H9644" s="31"/>
    </row>
    <row r="9645" spans="2:8">
      <c r="B9645" s="27"/>
      <c r="C9645" s="27"/>
      <c r="D9645" s="27"/>
      <c r="E9645" s="27"/>
      <c r="F9645" s="26"/>
      <c r="G9645" s="28" t="str">
        <f t="shared" si="27"/>
        <v/>
      </c>
      <c r="H9645" s="31"/>
    </row>
    <row r="9646" spans="2:8">
      <c r="B9646" s="27"/>
      <c r="C9646" s="27"/>
      <c r="D9646" s="27"/>
      <c r="E9646" s="27"/>
      <c r="F9646" s="26"/>
      <c r="G9646" s="28" t="str">
        <f t="shared" si="27"/>
        <v/>
      </c>
      <c r="H9646" s="31"/>
    </row>
    <row r="9647" spans="2:8">
      <c r="B9647" s="27"/>
      <c r="C9647" s="27"/>
      <c r="D9647" s="27"/>
      <c r="E9647" s="27"/>
      <c r="F9647" s="26"/>
      <c r="G9647" s="28" t="str">
        <f t="shared" si="27"/>
        <v/>
      </c>
      <c r="H9647" s="31"/>
    </row>
    <row r="9648" spans="2:8">
      <c r="B9648" s="27"/>
      <c r="C9648" s="27"/>
      <c r="D9648" s="27"/>
      <c r="E9648" s="27"/>
      <c r="F9648" s="26"/>
      <c r="G9648" s="28" t="str">
        <f t="shared" si="27"/>
        <v/>
      </c>
      <c r="H9648" s="31"/>
    </row>
    <row r="9649" spans="2:8">
      <c r="B9649" s="27"/>
      <c r="C9649" s="27"/>
      <c r="D9649" s="27"/>
      <c r="E9649" s="27"/>
      <c r="F9649" s="26"/>
      <c r="G9649" s="28" t="str">
        <f t="shared" si="27"/>
        <v/>
      </c>
      <c r="H9649" s="31"/>
    </row>
    <row r="9650" spans="2:8">
      <c r="B9650" s="27"/>
      <c r="C9650" s="27"/>
      <c r="D9650" s="27"/>
      <c r="E9650" s="27"/>
      <c r="F9650" s="26"/>
      <c r="G9650" s="28" t="str">
        <f t="shared" si="27"/>
        <v/>
      </c>
      <c r="H9650" s="31"/>
    </row>
    <row r="9651" spans="2:8">
      <c r="B9651" s="27"/>
      <c r="C9651" s="27"/>
      <c r="D9651" s="27"/>
      <c r="E9651" s="27"/>
      <c r="F9651" s="26"/>
      <c r="G9651" s="28" t="str">
        <f t="shared" si="27"/>
        <v/>
      </c>
      <c r="H9651" s="31"/>
    </row>
    <row r="9652" spans="2:8">
      <c r="B9652" s="27"/>
      <c r="C9652" s="27"/>
      <c r="D9652" s="27"/>
      <c r="E9652" s="27"/>
      <c r="F9652" s="26"/>
      <c r="G9652" s="28" t="str">
        <f t="shared" si="27"/>
        <v/>
      </c>
      <c r="H9652" s="31"/>
    </row>
    <row r="9653" spans="2:8">
      <c r="B9653" s="27"/>
      <c r="C9653" s="27"/>
      <c r="D9653" s="27"/>
      <c r="E9653" s="27"/>
      <c r="F9653" s="26"/>
      <c r="G9653" s="28" t="str">
        <f t="shared" si="27"/>
        <v/>
      </c>
      <c r="H9653" s="31"/>
    </row>
    <row r="9654" spans="2:8">
      <c r="B9654" s="27"/>
      <c r="C9654" s="27"/>
      <c r="D9654" s="27"/>
      <c r="E9654" s="27"/>
      <c r="F9654" s="26"/>
      <c r="G9654" s="28" t="str">
        <f t="shared" ref="G9654:G9717" si="28">IF(F9654="","",IF(F9654="EI",4,IF(F9654="EO",5.2,IF(F9654="EQ",3.9,IF(F9654="ILF",7.5,IF(F9654="EIF",5.4))))))</f>
        <v/>
      </c>
      <c r="H9654" s="31"/>
    </row>
    <row r="9655" spans="2:8">
      <c r="B9655" s="27"/>
      <c r="C9655" s="27"/>
      <c r="D9655" s="27"/>
      <c r="E9655" s="27"/>
      <c r="F9655" s="26"/>
      <c r="G9655" s="28" t="str">
        <f t="shared" si="28"/>
        <v/>
      </c>
      <c r="H9655" s="31"/>
    </row>
    <row r="9656" spans="2:8">
      <c r="B9656" s="27"/>
      <c r="C9656" s="27"/>
      <c r="D9656" s="27"/>
      <c r="E9656" s="27"/>
      <c r="F9656" s="26"/>
      <c r="G9656" s="28" t="str">
        <f t="shared" si="28"/>
        <v/>
      </c>
      <c r="H9656" s="31"/>
    </row>
    <row r="9657" spans="2:8">
      <c r="B9657" s="27"/>
      <c r="C9657" s="27"/>
      <c r="D9657" s="27"/>
      <c r="E9657" s="27"/>
      <c r="F9657" s="26"/>
      <c r="G9657" s="28" t="str">
        <f t="shared" si="28"/>
        <v/>
      </c>
      <c r="H9657" s="31"/>
    </row>
    <row r="9658" spans="2:8">
      <c r="B9658" s="27"/>
      <c r="C9658" s="27"/>
      <c r="D9658" s="27"/>
      <c r="E9658" s="27"/>
      <c r="F9658" s="26"/>
      <c r="G9658" s="28" t="str">
        <f t="shared" si="28"/>
        <v/>
      </c>
      <c r="H9658" s="31"/>
    </row>
    <row r="9659" spans="2:8">
      <c r="B9659" s="27"/>
      <c r="C9659" s="27"/>
      <c r="D9659" s="27"/>
      <c r="E9659" s="27"/>
      <c r="F9659" s="26"/>
      <c r="G9659" s="28" t="str">
        <f t="shared" si="28"/>
        <v/>
      </c>
      <c r="H9659" s="31"/>
    </row>
    <row r="9660" spans="2:8">
      <c r="B9660" s="27"/>
      <c r="C9660" s="27"/>
      <c r="D9660" s="27"/>
      <c r="E9660" s="27"/>
      <c r="F9660" s="26"/>
      <c r="G9660" s="28" t="str">
        <f t="shared" si="28"/>
        <v/>
      </c>
      <c r="H9660" s="31"/>
    </row>
    <row r="9661" spans="2:8">
      <c r="B9661" s="27"/>
      <c r="C9661" s="27"/>
      <c r="D9661" s="27"/>
      <c r="E9661" s="27"/>
      <c r="F9661" s="26"/>
      <c r="G9661" s="28" t="str">
        <f t="shared" si="28"/>
        <v/>
      </c>
      <c r="H9661" s="31"/>
    </row>
    <row r="9662" spans="2:8">
      <c r="B9662" s="27"/>
      <c r="C9662" s="27"/>
      <c r="D9662" s="27"/>
      <c r="E9662" s="27"/>
      <c r="F9662" s="26"/>
      <c r="G9662" s="28" t="str">
        <f t="shared" si="28"/>
        <v/>
      </c>
      <c r="H9662" s="31"/>
    </row>
    <row r="9663" spans="2:8">
      <c r="B9663" s="27"/>
      <c r="C9663" s="27"/>
      <c r="D9663" s="27"/>
      <c r="E9663" s="27"/>
      <c r="F9663" s="26"/>
      <c r="G9663" s="28" t="str">
        <f t="shared" si="28"/>
        <v/>
      </c>
      <c r="H9663" s="31"/>
    </row>
    <row r="9664" spans="2:8">
      <c r="B9664" s="27"/>
      <c r="C9664" s="27"/>
      <c r="D9664" s="27"/>
      <c r="E9664" s="27"/>
      <c r="F9664" s="26"/>
      <c r="G9664" s="28" t="str">
        <f t="shared" si="28"/>
        <v/>
      </c>
      <c r="H9664" s="31"/>
    </row>
    <row r="9665" spans="2:8">
      <c r="B9665" s="27"/>
      <c r="C9665" s="27"/>
      <c r="D9665" s="27"/>
      <c r="E9665" s="27"/>
      <c r="F9665" s="26"/>
      <c r="G9665" s="28" t="str">
        <f t="shared" si="28"/>
        <v/>
      </c>
      <c r="H9665" s="31"/>
    </row>
    <row r="9666" spans="2:8">
      <c r="B9666" s="27"/>
      <c r="C9666" s="27"/>
      <c r="D9666" s="27"/>
      <c r="E9666" s="27"/>
      <c r="F9666" s="26"/>
      <c r="G9666" s="28" t="str">
        <f t="shared" si="28"/>
        <v/>
      </c>
      <c r="H9666" s="31"/>
    </row>
    <row r="9667" spans="2:8">
      <c r="B9667" s="27"/>
      <c r="C9667" s="27"/>
      <c r="D9667" s="27"/>
      <c r="E9667" s="27"/>
      <c r="F9667" s="26"/>
      <c r="G9667" s="28" t="str">
        <f t="shared" si="28"/>
        <v/>
      </c>
      <c r="H9667" s="31"/>
    </row>
    <row r="9668" spans="2:8">
      <c r="B9668" s="27"/>
      <c r="C9668" s="27"/>
      <c r="D9668" s="27"/>
      <c r="E9668" s="27"/>
      <c r="F9668" s="26"/>
      <c r="G9668" s="28" t="str">
        <f t="shared" si="28"/>
        <v/>
      </c>
      <c r="H9668" s="31"/>
    </row>
    <row r="9669" spans="2:8">
      <c r="B9669" s="27"/>
      <c r="C9669" s="27"/>
      <c r="D9669" s="27"/>
      <c r="E9669" s="27"/>
      <c r="F9669" s="26"/>
      <c r="G9669" s="28" t="str">
        <f t="shared" si="28"/>
        <v/>
      </c>
      <c r="H9669" s="31"/>
    </row>
    <row r="9670" spans="2:8">
      <c r="B9670" s="27"/>
      <c r="C9670" s="27"/>
      <c r="D9670" s="27"/>
      <c r="E9670" s="27"/>
      <c r="F9670" s="26"/>
      <c r="G9670" s="28" t="str">
        <f t="shared" si="28"/>
        <v/>
      </c>
      <c r="H9670" s="31"/>
    </row>
    <row r="9671" spans="2:8">
      <c r="B9671" s="27"/>
      <c r="C9671" s="27"/>
      <c r="D9671" s="27"/>
      <c r="E9671" s="27"/>
      <c r="F9671" s="26"/>
      <c r="G9671" s="28" t="str">
        <f t="shared" si="28"/>
        <v/>
      </c>
      <c r="H9671" s="31"/>
    </row>
    <row r="9672" spans="2:8">
      <c r="B9672" s="27"/>
      <c r="C9672" s="27"/>
      <c r="D9672" s="27"/>
      <c r="E9672" s="27"/>
      <c r="F9672" s="26"/>
      <c r="G9672" s="28" t="str">
        <f t="shared" si="28"/>
        <v/>
      </c>
      <c r="H9672" s="31"/>
    </row>
    <row r="9673" spans="2:8">
      <c r="B9673" s="27"/>
      <c r="C9673" s="27"/>
      <c r="D9673" s="27"/>
      <c r="E9673" s="27"/>
      <c r="F9673" s="26"/>
      <c r="G9673" s="28" t="str">
        <f t="shared" si="28"/>
        <v/>
      </c>
      <c r="H9673" s="31"/>
    </row>
    <row r="9674" spans="2:8">
      <c r="B9674" s="27"/>
      <c r="C9674" s="27"/>
      <c r="D9674" s="27"/>
      <c r="E9674" s="27"/>
      <c r="F9674" s="26"/>
      <c r="G9674" s="28" t="str">
        <f t="shared" si="28"/>
        <v/>
      </c>
      <c r="H9674" s="31"/>
    </row>
    <row r="9675" spans="2:8">
      <c r="B9675" s="27"/>
      <c r="C9675" s="27"/>
      <c r="D9675" s="27"/>
      <c r="E9675" s="27"/>
      <c r="F9675" s="26"/>
      <c r="G9675" s="28" t="str">
        <f t="shared" si="28"/>
        <v/>
      </c>
      <c r="H9675" s="31"/>
    </row>
    <row r="9676" spans="2:8">
      <c r="B9676" s="27"/>
      <c r="C9676" s="27"/>
      <c r="D9676" s="27"/>
      <c r="E9676" s="27"/>
      <c r="F9676" s="26"/>
      <c r="G9676" s="28" t="str">
        <f t="shared" si="28"/>
        <v/>
      </c>
      <c r="H9676" s="31"/>
    </row>
    <row r="9677" spans="2:8">
      <c r="B9677" s="27"/>
      <c r="C9677" s="27"/>
      <c r="D9677" s="27"/>
      <c r="E9677" s="27"/>
      <c r="F9677" s="26"/>
      <c r="G9677" s="28" t="str">
        <f t="shared" si="28"/>
        <v/>
      </c>
      <c r="H9677" s="31"/>
    </row>
    <row r="9678" spans="2:8">
      <c r="B9678" s="27"/>
      <c r="C9678" s="27"/>
      <c r="D9678" s="27"/>
      <c r="E9678" s="27"/>
      <c r="F9678" s="26"/>
      <c r="G9678" s="28" t="str">
        <f t="shared" si="28"/>
        <v/>
      </c>
      <c r="H9678" s="31"/>
    </row>
    <row r="9679" spans="2:8">
      <c r="B9679" s="27"/>
      <c r="C9679" s="27"/>
      <c r="D9679" s="27"/>
      <c r="E9679" s="27"/>
      <c r="F9679" s="26"/>
      <c r="G9679" s="28" t="str">
        <f t="shared" si="28"/>
        <v/>
      </c>
      <c r="H9679" s="31"/>
    </row>
    <row r="9680" spans="2:8">
      <c r="B9680" s="27"/>
      <c r="C9680" s="27"/>
      <c r="D9680" s="27"/>
      <c r="E9680" s="27"/>
      <c r="F9680" s="26"/>
      <c r="G9680" s="28" t="str">
        <f t="shared" si="28"/>
        <v/>
      </c>
      <c r="H9680" s="31"/>
    </row>
    <row r="9681" spans="2:8">
      <c r="B9681" s="27"/>
      <c r="C9681" s="27"/>
      <c r="D9681" s="27"/>
      <c r="E9681" s="27"/>
      <c r="F9681" s="26"/>
      <c r="G9681" s="28" t="str">
        <f t="shared" si="28"/>
        <v/>
      </c>
      <c r="H9681" s="31"/>
    </row>
    <row r="9682" spans="2:8">
      <c r="B9682" s="27"/>
      <c r="C9682" s="27"/>
      <c r="D9682" s="27"/>
      <c r="E9682" s="27"/>
      <c r="F9682" s="26"/>
      <c r="G9682" s="28" t="str">
        <f t="shared" si="28"/>
        <v/>
      </c>
      <c r="H9682" s="31"/>
    </row>
    <row r="9683" spans="2:8">
      <c r="B9683" s="27"/>
      <c r="C9683" s="27"/>
      <c r="D9683" s="27"/>
      <c r="E9683" s="27"/>
      <c r="F9683" s="26"/>
      <c r="G9683" s="28" t="str">
        <f t="shared" si="28"/>
        <v/>
      </c>
      <c r="H9683" s="31"/>
    </row>
    <row r="9684" spans="2:8">
      <c r="B9684" s="27"/>
      <c r="C9684" s="27"/>
      <c r="D9684" s="27"/>
      <c r="E9684" s="27"/>
      <c r="F9684" s="26"/>
      <c r="G9684" s="28" t="str">
        <f t="shared" si="28"/>
        <v/>
      </c>
      <c r="H9684" s="31"/>
    </row>
    <row r="9685" spans="2:8">
      <c r="B9685" s="27"/>
      <c r="C9685" s="27"/>
      <c r="D9685" s="27"/>
      <c r="E9685" s="27"/>
      <c r="F9685" s="26"/>
      <c r="G9685" s="28" t="str">
        <f t="shared" si="28"/>
        <v/>
      </c>
      <c r="H9685" s="31"/>
    </row>
    <row r="9686" spans="2:8">
      <c r="B9686" s="27"/>
      <c r="C9686" s="27"/>
      <c r="D9686" s="27"/>
      <c r="E9686" s="27"/>
      <c r="F9686" s="26"/>
      <c r="G9686" s="28" t="str">
        <f t="shared" si="28"/>
        <v/>
      </c>
      <c r="H9686" s="31"/>
    </row>
    <row r="9687" spans="2:8">
      <c r="B9687" s="27"/>
      <c r="C9687" s="27"/>
      <c r="D9687" s="27"/>
      <c r="E9687" s="27"/>
      <c r="F9687" s="26"/>
      <c r="G9687" s="28" t="str">
        <f t="shared" si="28"/>
        <v/>
      </c>
      <c r="H9687" s="31"/>
    </row>
    <row r="9688" spans="2:8">
      <c r="B9688" s="27"/>
      <c r="C9688" s="27"/>
      <c r="D9688" s="27"/>
      <c r="E9688" s="27"/>
      <c r="F9688" s="26"/>
      <c r="G9688" s="28" t="str">
        <f t="shared" si="28"/>
        <v/>
      </c>
      <c r="H9688" s="31"/>
    </row>
    <row r="9689" spans="2:8">
      <c r="B9689" s="27"/>
      <c r="C9689" s="27"/>
      <c r="D9689" s="27"/>
      <c r="E9689" s="27"/>
      <c r="F9689" s="26"/>
      <c r="G9689" s="28" t="str">
        <f t="shared" si="28"/>
        <v/>
      </c>
      <c r="H9689" s="31"/>
    </row>
    <row r="9690" spans="2:8">
      <c r="B9690" s="27"/>
      <c r="C9690" s="27"/>
      <c r="D9690" s="27"/>
      <c r="E9690" s="27"/>
      <c r="F9690" s="26"/>
      <c r="G9690" s="28" t="str">
        <f t="shared" si="28"/>
        <v/>
      </c>
      <c r="H9690" s="31"/>
    </row>
    <row r="9691" spans="2:8">
      <c r="B9691" s="27"/>
      <c r="C9691" s="27"/>
      <c r="D9691" s="27"/>
      <c r="E9691" s="27"/>
      <c r="F9691" s="26"/>
      <c r="G9691" s="28" t="str">
        <f t="shared" si="28"/>
        <v/>
      </c>
      <c r="H9691" s="31"/>
    </row>
    <row r="9692" spans="2:8">
      <c r="B9692" s="27"/>
      <c r="C9692" s="27"/>
      <c r="D9692" s="27"/>
      <c r="E9692" s="27"/>
      <c r="F9692" s="26"/>
      <c r="G9692" s="28" t="str">
        <f t="shared" si="28"/>
        <v/>
      </c>
      <c r="H9692" s="31"/>
    </row>
    <row r="9693" spans="2:8">
      <c r="B9693" s="27"/>
      <c r="C9693" s="27"/>
      <c r="D9693" s="27"/>
      <c r="E9693" s="27"/>
      <c r="F9693" s="26"/>
      <c r="G9693" s="28" t="str">
        <f t="shared" si="28"/>
        <v/>
      </c>
      <c r="H9693" s="31"/>
    </row>
    <row r="9694" spans="2:8">
      <c r="B9694" s="27"/>
      <c r="C9694" s="27"/>
      <c r="D9694" s="27"/>
      <c r="E9694" s="27"/>
      <c r="F9694" s="26"/>
      <c r="G9694" s="28" t="str">
        <f t="shared" si="28"/>
        <v/>
      </c>
      <c r="H9694" s="31"/>
    </row>
    <row r="9695" spans="2:8">
      <c r="B9695" s="27"/>
      <c r="C9695" s="27"/>
      <c r="D9695" s="27"/>
      <c r="E9695" s="27"/>
      <c r="F9695" s="26"/>
      <c r="G9695" s="28" t="str">
        <f t="shared" si="28"/>
        <v/>
      </c>
      <c r="H9695" s="31"/>
    </row>
    <row r="9696" spans="2:8">
      <c r="B9696" s="27"/>
      <c r="C9696" s="27"/>
      <c r="D9696" s="27"/>
      <c r="E9696" s="27"/>
      <c r="F9696" s="26"/>
      <c r="G9696" s="28" t="str">
        <f t="shared" si="28"/>
        <v/>
      </c>
      <c r="H9696" s="31"/>
    </row>
    <row r="9697" spans="2:8">
      <c r="B9697" s="27"/>
      <c r="C9697" s="27"/>
      <c r="D9697" s="27"/>
      <c r="E9697" s="27"/>
      <c r="F9697" s="26"/>
      <c r="G9697" s="28" t="str">
        <f t="shared" si="28"/>
        <v/>
      </c>
      <c r="H9697" s="31"/>
    </row>
    <row r="9698" spans="2:8">
      <c r="B9698" s="27"/>
      <c r="C9698" s="27"/>
      <c r="D9698" s="27"/>
      <c r="E9698" s="27"/>
      <c r="F9698" s="26"/>
      <c r="G9698" s="28" t="str">
        <f t="shared" si="28"/>
        <v/>
      </c>
      <c r="H9698" s="31"/>
    </row>
    <row r="9699" spans="2:8">
      <c r="B9699" s="27"/>
      <c r="C9699" s="27"/>
      <c r="D9699" s="27"/>
      <c r="E9699" s="27"/>
      <c r="F9699" s="26"/>
      <c r="G9699" s="28" t="str">
        <f t="shared" si="28"/>
        <v/>
      </c>
      <c r="H9699" s="31"/>
    </row>
    <row r="9700" spans="2:8">
      <c r="B9700" s="27"/>
      <c r="C9700" s="27"/>
      <c r="D9700" s="27"/>
      <c r="E9700" s="27"/>
      <c r="F9700" s="26"/>
      <c r="G9700" s="28" t="str">
        <f t="shared" si="28"/>
        <v/>
      </c>
      <c r="H9700" s="31"/>
    </row>
    <row r="9701" spans="2:8">
      <c r="B9701" s="27"/>
      <c r="C9701" s="27"/>
      <c r="D9701" s="27"/>
      <c r="E9701" s="27"/>
      <c r="F9701" s="26"/>
      <c r="G9701" s="28" t="str">
        <f t="shared" si="28"/>
        <v/>
      </c>
      <c r="H9701" s="31"/>
    </row>
    <row r="9702" spans="2:8">
      <c r="B9702" s="27"/>
      <c r="C9702" s="27"/>
      <c r="D9702" s="27"/>
      <c r="E9702" s="27"/>
      <c r="F9702" s="26"/>
      <c r="G9702" s="28" t="str">
        <f t="shared" si="28"/>
        <v/>
      </c>
      <c r="H9702" s="31"/>
    </row>
    <row r="9703" spans="2:8">
      <c r="B9703" s="27"/>
      <c r="C9703" s="27"/>
      <c r="D9703" s="27"/>
      <c r="E9703" s="27"/>
      <c r="F9703" s="26"/>
      <c r="G9703" s="28" t="str">
        <f t="shared" si="28"/>
        <v/>
      </c>
      <c r="H9703" s="31"/>
    </row>
    <row r="9704" spans="2:8">
      <c r="B9704" s="27"/>
      <c r="C9704" s="27"/>
      <c r="D9704" s="27"/>
      <c r="E9704" s="27"/>
      <c r="F9704" s="26"/>
      <c r="G9704" s="28" t="str">
        <f t="shared" si="28"/>
        <v/>
      </c>
      <c r="H9704" s="31"/>
    </row>
    <row r="9705" spans="2:8">
      <c r="B9705" s="27"/>
      <c r="C9705" s="27"/>
      <c r="D9705" s="27"/>
      <c r="E9705" s="27"/>
      <c r="F9705" s="26"/>
      <c r="G9705" s="28" t="str">
        <f t="shared" si="28"/>
        <v/>
      </c>
      <c r="H9705" s="31"/>
    </row>
    <row r="9706" spans="2:8">
      <c r="B9706" s="27"/>
      <c r="C9706" s="27"/>
      <c r="D9706" s="27"/>
      <c r="E9706" s="27"/>
      <c r="F9706" s="26"/>
      <c r="G9706" s="28" t="str">
        <f t="shared" si="28"/>
        <v/>
      </c>
      <c r="H9706" s="31"/>
    </row>
    <row r="9707" spans="2:8">
      <c r="B9707" s="27"/>
      <c r="C9707" s="27"/>
      <c r="D9707" s="27"/>
      <c r="E9707" s="27"/>
      <c r="F9707" s="26"/>
      <c r="G9707" s="28" t="str">
        <f t="shared" si="28"/>
        <v/>
      </c>
      <c r="H9707" s="31"/>
    </row>
    <row r="9708" spans="2:8">
      <c r="B9708" s="27"/>
      <c r="C9708" s="27"/>
      <c r="D9708" s="27"/>
      <c r="E9708" s="27"/>
      <c r="F9708" s="26"/>
      <c r="G9708" s="28" t="str">
        <f t="shared" si="28"/>
        <v/>
      </c>
      <c r="H9708" s="31"/>
    </row>
    <row r="9709" spans="2:8">
      <c r="B9709" s="27"/>
      <c r="C9709" s="27"/>
      <c r="D9709" s="27"/>
      <c r="E9709" s="27"/>
      <c r="F9709" s="26"/>
      <c r="G9709" s="28" t="str">
        <f t="shared" si="28"/>
        <v/>
      </c>
      <c r="H9709" s="31"/>
    </row>
    <row r="9710" spans="2:8">
      <c r="B9710" s="27"/>
      <c r="C9710" s="27"/>
      <c r="D9710" s="27"/>
      <c r="E9710" s="27"/>
      <c r="F9710" s="26"/>
      <c r="G9710" s="28" t="str">
        <f t="shared" si="28"/>
        <v/>
      </c>
      <c r="H9710" s="31"/>
    </row>
    <row r="9711" spans="2:8">
      <c r="B9711" s="27"/>
      <c r="C9711" s="27"/>
      <c r="D9711" s="27"/>
      <c r="E9711" s="27"/>
      <c r="F9711" s="26"/>
      <c r="G9711" s="28" t="str">
        <f t="shared" si="28"/>
        <v/>
      </c>
      <c r="H9711" s="31"/>
    </row>
    <row r="9712" spans="2:8">
      <c r="B9712" s="27"/>
      <c r="C9712" s="27"/>
      <c r="D9712" s="27"/>
      <c r="E9712" s="27"/>
      <c r="F9712" s="26"/>
      <c r="G9712" s="28" t="str">
        <f t="shared" si="28"/>
        <v/>
      </c>
      <c r="H9712" s="31"/>
    </row>
    <row r="9713" spans="2:8">
      <c r="B9713" s="27"/>
      <c r="C9713" s="27"/>
      <c r="D9713" s="27"/>
      <c r="E9713" s="27"/>
      <c r="F9713" s="26"/>
      <c r="G9713" s="28" t="str">
        <f t="shared" si="28"/>
        <v/>
      </c>
      <c r="H9713" s="31"/>
    </row>
    <row r="9714" spans="2:8">
      <c r="B9714" s="27"/>
      <c r="C9714" s="27"/>
      <c r="D9714" s="27"/>
      <c r="E9714" s="27"/>
      <c r="F9714" s="26"/>
      <c r="G9714" s="28" t="str">
        <f t="shared" si="28"/>
        <v/>
      </c>
      <c r="H9714" s="31"/>
    </row>
    <row r="9715" spans="2:8">
      <c r="B9715" s="27"/>
      <c r="C9715" s="27"/>
      <c r="D9715" s="27"/>
      <c r="E9715" s="27"/>
      <c r="F9715" s="26"/>
      <c r="G9715" s="28" t="str">
        <f t="shared" si="28"/>
        <v/>
      </c>
      <c r="H9715" s="31"/>
    </row>
    <row r="9716" spans="2:8">
      <c r="B9716" s="27"/>
      <c r="C9716" s="27"/>
      <c r="D9716" s="27"/>
      <c r="E9716" s="27"/>
      <c r="F9716" s="26"/>
      <c r="G9716" s="28" t="str">
        <f t="shared" si="28"/>
        <v/>
      </c>
      <c r="H9716" s="31"/>
    </row>
    <row r="9717" spans="2:8">
      <c r="B9717" s="27"/>
      <c r="C9717" s="27"/>
      <c r="D9717" s="27"/>
      <c r="E9717" s="27"/>
      <c r="F9717" s="26"/>
      <c r="G9717" s="28" t="str">
        <f t="shared" si="28"/>
        <v/>
      </c>
      <c r="H9717" s="31"/>
    </row>
    <row r="9718" spans="2:8">
      <c r="B9718" s="27"/>
      <c r="C9718" s="27"/>
      <c r="D9718" s="27"/>
      <c r="E9718" s="27"/>
      <c r="F9718" s="26"/>
      <c r="G9718" s="28" t="str">
        <f t="shared" ref="G9718:G9781" si="29">IF(F9718="","",IF(F9718="EI",4,IF(F9718="EO",5.2,IF(F9718="EQ",3.9,IF(F9718="ILF",7.5,IF(F9718="EIF",5.4))))))</f>
        <v/>
      </c>
      <c r="H9718" s="31"/>
    </row>
    <row r="9719" spans="2:8">
      <c r="B9719" s="27"/>
      <c r="C9719" s="27"/>
      <c r="D9719" s="27"/>
      <c r="E9719" s="27"/>
      <c r="F9719" s="26"/>
      <c r="G9719" s="28" t="str">
        <f t="shared" si="29"/>
        <v/>
      </c>
      <c r="H9719" s="31"/>
    </row>
    <row r="9720" spans="2:8">
      <c r="B9720" s="27"/>
      <c r="C9720" s="27"/>
      <c r="D9720" s="27"/>
      <c r="E9720" s="27"/>
      <c r="F9720" s="26"/>
      <c r="G9720" s="28" t="str">
        <f t="shared" si="29"/>
        <v/>
      </c>
      <c r="H9720" s="31"/>
    </row>
    <row r="9721" spans="2:8">
      <c r="B9721" s="27"/>
      <c r="C9721" s="27"/>
      <c r="D9721" s="27"/>
      <c r="E9721" s="27"/>
      <c r="F9721" s="26"/>
      <c r="G9721" s="28" t="str">
        <f t="shared" si="29"/>
        <v/>
      </c>
      <c r="H9721" s="31"/>
    </row>
    <row r="9722" spans="2:8">
      <c r="B9722" s="27"/>
      <c r="C9722" s="27"/>
      <c r="D9722" s="27"/>
      <c r="E9722" s="27"/>
      <c r="F9722" s="26"/>
      <c r="G9722" s="28" t="str">
        <f t="shared" si="29"/>
        <v/>
      </c>
      <c r="H9722" s="31"/>
    </row>
    <row r="9723" spans="2:8">
      <c r="B9723" s="27"/>
      <c r="C9723" s="27"/>
      <c r="D9723" s="27"/>
      <c r="E9723" s="27"/>
      <c r="F9723" s="26"/>
      <c r="G9723" s="28" t="str">
        <f t="shared" si="29"/>
        <v/>
      </c>
      <c r="H9723" s="31"/>
    </row>
    <row r="9724" spans="2:8">
      <c r="B9724" s="27"/>
      <c r="C9724" s="27"/>
      <c r="D9724" s="27"/>
      <c r="E9724" s="27"/>
      <c r="F9724" s="26"/>
      <c r="G9724" s="28" t="str">
        <f t="shared" si="29"/>
        <v/>
      </c>
      <c r="H9724" s="31"/>
    </row>
    <row r="9725" spans="2:8">
      <c r="B9725" s="27"/>
      <c r="C9725" s="27"/>
      <c r="D9725" s="27"/>
      <c r="E9725" s="27"/>
      <c r="F9725" s="26"/>
      <c r="G9725" s="28" t="str">
        <f t="shared" si="29"/>
        <v/>
      </c>
      <c r="H9725" s="31"/>
    </row>
    <row r="9726" spans="2:8">
      <c r="B9726" s="27"/>
      <c r="C9726" s="27"/>
      <c r="D9726" s="27"/>
      <c r="E9726" s="27"/>
      <c r="F9726" s="26"/>
      <c r="G9726" s="28" t="str">
        <f t="shared" si="29"/>
        <v/>
      </c>
      <c r="H9726" s="31"/>
    </row>
    <row r="9727" spans="2:8">
      <c r="B9727" s="27"/>
      <c r="C9727" s="27"/>
      <c r="D9727" s="27"/>
      <c r="E9727" s="27"/>
      <c r="F9727" s="26"/>
      <c r="G9727" s="28" t="str">
        <f t="shared" si="29"/>
        <v/>
      </c>
      <c r="H9727" s="31"/>
    </row>
    <row r="9728" spans="2:8">
      <c r="B9728" s="27"/>
      <c r="C9728" s="27"/>
      <c r="D9728" s="27"/>
      <c r="E9728" s="27"/>
      <c r="F9728" s="26"/>
      <c r="G9728" s="28" t="str">
        <f t="shared" si="29"/>
        <v/>
      </c>
      <c r="H9728" s="31"/>
    </row>
    <row r="9729" spans="2:8">
      <c r="B9729" s="27"/>
      <c r="C9729" s="27"/>
      <c r="D9729" s="27"/>
      <c r="E9729" s="27"/>
      <c r="F9729" s="26"/>
      <c r="G9729" s="28" t="str">
        <f t="shared" si="29"/>
        <v/>
      </c>
      <c r="H9729" s="31"/>
    </row>
    <row r="9730" spans="2:8">
      <c r="B9730" s="27"/>
      <c r="C9730" s="27"/>
      <c r="D9730" s="27"/>
      <c r="E9730" s="27"/>
      <c r="F9730" s="26"/>
      <c r="G9730" s="28" t="str">
        <f t="shared" si="29"/>
        <v/>
      </c>
      <c r="H9730" s="31"/>
    </row>
    <row r="9731" spans="2:8">
      <c r="B9731" s="27"/>
      <c r="C9731" s="27"/>
      <c r="D9731" s="27"/>
      <c r="E9731" s="27"/>
      <c r="F9731" s="26"/>
      <c r="G9731" s="28" t="str">
        <f t="shared" si="29"/>
        <v/>
      </c>
      <c r="H9731" s="31"/>
    </row>
    <row r="9732" spans="2:8">
      <c r="B9732" s="27"/>
      <c r="C9732" s="27"/>
      <c r="D9732" s="27"/>
      <c r="E9732" s="27"/>
      <c r="F9732" s="26"/>
      <c r="G9732" s="28" t="str">
        <f t="shared" si="29"/>
        <v/>
      </c>
      <c r="H9732" s="31"/>
    </row>
    <row r="9733" spans="2:8">
      <c r="B9733" s="27"/>
      <c r="C9733" s="27"/>
      <c r="D9733" s="27"/>
      <c r="E9733" s="27"/>
      <c r="F9733" s="26"/>
      <c r="G9733" s="28" t="str">
        <f t="shared" si="29"/>
        <v/>
      </c>
      <c r="H9733" s="31"/>
    </row>
    <row r="9734" spans="2:8">
      <c r="B9734" s="27"/>
      <c r="C9734" s="27"/>
      <c r="D9734" s="27"/>
      <c r="E9734" s="27"/>
      <c r="F9734" s="26"/>
      <c r="G9734" s="28" t="str">
        <f t="shared" si="29"/>
        <v/>
      </c>
      <c r="H9734" s="31"/>
    </row>
    <row r="9735" spans="2:8">
      <c r="B9735" s="27"/>
      <c r="C9735" s="27"/>
      <c r="D9735" s="27"/>
      <c r="E9735" s="27"/>
      <c r="F9735" s="26"/>
      <c r="G9735" s="28" t="str">
        <f t="shared" si="29"/>
        <v/>
      </c>
      <c r="H9735" s="31"/>
    </row>
    <row r="9736" spans="2:8">
      <c r="B9736" s="27"/>
      <c r="C9736" s="27"/>
      <c r="D9736" s="27"/>
      <c r="E9736" s="27"/>
      <c r="F9736" s="26"/>
      <c r="G9736" s="28" t="str">
        <f t="shared" si="29"/>
        <v/>
      </c>
      <c r="H9736" s="31"/>
    </row>
    <row r="9737" spans="2:8">
      <c r="B9737" s="27"/>
      <c r="C9737" s="27"/>
      <c r="D9737" s="27"/>
      <c r="E9737" s="27"/>
      <c r="F9737" s="26"/>
      <c r="G9737" s="28" t="str">
        <f t="shared" si="29"/>
        <v/>
      </c>
      <c r="H9737" s="31"/>
    </row>
    <row r="9738" spans="2:8">
      <c r="B9738" s="27"/>
      <c r="C9738" s="27"/>
      <c r="D9738" s="27"/>
      <c r="E9738" s="27"/>
      <c r="F9738" s="26"/>
      <c r="G9738" s="28" t="str">
        <f t="shared" si="29"/>
        <v/>
      </c>
      <c r="H9738" s="31"/>
    </row>
    <row r="9739" spans="2:8">
      <c r="B9739" s="27"/>
      <c r="C9739" s="27"/>
      <c r="D9739" s="27"/>
      <c r="E9739" s="27"/>
      <c r="F9739" s="26"/>
      <c r="G9739" s="28" t="str">
        <f t="shared" si="29"/>
        <v/>
      </c>
      <c r="H9739" s="31"/>
    </row>
    <row r="9740" spans="2:8">
      <c r="B9740" s="27"/>
      <c r="C9740" s="27"/>
      <c r="D9740" s="27"/>
      <c r="E9740" s="27"/>
      <c r="F9740" s="26"/>
      <c r="G9740" s="28" t="str">
        <f t="shared" si="29"/>
        <v/>
      </c>
      <c r="H9740" s="31"/>
    </row>
    <row r="9741" spans="2:8">
      <c r="B9741" s="27"/>
      <c r="C9741" s="27"/>
      <c r="D9741" s="27"/>
      <c r="E9741" s="27"/>
      <c r="F9741" s="26"/>
      <c r="G9741" s="28" t="str">
        <f t="shared" si="29"/>
        <v/>
      </c>
      <c r="H9741" s="31"/>
    </row>
    <row r="9742" spans="2:8">
      <c r="B9742" s="27"/>
      <c r="C9742" s="27"/>
      <c r="D9742" s="27"/>
      <c r="E9742" s="27"/>
      <c r="F9742" s="26"/>
      <c r="G9742" s="28" t="str">
        <f t="shared" si="29"/>
        <v/>
      </c>
      <c r="H9742" s="31"/>
    </row>
    <row r="9743" spans="2:8">
      <c r="B9743" s="27"/>
      <c r="C9743" s="27"/>
      <c r="D9743" s="27"/>
      <c r="E9743" s="27"/>
      <c r="F9743" s="26"/>
      <c r="G9743" s="28" t="str">
        <f t="shared" si="29"/>
        <v/>
      </c>
      <c r="H9743" s="31"/>
    </row>
    <row r="9744" spans="2:8">
      <c r="B9744" s="27"/>
      <c r="C9744" s="27"/>
      <c r="D9744" s="27"/>
      <c r="E9744" s="27"/>
      <c r="F9744" s="26"/>
      <c r="G9744" s="28" t="str">
        <f t="shared" si="29"/>
        <v/>
      </c>
      <c r="H9744" s="31"/>
    </row>
    <row r="9745" spans="2:8">
      <c r="B9745" s="27"/>
      <c r="C9745" s="27"/>
      <c r="D9745" s="27"/>
      <c r="E9745" s="27"/>
      <c r="F9745" s="26"/>
      <c r="G9745" s="28" t="str">
        <f t="shared" si="29"/>
        <v/>
      </c>
      <c r="H9745" s="31"/>
    </row>
    <row r="9746" spans="2:8">
      <c r="B9746" s="27"/>
      <c r="C9746" s="27"/>
      <c r="D9746" s="27"/>
      <c r="E9746" s="27"/>
      <c r="F9746" s="26"/>
      <c r="G9746" s="28" t="str">
        <f t="shared" si="29"/>
        <v/>
      </c>
      <c r="H9746" s="31"/>
    </row>
    <row r="9747" spans="2:8">
      <c r="B9747" s="27"/>
      <c r="C9747" s="27"/>
      <c r="D9747" s="27"/>
      <c r="E9747" s="27"/>
      <c r="F9747" s="26"/>
      <c r="G9747" s="28" t="str">
        <f t="shared" si="29"/>
        <v/>
      </c>
      <c r="H9747" s="31"/>
    </row>
    <row r="9748" spans="2:8">
      <c r="B9748" s="27"/>
      <c r="C9748" s="27"/>
      <c r="D9748" s="27"/>
      <c r="E9748" s="27"/>
      <c r="F9748" s="26"/>
      <c r="G9748" s="28" t="str">
        <f t="shared" si="29"/>
        <v/>
      </c>
      <c r="H9748" s="31"/>
    </row>
    <row r="9749" spans="2:8">
      <c r="B9749" s="27"/>
      <c r="C9749" s="27"/>
      <c r="D9749" s="27"/>
      <c r="E9749" s="27"/>
      <c r="F9749" s="26"/>
      <c r="G9749" s="28" t="str">
        <f t="shared" si="29"/>
        <v/>
      </c>
      <c r="H9749" s="31"/>
    </row>
    <row r="9750" spans="2:8">
      <c r="B9750" s="27"/>
      <c r="C9750" s="27"/>
      <c r="D9750" s="27"/>
      <c r="E9750" s="27"/>
      <c r="F9750" s="26"/>
      <c r="G9750" s="28" t="str">
        <f t="shared" si="29"/>
        <v/>
      </c>
      <c r="H9750" s="31"/>
    </row>
    <row r="9751" spans="2:8">
      <c r="B9751" s="27"/>
      <c r="C9751" s="27"/>
      <c r="D9751" s="27"/>
      <c r="E9751" s="27"/>
      <c r="F9751" s="26"/>
      <c r="G9751" s="28" t="str">
        <f t="shared" si="29"/>
        <v/>
      </c>
      <c r="H9751" s="31"/>
    </row>
    <row r="9752" spans="2:8">
      <c r="B9752" s="27"/>
      <c r="C9752" s="27"/>
      <c r="D9752" s="27"/>
      <c r="E9752" s="27"/>
      <c r="F9752" s="26"/>
      <c r="G9752" s="28" t="str">
        <f t="shared" si="29"/>
        <v/>
      </c>
      <c r="H9752" s="31"/>
    </row>
    <row r="9753" spans="2:8">
      <c r="B9753" s="27"/>
      <c r="C9753" s="27"/>
      <c r="D9753" s="27"/>
      <c r="E9753" s="27"/>
      <c r="F9753" s="26"/>
      <c r="G9753" s="28" t="str">
        <f t="shared" si="29"/>
        <v/>
      </c>
      <c r="H9753" s="31"/>
    </row>
    <row r="9754" spans="2:8">
      <c r="B9754" s="27"/>
      <c r="C9754" s="27"/>
      <c r="D9754" s="27"/>
      <c r="E9754" s="27"/>
      <c r="F9754" s="26"/>
      <c r="G9754" s="28" t="str">
        <f t="shared" si="29"/>
        <v/>
      </c>
      <c r="H9754" s="31"/>
    </row>
    <row r="9755" spans="2:8">
      <c r="B9755" s="27"/>
      <c r="C9755" s="27"/>
      <c r="D9755" s="27"/>
      <c r="E9755" s="27"/>
      <c r="F9755" s="26"/>
      <c r="G9755" s="28" t="str">
        <f t="shared" si="29"/>
        <v/>
      </c>
      <c r="H9755" s="31"/>
    </row>
    <row r="9756" spans="2:8">
      <c r="B9756" s="27"/>
      <c r="C9756" s="27"/>
      <c r="D9756" s="27"/>
      <c r="E9756" s="27"/>
      <c r="F9756" s="26"/>
      <c r="G9756" s="28" t="str">
        <f t="shared" si="29"/>
        <v/>
      </c>
      <c r="H9756" s="31"/>
    </row>
    <row r="9757" spans="2:8">
      <c r="B9757" s="27"/>
      <c r="C9757" s="27"/>
      <c r="D9757" s="27"/>
      <c r="E9757" s="27"/>
      <c r="F9757" s="26"/>
      <c r="G9757" s="28" t="str">
        <f t="shared" si="29"/>
        <v/>
      </c>
      <c r="H9757" s="31"/>
    </row>
    <row r="9758" spans="2:8">
      <c r="B9758" s="27"/>
      <c r="C9758" s="27"/>
      <c r="D9758" s="27"/>
      <c r="E9758" s="27"/>
      <c r="F9758" s="26"/>
      <c r="G9758" s="28" t="str">
        <f t="shared" si="29"/>
        <v/>
      </c>
      <c r="H9758" s="31"/>
    </row>
    <row r="9759" spans="2:8">
      <c r="B9759" s="27"/>
      <c r="C9759" s="27"/>
      <c r="D9759" s="27"/>
      <c r="E9759" s="27"/>
      <c r="F9759" s="26"/>
      <c r="G9759" s="28" t="str">
        <f t="shared" si="29"/>
        <v/>
      </c>
      <c r="H9759" s="31"/>
    </row>
    <row r="9760" spans="2:8">
      <c r="B9760" s="27"/>
      <c r="C9760" s="27"/>
      <c r="D9760" s="27"/>
      <c r="E9760" s="27"/>
      <c r="F9760" s="26"/>
      <c r="G9760" s="28" t="str">
        <f t="shared" si="29"/>
        <v/>
      </c>
      <c r="H9760" s="31"/>
    </row>
    <row r="9761" spans="2:8">
      <c r="B9761" s="27"/>
      <c r="C9761" s="27"/>
      <c r="D9761" s="27"/>
      <c r="E9761" s="27"/>
      <c r="F9761" s="26"/>
      <c r="G9761" s="28" t="str">
        <f t="shared" si="29"/>
        <v/>
      </c>
      <c r="H9761" s="31"/>
    </row>
    <row r="9762" spans="2:8">
      <c r="B9762" s="27"/>
      <c r="C9762" s="27"/>
      <c r="D9762" s="27"/>
      <c r="E9762" s="27"/>
      <c r="F9762" s="26"/>
      <c r="G9762" s="28" t="str">
        <f t="shared" si="29"/>
        <v/>
      </c>
      <c r="H9762" s="31"/>
    </row>
    <row r="9763" spans="2:8">
      <c r="B9763" s="27"/>
      <c r="C9763" s="27"/>
      <c r="D9763" s="27"/>
      <c r="E9763" s="27"/>
      <c r="F9763" s="26"/>
      <c r="G9763" s="28" t="str">
        <f t="shared" si="29"/>
        <v/>
      </c>
      <c r="H9763" s="31"/>
    </row>
    <row r="9764" spans="2:8">
      <c r="B9764" s="27"/>
      <c r="C9764" s="27"/>
      <c r="D9764" s="27"/>
      <c r="E9764" s="27"/>
      <c r="F9764" s="26"/>
      <c r="G9764" s="28" t="str">
        <f t="shared" si="29"/>
        <v/>
      </c>
      <c r="H9764" s="31"/>
    </row>
    <row r="9765" spans="2:8">
      <c r="B9765" s="27"/>
      <c r="C9765" s="27"/>
      <c r="D9765" s="27"/>
      <c r="E9765" s="27"/>
      <c r="F9765" s="26"/>
      <c r="G9765" s="28" t="str">
        <f t="shared" si="29"/>
        <v/>
      </c>
      <c r="H9765" s="31"/>
    </row>
    <row r="9766" spans="2:8">
      <c r="B9766" s="27"/>
      <c r="C9766" s="27"/>
      <c r="D9766" s="27"/>
      <c r="E9766" s="27"/>
      <c r="F9766" s="26"/>
      <c r="G9766" s="28" t="str">
        <f t="shared" si="29"/>
        <v/>
      </c>
      <c r="H9766" s="31"/>
    </row>
    <row r="9767" spans="2:8">
      <c r="B9767" s="27"/>
      <c r="C9767" s="27"/>
      <c r="D9767" s="27"/>
      <c r="E9767" s="27"/>
      <c r="F9767" s="26"/>
      <c r="G9767" s="28" t="str">
        <f t="shared" si="29"/>
        <v/>
      </c>
      <c r="H9767" s="31"/>
    </row>
    <row r="9768" spans="2:8">
      <c r="B9768" s="27"/>
      <c r="C9768" s="27"/>
      <c r="D9768" s="27"/>
      <c r="E9768" s="27"/>
      <c r="F9768" s="26"/>
      <c r="G9768" s="28" t="str">
        <f t="shared" si="29"/>
        <v/>
      </c>
      <c r="H9768" s="31"/>
    </row>
    <row r="9769" spans="2:8">
      <c r="B9769" s="27"/>
      <c r="C9769" s="27"/>
      <c r="D9769" s="27"/>
      <c r="E9769" s="27"/>
      <c r="F9769" s="26"/>
      <c r="G9769" s="28" t="str">
        <f t="shared" si="29"/>
        <v/>
      </c>
      <c r="H9769" s="31"/>
    </row>
    <row r="9770" spans="2:8">
      <c r="B9770" s="27"/>
      <c r="C9770" s="27"/>
      <c r="D9770" s="27"/>
      <c r="E9770" s="27"/>
      <c r="F9770" s="26"/>
      <c r="G9770" s="28" t="str">
        <f t="shared" si="29"/>
        <v/>
      </c>
      <c r="H9770" s="31"/>
    </row>
    <row r="9771" spans="2:8">
      <c r="B9771" s="27"/>
      <c r="C9771" s="27"/>
      <c r="D9771" s="27"/>
      <c r="E9771" s="27"/>
      <c r="F9771" s="26"/>
      <c r="G9771" s="28" t="str">
        <f t="shared" si="29"/>
        <v/>
      </c>
      <c r="H9771" s="31"/>
    </row>
    <row r="9772" spans="2:8">
      <c r="B9772" s="27"/>
      <c r="C9772" s="27"/>
      <c r="D9772" s="27"/>
      <c r="E9772" s="27"/>
      <c r="F9772" s="26"/>
      <c r="G9772" s="28" t="str">
        <f t="shared" si="29"/>
        <v/>
      </c>
      <c r="H9772" s="31"/>
    </row>
    <row r="9773" spans="2:8">
      <c r="B9773" s="27"/>
      <c r="C9773" s="27"/>
      <c r="D9773" s="27"/>
      <c r="E9773" s="27"/>
      <c r="F9773" s="26"/>
      <c r="G9773" s="28" t="str">
        <f t="shared" si="29"/>
        <v/>
      </c>
      <c r="H9773" s="31"/>
    </row>
    <row r="9774" spans="2:8">
      <c r="B9774" s="27"/>
      <c r="C9774" s="27"/>
      <c r="D9774" s="27"/>
      <c r="E9774" s="27"/>
      <c r="F9774" s="26"/>
      <c r="G9774" s="28" t="str">
        <f t="shared" si="29"/>
        <v/>
      </c>
      <c r="H9774" s="31"/>
    </row>
    <row r="9775" spans="2:8">
      <c r="B9775" s="27"/>
      <c r="C9775" s="27"/>
      <c r="D9775" s="27"/>
      <c r="E9775" s="27"/>
      <c r="F9775" s="26"/>
      <c r="G9775" s="28" t="str">
        <f t="shared" si="29"/>
        <v/>
      </c>
      <c r="H9775" s="31"/>
    </row>
    <row r="9776" spans="2:8">
      <c r="B9776" s="27"/>
      <c r="C9776" s="27"/>
      <c r="D9776" s="27"/>
      <c r="E9776" s="27"/>
      <c r="F9776" s="26"/>
      <c r="G9776" s="28" t="str">
        <f t="shared" si="29"/>
        <v/>
      </c>
      <c r="H9776" s="31"/>
    </row>
    <row r="9777" spans="2:8">
      <c r="B9777" s="27"/>
      <c r="C9777" s="27"/>
      <c r="D9777" s="27"/>
      <c r="E9777" s="27"/>
      <c r="F9777" s="26"/>
      <c r="G9777" s="28" t="str">
        <f t="shared" si="29"/>
        <v/>
      </c>
      <c r="H9777" s="31"/>
    </row>
    <row r="9778" spans="2:8">
      <c r="B9778" s="27"/>
      <c r="C9778" s="27"/>
      <c r="D9778" s="27"/>
      <c r="E9778" s="27"/>
      <c r="F9778" s="26"/>
      <c r="G9778" s="28" t="str">
        <f t="shared" si="29"/>
        <v/>
      </c>
      <c r="H9778" s="31"/>
    </row>
    <row r="9779" spans="2:8">
      <c r="B9779" s="27"/>
      <c r="C9779" s="27"/>
      <c r="D9779" s="27"/>
      <c r="E9779" s="27"/>
      <c r="F9779" s="26"/>
      <c r="G9779" s="28" t="str">
        <f t="shared" si="29"/>
        <v/>
      </c>
      <c r="H9779" s="31"/>
    </row>
    <row r="9780" spans="2:8">
      <c r="B9780" s="27"/>
      <c r="C9780" s="27"/>
      <c r="D9780" s="27"/>
      <c r="E9780" s="27"/>
      <c r="F9780" s="26"/>
      <c r="G9780" s="28" t="str">
        <f t="shared" si="29"/>
        <v/>
      </c>
      <c r="H9780" s="31"/>
    </row>
    <row r="9781" spans="2:8">
      <c r="B9781" s="27"/>
      <c r="C9781" s="27"/>
      <c r="D9781" s="27"/>
      <c r="E9781" s="27"/>
      <c r="F9781" s="26"/>
      <c r="G9781" s="28" t="str">
        <f t="shared" si="29"/>
        <v/>
      </c>
      <c r="H9781" s="31"/>
    </row>
    <row r="9782" spans="2:8">
      <c r="B9782" s="27"/>
      <c r="C9782" s="27"/>
      <c r="D9782" s="27"/>
      <c r="E9782" s="27"/>
      <c r="F9782" s="26"/>
      <c r="G9782" s="28" t="str">
        <f t="shared" ref="G9782:G9845" si="30">IF(F9782="","",IF(F9782="EI",4,IF(F9782="EO",5.2,IF(F9782="EQ",3.9,IF(F9782="ILF",7.5,IF(F9782="EIF",5.4))))))</f>
        <v/>
      </c>
      <c r="H9782" s="31"/>
    </row>
    <row r="9783" spans="2:8">
      <c r="B9783" s="27"/>
      <c r="C9783" s="27"/>
      <c r="D9783" s="27"/>
      <c r="E9783" s="27"/>
      <c r="F9783" s="26"/>
      <c r="G9783" s="28" t="str">
        <f t="shared" si="30"/>
        <v/>
      </c>
      <c r="H9783" s="31"/>
    </row>
    <row r="9784" spans="2:8">
      <c r="B9784" s="27"/>
      <c r="C9784" s="27"/>
      <c r="D9784" s="27"/>
      <c r="E9784" s="27"/>
      <c r="F9784" s="26"/>
      <c r="G9784" s="28" t="str">
        <f t="shared" si="30"/>
        <v/>
      </c>
      <c r="H9784" s="31"/>
    </row>
    <row r="9785" spans="2:8">
      <c r="B9785" s="27"/>
      <c r="C9785" s="27"/>
      <c r="D9785" s="27"/>
      <c r="E9785" s="27"/>
      <c r="F9785" s="26"/>
      <c r="G9785" s="28" t="str">
        <f t="shared" si="30"/>
        <v/>
      </c>
      <c r="H9785" s="31"/>
    </row>
    <row r="9786" spans="2:8">
      <c r="B9786" s="27"/>
      <c r="C9786" s="27"/>
      <c r="D9786" s="27"/>
      <c r="E9786" s="27"/>
      <c r="F9786" s="26"/>
      <c r="G9786" s="28" t="str">
        <f t="shared" si="30"/>
        <v/>
      </c>
      <c r="H9786" s="31"/>
    </row>
    <row r="9787" spans="2:8">
      <c r="B9787" s="27"/>
      <c r="C9787" s="27"/>
      <c r="D9787" s="27"/>
      <c r="E9787" s="27"/>
      <c r="F9787" s="26"/>
      <c r="G9787" s="28" t="str">
        <f t="shared" si="30"/>
        <v/>
      </c>
      <c r="H9787" s="31"/>
    </row>
    <row r="9788" spans="2:8">
      <c r="B9788" s="27"/>
      <c r="C9788" s="27"/>
      <c r="D9788" s="27"/>
      <c r="E9788" s="27"/>
      <c r="F9788" s="26"/>
      <c r="G9788" s="28" t="str">
        <f t="shared" si="30"/>
        <v/>
      </c>
      <c r="H9788" s="31"/>
    </row>
    <row r="9789" spans="2:8">
      <c r="B9789" s="27"/>
      <c r="C9789" s="27"/>
      <c r="D9789" s="27"/>
      <c r="E9789" s="27"/>
      <c r="F9789" s="26"/>
      <c r="G9789" s="28" t="str">
        <f t="shared" si="30"/>
        <v/>
      </c>
      <c r="H9789" s="31"/>
    </row>
    <row r="9790" spans="2:8">
      <c r="B9790" s="27"/>
      <c r="C9790" s="27"/>
      <c r="D9790" s="27"/>
      <c r="E9790" s="27"/>
      <c r="F9790" s="26"/>
      <c r="G9790" s="28" t="str">
        <f t="shared" si="30"/>
        <v/>
      </c>
      <c r="H9790" s="31"/>
    </row>
    <row r="9791" spans="2:8">
      <c r="B9791" s="27"/>
      <c r="C9791" s="27"/>
      <c r="D9791" s="27"/>
      <c r="E9791" s="27"/>
      <c r="F9791" s="26"/>
      <c r="G9791" s="28" t="str">
        <f t="shared" si="30"/>
        <v/>
      </c>
      <c r="H9791" s="31"/>
    </row>
    <row r="9792" spans="2:8">
      <c r="B9792" s="27"/>
      <c r="C9792" s="27"/>
      <c r="D9792" s="27"/>
      <c r="E9792" s="27"/>
      <c r="F9792" s="26"/>
      <c r="G9792" s="28" t="str">
        <f t="shared" si="30"/>
        <v/>
      </c>
      <c r="H9792" s="31"/>
    </row>
    <row r="9793" spans="2:8">
      <c r="B9793" s="27"/>
      <c r="C9793" s="27"/>
      <c r="D9793" s="27"/>
      <c r="E9793" s="27"/>
      <c r="F9793" s="26"/>
      <c r="G9793" s="28" t="str">
        <f t="shared" si="30"/>
        <v/>
      </c>
      <c r="H9793" s="31"/>
    </row>
    <row r="9794" spans="2:8">
      <c r="B9794" s="27"/>
      <c r="C9794" s="27"/>
      <c r="D9794" s="27"/>
      <c r="E9794" s="27"/>
      <c r="F9794" s="26"/>
      <c r="G9794" s="28" t="str">
        <f t="shared" si="30"/>
        <v/>
      </c>
      <c r="H9794" s="31"/>
    </row>
    <row r="9795" spans="2:8">
      <c r="B9795" s="27"/>
      <c r="C9795" s="27"/>
      <c r="D9795" s="27"/>
      <c r="E9795" s="27"/>
      <c r="F9795" s="26"/>
      <c r="G9795" s="28" t="str">
        <f t="shared" si="30"/>
        <v/>
      </c>
      <c r="H9795" s="31"/>
    </row>
    <row r="9796" spans="2:8">
      <c r="B9796" s="27"/>
      <c r="C9796" s="27"/>
      <c r="D9796" s="27"/>
      <c r="E9796" s="27"/>
      <c r="F9796" s="26"/>
      <c r="G9796" s="28" t="str">
        <f t="shared" si="30"/>
        <v/>
      </c>
      <c r="H9796" s="31"/>
    </row>
    <row r="9797" spans="2:8">
      <c r="B9797" s="27"/>
      <c r="C9797" s="27"/>
      <c r="D9797" s="27"/>
      <c r="E9797" s="27"/>
      <c r="F9797" s="26"/>
      <c r="G9797" s="28" t="str">
        <f t="shared" si="30"/>
        <v/>
      </c>
      <c r="H9797" s="31"/>
    </row>
    <row r="9798" spans="2:8">
      <c r="B9798" s="27"/>
      <c r="C9798" s="27"/>
      <c r="D9798" s="27"/>
      <c r="E9798" s="27"/>
      <c r="F9798" s="26"/>
      <c r="G9798" s="28" t="str">
        <f t="shared" si="30"/>
        <v/>
      </c>
      <c r="H9798" s="31"/>
    </row>
    <row r="9799" spans="2:8">
      <c r="B9799" s="27"/>
      <c r="C9799" s="27"/>
      <c r="D9799" s="27"/>
      <c r="E9799" s="27"/>
      <c r="F9799" s="26"/>
      <c r="G9799" s="28" t="str">
        <f t="shared" si="30"/>
        <v/>
      </c>
      <c r="H9799" s="31"/>
    </row>
    <row r="9800" spans="2:8">
      <c r="B9800" s="27"/>
      <c r="C9800" s="27"/>
      <c r="D9800" s="27"/>
      <c r="E9800" s="27"/>
      <c r="F9800" s="26"/>
      <c r="G9800" s="28" t="str">
        <f t="shared" si="30"/>
        <v/>
      </c>
      <c r="H9800" s="31"/>
    </row>
    <row r="9801" spans="2:8">
      <c r="B9801" s="27"/>
      <c r="C9801" s="27"/>
      <c r="D9801" s="27"/>
      <c r="E9801" s="27"/>
      <c r="F9801" s="26"/>
      <c r="G9801" s="28" t="str">
        <f t="shared" si="30"/>
        <v/>
      </c>
      <c r="H9801" s="31"/>
    </row>
    <row r="9802" spans="2:8">
      <c r="B9802" s="27"/>
      <c r="C9802" s="27"/>
      <c r="D9802" s="27"/>
      <c r="E9802" s="27"/>
      <c r="F9802" s="26"/>
      <c r="G9802" s="28" t="str">
        <f t="shared" si="30"/>
        <v/>
      </c>
      <c r="H9802" s="31"/>
    </row>
    <row r="9803" spans="2:8">
      <c r="B9803" s="27"/>
      <c r="C9803" s="27"/>
      <c r="D9803" s="27"/>
      <c r="E9803" s="27"/>
      <c r="F9803" s="26"/>
      <c r="G9803" s="28" t="str">
        <f t="shared" si="30"/>
        <v/>
      </c>
      <c r="H9803" s="31"/>
    </row>
    <row r="9804" spans="2:8">
      <c r="B9804" s="27"/>
      <c r="C9804" s="27"/>
      <c r="D9804" s="27"/>
      <c r="E9804" s="27"/>
      <c r="F9804" s="26"/>
      <c r="G9804" s="28" t="str">
        <f t="shared" si="30"/>
        <v/>
      </c>
      <c r="H9804" s="31"/>
    </row>
    <row r="9805" spans="2:8">
      <c r="B9805" s="27"/>
      <c r="C9805" s="27"/>
      <c r="D9805" s="27"/>
      <c r="E9805" s="27"/>
      <c r="F9805" s="26"/>
      <c r="G9805" s="28" t="str">
        <f t="shared" si="30"/>
        <v/>
      </c>
      <c r="H9805" s="31"/>
    </row>
    <row r="9806" spans="2:8">
      <c r="B9806" s="27"/>
      <c r="C9806" s="27"/>
      <c r="D9806" s="27"/>
      <c r="E9806" s="27"/>
      <c r="F9806" s="26"/>
      <c r="G9806" s="28" t="str">
        <f t="shared" si="30"/>
        <v/>
      </c>
      <c r="H9806" s="31"/>
    </row>
    <row r="9807" spans="2:8">
      <c r="B9807" s="27"/>
      <c r="C9807" s="27"/>
      <c r="D9807" s="27"/>
      <c r="E9807" s="27"/>
      <c r="F9807" s="26"/>
      <c r="G9807" s="28" t="str">
        <f t="shared" si="30"/>
        <v/>
      </c>
      <c r="H9807" s="31"/>
    </row>
    <row r="9808" spans="2:8">
      <c r="B9808" s="27"/>
      <c r="C9808" s="27"/>
      <c r="D9808" s="27"/>
      <c r="E9808" s="27"/>
      <c r="F9808" s="26"/>
      <c r="G9808" s="28" t="str">
        <f t="shared" si="30"/>
        <v/>
      </c>
      <c r="H9808" s="31"/>
    </row>
    <row r="9809" spans="2:8">
      <c r="B9809" s="27"/>
      <c r="C9809" s="27"/>
      <c r="D9809" s="27"/>
      <c r="E9809" s="27"/>
      <c r="F9809" s="26"/>
      <c r="G9809" s="28" t="str">
        <f t="shared" si="30"/>
        <v/>
      </c>
      <c r="H9809" s="31"/>
    </row>
    <row r="9810" spans="2:8">
      <c r="B9810" s="27"/>
      <c r="C9810" s="27"/>
      <c r="D9810" s="27"/>
      <c r="E9810" s="27"/>
      <c r="F9810" s="26"/>
      <c r="G9810" s="28" t="str">
        <f t="shared" si="30"/>
        <v/>
      </c>
      <c r="H9810" s="31"/>
    </row>
    <row r="9811" spans="2:8">
      <c r="B9811" s="27"/>
      <c r="C9811" s="27"/>
      <c r="D9811" s="27"/>
      <c r="E9811" s="27"/>
      <c r="F9811" s="26"/>
      <c r="G9811" s="28" t="str">
        <f t="shared" si="30"/>
        <v/>
      </c>
      <c r="H9811" s="31"/>
    </row>
    <row r="9812" spans="2:8">
      <c r="B9812" s="27"/>
      <c r="C9812" s="27"/>
      <c r="D9812" s="27"/>
      <c r="E9812" s="27"/>
      <c r="F9812" s="26"/>
      <c r="G9812" s="28" t="str">
        <f t="shared" si="30"/>
        <v/>
      </c>
      <c r="H9812" s="31"/>
    </row>
    <row r="9813" spans="2:8">
      <c r="B9813" s="27"/>
      <c r="C9813" s="27"/>
      <c r="D9813" s="27"/>
      <c r="E9813" s="27"/>
      <c r="F9813" s="26"/>
      <c r="G9813" s="28" t="str">
        <f t="shared" si="30"/>
        <v/>
      </c>
      <c r="H9813" s="31"/>
    </row>
    <row r="9814" spans="2:8">
      <c r="B9814" s="27"/>
      <c r="C9814" s="27"/>
      <c r="D9814" s="27"/>
      <c r="E9814" s="27"/>
      <c r="F9814" s="26"/>
      <c r="G9814" s="28" t="str">
        <f t="shared" si="30"/>
        <v/>
      </c>
      <c r="H9814" s="31"/>
    </row>
    <row r="9815" spans="2:8">
      <c r="B9815" s="27"/>
      <c r="C9815" s="27"/>
      <c r="D9815" s="27"/>
      <c r="E9815" s="27"/>
      <c r="F9815" s="26"/>
      <c r="G9815" s="28" t="str">
        <f t="shared" si="30"/>
        <v/>
      </c>
      <c r="H9815" s="31"/>
    </row>
    <row r="9816" spans="2:8">
      <c r="B9816" s="27"/>
      <c r="C9816" s="27"/>
      <c r="D9816" s="27"/>
      <c r="E9816" s="27"/>
      <c r="F9816" s="26"/>
      <c r="G9816" s="28" t="str">
        <f t="shared" si="30"/>
        <v/>
      </c>
      <c r="H9816" s="31"/>
    </row>
    <row r="9817" spans="2:8">
      <c r="B9817" s="27"/>
      <c r="C9817" s="27"/>
      <c r="D9817" s="27"/>
      <c r="E9817" s="27"/>
      <c r="F9817" s="26"/>
      <c r="G9817" s="28" t="str">
        <f t="shared" si="30"/>
        <v/>
      </c>
      <c r="H9817" s="31"/>
    </row>
    <row r="9818" spans="2:8">
      <c r="B9818" s="27"/>
      <c r="C9818" s="27"/>
      <c r="D9818" s="27"/>
      <c r="E9818" s="27"/>
      <c r="F9818" s="26"/>
      <c r="G9818" s="28" t="str">
        <f t="shared" si="30"/>
        <v/>
      </c>
      <c r="H9818" s="31"/>
    </row>
    <row r="9819" spans="2:8">
      <c r="B9819" s="27"/>
      <c r="C9819" s="27"/>
      <c r="D9819" s="27"/>
      <c r="E9819" s="27"/>
      <c r="F9819" s="26"/>
      <c r="G9819" s="28" t="str">
        <f t="shared" si="30"/>
        <v/>
      </c>
      <c r="H9819" s="31"/>
    </row>
    <row r="9820" spans="2:8">
      <c r="B9820" s="27"/>
      <c r="C9820" s="27"/>
      <c r="D9820" s="27"/>
      <c r="E9820" s="27"/>
      <c r="F9820" s="26"/>
      <c r="G9820" s="28" t="str">
        <f t="shared" si="30"/>
        <v/>
      </c>
      <c r="H9820" s="31"/>
    </row>
    <row r="9821" spans="2:8">
      <c r="B9821" s="27"/>
      <c r="C9821" s="27"/>
      <c r="D9821" s="27"/>
      <c r="E9821" s="27"/>
      <c r="F9821" s="26"/>
      <c r="G9821" s="28" t="str">
        <f t="shared" si="30"/>
        <v/>
      </c>
      <c r="H9821" s="31"/>
    </row>
    <row r="9822" spans="2:8">
      <c r="B9822" s="27"/>
      <c r="C9822" s="27"/>
      <c r="D9822" s="27"/>
      <c r="E9822" s="27"/>
      <c r="F9822" s="26"/>
      <c r="G9822" s="28" t="str">
        <f t="shared" si="30"/>
        <v/>
      </c>
      <c r="H9822" s="31"/>
    </row>
    <row r="9823" spans="2:8">
      <c r="B9823" s="27"/>
      <c r="C9823" s="27"/>
      <c r="D9823" s="27"/>
      <c r="E9823" s="27"/>
      <c r="F9823" s="26"/>
      <c r="G9823" s="28" t="str">
        <f t="shared" si="30"/>
        <v/>
      </c>
      <c r="H9823" s="31"/>
    </row>
    <row r="9824" spans="2:8">
      <c r="B9824" s="27"/>
      <c r="C9824" s="27"/>
      <c r="D9824" s="27"/>
      <c r="E9824" s="27"/>
      <c r="F9824" s="26"/>
      <c r="G9824" s="28" t="str">
        <f t="shared" si="30"/>
        <v/>
      </c>
      <c r="H9824" s="31"/>
    </row>
    <row r="9825" spans="2:8">
      <c r="B9825" s="27"/>
      <c r="C9825" s="27"/>
      <c r="D9825" s="27"/>
      <c r="E9825" s="27"/>
      <c r="F9825" s="26"/>
      <c r="G9825" s="28" t="str">
        <f t="shared" si="30"/>
        <v/>
      </c>
      <c r="H9825" s="31"/>
    </row>
    <row r="9826" spans="2:8">
      <c r="B9826" s="27"/>
      <c r="C9826" s="27"/>
      <c r="D9826" s="27"/>
      <c r="E9826" s="27"/>
      <c r="F9826" s="26"/>
      <c r="G9826" s="28" t="str">
        <f t="shared" si="30"/>
        <v/>
      </c>
      <c r="H9826" s="31"/>
    </row>
    <row r="9827" spans="2:8">
      <c r="B9827" s="27"/>
      <c r="C9827" s="27"/>
      <c r="D9827" s="27"/>
      <c r="E9827" s="27"/>
      <c r="F9827" s="26"/>
      <c r="G9827" s="28" t="str">
        <f t="shared" si="30"/>
        <v/>
      </c>
      <c r="H9827" s="31"/>
    </row>
    <row r="9828" spans="2:8">
      <c r="B9828" s="27"/>
      <c r="C9828" s="27"/>
      <c r="D9828" s="27"/>
      <c r="E9828" s="27"/>
      <c r="F9828" s="26"/>
      <c r="G9828" s="28" t="str">
        <f t="shared" si="30"/>
        <v/>
      </c>
      <c r="H9828" s="31"/>
    </row>
    <row r="9829" spans="2:8">
      <c r="B9829" s="27"/>
      <c r="C9829" s="27"/>
      <c r="D9829" s="27"/>
      <c r="E9829" s="27"/>
      <c r="F9829" s="26"/>
      <c r="G9829" s="28" t="str">
        <f t="shared" si="30"/>
        <v/>
      </c>
      <c r="H9829" s="31"/>
    </row>
    <row r="9830" spans="2:8">
      <c r="B9830" s="27"/>
      <c r="C9830" s="27"/>
      <c r="D9830" s="27"/>
      <c r="E9830" s="27"/>
      <c r="F9830" s="26"/>
      <c r="G9830" s="28" t="str">
        <f t="shared" si="30"/>
        <v/>
      </c>
      <c r="H9830" s="31"/>
    </row>
    <row r="9831" spans="2:8">
      <c r="B9831" s="27"/>
      <c r="C9831" s="27"/>
      <c r="D9831" s="27"/>
      <c r="E9831" s="27"/>
      <c r="F9831" s="26"/>
      <c r="G9831" s="28" t="str">
        <f t="shared" si="30"/>
        <v/>
      </c>
      <c r="H9831" s="31"/>
    </row>
    <row r="9832" spans="2:8">
      <c r="B9832" s="27"/>
      <c r="C9832" s="27"/>
      <c r="D9832" s="27"/>
      <c r="E9832" s="27"/>
      <c r="F9832" s="26"/>
      <c r="G9832" s="28" t="str">
        <f t="shared" si="30"/>
        <v/>
      </c>
      <c r="H9832" s="31"/>
    </row>
    <row r="9833" spans="2:8">
      <c r="B9833" s="27"/>
      <c r="C9833" s="27"/>
      <c r="D9833" s="27"/>
      <c r="E9833" s="27"/>
      <c r="F9833" s="26"/>
      <c r="G9833" s="28" t="str">
        <f t="shared" si="30"/>
        <v/>
      </c>
      <c r="H9833" s="31"/>
    </row>
    <row r="9834" spans="2:8">
      <c r="B9834" s="27"/>
      <c r="C9834" s="27"/>
      <c r="D9834" s="27"/>
      <c r="E9834" s="27"/>
      <c r="F9834" s="26"/>
      <c r="G9834" s="28" t="str">
        <f t="shared" si="30"/>
        <v/>
      </c>
      <c r="H9834" s="31"/>
    </row>
    <row r="9835" spans="2:8">
      <c r="B9835" s="27"/>
      <c r="C9835" s="27"/>
      <c r="D9835" s="27"/>
      <c r="E9835" s="27"/>
      <c r="F9835" s="26"/>
      <c r="G9835" s="28" t="str">
        <f t="shared" si="30"/>
        <v/>
      </c>
      <c r="H9835" s="31"/>
    </row>
    <row r="9836" spans="2:8">
      <c r="B9836" s="27"/>
      <c r="C9836" s="27"/>
      <c r="D9836" s="27"/>
      <c r="E9836" s="27"/>
      <c r="F9836" s="26"/>
      <c r="G9836" s="28" t="str">
        <f t="shared" si="30"/>
        <v/>
      </c>
      <c r="H9836" s="31"/>
    </row>
    <row r="9837" spans="2:8">
      <c r="B9837" s="27"/>
      <c r="C9837" s="27"/>
      <c r="D9837" s="27"/>
      <c r="E9837" s="27"/>
      <c r="F9837" s="26"/>
      <c r="G9837" s="28" t="str">
        <f t="shared" si="30"/>
        <v/>
      </c>
      <c r="H9837" s="31"/>
    </row>
    <row r="9838" spans="2:8">
      <c r="B9838" s="27"/>
      <c r="C9838" s="27"/>
      <c r="D9838" s="27"/>
      <c r="E9838" s="27"/>
      <c r="F9838" s="26"/>
      <c r="G9838" s="28" t="str">
        <f t="shared" si="30"/>
        <v/>
      </c>
      <c r="H9838" s="31"/>
    </row>
    <row r="9839" spans="2:8">
      <c r="B9839" s="27"/>
      <c r="C9839" s="27"/>
      <c r="D9839" s="27"/>
      <c r="E9839" s="27"/>
      <c r="F9839" s="26"/>
      <c r="G9839" s="28" t="str">
        <f t="shared" si="30"/>
        <v/>
      </c>
      <c r="H9839" s="31"/>
    </row>
    <row r="9840" spans="2:8">
      <c r="B9840" s="27"/>
      <c r="C9840" s="27"/>
      <c r="D9840" s="27"/>
      <c r="E9840" s="27"/>
      <c r="F9840" s="26"/>
      <c r="G9840" s="28" t="str">
        <f t="shared" si="30"/>
        <v/>
      </c>
      <c r="H9840" s="31"/>
    </row>
    <row r="9841" spans="2:8">
      <c r="B9841" s="27"/>
      <c r="C9841" s="27"/>
      <c r="D9841" s="27"/>
      <c r="E9841" s="27"/>
      <c r="F9841" s="26"/>
      <c r="G9841" s="28" t="str">
        <f t="shared" si="30"/>
        <v/>
      </c>
      <c r="H9841" s="31"/>
    </row>
    <row r="9842" spans="2:8">
      <c r="B9842" s="27"/>
      <c r="C9842" s="27"/>
      <c r="D9842" s="27"/>
      <c r="E9842" s="27"/>
      <c r="F9842" s="26"/>
      <c r="G9842" s="28" t="str">
        <f t="shared" si="30"/>
        <v/>
      </c>
      <c r="H9842" s="31"/>
    </row>
    <row r="9843" spans="2:8">
      <c r="B9843" s="27"/>
      <c r="C9843" s="27"/>
      <c r="D9843" s="27"/>
      <c r="E9843" s="27"/>
      <c r="F9843" s="26"/>
      <c r="G9843" s="28" t="str">
        <f t="shared" si="30"/>
        <v/>
      </c>
      <c r="H9843" s="31"/>
    </row>
    <row r="9844" spans="2:8">
      <c r="B9844" s="27"/>
      <c r="C9844" s="27"/>
      <c r="D9844" s="27"/>
      <c r="E9844" s="27"/>
      <c r="F9844" s="26"/>
      <c r="G9844" s="28" t="str">
        <f t="shared" si="30"/>
        <v/>
      </c>
      <c r="H9844" s="31"/>
    </row>
    <row r="9845" spans="2:8">
      <c r="B9845" s="27"/>
      <c r="C9845" s="27"/>
      <c r="D9845" s="27"/>
      <c r="E9845" s="27"/>
      <c r="F9845" s="26"/>
      <c r="G9845" s="28" t="str">
        <f t="shared" si="30"/>
        <v/>
      </c>
      <c r="H9845" s="31"/>
    </row>
    <row r="9846" spans="2:8">
      <c r="B9846" s="27"/>
      <c r="C9846" s="27"/>
      <c r="D9846" s="27"/>
      <c r="E9846" s="27"/>
      <c r="F9846" s="26"/>
      <c r="G9846" s="28" t="str">
        <f t="shared" ref="G9846:G9909" si="31">IF(F9846="","",IF(F9846="EI",4,IF(F9846="EO",5.2,IF(F9846="EQ",3.9,IF(F9846="ILF",7.5,IF(F9846="EIF",5.4))))))</f>
        <v/>
      </c>
      <c r="H9846" s="31"/>
    </row>
    <row r="9847" spans="2:8">
      <c r="B9847" s="27"/>
      <c r="C9847" s="27"/>
      <c r="D9847" s="27"/>
      <c r="E9847" s="27"/>
      <c r="F9847" s="26"/>
      <c r="G9847" s="28" t="str">
        <f t="shared" si="31"/>
        <v/>
      </c>
      <c r="H9847" s="31"/>
    </row>
    <row r="9848" spans="2:8">
      <c r="B9848" s="27"/>
      <c r="C9848" s="27"/>
      <c r="D9848" s="27"/>
      <c r="E9848" s="27"/>
      <c r="F9848" s="26"/>
      <c r="G9848" s="28" t="str">
        <f t="shared" si="31"/>
        <v/>
      </c>
      <c r="H9848" s="31"/>
    </row>
    <row r="9849" spans="2:8">
      <c r="B9849" s="27"/>
      <c r="C9849" s="27"/>
      <c r="D9849" s="27"/>
      <c r="E9849" s="27"/>
      <c r="F9849" s="26"/>
      <c r="G9849" s="28" t="str">
        <f t="shared" si="31"/>
        <v/>
      </c>
      <c r="H9849" s="31"/>
    </row>
    <row r="9850" spans="2:8">
      <c r="B9850" s="27"/>
      <c r="C9850" s="27"/>
      <c r="D9850" s="27"/>
      <c r="E9850" s="27"/>
      <c r="F9850" s="26"/>
      <c r="G9850" s="28" t="str">
        <f t="shared" si="31"/>
        <v/>
      </c>
      <c r="H9850" s="31"/>
    </row>
    <row r="9851" spans="2:8">
      <c r="B9851" s="27"/>
      <c r="C9851" s="27"/>
      <c r="D9851" s="27"/>
      <c r="E9851" s="27"/>
      <c r="F9851" s="26"/>
      <c r="G9851" s="28" t="str">
        <f t="shared" si="31"/>
        <v/>
      </c>
      <c r="H9851" s="31"/>
    </row>
    <row r="9852" spans="2:8">
      <c r="B9852" s="27"/>
      <c r="C9852" s="27"/>
      <c r="D9852" s="27"/>
      <c r="E9852" s="27"/>
      <c r="F9852" s="26"/>
      <c r="G9852" s="28" t="str">
        <f t="shared" si="31"/>
        <v/>
      </c>
      <c r="H9852" s="31"/>
    </row>
    <row r="9853" spans="2:8">
      <c r="B9853" s="27"/>
      <c r="C9853" s="27"/>
      <c r="D9853" s="27"/>
      <c r="E9853" s="27"/>
      <c r="F9853" s="26"/>
      <c r="G9853" s="28" t="str">
        <f t="shared" si="31"/>
        <v/>
      </c>
      <c r="H9853" s="31"/>
    </row>
    <row r="9854" spans="2:8">
      <c r="B9854" s="27"/>
      <c r="C9854" s="27"/>
      <c r="D9854" s="27"/>
      <c r="E9854" s="27"/>
      <c r="F9854" s="26"/>
      <c r="G9854" s="28" t="str">
        <f t="shared" si="31"/>
        <v/>
      </c>
      <c r="H9854" s="31"/>
    </row>
    <row r="9855" spans="2:8">
      <c r="B9855" s="27"/>
      <c r="C9855" s="27"/>
      <c r="D9855" s="27"/>
      <c r="E9855" s="27"/>
      <c r="F9855" s="26"/>
      <c r="G9855" s="28" t="str">
        <f t="shared" si="31"/>
        <v/>
      </c>
      <c r="H9855" s="31"/>
    </row>
    <row r="9856" spans="2:8">
      <c r="B9856" s="27"/>
      <c r="C9856" s="27"/>
      <c r="D9856" s="27"/>
      <c r="E9856" s="27"/>
      <c r="F9856" s="26"/>
      <c r="G9856" s="28" t="str">
        <f t="shared" si="31"/>
        <v/>
      </c>
      <c r="H9856" s="31"/>
    </row>
    <row r="9857" spans="2:8">
      <c r="B9857" s="27"/>
      <c r="C9857" s="27"/>
      <c r="D9857" s="27"/>
      <c r="E9857" s="27"/>
      <c r="F9857" s="26"/>
      <c r="G9857" s="28" t="str">
        <f t="shared" si="31"/>
        <v/>
      </c>
      <c r="H9857" s="31"/>
    </row>
    <row r="9858" spans="2:8">
      <c r="B9858" s="27"/>
      <c r="C9858" s="27"/>
      <c r="D9858" s="27"/>
      <c r="E9858" s="27"/>
      <c r="F9858" s="26"/>
      <c r="G9858" s="28" t="str">
        <f t="shared" si="31"/>
        <v/>
      </c>
      <c r="H9858" s="31"/>
    </row>
    <row r="9859" spans="2:8">
      <c r="B9859" s="27"/>
      <c r="C9859" s="27"/>
      <c r="D9859" s="27"/>
      <c r="E9859" s="27"/>
      <c r="F9859" s="26"/>
      <c r="G9859" s="28" t="str">
        <f t="shared" si="31"/>
        <v/>
      </c>
      <c r="H9859" s="31"/>
    </row>
    <row r="9860" spans="2:8">
      <c r="B9860" s="27"/>
      <c r="C9860" s="27"/>
      <c r="D9860" s="27"/>
      <c r="E9860" s="27"/>
      <c r="F9860" s="26"/>
      <c r="G9860" s="28" t="str">
        <f t="shared" si="31"/>
        <v/>
      </c>
      <c r="H9860" s="31"/>
    </row>
    <row r="9861" spans="2:8">
      <c r="B9861" s="27"/>
      <c r="C9861" s="27"/>
      <c r="D9861" s="27"/>
      <c r="E9861" s="27"/>
      <c r="F9861" s="26"/>
      <c r="G9861" s="28" t="str">
        <f t="shared" si="31"/>
        <v/>
      </c>
      <c r="H9861" s="31"/>
    </row>
    <row r="9862" spans="2:8">
      <c r="B9862" s="27"/>
      <c r="C9862" s="27"/>
      <c r="D9862" s="27"/>
      <c r="E9862" s="27"/>
      <c r="F9862" s="26"/>
      <c r="G9862" s="28" t="str">
        <f t="shared" si="31"/>
        <v/>
      </c>
      <c r="H9862" s="31"/>
    </row>
    <row r="9863" spans="2:8">
      <c r="B9863" s="27"/>
      <c r="C9863" s="27"/>
      <c r="D9863" s="27"/>
      <c r="E9863" s="27"/>
      <c r="F9863" s="26"/>
      <c r="G9863" s="28" t="str">
        <f t="shared" si="31"/>
        <v/>
      </c>
      <c r="H9863" s="31"/>
    </row>
    <row r="9864" spans="2:8">
      <c r="B9864" s="27"/>
      <c r="C9864" s="27"/>
      <c r="D9864" s="27"/>
      <c r="E9864" s="27"/>
      <c r="F9864" s="26"/>
      <c r="G9864" s="28" t="str">
        <f t="shared" si="31"/>
        <v/>
      </c>
      <c r="H9864" s="31"/>
    </row>
    <row r="9865" spans="2:8">
      <c r="B9865" s="27"/>
      <c r="C9865" s="27"/>
      <c r="D9865" s="27"/>
      <c r="E9865" s="27"/>
      <c r="F9865" s="26"/>
      <c r="G9865" s="28" t="str">
        <f t="shared" si="31"/>
        <v/>
      </c>
      <c r="H9865" s="31"/>
    </row>
    <row r="9866" spans="2:8">
      <c r="B9866" s="27"/>
      <c r="C9866" s="27"/>
      <c r="D9866" s="27"/>
      <c r="E9866" s="27"/>
      <c r="F9866" s="26"/>
      <c r="G9866" s="28" t="str">
        <f t="shared" si="31"/>
        <v/>
      </c>
      <c r="H9866" s="31"/>
    </row>
    <row r="9867" spans="2:8">
      <c r="B9867" s="27"/>
      <c r="C9867" s="27"/>
      <c r="D9867" s="27"/>
      <c r="E9867" s="27"/>
      <c r="F9867" s="26"/>
      <c r="G9867" s="28" t="str">
        <f t="shared" si="31"/>
        <v/>
      </c>
      <c r="H9867" s="31"/>
    </row>
    <row r="9868" spans="2:8">
      <c r="B9868" s="27"/>
      <c r="C9868" s="27"/>
      <c r="D9868" s="27"/>
      <c r="E9868" s="27"/>
      <c r="F9868" s="26"/>
      <c r="G9868" s="28" t="str">
        <f t="shared" si="31"/>
        <v/>
      </c>
      <c r="H9868" s="31"/>
    </row>
    <row r="9869" spans="2:8">
      <c r="B9869" s="27"/>
      <c r="C9869" s="27"/>
      <c r="D9869" s="27"/>
      <c r="E9869" s="27"/>
      <c r="F9869" s="26"/>
      <c r="G9869" s="28" t="str">
        <f t="shared" si="31"/>
        <v/>
      </c>
      <c r="H9869" s="31"/>
    </row>
    <row r="9870" spans="2:8">
      <c r="B9870" s="27"/>
      <c r="C9870" s="27"/>
      <c r="D9870" s="27"/>
      <c r="E9870" s="27"/>
      <c r="F9870" s="26"/>
      <c r="G9870" s="28" t="str">
        <f t="shared" si="31"/>
        <v/>
      </c>
      <c r="H9870" s="31"/>
    </row>
    <row r="9871" spans="2:8">
      <c r="B9871" s="27"/>
      <c r="C9871" s="27"/>
      <c r="D9871" s="27"/>
      <c r="E9871" s="27"/>
      <c r="F9871" s="26"/>
      <c r="G9871" s="28" t="str">
        <f t="shared" si="31"/>
        <v/>
      </c>
      <c r="H9871" s="31"/>
    </row>
    <row r="9872" spans="2:8">
      <c r="B9872" s="27"/>
      <c r="C9872" s="27"/>
      <c r="D9872" s="27"/>
      <c r="E9872" s="27"/>
      <c r="F9872" s="26"/>
      <c r="G9872" s="28" t="str">
        <f t="shared" si="31"/>
        <v/>
      </c>
      <c r="H9872" s="31"/>
    </row>
    <row r="9873" spans="2:8">
      <c r="B9873" s="27"/>
      <c r="C9873" s="27"/>
      <c r="D9873" s="27"/>
      <c r="E9873" s="27"/>
      <c r="F9873" s="26"/>
      <c r="G9873" s="28" t="str">
        <f t="shared" si="31"/>
        <v/>
      </c>
      <c r="H9873" s="31"/>
    </row>
    <row r="9874" spans="2:8">
      <c r="B9874" s="27"/>
      <c r="C9874" s="27"/>
      <c r="D9874" s="27"/>
      <c r="E9874" s="27"/>
      <c r="F9874" s="26"/>
      <c r="G9874" s="28" t="str">
        <f t="shared" si="31"/>
        <v/>
      </c>
      <c r="H9874" s="31"/>
    </row>
    <row r="9875" spans="2:8">
      <c r="B9875" s="27"/>
      <c r="C9875" s="27"/>
      <c r="D9875" s="27"/>
      <c r="E9875" s="27"/>
      <c r="F9875" s="26"/>
      <c r="G9875" s="28" t="str">
        <f t="shared" si="31"/>
        <v/>
      </c>
      <c r="H9875" s="31"/>
    </row>
    <row r="9876" spans="2:8">
      <c r="B9876" s="27"/>
      <c r="C9876" s="27"/>
      <c r="D9876" s="27"/>
      <c r="E9876" s="27"/>
      <c r="F9876" s="26"/>
      <c r="G9876" s="28" t="str">
        <f t="shared" si="31"/>
        <v/>
      </c>
      <c r="H9876" s="31"/>
    </row>
    <row r="9877" spans="2:8">
      <c r="B9877" s="27"/>
      <c r="C9877" s="27"/>
      <c r="D9877" s="27"/>
      <c r="E9877" s="27"/>
      <c r="F9877" s="26"/>
      <c r="G9877" s="28" t="str">
        <f t="shared" si="31"/>
        <v/>
      </c>
      <c r="H9877" s="31"/>
    </row>
    <row r="9878" spans="2:8">
      <c r="B9878" s="27"/>
      <c r="C9878" s="27"/>
      <c r="D9878" s="27"/>
      <c r="E9878" s="27"/>
      <c r="F9878" s="26"/>
      <c r="G9878" s="28" t="str">
        <f t="shared" si="31"/>
        <v/>
      </c>
      <c r="H9878" s="31"/>
    </row>
    <row r="9879" spans="2:8">
      <c r="B9879" s="27"/>
      <c r="C9879" s="27"/>
      <c r="D9879" s="27"/>
      <c r="E9879" s="27"/>
      <c r="F9879" s="26"/>
      <c r="G9879" s="28" t="str">
        <f t="shared" si="31"/>
        <v/>
      </c>
      <c r="H9879" s="31"/>
    </row>
    <row r="9880" spans="2:8">
      <c r="B9880" s="27"/>
      <c r="C9880" s="27"/>
      <c r="D9880" s="27"/>
      <c r="E9880" s="27"/>
      <c r="F9880" s="26"/>
      <c r="G9880" s="28" t="str">
        <f t="shared" si="31"/>
        <v/>
      </c>
      <c r="H9880" s="31"/>
    </row>
    <row r="9881" spans="2:8">
      <c r="B9881" s="27"/>
      <c r="C9881" s="27"/>
      <c r="D9881" s="27"/>
      <c r="E9881" s="27"/>
      <c r="F9881" s="26"/>
      <c r="G9881" s="28" t="str">
        <f t="shared" si="31"/>
        <v/>
      </c>
      <c r="H9881" s="31"/>
    </row>
    <row r="9882" spans="2:8">
      <c r="B9882" s="27"/>
      <c r="C9882" s="27"/>
      <c r="D9882" s="27"/>
      <c r="E9882" s="27"/>
      <c r="F9882" s="26"/>
      <c r="G9882" s="28" t="str">
        <f t="shared" si="31"/>
        <v/>
      </c>
      <c r="H9882" s="31"/>
    </row>
    <row r="9883" spans="2:8">
      <c r="B9883" s="27"/>
      <c r="C9883" s="27"/>
      <c r="D9883" s="27"/>
      <c r="E9883" s="27"/>
      <c r="F9883" s="26"/>
      <c r="G9883" s="28" t="str">
        <f t="shared" si="31"/>
        <v/>
      </c>
      <c r="H9883" s="31"/>
    </row>
    <row r="9884" spans="2:8">
      <c r="B9884" s="27"/>
      <c r="C9884" s="27"/>
      <c r="D9884" s="27"/>
      <c r="E9884" s="27"/>
      <c r="F9884" s="26"/>
      <c r="G9884" s="28" t="str">
        <f t="shared" si="31"/>
        <v/>
      </c>
      <c r="H9884" s="31"/>
    </row>
    <row r="9885" spans="2:8">
      <c r="B9885" s="27"/>
      <c r="C9885" s="27"/>
      <c r="D9885" s="27"/>
      <c r="E9885" s="27"/>
      <c r="F9885" s="26"/>
      <c r="G9885" s="28" t="str">
        <f t="shared" si="31"/>
        <v/>
      </c>
      <c r="H9885" s="31"/>
    </row>
    <row r="9886" spans="2:8">
      <c r="B9886" s="27"/>
      <c r="C9886" s="27"/>
      <c r="D9886" s="27"/>
      <c r="E9886" s="27"/>
      <c r="F9886" s="26"/>
      <c r="G9886" s="28" t="str">
        <f t="shared" si="31"/>
        <v/>
      </c>
      <c r="H9886" s="31"/>
    </row>
    <row r="9887" spans="2:8">
      <c r="B9887" s="27"/>
      <c r="C9887" s="27"/>
      <c r="D9887" s="27"/>
      <c r="E9887" s="27"/>
      <c r="F9887" s="26"/>
      <c r="G9887" s="28" t="str">
        <f t="shared" si="31"/>
        <v/>
      </c>
      <c r="H9887" s="31"/>
    </row>
    <row r="9888" spans="2:8">
      <c r="B9888" s="27"/>
      <c r="C9888" s="27"/>
      <c r="D9888" s="27"/>
      <c r="E9888" s="27"/>
      <c r="F9888" s="26"/>
      <c r="G9888" s="28" t="str">
        <f t="shared" si="31"/>
        <v/>
      </c>
      <c r="H9888" s="31"/>
    </row>
    <row r="9889" spans="2:8">
      <c r="B9889" s="27"/>
      <c r="C9889" s="27"/>
      <c r="D9889" s="27"/>
      <c r="E9889" s="27"/>
      <c r="F9889" s="26"/>
      <c r="G9889" s="28" t="str">
        <f t="shared" si="31"/>
        <v/>
      </c>
      <c r="H9889" s="31"/>
    </row>
    <row r="9890" spans="2:8">
      <c r="B9890" s="27"/>
      <c r="C9890" s="27"/>
      <c r="D9890" s="27"/>
      <c r="E9890" s="27"/>
      <c r="F9890" s="26"/>
      <c r="G9890" s="28" t="str">
        <f t="shared" si="31"/>
        <v/>
      </c>
      <c r="H9890" s="31"/>
    </row>
    <row r="9891" spans="2:8">
      <c r="B9891" s="27"/>
      <c r="C9891" s="27"/>
      <c r="D9891" s="27"/>
      <c r="E9891" s="27"/>
      <c r="F9891" s="26"/>
      <c r="G9891" s="28" t="str">
        <f t="shared" si="31"/>
        <v/>
      </c>
      <c r="H9891" s="31"/>
    </row>
    <row r="9892" spans="2:8">
      <c r="B9892" s="27"/>
      <c r="C9892" s="27"/>
      <c r="D9892" s="27"/>
      <c r="E9892" s="27"/>
      <c r="F9892" s="26"/>
      <c r="G9892" s="28" t="str">
        <f t="shared" si="31"/>
        <v/>
      </c>
      <c r="H9892" s="31"/>
    </row>
    <row r="9893" spans="2:8">
      <c r="B9893" s="27"/>
      <c r="C9893" s="27"/>
      <c r="D9893" s="27"/>
      <c r="E9893" s="27"/>
      <c r="F9893" s="26"/>
      <c r="G9893" s="28" t="str">
        <f t="shared" si="31"/>
        <v/>
      </c>
      <c r="H9893" s="31"/>
    </row>
    <row r="9894" spans="2:8">
      <c r="B9894" s="27"/>
      <c r="C9894" s="27"/>
      <c r="D9894" s="27"/>
      <c r="E9894" s="27"/>
      <c r="F9894" s="26"/>
      <c r="G9894" s="28" t="str">
        <f t="shared" si="31"/>
        <v/>
      </c>
      <c r="H9894" s="31"/>
    </row>
    <row r="9895" spans="2:8">
      <c r="B9895" s="27"/>
      <c r="C9895" s="27"/>
      <c r="D9895" s="27"/>
      <c r="E9895" s="27"/>
      <c r="F9895" s="26"/>
      <c r="G9895" s="28" t="str">
        <f t="shared" si="31"/>
        <v/>
      </c>
      <c r="H9895" s="31"/>
    </row>
    <row r="9896" spans="2:8">
      <c r="B9896" s="27"/>
      <c r="C9896" s="27"/>
      <c r="D9896" s="27"/>
      <c r="E9896" s="27"/>
      <c r="F9896" s="26"/>
      <c r="G9896" s="28" t="str">
        <f t="shared" si="31"/>
        <v/>
      </c>
      <c r="H9896" s="31"/>
    </row>
    <row r="9897" spans="2:8">
      <c r="B9897" s="27"/>
      <c r="C9897" s="27"/>
      <c r="D9897" s="27"/>
      <c r="E9897" s="27"/>
      <c r="F9897" s="26"/>
      <c r="G9897" s="28" t="str">
        <f t="shared" si="31"/>
        <v/>
      </c>
      <c r="H9897" s="31"/>
    </row>
    <row r="9898" spans="2:8">
      <c r="B9898" s="27"/>
      <c r="C9898" s="27"/>
      <c r="D9898" s="27"/>
      <c r="E9898" s="27"/>
      <c r="F9898" s="26"/>
      <c r="G9898" s="28" t="str">
        <f t="shared" si="31"/>
        <v/>
      </c>
      <c r="H9898" s="31"/>
    </row>
    <row r="9899" spans="2:8">
      <c r="B9899" s="27"/>
      <c r="C9899" s="27"/>
      <c r="D9899" s="27"/>
      <c r="E9899" s="27"/>
      <c r="F9899" s="26"/>
      <c r="G9899" s="28" t="str">
        <f t="shared" si="31"/>
        <v/>
      </c>
      <c r="H9899" s="31"/>
    </row>
    <row r="9900" spans="2:8">
      <c r="B9900" s="27"/>
      <c r="C9900" s="27"/>
      <c r="D9900" s="27"/>
      <c r="E9900" s="27"/>
      <c r="F9900" s="26"/>
      <c r="G9900" s="28" t="str">
        <f t="shared" si="31"/>
        <v/>
      </c>
      <c r="H9900" s="31"/>
    </row>
    <row r="9901" spans="2:8">
      <c r="B9901" s="27"/>
      <c r="C9901" s="27"/>
      <c r="D9901" s="27"/>
      <c r="E9901" s="27"/>
      <c r="F9901" s="26"/>
      <c r="G9901" s="28" t="str">
        <f t="shared" si="31"/>
        <v/>
      </c>
      <c r="H9901" s="31"/>
    </row>
    <row r="9902" spans="2:8">
      <c r="B9902" s="27"/>
      <c r="C9902" s="27"/>
      <c r="D9902" s="27"/>
      <c r="E9902" s="27"/>
      <c r="F9902" s="26"/>
      <c r="G9902" s="28" t="str">
        <f t="shared" si="31"/>
        <v/>
      </c>
      <c r="H9902" s="31"/>
    </row>
    <row r="9903" spans="2:8">
      <c r="B9903" s="27"/>
      <c r="C9903" s="27"/>
      <c r="D9903" s="27"/>
      <c r="E9903" s="27"/>
      <c r="F9903" s="26"/>
      <c r="G9903" s="28" t="str">
        <f t="shared" si="31"/>
        <v/>
      </c>
      <c r="H9903" s="31"/>
    </row>
    <row r="9904" spans="2:8">
      <c r="B9904" s="27"/>
      <c r="C9904" s="27"/>
      <c r="D9904" s="27"/>
      <c r="E9904" s="27"/>
      <c r="F9904" s="26"/>
      <c r="G9904" s="28" t="str">
        <f t="shared" si="31"/>
        <v/>
      </c>
      <c r="H9904" s="31"/>
    </row>
    <row r="9905" spans="2:8">
      <c r="B9905" s="27"/>
      <c r="C9905" s="27"/>
      <c r="D9905" s="27"/>
      <c r="E9905" s="27"/>
      <c r="F9905" s="26"/>
      <c r="G9905" s="28" t="str">
        <f t="shared" si="31"/>
        <v/>
      </c>
      <c r="H9905" s="31"/>
    </row>
    <row r="9906" spans="2:8">
      <c r="B9906" s="27"/>
      <c r="C9906" s="27"/>
      <c r="D9906" s="27"/>
      <c r="E9906" s="27"/>
      <c r="F9906" s="26"/>
      <c r="G9906" s="28" t="str">
        <f t="shared" si="31"/>
        <v/>
      </c>
      <c r="H9906" s="31"/>
    </row>
    <row r="9907" spans="2:8">
      <c r="B9907" s="27"/>
      <c r="C9907" s="27"/>
      <c r="D9907" s="27"/>
      <c r="E9907" s="27"/>
      <c r="F9907" s="26"/>
      <c r="G9907" s="28" t="str">
        <f t="shared" si="31"/>
        <v/>
      </c>
      <c r="H9907" s="31"/>
    </row>
    <row r="9908" spans="2:8">
      <c r="B9908" s="27"/>
      <c r="C9908" s="27"/>
      <c r="D9908" s="27"/>
      <c r="E9908" s="27"/>
      <c r="F9908" s="26"/>
      <c r="G9908" s="28" t="str">
        <f t="shared" si="31"/>
        <v/>
      </c>
      <c r="H9908" s="31"/>
    </row>
    <row r="9909" spans="2:8">
      <c r="B9909" s="27"/>
      <c r="C9909" s="27"/>
      <c r="D9909" s="27"/>
      <c r="E9909" s="27"/>
      <c r="F9909" s="26"/>
      <c r="G9909" s="28" t="str">
        <f t="shared" si="31"/>
        <v/>
      </c>
      <c r="H9909" s="31"/>
    </row>
    <row r="9910" spans="2:8">
      <c r="B9910" s="27"/>
      <c r="C9910" s="27"/>
      <c r="D9910" s="27"/>
      <c r="E9910" s="27"/>
      <c r="F9910" s="26"/>
      <c r="G9910" s="28" t="str">
        <f t="shared" ref="G9910:G9973" si="32">IF(F9910="","",IF(F9910="EI",4,IF(F9910="EO",5.2,IF(F9910="EQ",3.9,IF(F9910="ILF",7.5,IF(F9910="EIF",5.4))))))</f>
        <v/>
      </c>
      <c r="H9910" s="31"/>
    </row>
    <row r="9911" spans="2:8">
      <c r="B9911" s="27"/>
      <c r="C9911" s="27"/>
      <c r="D9911" s="27"/>
      <c r="E9911" s="27"/>
      <c r="F9911" s="26"/>
      <c r="G9911" s="28" t="str">
        <f t="shared" si="32"/>
        <v/>
      </c>
      <c r="H9911" s="31"/>
    </row>
    <row r="9912" spans="2:8">
      <c r="B9912" s="27"/>
      <c r="C9912" s="27"/>
      <c r="D9912" s="27"/>
      <c r="E9912" s="27"/>
      <c r="F9912" s="26"/>
      <c r="G9912" s="28" t="str">
        <f t="shared" si="32"/>
        <v/>
      </c>
      <c r="H9912" s="31"/>
    </row>
    <row r="9913" spans="2:8">
      <c r="B9913" s="27"/>
      <c r="C9913" s="27"/>
      <c r="D9913" s="27"/>
      <c r="E9913" s="27"/>
      <c r="F9913" s="26"/>
      <c r="G9913" s="28" t="str">
        <f t="shared" si="32"/>
        <v/>
      </c>
      <c r="H9913" s="31"/>
    </row>
    <row r="9914" spans="2:8">
      <c r="B9914" s="27"/>
      <c r="C9914" s="27"/>
      <c r="D9914" s="27"/>
      <c r="E9914" s="27"/>
      <c r="F9914" s="26"/>
      <c r="G9914" s="28" t="str">
        <f t="shared" si="32"/>
        <v/>
      </c>
      <c r="H9914" s="31"/>
    </row>
    <row r="9915" spans="2:8">
      <c r="B9915" s="27"/>
      <c r="C9915" s="27"/>
      <c r="D9915" s="27"/>
      <c r="E9915" s="27"/>
      <c r="F9915" s="26"/>
      <c r="G9915" s="28" t="str">
        <f t="shared" si="32"/>
        <v/>
      </c>
      <c r="H9915" s="31"/>
    </row>
    <row r="9916" spans="2:8">
      <c r="B9916" s="27"/>
      <c r="C9916" s="27"/>
      <c r="D9916" s="27"/>
      <c r="E9916" s="27"/>
      <c r="F9916" s="26"/>
      <c r="G9916" s="28" t="str">
        <f t="shared" si="32"/>
        <v/>
      </c>
      <c r="H9916" s="31"/>
    </row>
    <row r="9917" spans="2:8">
      <c r="B9917" s="27"/>
      <c r="C9917" s="27"/>
      <c r="D9917" s="27"/>
      <c r="E9917" s="27"/>
      <c r="F9917" s="26"/>
      <c r="G9917" s="28" t="str">
        <f t="shared" si="32"/>
        <v/>
      </c>
      <c r="H9917" s="31"/>
    </row>
    <row r="9918" spans="2:8">
      <c r="B9918" s="27"/>
      <c r="C9918" s="27"/>
      <c r="D9918" s="27"/>
      <c r="E9918" s="27"/>
      <c r="F9918" s="26"/>
      <c r="G9918" s="28" t="str">
        <f t="shared" si="32"/>
        <v/>
      </c>
      <c r="H9918" s="31"/>
    </row>
    <row r="9919" spans="2:8">
      <c r="B9919" s="27"/>
      <c r="C9919" s="27"/>
      <c r="D9919" s="27"/>
      <c r="E9919" s="27"/>
      <c r="F9919" s="26"/>
      <c r="G9919" s="28" t="str">
        <f t="shared" si="32"/>
        <v/>
      </c>
      <c r="H9919" s="31"/>
    </row>
    <row r="9920" spans="2:8">
      <c r="B9920" s="27"/>
      <c r="C9920" s="27"/>
      <c r="D9920" s="27"/>
      <c r="E9920" s="27"/>
      <c r="F9920" s="26"/>
      <c r="G9920" s="28" t="str">
        <f t="shared" si="32"/>
        <v/>
      </c>
      <c r="H9920" s="31"/>
    </row>
    <row r="9921" spans="2:8">
      <c r="B9921" s="27"/>
      <c r="C9921" s="27"/>
      <c r="D9921" s="27"/>
      <c r="E9921" s="27"/>
      <c r="F9921" s="26"/>
      <c r="G9921" s="28" t="str">
        <f t="shared" si="32"/>
        <v/>
      </c>
      <c r="H9921" s="31"/>
    </row>
    <row r="9922" spans="2:8">
      <c r="B9922" s="27"/>
      <c r="C9922" s="27"/>
      <c r="D9922" s="27"/>
      <c r="E9922" s="27"/>
      <c r="F9922" s="26"/>
      <c r="G9922" s="28" t="str">
        <f t="shared" si="32"/>
        <v/>
      </c>
      <c r="H9922" s="31"/>
    </row>
    <row r="9923" spans="2:8">
      <c r="B9923" s="27"/>
      <c r="C9923" s="27"/>
      <c r="D9923" s="27"/>
      <c r="E9923" s="27"/>
      <c r="F9923" s="26"/>
      <c r="G9923" s="28" t="str">
        <f t="shared" si="32"/>
        <v/>
      </c>
      <c r="H9923" s="31"/>
    </row>
    <row r="9924" spans="2:8">
      <c r="B9924" s="27"/>
      <c r="C9924" s="27"/>
      <c r="D9924" s="27"/>
      <c r="E9924" s="27"/>
      <c r="F9924" s="26"/>
      <c r="G9924" s="28" t="str">
        <f t="shared" si="32"/>
        <v/>
      </c>
      <c r="H9924" s="31"/>
    </row>
    <row r="9925" spans="2:8">
      <c r="B9925" s="27"/>
      <c r="C9925" s="27"/>
      <c r="D9925" s="27"/>
      <c r="E9925" s="27"/>
      <c r="F9925" s="26"/>
      <c r="G9925" s="28" t="str">
        <f t="shared" si="32"/>
        <v/>
      </c>
      <c r="H9925" s="31"/>
    </row>
    <row r="9926" spans="2:8">
      <c r="B9926" s="27"/>
      <c r="C9926" s="27"/>
      <c r="D9926" s="27"/>
      <c r="E9926" s="27"/>
      <c r="F9926" s="26"/>
      <c r="G9926" s="28" t="str">
        <f t="shared" si="32"/>
        <v/>
      </c>
      <c r="H9926" s="31"/>
    </row>
    <row r="9927" spans="2:8">
      <c r="B9927" s="27"/>
      <c r="C9927" s="27"/>
      <c r="D9927" s="27"/>
      <c r="E9927" s="27"/>
      <c r="F9927" s="26"/>
      <c r="G9927" s="28" t="str">
        <f t="shared" si="32"/>
        <v/>
      </c>
      <c r="H9927" s="31"/>
    </row>
    <row r="9928" spans="2:8">
      <c r="B9928" s="27"/>
      <c r="C9928" s="27"/>
      <c r="D9928" s="27"/>
      <c r="E9928" s="27"/>
      <c r="F9928" s="26"/>
      <c r="G9928" s="28" t="str">
        <f t="shared" si="32"/>
        <v/>
      </c>
      <c r="H9928" s="31"/>
    </row>
    <row r="9929" spans="2:8">
      <c r="B9929" s="27"/>
      <c r="C9929" s="27"/>
      <c r="D9929" s="27"/>
      <c r="E9929" s="27"/>
      <c r="F9929" s="26"/>
      <c r="G9929" s="28" t="str">
        <f t="shared" si="32"/>
        <v/>
      </c>
      <c r="H9929" s="31"/>
    </row>
    <row r="9930" spans="2:8">
      <c r="B9930" s="27"/>
      <c r="C9930" s="27"/>
      <c r="D9930" s="27"/>
      <c r="E9930" s="27"/>
      <c r="F9930" s="26"/>
      <c r="G9930" s="28" t="str">
        <f t="shared" si="32"/>
        <v/>
      </c>
      <c r="H9930" s="31"/>
    </row>
    <row r="9931" spans="2:8">
      <c r="B9931" s="27"/>
      <c r="C9931" s="27"/>
      <c r="D9931" s="27"/>
      <c r="E9931" s="27"/>
      <c r="F9931" s="26"/>
      <c r="G9931" s="28" t="str">
        <f t="shared" si="32"/>
        <v/>
      </c>
      <c r="H9931" s="31"/>
    </row>
    <row r="9932" spans="2:8">
      <c r="B9932" s="27"/>
      <c r="C9932" s="27"/>
      <c r="D9932" s="27"/>
      <c r="E9932" s="27"/>
      <c r="F9932" s="26"/>
      <c r="G9932" s="28" t="str">
        <f t="shared" si="32"/>
        <v/>
      </c>
      <c r="H9932" s="31"/>
    </row>
    <row r="9933" spans="2:8">
      <c r="B9933" s="27"/>
      <c r="C9933" s="27"/>
      <c r="D9933" s="27"/>
      <c r="E9933" s="27"/>
      <c r="F9933" s="26"/>
      <c r="G9933" s="28" t="str">
        <f t="shared" si="32"/>
        <v/>
      </c>
      <c r="H9933" s="31"/>
    </row>
    <row r="9934" spans="2:8">
      <c r="B9934" s="27"/>
      <c r="C9934" s="27"/>
      <c r="D9934" s="27"/>
      <c r="E9934" s="27"/>
      <c r="F9934" s="26"/>
      <c r="G9934" s="28" t="str">
        <f t="shared" si="32"/>
        <v/>
      </c>
      <c r="H9934" s="31"/>
    </row>
    <row r="9935" spans="2:8">
      <c r="B9935" s="27"/>
      <c r="C9935" s="27"/>
      <c r="D9935" s="27"/>
      <c r="E9935" s="27"/>
      <c r="F9935" s="26"/>
      <c r="G9935" s="28" t="str">
        <f t="shared" si="32"/>
        <v/>
      </c>
      <c r="H9935" s="31"/>
    </row>
    <row r="9936" spans="2:8">
      <c r="B9936" s="27"/>
      <c r="C9936" s="27"/>
      <c r="D9936" s="27"/>
      <c r="E9936" s="27"/>
      <c r="F9936" s="26"/>
      <c r="G9936" s="28" t="str">
        <f t="shared" si="32"/>
        <v/>
      </c>
      <c r="H9936" s="31"/>
    </row>
    <row r="9937" spans="2:8">
      <c r="B9937" s="27"/>
      <c r="C9937" s="27"/>
      <c r="D9937" s="27"/>
      <c r="E9937" s="27"/>
      <c r="F9937" s="26"/>
      <c r="G9937" s="28" t="str">
        <f t="shared" si="32"/>
        <v/>
      </c>
      <c r="H9937" s="31"/>
    </row>
    <row r="9938" spans="2:8">
      <c r="B9938" s="27"/>
      <c r="C9938" s="27"/>
      <c r="D9938" s="27"/>
      <c r="E9938" s="27"/>
      <c r="F9938" s="26"/>
      <c r="G9938" s="28" t="str">
        <f t="shared" si="32"/>
        <v/>
      </c>
      <c r="H9938" s="31"/>
    </row>
    <row r="9939" spans="2:8">
      <c r="B9939" s="27"/>
      <c r="C9939" s="27"/>
      <c r="D9939" s="27"/>
      <c r="E9939" s="27"/>
      <c r="F9939" s="26"/>
      <c r="G9939" s="28" t="str">
        <f t="shared" si="32"/>
        <v/>
      </c>
      <c r="H9939" s="31"/>
    </row>
    <row r="9940" spans="2:8">
      <c r="B9940" s="27"/>
      <c r="C9940" s="27"/>
      <c r="D9940" s="27"/>
      <c r="E9940" s="27"/>
      <c r="F9940" s="26"/>
      <c r="G9940" s="28" t="str">
        <f t="shared" si="32"/>
        <v/>
      </c>
      <c r="H9940" s="31"/>
    </row>
    <row r="9941" spans="2:8">
      <c r="B9941" s="27"/>
      <c r="C9941" s="27"/>
      <c r="D9941" s="27"/>
      <c r="E9941" s="27"/>
      <c r="F9941" s="26"/>
      <c r="G9941" s="28" t="str">
        <f t="shared" si="32"/>
        <v/>
      </c>
      <c r="H9941" s="31"/>
    </row>
    <row r="9942" spans="2:8">
      <c r="B9942" s="27"/>
      <c r="C9942" s="27"/>
      <c r="D9942" s="27"/>
      <c r="E9942" s="27"/>
      <c r="F9942" s="26"/>
      <c r="G9942" s="28" t="str">
        <f t="shared" si="32"/>
        <v/>
      </c>
      <c r="H9942" s="31"/>
    </row>
    <row r="9943" spans="2:8">
      <c r="B9943" s="27"/>
      <c r="C9943" s="27"/>
      <c r="D9943" s="27"/>
      <c r="E9943" s="27"/>
      <c r="F9943" s="26"/>
      <c r="G9943" s="28" t="str">
        <f t="shared" si="32"/>
        <v/>
      </c>
      <c r="H9943" s="31"/>
    </row>
    <row r="9944" spans="2:8">
      <c r="B9944" s="27"/>
      <c r="C9944" s="27"/>
      <c r="D9944" s="27"/>
      <c r="E9944" s="27"/>
      <c r="F9944" s="26"/>
      <c r="G9944" s="28" t="str">
        <f t="shared" si="32"/>
        <v/>
      </c>
      <c r="H9944" s="31"/>
    </row>
    <row r="9945" spans="2:8">
      <c r="B9945" s="27"/>
      <c r="C9945" s="27"/>
      <c r="D9945" s="27"/>
      <c r="E9945" s="27"/>
      <c r="F9945" s="26"/>
      <c r="G9945" s="28" t="str">
        <f t="shared" si="32"/>
        <v/>
      </c>
      <c r="H9945" s="31"/>
    </row>
    <row r="9946" spans="2:8">
      <c r="B9946" s="27"/>
      <c r="C9946" s="27"/>
      <c r="D9946" s="27"/>
      <c r="E9946" s="27"/>
      <c r="F9946" s="26"/>
      <c r="G9946" s="28" t="str">
        <f t="shared" si="32"/>
        <v/>
      </c>
      <c r="H9946" s="31"/>
    </row>
    <row r="9947" spans="2:8">
      <c r="B9947" s="27"/>
      <c r="C9947" s="27"/>
      <c r="D9947" s="27"/>
      <c r="E9947" s="27"/>
      <c r="F9947" s="26"/>
      <c r="G9947" s="28" t="str">
        <f t="shared" si="32"/>
        <v/>
      </c>
      <c r="H9947" s="31"/>
    </row>
    <row r="9948" spans="2:8">
      <c r="B9948" s="27"/>
      <c r="C9948" s="27"/>
      <c r="D9948" s="27"/>
      <c r="E9948" s="27"/>
      <c r="F9948" s="26"/>
      <c r="G9948" s="28" t="str">
        <f t="shared" si="32"/>
        <v/>
      </c>
      <c r="H9948" s="31"/>
    </row>
    <row r="9949" spans="2:8">
      <c r="B9949" s="27"/>
      <c r="C9949" s="27"/>
      <c r="D9949" s="27"/>
      <c r="E9949" s="27"/>
      <c r="F9949" s="26"/>
      <c r="G9949" s="28" t="str">
        <f t="shared" si="32"/>
        <v/>
      </c>
      <c r="H9949" s="31"/>
    </row>
    <row r="9950" spans="2:8">
      <c r="B9950" s="27"/>
      <c r="C9950" s="27"/>
      <c r="D9950" s="27"/>
      <c r="E9950" s="27"/>
      <c r="F9950" s="26"/>
      <c r="G9950" s="28" t="str">
        <f t="shared" si="32"/>
        <v/>
      </c>
      <c r="H9950" s="31"/>
    </row>
    <row r="9951" spans="2:8">
      <c r="B9951" s="27"/>
      <c r="C9951" s="27"/>
      <c r="D9951" s="27"/>
      <c r="E9951" s="27"/>
      <c r="F9951" s="26"/>
      <c r="G9951" s="28" t="str">
        <f t="shared" si="32"/>
        <v/>
      </c>
      <c r="H9951" s="31"/>
    </row>
    <row r="9952" spans="2:8">
      <c r="B9952" s="27"/>
      <c r="C9952" s="27"/>
      <c r="D9952" s="27"/>
      <c r="E9952" s="27"/>
      <c r="F9952" s="26"/>
      <c r="G9952" s="28" t="str">
        <f t="shared" si="32"/>
        <v/>
      </c>
      <c r="H9952" s="31"/>
    </row>
    <row r="9953" spans="2:8">
      <c r="B9953" s="27"/>
      <c r="C9953" s="27"/>
      <c r="D9953" s="27"/>
      <c r="E9953" s="27"/>
      <c r="F9953" s="26"/>
      <c r="G9953" s="28" t="str">
        <f t="shared" si="32"/>
        <v/>
      </c>
      <c r="H9953" s="31"/>
    </row>
    <row r="9954" spans="2:8">
      <c r="B9954" s="27"/>
      <c r="C9954" s="27"/>
      <c r="D9954" s="27"/>
      <c r="E9954" s="27"/>
      <c r="F9954" s="26"/>
      <c r="G9954" s="28" t="str">
        <f t="shared" si="32"/>
        <v/>
      </c>
      <c r="H9954" s="31"/>
    </row>
    <row r="9955" spans="2:8">
      <c r="B9955" s="27"/>
      <c r="C9955" s="27"/>
      <c r="D9955" s="27"/>
      <c r="E9955" s="27"/>
      <c r="F9955" s="26"/>
      <c r="G9955" s="28" t="str">
        <f t="shared" si="32"/>
        <v/>
      </c>
      <c r="H9955" s="31"/>
    </row>
    <row r="9956" spans="2:8">
      <c r="B9956" s="27"/>
      <c r="C9956" s="27"/>
      <c r="D9956" s="27"/>
      <c r="E9956" s="27"/>
      <c r="F9956" s="26"/>
      <c r="G9956" s="28" t="str">
        <f t="shared" si="32"/>
        <v/>
      </c>
      <c r="H9956" s="31"/>
    </row>
    <row r="9957" spans="2:8">
      <c r="B9957" s="27"/>
      <c r="C9957" s="27"/>
      <c r="D9957" s="27"/>
      <c r="E9957" s="27"/>
      <c r="F9957" s="26"/>
      <c r="G9957" s="28" t="str">
        <f t="shared" si="32"/>
        <v/>
      </c>
      <c r="H9957" s="31"/>
    </row>
    <row r="9958" spans="2:8">
      <c r="B9958" s="27"/>
      <c r="C9958" s="27"/>
      <c r="D9958" s="27"/>
      <c r="E9958" s="27"/>
      <c r="F9958" s="26"/>
      <c r="G9958" s="28" t="str">
        <f t="shared" si="32"/>
        <v/>
      </c>
      <c r="H9958" s="31"/>
    </row>
    <row r="9959" spans="2:8">
      <c r="B9959" s="27"/>
      <c r="C9959" s="27"/>
      <c r="D9959" s="27"/>
      <c r="E9959" s="27"/>
      <c r="F9959" s="26"/>
      <c r="G9959" s="28" t="str">
        <f t="shared" si="32"/>
        <v/>
      </c>
      <c r="H9959" s="31"/>
    </row>
    <row r="9960" spans="2:8">
      <c r="B9960" s="27"/>
      <c r="C9960" s="27"/>
      <c r="D9960" s="27"/>
      <c r="E9960" s="27"/>
      <c r="F9960" s="26"/>
      <c r="G9960" s="28" t="str">
        <f t="shared" si="32"/>
        <v/>
      </c>
      <c r="H9960" s="31"/>
    </row>
    <row r="9961" spans="2:8">
      <c r="B9961" s="27"/>
      <c r="C9961" s="27"/>
      <c r="D9961" s="27"/>
      <c r="E9961" s="27"/>
      <c r="F9961" s="26"/>
      <c r="G9961" s="28" t="str">
        <f t="shared" si="32"/>
        <v/>
      </c>
      <c r="H9961" s="31"/>
    </row>
    <row r="9962" spans="2:8">
      <c r="B9962" s="27"/>
      <c r="C9962" s="27"/>
      <c r="D9962" s="27"/>
      <c r="E9962" s="27"/>
      <c r="F9962" s="26"/>
      <c r="G9962" s="28" t="str">
        <f t="shared" si="32"/>
        <v/>
      </c>
      <c r="H9962" s="31"/>
    </row>
    <row r="9963" spans="2:8">
      <c r="B9963" s="27"/>
      <c r="C9963" s="27"/>
      <c r="D9963" s="27"/>
      <c r="E9963" s="27"/>
      <c r="F9963" s="26"/>
      <c r="G9963" s="28" t="str">
        <f t="shared" si="32"/>
        <v/>
      </c>
      <c r="H9963" s="31"/>
    </row>
    <row r="9964" spans="2:8">
      <c r="B9964" s="27"/>
      <c r="C9964" s="27"/>
      <c r="D9964" s="27"/>
      <c r="E9964" s="27"/>
      <c r="F9964" s="26"/>
      <c r="G9964" s="28" t="str">
        <f t="shared" si="32"/>
        <v/>
      </c>
      <c r="H9964" s="31"/>
    </row>
    <row r="9965" spans="2:8">
      <c r="B9965" s="27"/>
      <c r="C9965" s="27"/>
      <c r="D9965" s="27"/>
      <c r="E9965" s="27"/>
      <c r="F9965" s="26"/>
      <c r="G9965" s="28" t="str">
        <f t="shared" si="32"/>
        <v/>
      </c>
      <c r="H9965" s="31"/>
    </row>
    <row r="9966" spans="2:8">
      <c r="B9966" s="27"/>
      <c r="C9966" s="27"/>
      <c r="D9966" s="27"/>
      <c r="E9966" s="27"/>
      <c r="F9966" s="26"/>
      <c r="G9966" s="28" t="str">
        <f t="shared" si="32"/>
        <v/>
      </c>
      <c r="H9966" s="31"/>
    </row>
    <row r="9967" spans="2:8">
      <c r="B9967" s="27"/>
      <c r="C9967" s="27"/>
      <c r="D9967" s="27"/>
      <c r="E9967" s="27"/>
      <c r="F9967" s="26"/>
      <c r="G9967" s="28" t="str">
        <f t="shared" si="32"/>
        <v/>
      </c>
      <c r="H9967" s="31"/>
    </row>
    <row r="9968" spans="2:8">
      <c r="B9968" s="27"/>
      <c r="C9968" s="27"/>
      <c r="D9968" s="27"/>
      <c r="E9968" s="27"/>
      <c r="F9968" s="26"/>
      <c r="G9968" s="28" t="str">
        <f t="shared" si="32"/>
        <v/>
      </c>
      <c r="H9968" s="31"/>
    </row>
    <row r="9969" spans="2:8">
      <c r="B9969" s="27"/>
      <c r="C9969" s="27"/>
      <c r="D9969" s="27"/>
      <c r="E9969" s="27"/>
      <c r="F9969" s="26"/>
      <c r="G9969" s="28" t="str">
        <f t="shared" si="32"/>
        <v/>
      </c>
      <c r="H9969" s="31"/>
    </row>
    <row r="9970" spans="2:8">
      <c r="B9970" s="27"/>
      <c r="C9970" s="27"/>
      <c r="D9970" s="27"/>
      <c r="E9970" s="27"/>
      <c r="F9970" s="26"/>
      <c r="G9970" s="28" t="str">
        <f t="shared" si="32"/>
        <v/>
      </c>
      <c r="H9970" s="31"/>
    </row>
    <row r="9971" spans="2:8">
      <c r="B9971" s="27"/>
      <c r="C9971" s="27"/>
      <c r="D9971" s="27"/>
      <c r="E9971" s="27"/>
      <c r="F9971" s="26"/>
      <c r="G9971" s="28" t="str">
        <f t="shared" si="32"/>
        <v/>
      </c>
      <c r="H9971" s="31"/>
    </row>
    <row r="9972" spans="2:8">
      <c r="B9972" s="27"/>
      <c r="C9972" s="27"/>
      <c r="D9972" s="27"/>
      <c r="E9972" s="27"/>
      <c r="F9972" s="26"/>
      <c r="G9972" s="28" t="str">
        <f t="shared" si="32"/>
        <v/>
      </c>
      <c r="H9972" s="31"/>
    </row>
    <row r="9973" spans="2:8">
      <c r="B9973" s="27"/>
      <c r="C9973" s="27"/>
      <c r="D9973" s="27"/>
      <c r="E9973" s="27"/>
      <c r="F9973" s="26"/>
      <c r="G9973" s="28" t="str">
        <f t="shared" si="32"/>
        <v/>
      </c>
      <c r="H9973" s="31"/>
    </row>
    <row r="9974" spans="2:8">
      <c r="B9974" s="27"/>
      <c r="C9974" s="27"/>
      <c r="D9974" s="27"/>
      <c r="E9974" s="27"/>
      <c r="F9974" s="26"/>
      <c r="G9974" s="28" t="str">
        <f t="shared" ref="G9974:G10037" si="33">IF(F9974="","",IF(F9974="EI",4,IF(F9974="EO",5.2,IF(F9974="EQ",3.9,IF(F9974="ILF",7.5,IF(F9974="EIF",5.4))))))</f>
        <v/>
      </c>
      <c r="H9974" s="31"/>
    </row>
    <row r="9975" spans="2:8">
      <c r="B9975" s="27"/>
      <c r="C9975" s="27"/>
      <c r="D9975" s="27"/>
      <c r="E9975" s="27"/>
      <c r="F9975" s="26"/>
      <c r="G9975" s="28" t="str">
        <f t="shared" si="33"/>
        <v/>
      </c>
      <c r="H9975" s="31"/>
    </row>
    <row r="9976" spans="2:8">
      <c r="B9976" s="27"/>
      <c r="C9976" s="27"/>
      <c r="D9976" s="27"/>
      <c r="E9976" s="27"/>
      <c r="F9976" s="26"/>
      <c r="G9976" s="28" t="str">
        <f t="shared" si="33"/>
        <v/>
      </c>
      <c r="H9976" s="31"/>
    </row>
    <row r="9977" spans="2:8">
      <c r="B9977" s="27"/>
      <c r="C9977" s="27"/>
      <c r="D9977" s="27"/>
      <c r="E9977" s="27"/>
      <c r="F9977" s="26"/>
      <c r="G9977" s="28" t="str">
        <f t="shared" si="33"/>
        <v/>
      </c>
      <c r="H9977" s="31"/>
    </row>
    <row r="9978" spans="2:8">
      <c r="B9978" s="27"/>
      <c r="C9978" s="27"/>
      <c r="D9978" s="27"/>
      <c r="E9978" s="27"/>
      <c r="F9978" s="26"/>
      <c r="G9978" s="28" t="str">
        <f t="shared" si="33"/>
        <v/>
      </c>
      <c r="H9978" s="31"/>
    </row>
    <row r="9979" spans="2:8">
      <c r="B9979" s="27"/>
      <c r="C9979" s="27"/>
      <c r="D9979" s="27"/>
      <c r="E9979" s="27"/>
      <c r="F9979" s="26"/>
      <c r="G9979" s="28" t="str">
        <f t="shared" si="33"/>
        <v/>
      </c>
      <c r="H9979" s="31"/>
    </row>
    <row r="9980" spans="2:8">
      <c r="B9980" s="27"/>
      <c r="C9980" s="27"/>
      <c r="D9980" s="27"/>
      <c r="E9980" s="27"/>
      <c r="F9980" s="26"/>
      <c r="G9980" s="28" t="str">
        <f t="shared" si="33"/>
        <v/>
      </c>
      <c r="H9980" s="31"/>
    </row>
    <row r="9981" spans="2:8">
      <c r="B9981" s="27"/>
      <c r="C9981" s="27"/>
      <c r="D9981" s="27"/>
      <c r="E9981" s="27"/>
      <c r="F9981" s="26"/>
      <c r="G9981" s="28" t="str">
        <f t="shared" si="33"/>
        <v/>
      </c>
      <c r="H9981" s="31"/>
    </row>
    <row r="9982" spans="2:8">
      <c r="B9982" s="27"/>
      <c r="C9982" s="27"/>
      <c r="D9982" s="27"/>
      <c r="E9982" s="27"/>
      <c r="F9982" s="26"/>
      <c r="G9982" s="28" t="str">
        <f t="shared" si="33"/>
        <v/>
      </c>
      <c r="H9982" s="31"/>
    </row>
    <row r="9983" spans="2:8">
      <c r="B9983" s="27"/>
      <c r="C9983" s="27"/>
      <c r="D9983" s="27"/>
      <c r="E9983" s="27"/>
      <c r="F9983" s="26"/>
      <c r="G9983" s="28" t="str">
        <f t="shared" si="33"/>
        <v/>
      </c>
      <c r="H9983" s="31"/>
    </row>
    <row r="9984" spans="2:8">
      <c r="B9984" s="27"/>
      <c r="C9984" s="27"/>
      <c r="D9984" s="27"/>
      <c r="E9984" s="27"/>
      <c r="F9984" s="26"/>
      <c r="G9984" s="28" t="str">
        <f t="shared" si="33"/>
        <v/>
      </c>
      <c r="H9984" s="31"/>
    </row>
    <row r="9985" spans="2:8">
      <c r="B9985" s="27"/>
      <c r="C9985" s="27"/>
      <c r="D9985" s="27"/>
      <c r="E9985" s="27"/>
      <c r="F9985" s="26"/>
      <c r="G9985" s="28" t="str">
        <f t="shared" si="33"/>
        <v/>
      </c>
      <c r="H9985" s="31"/>
    </row>
    <row r="9986" spans="2:8">
      <c r="B9986" s="27"/>
      <c r="C9986" s="27"/>
      <c r="D9986" s="27"/>
      <c r="E9986" s="27"/>
      <c r="F9986" s="26"/>
      <c r="G9986" s="28" t="str">
        <f t="shared" si="33"/>
        <v/>
      </c>
      <c r="H9986" s="31"/>
    </row>
    <row r="9987" spans="2:8">
      <c r="B9987" s="27"/>
      <c r="C9987" s="27"/>
      <c r="D9987" s="27"/>
      <c r="E9987" s="27"/>
      <c r="F9987" s="26"/>
      <c r="G9987" s="28" t="str">
        <f t="shared" si="33"/>
        <v/>
      </c>
      <c r="H9987" s="31"/>
    </row>
    <row r="9988" spans="2:8">
      <c r="B9988" s="27"/>
      <c r="C9988" s="27"/>
      <c r="D9988" s="27"/>
      <c r="E9988" s="27"/>
      <c r="F9988" s="26"/>
      <c r="G9988" s="28" t="str">
        <f t="shared" si="33"/>
        <v/>
      </c>
      <c r="H9988" s="31"/>
    </row>
    <row r="9989" spans="2:8">
      <c r="B9989" s="27"/>
      <c r="C9989" s="27"/>
      <c r="D9989" s="27"/>
      <c r="E9989" s="27"/>
      <c r="F9989" s="26"/>
      <c r="G9989" s="28" t="str">
        <f t="shared" si="33"/>
        <v/>
      </c>
      <c r="H9989" s="31"/>
    </row>
    <row r="9990" spans="2:8">
      <c r="B9990" s="27"/>
      <c r="C9990" s="27"/>
      <c r="D9990" s="27"/>
      <c r="E9990" s="27"/>
      <c r="F9990" s="26"/>
      <c r="G9990" s="28" t="str">
        <f t="shared" si="33"/>
        <v/>
      </c>
      <c r="H9990" s="31"/>
    </row>
    <row r="9991" spans="2:8">
      <c r="B9991" s="27"/>
      <c r="C9991" s="27"/>
      <c r="D9991" s="27"/>
      <c r="E9991" s="27"/>
      <c r="F9991" s="26"/>
      <c r="G9991" s="28" t="str">
        <f t="shared" si="33"/>
        <v/>
      </c>
      <c r="H9991" s="31"/>
    </row>
    <row r="9992" spans="2:8">
      <c r="B9992" s="27"/>
      <c r="C9992" s="27"/>
      <c r="D9992" s="27"/>
      <c r="E9992" s="27"/>
      <c r="F9992" s="26"/>
      <c r="G9992" s="28" t="str">
        <f t="shared" si="33"/>
        <v/>
      </c>
      <c r="H9992" s="31"/>
    </row>
    <row r="9993" spans="2:8">
      <c r="B9993" s="27"/>
      <c r="C9993" s="27"/>
      <c r="D9993" s="27"/>
      <c r="E9993" s="27"/>
      <c r="F9993" s="26"/>
      <c r="G9993" s="28" t="str">
        <f t="shared" si="33"/>
        <v/>
      </c>
      <c r="H9993" s="31"/>
    </row>
    <row r="9994" spans="2:8">
      <c r="B9994" s="27"/>
      <c r="C9994" s="27"/>
      <c r="D9994" s="27"/>
      <c r="E9994" s="27"/>
      <c r="F9994" s="26"/>
      <c r="G9994" s="28" t="str">
        <f t="shared" si="33"/>
        <v/>
      </c>
      <c r="H9994" s="31"/>
    </row>
    <row r="9995" spans="2:8">
      <c r="B9995" s="27"/>
      <c r="C9995" s="27"/>
      <c r="D9995" s="27"/>
      <c r="E9995" s="27"/>
      <c r="F9995" s="26"/>
      <c r="G9995" s="28" t="str">
        <f t="shared" si="33"/>
        <v/>
      </c>
      <c r="H9995" s="31"/>
    </row>
    <row r="9996" spans="2:8">
      <c r="B9996" s="27"/>
      <c r="C9996" s="27"/>
      <c r="D9996" s="27"/>
      <c r="E9996" s="27"/>
      <c r="F9996" s="26"/>
      <c r="G9996" s="28" t="str">
        <f t="shared" si="33"/>
        <v/>
      </c>
      <c r="H9996" s="31"/>
    </row>
    <row r="9997" spans="2:8">
      <c r="B9997" s="27"/>
      <c r="C9997" s="27"/>
      <c r="D9997" s="27"/>
      <c r="E9997" s="27"/>
      <c r="F9997" s="26"/>
      <c r="G9997" s="28" t="str">
        <f t="shared" si="33"/>
        <v/>
      </c>
      <c r="H9997" s="31"/>
    </row>
    <row r="9998" spans="2:8">
      <c r="B9998" s="27"/>
      <c r="C9998" s="27"/>
      <c r="D9998" s="27"/>
      <c r="E9998" s="27"/>
      <c r="F9998" s="26"/>
      <c r="G9998" s="28" t="str">
        <f t="shared" si="33"/>
        <v/>
      </c>
      <c r="H9998" s="31"/>
    </row>
    <row r="9999" spans="2:8">
      <c r="B9999" s="27"/>
      <c r="C9999" s="27"/>
      <c r="D9999" s="27"/>
      <c r="E9999" s="27"/>
      <c r="F9999" s="26"/>
      <c r="G9999" s="28" t="str">
        <f t="shared" si="33"/>
        <v/>
      </c>
      <c r="H9999" s="31"/>
    </row>
    <row r="10000" spans="2:8">
      <c r="B10000" s="27"/>
      <c r="C10000" s="27"/>
      <c r="D10000" s="27"/>
      <c r="E10000" s="27"/>
      <c r="F10000" s="26"/>
      <c r="G10000" s="28" t="str">
        <f t="shared" si="33"/>
        <v/>
      </c>
      <c r="H10000" s="31"/>
    </row>
    <row r="10001" spans="2:8">
      <c r="B10001" s="27"/>
      <c r="C10001" s="27"/>
      <c r="D10001" s="27"/>
      <c r="E10001" s="27"/>
      <c r="F10001" s="26"/>
      <c r="G10001" s="28" t="str">
        <f t="shared" si="33"/>
        <v/>
      </c>
      <c r="H10001" s="31"/>
    </row>
    <row r="10002" spans="2:8">
      <c r="B10002" s="27"/>
      <c r="C10002" s="27"/>
      <c r="D10002" s="27"/>
      <c r="E10002" s="27"/>
      <c r="F10002" s="26"/>
      <c r="G10002" s="28" t="str">
        <f t="shared" si="33"/>
        <v/>
      </c>
      <c r="H10002" s="31"/>
    </row>
    <row r="10003" spans="2:8">
      <c r="B10003" s="27"/>
      <c r="C10003" s="27"/>
      <c r="D10003" s="27"/>
      <c r="E10003" s="27"/>
      <c r="F10003" s="26"/>
      <c r="G10003" s="28" t="str">
        <f t="shared" si="33"/>
        <v/>
      </c>
      <c r="H10003" s="31"/>
    </row>
    <row r="10004" spans="2:8">
      <c r="B10004" s="27"/>
      <c r="C10004" s="27"/>
      <c r="D10004" s="27"/>
      <c r="E10004" s="27"/>
      <c r="F10004" s="26"/>
      <c r="G10004" s="28" t="str">
        <f t="shared" si="33"/>
        <v/>
      </c>
      <c r="H10004" s="31"/>
    </row>
    <row r="10005" spans="2:8">
      <c r="B10005" s="27"/>
      <c r="C10005" s="27"/>
      <c r="D10005" s="27"/>
      <c r="E10005" s="27"/>
      <c r="F10005" s="26"/>
      <c r="G10005" s="28" t="str">
        <f t="shared" si="33"/>
        <v/>
      </c>
      <c r="H10005" s="31"/>
    </row>
    <row r="10006" spans="2:8">
      <c r="B10006" s="27"/>
      <c r="C10006" s="27"/>
      <c r="D10006" s="27"/>
      <c r="E10006" s="27"/>
      <c r="F10006" s="26"/>
      <c r="G10006" s="28" t="str">
        <f t="shared" si="33"/>
        <v/>
      </c>
      <c r="H10006" s="31"/>
    </row>
    <row r="10007" spans="2:8">
      <c r="B10007" s="27"/>
      <c r="C10007" s="27"/>
      <c r="D10007" s="27"/>
      <c r="E10007" s="27"/>
      <c r="F10007" s="26"/>
      <c r="G10007" s="28" t="str">
        <f t="shared" si="33"/>
        <v/>
      </c>
      <c r="H10007" s="31"/>
    </row>
    <row r="10008" spans="2:8">
      <c r="B10008" s="27"/>
      <c r="C10008" s="27"/>
      <c r="D10008" s="27"/>
      <c r="E10008" s="27"/>
      <c r="F10008" s="26"/>
      <c r="G10008" s="28" t="str">
        <f t="shared" si="33"/>
        <v/>
      </c>
      <c r="H10008" s="31"/>
    </row>
    <row r="10009" spans="2:8">
      <c r="B10009" s="27"/>
      <c r="C10009" s="27"/>
      <c r="D10009" s="27"/>
      <c r="E10009" s="27"/>
      <c r="F10009" s="26"/>
      <c r="G10009" s="28" t="str">
        <f t="shared" si="33"/>
        <v/>
      </c>
      <c r="H10009" s="31"/>
    </row>
    <row r="10010" spans="2:8">
      <c r="B10010" s="27"/>
      <c r="C10010" s="27"/>
      <c r="D10010" s="27"/>
      <c r="E10010" s="27"/>
      <c r="F10010" s="26"/>
      <c r="G10010" s="28" t="str">
        <f t="shared" si="33"/>
        <v/>
      </c>
      <c r="H10010" s="31"/>
    </row>
    <row r="10011" spans="2:8">
      <c r="B10011" s="27"/>
      <c r="C10011" s="27"/>
      <c r="D10011" s="27"/>
      <c r="E10011" s="27"/>
      <c r="F10011" s="26"/>
      <c r="G10011" s="28" t="str">
        <f t="shared" si="33"/>
        <v/>
      </c>
      <c r="H10011" s="31"/>
    </row>
    <row r="10012" spans="2:8">
      <c r="B10012" s="27"/>
      <c r="C10012" s="27"/>
      <c r="D10012" s="27"/>
      <c r="E10012" s="27"/>
      <c r="F10012" s="26"/>
      <c r="G10012" s="28" t="str">
        <f t="shared" si="33"/>
        <v/>
      </c>
      <c r="H10012" s="31"/>
    </row>
    <row r="10013" spans="2:8">
      <c r="B10013" s="27"/>
      <c r="C10013" s="27"/>
      <c r="D10013" s="27"/>
      <c r="E10013" s="27"/>
      <c r="F10013" s="26"/>
      <c r="G10013" s="28" t="str">
        <f t="shared" si="33"/>
        <v/>
      </c>
      <c r="H10013" s="31"/>
    </row>
    <row r="10014" spans="2:8">
      <c r="B10014" s="27"/>
      <c r="C10014" s="27"/>
      <c r="D10014" s="27"/>
      <c r="E10014" s="27"/>
      <c r="F10014" s="26"/>
      <c r="G10014" s="28" t="str">
        <f t="shared" si="33"/>
        <v/>
      </c>
      <c r="H10014" s="31"/>
    </row>
    <row r="10015" spans="2:8">
      <c r="B10015" s="27"/>
      <c r="C10015" s="27"/>
      <c r="D10015" s="27"/>
      <c r="E10015" s="27"/>
      <c r="F10015" s="26"/>
      <c r="G10015" s="28" t="str">
        <f t="shared" si="33"/>
        <v/>
      </c>
      <c r="H10015" s="31"/>
    </row>
    <row r="10016" spans="2:8">
      <c r="B10016" s="27"/>
      <c r="C10016" s="27"/>
      <c r="D10016" s="27"/>
      <c r="E10016" s="27"/>
      <c r="F10016" s="26"/>
      <c r="G10016" s="28" t="str">
        <f t="shared" si="33"/>
        <v/>
      </c>
      <c r="H10016" s="31"/>
    </row>
    <row r="10017" spans="2:8">
      <c r="B10017" s="27"/>
      <c r="C10017" s="27"/>
      <c r="D10017" s="27"/>
      <c r="E10017" s="27"/>
      <c r="F10017" s="26"/>
      <c r="G10017" s="28" t="str">
        <f t="shared" si="33"/>
        <v/>
      </c>
      <c r="H10017" s="31"/>
    </row>
    <row r="10018" spans="2:8">
      <c r="B10018" s="27"/>
      <c r="C10018" s="27"/>
      <c r="D10018" s="27"/>
      <c r="E10018" s="27"/>
      <c r="F10018" s="26"/>
      <c r="G10018" s="28" t="str">
        <f t="shared" si="33"/>
        <v/>
      </c>
      <c r="H10018" s="31"/>
    </row>
    <row r="10019" spans="2:8">
      <c r="B10019" s="27"/>
      <c r="C10019" s="27"/>
      <c r="D10019" s="27"/>
      <c r="E10019" s="27"/>
      <c r="F10019" s="26"/>
      <c r="G10019" s="28" t="str">
        <f t="shared" si="33"/>
        <v/>
      </c>
      <c r="H10019" s="31"/>
    </row>
    <row r="10020" spans="2:8">
      <c r="B10020" s="27"/>
      <c r="C10020" s="27"/>
      <c r="D10020" s="27"/>
      <c r="E10020" s="27"/>
      <c r="F10020" s="26"/>
      <c r="G10020" s="28" t="str">
        <f t="shared" si="33"/>
        <v/>
      </c>
      <c r="H10020" s="31"/>
    </row>
    <row r="10021" spans="2:8">
      <c r="B10021" s="27"/>
      <c r="C10021" s="27"/>
      <c r="D10021" s="27"/>
      <c r="E10021" s="27"/>
      <c r="F10021" s="26"/>
      <c r="G10021" s="28" t="str">
        <f t="shared" si="33"/>
        <v/>
      </c>
      <c r="H10021" s="31"/>
    </row>
    <row r="10022" spans="2:8">
      <c r="B10022" s="27"/>
      <c r="C10022" s="27"/>
      <c r="D10022" s="27"/>
      <c r="E10022" s="27"/>
      <c r="F10022" s="26"/>
      <c r="G10022" s="28" t="str">
        <f t="shared" si="33"/>
        <v/>
      </c>
      <c r="H10022" s="31"/>
    </row>
    <row r="10023" spans="2:8">
      <c r="B10023" s="27"/>
      <c r="C10023" s="27"/>
      <c r="D10023" s="27"/>
      <c r="E10023" s="27"/>
      <c r="F10023" s="26"/>
      <c r="G10023" s="28" t="str">
        <f t="shared" si="33"/>
        <v/>
      </c>
      <c r="H10023" s="31"/>
    </row>
    <row r="10024" spans="2:8">
      <c r="B10024" s="27"/>
      <c r="C10024" s="27"/>
      <c r="D10024" s="27"/>
      <c r="E10024" s="27"/>
      <c r="F10024" s="26"/>
      <c r="G10024" s="28" t="str">
        <f t="shared" si="33"/>
        <v/>
      </c>
      <c r="H10024" s="31"/>
    </row>
    <row r="10025" spans="2:8">
      <c r="B10025" s="27"/>
      <c r="C10025" s="27"/>
      <c r="D10025" s="27"/>
      <c r="E10025" s="27"/>
      <c r="F10025" s="26"/>
      <c r="G10025" s="28" t="str">
        <f t="shared" si="33"/>
        <v/>
      </c>
      <c r="H10025" s="31"/>
    </row>
    <row r="10026" spans="2:8">
      <c r="B10026" s="27"/>
      <c r="C10026" s="27"/>
      <c r="D10026" s="27"/>
      <c r="E10026" s="27"/>
      <c r="F10026" s="26"/>
      <c r="G10026" s="28" t="str">
        <f t="shared" si="33"/>
        <v/>
      </c>
      <c r="H10026" s="31"/>
    </row>
    <row r="10027" spans="2:8">
      <c r="B10027" s="27"/>
      <c r="C10027" s="27"/>
      <c r="D10027" s="27"/>
      <c r="E10027" s="27"/>
      <c r="F10027" s="26"/>
      <c r="G10027" s="28" t="str">
        <f t="shared" si="33"/>
        <v/>
      </c>
      <c r="H10027" s="31"/>
    </row>
    <row r="10028" spans="2:8">
      <c r="B10028" s="27"/>
      <c r="C10028" s="27"/>
      <c r="D10028" s="27"/>
      <c r="E10028" s="27"/>
      <c r="F10028" s="26"/>
      <c r="G10028" s="28" t="str">
        <f t="shared" si="33"/>
        <v/>
      </c>
      <c r="H10028" s="31"/>
    </row>
    <row r="10029" spans="2:8">
      <c r="B10029" s="27"/>
      <c r="C10029" s="27"/>
      <c r="D10029" s="27"/>
      <c r="E10029" s="27"/>
      <c r="F10029" s="26"/>
      <c r="G10029" s="28" t="str">
        <f t="shared" si="33"/>
        <v/>
      </c>
      <c r="H10029" s="31"/>
    </row>
    <row r="10030" spans="2:8">
      <c r="B10030" s="27"/>
      <c r="C10030" s="27"/>
      <c r="D10030" s="27"/>
      <c r="E10030" s="27"/>
      <c r="F10030" s="26"/>
      <c r="G10030" s="28" t="str">
        <f t="shared" si="33"/>
        <v/>
      </c>
      <c r="H10030" s="31"/>
    </row>
    <row r="10031" spans="2:8">
      <c r="B10031" s="27"/>
      <c r="C10031" s="27"/>
      <c r="D10031" s="27"/>
      <c r="E10031" s="27"/>
      <c r="F10031" s="26"/>
      <c r="G10031" s="28" t="str">
        <f t="shared" si="33"/>
        <v/>
      </c>
      <c r="H10031" s="31"/>
    </row>
    <row r="10032" spans="2:8">
      <c r="B10032" s="27"/>
      <c r="C10032" s="27"/>
      <c r="D10032" s="27"/>
      <c r="E10032" s="27"/>
      <c r="F10032" s="26"/>
      <c r="G10032" s="28" t="str">
        <f t="shared" si="33"/>
        <v/>
      </c>
      <c r="H10032" s="31"/>
    </row>
    <row r="10033" spans="2:8">
      <c r="B10033" s="27"/>
      <c r="C10033" s="27"/>
      <c r="D10033" s="27"/>
      <c r="E10033" s="27"/>
      <c r="F10033" s="26"/>
      <c r="G10033" s="28" t="str">
        <f t="shared" si="33"/>
        <v/>
      </c>
      <c r="H10033" s="31"/>
    </row>
    <row r="10034" spans="2:8">
      <c r="B10034" s="27"/>
      <c r="C10034" s="27"/>
      <c r="D10034" s="27"/>
      <c r="E10034" s="27"/>
      <c r="F10034" s="26"/>
      <c r="G10034" s="28" t="str">
        <f t="shared" si="33"/>
        <v/>
      </c>
      <c r="H10034" s="31"/>
    </row>
    <row r="10035" spans="2:8">
      <c r="B10035" s="27"/>
      <c r="C10035" s="27"/>
      <c r="D10035" s="27"/>
      <c r="E10035" s="27"/>
      <c r="F10035" s="26"/>
      <c r="G10035" s="28" t="str">
        <f t="shared" si="33"/>
        <v/>
      </c>
      <c r="H10035" s="31"/>
    </row>
    <row r="10036" spans="2:8">
      <c r="B10036" s="27"/>
      <c r="C10036" s="27"/>
      <c r="D10036" s="27"/>
      <c r="E10036" s="27"/>
      <c r="F10036" s="26"/>
      <c r="G10036" s="28" t="str">
        <f t="shared" si="33"/>
        <v/>
      </c>
      <c r="H10036" s="31"/>
    </row>
    <row r="10037" spans="2:8">
      <c r="B10037" s="27"/>
      <c r="C10037" s="27"/>
      <c r="D10037" s="27"/>
      <c r="E10037" s="27"/>
      <c r="F10037" s="26"/>
      <c r="G10037" s="28" t="str">
        <f t="shared" si="33"/>
        <v/>
      </c>
      <c r="H10037" s="31"/>
    </row>
    <row r="10038" spans="2:8">
      <c r="B10038" s="27"/>
      <c r="C10038" s="27"/>
      <c r="D10038" s="27"/>
      <c r="E10038" s="27"/>
      <c r="F10038" s="26"/>
      <c r="G10038" s="28" t="str">
        <f t="shared" ref="G10038:G10101" si="34">IF(F10038="","",IF(F10038="EI",4,IF(F10038="EO",5.2,IF(F10038="EQ",3.9,IF(F10038="ILF",7.5,IF(F10038="EIF",5.4))))))</f>
        <v/>
      </c>
      <c r="H10038" s="31"/>
    </row>
    <row r="10039" spans="2:8">
      <c r="B10039" s="27"/>
      <c r="C10039" s="27"/>
      <c r="D10039" s="27"/>
      <c r="E10039" s="27"/>
      <c r="F10039" s="26"/>
      <c r="G10039" s="28" t="str">
        <f t="shared" si="34"/>
        <v/>
      </c>
      <c r="H10039" s="31"/>
    </row>
    <row r="10040" spans="2:8">
      <c r="B10040" s="27"/>
      <c r="C10040" s="27"/>
      <c r="D10040" s="27"/>
      <c r="E10040" s="27"/>
      <c r="F10040" s="26"/>
      <c r="G10040" s="28" t="str">
        <f t="shared" si="34"/>
        <v/>
      </c>
      <c r="H10040" s="31"/>
    </row>
    <row r="10041" spans="2:8">
      <c r="B10041" s="27"/>
      <c r="C10041" s="27"/>
      <c r="D10041" s="27"/>
      <c r="E10041" s="27"/>
      <c r="F10041" s="26"/>
      <c r="G10041" s="28" t="str">
        <f t="shared" si="34"/>
        <v/>
      </c>
      <c r="H10041" s="31"/>
    </row>
    <row r="10042" spans="2:8">
      <c r="B10042" s="27"/>
      <c r="C10042" s="27"/>
      <c r="D10042" s="27"/>
      <c r="E10042" s="27"/>
      <c r="F10042" s="26"/>
      <c r="G10042" s="28" t="str">
        <f t="shared" si="34"/>
        <v/>
      </c>
      <c r="H10042" s="31"/>
    </row>
    <row r="10043" spans="2:8">
      <c r="B10043" s="27"/>
      <c r="C10043" s="27"/>
      <c r="D10043" s="27"/>
      <c r="E10043" s="27"/>
      <c r="F10043" s="26"/>
      <c r="G10043" s="28" t="str">
        <f t="shared" si="34"/>
        <v/>
      </c>
      <c r="H10043" s="31"/>
    </row>
    <row r="10044" spans="2:8">
      <c r="B10044" s="27"/>
      <c r="C10044" s="27"/>
      <c r="D10044" s="27"/>
      <c r="E10044" s="27"/>
      <c r="F10044" s="26"/>
      <c r="G10044" s="28" t="str">
        <f t="shared" si="34"/>
        <v/>
      </c>
      <c r="H10044" s="31"/>
    </row>
    <row r="10045" spans="2:8">
      <c r="B10045" s="27"/>
      <c r="C10045" s="27"/>
      <c r="D10045" s="27"/>
      <c r="E10045" s="27"/>
      <c r="F10045" s="26"/>
      <c r="G10045" s="28" t="str">
        <f t="shared" si="34"/>
        <v/>
      </c>
      <c r="H10045" s="31"/>
    </row>
    <row r="10046" spans="2:8">
      <c r="B10046" s="27"/>
      <c r="C10046" s="27"/>
      <c r="D10046" s="27"/>
      <c r="E10046" s="27"/>
      <c r="F10046" s="26"/>
      <c r="G10046" s="28" t="str">
        <f t="shared" si="34"/>
        <v/>
      </c>
      <c r="H10046" s="31"/>
    </row>
    <row r="10047" spans="2:8">
      <c r="B10047" s="27"/>
      <c r="C10047" s="27"/>
      <c r="D10047" s="27"/>
      <c r="E10047" s="27"/>
      <c r="F10047" s="26"/>
      <c r="G10047" s="28" t="str">
        <f t="shared" si="34"/>
        <v/>
      </c>
      <c r="H10047" s="31"/>
    </row>
    <row r="10048" spans="2:8">
      <c r="B10048" s="27"/>
      <c r="C10048" s="27"/>
      <c r="D10048" s="27"/>
      <c r="E10048" s="27"/>
      <c r="F10048" s="26"/>
      <c r="G10048" s="28" t="str">
        <f t="shared" si="34"/>
        <v/>
      </c>
      <c r="H10048" s="31"/>
    </row>
    <row r="10049" spans="2:8">
      <c r="B10049" s="27"/>
      <c r="C10049" s="27"/>
      <c r="D10049" s="27"/>
      <c r="E10049" s="27"/>
      <c r="F10049" s="26"/>
      <c r="G10049" s="28" t="str">
        <f t="shared" si="34"/>
        <v/>
      </c>
      <c r="H10049" s="31"/>
    </row>
    <row r="10050" spans="2:8">
      <c r="B10050" s="27"/>
      <c r="C10050" s="27"/>
      <c r="D10050" s="27"/>
      <c r="E10050" s="27"/>
      <c r="F10050" s="26"/>
      <c r="G10050" s="28" t="str">
        <f t="shared" si="34"/>
        <v/>
      </c>
      <c r="H10050" s="31"/>
    </row>
    <row r="10051" spans="2:8">
      <c r="B10051" s="27"/>
      <c r="C10051" s="27"/>
      <c r="D10051" s="27"/>
      <c r="E10051" s="27"/>
      <c r="F10051" s="26"/>
      <c r="G10051" s="28" t="str">
        <f t="shared" si="34"/>
        <v/>
      </c>
      <c r="H10051" s="31"/>
    </row>
    <row r="10052" spans="2:8">
      <c r="B10052" s="27"/>
      <c r="C10052" s="27"/>
      <c r="D10052" s="27"/>
      <c r="E10052" s="27"/>
      <c r="F10052" s="26"/>
      <c r="G10052" s="28" t="str">
        <f t="shared" si="34"/>
        <v/>
      </c>
      <c r="H10052" s="31"/>
    </row>
    <row r="10053" spans="2:8">
      <c r="B10053" s="27"/>
      <c r="C10053" s="27"/>
      <c r="D10053" s="27"/>
      <c r="E10053" s="27"/>
      <c r="F10053" s="26"/>
      <c r="G10053" s="28" t="str">
        <f t="shared" si="34"/>
        <v/>
      </c>
      <c r="H10053" s="31"/>
    </row>
    <row r="10054" spans="2:8">
      <c r="B10054" s="27"/>
      <c r="C10054" s="27"/>
      <c r="D10054" s="27"/>
      <c r="E10054" s="27"/>
      <c r="F10054" s="26"/>
      <c r="G10054" s="28" t="str">
        <f t="shared" si="34"/>
        <v/>
      </c>
      <c r="H10054" s="31"/>
    </row>
    <row r="10055" spans="2:8">
      <c r="B10055" s="27"/>
      <c r="C10055" s="27"/>
      <c r="D10055" s="27"/>
      <c r="E10055" s="27"/>
      <c r="F10055" s="26"/>
      <c r="G10055" s="28" t="str">
        <f t="shared" si="34"/>
        <v/>
      </c>
      <c r="H10055" s="31"/>
    </row>
    <row r="10056" spans="2:8">
      <c r="B10056" s="27"/>
      <c r="C10056" s="27"/>
      <c r="D10056" s="27"/>
      <c r="E10056" s="27"/>
      <c r="F10056" s="26"/>
      <c r="G10056" s="28" t="str">
        <f t="shared" si="34"/>
        <v/>
      </c>
      <c r="H10056" s="31"/>
    </row>
    <row r="10057" spans="2:8">
      <c r="B10057" s="27"/>
      <c r="C10057" s="27"/>
      <c r="D10057" s="27"/>
      <c r="E10057" s="27"/>
      <c r="F10057" s="26"/>
      <c r="G10057" s="28" t="str">
        <f t="shared" si="34"/>
        <v/>
      </c>
      <c r="H10057" s="31"/>
    </row>
    <row r="10058" spans="2:8">
      <c r="B10058" s="27"/>
      <c r="C10058" s="27"/>
      <c r="D10058" s="27"/>
      <c r="E10058" s="27"/>
      <c r="F10058" s="26"/>
      <c r="G10058" s="28" t="str">
        <f t="shared" si="34"/>
        <v/>
      </c>
      <c r="H10058" s="31"/>
    </row>
    <row r="10059" spans="2:8">
      <c r="B10059" s="27"/>
      <c r="C10059" s="27"/>
      <c r="D10059" s="27"/>
      <c r="E10059" s="27"/>
      <c r="F10059" s="26"/>
      <c r="G10059" s="28" t="str">
        <f t="shared" si="34"/>
        <v/>
      </c>
      <c r="H10059" s="31"/>
    </row>
    <row r="10060" spans="2:8">
      <c r="B10060" s="27"/>
      <c r="C10060" s="27"/>
      <c r="D10060" s="27"/>
      <c r="E10060" s="27"/>
      <c r="F10060" s="26"/>
      <c r="G10060" s="28" t="str">
        <f t="shared" si="34"/>
        <v/>
      </c>
      <c r="H10060" s="31"/>
    </row>
    <row r="10061" spans="2:8">
      <c r="B10061" s="27"/>
      <c r="C10061" s="27"/>
      <c r="D10061" s="27"/>
      <c r="E10061" s="27"/>
      <c r="F10061" s="26"/>
      <c r="G10061" s="28" t="str">
        <f t="shared" si="34"/>
        <v/>
      </c>
      <c r="H10061" s="31"/>
    </row>
    <row r="10062" spans="2:8">
      <c r="B10062" s="27"/>
      <c r="C10062" s="27"/>
      <c r="D10062" s="27"/>
      <c r="E10062" s="27"/>
      <c r="F10062" s="26"/>
      <c r="G10062" s="28" t="str">
        <f t="shared" si="34"/>
        <v/>
      </c>
      <c r="H10062" s="31"/>
    </row>
    <row r="10063" spans="2:8">
      <c r="B10063" s="27"/>
      <c r="C10063" s="27"/>
      <c r="D10063" s="27"/>
      <c r="E10063" s="27"/>
      <c r="F10063" s="26"/>
      <c r="G10063" s="28" t="str">
        <f t="shared" si="34"/>
        <v/>
      </c>
      <c r="H10063" s="31"/>
    </row>
    <row r="10064" spans="2:8">
      <c r="B10064" s="27"/>
      <c r="C10064" s="27"/>
      <c r="D10064" s="27"/>
      <c r="E10064" s="27"/>
      <c r="F10064" s="26"/>
      <c r="G10064" s="28" t="str">
        <f t="shared" si="34"/>
        <v/>
      </c>
      <c r="H10064" s="31"/>
    </row>
    <row r="10065" spans="2:8">
      <c r="B10065" s="27"/>
      <c r="C10065" s="27"/>
      <c r="D10065" s="27"/>
      <c r="E10065" s="27"/>
      <c r="F10065" s="26"/>
      <c r="G10065" s="28" t="str">
        <f t="shared" si="34"/>
        <v/>
      </c>
      <c r="H10065" s="31"/>
    </row>
    <row r="10066" spans="2:8">
      <c r="B10066" s="27"/>
      <c r="C10066" s="27"/>
      <c r="D10066" s="27"/>
      <c r="E10066" s="27"/>
      <c r="F10066" s="26"/>
      <c r="G10066" s="28" t="str">
        <f t="shared" si="34"/>
        <v/>
      </c>
      <c r="H10066" s="31"/>
    </row>
    <row r="10067" spans="2:8">
      <c r="B10067" s="27"/>
      <c r="C10067" s="27"/>
      <c r="D10067" s="27"/>
      <c r="E10067" s="27"/>
      <c r="F10067" s="26"/>
      <c r="G10067" s="28" t="str">
        <f t="shared" si="34"/>
        <v/>
      </c>
      <c r="H10067" s="31"/>
    </row>
    <row r="10068" spans="2:8">
      <c r="B10068" s="27"/>
      <c r="C10068" s="27"/>
      <c r="D10068" s="27"/>
      <c r="E10068" s="27"/>
      <c r="F10068" s="26"/>
      <c r="G10068" s="28" t="str">
        <f t="shared" si="34"/>
        <v/>
      </c>
      <c r="H10068" s="31"/>
    </row>
    <row r="10069" spans="2:8">
      <c r="B10069" s="27"/>
      <c r="C10069" s="27"/>
      <c r="D10069" s="27"/>
      <c r="E10069" s="27"/>
      <c r="F10069" s="26"/>
      <c r="G10069" s="28" t="str">
        <f t="shared" si="34"/>
        <v/>
      </c>
      <c r="H10069" s="31"/>
    </row>
    <row r="10070" spans="2:8">
      <c r="B10070" s="27"/>
      <c r="C10070" s="27"/>
      <c r="D10070" s="27"/>
      <c r="E10070" s="27"/>
      <c r="F10070" s="26"/>
      <c r="G10070" s="28" t="str">
        <f t="shared" si="34"/>
        <v/>
      </c>
      <c r="H10070" s="31"/>
    </row>
    <row r="10071" spans="2:8">
      <c r="B10071" s="27"/>
      <c r="C10071" s="27"/>
      <c r="D10071" s="27"/>
      <c r="E10071" s="27"/>
      <c r="F10071" s="26"/>
      <c r="G10071" s="28" t="str">
        <f t="shared" si="34"/>
        <v/>
      </c>
      <c r="H10071" s="31"/>
    </row>
    <row r="10072" spans="2:8">
      <c r="B10072" s="27"/>
      <c r="C10072" s="27"/>
      <c r="D10072" s="27"/>
      <c r="E10072" s="27"/>
      <c r="F10072" s="26"/>
      <c r="G10072" s="28" t="str">
        <f t="shared" si="34"/>
        <v/>
      </c>
      <c r="H10072" s="31"/>
    </row>
    <row r="10073" spans="2:8">
      <c r="B10073" s="27"/>
      <c r="C10073" s="27"/>
      <c r="D10073" s="27"/>
      <c r="E10073" s="27"/>
      <c r="F10073" s="26"/>
      <c r="G10073" s="28" t="str">
        <f t="shared" si="34"/>
        <v/>
      </c>
      <c r="H10073" s="31"/>
    </row>
    <row r="10074" spans="2:8">
      <c r="B10074" s="27"/>
      <c r="C10074" s="27"/>
      <c r="D10074" s="27"/>
      <c r="E10074" s="27"/>
      <c r="F10074" s="26"/>
      <c r="G10074" s="28" t="str">
        <f t="shared" si="34"/>
        <v/>
      </c>
      <c r="H10074" s="31"/>
    </row>
    <row r="10075" spans="2:8">
      <c r="B10075" s="27"/>
      <c r="C10075" s="27"/>
      <c r="D10075" s="27"/>
      <c r="E10075" s="27"/>
      <c r="F10075" s="26"/>
      <c r="G10075" s="28" t="str">
        <f t="shared" si="34"/>
        <v/>
      </c>
      <c r="H10075" s="31"/>
    </row>
    <row r="10076" spans="2:8">
      <c r="B10076" s="27"/>
      <c r="C10076" s="27"/>
      <c r="D10076" s="27"/>
      <c r="E10076" s="27"/>
      <c r="F10076" s="26"/>
      <c r="G10076" s="28" t="str">
        <f t="shared" si="34"/>
        <v/>
      </c>
      <c r="H10076" s="31"/>
    </row>
    <row r="10077" spans="2:8">
      <c r="B10077" s="27"/>
      <c r="C10077" s="27"/>
      <c r="D10077" s="27"/>
      <c r="E10077" s="27"/>
      <c r="F10077" s="26"/>
      <c r="G10077" s="28" t="str">
        <f t="shared" si="34"/>
        <v/>
      </c>
      <c r="H10077" s="31"/>
    </row>
    <row r="10078" spans="2:8">
      <c r="B10078" s="27"/>
      <c r="C10078" s="27"/>
      <c r="D10078" s="27"/>
      <c r="E10078" s="27"/>
      <c r="F10078" s="26"/>
      <c r="G10078" s="28" t="str">
        <f t="shared" si="34"/>
        <v/>
      </c>
      <c r="H10078" s="31"/>
    </row>
    <row r="10079" spans="2:8">
      <c r="B10079" s="27"/>
      <c r="C10079" s="27"/>
      <c r="D10079" s="27"/>
      <c r="E10079" s="27"/>
      <c r="F10079" s="26"/>
      <c r="G10079" s="28" t="str">
        <f t="shared" si="34"/>
        <v/>
      </c>
      <c r="H10079" s="31"/>
    </row>
    <row r="10080" spans="2:8">
      <c r="B10080" s="27"/>
      <c r="C10080" s="27"/>
      <c r="D10080" s="27"/>
      <c r="E10080" s="27"/>
      <c r="F10080" s="26"/>
      <c r="G10080" s="28" t="str">
        <f t="shared" si="34"/>
        <v/>
      </c>
      <c r="H10080" s="31"/>
    </row>
    <row r="10081" spans="2:8">
      <c r="B10081" s="27"/>
      <c r="C10081" s="27"/>
      <c r="D10081" s="27"/>
      <c r="E10081" s="27"/>
      <c r="F10081" s="26"/>
      <c r="G10081" s="28" t="str">
        <f t="shared" si="34"/>
        <v/>
      </c>
      <c r="H10081" s="31"/>
    </row>
    <row r="10082" spans="2:8">
      <c r="B10082" s="27"/>
      <c r="C10082" s="27"/>
      <c r="D10082" s="27"/>
      <c r="E10082" s="27"/>
      <c r="F10082" s="26"/>
      <c r="G10082" s="28" t="str">
        <f t="shared" si="34"/>
        <v/>
      </c>
      <c r="H10082" s="31"/>
    </row>
    <row r="10083" spans="2:8">
      <c r="B10083" s="27"/>
      <c r="C10083" s="27"/>
      <c r="D10083" s="27"/>
      <c r="E10083" s="27"/>
      <c r="F10083" s="26"/>
      <c r="G10083" s="28" t="str">
        <f t="shared" si="34"/>
        <v/>
      </c>
      <c r="H10083" s="31"/>
    </row>
    <row r="10084" spans="2:8">
      <c r="B10084" s="27"/>
      <c r="C10084" s="27"/>
      <c r="D10084" s="27"/>
      <c r="E10084" s="27"/>
      <c r="F10084" s="26"/>
      <c r="G10084" s="28" t="str">
        <f t="shared" si="34"/>
        <v/>
      </c>
      <c r="H10084" s="31"/>
    </row>
    <row r="10085" spans="2:8">
      <c r="B10085" s="27"/>
      <c r="C10085" s="27"/>
      <c r="D10085" s="27"/>
      <c r="E10085" s="27"/>
      <c r="F10085" s="26"/>
      <c r="G10085" s="28" t="str">
        <f t="shared" si="34"/>
        <v/>
      </c>
      <c r="H10085" s="31"/>
    </row>
    <row r="10086" spans="2:8">
      <c r="B10086" s="27"/>
      <c r="C10086" s="27"/>
      <c r="D10086" s="27"/>
      <c r="E10086" s="27"/>
      <c r="F10086" s="26"/>
      <c r="G10086" s="28" t="str">
        <f t="shared" si="34"/>
        <v/>
      </c>
      <c r="H10086" s="31"/>
    </row>
    <row r="10087" spans="2:8">
      <c r="B10087" s="27"/>
      <c r="C10087" s="27"/>
      <c r="D10087" s="27"/>
      <c r="E10087" s="27"/>
      <c r="F10087" s="26"/>
      <c r="G10087" s="28" t="str">
        <f t="shared" si="34"/>
        <v/>
      </c>
      <c r="H10087" s="31"/>
    </row>
    <row r="10088" spans="2:8">
      <c r="B10088" s="27"/>
      <c r="C10088" s="27"/>
      <c r="D10088" s="27"/>
      <c r="E10088" s="27"/>
      <c r="F10088" s="26"/>
      <c r="G10088" s="28" t="str">
        <f t="shared" si="34"/>
        <v/>
      </c>
      <c r="H10088" s="31"/>
    </row>
    <row r="10089" spans="2:8">
      <c r="B10089" s="27"/>
      <c r="C10089" s="27"/>
      <c r="D10089" s="27"/>
      <c r="E10089" s="27"/>
      <c r="F10089" s="26"/>
      <c r="G10089" s="28" t="str">
        <f t="shared" si="34"/>
        <v/>
      </c>
      <c r="H10089" s="31"/>
    </row>
    <row r="10090" spans="2:8">
      <c r="B10090" s="27"/>
      <c r="C10090" s="27"/>
      <c r="D10090" s="27"/>
      <c r="E10090" s="27"/>
      <c r="F10090" s="26"/>
      <c r="G10090" s="28" t="str">
        <f t="shared" si="34"/>
        <v/>
      </c>
      <c r="H10090" s="31"/>
    </row>
    <row r="10091" spans="2:8">
      <c r="B10091" s="27"/>
      <c r="C10091" s="27"/>
      <c r="D10091" s="27"/>
      <c r="E10091" s="27"/>
      <c r="F10091" s="26"/>
      <c r="G10091" s="28" t="str">
        <f t="shared" si="34"/>
        <v/>
      </c>
      <c r="H10091" s="31"/>
    </row>
    <row r="10092" spans="2:8">
      <c r="B10092" s="27"/>
      <c r="C10092" s="27"/>
      <c r="D10092" s="27"/>
      <c r="E10092" s="27"/>
      <c r="F10092" s="26"/>
      <c r="G10092" s="28" t="str">
        <f t="shared" si="34"/>
        <v/>
      </c>
      <c r="H10092" s="31"/>
    </row>
    <row r="10093" spans="2:8">
      <c r="B10093" s="27"/>
      <c r="C10093" s="27"/>
      <c r="D10093" s="27"/>
      <c r="E10093" s="27"/>
      <c r="F10093" s="26"/>
      <c r="G10093" s="28" t="str">
        <f t="shared" si="34"/>
        <v/>
      </c>
      <c r="H10093" s="31"/>
    </row>
    <row r="10094" spans="2:8">
      <c r="B10094" s="27"/>
      <c r="C10094" s="27"/>
      <c r="D10094" s="27"/>
      <c r="E10094" s="27"/>
      <c r="F10094" s="26"/>
      <c r="G10094" s="28" t="str">
        <f t="shared" si="34"/>
        <v/>
      </c>
      <c r="H10094" s="31"/>
    </row>
    <row r="10095" spans="2:8">
      <c r="B10095" s="27"/>
      <c r="C10095" s="27"/>
      <c r="D10095" s="27"/>
      <c r="E10095" s="27"/>
      <c r="F10095" s="26"/>
      <c r="G10095" s="28" t="str">
        <f t="shared" si="34"/>
        <v/>
      </c>
      <c r="H10095" s="31"/>
    </row>
    <row r="10096" spans="2:8">
      <c r="B10096" s="27"/>
      <c r="C10096" s="27"/>
      <c r="D10096" s="27"/>
      <c r="E10096" s="27"/>
      <c r="F10096" s="26"/>
      <c r="G10096" s="28" t="str">
        <f t="shared" si="34"/>
        <v/>
      </c>
      <c r="H10096" s="31"/>
    </row>
    <row r="10097" spans="2:8">
      <c r="B10097" s="27"/>
      <c r="C10097" s="27"/>
      <c r="D10097" s="27"/>
      <c r="E10097" s="27"/>
      <c r="F10097" s="26"/>
      <c r="G10097" s="28" t="str">
        <f t="shared" si="34"/>
        <v/>
      </c>
      <c r="H10097" s="31"/>
    </row>
    <row r="10098" spans="2:8">
      <c r="B10098" s="27"/>
      <c r="C10098" s="27"/>
      <c r="D10098" s="27"/>
      <c r="E10098" s="27"/>
      <c r="F10098" s="26"/>
      <c r="G10098" s="28" t="str">
        <f t="shared" si="34"/>
        <v/>
      </c>
      <c r="H10098" s="31"/>
    </row>
    <row r="10099" spans="2:8">
      <c r="B10099" s="27"/>
      <c r="C10099" s="27"/>
      <c r="D10099" s="27"/>
      <c r="E10099" s="27"/>
      <c r="F10099" s="26"/>
      <c r="G10099" s="28" t="str">
        <f t="shared" si="34"/>
        <v/>
      </c>
      <c r="H10099" s="31"/>
    </row>
    <row r="10100" spans="2:8">
      <c r="B10100" s="27"/>
      <c r="C10100" s="27"/>
      <c r="D10100" s="27"/>
      <c r="E10100" s="27"/>
      <c r="F10100" s="26"/>
      <c r="G10100" s="28" t="str">
        <f t="shared" si="34"/>
        <v/>
      </c>
      <c r="H10100" s="31"/>
    </row>
    <row r="10101" spans="2:8">
      <c r="B10101" s="27"/>
      <c r="C10101" s="27"/>
      <c r="D10101" s="27"/>
      <c r="E10101" s="27"/>
      <c r="F10101" s="26"/>
      <c r="G10101" s="28" t="str">
        <f t="shared" si="34"/>
        <v/>
      </c>
      <c r="H10101" s="31"/>
    </row>
    <row r="10102" spans="2:8">
      <c r="B10102" s="27"/>
      <c r="C10102" s="27"/>
      <c r="D10102" s="27"/>
      <c r="E10102" s="27"/>
      <c r="F10102" s="26"/>
      <c r="G10102" s="28" t="str">
        <f t="shared" ref="G10102:G10165" si="35">IF(F10102="","",IF(F10102="EI",4,IF(F10102="EO",5.2,IF(F10102="EQ",3.9,IF(F10102="ILF",7.5,IF(F10102="EIF",5.4))))))</f>
        <v/>
      </c>
      <c r="H10102" s="31"/>
    </row>
    <row r="10103" spans="2:8">
      <c r="B10103" s="27"/>
      <c r="C10103" s="27"/>
      <c r="D10103" s="27"/>
      <c r="E10103" s="27"/>
      <c r="F10103" s="26"/>
      <c r="G10103" s="28" t="str">
        <f t="shared" si="35"/>
        <v/>
      </c>
      <c r="H10103" s="31"/>
    </row>
    <row r="10104" spans="2:8">
      <c r="B10104" s="27"/>
      <c r="C10104" s="27"/>
      <c r="D10104" s="27"/>
      <c r="E10104" s="27"/>
      <c r="F10104" s="26"/>
      <c r="G10104" s="28" t="str">
        <f t="shared" si="35"/>
        <v/>
      </c>
      <c r="H10104" s="31"/>
    </row>
    <row r="10105" spans="2:8">
      <c r="B10105" s="27"/>
      <c r="C10105" s="27"/>
      <c r="D10105" s="27"/>
      <c r="E10105" s="27"/>
      <c r="F10105" s="26"/>
      <c r="G10105" s="28" t="str">
        <f t="shared" si="35"/>
        <v/>
      </c>
      <c r="H10105" s="31"/>
    </row>
    <row r="10106" spans="2:8">
      <c r="B10106" s="27"/>
      <c r="C10106" s="27"/>
      <c r="D10106" s="27"/>
      <c r="E10106" s="27"/>
      <c r="F10106" s="26"/>
      <c r="G10106" s="28" t="str">
        <f t="shared" si="35"/>
        <v/>
      </c>
      <c r="H10106" s="31"/>
    </row>
    <row r="10107" spans="2:8">
      <c r="B10107" s="27"/>
      <c r="C10107" s="27"/>
      <c r="D10107" s="27"/>
      <c r="E10107" s="27"/>
      <c r="F10107" s="26"/>
      <c r="G10107" s="28" t="str">
        <f t="shared" si="35"/>
        <v/>
      </c>
      <c r="H10107" s="31"/>
    </row>
    <row r="10108" spans="2:8">
      <c r="B10108" s="27"/>
      <c r="C10108" s="27"/>
      <c r="D10108" s="27"/>
      <c r="E10108" s="27"/>
      <c r="F10108" s="26"/>
      <c r="G10108" s="28" t="str">
        <f t="shared" si="35"/>
        <v/>
      </c>
      <c r="H10108" s="31"/>
    </row>
    <row r="10109" spans="2:8">
      <c r="B10109" s="27"/>
      <c r="C10109" s="27"/>
      <c r="D10109" s="27"/>
      <c r="E10109" s="27"/>
      <c r="F10109" s="26"/>
      <c r="G10109" s="28" t="str">
        <f t="shared" si="35"/>
        <v/>
      </c>
      <c r="H10109" s="31"/>
    </row>
    <row r="10110" spans="2:8">
      <c r="B10110" s="27"/>
      <c r="C10110" s="27"/>
      <c r="D10110" s="27"/>
      <c r="E10110" s="27"/>
      <c r="F10110" s="26"/>
      <c r="G10110" s="28" t="str">
        <f t="shared" si="35"/>
        <v/>
      </c>
      <c r="H10110" s="31"/>
    </row>
    <row r="10111" spans="2:8">
      <c r="B10111" s="27"/>
      <c r="C10111" s="27"/>
      <c r="D10111" s="27"/>
      <c r="E10111" s="27"/>
      <c r="F10111" s="26"/>
      <c r="G10111" s="28" t="str">
        <f t="shared" si="35"/>
        <v/>
      </c>
      <c r="H10111" s="31"/>
    </row>
    <row r="10112" spans="2:8">
      <c r="B10112" s="27"/>
      <c r="C10112" s="27"/>
      <c r="D10112" s="27"/>
      <c r="E10112" s="27"/>
      <c r="F10112" s="26"/>
      <c r="G10112" s="28" t="str">
        <f t="shared" si="35"/>
        <v/>
      </c>
      <c r="H10112" s="31"/>
    </row>
    <row r="10113" spans="2:8">
      <c r="B10113" s="27"/>
      <c r="C10113" s="27"/>
      <c r="D10113" s="27"/>
      <c r="E10113" s="27"/>
      <c r="F10113" s="26"/>
      <c r="G10113" s="28" t="str">
        <f t="shared" si="35"/>
        <v/>
      </c>
      <c r="H10113" s="31"/>
    </row>
    <row r="10114" spans="2:8">
      <c r="B10114" s="27"/>
      <c r="C10114" s="27"/>
      <c r="D10114" s="27"/>
      <c r="E10114" s="27"/>
      <c r="F10114" s="26"/>
      <c r="G10114" s="28" t="str">
        <f t="shared" si="35"/>
        <v/>
      </c>
      <c r="H10114" s="31"/>
    </row>
    <row r="10115" spans="2:8">
      <c r="B10115" s="27"/>
      <c r="C10115" s="27"/>
      <c r="D10115" s="27"/>
      <c r="E10115" s="27"/>
      <c r="F10115" s="26"/>
      <c r="G10115" s="28" t="str">
        <f t="shared" si="35"/>
        <v/>
      </c>
      <c r="H10115" s="31"/>
    </row>
    <row r="10116" spans="2:8">
      <c r="B10116" s="27"/>
      <c r="C10116" s="27"/>
      <c r="D10116" s="27"/>
      <c r="E10116" s="27"/>
      <c r="F10116" s="26"/>
      <c r="G10116" s="28" t="str">
        <f t="shared" si="35"/>
        <v/>
      </c>
      <c r="H10116" s="31"/>
    </row>
    <row r="10117" spans="2:8">
      <c r="B10117" s="27"/>
      <c r="C10117" s="27"/>
      <c r="D10117" s="27"/>
      <c r="E10117" s="27"/>
      <c r="F10117" s="26"/>
      <c r="G10117" s="28" t="str">
        <f t="shared" si="35"/>
        <v/>
      </c>
      <c r="H10117" s="31"/>
    </row>
    <row r="10118" spans="2:8">
      <c r="B10118" s="27"/>
      <c r="C10118" s="27"/>
      <c r="D10118" s="27"/>
      <c r="E10118" s="27"/>
      <c r="F10118" s="26"/>
      <c r="G10118" s="28" t="str">
        <f t="shared" si="35"/>
        <v/>
      </c>
      <c r="H10118" s="31"/>
    </row>
    <row r="10119" spans="2:8">
      <c r="B10119" s="27"/>
      <c r="C10119" s="27"/>
      <c r="D10119" s="27"/>
      <c r="E10119" s="27"/>
      <c r="F10119" s="26"/>
      <c r="G10119" s="28" t="str">
        <f t="shared" si="35"/>
        <v/>
      </c>
      <c r="H10119" s="31"/>
    </row>
    <row r="10120" spans="2:8">
      <c r="B10120" s="27"/>
      <c r="C10120" s="27"/>
      <c r="D10120" s="27"/>
      <c r="E10120" s="27"/>
      <c r="F10120" s="26"/>
      <c r="G10120" s="28" t="str">
        <f t="shared" si="35"/>
        <v/>
      </c>
      <c r="H10120" s="31"/>
    </row>
    <row r="10121" spans="2:8">
      <c r="B10121" s="27"/>
      <c r="C10121" s="27"/>
      <c r="D10121" s="27"/>
      <c r="E10121" s="27"/>
      <c r="F10121" s="26"/>
      <c r="G10121" s="28" t="str">
        <f t="shared" si="35"/>
        <v/>
      </c>
      <c r="H10121" s="31"/>
    </row>
    <row r="10122" spans="2:8">
      <c r="B10122" s="27"/>
      <c r="C10122" s="27"/>
      <c r="D10122" s="27"/>
      <c r="E10122" s="27"/>
      <c r="F10122" s="26"/>
      <c r="G10122" s="28" t="str">
        <f t="shared" si="35"/>
        <v/>
      </c>
      <c r="H10122" s="31"/>
    </row>
    <row r="10123" spans="2:8">
      <c r="B10123" s="27"/>
      <c r="C10123" s="27"/>
      <c r="D10123" s="27"/>
      <c r="E10123" s="27"/>
      <c r="F10123" s="26"/>
      <c r="G10123" s="28" t="str">
        <f t="shared" si="35"/>
        <v/>
      </c>
      <c r="H10123" s="31"/>
    </row>
    <row r="10124" spans="2:8">
      <c r="B10124" s="27"/>
      <c r="C10124" s="27"/>
      <c r="D10124" s="27"/>
      <c r="E10124" s="27"/>
      <c r="F10124" s="26"/>
      <c r="G10124" s="28" t="str">
        <f t="shared" si="35"/>
        <v/>
      </c>
      <c r="H10124" s="31"/>
    </row>
    <row r="10125" spans="2:8">
      <c r="B10125" s="27"/>
      <c r="C10125" s="27"/>
      <c r="D10125" s="27"/>
      <c r="E10125" s="27"/>
      <c r="F10125" s="26"/>
      <c r="G10125" s="28" t="str">
        <f t="shared" si="35"/>
        <v/>
      </c>
      <c r="H10125" s="31"/>
    </row>
    <row r="10126" spans="2:8">
      <c r="B10126" s="27"/>
      <c r="C10126" s="27"/>
      <c r="D10126" s="27"/>
      <c r="E10126" s="27"/>
      <c r="F10126" s="26"/>
      <c r="G10126" s="28" t="str">
        <f t="shared" si="35"/>
        <v/>
      </c>
      <c r="H10126" s="31"/>
    </row>
    <row r="10127" spans="2:8">
      <c r="B10127" s="27"/>
      <c r="C10127" s="27"/>
      <c r="D10127" s="27"/>
      <c r="E10127" s="27"/>
      <c r="F10127" s="26"/>
      <c r="G10127" s="28" t="str">
        <f t="shared" si="35"/>
        <v/>
      </c>
      <c r="H10127" s="31"/>
    </row>
    <row r="10128" spans="2:8">
      <c r="B10128" s="27"/>
      <c r="C10128" s="27"/>
      <c r="D10128" s="27"/>
      <c r="E10128" s="27"/>
      <c r="F10128" s="26"/>
      <c r="G10128" s="28" t="str">
        <f t="shared" si="35"/>
        <v/>
      </c>
      <c r="H10128" s="31"/>
    </row>
    <row r="10129" spans="2:8">
      <c r="B10129" s="27"/>
      <c r="C10129" s="27"/>
      <c r="D10129" s="27"/>
      <c r="E10129" s="27"/>
      <c r="F10129" s="26"/>
      <c r="G10129" s="28" t="str">
        <f t="shared" si="35"/>
        <v/>
      </c>
      <c r="H10129" s="31"/>
    </row>
    <row r="10130" spans="2:8">
      <c r="B10130" s="27"/>
      <c r="C10130" s="27"/>
      <c r="D10130" s="27"/>
      <c r="E10130" s="27"/>
      <c r="F10130" s="26"/>
      <c r="G10130" s="28" t="str">
        <f t="shared" si="35"/>
        <v/>
      </c>
      <c r="H10130" s="31"/>
    </row>
    <row r="10131" spans="2:8">
      <c r="B10131" s="27"/>
      <c r="C10131" s="27"/>
      <c r="D10131" s="27"/>
      <c r="E10131" s="27"/>
      <c r="F10131" s="26"/>
      <c r="G10131" s="28" t="str">
        <f t="shared" si="35"/>
        <v/>
      </c>
      <c r="H10131" s="31"/>
    </row>
    <row r="10132" spans="2:8">
      <c r="B10132" s="27"/>
      <c r="C10132" s="27"/>
      <c r="D10132" s="27"/>
      <c r="E10132" s="27"/>
      <c r="F10132" s="26"/>
      <c r="G10132" s="28" t="str">
        <f t="shared" si="35"/>
        <v/>
      </c>
      <c r="H10132" s="31"/>
    </row>
    <row r="10133" spans="2:8">
      <c r="B10133" s="27"/>
      <c r="C10133" s="27"/>
      <c r="D10133" s="27"/>
      <c r="E10133" s="27"/>
      <c r="F10133" s="26"/>
      <c r="G10133" s="28" t="str">
        <f t="shared" si="35"/>
        <v/>
      </c>
      <c r="H10133" s="31"/>
    </row>
    <row r="10134" spans="2:8">
      <c r="B10134" s="27"/>
      <c r="C10134" s="27"/>
      <c r="D10134" s="27"/>
      <c r="E10134" s="27"/>
      <c r="F10134" s="26"/>
      <c r="G10134" s="28" t="str">
        <f t="shared" si="35"/>
        <v/>
      </c>
      <c r="H10134" s="31"/>
    </row>
    <row r="10135" spans="2:8">
      <c r="B10135" s="27"/>
      <c r="C10135" s="27"/>
      <c r="D10135" s="27"/>
      <c r="E10135" s="27"/>
      <c r="F10135" s="26"/>
      <c r="G10135" s="28" t="str">
        <f t="shared" si="35"/>
        <v/>
      </c>
      <c r="H10135" s="31"/>
    </row>
    <row r="10136" spans="2:8">
      <c r="B10136" s="27"/>
      <c r="C10136" s="27"/>
      <c r="D10136" s="27"/>
      <c r="E10136" s="27"/>
      <c r="F10136" s="26"/>
      <c r="G10136" s="28" t="str">
        <f t="shared" si="35"/>
        <v/>
      </c>
      <c r="H10136" s="31"/>
    </row>
    <row r="10137" spans="2:8">
      <c r="B10137" s="27"/>
      <c r="C10137" s="27"/>
      <c r="D10137" s="27"/>
      <c r="E10137" s="27"/>
      <c r="F10137" s="26"/>
      <c r="G10137" s="28" t="str">
        <f t="shared" si="35"/>
        <v/>
      </c>
      <c r="H10137" s="31"/>
    </row>
    <row r="10138" spans="2:8">
      <c r="B10138" s="27"/>
      <c r="C10138" s="27"/>
      <c r="D10138" s="27"/>
      <c r="E10138" s="27"/>
      <c r="F10138" s="26"/>
      <c r="G10138" s="28" t="str">
        <f t="shared" si="35"/>
        <v/>
      </c>
      <c r="H10138" s="31"/>
    </row>
    <row r="10139" spans="2:8">
      <c r="B10139" s="27"/>
      <c r="C10139" s="27"/>
      <c r="D10139" s="27"/>
      <c r="E10139" s="27"/>
      <c r="F10139" s="26"/>
      <c r="G10139" s="28" t="str">
        <f t="shared" si="35"/>
        <v/>
      </c>
      <c r="H10139" s="31"/>
    </row>
    <row r="10140" spans="2:8">
      <c r="B10140" s="27"/>
      <c r="C10140" s="27"/>
      <c r="D10140" s="27"/>
      <c r="E10140" s="27"/>
      <c r="F10140" s="26"/>
      <c r="G10140" s="28" t="str">
        <f t="shared" si="35"/>
        <v/>
      </c>
      <c r="H10140" s="31"/>
    </row>
    <row r="10141" spans="2:8">
      <c r="B10141" s="27"/>
      <c r="C10141" s="27"/>
      <c r="D10141" s="27"/>
      <c r="E10141" s="27"/>
      <c r="F10141" s="26"/>
      <c r="G10141" s="28" t="str">
        <f t="shared" si="35"/>
        <v/>
      </c>
      <c r="H10141" s="31"/>
    </row>
    <row r="10142" spans="2:8">
      <c r="B10142" s="27"/>
      <c r="C10142" s="27"/>
      <c r="D10142" s="27"/>
      <c r="E10142" s="27"/>
      <c r="F10142" s="26"/>
      <c r="G10142" s="28" t="str">
        <f t="shared" si="35"/>
        <v/>
      </c>
      <c r="H10142" s="31"/>
    </row>
    <row r="10143" spans="2:8">
      <c r="B10143" s="27"/>
      <c r="C10143" s="27"/>
      <c r="D10143" s="27"/>
      <c r="E10143" s="27"/>
      <c r="F10143" s="26"/>
      <c r="G10143" s="28" t="str">
        <f t="shared" si="35"/>
        <v/>
      </c>
      <c r="H10143" s="31"/>
    </row>
    <row r="10144" spans="2:8">
      <c r="B10144" s="27"/>
      <c r="C10144" s="27"/>
      <c r="D10144" s="27"/>
      <c r="E10144" s="27"/>
      <c r="F10144" s="26"/>
      <c r="G10144" s="28" t="str">
        <f t="shared" si="35"/>
        <v/>
      </c>
      <c r="H10144" s="31"/>
    </row>
    <row r="10145" spans="2:8">
      <c r="B10145" s="27"/>
      <c r="C10145" s="27"/>
      <c r="D10145" s="27"/>
      <c r="E10145" s="27"/>
      <c r="F10145" s="26"/>
      <c r="G10145" s="28" t="str">
        <f t="shared" si="35"/>
        <v/>
      </c>
      <c r="H10145" s="31"/>
    </row>
    <row r="10146" spans="2:8">
      <c r="B10146" s="27"/>
      <c r="C10146" s="27"/>
      <c r="D10146" s="27"/>
      <c r="E10146" s="27"/>
      <c r="F10146" s="26"/>
      <c r="G10146" s="28" t="str">
        <f t="shared" si="35"/>
        <v/>
      </c>
      <c r="H10146" s="31"/>
    </row>
    <row r="10147" spans="2:8">
      <c r="B10147" s="27"/>
      <c r="C10147" s="27"/>
      <c r="D10147" s="27"/>
      <c r="E10147" s="27"/>
      <c r="F10147" s="26"/>
      <c r="G10147" s="28" t="str">
        <f t="shared" si="35"/>
        <v/>
      </c>
      <c r="H10147" s="31"/>
    </row>
    <row r="10148" spans="2:8">
      <c r="B10148" s="27"/>
      <c r="C10148" s="27"/>
      <c r="D10148" s="27"/>
      <c r="E10148" s="27"/>
      <c r="F10148" s="26"/>
      <c r="G10148" s="28" t="str">
        <f t="shared" si="35"/>
        <v/>
      </c>
      <c r="H10148" s="31"/>
    </row>
    <row r="10149" spans="2:8">
      <c r="B10149" s="27"/>
      <c r="C10149" s="27"/>
      <c r="D10149" s="27"/>
      <c r="E10149" s="27"/>
      <c r="F10149" s="26"/>
      <c r="G10149" s="28" t="str">
        <f t="shared" si="35"/>
        <v/>
      </c>
      <c r="H10149" s="31"/>
    </row>
    <row r="10150" spans="2:8">
      <c r="B10150" s="27"/>
      <c r="C10150" s="27"/>
      <c r="D10150" s="27"/>
      <c r="E10150" s="27"/>
      <c r="F10150" s="26"/>
      <c r="G10150" s="28" t="str">
        <f t="shared" si="35"/>
        <v/>
      </c>
      <c r="H10150" s="31"/>
    </row>
    <row r="10151" spans="2:8">
      <c r="B10151" s="27"/>
      <c r="C10151" s="27"/>
      <c r="D10151" s="27"/>
      <c r="E10151" s="27"/>
      <c r="F10151" s="26"/>
      <c r="G10151" s="28" t="str">
        <f t="shared" si="35"/>
        <v/>
      </c>
      <c r="H10151" s="31"/>
    </row>
    <row r="10152" spans="2:8">
      <c r="B10152" s="27"/>
      <c r="C10152" s="27"/>
      <c r="D10152" s="27"/>
      <c r="E10152" s="27"/>
      <c r="F10152" s="26"/>
      <c r="G10152" s="28" t="str">
        <f t="shared" si="35"/>
        <v/>
      </c>
      <c r="H10152" s="31"/>
    </row>
    <row r="10153" spans="2:8">
      <c r="B10153" s="27"/>
      <c r="C10153" s="27"/>
      <c r="D10153" s="27"/>
      <c r="E10153" s="27"/>
      <c r="F10153" s="26"/>
      <c r="G10153" s="28" t="str">
        <f t="shared" si="35"/>
        <v/>
      </c>
      <c r="H10153" s="31"/>
    </row>
    <row r="10154" spans="2:8">
      <c r="B10154" s="27"/>
      <c r="C10154" s="27"/>
      <c r="D10154" s="27"/>
      <c r="E10154" s="27"/>
      <c r="F10154" s="26"/>
      <c r="G10154" s="28" t="str">
        <f t="shared" si="35"/>
        <v/>
      </c>
      <c r="H10154" s="31"/>
    </row>
    <row r="10155" spans="2:8">
      <c r="B10155" s="27"/>
      <c r="C10155" s="27"/>
      <c r="D10155" s="27"/>
      <c r="E10155" s="27"/>
      <c r="F10155" s="26"/>
      <c r="G10155" s="28" t="str">
        <f t="shared" si="35"/>
        <v/>
      </c>
      <c r="H10155" s="31"/>
    </row>
    <row r="10156" spans="2:8">
      <c r="B10156" s="27"/>
      <c r="C10156" s="27"/>
      <c r="D10156" s="27"/>
      <c r="E10156" s="27"/>
      <c r="F10156" s="26"/>
      <c r="G10156" s="28" t="str">
        <f t="shared" si="35"/>
        <v/>
      </c>
      <c r="H10156" s="31"/>
    </row>
    <row r="10157" spans="2:8">
      <c r="B10157" s="27"/>
      <c r="C10157" s="27"/>
      <c r="D10157" s="27"/>
      <c r="E10157" s="27"/>
      <c r="F10157" s="26"/>
      <c r="G10157" s="28" t="str">
        <f t="shared" si="35"/>
        <v/>
      </c>
      <c r="H10157" s="31"/>
    </row>
    <row r="10158" spans="2:8">
      <c r="B10158" s="27"/>
      <c r="C10158" s="27"/>
      <c r="D10158" s="27"/>
      <c r="E10158" s="27"/>
      <c r="F10158" s="26"/>
      <c r="G10158" s="28" t="str">
        <f t="shared" si="35"/>
        <v/>
      </c>
      <c r="H10158" s="31"/>
    </row>
    <row r="10159" spans="2:8">
      <c r="B10159" s="27"/>
      <c r="C10159" s="27"/>
      <c r="D10159" s="27"/>
      <c r="E10159" s="27"/>
      <c r="F10159" s="26"/>
      <c r="G10159" s="28" t="str">
        <f t="shared" si="35"/>
        <v/>
      </c>
      <c r="H10159" s="31"/>
    </row>
    <row r="10160" spans="2:8">
      <c r="B10160" s="27"/>
      <c r="C10160" s="27"/>
      <c r="D10160" s="27"/>
      <c r="E10160" s="27"/>
      <c r="F10160" s="26"/>
      <c r="G10160" s="28" t="str">
        <f t="shared" si="35"/>
        <v/>
      </c>
      <c r="H10160" s="31"/>
    </row>
    <row r="10161" spans="2:8">
      <c r="B10161" s="27"/>
      <c r="C10161" s="27"/>
      <c r="D10161" s="27"/>
      <c r="E10161" s="27"/>
      <c r="F10161" s="26"/>
      <c r="G10161" s="28" t="str">
        <f t="shared" si="35"/>
        <v/>
      </c>
      <c r="H10161" s="31"/>
    </row>
    <row r="10162" spans="2:8">
      <c r="B10162" s="27"/>
      <c r="C10162" s="27"/>
      <c r="D10162" s="27"/>
      <c r="E10162" s="27"/>
      <c r="F10162" s="26"/>
      <c r="G10162" s="28" t="str">
        <f t="shared" si="35"/>
        <v/>
      </c>
      <c r="H10162" s="31"/>
    </row>
    <row r="10163" spans="2:8">
      <c r="B10163" s="27"/>
      <c r="C10163" s="27"/>
      <c r="D10163" s="27"/>
      <c r="E10163" s="27"/>
      <c r="F10163" s="26"/>
      <c r="G10163" s="28" t="str">
        <f t="shared" si="35"/>
        <v/>
      </c>
      <c r="H10163" s="31"/>
    </row>
    <row r="10164" spans="2:8">
      <c r="B10164" s="27"/>
      <c r="C10164" s="27"/>
      <c r="D10164" s="27"/>
      <c r="E10164" s="27"/>
      <c r="F10164" s="26"/>
      <c r="G10164" s="28" t="str">
        <f t="shared" si="35"/>
        <v/>
      </c>
      <c r="H10164" s="31"/>
    </row>
    <row r="10165" spans="2:8">
      <c r="B10165" s="27"/>
      <c r="C10165" s="27"/>
      <c r="D10165" s="27"/>
      <c r="E10165" s="27"/>
      <c r="F10165" s="26"/>
      <c r="G10165" s="28" t="str">
        <f t="shared" si="35"/>
        <v/>
      </c>
      <c r="H10165" s="31"/>
    </row>
    <row r="10166" spans="2:8">
      <c r="B10166" s="27"/>
      <c r="C10166" s="27"/>
      <c r="D10166" s="27"/>
      <c r="E10166" s="27"/>
      <c r="F10166" s="26"/>
      <c r="G10166" s="28" t="str">
        <f t="shared" ref="G10166:G10229" si="36">IF(F10166="","",IF(F10166="EI",4,IF(F10166="EO",5.2,IF(F10166="EQ",3.9,IF(F10166="ILF",7.5,IF(F10166="EIF",5.4))))))</f>
        <v/>
      </c>
      <c r="H10166" s="31"/>
    </row>
    <row r="10167" spans="2:8">
      <c r="B10167" s="27"/>
      <c r="C10167" s="27"/>
      <c r="D10167" s="27"/>
      <c r="E10167" s="27"/>
      <c r="F10167" s="26"/>
      <c r="G10167" s="28" t="str">
        <f t="shared" si="36"/>
        <v/>
      </c>
      <c r="H10167" s="31"/>
    </row>
    <row r="10168" spans="2:8">
      <c r="B10168" s="27"/>
      <c r="C10168" s="27"/>
      <c r="D10168" s="27"/>
      <c r="E10168" s="27"/>
      <c r="F10168" s="26"/>
      <c r="G10168" s="28" t="str">
        <f t="shared" si="36"/>
        <v/>
      </c>
      <c r="H10168" s="31"/>
    </row>
    <row r="10169" spans="2:8">
      <c r="B10169" s="27"/>
      <c r="C10169" s="27"/>
      <c r="D10169" s="27"/>
      <c r="E10169" s="27"/>
      <c r="F10169" s="26"/>
      <c r="G10169" s="28" t="str">
        <f t="shared" si="36"/>
        <v/>
      </c>
      <c r="H10169" s="31"/>
    </row>
    <row r="10170" spans="2:8">
      <c r="B10170" s="27"/>
      <c r="C10170" s="27"/>
      <c r="D10170" s="27"/>
      <c r="E10170" s="27"/>
      <c r="F10170" s="26"/>
      <c r="G10170" s="28" t="str">
        <f t="shared" si="36"/>
        <v/>
      </c>
      <c r="H10170" s="31"/>
    </row>
    <row r="10171" spans="2:8">
      <c r="B10171" s="27"/>
      <c r="C10171" s="27"/>
      <c r="D10171" s="27"/>
      <c r="E10171" s="27"/>
      <c r="F10171" s="26"/>
      <c r="G10171" s="28" t="str">
        <f t="shared" si="36"/>
        <v/>
      </c>
      <c r="H10171" s="31"/>
    </row>
    <row r="10172" spans="2:8">
      <c r="B10172" s="27"/>
      <c r="C10172" s="27"/>
      <c r="D10172" s="27"/>
      <c r="E10172" s="27"/>
      <c r="F10172" s="26"/>
      <c r="G10172" s="28" t="str">
        <f t="shared" si="36"/>
        <v/>
      </c>
      <c r="H10172" s="31"/>
    </row>
    <row r="10173" spans="2:8">
      <c r="B10173" s="27"/>
      <c r="C10173" s="27"/>
      <c r="D10173" s="27"/>
      <c r="E10173" s="27"/>
      <c r="F10173" s="26"/>
      <c r="G10173" s="28" t="str">
        <f t="shared" si="36"/>
        <v/>
      </c>
      <c r="H10173" s="31"/>
    </row>
    <row r="10174" spans="2:8">
      <c r="B10174" s="27"/>
      <c r="C10174" s="27"/>
      <c r="D10174" s="27"/>
      <c r="E10174" s="27"/>
      <c r="F10174" s="26"/>
      <c r="G10174" s="28" t="str">
        <f t="shared" si="36"/>
        <v/>
      </c>
      <c r="H10174" s="31"/>
    </row>
    <row r="10175" spans="2:8">
      <c r="B10175" s="27"/>
      <c r="C10175" s="27"/>
      <c r="D10175" s="27"/>
      <c r="E10175" s="27"/>
      <c r="F10175" s="26"/>
      <c r="G10175" s="28" t="str">
        <f t="shared" si="36"/>
        <v/>
      </c>
      <c r="H10175" s="31"/>
    </row>
    <row r="10176" spans="2:8">
      <c r="B10176" s="27"/>
      <c r="C10176" s="27"/>
      <c r="D10176" s="27"/>
      <c r="E10176" s="27"/>
      <c r="F10176" s="26"/>
      <c r="G10176" s="28" t="str">
        <f t="shared" si="36"/>
        <v/>
      </c>
      <c r="H10176" s="31"/>
    </row>
    <row r="10177" spans="2:8">
      <c r="B10177" s="27"/>
      <c r="C10177" s="27"/>
      <c r="D10177" s="27"/>
      <c r="E10177" s="27"/>
      <c r="F10177" s="26"/>
      <c r="G10177" s="28" t="str">
        <f t="shared" si="36"/>
        <v/>
      </c>
      <c r="H10177" s="31"/>
    </row>
    <row r="10178" spans="2:8">
      <c r="B10178" s="27"/>
      <c r="C10178" s="27"/>
      <c r="D10178" s="27"/>
      <c r="E10178" s="27"/>
      <c r="F10178" s="26"/>
      <c r="G10178" s="28" t="str">
        <f t="shared" si="36"/>
        <v/>
      </c>
      <c r="H10178" s="31"/>
    </row>
    <row r="10179" spans="2:8">
      <c r="B10179" s="27"/>
      <c r="C10179" s="27"/>
      <c r="D10179" s="27"/>
      <c r="E10179" s="27"/>
      <c r="F10179" s="26"/>
      <c r="G10179" s="28" t="str">
        <f t="shared" si="36"/>
        <v/>
      </c>
      <c r="H10179" s="31"/>
    </row>
    <row r="10180" spans="2:8">
      <c r="B10180" s="27"/>
      <c r="C10180" s="27"/>
      <c r="D10180" s="27"/>
      <c r="E10180" s="27"/>
      <c r="F10180" s="26"/>
      <c r="G10180" s="28" t="str">
        <f t="shared" si="36"/>
        <v/>
      </c>
      <c r="H10180" s="31"/>
    </row>
    <row r="10181" spans="2:8">
      <c r="B10181" s="27"/>
      <c r="C10181" s="27"/>
      <c r="D10181" s="27"/>
      <c r="E10181" s="27"/>
      <c r="F10181" s="26"/>
      <c r="G10181" s="28" t="str">
        <f t="shared" si="36"/>
        <v/>
      </c>
      <c r="H10181" s="31"/>
    </row>
    <row r="10182" spans="2:8">
      <c r="B10182" s="27"/>
      <c r="C10182" s="27"/>
      <c r="D10182" s="27"/>
      <c r="E10182" s="27"/>
      <c r="F10182" s="26"/>
      <c r="G10182" s="28" t="str">
        <f t="shared" si="36"/>
        <v/>
      </c>
      <c r="H10182" s="31"/>
    </row>
    <row r="10183" spans="2:8">
      <c r="B10183" s="27"/>
      <c r="C10183" s="27"/>
      <c r="D10183" s="27"/>
      <c r="E10183" s="27"/>
      <c r="F10183" s="26"/>
      <c r="G10183" s="28" t="str">
        <f t="shared" si="36"/>
        <v/>
      </c>
      <c r="H10183" s="31"/>
    </row>
    <row r="10184" spans="2:8">
      <c r="B10184" s="27"/>
      <c r="C10184" s="27"/>
      <c r="D10184" s="27"/>
      <c r="E10184" s="27"/>
      <c r="F10184" s="26"/>
      <c r="G10184" s="28" t="str">
        <f t="shared" si="36"/>
        <v/>
      </c>
      <c r="H10184" s="31"/>
    </row>
    <row r="10185" spans="2:8">
      <c r="B10185" s="27"/>
      <c r="C10185" s="27"/>
      <c r="D10185" s="27"/>
      <c r="E10185" s="27"/>
      <c r="F10185" s="26"/>
      <c r="G10185" s="28" t="str">
        <f t="shared" si="36"/>
        <v/>
      </c>
      <c r="H10185" s="31"/>
    </row>
    <row r="10186" spans="2:8">
      <c r="B10186" s="27"/>
      <c r="C10186" s="27"/>
      <c r="D10186" s="27"/>
      <c r="E10186" s="27"/>
      <c r="F10186" s="26"/>
      <c r="G10186" s="28" t="str">
        <f t="shared" si="36"/>
        <v/>
      </c>
      <c r="H10186" s="31"/>
    </row>
    <row r="10187" spans="2:8">
      <c r="B10187" s="27"/>
      <c r="C10187" s="27"/>
      <c r="D10187" s="27"/>
      <c r="E10187" s="27"/>
      <c r="F10187" s="26"/>
      <c r="G10187" s="28" t="str">
        <f t="shared" si="36"/>
        <v/>
      </c>
      <c r="H10187" s="31"/>
    </row>
    <row r="10188" spans="2:8">
      <c r="B10188" s="27"/>
      <c r="C10188" s="27"/>
      <c r="D10188" s="27"/>
      <c r="E10188" s="27"/>
      <c r="F10188" s="26"/>
      <c r="G10188" s="28" t="str">
        <f t="shared" si="36"/>
        <v/>
      </c>
      <c r="H10188" s="31"/>
    </row>
    <row r="10189" spans="2:8">
      <c r="B10189" s="27"/>
      <c r="C10189" s="27"/>
      <c r="D10189" s="27"/>
      <c r="E10189" s="27"/>
      <c r="F10189" s="26"/>
      <c r="G10189" s="28" t="str">
        <f t="shared" si="36"/>
        <v/>
      </c>
      <c r="H10189" s="31"/>
    </row>
    <row r="10190" spans="2:8">
      <c r="B10190" s="27"/>
      <c r="C10190" s="27"/>
      <c r="D10190" s="27"/>
      <c r="E10190" s="27"/>
      <c r="F10190" s="26"/>
      <c r="G10190" s="28" t="str">
        <f t="shared" si="36"/>
        <v/>
      </c>
      <c r="H10190" s="31"/>
    </row>
    <row r="10191" spans="2:8">
      <c r="B10191" s="27"/>
      <c r="C10191" s="27"/>
      <c r="D10191" s="27"/>
      <c r="E10191" s="27"/>
      <c r="F10191" s="26"/>
      <c r="G10191" s="28" t="str">
        <f t="shared" si="36"/>
        <v/>
      </c>
      <c r="H10191" s="31"/>
    </row>
    <row r="10192" spans="2:8">
      <c r="B10192" s="27"/>
      <c r="C10192" s="27"/>
      <c r="D10192" s="27"/>
      <c r="E10192" s="27"/>
      <c r="F10192" s="26"/>
      <c r="G10192" s="28" t="str">
        <f t="shared" si="36"/>
        <v/>
      </c>
      <c r="H10192" s="31"/>
    </row>
    <row r="10193" spans="2:8">
      <c r="B10193" s="27"/>
      <c r="C10193" s="27"/>
      <c r="D10193" s="27"/>
      <c r="E10193" s="27"/>
      <c r="F10193" s="26"/>
      <c r="G10193" s="28" t="str">
        <f t="shared" si="36"/>
        <v/>
      </c>
      <c r="H10193" s="31"/>
    </row>
    <row r="10194" spans="2:8">
      <c r="B10194" s="27"/>
      <c r="C10194" s="27"/>
      <c r="D10194" s="27"/>
      <c r="E10194" s="27"/>
      <c r="F10194" s="26"/>
      <c r="G10194" s="28" t="str">
        <f t="shared" si="36"/>
        <v/>
      </c>
      <c r="H10194" s="31"/>
    </row>
    <row r="10195" spans="2:8">
      <c r="B10195" s="27"/>
      <c r="C10195" s="27"/>
      <c r="D10195" s="27"/>
      <c r="E10195" s="27"/>
      <c r="F10195" s="26"/>
      <c r="G10195" s="28" t="str">
        <f t="shared" si="36"/>
        <v/>
      </c>
      <c r="H10195" s="31"/>
    </row>
    <row r="10196" spans="2:8">
      <c r="B10196" s="27"/>
      <c r="C10196" s="27"/>
      <c r="D10196" s="27"/>
      <c r="E10196" s="27"/>
      <c r="F10196" s="26"/>
      <c r="G10196" s="28" t="str">
        <f t="shared" si="36"/>
        <v/>
      </c>
      <c r="H10196" s="31"/>
    </row>
    <row r="10197" spans="2:8">
      <c r="B10197" s="27"/>
      <c r="C10197" s="27"/>
      <c r="D10197" s="27"/>
      <c r="E10197" s="27"/>
      <c r="F10197" s="26"/>
      <c r="G10197" s="28" t="str">
        <f t="shared" si="36"/>
        <v/>
      </c>
      <c r="H10197" s="31"/>
    </row>
    <row r="10198" spans="2:8">
      <c r="B10198" s="27"/>
      <c r="C10198" s="27"/>
      <c r="D10198" s="27"/>
      <c r="E10198" s="27"/>
      <c r="F10198" s="26"/>
      <c r="G10198" s="28" t="str">
        <f t="shared" si="36"/>
        <v/>
      </c>
      <c r="H10198" s="31"/>
    </row>
    <row r="10199" spans="2:8">
      <c r="B10199" s="27"/>
      <c r="C10199" s="27"/>
      <c r="D10199" s="27"/>
      <c r="E10199" s="27"/>
      <c r="F10199" s="26"/>
      <c r="G10199" s="28" t="str">
        <f t="shared" si="36"/>
        <v/>
      </c>
      <c r="H10199" s="31"/>
    </row>
    <row r="10200" spans="2:8">
      <c r="B10200" s="27"/>
      <c r="C10200" s="27"/>
      <c r="D10200" s="27"/>
      <c r="E10200" s="27"/>
      <c r="F10200" s="26"/>
      <c r="G10200" s="28" t="str">
        <f t="shared" si="36"/>
        <v/>
      </c>
      <c r="H10200" s="31"/>
    </row>
    <row r="10201" spans="2:8">
      <c r="B10201" s="27"/>
      <c r="C10201" s="27"/>
      <c r="D10201" s="27"/>
      <c r="E10201" s="27"/>
      <c r="F10201" s="26"/>
      <c r="G10201" s="28" t="str">
        <f t="shared" si="36"/>
        <v/>
      </c>
      <c r="H10201" s="31"/>
    </row>
    <row r="10202" spans="2:8">
      <c r="B10202" s="27"/>
      <c r="C10202" s="27"/>
      <c r="D10202" s="27"/>
      <c r="E10202" s="27"/>
      <c r="F10202" s="26"/>
      <c r="G10202" s="28" t="str">
        <f t="shared" si="36"/>
        <v/>
      </c>
      <c r="H10202" s="31"/>
    </row>
    <row r="10203" spans="2:8">
      <c r="B10203" s="27"/>
      <c r="C10203" s="27"/>
      <c r="D10203" s="27"/>
      <c r="E10203" s="27"/>
      <c r="F10203" s="26"/>
      <c r="G10203" s="28" t="str">
        <f t="shared" si="36"/>
        <v/>
      </c>
      <c r="H10203" s="31"/>
    </row>
    <row r="10204" spans="2:8">
      <c r="B10204" s="27"/>
      <c r="C10204" s="27"/>
      <c r="D10204" s="27"/>
      <c r="E10204" s="27"/>
      <c r="F10204" s="26"/>
      <c r="G10204" s="28" t="str">
        <f t="shared" si="36"/>
        <v/>
      </c>
      <c r="H10204" s="31"/>
    </row>
    <row r="10205" spans="2:8">
      <c r="B10205" s="27"/>
      <c r="C10205" s="27"/>
      <c r="D10205" s="27"/>
      <c r="E10205" s="27"/>
      <c r="F10205" s="26"/>
      <c r="G10205" s="28" t="str">
        <f t="shared" si="36"/>
        <v/>
      </c>
      <c r="H10205" s="31"/>
    </row>
    <row r="10206" spans="2:8">
      <c r="B10206" s="27"/>
      <c r="C10206" s="27"/>
      <c r="D10206" s="27"/>
      <c r="E10206" s="27"/>
      <c r="F10206" s="26"/>
      <c r="G10206" s="28" t="str">
        <f t="shared" si="36"/>
        <v/>
      </c>
      <c r="H10206" s="31"/>
    </row>
    <row r="10207" spans="2:8">
      <c r="B10207" s="27"/>
      <c r="C10207" s="27"/>
      <c r="D10207" s="27"/>
      <c r="E10207" s="27"/>
      <c r="F10207" s="26"/>
      <c r="G10207" s="28" t="str">
        <f t="shared" si="36"/>
        <v/>
      </c>
      <c r="H10207" s="31"/>
    </row>
    <row r="10208" spans="2:8">
      <c r="B10208" s="27"/>
      <c r="C10208" s="27"/>
      <c r="D10208" s="27"/>
      <c r="E10208" s="27"/>
      <c r="F10208" s="26"/>
      <c r="G10208" s="28" t="str">
        <f t="shared" si="36"/>
        <v/>
      </c>
      <c r="H10208" s="31"/>
    </row>
    <row r="10209" spans="2:8">
      <c r="B10209" s="27"/>
      <c r="C10209" s="27"/>
      <c r="D10209" s="27"/>
      <c r="E10209" s="27"/>
      <c r="F10209" s="26"/>
      <c r="G10209" s="28" t="str">
        <f t="shared" si="36"/>
        <v/>
      </c>
      <c r="H10209" s="31"/>
    </row>
    <row r="10210" spans="2:8">
      <c r="B10210" s="27"/>
      <c r="C10210" s="27"/>
      <c r="D10210" s="27"/>
      <c r="E10210" s="27"/>
      <c r="F10210" s="26"/>
      <c r="G10210" s="28" t="str">
        <f t="shared" si="36"/>
        <v/>
      </c>
      <c r="H10210" s="31"/>
    </row>
    <row r="10211" spans="2:8">
      <c r="B10211" s="27"/>
      <c r="C10211" s="27"/>
      <c r="D10211" s="27"/>
      <c r="E10211" s="27"/>
      <c r="F10211" s="26"/>
      <c r="G10211" s="28" t="str">
        <f t="shared" si="36"/>
        <v/>
      </c>
      <c r="H10211" s="31"/>
    </row>
    <row r="10212" spans="2:8">
      <c r="B10212" s="27"/>
      <c r="C10212" s="27"/>
      <c r="D10212" s="27"/>
      <c r="E10212" s="27"/>
      <c r="F10212" s="26"/>
      <c r="G10212" s="28" t="str">
        <f t="shared" si="36"/>
        <v/>
      </c>
      <c r="H10212" s="31"/>
    </row>
    <row r="10213" spans="2:8">
      <c r="B10213" s="27"/>
      <c r="C10213" s="27"/>
      <c r="D10213" s="27"/>
      <c r="E10213" s="27"/>
      <c r="F10213" s="26"/>
      <c r="G10213" s="28" t="str">
        <f t="shared" si="36"/>
        <v/>
      </c>
      <c r="H10213" s="31"/>
    </row>
    <row r="10214" spans="2:8">
      <c r="B10214" s="27"/>
      <c r="C10214" s="27"/>
      <c r="D10214" s="27"/>
      <c r="E10214" s="27"/>
      <c r="F10214" s="26"/>
      <c r="G10214" s="28" t="str">
        <f t="shared" si="36"/>
        <v/>
      </c>
      <c r="H10214" s="31"/>
    </row>
    <row r="10215" spans="2:8">
      <c r="B10215" s="27"/>
      <c r="C10215" s="27"/>
      <c r="D10215" s="27"/>
      <c r="E10215" s="27"/>
      <c r="F10215" s="26"/>
      <c r="G10215" s="28" t="str">
        <f t="shared" si="36"/>
        <v/>
      </c>
      <c r="H10215" s="31"/>
    </row>
    <row r="10216" spans="2:8">
      <c r="B10216" s="27"/>
      <c r="C10216" s="27"/>
      <c r="D10216" s="27"/>
      <c r="E10216" s="27"/>
      <c r="F10216" s="26"/>
      <c r="G10216" s="28" t="str">
        <f t="shared" si="36"/>
        <v/>
      </c>
      <c r="H10216" s="31"/>
    </row>
    <row r="10217" spans="2:8">
      <c r="B10217" s="27"/>
      <c r="C10217" s="27"/>
      <c r="D10217" s="27"/>
      <c r="E10217" s="27"/>
      <c r="F10217" s="26"/>
      <c r="G10217" s="28" t="str">
        <f t="shared" si="36"/>
        <v/>
      </c>
      <c r="H10217" s="31"/>
    </row>
    <row r="10218" spans="2:8">
      <c r="B10218" s="27"/>
      <c r="C10218" s="27"/>
      <c r="D10218" s="27"/>
      <c r="E10218" s="27"/>
      <c r="F10218" s="26"/>
      <c r="G10218" s="28" t="str">
        <f t="shared" si="36"/>
        <v/>
      </c>
      <c r="H10218" s="31"/>
    </row>
    <row r="10219" spans="2:8">
      <c r="B10219" s="27"/>
      <c r="C10219" s="27"/>
      <c r="D10219" s="27"/>
      <c r="E10219" s="27"/>
      <c r="F10219" s="26"/>
      <c r="G10219" s="28" t="str">
        <f t="shared" si="36"/>
        <v/>
      </c>
      <c r="H10219" s="31"/>
    </row>
    <row r="10220" spans="2:8">
      <c r="B10220" s="27"/>
      <c r="C10220" s="27"/>
      <c r="D10220" s="27"/>
      <c r="E10220" s="27"/>
      <c r="F10220" s="26"/>
      <c r="G10220" s="28" t="str">
        <f t="shared" si="36"/>
        <v/>
      </c>
      <c r="H10220" s="31"/>
    </row>
    <row r="10221" spans="2:8">
      <c r="B10221" s="27"/>
      <c r="C10221" s="27"/>
      <c r="D10221" s="27"/>
      <c r="E10221" s="27"/>
      <c r="F10221" s="26"/>
      <c r="G10221" s="28" t="str">
        <f t="shared" si="36"/>
        <v/>
      </c>
      <c r="H10221" s="31"/>
    </row>
    <row r="10222" spans="2:8">
      <c r="B10222" s="27"/>
      <c r="C10222" s="27"/>
      <c r="D10222" s="27"/>
      <c r="E10222" s="27"/>
      <c r="F10222" s="26"/>
      <c r="G10222" s="28" t="str">
        <f t="shared" si="36"/>
        <v/>
      </c>
      <c r="H10222" s="31"/>
    </row>
    <row r="10223" spans="2:8">
      <c r="B10223" s="27"/>
      <c r="C10223" s="27"/>
      <c r="D10223" s="27"/>
      <c r="E10223" s="27"/>
      <c r="F10223" s="26"/>
      <c r="G10223" s="28" t="str">
        <f t="shared" si="36"/>
        <v/>
      </c>
      <c r="H10223" s="31"/>
    </row>
    <row r="10224" spans="2:8">
      <c r="B10224" s="27"/>
      <c r="C10224" s="27"/>
      <c r="D10224" s="27"/>
      <c r="E10224" s="27"/>
      <c r="F10224" s="26"/>
      <c r="G10224" s="28" t="str">
        <f t="shared" si="36"/>
        <v/>
      </c>
      <c r="H10224" s="31"/>
    </row>
    <row r="10225" spans="2:8">
      <c r="B10225" s="27"/>
      <c r="C10225" s="27"/>
      <c r="D10225" s="27"/>
      <c r="E10225" s="27"/>
      <c r="F10225" s="26"/>
      <c r="G10225" s="28" t="str">
        <f t="shared" si="36"/>
        <v/>
      </c>
      <c r="H10225" s="31"/>
    </row>
    <row r="10226" spans="2:8">
      <c r="B10226" s="27"/>
      <c r="C10226" s="27"/>
      <c r="D10226" s="27"/>
      <c r="E10226" s="27"/>
      <c r="F10226" s="26"/>
      <c r="G10226" s="28" t="str">
        <f t="shared" si="36"/>
        <v/>
      </c>
      <c r="H10226" s="31"/>
    </row>
    <row r="10227" spans="2:8">
      <c r="B10227" s="27"/>
      <c r="C10227" s="27"/>
      <c r="D10227" s="27"/>
      <c r="E10227" s="27"/>
      <c r="F10227" s="26"/>
      <c r="G10227" s="28" t="str">
        <f t="shared" si="36"/>
        <v/>
      </c>
      <c r="H10227" s="31"/>
    </row>
    <row r="10228" spans="2:8">
      <c r="B10228" s="27"/>
      <c r="C10228" s="27"/>
      <c r="D10228" s="27"/>
      <c r="E10228" s="27"/>
      <c r="F10228" s="26"/>
      <c r="G10228" s="28" t="str">
        <f t="shared" si="36"/>
        <v/>
      </c>
      <c r="H10228" s="31"/>
    </row>
    <row r="10229" spans="2:8">
      <c r="B10229" s="27"/>
      <c r="C10229" s="27"/>
      <c r="D10229" s="27"/>
      <c r="E10229" s="27"/>
      <c r="F10229" s="26"/>
      <c r="G10229" s="28" t="str">
        <f t="shared" si="36"/>
        <v/>
      </c>
      <c r="H10229" s="31"/>
    </row>
    <row r="10230" spans="2:8">
      <c r="B10230" s="27"/>
      <c r="C10230" s="27"/>
      <c r="D10230" s="27"/>
      <c r="E10230" s="27"/>
      <c r="F10230" s="26"/>
      <c r="G10230" s="28" t="str">
        <f t="shared" ref="G10230:G10293" si="37">IF(F10230="","",IF(F10230="EI",4,IF(F10230="EO",5.2,IF(F10230="EQ",3.9,IF(F10230="ILF",7.5,IF(F10230="EIF",5.4))))))</f>
        <v/>
      </c>
      <c r="H10230" s="31"/>
    </row>
    <row r="10231" spans="2:8">
      <c r="B10231" s="27"/>
      <c r="C10231" s="27"/>
      <c r="D10231" s="27"/>
      <c r="E10231" s="27"/>
      <c r="F10231" s="26"/>
      <c r="G10231" s="28" t="str">
        <f t="shared" si="37"/>
        <v/>
      </c>
      <c r="H10231" s="31"/>
    </row>
    <row r="10232" spans="2:8">
      <c r="B10232" s="27"/>
      <c r="C10232" s="27"/>
      <c r="D10232" s="27"/>
      <c r="E10232" s="27"/>
      <c r="F10232" s="26"/>
      <c r="G10232" s="28" t="str">
        <f t="shared" si="37"/>
        <v/>
      </c>
      <c r="H10232" s="31"/>
    </row>
    <row r="10233" spans="2:8">
      <c r="B10233" s="27"/>
      <c r="C10233" s="27"/>
      <c r="D10233" s="27"/>
      <c r="E10233" s="27"/>
      <c r="F10233" s="26"/>
      <c r="G10233" s="28" t="str">
        <f t="shared" si="37"/>
        <v/>
      </c>
      <c r="H10233" s="31"/>
    </row>
    <row r="10234" spans="2:8">
      <c r="B10234" s="27"/>
      <c r="C10234" s="27"/>
      <c r="D10234" s="27"/>
      <c r="E10234" s="27"/>
      <c r="F10234" s="26"/>
      <c r="G10234" s="28" t="str">
        <f t="shared" si="37"/>
        <v/>
      </c>
      <c r="H10234" s="31"/>
    </row>
    <row r="10235" spans="2:8">
      <c r="B10235" s="27"/>
      <c r="C10235" s="27"/>
      <c r="D10235" s="27"/>
      <c r="E10235" s="27"/>
      <c r="F10235" s="26"/>
      <c r="G10235" s="28" t="str">
        <f t="shared" si="37"/>
        <v/>
      </c>
      <c r="H10235" s="31"/>
    </row>
    <row r="10236" spans="2:8">
      <c r="B10236" s="27"/>
      <c r="C10236" s="27"/>
      <c r="D10236" s="27"/>
      <c r="E10236" s="27"/>
      <c r="F10236" s="26"/>
      <c r="G10236" s="28" t="str">
        <f t="shared" si="37"/>
        <v/>
      </c>
      <c r="H10236" s="31"/>
    </row>
    <row r="10237" spans="2:8">
      <c r="B10237" s="27"/>
      <c r="C10237" s="27"/>
      <c r="D10237" s="27"/>
      <c r="E10237" s="27"/>
      <c r="F10237" s="26"/>
      <c r="G10237" s="28" t="str">
        <f t="shared" si="37"/>
        <v/>
      </c>
      <c r="H10237" s="31"/>
    </row>
    <row r="10238" spans="2:8">
      <c r="B10238" s="27"/>
      <c r="C10238" s="27"/>
      <c r="D10238" s="27"/>
      <c r="E10238" s="27"/>
      <c r="F10238" s="26"/>
      <c r="G10238" s="28" t="str">
        <f t="shared" si="37"/>
        <v/>
      </c>
      <c r="H10238" s="31"/>
    </row>
    <row r="10239" spans="2:8">
      <c r="B10239" s="27"/>
      <c r="C10239" s="27"/>
      <c r="D10239" s="27"/>
      <c r="E10239" s="27"/>
      <c r="F10239" s="26"/>
      <c r="G10239" s="28" t="str">
        <f t="shared" si="37"/>
        <v/>
      </c>
      <c r="H10239" s="31"/>
    </row>
    <row r="10240" spans="2:8">
      <c r="B10240" s="27"/>
      <c r="C10240" s="27"/>
      <c r="D10240" s="27"/>
      <c r="E10240" s="27"/>
      <c r="F10240" s="26"/>
      <c r="G10240" s="28" t="str">
        <f t="shared" si="37"/>
        <v/>
      </c>
      <c r="H10240" s="31"/>
    </row>
    <row r="10241" spans="2:8">
      <c r="B10241" s="27"/>
      <c r="C10241" s="27"/>
      <c r="D10241" s="27"/>
      <c r="E10241" s="27"/>
      <c r="F10241" s="26"/>
      <c r="G10241" s="28" t="str">
        <f t="shared" si="37"/>
        <v/>
      </c>
      <c r="H10241" s="31"/>
    </row>
    <row r="10242" spans="2:8">
      <c r="B10242" s="27"/>
      <c r="C10242" s="27"/>
      <c r="D10242" s="27"/>
      <c r="E10242" s="27"/>
      <c r="F10242" s="26"/>
      <c r="G10242" s="28" t="str">
        <f t="shared" si="37"/>
        <v/>
      </c>
      <c r="H10242" s="31"/>
    </row>
    <row r="10243" spans="2:8">
      <c r="B10243" s="27"/>
      <c r="C10243" s="27"/>
      <c r="D10243" s="27"/>
      <c r="E10243" s="27"/>
      <c r="F10243" s="26"/>
      <c r="G10243" s="28" t="str">
        <f t="shared" si="37"/>
        <v/>
      </c>
      <c r="H10243" s="31"/>
    </row>
    <row r="10244" spans="2:8">
      <c r="B10244" s="27"/>
      <c r="C10244" s="27"/>
      <c r="D10244" s="27"/>
      <c r="E10244" s="27"/>
      <c r="F10244" s="26"/>
      <c r="G10244" s="28" t="str">
        <f t="shared" si="37"/>
        <v/>
      </c>
      <c r="H10244" s="31"/>
    </row>
    <row r="10245" spans="2:8">
      <c r="B10245" s="27"/>
      <c r="C10245" s="27"/>
      <c r="D10245" s="27"/>
      <c r="E10245" s="27"/>
      <c r="F10245" s="26"/>
      <c r="G10245" s="28" t="str">
        <f t="shared" si="37"/>
        <v/>
      </c>
      <c r="H10245" s="31"/>
    </row>
    <row r="10246" spans="2:8">
      <c r="B10246" s="27"/>
      <c r="C10246" s="27"/>
      <c r="D10246" s="27"/>
      <c r="E10246" s="27"/>
      <c r="F10246" s="26"/>
      <c r="G10246" s="28" t="str">
        <f t="shared" si="37"/>
        <v/>
      </c>
      <c r="H10246" s="31"/>
    </row>
    <row r="10247" spans="2:8">
      <c r="B10247" s="27"/>
      <c r="C10247" s="27"/>
      <c r="D10247" s="27"/>
      <c r="E10247" s="27"/>
      <c r="F10247" s="26"/>
      <c r="G10247" s="28" t="str">
        <f t="shared" si="37"/>
        <v/>
      </c>
      <c r="H10247" s="31"/>
    </row>
    <row r="10248" spans="2:8">
      <c r="B10248" s="27"/>
      <c r="C10248" s="27"/>
      <c r="D10248" s="27"/>
      <c r="E10248" s="27"/>
      <c r="F10248" s="26"/>
      <c r="G10248" s="28" t="str">
        <f t="shared" si="37"/>
        <v/>
      </c>
      <c r="H10248" s="31"/>
    </row>
    <row r="10249" spans="2:8">
      <c r="B10249" s="27"/>
      <c r="C10249" s="27"/>
      <c r="D10249" s="27"/>
      <c r="E10249" s="27"/>
      <c r="F10249" s="26"/>
      <c r="G10249" s="28" t="str">
        <f t="shared" si="37"/>
        <v/>
      </c>
      <c r="H10249" s="31"/>
    </row>
    <row r="10250" spans="2:8">
      <c r="B10250" s="27"/>
      <c r="C10250" s="27"/>
      <c r="D10250" s="27"/>
      <c r="E10250" s="27"/>
      <c r="F10250" s="26"/>
      <c r="G10250" s="28" t="str">
        <f t="shared" si="37"/>
        <v/>
      </c>
      <c r="H10250" s="31"/>
    </row>
    <row r="10251" spans="2:8">
      <c r="B10251" s="27"/>
      <c r="C10251" s="27"/>
      <c r="D10251" s="27"/>
      <c r="E10251" s="27"/>
      <c r="F10251" s="26"/>
      <c r="G10251" s="28" t="str">
        <f t="shared" si="37"/>
        <v/>
      </c>
      <c r="H10251" s="31"/>
    </row>
    <row r="10252" spans="2:8">
      <c r="B10252" s="27"/>
      <c r="C10252" s="27"/>
      <c r="D10252" s="27"/>
      <c r="E10252" s="27"/>
      <c r="F10252" s="26"/>
      <c r="G10252" s="28" t="str">
        <f t="shared" si="37"/>
        <v/>
      </c>
      <c r="H10252" s="31"/>
    </row>
    <row r="10253" spans="2:8">
      <c r="B10253" s="27"/>
      <c r="C10253" s="27"/>
      <c r="D10253" s="27"/>
      <c r="E10253" s="27"/>
      <c r="F10253" s="26"/>
      <c r="G10253" s="28" t="str">
        <f t="shared" si="37"/>
        <v/>
      </c>
      <c r="H10253" s="31"/>
    </row>
    <row r="10254" spans="2:8">
      <c r="B10254" s="27"/>
      <c r="C10254" s="27"/>
      <c r="D10254" s="27"/>
      <c r="E10254" s="27"/>
      <c r="F10254" s="26"/>
      <c r="G10254" s="28" t="str">
        <f t="shared" si="37"/>
        <v/>
      </c>
      <c r="H10254" s="31"/>
    </row>
    <row r="10255" spans="2:8">
      <c r="B10255" s="27"/>
      <c r="C10255" s="27"/>
      <c r="D10255" s="27"/>
      <c r="E10255" s="27"/>
      <c r="F10255" s="26"/>
      <c r="G10255" s="28" t="str">
        <f t="shared" si="37"/>
        <v/>
      </c>
      <c r="H10255" s="31"/>
    </row>
    <row r="10256" spans="2:8">
      <c r="B10256" s="27"/>
      <c r="C10256" s="27"/>
      <c r="D10256" s="27"/>
      <c r="E10256" s="27"/>
      <c r="F10256" s="26"/>
      <c r="G10256" s="28" t="str">
        <f t="shared" si="37"/>
        <v/>
      </c>
      <c r="H10256" s="31"/>
    </row>
    <row r="10257" spans="2:8">
      <c r="B10257" s="27"/>
      <c r="C10257" s="27"/>
      <c r="D10257" s="27"/>
      <c r="E10257" s="27"/>
      <c r="F10257" s="26"/>
      <c r="G10257" s="28" t="str">
        <f t="shared" si="37"/>
        <v/>
      </c>
      <c r="H10257" s="31"/>
    </row>
    <row r="10258" spans="2:8">
      <c r="B10258" s="27"/>
      <c r="C10258" s="27"/>
      <c r="D10258" s="27"/>
      <c r="E10258" s="27"/>
      <c r="F10258" s="26"/>
      <c r="G10258" s="28" t="str">
        <f t="shared" si="37"/>
        <v/>
      </c>
      <c r="H10258" s="31"/>
    </row>
    <row r="10259" spans="2:8">
      <c r="B10259" s="27"/>
      <c r="C10259" s="27"/>
      <c r="D10259" s="27"/>
      <c r="E10259" s="27"/>
      <c r="F10259" s="26"/>
      <c r="G10259" s="28" t="str">
        <f t="shared" si="37"/>
        <v/>
      </c>
      <c r="H10259" s="31"/>
    </row>
    <row r="10260" spans="2:8">
      <c r="B10260" s="27"/>
      <c r="C10260" s="27"/>
      <c r="D10260" s="27"/>
      <c r="E10260" s="27"/>
      <c r="F10260" s="26"/>
      <c r="G10260" s="28" t="str">
        <f t="shared" si="37"/>
        <v/>
      </c>
      <c r="H10260" s="31"/>
    </row>
    <row r="10261" spans="2:8">
      <c r="B10261" s="27"/>
      <c r="C10261" s="27"/>
      <c r="D10261" s="27"/>
      <c r="E10261" s="27"/>
      <c r="F10261" s="26"/>
      <c r="G10261" s="28" t="str">
        <f t="shared" si="37"/>
        <v/>
      </c>
      <c r="H10261" s="31"/>
    </row>
    <row r="10262" spans="2:8">
      <c r="B10262" s="27"/>
      <c r="C10262" s="27"/>
      <c r="D10262" s="27"/>
      <c r="E10262" s="27"/>
      <c r="F10262" s="26"/>
      <c r="G10262" s="28" t="str">
        <f t="shared" si="37"/>
        <v/>
      </c>
      <c r="H10262" s="31"/>
    </row>
    <row r="10263" spans="2:8">
      <c r="B10263" s="27"/>
      <c r="C10263" s="27"/>
      <c r="D10263" s="27"/>
      <c r="E10263" s="27"/>
      <c r="F10263" s="26"/>
      <c r="G10263" s="28" t="str">
        <f t="shared" si="37"/>
        <v/>
      </c>
      <c r="H10263" s="31"/>
    </row>
    <row r="10264" spans="2:8">
      <c r="B10264" s="27"/>
      <c r="C10264" s="27"/>
      <c r="D10264" s="27"/>
      <c r="E10264" s="27"/>
      <c r="F10264" s="26"/>
      <c r="G10264" s="28" t="str">
        <f t="shared" si="37"/>
        <v/>
      </c>
      <c r="H10264" s="31"/>
    </row>
    <row r="10265" spans="2:8">
      <c r="B10265" s="27"/>
      <c r="C10265" s="27"/>
      <c r="D10265" s="27"/>
      <c r="E10265" s="27"/>
      <c r="F10265" s="26"/>
      <c r="G10265" s="28" t="str">
        <f t="shared" si="37"/>
        <v/>
      </c>
      <c r="H10265" s="31"/>
    </row>
    <row r="10266" spans="2:8">
      <c r="B10266" s="27"/>
      <c r="C10266" s="27"/>
      <c r="D10266" s="27"/>
      <c r="E10266" s="27"/>
      <c r="F10266" s="26"/>
      <c r="G10266" s="28" t="str">
        <f t="shared" si="37"/>
        <v/>
      </c>
      <c r="H10266" s="31"/>
    </row>
    <row r="10267" spans="2:8">
      <c r="B10267" s="27"/>
      <c r="C10267" s="27"/>
      <c r="D10267" s="27"/>
      <c r="E10267" s="27"/>
      <c r="F10267" s="26"/>
      <c r="G10267" s="28" t="str">
        <f t="shared" si="37"/>
        <v/>
      </c>
      <c r="H10267" s="31"/>
    </row>
    <row r="10268" spans="2:8">
      <c r="B10268" s="27"/>
      <c r="C10268" s="27"/>
      <c r="D10268" s="27"/>
      <c r="E10268" s="27"/>
      <c r="F10268" s="26"/>
      <c r="G10268" s="28" t="str">
        <f t="shared" si="37"/>
        <v/>
      </c>
      <c r="H10268" s="31"/>
    </row>
    <row r="10269" spans="2:8">
      <c r="B10269" s="27"/>
      <c r="C10269" s="27"/>
      <c r="D10269" s="27"/>
      <c r="E10269" s="27"/>
      <c r="F10269" s="26"/>
      <c r="G10269" s="28" t="str">
        <f t="shared" si="37"/>
        <v/>
      </c>
      <c r="H10269" s="31"/>
    </row>
    <row r="10270" spans="2:8">
      <c r="B10270" s="27"/>
      <c r="C10270" s="27"/>
      <c r="D10270" s="27"/>
      <c r="E10270" s="27"/>
      <c r="F10270" s="26"/>
      <c r="G10270" s="28" t="str">
        <f t="shared" si="37"/>
        <v/>
      </c>
      <c r="H10270" s="31"/>
    </row>
    <row r="10271" spans="2:8">
      <c r="B10271" s="27"/>
      <c r="C10271" s="27"/>
      <c r="D10271" s="27"/>
      <c r="E10271" s="27"/>
      <c r="F10271" s="26"/>
      <c r="G10271" s="28" t="str">
        <f t="shared" si="37"/>
        <v/>
      </c>
      <c r="H10271" s="31"/>
    </row>
    <row r="10272" spans="2:8">
      <c r="B10272" s="27"/>
      <c r="C10272" s="27"/>
      <c r="D10272" s="27"/>
      <c r="E10272" s="27"/>
      <c r="F10272" s="26"/>
      <c r="G10272" s="28" t="str">
        <f t="shared" si="37"/>
        <v/>
      </c>
      <c r="H10272" s="31"/>
    </row>
    <row r="10273" spans="2:8">
      <c r="B10273" s="27"/>
      <c r="C10273" s="27"/>
      <c r="D10273" s="27"/>
      <c r="E10273" s="27"/>
      <c r="F10273" s="26"/>
      <c r="G10273" s="28" t="str">
        <f t="shared" si="37"/>
        <v/>
      </c>
      <c r="H10273" s="31"/>
    </row>
    <row r="10274" spans="2:8">
      <c r="B10274" s="27"/>
      <c r="C10274" s="27"/>
      <c r="D10274" s="27"/>
      <c r="E10274" s="27"/>
      <c r="F10274" s="26"/>
      <c r="G10274" s="28" t="str">
        <f t="shared" si="37"/>
        <v/>
      </c>
      <c r="H10274" s="31"/>
    </row>
    <row r="10275" spans="2:8">
      <c r="B10275" s="27"/>
      <c r="C10275" s="27"/>
      <c r="D10275" s="27"/>
      <c r="E10275" s="27"/>
      <c r="F10275" s="26"/>
      <c r="G10275" s="28" t="str">
        <f t="shared" si="37"/>
        <v/>
      </c>
      <c r="H10275" s="31"/>
    </row>
    <row r="10276" spans="2:8">
      <c r="B10276" s="27"/>
      <c r="C10276" s="27"/>
      <c r="D10276" s="27"/>
      <c r="E10276" s="27"/>
      <c r="F10276" s="26"/>
      <c r="G10276" s="28" t="str">
        <f t="shared" si="37"/>
        <v/>
      </c>
      <c r="H10276" s="31"/>
    </row>
    <row r="10277" spans="2:8">
      <c r="B10277" s="27"/>
      <c r="C10277" s="27"/>
      <c r="D10277" s="27"/>
      <c r="E10277" s="27"/>
      <c r="F10277" s="26"/>
      <c r="G10277" s="28" t="str">
        <f t="shared" si="37"/>
        <v/>
      </c>
      <c r="H10277" s="31"/>
    </row>
    <row r="10278" spans="2:8">
      <c r="B10278" s="27"/>
      <c r="C10278" s="27"/>
      <c r="D10278" s="27"/>
      <c r="E10278" s="27"/>
      <c r="F10278" s="26"/>
      <c r="G10278" s="28" t="str">
        <f t="shared" si="37"/>
        <v/>
      </c>
      <c r="H10278" s="31"/>
    </row>
    <row r="10279" spans="2:8">
      <c r="B10279" s="27"/>
      <c r="C10279" s="27"/>
      <c r="D10279" s="27"/>
      <c r="E10279" s="27"/>
      <c r="F10279" s="26"/>
      <c r="G10279" s="28" t="str">
        <f t="shared" si="37"/>
        <v/>
      </c>
      <c r="H10279" s="31"/>
    </row>
    <row r="10280" spans="2:8">
      <c r="B10280" s="27"/>
      <c r="C10280" s="27"/>
      <c r="D10280" s="27"/>
      <c r="E10280" s="27"/>
      <c r="F10280" s="26"/>
      <c r="G10280" s="28" t="str">
        <f t="shared" si="37"/>
        <v/>
      </c>
      <c r="H10280" s="31"/>
    </row>
    <row r="10281" spans="2:8">
      <c r="B10281" s="27"/>
      <c r="C10281" s="27"/>
      <c r="D10281" s="27"/>
      <c r="E10281" s="27"/>
      <c r="F10281" s="26"/>
      <c r="G10281" s="28" t="str">
        <f t="shared" si="37"/>
        <v/>
      </c>
      <c r="H10281" s="31"/>
    </row>
    <row r="10282" spans="2:8">
      <c r="B10282" s="27"/>
      <c r="C10282" s="27"/>
      <c r="D10282" s="27"/>
      <c r="E10282" s="27"/>
      <c r="F10282" s="26"/>
      <c r="G10282" s="28" t="str">
        <f t="shared" si="37"/>
        <v/>
      </c>
      <c r="H10282" s="31"/>
    </row>
    <row r="10283" spans="2:8">
      <c r="B10283" s="27"/>
      <c r="C10283" s="27"/>
      <c r="D10283" s="27"/>
      <c r="E10283" s="27"/>
      <c r="F10283" s="26"/>
      <c r="G10283" s="28" t="str">
        <f t="shared" si="37"/>
        <v/>
      </c>
      <c r="H10283" s="31"/>
    </row>
    <row r="10284" spans="2:8">
      <c r="B10284" s="27"/>
      <c r="C10284" s="27"/>
      <c r="D10284" s="27"/>
      <c r="E10284" s="27"/>
      <c r="F10284" s="26"/>
      <c r="G10284" s="28" t="str">
        <f t="shared" si="37"/>
        <v/>
      </c>
      <c r="H10284" s="31"/>
    </row>
    <row r="10285" spans="2:8">
      <c r="B10285" s="27"/>
      <c r="C10285" s="27"/>
      <c r="D10285" s="27"/>
      <c r="E10285" s="27"/>
      <c r="F10285" s="26"/>
      <c r="G10285" s="28" t="str">
        <f t="shared" si="37"/>
        <v/>
      </c>
      <c r="H10285" s="31"/>
    </row>
    <row r="10286" spans="2:8">
      <c r="B10286" s="27"/>
      <c r="C10286" s="27"/>
      <c r="D10286" s="27"/>
      <c r="E10286" s="27"/>
      <c r="F10286" s="26"/>
      <c r="G10286" s="28" t="str">
        <f t="shared" si="37"/>
        <v/>
      </c>
      <c r="H10286" s="31"/>
    </row>
    <row r="10287" spans="2:8">
      <c r="B10287" s="27"/>
      <c r="C10287" s="27"/>
      <c r="D10287" s="27"/>
      <c r="E10287" s="27"/>
      <c r="F10287" s="26"/>
      <c r="G10287" s="28" t="str">
        <f t="shared" si="37"/>
        <v/>
      </c>
      <c r="H10287" s="31"/>
    </row>
    <row r="10288" spans="2:8">
      <c r="B10288" s="27"/>
      <c r="C10288" s="27"/>
      <c r="D10288" s="27"/>
      <c r="E10288" s="27"/>
      <c r="F10288" s="26"/>
      <c r="G10288" s="28" t="str">
        <f t="shared" si="37"/>
        <v/>
      </c>
      <c r="H10288" s="31"/>
    </row>
    <row r="10289" spans="2:8">
      <c r="B10289" s="27"/>
      <c r="C10289" s="27"/>
      <c r="D10289" s="27"/>
      <c r="E10289" s="27"/>
      <c r="F10289" s="26"/>
      <c r="G10289" s="28" t="str">
        <f t="shared" si="37"/>
        <v/>
      </c>
      <c r="H10289" s="31"/>
    </row>
    <row r="10290" spans="2:8">
      <c r="B10290" s="27"/>
      <c r="C10290" s="27"/>
      <c r="D10290" s="27"/>
      <c r="E10290" s="27"/>
      <c r="F10290" s="26"/>
      <c r="G10290" s="28" t="str">
        <f t="shared" si="37"/>
        <v/>
      </c>
      <c r="H10290" s="31"/>
    </row>
    <row r="10291" spans="2:8">
      <c r="B10291" s="27"/>
      <c r="C10291" s="27"/>
      <c r="D10291" s="27"/>
      <c r="E10291" s="27"/>
      <c r="F10291" s="26"/>
      <c r="G10291" s="28" t="str">
        <f t="shared" si="37"/>
        <v/>
      </c>
      <c r="H10291" s="31"/>
    </row>
    <row r="10292" spans="2:8">
      <c r="B10292" s="27"/>
      <c r="C10292" s="27"/>
      <c r="D10292" s="27"/>
      <c r="E10292" s="27"/>
      <c r="F10292" s="26"/>
      <c r="G10292" s="28" t="str">
        <f t="shared" si="37"/>
        <v/>
      </c>
      <c r="H10292" s="31"/>
    </row>
    <row r="10293" spans="2:8">
      <c r="B10293" s="27"/>
      <c r="C10293" s="27"/>
      <c r="D10293" s="27"/>
      <c r="E10293" s="27"/>
      <c r="F10293" s="26"/>
      <c r="G10293" s="28" t="str">
        <f t="shared" si="37"/>
        <v/>
      </c>
      <c r="H10293" s="31"/>
    </row>
    <row r="10294" spans="2:8">
      <c r="B10294" s="27"/>
      <c r="C10294" s="27"/>
      <c r="D10294" s="27"/>
      <c r="E10294" s="27"/>
      <c r="F10294" s="26"/>
      <c r="G10294" s="28" t="str">
        <f t="shared" ref="G10294:G10357" si="38">IF(F10294="","",IF(F10294="EI",4,IF(F10294="EO",5.2,IF(F10294="EQ",3.9,IF(F10294="ILF",7.5,IF(F10294="EIF",5.4))))))</f>
        <v/>
      </c>
      <c r="H10294" s="31"/>
    </row>
    <row r="10295" spans="2:8">
      <c r="B10295" s="27"/>
      <c r="C10295" s="27"/>
      <c r="D10295" s="27"/>
      <c r="E10295" s="27"/>
      <c r="F10295" s="26"/>
      <c r="G10295" s="28" t="str">
        <f t="shared" si="38"/>
        <v/>
      </c>
      <c r="H10295" s="31"/>
    </row>
    <row r="10296" spans="2:8">
      <c r="B10296" s="27"/>
      <c r="C10296" s="27"/>
      <c r="D10296" s="27"/>
      <c r="E10296" s="27"/>
      <c r="F10296" s="26"/>
      <c r="G10296" s="28" t="str">
        <f t="shared" si="38"/>
        <v/>
      </c>
      <c r="H10296" s="31"/>
    </row>
    <row r="10297" spans="2:8">
      <c r="B10297" s="27"/>
      <c r="C10297" s="27"/>
      <c r="D10297" s="27"/>
      <c r="E10297" s="27"/>
      <c r="F10297" s="26"/>
      <c r="G10297" s="28" t="str">
        <f t="shared" si="38"/>
        <v/>
      </c>
      <c r="H10297" s="31"/>
    </row>
    <row r="10298" spans="2:8">
      <c r="B10298" s="27"/>
      <c r="C10298" s="27"/>
      <c r="D10298" s="27"/>
      <c r="E10298" s="27"/>
      <c r="F10298" s="26"/>
      <c r="G10298" s="28" t="str">
        <f t="shared" si="38"/>
        <v/>
      </c>
      <c r="H10298" s="31"/>
    </row>
    <row r="10299" spans="2:8">
      <c r="B10299" s="27"/>
      <c r="C10299" s="27"/>
      <c r="D10299" s="27"/>
      <c r="E10299" s="27"/>
      <c r="F10299" s="26"/>
      <c r="G10299" s="28" t="str">
        <f t="shared" si="38"/>
        <v/>
      </c>
      <c r="H10299" s="31"/>
    </row>
    <row r="10300" spans="2:8">
      <c r="B10300" s="27"/>
      <c r="C10300" s="27"/>
      <c r="D10300" s="27"/>
      <c r="E10300" s="27"/>
      <c r="F10300" s="26"/>
      <c r="G10300" s="28" t="str">
        <f t="shared" si="38"/>
        <v/>
      </c>
      <c r="H10300" s="31"/>
    </row>
    <row r="10301" spans="2:8">
      <c r="B10301" s="27"/>
      <c r="C10301" s="27"/>
      <c r="D10301" s="27"/>
      <c r="E10301" s="27"/>
      <c r="F10301" s="26"/>
      <c r="G10301" s="28" t="str">
        <f t="shared" si="38"/>
        <v/>
      </c>
      <c r="H10301" s="31"/>
    </row>
    <row r="10302" spans="2:8">
      <c r="B10302" s="27"/>
      <c r="C10302" s="27"/>
      <c r="D10302" s="27"/>
      <c r="E10302" s="27"/>
      <c r="F10302" s="26"/>
      <c r="G10302" s="28" t="str">
        <f t="shared" si="38"/>
        <v/>
      </c>
      <c r="H10302" s="31"/>
    </row>
    <row r="10303" spans="2:8">
      <c r="B10303" s="27"/>
      <c r="C10303" s="27"/>
      <c r="D10303" s="27"/>
      <c r="E10303" s="27"/>
      <c r="F10303" s="26"/>
      <c r="G10303" s="28" t="str">
        <f t="shared" si="38"/>
        <v/>
      </c>
      <c r="H10303" s="31"/>
    </row>
    <row r="10304" spans="2:8">
      <c r="B10304" s="27"/>
      <c r="C10304" s="27"/>
      <c r="D10304" s="27"/>
      <c r="E10304" s="27"/>
      <c r="F10304" s="26"/>
      <c r="G10304" s="28" t="str">
        <f t="shared" si="38"/>
        <v/>
      </c>
      <c r="H10304" s="31"/>
    </row>
    <row r="10305" spans="2:8">
      <c r="B10305" s="27"/>
      <c r="C10305" s="27"/>
      <c r="D10305" s="27"/>
      <c r="E10305" s="27"/>
      <c r="F10305" s="26"/>
      <c r="G10305" s="28" t="str">
        <f t="shared" si="38"/>
        <v/>
      </c>
      <c r="H10305" s="31"/>
    </row>
    <row r="10306" spans="2:8">
      <c r="B10306" s="27"/>
      <c r="C10306" s="27"/>
      <c r="D10306" s="27"/>
      <c r="E10306" s="27"/>
      <c r="F10306" s="26"/>
      <c r="G10306" s="28" t="str">
        <f t="shared" si="38"/>
        <v/>
      </c>
      <c r="H10306" s="31"/>
    </row>
    <row r="10307" spans="2:8">
      <c r="B10307" s="27"/>
      <c r="C10307" s="27"/>
      <c r="D10307" s="27"/>
      <c r="E10307" s="27"/>
      <c r="F10307" s="26"/>
      <c r="G10307" s="28" t="str">
        <f t="shared" si="38"/>
        <v/>
      </c>
      <c r="H10307" s="31"/>
    </row>
    <row r="10308" spans="2:8">
      <c r="B10308" s="27"/>
      <c r="C10308" s="27"/>
      <c r="D10308" s="27"/>
      <c r="E10308" s="27"/>
      <c r="F10308" s="26"/>
      <c r="G10308" s="28" t="str">
        <f t="shared" si="38"/>
        <v/>
      </c>
      <c r="H10308" s="31"/>
    </row>
    <row r="10309" spans="2:8">
      <c r="B10309" s="27"/>
      <c r="C10309" s="27"/>
      <c r="D10309" s="27"/>
      <c r="E10309" s="27"/>
      <c r="F10309" s="26"/>
      <c r="G10309" s="28" t="str">
        <f t="shared" si="38"/>
        <v/>
      </c>
      <c r="H10309" s="31"/>
    </row>
    <row r="10310" spans="2:8">
      <c r="B10310" s="27"/>
      <c r="C10310" s="27"/>
      <c r="D10310" s="27"/>
      <c r="E10310" s="27"/>
      <c r="F10310" s="26"/>
      <c r="G10310" s="28" t="str">
        <f t="shared" si="38"/>
        <v/>
      </c>
      <c r="H10310" s="31"/>
    </row>
    <row r="10311" spans="2:8">
      <c r="B10311" s="27"/>
      <c r="C10311" s="27"/>
      <c r="D10311" s="27"/>
      <c r="E10311" s="27"/>
      <c r="F10311" s="26"/>
      <c r="G10311" s="28" t="str">
        <f t="shared" si="38"/>
        <v/>
      </c>
      <c r="H10311" s="31"/>
    </row>
    <row r="10312" spans="2:8">
      <c r="B10312" s="27"/>
      <c r="C10312" s="27"/>
      <c r="D10312" s="27"/>
      <c r="E10312" s="27"/>
      <c r="F10312" s="26"/>
      <c r="G10312" s="28" t="str">
        <f t="shared" si="38"/>
        <v/>
      </c>
      <c r="H10312" s="31"/>
    </row>
    <row r="10313" spans="2:8">
      <c r="B10313" s="27"/>
      <c r="C10313" s="27"/>
      <c r="D10313" s="27"/>
      <c r="E10313" s="27"/>
      <c r="F10313" s="26"/>
      <c r="G10313" s="28" t="str">
        <f t="shared" si="38"/>
        <v/>
      </c>
      <c r="H10313" s="31"/>
    </row>
    <row r="10314" spans="2:8">
      <c r="B10314" s="27"/>
      <c r="C10314" s="27"/>
      <c r="D10314" s="27"/>
      <c r="E10314" s="27"/>
      <c r="F10314" s="26"/>
      <c r="G10314" s="28" t="str">
        <f t="shared" si="38"/>
        <v/>
      </c>
      <c r="H10314" s="31"/>
    </row>
    <row r="10315" spans="2:8">
      <c r="B10315" s="27"/>
      <c r="C10315" s="27"/>
      <c r="D10315" s="27"/>
      <c r="E10315" s="27"/>
      <c r="F10315" s="26"/>
      <c r="G10315" s="28" t="str">
        <f t="shared" si="38"/>
        <v/>
      </c>
      <c r="H10315" s="31"/>
    </row>
    <row r="10316" spans="2:8">
      <c r="B10316" s="27"/>
      <c r="C10316" s="27"/>
      <c r="D10316" s="27"/>
      <c r="E10316" s="27"/>
      <c r="F10316" s="26"/>
      <c r="G10316" s="28" t="str">
        <f t="shared" si="38"/>
        <v/>
      </c>
      <c r="H10316" s="31"/>
    </row>
    <row r="10317" spans="2:8">
      <c r="B10317" s="27"/>
      <c r="C10317" s="27"/>
      <c r="D10317" s="27"/>
      <c r="E10317" s="27"/>
      <c r="F10317" s="26"/>
      <c r="G10317" s="28" t="str">
        <f t="shared" si="38"/>
        <v/>
      </c>
      <c r="H10317" s="31"/>
    </row>
    <row r="10318" spans="2:8">
      <c r="B10318" s="27"/>
      <c r="C10318" s="27"/>
      <c r="D10318" s="27"/>
      <c r="E10318" s="27"/>
      <c r="F10318" s="26"/>
      <c r="G10318" s="28" t="str">
        <f t="shared" si="38"/>
        <v/>
      </c>
      <c r="H10318" s="31"/>
    </row>
    <row r="10319" spans="2:8">
      <c r="B10319" s="27"/>
      <c r="C10319" s="27"/>
      <c r="D10319" s="27"/>
      <c r="E10319" s="27"/>
      <c r="F10319" s="26"/>
      <c r="G10319" s="28" t="str">
        <f t="shared" si="38"/>
        <v/>
      </c>
      <c r="H10319" s="31"/>
    </row>
    <row r="10320" spans="2:8">
      <c r="B10320" s="27"/>
      <c r="C10320" s="27"/>
      <c r="D10320" s="27"/>
      <c r="E10320" s="27"/>
      <c r="F10320" s="26"/>
      <c r="G10320" s="28" t="str">
        <f t="shared" si="38"/>
        <v/>
      </c>
      <c r="H10320" s="31"/>
    </row>
    <row r="10321" spans="2:8">
      <c r="B10321" s="27"/>
      <c r="C10321" s="27"/>
      <c r="D10321" s="27"/>
      <c r="E10321" s="27"/>
      <c r="F10321" s="26"/>
      <c r="G10321" s="28" t="str">
        <f t="shared" si="38"/>
        <v/>
      </c>
      <c r="H10321" s="31"/>
    </row>
    <row r="10322" spans="2:8">
      <c r="B10322" s="27"/>
      <c r="C10322" s="27"/>
      <c r="D10322" s="27"/>
      <c r="E10322" s="27"/>
      <c r="F10322" s="26"/>
      <c r="G10322" s="28" t="str">
        <f t="shared" si="38"/>
        <v/>
      </c>
      <c r="H10322" s="31"/>
    </row>
    <row r="10323" spans="2:8">
      <c r="B10323" s="27"/>
      <c r="C10323" s="27"/>
      <c r="D10323" s="27"/>
      <c r="E10323" s="27"/>
      <c r="F10323" s="26"/>
      <c r="G10323" s="28" t="str">
        <f t="shared" si="38"/>
        <v/>
      </c>
      <c r="H10323" s="31"/>
    </row>
    <row r="10324" spans="2:8">
      <c r="B10324" s="27"/>
      <c r="C10324" s="27"/>
      <c r="D10324" s="27"/>
      <c r="E10324" s="27"/>
      <c r="F10324" s="26"/>
      <c r="G10324" s="28" t="str">
        <f t="shared" si="38"/>
        <v/>
      </c>
      <c r="H10324" s="31"/>
    </row>
    <row r="10325" spans="2:8">
      <c r="B10325" s="27"/>
      <c r="C10325" s="27"/>
      <c r="D10325" s="27"/>
      <c r="E10325" s="27"/>
      <c r="F10325" s="26"/>
      <c r="G10325" s="28" t="str">
        <f t="shared" si="38"/>
        <v/>
      </c>
      <c r="H10325" s="31"/>
    </row>
    <row r="10326" spans="2:8">
      <c r="B10326" s="27"/>
      <c r="C10326" s="27"/>
      <c r="D10326" s="27"/>
      <c r="E10326" s="27"/>
      <c r="F10326" s="26"/>
      <c r="G10326" s="28" t="str">
        <f t="shared" si="38"/>
        <v/>
      </c>
      <c r="H10326" s="31"/>
    </row>
    <row r="10327" spans="2:8">
      <c r="B10327" s="27"/>
      <c r="C10327" s="27"/>
      <c r="D10327" s="27"/>
      <c r="E10327" s="27"/>
      <c r="F10327" s="26"/>
      <c r="G10327" s="28" t="str">
        <f t="shared" si="38"/>
        <v/>
      </c>
      <c r="H10327" s="31"/>
    </row>
    <row r="10328" spans="2:8">
      <c r="B10328" s="27"/>
      <c r="C10328" s="27"/>
      <c r="D10328" s="27"/>
      <c r="E10328" s="27"/>
      <c r="F10328" s="26"/>
      <c r="G10328" s="28" t="str">
        <f t="shared" si="38"/>
        <v/>
      </c>
      <c r="H10328" s="31"/>
    </row>
    <row r="10329" spans="2:8">
      <c r="B10329" s="27"/>
      <c r="C10329" s="27"/>
      <c r="D10329" s="27"/>
      <c r="E10329" s="27"/>
      <c r="F10329" s="26"/>
      <c r="G10329" s="28" t="str">
        <f t="shared" si="38"/>
        <v/>
      </c>
      <c r="H10329" s="31"/>
    </row>
    <row r="10330" spans="2:8">
      <c r="B10330" s="27"/>
      <c r="C10330" s="27"/>
      <c r="D10330" s="27"/>
      <c r="E10330" s="27"/>
      <c r="F10330" s="26"/>
      <c r="G10330" s="28" t="str">
        <f t="shared" si="38"/>
        <v/>
      </c>
      <c r="H10330" s="31"/>
    </row>
    <row r="10331" spans="2:8">
      <c r="B10331" s="27"/>
      <c r="C10331" s="27"/>
      <c r="D10331" s="27"/>
      <c r="E10331" s="27"/>
      <c r="F10331" s="26"/>
      <c r="G10331" s="28" t="str">
        <f t="shared" si="38"/>
        <v/>
      </c>
      <c r="H10331" s="31"/>
    </row>
    <row r="10332" spans="2:8">
      <c r="B10332" s="27"/>
      <c r="C10332" s="27"/>
      <c r="D10332" s="27"/>
      <c r="E10332" s="27"/>
      <c r="F10332" s="26"/>
      <c r="G10332" s="28" t="str">
        <f t="shared" si="38"/>
        <v/>
      </c>
      <c r="H10332" s="31"/>
    </row>
    <row r="10333" spans="2:8">
      <c r="B10333" s="27"/>
      <c r="C10333" s="27"/>
      <c r="D10333" s="27"/>
      <c r="E10333" s="27"/>
      <c r="F10333" s="26"/>
      <c r="G10333" s="28" t="str">
        <f t="shared" si="38"/>
        <v/>
      </c>
      <c r="H10333" s="31"/>
    </row>
    <row r="10334" spans="2:8">
      <c r="B10334" s="27"/>
      <c r="C10334" s="27"/>
      <c r="D10334" s="27"/>
      <c r="E10334" s="27"/>
      <c r="F10334" s="26"/>
      <c r="G10334" s="28" t="str">
        <f t="shared" si="38"/>
        <v/>
      </c>
      <c r="H10334" s="31"/>
    </row>
    <row r="10335" spans="2:8">
      <c r="B10335" s="27"/>
      <c r="C10335" s="27"/>
      <c r="D10335" s="27"/>
      <c r="E10335" s="27"/>
      <c r="F10335" s="26"/>
      <c r="G10335" s="28" t="str">
        <f t="shared" si="38"/>
        <v/>
      </c>
      <c r="H10335" s="31"/>
    </row>
    <row r="10336" spans="2:8">
      <c r="B10336" s="27"/>
      <c r="C10336" s="27"/>
      <c r="D10336" s="27"/>
      <c r="E10336" s="27"/>
      <c r="F10336" s="26"/>
      <c r="G10336" s="28" t="str">
        <f t="shared" si="38"/>
        <v/>
      </c>
      <c r="H10336" s="31"/>
    </row>
    <row r="10337" spans="2:8">
      <c r="B10337" s="27"/>
      <c r="C10337" s="27"/>
      <c r="D10337" s="27"/>
      <c r="E10337" s="27"/>
      <c r="F10337" s="26"/>
      <c r="G10337" s="28" t="str">
        <f t="shared" si="38"/>
        <v/>
      </c>
      <c r="H10337" s="31"/>
    </row>
    <row r="10338" spans="2:8">
      <c r="B10338" s="27"/>
      <c r="C10338" s="27"/>
      <c r="D10338" s="27"/>
      <c r="E10338" s="27"/>
      <c r="F10338" s="26"/>
      <c r="G10338" s="28" t="str">
        <f t="shared" si="38"/>
        <v/>
      </c>
      <c r="H10338" s="31"/>
    </row>
    <row r="10339" spans="2:8">
      <c r="B10339" s="27"/>
      <c r="C10339" s="27"/>
      <c r="D10339" s="27"/>
      <c r="E10339" s="27"/>
      <c r="F10339" s="26"/>
      <c r="G10339" s="28" t="str">
        <f t="shared" si="38"/>
        <v/>
      </c>
      <c r="H10339" s="31"/>
    </row>
    <row r="10340" spans="2:8">
      <c r="B10340" s="27"/>
      <c r="C10340" s="27"/>
      <c r="D10340" s="27"/>
      <c r="E10340" s="27"/>
      <c r="F10340" s="26"/>
      <c r="G10340" s="28" t="str">
        <f t="shared" si="38"/>
        <v/>
      </c>
      <c r="H10340" s="31"/>
    </row>
    <row r="10341" spans="2:8">
      <c r="B10341" s="27"/>
      <c r="C10341" s="27"/>
      <c r="D10341" s="27"/>
      <c r="E10341" s="27"/>
      <c r="F10341" s="26"/>
      <c r="G10341" s="28" t="str">
        <f t="shared" si="38"/>
        <v/>
      </c>
      <c r="H10341" s="31"/>
    </row>
    <row r="10342" spans="2:8">
      <c r="B10342" s="27"/>
      <c r="C10342" s="27"/>
      <c r="D10342" s="27"/>
      <c r="E10342" s="27"/>
      <c r="F10342" s="26"/>
      <c r="G10342" s="28" t="str">
        <f t="shared" si="38"/>
        <v/>
      </c>
      <c r="H10342" s="31"/>
    </row>
    <row r="10343" spans="2:8">
      <c r="B10343" s="27"/>
      <c r="C10343" s="27"/>
      <c r="D10343" s="27"/>
      <c r="E10343" s="27"/>
      <c r="F10343" s="26"/>
      <c r="G10343" s="28" t="str">
        <f t="shared" si="38"/>
        <v/>
      </c>
      <c r="H10343" s="31"/>
    </row>
    <row r="10344" spans="2:8">
      <c r="B10344" s="27"/>
      <c r="C10344" s="27"/>
      <c r="D10344" s="27"/>
      <c r="E10344" s="27"/>
      <c r="F10344" s="26"/>
      <c r="G10344" s="28" t="str">
        <f t="shared" si="38"/>
        <v/>
      </c>
      <c r="H10344" s="31"/>
    </row>
    <row r="10345" spans="2:8">
      <c r="B10345" s="27"/>
      <c r="C10345" s="27"/>
      <c r="D10345" s="27"/>
      <c r="E10345" s="27"/>
      <c r="F10345" s="26"/>
      <c r="G10345" s="28" t="str">
        <f t="shared" si="38"/>
        <v/>
      </c>
      <c r="H10345" s="31"/>
    </row>
    <row r="10346" spans="2:8">
      <c r="B10346" s="27"/>
      <c r="C10346" s="27"/>
      <c r="D10346" s="27"/>
      <c r="E10346" s="27"/>
      <c r="F10346" s="26"/>
      <c r="G10346" s="28" t="str">
        <f t="shared" si="38"/>
        <v/>
      </c>
      <c r="H10346" s="31"/>
    </row>
    <row r="10347" spans="2:8">
      <c r="B10347" s="27"/>
      <c r="C10347" s="27"/>
      <c r="D10347" s="27"/>
      <c r="E10347" s="27"/>
      <c r="F10347" s="26"/>
      <c r="G10347" s="28" t="str">
        <f t="shared" si="38"/>
        <v/>
      </c>
      <c r="H10347" s="31"/>
    </row>
    <row r="10348" spans="2:8">
      <c r="B10348" s="27"/>
      <c r="C10348" s="27"/>
      <c r="D10348" s="27"/>
      <c r="E10348" s="27"/>
      <c r="F10348" s="26"/>
      <c r="G10348" s="28" t="str">
        <f t="shared" si="38"/>
        <v/>
      </c>
      <c r="H10348" s="31"/>
    </row>
    <row r="10349" spans="2:8">
      <c r="B10349" s="27"/>
      <c r="C10349" s="27"/>
      <c r="D10349" s="27"/>
      <c r="E10349" s="27"/>
      <c r="F10349" s="26"/>
      <c r="G10349" s="28" t="str">
        <f t="shared" si="38"/>
        <v/>
      </c>
      <c r="H10349" s="31"/>
    </row>
    <row r="10350" spans="2:8">
      <c r="B10350" s="27"/>
      <c r="C10350" s="27"/>
      <c r="D10350" s="27"/>
      <c r="E10350" s="27"/>
      <c r="F10350" s="26"/>
      <c r="G10350" s="28" t="str">
        <f t="shared" si="38"/>
        <v/>
      </c>
      <c r="H10350" s="31"/>
    </row>
    <row r="10351" spans="2:8">
      <c r="B10351" s="27"/>
      <c r="C10351" s="27"/>
      <c r="D10351" s="27"/>
      <c r="E10351" s="27"/>
      <c r="F10351" s="26"/>
      <c r="G10351" s="28" t="str">
        <f t="shared" si="38"/>
        <v/>
      </c>
      <c r="H10351" s="31"/>
    </row>
    <row r="10352" spans="2:8">
      <c r="B10352" s="27"/>
      <c r="C10352" s="27"/>
      <c r="D10352" s="27"/>
      <c r="E10352" s="27"/>
      <c r="F10352" s="26"/>
      <c r="G10352" s="28" t="str">
        <f t="shared" si="38"/>
        <v/>
      </c>
      <c r="H10352" s="31"/>
    </row>
    <row r="10353" spans="2:8">
      <c r="B10353" s="27"/>
      <c r="C10353" s="27"/>
      <c r="D10353" s="27"/>
      <c r="E10353" s="27"/>
      <c r="F10353" s="26"/>
      <c r="G10353" s="28" t="str">
        <f t="shared" si="38"/>
        <v/>
      </c>
      <c r="H10353" s="31"/>
    </row>
    <row r="10354" spans="2:8">
      <c r="B10354" s="27"/>
      <c r="C10354" s="27"/>
      <c r="D10354" s="27"/>
      <c r="E10354" s="27"/>
      <c r="F10354" s="26"/>
      <c r="G10354" s="28" t="str">
        <f t="shared" si="38"/>
        <v/>
      </c>
      <c r="H10354" s="31"/>
    </row>
    <row r="10355" spans="2:8">
      <c r="B10355" s="27"/>
      <c r="C10355" s="27"/>
      <c r="D10355" s="27"/>
      <c r="E10355" s="27"/>
      <c r="F10355" s="26"/>
      <c r="G10355" s="28" t="str">
        <f t="shared" si="38"/>
        <v/>
      </c>
      <c r="H10355" s="31"/>
    </row>
    <row r="10356" spans="2:8">
      <c r="B10356" s="27"/>
      <c r="C10356" s="27"/>
      <c r="D10356" s="27"/>
      <c r="E10356" s="27"/>
      <c r="F10356" s="26"/>
      <c r="G10356" s="28" t="str">
        <f t="shared" si="38"/>
        <v/>
      </c>
      <c r="H10356" s="31"/>
    </row>
    <row r="10357" spans="2:8">
      <c r="B10357" s="27"/>
      <c r="C10357" s="27"/>
      <c r="D10357" s="27"/>
      <c r="E10357" s="27"/>
      <c r="F10357" s="26"/>
      <c r="G10357" s="28" t="str">
        <f t="shared" si="38"/>
        <v/>
      </c>
      <c r="H10357" s="31"/>
    </row>
    <row r="10358" spans="2:8">
      <c r="B10358" s="27"/>
      <c r="C10358" s="27"/>
      <c r="D10358" s="27"/>
      <c r="E10358" s="27"/>
      <c r="F10358" s="26"/>
      <c r="G10358" s="28" t="str">
        <f t="shared" ref="G10358:G10421" si="39">IF(F10358="","",IF(F10358="EI",4,IF(F10358="EO",5.2,IF(F10358="EQ",3.9,IF(F10358="ILF",7.5,IF(F10358="EIF",5.4))))))</f>
        <v/>
      </c>
      <c r="H10358" s="31"/>
    </row>
    <row r="10359" spans="2:8">
      <c r="B10359" s="27"/>
      <c r="C10359" s="27"/>
      <c r="D10359" s="27"/>
      <c r="E10359" s="27"/>
      <c r="F10359" s="26"/>
      <c r="G10359" s="28" t="str">
        <f t="shared" si="39"/>
        <v/>
      </c>
      <c r="H10359" s="31"/>
    </row>
    <row r="10360" spans="2:8">
      <c r="B10360" s="27"/>
      <c r="C10360" s="27"/>
      <c r="D10360" s="27"/>
      <c r="E10360" s="27"/>
      <c r="F10360" s="26"/>
      <c r="G10360" s="28" t="str">
        <f t="shared" si="39"/>
        <v/>
      </c>
      <c r="H10360" s="31"/>
    </row>
    <row r="10361" spans="2:8">
      <c r="B10361" s="27"/>
      <c r="C10361" s="27"/>
      <c r="D10361" s="27"/>
      <c r="E10361" s="27"/>
      <c r="F10361" s="26"/>
      <c r="G10361" s="28" t="str">
        <f t="shared" si="39"/>
        <v/>
      </c>
      <c r="H10361" s="31"/>
    </row>
    <row r="10362" spans="2:8">
      <c r="B10362" s="27"/>
      <c r="C10362" s="27"/>
      <c r="D10362" s="27"/>
      <c r="E10362" s="27"/>
      <c r="F10362" s="26"/>
      <c r="G10362" s="28" t="str">
        <f t="shared" si="39"/>
        <v/>
      </c>
      <c r="H10362" s="31"/>
    </row>
    <row r="10363" spans="2:8">
      <c r="B10363" s="27"/>
      <c r="C10363" s="27"/>
      <c r="D10363" s="27"/>
      <c r="E10363" s="27"/>
      <c r="F10363" s="26"/>
      <c r="G10363" s="28" t="str">
        <f t="shared" si="39"/>
        <v/>
      </c>
      <c r="H10363" s="31"/>
    </row>
    <row r="10364" spans="2:8">
      <c r="B10364" s="27"/>
      <c r="C10364" s="27"/>
      <c r="D10364" s="27"/>
      <c r="E10364" s="27"/>
      <c r="F10364" s="26"/>
      <c r="G10364" s="28" t="str">
        <f t="shared" si="39"/>
        <v/>
      </c>
      <c r="H10364" s="31"/>
    </row>
    <row r="10365" spans="2:8">
      <c r="B10365" s="27"/>
      <c r="C10365" s="27"/>
      <c r="D10365" s="27"/>
      <c r="E10365" s="27"/>
      <c r="F10365" s="26"/>
      <c r="G10365" s="28" t="str">
        <f t="shared" si="39"/>
        <v/>
      </c>
      <c r="H10365" s="31"/>
    </row>
    <row r="10366" spans="2:8">
      <c r="B10366" s="27"/>
      <c r="C10366" s="27"/>
      <c r="D10366" s="27"/>
      <c r="E10366" s="27"/>
      <c r="F10366" s="26"/>
      <c r="G10366" s="28" t="str">
        <f t="shared" si="39"/>
        <v/>
      </c>
      <c r="H10366" s="31"/>
    </row>
    <row r="10367" spans="2:8">
      <c r="B10367" s="27"/>
      <c r="C10367" s="27"/>
      <c r="D10367" s="27"/>
      <c r="E10367" s="27"/>
      <c r="F10367" s="26"/>
      <c r="G10367" s="28" t="str">
        <f t="shared" si="39"/>
        <v/>
      </c>
      <c r="H10367" s="31"/>
    </row>
    <row r="10368" spans="2:8">
      <c r="B10368" s="27"/>
      <c r="C10368" s="27"/>
      <c r="D10368" s="27"/>
      <c r="E10368" s="27"/>
      <c r="F10368" s="26"/>
      <c r="G10368" s="28" t="str">
        <f t="shared" si="39"/>
        <v/>
      </c>
      <c r="H10368" s="31"/>
    </row>
    <row r="10369" spans="2:8">
      <c r="B10369" s="27"/>
      <c r="C10369" s="27"/>
      <c r="D10369" s="27"/>
      <c r="E10369" s="27"/>
      <c r="F10369" s="26"/>
      <c r="G10369" s="28" t="str">
        <f t="shared" si="39"/>
        <v/>
      </c>
      <c r="H10369" s="31"/>
    </row>
    <row r="10370" spans="2:8">
      <c r="B10370" s="27"/>
      <c r="C10370" s="27"/>
      <c r="D10370" s="27"/>
      <c r="E10370" s="27"/>
      <c r="F10370" s="26"/>
      <c r="G10370" s="28" t="str">
        <f t="shared" si="39"/>
        <v/>
      </c>
      <c r="H10370" s="31"/>
    </row>
    <row r="10371" spans="2:8">
      <c r="B10371" s="27"/>
      <c r="C10371" s="27"/>
      <c r="D10371" s="27"/>
      <c r="E10371" s="27"/>
      <c r="F10371" s="26"/>
      <c r="G10371" s="28" t="str">
        <f t="shared" si="39"/>
        <v/>
      </c>
      <c r="H10371" s="31"/>
    </row>
    <row r="10372" spans="2:8">
      <c r="B10372" s="27"/>
      <c r="C10372" s="27"/>
      <c r="D10372" s="27"/>
      <c r="E10372" s="27"/>
      <c r="F10372" s="26"/>
      <c r="G10372" s="28" t="str">
        <f t="shared" si="39"/>
        <v/>
      </c>
      <c r="H10372" s="31"/>
    </row>
    <row r="10373" spans="2:8">
      <c r="B10373" s="27"/>
      <c r="C10373" s="27"/>
      <c r="D10373" s="27"/>
      <c r="E10373" s="27"/>
      <c r="F10373" s="26"/>
      <c r="G10373" s="28" t="str">
        <f t="shared" si="39"/>
        <v/>
      </c>
      <c r="H10373" s="31"/>
    </row>
    <row r="10374" spans="2:8">
      <c r="B10374" s="27"/>
      <c r="C10374" s="27"/>
      <c r="D10374" s="27"/>
      <c r="E10374" s="27"/>
      <c r="F10374" s="26"/>
      <c r="G10374" s="28" t="str">
        <f t="shared" si="39"/>
        <v/>
      </c>
      <c r="H10374" s="31"/>
    </row>
    <row r="10375" spans="2:8">
      <c r="B10375" s="27"/>
      <c r="C10375" s="27"/>
      <c r="D10375" s="27"/>
      <c r="E10375" s="27"/>
      <c r="F10375" s="26"/>
      <c r="G10375" s="28" t="str">
        <f t="shared" si="39"/>
        <v/>
      </c>
      <c r="H10375" s="31"/>
    </row>
    <row r="10376" spans="2:8">
      <c r="B10376" s="27"/>
      <c r="C10376" s="27"/>
      <c r="D10376" s="27"/>
      <c r="E10376" s="27"/>
      <c r="F10376" s="26"/>
      <c r="G10376" s="28" t="str">
        <f t="shared" si="39"/>
        <v/>
      </c>
      <c r="H10376" s="31"/>
    </row>
    <row r="10377" spans="2:8">
      <c r="B10377" s="27"/>
      <c r="C10377" s="27"/>
      <c r="D10377" s="27"/>
      <c r="E10377" s="27"/>
      <c r="F10377" s="26"/>
      <c r="G10377" s="28" t="str">
        <f t="shared" si="39"/>
        <v/>
      </c>
      <c r="H10377" s="31"/>
    </row>
    <row r="10378" spans="2:8">
      <c r="B10378" s="27"/>
      <c r="C10378" s="27"/>
      <c r="D10378" s="27"/>
      <c r="E10378" s="27"/>
      <c r="F10378" s="26"/>
      <c r="G10378" s="28" t="str">
        <f t="shared" si="39"/>
        <v/>
      </c>
      <c r="H10378" s="31"/>
    </row>
    <row r="10379" spans="2:8">
      <c r="B10379" s="27"/>
      <c r="C10379" s="27"/>
      <c r="D10379" s="27"/>
      <c r="E10379" s="27"/>
      <c r="F10379" s="26"/>
      <c r="G10379" s="28" t="str">
        <f t="shared" si="39"/>
        <v/>
      </c>
      <c r="H10379" s="31"/>
    </row>
    <row r="10380" spans="2:8">
      <c r="B10380" s="27"/>
      <c r="C10380" s="27"/>
      <c r="D10380" s="27"/>
      <c r="E10380" s="27"/>
      <c r="F10380" s="26"/>
      <c r="G10380" s="28" t="str">
        <f t="shared" si="39"/>
        <v/>
      </c>
      <c r="H10380" s="31"/>
    </row>
    <row r="10381" spans="2:8">
      <c r="B10381" s="27"/>
      <c r="C10381" s="27"/>
      <c r="D10381" s="27"/>
      <c r="E10381" s="27"/>
      <c r="F10381" s="26"/>
      <c r="G10381" s="28" t="str">
        <f t="shared" si="39"/>
        <v/>
      </c>
      <c r="H10381" s="31"/>
    </row>
    <row r="10382" spans="2:8">
      <c r="B10382" s="27"/>
      <c r="C10382" s="27"/>
      <c r="D10382" s="27"/>
      <c r="E10382" s="27"/>
      <c r="F10382" s="26"/>
      <c r="G10382" s="28" t="str">
        <f t="shared" si="39"/>
        <v/>
      </c>
      <c r="H10382" s="31"/>
    </row>
    <row r="10383" spans="2:8">
      <c r="B10383" s="27"/>
      <c r="C10383" s="27"/>
      <c r="D10383" s="27"/>
      <c r="E10383" s="27"/>
      <c r="F10383" s="26"/>
      <c r="G10383" s="28" t="str">
        <f t="shared" si="39"/>
        <v/>
      </c>
      <c r="H10383" s="31"/>
    </row>
    <row r="10384" spans="2:8">
      <c r="B10384" s="27"/>
      <c r="C10384" s="27"/>
      <c r="D10384" s="27"/>
      <c r="E10384" s="27"/>
      <c r="F10384" s="26"/>
      <c r="G10384" s="28" t="str">
        <f t="shared" si="39"/>
        <v/>
      </c>
      <c r="H10384" s="31"/>
    </row>
    <row r="10385" spans="2:8">
      <c r="B10385" s="27"/>
      <c r="C10385" s="27"/>
      <c r="D10385" s="27"/>
      <c r="E10385" s="27"/>
      <c r="F10385" s="26"/>
      <c r="G10385" s="28" t="str">
        <f t="shared" si="39"/>
        <v/>
      </c>
      <c r="H10385" s="31"/>
    </row>
    <row r="10386" spans="2:8">
      <c r="B10386" s="27"/>
      <c r="C10386" s="27"/>
      <c r="D10386" s="27"/>
      <c r="E10386" s="27"/>
      <c r="F10386" s="26"/>
      <c r="G10386" s="28" t="str">
        <f t="shared" si="39"/>
        <v/>
      </c>
      <c r="H10386" s="31"/>
    </row>
    <row r="10387" spans="2:8">
      <c r="B10387" s="27"/>
      <c r="C10387" s="27"/>
      <c r="D10387" s="27"/>
      <c r="E10387" s="27"/>
      <c r="F10387" s="26"/>
      <c r="G10387" s="28" t="str">
        <f t="shared" si="39"/>
        <v/>
      </c>
      <c r="H10387" s="31"/>
    </row>
    <row r="10388" spans="2:8">
      <c r="B10388" s="27"/>
      <c r="C10388" s="27"/>
      <c r="D10388" s="27"/>
      <c r="E10388" s="27"/>
      <c r="F10388" s="26"/>
      <c r="G10388" s="28" t="str">
        <f t="shared" si="39"/>
        <v/>
      </c>
      <c r="H10388" s="31"/>
    </row>
    <row r="10389" spans="2:8">
      <c r="B10389" s="27"/>
      <c r="C10389" s="27"/>
      <c r="D10389" s="27"/>
      <c r="E10389" s="27"/>
      <c r="F10389" s="26"/>
      <c r="G10389" s="28" t="str">
        <f t="shared" si="39"/>
        <v/>
      </c>
      <c r="H10389" s="31"/>
    </row>
    <row r="10390" spans="2:8">
      <c r="B10390" s="27"/>
      <c r="C10390" s="27"/>
      <c r="D10390" s="27"/>
      <c r="E10390" s="27"/>
      <c r="F10390" s="26"/>
      <c r="G10390" s="28" t="str">
        <f t="shared" si="39"/>
        <v/>
      </c>
      <c r="H10390" s="31"/>
    </row>
    <row r="10391" spans="2:8">
      <c r="B10391" s="27"/>
      <c r="C10391" s="27"/>
      <c r="D10391" s="27"/>
      <c r="E10391" s="27"/>
      <c r="F10391" s="26"/>
      <c r="G10391" s="28" t="str">
        <f t="shared" si="39"/>
        <v/>
      </c>
      <c r="H10391" s="31"/>
    </row>
    <row r="10392" spans="2:8">
      <c r="B10392" s="27"/>
      <c r="C10392" s="27"/>
      <c r="D10392" s="27"/>
      <c r="E10392" s="27"/>
      <c r="F10392" s="26"/>
      <c r="G10392" s="28" t="str">
        <f t="shared" si="39"/>
        <v/>
      </c>
      <c r="H10392" s="31"/>
    </row>
    <row r="10393" spans="2:8">
      <c r="B10393" s="27"/>
      <c r="C10393" s="27"/>
      <c r="D10393" s="27"/>
      <c r="E10393" s="27"/>
      <c r="F10393" s="26"/>
      <c r="G10393" s="28" t="str">
        <f t="shared" si="39"/>
        <v/>
      </c>
      <c r="H10393" s="31"/>
    </row>
    <row r="10394" spans="2:8">
      <c r="B10394" s="27"/>
      <c r="C10394" s="27"/>
      <c r="D10394" s="27"/>
      <c r="E10394" s="27"/>
      <c r="F10394" s="26"/>
      <c r="G10394" s="28" t="str">
        <f t="shared" si="39"/>
        <v/>
      </c>
      <c r="H10394" s="31"/>
    </row>
    <row r="10395" spans="2:8">
      <c r="B10395" s="27"/>
      <c r="C10395" s="27"/>
      <c r="D10395" s="27"/>
      <c r="E10395" s="27"/>
      <c r="F10395" s="26"/>
      <c r="G10395" s="28" t="str">
        <f t="shared" si="39"/>
        <v/>
      </c>
      <c r="H10395" s="31"/>
    </row>
    <row r="10396" spans="2:8">
      <c r="B10396" s="27"/>
      <c r="C10396" s="27"/>
      <c r="D10396" s="27"/>
      <c r="E10396" s="27"/>
      <c r="F10396" s="26"/>
      <c r="G10396" s="28" t="str">
        <f t="shared" si="39"/>
        <v/>
      </c>
      <c r="H10396" s="31"/>
    </row>
    <row r="10397" spans="2:8">
      <c r="B10397" s="27"/>
      <c r="C10397" s="27"/>
      <c r="D10397" s="27"/>
      <c r="E10397" s="27"/>
      <c r="F10397" s="26"/>
      <c r="G10397" s="28" t="str">
        <f t="shared" si="39"/>
        <v/>
      </c>
      <c r="H10397" s="31"/>
    </row>
    <row r="10398" spans="2:8">
      <c r="B10398" s="27"/>
      <c r="C10398" s="27"/>
      <c r="D10398" s="27"/>
      <c r="E10398" s="27"/>
      <c r="F10398" s="26"/>
      <c r="G10398" s="28" t="str">
        <f t="shared" si="39"/>
        <v/>
      </c>
      <c r="H10398" s="31"/>
    </row>
    <row r="10399" spans="2:8">
      <c r="B10399" s="27"/>
      <c r="C10399" s="27"/>
      <c r="D10399" s="27"/>
      <c r="E10399" s="27"/>
      <c r="F10399" s="26"/>
      <c r="G10399" s="28" t="str">
        <f t="shared" si="39"/>
        <v/>
      </c>
      <c r="H10399" s="31"/>
    </row>
    <row r="10400" spans="2:8">
      <c r="B10400" s="27"/>
      <c r="C10400" s="27"/>
      <c r="D10400" s="27"/>
      <c r="E10400" s="27"/>
      <c r="F10400" s="26"/>
      <c r="G10400" s="28" t="str">
        <f t="shared" si="39"/>
        <v/>
      </c>
      <c r="H10400" s="31"/>
    </row>
    <row r="10401" spans="2:8">
      <c r="B10401" s="27"/>
      <c r="C10401" s="27"/>
      <c r="D10401" s="27"/>
      <c r="E10401" s="27"/>
      <c r="F10401" s="26"/>
      <c r="G10401" s="28" t="str">
        <f t="shared" si="39"/>
        <v/>
      </c>
      <c r="H10401" s="31"/>
    </row>
    <row r="10402" spans="2:8">
      <c r="B10402" s="27"/>
      <c r="C10402" s="27"/>
      <c r="D10402" s="27"/>
      <c r="E10402" s="27"/>
      <c r="F10402" s="26"/>
      <c r="G10402" s="28" t="str">
        <f t="shared" si="39"/>
        <v/>
      </c>
      <c r="H10402" s="31"/>
    </row>
    <row r="10403" spans="2:8">
      <c r="B10403" s="27"/>
      <c r="C10403" s="27"/>
      <c r="D10403" s="27"/>
      <c r="E10403" s="27"/>
      <c r="F10403" s="26"/>
      <c r="G10403" s="28" t="str">
        <f t="shared" si="39"/>
        <v/>
      </c>
      <c r="H10403" s="31"/>
    </row>
    <row r="10404" spans="2:8">
      <c r="B10404" s="27"/>
      <c r="C10404" s="27"/>
      <c r="D10404" s="27"/>
      <c r="E10404" s="27"/>
      <c r="F10404" s="26"/>
      <c r="G10404" s="28" t="str">
        <f t="shared" si="39"/>
        <v/>
      </c>
      <c r="H10404" s="31"/>
    </row>
    <row r="10405" spans="2:8">
      <c r="B10405" s="27"/>
      <c r="C10405" s="27"/>
      <c r="D10405" s="27"/>
      <c r="E10405" s="27"/>
      <c r="F10405" s="26"/>
      <c r="G10405" s="28" t="str">
        <f t="shared" si="39"/>
        <v/>
      </c>
      <c r="H10405" s="31"/>
    </row>
    <row r="10406" spans="2:8">
      <c r="B10406" s="27"/>
      <c r="C10406" s="27"/>
      <c r="D10406" s="27"/>
      <c r="E10406" s="27"/>
      <c r="F10406" s="26"/>
      <c r="G10406" s="28" t="str">
        <f t="shared" si="39"/>
        <v/>
      </c>
      <c r="H10406" s="31"/>
    </row>
    <row r="10407" spans="2:8">
      <c r="B10407" s="27"/>
      <c r="C10407" s="27"/>
      <c r="D10407" s="27"/>
      <c r="E10407" s="27"/>
      <c r="F10407" s="26"/>
      <c r="G10407" s="28" t="str">
        <f t="shared" si="39"/>
        <v/>
      </c>
      <c r="H10407" s="31"/>
    </row>
    <row r="10408" spans="2:8">
      <c r="B10408" s="27"/>
      <c r="C10408" s="27"/>
      <c r="D10408" s="27"/>
      <c r="E10408" s="27"/>
      <c r="F10408" s="26"/>
      <c r="G10408" s="28" t="str">
        <f t="shared" si="39"/>
        <v/>
      </c>
      <c r="H10408" s="31"/>
    </row>
    <row r="10409" spans="2:8">
      <c r="B10409" s="27"/>
      <c r="C10409" s="27"/>
      <c r="D10409" s="27"/>
      <c r="E10409" s="27"/>
      <c r="F10409" s="26"/>
      <c r="G10409" s="28" t="str">
        <f t="shared" si="39"/>
        <v/>
      </c>
      <c r="H10409" s="31"/>
    </row>
    <row r="10410" spans="2:8">
      <c r="B10410" s="27"/>
      <c r="C10410" s="27"/>
      <c r="D10410" s="27"/>
      <c r="E10410" s="27"/>
      <c r="F10410" s="26"/>
      <c r="G10410" s="28" t="str">
        <f t="shared" si="39"/>
        <v/>
      </c>
      <c r="H10410" s="31"/>
    </row>
    <row r="10411" spans="2:8">
      <c r="B10411" s="27"/>
      <c r="C10411" s="27"/>
      <c r="D10411" s="27"/>
      <c r="E10411" s="27"/>
      <c r="F10411" s="26"/>
      <c r="G10411" s="28" t="str">
        <f t="shared" si="39"/>
        <v/>
      </c>
      <c r="H10411" s="31"/>
    </row>
    <row r="10412" spans="2:8">
      <c r="B10412" s="27"/>
      <c r="C10412" s="27"/>
      <c r="D10412" s="27"/>
      <c r="E10412" s="27"/>
      <c r="F10412" s="26"/>
      <c r="G10412" s="28" t="str">
        <f t="shared" si="39"/>
        <v/>
      </c>
      <c r="H10412" s="31"/>
    </row>
    <row r="10413" spans="2:8">
      <c r="B10413" s="27"/>
      <c r="C10413" s="27"/>
      <c r="D10413" s="27"/>
      <c r="E10413" s="27"/>
      <c r="F10413" s="26"/>
      <c r="G10413" s="28" t="str">
        <f t="shared" si="39"/>
        <v/>
      </c>
      <c r="H10413" s="31"/>
    </row>
    <row r="10414" spans="2:8">
      <c r="B10414" s="27"/>
      <c r="C10414" s="27"/>
      <c r="D10414" s="27"/>
      <c r="E10414" s="27"/>
      <c r="F10414" s="26"/>
      <c r="G10414" s="28" t="str">
        <f t="shared" si="39"/>
        <v/>
      </c>
      <c r="H10414" s="31"/>
    </row>
    <row r="10415" spans="2:8">
      <c r="B10415" s="27"/>
      <c r="C10415" s="27"/>
      <c r="D10415" s="27"/>
      <c r="E10415" s="27"/>
      <c r="F10415" s="26"/>
      <c r="G10415" s="28" t="str">
        <f t="shared" si="39"/>
        <v/>
      </c>
      <c r="H10415" s="31"/>
    </row>
    <row r="10416" spans="2:8">
      <c r="B10416" s="27"/>
      <c r="C10416" s="27"/>
      <c r="D10416" s="27"/>
      <c r="E10416" s="27"/>
      <c r="F10416" s="26"/>
      <c r="G10416" s="28" t="str">
        <f t="shared" si="39"/>
        <v/>
      </c>
      <c r="H10416" s="31"/>
    </row>
    <row r="10417" spans="2:8">
      <c r="B10417" s="27"/>
      <c r="C10417" s="27"/>
      <c r="D10417" s="27"/>
      <c r="E10417" s="27"/>
      <c r="F10417" s="26"/>
      <c r="G10417" s="28" t="str">
        <f t="shared" si="39"/>
        <v/>
      </c>
      <c r="H10417" s="31"/>
    </row>
    <row r="10418" spans="2:8">
      <c r="B10418" s="27"/>
      <c r="C10418" s="27"/>
      <c r="D10418" s="27"/>
      <c r="E10418" s="27"/>
      <c r="F10418" s="26"/>
      <c r="G10418" s="28" t="str">
        <f t="shared" si="39"/>
        <v/>
      </c>
      <c r="H10418" s="31"/>
    </row>
    <row r="10419" spans="2:8">
      <c r="B10419" s="27"/>
      <c r="C10419" s="27"/>
      <c r="D10419" s="27"/>
      <c r="E10419" s="27"/>
      <c r="F10419" s="26"/>
      <c r="G10419" s="28" t="str">
        <f t="shared" si="39"/>
        <v/>
      </c>
      <c r="H10419" s="31"/>
    </row>
    <row r="10420" spans="2:8">
      <c r="B10420" s="27"/>
      <c r="C10420" s="27"/>
      <c r="D10420" s="27"/>
      <c r="E10420" s="27"/>
      <c r="F10420" s="26"/>
      <c r="G10420" s="28" t="str">
        <f t="shared" si="39"/>
        <v/>
      </c>
      <c r="H10420" s="31"/>
    </row>
    <row r="10421" spans="2:8">
      <c r="B10421" s="27"/>
      <c r="C10421" s="27"/>
      <c r="D10421" s="27"/>
      <c r="E10421" s="27"/>
      <c r="F10421" s="26"/>
      <c r="G10421" s="28" t="str">
        <f t="shared" si="39"/>
        <v/>
      </c>
      <c r="H10421" s="31"/>
    </row>
    <row r="10422" spans="2:8">
      <c r="B10422" s="27"/>
      <c r="C10422" s="27"/>
      <c r="D10422" s="27"/>
      <c r="E10422" s="27"/>
      <c r="F10422" s="26"/>
      <c r="G10422" s="28" t="str">
        <f t="shared" ref="G10422:G10471" si="40">IF(F10422="","",IF(F10422="EI",4,IF(F10422="EO",5.2,IF(F10422="EQ",3.9,IF(F10422="ILF",7.5,IF(F10422="EIF",5.4))))))</f>
        <v/>
      </c>
      <c r="H10422" s="31"/>
    </row>
    <row r="10423" spans="2:8">
      <c r="B10423" s="27"/>
      <c r="C10423" s="27"/>
      <c r="D10423" s="27"/>
      <c r="E10423" s="27"/>
      <c r="F10423" s="26"/>
      <c r="G10423" s="28" t="str">
        <f t="shared" si="40"/>
        <v/>
      </c>
      <c r="H10423" s="31"/>
    </row>
    <row r="10424" spans="2:8">
      <c r="B10424" s="27"/>
      <c r="C10424" s="27"/>
      <c r="D10424" s="27"/>
      <c r="E10424" s="27"/>
      <c r="F10424" s="26"/>
      <c r="G10424" s="28" t="str">
        <f t="shared" si="40"/>
        <v/>
      </c>
      <c r="H10424" s="31"/>
    </row>
    <row r="10425" spans="2:8">
      <c r="B10425" s="27"/>
      <c r="C10425" s="27"/>
      <c r="D10425" s="27"/>
      <c r="E10425" s="27"/>
      <c r="F10425" s="26"/>
      <c r="G10425" s="28" t="str">
        <f t="shared" si="40"/>
        <v/>
      </c>
      <c r="H10425" s="31"/>
    </row>
    <row r="10426" spans="2:8">
      <c r="B10426" s="27"/>
      <c r="C10426" s="27"/>
      <c r="D10426" s="27"/>
      <c r="E10426" s="27"/>
      <c r="F10426" s="26"/>
      <c r="G10426" s="28" t="str">
        <f t="shared" si="40"/>
        <v/>
      </c>
      <c r="H10426" s="31"/>
    </row>
    <row r="10427" spans="2:8">
      <c r="B10427" s="27"/>
      <c r="C10427" s="27"/>
      <c r="D10427" s="27"/>
      <c r="E10427" s="27"/>
      <c r="F10427" s="26"/>
      <c r="G10427" s="28" t="str">
        <f t="shared" si="40"/>
        <v/>
      </c>
      <c r="H10427" s="31"/>
    </row>
    <row r="10428" spans="2:8">
      <c r="B10428" s="27"/>
      <c r="C10428" s="27"/>
      <c r="D10428" s="27"/>
      <c r="E10428" s="27"/>
      <c r="F10428" s="26"/>
      <c r="G10428" s="28" t="str">
        <f t="shared" si="40"/>
        <v/>
      </c>
      <c r="H10428" s="31"/>
    </row>
    <row r="10429" spans="2:8">
      <c r="B10429" s="27"/>
      <c r="C10429" s="27"/>
      <c r="D10429" s="27"/>
      <c r="E10429" s="27"/>
      <c r="F10429" s="26"/>
      <c r="G10429" s="28" t="str">
        <f t="shared" si="40"/>
        <v/>
      </c>
      <c r="H10429" s="31"/>
    </row>
    <row r="10430" spans="2:8">
      <c r="B10430" s="27"/>
      <c r="C10430" s="27"/>
      <c r="D10430" s="27"/>
      <c r="E10430" s="27"/>
      <c r="F10430" s="26"/>
      <c r="G10430" s="28" t="str">
        <f t="shared" si="40"/>
        <v/>
      </c>
      <c r="H10430" s="31"/>
    </row>
    <row r="10431" spans="2:8">
      <c r="B10431" s="27"/>
      <c r="C10431" s="27"/>
      <c r="D10431" s="27"/>
      <c r="E10431" s="27"/>
      <c r="F10431" s="26"/>
      <c r="G10431" s="28" t="str">
        <f t="shared" si="40"/>
        <v/>
      </c>
      <c r="H10431" s="31"/>
    </row>
    <row r="10432" spans="2:8">
      <c r="B10432" s="27"/>
      <c r="C10432" s="27"/>
      <c r="D10432" s="27"/>
      <c r="E10432" s="27"/>
      <c r="F10432" s="26"/>
      <c r="G10432" s="28" t="str">
        <f t="shared" si="40"/>
        <v/>
      </c>
      <c r="H10432" s="31"/>
    </row>
    <row r="10433" spans="2:8">
      <c r="B10433" s="27"/>
      <c r="C10433" s="27"/>
      <c r="D10433" s="27"/>
      <c r="E10433" s="27"/>
      <c r="F10433" s="26"/>
      <c r="G10433" s="28" t="str">
        <f t="shared" si="40"/>
        <v/>
      </c>
      <c r="H10433" s="31"/>
    </row>
    <row r="10434" spans="2:8">
      <c r="B10434" s="27"/>
      <c r="C10434" s="27"/>
      <c r="D10434" s="27"/>
      <c r="E10434" s="27"/>
      <c r="F10434" s="26"/>
      <c r="G10434" s="28" t="str">
        <f t="shared" si="40"/>
        <v/>
      </c>
      <c r="H10434" s="31"/>
    </row>
    <row r="10435" spans="2:8">
      <c r="B10435" s="27"/>
      <c r="C10435" s="27"/>
      <c r="D10435" s="27"/>
      <c r="E10435" s="27"/>
      <c r="F10435" s="26"/>
      <c r="G10435" s="28" t="str">
        <f t="shared" si="40"/>
        <v/>
      </c>
      <c r="H10435" s="31"/>
    </row>
    <row r="10436" spans="2:8">
      <c r="B10436" s="27"/>
      <c r="C10436" s="27"/>
      <c r="D10436" s="27"/>
      <c r="E10436" s="27"/>
      <c r="F10436" s="26"/>
      <c r="G10436" s="28" t="str">
        <f t="shared" si="40"/>
        <v/>
      </c>
      <c r="H10436" s="31"/>
    </row>
    <row r="10437" spans="2:8">
      <c r="B10437" s="27"/>
      <c r="C10437" s="27"/>
      <c r="D10437" s="27"/>
      <c r="E10437" s="27"/>
      <c r="F10437" s="26"/>
      <c r="G10437" s="28" t="str">
        <f t="shared" si="40"/>
        <v/>
      </c>
      <c r="H10437" s="31"/>
    </row>
    <row r="10438" spans="2:8">
      <c r="B10438" s="27"/>
      <c r="C10438" s="27"/>
      <c r="D10438" s="27"/>
      <c r="E10438" s="27"/>
      <c r="F10438" s="26"/>
      <c r="G10438" s="28" t="str">
        <f t="shared" si="40"/>
        <v/>
      </c>
      <c r="H10438" s="31"/>
    </row>
    <row r="10439" spans="2:8">
      <c r="B10439" s="27"/>
      <c r="C10439" s="27"/>
      <c r="D10439" s="27"/>
      <c r="E10439" s="27"/>
      <c r="F10439" s="26"/>
      <c r="G10439" s="28" t="str">
        <f t="shared" si="40"/>
        <v/>
      </c>
      <c r="H10439" s="31"/>
    </row>
    <row r="10440" spans="2:8">
      <c r="B10440" s="27"/>
      <c r="C10440" s="27"/>
      <c r="D10440" s="27"/>
      <c r="E10440" s="27"/>
      <c r="F10440" s="26"/>
      <c r="G10440" s="28" t="str">
        <f t="shared" si="40"/>
        <v/>
      </c>
      <c r="H10440" s="31"/>
    </row>
    <row r="10441" spans="2:8">
      <c r="B10441" s="27"/>
      <c r="C10441" s="27"/>
      <c r="D10441" s="27"/>
      <c r="E10441" s="27"/>
      <c r="F10441" s="26"/>
      <c r="G10441" s="28" t="str">
        <f t="shared" si="40"/>
        <v/>
      </c>
      <c r="H10441" s="31"/>
    </row>
    <row r="10442" spans="2:8">
      <c r="B10442" s="27"/>
      <c r="C10442" s="27"/>
      <c r="D10442" s="27"/>
      <c r="E10442" s="27"/>
      <c r="F10442" s="26"/>
      <c r="G10442" s="28" t="str">
        <f t="shared" si="40"/>
        <v/>
      </c>
      <c r="H10442" s="31"/>
    </row>
    <row r="10443" spans="2:8">
      <c r="B10443" s="27"/>
      <c r="C10443" s="27"/>
      <c r="D10443" s="27"/>
      <c r="E10443" s="27"/>
      <c r="F10443" s="26"/>
      <c r="G10443" s="28" t="str">
        <f t="shared" si="40"/>
        <v/>
      </c>
      <c r="H10443" s="31"/>
    </row>
    <row r="10444" spans="2:8">
      <c r="B10444" s="27"/>
      <c r="C10444" s="27"/>
      <c r="D10444" s="27"/>
      <c r="E10444" s="27"/>
      <c r="F10444" s="26"/>
      <c r="G10444" s="28" t="str">
        <f t="shared" si="40"/>
        <v/>
      </c>
      <c r="H10444" s="31"/>
    </row>
    <row r="10445" spans="2:8">
      <c r="B10445" s="27"/>
      <c r="C10445" s="27"/>
      <c r="D10445" s="27"/>
      <c r="E10445" s="27"/>
      <c r="F10445" s="26"/>
      <c r="G10445" s="28" t="str">
        <f t="shared" si="40"/>
        <v/>
      </c>
      <c r="H10445" s="31"/>
    </row>
    <row r="10446" spans="2:8">
      <c r="B10446" s="27"/>
      <c r="C10446" s="27"/>
      <c r="D10446" s="27"/>
      <c r="E10446" s="27"/>
      <c r="F10446" s="26"/>
      <c r="G10446" s="28" t="str">
        <f t="shared" si="40"/>
        <v/>
      </c>
      <c r="H10446" s="31"/>
    </row>
    <row r="10447" spans="2:8">
      <c r="B10447" s="27"/>
      <c r="C10447" s="27"/>
      <c r="D10447" s="27"/>
      <c r="E10447" s="27"/>
      <c r="F10447" s="26"/>
      <c r="G10447" s="28" t="str">
        <f t="shared" si="40"/>
        <v/>
      </c>
      <c r="H10447" s="31"/>
    </row>
    <row r="10448" spans="2:8">
      <c r="B10448" s="27"/>
      <c r="C10448" s="27"/>
      <c r="D10448" s="27"/>
      <c r="E10448" s="27"/>
      <c r="F10448" s="26"/>
      <c r="G10448" s="28" t="str">
        <f t="shared" si="40"/>
        <v/>
      </c>
      <c r="H10448" s="31"/>
    </row>
    <row r="10449" spans="2:8">
      <c r="B10449" s="27"/>
      <c r="C10449" s="27"/>
      <c r="D10449" s="27"/>
      <c r="E10449" s="27"/>
      <c r="F10449" s="26"/>
      <c r="G10449" s="28" t="str">
        <f t="shared" si="40"/>
        <v/>
      </c>
      <c r="H10449" s="31"/>
    </row>
    <row r="10450" spans="2:8">
      <c r="B10450" s="27"/>
      <c r="C10450" s="27"/>
      <c r="D10450" s="27"/>
      <c r="E10450" s="27"/>
      <c r="F10450" s="26"/>
      <c r="G10450" s="28" t="str">
        <f t="shared" si="40"/>
        <v/>
      </c>
      <c r="H10450" s="31"/>
    </row>
    <row r="10451" spans="2:8">
      <c r="B10451" s="27"/>
      <c r="C10451" s="27"/>
      <c r="D10451" s="27"/>
      <c r="E10451" s="27"/>
      <c r="F10451" s="26"/>
      <c r="G10451" s="28" t="str">
        <f t="shared" si="40"/>
        <v/>
      </c>
      <c r="H10451" s="31"/>
    </row>
    <row r="10452" spans="2:8">
      <c r="B10452" s="27"/>
      <c r="C10452" s="27"/>
      <c r="D10452" s="27"/>
      <c r="E10452" s="27"/>
      <c r="F10452" s="26"/>
      <c r="G10452" s="28" t="str">
        <f t="shared" si="40"/>
        <v/>
      </c>
      <c r="H10452" s="31"/>
    </row>
    <row r="10453" spans="2:8">
      <c r="B10453" s="27"/>
      <c r="C10453" s="27"/>
      <c r="D10453" s="27"/>
      <c r="E10453" s="27"/>
      <c r="F10453" s="26"/>
      <c r="G10453" s="28" t="str">
        <f t="shared" si="40"/>
        <v/>
      </c>
      <c r="H10453" s="31"/>
    </row>
    <row r="10454" spans="2:8">
      <c r="B10454" s="27"/>
      <c r="C10454" s="27"/>
      <c r="D10454" s="27"/>
      <c r="E10454" s="27"/>
      <c r="F10454" s="26"/>
      <c r="G10454" s="28" t="str">
        <f t="shared" si="40"/>
        <v/>
      </c>
      <c r="H10454" s="31"/>
    </row>
    <row r="10455" spans="2:8">
      <c r="B10455" s="27"/>
      <c r="C10455" s="27"/>
      <c r="D10455" s="27"/>
      <c r="E10455" s="27"/>
      <c r="F10455" s="26"/>
      <c r="G10455" s="28" t="str">
        <f t="shared" si="40"/>
        <v/>
      </c>
      <c r="H10455" s="31"/>
    </row>
    <row r="10456" spans="2:8">
      <c r="B10456" s="27"/>
      <c r="C10456" s="27"/>
      <c r="D10456" s="27"/>
      <c r="E10456" s="27"/>
      <c r="F10456" s="26"/>
      <c r="G10456" s="28" t="str">
        <f t="shared" si="40"/>
        <v/>
      </c>
      <c r="H10456" s="31"/>
    </row>
    <row r="10457" spans="2:8">
      <c r="B10457" s="27"/>
      <c r="C10457" s="27"/>
      <c r="D10457" s="27"/>
      <c r="E10457" s="27"/>
      <c r="F10457" s="26"/>
      <c r="G10457" s="28" t="str">
        <f t="shared" si="40"/>
        <v/>
      </c>
      <c r="H10457" s="31"/>
    </row>
    <row r="10458" spans="2:8">
      <c r="B10458" s="27"/>
      <c r="C10458" s="27"/>
      <c r="D10458" s="27"/>
      <c r="E10458" s="27"/>
      <c r="F10458" s="26"/>
      <c r="G10458" s="28" t="str">
        <f t="shared" si="40"/>
        <v/>
      </c>
      <c r="H10458" s="31"/>
    </row>
    <row r="10459" spans="2:8">
      <c r="B10459" s="27"/>
      <c r="C10459" s="27"/>
      <c r="D10459" s="27"/>
      <c r="E10459" s="27"/>
      <c r="F10459" s="26"/>
      <c r="G10459" s="28" t="str">
        <f t="shared" si="40"/>
        <v/>
      </c>
      <c r="H10459" s="31"/>
    </row>
    <row r="10460" spans="2:8">
      <c r="B10460" s="27"/>
      <c r="C10460" s="27"/>
      <c r="D10460" s="27"/>
      <c r="E10460" s="27"/>
      <c r="F10460" s="26"/>
      <c r="G10460" s="28" t="str">
        <f t="shared" si="40"/>
        <v/>
      </c>
      <c r="H10460" s="31"/>
    </row>
    <row r="10461" spans="2:8">
      <c r="B10461" s="27"/>
      <c r="C10461" s="27"/>
      <c r="D10461" s="27"/>
      <c r="E10461" s="27"/>
      <c r="F10461" s="26"/>
      <c r="G10461" s="28" t="str">
        <f t="shared" si="40"/>
        <v/>
      </c>
      <c r="H10461" s="31"/>
    </row>
    <row r="10462" spans="2:8">
      <c r="B10462" s="27"/>
      <c r="C10462" s="27"/>
      <c r="D10462" s="27"/>
      <c r="E10462" s="27"/>
      <c r="F10462" s="26"/>
      <c r="G10462" s="28" t="str">
        <f t="shared" si="40"/>
        <v/>
      </c>
      <c r="H10462" s="31"/>
    </row>
    <row r="10463" spans="2:8">
      <c r="B10463" s="27"/>
      <c r="C10463" s="27"/>
      <c r="D10463" s="27"/>
      <c r="E10463" s="27"/>
      <c r="F10463" s="26"/>
      <c r="G10463" s="28" t="str">
        <f t="shared" si="40"/>
        <v/>
      </c>
      <c r="H10463" s="31"/>
    </row>
    <row r="10464" spans="2:8">
      <c r="B10464" s="27"/>
      <c r="C10464" s="27"/>
      <c r="D10464" s="27"/>
      <c r="E10464" s="27"/>
      <c r="F10464" s="26"/>
      <c r="G10464" s="28" t="str">
        <f t="shared" si="40"/>
        <v/>
      </c>
      <c r="H10464" s="31"/>
    </row>
    <row r="10465" spans="2:8">
      <c r="B10465" s="27"/>
      <c r="C10465" s="27"/>
      <c r="D10465" s="27"/>
      <c r="E10465" s="27"/>
      <c r="F10465" s="26"/>
      <c r="G10465" s="28" t="str">
        <f t="shared" si="40"/>
        <v/>
      </c>
      <c r="H10465" s="31"/>
    </row>
    <row r="10466" spans="2:8">
      <c r="B10466" s="27"/>
      <c r="C10466" s="27"/>
      <c r="D10466" s="27"/>
      <c r="E10466" s="27"/>
      <c r="F10466" s="26"/>
      <c r="G10466" s="28" t="str">
        <f t="shared" si="40"/>
        <v/>
      </c>
      <c r="H10466" s="31"/>
    </row>
    <row r="10467" spans="2:8">
      <c r="B10467" s="27"/>
      <c r="C10467" s="27"/>
      <c r="D10467" s="27"/>
      <c r="E10467" s="27"/>
      <c r="F10467" s="26"/>
      <c r="G10467" s="28" t="str">
        <f t="shared" si="40"/>
        <v/>
      </c>
      <c r="H10467" s="31"/>
    </row>
    <row r="10468" spans="2:8">
      <c r="B10468" s="27"/>
      <c r="C10468" s="27"/>
      <c r="D10468" s="27"/>
      <c r="E10468" s="27"/>
      <c r="F10468" s="26"/>
      <c r="G10468" s="28" t="str">
        <f t="shared" si="40"/>
        <v/>
      </c>
      <c r="H10468" s="31"/>
    </row>
    <row r="10469" spans="2:8">
      <c r="B10469" s="27"/>
      <c r="C10469" s="27"/>
      <c r="D10469" s="27"/>
      <c r="E10469" s="27"/>
      <c r="F10469" s="26"/>
      <c r="G10469" s="28" t="str">
        <f t="shared" si="40"/>
        <v/>
      </c>
      <c r="H10469" s="31"/>
    </row>
    <row r="10470" spans="2:8">
      <c r="B10470" s="27"/>
      <c r="C10470" s="27"/>
      <c r="D10470" s="27"/>
      <c r="E10470" s="27"/>
      <c r="F10470" s="26"/>
      <c r="G10470" s="28" t="str">
        <f t="shared" si="40"/>
        <v/>
      </c>
      <c r="H10470" s="31"/>
    </row>
    <row r="10471" spans="2:8">
      <c r="B10471" s="27"/>
      <c r="C10471" s="27"/>
      <c r="D10471" s="27"/>
      <c r="E10471" s="27"/>
      <c r="F10471" s="26"/>
      <c r="G10471" s="28" t="str">
        <f t="shared" si="40"/>
        <v/>
      </c>
      <c r="H10471" s="31"/>
    </row>
    <row r="10503" spans="2:8">
      <c r="B10503" s="24"/>
      <c r="C10503" s="24"/>
      <c r="D10503" s="24"/>
      <c r="E10503" s="24"/>
      <c r="F10503" s="29"/>
      <c r="G10503" s="24"/>
      <c r="H10503" s="24"/>
    </row>
    <row r="10504" spans="2:8">
      <c r="B10504" s="24"/>
      <c r="C10504" s="24"/>
      <c r="D10504" s="24"/>
      <c r="E10504" s="24"/>
      <c r="F10504" s="29"/>
      <c r="G10504" s="24"/>
      <c r="H10504" s="24"/>
    </row>
    <row r="10505" spans="2:8">
      <c r="B10505" s="24"/>
      <c r="C10505" s="24"/>
      <c r="D10505" s="24"/>
      <c r="E10505" s="24"/>
      <c r="F10505" s="29"/>
      <c r="G10505" s="24"/>
      <c r="H10505" s="24"/>
    </row>
    <row r="10506" spans="2:8">
      <c r="B10506" s="24"/>
      <c r="C10506" s="24"/>
      <c r="D10506" s="24"/>
      <c r="E10506" s="24"/>
      <c r="F10506" s="29"/>
      <c r="G10506" s="24"/>
      <c r="H10506" s="24"/>
    </row>
    <row r="10507" spans="2:8">
      <c r="B10507" s="24"/>
      <c r="C10507" s="24"/>
      <c r="D10507" s="24"/>
      <c r="E10507" s="24"/>
      <c r="F10507" s="29"/>
      <c r="G10507" s="24"/>
      <c r="H10507" s="24"/>
    </row>
    <row r="10508" spans="2:8">
      <c r="B10508" s="24"/>
      <c r="C10508" s="24"/>
      <c r="D10508" s="24"/>
      <c r="E10508" s="24"/>
      <c r="F10508" s="29"/>
      <c r="G10508" s="24"/>
      <c r="H10508" s="24"/>
    </row>
    <row r="10509" spans="2:8">
      <c r="B10509" s="24"/>
      <c r="C10509" s="24"/>
      <c r="D10509" s="24"/>
      <c r="E10509" s="24"/>
      <c r="F10509" s="29"/>
      <c r="G10509" s="24"/>
      <c r="H10509" s="24"/>
    </row>
    <row r="10510" spans="2:8">
      <c r="B10510" s="24"/>
      <c r="C10510" s="24"/>
      <c r="D10510" s="24"/>
      <c r="E10510" s="24"/>
      <c r="F10510" s="29"/>
      <c r="G10510" s="24"/>
      <c r="H10510" s="24"/>
    </row>
    <row r="10511" spans="2:8">
      <c r="B10511" s="24"/>
      <c r="C10511" s="24"/>
      <c r="D10511" s="24"/>
      <c r="E10511" s="24"/>
      <c r="F10511" s="29"/>
      <c r="G10511" s="24"/>
      <c r="H10511" s="24"/>
    </row>
    <row r="10512" spans="2:8">
      <c r="B10512" s="24"/>
      <c r="C10512" s="24"/>
      <c r="D10512" s="24"/>
      <c r="E10512" s="24"/>
      <c r="F10512" s="29"/>
      <c r="G10512" s="24"/>
      <c r="H10512" s="24"/>
    </row>
    <row r="10513" spans="2:8">
      <c r="B10513" s="24"/>
      <c r="C10513" s="24"/>
      <c r="D10513" s="24"/>
      <c r="E10513" s="24"/>
      <c r="F10513" s="29"/>
      <c r="G10513" s="24"/>
      <c r="H10513" s="24"/>
    </row>
    <row r="10514" spans="2:8">
      <c r="B10514" s="24"/>
      <c r="C10514" s="24"/>
      <c r="D10514" s="24"/>
      <c r="E10514" s="24"/>
      <c r="F10514" s="29"/>
      <c r="G10514" s="24"/>
      <c r="H10514" s="24"/>
    </row>
    <row r="10515" spans="2:8">
      <c r="B10515" s="24"/>
      <c r="C10515" s="24"/>
      <c r="D10515" s="24"/>
      <c r="E10515" s="24"/>
      <c r="F10515" s="29"/>
      <c r="G10515" s="24"/>
      <c r="H10515" s="24"/>
    </row>
    <row r="10516" spans="2:8">
      <c r="B10516" s="24"/>
      <c r="C10516" s="24"/>
      <c r="D10516" s="24"/>
      <c r="E10516" s="24"/>
      <c r="F10516" s="29"/>
      <c r="G10516" s="24"/>
      <c r="H10516" s="24"/>
    </row>
    <row r="10517" spans="2:8">
      <c r="B10517" s="24"/>
      <c r="C10517" s="24"/>
      <c r="D10517" s="24"/>
      <c r="E10517" s="24"/>
      <c r="F10517" s="29"/>
      <c r="G10517" s="24"/>
      <c r="H10517" s="24"/>
    </row>
    <row r="10518" spans="2:8">
      <c r="B10518" s="24"/>
      <c r="C10518" s="24"/>
      <c r="D10518" s="24"/>
      <c r="E10518" s="24"/>
      <c r="F10518" s="29"/>
      <c r="G10518" s="24"/>
      <c r="H10518" s="24"/>
    </row>
    <row r="10519" spans="2:8">
      <c r="B10519" s="24"/>
      <c r="C10519" s="24"/>
      <c r="D10519" s="24"/>
      <c r="E10519" s="24"/>
      <c r="F10519" s="29"/>
      <c r="G10519" s="24"/>
      <c r="H10519" s="24"/>
    </row>
    <row r="10520" spans="2:8">
      <c r="B10520" s="24"/>
      <c r="C10520" s="24"/>
      <c r="D10520" s="24"/>
      <c r="E10520" s="24"/>
      <c r="F10520" s="29"/>
      <c r="G10520" s="24"/>
      <c r="H10520" s="24"/>
    </row>
    <row r="10521" spans="2:8">
      <c r="B10521" s="24"/>
      <c r="C10521" s="24"/>
      <c r="D10521" s="24"/>
      <c r="E10521" s="24"/>
      <c r="F10521" s="29"/>
      <c r="G10521" s="24"/>
      <c r="H10521" s="24"/>
    </row>
    <row r="10522" spans="2:8">
      <c r="B10522" s="24"/>
      <c r="C10522" s="24"/>
      <c r="D10522" s="24"/>
      <c r="E10522" s="24"/>
      <c r="F10522" s="29"/>
      <c r="G10522" s="24"/>
      <c r="H10522" s="24"/>
    </row>
    <row r="10523" spans="2:8">
      <c r="B10523" s="24"/>
      <c r="C10523" s="24"/>
      <c r="D10523" s="24"/>
      <c r="E10523" s="24"/>
      <c r="F10523" s="29"/>
      <c r="G10523" s="24"/>
      <c r="H10523" s="24"/>
    </row>
    <row r="10524" spans="2:8">
      <c r="B10524" s="24"/>
      <c r="C10524" s="24"/>
      <c r="D10524" s="24"/>
      <c r="E10524" s="24"/>
      <c r="F10524" s="29"/>
      <c r="G10524" s="24"/>
      <c r="H10524" s="24"/>
    </row>
    <row r="10525" spans="2:8">
      <c r="B10525" s="24"/>
      <c r="C10525" s="24"/>
      <c r="D10525" s="24"/>
      <c r="E10525" s="24"/>
      <c r="F10525" s="29"/>
      <c r="G10525" s="24"/>
      <c r="H10525" s="24"/>
    </row>
    <row r="10526" spans="2:8">
      <c r="B10526" s="24"/>
      <c r="C10526" s="24"/>
      <c r="D10526" s="24"/>
      <c r="E10526" s="24"/>
      <c r="F10526" s="29"/>
      <c r="G10526" s="24"/>
      <c r="H10526" s="24"/>
    </row>
    <row r="10527" spans="2:8">
      <c r="B10527" s="24"/>
      <c r="C10527" s="24"/>
      <c r="D10527" s="24"/>
      <c r="E10527" s="24"/>
      <c r="F10527" s="29"/>
      <c r="G10527" s="24"/>
      <c r="H10527" s="24"/>
    </row>
    <row r="10528" spans="2:8">
      <c r="B10528" s="24"/>
      <c r="C10528" s="24"/>
      <c r="D10528" s="24"/>
      <c r="E10528" s="24"/>
      <c r="F10528" s="29"/>
      <c r="G10528" s="24"/>
      <c r="H10528" s="24"/>
    </row>
    <row r="10529" spans="2:8">
      <c r="B10529" s="24"/>
      <c r="C10529" s="24"/>
      <c r="D10529" s="24"/>
      <c r="E10529" s="24"/>
      <c r="F10529" s="29"/>
      <c r="G10529" s="24"/>
      <c r="H10529" s="24"/>
    </row>
    <row r="10530" spans="2:8">
      <c r="B10530" s="24"/>
      <c r="C10530" s="24"/>
      <c r="D10530" s="24"/>
      <c r="E10530" s="24"/>
      <c r="F10530" s="29"/>
      <c r="G10530" s="24"/>
      <c r="H10530" s="24"/>
    </row>
    <row r="10531" spans="2:8">
      <c r="B10531" s="24"/>
      <c r="C10531" s="24"/>
      <c r="D10531" s="24"/>
      <c r="E10531" s="24"/>
      <c r="F10531" s="29"/>
      <c r="G10531" s="24"/>
      <c r="H10531" s="24"/>
    </row>
    <row r="10532" spans="2:8">
      <c r="B10532" s="24"/>
      <c r="C10532" s="24"/>
      <c r="D10532" s="24"/>
      <c r="E10532" s="24"/>
      <c r="F10532" s="29"/>
      <c r="G10532" s="24"/>
      <c r="H10532" s="24"/>
    </row>
    <row r="10533" spans="2:8">
      <c r="B10533" s="24"/>
      <c r="C10533" s="24"/>
      <c r="D10533" s="24"/>
      <c r="E10533" s="24"/>
      <c r="F10533" s="29"/>
      <c r="G10533" s="24"/>
      <c r="H10533" s="24"/>
    </row>
    <row r="10534" spans="2:8">
      <c r="B10534" s="24"/>
      <c r="C10534" s="24"/>
      <c r="D10534" s="24"/>
      <c r="E10534" s="24"/>
      <c r="F10534" s="29"/>
      <c r="G10534" s="24"/>
      <c r="H10534" s="24"/>
    </row>
    <row r="10535" spans="2:8">
      <c r="B10535" s="24"/>
      <c r="C10535" s="24"/>
      <c r="D10535" s="24"/>
      <c r="E10535" s="24"/>
      <c r="F10535" s="29"/>
      <c r="G10535" s="24"/>
      <c r="H10535" s="24"/>
    </row>
    <row r="10536" spans="2:8">
      <c r="B10536" s="24"/>
      <c r="C10536" s="24"/>
      <c r="D10536" s="24"/>
      <c r="E10536" s="24"/>
      <c r="F10536" s="29"/>
      <c r="G10536" s="24"/>
      <c r="H10536" s="24"/>
    </row>
    <row r="10537" spans="2:8">
      <c r="B10537" s="24"/>
      <c r="C10537" s="24"/>
      <c r="D10537" s="24"/>
      <c r="E10537" s="24"/>
      <c r="F10537" s="29"/>
      <c r="G10537" s="24"/>
      <c r="H10537" s="24"/>
    </row>
    <row r="10538" spans="2:8">
      <c r="B10538" s="24"/>
      <c r="C10538" s="24"/>
      <c r="D10538" s="24"/>
      <c r="E10538" s="24"/>
      <c r="F10538" s="29"/>
      <c r="G10538" s="24"/>
      <c r="H10538" s="24"/>
    </row>
    <row r="10539" spans="2:8">
      <c r="B10539" s="24"/>
      <c r="C10539" s="24"/>
      <c r="D10539" s="24"/>
      <c r="E10539" s="24"/>
      <c r="F10539" s="29"/>
      <c r="G10539" s="24"/>
      <c r="H10539" s="24"/>
    </row>
    <row r="10540" spans="2:8">
      <c r="B10540" s="24"/>
      <c r="C10540" s="24"/>
      <c r="D10540" s="24"/>
      <c r="E10540" s="24"/>
      <c r="F10540" s="29"/>
      <c r="G10540" s="24"/>
      <c r="H10540" s="24"/>
    </row>
    <row r="10541" spans="2:8">
      <c r="B10541" s="24"/>
      <c r="C10541" s="24"/>
      <c r="D10541" s="24"/>
      <c r="E10541" s="24"/>
      <c r="F10541" s="29"/>
      <c r="G10541" s="24"/>
      <c r="H10541" s="24"/>
    </row>
    <row r="10542" spans="2:8">
      <c r="B10542" s="24"/>
      <c r="C10542" s="24"/>
      <c r="D10542" s="24"/>
      <c r="E10542" s="24"/>
      <c r="F10542" s="29"/>
      <c r="G10542" s="24"/>
      <c r="H10542" s="24"/>
    </row>
    <row r="10543" spans="2:8">
      <c r="B10543" s="24"/>
      <c r="C10543" s="24"/>
      <c r="D10543" s="24"/>
      <c r="E10543" s="24"/>
      <c r="F10543" s="29"/>
      <c r="G10543" s="24"/>
      <c r="H10543" s="24"/>
    </row>
    <row r="10544" spans="2:8">
      <c r="B10544" s="24"/>
      <c r="C10544" s="24"/>
      <c r="D10544" s="24"/>
      <c r="E10544" s="24"/>
      <c r="F10544" s="29"/>
      <c r="G10544" s="24"/>
      <c r="H10544" s="24"/>
    </row>
    <row r="10545" spans="2:8">
      <c r="B10545" s="24"/>
      <c r="C10545" s="24"/>
      <c r="D10545" s="24"/>
      <c r="E10545" s="24"/>
      <c r="F10545" s="29"/>
      <c r="G10545" s="24"/>
      <c r="H10545" s="24"/>
    </row>
    <row r="10546" spans="2:8">
      <c r="B10546" s="24"/>
      <c r="C10546" s="24"/>
      <c r="D10546" s="24"/>
      <c r="E10546" s="24"/>
      <c r="F10546" s="29"/>
      <c r="G10546" s="24"/>
      <c r="H10546" s="24"/>
    </row>
    <row r="10547" spans="2:8">
      <c r="B10547" s="24"/>
      <c r="C10547" s="24"/>
      <c r="D10547" s="24"/>
      <c r="E10547" s="24"/>
      <c r="F10547" s="29"/>
      <c r="G10547" s="24"/>
      <c r="H10547" s="24"/>
    </row>
    <row r="10548" spans="2:8">
      <c r="B10548" s="24"/>
      <c r="C10548" s="24"/>
      <c r="D10548" s="24"/>
      <c r="E10548" s="24"/>
      <c r="F10548" s="29"/>
      <c r="G10548" s="24"/>
      <c r="H10548" s="24"/>
    </row>
    <row r="10549" spans="2:8">
      <c r="B10549" s="24"/>
      <c r="C10549" s="24"/>
      <c r="D10549" s="24"/>
      <c r="E10549" s="24"/>
      <c r="F10549" s="29"/>
      <c r="G10549" s="24"/>
      <c r="H10549" s="24"/>
    </row>
    <row r="10550" spans="2:8">
      <c r="B10550" s="24"/>
      <c r="C10550" s="24"/>
      <c r="D10550" s="24"/>
      <c r="E10550" s="24"/>
      <c r="F10550" s="29"/>
      <c r="G10550" s="24"/>
      <c r="H10550" s="24"/>
    </row>
    <row r="10551" spans="2:8">
      <c r="B10551" s="24"/>
      <c r="C10551" s="24"/>
      <c r="D10551" s="24"/>
      <c r="E10551" s="24"/>
      <c r="F10551" s="29"/>
      <c r="G10551" s="24"/>
      <c r="H10551" s="24"/>
    </row>
    <row r="10552" spans="2:8">
      <c r="B10552" s="24"/>
      <c r="C10552" s="24"/>
      <c r="D10552" s="24"/>
      <c r="E10552" s="24"/>
      <c r="F10552" s="29"/>
      <c r="G10552" s="24"/>
      <c r="H10552" s="24"/>
    </row>
    <row r="10553" spans="2:8">
      <c r="B10553" s="24"/>
      <c r="C10553" s="24"/>
      <c r="D10553" s="24"/>
      <c r="E10553" s="24"/>
      <c r="F10553" s="29"/>
      <c r="G10553" s="24"/>
      <c r="H10553" s="24"/>
    </row>
    <row r="10554" spans="2:8">
      <c r="B10554" s="24"/>
      <c r="C10554" s="24"/>
      <c r="D10554" s="24"/>
      <c r="E10554" s="24"/>
      <c r="F10554" s="29"/>
      <c r="G10554" s="24"/>
      <c r="H10554" s="24"/>
    </row>
    <row r="10555" spans="2:8">
      <c r="B10555" s="24"/>
      <c r="C10555" s="24"/>
      <c r="D10555" s="24"/>
      <c r="E10555" s="24"/>
      <c r="F10555" s="29"/>
      <c r="G10555" s="24"/>
      <c r="H10555" s="24"/>
    </row>
    <row r="10556" spans="2:8">
      <c r="B10556" s="24"/>
      <c r="C10556" s="24"/>
      <c r="D10556" s="24"/>
      <c r="E10556" s="24"/>
      <c r="F10556" s="29"/>
      <c r="G10556" s="24"/>
      <c r="H10556" s="24"/>
    </row>
    <row r="10557" spans="2:8">
      <c r="B10557" s="24"/>
      <c r="C10557" s="24"/>
      <c r="D10557" s="24"/>
      <c r="E10557" s="24"/>
      <c r="F10557" s="29"/>
      <c r="G10557" s="24"/>
      <c r="H10557" s="24"/>
    </row>
    <row r="10558" spans="2:8">
      <c r="B10558" s="24"/>
      <c r="C10558" s="24"/>
      <c r="D10558" s="24"/>
      <c r="E10558" s="24"/>
      <c r="F10558" s="29"/>
      <c r="G10558" s="24"/>
      <c r="H10558" s="24"/>
    </row>
    <row r="10559" spans="2:8">
      <c r="B10559" s="24"/>
      <c r="C10559" s="24"/>
      <c r="D10559" s="24"/>
      <c r="E10559" s="24"/>
      <c r="F10559" s="29"/>
      <c r="G10559" s="24"/>
      <c r="H10559" s="24"/>
    </row>
    <row r="10560" spans="2:8">
      <c r="B10560" s="24"/>
      <c r="C10560" s="24"/>
      <c r="D10560" s="24"/>
      <c r="E10560" s="24"/>
      <c r="F10560" s="29"/>
      <c r="G10560" s="24"/>
      <c r="H10560" s="24"/>
    </row>
    <row r="10561" spans="2:8">
      <c r="B10561" s="24"/>
      <c r="C10561" s="24"/>
      <c r="D10561" s="24"/>
      <c r="E10561" s="24"/>
      <c r="F10561" s="29"/>
      <c r="G10561" s="24"/>
      <c r="H10561" s="24"/>
    </row>
    <row r="10562" spans="2:8">
      <c r="B10562" s="24"/>
      <c r="C10562" s="24"/>
      <c r="D10562" s="24"/>
      <c r="E10562" s="24"/>
      <c r="F10562" s="29"/>
      <c r="G10562" s="24"/>
      <c r="H10562" s="24"/>
    </row>
    <row r="10563" spans="2:8">
      <c r="B10563" s="24"/>
      <c r="C10563" s="24"/>
      <c r="D10563" s="24"/>
      <c r="E10563" s="24"/>
      <c r="F10563" s="29"/>
      <c r="G10563" s="24"/>
      <c r="H10563" s="24"/>
    </row>
    <row r="10564" spans="2:8">
      <c r="B10564" s="24"/>
      <c r="C10564" s="24"/>
      <c r="D10564" s="24"/>
      <c r="E10564" s="24"/>
      <c r="F10564" s="29"/>
      <c r="G10564" s="24"/>
      <c r="H10564" s="24"/>
    </row>
    <row r="10565" spans="2:8">
      <c r="B10565" s="24"/>
      <c r="C10565" s="24"/>
      <c r="D10565" s="24"/>
      <c r="E10565" s="24"/>
      <c r="F10565" s="29"/>
      <c r="G10565" s="24"/>
      <c r="H10565" s="24"/>
    </row>
    <row r="10566" spans="2:8">
      <c r="B10566" s="24"/>
      <c r="C10566" s="24"/>
      <c r="D10566" s="24"/>
      <c r="E10566" s="24"/>
      <c r="F10566" s="29"/>
      <c r="G10566" s="24"/>
      <c r="H10566" s="24"/>
    </row>
    <row r="10567" spans="2:8">
      <c r="B10567" s="24"/>
      <c r="C10567" s="24"/>
      <c r="D10567" s="24"/>
      <c r="E10567" s="24"/>
      <c r="F10567" s="29"/>
      <c r="G10567" s="24"/>
      <c r="H10567" s="24"/>
    </row>
    <row r="10568" spans="2:8">
      <c r="B10568" s="24"/>
      <c r="C10568" s="24"/>
      <c r="D10568" s="24"/>
      <c r="E10568" s="24"/>
      <c r="F10568" s="29"/>
      <c r="G10568" s="24"/>
      <c r="H10568" s="24"/>
    </row>
    <row r="10569" spans="2:8">
      <c r="B10569" s="24"/>
      <c r="C10569" s="24"/>
      <c r="D10569" s="24"/>
      <c r="E10569" s="24"/>
      <c r="F10569" s="29"/>
      <c r="G10569" s="24"/>
      <c r="H10569" s="24"/>
    </row>
    <row r="10570" spans="2:8">
      <c r="B10570" s="24"/>
      <c r="C10570" s="24"/>
      <c r="D10570" s="24"/>
      <c r="E10570" s="24"/>
      <c r="F10570" s="29"/>
      <c r="G10570" s="24"/>
      <c r="H10570" s="24"/>
    </row>
    <row r="10571" spans="2:8">
      <c r="B10571" s="24"/>
      <c r="C10571" s="24"/>
      <c r="D10571" s="24"/>
      <c r="E10571" s="24"/>
      <c r="F10571" s="29"/>
      <c r="G10571" s="24"/>
      <c r="H10571" s="24"/>
    </row>
    <row r="10572" spans="2:8">
      <c r="B10572" s="24"/>
      <c r="C10572" s="24"/>
      <c r="D10572" s="24"/>
      <c r="E10572" s="24"/>
      <c r="F10572" s="29"/>
      <c r="G10572" s="24"/>
      <c r="H10572" s="24"/>
    </row>
    <row r="10573" spans="2:8">
      <c r="B10573" s="24"/>
      <c r="C10573" s="24"/>
      <c r="D10573" s="24"/>
      <c r="E10573" s="24"/>
      <c r="F10573" s="29"/>
      <c r="G10573" s="24"/>
      <c r="H10573" s="24"/>
    </row>
    <row r="10574" spans="2:8">
      <c r="B10574" s="24"/>
      <c r="C10574" s="24"/>
      <c r="D10574" s="24"/>
      <c r="E10574" s="24"/>
      <c r="F10574" s="29"/>
      <c r="G10574" s="24"/>
      <c r="H10574" s="24"/>
    </row>
    <row r="10575" spans="2:8">
      <c r="B10575" s="24"/>
      <c r="C10575" s="24"/>
      <c r="D10575" s="24"/>
      <c r="E10575" s="24"/>
      <c r="F10575" s="29"/>
      <c r="G10575" s="24"/>
      <c r="H10575" s="24"/>
    </row>
    <row r="10576" spans="2:8">
      <c r="B10576" s="24"/>
      <c r="C10576" s="24"/>
      <c r="D10576" s="24"/>
      <c r="E10576" s="24"/>
      <c r="F10576" s="29"/>
      <c r="G10576" s="24"/>
      <c r="H10576" s="24"/>
    </row>
    <row r="10577" spans="2:8">
      <c r="B10577" s="24"/>
      <c r="C10577" s="24"/>
      <c r="D10577" s="24"/>
      <c r="E10577" s="24"/>
      <c r="F10577" s="29"/>
      <c r="G10577" s="24"/>
      <c r="H10577" s="24"/>
    </row>
    <row r="10578" spans="2:8">
      <c r="B10578" s="24"/>
      <c r="C10578" s="24"/>
      <c r="D10578" s="24"/>
      <c r="E10578" s="24"/>
      <c r="F10578" s="29"/>
      <c r="G10578" s="24"/>
      <c r="H10578" s="24"/>
    </row>
    <row r="10579" spans="2:8">
      <c r="B10579" s="24"/>
      <c r="C10579" s="24"/>
      <c r="D10579" s="24"/>
      <c r="E10579" s="24"/>
      <c r="F10579" s="29"/>
      <c r="G10579" s="24"/>
      <c r="H10579" s="24"/>
    </row>
    <row r="10580" spans="2:8">
      <c r="B10580" s="24"/>
      <c r="C10580" s="24"/>
      <c r="D10580" s="24"/>
      <c r="E10580" s="24"/>
      <c r="F10580" s="29"/>
      <c r="G10580" s="24"/>
      <c r="H10580" s="24"/>
    </row>
    <row r="10581" spans="2:8">
      <c r="B10581" s="24"/>
      <c r="C10581" s="24"/>
      <c r="D10581" s="24"/>
      <c r="E10581" s="24"/>
      <c r="F10581" s="29"/>
      <c r="G10581" s="24"/>
      <c r="H10581" s="24"/>
    </row>
    <row r="10582" spans="2:8">
      <c r="B10582" s="24"/>
      <c r="C10582" s="24"/>
      <c r="D10582" s="24"/>
      <c r="E10582" s="24"/>
      <c r="F10582" s="29"/>
      <c r="G10582" s="24"/>
      <c r="H10582" s="24"/>
    </row>
    <row r="10583" spans="2:8">
      <c r="B10583" s="24"/>
      <c r="C10583" s="24"/>
      <c r="D10583" s="24"/>
      <c r="E10583" s="24"/>
      <c r="F10583" s="29"/>
      <c r="G10583" s="24"/>
      <c r="H10583" s="24"/>
    </row>
    <row r="10584" spans="2:8">
      <c r="B10584" s="24"/>
      <c r="C10584" s="24"/>
      <c r="D10584" s="24"/>
      <c r="E10584" s="24"/>
      <c r="F10584" s="29"/>
      <c r="G10584" s="24"/>
      <c r="H10584" s="24"/>
    </row>
    <row r="10585" spans="2:8">
      <c r="B10585" s="24"/>
      <c r="C10585" s="24"/>
      <c r="D10585" s="24"/>
      <c r="E10585" s="24"/>
      <c r="F10585" s="29"/>
      <c r="G10585" s="24"/>
      <c r="H10585" s="24"/>
    </row>
    <row r="10586" spans="2:8">
      <c r="B10586" s="24"/>
      <c r="C10586" s="24"/>
      <c r="D10586" s="24"/>
      <c r="E10586" s="24"/>
      <c r="F10586" s="29"/>
      <c r="G10586" s="24"/>
      <c r="H10586" s="24"/>
    </row>
    <row r="10587" spans="2:8">
      <c r="B10587" s="24"/>
      <c r="C10587" s="24"/>
      <c r="D10587" s="24"/>
      <c r="E10587" s="24"/>
      <c r="F10587" s="29"/>
      <c r="G10587" s="24"/>
      <c r="H10587" s="24"/>
    </row>
    <row r="10588" spans="2:8">
      <c r="B10588" s="24"/>
      <c r="C10588" s="24"/>
      <c r="D10588" s="24"/>
      <c r="E10588" s="24"/>
      <c r="F10588" s="29"/>
      <c r="G10588" s="24"/>
      <c r="H10588" s="24"/>
    </row>
    <row r="10589" spans="2:8">
      <c r="B10589" s="24"/>
      <c r="C10589" s="24"/>
      <c r="D10589" s="24"/>
      <c r="E10589" s="24"/>
      <c r="F10589" s="29"/>
      <c r="G10589" s="24"/>
      <c r="H10589" s="24"/>
    </row>
    <row r="10590" spans="2:8">
      <c r="B10590" s="24"/>
      <c r="C10590" s="24"/>
      <c r="D10590" s="24"/>
      <c r="E10590" s="24"/>
      <c r="F10590" s="29"/>
      <c r="G10590" s="24"/>
      <c r="H10590" s="24"/>
    </row>
    <row r="10591" spans="2:8">
      <c r="B10591" s="24"/>
      <c r="C10591" s="24"/>
      <c r="D10591" s="24"/>
      <c r="E10591" s="24"/>
      <c r="F10591" s="29"/>
      <c r="G10591" s="24"/>
      <c r="H10591" s="24"/>
    </row>
    <row r="10592" spans="2:8">
      <c r="B10592" s="24"/>
      <c r="C10592" s="24"/>
      <c r="D10592" s="24"/>
      <c r="E10592" s="24"/>
      <c r="F10592" s="29"/>
      <c r="G10592" s="24"/>
      <c r="H10592" s="24"/>
    </row>
    <row r="10593" spans="2:8">
      <c r="B10593" s="24"/>
      <c r="C10593" s="24"/>
      <c r="D10593" s="24"/>
      <c r="E10593" s="24"/>
      <c r="F10593" s="29"/>
      <c r="G10593" s="24"/>
      <c r="H10593" s="24"/>
    </row>
    <row r="10594" spans="2:8">
      <c r="B10594" s="24"/>
      <c r="C10594" s="24"/>
      <c r="D10594" s="24"/>
      <c r="E10594" s="24"/>
      <c r="F10594" s="29"/>
      <c r="G10594" s="24"/>
      <c r="H10594" s="24"/>
    </row>
    <row r="10595" spans="2:8">
      <c r="B10595" s="24"/>
      <c r="C10595" s="24"/>
      <c r="D10595" s="24"/>
      <c r="E10595" s="24"/>
      <c r="F10595" s="29"/>
      <c r="G10595" s="24"/>
      <c r="H10595" s="24"/>
    </row>
    <row r="10596" spans="2:8">
      <c r="B10596" s="24"/>
      <c r="C10596" s="24"/>
      <c r="D10596" s="24"/>
      <c r="E10596" s="24"/>
      <c r="F10596" s="29"/>
      <c r="G10596" s="24"/>
      <c r="H10596" s="24"/>
    </row>
    <row r="10597" spans="2:8">
      <c r="B10597" s="24"/>
      <c r="C10597" s="24"/>
      <c r="D10597" s="24"/>
      <c r="E10597" s="24"/>
      <c r="F10597" s="29"/>
      <c r="G10597" s="24"/>
      <c r="H10597" s="24"/>
    </row>
    <row r="10598" spans="2:8">
      <c r="B10598" s="24"/>
      <c r="C10598" s="24"/>
      <c r="D10598" s="24"/>
      <c r="E10598" s="24"/>
      <c r="F10598" s="29"/>
      <c r="G10598" s="24"/>
      <c r="H10598" s="24"/>
    </row>
    <row r="10599" spans="2:8">
      <c r="B10599" s="24"/>
      <c r="C10599" s="24"/>
      <c r="D10599" s="24"/>
      <c r="E10599" s="24"/>
      <c r="F10599" s="29"/>
      <c r="G10599" s="24"/>
      <c r="H10599" s="24"/>
    </row>
    <row r="10600" spans="2:8">
      <c r="B10600" s="24"/>
      <c r="C10600" s="24"/>
      <c r="D10600" s="24"/>
      <c r="E10600" s="24"/>
      <c r="F10600" s="29"/>
      <c r="G10600" s="24"/>
      <c r="H10600" s="24"/>
    </row>
    <row r="10601" spans="2:8">
      <c r="B10601" s="24"/>
      <c r="C10601" s="24"/>
      <c r="D10601" s="24"/>
      <c r="E10601" s="24"/>
      <c r="F10601" s="29"/>
      <c r="G10601" s="24"/>
      <c r="H10601" s="24"/>
    </row>
    <row r="10602" spans="2:8">
      <c r="B10602" s="24"/>
      <c r="C10602" s="24"/>
      <c r="D10602" s="24"/>
      <c r="E10602" s="24"/>
      <c r="F10602" s="29"/>
      <c r="G10602" s="24"/>
      <c r="H10602" s="24"/>
    </row>
    <row r="10603" spans="2:8">
      <c r="B10603" s="24"/>
      <c r="C10603" s="24"/>
      <c r="D10603" s="24"/>
      <c r="E10603" s="24"/>
      <c r="F10603" s="29"/>
      <c r="G10603" s="24"/>
      <c r="H10603" s="24"/>
    </row>
    <row r="10604" spans="2:8">
      <c r="B10604" s="24"/>
      <c r="C10604" s="24"/>
      <c r="D10604" s="24"/>
      <c r="E10604" s="24"/>
      <c r="F10604" s="29"/>
      <c r="G10604" s="24"/>
      <c r="H10604" s="24"/>
    </row>
    <row r="10605" spans="2:8">
      <c r="B10605" s="24"/>
      <c r="C10605" s="24"/>
      <c r="D10605" s="24"/>
      <c r="E10605" s="24"/>
      <c r="F10605" s="29"/>
      <c r="G10605" s="24"/>
      <c r="H10605" s="24"/>
    </row>
    <row r="10606" spans="2:8">
      <c r="B10606" s="24"/>
      <c r="C10606" s="24"/>
      <c r="D10606" s="24"/>
      <c r="E10606" s="24"/>
      <c r="F10606" s="29"/>
      <c r="G10606" s="24"/>
      <c r="H10606" s="24"/>
    </row>
    <row r="10607" spans="2:8">
      <c r="B10607" s="24"/>
      <c r="C10607" s="24"/>
      <c r="D10607" s="24"/>
      <c r="E10607" s="24"/>
      <c r="F10607" s="29"/>
      <c r="G10607" s="24"/>
      <c r="H10607" s="24"/>
    </row>
    <row r="10608" spans="2:8">
      <c r="B10608" s="24"/>
      <c r="C10608" s="24"/>
      <c r="D10608" s="24"/>
      <c r="E10608" s="24"/>
      <c r="F10608" s="29"/>
      <c r="G10608" s="24"/>
      <c r="H10608" s="24"/>
    </row>
    <row r="10609" spans="2:8">
      <c r="B10609" s="24"/>
      <c r="C10609" s="24"/>
      <c r="D10609" s="24"/>
      <c r="E10609" s="24"/>
      <c r="F10609" s="29"/>
      <c r="G10609" s="24"/>
      <c r="H10609" s="24"/>
    </row>
    <row r="10610" spans="2:8">
      <c r="B10610" s="24"/>
      <c r="C10610" s="24"/>
      <c r="D10610" s="24"/>
      <c r="E10610" s="24"/>
      <c r="F10610" s="29"/>
      <c r="G10610" s="24"/>
      <c r="H10610" s="24"/>
    </row>
    <row r="10611" spans="2:8">
      <c r="B10611" s="24"/>
      <c r="C10611" s="24"/>
      <c r="D10611" s="24"/>
      <c r="E10611" s="24"/>
      <c r="F10611" s="29"/>
      <c r="G10611" s="24"/>
      <c r="H10611" s="24"/>
    </row>
    <row r="10612" spans="2:8">
      <c r="B10612" s="24"/>
      <c r="C10612" s="24"/>
      <c r="D10612" s="24"/>
      <c r="E10612" s="24"/>
      <c r="F10612" s="29"/>
      <c r="G10612" s="24"/>
      <c r="H10612" s="24"/>
    </row>
    <row r="10613" spans="2:8">
      <c r="B10613" s="24"/>
      <c r="C10613" s="24"/>
      <c r="D10613" s="24"/>
      <c r="E10613" s="24"/>
      <c r="F10613" s="29"/>
      <c r="G10613" s="24"/>
      <c r="H10613" s="24"/>
    </row>
    <row r="10614" spans="2:8">
      <c r="B10614" s="24"/>
      <c r="C10614" s="24"/>
      <c r="D10614" s="24"/>
      <c r="E10614" s="24"/>
      <c r="F10614" s="29"/>
      <c r="G10614" s="24"/>
      <c r="H10614" s="24"/>
    </row>
    <row r="10615" spans="2:8">
      <c r="B10615" s="24"/>
      <c r="C10615" s="24"/>
      <c r="D10615" s="24"/>
      <c r="E10615" s="24"/>
      <c r="F10615" s="29"/>
      <c r="G10615" s="24"/>
      <c r="H10615" s="24"/>
    </row>
    <row r="10616" spans="2:8">
      <c r="B10616" s="24"/>
      <c r="C10616" s="24"/>
      <c r="D10616" s="24"/>
      <c r="E10616" s="24"/>
      <c r="F10616" s="29"/>
      <c r="G10616" s="24"/>
      <c r="H10616" s="24"/>
    </row>
    <row r="10617" spans="2:8">
      <c r="B10617" s="24"/>
      <c r="C10617" s="24"/>
      <c r="D10617" s="24"/>
      <c r="E10617" s="24"/>
      <c r="F10617" s="29"/>
      <c r="G10617" s="24"/>
      <c r="H10617" s="24"/>
    </row>
    <row r="10618" spans="2:8">
      <c r="B10618" s="24"/>
      <c r="C10618" s="24"/>
      <c r="D10618" s="24"/>
      <c r="E10618" s="24"/>
      <c r="F10618" s="29"/>
      <c r="G10618" s="24"/>
      <c r="H10618" s="24"/>
    </row>
    <row r="10619" spans="2:8">
      <c r="B10619" s="24"/>
      <c r="C10619" s="24"/>
      <c r="D10619" s="24"/>
      <c r="E10619" s="24"/>
      <c r="F10619" s="29"/>
      <c r="G10619" s="24"/>
      <c r="H10619" s="24"/>
    </row>
    <row r="10620" spans="2:8">
      <c r="B10620" s="24"/>
      <c r="C10620" s="24"/>
      <c r="D10620" s="24"/>
      <c r="E10620" s="24"/>
      <c r="F10620" s="29"/>
      <c r="G10620" s="24"/>
      <c r="H10620" s="24"/>
    </row>
    <row r="10621" spans="2:8">
      <c r="B10621" s="24"/>
      <c r="C10621" s="24"/>
      <c r="D10621" s="24"/>
      <c r="E10621" s="24"/>
      <c r="F10621" s="29"/>
      <c r="G10621" s="24"/>
      <c r="H10621" s="24"/>
    </row>
    <row r="10622" spans="2:8">
      <c r="B10622" s="24"/>
      <c r="C10622" s="24"/>
      <c r="D10622" s="24"/>
      <c r="E10622" s="24"/>
      <c r="F10622" s="29"/>
      <c r="G10622" s="24"/>
      <c r="H10622" s="24"/>
    </row>
    <row r="10623" spans="2:8">
      <c r="B10623" s="24"/>
      <c r="C10623" s="24"/>
      <c r="D10623" s="24"/>
      <c r="E10623" s="24"/>
      <c r="F10623" s="29"/>
      <c r="G10623" s="24"/>
      <c r="H10623" s="24"/>
    </row>
    <row r="10624" spans="2:8">
      <c r="B10624" s="24"/>
      <c r="C10624" s="24"/>
      <c r="D10624" s="24"/>
      <c r="E10624" s="24"/>
      <c r="F10624" s="29"/>
      <c r="G10624" s="24"/>
      <c r="H10624" s="24"/>
    </row>
    <row r="10625" spans="2:8">
      <c r="B10625" s="24"/>
      <c r="C10625" s="24"/>
      <c r="D10625" s="24"/>
      <c r="E10625" s="24"/>
      <c r="F10625" s="29"/>
      <c r="G10625" s="24"/>
      <c r="H10625" s="24"/>
    </row>
    <row r="10626" spans="2:8">
      <c r="B10626" s="24"/>
      <c r="C10626" s="24"/>
      <c r="D10626" s="24"/>
      <c r="E10626" s="24"/>
      <c r="F10626" s="29"/>
      <c r="G10626" s="24"/>
      <c r="H10626" s="24"/>
    </row>
    <row r="10627" spans="2:8">
      <c r="B10627" s="24"/>
      <c r="C10627" s="24"/>
      <c r="D10627" s="24"/>
      <c r="E10627" s="24"/>
      <c r="F10627" s="29"/>
      <c r="G10627" s="24"/>
      <c r="H10627" s="24"/>
    </row>
    <row r="10628" spans="2:8">
      <c r="B10628" s="24"/>
      <c r="C10628" s="24"/>
      <c r="D10628" s="24"/>
      <c r="E10628" s="24"/>
      <c r="F10628" s="29"/>
      <c r="G10628" s="24"/>
      <c r="H10628" s="24"/>
    </row>
    <row r="10629" spans="2:8">
      <c r="B10629" s="24"/>
      <c r="C10629" s="24"/>
      <c r="D10629" s="24"/>
      <c r="E10629" s="24"/>
      <c r="F10629" s="29"/>
      <c r="G10629" s="24"/>
      <c r="H10629" s="24"/>
    </row>
    <row r="10630" spans="2:8">
      <c r="B10630" s="24"/>
      <c r="C10630" s="24"/>
      <c r="D10630" s="24"/>
      <c r="E10630" s="24"/>
      <c r="F10630" s="29"/>
      <c r="G10630" s="24"/>
      <c r="H10630" s="24"/>
    </row>
    <row r="10631" spans="2:8">
      <c r="B10631" s="24"/>
      <c r="C10631" s="24"/>
      <c r="D10631" s="24"/>
      <c r="E10631" s="24"/>
      <c r="F10631" s="29"/>
      <c r="G10631" s="24"/>
      <c r="H10631" s="24"/>
    </row>
    <row r="10632" spans="2:8">
      <c r="B10632" s="24"/>
      <c r="C10632" s="24"/>
      <c r="D10632" s="24"/>
      <c r="E10632" s="24"/>
      <c r="F10632" s="29"/>
      <c r="G10632" s="24"/>
      <c r="H10632" s="24"/>
    </row>
    <row r="10633" spans="2:8">
      <c r="B10633" s="24"/>
      <c r="C10633" s="24"/>
      <c r="D10633" s="24"/>
      <c r="E10633" s="24"/>
      <c r="F10633" s="29"/>
      <c r="G10633" s="24"/>
      <c r="H10633" s="24"/>
    </row>
    <row r="10634" spans="2:8">
      <c r="B10634" s="24"/>
      <c r="C10634" s="24"/>
      <c r="D10634" s="24"/>
      <c r="E10634" s="24"/>
      <c r="F10634" s="29"/>
      <c r="G10634" s="24"/>
      <c r="H10634" s="24"/>
    </row>
    <row r="10635" spans="2:8">
      <c r="B10635" s="24"/>
      <c r="C10635" s="24"/>
      <c r="D10635" s="24"/>
      <c r="E10635" s="24"/>
      <c r="F10635" s="29"/>
      <c r="G10635" s="24"/>
      <c r="H10635" s="24"/>
    </row>
    <row r="10636" spans="2:8">
      <c r="B10636" s="24"/>
      <c r="C10636" s="24"/>
      <c r="D10636" s="24"/>
      <c r="E10636" s="24"/>
      <c r="F10636" s="29"/>
      <c r="G10636" s="24"/>
      <c r="H10636" s="24"/>
    </row>
    <row r="10637" spans="2:8">
      <c r="B10637" s="24"/>
      <c r="C10637" s="24"/>
      <c r="D10637" s="24"/>
      <c r="E10637" s="24"/>
      <c r="F10637" s="29"/>
      <c r="G10637" s="24"/>
      <c r="H10637" s="24"/>
    </row>
    <row r="10638" spans="2:8">
      <c r="B10638" s="24"/>
      <c r="C10638" s="24"/>
      <c r="D10638" s="24"/>
      <c r="E10638" s="24"/>
      <c r="F10638" s="29"/>
      <c r="G10638" s="24"/>
      <c r="H10638" s="24"/>
    </row>
    <row r="10639" spans="2:8">
      <c r="B10639" s="24"/>
      <c r="C10639" s="24"/>
      <c r="D10639" s="24"/>
      <c r="E10639" s="24"/>
      <c r="F10639" s="29"/>
      <c r="G10639" s="24"/>
      <c r="H10639" s="24"/>
    </row>
    <row r="10640" spans="2:8">
      <c r="B10640" s="24"/>
      <c r="C10640" s="24"/>
      <c r="D10640" s="24"/>
      <c r="E10640" s="24"/>
      <c r="F10640" s="29"/>
      <c r="G10640" s="24"/>
      <c r="H10640" s="24"/>
    </row>
    <row r="10641" spans="2:8">
      <c r="B10641" s="24"/>
      <c r="C10641" s="24"/>
      <c r="D10641" s="24"/>
      <c r="E10641" s="24"/>
      <c r="F10641" s="29"/>
      <c r="G10641" s="24"/>
      <c r="H10641" s="24"/>
    </row>
    <row r="10642" spans="2:8">
      <c r="B10642" s="24"/>
      <c r="C10642" s="24"/>
      <c r="D10642" s="24"/>
      <c r="E10642" s="24"/>
      <c r="F10642" s="29"/>
      <c r="G10642" s="24"/>
      <c r="H10642" s="24"/>
    </row>
    <row r="10643" spans="2:8">
      <c r="B10643" s="24"/>
      <c r="C10643" s="24"/>
      <c r="D10643" s="24"/>
      <c r="E10643" s="24"/>
      <c r="F10643" s="29"/>
      <c r="G10643" s="24"/>
      <c r="H10643" s="24"/>
    </row>
    <row r="10644" spans="2:8">
      <c r="B10644" s="24"/>
      <c r="C10644" s="24"/>
      <c r="D10644" s="24"/>
      <c r="E10644" s="24"/>
      <c r="F10644" s="29"/>
      <c r="G10644" s="24"/>
      <c r="H10644" s="24"/>
    </row>
    <row r="10645" spans="2:8">
      <c r="B10645" s="24"/>
      <c r="C10645" s="24"/>
      <c r="D10645" s="24"/>
      <c r="E10645" s="24"/>
      <c r="F10645" s="29"/>
      <c r="G10645" s="24"/>
      <c r="H10645" s="24"/>
    </row>
    <row r="10646" spans="2:8">
      <c r="B10646" s="24"/>
      <c r="C10646" s="24"/>
      <c r="D10646" s="24"/>
      <c r="E10646" s="24"/>
      <c r="F10646" s="29"/>
      <c r="G10646" s="24"/>
      <c r="H10646" s="24"/>
    </row>
    <row r="10647" spans="2:8">
      <c r="B10647" s="24"/>
      <c r="C10647" s="24"/>
      <c r="D10647" s="24"/>
      <c r="E10647" s="24"/>
      <c r="F10647" s="29"/>
      <c r="G10647" s="24"/>
      <c r="H10647" s="24"/>
    </row>
    <row r="10648" spans="2:8">
      <c r="B10648" s="24"/>
      <c r="C10648" s="24"/>
      <c r="D10648" s="24"/>
      <c r="E10648" s="24"/>
      <c r="F10648" s="29"/>
      <c r="G10648" s="24"/>
      <c r="H10648" s="24"/>
    </row>
    <row r="10649" spans="2:8">
      <c r="B10649" s="24"/>
      <c r="C10649" s="24"/>
      <c r="D10649" s="24"/>
      <c r="E10649" s="24"/>
      <c r="F10649" s="29"/>
      <c r="G10649" s="24"/>
      <c r="H10649" s="24"/>
    </row>
    <row r="10650" spans="2:8">
      <c r="B10650" s="24"/>
      <c r="C10650" s="24"/>
      <c r="D10650" s="24"/>
      <c r="E10650" s="24"/>
      <c r="F10650" s="29"/>
      <c r="G10650" s="24"/>
      <c r="H10650" s="24"/>
    </row>
    <row r="10651" spans="2:8">
      <c r="B10651" s="24"/>
      <c r="C10651" s="24"/>
      <c r="D10651" s="24"/>
      <c r="E10651" s="24"/>
      <c r="F10651" s="29"/>
      <c r="G10651" s="24"/>
      <c r="H10651" s="24"/>
    </row>
    <row r="10652" spans="2:8">
      <c r="B10652" s="24"/>
      <c r="C10652" s="24"/>
      <c r="D10652" s="24"/>
      <c r="E10652" s="24"/>
      <c r="F10652" s="29"/>
      <c r="G10652" s="24"/>
      <c r="H10652" s="24"/>
    </row>
    <row r="10653" spans="2:8">
      <c r="B10653" s="24"/>
      <c r="C10653" s="24"/>
      <c r="D10653" s="24"/>
      <c r="E10653" s="24"/>
      <c r="F10653" s="29"/>
      <c r="G10653" s="24"/>
      <c r="H10653" s="24"/>
    </row>
    <row r="10654" spans="2:8">
      <c r="B10654" s="24"/>
      <c r="C10654" s="24"/>
      <c r="D10654" s="24"/>
      <c r="E10654" s="24"/>
      <c r="F10654" s="29"/>
      <c r="G10654" s="24"/>
      <c r="H10654" s="24"/>
    </row>
    <row r="10655" spans="2:8">
      <c r="B10655" s="24"/>
      <c r="C10655" s="24"/>
      <c r="D10655" s="24"/>
      <c r="E10655" s="24"/>
      <c r="F10655" s="29"/>
      <c r="G10655" s="24"/>
      <c r="H10655" s="24"/>
    </row>
    <row r="10656" spans="2:8">
      <c r="B10656" s="24"/>
      <c r="C10656" s="24"/>
      <c r="D10656" s="24"/>
      <c r="E10656" s="24"/>
      <c r="F10656" s="29"/>
      <c r="G10656" s="24"/>
      <c r="H10656" s="24"/>
    </row>
    <row r="10657" spans="2:8">
      <c r="B10657" s="24"/>
      <c r="C10657" s="24"/>
      <c r="D10657" s="24"/>
      <c r="E10657" s="24"/>
      <c r="F10657" s="29"/>
      <c r="G10657" s="24"/>
      <c r="H10657" s="24"/>
    </row>
    <row r="10658" spans="2:8">
      <c r="B10658" s="24"/>
      <c r="C10658" s="24"/>
      <c r="D10658" s="24"/>
      <c r="E10658" s="24"/>
      <c r="F10658" s="29"/>
      <c r="G10658" s="24"/>
      <c r="H10658" s="24"/>
    </row>
    <row r="10659" spans="2:8">
      <c r="B10659" s="24"/>
      <c r="C10659" s="24"/>
      <c r="D10659" s="24"/>
      <c r="E10659" s="24"/>
      <c r="F10659" s="29"/>
      <c r="G10659" s="24"/>
      <c r="H10659" s="24"/>
    </row>
    <row r="10660" spans="2:8">
      <c r="B10660" s="24"/>
      <c r="C10660" s="24"/>
      <c r="D10660" s="24"/>
      <c r="E10660" s="24"/>
      <c r="F10660" s="29"/>
      <c r="G10660" s="24"/>
      <c r="H10660" s="24"/>
    </row>
    <row r="10661" spans="2:8">
      <c r="B10661" s="24"/>
      <c r="C10661" s="24"/>
      <c r="D10661" s="24"/>
      <c r="E10661" s="24"/>
      <c r="F10661" s="29"/>
      <c r="G10661" s="24"/>
      <c r="H10661" s="24"/>
    </row>
    <row r="10662" spans="2:8">
      <c r="B10662" s="24"/>
      <c r="C10662" s="24"/>
      <c r="D10662" s="24"/>
      <c r="E10662" s="24"/>
      <c r="F10662" s="29"/>
      <c r="G10662" s="24"/>
      <c r="H10662" s="24"/>
    </row>
    <row r="10663" spans="2:8">
      <c r="B10663" s="24"/>
      <c r="C10663" s="24"/>
      <c r="D10663" s="24"/>
      <c r="E10663" s="24"/>
      <c r="F10663" s="29"/>
      <c r="G10663" s="24"/>
      <c r="H10663" s="24"/>
    </row>
    <row r="10664" spans="2:8">
      <c r="B10664" s="24"/>
      <c r="C10664" s="24"/>
      <c r="D10664" s="24"/>
      <c r="E10664" s="24"/>
      <c r="F10664" s="29"/>
      <c r="G10664" s="24"/>
      <c r="H10664" s="24"/>
    </row>
    <row r="10665" spans="2:8">
      <c r="B10665" s="24"/>
      <c r="C10665" s="24"/>
      <c r="D10665" s="24"/>
      <c r="E10665" s="24"/>
      <c r="F10665" s="29"/>
      <c r="G10665" s="24"/>
      <c r="H10665" s="24"/>
    </row>
    <row r="10666" spans="2:8">
      <c r="B10666" s="24"/>
      <c r="C10666" s="24"/>
      <c r="D10666" s="24"/>
      <c r="E10666" s="24"/>
      <c r="F10666" s="29"/>
      <c r="G10666" s="24"/>
      <c r="H10666" s="24"/>
    </row>
    <row r="10667" spans="2:8">
      <c r="B10667" s="24"/>
      <c r="C10667" s="24"/>
      <c r="D10667" s="24"/>
      <c r="E10667" s="24"/>
      <c r="F10667" s="29"/>
      <c r="G10667" s="24"/>
      <c r="H10667" s="24"/>
    </row>
    <row r="10668" spans="2:8">
      <c r="B10668" s="24"/>
      <c r="C10668" s="24"/>
      <c r="D10668" s="24"/>
      <c r="E10668" s="24"/>
      <c r="F10668" s="29"/>
      <c r="G10668" s="24"/>
      <c r="H10668" s="24"/>
    </row>
    <row r="10669" spans="2:8">
      <c r="B10669" s="24"/>
      <c r="C10669" s="24"/>
      <c r="D10669" s="24"/>
      <c r="E10669" s="24"/>
      <c r="F10669" s="29"/>
      <c r="G10669" s="24"/>
      <c r="H10669" s="24"/>
    </row>
    <row r="10670" spans="2:8">
      <c r="B10670" s="24"/>
      <c r="C10670" s="24"/>
      <c r="D10670" s="24"/>
      <c r="E10670" s="24"/>
      <c r="F10670" s="29"/>
      <c r="G10670" s="24"/>
      <c r="H10670" s="24"/>
    </row>
    <row r="10671" spans="2:8">
      <c r="B10671" s="24"/>
      <c r="C10671" s="24"/>
      <c r="D10671" s="24"/>
      <c r="E10671" s="24"/>
      <c r="F10671" s="29"/>
      <c r="G10671" s="24"/>
      <c r="H10671" s="24"/>
    </row>
    <row r="10672" spans="2:8">
      <c r="B10672" s="24"/>
      <c r="C10672" s="24"/>
      <c r="D10672" s="24"/>
      <c r="E10672" s="24"/>
      <c r="F10672" s="29"/>
      <c r="G10672" s="24"/>
      <c r="H10672" s="24"/>
    </row>
    <row r="10673" spans="2:8">
      <c r="B10673" s="24"/>
      <c r="C10673" s="24"/>
      <c r="D10673" s="24"/>
      <c r="E10673" s="24"/>
      <c r="F10673" s="29"/>
      <c r="G10673" s="24"/>
      <c r="H10673" s="24"/>
    </row>
    <row r="10674" spans="2:8">
      <c r="B10674" s="24"/>
      <c r="C10674" s="24"/>
      <c r="D10674" s="24"/>
      <c r="E10674" s="24"/>
      <c r="F10674" s="29"/>
      <c r="G10674" s="24"/>
      <c r="H10674" s="24"/>
    </row>
    <row r="10675" spans="2:8">
      <c r="B10675" s="24"/>
      <c r="C10675" s="24"/>
      <c r="D10675" s="24"/>
      <c r="E10675" s="24"/>
      <c r="F10675" s="29"/>
      <c r="G10675" s="24"/>
      <c r="H10675" s="24"/>
    </row>
    <row r="10676" spans="2:8">
      <c r="B10676" s="24"/>
      <c r="C10676" s="24"/>
      <c r="D10676" s="24"/>
      <c r="E10676" s="24"/>
      <c r="F10676" s="29"/>
      <c r="G10676" s="24"/>
      <c r="H10676" s="24"/>
    </row>
    <row r="10677" spans="2:8">
      <c r="B10677" s="24"/>
      <c r="C10677" s="24"/>
      <c r="D10677" s="24"/>
      <c r="E10677" s="24"/>
      <c r="F10677" s="29"/>
      <c r="G10677" s="24"/>
      <c r="H10677" s="24"/>
    </row>
    <row r="10678" spans="2:8">
      <c r="B10678" s="24"/>
      <c r="C10678" s="24"/>
      <c r="D10678" s="24"/>
      <c r="E10678" s="24"/>
      <c r="F10678" s="29"/>
      <c r="G10678" s="24"/>
      <c r="H10678" s="24"/>
    </row>
    <row r="10679" spans="2:8">
      <c r="B10679" s="24"/>
      <c r="C10679" s="24"/>
      <c r="D10679" s="24"/>
      <c r="E10679" s="24"/>
      <c r="F10679" s="29"/>
      <c r="G10679" s="24"/>
      <c r="H10679" s="24"/>
    </row>
    <row r="10680" spans="2:8">
      <c r="B10680" s="24"/>
      <c r="C10680" s="24"/>
      <c r="D10680" s="24"/>
      <c r="E10680" s="24"/>
      <c r="F10680" s="29"/>
      <c r="G10680" s="24"/>
      <c r="H10680" s="24"/>
    </row>
    <row r="10681" spans="2:8">
      <c r="B10681" s="24"/>
      <c r="C10681" s="24"/>
      <c r="D10681" s="24"/>
      <c r="E10681" s="24"/>
      <c r="F10681" s="29"/>
      <c r="G10681" s="24"/>
      <c r="H10681" s="24"/>
    </row>
    <row r="10682" spans="2:8">
      <c r="B10682" s="24"/>
      <c r="C10682" s="24"/>
      <c r="D10682" s="24"/>
      <c r="E10682" s="24"/>
      <c r="F10682" s="29"/>
      <c r="G10682" s="24"/>
      <c r="H10682" s="24"/>
    </row>
    <row r="10683" spans="2:8">
      <c r="B10683" s="24"/>
      <c r="C10683" s="24"/>
      <c r="D10683" s="24"/>
      <c r="E10683" s="24"/>
      <c r="F10683" s="29"/>
      <c r="G10683" s="24"/>
      <c r="H10683" s="24"/>
    </row>
    <row r="10684" spans="2:8">
      <c r="B10684" s="24"/>
      <c r="C10684" s="24"/>
      <c r="D10684" s="24"/>
      <c r="E10684" s="24"/>
      <c r="F10684" s="29"/>
      <c r="G10684" s="24"/>
      <c r="H10684" s="24"/>
    </row>
    <row r="10685" spans="2:8">
      <c r="B10685" s="24"/>
      <c r="C10685" s="24"/>
      <c r="D10685" s="24"/>
      <c r="E10685" s="24"/>
      <c r="F10685" s="29"/>
      <c r="G10685" s="24"/>
      <c r="H10685" s="24"/>
    </row>
    <row r="10686" spans="2:8">
      <c r="B10686" s="24"/>
      <c r="C10686" s="24"/>
      <c r="D10686" s="24"/>
      <c r="E10686" s="24"/>
      <c r="F10686" s="29"/>
      <c r="G10686" s="24"/>
      <c r="H10686" s="24"/>
    </row>
    <row r="10687" spans="2:8">
      <c r="B10687" s="24"/>
      <c r="C10687" s="24"/>
      <c r="D10687" s="24"/>
      <c r="E10687" s="24"/>
      <c r="F10687" s="29"/>
      <c r="G10687" s="24"/>
      <c r="H10687" s="24"/>
    </row>
    <row r="10688" spans="2:8">
      <c r="B10688" s="24"/>
      <c r="C10688" s="24"/>
      <c r="D10688" s="24"/>
      <c r="E10688" s="24"/>
      <c r="F10688" s="29"/>
      <c r="G10688" s="24"/>
      <c r="H10688" s="24"/>
    </row>
    <row r="10689" spans="2:8">
      <c r="B10689" s="24"/>
      <c r="C10689" s="24"/>
      <c r="D10689" s="24"/>
      <c r="E10689" s="24"/>
      <c r="F10689" s="29"/>
      <c r="G10689" s="24"/>
      <c r="H10689" s="24"/>
    </row>
    <row r="10690" spans="2:8">
      <c r="B10690" s="24"/>
      <c r="C10690" s="24"/>
      <c r="D10690" s="24"/>
      <c r="E10690" s="24"/>
      <c r="F10690" s="29"/>
      <c r="G10690" s="24"/>
      <c r="H10690" s="24"/>
    </row>
    <row r="10691" spans="2:8">
      <c r="B10691" s="24"/>
      <c r="C10691" s="24"/>
      <c r="D10691" s="24"/>
      <c r="E10691" s="24"/>
      <c r="F10691" s="29"/>
      <c r="G10691" s="24"/>
      <c r="H10691" s="24"/>
    </row>
    <row r="10692" spans="2:8">
      <c r="B10692" s="24"/>
      <c r="C10692" s="24"/>
      <c r="D10692" s="24"/>
      <c r="E10692" s="24"/>
      <c r="F10692" s="29"/>
      <c r="G10692" s="24"/>
      <c r="H10692" s="24"/>
    </row>
    <row r="10693" spans="2:8">
      <c r="B10693" s="24"/>
      <c r="C10693" s="24"/>
      <c r="D10693" s="24"/>
      <c r="E10693" s="24"/>
      <c r="F10693" s="29"/>
      <c r="G10693" s="24"/>
      <c r="H10693" s="24"/>
    </row>
    <row r="10694" spans="2:8">
      <c r="B10694" s="24"/>
      <c r="C10694" s="24"/>
      <c r="D10694" s="24"/>
      <c r="E10694" s="24"/>
      <c r="F10694" s="29"/>
      <c r="G10694" s="24"/>
      <c r="H10694" s="24"/>
    </row>
    <row r="10695" spans="2:8">
      <c r="B10695" s="24"/>
      <c r="C10695" s="24"/>
      <c r="D10695" s="24"/>
      <c r="E10695" s="24"/>
      <c r="F10695" s="29"/>
      <c r="G10695" s="24"/>
      <c r="H10695" s="24"/>
    </row>
    <row r="10696" spans="2:8">
      <c r="B10696" s="24"/>
      <c r="C10696" s="24"/>
      <c r="D10696" s="24"/>
      <c r="E10696" s="24"/>
      <c r="F10696" s="29"/>
      <c r="G10696" s="24"/>
      <c r="H10696" s="24"/>
    </row>
    <row r="10697" spans="2:8">
      <c r="B10697" s="24"/>
      <c r="C10697" s="24"/>
      <c r="D10697" s="24"/>
      <c r="E10697" s="24"/>
      <c r="F10697" s="29"/>
      <c r="G10697" s="24"/>
      <c r="H10697" s="24"/>
    </row>
    <row r="10698" spans="2:8">
      <c r="B10698" s="24"/>
      <c r="C10698" s="24"/>
      <c r="D10698" s="24"/>
      <c r="E10698" s="24"/>
      <c r="F10698" s="29"/>
      <c r="G10698" s="24"/>
      <c r="H10698" s="24"/>
    </row>
    <row r="10699" spans="2:8">
      <c r="B10699" s="24"/>
      <c r="C10699" s="24"/>
      <c r="D10699" s="24"/>
      <c r="E10699" s="24"/>
      <c r="F10699" s="29"/>
      <c r="G10699" s="24"/>
      <c r="H10699" s="24"/>
    </row>
    <row r="10700" spans="2:8">
      <c r="B10700" s="24"/>
      <c r="C10700" s="24"/>
      <c r="D10700" s="24"/>
      <c r="E10700" s="24"/>
      <c r="F10700" s="29"/>
      <c r="G10700" s="24"/>
      <c r="H10700" s="24"/>
    </row>
    <row r="10701" spans="2:8">
      <c r="B10701" s="24"/>
      <c r="C10701" s="24"/>
      <c r="D10701" s="24"/>
      <c r="E10701" s="24"/>
      <c r="F10701" s="29"/>
      <c r="G10701" s="24"/>
      <c r="H10701" s="24"/>
    </row>
    <row r="10702" spans="2:8">
      <c r="B10702" s="24"/>
      <c r="C10702" s="24"/>
      <c r="D10702" s="24"/>
      <c r="E10702" s="24"/>
      <c r="F10702" s="29"/>
      <c r="G10702" s="24"/>
      <c r="H10702" s="24"/>
    </row>
    <row r="10703" spans="2:8">
      <c r="B10703" s="24"/>
      <c r="C10703" s="24"/>
      <c r="D10703" s="24"/>
      <c r="E10703" s="24"/>
      <c r="F10703" s="29"/>
      <c r="G10703" s="24"/>
      <c r="H10703" s="24"/>
    </row>
    <row r="10704" spans="2:8">
      <c r="B10704" s="24"/>
      <c r="C10704" s="24"/>
      <c r="D10704" s="24"/>
      <c r="E10704" s="24"/>
      <c r="F10704" s="29"/>
      <c r="G10704" s="24"/>
      <c r="H10704" s="24"/>
    </row>
    <row r="10705" spans="2:8">
      <c r="B10705" s="24"/>
      <c r="C10705" s="24"/>
      <c r="D10705" s="24"/>
      <c r="E10705" s="24"/>
      <c r="F10705" s="29"/>
      <c r="G10705" s="24"/>
      <c r="H10705" s="24"/>
    </row>
    <row r="10706" spans="2:8">
      <c r="B10706" s="24"/>
      <c r="C10706" s="24"/>
      <c r="D10706" s="24"/>
      <c r="E10706" s="24"/>
      <c r="F10706" s="29"/>
      <c r="G10706" s="24"/>
      <c r="H10706" s="24"/>
    </row>
    <row r="10707" spans="2:8">
      <c r="B10707" s="24"/>
      <c r="C10707" s="24"/>
      <c r="D10707" s="24"/>
      <c r="E10707" s="24"/>
      <c r="F10707" s="29"/>
      <c r="G10707" s="24"/>
      <c r="H10707" s="24"/>
    </row>
    <row r="10708" spans="2:8">
      <c r="B10708" s="24"/>
      <c r="C10708" s="24"/>
      <c r="D10708" s="24"/>
      <c r="E10708" s="24"/>
      <c r="F10708" s="29"/>
      <c r="G10708" s="24"/>
      <c r="H10708" s="24"/>
    </row>
    <row r="10709" spans="2:8">
      <c r="B10709" s="24"/>
      <c r="C10709" s="24"/>
      <c r="D10709" s="24"/>
      <c r="E10709" s="24"/>
      <c r="F10709" s="29"/>
      <c r="G10709" s="24"/>
      <c r="H10709" s="24"/>
    </row>
    <row r="10710" spans="2:8">
      <c r="B10710" s="24"/>
      <c r="C10710" s="24"/>
      <c r="D10710" s="24"/>
      <c r="E10710" s="24"/>
      <c r="F10710" s="29"/>
      <c r="G10710" s="24"/>
      <c r="H10710" s="24"/>
    </row>
    <row r="10711" spans="2:8">
      <c r="B10711" s="24"/>
      <c r="C10711" s="24"/>
      <c r="D10711" s="24"/>
      <c r="E10711" s="24"/>
      <c r="F10711" s="29"/>
      <c r="G10711" s="24"/>
      <c r="H10711" s="24"/>
    </row>
    <row r="10712" spans="2:8">
      <c r="B10712" s="24"/>
      <c r="C10712" s="24"/>
      <c r="D10712" s="24"/>
      <c r="E10712" s="24"/>
      <c r="F10712" s="29"/>
      <c r="G10712" s="24"/>
      <c r="H10712" s="24"/>
    </row>
    <row r="10713" spans="2:8">
      <c r="B10713" s="24"/>
      <c r="C10713" s="24"/>
      <c r="D10713" s="24"/>
      <c r="E10713" s="24"/>
      <c r="F10713" s="29"/>
      <c r="G10713" s="24"/>
      <c r="H10713" s="24"/>
    </row>
    <row r="10714" spans="2:8">
      <c r="B10714" s="24"/>
      <c r="C10714" s="24"/>
      <c r="D10714" s="24"/>
      <c r="E10714" s="24"/>
      <c r="F10714" s="29"/>
      <c r="G10714" s="24"/>
      <c r="H10714" s="24"/>
    </row>
    <row r="10715" spans="2:8">
      <c r="B10715" s="24"/>
      <c r="C10715" s="24"/>
      <c r="D10715" s="24"/>
      <c r="E10715" s="24"/>
      <c r="F10715" s="29"/>
      <c r="G10715" s="24"/>
      <c r="H10715" s="24"/>
    </row>
    <row r="10716" spans="2:8">
      <c r="B10716" s="24"/>
      <c r="C10716" s="24"/>
      <c r="D10716" s="24"/>
      <c r="E10716" s="24"/>
      <c r="F10716" s="29"/>
      <c r="G10716" s="24"/>
      <c r="H10716" s="24"/>
    </row>
    <row r="10717" spans="2:8">
      <c r="B10717" s="24"/>
      <c r="C10717" s="24"/>
      <c r="D10717" s="24"/>
      <c r="E10717" s="24"/>
      <c r="F10717" s="29"/>
      <c r="G10717" s="24"/>
      <c r="H10717" s="24"/>
    </row>
    <row r="10718" spans="2:8">
      <c r="B10718" s="24"/>
      <c r="C10718" s="24"/>
      <c r="D10718" s="24"/>
      <c r="E10718" s="24"/>
      <c r="F10718" s="29"/>
      <c r="G10718" s="24"/>
      <c r="H10718" s="24"/>
    </row>
    <row r="10719" spans="2:8">
      <c r="B10719" s="24"/>
      <c r="C10719" s="24"/>
      <c r="D10719" s="24"/>
      <c r="E10719" s="24"/>
      <c r="F10719" s="29"/>
      <c r="G10719" s="24"/>
      <c r="H10719" s="24"/>
    </row>
    <row r="10720" spans="2:8">
      <c r="B10720" s="24"/>
      <c r="C10720" s="24"/>
      <c r="D10720" s="24"/>
      <c r="E10720" s="24"/>
      <c r="F10720" s="29"/>
      <c r="G10720" s="24"/>
      <c r="H10720" s="24"/>
    </row>
    <row r="10721" spans="2:8">
      <c r="B10721" s="24"/>
      <c r="C10721" s="24"/>
      <c r="D10721" s="24"/>
      <c r="E10721" s="24"/>
      <c r="F10721" s="29"/>
      <c r="G10721" s="24"/>
      <c r="H10721" s="24"/>
    </row>
    <row r="10722" spans="2:8">
      <c r="B10722" s="24"/>
      <c r="C10722" s="24"/>
      <c r="D10722" s="24"/>
      <c r="E10722" s="24"/>
      <c r="F10722" s="29"/>
      <c r="G10722" s="24"/>
      <c r="H10722" s="24"/>
    </row>
    <row r="10723" spans="2:8">
      <c r="B10723" s="24"/>
      <c r="C10723" s="24"/>
      <c r="D10723" s="24"/>
      <c r="E10723" s="24"/>
      <c r="F10723" s="29"/>
      <c r="G10723" s="24"/>
      <c r="H10723" s="24"/>
    </row>
    <row r="10724" spans="2:8">
      <c r="B10724" s="24"/>
      <c r="C10724" s="24"/>
      <c r="D10724" s="24"/>
      <c r="E10724" s="24"/>
      <c r="F10724" s="29"/>
      <c r="G10724" s="24"/>
      <c r="H10724" s="24"/>
    </row>
    <row r="10725" spans="2:8">
      <c r="B10725" s="24"/>
      <c r="C10725" s="24"/>
      <c r="D10725" s="24"/>
      <c r="E10725" s="24"/>
      <c r="F10725" s="29"/>
      <c r="G10725" s="24"/>
      <c r="H10725" s="24"/>
    </row>
    <row r="10726" spans="2:8">
      <c r="B10726" s="24"/>
      <c r="C10726" s="24"/>
      <c r="D10726" s="24"/>
      <c r="E10726" s="24"/>
      <c r="F10726" s="29"/>
      <c r="G10726" s="24"/>
      <c r="H10726" s="24"/>
    </row>
    <row r="10727" spans="2:8">
      <c r="B10727" s="24"/>
      <c r="C10727" s="24"/>
      <c r="D10727" s="24"/>
      <c r="E10727" s="24"/>
      <c r="F10727" s="29"/>
      <c r="G10727" s="24"/>
      <c r="H10727" s="24"/>
    </row>
    <row r="10728" spans="2:8">
      <c r="B10728" s="24"/>
      <c r="C10728" s="24"/>
      <c r="D10728" s="24"/>
      <c r="E10728" s="24"/>
      <c r="F10728" s="29"/>
      <c r="G10728" s="24"/>
      <c r="H10728" s="24"/>
    </row>
    <row r="10729" spans="2:8">
      <c r="B10729" s="24"/>
      <c r="C10729" s="24"/>
      <c r="D10729" s="24"/>
      <c r="E10729" s="24"/>
      <c r="F10729" s="29"/>
      <c r="G10729" s="24"/>
      <c r="H10729" s="24"/>
    </row>
    <row r="10730" spans="2:8">
      <c r="B10730" s="24"/>
      <c r="C10730" s="24"/>
      <c r="D10730" s="24"/>
      <c r="E10730" s="24"/>
      <c r="F10730" s="29"/>
      <c r="G10730" s="24"/>
      <c r="H10730" s="24"/>
    </row>
    <row r="10731" spans="2:8">
      <c r="B10731" s="24"/>
      <c r="C10731" s="24"/>
      <c r="D10731" s="24"/>
      <c r="E10731" s="24"/>
      <c r="F10731" s="29"/>
      <c r="G10731" s="24"/>
      <c r="H10731" s="24"/>
    </row>
    <row r="10732" spans="2:8">
      <c r="B10732" s="24"/>
      <c r="C10732" s="24"/>
      <c r="D10732" s="24"/>
      <c r="E10732" s="24"/>
      <c r="F10732" s="29"/>
      <c r="G10732" s="24"/>
      <c r="H10732" s="24"/>
    </row>
    <row r="10733" spans="2:8">
      <c r="B10733" s="24"/>
      <c r="C10733" s="24"/>
      <c r="D10733" s="24"/>
      <c r="E10733" s="24"/>
      <c r="F10733" s="29"/>
      <c r="G10733" s="24"/>
      <c r="H10733" s="24"/>
    </row>
    <row r="10734" spans="2:8">
      <c r="B10734" s="24"/>
      <c r="C10734" s="24"/>
      <c r="D10734" s="24"/>
      <c r="E10734" s="24"/>
      <c r="F10734" s="29"/>
      <c r="G10734" s="24"/>
      <c r="H10734" s="24"/>
    </row>
    <row r="10735" spans="2:8">
      <c r="B10735" s="24"/>
      <c r="C10735" s="24"/>
      <c r="D10735" s="24"/>
      <c r="E10735" s="24"/>
      <c r="F10735" s="29"/>
      <c r="G10735" s="24"/>
      <c r="H10735" s="24"/>
    </row>
    <row r="10736" spans="2:8">
      <c r="B10736" s="24"/>
      <c r="C10736" s="24"/>
      <c r="D10736" s="24"/>
      <c r="E10736" s="24"/>
      <c r="F10736" s="29"/>
      <c r="G10736" s="24"/>
      <c r="H10736" s="24"/>
    </row>
    <row r="10737" spans="2:8">
      <c r="B10737" s="24"/>
      <c r="C10737" s="24"/>
      <c r="D10737" s="24"/>
      <c r="E10737" s="24"/>
      <c r="F10737" s="29"/>
      <c r="G10737" s="24"/>
      <c r="H10737" s="24"/>
    </row>
    <row r="10738" spans="2:8">
      <c r="B10738" s="24"/>
      <c r="C10738" s="24"/>
      <c r="D10738" s="24"/>
      <c r="E10738" s="24"/>
      <c r="F10738" s="29"/>
      <c r="G10738" s="24"/>
      <c r="H10738" s="24"/>
    </row>
    <row r="10739" spans="2:8">
      <c r="B10739" s="24"/>
      <c r="C10739" s="24"/>
      <c r="D10739" s="24"/>
      <c r="E10739" s="24"/>
      <c r="F10739" s="29"/>
      <c r="G10739" s="24"/>
      <c r="H10739" s="24"/>
    </row>
    <row r="10740" spans="2:8">
      <c r="B10740" s="24"/>
      <c r="C10740" s="24"/>
      <c r="D10740" s="24"/>
      <c r="E10740" s="24"/>
      <c r="F10740" s="29"/>
      <c r="G10740" s="24"/>
      <c r="H10740" s="24"/>
    </row>
    <row r="10741" spans="2:8">
      <c r="B10741" s="24"/>
      <c r="C10741" s="24"/>
      <c r="D10741" s="24"/>
      <c r="E10741" s="24"/>
      <c r="F10741" s="29"/>
      <c r="G10741" s="24"/>
      <c r="H10741" s="24"/>
    </row>
    <row r="10742" spans="2:8">
      <c r="B10742" s="24"/>
      <c r="C10742" s="24"/>
      <c r="D10742" s="24"/>
      <c r="E10742" s="24"/>
      <c r="F10742" s="29"/>
      <c r="G10742" s="24"/>
      <c r="H10742" s="24"/>
    </row>
    <row r="10743" spans="2:8">
      <c r="B10743" s="24"/>
      <c r="C10743" s="24"/>
      <c r="D10743" s="24"/>
      <c r="E10743" s="24"/>
      <c r="F10743" s="29"/>
      <c r="G10743" s="24"/>
      <c r="H10743" s="24"/>
    </row>
    <row r="10744" spans="2:8">
      <c r="B10744" s="24"/>
      <c r="C10744" s="24"/>
      <c r="D10744" s="24"/>
      <c r="E10744" s="24"/>
      <c r="F10744" s="29"/>
      <c r="G10744" s="24"/>
      <c r="H10744" s="24"/>
    </row>
    <row r="10745" spans="2:8">
      <c r="B10745" s="24"/>
      <c r="C10745" s="24"/>
      <c r="D10745" s="24"/>
      <c r="E10745" s="24"/>
      <c r="F10745" s="29"/>
      <c r="G10745" s="24"/>
      <c r="H10745" s="24"/>
    </row>
    <row r="10746" spans="2:8">
      <c r="B10746" s="24"/>
      <c r="C10746" s="24"/>
      <c r="D10746" s="24"/>
      <c r="E10746" s="24"/>
      <c r="F10746" s="29"/>
      <c r="G10746" s="24"/>
      <c r="H10746" s="24"/>
    </row>
    <row r="10747" spans="2:8">
      <c r="B10747" s="24"/>
      <c r="C10747" s="24"/>
      <c r="D10747" s="24"/>
      <c r="E10747" s="24"/>
      <c r="F10747" s="29"/>
      <c r="G10747" s="24"/>
      <c r="H10747" s="24"/>
    </row>
    <row r="10748" spans="2:8">
      <c r="B10748" s="24"/>
      <c r="C10748" s="24"/>
      <c r="D10748" s="24"/>
      <c r="E10748" s="24"/>
      <c r="F10748" s="29"/>
      <c r="G10748" s="24"/>
      <c r="H10748" s="24"/>
    </row>
    <row r="10749" spans="2:8">
      <c r="B10749" s="24"/>
      <c r="C10749" s="24"/>
      <c r="D10749" s="24"/>
      <c r="E10749" s="24"/>
      <c r="F10749" s="29"/>
      <c r="G10749" s="24"/>
      <c r="H10749" s="24"/>
    </row>
    <row r="10750" spans="2:8">
      <c r="B10750" s="24"/>
      <c r="C10750" s="24"/>
      <c r="D10750" s="24"/>
      <c r="E10750" s="24"/>
      <c r="F10750" s="29"/>
      <c r="G10750" s="24"/>
      <c r="H10750" s="24"/>
    </row>
    <row r="10751" spans="2:8">
      <c r="B10751" s="24"/>
      <c r="C10751" s="24"/>
      <c r="D10751" s="24"/>
      <c r="E10751" s="24"/>
      <c r="F10751" s="29"/>
      <c r="G10751" s="24"/>
      <c r="H10751" s="24"/>
    </row>
    <row r="10752" spans="2:8">
      <c r="B10752" s="24"/>
      <c r="C10752" s="24"/>
      <c r="D10752" s="24"/>
      <c r="E10752" s="24"/>
      <c r="F10752" s="29"/>
      <c r="G10752" s="24"/>
      <c r="H10752" s="24"/>
    </row>
    <row r="10753" spans="2:8">
      <c r="B10753" s="24"/>
      <c r="C10753" s="24"/>
      <c r="D10753" s="24"/>
      <c r="E10753" s="24"/>
      <c r="F10753" s="29"/>
      <c r="G10753" s="24"/>
      <c r="H10753" s="24"/>
    </row>
    <row r="10754" spans="2:8">
      <c r="B10754" s="24"/>
      <c r="C10754" s="24"/>
      <c r="D10754" s="24"/>
      <c r="E10754" s="24"/>
      <c r="F10754" s="29"/>
      <c r="G10754" s="24"/>
      <c r="H10754" s="24"/>
    </row>
    <row r="10755" spans="2:8">
      <c r="B10755" s="24"/>
      <c r="C10755" s="24"/>
      <c r="D10755" s="24"/>
      <c r="E10755" s="24"/>
      <c r="F10755" s="29"/>
      <c r="G10755" s="24"/>
      <c r="H10755" s="24"/>
    </row>
    <row r="10756" spans="2:8">
      <c r="B10756" s="24"/>
      <c r="C10756" s="24"/>
      <c r="D10756" s="24"/>
      <c r="E10756" s="24"/>
      <c r="F10756" s="29"/>
      <c r="G10756" s="24"/>
      <c r="H10756" s="24"/>
    </row>
    <row r="10757" spans="2:8">
      <c r="B10757" s="24"/>
      <c r="C10757" s="24"/>
      <c r="D10757" s="24"/>
      <c r="E10757" s="24"/>
      <c r="F10757" s="29"/>
      <c r="G10757" s="24"/>
      <c r="H10757" s="24"/>
    </row>
    <row r="10758" spans="2:8">
      <c r="B10758" s="24"/>
      <c r="C10758" s="24"/>
      <c r="D10758" s="24"/>
      <c r="E10758" s="24"/>
      <c r="F10758" s="29"/>
      <c r="G10758" s="24"/>
      <c r="H10758" s="24"/>
    </row>
    <row r="10759" spans="2:8">
      <c r="B10759" s="24"/>
      <c r="C10759" s="24"/>
      <c r="D10759" s="24"/>
      <c r="E10759" s="24"/>
      <c r="F10759" s="29"/>
      <c r="G10759" s="24"/>
      <c r="H10759" s="24"/>
    </row>
    <row r="10760" spans="2:8">
      <c r="B10760" s="24"/>
      <c r="C10760" s="24"/>
      <c r="D10760" s="24"/>
      <c r="E10760" s="24"/>
      <c r="F10760" s="29"/>
      <c r="G10760" s="24"/>
      <c r="H10760" s="24"/>
    </row>
    <row r="10761" spans="2:8">
      <c r="B10761" s="24"/>
      <c r="C10761" s="24"/>
      <c r="D10761" s="24"/>
      <c r="E10761" s="24"/>
      <c r="F10761" s="29"/>
      <c r="G10761" s="24"/>
      <c r="H10761" s="24"/>
    </row>
    <row r="10762" spans="2:8">
      <c r="B10762" s="24"/>
      <c r="C10762" s="24"/>
      <c r="D10762" s="24"/>
      <c r="E10762" s="24"/>
      <c r="F10762" s="29"/>
      <c r="G10762" s="24"/>
      <c r="H10762" s="24"/>
    </row>
    <row r="10763" spans="2:8">
      <c r="B10763" s="24"/>
      <c r="C10763" s="24"/>
      <c r="D10763" s="24"/>
      <c r="E10763" s="24"/>
      <c r="F10763" s="29"/>
      <c r="G10763" s="24"/>
      <c r="H10763" s="24"/>
    </row>
    <row r="10764" spans="2:8">
      <c r="B10764" s="24"/>
      <c r="C10764" s="24"/>
      <c r="D10764" s="24"/>
      <c r="E10764" s="24"/>
      <c r="F10764" s="29"/>
      <c r="G10764" s="24"/>
      <c r="H10764" s="24"/>
    </row>
    <row r="10765" spans="2:8">
      <c r="B10765" s="24"/>
      <c r="C10765" s="24"/>
      <c r="D10765" s="24"/>
      <c r="E10765" s="24"/>
      <c r="F10765" s="29"/>
      <c r="G10765" s="24"/>
      <c r="H10765" s="24"/>
    </row>
    <row r="10766" spans="2:8">
      <c r="B10766" s="24"/>
      <c r="C10766" s="24"/>
      <c r="D10766" s="24"/>
      <c r="E10766" s="24"/>
      <c r="F10766" s="29"/>
      <c r="G10766" s="24"/>
      <c r="H10766" s="24"/>
    </row>
    <row r="10767" spans="2:8">
      <c r="B10767" s="24"/>
      <c r="C10767" s="24"/>
      <c r="D10767" s="24"/>
      <c r="E10767" s="24"/>
      <c r="F10767" s="29"/>
      <c r="G10767" s="24"/>
      <c r="H10767" s="24"/>
    </row>
    <row r="10768" spans="2:8">
      <c r="B10768" s="24"/>
      <c r="C10768" s="24"/>
      <c r="D10768" s="24"/>
      <c r="E10768" s="24"/>
      <c r="F10768" s="29"/>
      <c r="G10768" s="24"/>
      <c r="H10768" s="24"/>
    </row>
    <row r="10769" spans="2:8">
      <c r="B10769" s="24"/>
      <c r="C10769" s="24"/>
      <c r="D10769" s="24"/>
      <c r="E10769" s="24"/>
      <c r="F10769" s="29"/>
      <c r="G10769" s="24"/>
      <c r="H10769" s="24"/>
    </row>
    <row r="10770" spans="2:8">
      <c r="B10770" s="24"/>
      <c r="C10770" s="24"/>
      <c r="D10770" s="24"/>
      <c r="E10770" s="24"/>
      <c r="F10770" s="29"/>
      <c r="G10770" s="24"/>
      <c r="H10770" s="24"/>
    </row>
    <row r="10771" spans="2:8">
      <c r="B10771" s="24"/>
      <c r="C10771" s="24"/>
      <c r="D10771" s="24"/>
      <c r="E10771" s="24"/>
      <c r="F10771" s="29"/>
      <c r="G10771" s="24"/>
      <c r="H10771" s="24"/>
    </row>
    <row r="10772" spans="2:8">
      <c r="B10772" s="24"/>
      <c r="C10772" s="24"/>
      <c r="D10772" s="24"/>
      <c r="E10772" s="24"/>
      <c r="F10772" s="29"/>
      <c r="G10772" s="24"/>
      <c r="H10772" s="24"/>
    </row>
    <row r="10773" spans="2:8">
      <c r="B10773" s="24"/>
      <c r="C10773" s="24"/>
      <c r="D10773" s="24"/>
      <c r="E10773" s="24"/>
      <c r="F10773" s="29"/>
      <c r="G10773" s="24"/>
      <c r="H10773" s="24"/>
    </row>
    <row r="10774" spans="2:8">
      <c r="B10774" s="24"/>
      <c r="C10774" s="24"/>
      <c r="D10774" s="24"/>
      <c r="E10774" s="24"/>
      <c r="F10774" s="29"/>
      <c r="G10774" s="24"/>
      <c r="H10774" s="24"/>
    </row>
    <row r="10775" spans="2:8">
      <c r="B10775" s="24"/>
      <c r="C10775" s="24"/>
      <c r="D10775" s="24"/>
      <c r="E10775" s="24"/>
      <c r="F10775" s="29"/>
      <c r="G10775" s="24"/>
      <c r="H10775" s="24"/>
    </row>
    <row r="10776" spans="2:8">
      <c r="B10776" s="24"/>
      <c r="C10776" s="24"/>
      <c r="D10776" s="24"/>
      <c r="E10776" s="24"/>
      <c r="F10776" s="29"/>
      <c r="G10776" s="24"/>
      <c r="H10776" s="24"/>
    </row>
    <row r="10777" spans="2:8">
      <c r="B10777" s="24"/>
      <c r="C10777" s="24"/>
      <c r="D10777" s="24"/>
      <c r="E10777" s="24"/>
      <c r="F10777" s="29"/>
      <c r="G10777" s="24"/>
      <c r="H10777" s="24"/>
    </row>
    <row r="10778" spans="2:8">
      <c r="B10778" s="24"/>
      <c r="C10778" s="24"/>
      <c r="D10778" s="24"/>
      <c r="E10778" s="24"/>
      <c r="F10778" s="29"/>
      <c r="G10778" s="24"/>
      <c r="H10778" s="24"/>
    </row>
    <row r="10779" spans="2:8">
      <c r="B10779" s="24"/>
      <c r="C10779" s="24"/>
      <c r="D10779" s="24"/>
      <c r="E10779" s="24"/>
      <c r="F10779" s="29"/>
      <c r="G10779" s="24"/>
      <c r="H10779" s="24"/>
    </row>
    <row r="10780" spans="2:8">
      <c r="B10780" s="24"/>
      <c r="C10780" s="24"/>
      <c r="D10780" s="24"/>
      <c r="E10780" s="24"/>
      <c r="F10780" s="29"/>
      <c r="G10780" s="24"/>
      <c r="H10780" s="24"/>
    </row>
    <row r="10781" spans="2:8">
      <c r="B10781" s="24"/>
      <c r="C10781" s="24"/>
      <c r="D10781" s="24"/>
      <c r="E10781" s="24"/>
      <c r="F10781" s="29"/>
      <c r="G10781" s="24"/>
      <c r="H10781" s="24"/>
    </row>
    <row r="10782" spans="2:8">
      <c r="B10782" s="24"/>
      <c r="C10782" s="24"/>
      <c r="D10782" s="24"/>
      <c r="E10782" s="24"/>
      <c r="F10782" s="29"/>
      <c r="G10782" s="24"/>
      <c r="H10782" s="24"/>
    </row>
    <row r="10783" spans="2:8">
      <c r="B10783" s="24"/>
      <c r="C10783" s="24"/>
      <c r="D10783" s="24"/>
      <c r="E10783" s="24"/>
      <c r="F10783" s="29"/>
      <c r="G10783" s="24"/>
      <c r="H10783" s="24"/>
    </row>
    <row r="10784" spans="2:8">
      <c r="B10784" s="24"/>
      <c r="C10784" s="24"/>
      <c r="D10784" s="24"/>
      <c r="E10784" s="24"/>
      <c r="F10784" s="29"/>
      <c r="G10784" s="24"/>
      <c r="H10784" s="24"/>
    </row>
    <row r="10785" spans="2:8">
      <c r="B10785" s="24"/>
      <c r="C10785" s="24"/>
      <c r="D10785" s="24"/>
      <c r="E10785" s="24"/>
      <c r="F10785" s="29"/>
      <c r="G10785" s="24"/>
      <c r="H10785" s="24"/>
    </row>
    <row r="10786" spans="2:8">
      <c r="B10786" s="24"/>
      <c r="C10786" s="24"/>
      <c r="D10786" s="24"/>
      <c r="E10786" s="24"/>
      <c r="F10786" s="29"/>
      <c r="G10786" s="24"/>
      <c r="H10786" s="24"/>
    </row>
    <row r="10787" spans="2:8">
      <c r="B10787" s="24"/>
      <c r="C10787" s="24"/>
      <c r="D10787" s="24"/>
      <c r="E10787" s="24"/>
      <c r="F10787" s="29"/>
      <c r="G10787" s="24"/>
      <c r="H10787" s="24"/>
    </row>
    <row r="10788" spans="2:8">
      <c r="B10788" s="24"/>
      <c r="C10788" s="24"/>
      <c r="D10788" s="24"/>
      <c r="E10788" s="24"/>
      <c r="F10788" s="29"/>
      <c r="G10788" s="24"/>
      <c r="H10788" s="24"/>
    </row>
    <row r="10789" spans="2:8">
      <c r="B10789" s="24"/>
      <c r="C10789" s="24"/>
      <c r="D10789" s="24"/>
      <c r="E10789" s="24"/>
      <c r="F10789" s="29"/>
      <c r="G10789" s="24"/>
      <c r="H10789" s="24"/>
    </row>
    <row r="10790" spans="2:8">
      <c r="B10790" s="24"/>
      <c r="C10790" s="24"/>
      <c r="D10790" s="24"/>
      <c r="E10790" s="24"/>
      <c r="F10790" s="29"/>
      <c r="G10790" s="24"/>
      <c r="H10790" s="24"/>
    </row>
    <row r="10791" spans="2:8">
      <c r="B10791" s="24"/>
      <c r="C10791" s="24"/>
      <c r="D10791" s="24"/>
      <c r="E10791" s="24"/>
      <c r="F10791" s="29"/>
      <c r="G10791" s="24"/>
      <c r="H10791" s="24"/>
    </row>
    <row r="10792" spans="2:8">
      <c r="B10792" s="24"/>
      <c r="C10792" s="24"/>
      <c r="D10792" s="24"/>
      <c r="E10792" s="24"/>
      <c r="F10792" s="29"/>
      <c r="G10792" s="24"/>
      <c r="H10792" s="24"/>
    </row>
    <row r="10793" spans="2:8">
      <c r="B10793" s="24"/>
      <c r="C10793" s="24"/>
      <c r="D10793" s="24"/>
      <c r="E10793" s="24"/>
      <c r="F10793" s="29"/>
      <c r="G10793" s="24"/>
      <c r="H10793" s="24"/>
    </row>
    <row r="10794" spans="2:8">
      <c r="B10794" s="24"/>
      <c r="C10794" s="24"/>
      <c r="D10794" s="24"/>
      <c r="E10794" s="24"/>
      <c r="F10794" s="29"/>
      <c r="G10794" s="24"/>
      <c r="H10794" s="24"/>
    </row>
    <row r="10795" spans="2:8">
      <c r="B10795" s="24"/>
      <c r="C10795" s="24"/>
      <c r="D10795" s="24"/>
      <c r="E10795" s="24"/>
      <c r="F10795" s="29"/>
      <c r="G10795" s="24"/>
      <c r="H10795" s="24"/>
    </row>
    <row r="10796" spans="2:8">
      <c r="B10796" s="24"/>
      <c r="C10796" s="24"/>
      <c r="D10796" s="24"/>
      <c r="E10796" s="24"/>
      <c r="F10796" s="29"/>
      <c r="G10796" s="24"/>
      <c r="H10796" s="24"/>
    </row>
    <row r="10797" spans="2:8">
      <c r="B10797" s="24"/>
      <c r="C10797" s="24"/>
      <c r="D10797" s="24"/>
      <c r="E10797" s="24"/>
      <c r="F10797" s="29"/>
      <c r="G10797" s="24"/>
      <c r="H10797" s="24"/>
    </row>
    <row r="10798" spans="2:8">
      <c r="B10798" s="24"/>
      <c r="C10798" s="24"/>
      <c r="D10798" s="24"/>
      <c r="E10798" s="24"/>
      <c r="F10798" s="29"/>
      <c r="G10798" s="24"/>
      <c r="H10798" s="24"/>
    </row>
    <row r="10799" spans="2:8">
      <c r="B10799" s="24"/>
      <c r="C10799" s="24"/>
      <c r="D10799" s="24"/>
      <c r="E10799" s="24"/>
      <c r="F10799" s="29"/>
      <c r="G10799" s="24"/>
      <c r="H10799" s="24"/>
    </row>
    <row r="10800" spans="2:8">
      <c r="B10800" s="24"/>
      <c r="C10800" s="24"/>
      <c r="D10800" s="24"/>
      <c r="E10800" s="24"/>
      <c r="F10800" s="29"/>
      <c r="G10800" s="24"/>
      <c r="H10800" s="24"/>
    </row>
    <row r="10801" spans="2:8">
      <c r="B10801" s="24"/>
      <c r="C10801" s="24"/>
      <c r="D10801" s="24"/>
      <c r="E10801" s="24"/>
      <c r="F10801" s="29"/>
      <c r="G10801" s="24"/>
      <c r="H10801" s="24"/>
    </row>
    <row r="10802" spans="2:8">
      <c r="B10802" s="24"/>
      <c r="C10802" s="24"/>
      <c r="D10802" s="24"/>
      <c r="E10802" s="24"/>
      <c r="F10802" s="29"/>
      <c r="G10802" s="24"/>
      <c r="H10802" s="24"/>
    </row>
    <row r="10803" spans="2:8">
      <c r="B10803" s="24"/>
      <c r="C10803" s="24"/>
      <c r="D10803" s="24"/>
      <c r="E10803" s="24"/>
      <c r="F10803" s="29"/>
      <c r="G10803" s="24"/>
      <c r="H10803" s="24"/>
    </row>
    <row r="10804" spans="2:8">
      <c r="B10804" s="24"/>
      <c r="C10804" s="24"/>
      <c r="D10804" s="24"/>
      <c r="E10804" s="24"/>
      <c r="F10804" s="29"/>
      <c r="G10804" s="24"/>
      <c r="H10804" s="24"/>
    </row>
    <row r="10805" spans="2:8">
      <c r="B10805" s="24"/>
      <c r="C10805" s="24"/>
      <c r="D10805" s="24"/>
      <c r="E10805" s="24"/>
      <c r="F10805" s="29"/>
      <c r="G10805" s="24"/>
      <c r="H10805" s="24"/>
    </row>
    <row r="10806" spans="2:8">
      <c r="B10806" s="24"/>
      <c r="C10806" s="24"/>
      <c r="D10806" s="24"/>
      <c r="E10806" s="24"/>
      <c r="F10806" s="29"/>
      <c r="G10806" s="24"/>
      <c r="H10806" s="24"/>
    </row>
    <row r="10807" spans="2:8">
      <c r="B10807" s="24"/>
      <c r="C10807" s="24"/>
      <c r="D10807" s="24"/>
      <c r="E10807" s="24"/>
      <c r="F10807" s="29"/>
      <c r="G10807" s="24"/>
      <c r="H10807" s="24"/>
    </row>
    <row r="10808" spans="2:8">
      <c r="B10808" s="24"/>
      <c r="C10808" s="24"/>
      <c r="D10808" s="24"/>
      <c r="E10808" s="24"/>
      <c r="F10808" s="29"/>
      <c r="G10808" s="24"/>
      <c r="H10808" s="24"/>
    </row>
    <row r="10809" spans="2:8">
      <c r="B10809" s="24"/>
      <c r="C10809" s="24"/>
      <c r="D10809" s="24"/>
      <c r="E10809" s="24"/>
      <c r="F10809" s="29"/>
      <c r="G10809" s="24"/>
      <c r="H10809" s="24"/>
    </row>
    <row r="10810" spans="2:8">
      <c r="B10810" s="24"/>
      <c r="C10810" s="24"/>
      <c r="D10810" s="24"/>
      <c r="E10810" s="24"/>
      <c r="F10810" s="29"/>
      <c r="G10810" s="24"/>
      <c r="H10810" s="24"/>
    </row>
    <row r="10811" spans="2:8">
      <c r="B10811" s="24"/>
      <c r="C10811" s="24"/>
      <c r="D10811" s="24"/>
      <c r="E10811" s="24"/>
      <c r="F10811" s="29"/>
      <c r="G10811" s="24"/>
      <c r="H10811" s="24"/>
    </row>
    <row r="10812" spans="2:8">
      <c r="B10812" s="24"/>
      <c r="C10812" s="24"/>
      <c r="D10812" s="24"/>
      <c r="E10812" s="24"/>
      <c r="F10812" s="29"/>
      <c r="G10812" s="24"/>
      <c r="H10812" s="24"/>
    </row>
    <row r="10813" spans="2:8">
      <c r="B10813" s="24"/>
      <c r="C10813" s="24"/>
      <c r="D10813" s="24"/>
      <c r="E10813" s="24"/>
      <c r="F10813" s="29"/>
      <c r="G10813" s="24"/>
      <c r="H10813" s="24"/>
    </row>
    <row r="10814" spans="2:8">
      <c r="B10814" s="24"/>
      <c r="C10814" s="24"/>
      <c r="D10814" s="24"/>
      <c r="E10814" s="24"/>
      <c r="F10814" s="29"/>
      <c r="G10814" s="24"/>
      <c r="H10814" s="24"/>
    </row>
    <row r="10815" spans="2:8">
      <c r="B10815" s="24"/>
      <c r="C10815" s="24"/>
      <c r="D10815" s="24"/>
      <c r="E10815" s="24"/>
      <c r="F10815" s="29"/>
      <c r="G10815" s="24"/>
      <c r="H10815" s="24"/>
    </row>
    <row r="10816" spans="2:8">
      <c r="B10816" s="24"/>
      <c r="C10816" s="24"/>
      <c r="D10816" s="24"/>
      <c r="E10816" s="24"/>
      <c r="F10816" s="29"/>
      <c r="G10816" s="24"/>
      <c r="H10816" s="24"/>
    </row>
    <row r="10817" spans="2:8">
      <c r="B10817" s="24"/>
      <c r="C10817" s="24"/>
      <c r="D10817" s="24"/>
      <c r="E10817" s="24"/>
      <c r="F10817" s="29"/>
      <c r="G10817" s="24"/>
      <c r="H10817" s="24"/>
    </row>
    <row r="10818" spans="2:8">
      <c r="B10818" s="24"/>
      <c r="C10818" s="24"/>
      <c r="D10818" s="24"/>
      <c r="E10818" s="24"/>
      <c r="F10818" s="29"/>
      <c r="G10818" s="24"/>
      <c r="H10818" s="24"/>
    </row>
    <row r="10819" spans="2:8">
      <c r="B10819" s="24"/>
      <c r="C10819" s="24"/>
      <c r="D10819" s="24"/>
      <c r="E10819" s="24"/>
      <c r="F10819" s="29"/>
      <c r="G10819" s="24"/>
      <c r="H10819" s="24"/>
    </row>
    <row r="10820" spans="2:8">
      <c r="B10820" s="24"/>
      <c r="C10820" s="24"/>
      <c r="D10820" s="24"/>
      <c r="E10820" s="24"/>
      <c r="F10820" s="29"/>
      <c r="G10820" s="24"/>
      <c r="H10820" s="24"/>
    </row>
    <row r="10821" spans="2:8">
      <c r="B10821" s="24"/>
      <c r="C10821" s="24"/>
      <c r="D10821" s="24"/>
      <c r="E10821" s="24"/>
      <c r="F10821" s="29"/>
      <c r="G10821" s="24"/>
      <c r="H10821" s="24"/>
    </row>
    <row r="10822" spans="2:8">
      <c r="B10822" s="24"/>
      <c r="C10822" s="24"/>
      <c r="D10822" s="24"/>
      <c r="E10822" s="24"/>
      <c r="F10822" s="29"/>
      <c r="G10822" s="24"/>
      <c r="H10822" s="24"/>
    </row>
    <row r="10823" spans="2:8">
      <c r="B10823" s="24"/>
      <c r="C10823" s="24"/>
      <c r="D10823" s="24"/>
      <c r="E10823" s="24"/>
      <c r="F10823" s="29"/>
      <c r="G10823" s="24"/>
      <c r="H10823" s="24"/>
    </row>
    <row r="10824" spans="2:8">
      <c r="B10824" s="24"/>
      <c r="C10824" s="24"/>
      <c r="D10824" s="24"/>
      <c r="E10824" s="24"/>
      <c r="F10824" s="29"/>
      <c r="G10824" s="24"/>
      <c r="H10824" s="24"/>
    </row>
    <row r="10825" spans="2:8">
      <c r="B10825" s="24"/>
      <c r="C10825" s="24"/>
      <c r="D10825" s="24"/>
      <c r="E10825" s="24"/>
      <c r="F10825" s="29"/>
      <c r="G10825" s="24"/>
      <c r="H10825" s="24"/>
    </row>
    <row r="10826" spans="2:8">
      <c r="B10826" s="24"/>
      <c r="C10826" s="24"/>
      <c r="D10826" s="24"/>
      <c r="E10826" s="24"/>
      <c r="F10826" s="29"/>
      <c r="G10826" s="24"/>
      <c r="H10826" s="24"/>
    </row>
    <row r="10827" spans="2:8">
      <c r="B10827" s="24"/>
      <c r="C10827" s="24"/>
      <c r="D10827" s="24"/>
      <c r="E10827" s="24"/>
      <c r="F10827" s="29"/>
      <c r="G10827" s="24"/>
      <c r="H10827" s="24"/>
    </row>
    <row r="10828" spans="2:8">
      <c r="B10828" s="24"/>
      <c r="C10828" s="24"/>
      <c r="D10828" s="24"/>
      <c r="E10828" s="24"/>
      <c r="F10828" s="29"/>
      <c r="G10828" s="24"/>
      <c r="H10828" s="24"/>
    </row>
    <row r="10829" spans="2:8">
      <c r="B10829" s="24"/>
      <c r="C10829" s="24"/>
      <c r="D10829" s="24"/>
      <c r="E10829" s="24"/>
      <c r="F10829" s="29"/>
      <c r="G10829" s="24"/>
      <c r="H10829" s="24"/>
    </row>
    <row r="10830" spans="2:8">
      <c r="B10830" s="24"/>
      <c r="C10830" s="24"/>
      <c r="D10830" s="24"/>
      <c r="E10830" s="24"/>
      <c r="F10830" s="29"/>
      <c r="G10830" s="24"/>
      <c r="H10830" s="24"/>
    </row>
    <row r="10831" spans="2:8">
      <c r="B10831" s="24"/>
      <c r="C10831" s="24"/>
      <c r="D10831" s="24"/>
      <c r="E10831" s="24"/>
      <c r="F10831" s="29"/>
      <c r="G10831" s="24"/>
      <c r="H10831" s="24"/>
    </row>
    <row r="10832" spans="2:8">
      <c r="B10832" s="24"/>
      <c r="C10832" s="24"/>
      <c r="D10832" s="24"/>
      <c r="E10832" s="24"/>
      <c r="F10832" s="29"/>
      <c r="G10832" s="24"/>
      <c r="H10832" s="24"/>
    </row>
    <row r="10833" spans="2:8">
      <c r="B10833" s="24"/>
      <c r="C10833" s="24"/>
      <c r="D10833" s="24"/>
      <c r="E10833" s="24"/>
      <c r="F10833" s="29"/>
      <c r="G10833" s="24"/>
      <c r="H10833" s="24"/>
    </row>
    <row r="10834" spans="2:8">
      <c r="B10834" s="24"/>
      <c r="C10834" s="24"/>
      <c r="D10834" s="24"/>
      <c r="E10834" s="24"/>
      <c r="F10834" s="29"/>
      <c r="G10834" s="24"/>
      <c r="H10834" s="24"/>
    </row>
    <row r="10835" spans="2:8">
      <c r="B10835" s="24"/>
      <c r="C10835" s="24"/>
      <c r="D10835" s="24"/>
      <c r="E10835" s="24"/>
      <c r="F10835" s="29"/>
      <c r="G10835" s="24"/>
      <c r="H10835" s="24"/>
    </row>
    <row r="10836" spans="2:8">
      <c r="B10836" s="24"/>
      <c r="C10836" s="24"/>
      <c r="D10836" s="24"/>
      <c r="E10836" s="24"/>
      <c r="F10836" s="29"/>
      <c r="G10836" s="24"/>
      <c r="H10836" s="24"/>
    </row>
    <row r="10837" spans="2:8">
      <c r="B10837" s="24"/>
      <c r="C10837" s="24"/>
      <c r="D10837" s="24"/>
      <c r="E10837" s="24"/>
      <c r="F10837" s="29"/>
      <c r="G10837" s="24"/>
      <c r="H10837" s="24"/>
    </row>
    <row r="10838" spans="2:8">
      <c r="B10838" s="24"/>
      <c r="C10838" s="24"/>
      <c r="D10838" s="24"/>
      <c r="E10838" s="24"/>
      <c r="F10838" s="29"/>
      <c r="G10838" s="24"/>
      <c r="H10838" s="24"/>
    </row>
    <row r="10839" spans="2:8">
      <c r="B10839" s="24"/>
      <c r="C10839" s="24"/>
      <c r="D10839" s="24"/>
      <c r="E10839" s="24"/>
      <c r="F10839" s="29"/>
      <c r="G10839" s="24"/>
      <c r="H10839" s="24"/>
    </row>
    <row r="10840" spans="2:8">
      <c r="B10840" s="24"/>
      <c r="C10840" s="24"/>
      <c r="D10840" s="24"/>
      <c r="E10840" s="24"/>
      <c r="F10840" s="29"/>
      <c r="G10840" s="24"/>
      <c r="H10840" s="24"/>
    </row>
    <row r="10841" spans="2:8">
      <c r="B10841" s="24"/>
      <c r="C10841" s="24"/>
      <c r="D10841" s="24"/>
      <c r="E10841" s="24"/>
      <c r="F10841" s="29"/>
      <c r="G10841" s="24"/>
      <c r="H10841" s="24"/>
    </row>
    <row r="10842" spans="2:8">
      <c r="B10842" s="24"/>
      <c r="C10842" s="24"/>
      <c r="D10842" s="24"/>
      <c r="E10842" s="24"/>
      <c r="F10842" s="29"/>
      <c r="G10842" s="24"/>
      <c r="H10842" s="24"/>
    </row>
    <row r="10843" spans="2:8">
      <c r="B10843" s="24"/>
      <c r="C10843" s="24"/>
      <c r="D10843" s="24"/>
      <c r="E10843" s="24"/>
      <c r="F10843" s="29"/>
      <c r="G10843" s="24"/>
      <c r="H10843" s="24"/>
    </row>
    <row r="10844" spans="2:8">
      <c r="B10844" s="24"/>
      <c r="C10844" s="24"/>
      <c r="D10844" s="24"/>
      <c r="E10844" s="24"/>
      <c r="F10844" s="29"/>
      <c r="G10844" s="24"/>
      <c r="H10844" s="24"/>
    </row>
    <row r="10845" spans="2:8">
      <c r="B10845" s="24"/>
      <c r="C10845" s="24"/>
      <c r="D10845" s="24"/>
      <c r="E10845" s="24"/>
      <c r="F10845" s="29"/>
      <c r="G10845" s="24"/>
      <c r="H10845" s="24"/>
    </row>
    <row r="10846" spans="2:8">
      <c r="B10846" s="24"/>
      <c r="C10846" s="24"/>
      <c r="D10846" s="24"/>
      <c r="E10846" s="24"/>
      <c r="F10846" s="29"/>
      <c r="G10846" s="24"/>
      <c r="H10846" s="24"/>
    </row>
    <row r="10847" spans="2:8">
      <c r="B10847" s="24"/>
      <c r="C10847" s="24"/>
      <c r="D10847" s="24"/>
      <c r="E10847" s="24"/>
      <c r="F10847" s="29"/>
      <c r="G10847" s="24"/>
      <c r="H10847" s="24"/>
    </row>
    <row r="10848" spans="2:8">
      <c r="B10848" s="24"/>
      <c r="C10848" s="24"/>
      <c r="D10848" s="24"/>
      <c r="E10848" s="24"/>
      <c r="F10848" s="29"/>
      <c r="G10848" s="24"/>
      <c r="H10848" s="24"/>
    </row>
    <row r="10849" spans="2:8">
      <c r="B10849" s="24"/>
      <c r="C10849" s="24"/>
      <c r="D10849" s="24"/>
      <c r="E10849" s="24"/>
      <c r="F10849" s="29"/>
      <c r="G10849" s="24"/>
      <c r="H10849" s="24"/>
    </row>
    <row r="10850" spans="2:8">
      <c r="B10850" s="24"/>
      <c r="C10850" s="24"/>
      <c r="D10850" s="24"/>
      <c r="E10850" s="24"/>
      <c r="F10850" s="29"/>
      <c r="G10850" s="24"/>
      <c r="H10850" s="24"/>
    </row>
    <row r="10851" spans="2:8">
      <c r="B10851" s="24"/>
      <c r="C10851" s="24"/>
      <c r="D10851" s="24"/>
      <c r="E10851" s="24"/>
      <c r="F10851" s="29"/>
      <c r="G10851" s="24"/>
      <c r="H10851" s="24"/>
    </row>
    <row r="10852" spans="2:8">
      <c r="B10852" s="24"/>
      <c r="C10852" s="24"/>
      <c r="D10852" s="24"/>
      <c r="E10852" s="24"/>
      <c r="F10852" s="29"/>
      <c r="G10852" s="24"/>
      <c r="H10852" s="24"/>
    </row>
    <row r="10853" spans="2:8">
      <c r="B10853" s="24"/>
      <c r="C10853" s="24"/>
      <c r="D10853" s="24"/>
      <c r="E10853" s="24"/>
      <c r="F10853" s="29"/>
      <c r="G10853" s="24"/>
      <c r="H10853" s="24"/>
    </row>
    <row r="10854" spans="2:8">
      <c r="B10854" s="24"/>
      <c r="C10854" s="24"/>
      <c r="D10854" s="24"/>
      <c r="E10854" s="24"/>
      <c r="F10854" s="29"/>
      <c r="G10854" s="24"/>
      <c r="H10854" s="24"/>
    </row>
    <row r="10855" spans="2:8">
      <c r="B10855" s="24"/>
      <c r="C10855" s="24"/>
      <c r="D10855" s="24"/>
      <c r="E10855" s="24"/>
      <c r="F10855" s="29"/>
      <c r="G10855" s="24"/>
      <c r="H10855" s="24"/>
    </row>
    <row r="10856" spans="2:8">
      <c r="B10856" s="24"/>
      <c r="C10856" s="24"/>
      <c r="D10856" s="24"/>
      <c r="E10856" s="24"/>
      <c r="F10856" s="29"/>
      <c r="G10856" s="24"/>
      <c r="H10856" s="24"/>
    </row>
    <row r="10857" spans="2:8">
      <c r="B10857" s="24"/>
      <c r="C10857" s="24"/>
      <c r="D10857" s="24"/>
      <c r="E10857" s="24"/>
      <c r="F10857" s="29"/>
      <c r="G10857" s="24"/>
      <c r="H10857" s="24"/>
    </row>
    <row r="10858" spans="2:8">
      <c r="B10858" s="24"/>
      <c r="C10858" s="24"/>
      <c r="D10858" s="24"/>
      <c r="E10858" s="24"/>
      <c r="F10858" s="29"/>
      <c r="G10858" s="24"/>
      <c r="H10858" s="24"/>
    </row>
    <row r="10859" spans="2:8">
      <c r="B10859" s="24"/>
      <c r="C10859" s="24"/>
      <c r="D10859" s="24"/>
      <c r="E10859" s="24"/>
      <c r="F10859" s="29"/>
      <c r="G10859" s="24"/>
      <c r="H10859" s="24"/>
    </row>
    <row r="10860" spans="2:8">
      <c r="B10860" s="24"/>
      <c r="C10860" s="24"/>
      <c r="D10860" s="24"/>
      <c r="E10860" s="24"/>
      <c r="F10860" s="29"/>
      <c r="G10860" s="24"/>
      <c r="H10860" s="24"/>
    </row>
    <row r="10861" spans="2:8">
      <c r="B10861" s="24"/>
      <c r="C10861" s="24"/>
      <c r="D10861" s="24"/>
      <c r="E10861" s="24"/>
      <c r="F10861" s="29"/>
      <c r="G10861" s="24"/>
      <c r="H10861" s="24"/>
    </row>
    <row r="10862" spans="2:8">
      <c r="B10862" s="24"/>
      <c r="C10862" s="24"/>
      <c r="D10862" s="24"/>
      <c r="E10862" s="24"/>
      <c r="F10862" s="29"/>
      <c r="G10862" s="24"/>
      <c r="H10862" s="24"/>
    </row>
    <row r="10863" spans="2:8">
      <c r="B10863" s="24"/>
      <c r="C10863" s="24"/>
      <c r="D10863" s="24"/>
      <c r="E10863" s="24"/>
      <c r="F10863" s="29"/>
      <c r="G10863" s="24"/>
      <c r="H10863" s="24"/>
    </row>
    <row r="10864" spans="2:8">
      <c r="B10864" s="24"/>
      <c r="C10864" s="24"/>
      <c r="D10864" s="24"/>
      <c r="E10864" s="24"/>
      <c r="F10864" s="29"/>
      <c r="G10864" s="24"/>
      <c r="H10864" s="24"/>
    </row>
    <row r="10865" spans="2:8">
      <c r="B10865" s="24"/>
      <c r="C10865" s="24"/>
      <c r="D10865" s="24"/>
      <c r="E10865" s="24"/>
      <c r="F10865" s="29"/>
      <c r="G10865" s="24"/>
      <c r="H10865" s="24"/>
    </row>
    <row r="10866" spans="2:8">
      <c r="B10866" s="24"/>
      <c r="C10866" s="24"/>
      <c r="D10866" s="24"/>
      <c r="E10866" s="24"/>
      <c r="F10866" s="29"/>
      <c r="G10866" s="24"/>
      <c r="H10866" s="24"/>
    </row>
    <row r="10867" spans="2:8">
      <c r="B10867" s="24"/>
      <c r="C10867" s="24"/>
      <c r="D10867" s="24"/>
      <c r="E10867" s="24"/>
      <c r="F10867" s="29"/>
      <c r="G10867" s="24"/>
      <c r="H10867" s="24"/>
    </row>
    <row r="10868" spans="2:8">
      <c r="B10868" s="24"/>
      <c r="C10868" s="24"/>
      <c r="D10868" s="24"/>
      <c r="E10868" s="24"/>
      <c r="F10868" s="29"/>
      <c r="G10868" s="24"/>
      <c r="H10868" s="24"/>
    </row>
    <row r="10869" spans="2:8">
      <c r="B10869" s="24"/>
      <c r="C10869" s="24"/>
      <c r="D10869" s="24"/>
      <c r="E10869" s="24"/>
      <c r="F10869" s="29"/>
      <c r="G10869" s="24"/>
      <c r="H10869" s="24"/>
    </row>
    <row r="10870" spans="2:8">
      <c r="B10870" s="24"/>
      <c r="C10870" s="24"/>
      <c r="D10870" s="24"/>
      <c r="E10870" s="24"/>
      <c r="F10870" s="29"/>
      <c r="G10870" s="24"/>
      <c r="H10870" s="24"/>
    </row>
    <row r="10871" spans="2:8">
      <c r="B10871" s="24"/>
      <c r="C10871" s="24"/>
      <c r="D10871" s="24"/>
      <c r="E10871" s="24"/>
      <c r="F10871" s="29"/>
      <c r="G10871" s="24"/>
      <c r="H10871" s="24"/>
    </row>
    <row r="10872" spans="2:8">
      <c r="B10872" s="24"/>
      <c r="C10872" s="24"/>
      <c r="D10872" s="24"/>
      <c r="E10872" s="24"/>
      <c r="F10872" s="29"/>
      <c r="G10872" s="24"/>
      <c r="H10872" s="24"/>
    </row>
    <row r="10873" spans="2:8">
      <c r="B10873" s="24"/>
      <c r="C10873" s="24"/>
      <c r="D10873" s="24"/>
      <c r="E10873" s="24"/>
      <c r="F10873" s="29"/>
      <c r="G10873" s="24"/>
      <c r="H10873" s="24"/>
    </row>
    <row r="10874" spans="2:8">
      <c r="B10874" s="24"/>
      <c r="C10874" s="24"/>
      <c r="D10874" s="24"/>
      <c r="E10874" s="24"/>
      <c r="F10874" s="29"/>
      <c r="G10874" s="24"/>
      <c r="H10874" s="24"/>
    </row>
    <row r="10875" spans="2:8">
      <c r="B10875" s="24"/>
      <c r="C10875" s="24"/>
      <c r="D10875" s="24"/>
      <c r="E10875" s="24"/>
      <c r="F10875" s="29"/>
      <c r="G10875" s="24"/>
      <c r="H10875" s="24"/>
    </row>
    <row r="10876" spans="2:8">
      <c r="B10876" s="24"/>
      <c r="C10876" s="24"/>
      <c r="D10876" s="24"/>
      <c r="E10876" s="24"/>
      <c r="F10876" s="29"/>
      <c r="G10876" s="24"/>
      <c r="H10876" s="24"/>
    </row>
    <row r="10877" spans="2:8">
      <c r="B10877" s="24"/>
      <c r="C10877" s="24"/>
      <c r="D10877" s="24"/>
      <c r="E10877" s="24"/>
      <c r="F10877" s="29"/>
      <c r="G10877" s="24"/>
      <c r="H10877" s="24"/>
    </row>
    <row r="10878" spans="2:8">
      <c r="B10878" s="24"/>
      <c r="C10878" s="24"/>
      <c r="D10878" s="24"/>
      <c r="E10878" s="24"/>
      <c r="F10878" s="29"/>
      <c r="G10878" s="24"/>
      <c r="H10878" s="24"/>
    </row>
    <row r="10879" spans="2:8">
      <c r="B10879" s="24"/>
      <c r="C10879" s="24"/>
      <c r="D10879" s="24"/>
      <c r="E10879" s="24"/>
      <c r="F10879" s="29"/>
      <c r="G10879" s="24"/>
      <c r="H10879" s="24"/>
    </row>
    <row r="10880" spans="2:8">
      <c r="B10880" s="24"/>
      <c r="C10880" s="24"/>
      <c r="D10880" s="24"/>
      <c r="E10880" s="24"/>
      <c r="F10880" s="29"/>
      <c r="G10880" s="24"/>
      <c r="H10880" s="24"/>
    </row>
    <row r="10881" spans="2:8">
      <c r="B10881" s="24"/>
      <c r="C10881" s="24"/>
      <c r="D10881" s="24"/>
      <c r="E10881" s="24"/>
      <c r="F10881" s="29"/>
      <c r="G10881" s="24"/>
      <c r="H10881" s="24"/>
    </row>
    <row r="10882" spans="2:8">
      <c r="B10882" s="24"/>
      <c r="C10882" s="24"/>
      <c r="D10882" s="24"/>
      <c r="E10882" s="24"/>
      <c r="F10882" s="29"/>
      <c r="G10882" s="24"/>
      <c r="H10882" s="24"/>
    </row>
    <row r="10883" spans="2:8">
      <c r="B10883" s="24"/>
      <c r="C10883" s="24"/>
      <c r="D10883" s="24"/>
      <c r="E10883" s="24"/>
      <c r="F10883" s="29"/>
      <c r="G10883" s="24"/>
      <c r="H10883" s="24"/>
    </row>
    <row r="10884" spans="2:8">
      <c r="B10884" s="24"/>
      <c r="C10884" s="24"/>
      <c r="D10884" s="24"/>
      <c r="E10884" s="24"/>
      <c r="F10884" s="29"/>
      <c r="G10884" s="24"/>
      <c r="H10884" s="24"/>
    </row>
    <row r="10885" spans="2:8">
      <c r="B10885" s="24"/>
      <c r="C10885" s="24"/>
      <c r="D10885" s="24"/>
      <c r="E10885" s="24"/>
      <c r="F10885" s="29"/>
      <c r="G10885" s="24"/>
      <c r="H10885" s="24"/>
    </row>
    <row r="10886" spans="2:8">
      <c r="B10886" s="24"/>
      <c r="C10886" s="24"/>
      <c r="D10886" s="24"/>
      <c r="E10886" s="24"/>
      <c r="F10886" s="29"/>
      <c r="G10886" s="24"/>
      <c r="H10886" s="24"/>
    </row>
    <row r="10887" spans="2:8">
      <c r="B10887" s="24"/>
      <c r="C10887" s="24"/>
      <c r="D10887" s="24"/>
      <c r="E10887" s="24"/>
      <c r="F10887" s="29"/>
      <c r="G10887" s="24"/>
      <c r="H10887" s="24"/>
    </row>
    <row r="10888" spans="2:8">
      <c r="B10888" s="24"/>
      <c r="C10888" s="24"/>
      <c r="D10888" s="24"/>
      <c r="E10888" s="24"/>
      <c r="F10888" s="29"/>
      <c r="G10888" s="24"/>
      <c r="H10888" s="24"/>
    </row>
    <row r="10889" spans="2:8">
      <c r="B10889" s="24"/>
      <c r="C10889" s="24"/>
      <c r="D10889" s="24"/>
      <c r="E10889" s="24"/>
      <c r="F10889" s="29"/>
      <c r="G10889" s="24"/>
      <c r="H10889" s="24"/>
    </row>
    <row r="10890" spans="2:8">
      <c r="B10890" s="24"/>
      <c r="C10890" s="24"/>
      <c r="D10890" s="24"/>
      <c r="E10890" s="24"/>
      <c r="F10890" s="29"/>
      <c r="G10890" s="24"/>
      <c r="H10890" s="24"/>
    </row>
    <row r="10891" spans="2:8">
      <c r="B10891" s="24"/>
      <c r="C10891" s="24"/>
      <c r="D10891" s="24"/>
      <c r="E10891" s="24"/>
      <c r="F10891" s="29"/>
      <c r="G10891" s="24"/>
      <c r="H10891" s="24"/>
    </row>
    <row r="10892" spans="2:8">
      <c r="B10892" s="24"/>
      <c r="C10892" s="24"/>
      <c r="D10892" s="24"/>
      <c r="E10892" s="24"/>
      <c r="F10892" s="29"/>
      <c r="G10892" s="24"/>
      <c r="H10892" s="24"/>
    </row>
    <row r="10893" spans="2:8">
      <c r="B10893" s="24"/>
      <c r="C10893" s="24"/>
      <c r="D10893" s="24"/>
      <c r="E10893" s="24"/>
      <c r="F10893" s="29"/>
      <c r="G10893" s="24"/>
      <c r="H10893" s="24"/>
    </row>
    <row r="10894" spans="2:8">
      <c r="B10894" s="24"/>
      <c r="C10894" s="24"/>
      <c r="D10894" s="24"/>
      <c r="E10894" s="24"/>
      <c r="F10894" s="29"/>
      <c r="G10894" s="24"/>
      <c r="H10894" s="24"/>
    </row>
    <row r="10895" spans="2:8">
      <c r="B10895" s="24"/>
      <c r="C10895" s="24"/>
      <c r="D10895" s="24"/>
      <c r="E10895" s="24"/>
      <c r="F10895" s="29"/>
      <c r="G10895" s="24"/>
      <c r="H10895" s="24"/>
    </row>
    <row r="10896" spans="2:8">
      <c r="B10896" s="24"/>
      <c r="C10896" s="24"/>
      <c r="D10896" s="24"/>
      <c r="E10896" s="24"/>
      <c r="F10896" s="29"/>
      <c r="G10896" s="24"/>
      <c r="H10896" s="24"/>
    </row>
    <row r="10897" spans="2:8">
      <c r="B10897" s="24"/>
      <c r="C10897" s="24"/>
      <c r="D10897" s="24"/>
      <c r="E10897" s="24"/>
      <c r="F10897" s="29"/>
      <c r="G10897" s="24"/>
      <c r="H10897" s="24"/>
    </row>
    <row r="10898" spans="2:8">
      <c r="B10898" s="24"/>
      <c r="C10898" s="24"/>
      <c r="D10898" s="24"/>
      <c r="E10898" s="24"/>
      <c r="F10898" s="29"/>
      <c r="G10898" s="24"/>
      <c r="H10898" s="24"/>
    </row>
    <row r="10899" spans="2:8">
      <c r="B10899" s="24"/>
      <c r="C10899" s="24"/>
      <c r="D10899" s="24"/>
      <c r="E10899" s="24"/>
      <c r="F10899" s="29"/>
      <c r="G10899" s="24"/>
      <c r="H10899" s="24"/>
    </row>
    <row r="10900" spans="2:8">
      <c r="B10900" s="24"/>
      <c r="C10900" s="24"/>
      <c r="D10900" s="24"/>
      <c r="E10900" s="24"/>
      <c r="F10900" s="29"/>
      <c r="G10900" s="24"/>
      <c r="H10900" s="24"/>
    </row>
    <row r="10901" spans="2:8">
      <c r="B10901" s="24"/>
      <c r="C10901" s="24"/>
      <c r="D10901" s="24"/>
      <c r="E10901" s="24"/>
      <c r="F10901" s="29"/>
      <c r="G10901" s="24"/>
      <c r="H10901" s="24"/>
    </row>
    <row r="10902" spans="2:8">
      <c r="B10902" s="24"/>
      <c r="C10902" s="24"/>
      <c r="D10902" s="24"/>
      <c r="E10902" s="24"/>
      <c r="F10902" s="29"/>
      <c r="G10902" s="24"/>
      <c r="H10902" s="24"/>
    </row>
    <row r="10903" spans="2:8">
      <c r="B10903" s="24"/>
      <c r="C10903" s="24"/>
      <c r="D10903" s="24"/>
      <c r="E10903" s="24"/>
      <c r="F10903" s="29"/>
      <c r="G10903" s="24"/>
      <c r="H10903" s="24"/>
    </row>
    <row r="10904" spans="2:8">
      <c r="B10904" s="24"/>
      <c r="C10904" s="24"/>
      <c r="D10904" s="24"/>
      <c r="E10904" s="24"/>
      <c r="F10904" s="29"/>
      <c r="G10904" s="24"/>
      <c r="H10904" s="24"/>
    </row>
    <row r="10905" spans="2:8">
      <c r="B10905" s="24"/>
      <c r="C10905" s="24"/>
      <c r="D10905" s="24"/>
      <c r="E10905" s="24"/>
      <c r="F10905" s="29"/>
      <c r="G10905" s="24"/>
      <c r="H10905" s="24"/>
    </row>
    <row r="10906" spans="2:8">
      <c r="B10906" s="24"/>
      <c r="C10906" s="24"/>
      <c r="D10906" s="24"/>
      <c r="E10906" s="24"/>
      <c r="F10906" s="29"/>
      <c r="G10906" s="24"/>
      <c r="H10906" s="24"/>
    </row>
    <row r="10907" spans="2:8">
      <c r="B10907" s="24"/>
      <c r="C10907" s="24"/>
      <c r="D10907" s="24"/>
      <c r="E10907" s="24"/>
      <c r="F10907" s="29"/>
      <c r="G10907" s="24"/>
      <c r="H10907" s="24"/>
    </row>
    <row r="10908" spans="2:8">
      <c r="B10908" s="24"/>
      <c r="C10908" s="24"/>
      <c r="D10908" s="24"/>
      <c r="E10908" s="24"/>
      <c r="F10908" s="29"/>
      <c r="G10908" s="24"/>
      <c r="H10908" s="24"/>
    </row>
    <row r="10909" spans="2:8">
      <c r="B10909" s="24"/>
      <c r="C10909" s="24"/>
      <c r="D10909" s="24"/>
      <c r="E10909" s="24"/>
      <c r="F10909" s="29"/>
      <c r="G10909" s="24"/>
      <c r="H10909" s="24"/>
    </row>
    <row r="10910" spans="2:8">
      <c r="B10910" s="24"/>
      <c r="C10910" s="24"/>
      <c r="D10910" s="24"/>
      <c r="E10910" s="24"/>
      <c r="F10910" s="29"/>
      <c r="G10910" s="24"/>
      <c r="H10910" s="24"/>
    </row>
    <row r="10911" spans="2:8">
      <c r="B10911" s="24"/>
      <c r="C10911" s="24"/>
      <c r="D10911" s="24"/>
      <c r="E10911" s="24"/>
      <c r="F10911" s="29"/>
      <c r="G10911" s="24"/>
      <c r="H10911" s="24"/>
    </row>
    <row r="10912" spans="2:8">
      <c r="B10912" s="24"/>
      <c r="C10912" s="24"/>
      <c r="D10912" s="24"/>
      <c r="E10912" s="24"/>
      <c r="F10912" s="29"/>
      <c r="G10912" s="24"/>
      <c r="H10912" s="24"/>
    </row>
    <row r="10913" spans="2:8">
      <c r="B10913" s="24"/>
      <c r="C10913" s="24"/>
      <c r="D10913" s="24"/>
      <c r="E10913" s="24"/>
      <c r="F10913" s="29"/>
      <c r="G10913" s="24"/>
      <c r="H10913" s="24"/>
    </row>
    <row r="10914" spans="2:8">
      <c r="B10914" s="24"/>
      <c r="C10914" s="24"/>
      <c r="D10914" s="24"/>
      <c r="E10914" s="24"/>
      <c r="F10914" s="29"/>
      <c r="G10914" s="24"/>
      <c r="H10914" s="24"/>
    </row>
    <row r="10915" spans="2:8">
      <c r="B10915" s="24"/>
      <c r="C10915" s="24"/>
      <c r="D10915" s="24"/>
      <c r="E10915" s="24"/>
      <c r="F10915" s="29"/>
      <c r="G10915" s="24"/>
      <c r="H10915" s="24"/>
    </row>
    <row r="10916" spans="2:8">
      <c r="B10916" s="24"/>
      <c r="C10916" s="24"/>
      <c r="D10916" s="24"/>
      <c r="E10916" s="24"/>
      <c r="F10916" s="29"/>
      <c r="G10916" s="24"/>
      <c r="H10916" s="24"/>
    </row>
    <row r="10917" spans="2:8">
      <c r="B10917" s="24"/>
      <c r="C10917" s="24"/>
      <c r="D10917" s="24"/>
      <c r="E10917" s="24"/>
      <c r="F10917" s="29"/>
      <c r="G10917" s="24"/>
      <c r="H10917" s="24"/>
    </row>
    <row r="10918" spans="2:8">
      <c r="B10918" s="24"/>
      <c r="C10918" s="24"/>
      <c r="D10918" s="24"/>
      <c r="E10918" s="24"/>
      <c r="F10918" s="29"/>
      <c r="G10918" s="24"/>
      <c r="H10918" s="24"/>
    </row>
    <row r="10919" spans="2:8">
      <c r="B10919" s="24"/>
      <c r="C10919" s="24"/>
      <c r="D10919" s="24"/>
      <c r="E10919" s="24"/>
      <c r="F10919" s="29"/>
      <c r="G10919" s="24"/>
      <c r="H10919" s="24"/>
    </row>
    <row r="10920" spans="2:8">
      <c r="B10920" s="24"/>
      <c r="C10920" s="24"/>
      <c r="D10920" s="24"/>
      <c r="E10920" s="24"/>
      <c r="F10920" s="29"/>
      <c r="G10920" s="24"/>
      <c r="H10920" s="24"/>
    </row>
    <row r="10921" spans="2:8">
      <c r="B10921" s="24"/>
      <c r="C10921" s="24"/>
      <c r="D10921" s="24"/>
      <c r="E10921" s="24"/>
      <c r="F10921" s="29"/>
      <c r="G10921" s="24"/>
      <c r="H10921" s="24"/>
    </row>
    <row r="10922" spans="2:8">
      <c r="B10922" s="24"/>
      <c r="C10922" s="24"/>
      <c r="D10922" s="24"/>
      <c r="E10922" s="24"/>
      <c r="F10922" s="29"/>
      <c r="G10922" s="24"/>
      <c r="H10922" s="24"/>
    </row>
    <row r="10923" spans="2:8">
      <c r="B10923" s="24"/>
      <c r="C10923" s="24"/>
      <c r="D10923" s="24"/>
      <c r="E10923" s="24"/>
      <c r="F10923" s="29"/>
      <c r="G10923" s="24"/>
      <c r="H10923" s="24"/>
    </row>
    <row r="10924" spans="2:8">
      <c r="B10924" s="24"/>
      <c r="C10924" s="24"/>
      <c r="D10924" s="24"/>
      <c r="E10924" s="24"/>
      <c r="F10924" s="29"/>
      <c r="G10924" s="24"/>
      <c r="H10924" s="24"/>
    </row>
    <row r="10925" spans="2:8">
      <c r="B10925" s="24"/>
      <c r="C10925" s="24"/>
      <c r="D10925" s="24"/>
      <c r="E10925" s="24"/>
      <c r="F10925" s="29"/>
      <c r="G10925" s="24"/>
      <c r="H10925" s="24"/>
    </row>
    <row r="10926" spans="2:8">
      <c r="B10926" s="24"/>
      <c r="C10926" s="24"/>
      <c r="D10926" s="24"/>
      <c r="E10926" s="24"/>
      <c r="F10926" s="29"/>
      <c r="G10926" s="24"/>
      <c r="H10926" s="24"/>
    </row>
    <row r="10927" spans="2:8">
      <c r="B10927" s="24"/>
      <c r="C10927" s="24"/>
      <c r="D10927" s="24"/>
      <c r="E10927" s="24"/>
      <c r="F10927" s="29"/>
      <c r="G10927" s="24"/>
      <c r="H10927" s="24"/>
    </row>
    <row r="10928" spans="2:8">
      <c r="B10928" s="24"/>
      <c r="C10928" s="24"/>
      <c r="D10928" s="24"/>
      <c r="E10928" s="24"/>
      <c r="F10928" s="29"/>
      <c r="G10928" s="24"/>
      <c r="H10928" s="24"/>
    </row>
    <row r="10929" spans="2:8">
      <c r="B10929" s="24"/>
      <c r="C10929" s="24"/>
      <c r="D10929" s="24"/>
      <c r="E10929" s="24"/>
      <c r="F10929" s="29"/>
      <c r="G10929" s="24"/>
      <c r="H10929" s="24"/>
    </row>
    <row r="10930" spans="2:8">
      <c r="B10930" s="24"/>
      <c r="C10930" s="24"/>
      <c r="D10930" s="24"/>
      <c r="E10930" s="24"/>
      <c r="F10930" s="29"/>
      <c r="G10930" s="24"/>
      <c r="H10930" s="24"/>
    </row>
    <row r="10931" spans="2:8">
      <c r="B10931" s="24"/>
      <c r="C10931" s="24"/>
      <c r="D10931" s="24"/>
      <c r="E10931" s="24"/>
      <c r="F10931" s="29"/>
      <c r="G10931" s="24"/>
      <c r="H10931" s="24"/>
    </row>
    <row r="10932" spans="2:8">
      <c r="B10932" s="24"/>
      <c r="C10932" s="24"/>
      <c r="D10932" s="24"/>
      <c r="E10932" s="24"/>
      <c r="F10932" s="29"/>
      <c r="G10932" s="24"/>
      <c r="H10932" s="24"/>
    </row>
    <row r="10933" spans="2:8">
      <c r="B10933" s="24"/>
      <c r="C10933" s="24"/>
      <c r="D10933" s="24"/>
      <c r="E10933" s="24"/>
      <c r="F10933" s="29"/>
      <c r="G10933" s="24"/>
      <c r="H10933" s="24"/>
    </row>
    <row r="10934" spans="2:8">
      <c r="B10934" s="24"/>
      <c r="C10934" s="24"/>
      <c r="D10934" s="24"/>
      <c r="E10934" s="24"/>
      <c r="F10934" s="29"/>
      <c r="G10934" s="24"/>
      <c r="H10934" s="24"/>
    </row>
    <row r="10935" spans="2:8">
      <c r="B10935" s="24"/>
      <c r="C10935" s="24"/>
      <c r="D10935" s="24"/>
      <c r="E10935" s="24"/>
      <c r="F10935" s="29"/>
      <c r="G10935" s="24"/>
      <c r="H10935" s="24"/>
    </row>
    <row r="10936" spans="2:8">
      <c r="B10936" s="24"/>
      <c r="C10936" s="24"/>
      <c r="D10936" s="24"/>
      <c r="E10936" s="24"/>
      <c r="F10936" s="29"/>
      <c r="G10936" s="24"/>
      <c r="H10936" s="24"/>
    </row>
    <row r="10937" spans="2:8">
      <c r="B10937" s="24"/>
      <c r="C10937" s="24"/>
      <c r="D10937" s="24"/>
      <c r="E10937" s="24"/>
      <c r="F10937" s="29"/>
      <c r="G10937" s="24"/>
      <c r="H10937" s="24"/>
    </row>
    <row r="10938" spans="2:8">
      <c r="B10938" s="24"/>
      <c r="C10938" s="24"/>
      <c r="D10938" s="24"/>
      <c r="E10938" s="24"/>
      <c r="F10938" s="29"/>
      <c r="G10938" s="24"/>
      <c r="H10938" s="24"/>
    </row>
    <row r="10939" spans="2:8">
      <c r="B10939" s="24"/>
      <c r="C10939" s="24"/>
      <c r="D10939" s="24"/>
      <c r="E10939" s="24"/>
      <c r="F10939" s="29"/>
      <c r="G10939" s="24"/>
      <c r="H10939" s="24"/>
    </row>
    <row r="10940" spans="2:8">
      <c r="B10940" s="24"/>
      <c r="C10940" s="24"/>
      <c r="D10940" s="24"/>
      <c r="E10940" s="24"/>
      <c r="F10940" s="29"/>
      <c r="G10940" s="24"/>
      <c r="H10940" s="24"/>
    </row>
    <row r="10941" spans="2:8">
      <c r="B10941" s="24"/>
      <c r="C10941" s="24"/>
      <c r="D10941" s="24"/>
      <c r="E10941" s="24"/>
      <c r="F10941" s="29"/>
      <c r="G10941" s="24"/>
      <c r="H10941" s="24"/>
    </row>
    <row r="10942" spans="2:8">
      <c r="B10942" s="24"/>
      <c r="C10942" s="24"/>
      <c r="D10942" s="24"/>
      <c r="E10942" s="24"/>
      <c r="F10942" s="29"/>
      <c r="G10942" s="24"/>
      <c r="H10942" s="24"/>
    </row>
    <row r="10943" spans="2:8">
      <c r="B10943" s="24"/>
      <c r="C10943" s="24"/>
      <c r="D10943" s="24"/>
      <c r="E10943" s="24"/>
      <c r="F10943" s="29"/>
      <c r="G10943" s="24"/>
      <c r="H10943" s="24"/>
    </row>
    <row r="10944" spans="2:8">
      <c r="B10944" s="24"/>
      <c r="C10944" s="24"/>
      <c r="D10944" s="24"/>
      <c r="E10944" s="24"/>
      <c r="F10944" s="29"/>
      <c r="G10944" s="24"/>
      <c r="H10944" s="24"/>
    </row>
    <row r="10945" spans="2:8">
      <c r="B10945" s="24"/>
      <c r="C10945" s="24"/>
      <c r="D10945" s="24"/>
      <c r="E10945" s="24"/>
      <c r="F10945" s="29"/>
      <c r="G10945" s="24"/>
      <c r="H10945" s="24"/>
    </row>
    <row r="10946" spans="2:8">
      <c r="B10946" s="24"/>
      <c r="C10946" s="24"/>
      <c r="D10946" s="24"/>
      <c r="E10946" s="24"/>
      <c r="F10946" s="29"/>
      <c r="G10946" s="24"/>
      <c r="H10946" s="24"/>
    </row>
    <row r="10947" spans="2:8">
      <c r="B10947" s="24"/>
      <c r="C10947" s="24"/>
      <c r="D10947" s="24"/>
      <c r="E10947" s="24"/>
      <c r="F10947" s="29"/>
      <c r="G10947" s="24"/>
      <c r="H10947" s="24"/>
    </row>
    <row r="10948" spans="2:8">
      <c r="B10948" s="24"/>
      <c r="C10948" s="24"/>
      <c r="D10948" s="24"/>
      <c r="E10948" s="24"/>
      <c r="F10948" s="29"/>
      <c r="G10948" s="24"/>
      <c r="H10948" s="24"/>
    </row>
    <row r="10949" spans="2:8">
      <c r="B10949" s="24"/>
      <c r="C10949" s="24"/>
      <c r="D10949" s="24"/>
      <c r="E10949" s="24"/>
      <c r="F10949" s="29"/>
      <c r="G10949" s="24"/>
      <c r="H10949" s="24"/>
    </row>
    <row r="10950" spans="2:8">
      <c r="B10950" s="24"/>
      <c r="C10950" s="24"/>
      <c r="D10950" s="24"/>
      <c r="E10950" s="24"/>
      <c r="F10950" s="29"/>
      <c r="G10950" s="24"/>
      <c r="H10950" s="24"/>
    </row>
    <row r="10951" spans="2:8">
      <c r="B10951" s="24"/>
      <c r="C10951" s="24"/>
      <c r="D10951" s="24"/>
      <c r="E10951" s="24"/>
      <c r="F10951" s="29"/>
      <c r="G10951" s="24"/>
      <c r="H10951" s="24"/>
    </row>
    <row r="10952" spans="2:8">
      <c r="B10952" s="24"/>
      <c r="C10952" s="24"/>
      <c r="D10952" s="24"/>
      <c r="E10952" s="24"/>
      <c r="F10952" s="29"/>
      <c r="G10952" s="24"/>
      <c r="H10952" s="24"/>
    </row>
    <row r="10953" spans="2:8">
      <c r="B10953" s="24"/>
      <c r="C10953" s="24"/>
      <c r="D10953" s="24"/>
      <c r="E10953" s="24"/>
      <c r="F10953" s="29"/>
      <c r="G10953" s="24"/>
      <c r="H10953" s="24"/>
    </row>
    <row r="10954" spans="2:8">
      <c r="B10954" s="24"/>
      <c r="C10954" s="24"/>
      <c r="D10954" s="24"/>
      <c r="E10954" s="24"/>
      <c r="F10954" s="29"/>
      <c r="G10954" s="24"/>
      <c r="H10954" s="24"/>
    </row>
    <row r="10955" spans="2:8">
      <c r="B10955" s="24"/>
      <c r="C10955" s="24"/>
      <c r="D10955" s="24"/>
      <c r="E10955" s="24"/>
      <c r="F10955" s="29"/>
      <c r="G10955" s="24"/>
      <c r="H10955" s="24"/>
    </row>
    <row r="10956" spans="2:8">
      <c r="B10956" s="24"/>
      <c r="C10956" s="24"/>
      <c r="D10956" s="24"/>
      <c r="E10956" s="24"/>
      <c r="F10956" s="29"/>
      <c r="G10956" s="24"/>
      <c r="H10956" s="24"/>
    </row>
    <row r="10957" spans="2:8">
      <c r="B10957" s="24"/>
      <c r="C10957" s="24"/>
      <c r="D10957" s="24"/>
      <c r="E10957" s="24"/>
      <c r="F10957" s="29"/>
      <c r="G10957" s="24"/>
      <c r="H10957" s="24"/>
    </row>
    <row r="10958" spans="2:8">
      <c r="B10958" s="24"/>
      <c r="C10958" s="24"/>
      <c r="D10958" s="24"/>
      <c r="E10958" s="24"/>
      <c r="F10958" s="29"/>
      <c r="G10958" s="24"/>
      <c r="H10958" s="24"/>
    </row>
    <row r="10959" spans="2:8">
      <c r="B10959" s="24"/>
      <c r="C10959" s="24"/>
      <c r="D10959" s="24"/>
      <c r="E10959" s="24"/>
      <c r="F10959" s="29"/>
      <c r="G10959" s="24"/>
      <c r="H10959" s="24"/>
    </row>
    <row r="10960" spans="2:8">
      <c r="B10960" s="24"/>
      <c r="C10960" s="24"/>
      <c r="D10960" s="24"/>
      <c r="E10960" s="24"/>
      <c r="F10960" s="29"/>
      <c r="G10960" s="24"/>
      <c r="H10960" s="24"/>
    </row>
    <row r="10961" spans="2:8">
      <c r="B10961" s="24"/>
      <c r="C10961" s="24"/>
      <c r="D10961" s="24"/>
      <c r="E10961" s="24"/>
      <c r="F10961" s="29"/>
      <c r="G10961" s="24"/>
      <c r="H10961" s="24"/>
    </row>
    <row r="10962" spans="2:8">
      <c r="B10962" s="24"/>
      <c r="C10962" s="24"/>
      <c r="D10962" s="24"/>
      <c r="E10962" s="24"/>
      <c r="F10962" s="29"/>
      <c r="G10962" s="24"/>
      <c r="H10962" s="24"/>
    </row>
    <row r="10963" spans="2:8">
      <c r="B10963" s="24"/>
      <c r="C10963" s="24"/>
      <c r="D10963" s="24"/>
      <c r="E10963" s="24"/>
      <c r="F10963" s="29"/>
      <c r="G10963" s="24"/>
      <c r="H10963" s="24"/>
    </row>
    <row r="10964" spans="2:8">
      <c r="B10964" s="24"/>
      <c r="C10964" s="24"/>
      <c r="D10964" s="24"/>
      <c r="E10964" s="24"/>
      <c r="F10964" s="29"/>
      <c r="G10964" s="24"/>
      <c r="H10964" s="24"/>
    </row>
    <row r="10965" spans="2:8">
      <c r="B10965" s="24"/>
      <c r="C10965" s="24"/>
      <c r="D10965" s="24"/>
      <c r="E10965" s="24"/>
      <c r="F10965" s="29"/>
      <c r="G10965" s="24"/>
      <c r="H10965" s="24"/>
    </row>
    <row r="10966" spans="2:8">
      <c r="B10966" s="24"/>
      <c r="C10966" s="24"/>
      <c r="D10966" s="24"/>
      <c r="E10966" s="24"/>
      <c r="F10966" s="29"/>
      <c r="G10966" s="24"/>
      <c r="H10966" s="24"/>
    </row>
    <row r="10967" spans="2:8">
      <c r="B10967" s="24"/>
      <c r="C10967" s="24"/>
      <c r="D10967" s="24"/>
      <c r="E10967" s="24"/>
      <c r="F10967" s="29"/>
      <c r="G10967" s="24"/>
      <c r="H10967" s="24"/>
    </row>
    <row r="10968" spans="2:8">
      <c r="B10968" s="24"/>
      <c r="C10968" s="24"/>
      <c r="D10968" s="24"/>
      <c r="E10968" s="24"/>
      <c r="F10968" s="29"/>
      <c r="G10968" s="24"/>
      <c r="H10968" s="24"/>
    </row>
    <row r="10969" spans="2:8">
      <c r="B10969" s="24"/>
      <c r="C10969" s="24"/>
      <c r="D10969" s="24"/>
      <c r="E10969" s="24"/>
      <c r="F10969" s="29"/>
      <c r="G10969" s="24"/>
      <c r="H10969" s="24"/>
    </row>
    <row r="10970" spans="2:8">
      <c r="B10970" s="24"/>
      <c r="C10970" s="24"/>
      <c r="D10970" s="24"/>
      <c r="E10970" s="24"/>
      <c r="F10970" s="29"/>
      <c r="G10970" s="24"/>
      <c r="H10970" s="24"/>
    </row>
    <row r="10971" spans="2:8">
      <c r="B10971" s="24"/>
      <c r="C10971" s="24"/>
      <c r="D10971" s="24"/>
      <c r="E10971" s="24"/>
      <c r="F10971" s="29"/>
      <c r="G10971" s="24"/>
      <c r="H10971" s="24"/>
    </row>
    <row r="10972" spans="2:8">
      <c r="B10972" s="24"/>
      <c r="C10972" s="24"/>
      <c r="D10972" s="24"/>
      <c r="E10972" s="24"/>
      <c r="F10972" s="29"/>
      <c r="G10972" s="24"/>
      <c r="H10972" s="24"/>
    </row>
    <row r="10973" spans="2:8">
      <c r="B10973" s="24"/>
      <c r="C10973" s="24"/>
      <c r="D10973" s="24"/>
      <c r="E10973" s="24"/>
      <c r="F10973" s="29"/>
      <c r="G10973" s="24"/>
      <c r="H10973" s="24"/>
    </row>
    <row r="10974" spans="2:8">
      <c r="B10974" s="24"/>
      <c r="C10974" s="24"/>
      <c r="D10974" s="24"/>
      <c r="E10974" s="24"/>
      <c r="F10974" s="29"/>
      <c r="G10974" s="24"/>
      <c r="H10974" s="24"/>
    </row>
    <row r="10975" spans="2:8">
      <c r="B10975" s="24"/>
      <c r="C10975" s="24"/>
      <c r="D10975" s="24"/>
      <c r="E10975" s="24"/>
      <c r="F10975" s="29"/>
      <c r="G10975" s="24"/>
      <c r="H10975" s="24"/>
    </row>
    <row r="10976" spans="2:8">
      <c r="B10976" s="24"/>
      <c r="C10976" s="24"/>
      <c r="D10976" s="24"/>
      <c r="E10976" s="24"/>
      <c r="F10976" s="29"/>
      <c r="G10976" s="24"/>
      <c r="H10976" s="24"/>
    </row>
    <row r="10977" spans="2:8">
      <c r="B10977" s="24"/>
      <c r="C10977" s="24"/>
      <c r="D10977" s="24"/>
      <c r="E10977" s="24"/>
      <c r="F10977" s="29"/>
      <c r="G10977" s="24"/>
      <c r="H10977" s="24"/>
    </row>
    <row r="10978" spans="2:8">
      <c r="B10978" s="24"/>
      <c r="C10978" s="24"/>
      <c r="D10978" s="24"/>
      <c r="E10978" s="24"/>
      <c r="F10978" s="29"/>
      <c r="G10978" s="24"/>
      <c r="H10978" s="24"/>
    </row>
    <row r="10979" spans="2:8">
      <c r="B10979" s="24"/>
      <c r="C10979" s="24"/>
      <c r="D10979" s="24"/>
      <c r="E10979" s="24"/>
      <c r="F10979" s="29"/>
      <c r="G10979" s="24"/>
      <c r="H10979" s="24"/>
    </row>
    <row r="10980" spans="2:8">
      <c r="B10980" s="24"/>
      <c r="C10980" s="24"/>
      <c r="D10980" s="24"/>
      <c r="E10980" s="24"/>
      <c r="F10980" s="29"/>
      <c r="G10980" s="24"/>
      <c r="H10980" s="24"/>
    </row>
    <row r="10981" spans="2:8">
      <c r="B10981" s="24"/>
      <c r="C10981" s="24"/>
      <c r="D10981" s="24"/>
      <c r="E10981" s="24"/>
      <c r="F10981" s="29"/>
      <c r="G10981" s="24"/>
      <c r="H10981" s="24"/>
    </row>
    <row r="10982" spans="2:8">
      <c r="B10982" s="24"/>
      <c r="C10982" s="24"/>
      <c r="D10982" s="24"/>
      <c r="E10982" s="24"/>
      <c r="F10982" s="29"/>
      <c r="G10982" s="24"/>
      <c r="H10982" s="24"/>
    </row>
    <row r="10983" spans="2:8">
      <c r="B10983" s="24"/>
      <c r="C10983" s="24"/>
      <c r="D10983" s="24"/>
      <c r="E10983" s="24"/>
      <c r="F10983" s="29"/>
      <c r="G10983" s="24"/>
      <c r="H10983" s="24"/>
    </row>
    <row r="10984" spans="2:8">
      <c r="B10984" s="24"/>
      <c r="C10984" s="24"/>
      <c r="D10984" s="24"/>
      <c r="E10984" s="24"/>
      <c r="F10984" s="29"/>
      <c r="G10984" s="24"/>
      <c r="H10984" s="24"/>
    </row>
    <row r="10985" spans="2:8">
      <c r="B10985" s="24"/>
      <c r="C10985" s="24"/>
      <c r="D10985" s="24"/>
      <c r="E10985" s="24"/>
      <c r="F10985" s="29"/>
      <c r="G10985" s="24"/>
      <c r="H10985" s="24"/>
    </row>
    <row r="10986" spans="2:8">
      <c r="B10986" s="24"/>
      <c r="C10986" s="24"/>
      <c r="D10986" s="24"/>
      <c r="E10986" s="24"/>
      <c r="F10986" s="29"/>
      <c r="G10986" s="24"/>
      <c r="H10986" s="24"/>
    </row>
    <row r="10987" spans="2:8">
      <c r="B10987" s="24"/>
      <c r="C10987" s="24"/>
      <c r="D10987" s="24"/>
      <c r="E10987" s="24"/>
      <c r="F10987" s="29"/>
      <c r="G10987" s="24"/>
      <c r="H10987" s="24"/>
    </row>
    <row r="10988" spans="2:8">
      <c r="B10988" s="24"/>
      <c r="C10988" s="24"/>
      <c r="D10988" s="24"/>
      <c r="E10988" s="24"/>
      <c r="F10988" s="29"/>
      <c r="G10988" s="24"/>
      <c r="H10988" s="24"/>
    </row>
    <row r="10989" spans="2:8">
      <c r="B10989" s="24"/>
      <c r="C10989" s="24"/>
      <c r="D10989" s="24"/>
      <c r="E10989" s="24"/>
      <c r="F10989" s="29"/>
      <c r="G10989" s="24"/>
      <c r="H10989" s="24"/>
    </row>
    <row r="10990" spans="2:8">
      <c r="B10990" s="24"/>
      <c r="C10990" s="24"/>
      <c r="D10990" s="24"/>
      <c r="E10990" s="24"/>
      <c r="F10990" s="29"/>
      <c r="G10990" s="24"/>
      <c r="H10990" s="24"/>
    </row>
    <row r="10991" spans="2:8">
      <c r="B10991" s="24"/>
      <c r="C10991" s="24"/>
      <c r="D10991" s="24"/>
      <c r="E10991" s="24"/>
      <c r="F10991" s="29"/>
      <c r="G10991" s="24"/>
      <c r="H10991" s="24"/>
    </row>
    <row r="10992" spans="2:8">
      <c r="B10992" s="24"/>
      <c r="C10992" s="24"/>
      <c r="D10992" s="24"/>
      <c r="E10992" s="24"/>
      <c r="F10992" s="29"/>
      <c r="G10992" s="24"/>
      <c r="H10992" s="24"/>
    </row>
    <row r="10993" spans="2:8">
      <c r="B10993" s="24"/>
      <c r="C10993" s="24"/>
      <c r="D10993" s="24"/>
      <c r="E10993" s="24"/>
      <c r="F10993" s="29"/>
      <c r="G10993" s="24"/>
      <c r="H10993" s="24"/>
    </row>
    <row r="10994" spans="2:8">
      <c r="B10994" s="24"/>
      <c r="C10994" s="24"/>
      <c r="D10994" s="24"/>
      <c r="E10994" s="24"/>
      <c r="F10994" s="29"/>
      <c r="G10994" s="24"/>
      <c r="H10994" s="24"/>
    </row>
    <row r="10995" spans="2:8">
      <c r="B10995" s="24"/>
      <c r="C10995" s="24"/>
      <c r="D10995" s="24"/>
      <c r="E10995" s="24"/>
      <c r="F10995" s="29"/>
      <c r="G10995" s="24"/>
      <c r="H10995" s="24"/>
    </row>
    <row r="10996" spans="2:8">
      <c r="B10996" s="24"/>
      <c r="C10996" s="24"/>
      <c r="D10996" s="24"/>
      <c r="E10996" s="24"/>
      <c r="F10996" s="29"/>
      <c r="G10996" s="24"/>
      <c r="H10996" s="24"/>
    </row>
    <row r="10997" spans="2:8">
      <c r="B10997" s="24"/>
      <c r="C10997" s="24"/>
      <c r="D10997" s="24"/>
      <c r="E10997" s="24"/>
      <c r="F10997" s="29"/>
      <c r="G10997" s="24"/>
      <c r="H10997" s="24"/>
    </row>
    <row r="10998" spans="2:8">
      <c r="B10998" s="24"/>
      <c r="C10998" s="24"/>
      <c r="D10998" s="24"/>
      <c r="E10998" s="24"/>
      <c r="F10998" s="29"/>
      <c r="G10998" s="24"/>
      <c r="H10998" s="24"/>
    </row>
    <row r="10999" spans="2:8">
      <c r="B10999" s="24"/>
      <c r="C10999" s="24"/>
      <c r="D10999" s="24"/>
      <c r="E10999" s="24"/>
      <c r="F10999" s="29"/>
      <c r="G10999" s="24"/>
      <c r="H10999" s="24"/>
    </row>
    <row r="11000" spans="2:8">
      <c r="B11000" s="24"/>
      <c r="C11000" s="24"/>
      <c r="D11000" s="24"/>
      <c r="E11000" s="24"/>
      <c r="F11000" s="29"/>
      <c r="G11000" s="24"/>
      <c r="H11000" s="24"/>
    </row>
    <row r="11001" spans="2:8">
      <c r="B11001" s="24"/>
      <c r="C11001" s="24"/>
      <c r="D11001" s="24"/>
      <c r="E11001" s="24"/>
      <c r="F11001" s="29"/>
      <c r="G11001" s="24"/>
      <c r="H11001" s="24"/>
    </row>
    <row r="11002" spans="2:8">
      <c r="B11002" s="24"/>
      <c r="C11002" s="24"/>
      <c r="D11002" s="24"/>
      <c r="E11002" s="24"/>
      <c r="F11002" s="29"/>
      <c r="G11002" s="24"/>
      <c r="H11002" s="24"/>
    </row>
    <row r="11003" spans="2:8">
      <c r="B11003" s="24"/>
      <c r="C11003" s="24"/>
      <c r="D11003" s="24"/>
      <c r="E11003" s="24"/>
      <c r="F11003" s="29"/>
      <c r="G11003" s="24"/>
      <c r="H11003" s="24"/>
    </row>
    <row r="11004" spans="2:8">
      <c r="B11004" s="24"/>
      <c r="C11004" s="24"/>
      <c r="D11004" s="24"/>
      <c r="E11004" s="24"/>
      <c r="F11004" s="29"/>
      <c r="G11004" s="24"/>
      <c r="H11004" s="24"/>
    </row>
    <row r="11005" spans="2:8">
      <c r="B11005" s="24"/>
      <c r="C11005" s="24"/>
      <c r="D11005" s="24"/>
      <c r="E11005" s="24"/>
      <c r="F11005" s="29"/>
      <c r="G11005" s="24"/>
      <c r="H11005" s="24"/>
    </row>
    <row r="11006" spans="2:8">
      <c r="B11006" s="24"/>
      <c r="C11006" s="24"/>
      <c r="D11006" s="24"/>
      <c r="E11006" s="24"/>
      <c r="F11006" s="29"/>
      <c r="G11006" s="24"/>
      <c r="H11006" s="24"/>
    </row>
    <row r="11007" spans="2:8">
      <c r="B11007" s="24"/>
      <c r="C11007" s="24"/>
      <c r="D11007" s="24"/>
      <c r="E11007" s="24"/>
      <c r="F11007" s="29"/>
      <c r="G11007" s="24"/>
      <c r="H11007" s="24"/>
    </row>
    <row r="11008" spans="2:8">
      <c r="B11008" s="24"/>
      <c r="C11008" s="24"/>
      <c r="D11008" s="24"/>
      <c r="E11008" s="24"/>
      <c r="F11008" s="29"/>
      <c r="G11008" s="24"/>
      <c r="H11008" s="24"/>
    </row>
    <row r="11009" spans="2:8">
      <c r="B11009" s="24"/>
      <c r="C11009" s="24"/>
      <c r="D11009" s="24"/>
      <c r="E11009" s="24"/>
      <c r="F11009" s="29"/>
      <c r="G11009" s="24"/>
      <c r="H11009" s="24"/>
    </row>
    <row r="11010" spans="2:8">
      <c r="B11010" s="24"/>
      <c r="C11010" s="24"/>
      <c r="D11010" s="24"/>
      <c r="E11010" s="24"/>
      <c r="F11010" s="29"/>
      <c r="G11010" s="24"/>
      <c r="H11010" s="24"/>
    </row>
    <row r="11011" spans="2:8">
      <c r="B11011" s="24"/>
      <c r="C11011" s="24"/>
      <c r="D11011" s="24"/>
      <c r="E11011" s="24"/>
      <c r="F11011" s="29"/>
      <c r="G11011" s="24"/>
      <c r="H11011" s="24"/>
    </row>
    <row r="11012" spans="2:8">
      <c r="B11012" s="24"/>
      <c r="C11012" s="24"/>
      <c r="D11012" s="24"/>
      <c r="E11012" s="24"/>
      <c r="F11012" s="29"/>
      <c r="G11012" s="24"/>
      <c r="H11012" s="24"/>
    </row>
    <row r="11013" spans="2:8">
      <c r="B11013" s="24"/>
      <c r="C11013" s="24"/>
      <c r="D11013" s="24"/>
      <c r="E11013" s="24"/>
      <c r="F11013" s="29"/>
      <c r="G11013" s="24"/>
      <c r="H11013" s="24"/>
    </row>
    <row r="11014" spans="2:8">
      <c r="B11014" s="24"/>
      <c r="C11014" s="24"/>
      <c r="D11014" s="24"/>
      <c r="E11014" s="24"/>
      <c r="F11014" s="29"/>
      <c r="G11014" s="24"/>
      <c r="H11014" s="24"/>
    </row>
    <row r="11015" spans="2:8">
      <c r="B11015" s="24"/>
      <c r="C11015" s="24"/>
      <c r="D11015" s="24"/>
      <c r="E11015" s="24"/>
      <c r="F11015" s="29"/>
      <c r="G11015" s="24"/>
      <c r="H11015" s="24"/>
    </row>
    <row r="11016" spans="2:8">
      <c r="B11016" s="24"/>
      <c r="C11016" s="24"/>
      <c r="D11016" s="24"/>
      <c r="E11016" s="24"/>
      <c r="F11016" s="29"/>
      <c r="G11016" s="24"/>
      <c r="H11016" s="24"/>
    </row>
    <row r="11017" spans="2:8">
      <c r="B11017" s="24"/>
      <c r="C11017" s="24"/>
      <c r="D11017" s="24"/>
      <c r="E11017" s="24"/>
      <c r="F11017" s="29"/>
      <c r="G11017" s="24"/>
      <c r="H11017" s="24"/>
    </row>
    <row r="11018" spans="2:8">
      <c r="B11018" s="24"/>
      <c r="C11018" s="24"/>
      <c r="D11018" s="24"/>
      <c r="E11018" s="24"/>
      <c r="F11018" s="29"/>
      <c r="G11018" s="24"/>
      <c r="H11018" s="24"/>
    </row>
    <row r="11019" spans="2:8">
      <c r="B11019" s="24"/>
      <c r="C11019" s="24"/>
      <c r="D11019" s="24"/>
      <c r="E11019" s="24"/>
      <c r="F11019" s="29"/>
      <c r="G11019" s="24"/>
      <c r="H11019" s="24"/>
    </row>
    <row r="11020" spans="2:8">
      <c r="B11020" s="24"/>
      <c r="C11020" s="24"/>
      <c r="D11020" s="24"/>
      <c r="E11020" s="24"/>
      <c r="F11020" s="29"/>
      <c r="G11020" s="24"/>
      <c r="H11020" s="24"/>
    </row>
    <row r="11021" spans="2:8">
      <c r="B11021" s="24"/>
      <c r="C11021" s="24"/>
      <c r="D11021" s="24"/>
      <c r="E11021" s="24"/>
      <c r="F11021" s="29"/>
      <c r="G11021" s="24"/>
      <c r="H11021" s="24"/>
    </row>
    <row r="11022" spans="2:8">
      <c r="B11022" s="24"/>
      <c r="C11022" s="24"/>
      <c r="D11022" s="24"/>
      <c r="E11022" s="24"/>
      <c r="F11022" s="29"/>
      <c r="G11022" s="24"/>
      <c r="H11022" s="24"/>
    </row>
    <row r="11023" spans="2:8">
      <c r="B11023" s="24"/>
      <c r="C11023" s="24"/>
      <c r="D11023" s="24"/>
      <c r="E11023" s="24"/>
      <c r="F11023" s="29"/>
      <c r="G11023" s="24"/>
      <c r="H11023" s="24"/>
    </row>
    <row r="11024" spans="2:8">
      <c r="B11024" s="24"/>
      <c r="C11024" s="24"/>
      <c r="D11024" s="24"/>
      <c r="E11024" s="24"/>
      <c r="F11024" s="29"/>
      <c r="G11024" s="24"/>
      <c r="H11024" s="24"/>
    </row>
    <row r="11025" spans="2:8">
      <c r="B11025" s="24"/>
      <c r="C11025" s="24"/>
      <c r="D11025" s="24"/>
      <c r="E11025" s="24"/>
      <c r="F11025" s="29"/>
      <c r="G11025" s="24"/>
      <c r="H11025" s="24"/>
    </row>
    <row r="11026" spans="2:8">
      <c r="B11026" s="24"/>
      <c r="C11026" s="24"/>
      <c r="D11026" s="24"/>
      <c r="E11026" s="24"/>
      <c r="F11026" s="29"/>
      <c r="G11026" s="24"/>
      <c r="H11026" s="24"/>
    </row>
    <row r="11027" spans="2:8">
      <c r="B11027" s="24"/>
      <c r="C11027" s="24"/>
      <c r="D11027" s="24"/>
      <c r="E11027" s="24"/>
      <c r="F11027" s="29"/>
      <c r="G11027" s="24"/>
      <c r="H11027" s="24"/>
    </row>
    <row r="11028" spans="2:8">
      <c r="B11028" s="24"/>
      <c r="C11028" s="24"/>
      <c r="D11028" s="24"/>
      <c r="E11028" s="24"/>
      <c r="F11028" s="29"/>
      <c r="G11028" s="24"/>
      <c r="H11028" s="24"/>
    </row>
    <row r="11029" spans="2:8">
      <c r="B11029" s="24"/>
      <c r="C11029" s="24"/>
      <c r="D11029" s="24"/>
      <c r="E11029" s="24"/>
      <c r="F11029" s="29"/>
      <c r="G11029" s="24"/>
      <c r="H11029" s="24"/>
    </row>
    <row r="11030" spans="2:8">
      <c r="B11030" s="24"/>
      <c r="C11030" s="24"/>
      <c r="D11030" s="24"/>
      <c r="E11030" s="24"/>
      <c r="F11030" s="29"/>
      <c r="G11030" s="24"/>
      <c r="H11030" s="24"/>
    </row>
    <row r="11031" spans="2:8">
      <c r="B11031" s="24"/>
      <c r="C11031" s="24"/>
      <c r="D11031" s="24"/>
      <c r="E11031" s="24"/>
      <c r="F11031" s="29"/>
      <c r="G11031" s="24"/>
      <c r="H11031" s="24"/>
    </row>
    <row r="11032" spans="2:8">
      <c r="B11032" s="24"/>
      <c r="C11032" s="24"/>
      <c r="D11032" s="24"/>
      <c r="E11032" s="24"/>
      <c r="F11032" s="29"/>
      <c r="G11032" s="24"/>
      <c r="H11032" s="24"/>
    </row>
    <row r="11033" spans="2:8">
      <c r="B11033" s="24"/>
      <c r="C11033" s="24"/>
      <c r="D11033" s="24"/>
      <c r="E11033" s="24"/>
      <c r="F11033" s="29"/>
      <c r="G11033" s="24"/>
      <c r="H11033" s="24"/>
    </row>
    <row r="11034" spans="2:8">
      <c r="B11034" s="24"/>
      <c r="C11034" s="24"/>
      <c r="D11034" s="24"/>
      <c r="E11034" s="24"/>
      <c r="F11034" s="29"/>
      <c r="G11034" s="24"/>
      <c r="H11034" s="24"/>
    </row>
    <row r="11035" spans="2:8">
      <c r="B11035" s="24"/>
      <c r="C11035" s="24"/>
      <c r="D11035" s="24"/>
      <c r="E11035" s="24"/>
      <c r="F11035" s="29"/>
      <c r="G11035" s="24"/>
      <c r="H11035" s="24"/>
    </row>
    <row r="11036" spans="2:8">
      <c r="B11036" s="24"/>
      <c r="C11036" s="24"/>
      <c r="D11036" s="24"/>
      <c r="E11036" s="24"/>
      <c r="F11036" s="29"/>
      <c r="G11036" s="24"/>
      <c r="H11036" s="24"/>
    </row>
    <row r="11037" spans="2:8">
      <c r="B11037" s="24"/>
      <c r="C11037" s="24"/>
      <c r="D11037" s="24"/>
      <c r="E11037" s="24"/>
      <c r="F11037" s="29"/>
      <c r="G11037" s="24"/>
      <c r="H11037" s="24"/>
    </row>
    <row r="11038" spans="2:8">
      <c r="B11038" s="24"/>
      <c r="C11038" s="24"/>
      <c r="D11038" s="24"/>
      <c r="E11038" s="24"/>
      <c r="F11038" s="29"/>
      <c r="G11038" s="24"/>
      <c r="H11038" s="24"/>
    </row>
    <row r="11039" spans="2:8">
      <c r="B11039" s="24"/>
      <c r="C11039" s="24"/>
      <c r="D11039" s="24"/>
      <c r="E11039" s="24"/>
      <c r="F11039" s="29"/>
      <c r="G11039" s="24"/>
      <c r="H11039" s="24"/>
    </row>
    <row r="11040" spans="2:8">
      <c r="B11040" s="24"/>
      <c r="C11040" s="24"/>
      <c r="D11040" s="24"/>
      <c r="E11040" s="24"/>
      <c r="F11040" s="29"/>
      <c r="G11040" s="24"/>
      <c r="H11040" s="24"/>
    </row>
    <row r="11041" spans="2:8">
      <c r="B11041" s="24"/>
      <c r="C11041" s="24"/>
      <c r="D11041" s="24"/>
      <c r="E11041" s="24"/>
      <c r="F11041" s="29"/>
      <c r="G11041" s="24"/>
      <c r="H11041" s="24"/>
    </row>
    <row r="11042" spans="2:8">
      <c r="B11042" s="24"/>
      <c r="C11042" s="24"/>
      <c r="D11042" s="24"/>
      <c r="E11042" s="24"/>
      <c r="F11042" s="29"/>
      <c r="G11042" s="24"/>
      <c r="H11042" s="24"/>
    </row>
    <row r="11043" spans="2:8">
      <c r="B11043" s="24"/>
      <c r="C11043" s="24"/>
      <c r="D11043" s="24"/>
      <c r="E11043" s="24"/>
      <c r="F11043" s="29"/>
      <c r="G11043" s="24"/>
      <c r="H11043" s="24"/>
    </row>
    <row r="11044" spans="2:8">
      <c r="B11044" s="24"/>
      <c r="C11044" s="24"/>
      <c r="D11044" s="24"/>
      <c r="E11044" s="24"/>
      <c r="F11044" s="29"/>
      <c r="G11044" s="24"/>
      <c r="H11044" s="24"/>
    </row>
    <row r="11045" spans="2:8">
      <c r="B11045" s="24"/>
      <c r="C11045" s="24"/>
      <c r="D11045" s="24"/>
      <c r="E11045" s="24"/>
      <c r="F11045" s="29"/>
      <c r="G11045" s="24"/>
      <c r="H11045" s="24"/>
    </row>
    <row r="11046" spans="2:8">
      <c r="B11046" s="24"/>
      <c r="C11046" s="24"/>
      <c r="D11046" s="24"/>
      <c r="E11046" s="24"/>
      <c r="F11046" s="29"/>
      <c r="G11046" s="24"/>
      <c r="H11046" s="24"/>
    </row>
    <row r="11047" spans="2:8">
      <c r="B11047" s="24"/>
      <c r="C11047" s="24"/>
      <c r="D11047" s="24"/>
      <c r="E11047" s="24"/>
      <c r="F11047" s="29"/>
      <c r="G11047" s="24"/>
      <c r="H11047" s="24"/>
    </row>
    <row r="11048" spans="2:8">
      <c r="B11048" s="24"/>
      <c r="C11048" s="24"/>
      <c r="D11048" s="24"/>
      <c r="E11048" s="24"/>
      <c r="F11048" s="29"/>
      <c r="G11048" s="24"/>
      <c r="H11048" s="24"/>
    </row>
    <row r="11049" spans="2:8">
      <c r="B11049" s="24"/>
      <c r="C11049" s="24"/>
      <c r="D11049" s="24"/>
      <c r="E11049" s="24"/>
      <c r="F11049" s="29"/>
      <c r="G11049" s="24"/>
      <c r="H11049" s="24"/>
    </row>
    <row r="11050" spans="2:8">
      <c r="B11050" s="24"/>
      <c r="C11050" s="24"/>
      <c r="D11050" s="24"/>
      <c r="E11050" s="24"/>
      <c r="F11050" s="29"/>
      <c r="G11050" s="24"/>
      <c r="H11050" s="24"/>
    </row>
    <row r="11051" spans="2:8">
      <c r="B11051" s="24"/>
      <c r="C11051" s="24"/>
      <c r="D11051" s="24"/>
      <c r="E11051" s="24"/>
      <c r="F11051" s="29"/>
      <c r="G11051" s="24"/>
      <c r="H11051" s="24"/>
    </row>
    <row r="11052" spans="2:8">
      <c r="B11052" s="24"/>
      <c r="C11052" s="24"/>
      <c r="D11052" s="24"/>
      <c r="E11052" s="24"/>
      <c r="F11052" s="29"/>
      <c r="G11052" s="24"/>
      <c r="H11052" s="24"/>
    </row>
    <row r="11053" spans="2:8">
      <c r="B11053" s="24"/>
      <c r="C11053" s="24"/>
      <c r="D11053" s="24"/>
      <c r="E11053" s="24"/>
      <c r="F11053" s="29"/>
      <c r="G11053" s="24"/>
      <c r="H11053" s="24"/>
    </row>
    <row r="11054" spans="2:8">
      <c r="B11054" s="24"/>
      <c r="C11054" s="24"/>
      <c r="D11054" s="24"/>
      <c r="E11054" s="24"/>
      <c r="F11054" s="29"/>
      <c r="G11054" s="24"/>
      <c r="H11054" s="24"/>
    </row>
    <row r="11055" spans="2:8">
      <c r="B11055" s="24"/>
      <c r="C11055" s="24"/>
      <c r="D11055" s="24"/>
      <c r="E11055" s="24"/>
      <c r="F11055" s="29"/>
      <c r="G11055" s="24"/>
      <c r="H11055" s="24"/>
    </row>
    <row r="11056" spans="2:8">
      <c r="B11056" s="24"/>
      <c r="C11056" s="24"/>
      <c r="D11056" s="24"/>
      <c r="E11056" s="24"/>
      <c r="F11056" s="29"/>
      <c r="G11056" s="24"/>
      <c r="H11056" s="24"/>
    </row>
    <row r="11057" spans="2:8">
      <c r="B11057" s="24"/>
      <c r="C11057" s="24"/>
      <c r="D11057" s="24"/>
      <c r="E11057" s="24"/>
      <c r="F11057" s="29"/>
      <c r="G11057" s="24"/>
      <c r="H11057" s="24"/>
    </row>
    <row r="11058" spans="2:8">
      <c r="B11058" s="24"/>
      <c r="C11058" s="24"/>
      <c r="D11058" s="24"/>
      <c r="E11058" s="24"/>
      <c r="F11058" s="29"/>
      <c r="G11058" s="24"/>
      <c r="H11058" s="24"/>
    </row>
    <row r="11059" spans="2:8">
      <c r="B11059" s="24"/>
      <c r="C11059" s="24"/>
      <c r="D11059" s="24"/>
      <c r="E11059" s="24"/>
      <c r="F11059" s="29"/>
      <c r="G11059" s="24"/>
      <c r="H11059" s="24"/>
    </row>
    <row r="11060" spans="2:8">
      <c r="B11060" s="24"/>
      <c r="C11060" s="24"/>
      <c r="D11060" s="24"/>
      <c r="E11060" s="24"/>
      <c r="F11060" s="29"/>
      <c r="G11060" s="24"/>
      <c r="H11060" s="24"/>
    </row>
    <row r="11061" spans="2:8">
      <c r="B11061" s="24"/>
      <c r="C11061" s="24"/>
      <c r="D11061" s="24"/>
      <c r="E11061" s="24"/>
      <c r="F11061" s="29"/>
      <c r="G11061" s="24"/>
      <c r="H11061" s="24"/>
    </row>
    <row r="11062" spans="2:8">
      <c r="B11062" s="24"/>
      <c r="C11062" s="24"/>
      <c r="D11062" s="24"/>
      <c r="E11062" s="24"/>
      <c r="F11062" s="29"/>
      <c r="G11062" s="24"/>
      <c r="H11062" s="24"/>
    </row>
    <row r="11063" spans="2:8">
      <c r="B11063" s="24"/>
      <c r="C11063" s="24"/>
      <c r="D11063" s="24"/>
      <c r="E11063" s="24"/>
      <c r="F11063" s="29"/>
      <c r="G11063" s="24"/>
      <c r="H11063" s="24"/>
    </row>
    <row r="11064" spans="2:8">
      <c r="B11064" s="24"/>
      <c r="C11064" s="24"/>
      <c r="D11064" s="24"/>
      <c r="E11064" s="24"/>
      <c r="F11064" s="29"/>
      <c r="G11064" s="24"/>
      <c r="H11064" s="24"/>
    </row>
    <row r="11065" spans="2:8">
      <c r="B11065" s="24"/>
      <c r="C11065" s="24"/>
      <c r="D11065" s="24"/>
      <c r="E11065" s="24"/>
      <c r="F11065" s="29"/>
      <c r="G11065" s="24"/>
      <c r="H11065" s="24"/>
    </row>
    <row r="11066" spans="2:8">
      <c r="B11066" s="24"/>
      <c r="C11066" s="24"/>
      <c r="D11066" s="24"/>
      <c r="E11066" s="24"/>
      <c r="F11066" s="29"/>
      <c r="G11066" s="24"/>
      <c r="H11066" s="24"/>
    </row>
    <row r="11067" spans="2:8">
      <c r="B11067" s="24"/>
      <c r="C11067" s="24"/>
      <c r="D11067" s="24"/>
      <c r="E11067" s="24"/>
      <c r="F11067" s="29"/>
      <c r="G11067" s="24"/>
      <c r="H11067" s="24"/>
    </row>
    <row r="11068" spans="2:8">
      <c r="B11068" s="24"/>
      <c r="C11068" s="24"/>
      <c r="D11068" s="24"/>
      <c r="E11068" s="24"/>
      <c r="F11068" s="29"/>
      <c r="G11068" s="24"/>
      <c r="H11068" s="24"/>
    </row>
    <row r="11069" spans="2:8">
      <c r="B11069" s="24"/>
      <c r="C11069" s="24"/>
      <c r="D11069" s="24"/>
      <c r="E11069" s="24"/>
      <c r="F11069" s="29"/>
      <c r="G11069" s="24"/>
      <c r="H11069" s="24"/>
    </row>
    <row r="11070" spans="2:8">
      <c r="B11070" s="24"/>
      <c r="C11070" s="24"/>
      <c r="D11070" s="24"/>
      <c r="E11070" s="24"/>
      <c r="F11070" s="29"/>
      <c r="G11070" s="24"/>
      <c r="H11070" s="24"/>
    </row>
    <row r="11071" spans="2:8">
      <c r="B11071" s="24"/>
      <c r="C11071" s="24"/>
      <c r="D11071" s="24"/>
      <c r="E11071" s="24"/>
      <c r="F11071" s="29"/>
      <c r="G11071" s="24"/>
      <c r="H11071" s="24"/>
    </row>
    <row r="11072" spans="2:8">
      <c r="B11072" s="24"/>
      <c r="C11072" s="24"/>
      <c r="D11072" s="24"/>
      <c r="E11072" s="24"/>
      <c r="F11072" s="29"/>
      <c r="G11072" s="24"/>
      <c r="H11072" s="24"/>
    </row>
    <row r="11073" spans="2:8">
      <c r="B11073" s="24"/>
      <c r="C11073" s="24"/>
      <c r="D11073" s="24"/>
      <c r="E11073" s="24"/>
      <c r="F11073" s="29"/>
      <c r="G11073" s="24"/>
      <c r="H11073" s="24"/>
    </row>
    <row r="11074" spans="2:8">
      <c r="B11074" s="24"/>
      <c r="C11074" s="24"/>
      <c r="D11074" s="24"/>
      <c r="E11074" s="24"/>
      <c r="F11074" s="29"/>
      <c r="G11074" s="24"/>
      <c r="H11074" s="24"/>
    </row>
    <row r="11075" spans="2:8">
      <c r="B11075" s="24"/>
      <c r="C11075" s="24"/>
      <c r="D11075" s="24"/>
      <c r="E11075" s="24"/>
      <c r="F11075" s="29"/>
      <c r="G11075" s="24"/>
      <c r="H11075" s="24"/>
    </row>
    <row r="11076" spans="2:8">
      <c r="B11076" s="24"/>
      <c r="C11076" s="24"/>
      <c r="D11076" s="24"/>
      <c r="E11076" s="24"/>
      <c r="F11076" s="29"/>
      <c r="G11076" s="24"/>
      <c r="H11076" s="24"/>
    </row>
    <row r="11077" spans="2:8">
      <c r="B11077" s="24"/>
      <c r="C11077" s="24"/>
      <c r="D11077" s="24"/>
      <c r="E11077" s="24"/>
      <c r="F11077" s="29"/>
      <c r="G11077" s="24"/>
      <c r="H11077" s="24"/>
    </row>
    <row r="11078" spans="2:8">
      <c r="B11078" s="24"/>
      <c r="C11078" s="24"/>
      <c r="D11078" s="24"/>
      <c r="E11078" s="24"/>
      <c r="F11078" s="29"/>
      <c r="G11078" s="24"/>
      <c r="H11078" s="24"/>
    </row>
    <row r="11079" spans="2:8">
      <c r="B11079" s="24"/>
      <c r="C11079" s="24"/>
      <c r="D11079" s="24"/>
      <c r="E11079" s="24"/>
      <c r="F11079" s="29"/>
      <c r="G11079" s="24"/>
      <c r="H11079" s="24"/>
    </row>
    <row r="11080" spans="2:8">
      <c r="B11080" s="24"/>
      <c r="C11080" s="24"/>
      <c r="D11080" s="24"/>
      <c r="E11080" s="24"/>
      <c r="F11080" s="29"/>
      <c r="G11080" s="24"/>
      <c r="H11080" s="24"/>
    </row>
    <row r="11081" spans="2:8">
      <c r="B11081" s="24"/>
      <c r="C11081" s="24"/>
      <c r="D11081" s="24"/>
      <c r="E11081" s="24"/>
      <c r="F11081" s="29"/>
      <c r="G11081" s="24"/>
      <c r="H11081" s="24"/>
    </row>
    <row r="11082" spans="2:8">
      <c r="B11082" s="24"/>
      <c r="C11082" s="24"/>
      <c r="D11082" s="24"/>
      <c r="E11082" s="24"/>
      <c r="F11082" s="29"/>
      <c r="G11082" s="24"/>
      <c r="H11082" s="24"/>
    </row>
    <row r="11083" spans="2:8">
      <c r="B11083" s="24"/>
      <c r="C11083" s="24"/>
      <c r="D11083" s="24"/>
      <c r="E11083" s="24"/>
      <c r="F11083" s="29"/>
      <c r="G11083" s="24"/>
      <c r="H11083" s="24"/>
    </row>
    <row r="11084" spans="2:8">
      <c r="B11084" s="24"/>
      <c r="C11084" s="24"/>
      <c r="D11084" s="24"/>
      <c r="E11084" s="24"/>
      <c r="F11084" s="29"/>
      <c r="G11084" s="24"/>
      <c r="H11084" s="24"/>
    </row>
    <row r="11085" spans="2:8">
      <c r="B11085" s="24"/>
      <c r="C11085" s="24"/>
      <c r="D11085" s="24"/>
      <c r="E11085" s="24"/>
      <c r="F11085" s="29"/>
      <c r="G11085" s="24"/>
      <c r="H11085" s="24"/>
    </row>
    <row r="11086" spans="2:8">
      <c r="B11086" s="24"/>
      <c r="C11086" s="24"/>
      <c r="D11086" s="24"/>
      <c r="E11086" s="24"/>
      <c r="F11086" s="29"/>
      <c r="G11086" s="24"/>
      <c r="H11086" s="24"/>
    </row>
    <row r="11087" spans="2:8">
      <c r="B11087" s="24"/>
      <c r="C11087" s="24"/>
      <c r="D11087" s="24"/>
      <c r="E11087" s="24"/>
      <c r="F11087" s="29"/>
      <c r="G11087" s="24"/>
      <c r="H11087" s="24"/>
    </row>
    <row r="11088" spans="2:8">
      <c r="B11088" s="24"/>
      <c r="C11088" s="24"/>
      <c r="D11088" s="24"/>
      <c r="E11088" s="24"/>
      <c r="F11088" s="29"/>
      <c r="G11088" s="24"/>
      <c r="H11088" s="24"/>
    </row>
    <row r="11089" spans="2:8">
      <c r="B11089" s="24"/>
      <c r="C11089" s="24"/>
      <c r="D11089" s="24"/>
      <c r="E11089" s="24"/>
      <c r="F11089" s="29"/>
      <c r="G11089" s="24"/>
      <c r="H11089" s="24"/>
    </row>
    <row r="11090" spans="2:8">
      <c r="B11090" s="24"/>
      <c r="C11090" s="24"/>
      <c r="D11090" s="24"/>
      <c r="E11090" s="24"/>
      <c r="F11090" s="29"/>
      <c r="G11090" s="24"/>
      <c r="H11090" s="24"/>
    </row>
    <row r="11091" spans="2:8">
      <c r="B11091" s="24"/>
      <c r="C11091" s="24"/>
      <c r="D11091" s="24"/>
      <c r="E11091" s="24"/>
      <c r="F11091" s="29"/>
      <c r="G11091" s="24"/>
      <c r="H11091" s="24"/>
    </row>
    <row r="11092" spans="2:8">
      <c r="B11092" s="24"/>
      <c r="C11092" s="24"/>
      <c r="D11092" s="24"/>
      <c r="E11092" s="24"/>
      <c r="F11092" s="29"/>
      <c r="G11092" s="24"/>
      <c r="H11092" s="24"/>
    </row>
    <row r="11093" spans="2:8">
      <c r="B11093" s="24"/>
      <c r="C11093" s="24"/>
      <c r="D11093" s="24"/>
      <c r="E11093" s="24"/>
      <c r="F11093" s="29"/>
      <c r="G11093" s="24"/>
      <c r="H11093" s="24"/>
    </row>
    <row r="11094" spans="2:8">
      <c r="B11094" s="24"/>
      <c r="C11094" s="24"/>
      <c r="D11094" s="24"/>
      <c r="E11094" s="24"/>
      <c r="F11094" s="29"/>
      <c r="G11094" s="24"/>
      <c r="H11094" s="24"/>
    </row>
    <row r="11095" spans="2:8">
      <c r="B11095" s="24"/>
      <c r="C11095" s="24"/>
      <c r="D11095" s="24"/>
      <c r="E11095" s="24"/>
      <c r="F11095" s="29"/>
      <c r="G11095" s="24"/>
      <c r="H11095" s="24"/>
    </row>
    <row r="11096" spans="2:8">
      <c r="B11096" s="24"/>
      <c r="C11096" s="24"/>
      <c r="D11096" s="24"/>
      <c r="E11096" s="24"/>
      <c r="F11096" s="29"/>
      <c r="G11096" s="24"/>
      <c r="H11096" s="24"/>
    </row>
    <row r="11097" spans="2:8">
      <c r="B11097" s="24"/>
      <c r="C11097" s="24"/>
      <c r="D11097" s="24"/>
      <c r="E11097" s="24"/>
      <c r="F11097" s="29"/>
      <c r="G11097" s="24"/>
      <c r="H11097" s="24"/>
    </row>
    <row r="11098" spans="2:8">
      <c r="B11098" s="24"/>
      <c r="C11098" s="24"/>
      <c r="D11098" s="24"/>
      <c r="E11098" s="24"/>
      <c r="F11098" s="29"/>
      <c r="G11098" s="24"/>
      <c r="H11098" s="24"/>
    </row>
    <row r="11099" spans="2:8">
      <c r="B11099" s="24"/>
      <c r="C11099" s="24"/>
      <c r="D11099" s="24"/>
      <c r="E11099" s="24"/>
      <c r="F11099" s="29"/>
      <c r="G11099" s="24"/>
      <c r="H11099" s="24"/>
    </row>
    <row r="11100" spans="2:8">
      <c r="B11100" s="24"/>
      <c r="C11100" s="24"/>
      <c r="D11100" s="24"/>
      <c r="E11100" s="24"/>
      <c r="F11100" s="29"/>
      <c r="G11100" s="24"/>
      <c r="H11100" s="24"/>
    </row>
    <row r="11101" spans="2:8">
      <c r="B11101" s="24"/>
      <c r="C11101" s="24"/>
      <c r="D11101" s="24"/>
      <c r="E11101" s="24"/>
      <c r="F11101" s="29"/>
      <c r="G11101" s="24"/>
      <c r="H11101" s="24"/>
    </row>
    <row r="11102" spans="2:8">
      <c r="B11102" s="24"/>
      <c r="C11102" s="24"/>
      <c r="D11102" s="24"/>
      <c r="E11102" s="24"/>
      <c r="F11102" s="29"/>
      <c r="G11102" s="24"/>
      <c r="H11102" s="24"/>
    </row>
    <row r="11103" spans="2:8">
      <c r="B11103" s="24"/>
      <c r="C11103" s="24"/>
      <c r="D11103" s="24"/>
      <c r="E11103" s="24"/>
      <c r="F11103" s="29"/>
      <c r="G11103" s="24"/>
      <c r="H11103" s="24"/>
    </row>
    <row r="11104" spans="2:8">
      <c r="B11104" s="24"/>
      <c r="C11104" s="24"/>
      <c r="D11104" s="24"/>
      <c r="E11104" s="24"/>
      <c r="F11104" s="29"/>
      <c r="G11104" s="24"/>
      <c r="H11104" s="24"/>
    </row>
    <row r="11105" spans="2:8">
      <c r="B11105" s="24"/>
      <c r="C11105" s="24"/>
      <c r="D11105" s="24"/>
      <c r="E11105" s="24"/>
      <c r="F11105" s="29"/>
      <c r="G11105" s="24"/>
      <c r="H11105" s="24"/>
    </row>
    <row r="11106" spans="2:8">
      <c r="B11106" s="24"/>
      <c r="C11106" s="24"/>
      <c r="D11106" s="24"/>
      <c r="E11106" s="24"/>
      <c r="F11106" s="29"/>
      <c r="G11106" s="24"/>
      <c r="H11106" s="24"/>
    </row>
    <row r="11107" spans="2:8">
      <c r="B11107" s="24"/>
      <c r="C11107" s="24"/>
      <c r="D11107" s="24"/>
      <c r="E11107" s="24"/>
      <c r="F11107" s="29"/>
      <c r="G11107" s="24"/>
      <c r="H11107" s="24"/>
    </row>
    <row r="11108" spans="2:8">
      <c r="B11108" s="24"/>
      <c r="C11108" s="24"/>
      <c r="D11108" s="24"/>
      <c r="E11108" s="24"/>
      <c r="F11108" s="29"/>
      <c r="G11108" s="24"/>
      <c r="H11108" s="24"/>
    </row>
    <row r="11109" spans="2:8">
      <c r="B11109" s="24"/>
      <c r="C11109" s="24"/>
      <c r="D11109" s="24"/>
      <c r="E11109" s="24"/>
      <c r="F11109" s="29"/>
      <c r="G11109" s="24"/>
      <c r="H11109" s="24"/>
    </row>
    <row r="11110" spans="2:8">
      <c r="B11110" s="24"/>
      <c r="C11110" s="24"/>
      <c r="D11110" s="24"/>
      <c r="E11110" s="24"/>
      <c r="F11110" s="29"/>
      <c r="G11110" s="24"/>
      <c r="H11110" s="24"/>
    </row>
    <row r="11111" spans="2:8">
      <c r="B11111" s="24"/>
      <c r="C11111" s="24"/>
      <c r="D11111" s="24"/>
      <c r="E11111" s="24"/>
      <c r="F11111" s="29"/>
      <c r="G11111" s="24"/>
      <c r="H11111" s="24"/>
    </row>
    <row r="11112" spans="2:8">
      <c r="B11112" s="24"/>
      <c r="C11112" s="24"/>
      <c r="D11112" s="24"/>
      <c r="E11112" s="24"/>
      <c r="F11112" s="29"/>
      <c r="G11112" s="24"/>
      <c r="H11112" s="24"/>
    </row>
    <row r="11113" spans="2:8">
      <c r="B11113" s="24"/>
      <c r="C11113" s="24"/>
      <c r="D11113" s="24"/>
      <c r="E11113" s="24"/>
      <c r="F11113" s="29"/>
      <c r="G11113" s="24"/>
      <c r="H11113" s="24"/>
    </row>
    <row r="11114" spans="2:8">
      <c r="B11114" s="24"/>
      <c r="C11114" s="24"/>
      <c r="D11114" s="24"/>
      <c r="E11114" s="24"/>
      <c r="F11114" s="29"/>
      <c r="G11114" s="24"/>
      <c r="H11114" s="24"/>
    </row>
    <row r="11115" spans="2:8">
      <c r="B11115" s="24"/>
      <c r="C11115" s="24"/>
      <c r="D11115" s="24"/>
      <c r="E11115" s="24"/>
      <c r="F11115" s="29"/>
      <c r="G11115" s="24"/>
      <c r="H11115" s="24"/>
    </row>
    <row r="11116" spans="2:8">
      <c r="B11116" s="24"/>
      <c r="C11116" s="24"/>
      <c r="D11116" s="24"/>
      <c r="E11116" s="24"/>
      <c r="F11116" s="29"/>
      <c r="G11116" s="24"/>
      <c r="H11116" s="24"/>
    </row>
    <row r="11117" spans="2:8">
      <c r="B11117" s="24"/>
      <c r="C11117" s="24"/>
      <c r="D11117" s="24"/>
      <c r="E11117" s="24"/>
      <c r="F11117" s="29"/>
      <c r="G11117" s="24"/>
      <c r="H11117" s="24"/>
    </row>
    <row r="11118" spans="2:8">
      <c r="B11118" s="24"/>
      <c r="C11118" s="24"/>
      <c r="D11118" s="24"/>
      <c r="E11118" s="24"/>
      <c r="F11118" s="29"/>
      <c r="G11118" s="24"/>
      <c r="H11118" s="24"/>
    </row>
    <row r="11119" spans="2:8">
      <c r="B11119" s="24"/>
      <c r="C11119" s="24"/>
      <c r="D11119" s="24"/>
      <c r="E11119" s="24"/>
      <c r="F11119" s="29"/>
      <c r="G11119" s="24"/>
      <c r="H11119" s="24"/>
    </row>
    <row r="11120" spans="2:8">
      <c r="B11120" s="24"/>
      <c r="C11120" s="24"/>
      <c r="D11120" s="24"/>
      <c r="E11120" s="24"/>
      <c r="F11120" s="29"/>
      <c r="G11120" s="24"/>
      <c r="H11120" s="24"/>
    </row>
    <row r="11121" spans="2:8">
      <c r="B11121" s="24"/>
      <c r="C11121" s="24"/>
      <c r="D11121" s="24"/>
      <c r="E11121" s="24"/>
      <c r="F11121" s="29"/>
      <c r="G11121" s="24"/>
      <c r="H11121" s="24"/>
    </row>
    <row r="11122" spans="2:8">
      <c r="B11122" s="24"/>
      <c r="C11122" s="24"/>
      <c r="D11122" s="24"/>
      <c r="E11122" s="24"/>
      <c r="F11122" s="29"/>
      <c r="G11122" s="24"/>
      <c r="H11122" s="24"/>
    </row>
    <row r="11123" spans="2:8">
      <c r="B11123" s="24"/>
      <c r="C11123" s="24"/>
      <c r="D11123" s="24"/>
      <c r="E11123" s="24"/>
      <c r="F11123" s="29"/>
      <c r="G11123" s="24"/>
      <c r="H11123" s="24"/>
    </row>
    <row r="11124" spans="2:8">
      <c r="B11124" s="24"/>
      <c r="C11124" s="24"/>
      <c r="D11124" s="24"/>
      <c r="E11124" s="24"/>
      <c r="F11124" s="29"/>
      <c r="G11124" s="24"/>
      <c r="H11124" s="24"/>
    </row>
    <row r="11125" spans="2:8">
      <c r="B11125" s="24"/>
      <c r="C11125" s="24"/>
      <c r="D11125" s="24"/>
      <c r="E11125" s="24"/>
      <c r="F11125" s="29"/>
      <c r="G11125" s="24"/>
      <c r="H11125" s="24"/>
    </row>
    <row r="11126" spans="2:8">
      <c r="B11126" s="24"/>
      <c r="C11126" s="24"/>
      <c r="D11126" s="24"/>
      <c r="E11126" s="24"/>
      <c r="F11126" s="29"/>
      <c r="G11126" s="24"/>
      <c r="H11126" s="24"/>
    </row>
    <row r="11127" spans="2:8">
      <c r="B11127" s="24"/>
      <c r="C11127" s="24"/>
      <c r="D11127" s="24"/>
      <c r="E11127" s="24"/>
      <c r="F11127" s="29"/>
      <c r="G11127" s="24"/>
      <c r="H11127" s="24"/>
    </row>
    <row r="11128" spans="2:8">
      <c r="B11128" s="24"/>
      <c r="C11128" s="24"/>
      <c r="D11128" s="24"/>
      <c r="E11128" s="24"/>
      <c r="F11128" s="29"/>
      <c r="G11128" s="24"/>
      <c r="H11128" s="24"/>
    </row>
    <row r="11129" spans="2:8">
      <c r="B11129" s="24"/>
      <c r="C11129" s="24"/>
      <c r="D11129" s="24"/>
      <c r="E11129" s="24"/>
      <c r="F11129" s="29"/>
      <c r="G11129" s="24"/>
      <c r="H11129" s="24"/>
    </row>
    <row r="11130" spans="2:8">
      <c r="B11130" s="24"/>
      <c r="C11130" s="24"/>
      <c r="D11130" s="24"/>
      <c r="E11130" s="24"/>
      <c r="F11130" s="29"/>
      <c r="G11130" s="24"/>
      <c r="H11130" s="24"/>
    </row>
    <row r="11131" spans="2:8">
      <c r="B11131" s="24"/>
      <c r="C11131" s="24"/>
      <c r="D11131" s="24"/>
      <c r="E11131" s="24"/>
      <c r="F11131" s="29"/>
      <c r="G11131" s="24"/>
      <c r="H11131" s="24"/>
    </row>
    <row r="11132" spans="2:8">
      <c r="B11132" s="24"/>
      <c r="C11132" s="24"/>
      <c r="D11132" s="24"/>
      <c r="E11132" s="24"/>
      <c r="F11132" s="29"/>
      <c r="G11132" s="24"/>
      <c r="H11132" s="24"/>
    </row>
    <row r="11133" spans="2:8">
      <c r="B11133" s="24"/>
      <c r="C11133" s="24"/>
      <c r="D11133" s="24"/>
      <c r="E11133" s="24"/>
      <c r="F11133" s="29"/>
      <c r="G11133" s="24"/>
      <c r="H11133" s="24"/>
    </row>
    <row r="11134" spans="2:8">
      <c r="B11134" s="24"/>
      <c r="C11134" s="24"/>
      <c r="D11134" s="24"/>
      <c r="E11134" s="24"/>
      <c r="F11134" s="29"/>
      <c r="G11134" s="24"/>
      <c r="H11134" s="24"/>
    </row>
    <row r="11135" spans="2:8">
      <c r="B11135" s="24"/>
      <c r="C11135" s="24"/>
      <c r="D11135" s="24"/>
      <c r="E11135" s="24"/>
      <c r="F11135" s="29"/>
      <c r="G11135" s="24"/>
      <c r="H11135" s="24"/>
    </row>
    <row r="11136" spans="2:8">
      <c r="B11136" s="24"/>
      <c r="C11136" s="24"/>
      <c r="D11136" s="24"/>
      <c r="E11136" s="24"/>
      <c r="F11136" s="29"/>
      <c r="G11136" s="24"/>
      <c r="H11136" s="24"/>
    </row>
    <row r="11137" spans="2:8">
      <c r="B11137" s="24"/>
      <c r="C11137" s="24"/>
      <c r="D11137" s="24"/>
      <c r="E11137" s="24"/>
      <c r="F11137" s="29"/>
      <c r="G11137" s="24"/>
      <c r="H11137" s="24"/>
    </row>
    <row r="11138" spans="2:8">
      <c r="B11138" s="24"/>
      <c r="C11138" s="24"/>
      <c r="D11138" s="24"/>
      <c r="E11138" s="24"/>
      <c r="F11138" s="29"/>
      <c r="G11138" s="24"/>
      <c r="H11138" s="24"/>
    </row>
    <row r="11139" spans="2:8">
      <c r="B11139" s="24"/>
      <c r="C11139" s="24"/>
      <c r="D11139" s="24"/>
      <c r="E11139" s="24"/>
      <c r="F11139" s="29"/>
      <c r="G11139" s="24"/>
      <c r="H11139" s="24"/>
    </row>
    <row r="11140" spans="2:8">
      <c r="B11140" s="24"/>
      <c r="C11140" s="24"/>
      <c r="D11140" s="24"/>
      <c r="E11140" s="24"/>
      <c r="F11140" s="29"/>
      <c r="G11140" s="24"/>
      <c r="H11140" s="24"/>
    </row>
    <row r="11141" spans="2:8">
      <c r="B11141" s="24"/>
      <c r="C11141" s="24"/>
      <c r="D11141" s="24"/>
      <c r="E11141" s="24"/>
      <c r="F11141" s="29"/>
      <c r="G11141" s="24"/>
      <c r="H11141" s="24"/>
    </row>
    <row r="11142" spans="2:8">
      <c r="B11142" s="24"/>
      <c r="C11142" s="24"/>
      <c r="D11142" s="24"/>
      <c r="E11142" s="24"/>
      <c r="F11142" s="29"/>
      <c r="G11142" s="24"/>
      <c r="H11142" s="24"/>
    </row>
    <row r="11143" spans="2:8">
      <c r="B11143" s="24"/>
      <c r="C11143" s="24"/>
      <c r="D11143" s="24"/>
      <c r="E11143" s="24"/>
      <c r="F11143" s="29"/>
      <c r="G11143" s="24"/>
      <c r="H11143" s="24"/>
    </row>
    <row r="11144" spans="2:8">
      <c r="B11144" s="24"/>
      <c r="C11144" s="24"/>
      <c r="D11144" s="24"/>
      <c r="E11144" s="24"/>
      <c r="F11144" s="29"/>
      <c r="G11144" s="24"/>
      <c r="H11144" s="24"/>
    </row>
    <row r="11145" spans="2:8">
      <c r="B11145" s="24"/>
      <c r="C11145" s="24"/>
      <c r="D11145" s="24"/>
      <c r="E11145" s="24"/>
      <c r="F11145" s="29"/>
      <c r="G11145" s="24"/>
      <c r="H11145" s="24"/>
    </row>
    <row r="11146" spans="2:8">
      <c r="B11146" s="24"/>
      <c r="C11146" s="24"/>
      <c r="D11146" s="24"/>
      <c r="E11146" s="24"/>
      <c r="F11146" s="29"/>
      <c r="G11146" s="24"/>
      <c r="H11146" s="24"/>
    </row>
    <row r="11147" spans="2:8">
      <c r="B11147" s="24"/>
      <c r="C11147" s="24"/>
      <c r="D11147" s="24"/>
      <c r="E11147" s="24"/>
      <c r="F11147" s="29"/>
      <c r="G11147" s="24"/>
      <c r="H11147" s="24"/>
    </row>
    <row r="11148" spans="2:8">
      <c r="B11148" s="24"/>
      <c r="C11148" s="24"/>
      <c r="D11148" s="24"/>
      <c r="E11148" s="24"/>
      <c r="F11148" s="29"/>
      <c r="G11148" s="24"/>
      <c r="H11148" s="24"/>
    </row>
    <row r="11149" spans="2:8">
      <c r="B11149" s="24"/>
      <c r="C11149" s="24"/>
      <c r="D11149" s="24"/>
      <c r="E11149" s="24"/>
      <c r="F11149" s="29"/>
      <c r="G11149" s="24"/>
      <c r="H11149" s="24"/>
    </row>
    <row r="11150" spans="2:8">
      <c r="B11150" s="24"/>
      <c r="C11150" s="24"/>
      <c r="D11150" s="24"/>
      <c r="E11150" s="24"/>
      <c r="F11150" s="29"/>
      <c r="G11150" s="24"/>
      <c r="H11150" s="24"/>
    </row>
    <row r="11151" spans="2:8">
      <c r="B11151" s="24"/>
      <c r="C11151" s="24"/>
      <c r="D11151" s="24"/>
      <c r="E11151" s="24"/>
      <c r="F11151" s="29"/>
      <c r="G11151" s="24"/>
      <c r="H11151" s="24"/>
    </row>
    <row r="11152" spans="2:8">
      <c r="B11152" s="24"/>
      <c r="C11152" s="24"/>
      <c r="D11152" s="24"/>
      <c r="E11152" s="24"/>
      <c r="F11152" s="29"/>
      <c r="G11152" s="24"/>
      <c r="H11152" s="24"/>
    </row>
    <row r="11153" spans="2:8">
      <c r="B11153" s="24"/>
      <c r="C11153" s="24"/>
      <c r="D11153" s="24"/>
      <c r="E11153" s="24"/>
      <c r="F11153" s="29"/>
      <c r="G11153" s="24"/>
      <c r="H11153" s="24"/>
    </row>
    <row r="11154" spans="2:8">
      <c r="B11154" s="24"/>
      <c r="C11154" s="24"/>
      <c r="D11154" s="24"/>
      <c r="E11154" s="24"/>
      <c r="F11154" s="29"/>
      <c r="G11154" s="24"/>
      <c r="H11154" s="24"/>
    </row>
    <row r="11155" spans="2:8">
      <c r="B11155" s="24"/>
      <c r="C11155" s="24"/>
      <c r="D11155" s="24"/>
      <c r="E11155" s="24"/>
      <c r="F11155" s="29"/>
      <c r="G11155" s="24"/>
      <c r="H11155" s="24"/>
    </row>
    <row r="11156" spans="2:8">
      <c r="B11156" s="24"/>
      <c r="C11156" s="24"/>
      <c r="D11156" s="24"/>
      <c r="E11156" s="24"/>
      <c r="F11156" s="29"/>
      <c r="G11156" s="24"/>
      <c r="H11156" s="24"/>
    </row>
    <row r="11157" spans="2:8">
      <c r="B11157" s="24"/>
      <c r="C11157" s="24"/>
      <c r="D11157" s="24"/>
      <c r="E11157" s="24"/>
      <c r="F11157" s="29"/>
      <c r="G11157" s="24"/>
      <c r="H11157" s="24"/>
    </row>
    <row r="11158" spans="2:8">
      <c r="B11158" s="24"/>
      <c r="C11158" s="24"/>
      <c r="D11158" s="24"/>
      <c r="E11158" s="24"/>
      <c r="F11158" s="29"/>
      <c r="G11158" s="24"/>
      <c r="H11158" s="24"/>
    </row>
    <row r="11159" spans="2:8">
      <c r="B11159" s="24"/>
      <c r="C11159" s="24"/>
      <c r="D11159" s="24"/>
      <c r="E11159" s="24"/>
      <c r="F11159" s="29"/>
      <c r="G11159" s="24"/>
      <c r="H11159" s="24"/>
    </row>
    <row r="11160" spans="2:8">
      <c r="B11160" s="24"/>
      <c r="C11160" s="24"/>
      <c r="D11160" s="24"/>
      <c r="E11160" s="24"/>
      <c r="F11160" s="29"/>
      <c r="G11160" s="24"/>
      <c r="H11160" s="24"/>
    </row>
    <row r="11161" spans="2:8">
      <c r="B11161" s="24"/>
      <c r="C11161" s="24"/>
      <c r="D11161" s="24"/>
      <c r="E11161" s="24"/>
      <c r="F11161" s="29"/>
      <c r="G11161" s="24"/>
      <c r="H11161" s="24"/>
    </row>
    <row r="11162" spans="2:8">
      <c r="B11162" s="24"/>
      <c r="C11162" s="24"/>
      <c r="D11162" s="24"/>
      <c r="E11162" s="24"/>
      <c r="F11162" s="29"/>
      <c r="G11162" s="24"/>
      <c r="H11162" s="24"/>
    </row>
    <row r="11163" spans="2:8">
      <c r="B11163" s="24"/>
      <c r="C11163" s="24"/>
      <c r="D11163" s="24"/>
      <c r="E11163" s="24"/>
      <c r="F11163" s="29"/>
      <c r="G11163" s="24"/>
      <c r="H11163" s="24"/>
    </row>
    <row r="11164" spans="2:8">
      <c r="B11164" s="24"/>
      <c r="C11164" s="24"/>
      <c r="D11164" s="24"/>
      <c r="E11164" s="24"/>
      <c r="F11164" s="29"/>
      <c r="G11164" s="24"/>
      <c r="H11164" s="24"/>
    </row>
    <row r="11165" spans="2:8">
      <c r="B11165" s="24"/>
      <c r="C11165" s="24"/>
      <c r="D11165" s="24"/>
      <c r="E11165" s="24"/>
      <c r="F11165" s="29"/>
      <c r="G11165" s="24"/>
      <c r="H11165" s="24"/>
    </row>
    <row r="11166" spans="2:8">
      <c r="B11166" s="24"/>
      <c r="C11166" s="24"/>
      <c r="D11166" s="24"/>
      <c r="E11166" s="24"/>
      <c r="F11166" s="29"/>
      <c r="G11166" s="24"/>
      <c r="H11166" s="24"/>
    </row>
    <row r="11167" spans="2:8">
      <c r="B11167" s="24"/>
      <c r="C11167" s="24"/>
      <c r="D11167" s="24"/>
      <c r="E11167" s="24"/>
      <c r="F11167" s="29"/>
      <c r="G11167" s="24"/>
      <c r="H11167" s="24"/>
    </row>
    <row r="11168" spans="2:8">
      <c r="B11168" s="24"/>
      <c r="C11168" s="24"/>
      <c r="D11168" s="24"/>
      <c r="E11168" s="24"/>
      <c r="F11168" s="29"/>
      <c r="G11168" s="24"/>
      <c r="H11168" s="24"/>
    </row>
    <row r="11169" spans="2:8">
      <c r="B11169" s="24"/>
      <c r="C11169" s="24"/>
      <c r="D11169" s="24"/>
      <c r="E11169" s="24"/>
      <c r="F11169" s="29"/>
      <c r="G11169" s="24"/>
      <c r="H11169" s="24"/>
    </row>
    <row r="11170" spans="2:8">
      <c r="B11170" s="24"/>
      <c r="C11170" s="24"/>
      <c r="D11170" s="24"/>
      <c r="E11170" s="24"/>
      <c r="F11170" s="29"/>
      <c r="G11170" s="24"/>
      <c r="H11170" s="24"/>
    </row>
    <row r="11171" spans="2:8">
      <c r="B11171" s="24"/>
      <c r="C11171" s="24"/>
      <c r="D11171" s="24"/>
      <c r="E11171" s="24"/>
      <c r="F11171" s="29"/>
      <c r="G11171" s="24"/>
      <c r="H11171" s="24"/>
    </row>
    <row r="11172" spans="2:8">
      <c r="B11172" s="24"/>
      <c r="C11172" s="24"/>
      <c r="D11172" s="24"/>
      <c r="E11172" s="24"/>
      <c r="F11172" s="29"/>
      <c r="G11172" s="24"/>
      <c r="H11172" s="24"/>
    </row>
    <row r="11173" spans="2:8">
      <c r="B11173" s="24"/>
      <c r="C11173" s="24"/>
      <c r="D11173" s="24"/>
      <c r="E11173" s="24"/>
      <c r="F11173" s="29"/>
      <c r="G11173" s="24"/>
      <c r="H11173" s="24"/>
    </row>
    <row r="11174" spans="2:8">
      <c r="B11174" s="24"/>
      <c r="C11174" s="24"/>
      <c r="D11174" s="24"/>
      <c r="E11174" s="24"/>
      <c r="F11174" s="29"/>
      <c r="G11174" s="24"/>
      <c r="H11174" s="24"/>
    </row>
    <row r="11175" spans="2:8">
      <c r="B11175" s="24"/>
      <c r="C11175" s="24"/>
      <c r="D11175" s="24"/>
      <c r="E11175" s="24"/>
      <c r="F11175" s="29"/>
      <c r="G11175" s="24"/>
      <c r="H11175" s="24"/>
    </row>
    <row r="11176" spans="2:8">
      <c r="B11176" s="24"/>
      <c r="C11176" s="24"/>
      <c r="D11176" s="24"/>
      <c r="E11176" s="24"/>
      <c r="F11176" s="29"/>
      <c r="G11176" s="24"/>
      <c r="H11176" s="24"/>
    </row>
    <row r="11177" spans="2:8">
      <c r="B11177" s="24"/>
      <c r="C11177" s="24"/>
      <c r="D11177" s="24"/>
      <c r="E11177" s="24"/>
      <c r="F11177" s="29"/>
      <c r="G11177" s="24"/>
      <c r="H11177" s="24"/>
    </row>
    <row r="11178" spans="2:8">
      <c r="B11178" s="24"/>
      <c r="C11178" s="24"/>
      <c r="D11178" s="24"/>
      <c r="E11178" s="24"/>
      <c r="F11178" s="29"/>
      <c r="G11178" s="24"/>
      <c r="H11178" s="24"/>
    </row>
    <row r="11179" spans="2:8">
      <c r="B11179" s="24"/>
      <c r="C11179" s="24"/>
      <c r="D11179" s="24"/>
      <c r="E11179" s="24"/>
      <c r="F11179" s="29"/>
      <c r="G11179" s="24"/>
      <c r="H11179" s="24"/>
    </row>
    <row r="11180" spans="2:8">
      <c r="B11180" s="24"/>
      <c r="C11180" s="24"/>
      <c r="D11180" s="24"/>
      <c r="E11180" s="24"/>
      <c r="F11180" s="29"/>
      <c r="G11180" s="24"/>
      <c r="H11180" s="24"/>
    </row>
    <row r="11181" spans="2:8">
      <c r="B11181" s="24"/>
      <c r="C11181" s="24"/>
      <c r="D11181" s="24"/>
      <c r="E11181" s="24"/>
      <c r="F11181" s="29"/>
      <c r="G11181" s="24"/>
      <c r="H11181" s="24"/>
    </row>
    <row r="11182" spans="2:8">
      <c r="B11182" s="24"/>
      <c r="C11182" s="24"/>
      <c r="D11182" s="24"/>
      <c r="E11182" s="24"/>
      <c r="F11182" s="29"/>
      <c r="G11182" s="24"/>
      <c r="H11182" s="24"/>
    </row>
    <row r="11183" spans="2:8">
      <c r="B11183" s="24"/>
      <c r="C11183" s="24"/>
      <c r="D11183" s="24"/>
      <c r="E11183" s="24"/>
      <c r="F11183" s="29"/>
      <c r="G11183" s="24"/>
      <c r="H11183" s="24"/>
    </row>
    <row r="11184" spans="2:8">
      <c r="B11184" s="24"/>
      <c r="C11184" s="24"/>
      <c r="D11184" s="24"/>
      <c r="E11184" s="24"/>
      <c r="F11184" s="29"/>
      <c r="G11184" s="24"/>
      <c r="H11184" s="24"/>
    </row>
    <row r="11185" spans="2:8">
      <c r="B11185" s="24"/>
      <c r="C11185" s="24"/>
      <c r="D11185" s="24"/>
      <c r="E11185" s="24"/>
      <c r="F11185" s="29"/>
      <c r="G11185" s="24"/>
      <c r="H11185" s="24"/>
    </row>
    <row r="11186" spans="2:8">
      <c r="B11186" s="24"/>
      <c r="C11186" s="24"/>
      <c r="D11186" s="24"/>
      <c r="E11186" s="24"/>
      <c r="F11186" s="29"/>
      <c r="G11186" s="24"/>
      <c r="H11186" s="24"/>
    </row>
    <row r="11187" spans="2:8">
      <c r="B11187" s="24"/>
      <c r="C11187" s="24"/>
      <c r="D11187" s="24"/>
      <c r="E11187" s="24"/>
      <c r="F11187" s="29"/>
      <c r="G11187" s="24"/>
      <c r="H11187" s="24"/>
    </row>
    <row r="11188" spans="2:8">
      <c r="B11188" s="24"/>
      <c r="C11188" s="24"/>
      <c r="D11188" s="24"/>
      <c r="E11188" s="24"/>
      <c r="F11188" s="29"/>
      <c r="G11188" s="24"/>
      <c r="H11188" s="24"/>
    </row>
    <row r="11189" spans="2:8">
      <c r="B11189" s="24"/>
      <c r="C11189" s="24"/>
      <c r="D11189" s="24"/>
      <c r="E11189" s="24"/>
      <c r="F11189" s="29"/>
      <c r="G11189" s="24"/>
      <c r="H11189" s="24"/>
    </row>
    <row r="11190" spans="2:8">
      <c r="B11190" s="24"/>
      <c r="C11190" s="24"/>
      <c r="D11190" s="24"/>
      <c r="E11190" s="24"/>
      <c r="F11190" s="29"/>
      <c r="G11190" s="24"/>
      <c r="H11190" s="24"/>
    </row>
    <row r="11191" spans="2:8">
      <c r="B11191" s="24"/>
      <c r="C11191" s="24"/>
      <c r="D11191" s="24"/>
      <c r="E11191" s="24"/>
      <c r="F11191" s="29"/>
      <c r="G11191" s="24"/>
      <c r="H11191" s="24"/>
    </row>
    <row r="11192" spans="2:8">
      <c r="B11192" s="24"/>
      <c r="C11192" s="24"/>
      <c r="D11192" s="24"/>
      <c r="E11192" s="24"/>
      <c r="F11192" s="29"/>
      <c r="G11192" s="24"/>
      <c r="H11192" s="24"/>
    </row>
    <row r="11193" spans="2:8">
      <c r="B11193" s="24"/>
      <c r="C11193" s="24"/>
      <c r="D11193" s="24"/>
      <c r="E11193" s="24"/>
      <c r="F11193" s="29"/>
      <c r="G11193" s="24"/>
      <c r="H11193" s="24"/>
    </row>
    <row r="11194" spans="2:8">
      <c r="B11194" s="24"/>
      <c r="C11194" s="24"/>
      <c r="D11194" s="24"/>
      <c r="E11194" s="24"/>
      <c r="F11194" s="29"/>
      <c r="G11194" s="24"/>
      <c r="H11194" s="24"/>
    </row>
    <row r="11195" spans="2:8">
      <c r="B11195" s="24"/>
      <c r="C11195" s="24"/>
      <c r="D11195" s="24"/>
      <c r="E11195" s="24"/>
      <c r="F11195" s="29"/>
      <c r="G11195" s="24"/>
      <c r="H11195" s="24"/>
    </row>
    <row r="11196" spans="2:8">
      <c r="B11196" s="24"/>
      <c r="C11196" s="24"/>
      <c r="D11196" s="24"/>
      <c r="E11196" s="24"/>
      <c r="F11196" s="29"/>
      <c r="G11196" s="24"/>
      <c r="H11196" s="24"/>
    </row>
    <row r="11197" spans="2:8">
      <c r="B11197" s="24"/>
      <c r="C11197" s="24"/>
      <c r="D11197" s="24"/>
      <c r="E11197" s="24"/>
      <c r="F11197" s="29"/>
      <c r="G11197" s="24"/>
      <c r="H11197" s="24"/>
    </row>
    <row r="11198" spans="2:8">
      <c r="B11198" s="24"/>
      <c r="C11198" s="24"/>
      <c r="D11198" s="24"/>
      <c r="E11198" s="24"/>
      <c r="F11198" s="29"/>
      <c r="G11198" s="24"/>
      <c r="H11198" s="24"/>
    </row>
    <row r="11199" spans="2:8">
      <c r="B11199" s="24"/>
      <c r="C11199" s="24"/>
      <c r="D11199" s="24"/>
      <c r="E11199" s="24"/>
      <c r="F11199" s="29"/>
      <c r="G11199" s="24"/>
      <c r="H11199" s="24"/>
    </row>
    <row r="11200" spans="2:8">
      <c r="B11200" s="24"/>
      <c r="C11200" s="24"/>
      <c r="D11200" s="24"/>
      <c r="E11200" s="24"/>
      <c r="F11200" s="29"/>
      <c r="G11200" s="24"/>
      <c r="H11200" s="24"/>
    </row>
    <row r="11201" spans="2:8">
      <c r="B11201" s="24"/>
      <c r="C11201" s="24"/>
      <c r="D11201" s="24"/>
      <c r="E11201" s="24"/>
      <c r="F11201" s="29"/>
      <c r="G11201" s="24"/>
      <c r="H11201" s="24"/>
    </row>
    <row r="11202" spans="2:8">
      <c r="B11202" s="24"/>
      <c r="C11202" s="24"/>
      <c r="D11202" s="24"/>
      <c r="E11202" s="24"/>
      <c r="F11202" s="29"/>
      <c r="G11202" s="24"/>
      <c r="H11202" s="24"/>
    </row>
    <row r="11203" spans="2:8">
      <c r="B11203" s="24"/>
      <c r="C11203" s="24"/>
      <c r="D11203" s="24"/>
      <c r="E11203" s="24"/>
      <c r="F11203" s="29"/>
      <c r="G11203" s="24"/>
      <c r="H11203" s="24"/>
    </row>
    <row r="11204" spans="2:8">
      <c r="B11204" s="24"/>
      <c r="C11204" s="24"/>
      <c r="D11204" s="24"/>
      <c r="E11204" s="24"/>
      <c r="F11204" s="29"/>
      <c r="G11204" s="24"/>
      <c r="H11204" s="24"/>
    </row>
    <row r="11205" spans="2:8">
      <c r="B11205" s="24"/>
      <c r="C11205" s="24"/>
      <c r="D11205" s="24"/>
      <c r="E11205" s="24"/>
      <c r="F11205" s="29"/>
      <c r="G11205" s="24"/>
      <c r="H11205" s="24"/>
    </row>
    <row r="11206" spans="2:8">
      <c r="B11206" s="24"/>
      <c r="C11206" s="24"/>
      <c r="D11206" s="24"/>
      <c r="E11206" s="24"/>
      <c r="F11206" s="29"/>
      <c r="G11206" s="24"/>
      <c r="H11206" s="24"/>
    </row>
    <row r="11207" spans="2:8">
      <c r="B11207" s="24"/>
      <c r="C11207" s="24"/>
      <c r="D11207" s="24"/>
      <c r="E11207" s="24"/>
      <c r="F11207" s="29"/>
      <c r="G11207" s="24"/>
      <c r="H11207" s="24"/>
    </row>
    <row r="11208" spans="2:8">
      <c r="B11208" s="24"/>
      <c r="C11208" s="24"/>
      <c r="D11208" s="24"/>
      <c r="E11208" s="24"/>
      <c r="F11208" s="29"/>
      <c r="G11208" s="24"/>
      <c r="H11208" s="24"/>
    </row>
    <row r="11209" spans="2:8">
      <c r="B11209" s="24"/>
      <c r="C11209" s="24"/>
      <c r="D11209" s="24"/>
      <c r="E11209" s="24"/>
      <c r="F11209" s="29"/>
      <c r="G11209" s="24"/>
      <c r="H11209" s="24"/>
    </row>
    <row r="11210" spans="2:8">
      <c r="B11210" s="24"/>
      <c r="C11210" s="24"/>
      <c r="D11210" s="24"/>
      <c r="E11210" s="24"/>
      <c r="F11210" s="29"/>
      <c r="G11210" s="24"/>
      <c r="H11210" s="24"/>
    </row>
    <row r="11211" spans="2:8">
      <c r="B11211" s="24"/>
      <c r="C11211" s="24"/>
      <c r="D11211" s="24"/>
      <c r="E11211" s="24"/>
      <c r="F11211" s="29"/>
      <c r="G11211" s="24"/>
      <c r="H11211" s="24"/>
    </row>
    <row r="11212" spans="2:8">
      <c r="B11212" s="24"/>
      <c r="C11212" s="24"/>
      <c r="D11212" s="24"/>
      <c r="E11212" s="24"/>
      <c r="F11212" s="29"/>
      <c r="G11212" s="24"/>
      <c r="H11212" s="24"/>
    </row>
    <row r="11213" spans="2:8">
      <c r="B11213" s="24"/>
      <c r="C11213" s="24"/>
      <c r="D11213" s="24"/>
      <c r="E11213" s="24"/>
      <c r="F11213" s="29"/>
      <c r="G11213" s="24"/>
      <c r="H11213" s="24"/>
    </row>
    <row r="11214" spans="2:8">
      <c r="B11214" s="24"/>
      <c r="C11214" s="24"/>
      <c r="D11214" s="24"/>
      <c r="E11214" s="24"/>
      <c r="F11214" s="29"/>
      <c r="G11214" s="24"/>
      <c r="H11214" s="24"/>
    </row>
    <row r="11215" spans="2:8">
      <c r="B11215" s="24"/>
      <c r="C11215" s="24"/>
      <c r="D11215" s="24"/>
      <c r="E11215" s="24"/>
      <c r="F11215" s="29"/>
      <c r="G11215" s="24"/>
      <c r="H11215" s="24"/>
    </row>
    <row r="11216" spans="2:8">
      <c r="B11216" s="24"/>
      <c r="C11216" s="24"/>
      <c r="D11216" s="24"/>
      <c r="E11216" s="24"/>
      <c r="F11216" s="29"/>
      <c r="G11216" s="24"/>
      <c r="H11216" s="24"/>
    </row>
    <row r="11217" spans="2:8">
      <c r="B11217" s="24"/>
      <c r="C11217" s="24"/>
      <c r="D11217" s="24"/>
      <c r="E11217" s="24"/>
      <c r="F11217" s="29"/>
      <c r="G11217" s="24"/>
      <c r="H11217" s="24"/>
    </row>
    <row r="11218" spans="2:8">
      <c r="B11218" s="24"/>
      <c r="C11218" s="24"/>
      <c r="D11218" s="24"/>
      <c r="E11218" s="24"/>
      <c r="F11218" s="29"/>
      <c r="G11218" s="24"/>
      <c r="H11218" s="24"/>
    </row>
    <row r="11219" spans="2:8">
      <c r="B11219" s="24"/>
      <c r="C11219" s="24"/>
      <c r="D11219" s="24"/>
      <c r="E11219" s="24"/>
      <c r="F11219" s="29"/>
      <c r="G11219" s="24"/>
      <c r="H11219" s="24"/>
    </row>
    <row r="11220" spans="2:8">
      <c r="B11220" s="24"/>
      <c r="C11220" s="24"/>
      <c r="D11220" s="24"/>
      <c r="E11220" s="24"/>
      <c r="F11220" s="29"/>
      <c r="G11220" s="24"/>
      <c r="H11220" s="24"/>
    </row>
    <row r="11221" spans="2:8">
      <c r="B11221" s="24"/>
      <c r="C11221" s="24"/>
      <c r="D11221" s="24"/>
      <c r="E11221" s="24"/>
      <c r="F11221" s="29"/>
      <c r="G11221" s="24"/>
      <c r="H11221" s="24"/>
    </row>
    <row r="11222" spans="2:8">
      <c r="B11222" s="24"/>
      <c r="C11222" s="24"/>
      <c r="D11222" s="24"/>
      <c r="E11222" s="24"/>
      <c r="F11222" s="29"/>
      <c r="G11222" s="24"/>
      <c r="H11222" s="24"/>
    </row>
    <row r="11223" spans="2:8">
      <c r="B11223" s="24"/>
      <c r="C11223" s="24"/>
      <c r="D11223" s="24"/>
      <c r="E11223" s="24"/>
      <c r="F11223" s="29"/>
      <c r="G11223" s="24"/>
      <c r="H11223" s="24"/>
    </row>
    <row r="11224" spans="2:8">
      <c r="B11224" s="24"/>
      <c r="C11224" s="24"/>
      <c r="D11224" s="24"/>
      <c r="E11224" s="24"/>
      <c r="F11224" s="29"/>
      <c r="G11224" s="24"/>
      <c r="H11224" s="24"/>
    </row>
    <row r="11225" spans="2:8">
      <c r="B11225" s="24"/>
      <c r="C11225" s="24"/>
      <c r="D11225" s="24"/>
      <c r="E11225" s="24"/>
      <c r="F11225" s="29"/>
      <c r="G11225" s="24"/>
      <c r="H11225" s="24"/>
    </row>
    <row r="11226" spans="2:8">
      <c r="B11226" s="24"/>
      <c r="C11226" s="24"/>
      <c r="D11226" s="24"/>
      <c r="E11226" s="24"/>
      <c r="F11226" s="29"/>
      <c r="G11226" s="24"/>
      <c r="H11226" s="24"/>
    </row>
    <row r="11227" spans="2:8">
      <c r="B11227" s="24"/>
      <c r="C11227" s="24"/>
      <c r="D11227" s="24"/>
      <c r="E11227" s="24"/>
      <c r="F11227" s="29"/>
      <c r="G11227" s="24"/>
      <c r="H11227" s="24"/>
    </row>
    <row r="11228" spans="2:8">
      <c r="B11228" s="24"/>
      <c r="C11228" s="24"/>
      <c r="D11228" s="24"/>
      <c r="E11228" s="24"/>
      <c r="F11228" s="29"/>
      <c r="G11228" s="24"/>
      <c r="H11228" s="24"/>
    </row>
    <row r="11229" spans="2:8">
      <c r="B11229" s="24"/>
      <c r="C11229" s="24"/>
      <c r="D11229" s="24"/>
      <c r="E11229" s="24"/>
      <c r="F11229" s="29"/>
      <c r="G11229" s="24"/>
      <c r="H11229" s="24"/>
    </row>
    <row r="11230" spans="2:8">
      <c r="B11230" s="24"/>
      <c r="C11230" s="24"/>
      <c r="D11230" s="24"/>
      <c r="E11230" s="24"/>
      <c r="F11230" s="29"/>
      <c r="G11230" s="24"/>
      <c r="H11230" s="24"/>
    </row>
    <row r="11231" spans="2:8">
      <c r="B11231" s="24"/>
      <c r="C11231" s="24"/>
      <c r="D11231" s="24"/>
      <c r="E11231" s="24"/>
      <c r="F11231" s="29"/>
      <c r="G11231" s="24"/>
      <c r="H11231" s="24"/>
    </row>
    <row r="11232" spans="2:8">
      <c r="B11232" s="24"/>
      <c r="C11232" s="24"/>
      <c r="D11232" s="24"/>
      <c r="E11232" s="24"/>
      <c r="F11232" s="29"/>
      <c r="G11232" s="24"/>
      <c r="H11232" s="24"/>
    </row>
    <row r="11233" spans="2:8">
      <c r="B11233" s="24"/>
      <c r="C11233" s="24"/>
      <c r="D11233" s="24"/>
      <c r="E11233" s="24"/>
      <c r="F11233" s="29"/>
      <c r="G11233" s="24"/>
      <c r="H11233" s="24"/>
    </row>
    <row r="11234" spans="2:8">
      <c r="B11234" s="24"/>
      <c r="C11234" s="24"/>
      <c r="D11234" s="24"/>
      <c r="E11234" s="24"/>
      <c r="F11234" s="29"/>
      <c r="G11234" s="24"/>
      <c r="H11234" s="24"/>
    </row>
    <row r="11235" spans="2:8">
      <c r="B11235" s="24"/>
      <c r="C11235" s="24"/>
      <c r="D11235" s="24"/>
      <c r="E11235" s="24"/>
      <c r="F11235" s="29"/>
      <c r="G11235" s="24"/>
      <c r="H11235" s="24"/>
    </row>
    <row r="11236" spans="2:8">
      <c r="B11236" s="24"/>
      <c r="C11236" s="24"/>
      <c r="D11236" s="24"/>
      <c r="E11236" s="24"/>
      <c r="F11236" s="29"/>
      <c r="G11236" s="24"/>
      <c r="H11236" s="24"/>
    </row>
    <row r="11237" spans="2:8">
      <c r="B11237" s="24"/>
      <c r="C11237" s="24"/>
      <c r="D11237" s="24"/>
      <c r="E11237" s="24"/>
      <c r="F11237" s="29"/>
      <c r="G11237" s="24"/>
      <c r="H11237" s="24"/>
    </row>
    <row r="11238" spans="2:8">
      <c r="B11238" s="24"/>
      <c r="C11238" s="24"/>
      <c r="D11238" s="24"/>
      <c r="E11238" s="24"/>
      <c r="F11238" s="29"/>
      <c r="G11238" s="24"/>
      <c r="H11238" s="24"/>
    </row>
    <row r="11239" spans="2:8">
      <c r="B11239" s="24"/>
      <c r="C11239" s="24"/>
      <c r="D11239" s="24"/>
      <c r="E11239" s="24"/>
      <c r="F11239" s="29"/>
      <c r="G11239" s="24"/>
      <c r="H11239" s="24"/>
    </row>
    <row r="11240" spans="2:8">
      <c r="B11240" s="24"/>
      <c r="C11240" s="24"/>
      <c r="D11240" s="24"/>
      <c r="E11240" s="24"/>
      <c r="F11240" s="29"/>
      <c r="G11240" s="24"/>
      <c r="H11240" s="24"/>
    </row>
    <row r="11241" spans="2:8">
      <c r="B11241" s="24"/>
      <c r="C11241" s="24"/>
      <c r="D11241" s="24"/>
      <c r="E11241" s="24"/>
      <c r="F11241" s="29"/>
      <c r="G11241" s="24"/>
      <c r="H11241" s="24"/>
    </row>
    <row r="11242" spans="2:8">
      <c r="B11242" s="24"/>
      <c r="C11242" s="24"/>
      <c r="D11242" s="24"/>
      <c r="E11242" s="24"/>
      <c r="F11242" s="29"/>
      <c r="G11242" s="24"/>
      <c r="H11242" s="24"/>
    </row>
    <row r="11243" spans="2:8">
      <c r="B11243" s="24"/>
      <c r="C11243" s="24"/>
      <c r="D11243" s="24"/>
      <c r="E11243" s="24"/>
      <c r="F11243" s="29"/>
      <c r="G11243" s="24"/>
      <c r="H11243" s="24"/>
    </row>
    <row r="11244" spans="2:8">
      <c r="B11244" s="24"/>
      <c r="C11244" s="24"/>
      <c r="D11244" s="24"/>
      <c r="E11244" s="24"/>
      <c r="F11244" s="29"/>
      <c r="G11244" s="24"/>
      <c r="H11244" s="24"/>
    </row>
    <row r="11245" spans="2:8">
      <c r="B11245" s="24"/>
      <c r="C11245" s="24"/>
      <c r="D11245" s="24"/>
      <c r="E11245" s="24"/>
      <c r="F11245" s="29"/>
      <c r="G11245" s="24"/>
      <c r="H11245" s="24"/>
    </row>
    <row r="11246" spans="2:8">
      <c r="B11246" s="24"/>
      <c r="C11246" s="24"/>
      <c r="D11246" s="24"/>
      <c r="E11246" s="24"/>
      <c r="F11246" s="29"/>
      <c r="G11246" s="24"/>
      <c r="H11246" s="24"/>
    </row>
    <row r="11247" spans="2:8">
      <c r="B11247" s="24"/>
      <c r="C11247" s="24"/>
      <c r="D11247" s="24"/>
      <c r="E11247" s="24"/>
      <c r="F11247" s="29"/>
      <c r="G11247" s="24"/>
      <c r="H11247" s="24"/>
    </row>
    <row r="11248" spans="2:8">
      <c r="B11248" s="24"/>
      <c r="C11248" s="24"/>
      <c r="D11248" s="24"/>
      <c r="E11248" s="24"/>
      <c r="F11248" s="29"/>
      <c r="G11248" s="24"/>
      <c r="H11248" s="24"/>
    </row>
    <row r="11249" spans="2:8">
      <c r="B11249" s="24"/>
      <c r="C11249" s="24"/>
      <c r="D11249" s="24"/>
      <c r="E11249" s="24"/>
      <c r="F11249" s="29"/>
      <c r="G11249" s="24"/>
      <c r="H11249" s="24"/>
    </row>
    <row r="11250" spans="2:8">
      <c r="B11250" s="24"/>
      <c r="C11250" s="24"/>
      <c r="D11250" s="24"/>
      <c r="E11250" s="24"/>
      <c r="F11250" s="29"/>
      <c r="G11250" s="24"/>
      <c r="H11250" s="24"/>
    </row>
    <row r="11251" spans="2:8">
      <c r="B11251" s="24"/>
      <c r="C11251" s="24"/>
      <c r="D11251" s="24"/>
      <c r="E11251" s="24"/>
      <c r="F11251" s="29"/>
      <c r="G11251" s="24"/>
      <c r="H11251" s="24"/>
    </row>
    <row r="11252" spans="2:8">
      <c r="B11252" s="24"/>
      <c r="C11252" s="24"/>
      <c r="D11252" s="24"/>
      <c r="E11252" s="24"/>
      <c r="F11252" s="29"/>
      <c r="G11252" s="24"/>
      <c r="H11252" s="24"/>
    </row>
    <row r="11253" spans="2:8">
      <c r="B11253" s="24"/>
      <c r="C11253" s="24"/>
      <c r="D11253" s="24"/>
      <c r="E11253" s="24"/>
      <c r="F11253" s="29"/>
      <c r="G11253" s="24"/>
      <c r="H11253" s="24"/>
    </row>
    <row r="11254" spans="2:8">
      <c r="B11254" s="24"/>
      <c r="C11254" s="24"/>
      <c r="D11254" s="24"/>
      <c r="E11254" s="24"/>
      <c r="F11254" s="29"/>
      <c r="G11254" s="24"/>
      <c r="H11254" s="24"/>
    </row>
    <row r="11255" spans="2:8">
      <c r="B11255" s="24"/>
      <c r="C11255" s="24"/>
      <c r="D11255" s="24"/>
      <c r="E11255" s="24"/>
      <c r="F11255" s="29"/>
      <c r="G11255" s="24"/>
      <c r="H11255" s="24"/>
    </row>
    <row r="11256" spans="2:8">
      <c r="B11256" s="24"/>
      <c r="C11256" s="24"/>
      <c r="D11256" s="24"/>
      <c r="E11256" s="24"/>
      <c r="F11256" s="29"/>
      <c r="G11256" s="24"/>
      <c r="H11256" s="24"/>
    </row>
    <row r="11257" spans="2:8">
      <c r="B11257" s="24"/>
      <c r="C11257" s="24"/>
      <c r="D11257" s="24"/>
      <c r="E11257" s="24"/>
      <c r="F11257" s="29"/>
      <c r="G11257" s="24"/>
      <c r="H11257" s="24"/>
    </row>
    <row r="11258" spans="2:8">
      <c r="B11258" s="24"/>
      <c r="C11258" s="24"/>
      <c r="D11258" s="24"/>
      <c r="E11258" s="24"/>
      <c r="F11258" s="29"/>
      <c r="G11258" s="24"/>
      <c r="H11258" s="24"/>
    </row>
    <row r="11259" spans="2:8">
      <c r="B11259" s="24"/>
      <c r="C11259" s="24"/>
      <c r="D11259" s="24"/>
      <c r="E11259" s="24"/>
      <c r="F11259" s="29"/>
      <c r="G11259" s="24"/>
      <c r="H11259" s="24"/>
    </row>
    <row r="11260" spans="2:8">
      <c r="B11260" s="24"/>
      <c r="C11260" s="24"/>
      <c r="D11260" s="24"/>
      <c r="E11260" s="24"/>
      <c r="F11260" s="29"/>
      <c r="G11260" s="24"/>
      <c r="H11260" s="24"/>
    </row>
    <row r="11261" spans="2:8">
      <c r="B11261" s="24"/>
      <c r="C11261" s="24"/>
      <c r="D11261" s="24"/>
      <c r="E11261" s="24"/>
      <c r="F11261" s="29"/>
      <c r="G11261" s="24"/>
      <c r="H11261" s="24"/>
    </row>
    <row r="11262" spans="2:8">
      <c r="B11262" s="24"/>
      <c r="C11262" s="24"/>
      <c r="D11262" s="24"/>
      <c r="E11262" s="24"/>
      <c r="F11262" s="29"/>
      <c r="G11262" s="24"/>
      <c r="H11262" s="24"/>
    </row>
    <row r="11263" spans="2:8">
      <c r="B11263" s="24"/>
      <c r="C11263" s="24"/>
      <c r="D11263" s="24"/>
      <c r="E11263" s="24"/>
      <c r="F11263" s="29"/>
      <c r="G11263" s="24"/>
      <c r="H11263" s="24"/>
    </row>
    <row r="11264" spans="2:8">
      <c r="B11264" s="24"/>
      <c r="C11264" s="24"/>
      <c r="D11264" s="24"/>
      <c r="E11264" s="24"/>
      <c r="F11264" s="29"/>
      <c r="G11264" s="24"/>
      <c r="H11264" s="24"/>
    </row>
    <row r="11265" spans="2:8">
      <c r="B11265" s="24"/>
      <c r="C11265" s="24"/>
      <c r="D11265" s="24"/>
      <c r="E11265" s="24"/>
      <c r="F11265" s="29"/>
      <c r="G11265" s="24"/>
      <c r="H11265" s="24"/>
    </row>
    <row r="11266" spans="2:8">
      <c r="B11266" s="24"/>
      <c r="C11266" s="24"/>
      <c r="D11266" s="24"/>
      <c r="E11266" s="24"/>
      <c r="F11266" s="29"/>
      <c r="G11266" s="24"/>
      <c r="H11266" s="24"/>
    </row>
    <row r="11267" spans="2:8">
      <c r="B11267" s="24"/>
      <c r="C11267" s="24"/>
      <c r="D11267" s="24"/>
      <c r="E11267" s="24"/>
      <c r="F11267" s="29"/>
      <c r="G11267" s="24"/>
      <c r="H11267" s="24"/>
    </row>
    <row r="11268" spans="2:8">
      <c r="B11268" s="24"/>
      <c r="C11268" s="24"/>
      <c r="D11268" s="24"/>
      <c r="E11268" s="24"/>
      <c r="F11268" s="29"/>
      <c r="G11268" s="24"/>
      <c r="H11268" s="24"/>
    </row>
    <row r="11269" spans="2:8">
      <c r="B11269" s="24"/>
      <c r="C11269" s="24"/>
      <c r="D11269" s="24"/>
      <c r="E11269" s="24"/>
      <c r="F11269" s="29"/>
      <c r="G11269" s="24"/>
      <c r="H11269" s="24"/>
    </row>
    <row r="11270" spans="2:8">
      <c r="B11270" s="24"/>
      <c r="C11270" s="24"/>
      <c r="D11270" s="24"/>
      <c r="E11270" s="24"/>
      <c r="F11270" s="29"/>
      <c r="G11270" s="24"/>
      <c r="H11270" s="24"/>
    </row>
    <row r="11271" spans="2:8">
      <c r="B11271" s="24"/>
      <c r="C11271" s="24"/>
      <c r="D11271" s="24"/>
      <c r="E11271" s="24"/>
      <c r="F11271" s="29"/>
      <c r="G11271" s="24"/>
      <c r="H11271" s="24"/>
    </row>
    <row r="11272" spans="2:8">
      <c r="B11272" s="24"/>
      <c r="C11272" s="24"/>
      <c r="D11272" s="24"/>
      <c r="E11272" s="24"/>
      <c r="F11272" s="29"/>
      <c r="G11272" s="24"/>
      <c r="H11272" s="24"/>
    </row>
    <row r="11273" spans="2:8">
      <c r="B11273" s="24"/>
      <c r="C11273" s="24"/>
      <c r="D11273" s="24"/>
      <c r="E11273" s="24"/>
      <c r="F11273" s="29"/>
      <c r="G11273" s="24"/>
      <c r="H11273" s="24"/>
    </row>
    <row r="11274" spans="2:8">
      <c r="B11274" s="24"/>
      <c r="C11274" s="24"/>
      <c r="D11274" s="24"/>
      <c r="E11274" s="24"/>
      <c r="F11274" s="29"/>
      <c r="G11274" s="24"/>
      <c r="H11274" s="24"/>
    </row>
    <row r="11275" spans="2:8">
      <c r="B11275" s="24"/>
      <c r="C11275" s="24"/>
      <c r="D11275" s="24"/>
      <c r="E11275" s="24"/>
      <c r="F11275" s="29"/>
      <c r="G11275" s="24"/>
      <c r="H11275" s="24"/>
    </row>
    <row r="11276" spans="2:8">
      <c r="B11276" s="24"/>
      <c r="C11276" s="24"/>
      <c r="D11276" s="24"/>
      <c r="E11276" s="24"/>
      <c r="F11276" s="29"/>
      <c r="G11276" s="24"/>
      <c r="H11276" s="24"/>
    </row>
    <row r="11277" spans="2:8">
      <c r="B11277" s="24"/>
      <c r="C11277" s="24"/>
      <c r="D11277" s="24"/>
      <c r="E11277" s="24"/>
      <c r="F11277" s="29"/>
      <c r="G11277" s="24"/>
      <c r="H11277" s="24"/>
    </row>
    <row r="11278" spans="2:8">
      <c r="B11278" s="24"/>
      <c r="C11278" s="24"/>
      <c r="D11278" s="24"/>
      <c r="E11278" s="24"/>
      <c r="F11278" s="29"/>
      <c r="G11278" s="24"/>
      <c r="H11278" s="24"/>
    </row>
    <row r="11279" spans="2:8">
      <c r="B11279" s="24"/>
      <c r="C11279" s="24"/>
      <c r="D11279" s="24"/>
      <c r="E11279" s="24"/>
      <c r="F11279" s="29"/>
      <c r="G11279" s="24"/>
      <c r="H11279" s="24"/>
    </row>
    <row r="11280" spans="2:8">
      <c r="B11280" s="24"/>
      <c r="C11280" s="24"/>
      <c r="D11280" s="24"/>
      <c r="E11280" s="24"/>
      <c r="F11280" s="29"/>
      <c r="G11280" s="24"/>
      <c r="H11280" s="24"/>
    </row>
    <row r="11281" spans="2:8">
      <c r="B11281" s="24"/>
      <c r="C11281" s="24"/>
      <c r="D11281" s="24"/>
      <c r="E11281" s="24"/>
      <c r="F11281" s="29"/>
      <c r="G11281" s="24"/>
      <c r="H11281" s="24"/>
    </row>
    <row r="11282" spans="2:8">
      <c r="B11282" s="24"/>
      <c r="C11282" s="24"/>
      <c r="D11282" s="24"/>
      <c r="E11282" s="24"/>
      <c r="F11282" s="29"/>
      <c r="G11282" s="24"/>
      <c r="H11282" s="24"/>
    </row>
    <row r="11283" spans="2:8">
      <c r="B11283" s="24"/>
      <c r="C11283" s="24"/>
      <c r="D11283" s="24"/>
      <c r="E11283" s="24"/>
      <c r="F11283" s="29"/>
      <c r="G11283" s="24"/>
      <c r="H11283" s="24"/>
    </row>
    <row r="11284" spans="2:8">
      <c r="B11284" s="24"/>
      <c r="C11284" s="24"/>
      <c r="D11284" s="24"/>
      <c r="E11284" s="24"/>
      <c r="F11284" s="29"/>
      <c r="G11284" s="24"/>
      <c r="H11284" s="24"/>
    </row>
    <row r="11285" spans="2:8">
      <c r="B11285" s="24"/>
      <c r="C11285" s="24"/>
      <c r="D11285" s="24"/>
      <c r="E11285" s="24"/>
      <c r="F11285" s="29"/>
      <c r="G11285" s="24"/>
      <c r="H11285" s="24"/>
    </row>
    <row r="11286" spans="2:8">
      <c r="B11286" s="24"/>
      <c r="C11286" s="24"/>
      <c r="D11286" s="24"/>
      <c r="E11286" s="24"/>
      <c r="F11286" s="29"/>
      <c r="G11286" s="24"/>
      <c r="H11286" s="24"/>
    </row>
    <row r="11287" spans="2:8">
      <c r="B11287" s="24"/>
      <c r="C11287" s="24"/>
      <c r="D11287" s="24"/>
      <c r="E11287" s="24"/>
      <c r="F11287" s="29"/>
      <c r="G11287" s="24"/>
      <c r="H11287" s="24"/>
    </row>
    <row r="11288" spans="2:8">
      <c r="B11288" s="24"/>
      <c r="C11288" s="24"/>
      <c r="D11288" s="24"/>
      <c r="E11288" s="24"/>
      <c r="F11288" s="29"/>
      <c r="G11288" s="24"/>
      <c r="H11288" s="24"/>
    </row>
    <row r="11289" spans="2:8">
      <c r="B11289" s="24"/>
      <c r="C11289" s="24"/>
      <c r="D11289" s="24"/>
      <c r="E11289" s="24"/>
      <c r="F11289" s="29"/>
      <c r="G11289" s="24"/>
      <c r="H11289" s="24"/>
    </row>
    <row r="11290" spans="2:8">
      <c r="B11290" s="24"/>
      <c r="C11290" s="24"/>
      <c r="D11290" s="24"/>
      <c r="E11290" s="24"/>
      <c r="F11290" s="29"/>
      <c r="G11290" s="24"/>
      <c r="H11290" s="24"/>
    </row>
    <row r="11291" spans="2:8">
      <c r="B11291" s="24"/>
      <c r="C11291" s="24"/>
      <c r="D11291" s="24"/>
      <c r="E11291" s="24"/>
      <c r="F11291" s="29"/>
      <c r="G11291" s="24"/>
      <c r="H11291" s="24"/>
    </row>
    <row r="11292" spans="2:8">
      <c r="B11292" s="24"/>
      <c r="C11292" s="24"/>
      <c r="D11292" s="24"/>
      <c r="E11292" s="24"/>
      <c r="F11292" s="29"/>
      <c r="G11292" s="24"/>
      <c r="H11292" s="24"/>
    </row>
    <row r="11293" spans="2:8">
      <c r="B11293" s="24"/>
      <c r="C11293" s="24"/>
      <c r="D11293" s="24"/>
      <c r="E11293" s="24"/>
      <c r="F11293" s="29"/>
      <c r="G11293" s="24"/>
      <c r="H11293" s="24"/>
    </row>
    <row r="11294" spans="2:8">
      <c r="B11294" s="24"/>
      <c r="C11294" s="24"/>
      <c r="D11294" s="24"/>
      <c r="E11294" s="24"/>
      <c r="F11294" s="29"/>
      <c r="G11294" s="24"/>
      <c r="H11294" s="24"/>
    </row>
    <row r="11295" spans="2:8">
      <c r="B11295" s="24"/>
      <c r="C11295" s="24"/>
      <c r="D11295" s="24"/>
      <c r="E11295" s="24"/>
      <c r="F11295" s="29"/>
      <c r="G11295" s="24"/>
      <c r="H11295" s="24"/>
    </row>
    <row r="11296" spans="2:8">
      <c r="B11296" s="24"/>
      <c r="C11296" s="24"/>
      <c r="D11296" s="24"/>
      <c r="E11296" s="24"/>
      <c r="F11296" s="29"/>
      <c r="G11296" s="24"/>
      <c r="H11296" s="24"/>
    </row>
    <row r="11297" spans="2:8">
      <c r="B11297" s="24"/>
      <c r="C11297" s="24"/>
      <c r="D11297" s="24"/>
      <c r="E11297" s="24"/>
      <c r="F11297" s="29"/>
      <c r="G11297" s="24"/>
      <c r="H11297" s="24"/>
    </row>
    <row r="11298" spans="2:8">
      <c r="B11298" s="24"/>
      <c r="C11298" s="24"/>
      <c r="D11298" s="24"/>
      <c r="E11298" s="24"/>
      <c r="F11298" s="29"/>
      <c r="G11298" s="24"/>
      <c r="H11298" s="24"/>
    </row>
    <row r="11299" spans="2:8">
      <c r="B11299" s="24"/>
      <c r="C11299" s="24"/>
      <c r="D11299" s="24"/>
      <c r="E11299" s="24"/>
      <c r="F11299" s="29"/>
      <c r="G11299" s="24"/>
      <c r="H11299" s="24"/>
    </row>
    <row r="11300" spans="2:8">
      <c r="B11300" s="24"/>
      <c r="C11300" s="24"/>
      <c r="D11300" s="24"/>
      <c r="E11300" s="24"/>
      <c r="F11300" s="29"/>
      <c r="G11300" s="24"/>
      <c r="H11300" s="24"/>
    </row>
    <row r="11301" spans="2:8">
      <c r="B11301" s="24"/>
      <c r="C11301" s="24"/>
      <c r="D11301" s="24"/>
      <c r="E11301" s="24"/>
      <c r="F11301" s="29"/>
      <c r="G11301" s="24"/>
      <c r="H11301" s="24"/>
    </row>
    <row r="11302" spans="2:8">
      <c r="B11302" s="24"/>
      <c r="C11302" s="24"/>
      <c r="D11302" s="24"/>
      <c r="E11302" s="24"/>
      <c r="F11302" s="29"/>
      <c r="G11302" s="24"/>
      <c r="H11302" s="24"/>
    </row>
    <row r="11303" spans="2:8">
      <c r="B11303" s="24"/>
      <c r="C11303" s="24"/>
      <c r="D11303" s="24"/>
      <c r="E11303" s="24"/>
      <c r="F11303" s="29"/>
      <c r="G11303" s="24"/>
      <c r="H11303" s="24"/>
    </row>
    <row r="11304" spans="2:8">
      <c r="B11304" s="24"/>
      <c r="C11304" s="24"/>
      <c r="D11304" s="24"/>
      <c r="E11304" s="24"/>
      <c r="F11304" s="29"/>
      <c r="G11304" s="24"/>
      <c r="H11304" s="24"/>
    </row>
    <row r="11305" spans="2:8">
      <c r="B11305" s="24"/>
      <c r="C11305" s="24"/>
      <c r="D11305" s="24"/>
      <c r="E11305" s="24"/>
      <c r="F11305" s="29"/>
      <c r="G11305" s="24"/>
      <c r="H11305" s="24"/>
    </row>
    <row r="11306" spans="2:8">
      <c r="B11306" s="24"/>
      <c r="C11306" s="24"/>
      <c r="D11306" s="24"/>
      <c r="E11306" s="24"/>
      <c r="F11306" s="29"/>
      <c r="G11306" s="24"/>
      <c r="H11306" s="24"/>
    </row>
    <row r="11307" spans="2:8">
      <c r="B11307" s="24"/>
      <c r="C11307" s="24"/>
      <c r="D11307" s="24"/>
      <c r="E11307" s="24"/>
      <c r="F11307" s="29"/>
      <c r="G11307" s="24"/>
      <c r="H11307" s="24"/>
    </row>
    <row r="11308" spans="2:8">
      <c r="B11308" s="24"/>
      <c r="C11308" s="24"/>
      <c r="D11308" s="24"/>
      <c r="E11308" s="24"/>
      <c r="F11308" s="29"/>
      <c r="G11308" s="24"/>
      <c r="H11308" s="24"/>
    </row>
    <row r="11309" spans="2:8">
      <c r="B11309" s="24"/>
      <c r="C11309" s="24"/>
      <c r="D11309" s="24"/>
      <c r="E11309" s="24"/>
      <c r="F11309" s="29"/>
      <c r="G11309" s="24"/>
      <c r="H11309" s="24"/>
    </row>
    <row r="11310" spans="2:8">
      <c r="B11310" s="24"/>
      <c r="C11310" s="24"/>
      <c r="D11310" s="24"/>
      <c r="E11310" s="24"/>
      <c r="F11310" s="29"/>
      <c r="G11310" s="24"/>
      <c r="H11310" s="24"/>
    </row>
    <row r="11311" spans="2:8">
      <c r="B11311" s="24"/>
      <c r="C11311" s="24"/>
      <c r="D11311" s="24"/>
      <c r="E11311" s="24"/>
      <c r="F11311" s="29"/>
      <c r="G11311" s="24"/>
      <c r="H11311" s="24"/>
    </row>
    <row r="11312" spans="2:8">
      <c r="B11312" s="24"/>
      <c r="C11312" s="24"/>
      <c r="D11312" s="24"/>
      <c r="E11312" s="24"/>
      <c r="F11312" s="29"/>
      <c r="G11312" s="24"/>
      <c r="H11312" s="24"/>
    </row>
    <row r="11313" spans="2:8">
      <c r="B11313" s="24"/>
      <c r="C11313" s="24"/>
      <c r="D11313" s="24"/>
      <c r="E11313" s="24"/>
      <c r="F11313" s="29"/>
      <c r="G11313" s="24"/>
      <c r="H11313" s="24"/>
    </row>
    <row r="11314" spans="2:8">
      <c r="B11314" s="24"/>
      <c r="C11314" s="24"/>
      <c r="D11314" s="24"/>
      <c r="E11314" s="24"/>
      <c r="F11314" s="29"/>
      <c r="G11314" s="24"/>
      <c r="H11314" s="24"/>
    </row>
    <row r="11315" spans="2:8">
      <c r="B11315" s="24"/>
      <c r="C11315" s="24"/>
      <c r="D11315" s="24"/>
      <c r="E11315" s="24"/>
      <c r="F11315" s="29"/>
      <c r="G11315" s="24"/>
      <c r="H11315" s="24"/>
    </row>
    <row r="11316" spans="2:8">
      <c r="B11316" s="24"/>
      <c r="C11316" s="24"/>
      <c r="D11316" s="24"/>
      <c r="E11316" s="24"/>
      <c r="F11316" s="29"/>
      <c r="G11316" s="24"/>
      <c r="H11316" s="24"/>
    </row>
    <row r="11317" spans="2:8">
      <c r="B11317" s="24"/>
      <c r="C11317" s="24"/>
      <c r="D11317" s="24"/>
      <c r="E11317" s="24"/>
      <c r="F11317" s="29"/>
      <c r="G11317" s="24"/>
      <c r="H11317" s="24"/>
    </row>
    <row r="11318" spans="2:8">
      <c r="B11318" s="24"/>
      <c r="C11318" s="24"/>
      <c r="D11318" s="24"/>
      <c r="E11318" s="24"/>
      <c r="F11318" s="29"/>
      <c r="G11318" s="24"/>
      <c r="H11318" s="24"/>
    </row>
    <row r="11319" spans="2:8">
      <c r="B11319" s="24"/>
      <c r="C11319" s="24"/>
      <c r="D11319" s="24"/>
      <c r="E11319" s="24"/>
      <c r="F11319" s="29"/>
      <c r="G11319" s="24"/>
      <c r="H11319" s="24"/>
    </row>
    <row r="11320" spans="2:8">
      <c r="B11320" s="24"/>
      <c r="C11320" s="24"/>
      <c r="D11320" s="24"/>
      <c r="E11320" s="24"/>
      <c r="F11320" s="29"/>
      <c r="G11320" s="24"/>
      <c r="H11320" s="24"/>
    </row>
    <row r="11321" spans="2:8">
      <c r="B11321" s="24"/>
      <c r="C11321" s="24"/>
      <c r="D11321" s="24"/>
      <c r="E11321" s="24"/>
      <c r="F11321" s="29"/>
      <c r="G11321" s="24"/>
      <c r="H11321" s="24"/>
    </row>
    <row r="11322" spans="2:8">
      <c r="B11322" s="24"/>
      <c r="C11322" s="24"/>
      <c r="D11322" s="24"/>
      <c r="E11322" s="24"/>
      <c r="F11322" s="29"/>
      <c r="G11322" s="24"/>
      <c r="H11322" s="24"/>
    </row>
    <row r="11323" spans="2:8">
      <c r="B11323" s="24"/>
      <c r="C11323" s="24"/>
      <c r="D11323" s="24"/>
      <c r="E11323" s="24"/>
      <c r="F11323" s="29"/>
      <c r="G11323" s="24"/>
      <c r="H11323" s="24"/>
    </row>
    <row r="11324" spans="2:8">
      <c r="B11324" s="24"/>
      <c r="C11324" s="24"/>
      <c r="D11324" s="24"/>
      <c r="E11324" s="24"/>
      <c r="F11324" s="29"/>
      <c r="G11324" s="24"/>
      <c r="H11324" s="24"/>
    </row>
    <row r="11325" spans="2:8">
      <c r="B11325" s="24"/>
      <c r="C11325" s="24"/>
      <c r="D11325" s="24"/>
      <c r="E11325" s="24"/>
      <c r="F11325" s="29"/>
      <c r="G11325" s="24"/>
      <c r="H11325" s="24"/>
    </row>
    <row r="11326" spans="2:8">
      <c r="B11326" s="24"/>
      <c r="C11326" s="24"/>
      <c r="D11326" s="24"/>
      <c r="E11326" s="24"/>
      <c r="F11326" s="29"/>
      <c r="G11326" s="24"/>
      <c r="H11326" s="24"/>
    </row>
    <row r="11327" spans="2:8">
      <c r="B11327" s="24"/>
      <c r="C11327" s="24"/>
      <c r="D11327" s="24"/>
      <c r="E11327" s="24"/>
      <c r="F11327" s="29"/>
      <c r="G11327" s="24"/>
      <c r="H11327" s="24"/>
    </row>
    <row r="11328" spans="2:8">
      <c r="B11328" s="24"/>
      <c r="C11328" s="24"/>
      <c r="D11328" s="24"/>
      <c r="E11328" s="24"/>
      <c r="F11328" s="29"/>
      <c r="G11328" s="24"/>
      <c r="H11328" s="24"/>
    </row>
    <row r="11329" spans="2:8">
      <c r="B11329" s="24"/>
      <c r="C11329" s="24"/>
      <c r="D11329" s="24"/>
      <c r="E11329" s="24"/>
      <c r="F11329" s="29"/>
      <c r="G11329" s="24"/>
      <c r="H11329" s="24"/>
    </row>
    <row r="11330" spans="2:8">
      <c r="B11330" s="24"/>
      <c r="C11330" s="24"/>
      <c r="D11330" s="24"/>
      <c r="E11330" s="24"/>
      <c r="F11330" s="29"/>
      <c r="G11330" s="24"/>
      <c r="H11330" s="24"/>
    </row>
    <row r="11331" spans="2:8">
      <c r="B11331" s="24"/>
      <c r="C11331" s="24"/>
      <c r="D11331" s="24"/>
      <c r="E11331" s="24"/>
      <c r="F11331" s="29"/>
      <c r="G11331" s="24"/>
      <c r="H11331" s="24"/>
    </row>
    <row r="11332" spans="2:8">
      <c r="B11332" s="24"/>
      <c r="C11332" s="24"/>
      <c r="D11332" s="24"/>
      <c r="E11332" s="24"/>
      <c r="F11332" s="29"/>
      <c r="G11332" s="24"/>
      <c r="H11332" s="24"/>
    </row>
    <row r="11333" spans="2:8">
      <c r="B11333" s="24"/>
      <c r="C11333" s="24"/>
      <c r="D11333" s="24"/>
      <c r="E11333" s="24"/>
      <c r="F11333" s="29"/>
      <c r="G11333" s="24"/>
      <c r="H11333" s="24"/>
    </row>
    <row r="11334" spans="2:8">
      <c r="B11334" s="24"/>
      <c r="C11334" s="24"/>
      <c r="D11334" s="24"/>
      <c r="E11334" s="24"/>
      <c r="F11334" s="29"/>
      <c r="G11334" s="24"/>
      <c r="H11334" s="24"/>
    </row>
    <row r="11335" spans="2:8">
      <c r="B11335" s="24"/>
      <c r="C11335" s="24"/>
      <c r="D11335" s="24"/>
      <c r="E11335" s="24"/>
      <c r="F11335" s="29"/>
      <c r="G11335" s="24"/>
      <c r="H11335" s="24"/>
    </row>
    <row r="11336" spans="2:8">
      <c r="B11336" s="24"/>
      <c r="C11336" s="24"/>
      <c r="D11336" s="24"/>
      <c r="E11336" s="24"/>
      <c r="F11336" s="29"/>
      <c r="G11336" s="24"/>
      <c r="H11336" s="24"/>
    </row>
    <row r="11337" spans="2:8">
      <c r="B11337" s="24"/>
      <c r="C11337" s="24"/>
      <c r="D11337" s="24"/>
      <c r="E11337" s="24"/>
      <c r="F11337" s="29"/>
      <c r="G11337" s="24"/>
      <c r="H11337" s="24"/>
    </row>
    <row r="11338" spans="2:8">
      <c r="B11338" s="24"/>
      <c r="C11338" s="24"/>
      <c r="D11338" s="24"/>
      <c r="E11338" s="24"/>
      <c r="F11338" s="29"/>
      <c r="G11338" s="24"/>
      <c r="H11338" s="24"/>
    </row>
    <row r="11339" spans="2:8">
      <c r="B11339" s="24"/>
      <c r="C11339" s="24"/>
      <c r="D11339" s="24"/>
      <c r="E11339" s="24"/>
      <c r="F11339" s="29"/>
      <c r="G11339" s="24"/>
      <c r="H11339" s="24"/>
    </row>
    <row r="11340" spans="2:8">
      <c r="B11340" s="24"/>
      <c r="C11340" s="24"/>
      <c r="D11340" s="24"/>
      <c r="E11340" s="24"/>
      <c r="F11340" s="29"/>
      <c r="G11340" s="24"/>
      <c r="H11340" s="24"/>
    </row>
    <row r="11341" spans="2:8">
      <c r="B11341" s="24"/>
      <c r="C11341" s="24"/>
      <c r="D11341" s="24"/>
      <c r="E11341" s="24"/>
      <c r="F11341" s="29"/>
      <c r="G11341" s="24"/>
      <c r="H11341" s="24"/>
    </row>
    <row r="11342" spans="2:8">
      <c r="B11342" s="24"/>
      <c r="C11342" s="24"/>
      <c r="D11342" s="24"/>
      <c r="E11342" s="24"/>
      <c r="F11342" s="29"/>
      <c r="G11342" s="24"/>
      <c r="H11342" s="24"/>
    </row>
    <row r="11343" spans="2:8">
      <c r="B11343" s="24"/>
      <c r="C11343" s="24"/>
      <c r="D11343" s="24"/>
      <c r="E11343" s="24"/>
      <c r="F11343" s="29"/>
      <c r="G11343" s="24"/>
      <c r="H11343" s="24"/>
    </row>
    <row r="11344" spans="2:8">
      <c r="B11344" s="24"/>
      <c r="C11344" s="24"/>
      <c r="D11344" s="24"/>
      <c r="E11344" s="24"/>
      <c r="F11344" s="29"/>
      <c r="G11344" s="24"/>
      <c r="H11344" s="24"/>
    </row>
    <row r="11345" spans="2:8">
      <c r="B11345" s="24"/>
      <c r="C11345" s="24"/>
      <c r="D11345" s="24"/>
      <c r="E11345" s="24"/>
      <c r="F11345" s="29"/>
      <c r="G11345" s="24"/>
      <c r="H11345" s="24"/>
    </row>
    <row r="11346" spans="2:8">
      <c r="B11346" s="24"/>
      <c r="C11346" s="24"/>
      <c r="D11346" s="24"/>
      <c r="E11346" s="24"/>
      <c r="F11346" s="29"/>
      <c r="G11346" s="24"/>
      <c r="H11346" s="24"/>
    </row>
    <row r="11347" spans="2:8">
      <c r="B11347" s="24"/>
      <c r="C11347" s="24"/>
      <c r="D11347" s="24"/>
      <c r="E11347" s="24"/>
      <c r="F11347" s="29"/>
      <c r="G11347" s="24"/>
      <c r="H11347" s="24"/>
    </row>
    <row r="11348" spans="2:8">
      <c r="B11348" s="24"/>
      <c r="C11348" s="24"/>
      <c r="D11348" s="24"/>
      <c r="E11348" s="24"/>
      <c r="F11348" s="29"/>
      <c r="G11348" s="24"/>
      <c r="H11348" s="24"/>
    </row>
    <row r="11349" spans="2:8">
      <c r="B11349" s="24"/>
      <c r="C11349" s="24"/>
      <c r="D11349" s="24"/>
      <c r="E11349" s="24"/>
      <c r="F11349" s="29"/>
      <c r="G11349" s="24"/>
      <c r="H11349" s="24"/>
    </row>
    <row r="11350" spans="2:8">
      <c r="B11350" s="24"/>
      <c r="C11350" s="24"/>
      <c r="D11350" s="24"/>
      <c r="E11350" s="24"/>
      <c r="F11350" s="29"/>
      <c r="G11350" s="24"/>
      <c r="H11350" s="24"/>
    </row>
    <row r="11351" spans="2:8">
      <c r="B11351" s="24"/>
      <c r="C11351" s="24"/>
      <c r="D11351" s="24"/>
      <c r="E11351" s="24"/>
      <c r="F11351" s="29"/>
      <c r="G11351" s="24"/>
      <c r="H11351" s="24"/>
    </row>
    <row r="11352" spans="2:8">
      <c r="B11352" s="24"/>
      <c r="C11352" s="24"/>
      <c r="D11352" s="24"/>
      <c r="E11352" s="24"/>
      <c r="F11352" s="29"/>
      <c r="G11352" s="24"/>
      <c r="H11352" s="24"/>
    </row>
    <row r="11353" spans="2:8">
      <c r="B11353" s="24"/>
      <c r="C11353" s="24"/>
      <c r="D11353" s="24"/>
      <c r="E11353" s="24"/>
      <c r="F11353" s="29"/>
      <c r="G11353" s="24"/>
      <c r="H11353" s="24"/>
    </row>
    <row r="11354" spans="2:8">
      <c r="B11354" s="24"/>
      <c r="C11354" s="24"/>
      <c r="D11354" s="24"/>
      <c r="E11354" s="24"/>
      <c r="F11354" s="29"/>
      <c r="G11354" s="24"/>
      <c r="H11354" s="24"/>
    </row>
    <row r="11355" spans="2:8">
      <c r="B11355" s="24"/>
      <c r="C11355" s="24"/>
      <c r="D11355" s="24"/>
      <c r="E11355" s="24"/>
      <c r="F11355" s="29"/>
      <c r="G11355" s="24"/>
      <c r="H11355" s="24"/>
    </row>
    <row r="11356" spans="2:8">
      <c r="B11356" s="24"/>
      <c r="C11356" s="24"/>
      <c r="D11356" s="24"/>
      <c r="E11356" s="24"/>
      <c r="F11356" s="29"/>
      <c r="G11356" s="24"/>
      <c r="H11356" s="24"/>
    </row>
    <row r="11357" spans="2:8">
      <c r="B11357" s="24"/>
      <c r="C11357" s="24"/>
      <c r="D11357" s="24"/>
      <c r="E11357" s="24"/>
      <c r="F11357" s="29"/>
      <c r="G11357" s="24"/>
      <c r="H11357" s="24"/>
    </row>
    <row r="11358" spans="2:8">
      <c r="B11358" s="24"/>
      <c r="C11358" s="24"/>
      <c r="D11358" s="24"/>
      <c r="E11358" s="24"/>
      <c r="F11358" s="29"/>
      <c r="G11358" s="24"/>
      <c r="H11358" s="24"/>
    </row>
    <row r="11359" spans="2:8">
      <c r="B11359" s="24"/>
      <c r="C11359" s="24"/>
      <c r="D11359" s="24"/>
      <c r="E11359" s="24"/>
      <c r="F11359" s="29"/>
      <c r="G11359" s="24"/>
      <c r="H11359" s="24"/>
    </row>
    <row r="11360" spans="2:8">
      <c r="B11360" s="24"/>
      <c r="C11360" s="24"/>
      <c r="D11360" s="24"/>
      <c r="E11360" s="24"/>
      <c r="F11360" s="29"/>
      <c r="G11360" s="24"/>
      <c r="H11360" s="24"/>
    </row>
    <row r="11361" spans="2:8">
      <c r="B11361" s="24"/>
      <c r="C11361" s="24"/>
      <c r="D11361" s="24"/>
      <c r="E11361" s="24"/>
      <c r="F11361" s="29"/>
      <c r="G11361" s="24"/>
      <c r="H11361" s="24"/>
    </row>
    <row r="11362" spans="2:8">
      <c r="B11362" s="24"/>
      <c r="C11362" s="24"/>
      <c r="D11362" s="24"/>
      <c r="E11362" s="24"/>
      <c r="F11362" s="29"/>
      <c r="G11362" s="24"/>
      <c r="H11362" s="24"/>
    </row>
    <row r="11363" spans="2:8">
      <c r="B11363" s="24"/>
      <c r="C11363" s="24"/>
      <c r="D11363" s="24"/>
      <c r="E11363" s="24"/>
      <c r="F11363" s="29"/>
      <c r="G11363" s="24"/>
      <c r="H11363" s="24"/>
    </row>
    <row r="11364" spans="2:8">
      <c r="B11364" s="24"/>
      <c r="C11364" s="24"/>
      <c r="D11364" s="24"/>
      <c r="E11364" s="24"/>
      <c r="F11364" s="29"/>
      <c r="G11364" s="24"/>
      <c r="H11364" s="24"/>
    </row>
    <row r="11365" spans="2:8">
      <c r="B11365" s="24"/>
      <c r="C11365" s="24"/>
      <c r="D11365" s="24"/>
      <c r="E11365" s="24"/>
      <c r="F11365" s="29"/>
      <c r="G11365" s="24"/>
      <c r="H11365" s="24"/>
    </row>
    <row r="11366" spans="2:8">
      <c r="B11366" s="24"/>
      <c r="C11366" s="24"/>
      <c r="D11366" s="24"/>
      <c r="E11366" s="24"/>
      <c r="F11366" s="29"/>
      <c r="G11366" s="24"/>
      <c r="H11366" s="24"/>
    </row>
    <row r="11367" spans="2:8">
      <c r="B11367" s="24"/>
      <c r="C11367" s="24"/>
      <c r="D11367" s="24"/>
      <c r="E11367" s="24"/>
      <c r="F11367" s="29"/>
      <c r="G11367" s="24"/>
      <c r="H11367" s="24"/>
    </row>
    <row r="11368" spans="2:8">
      <c r="B11368" s="24"/>
      <c r="C11368" s="24"/>
      <c r="D11368" s="24"/>
      <c r="E11368" s="24"/>
      <c r="F11368" s="29"/>
      <c r="G11368" s="24"/>
      <c r="H11368" s="24"/>
    </row>
    <row r="11369" spans="2:8">
      <c r="B11369" s="24"/>
      <c r="C11369" s="24"/>
      <c r="D11369" s="24"/>
      <c r="E11369" s="24"/>
      <c r="F11369" s="29"/>
      <c r="G11369" s="24"/>
      <c r="H11369" s="24"/>
    </row>
    <row r="11370" spans="2:8">
      <c r="B11370" s="24"/>
      <c r="C11370" s="24"/>
      <c r="D11370" s="24"/>
      <c r="E11370" s="24"/>
      <c r="F11370" s="29"/>
      <c r="G11370" s="24"/>
      <c r="H11370" s="24"/>
    </row>
    <row r="11371" spans="2:8">
      <c r="B11371" s="24"/>
      <c r="C11371" s="24"/>
      <c r="D11371" s="24"/>
      <c r="E11371" s="24"/>
      <c r="F11371" s="29"/>
      <c r="G11371" s="24"/>
      <c r="H11371" s="24"/>
    </row>
    <row r="11372" spans="2:8">
      <c r="B11372" s="24"/>
      <c r="C11372" s="24"/>
      <c r="D11372" s="24"/>
      <c r="E11372" s="24"/>
      <c r="F11372" s="29"/>
      <c r="G11372" s="24"/>
      <c r="H11372" s="24"/>
    </row>
    <row r="11373" spans="2:8">
      <c r="B11373" s="24"/>
      <c r="C11373" s="24"/>
      <c r="D11373" s="24"/>
      <c r="E11373" s="24"/>
      <c r="F11373" s="29"/>
      <c r="G11373" s="24"/>
      <c r="H11373" s="24"/>
    </row>
    <row r="11374" spans="2:8">
      <c r="B11374" s="24"/>
      <c r="C11374" s="24"/>
      <c r="D11374" s="24"/>
      <c r="E11374" s="24"/>
      <c r="F11374" s="29"/>
      <c r="G11374" s="24"/>
      <c r="H11374" s="24"/>
    </row>
    <row r="11375" spans="2:8">
      <c r="B11375" s="24"/>
      <c r="C11375" s="24"/>
      <c r="D11375" s="24"/>
      <c r="E11375" s="24"/>
      <c r="F11375" s="29"/>
      <c r="G11375" s="24"/>
      <c r="H11375" s="24"/>
    </row>
    <row r="11376" spans="2:8">
      <c r="B11376" s="24"/>
      <c r="C11376" s="24"/>
      <c r="D11376" s="24"/>
      <c r="E11376" s="24"/>
      <c r="F11376" s="29"/>
      <c r="G11376" s="24"/>
      <c r="H11376" s="24"/>
    </row>
    <row r="11377" spans="2:8">
      <c r="B11377" s="24"/>
      <c r="C11377" s="24"/>
      <c r="D11377" s="24"/>
      <c r="E11377" s="24"/>
      <c r="F11377" s="29"/>
      <c r="G11377" s="24"/>
      <c r="H11377" s="24"/>
    </row>
    <row r="11378" spans="2:8">
      <c r="B11378" s="24"/>
      <c r="C11378" s="24"/>
      <c r="D11378" s="24"/>
      <c r="E11378" s="24"/>
      <c r="F11378" s="29"/>
      <c r="G11378" s="24"/>
      <c r="H11378" s="24"/>
    </row>
    <row r="11379" spans="2:8">
      <c r="B11379" s="24"/>
      <c r="C11379" s="24"/>
      <c r="D11379" s="24"/>
      <c r="E11379" s="24"/>
      <c r="F11379" s="29"/>
      <c r="G11379" s="24"/>
      <c r="H11379" s="24"/>
    </row>
    <row r="11380" spans="2:8">
      <c r="B11380" s="24"/>
      <c r="C11380" s="24"/>
      <c r="D11380" s="24"/>
      <c r="E11380" s="24"/>
      <c r="F11380" s="29"/>
      <c r="G11380" s="24"/>
      <c r="H11380" s="24"/>
    </row>
    <row r="11381" spans="2:8">
      <c r="B11381" s="24"/>
      <c r="C11381" s="24"/>
      <c r="D11381" s="24"/>
      <c r="E11381" s="24"/>
      <c r="F11381" s="29"/>
      <c r="G11381" s="24"/>
      <c r="H11381" s="24"/>
    </row>
    <row r="11382" spans="2:8">
      <c r="B11382" s="24"/>
      <c r="C11382" s="24"/>
      <c r="D11382" s="24"/>
      <c r="E11382" s="24"/>
      <c r="F11382" s="29"/>
      <c r="G11382" s="24"/>
      <c r="H11382" s="24"/>
    </row>
    <row r="11383" spans="2:8">
      <c r="B11383" s="24"/>
      <c r="C11383" s="24"/>
      <c r="D11383" s="24"/>
      <c r="E11383" s="24"/>
      <c r="F11383" s="29"/>
      <c r="G11383" s="24"/>
      <c r="H11383" s="24"/>
    </row>
    <row r="11384" spans="2:8">
      <c r="B11384" s="24"/>
      <c r="C11384" s="24"/>
      <c r="D11384" s="24"/>
      <c r="E11384" s="24"/>
      <c r="F11384" s="29"/>
      <c r="G11384" s="24"/>
      <c r="H11384" s="24"/>
    </row>
    <row r="11385" spans="2:8">
      <c r="B11385" s="24"/>
      <c r="C11385" s="24"/>
      <c r="D11385" s="24"/>
      <c r="E11385" s="24"/>
      <c r="F11385" s="29"/>
      <c r="G11385" s="24"/>
      <c r="H11385" s="24"/>
    </row>
    <row r="11386" spans="2:8">
      <c r="B11386" s="24"/>
      <c r="C11386" s="24"/>
      <c r="D11386" s="24"/>
      <c r="E11386" s="24"/>
      <c r="F11386" s="29"/>
      <c r="G11386" s="24"/>
      <c r="H11386" s="24"/>
    </row>
    <row r="11387" spans="2:8">
      <c r="B11387" s="24"/>
      <c r="C11387" s="24"/>
      <c r="D11387" s="24"/>
      <c r="E11387" s="24"/>
      <c r="F11387" s="29"/>
      <c r="G11387" s="24"/>
      <c r="H11387" s="24"/>
    </row>
    <row r="11388" spans="2:8">
      <c r="B11388" s="24"/>
      <c r="C11388" s="24"/>
      <c r="D11388" s="24"/>
      <c r="E11388" s="24"/>
      <c r="F11388" s="29"/>
      <c r="G11388" s="24"/>
      <c r="H11388" s="24"/>
    </row>
    <row r="11389" spans="2:8">
      <c r="B11389" s="24"/>
      <c r="C11389" s="24"/>
      <c r="D11389" s="24"/>
      <c r="E11389" s="24"/>
      <c r="F11389" s="29"/>
      <c r="G11389" s="24"/>
      <c r="H11389" s="24"/>
    </row>
    <row r="11390" spans="2:8">
      <c r="B11390" s="24"/>
      <c r="C11390" s="24"/>
      <c r="D11390" s="24"/>
      <c r="E11390" s="24"/>
      <c r="F11390" s="29"/>
      <c r="G11390" s="24"/>
      <c r="H11390" s="24"/>
    </row>
    <row r="11391" spans="2:8">
      <c r="B11391" s="24"/>
      <c r="C11391" s="24"/>
      <c r="D11391" s="24"/>
      <c r="E11391" s="24"/>
      <c r="F11391" s="29"/>
      <c r="G11391" s="24"/>
      <c r="H11391" s="24"/>
    </row>
    <row r="11392" spans="2:8">
      <c r="B11392" s="24"/>
      <c r="C11392" s="24"/>
      <c r="D11392" s="24"/>
      <c r="E11392" s="24"/>
      <c r="F11392" s="29"/>
      <c r="G11392" s="24"/>
      <c r="H11392" s="24"/>
    </row>
    <row r="11393" spans="2:8">
      <c r="B11393" s="24"/>
      <c r="C11393" s="24"/>
      <c r="D11393" s="24"/>
      <c r="E11393" s="24"/>
      <c r="F11393" s="29"/>
      <c r="G11393" s="24"/>
      <c r="H11393" s="24"/>
    </row>
    <row r="11394" spans="2:8">
      <c r="B11394" s="24"/>
      <c r="C11394" s="24"/>
      <c r="D11394" s="24"/>
      <c r="E11394" s="24"/>
      <c r="F11394" s="29"/>
      <c r="G11394" s="24"/>
      <c r="H11394" s="24"/>
    </row>
    <row r="11395" spans="2:8">
      <c r="B11395" s="24"/>
      <c r="C11395" s="24"/>
      <c r="D11395" s="24"/>
      <c r="E11395" s="24"/>
      <c r="F11395" s="29"/>
      <c r="G11395" s="24"/>
      <c r="H11395" s="24"/>
    </row>
    <row r="11396" spans="2:8">
      <c r="B11396" s="24"/>
      <c r="C11396" s="24"/>
      <c r="D11396" s="24"/>
      <c r="E11396" s="24"/>
      <c r="F11396" s="29"/>
      <c r="G11396" s="24"/>
      <c r="H11396" s="24"/>
    </row>
    <row r="11397" spans="2:8">
      <c r="B11397" s="24"/>
      <c r="C11397" s="24"/>
      <c r="D11397" s="24"/>
      <c r="E11397" s="24"/>
      <c r="F11397" s="29"/>
      <c r="G11397" s="24"/>
      <c r="H11397" s="24"/>
    </row>
    <row r="11398" spans="2:8">
      <c r="B11398" s="24"/>
      <c r="C11398" s="24"/>
      <c r="D11398" s="24"/>
      <c r="E11398" s="24"/>
      <c r="F11398" s="29"/>
      <c r="G11398" s="24"/>
      <c r="H11398" s="24"/>
    </row>
    <row r="11399" spans="2:8">
      <c r="B11399" s="24"/>
      <c r="C11399" s="24"/>
      <c r="D11399" s="24"/>
      <c r="E11399" s="24"/>
      <c r="F11399" s="29"/>
      <c r="G11399" s="24"/>
      <c r="H11399" s="24"/>
    </row>
    <row r="11400" spans="2:8">
      <c r="B11400" s="24"/>
      <c r="C11400" s="24"/>
      <c r="D11400" s="24"/>
      <c r="E11400" s="24"/>
      <c r="F11400" s="29"/>
      <c r="G11400" s="24"/>
      <c r="H11400" s="24"/>
    </row>
    <row r="11401" spans="2:8">
      <c r="B11401" s="24"/>
      <c r="C11401" s="24"/>
      <c r="D11401" s="24"/>
      <c r="E11401" s="24"/>
      <c r="F11401" s="29"/>
      <c r="G11401" s="24"/>
      <c r="H11401" s="24"/>
    </row>
    <row r="11402" spans="2:8">
      <c r="B11402" s="24"/>
      <c r="C11402" s="24"/>
      <c r="D11402" s="24"/>
      <c r="E11402" s="24"/>
      <c r="F11402" s="29"/>
      <c r="G11402" s="24"/>
      <c r="H11402" s="24"/>
    </row>
    <row r="11403" spans="2:8">
      <c r="B11403" s="24"/>
      <c r="C11403" s="24"/>
      <c r="D11403" s="24"/>
      <c r="E11403" s="24"/>
      <c r="F11403" s="29"/>
      <c r="G11403" s="24"/>
      <c r="H11403" s="24"/>
    </row>
    <row r="11404" spans="2:8">
      <c r="B11404" s="24"/>
      <c r="C11404" s="24"/>
      <c r="D11404" s="24"/>
      <c r="E11404" s="24"/>
      <c r="F11404" s="29"/>
      <c r="G11404" s="24"/>
      <c r="H11404" s="24"/>
    </row>
    <row r="11405" spans="2:8">
      <c r="B11405" s="24"/>
      <c r="C11405" s="24"/>
      <c r="D11405" s="24"/>
      <c r="E11405" s="24"/>
      <c r="F11405" s="29"/>
      <c r="G11405" s="24"/>
      <c r="H11405" s="24"/>
    </row>
    <row r="11406" spans="2:8">
      <c r="B11406" s="24"/>
      <c r="C11406" s="24"/>
      <c r="D11406" s="24"/>
      <c r="E11406" s="24"/>
      <c r="F11406" s="29"/>
      <c r="G11406" s="24"/>
      <c r="H11406" s="24"/>
    </row>
    <row r="11407" spans="2:8">
      <c r="B11407" s="24"/>
      <c r="C11407" s="24"/>
      <c r="D11407" s="24"/>
      <c r="E11407" s="24"/>
      <c r="F11407" s="29"/>
      <c r="G11407" s="24"/>
      <c r="H11407" s="24"/>
    </row>
    <row r="11408" spans="2:8">
      <c r="B11408" s="24"/>
      <c r="C11408" s="24"/>
      <c r="D11408" s="24"/>
      <c r="E11408" s="24"/>
      <c r="F11408" s="29"/>
      <c r="G11408" s="24"/>
      <c r="H11408" s="24"/>
    </row>
    <row r="11409" spans="2:8">
      <c r="B11409" s="24"/>
      <c r="C11409" s="24"/>
      <c r="D11409" s="24"/>
      <c r="E11409" s="24"/>
      <c r="F11409" s="29"/>
      <c r="G11409" s="24"/>
      <c r="H11409" s="24"/>
    </row>
    <row r="11410" spans="2:8">
      <c r="B11410" s="24"/>
      <c r="C11410" s="24"/>
      <c r="D11410" s="24"/>
      <c r="E11410" s="24"/>
      <c r="F11410" s="29"/>
      <c r="G11410" s="24"/>
      <c r="H11410" s="24"/>
    </row>
    <row r="11411" spans="2:8">
      <c r="B11411" s="24"/>
      <c r="C11411" s="24"/>
      <c r="D11411" s="24"/>
      <c r="E11411" s="24"/>
      <c r="F11411" s="29"/>
      <c r="G11411" s="24"/>
      <c r="H11411" s="24"/>
    </row>
    <row r="11412" spans="2:8">
      <c r="B11412" s="24"/>
      <c r="C11412" s="24"/>
      <c r="D11412" s="24"/>
      <c r="E11412" s="24"/>
      <c r="F11412" s="29"/>
      <c r="G11412" s="24"/>
      <c r="H11412" s="24"/>
    </row>
    <row r="11413" spans="2:8">
      <c r="B11413" s="24"/>
      <c r="C11413" s="24"/>
      <c r="D11413" s="24"/>
      <c r="E11413" s="24"/>
      <c r="F11413" s="29"/>
      <c r="G11413" s="24"/>
      <c r="H11413" s="24"/>
    </row>
    <row r="11414" spans="2:8">
      <c r="B11414" s="24"/>
      <c r="C11414" s="24"/>
      <c r="D11414" s="24"/>
      <c r="E11414" s="24"/>
      <c r="F11414" s="29"/>
      <c r="G11414" s="24"/>
      <c r="H11414" s="24"/>
    </row>
    <row r="11415" spans="2:8">
      <c r="B11415" s="24"/>
      <c r="C11415" s="24"/>
      <c r="D11415" s="24"/>
      <c r="E11415" s="24"/>
      <c r="F11415" s="29"/>
      <c r="G11415" s="24"/>
      <c r="H11415" s="24"/>
    </row>
    <row r="11416" spans="2:8">
      <c r="B11416" s="24"/>
      <c r="C11416" s="24"/>
      <c r="D11416" s="24"/>
      <c r="E11416" s="24"/>
      <c r="F11416" s="29"/>
      <c r="G11416" s="24"/>
      <c r="H11416" s="24"/>
    </row>
    <row r="11417" spans="2:8">
      <c r="B11417" s="24"/>
      <c r="C11417" s="24"/>
      <c r="D11417" s="24"/>
      <c r="E11417" s="24"/>
      <c r="F11417" s="29"/>
      <c r="G11417" s="24"/>
      <c r="H11417" s="24"/>
    </row>
    <row r="11418" spans="2:8">
      <c r="B11418" s="24"/>
      <c r="C11418" s="24"/>
      <c r="D11418" s="24"/>
      <c r="E11418" s="24"/>
      <c r="F11418" s="29"/>
      <c r="G11418" s="24"/>
      <c r="H11418" s="24"/>
    </row>
    <row r="11419" spans="2:8">
      <c r="B11419" s="24"/>
      <c r="C11419" s="24"/>
      <c r="D11419" s="24"/>
      <c r="E11419" s="24"/>
      <c r="F11419" s="29"/>
      <c r="G11419" s="24"/>
      <c r="H11419" s="24"/>
    </row>
    <row r="11420" spans="2:8">
      <c r="B11420" s="24"/>
      <c r="C11420" s="24"/>
      <c r="D11420" s="24"/>
      <c r="E11420" s="24"/>
      <c r="F11420" s="29"/>
      <c r="G11420" s="24"/>
      <c r="H11420" s="24"/>
    </row>
    <row r="11421" spans="2:8">
      <c r="B11421" s="24"/>
      <c r="C11421" s="24"/>
      <c r="D11421" s="24"/>
      <c r="E11421" s="24"/>
      <c r="F11421" s="29"/>
      <c r="G11421" s="24"/>
      <c r="H11421" s="24"/>
    </row>
    <row r="11422" spans="2:8">
      <c r="B11422" s="24"/>
      <c r="C11422" s="24"/>
      <c r="D11422" s="24"/>
      <c r="E11422" s="24"/>
      <c r="F11422" s="29"/>
      <c r="G11422" s="24"/>
      <c r="H11422" s="24"/>
    </row>
    <row r="11423" spans="2:8">
      <c r="B11423" s="24"/>
      <c r="C11423" s="24"/>
      <c r="D11423" s="24"/>
      <c r="E11423" s="24"/>
      <c r="F11423" s="29"/>
      <c r="G11423" s="24"/>
      <c r="H11423" s="24"/>
    </row>
    <row r="11424" spans="2:8">
      <c r="B11424" s="24"/>
      <c r="C11424" s="24"/>
      <c r="D11424" s="24"/>
      <c r="E11424" s="24"/>
      <c r="F11424" s="29"/>
      <c r="G11424" s="24"/>
      <c r="H11424" s="24"/>
    </row>
    <row r="11425" spans="2:8">
      <c r="B11425" s="24"/>
      <c r="C11425" s="24"/>
      <c r="D11425" s="24"/>
      <c r="E11425" s="24"/>
      <c r="F11425" s="29"/>
      <c r="G11425" s="24"/>
      <c r="H11425" s="24"/>
    </row>
    <row r="11426" spans="2:8">
      <c r="B11426" s="24"/>
      <c r="C11426" s="24"/>
      <c r="D11426" s="24"/>
      <c r="E11426" s="24"/>
      <c r="F11426" s="29"/>
      <c r="G11426" s="24"/>
      <c r="H11426" s="24"/>
    </row>
    <row r="11427" spans="2:8">
      <c r="B11427" s="24"/>
      <c r="C11427" s="24"/>
      <c r="D11427" s="24"/>
      <c r="E11427" s="24"/>
      <c r="F11427" s="29"/>
      <c r="G11427" s="24"/>
      <c r="H11427" s="24"/>
    </row>
    <row r="11428" spans="2:8">
      <c r="B11428" s="24"/>
      <c r="C11428" s="24"/>
      <c r="D11428" s="24"/>
      <c r="E11428" s="24"/>
      <c r="F11428" s="29"/>
      <c r="G11428" s="24"/>
      <c r="H11428" s="24"/>
    </row>
    <row r="11429" spans="2:8">
      <c r="B11429" s="24"/>
      <c r="C11429" s="24"/>
      <c r="D11429" s="24"/>
      <c r="E11429" s="24"/>
      <c r="F11429" s="29"/>
      <c r="G11429" s="24"/>
      <c r="H11429" s="24"/>
    </row>
    <row r="11430" spans="2:8">
      <c r="B11430" s="24"/>
      <c r="C11430" s="24"/>
      <c r="D11430" s="24"/>
      <c r="E11430" s="24"/>
      <c r="F11430" s="29"/>
      <c r="G11430" s="24"/>
      <c r="H11430" s="24"/>
    </row>
    <row r="11431" spans="2:8">
      <c r="B11431" s="24"/>
      <c r="C11431" s="24"/>
      <c r="D11431" s="24"/>
      <c r="E11431" s="24"/>
      <c r="F11431" s="29"/>
      <c r="G11431" s="24"/>
      <c r="H11431" s="24"/>
    </row>
    <row r="11432" spans="2:8">
      <c r="B11432" s="24"/>
      <c r="C11432" s="24"/>
      <c r="D11432" s="24"/>
      <c r="E11432" s="24"/>
      <c r="F11432" s="29"/>
      <c r="G11432" s="24"/>
      <c r="H11432" s="24"/>
    </row>
    <row r="11433" spans="2:8">
      <c r="B11433" s="24"/>
      <c r="C11433" s="24"/>
      <c r="D11433" s="24"/>
      <c r="E11433" s="24"/>
      <c r="F11433" s="29"/>
      <c r="G11433" s="24"/>
      <c r="H11433" s="24"/>
    </row>
    <row r="11434" spans="2:8">
      <c r="B11434" s="24"/>
      <c r="C11434" s="24"/>
      <c r="D11434" s="24"/>
      <c r="E11434" s="24"/>
      <c r="F11434" s="29"/>
      <c r="G11434" s="24"/>
      <c r="H11434" s="24"/>
    </row>
    <row r="11435" spans="2:8">
      <c r="B11435" s="24"/>
      <c r="C11435" s="24"/>
      <c r="D11435" s="24"/>
      <c r="E11435" s="24"/>
      <c r="F11435" s="29"/>
      <c r="G11435" s="24"/>
      <c r="H11435" s="24"/>
    </row>
    <row r="11436" spans="2:8">
      <c r="B11436" s="24"/>
      <c r="C11436" s="24"/>
      <c r="D11436" s="24"/>
      <c r="E11436" s="24"/>
      <c r="F11436" s="29"/>
      <c r="G11436" s="24"/>
      <c r="H11436" s="24"/>
    </row>
    <row r="11437" spans="2:8">
      <c r="B11437" s="24"/>
      <c r="C11437" s="24"/>
      <c r="D11437" s="24"/>
      <c r="E11437" s="24"/>
      <c r="F11437" s="29"/>
      <c r="G11437" s="24"/>
      <c r="H11437" s="24"/>
    </row>
    <row r="11438" spans="2:8">
      <c r="B11438" s="24"/>
      <c r="C11438" s="24"/>
      <c r="D11438" s="24"/>
      <c r="E11438" s="24"/>
      <c r="F11438" s="29"/>
      <c r="G11438" s="24"/>
      <c r="H11438" s="24"/>
    </row>
    <row r="11439" spans="2:8">
      <c r="B11439" s="24"/>
      <c r="C11439" s="24"/>
      <c r="D11439" s="24"/>
      <c r="E11439" s="24"/>
      <c r="F11439" s="29"/>
      <c r="G11439" s="24"/>
      <c r="H11439" s="24"/>
    </row>
    <row r="11440" spans="2:8">
      <c r="B11440" s="24"/>
      <c r="C11440" s="24"/>
      <c r="D11440" s="24"/>
      <c r="E11440" s="24"/>
      <c r="F11440" s="29"/>
      <c r="G11440" s="24"/>
      <c r="H11440" s="24"/>
    </row>
    <row r="11441" spans="2:8">
      <c r="B11441" s="24"/>
      <c r="C11441" s="24"/>
      <c r="D11441" s="24"/>
      <c r="E11441" s="24"/>
      <c r="F11441" s="29"/>
      <c r="G11441" s="24"/>
      <c r="H11441" s="24"/>
    </row>
    <row r="11442" spans="2:8">
      <c r="B11442" s="24"/>
      <c r="C11442" s="24"/>
      <c r="D11442" s="24"/>
      <c r="E11442" s="24"/>
      <c r="F11442" s="29"/>
      <c r="G11442" s="24"/>
      <c r="H11442" s="24"/>
    </row>
    <row r="11443" spans="2:8">
      <c r="B11443" s="24"/>
      <c r="C11443" s="24"/>
      <c r="D11443" s="24"/>
      <c r="E11443" s="24"/>
      <c r="F11443" s="29"/>
      <c r="G11443" s="24"/>
      <c r="H11443" s="24"/>
    </row>
    <row r="11444" spans="2:8">
      <c r="B11444" s="24"/>
      <c r="C11444" s="24"/>
      <c r="D11444" s="24"/>
      <c r="E11444" s="24"/>
      <c r="F11444" s="29"/>
      <c r="G11444" s="24"/>
      <c r="H11444" s="24"/>
    </row>
    <row r="11445" spans="2:8">
      <c r="B11445" s="24"/>
      <c r="C11445" s="24"/>
      <c r="D11445" s="24"/>
      <c r="E11445" s="24"/>
      <c r="F11445" s="29"/>
      <c r="G11445" s="24"/>
      <c r="H11445" s="24"/>
    </row>
    <row r="11446" spans="2:8">
      <c r="B11446" s="24"/>
      <c r="C11446" s="24"/>
      <c r="D11446" s="24"/>
      <c r="E11446" s="24"/>
      <c r="F11446" s="29"/>
      <c r="G11446" s="24"/>
      <c r="H11446" s="24"/>
    </row>
    <row r="11447" spans="2:8">
      <c r="B11447" s="24"/>
      <c r="C11447" s="24"/>
      <c r="D11447" s="24"/>
      <c r="E11447" s="24"/>
      <c r="F11447" s="29"/>
      <c r="G11447" s="24"/>
      <c r="H11447" s="24"/>
    </row>
    <row r="11448" spans="2:8">
      <c r="B11448" s="24"/>
      <c r="C11448" s="24"/>
      <c r="D11448" s="24"/>
      <c r="E11448" s="24"/>
      <c r="F11448" s="29"/>
      <c r="G11448" s="24"/>
      <c r="H11448" s="24"/>
    </row>
    <row r="11449" spans="2:8">
      <c r="B11449" s="24"/>
      <c r="C11449" s="24"/>
      <c r="D11449" s="24"/>
      <c r="E11449" s="24"/>
      <c r="F11449" s="29"/>
      <c r="G11449" s="24"/>
      <c r="H11449" s="24"/>
    </row>
    <row r="11450" spans="2:8">
      <c r="B11450" s="24"/>
      <c r="C11450" s="24"/>
      <c r="D11450" s="24"/>
      <c r="E11450" s="24"/>
      <c r="F11450" s="29"/>
      <c r="G11450" s="24"/>
      <c r="H11450" s="24"/>
    </row>
    <row r="11451" spans="2:8">
      <c r="B11451" s="24"/>
      <c r="C11451" s="24"/>
      <c r="D11451" s="24"/>
      <c r="E11451" s="24"/>
      <c r="F11451" s="29"/>
      <c r="G11451" s="24"/>
      <c r="H11451" s="24"/>
    </row>
    <row r="11452" spans="2:8">
      <c r="B11452" s="24"/>
      <c r="C11452" s="24"/>
      <c r="D11452" s="24"/>
      <c r="E11452" s="24"/>
      <c r="F11452" s="29"/>
      <c r="G11452" s="24"/>
      <c r="H11452" s="24"/>
    </row>
    <row r="11453" spans="2:8">
      <c r="B11453" s="24"/>
      <c r="C11453" s="24"/>
      <c r="D11453" s="24"/>
      <c r="E11453" s="24"/>
      <c r="F11453" s="29"/>
      <c r="G11453" s="24"/>
      <c r="H11453" s="24"/>
    </row>
    <row r="11454" spans="2:8">
      <c r="B11454" s="24"/>
      <c r="C11454" s="24"/>
      <c r="D11454" s="24"/>
      <c r="E11454" s="24"/>
      <c r="F11454" s="29"/>
      <c r="G11454" s="24"/>
      <c r="H11454" s="24"/>
    </row>
    <row r="11455" spans="2:8">
      <c r="B11455" s="24"/>
      <c r="C11455" s="24"/>
      <c r="D11455" s="24"/>
      <c r="E11455" s="24"/>
      <c r="F11455" s="29"/>
      <c r="G11455" s="24"/>
      <c r="H11455" s="24"/>
    </row>
    <row r="11456" spans="2:8">
      <c r="B11456" s="24"/>
      <c r="C11456" s="24"/>
      <c r="D11456" s="24"/>
      <c r="E11456" s="24"/>
      <c r="F11456" s="29"/>
      <c r="G11456" s="24"/>
      <c r="H11456" s="24"/>
    </row>
    <row r="11457" spans="2:8">
      <c r="B11457" s="24"/>
      <c r="C11457" s="24"/>
      <c r="D11457" s="24"/>
      <c r="E11457" s="24"/>
      <c r="F11457" s="29"/>
      <c r="G11457" s="24"/>
      <c r="H11457" s="24"/>
    </row>
    <row r="11458" spans="2:8">
      <c r="B11458" s="24"/>
      <c r="C11458" s="24"/>
      <c r="D11458" s="24"/>
      <c r="E11458" s="24"/>
      <c r="F11458" s="29"/>
      <c r="G11458" s="24"/>
      <c r="H11458" s="24"/>
    </row>
    <row r="11459" spans="2:8">
      <c r="B11459" s="24"/>
      <c r="C11459" s="24"/>
      <c r="D11459" s="24"/>
      <c r="E11459" s="24"/>
      <c r="F11459" s="29"/>
      <c r="G11459" s="24"/>
      <c r="H11459" s="24"/>
    </row>
    <row r="11460" spans="2:8">
      <c r="B11460" s="24"/>
      <c r="C11460" s="24"/>
      <c r="D11460" s="24"/>
      <c r="E11460" s="24"/>
      <c r="F11460" s="29"/>
      <c r="G11460" s="24"/>
      <c r="H11460" s="24"/>
    </row>
    <row r="11461" spans="2:8">
      <c r="B11461" s="24"/>
      <c r="C11461" s="24"/>
      <c r="D11461" s="24"/>
      <c r="E11461" s="24"/>
      <c r="F11461" s="29"/>
      <c r="G11461" s="24"/>
      <c r="H11461" s="24"/>
    </row>
    <row r="11462" spans="2:8">
      <c r="B11462" s="24"/>
      <c r="C11462" s="24"/>
      <c r="D11462" s="24"/>
      <c r="E11462" s="24"/>
      <c r="F11462" s="29"/>
      <c r="G11462" s="24"/>
      <c r="H11462" s="24"/>
    </row>
    <row r="11463" spans="2:8">
      <c r="B11463" s="24"/>
      <c r="C11463" s="24"/>
      <c r="D11463" s="24"/>
      <c r="E11463" s="24"/>
      <c r="F11463" s="29"/>
      <c r="G11463" s="24"/>
      <c r="H11463" s="24"/>
    </row>
    <row r="11464" spans="2:8">
      <c r="B11464" s="24"/>
      <c r="C11464" s="24"/>
      <c r="D11464" s="24"/>
      <c r="E11464" s="24"/>
      <c r="F11464" s="29"/>
      <c r="G11464" s="24"/>
      <c r="H11464" s="24"/>
    </row>
    <row r="11465" spans="2:8">
      <c r="B11465" s="24"/>
      <c r="C11465" s="24"/>
      <c r="D11465" s="24"/>
      <c r="E11465" s="24"/>
      <c r="F11465" s="29"/>
      <c r="G11465" s="24"/>
      <c r="H11465" s="24"/>
    </row>
    <row r="11466" spans="2:8">
      <c r="B11466" s="24"/>
      <c r="C11466" s="24"/>
      <c r="D11466" s="24"/>
      <c r="E11466" s="24"/>
      <c r="F11466" s="29"/>
      <c r="G11466" s="24"/>
      <c r="H11466" s="24"/>
    </row>
    <row r="11467" spans="2:8">
      <c r="B11467" s="24"/>
      <c r="C11467" s="24"/>
      <c r="D11467" s="24"/>
      <c r="E11467" s="24"/>
      <c r="F11467" s="29"/>
      <c r="G11467" s="24"/>
      <c r="H11467" s="24"/>
    </row>
    <row r="11468" spans="2:8">
      <c r="B11468" s="24"/>
      <c r="C11468" s="24"/>
      <c r="D11468" s="24"/>
      <c r="E11468" s="24"/>
      <c r="F11468" s="29"/>
      <c r="G11468" s="24"/>
      <c r="H11468" s="24"/>
    </row>
    <row r="11469" spans="2:8">
      <c r="B11469" s="24"/>
      <c r="C11469" s="24"/>
      <c r="D11469" s="24"/>
      <c r="E11469" s="24"/>
      <c r="F11469" s="29"/>
      <c r="G11469" s="24"/>
      <c r="H11469" s="24"/>
    </row>
    <row r="11470" spans="2:8">
      <c r="B11470" s="24"/>
      <c r="C11470" s="24"/>
      <c r="D11470" s="24"/>
      <c r="E11470" s="24"/>
      <c r="F11470" s="29"/>
      <c r="G11470" s="24"/>
      <c r="H11470" s="24"/>
    </row>
    <row r="11471" spans="2:8">
      <c r="B11471" s="24"/>
      <c r="C11471" s="24"/>
      <c r="D11471" s="24"/>
      <c r="E11471" s="24"/>
      <c r="F11471" s="29"/>
      <c r="G11471" s="24"/>
      <c r="H11471" s="24"/>
    </row>
    <row r="11472" spans="2:8">
      <c r="B11472" s="24"/>
      <c r="C11472" s="24"/>
      <c r="D11472" s="24"/>
      <c r="E11472" s="24"/>
      <c r="F11472" s="29"/>
      <c r="G11472" s="24"/>
      <c r="H11472" s="24"/>
    </row>
    <row r="11473" spans="2:8">
      <c r="B11473" s="24"/>
      <c r="C11473" s="24"/>
      <c r="D11473" s="24"/>
      <c r="E11473" s="24"/>
      <c r="F11473" s="29"/>
      <c r="G11473" s="24"/>
      <c r="H11473" s="24"/>
    </row>
    <row r="11474" spans="2:8">
      <c r="B11474" s="24"/>
      <c r="C11474" s="24"/>
      <c r="D11474" s="24"/>
      <c r="E11474" s="24"/>
      <c r="F11474" s="29"/>
      <c r="G11474" s="24"/>
      <c r="H11474" s="24"/>
    </row>
    <row r="11475" spans="2:8">
      <c r="B11475" s="24"/>
      <c r="C11475" s="24"/>
      <c r="D11475" s="24"/>
      <c r="E11475" s="24"/>
      <c r="F11475" s="29"/>
      <c r="G11475" s="24"/>
      <c r="H11475" s="24"/>
    </row>
    <row r="11476" spans="2:8">
      <c r="B11476" s="24"/>
      <c r="C11476" s="24"/>
      <c r="D11476" s="24"/>
      <c r="E11476" s="24"/>
      <c r="F11476" s="29"/>
      <c r="G11476" s="24"/>
      <c r="H11476" s="24"/>
    </row>
    <row r="11477" spans="2:8">
      <c r="B11477" s="24"/>
      <c r="C11477" s="24"/>
      <c r="D11477" s="24"/>
      <c r="E11477" s="24"/>
      <c r="F11477" s="29"/>
      <c r="G11477" s="24"/>
      <c r="H11477" s="24"/>
    </row>
    <row r="11478" spans="2:8">
      <c r="B11478" s="24"/>
      <c r="C11478" s="24"/>
      <c r="D11478" s="24"/>
      <c r="E11478" s="24"/>
      <c r="F11478" s="29"/>
      <c r="G11478" s="24"/>
      <c r="H11478" s="24"/>
    </row>
    <row r="11479" spans="2:8">
      <c r="B11479" s="24"/>
      <c r="C11479" s="24"/>
      <c r="D11479" s="24"/>
      <c r="E11479" s="24"/>
      <c r="F11479" s="29"/>
      <c r="G11479" s="24"/>
      <c r="H11479" s="24"/>
    </row>
    <row r="11480" spans="2:8">
      <c r="B11480" s="24"/>
      <c r="C11480" s="24"/>
      <c r="D11480" s="24"/>
      <c r="E11480" s="24"/>
      <c r="F11480" s="29"/>
      <c r="G11480" s="24"/>
      <c r="H11480" s="24"/>
    </row>
    <row r="11481" spans="2:8">
      <c r="B11481" s="24"/>
      <c r="C11481" s="24"/>
      <c r="D11481" s="24"/>
      <c r="E11481" s="24"/>
      <c r="F11481" s="29"/>
      <c r="G11481" s="24"/>
      <c r="H11481" s="24"/>
    </row>
    <row r="11482" spans="2:8">
      <c r="B11482" s="24"/>
      <c r="C11482" s="24"/>
      <c r="D11482" s="24"/>
      <c r="E11482" s="24"/>
      <c r="F11482" s="29"/>
      <c r="G11482" s="24"/>
      <c r="H11482" s="24"/>
    </row>
    <row r="11483" spans="2:8">
      <c r="B11483" s="24"/>
      <c r="C11483" s="24"/>
      <c r="D11483" s="24"/>
      <c r="E11483" s="24"/>
      <c r="F11483" s="29"/>
      <c r="G11483" s="24"/>
      <c r="H11483" s="24"/>
    </row>
    <row r="11484" spans="2:8">
      <c r="B11484" s="24"/>
      <c r="C11484" s="24"/>
      <c r="D11484" s="24"/>
      <c r="E11484" s="24"/>
      <c r="F11484" s="29"/>
      <c r="G11484" s="24"/>
      <c r="H11484" s="24"/>
    </row>
    <row r="11485" spans="2:8">
      <c r="B11485" s="24"/>
      <c r="C11485" s="24"/>
      <c r="D11485" s="24"/>
      <c r="E11485" s="24"/>
      <c r="F11485" s="29"/>
      <c r="G11485" s="24"/>
      <c r="H11485" s="24"/>
    </row>
    <row r="11486" spans="2:8">
      <c r="B11486" s="24"/>
      <c r="C11486" s="24"/>
      <c r="D11486" s="24"/>
      <c r="E11486" s="24"/>
      <c r="F11486" s="29"/>
      <c r="G11486" s="24"/>
      <c r="H11486" s="24"/>
    </row>
    <row r="11487" spans="2:8">
      <c r="B11487" s="24"/>
      <c r="C11487" s="24"/>
      <c r="D11487" s="24"/>
      <c r="E11487" s="24"/>
      <c r="F11487" s="29"/>
      <c r="G11487" s="24"/>
      <c r="H11487" s="24"/>
    </row>
    <row r="11488" spans="2:8">
      <c r="B11488" s="24"/>
      <c r="C11488" s="24"/>
      <c r="D11488" s="24"/>
      <c r="E11488" s="24"/>
      <c r="F11488" s="29"/>
      <c r="G11488" s="24"/>
      <c r="H11488" s="24"/>
    </row>
    <row r="11489" spans="2:8">
      <c r="B11489" s="24"/>
      <c r="C11489" s="24"/>
      <c r="D11489" s="24"/>
      <c r="E11489" s="24"/>
      <c r="F11489" s="29"/>
      <c r="G11489" s="24"/>
      <c r="H11489" s="24"/>
    </row>
    <row r="11490" spans="2:8">
      <c r="B11490" s="24"/>
      <c r="C11490" s="24"/>
      <c r="D11490" s="24"/>
      <c r="E11490" s="24"/>
      <c r="F11490" s="29"/>
      <c r="G11490" s="24"/>
      <c r="H11490" s="24"/>
    </row>
    <row r="11491" spans="2:8">
      <c r="B11491" s="24"/>
      <c r="C11491" s="24"/>
      <c r="D11491" s="24"/>
      <c r="E11491" s="24"/>
      <c r="F11491" s="29"/>
      <c r="G11491" s="24"/>
      <c r="H11491" s="24"/>
    </row>
    <row r="11492" spans="2:8">
      <c r="B11492" s="24"/>
      <c r="C11492" s="24"/>
      <c r="D11492" s="24"/>
      <c r="E11492" s="24"/>
      <c r="F11492" s="29"/>
      <c r="G11492" s="24"/>
      <c r="H11492" s="24"/>
    </row>
    <row r="11493" spans="2:8">
      <c r="B11493" s="24"/>
      <c r="C11493" s="24"/>
      <c r="D11493" s="24"/>
      <c r="E11493" s="24"/>
      <c r="F11493" s="29"/>
      <c r="G11493" s="24"/>
      <c r="H11493" s="24"/>
    </row>
    <row r="11494" spans="2:8">
      <c r="B11494" s="24"/>
      <c r="C11494" s="24"/>
      <c r="D11494" s="24"/>
      <c r="E11494" s="24"/>
      <c r="F11494" s="29"/>
      <c r="G11494" s="24"/>
      <c r="H11494" s="24"/>
    </row>
    <row r="11495" spans="2:8">
      <c r="B11495" s="24"/>
      <c r="C11495" s="24"/>
      <c r="D11495" s="24"/>
      <c r="E11495" s="24"/>
      <c r="F11495" s="29"/>
      <c r="G11495" s="24"/>
      <c r="H11495" s="24"/>
    </row>
    <row r="11496" spans="2:8">
      <c r="B11496" s="24"/>
      <c r="C11496" s="24"/>
      <c r="D11496" s="24"/>
      <c r="E11496" s="24"/>
      <c r="F11496" s="29"/>
      <c r="G11496" s="24"/>
      <c r="H11496" s="24"/>
    </row>
    <row r="11497" spans="2:8">
      <c r="B11497" s="24"/>
      <c r="C11497" s="24"/>
      <c r="D11497" s="24"/>
      <c r="E11497" s="24"/>
      <c r="F11497" s="29"/>
      <c r="G11497" s="24"/>
      <c r="H11497" s="24"/>
    </row>
    <row r="11498" spans="2:8">
      <c r="B11498" s="24"/>
      <c r="C11498" s="24"/>
      <c r="D11498" s="24"/>
      <c r="E11498" s="24"/>
      <c r="F11498" s="29"/>
      <c r="G11498" s="24"/>
      <c r="H11498" s="24"/>
    </row>
    <row r="11499" spans="2:8">
      <c r="B11499" s="24"/>
      <c r="C11499" s="24"/>
      <c r="D11499" s="24"/>
      <c r="E11499" s="24"/>
      <c r="F11499" s="29"/>
      <c r="G11499" s="24"/>
      <c r="H11499" s="24"/>
    </row>
    <row r="11500" spans="2:8">
      <c r="B11500" s="24"/>
      <c r="C11500" s="24"/>
      <c r="D11500" s="24"/>
      <c r="E11500" s="24"/>
      <c r="F11500" s="29"/>
      <c r="G11500" s="24"/>
      <c r="H11500" s="24"/>
    </row>
    <row r="11501" spans="2:8">
      <c r="B11501" s="24"/>
      <c r="C11501" s="24"/>
      <c r="D11501" s="24"/>
      <c r="E11501" s="24"/>
      <c r="F11501" s="29"/>
      <c r="G11501" s="24"/>
      <c r="H11501" s="24"/>
    </row>
    <row r="11502" spans="2:8">
      <c r="B11502" s="24"/>
      <c r="C11502" s="24"/>
      <c r="D11502" s="24"/>
      <c r="E11502" s="24"/>
      <c r="F11502" s="29"/>
      <c r="G11502" s="24"/>
      <c r="H11502" s="24"/>
    </row>
    <row r="11503" spans="2:8">
      <c r="B11503" s="24"/>
      <c r="C11503" s="24"/>
      <c r="D11503" s="24"/>
      <c r="E11503" s="24"/>
      <c r="F11503" s="29"/>
      <c r="G11503" s="24"/>
      <c r="H11503" s="24"/>
    </row>
    <row r="11504" spans="2:8">
      <c r="B11504" s="24"/>
      <c r="C11504" s="24"/>
      <c r="D11504" s="24"/>
      <c r="E11504" s="24"/>
      <c r="F11504" s="29"/>
      <c r="G11504" s="24"/>
      <c r="H11504" s="24"/>
    </row>
    <row r="11505" spans="2:8">
      <c r="B11505" s="24"/>
      <c r="C11505" s="24"/>
      <c r="D11505" s="24"/>
      <c r="E11505" s="24"/>
      <c r="F11505" s="29"/>
      <c r="G11505" s="24"/>
      <c r="H11505" s="24"/>
    </row>
    <row r="11506" spans="2:8">
      <c r="B11506" s="24"/>
      <c r="C11506" s="24"/>
      <c r="D11506" s="24"/>
      <c r="E11506" s="24"/>
      <c r="F11506" s="29"/>
      <c r="G11506" s="24"/>
      <c r="H11506" s="24"/>
    </row>
    <row r="11507" spans="2:8">
      <c r="B11507" s="24"/>
      <c r="C11507" s="24"/>
      <c r="D11507" s="24"/>
      <c r="E11507" s="24"/>
      <c r="F11507" s="29"/>
      <c r="G11507" s="24"/>
      <c r="H11507" s="24"/>
    </row>
    <row r="11508" spans="2:8">
      <c r="B11508" s="24"/>
      <c r="C11508" s="24"/>
      <c r="D11508" s="24"/>
      <c r="E11508" s="24"/>
      <c r="F11508" s="29"/>
      <c r="G11508" s="24"/>
      <c r="H11508" s="24"/>
    </row>
    <row r="11509" spans="2:8">
      <c r="B11509" s="24"/>
      <c r="C11509" s="24"/>
      <c r="D11509" s="24"/>
      <c r="E11509" s="24"/>
      <c r="F11509" s="29"/>
      <c r="G11509" s="24"/>
      <c r="H11509" s="24"/>
    </row>
    <row r="11510" spans="2:8">
      <c r="B11510" s="24"/>
      <c r="C11510" s="24"/>
      <c r="D11510" s="24"/>
      <c r="E11510" s="24"/>
      <c r="F11510" s="29"/>
      <c r="G11510" s="24"/>
      <c r="H11510" s="24"/>
    </row>
    <row r="11511" spans="2:8">
      <c r="B11511" s="24"/>
      <c r="C11511" s="24"/>
      <c r="D11511" s="24"/>
      <c r="E11511" s="24"/>
      <c r="F11511" s="29"/>
      <c r="G11511" s="24"/>
      <c r="H11511" s="24"/>
    </row>
    <row r="11512" spans="2:8">
      <c r="B11512" s="24"/>
      <c r="C11512" s="24"/>
      <c r="D11512" s="24"/>
      <c r="E11512" s="24"/>
      <c r="F11512" s="29"/>
      <c r="G11512" s="24"/>
      <c r="H11512" s="24"/>
    </row>
    <row r="11513" spans="2:8">
      <c r="B11513" s="24"/>
      <c r="C11513" s="24"/>
      <c r="D11513" s="24"/>
      <c r="E11513" s="24"/>
      <c r="F11513" s="29"/>
      <c r="G11513" s="24"/>
      <c r="H11513" s="24"/>
    </row>
    <row r="11514" spans="2:8">
      <c r="B11514" s="24"/>
      <c r="C11514" s="24"/>
      <c r="D11514" s="24"/>
      <c r="E11514" s="24"/>
      <c r="F11514" s="29"/>
      <c r="G11514" s="24"/>
      <c r="H11514" s="24"/>
    </row>
    <row r="11515" spans="2:8">
      <c r="B11515" s="24"/>
      <c r="C11515" s="24"/>
      <c r="D11515" s="24"/>
      <c r="E11515" s="24"/>
      <c r="F11515" s="29"/>
      <c r="G11515" s="24"/>
      <c r="H11515" s="24"/>
    </row>
    <row r="11516" spans="2:8">
      <c r="B11516" s="24"/>
      <c r="C11516" s="24"/>
      <c r="D11516" s="24"/>
      <c r="E11516" s="24"/>
      <c r="F11516" s="29"/>
      <c r="G11516" s="24"/>
      <c r="H11516" s="24"/>
    </row>
    <row r="11517" spans="2:8">
      <c r="B11517" s="24"/>
      <c r="C11517" s="24"/>
      <c r="D11517" s="24"/>
      <c r="E11517" s="24"/>
      <c r="F11517" s="29"/>
      <c r="G11517" s="24"/>
      <c r="H11517" s="24"/>
    </row>
    <row r="11518" spans="2:8">
      <c r="B11518" s="24"/>
      <c r="C11518" s="24"/>
      <c r="D11518" s="24"/>
      <c r="E11518" s="24"/>
      <c r="F11518" s="29"/>
      <c r="G11518" s="24"/>
      <c r="H11518" s="24"/>
    </row>
    <row r="11519" spans="2:8">
      <c r="B11519" s="24"/>
      <c r="C11519" s="24"/>
      <c r="D11519" s="24"/>
      <c r="E11519" s="24"/>
      <c r="F11519" s="29"/>
      <c r="G11519" s="24"/>
      <c r="H11519" s="24"/>
    </row>
    <row r="11520" spans="2:8">
      <c r="B11520" s="24"/>
      <c r="C11520" s="24"/>
      <c r="D11520" s="24"/>
      <c r="E11520" s="24"/>
      <c r="F11520" s="29"/>
      <c r="G11520" s="24"/>
      <c r="H11520" s="24"/>
    </row>
    <row r="11521" spans="2:8">
      <c r="B11521" s="24"/>
      <c r="C11521" s="24"/>
      <c r="D11521" s="24"/>
      <c r="E11521" s="24"/>
      <c r="F11521" s="29"/>
      <c r="G11521" s="24"/>
      <c r="H11521" s="24"/>
    </row>
    <row r="11522" spans="2:8">
      <c r="B11522" s="24"/>
      <c r="C11522" s="24"/>
      <c r="D11522" s="24"/>
      <c r="E11522" s="24"/>
      <c r="F11522" s="29"/>
      <c r="G11522" s="24"/>
      <c r="H11522" s="24"/>
    </row>
    <row r="11523" spans="2:8">
      <c r="B11523" s="24"/>
      <c r="C11523" s="24"/>
      <c r="D11523" s="24"/>
      <c r="E11523" s="24"/>
      <c r="F11523" s="29"/>
      <c r="G11523" s="24"/>
      <c r="H11523" s="24"/>
    </row>
    <row r="11524" spans="2:8">
      <c r="B11524" s="24"/>
      <c r="C11524" s="24"/>
      <c r="D11524" s="24"/>
      <c r="E11524" s="24"/>
      <c r="F11524" s="29"/>
      <c r="G11524" s="24"/>
      <c r="H11524" s="24"/>
    </row>
    <row r="11525" spans="2:8">
      <c r="B11525" s="24"/>
      <c r="C11525" s="24"/>
      <c r="D11525" s="24"/>
      <c r="E11525" s="24"/>
      <c r="F11525" s="29"/>
      <c r="G11525" s="24"/>
      <c r="H11525" s="24"/>
    </row>
    <row r="11526" spans="2:8">
      <c r="B11526" s="24"/>
      <c r="C11526" s="24"/>
      <c r="D11526" s="24"/>
      <c r="E11526" s="24"/>
      <c r="F11526" s="29"/>
      <c r="G11526" s="24"/>
      <c r="H11526" s="24"/>
    </row>
    <row r="11527" spans="2:8">
      <c r="B11527" s="24"/>
      <c r="C11527" s="24"/>
      <c r="D11527" s="24"/>
      <c r="E11527" s="24"/>
      <c r="F11527" s="29"/>
      <c r="G11527" s="24"/>
      <c r="H11527" s="24"/>
    </row>
    <row r="11528" spans="2:8">
      <c r="B11528" s="24"/>
      <c r="C11528" s="24"/>
      <c r="D11528" s="24"/>
      <c r="E11528" s="24"/>
      <c r="F11528" s="29"/>
      <c r="G11528" s="24"/>
      <c r="H11528" s="24"/>
    </row>
    <row r="11529" spans="2:8">
      <c r="B11529" s="24"/>
      <c r="C11529" s="24"/>
      <c r="D11529" s="24"/>
      <c r="E11529" s="24"/>
      <c r="F11529" s="29"/>
      <c r="G11529" s="24"/>
      <c r="H11529" s="24"/>
    </row>
    <row r="11530" spans="2:8">
      <c r="B11530" s="24"/>
      <c r="C11530" s="24"/>
      <c r="D11530" s="24"/>
      <c r="E11530" s="24"/>
      <c r="F11530" s="29"/>
      <c r="G11530" s="24"/>
      <c r="H11530" s="24"/>
    </row>
    <row r="11531" spans="2:8">
      <c r="B11531" s="24"/>
      <c r="C11531" s="24"/>
      <c r="D11531" s="24"/>
      <c r="E11531" s="24"/>
      <c r="F11531" s="29"/>
      <c r="G11531" s="24"/>
      <c r="H11531" s="24"/>
    </row>
    <row r="11532" spans="2:8">
      <c r="B11532" s="24"/>
      <c r="C11532" s="24"/>
      <c r="D11532" s="24"/>
      <c r="E11532" s="24"/>
      <c r="F11532" s="29"/>
      <c r="G11532" s="24"/>
      <c r="H11532" s="24"/>
    </row>
    <row r="11533" spans="2:8">
      <c r="B11533" s="24"/>
      <c r="C11533" s="24"/>
      <c r="D11533" s="24"/>
      <c r="E11533" s="24"/>
      <c r="F11533" s="29"/>
      <c r="G11533" s="24"/>
      <c r="H11533" s="24"/>
    </row>
    <row r="11534" spans="2:8">
      <c r="B11534" s="24"/>
      <c r="C11534" s="24"/>
      <c r="D11534" s="24"/>
      <c r="E11534" s="24"/>
      <c r="F11534" s="29"/>
      <c r="G11534" s="24"/>
      <c r="H11534" s="24"/>
    </row>
    <row r="11535" spans="2:8">
      <c r="B11535" s="24"/>
      <c r="C11535" s="24"/>
      <c r="D11535" s="24"/>
      <c r="E11535" s="24"/>
      <c r="F11535" s="29"/>
      <c r="G11535" s="24"/>
      <c r="H11535" s="24"/>
    </row>
    <row r="11536" spans="2:8">
      <c r="B11536" s="24"/>
      <c r="C11536" s="24"/>
      <c r="D11536" s="24"/>
      <c r="E11536" s="24"/>
      <c r="F11536" s="29"/>
      <c r="G11536" s="24"/>
      <c r="H11536" s="24"/>
    </row>
    <row r="11537" spans="2:8">
      <c r="B11537" s="24"/>
      <c r="C11537" s="24"/>
      <c r="D11537" s="24"/>
      <c r="E11537" s="24"/>
      <c r="F11537" s="29"/>
      <c r="G11537" s="24"/>
      <c r="H11537" s="24"/>
    </row>
    <row r="11538" spans="2:8">
      <c r="B11538" s="24"/>
      <c r="C11538" s="24"/>
      <c r="D11538" s="24"/>
      <c r="E11538" s="24"/>
      <c r="F11538" s="29"/>
      <c r="G11538" s="24"/>
      <c r="H11538" s="24"/>
    </row>
    <row r="11539" spans="2:8">
      <c r="B11539" s="24"/>
      <c r="C11539" s="24"/>
      <c r="D11539" s="24"/>
      <c r="E11539" s="24"/>
      <c r="F11539" s="29"/>
      <c r="G11539" s="24"/>
      <c r="H11539" s="24"/>
    </row>
    <row r="11540" spans="2:8">
      <c r="B11540" s="24"/>
      <c r="C11540" s="24"/>
      <c r="D11540" s="24"/>
      <c r="E11540" s="24"/>
      <c r="F11540" s="29"/>
      <c r="G11540" s="24"/>
      <c r="H11540" s="24"/>
    </row>
    <row r="11541" spans="2:8">
      <c r="B11541" s="24"/>
      <c r="C11541" s="24"/>
      <c r="D11541" s="24"/>
      <c r="E11541" s="24"/>
      <c r="F11541" s="29"/>
      <c r="G11541" s="24"/>
      <c r="H11541" s="24"/>
    </row>
    <row r="11542" spans="2:8">
      <c r="B11542" s="24"/>
      <c r="C11542" s="24"/>
      <c r="D11542" s="24"/>
      <c r="E11542" s="24"/>
      <c r="F11542" s="29"/>
      <c r="G11542" s="24"/>
      <c r="H11542" s="24"/>
    </row>
    <row r="11543" spans="2:8">
      <c r="B11543" s="24"/>
      <c r="C11543" s="24"/>
      <c r="D11543" s="24"/>
      <c r="E11543" s="24"/>
      <c r="F11543" s="29"/>
      <c r="G11543" s="24"/>
      <c r="H11543" s="24"/>
    </row>
    <row r="11544" spans="2:8">
      <c r="B11544" s="24"/>
      <c r="C11544" s="24"/>
      <c r="D11544" s="24"/>
      <c r="E11544" s="24"/>
      <c r="F11544" s="29"/>
      <c r="G11544" s="24"/>
      <c r="H11544" s="24"/>
    </row>
    <row r="11545" spans="2:8">
      <c r="B11545" s="24"/>
      <c r="C11545" s="24"/>
      <c r="D11545" s="24"/>
      <c r="E11545" s="24"/>
      <c r="F11545" s="29"/>
      <c r="G11545" s="24"/>
      <c r="H11545" s="24"/>
    </row>
    <row r="11546" spans="2:8">
      <c r="B11546" s="24"/>
      <c r="C11546" s="24"/>
      <c r="D11546" s="24"/>
      <c r="E11546" s="24"/>
      <c r="F11546" s="29"/>
      <c r="G11546" s="24"/>
      <c r="H11546" s="24"/>
    </row>
    <row r="11547" spans="2:8">
      <c r="B11547" s="24"/>
      <c r="C11547" s="24"/>
      <c r="D11547" s="24"/>
      <c r="E11547" s="24"/>
      <c r="F11547" s="29"/>
      <c r="G11547" s="24"/>
      <c r="H11547" s="24"/>
    </row>
    <row r="11548" spans="2:8">
      <c r="B11548" s="24"/>
      <c r="C11548" s="24"/>
      <c r="D11548" s="24"/>
      <c r="E11548" s="24"/>
      <c r="F11548" s="29"/>
      <c r="G11548" s="24"/>
      <c r="H11548" s="24"/>
    </row>
    <row r="11549" spans="2:8">
      <c r="B11549" s="24"/>
      <c r="C11549" s="24"/>
      <c r="D11549" s="24"/>
      <c r="E11549" s="24"/>
      <c r="F11549" s="29"/>
      <c r="G11549" s="24"/>
      <c r="H11549" s="24"/>
    </row>
    <row r="11550" spans="2:8">
      <c r="B11550" s="24"/>
      <c r="C11550" s="24"/>
      <c r="D11550" s="24"/>
      <c r="E11550" s="24"/>
      <c r="F11550" s="29"/>
      <c r="G11550" s="24"/>
      <c r="H11550" s="24"/>
    </row>
    <row r="11551" spans="2:8">
      <c r="B11551" s="24"/>
      <c r="C11551" s="24"/>
      <c r="D11551" s="24"/>
      <c r="E11551" s="24"/>
      <c r="F11551" s="29"/>
      <c r="G11551" s="24"/>
      <c r="H11551" s="24"/>
    </row>
    <row r="11552" spans="2:8">
      <c r="B11552" s="24"/>
      <c r="C11552" s="24"/>
      <c r="D11552" s="24"/>
      <c r="E11552" s="24"/>
      <c r="F11552" s="29"/>
      <c r="G11552" s="24"/>
      <c r="H11552" s="24"/>
    </row>
    <row r="11553" spans="2:8">
      <c r="B11553" s="24"/>
      <c r="C11553" s="24"/>
      <c r="D11553" s="24"/>
      <c r="E11553" s="24"/>
      <c r="F11553" s="29"/>
      <c r="G11553" s="24"/>
      <c r="H11553" s="24"/>
    </row>
    <row r="11554" spans="2:8">
      <c r="B11554" s="24"/>
      <c r="C11554" s="24"/>
      <c r="D11554" s="24"/>
      <c r="E11554" s="24"/>
      <c r="F11554" s="29"/>
      <c r="G11554" s="24"/>
      <c r="H11554" s="24"/>
    </row>
    <row r="11555" spans="2:8">
      <c r="B11555" s="24"/>
      <c r="C11555" s="24"/>
      <c r="D11555" s="24"/>
      <c r="E11555" s="24"/>
      <c r="F11555" s="29"/>
      <c r="G11555" s="24"/>
      <c r="H11555" s="24"/>
    </row>
    <row r="11556" spans="2:8">
      <c r="B11556" s="24"/>
      <c r="C11556" s="24"/>
      <c r="D11556" s="24"/>
      <c r="E11556" s="24"/>
      <c r="F11556" s="29"/>
      <c r="G11556" s="24"/>
      <c r="H11556" s="24"/>
    </row>
    <row r="11557" spans="2:8">
      <c r="B11557" s="24"/>
      <c r="C11557" s="24"/>
      <c r="D11557" s="24"/>
      <c r="E11557" s="24"/>
      <c r="F11557" s="29"/>
      <c r="G11557" s="24"/>
      <c r="H11557" s="24"/>
    </row>
    <row r="11558" spans="2:8">
      <c r="B11558" s="24"/>
      <c r="C11558" s="24"/>
      <c r="D11558" s="24"/>
      <c r="E11558" s="24"/>
      <c r="F11558" s="29"/>
      <c r="G11558" s="24"/>
      <c r="H11558" s="24"/>
    </row>
    <row r="11559" spans="2:8">
      <c r="B11559" s="24"/>
      <c r="C11559" s="24"/>
      <c r="D11559" s="24"/>
      <c r="E11559" s="24"/>
      <c r="F11559" s="29"/>
      <c r="G11559" s="24"/>
      <c r="H11559" s="24"/>
    </row>
    <row r="11560" spans="2:8">
      <c r="B11560" s="24"/>
      <c r="C11560" s="24"/>
      <c r="D11560" s="24"/>
      <c r="E11560" s="24"/>
      <c r="F11560" s="29"/>
      <c r="G11560" s="24"/>
      <c r="H11560" s="24"/>
    </row>
    <row r="11561" spans="2:8">
      <c r="B11561" s="24"/>
      <c r="C11561" s="24"/>
      <c r="D11561" s="24"/>
      <c r="E11561" s="24"/>
      <c r="F11561" s="29"/>
      <c r="G11561" s="24"/>
      <c r="H11561" s="24"/>
    </row>
    <row r="11562" spans="2:8">
      <c r="B11562" s="24"/>
      <c r="C11562" s="24"/>
      <c r="D11562" s="24"/>
      <c r="E11562" s="24"/>
      <c r="F11562" s="29"/>
      <c r="G11562" s="24"/>
      <c r="H11562" s="24"/>
    </row>
    <row r="11563" spans="2:8">
      <c r="B11563" s="24"/>
      <c r="C11563" s="24"/>
      <c r="D11563" s="24"/>
      <c r="E11563" s="24"/>
      <c r="F11563" s="29"/>
      <c r="G11563" s="24"/>
      <c r="H11563" s="24"/>
    </row>
    <row r="11564" spans="2:8">
      <c r="B11564" s="24"/>
      <c r="C11564" s="24"/>
      <c r="D11564" s="24"/>
      <c r="E11564" s="24"/>
      <c r="F11564" s="29"/>
      <c r="G11564" s="24"/>
      <c r="H11564" s="24"/>
    </row>
    <row r="11565" spans="2:8">
      <c r="B11565" s="24"/>
      <c r="C11565" s="24"/>
      <c r="D11565" s="24"/>
      <c r="E11565" s="24"/>
      <c r="F11565" s="29"/>
      <c r="G11565" s="24"/>
      <c r="H11565" s="24"/>
    </row>
    <row r="11566" spans="2:8">
      <c r="B11566" s="24"/>
      <c r="C11566" s="24"/>
      <c r="D11566" s="24"/>
      <c r="E11566" s="24"/>
      <c r="F11566" s="29"/>
      <c r="G11566" s="24"/>
      <c r="H11566" s="24"/>
    </row>
    <row r="11567" spans="2:8">
      <c r="B11567" s="24"/>
      <c r="C11567" s="24"/>
      <c r="D11567" s="24"/>
      <c r="E11567" s="24"/>
      <c r="F11567" s="29"/>
      <c r="G11567" s="24"/>
      <c r="H11567" s="24"/>
    </row>
    <row r="11568" spans="2:8">
      <c r="B11568" s="24"/>
      <c r="C11568" s="24"/>
      <c r="D11568" s="24"/>
      <c r="E11568" s="24"/>
      <c r="F11568" s="29"/>
      <c r="G11568" s="24"/>
      <c r="H11568" s="24"/>
    </row>
    <row r="11569" spans="2:8">
      <c r="B11569" s="24"/>
      <c r="C11569" s="24"/>
      <c r="D11569" s="24"/>
      <c r="E11569" s="24"/>
      <c r="F11569" s="29"/>
      <c r="G11569" s="24"/>
      <c r="H11569" s="24"/>
    </row>
    <row r="11570" spans="2:8">
      <c r="B11570" s="24"/>
      <c r="C11570" s="24"/>
      <c r="D11570" s="24"/>
      <c r="E11570" s="24"/>
      <c r="F11570" s="29"/>
      <c r="G11570" s="24"/>
      <c r="H11570" s="24"/>
    </row>
    <row r="11571" spans="2:8">
      <c r="B11571" s="24"/>
      <c r="C11571" s="24"/>
      <c r="D11571" s="24"/>
      <c r="E11571" s="24"/>
      <c r="F11571" s="29"/>
      <c r="G11571" s="24"/>
      <c r="H11571" s="24"/>
    </row>
    <row r="11572" spans="2:8">
      <c r="B11572" s="24"/>
      <c r="C11572" s="24"/>
      <c r="D11572" s="24"/>
      <c r="E11572" s="24"/>
      <c r="F11572" s="29"/>
      <c r="G11572" s="24"/>
      <c r="H11572" s="24"/>
    </row>
    <row r="11573" spans="2:8">
      <c r="B11573" s="24"/>
      <c r="C11573" s="24"/>
      <c r="D11573" s="24"/>
      <c r="E11573" s="24"/>
      <c r="F11573" s="29"/>
      <c r="G11573" s="24"/>
      <c r="H11573" s="24"/>
    </row>
    <row r="11574" spans="2:8">
      <c r="B11574" s="24"/>
      <c r="C11574" s="24"/>
      <c r="D11574" s="24"/>
      <c r="E11574" s="24"/>
      <c r="F11574" s="29"/>
      <c r="G11574" s="24"/>
      <c r="H11574" s="24"/>
    </row>
    <row r="11575" spans="2:8">
      <c r="B11575" s="24"/>
      <c r="C11575" s="24"/>
      <c r="D11575" s="24"/>
      <c r="E11575" s="24"/>
      <c r="F11575" s="29"/>
      <c r="G11575" s="24"/>
      <c r="H11575" s="24"/>
    </row>
    <row r="11576" spans="2:8">
      <c r="B11576" s="24"/>
      <c r="C11576" s="24"/>
      <c r="D11576" s="24"/>
      <c r="E11576" s="24"/>
      <c r="F11576" s="29"/>
      <c r="G11576" s="24"/>
      <c r="H11576" s="24"/>
    </row>
    <row r="11577" spans="2:8">
      <c r="B11577" s="24"/>
      <c r="C11577" s="24"/>
      <c r="D11577" s="24"/>
      <c r="E11577" s="24"/>
      <c r="F11577" s="29"/>
      <c r="G11577" s="24"/>
      <c r="H11577" s="24"/>
    </row>
    <row r="11578" spans="2:8">
      <c r="B11578" s="24"/>
      <c r="C11578" s="24"/>
      <c r="D11578" s="24"/>
      <c r="E11578" s="24"/>
      <c r="F11578" s="29"/>
      <c r="G11578" s="24"/>
      <c r="H11578" s="24"/>
    </row>
    <row r="11579" spans="2:8">
      <c r="B11579" s="24"/>
      <c r="C11579" s="24"/>
      <c r="D11579" s="24"/>
      <c r="E11579" s="24"/>
      <c r="F11579" s="29"/>
      <c r="G11579" s="24"/>
      <c r="H11579" s="24"/>
    </row>
    <row r="11580" spans="2:8">
      <c r="B11580" s="24"/>
      <c r="C11580" s="24"/>
      <c r="D11580" s="24"/>
      <c r="E11580" s="24"/>
      <c r="F11580" s="29"/>
      <c r="G11580" s="24"/>
      <c r="H11580" s="24"/>
    </row>
    <row r="11581" spans="2:8">
      <c r="B11581" s="24"/>
      <c r="C11581" s="24"/>
      <c r="D11581" s="24"/>
      <c r="E11581" s="24"/>
      <c r="F11581" s="29"/>
      <c r="G11581" s="24"/>
      <c r="H11581" s="24"/>
    </row>
    <row r="11582" spans="2:8">
      <c r="B11582" s="24"/>
      <c r="C11582" s="24"/>
      <c r="D11582" s="24"/>
      <c r="E11582" s="24"/>
      <c r="F11582" s="29"/>
      <c r="G11582" s="24"/>
      <c r="H11582" s="24"/>
    </row>
    <row r="11583" spans="2:8">
      <c r="B11583" s="24"/>
      <c r="C11583" s="24"/>
      <c r="D11583" s="24"/>
      <c r="E11583" s="24"/>
      <c r="F11583" s="29"/>
      <c r="G11583" s="24"/>
      <c r="H11583" s="24"/>
    </row>
    <row r="11584" spans="2:8">
      <c r="B11584" s="24"/>
      <c r="C11584" s="24"/>
      <c r="D11584" s="24"/>
      <c r="E11584" s="24"/>
      <c r="F11584" s="29"/>
      <c r="G11584" s="24"/>
      <c r="H11584" s="24"/>
    </row>
    <row r="11585" spans="2:8">
      <c r="B11585" s="24"/>
      <c r="C11585" s="24"/>
      <c r="D11585" s="24"/>
      <c r="E11585" s="24"/>
      <c r="F11585" s="29"/>
      <c r="G11585" s="24"/>
      <c r="H11585" s="24"/>
    </row>
    <row r="11586" spans="2:8">
      <c r="B11586" s="24"/>
      <c r="C11586" s="24"/>
      <c r="D11586" s="24"/>
      <c r="E11586" s="24"/>
      <c r="F11586" s="29"/>
      <c r="G11586" s="24"/>
      <c r="H11586" s="24"/>
    </row>
    <row r="11587" spans="2:8">
      <c r="B11587" s="24"/>
      <c r="C11587" s="24"/>
      <c r="D11587" s="24"/>
      <c r="E11587" s="24"/>
      <c r="F11587" s="29"/>
      <c r="G11587" s="24"/>
      <c r="H11587" s="24"/>
    </row>
    <row r="11588" spans="2:8">
      <c r="B11588" s="24"/>
      <c r="C11588" s="24"/>
      <c r="D11588" s="24"/>
      <c r="E11588" s="24"/>
      <c r="F11588" s="29"/>
      <c r="G11588" s="24"/>
      <c r="H11588" s="24"/>
    </row>
    <row r="11589" spans="2:8">
      <c r="B11589" s="24"/>
      <c r="C11589" s="24"/>
      <c r="D11589" s="24"/>
      <c r="E11589" s="24"/>
      <c r="F11589" s="29"/>
      <c r="G11589" s="24"/>
      <c r="H11589" s="24"/>
    </row>
    <row r="11590" spans="2:8">
      <c r="B11590" s="24"/>
      <c r="C11590" s="24"/>
      <c r="D11590" s="24"/>
      <c r="E11590" s="24"/>
      <c r="F11590" s="29"/>
      <c r="G11590" s="24"/>
      <c r="H11590" s="24"/>
    </row>
    <row r="11591" spans="2:8">
      <c r="B11591" s="24"/>
      <c r="C11591" s="24"/>
      <c r="D11591" s="24"/>
      <c r="E11591" s="24"/>
      <c r="F11591" s="29"/>
      <c r="G11591" s="24"/>
      <c r="H11591" s="24"/>
    </row>
    <row r="11592" spans="2:8">
      <c r="B11592" s="24"/>
      <c r="C11592" s="24"/>
      <c r="D11592" s="24"/>
      <c r="E11592" s="24"/>
      <c r="F11592" s="29"/>
      <c r="G11592" s="24"/>
      <c r="H11592" s="24"/>
    </row>
    <row r="11593" spans="2:8">
      <c r="B11593" s="24"/>
      <c r="C11593" s="24"/>
      <c r="D11593" s="24"/>
      <c r="E11593" s="24"/>
      <c r="F11593" s="29"/>
      <c r="G11593" s="24"/>
      <c r="H11593" s="24"/>
    </row>
    <row r="11594" spans="2:8">
      <c r="B11594" s="24"/>
      <c r="C11594" s="24"/>
      <c r="D11594" s="24"/>
      <c r="E11594" s="24"/>
      <c r="F11594" s="29"/>
      <c r="G11594" s="24"/>
      <c r="H11594" s="24"/>
    </row>
    <row r="11595" spans="2:8">
      <c r="B11595" s="24"/>
      <c r="C11595" s="24"/>
      <c r="D11595" s="24"/>
      <c r="E11595" s="24"/>
      <c r="F11595" s="29"/>
      <c r="G11595" s="24"/>
      <c r="H11595" s="24"/>
    </row>
    <row r="11596" spans="2:8">
      <c r="B11596" s="24"/>
      <c r="C11596" s="24"/>
      <c r="D11596" s="24"/>
      <c r="E11596" s="24"/>
      <c r="F11596" s="29"/>
      <c r="G11596" s="24"/>
      <c r="H11596" s="24"/>
    </row>
    <row r="11597" spans="2:8">
      <c r="B11597" s="24"/>
      <c r="C11597" s="24"/>
      <c r="D11597" s="24"/>
      <c r="E11597" s="24"/>
      <c r="F11597" s="29"/>
      <c r="G11597" s="24"/>
      <c r="H11597" s="24"/>
    </row>
    <row r="11598" spans="2:8">
      <c r="B11598" s="24"/>
      <c r="C11598" s="24"/>
      <c r="D11598" s="24"/>
      <c r="E11598" s="24"/>
      <c r="F11598" s="29"/>
      <c r="G11598" s="24"/>
      <c r="H11598" s="24"/>
    </row>
    <row r="11599" spans="2:8">
      <c r="B11599" s="24"/>
      <c r="C11599" s="24"/>
      <c r="D11599" s="24"/>
      <c r="E11599" s="24"/>
      <c r="F11599" s="29"/>
      <c r="G11599" s="24"/>
      <c r="H11599" s="24"/>
    </row>
    <row r="11600" spans="2:8">
      <c r="B11600" s="24"/>
      <c r="C11600" s="24"/>
      <c r="D11600" s="24"/>
      <c r="E11600" s="24"/>
      <c r="F11600" s="29"/>
      <c r="G11600" s="24"/>
      <c r="H11600" s="24"/>
    </row>
    <row r="11601" spans="2:8">
      <c r="B11601" s="24"/>
      <c r="C11601" s="24"/>
      <c r="D11601" s="24"/>
      <c r="E11601" s="24"/>
      <c r="F11601" s="29"/>
      <c r="G11601" s="24"/>
      <c r="H11601" s="24"/>
    </row>
    <row r="11602" spans="2:8">
      <c r="B11602" s="24"/>
      <c r="C11602" s="24"/>
      <c r="D11602" s="24"/>
      <c r="E11602" s="24"/>
      <c r="F11602" s="29"/>
      <c r="G11602" s="24"/>
      <c r="H11602" s="24"/>
    </row>
    <row r="11603" spans="2:8">
      <c r="B11603" s="24"/>
      <c r="C11603" s="24"/>
      <c r="D11603" s="24"/>
      <c r="E11603" s="24"/>
      <c r="F11603" s="29"/>
      <c r="G11603" s="24"/>
      <c r="H11603" s="24"/>
    </row>
    <row r="11604" spans="2:8">
      <c r="B11604" s="24"/>
      <c r="C11604" s="24"/>
      <c r="D11604" s="24"/>
      <c r="E11604" s="24"/>
      <c r="F11604" s="29"/>
      <c r="G11604" s="24"/>
      <c r="H11604" s="24"/>
    </row>
    <row r="11605" spans="2:8">
      <c r="B11605" s="24"/>
      <c r="C11605" s="24"/>
      <c r="D11605" s="24"/>
      <c r="E11605" s="24"/>
      <c r="F11605" s="29"/>
      <c r="G11605" s="24"/>
      <c r="H11605" s="24"/>
    </row>
    <row r="11606" spans="2:8">
      <c r="B11606" s="24"/>
      <c r="C11606" s="24"/>
      <c r="D11606" s="24"/>
      <c r="E11606" s="24"/>
      <c r="F11606" s="29"/>
      <c r="G11606" s="24"/>
      <c r="H11606" s="24"/>
    </row>
    <row r="11607" spans="2:8">
      <c r="B11607" s="24"/>
      <c r="C11607" s="24"/>
      <c r="D11607" s="24"/>
      <c r="E11607" s="24"/>
      <c r="F11607" s="29"/>
      <c r="G11607" s="24"/>
      <c r="H11607" s="24"/>
    </row>
    <row r="11608" spans="2:8">
      <c r="B11608" s="24"/>
      <c r="C11608" s="24"/>
      <c r="D11608" s="24"/>
      <c r="E11608" s="24"/>
      <c r="F11608" s="29"/>
      <c r="G11608" s="24"/>
      <c r="H11608" s="24"/>
    </row>
    <row r="11609" spans="2:8">
      <c r="B11609" s="24"/>
      <c r="C11609" s="24"/>
      <c r="D11609" s="24"/>
      <c r="E11609" s="24"/>
      <c r="F11609" s="29"/>
      <c r="G11609" s="24"/>
      <c r="H11609" s="24"/>
    </row>
    <row r="11610" spans="2:8">
      <c r="B11610" s="24"/>
      <c r="C11610" s="24"/>
      <c r="D11610" s="24"/>
      <c r="E11610" s="24"/>
      <c r="F11610" s="29"/>
      <c r="G11610" s="24"/>
      <c r="H11610" s="24"/>
    </row>
    <row r="11611" spans="2:8">
      <c r="B11611" s="24"/>
      <c r="C11611" s="24"/>
      <c r="D11611" s="24"/>
      <c r="E11611" s="24"/>
      <c r="F11611" s="29"/>
      <c r="G11611" s="24"/>
      <c r="H11611" s="24"/>
    </row>
    <row r="11612" spans="2:8">
      <c r="B11612" s="24"/>
      <c r="C11612" s="24"/>
      <c r="D11612" s="24"/>
      <c r="E11612" s="24"/>
      <c r="F11612" s="29"/>
      <c r="G11612" s="24"/>
      <c r="H11612" s="24"/>
    </row>
    <row r="11613" spans="2:8">
      <c r="B11613" s="24"/>
      <c r="C11613" s="24"/>
      <c r="D11613" s="24"/>
      <c r="E11613" s="24"/>
      <c r="F11613" s="29"/>
      <c r="G11613" s="24"/>
      <c r="H11613" s="24"/>
    </row>
    <row r="11614" spans="2:8">
      <c r="B11614" s="24"/>
      <c r="C11614" s="24"/>
      <c r="D11614" s="24"/>
      <c r="E11614" s="24"/>
      <c r="F11614" s="29"/>
      <c r="G11614" s="24"/>
      <c r="H11614" s="24"/>
    </row>
    <row r="11615" spans="2:8">
      <c r="B11615" s="24"/>
      <c r="C11615" s="24"/>
      <c r="D11615" s="24"/>
      <c r="E11615" s="24"/>
      <c r="F11615" s="29"/>
      <c r="G11615" s="24"/>
      <c r="H11615" s="24"/>
    </row>
    <row r="11616" spans="2:8">
      <c r="B11616" s="24"/>
      <c r="C11616" s="24"/>
      <c r="D11616" s="24"/>
      <c r="E11616" s="24"/>
      <c r="F11616" s="29"/>
      <c r="G11616" s="24"/>
      <c r="H11616" s="24"/>
    </row>
    <row r="11617" spans="2:8">
      <c r="B11617" s="24"/>
      <c r="C11617" s="24"/>
      <c r="D11617" s="24"/>
      <c r="E11617" s="24"/>
      <c r="F11617" s="29"/>
      <c r="G11617" s="24"/>
      <c r="H11617" s="24"/>
    </row>
    <row r="11618" spans="2:8">
      <c r="B11618" s="24"/>
      <c r="C11618" s="24"/>
      <c r="D11618" s="24"/>
      <c r="E11618" s="24"/>
      <c r="F11618" s="29"/>
      <c r="G11618" s="24"/>
      <c r="H11618" s="24"/>
    </row>
    <row r="11619" spans="2:8">
      <c r="B11619" s="24"/>
      <c r="C11619" s="24"/>
      <c r="D11619" s="24"/>
      <c r="E11619" s="24"/>
      <c r="F11619" s="29"/>
      <c r="G11619" s="24"/>
      <c r="H11619" s="24"/>
    </row>
    <row r="11620" spans="2:8">
      <c r="B11620" s="24"/>
      <c r="C11620" s="24"/>
      <c r="D11620" s="24"/>
      <c r="E11620" s="24"/>
      <c r="F11620" s="29"/>
      <c r="G11620" s="24"/>
      <c r="H11620" s="24"/>
    </row>
    <row r="11621" spans="2:8">
      <c r="B11621" s="24"/>
      <c r="C11621" s="24"/>
      <c r="D11621" s="24"/>
      <c r="E11621" s="24"/>
      <c r="F11621" s="29"/>
      <c r="G11621" s="24"/>
      <c r="H11621" s="24"/>
    </row>
    <row r="11622" spans="2:8">
      <c r="B11622" s="24"/>
      <c r="C11622" s="24"/>
      <c r="D11622" s="24"/>
      <c r="E11622" s="24"/>
      <c r="F11622" s="29"/>
      <c r="G11622" s="24"/>
      <c r="H11622" s="24"/>
    </row>
    <row r="11623" spans="2:8">
      <c r="B11623" s="24"/>
      <c r="C11623" s="24"/>
      <c r="D11623" s="24"/>
      <c r="E11623" s="24"/>
      <c r="F11623" s="29"/>
      <c r="G11623" s="24"/>
      <c r="H11623" s="24"/>
    </row>
    <row r="11624" spans="2:8">
      <c r="B11624" s="24"/>
      <c r="C11624" s="24"/>
      <c r="D11624" s="24"/>
      <c r="E11624" s="24"/>
      <c r="F11624" s="29"/>
      <c r="G11624" s="24"/>
      <c r="H11624" s="24"/>
    </row>
    <row r="11625" spans="2:8">
      <c r="B11625" s="24"/>
      <c r="C11625" s="24"/>
      <c r="D11625" s="24"/>
      <c r="E11625" s="24"/>
      <c r="F11625" s="29"/>
      <c r="G11625" s="24"/>
      <c r="H11625" s="24"/>
    </row>
    <row r="11626" spans="2:8">
      <c r="B11626" s="24"/>
      <c r="C11626" s="24"/>
      <c r="D11626" s="24"/>
      <c r="E11626" s="24"/>
      <c r="F11626" s="29"/>
      <c r="G11626" s="24"/>
      <c r="H11626" s="24"/>
    </row>
    <row r="11627" spans="2:8">
      <c r="B11627" s="24"/>
      <c r="C11627" s="24"/>
      <c r="D11627" s="24"/>
      <c r="E11627" s="24"/>
      <c r="F11627" s="29"/>
      <c r="G11627" s="24"/>
      <c r="H11627" s="24"/>
    </row>
    <row r="11628" spans="2:8">
      <c r="B11628" s="24"/>
      <c r="C11628" s="24"/>
      <c r="D11628" s="24"/>
      <c r="E11628" s="24"/>
      <c r="F11628" s="29"/>
      <c r="G11628" s="24"/>
      <c r="H11628" s="24"/>
    </row>
    <row r="11629" spans="2:8">
      <c r="B11629" s="24"/>
      <c r="C11629" s="24"/>
      <c r="D11629" s="24"/>
      <c r="E11629" s="24"/>
      <c r="F11629" s="29"/>
      <c r="G11629" s="24"/>
      <c r="H11629" s="24"/>
    </row>
    <row r="11630" spans="2:8">
      <c r="B11630" s="24"/>
      <c r="C11630" s="24"/>
      <c r="D11630" s="24"/>
      <c r="E11630" s="24"/>
      <c r="F11630" s="29"/>
      <c r="G11630" s="24"/>
      <c r="H11630" s="24"/>
    </row>
    <row r="11631" spans="2:8">
      <c r="B11631" s="24"/>
      <c r="C11631" s="24"/>
      <c r="D11631" s="24"/>
      <c r="E11631" s="24"/>
      <c r="F11631" s="29"/>
      <c r="G11631" s="24"/>
      <c r="H11631" s="24"/>
    </row>
    <row r="11632" spans="2:8">
      <c r="B11632" s="24"/>
      <c r="C11632" s="24"/>
      <c r="D11632" s="24"/>
      <c r="E11632" s="24"/>
      <c r="F11632" s="29"/>
      <c r="G11632" s="24"/>
      <c r="H11632" s="24"/>
    </row>
    <row r="11633" spans="2:8">
      <c r="B11633" s="24"/>
      <c r="C11633" s="24"/>
      <c r="D11633" s="24"/>
      <c r="E11633" s="24"/>
      <c r="F11633" s="29"/>
      <c r="G11633" s="24"/>
      <c r="H11633" s="24"/>
    </row>
    <row r="11634" spans="2:8">
      <c r="B11634" s="24"/>
      <c r="C11634" s="24"/>
      <c r="D11634" s="24"/>
      <c r="E11634" s="24"/>
      <c r="F11634" s="29"/>
      <c r="G11634" s="24"/>
      <c r="H11634" s="24"/>
    </row>
    <row r="11635" spans="2:8">
      <c r="B11635" s="24"/>
      <c r="C11635" s="24"/>
      <c r="D11635" s="24"/>
      <c r="E11635" s="24"/>
      <c r="F11635" s="29"/>
      <c r="G11635" s="24"/>
      <c r="H11635" s="24"/>
    </row>
    <row r="11636" spans="2:8">
      <c r="B11636" s="24"/>
      <c r="C11636" s="24"/>
      <c r="D11636" s="24"/>
      <c r="E11636" s="24"/>
      <c r="F11636" s="29"/>
      <c r="G11636" s="24"/>
      <c r="H11636" s="24"/>
    </row>
    <row r="11637" spans="2:8">
      <c r="B11637" s="24"/>
      <c r="C11637" s="24"/>
      <c r="D11637" s="24"/>
      <c r="E11637" s="24"/>
      <c r="F11637" s="29"/>
      <c r="G11637" s="24"/>
      <c r="H11637" s="24"/>
    </row>
    <row r="11638" spans="2:8">
      <c r="B11638" s="24"/>
      <c r="C11638" s="24"/>
      <c r="D11638" s="24"/>
      <c r="E11638" s="24"/>
      <c r="F11638" s="29"/>
      <c r="G11638" s="24"/>
      <c r="H11638" s="24"/>
    </row>
    <row r="11639" spans="2:8">
      <c r="B11639" s="24"/>
      <c r="C11639" s="24"/>
      <c r="D11639" s="24"/>
      <c r="E11639" s="24"/>
      <c r="F11639" s="29"/>
      <c r="G11639" s="24"/>
      <c r="H11639" s="24"/>
    </row>
    <row r="11640" spans="2:8">
      <c r="B11640" s="24"/>
      <c r="C11640" s="24"/>
      <c r="D11640" s="24"/>
      <c r="E11640" s="24"/>
      <c r="F11640" s="29"/>
      <c r="G11640" s="24"/>
      <c r="H11640" s="24"/>
    </row>
    <row r="11641" spans="2:8">
      <c r="B11641" s="24"/>
      <c r="C11641" s="24"/>
      <c r="D11641" s="24"/>
      <c r="E11641" s="24"/>
      <c r="F11641" s="29"/>
      <c r="G11641" s="24"/>
      <c r="H11641" s="24"/>
    </row>
    <row r="11642" spans="2:8">
      <c r="B11642" s="24"/>
      <c r="C11642" s="24"/>
      <c r="D11642" s="24"/>
      <c r="E11642" s="24"/>
      <c r="F11642" s="29"/>
      <c r="G11642" s="24"/>
      <c r="H11642" s="24"/>
    </row>
    <row r="11643" spans="2:8">
      <c r="B11643" s="24"/>
      <c r="C11643" s="24"/>
      <c r="D11643" s="24"/>
      <c r="E11643" s="24"/>
      <c r="F11643" s="29"/>
      <c r="G11643" s="24"/>
      <c r="H11643" s="24"/>
    </row>
    <row r="11644" spans="2:8">
      <c r="B11644" s="24"/>
      <c r="C11644" s="24"/>
      <c r="D11644" s="24"/>
      <c r="E11644" s="24"/>
      <c r="F11644" s="29"/>
      <c r="G11644" s="24"/>
      <c r="H11644" s="24"/>
    </row>
    <row r="11645" spans="2:8">
      <c r="B11645" s="24"/>
      <c r="C11645" s="24"/>
      <c r="D11645" s="24"/>
      <c r="E11645" s="24"/>
      <c r="F11645" s="29"/>
      <c r="G11645" s="24"/>
      <c r="H11645" s="24"/>
    </row>
    <row r="11646" spans="2:8">
      <c r="B11646" s="24"/>
      <c r="C11646" s="24"/>
      <c r="D11646" s="24"/>
      <c r="E11646" s="24"/>
      <c r="F11646" s="29"/>
      <c r="G11646" s="24"/>
      <c r="H11646" s="24"/>
    </row>
    <row r="11647" spans="2:8">
      <c r="B11647" s="24"/>
      <c r="C11647" s="24"/>
      <c r="D11647" s="24"/>
      <c r="E11647" s="24"/>
      <c r="F11647" s="29"/>
      <c r="G11647" s="24"/>
      <c r="H11647" s="24"/>
    </row>
    <row r="11648" spans="2:8">
      <c r="B11648" s="24"/>
      <c r="C11648" s="24"/>
      <c r="D11648" s="24"/>
      <c r="E11648" s="24"/>
      <c r="F11648" s="29"/>
      <c r="G11648" s="24"/>
      <c r="H11648" s="24"/>
    </row>
    <row r="11649" spans="2:8">
      <c r="B11649" s="24"/>
      <c r="C11649" s="24"/>
      <c r="D11649" s="24"/>
      <c r="E11649" s="24"/>
      <c r="F11649" s="29"/>
      <c r="G11649" s="24"/>
      <c r="H11649" s="24"/>
    </row>
    <row r="11650" spans="2:8">
      <c r="B11650" s="24"/>
      <c r="C11650" s="24"/>
      <c r="D11650" s="24"/>
      <c r="E11650" s="24"/>
      <c r="F11650" s="29"/>
      <c r="G11650" s="24"/>
      <c r="H11650" s="24"/>
    </row>
    <row r="11651" spans="2:8">
      <c r="B11651" s="24"/>
      <c r="C11651" s="24"/>
      <c r="D11651" s="24"/>
      <c r="E11651" s="24"/>
      <c r="F11651" s="29"/>
      <c r="G11651" s="24"/>
      <c r="H11651" s="24"/>
    </row>
    <row r="11652" spans="2:8">
      <c r="B11652" s="24"/>
      <c r="C11652" s="24"/>
      <c r="D11652" s="24"/>
      <c r="E11652" s="24"/>
      <c r="F11652" s="29"/>
      <c r="G11652" s="24"/>
      <c r="H11652" s="24"/>
    </row>
    <row r="11653" spans="2:8">
      <c r="B11653" s="24"/>
      <c r="C11653" s="24"/>
      <c r="D11653" s="24"/>
      <c r="E11653" s="24"/>
      <c r="F11653" s="29"/>
      <c r="G11653" s="24"/>
      <c r="H11653" s="24"/>
    </row>
    <row r="11654" spans="2:8">
      <c r="B11654" s="24"/>
      <c r="C11654" s="24"/>
      <c r="D11654" s="24"/>
      <c r="E11654" s="24"/>
      <c r="F11654" s="29"/>
      <c r="G11654" s="24"/>
      <c r="H11654" s="24"/>
    </row>
    <row r="11655" spans="2:8">
      <c r="B11655" s="24"/>
      <c r="C11655" s="24"/>
      <c r="D11655" s="24"/>
      <c r="E11655" s="24"/>
      <c r="F11655" s="29"/>
      <c r="G11655" s="24"/>
      <c r="H11655" s="24"/>
    </row>
    <row r="11656" spans="2:8">
      <c r="B11656" s="24"/>
      <c r="C11656" s="24"/>
      <c r="D11656" s="24"/>
      <c r="E11656" s="24"/>
      <c r="F11656" s="29"/>
      <c r="G11656" s="24"/>
      <c r="H11656" s="24"/>
    </row>
    <row r="11657" spans="2:8">
      <c r="B11657" s="24"/>
      <c r="C11657" s="24"/>
      <c r="D11657" s="24"/>
      <c r="E11657" s="24"/>
      <c r="F11657" s="29"/>
      <c r="G11657" s="24"/>
      <c r="H11657" s="24"/>
    </row>
    <row r="11658" spans="2:8">
      <c r="B11658" s="24"/>
      <c r="C11658" s="24"/>
      <c r="D11658" s="24"/>
      <c r="E11658" s="24"/>
      <c r="F11658" s="29"/>
      <c r="G11658" s="24"/>
      <c r="H11658" s="24"/>
    </row>
    <row r="11659" spans="2:8">
      <c r="B11659" s="24"/>
      <c r="C11659" s="24"/>
      <c r="D11659" s="24"/>
      <c r="E11659" s="24"/>
      <c r="F11659" s="29"/>
      <c r="G11659" s="24"/>
      <c r="H11659" s="24"/>
    </row>
    <row r="11660" spans="2:8">
      <c r="B11660" s="24"/>
      <c r="C11660" s="24"/>
      <c r="D11660" s="24"/>
      <c r="E11660" s="24"/>
      <c r="F11660" s="29"/>
      <c r="G11660" s="24"/>
      <c r="H11660" s="24"/>
    </row>
    <row r="11661" spans="2:8">
      <c r="B11661" s="24"/>
      <c r="C11661" s="24"/>
      <c r="D11661" s="24"/>
      <c r="E11661" s="24"/>
      <c r="F11661" s="29"/>
      <c r="G11661" s="24"/>
      <c r="H11661" s="24"/>
    </row>
    <row r="11662" spans="2:8">
      <c r="B11662" s="24"/>
      <c r="C11662" s="24"/>
      <c r="D11662" s="24"/>
      <c r="E11662" s="24"/>
      <c r="F11662" s="29"/>
      <c r="G11662" s="24"/>
      <c r="H11662" s="24"/>
    </row>
    <row r="11663" spans="2:8">
      <c r="B11663" s="24"/>
      <c r="C11663" s="24"/>
      <c r="D11663" s="24"/>
      <c r="E11663" s="24"/>
      <c r="F11663" s="29"/>
      <c r="G11663" s="24"/>
      <c r="H11663" s="24"/>
    </row>
    <row r="11664" spans="2:8">
      <c r="B11664" s="24"/>
      <c r="C11664" s="24"/>
      <c r="D11664" s="24"/>
      <c r="E11664" s="24"/>
      <c r="F11664" s="29"/>
      <c r="G11664" s="24"/>
      <c r="H11664" s="24"/>
    </row>
    <row r="11665" spans="2:8">
      <c r="B11665" s="24"/>
      <c r="C11665" s="24"/>
      <c r="D11665" s="24"/>
      <c r="E11665" s="24"/>
      <c r="F11665" s="29"/>
      <c r="G11665" s="24"/>
      <c r="H11665" s="24"/>
    </row>
    <row r="11666" spans="2:8">
      <c r="B11666" s="24"/>
      <c r="C11666" s="24"/>
      <c r="D11666" s="24"/>
      <c r="E11666" s="24"/>
      <c r="F11666" s="29"/>
      <c r="G11666" s="24"/>
      <c r="H11666" s="24"/>
    </row>
    <row r="11667" spans="2:8">
      <c r="B11667" s="24"/>
      <c r="C11667" s="24"/>
      <c r="D11667" s="24"/>
      <c r="E11667" s="24"/>
      <c r="F11667" s="29"/>
      <c r="G11667" s="24"/>
      <c r="H11667" s="24"/>
    </row>
    <row r="11668" spans="2:8">
      <c r="B11668" s="24"/>
      <c r="C11668" s="24"/>
      <c r="D11668" s="24"/>
      <c r="E11668" s="24"/>
      <c r="F11668" s="29"/>
      <c r="G11668" s="24"/>
      <c r="H11668" s="24"/>
    </row>
    <row r="11669" spans="2:8">
      <c r="B11669" s="24"/>
      <c r="C11669" s="24"/>
      <c r="D11669" s="24"/>
      <c r="E11669" s="24"/>
      <c r="F11669" s="29"/>
      <c r="G11669" s="24"/>
      <c r="H11669" s="24"/>
    </row>
    <row r="11670" spans="2:8">
      <c r="B11670" s="24"/>
      <c r="C11670" s="24"/>
      <c r="D11670" s="24"/>
      <c r="E11670" s="24"/>
      <c r="F11670" s="29"/>
      <c r="G11670" s="24"/>
      <c r="H11670" s="24"/>
    </row>
    <row r="11671" spans="2:8">
      <c r="B11671" s="24"/>
      <c r="C11671" s="24"/>
      <c r="D11671" s="24"/>
      <c r="E11671" s="24"/>
      <c r="F11671" s="29"/>
      <c r="G11671" s="24"/>
      <c r="H11671" s="24"/>
    </row>
    <row r="11672" spans="2:8">
      <c r="B11672" s="24"/>
      <c r="C11672" s="24"/>
      <c r="D11672" s="24"/>
      <c r="E11672" s="24"/>
      <c r="F11672" s="29"/>
      <c r="G11672" s="24"/>
      <c r="H11672" s="24"/>
    </row>
    <row r="11673" spans="2:8">
      <c r="B11673" s="24"/>
      <c r="C11673" s="24"/>
      <c r="D11673" s="24"/>
      <c r="E11673" s="24"/>
      <c r="F11673" s="29"/>
      <c r="G11673" s="24"/>
      <c r="H11673" s="24"/>
    </row>
    <row r="11674" spans="2:8">
      <c r="B11674" s="24"/>
      <c r="C11674" s="24"/>
      <c r="D11674" s="24"/>
      <c r="E11674" s="24"/>
      <c r="F11674" s="29"/>
      <c r="G11674" s="24"/>
      <c r="H11674" s="24"/>
    </row>
    <row r="11675" spans="2:8">
      <c r="B11675" s="24"/>
      <c r="C11675" s="24"/>
      <c r="D11675" s="24"/>
      <c r="E11675" s="24"/>
      <c r="F11675" s="29"/>
      <c r="G11675" s="24"/>
      <c r="H11675" s="24"/>
    </row>
    <row r="11676" spans="2:8">
      <c r="B11676" s="24"/>
      <c r="C11676" s="24"/>
      <c r="D11676" s="24"/>
      <c r="E11676" s="24"/>
      <c r="F11676" s="29"/>
      <c r="G11676" s="24"/>
      <c r="H11676" s="24"/>
    </row>
    <row r="11677" spans="2:8">
      <c r="B11677" s="24"/>
      <c r="C11677" s="24"/>
      <c r="D11677" s="24"/>
      <c r="E11677" s="24"/>
      <c r="F11677" s="29"/>
      <c r="G11677" s="24"/>
      <c r="H11677" s="24"/>
    </row>
    <row r="11678" spans="2:8">
      <c r="B11678" s="24"/>
      <c r="C11678" s="24"/>
      <c r="D11678" s="24"/>
      <c r="E11678" s="24"/>
      <c r="F11678" s="29"/>
      <c r="G11678" s="24"/>
      <c r="H11678" s="24"/>
    </row>
    <row r="11679" spans="2:8">
      <c r="B11679" s="24"/>
      <c r="C11679" s="24"/>
      <c r="D11679" s="24"/>
      <c r="E11679" s="24"/>
      <c r="F11679" s="29"/>
      <c r="G11679" s="24"/>
      <c r="H11679" s="24"/>
    </row>
    <row r="11680" spans="2:8">
      <c r="B11680" s="24"/>
      <c r="C11680" s="24"/>
      <c r="D11680" s="24"/>
      <c r="E11680" s="24"/>
      <c r="F11680" s="29"/>
      <c r="G11680" s="24"/>
      <c r="H11680" s="24"/>
    </row>
    <row r="11681" spans="2:8">
      <c r="B11681" s="24"/>
      <c r="C11681" s="24"/>
      <c r="D11681" s="24"/>
      <c r="E11681" s="24"/>
      <c r="F11681" s="29"/>
      <c r="G11681" s="24"/>
      <c r="H11681" s="24"/>
    </row>
    <row r="11682" spans="2:8">
      <c r="B11682" s="24"/>
      <c r="C11682" s="24"/>
      <c r="D11682" s="24"/>
      <c r="E11682" s="24"/>
      <c r="F11682" s="29"/>
      <c r="G11682" s="24"/>
      <c r="H11682" s="24"/>
    </row>
    <row r="11683" spans="2:8">
      <c r="B11683" s="24"/>
      <c r="C11683" s="24"/>
      <c r="D11683" s="24"/>
      <c r="E11683" s="24"/>
      <c r="F11683" s="29"/>
      <c r="G11683" s="24"/>
      <c r="H11683" s="24"/>
    </row>
    <row r="11684" spans="2:8">
      <c r="B11684" s="24"/>
      <c r="C11684" s="24"/>
      <c r="D11684" s="24"/>
      <c r="E11684" s="24"/>
      <c r="F11684" s="29"/>
      <c r="G11684" s="24"/>
      <c r="H11684" s="24"/>
    </row>
    <row r="11685" spans="2:8">
      <c r="B11685" s="24"/>
      <c r="C11685" s="24"/>
      <c r="D11685" s="24"/>
      <c r="E11685" s="24"/>
      <c r="F11685" s="29"/>
      <c r="G11685" s="24"/>
      <c r="H11685" s="24"/>
    </row>
    <row r="11686" spans="2:8">
      <c r="B11686" s="24"/>
      <c r="C11686" s="24"/>
      <c r="D11686" s="24"/>
      <c r="E11686" s="24"/>
      <c r="F11686" s="29"/>
      <c r="G11686" s="24"/>
      <c r="H11686" s="24"/>
    </row>
    <row r="11687" spans="2:8">
      <c r="B11687" s="24"/>
      <c r="C11687" s="24"/>
      <c r="D11687" s="24"/>
      <c r="E11687" s="24"/>
      <c r="F11687" s="29"/>
      <c r="G11687" s="24"/>
      <c r="H11687" s="24"/>
    </row>
    <row r="11688" spans="2:8">
      <c r="B11688" s="24"/>
      <c r="C11688" s="24"/>
      <c r="D11688" s="24"/>
      <c r="E11688" s="24"/>
      <c r="F11688" s="29"/>
      <c r="G11688" s="24"/>
      <c r="H11688" s="24"/>
    </row>
    <row r="11689" spans="2:8">
      <c r="B11689" s="24"/>
      <c r="C11689" s="24"/>
      <c r="D11689" s="24"/>
      <c r="E11689" s="24"/>
      <c r="F11689" s="29"/>
      <c r="G11689" s="24"/>
      <c r="H11689" s="24"/>
    </row>
    <row r="11690" spans="2:8">
      <c r="B11690" s="24"/>
      <c r="C11690" s="24"/>
      <c r="D11690" s="24"/>
      <c r="E11690" s="24"/>
      <c r="F11690" s="29"/>
      <c r="G11690" s="24"/>
      <c r="H11690" s="24"/>
    </row>
    <row r="11691" spans="2:8">
      <c r="B11691" s="24"/>
      <c r="C11691" s="24"/>
      <c r="D11691" s="24"/>
      <c r="E11691" s="24"/>
      <c r="F11691" s="29"/>
      <c r="G11691" s="24"/>
      <c r="H11691" s="24"/>
    </row>
    <row r="11692" spans="2:8">
      <c r="B11692" s="24"/>
      <c r="C11692" s="24"/>
      <c r="D11692" s="24"/>
      <c r="E11692" s="24"/>
      <c r="F11692" s="29"/>
      <c r="G11692" s="24"/>
      <c r="H11692" s="24"/>
    </row>
    <row r="11693" spans="2:8">
      <c r="B11693" s="24"/>
      <c r="C11693" s="24"/>
      <c r="D11693" s="24"/>
      <c r="E11693" s="24"/>
      <c r="F11693" s="29"/>
      <c r="G11693" s="24"/>
      <c r="H11693" s="24"/>
    </row>
    <row r="11694" spans="2:8">
      <c r="B11694" s="24"/>
      <c r="C11694" s="24"/>
      <c r="D11694" s="24"/>
      <c r="E11694" s="24"/>
      <c r="F11694" s="29"/>
      <c r="G11694" s="24"/>
      <c r="H11694" s="24"/>
    </row>
    <row r="11695" spans="2:8">
      <c r="B11695" s="24"/>
      <c r="C11695" s="24"/>
      <c r="D11695" s="24"/>
      <c r="E11695" s="24"/>
      <c r="F11695" s="29"/>
      <c r="G11695" s="24"/>
      <c r="H11695" s="24"/>
    </row>
    <row r="11696" spans="2:8">
      <c r="B11696" s="24"/>
      <c r="C11696" s="24"/>
      <c r="D11696" s="24"/>
      <c r="E11696" s="24"/>
      <c r="F11696" s="29"/>
      <c r="G11696" s="24"/>
      <c r="H11696" s="24"/>
    </row>
    <row r="11697" spans="2:8">
      <c r="B11697" s="24"/>
      <c r="C11697" s="24"/>
      <c r="D11697" s="24"/>
      <c r="E11697" s="24"/>
      <c r="F11697" s="29"/>
      <c r="G11697" s="24"/>
      <c r="H11697" s="24"/>
    </row>
    <row r="11698" spans="2:8">
      <c r="B11698" s="24"/>
      <c r="C11698" s="24"/>
      <c r="D11698" s="24"/>
      <c r="E11698" s="24"/>
      <c r="F11698" s="29"/>
      <c r="G11698" s="24"/>
      <c r="H11698" s="24"/>
    </row>
    <row r="11699" spans="2:8">
      <c r="B11699" s="24"/>
      <c r="C11699" s="24"/>
      <c r="D11699" s="24"/>
      <c r="E11699" s="24"/>
      <c r="F11699" s="29"/>
      <c r="G11699" s="24"/>
      <c r="H11699" s="24"/>
    </row>
    <row r="11700" spans="2:8">
      <c r="B11700" s="24"/>
      <c r="C11700" s="24"/>
      <c r="D11700" s="24"/>
      <c r="E11700" s="24"/>
      <c r="F11700" s="29"/>
      <c r="G11700" s="24"/>
      <c r="H11700" s="24"/>
    </row>
    <row r="11701" spans="2:8">
      <c r="B11701" s="24"/>
      <c r="C11701" s="24"/>
      <c r="D11701" s="24"/>
      <c r="E11701" s="24"/>
      <c r="F11701" s="29"/>
      <c r="G11701" s="24"/>
      <c r="H11701" s="24"/>
    </row>
    <row r="11702" spans="2:8">
      <c r="B11702" s="24"/>
      <c r="C11702" s="24"/>
      <c r="D11702" s="24"/>
      <c r="E11702" s="24"/>
      <c r="F11702" s="29"/>
      <c r="G11702" s="24"/>
      <c r="H11702" s="24"/>
    </row>
    <row r="11703" spans="2:8">
      <c r="B11703" s="24"/>
      <c r="C11703" s="24"/>
      <c r="D11703" s="24"/>
      <c r="E11703" s="24"/>
      <c r="F11703" s="29"/>
      <c r="G11703" s="24"/>
      <c r="H11703" s="24"/>
    </row>
    <row r="11704" spans="2:8">
      <c r="B11704" s="24"/>
      <c r="C11704" s="24"/>
      <c r="D11704" s="24"/>
      <c r="E11704" s="24"/>
      <c r="F11704" s="29"/>
      <c r="G11704" s="24"/>
      <c r="H11704" s="24"/>
    </row>
    <row r="11705" spans="2:8">
      <c r="B11705" s="24"/>
      <c r="C11705" s="24"/>
      <c r="D11705" s="24"/>
      <c r="E11705" s="24"/>
      <c r="F11705" s="29"/>
      <c r="G11705" s="24"/>
      <c r="H11705" s="24"/>
    </row>
    <row r="11706" spans="2:8">
      <c r="B11706" s="24"/>
      <c r="C11706" s="24"/>
      <c r="D11706" s="24"/>
      <c r="E11706" s="24"/>
      <c r="F11706" s="29"/>
      <c r="G11706" s="24"/>
      <c r="H11706" s="24"/>
    </row>
    <row r="11707" spans="2:8">
      <c r="B11707" s="24"/>
      <c r="C11707" s="24"/>
      <c r="D11707" s="24"/>
      <c r="E11707" s="24"/>
      <c r="F11707" s="29"/>
      <c r="G11707" s="24"/>
      <c r="H11707" s="24"/>
    </row>
    <row r="11708" spans="2:8">
      <c r="B11708" s="24"/>
      <c r="C11708" s="24"/>
      <c r="D11708" s="24"/>
      <c r="E11708" s="24"/>
      <c r="F11708" s="29"/>
      <c r="G11708" s="24"/>
      <c r="H11708" s="24"/>
    </row>
    <row r="11709" spans="2:8">
      <c r="B11709" s="24"/>
      <c r="C11709" s="24"/>
      <c r="D11709" s="24"/>
      <c r="E11709" s="24"/>
      <c r="F11709" s="29"/>
      <c r="G11709" s="24"/>
      <c r="H11709" s="24"/>
    </row>
    <row r="11710" spans="2:8">
      <c r="B11710" s="24"/>
      <c r="C11710" s="24"/>
      <c r="D11710" s="24"/>
      <c r="E11710" s="24"/>
      <c r="F11710" s="29"/>
      <c r="G11710" s="24"/>
      <c r="H11710" s="24"/>
    </row>
    <row r="11711" spans="2:8">
      <c r="B11711" s="24"/>
      <c r="C11711" s="24"/>
      <c r="D11711" s="24"/>
      <c r="E11711" s="24"/>
      <c r="F11711" s="29"/>
      <c r="G11711" s="24"/>
      <c r="H11711" s="24"/>
    </row>
    <row r="11712" spans="2:8">
      <c r="B11712" s="24"/>
      <c r="C11712" s="24"/>
      <c r="D11712" s="24"/>
      <c r="E11712" s="24"/>
      <c r="F11712" s="29"/>
      <c r="G11712" s="24"/>
      <c r="H11712" s="24"/>
    </row>
    <row r="11713" spans="2:8">
      <c r="B11713" s="24"/>
      <c r="C11713" s="24"/>
      <c r="D11713" s="24"/>
      <c r="E11713" s="24"/>
      <c r="F11713" s="29"/>
      <c r="G11713" s="24"/>
      <c r="H11713" s="24"/>
    </row>
    <row r="11714" spans="2:8">
      <c r="B11714" s="24"/>
      <c r="C11714" s="24"/>
      <c r="D11714" s="24"/>
      <c r="E11714" s="24"/>
      <c r="F11714" s="29"/>
      <c r="G11714" s="24"/>
      <c r="H11714" s="24"/>
    </row>
    <row r="11715" spans="2:8">
      <c r="B11715" s="24"/>
      <c r="C11715" s="24"/>
      <c r="D11715" s="24"/>
      <c r="E11715" s="24"/>
      <c r="F11715" s="29"/>
      <c r="G11715" s="24"/>
      <c r="H11715" s="24"/>
    </row>
    <row r="11716" spans="2:8">
      <c r="B11716" s="24"/>
      <c r="C11716" s="24"/>
      <c r="D11716" s="24"/>
      <c r="E11716" s="24"/>
      <c r="F11716" s="29"/>
      <c r="G11716" s="24"/>
      <c r="H11716" s="24"/>
    </row>
    <row r="11717" spans="2:8">
      <c r="B11717" s="24"/>
      <c r="C11717" s="24"/>
      <c r="D11717" s="24"/>
      <c r="E11717" s="24"/>
      <c r="F11717" s="29"/>
      <c r="G11717" s="24"/>
      <c r="H11717" s="24"/>
    </row>
    <row r="11718" spans="2:8">
      <c r="B11718" s="24"/>
      <c r="C11718" s="24"/>
      <c r="D11718" s="24"/>
      <c r="E11718" s="24"/>
      <c r="F11718" s="29"/>
      <c r="G11718" s="24"/>
      <c r="H11718" s="24"/>
    </row>
    <row r="11719" spans="2:8">
      <c r="B11719" s="24"/>
      <c r="C11719" s="24"/>
      <c r="D11719" s="24"/>
      <c r="E11719" s="24"/>
      <c r="F11719" s="29"/>
      <c r="G11719" s="24"/>
      <c r="H11719" s="24"/>
    </row>
    <row r="11720" spans="2:8">
      <c r="B11720" s="24"/>
      <c r="C11720" s="24"/>
      <c r="D11720" s="24"/>
      <c r="E11720" s="24"/>
      <c r="F11720" s="29"/>
      <c r="G11720" s="24"/>
      <c r="H11720" s="24"/>
    </row>
    <row r="11721" spans="2:8">
      <c r="B11721" s="24"/>
      <c r="C11721" s="24"/>
      <c r="D11721" s="24"/>
      <c r="E11721" s="24"/>
      <c r="F11721" s="29"/>
      <c r="G11721" s="24"/>
      <c r="H11721" s="24"/>
    </row>
    <row r="11722" spans="2:8">
      <c r="B11722" s="24"/>
      <c r="C11722" s="24"/>
      <c r="D11722" s="24"/>
      <c r="E11722" s="24"/>
      <c r="F11722" s="29"/>
      <c r="G11722" s="24"/>
      <c r="H11722" s="24"/>
    </row>
    <row r="11723" spans="2:8">
      <c r="B11723" s="24"/>
      <c r="C11723" s="24"/>
      <c r="D11723" s="24"/>
      <c r="E11723" s="24"/>
      <c r="F11723" s="29"/>
      <c r="G11723" s="24"/>
      <c r="H11723" s="24"/>
    </row>
    <row r="11724" spans="2:8">
      <c r="B11724" s="24"/>
      <c r="C11724" s="24"/>
      <c r="D11724" s="24"/>
      <c r="E11724" s="24"/>
      <c r="F11724" s="29"/>
      <c r="G11724" s="24"/>
      <c r="H11724" s="24"/>
    </row>
    <row r="11725" spans="2:8">
      <c r="B11725" s="24"/>
      <c r="C11725" s="24"/>
      <c r="D11725" s="24"/>
      <c r="E11725" s="24"/>
      <c r="F11725" s="29"/>
      <c r="G11725" s="24"/>
      <c r="H11725" s="24"/>
    </row>
    <row r="11726" spans="2:8">
      <c r="B11726" s="24"/>
      <c r="C11726" s="24"/>
      <c r="D11726" s="24"/>
      <c r="E11726" s="24"/>
      <c r="F11726" s="29"/>
      <c r="G11726" s="24"/>
      <c r="H11726" s="24"/>
    </row>
    <row r="11727" spans="2:8">
      <c r="B11727" s="24"/>
      <c r="C11727" s="24"/>
      <c r="D11727" s="24"/>
      <c r="E11727" s="24"/>
      <c r="F11727" s="29"/>
      <c r="G11727" s="24"/>
      <c r="H11727" s="24"/>
    </row>
    <row r="11728" spans="2:8">
      <c r="B11728" s="24"/>
      <c r="C11728" s="24"/>
      <c r="D11728" s="24"/>
      <c r="E11728" s="24"/>
      <c r="F11728" s="29"/>
      <c r="G11728" s="24"/>
      <c r="H11728" s="24"/>
    </row>
    <row r="11729" spans="2:8">
      <c r="B11729" s="24"/>
      <c r="C11729" s="24"/>
      <c r="D11729" s="24"/>
      <c r="E11729" s="24"/>
      <c r="F11729" s="29"/>
      <c r="G11729" s="24"/>
      <c r="H11729" s="24"/>
    </row>
    <row r="11730" spans="2:8">
      <c r="B11730" s="24"/>
      <c r="C11730" s="24"/>
      <c r="D11730" s="24"/>
      <c r="E11730" s="24"/>
      <c r="F11730" s="29"/>
      <c r="G11730" s="24"/>
      <c r="H11730" s="24"/>
    </row>
    <row r="11731" spans="2:8">
      <c r="B11731" s="24"/>
      <c r="C11731" s="24"/>
      <c r="D11731" s="24"/>
      <c r="E11731" s="24"/>
      <c r="F11731" s="29"/>
      <c r="G11731" s="24"/>
      <c r="H11731" s="24"/>
    </row>
    <row r="11732" spans="2:8">
      <c r="B11732" s="24"/>
      <c r="C11732" s="24"/>
      <c r="D11732" s="24"/>
      <c r="E11732" s="24"/>
      <c r="F11732" s="29"/>
      <c r="G11732" s="24"/>
      <c r="H11732" s="24"/>
    </row>
    <row r="11733" spans="2:8">
      <c r="B11733" s="24"/>
      <c r="C11733" s="24"/>
      <c r="D11733" s="24"/>
      <c r="E11733" s="24"/>
      <c r="F11733" s="29"/>
      <c r="G11733" s="24"/>
      <c r="H11733" s="24"/>
    </row>
    <row r="11734" spans="2:8">
      <c r="B11734" s="24"/>
      <c r="C11734" s="24"/>
      <c r="D11734" s="24"/>
      <c r="E11734" s="24"/>
      <c r="F11734" s="29"/>
      <c r="G11734" s="24"/>
      <c r="H11734" s="24"/>
    </row>
    <row r="11735" spans="2:8">
      <c r="B11735" s="24"/>
      <c r="C11735" s="24"/>
      <c r="D11735" s="24"/>
      <c r="E11735" s="24"/>
      <c r="F11735" s="29"/>
      <c r="G11735" s="24"/>
      <c r="H11735" s="24"/>
    </row>
    <row r="11736" spans="2:8">
      <c r="B11736" s="24"/>
      <c r="C11736" s="24"/>
      <c r="D11736" s="24"/>
      <c r="E11736" s="24"/>
      <c r="F11736" s="29"/>
      <c r="G11736" s="24"/>
      <c r="H11736" s="24"/>
    </row>
    <row r="11737" spans="2:8">
      <c r="B11737" s="24"/>
      <c r="C11737" s="24"/>
      <c r="D11737" s="24"/>
      <c r="E11737" s="24"/>
      <c r="F11737" s="29"/>
      <c r="G11737" s="24"/>
      <c r="H11737" s="24"/>
    </row>
    <row r="11738" spans="2:8">
      <c r="B11738" s="24"/>
      <c r="C11738" s="24"/>
      <c r="D11738" s="24"/>
      <c r="E11738" s="24"/>
      <c r="F11738" s="29"/>
      <c r="G11738" s="24"/>
      <c r="H11738" s="24"/>
    </row>
    <row r="11739" spans="2:8">
      <c r="B11739" s="24"/>
      <c r="C11739" s="24"/>
      <c r="D11739" s="24"/>
      <c r="E11739" s="24"/>
      <c r="F11739" s="29"/>
      <c r="G11739" s="24"/>
      <c r="H11739" s="24"/>
    </row>
    <row r="11740" spans="2:8">
      <c r="B11740" s="24"/>
      <c r="C11740" s="24"/>
      <c r="D11740" s="24"/>
      <c r="E11740" s="24"/>
      <c r="F11740" s="29"/>
      <c r="G11740" s="24"/>
      <c r="H11740" s="24"/>
    </row>
    <row r="11741" spans="2:8">
      <c r="B11741" s="24"/>
      <c r="C11741" s="24"/>
      <c r="D11741" s="24"/>
      <c r="E11741" s="24"/>
      <c r="F11741" s="29"/>
      <c r="G11741" s="24"/>
      <c r="H11741" s="24"/>
    </row>
    <row r="11742" spans="2:8">
      <c r="B11742" s="24"/>
      <c r="C11742" s="24"/>
      <c r="D11742" s="24"/>
      <c r="E11742" s="24"/>
      <c r="F11742" s="29"/>
      <c r="G11742" s="24"/>
      <c r="H11742" s="24"/>
    </row>
    <row r="11743" spans="2:8">
      <c r="B11743" s="24"/>
      <c r="C11743" s="24"/>
      <c r="D11743" s="24"/>
      <c r="E11743" s="24"/>
      <c r="F11743" s="29"/>
      <c r="G11743" s="24"/>
      <c r="H11743" s="24"/>
    </row>
    <row r="11744" spans="2:8">
      <c r="B11744" s="24"/>
      <c r="C11744" s="24"/>
      <c r="D11744" s="24"/>
      <c r="E11744" s="24"/>
      <c r="F11744" s="29"/>
      <c r="G11744" s="24"/>
      <c r="H11744" s="24"/>
    </row>
    <row r="11745" spans="2:8">
      <c r="B11745" s="24"/>
      <c r="C11745" s="24"/>
      <c r="D11745" s="24"/>
      <c r="E11745" s="24"/>
      <c r="F11745" s="29"/>
      <c r="G11745" s="24"/>
      <c r="H11745" s="24"/>
    </row>
    <row r="11746" spans="2:8">
      <c r="B11746" s="24"/>
      <c r="C11746" s="24"/>
      <c r="D11746" s="24"/>
      <c r="E11746" s="24"/>
      <c r="F11746" s="29"/>
      <c r="G11746" s="24"/>
      <c r="H11746" s="24"/>
    </row>
    <row r="11747" spans="2:8">
      <c r="B11747" s="24"/>
      <c r="C11747" s="24"/>
      <c r="D11747" s="24"/>
      <c r="E11747" s="24"/>
      <c r="F11747" s="29"/>
      <c r="G11747" s="24"/>
      <c r="H11747" s="24"/>
    </row>
    <row r="11748" spans="2:8">
      <c r="B11748" s="24"/>
      <c r="C11748" s="24"/>
      <c r="D11748" s="24"/>
      <c r="E11748" s="24"/>
      <c r="F11748" s="29"/>
      <c r="G11748" s="24"/>
      <c r="H11748" s="24"/>
    </row>
    <row r="11749" spans="2:8">
      <c r="B11749" s="24"/>
      <c r="C11749" s="24"/>
      <c r="D11749" s="24"/>
      <c r="E11749" s="24"/>
      <c r="F11749" s="29"/>
      <c r="G11749" s="24"/>
      <c r="H11749" s="24"/>
    </row>
    <row r="11750" spans="2:8">
      <c r="B11750" s="24"/>
      <c r="C11750" s="24"/>
      <c r="D11750" s="24"/>
      <c r="E11750" s="24"/>
      <c r="F11750" s="29"/>
      <c r="G11750" s="24"/>
      <c r="H11750" s="24"/>
    </row>
    <row r="11751" spans="2:8">
      <c r="B11751" s="24"/>
      <c r="C11751" s="24"/>
      <c r="D11751" s="24"/>
      <c r="E11751" s="24"/>
      <c r="F11751" s="29"/>
      <c r="G11751" s="24"/>
      <c r="H11751" s="24"/>
    </row>
    <row r="11752" spans="2:8">
      <c r="B11752" s="24"/>
      <c r="C11752" s="24"/>
      <c r="D11752" s="24"/>
      <c r="E11752" s="24"/>
      <c r="F11752" s="29"/>
      <c r="G11752" s="24"/>
      <c r="H11752" s="24"/>
    </row>
    <row r="11753" spans="2:8">
      <c r="B11753" s="24"/>
      <c r="C11753" s="24"/>
      <c r="D11753" s="24"/>
      <c r="E11753" s="24"/>
      <c r="F11753" s="29"/>
      <c r="G11753" s="24"/>
      <c r="H11753" s="24"/>
    </row>
    <row r="11754" spans="2:8">
      <c r="B11754" s="24"/>
      <c r="C11754" s="24"/>
      <c r="D11754" s="24"/>
      <c r="E11754" s="24"/>
      <c r="F11754" s="29"/>
      <c r="G11754" s="24"/>
      <c r="H11754" s="24"/>
    </row>
    <row r="11755" spans="2:8">
      <c r="B11755" s="24"/>
      <c r="C11755" s="24"/>
      <c r="D11755" s="24"/>
      <c r="E11755" s="24"/>
      <c r="F11755" s="29"/>
      <c r="G11755" s="24"/>
      <c r="H11755" s="24"/>
    </row>
    <row r="11756" spans="2:8">
      <c r="B11756" s="24"/>
      <c r="C11756" s="24"/>
      <c r="D11756" s="24"/>
      <c r="E11756" s="24"/>
      <c r="F11756" s="29"/>
      <c r="G11756" s="24"/>
      <c r="H11756" s="24"/>
    </row>
    <row r="11757" spans="2:8">
      <c r="B11757" s="24"/>
      <c r="C11757" s="24"/>
      <c r="D11757" s="24"/>
      <c r="E11757" s="24"/>
      <c r="F11757" s="29"/>
      <c r="G11757" s="24"/>
      <c r="H11757" s="24"/>
    </row>
    <row r="11758" spans="2:8">
      <c r="B11758" s="24"/>
      <c r="C11758" s="24"/>
      <c r="D11758" s="24"/>
      <c r="E11758" s="24"/>
      <c r="F11758" s="29"/>
      <c r="G11758" s="24"/>
      <c r="H11758" s="24"/>
    </row>
    <row r="11759" spans="2:8">
      <c r="B11759" s="24"/>
      <c r="C11759" s="24"/>
      <c r="D11759" s="24"/>
      <c r="E11759" s="24"/>
      <c r="F11759" s="29"/>
      <c r="G11759" s="24"/>
      <c r="H11759" s="24"/>
    </row>
    <row r="11760" spans="2:8">
      <c r="B11760" s="24"/>
      <c r="C11760" s="24"/>
      <c r="D11760" s="24"/>
      <c r="E11760" s="24"/>
      <c r="F11760" s="29"/>
      <c r="G11760" s="24"/>
      <c r="H11760" s="24"/>
    </row>
    <row r="11761" spans="2:8">
      <c r="B11761" s="24"/>
      <c r="C11761" s="24"/>
      <c r="D11761" s="24"/>
      <c r="E11761" s="24"/>
      <c r="F11761" s="29"/>
      <c r="G11761" s="24"/>
      <c r="H11761" s="24"/>
    </row>
    <row r="11762" spans="2:8">
      <c r="B11762" s="24"/>
      <c r="C11762" s="24"/>
      <c r="D11762" s="24"/>
      <c r="E11762" s="24"/>
      <c r="F11762" s="29"/>
      <c r="G11762" s="24"/>
      <c r="H11762" s="24"/>
    </row>
    <row r="11763" spans="2:8">
      <c r="B11763" s="24"/>
      <c r="C11763" s="24"/>
      <c r="D11763" s="24"/>
      <c r="E11763" s="24"/>
      <c r="F11763" s="29"/>
      <c r="G11763" s="24"/>
      <c r="H11763" s="24"/>
    </row>
    <row r="11764" spans="2:8">
      <c r="B11764" s="24"/>
      <c r="C11764" s="24"/>
      <c r="D11764" s="24"/>
      <c r="E11764" s="24"/>
      <c r="F11764" s="29"/>
      <c r="G11764" s="24"/>
      <c r="H11764" s="24"/>
    </row>
    <row r="11765" spans="2:8">
      <c r="B11765" s="24"/>
      <c r="C11765" s="24"/>
      <c r="D11765" s="24"/>
      <c r="E11765" s="24"/>
      <c r="F11765" s="29"/>
      <c r="G11765" s="24"/>
      <c r="H11765" s="24"/>
    </row>
    <row r="11766" spans="2:8">
      <c r="B11766" s="24"/>
      <c r="C11766" s="24"/>
      <c r="D11766" s="24"/>
      <c r="E11766" s="24"/>
      <c r="F11766" s="29"/>
      <c r="G11766" s="24"/>
      <c r="H11766" s="24"/>
    </row>
    <row r="11767" spans="2:8">
      <c r="B11767" s="24"/>
      <c r="C11767" s="24"/>
      <c r="D11767" s="24"/>
      <c r="E11767" s="24"/>
      <c r="F11767" s="29"/>
      <c r="G11767" s="24"/>
      <c r="H11767" s="24"/>
    </row>
    <row r="11768" spans="2:8">
      <c r="B11768" s="24"/>
      <c r="C11768" s="24"/>
      <c r="D11768" s="24"/>
      <c r="E11768" s="24"/>
      <c r="F11768" s="29"/>
      <c r="G11768" s="24"/>
      <c r="H11768" s="24"/>
    </row>
    <row r="11769" spans="2:8">
      <c r="B11769" s="24"/>
      <c r="C11769" s="24"/>
      <c r="D11769" s="24"/>
      <c r="E11769" s="24"/>
      <c r="F11769" s="29"/>
      <c r="G11769" s="24"/>
      <c r="H11769" s="24"/>
    </row>
    <row r="11770" spans="2:8">
      <c r="B11770" s="24"/>
      <c r="C11770" s="24"/>
      <c r="D11770" s="24"/>
      <c r="E11770" s="24"/>
      <c r="F11770" s="29"/>
      <c r="G11770" s="24"/>
      <c r="H11770" s="24"/>
    </row>
    <row r="11771" spans="2:8">
      <c r="B11771" s="24"/>
      <c r="C11771" s="24"/>
      <c r="D11771" s="24"/>
      <c r="E11771" s="24"/>
      <c r="F11771" s="29"/>
      <c r="G11771" s="24"/>
      <c r="H11771" s="24"/>
    </row>
    <row r="11772" spans="2:8">
      <c r="B11772" s="24"/>
      <c r="C11772" s="24"/>
      <c r="D11772" s="24"/>
      <c r="E11772" s="24"/>
      <c r="F11772" s="29"/>
      <c r="G11772" s="24"/>
      <c r="H11772" s="24"/>
    </row>
    <row r="11773" spans="2:8">
      <c r="B11773" s="24"/>
      <c r="C11773" s="24"/>
      <c r="D11773" s="24"/>
      <c r="E11773" s="24"/>
      <c r="F11773" s="29"/>
      <c r="G11773" s="24"/>
      <c r="H11773" s="24"/>
    </row>
    <row r="11774" spans="2:8">
      <c r="B11774" s="24"/>
      <c r="C11774" s="24"/>
      <c r="D11774" s="24"/>
      <c r="E11774" s="24"/>
      <c r="F11774" s="29"/>
      <c r="G11774" s="24"/>
      <c r="H11774" s="24"/>
    </row>
    <row r="11775" spans="2:8">
      <c r="B11775" s="24"/>
      <c r="C11775" s="24"/>
      <c r="D11775" s="24"/>
      <c r="E11775" s="24"/>
      <c r="F11775" s="29"/>
      <c r="G11775" s="24"/>
      <c r="H11775" s="24"/>
    </row>
    <row r="11776" spans="2:8">
      <c r="B11776" s="24"/>
      <c r="C11776" s="24"/>
      <c r="D11776" s="24"/>
      <c r="E11776" s="24"/>
      <c r="F11776" s="29"/>
      <c r="G11776" s="24"/>
      <c r="H11776" s="24"/>
    </row>
    <row r="11777" spans="2:8">
      <c r="B11777" s="24"/>
      <c r="C11777" s="24"/>
      <c r="D11777" s="24"/>
      <c r="E11777" s="24"/>
      <c r="F11777" s="29"/>
      <c r="G11777" s="24"/>
      <c r="H11777" s="24"/>
    </row>
    <row r="11778" spans="2:8">
      <c r="B11778" s="24"/>
      <c r="C11778" s="24"/>
      <c r="D11778" s="24"/>
      <c r="E11778" s="24"/>
      <c r="F11778" s="29"/>
      <c r="G11778" s="24"/>
      <c r="H11778" s="24"/>
    </row>
    <row r="11779" spans="2:8">
      <c r="B11779" s="24"/>
      <c r="C11779" s="24"/>
      <c r="D11779" s="24"/>
      <c r="E11779" s="24"/>
      <c r="F11779" s="29"/>
      <c r="G11779" s="24"/>
      <c r="H11779" s="24"/>
    </row>
    <row r="11780" spans="2:8">
      <c r="B11780" s="24"/>
      <c r="C11780" s="24"/>
      <c r="D11780" s="24"/>
      <c r="E11780" s="24"/>
      <c r="F11780" s="29"/>
      <c r="G11780" s="24"/>
      <c r="H11780" s="24"/>
    </row>
    <row r="11781" spans="2:8">
      <c r="B11781" s="24"/>
      <c r="C11781" s="24"/>
      <c r="D11781" s="24"/>
      <c r="E11781" s="24"/>
      <c r="F11781" s="29"/>
      <c r="G11781" s="24"/>
      <c r="H11781" s="24"/>
    </row>
    <row r="11782" spans="2:8">
      <c r="B11782" s="24"/>
      <c r="C11782" s="24"/>
      <c r="D11782" s="24"/>
      <c r="E11782" s="24"/>
      <c r="F11782" s="29"/>
      <c r="G11782" s="24"/>
      <c r="H11782" s="24"/>
    </row>
    <row r="11783" spans="2:8">
      <c r="B11783" s="24"/>
      <c r="C11783" s="24"/>
      <c r="D11783" s="24"/>
      <c r="E11783" s="24"/>
      <c r="F11783" s="29"/>
      <c r="G11783" s="24"/>
      <c r="H11783" s="24"/>
    </row>
    <row r="11784" spans="2:8">
      <c r="B11784" s="24"/>
      <c r="C11784" s="24"/>
      <c r="D11784" s="24"/>
      <c r="E11784" s="24"/>
      <c r="F11784" s="29"/>
      <c r="G11784" s="24"/>
      <c r="H11784" s="24"/>
    </row>
    <row r="11785" spans="2:8">
      <c r="B11785" s="24"/>
      <c r="C11785" s="24"/>
      <c r="D11785" s="24"/>
      <c r="E11785" s="24"/>
      <c r="F11785" s="29"/>
      <c r="G11785" s="24"/>
      <c r="H11785" s="24"/>
    </row>
    <row r="11786" spans="2:8">
      <c r="B11786" s="24"/>
      <c r="C11786" s="24"/>
      <c r="D11786" s="24"/>
      <c r="E11786" s="24"/>
      <c r="F11786" s="29"/>
      <c r="G11786" s="24"/>
      <c r="H11786" s="24"/>
    </row>
    <row r="11787" spans="2:8">
      <c r="B11787" s="24"/>
      <c r="C11787" s="24"/>
      <c r="D11787" s="24"/>
      <c r="E11787" s="24"/>
      <c r="F11787" s="29"/>
      <c r="G11787" s="24"/>
      <c r="H11787" s="24"/>
    </row>
    <row r="11788" spans="2:8">
      <c r="B11788" s="24"/>
      <c r="C11788" s="24"/>
      <c r="D11788" s="24"/>
      <c r="E11788" s="24"/>
      <c r="F11788" s="29"/>
      <c r="G11788" s="24"/>
      <c r="H11788" s="24"/>
    </row>
    <row r="11789" spans="2:8">
      <c r="B11789" s="24"/>
      <c r="C11789" s="24"/>
      <c r="D11789" s="24"/>
      <c r="E11789" s="24"/>
      <c r="F11789" s="29"/>
      <c r="G11789" s="24"/>
      <c r="H11789" s="24"/>
    </row>
    <row r="11790" spans="2:8">
      <c r="B11790" s="24"/>
      <c r="C11790" s="24"/>
      <c r="D11790" s="24"/>
      <c r="E11790" s="24"/>
      <c r="F11790" s="29"/>
      <c r="G11790" s="24"/>
      <c r="H11790" s="24"/>
    </row>
    <row r="11791" spans="2:8">
      <c r="B11791" s="24"/>
      <c r="C11791" s="24"/>
      <c r="D11791" s="24"/>
      <c r="E11791" s="24"/>
      <c r="F11791" s="29"/>
      <c r="G11791" s="24"/>
      <c r="H11791" s="24"/>
    </row>
    <row r="11792" spans="2:8">
      <c r="B11792" s="24"/>
      <c r="C11792" s="24"/>
      <c r="D11792" s="24"/>
      <c r="E11792" s="24"/>
      <c r="F11792" s="29"/>
      <c r="G11792" s="24"/>
      <c r="H11792" s="24"/>
    </row>
    <row r="11793" spans="2:8">
      <c r="B11793" s="24"/>
      <c r="C11793" s="24"/>
      <c r="D11793" s="24"/>
      <c r="E11793" s="24"/>
      <c r="F11793" s="29"/>
      <c r="G11793" s="24"/>
      <c r="H11793" s="24"/>
    </row>
    <row r="11794" spans="2:8">
      <c r="B11794" s="24"/>
      <c r="C11794" s="24"/>
      <c r="D11794" s="24"/>
      <c r="E11794" s="24"/>
      <c r="F11794" s="29"/>
      <c r="G11794" s="24"/>
      <c r="H11794" s="24"/>
    </row>
    <row r="11795" spans="2:8">
      <c r="B11795" s="24"/>
      <c r="C11795" s="24"/>
      <c r="D11795" s="24"/>
      <c r="E11795" s="24"/>
      <c r="F11795" s="29"/>
      <c r="G11795" s="24"/>
      <c r="H11795" s="24"/>
    </row>
    <row r="11796" spans="2:8">
      <c r="B11796" s="24"/>
      <c r="C11796" s="24"/>
      <c r="D11796" s="24"/>
      <c r="E11796" s="24"/>
      <c r="F11796" s="29"/>
      <c r="G11796" s="24"/>
      <c r="H11796" s="24"/>
    </row>
    <row r="11797" spans="2:8">
      <c r="B11797" s="24"/>
      <c r="C11797" s="24"/>
      <c r="D11797" s="24"/>
      <c r="E11797" s="24"/>
      <c r="F11797" s="29"/>
      <c r="G11797" s="24"/>
      <c r="H11797" s="24"/>
    </row>
    <row r="11798" spans="2:8">
      <c r="B11798" s="24"/>
      <c r="C11798" s="24"/>
      <c r="D11798" s="24"/>
      <c r="E11798" s="24"/>
      <c r="F11798" s="29"/>
      <c r="G11798" s="24"/>
      <c r="H11798" s="24"/>
    </row>
    <row r="11799" spans="2:8">
      <c r="B11799" s="24"/>
      <c r="C11799" s="24"/>
      <c r="D11799" s="24"/>
      <c r="E11799" s="24"/>
      <c r="F11799" s="29"/>
      <c r="G11799" s="24"/>
      <c r="H11799" s="24"/>
    </row>
    <row r="11800" spans="2:8">
      <c r="B11800" s="24"/>
      <c r="C11800" s="24"/>
      <c r="D11800" s="24"/>
      <c r="E11800" s="24"/>
      <c r="F11800" s="29"/>
      <c r="G11800" s="24"/>
      <c r="H11800" s="24"/>
    </row>
    <row r="11801" spans="2:8">
      <c r="B11801" s="24"/>
      <c r="C11801" s="24"/>
      <c r="D11801" s="24"/>
      <c r="E11801" s="24"/>
      <c r="F11801" s="29"/>
      <c r="G11801" s="24"/>
      <c r="H11801" s="24"/>
    </row>
    <row r="11802" spans="2:8">
      <c r="B11802" s="24"/>
      <c r="C11802" s="24"/>
      <c r="D11802" s="24"/>
      <c r="E11802" s="24"/>
      <c r="F11802" s="29"/>
      <c r="G11802" s="24"/>
      <c r="H11802" s="24"/>
    </row>
    <row r="11803" spans="2:8">
      <c r="B11803" s="24"/>
      <c r="C11803" s="24"/>
      <c r="D11803" s="24"/>
      <c r="E11803" s="24"/>
      <c r="F11803" s="29"/>
      <c r="G11803" s="24"/>
      <c r="H11803" s="24"/>
    </row>
    <row r="11804" spans="2:8">
      <c r="B11804" s="24"/>
      <c r="C11804" s="24"/>
      <c r="D11804" s="24"/>
      <c r="E11804" s="24"/>
      <c r="F11804" s="29"/>
      <c r="G11804" s="24"/>
      <c r="H11804" s="24"/>
    </row>
    <row r="11805" spans="2:8">
      <c r="B11805" s="24"/>
      <c r="C11805" s="24"/>
      <c r="D11805" s="24"/>
      <c r="E11805" s="24"/>
      <c r="F11805" s="29"/>
      <c r="G11805" s="24"/>
      <c r="H11805" s="24"/>
    </row>
    <row r="11806" spans="2:8">
      <c r="B11806" s="24"/>
      <c r="C11806" s="24"/>
      <c r="D11806" s="24"/>
      <c r="E11806" s="24"/>
      <c r="F11806" s="29"/>
      <c r="G11806" s="24"/>
      <c r="H11806" s="24"/>
    </row>
    <row r="11807" spans="2:8">
      <c r="B11807" s="24"/>
      <c r="C11807" s="24"/>
      <c r="D11807" s="24"/>
      <c r="E11807" s="24"/>
      <c r="F11807" s="29"/>
      <c r="G11807" s="24"/>
      <c r="H11807" s="24"/>
    </row>
    <row r="11808" spans="2:8">
      <c r="B11808" s="24"/>
      <c r="C11808" s="24"/>
      <c r="D11808" s="24"/>
      <c r="E11808" s="24"/>
      <c r="F11808" s="29"/>
      <c r="G11808" s="24"/>
      <c r="H11808" s="24"/>
    </row>
    <row r="11809" spans="2:8">
      <c r="B11809" s="24"/>
      <c r="C11809" s="24"/>
      <c r="D11809" s="24"/>
      <c r="E11809" s="24"/>
      <c r="F11809" s="29"/>
      <c r="G11809" s="24"/>
      <c r="H11809" s="24"/>
    </row>
    <row r="11810" spans="2:8">
      <c r="B11810" s="24"/>
      <c r="C11810" s="24"/>
      <c r="D11810" s="24"/>
      <c r="E11810" s="24"/>
      <c r="F11810" s="29"/>
      <c r="G11810" s="24"/>
      <c r="H11810" s="24"/>
    </row>
    <row r="11811" spans="2:8">
      <c r="B11811" s="24"/>
      <c r="C11811" s="24"/>
      <c r="D11811" s="24"/>
      <c r="E11811" s="24"/>
      <c r="F11811" s="29"/>
      <c r="G11811" s="24"/>
      <c r="H11811" s="24"/>
    </row>
    <row r="11812" spans="2:8">
      <c r="B11812" s="24"/>
      <c r="C11812" s="24"/>
      <c r="D11812" s="24"/>
      <c r="E11812" s="24"/>
      <c r="F11812" s="29"/>
      <c r="G11812" s="24"/>
      <c r="H11812" s="24"/>
    </row>
    <row r="11813" spans="2:8">
      <c r="B11813" s="24"/>
      <c r="C11813" s="24"/>
      <c r="D11813" s="24"/>
      <c r="E11813" s="24"/>
      <c r="F11813" s="29"/>
      <c r="G11813" s="24"/>
      <c r="H11813" s="24"/>
    </row>
    <row r="11814" spans="2:8">
      <c r="B11814" s="24"/>
      <c r="C11814" s="24"/>
      <c r="D11814" s="24"/>
      <c r="E11814" s="24"/>
      <c r="F11814" s="29"/>
      <c r="G11814" s="24"/>
      <c r="H11814" s="24"/>
    </row>
    <row r="11815" spans="2:8">
      <c r="B11815" s="24"/>
      <c r="C11815" s="24"/>
      <c r="D11815" s="24"/>
      <c r="E11815" s="24"/>
      <c r="F11815" s="29"/>
      <c r="G11815" s="24"/>
      <c r="H11815" s="24"/>
    </row>
    <row r="11816" spans="2:8">
      <c r="B11816" s="24"/>
      <c r="C11816" s="24"/>
      <c r="D11816" s="24"/>
      <c r="E11816" s="24"/>
      <c r="F11816" s="29"/>
      <c r="G11816" s="24"/>
      <c r="H11816" s="24"/>
    </row>
    <row r="11817" spans="2:8">
      <c r="B11817" s="24"/>
      <c r="C11817" s="24"/>
      <c r="D11817" s="24"/>
      <c r="E11817" s="24"/>
      <c r="F11817" s="29"/>
      <c r="G11817" s="24"/>
      <c r="H11817" s="24"/>
    </row>
    <row r="11818" spans="2:8">
      <c r="B11818" s="24"/>
      <c r="C11818" s="24"/>
      <c r="D11818" s="24"/>
      <c r="E11818" s="24"/>
      <c r="F11818" s="29"/>
      <c r="G11818" s="24"/>
      <c r="H11818" s="24"/>
    </row>
    <row r="11819" spans="2:8">
      <c r="B11819" s="24"/>
      <c r="C11819" s="24"/>
      <c r="D11819" s="24"/>
      <c r="E11819" s="24"/>
      <c r="F11819" s="29"/>
      <c r="G11819" s="24"/>
      <c r="H11819" s="24"/>
    </row>
    <row r="11820" spans="2:8">
      <c r="B11820" s="24"/>
      <c r="C11820" s="24"/>
      <c r="D11820" s="24"/>
      <c r="E11820" s="24"/>
      <c r="F11820" s="29"/>
      <c r="G11820" s="24"/>
      <c r="H11820" s="24"/>
    </row>
    <row r="11821" spans="2:8">
      <c r="B11821" s="24"/>
      <c r="C11821" s="24"/>
      <c r="D11821" s="24"/>
      <c r="E11821" s="24"/>
      <c r="F11821" s="29"/>
      <c r="G11821" s="24"/>
      <c r="H11821" s="24"/>
    </row>
    <row r="11822" spans="2:8">
      <c r="B11822" s="24"/>
      <c r="C11822" s="24"/>
      <c r="D11822" s="24"/>
      <c r="E11822" s="24"/>
      <c r="F11822" s="29"/>
      <c r="G11822" s="24"/>
      <c r="H11822" s="24"/>
    </row>
    <row r="11823" spans="2:8">
      <c r="B11823" s="24"/>
      <c r="C11823" s="24"/>
      <c r="D11823" s="24"/>
      <c r="E11823" s="24"/>
      <c r="F11823" s="29"/>
      <c r="G11823" s="24"/>
      <c r="H11823" s="24"/>
    </row>
    <row r="11824" spans="2:8">
      <c r="B11824" s="24"/>
      <c r="C11824" s="24"/>
      <c r="D11824" s="24"/>
      <c r="E11824" s="24"/>
      <c r="F11824" s="29"/>
      <c r="G11824" s="24"/>
      <c r="H11824" s="24"/>
    </row>
    <row r="11825" spans="2:8">
      <c r="B11825" s="24"/>
      <c r="C11825" s="24"/>
      <c r="D11825" s="24"/>
      <c r="E11825" s="24"/>
      <c r="F11825" s="29"/>
      <c r="G11825" s="24"/>
      <c r="H11825" s="24"/>
    </row>
    <row r="11826" spans="2:8">
      <c r="B11826" s="24"/>
      <c r="C11826" s="24"/>
      <c r="D11826" s="24"/>
      <c r="E11826" s="24"/>
      <c r="F11826" s="29"/>
      <c r="G11826" s="24"/>
      <c r="H11826" s="24"/>
    </row>
    <row r="11827" spans="2:8">
      <c r="B11827" s="24"/>
      <c r="C11827" s="24"/>
      <c r="D11827" s="24"/>
      <c r="E11827" s="24"/>
      <c r="F11827" s="29"/>
      <c r="G11827" s="24"/>
      <c r="H11827" s="24"/>
    </row>
    <row r="11828" spans="2:8">
      <c r="B11828" s="24"/>
      <c r="C11828" s="24"/>
      <c r="D11828" s="24"/>
      <c r="E11828" s="24"/>
      <c r="F11828" s="29"/>
      <c r="G11828" s="24"/>
      <c r="H11828" s="24"/>
    </row>
    <row r="11829" spans="2:8">
      <c r="B11829" s="24"/>
      <c r="C11829" s="24"/>
      <c r="D11829" s="24"/>
      <c r="E11829" s="24"/>
      <c r="F11829" s="29"/>
      <c r="G11829" s="24"/>
      <c r="H11829" s="24"/>
    </row>
    <row r="11830" spans="2:8">
      <c r="B11830" s="24"/>
      <c r="C11830" s="24"/>
      <c r="D11830" s="24"/>
      <c r="E11830" s="24"/>
      <c r="F11830" s="29"/>
      <c r="G11830" s="24"/>
      <c r="H11830" s="24"/>
    </row>
    <row r="11831" spans="2:8">
      <c r="B11831" s="24"/>
      <c r="C11831" s="24"/>
      <c r="D11831" s="24"/>
      <c r="E11831" s="24"/>
      <c r="F11831" s="29"/>
      <c r="G11831" s="24"/>
      <c r="H11831" s="24"/>
    </row>
    <row r="11832" spans="2:8">
      <c r="B11832" s="24"/>
      <c r="C11832" s="24"/>
      <c r="D11832" s="24"/>
      <c r="E11832" s="24"/>
      <c r="F11832" s="29"/>
      <c r="G11832" s="24"/>
      <c r="H11832" s="24"/>
    </row>
    <row r="11833" spans="2:8">
      <c r="B11833" s="24"/>
      <c r="C11833" s="24"/>
      <c r="D11833" s="24"/>
      <c r="E11833" s="24"/>
      <c r="F11833" s="29"/>
      <c r="G11833" s="24"/>
      <c r="H11833" s="24"/>
    </row>
    <row r="11834" spans="2:8">
      <c r="B11834" s="24"/>
      <c r="C11834" s="24"/>
      <c r="D11834" s="24"/>
      <c r="E11834" s="24"/>
      <c r="F11834" s="29"/>
      <c r="G11834" s="24"/>
      <c r="H11834" s="24"/>
    </row>
    <row r="11835" spans="2:8">
      <c r="B11835" s="24"/>
      <c r="C11835" s="24"/>
      <c r="D11835" s="24"/>
      <c r="E11835" s="24"/>
      <c r="F11835" s="29"/>
      <c r="G11835" s="24"/>
      <c r="H11835" s="24"/>
    </row>
    <row r="11836" spans="2:8">
      <c r="B11836" s="24"/>
      <c r="C11836" s="24"/>
      <c r="D11836" s="24"/>
      <c r="E11836" s="24"/>
      <c r="F11836" s="29"/>
      <c r="G11836" s="24"/>
      <c r="H11836" s="24"/>
    </row>
    <row r="11837" spans="2:8">
      <c r="B11837" s="24"/>
      <c r="C11837" s="24"/>
      <c r="D11837" s="24"/>
      <c r="E11837" s="24"/>
      <c r="F11837" s="29"/>
      <c r="G11837" s="24"/>
      <c r="H11837" s="24"/>
    </row>
    <row r="11838" spans="2:8">
      <c r="B11838" s="24"/>
      <c r="C11838" s="24"/>
      <c r="D11838" s="24"/>
      <c r="E11838" s="24"/>
      <c r="F11838" s="29"/>
      <c r="G11838" s="24"/>
      <c r="H11838" s="24"/>
    </row>
    <row r="11839" spans="2:8">
      <c r="B11839" s="24"/>
      <c r="C11839" s="24"/>
      <c r="D11839" s="24"/>
      <c r="E11839" s="24"/>
      <c r="F11839" s="29"/>
      <c r="G11839" s="24"/>
      <c r="H11839" s="24"/>
    </row>
    <row r="11840" spans="2:8">
      <c r="B11840" s="24"/>
      <c r="C11840" s="24"/>
      <c r="D11840" s="24"/>
      <c r="E11840" s="24"/>
      <c r="F11840" s="29"/>
      <c r="G11840" s="24"/>
      <c r="H11840" s="24"/>
    </row>
    <row r="11841" spans="2:8">
      <c r="B11841" s="24"/>
      <c r="C11841" s="24"/>
      <c r="D11841" s="24"/>
      <c r="E11841" s="24"/>
      <c r="F11841" s="29"/>
      <c r="G11841" s="24"/>
      <c r="H11841" s="24"/>
    </row>
    <row r="11842" spans="2:8">
      <c r="B11842" s="24"/>
      <c r="C11842" s="24"/>
      <c r="D11842" s="24"/>
      <c r="E11842" s="24"/>
      <c r="F11842" s="29"/>
      <c r="G11842" s="24"/>
      <c r="H11842" s="24"/>
    </row>
    <row r="11843" spans="2:8">
      <c r="B11843" s="24"/>
      <c r="C11843" s="24"/>
      <c r="D11843" s="24"/>
      <c r="E11843" s="24"/>
      <c r="F11843" s="29"/>
      <c r="G11843" s="24"/>
      <c r="H11843" s="24"/>
    </row>
    <row r="11844" spans="2:8">
      <c r="B11844" s="24"/>
      <c r="C11844" s="24"/>
      <c r="D11844" s="24"/>
      <c r="E11844" s="24"/>
      <c r="F11844" s="29"/>
      <c r="G11844" s="24"/>
      <c r="H11844" s="24"/>
    </row>
    <row r="11845" spans="2:8">
      <c r="B11845" s="24"/>
      <c r="C11845" s="24"/>
      <c r="D11845" s="24"/>
      <c r="E11845" s="24"/>
      <c r="F11845" s="29"/>
      <c r="G11845" s="24"/>
      <c r="H11845" s="24"/>
    </row>
    <row r="11846" spans="2:8">
      <c r="B11846" s="24"/>
      <c r="C11846" s="24"/>
      <c r="D11846" s="24"/>
      <c r="E11846" s="24"/>
      <c r="F11846" s="29"/>
      <c r="G11846" s="24"/>
      <c r="H11846" s="24"/>
    </row>
    <row r="11847" spans="2:8">
      <c r="B11847" s="24"/>
      <c r="C11847" s="24"/>
      <c r="D11847" s="24"/>
      <c r="E11847" s="24"/>
      <c r="F11847" s="29"/>
      <c r="G11847" s="24"/>
      <c r="H11847" s="24"/>
    </row>
    <row r="11848" spans="2:8">
      <c r="B11848" s="24"/>
      <c r="C11848" s="24"/>
      <c r="D11848" s="24"/>
      <c r="E11848" s="24"/>
      <c r="F11848" s="29"/>
      <c r="G11848" s="24"/>
      <c r="H11848" s="24"/>
    </row>
    <row r="11849" spans="2:8">
      <c r="B11849" s="24"/>
      <c r="C11849" s="24"/>
      <c r="D11849" s="24"/>
      <c r="E11849" s="24"/>
      <c r="F11849" s="29"/>
      <c r="G11849" s="24"/>
      <c r="H11849" s="24"/>
    </row>
    <row r="11850" spans="2:8">
      <c r="B11850" s="24"/>
      <c r="C11850" s="24"/>
      <c r="D11850" s="24"/>
      <c r="E11850" s="24"/>
      <c r="F11850" s="29"/>
      <c r="G11850" s="24"/>
      <c r="H11850" s="24"/>
    </row>
    <row r="11851" spans="2:8">
      <c r="B11851" s="24"/>
      <c r="C11851" s="24"/>
      <c r="D11851" s="24"/>
      <c r="E11851" s="24"/>
      <c r="F11851" s="29"/>
      <c r="G11851" s="24"/>
      <c r="H11851" s="24"/>
    </row>
    <row r="11852" spans="2:8">
      <c r="B11852" s="24"/>
      <c r="C11852" s="24"/>
      <c r="D11852" s="24"/>
      <c r="E11852" s="24"/>
      <c r="F11852" s="29"/>
      <c r="G11852" s="24"/>
      <c r="H11852" s="24"/>
    </row>
    <row r="11853" spans="2:8">
      <c r="B11853" s="24"/>
      <c r="C11853" s="24"/>
      <c r="D11853" s="24"/>
      <c r="E11853" s="24"/>
      <c r="F11853" s="29"/>
      <c r="G11853" s="24"/>
      <c r="H11853" s="24"/>
    </row>
    <row r="11854" spans="2:8">
      <c r="B11854" s="24"/>
      <c r="C11854" s="24"/>
      <c r="D11854" s="24"/>
      <c r="E11854" s="24"/>
      <c r="F11854" s="29"/>
      <c r="G11854" s="24"/>
      <c r="H11854" s="24"/>
    </row>
    <row r="11855" spans="2:8">
      <c r="B11855" s="24"/>
      <c r="C11855" s="24"/>
      <c r="D11855" s="24"/>
      <c r="E11855" s="24"/>
      <c r="F11855" s="29"/>
      <c r="G11855" s="24"/>
      <c r="H11855" s="24"/>
    </row>
    <row r="11856" spans="2:8">
      <c r="B11856" s="24"/>
      <c r="C11856" s="24"/>
      <c r="D11856" s="24"/>
      <c r="E11856" s="24"/>
      <c r="F11856" s="29"/>
      <c r="G11856" s="24"/>
      <c r="H11856" s="24"/>
    </row>
    <row r="11857" spans="2:8">
      <c r="B11857" s="24"/>
      <c r="C11857" s="24"/>
      <c r="D11857" s="24"/>
      <c r="E11857" s="24"/>
      <c r="F11857" s="29"/>
      <c r="G11857" s="24"/>
      <c r="H11857" s="24"/>
    </row>
    <row r="11858" spans="2:8">
      <c r="B11858" s="24"/>
      <c r="C11858" s="24"/>
      <c r="D11858" s="24"/>
      <c r="E11858" s="24"/>
      <c r="F11858" s="29"/>
      <c r="G11858" s="24"/>
      <c r="H11858" s="24"/>
    </row>
    <row r="11859" spans="2:8">
      <c r="B11859" s="24"/>
      <c r="C11859" s="24"/>
      <c r="D11859" s="24"/>
      <c r="E11859" s="24"/>
      <c r="F11859" s="29"/>
      <c r="G11859" s="24"/>
      <c r="H11859" s="24"/>
    </row>
    <row r="11860" spans="2:8">
      <c r="B11860" s="24"/>
      <c r="C11860" s="24"/>
      <c r="D11860" s="24"/>
      <c r="E11860" s="24"/>
      <c r="F11860" s="29"/>
      <c r="G11860" s="24"/>
      <c r="H11860" s="24"/>
    </row>
    <row r="11861" spans="2:8">
      <c r="B11861" s="24"/>
      <c r="C11861" s="24"/>
      <c r="D11861" s="24"/>
      <c r="E11861" s="24"/>
      <c r="F11861" s="29"/>
      <c r="G11861" s="24"/>
      <c r="H11861" s="24"/>
    </row>
    <row r="11862" spans="2:8">
      <c r="B11862" s="24"/>
      <c r="C11862" s="24"/>
      <c r="D11862" s="24"/>
      <c r="E11862" s="24"/>
      <c r="F11862" s="29"/>
      <c r="G11862" s="24"/>
      <c r="H11862" s="24"/>
    </row>
    <row r="11863" spans="2:8">
      <c r="B11863" s="24"/>
      <c r="C11863" s="24"/>
      <c r="D11863" s="24"/>
      <c r="E11863" s="24"/>
      <c r="F11863" s="29"/>
      <c r="G11863" s="24"/>
      <c r="H11863" s="24"/>
    </row>
    <row r="11864" spans="2:8">
      <c r="B11864" s="24"/>
      <c r="C11864" s="24"/>
      <c r="D11864" s="24"/>
      <c r="E11864" s="24"/>
      <c r="F11864" s="29"/>
      <c r="G11864" s="24"/>
      <c r="H11864" s="24"/>
    </row>
    <row r="11865" spans="2:8">
      <c r="B11865" s="24"/>
      <c r="C11865" s="24"/>
      <c r="D11865" s="24"/>
      <c r="E11865" s="24"/>
      <c r="F11865" s="29"/>
      <c r="G11865" s="24"/>
      <c r="H11865" s="24"/>
    </row>
    <row r="11866" spans="2:8">
      <c r="B11866" s="24"/>
      <c r="C11866" s="24"/>
      <c r="D11866" s="24"/>
      <c r="E11866" s="24"/>
      <c r="F11866" s="29"/>
      <c r="G11866" s="24"/>
      <c r="H11866" s="24"/>
    </row>
    <row r="11867" spans="2:8">
      <c r="B11867" s="24"/>
      <c r="C11867" s="24"/>
      <c r="D11867" s="24"/>
      <c r="E11867" s="24"/>
      <c r="F11867" s="29"/>
      <c r="G11867" s="24"/>
      <c r="H11867" s="24"/>
    </row>
    <row r="11868" spans="2:8">
      <c r="B11868" s="24"/>
      <c r="C11868" s="24"/>
      <c r="D11868" s="24"/>
      <c r="E11868" s="24"/>
      <c r="F11868" s="29"/>
      <c r="G11868" s="24"/>
      <c r="H11868" s="24"/>
    </row>
    <row r="11869" spans="2:8">
      <c r="B11869" s="24"/>
      <c r="C11869" s="24"/>
      <c r="D11869" s="24"/>
      <c r="E11869" s="24"/>
      <c r="F11869" s="29"/>
      <c r="G11869" s="24"/>
      <c r="H11869" s="24"/>
    </row>
    <row r="11870" spans="2:8">
      <c r="B11870" s="24"/>
      <c r="C11870" s="24"/>
      <c r="D11870" s="24"/>
      <c r="E11870" s="24"/>
      <c r="F11870" s="29"/>
      <c r="G11870" s="24"/>
      <c r="H11870" s="24"/>
    </row>
    <row r="11871" spans="2:8">
      <c r="B11871" s="24"/>
      <c r="C11871" s="24"/>
      <c r="D11871" s="24"/>
      <c r="E11871" s="24"/>
      <c r="F11871" s="29"/>
      <c r="G11871" s="24"/>
      <c r="H11871" s="24"/>
    </row>
    <row r="11872" spans="2:8">
      <c r="B11872" s="24"/>
      <c r="C11872" s="24"/>
      <c r="D11872" s="24"/>
      <c r="E11872" s="24"/>
      <c r="F11872" s="29"/>
      <c r="G11872" s="24"/>
      <c r="H11872" s="24"/>
    </row>
    <row r="11873" spans="2:8">
      <c r="B11873" s="24"/>
      <c r="C11873" s="24"/>
      <c r="D11873" s="24"/>
      <c r="E11873" s="24"/>
      <c r="F11873" s="29"/>
      <c r="G11873" s="24"/>
      <c r="H11873" s="24"/>
    </row>
    <row r="11874" spans="2:8">
      <c r="B11874" s="24"/>
      <c r="C11874" s="24"/>
      <c r="D11874" s="24"/>
      <c r="E11874" s="24"/>
      <c r="F11874" s="29"/>
      <c r="G11874" s="24"/>
      <c r="H11874" s="24"/>
    </row>
    <row r="11875" spans="2:8">
      <c r="B11875" s="24"/>
      <c r="C11875" s="24"/>
      <c r="D11875" s="24"/>
      <c r="E11875" s="24"/>
      <c r="F11875" s="29"/>
      <c r="G11875" s="24"/>
      <c r="H11875" s="24"/>
    </row>
    <row r="11876" spans="2:8">
      <c r="B11876" s="24"/>
      <c r="C11876" s="24"/>
      <c r="D11876" s="24"/>
      <c r="E11876" s="24"/>
      <c r="F11876" s="29"/>
      <c r="G11876" s="24"/>
      <c r="H11876" s="24"/>
    </row>
    <row r="11877" spans="2:8">
      <c r="B11877" s="24"/>
      <c r="C11877" s="24"/>
      <c r="D11877" s="24"/>
      <c r="E11877" s="24"/>
      <c r="F11877" s="29"/>
      <c r="G11877" s="24"/>
      <c r="H11877" s="24"/>
    </row>
    <row r="11878" spans="2:8">
      <c r="B11878" s="24"/>
      <c r="C11878" s="24"/>
      <c r="D11878" s="24"/>
      <c r="E11878" s="24"/>
      <c r="F11878" s="29"/>
      <c r="G11878" s="24"/>
      <c r="H11878" s="24"/>
    </row>
    <row r="11879" spans="2:8">
      <c r="B11879" s="24"/>
      <c r="C11879" s="24"/>
      <c r="D11879" s="24"/>
      <c r="E11879" s="24"/>
      <c r="F11879" s="29"/>
      <c r="G11879" s="24"/>
      <c r="H11879" s="24"/>
    </row>
    <row r="11880" spans="2:8">
      <c r="B11880" s="24"/>
      <c r="C11880" s="24"/>
      <c r="D11880" s="24"/>
      <c r="E11880" s="24"/>
      <c r="F11880" s="29"/>
      <c r="G11880" s="24"/>
      <c r="H11880" s="24"/>
    </row>
    <row r="11881" spans="2:8">
      <c r="B11881" s="24"/>
      <c r="C11881" s="24"/>
      <c r="D11881" s="24"/>
      <c r="E11881" s="24"/>
      <c r="F11881" s="29"/>
      <c r="G11881" s="24"/>
      <c r="H11881" s="24"/>
    </row>
    <row r="11882" spans="2:8">
      <c r="B11882" s="24"/>
      <c r="C11882" s="24"/>
      <c r="D11882" s="24"/>
      <c r="E11882" s="24"/>
      <c r="F11882" s="29"/>
      <c r="G11882" s="24"/>
      <c r="H11882" s="24"/>
    </row>
    <row r="11883" spans="2:8">
      <c r="B11883" s="24"/>
      <c r="C11883" s="24"/>
      <c r="D11883" s="24"/>
      <c r="E11883" s="24"/>
      <c r="F11883" s="29"/>
      <c r="G11883" s="24"/>
      <c r="H11883" s="24"/>
    </row>
    <row r="11884" spans="2:8">
      <c r="B11884" s="24"/>
      <c r="C11884" s="24"/>
      <c r="D11884" s="24"/>
      <c r="E11884" s="24"/>
      <c r="F11884" s="29"/>
      <c r="G11884" s="24"/>
      <c r="H11884" s="24"/>
    </row>
    <row r="11885" spans="2:8">
      <c r="B11885" s="24"/>
      <c r="C11885" s="24"/>
      <c r="D11885" s="24"/>
      <c r="E11885" s="24"/>
      <c r="F11885" s="29"/>
      <c r="G11885" s="24"/>
      <c r="H11885" s="24"/>
    </row>
    <row r="11886" spans="2:8">
      <c r="B11886" s="24"/>
      <c r="C11886" s="24"/>
      <c r="D11886" s="24"/>
      <c r="E11886" s="24"/>
      <c r="F11886" s="29"/>
      <c r="G11886" s="24"/>
      <c r="H11886" s="24"/>
    </row>
    <row r="11887" spans="2:8">
      <c r="B11887" s="24"/>
      <c r="C11887" s="24"/>
      <c r="D11887" s="24"/>
      <c r="E11887" s="24"/>
      <c r="F11887" s="29"/>
      <c r="G11887" s="24"/>
      <c r="H11887" s="24"/>
    </row>
    <row r="11888" spans="2:8">
      <c r="B11888" s="24"/>
      <c r="C11888" s="24"/>
      <c r="D11888" s="24"/>
      <c r="E11888" s="24"/>
      <c r="F11888" s="29"/>
      <c r="G11888" s="24"/>
      <c r="H11888" s="24"/>
    </row>
    <row r="11889" spans="2:8">
      <c r="B11889" s="24"/>
      <c r="C11889" s="24"/>
      <c r="D11889" s="24"/>
      <c r="E11889" s="24"/>
      <c r="F11889" s="29"/>
      <c r="G11889" s="24"/>
      <c r="H11889" s="24"/>
    </row>
    <row r="11890" spans="2:8">
      <c r="B11890" s="24"/>
      <c r="C11890" s="24"/>
      <c r="D11890" s="24"/>
      <c r="E11890" s="24"/>
      <c r="F11890" s="29"/>
      <c r="G11890" s="24"/>
      <c r="H11890" s="24"/>
    </row>
    <row r="11891" spans="2:8">
      <c r="B11891" s="24"/>
      <c r="C11891" s="24"/>
      <c r="D11891" s="24"/>
      <c r="E11891" s="24"/>
      <c r="F11891" s="29"/>
      <c r="G11891" s="24"/>
      <c r="H11891" s="24"/>
    </row>
    <row r="11892" spans="2:8">
      <c r="B11892" s="24"/>
      <c r="C11892" s="24"/>
      <c r="D11892" s="24"/>
      <c r="E11892" s="24"/>
      <c r="F11892" s="29"/>
      <c r="G11892" s="24"/>
      <c r="H11892" s="24"/>
    </row>
    <row r="11893" spans="2:8">
      <c r="B11893" s="24"/>
      <c r="C11893" s="24"/>
      <c r="D11893" s="24"/>
      <c r="E11893" s="24"/>
      <c r="F11893" s="29"/>
      <c r="G11893" s="24"/>
      <c r="H11893" s="24"/>
    </row>
    <row r="11894" spans="2:8">
      <c r="B11894" s="24"/>
      <c r="C11894" s="24"/>
      <c r="D11894" s="24"/>
      <c r="E11894" s="24"/>
      <c r="F11894" s="29"/>
      <c r="G11894" s="24"/>
      <c r="H11894" s="24"/>
    </row>
    <row r="11895" spans="2:8">
      <c r="B11895" s="24"/>
      <c r="C11895" s="24"/>
      <c r="D11895" s="24"/>
      <c r="E11895" s="24"/>
      <c r="F11895" s="29"/>
      <c r="G11895" s="24"/>
      <c r="H11895" s="24"/>
    </row>
    <row r="11896" spans="2:8">
      <c r="B11896" s="24"/>
      <c r="C11896" s="24"/>
      <c r="D11896" s="24"/>
      <c r="E11896" s="24"/>
      <c r="F11896" s="29"/>
      <c r="G11896" s="24"/>
      <c r="H11896" s="24"/>
    </row>
    <row r="11897" spans="2:8">
      <c r="B11897" s="24"/>
      <c r="C11897" s="24"/>
      <c r="D11897" s="24"/>
      <c r="E11897" s="24"/>
      <c r="F11897" s="29"/>
      <c r="G11897" s="24"/>
      <c r="H11897" s="24"/>
    </row>
    <row r="11898" spans="2:8">
      <c r="B11898" s="24"/>
      <c r="C11898" s="24"/>
      <c r="D11898" s="24"/>
      <c r="E11898" s="24"/>
      <c r="F11898" s="29"/>
      <c r="G11898" s="24"/>
      <c r="H11898" s="24"/>
    </row>
    <row r="11899" spans="2:8">
      <c r="B11899" s="24"/>
      <c r="C11899" s="24"/>
      <c r="D11899" s="24"/>
      <c r="E11899" s="24"/>
      <c r="F11899" s="29"/>
      <c r="G11899" s="24"/>
      <c r="H11899" s="24"/>
    </row>
    <row r="11900" spans="2:8">
      <c r="B11900" s="24"/>
      <c r="C11900" s="24"/>
      <c r="D11900" s="24"/>
      <c r="E11900" s="24"/>
      <c r="F11900" s="29"/>
      <c r="G11900" s="24"/>
      <c r="H11900" s="24"/>
    </row>
    <row r="11901" spans="2:8">
      <c r="B11901" s="24"/>
      <c r="C11901" s="24"/>
      <c r="D11901" s="24"/>
      <c r="E11901" s="24"/>
      <c r="F11901" s="29"/>
      <c r="G11901" s="24"/>
      <c r="H11901" s="24"/>
    </row>
    <row r="11902" spans="2:8">
      <c r="B11902" s="24"/>
      <c r="C11902" s="24"/>
      <c r="D11902" s="24"/>
      <c r="E11902" s="24"/>
      <c r="F11902" s="29"/>
      <c r="G11902" s="24"/>
      <c r="H11902" s="24"/>
    </row>
    <row r="11903" spans="2:8">
      <c r="B11903" s="24"/>
      <c r="C11903" s="24"/>
      <c r="D11903" s="24"/>
      <c r="E11903" s="24"/>
      <c r="F11903" s="29"/>
      <c r="G11903" s="24"/>
      <c r="H11903" s="24"/>
    </row>
    <row r="11904" spans="2:8">
      <c r="B11904" s="24"/>
      <c r="C11904" s="24"/>
      <c r="D11904" s="24"/>
      <c r="E11904" s="24"/>
      <c r="F11904" s="29"/>
      <c r="G11904" s="24"/>
      <c r="H11904" s="24"/>
    </row>
    <row r="11905" spans="2:8">
      <c r="B11905" s="24"/>
      <c r="C11905" s="24"/>
      <c r="D11905" s="24"/>
      <c r="E11905" s="24"/>
      <c r="F11905" s="29"/>
      <c r="G11905" s="24"/>
      <c r="H11905" s="24"/>
    </row>
    <row r="11906" spans="2:8">
      <c r="B11906" s="24"/>
      <c r="C11906" s="24"/>
      <c r="D11906" s="24"/>
      <c r="E11906" s="24"/>
      <c r="F11906" s="29"/>
      <c r="G11906" s="24"/>
      <c r="H11906" s="24"/>
    </row>
    <row r="11907" spans="2:8">
      <c r="B11907" s="24"/>
      <c r="C11907" s="24"/>
      <c r="D11907" s="24"/>
      <c r="E11907" s="24"/>
      <c r="F11907" s="29"/>
      <c r="G11907" s="24"/>
      <c r="H11907" s="24"/>
    </row>
    <row r="11908" spans="2:8">
      <c r="B11908" s="24"/>
      <c r="C11908" s="24"/>
      <c r="D11908" s="24"/>
      <c r="E11908" s="24"/>
      <c r="F11908" s="29"/>
      <c r="G11908" s="24"/>
      <c r="H11908" s="24"/>
    </row>
    <row r="11909" spans="2:8">
      <c r="B11909" s="24"/>
      <c r="C11909" s="24"/>
      <c r="D11909" s="24"/>
      <c r="E11909" s="24"/>
      <c r="F11909" s="29"/>
      <c r="G11909" s="24"/>
      <c r="H11909" s="24"/>
    </row>
    <row r="11910" spans="2:8">
      <c r="B11910" s="24"/>
      <c r="C11910" s="24"/>
      <c r="D11910" s="24"/>
      <c r="E11910" s="24"/>
      <c r="F11910" s="29"/>
      <c r="G11910" s="24"/>
      <c r="H11910" s="24"/>
    </row>
    <row r="11911" spans="2:8">
      <c r="B11911" s="24"/>
      <c r="C11911" s="24"/>
      <c r="D11911" s="24"/>
      <c r="E11911" s="24"/>
      <c r="F11911" s="29"/>
      <c r="G11911" s="24"/>
      <c r="H11911" s="24"/>
    </row>
    <row r="11912" spans="2:8">
      <c r="B11912" s="24"/>
      <c r="C11912" s="24"/>
      <c r="D11912" s="24"/>
      <c r="E11912" s="24"/>
      <c r="F11912" s="29"/>
      <c r="G11912" s="24"/>
      <c r="H11912" s="24"/>
    </row>
    <row r="11913" spans="2:8">
      <c r="B11913" s="24"/>
      <c r="C11913" s="24"/>
      <c r="D11913" s="24"/>
      <c r="E11913" s="24"/>
      <c r="F11913" s="29"/>
      <c r="G11913" s="24"/>
      <c r="H11913" s="24"/>
    </row>
    <row r="11914" spans="2:8">
      <c r="B11914" s="24"/>
      <c r="C11914" s="24"/>
      <c r="D11914" s="24"/>
      <c r="E11914" s="24"/>
      <c r="F11914" s="29"/>
      <c r="G11914" s="24"/>
      <c r="H11914" s="24"/>
    </row>
    <row r="11915" spans="2:8">
      <c r="B11915" s="24"/>
      <c r="C11915" s="24"/>
      <c r="D11915" s="24"/>
      <c r="E11915" s="24"/>
      <c r="F11915" s="29"/>
      <c r="G11915" s="24"/>
      <c r="H11915" s="24"/>
    </row>
    <row r="11916" spans="2:8">
      <c r="B11916" s="24"/>
      <c r="C11916" s="24"/>
      <c r="D11916" s="24"/>
      <c r="E11916" s="24"/>
      <c r="F11916" s="29"/>
      <c r="G11916" s="24"/>
      <c r="H11916" s="24"/>
    </row>
    <row r="11917" spans="2:8">
      <c r="B11917" s="24"/>
      <c r="C11917" s="24"/>
      <c r="D11917" s="24"/>
      <c r="E11917" s="24"/>
      <c r="F11917" s="29"/>
      <c r="G11917" s="24"/>
      <c r="H11917" s="24"/>
    </row>
    <row r="11918" spans="2:8">
      <c r="B11918" s="24"/>
      <c r="C11918" s="24"/>
      <c r="D11918" s="24"/>
      <c r="E11918" s="24"/>
      <c r="F11918" s="29"/>
      <c r="G11918" s="24"/>
      <c r="H11918" s="24"/>
    </row>
    <row r="11919" spans="2:8">
      <c r="B11919" s="24"/>
      <c r="C11919" s="24"/>
      <c r="D11919" s="24"/>
      <c r="E11919" s="24"/>
      <c r="F11919" s="29"/>
      <c r="G11919" s="24"/>
      <c r="H11919" s="24"/>
    </row>
    <row r="11920" spans="2:8">
      <c r="B11920" s="24"/>
      <c r="C11920" s="24"/>
      <c r="D11920" s="24"/>
      <c r="E11920" s="24"/>
      <c r="F11920" s="29"/>
      <c r="G11920" s="24"/>
      <c r="H11920" s="24"/>
    </row>
    <row r="11921" spans="2:8">
      <c r="B11921" s="24"/>
      <c r="C11921" s="24"/>
      <c r="D11921" s="24"/>
      <c r="E11921" s="24"/>
      <c r="F11921" s="29"/>
      <c r="G11921" s="24"/>
      <c r="H11921" s="24"/>
    </row>
    <row r="11922" spans="2:8">
      <c r="B11922" s="24"/>
      <c r="C11922" s="24"/>
      <c r="D11922" s="24"/>
      <c r="E11922" s="24"/>
      <c r="F11922" s="29"/>
      <c r="G11922" s="24"/>
      <c r="H11922" s="24"/>
    </row>
    <row r="11923" spans="2:8">
      <c r="B11923" s="24"/>
      <c r="C11923" s="24"/>
      <c r="D11923" s="24"/>
      <c r="E11923" s="24"/>
      <c r="F11923" s="29"/>
      <c r="G11923" s="24"/>
      <c r="H11923" s="24"/>
    </row>
    <row r="11924" spans="2:8">
      <c r="B11924" s="24"/>
      <c r="C11924" s="24"/>
      <c r="D11924" s="24"/>
      <c r="E11924" s="24"/>
      <c r="F11924" s="29"/>
      <c r="G11924" s="24"/>
      <c r="H11924" s="24"/>
    </row>
    <row r="11925" spans="2:8">
      <c r="B11925" s="24"/>
      <c r="C11925" s="24"/>
      <c r="D11925" s="24"/>
      <c r="E11925" s="24"/>
      <c r="F11925" s="29"/>
      <c r="G11925" s="24"/>
      <c r="H11925" s="24"/>
    </row>
    <row r="11926" spans="2:8">
      <c r="B11926" s="24"/>
      <c r="C11926" s="24"/>
      <c r="D11926" s="24"/>
      <c r="E11926" s="24"/>
      <c r="F11926" s="29"/>
      <c r="G11926" s="24"/>
      <c r="H11926" s="24"/>
    </row>
    <row r="11927" spans="2:8">
      <c r="B11927" s="24"/>
      <c r="C11927" s="24"/>
      <c r="D11927" s="24"/>
      <c r="E11927" s="24"/>
      <c r="F11927" s="29"/>
      <c r="G11927" s="24"/>
      <c r="H11927" s="24"/>
    </row>
    <row r="11928" spans="2:8">
      <c r="B11928" s="24"/>
      <c r="C11928" s="24"/>
      <c r="D11928" s="24"/>
      <c r="E11928" s="24"/>
      <c r="F11928" s="29"/>
      <c r="G11928" s="24"/>
      <c r="H11928" s="24"/>
    </row>
    <row r="11929" spans="2:8">
      <c r="B11929" s="24"/>
      <c r="C11929" s="24"/>
      <c r="D11929" s="24"/>
      <c r="E11929" s="24"/>
      <c r="F11929" s="29"/>
      <c r="G11929" s="24"/>
      <c r="H11929" s="24"/>
    </row>
    <row r="11930" spans="2:8">
      <c r="B11930" s="24"/>
      <c r="C11930" s="24"/>
      <c r="D11930" s="24"/>
      <c r="E11930" s="24"/>
      <c r="F11930" s="29"/>
      <c r="G11930" s="24"/>
      <c r="H11930" s="24"/>
    </row>
    <row r="11931" spans="2:8">
      <c r="B11931" s="24"/>
      <c r="C11931" s="24"/>
      <c r="D11931" s="24"/>
      <c r="E11931" s="24"/>
      <c r="F11931" s="29"/>
      <c r="G11931" s="24"/>
      <c r="H11931" s="24"/>
    </row>
    <row r="11932" spans="2:8">
      <c r="B11932" s="24"/>
      <c r="C11932" s="24"/>
      <c r="D11932" s="24"/>
      <c r="E11932" s="24"/>
      <c r="F11932" s="29"/>
      <c r="G11932" s="24"/>
      <c r="H11932" s="24"/>
    </row>
    <row r="11933" spans="2:8">
      <c r="B11933" s="24"/>
      <c r="C11933" s="24"/>
      <c r="D11933" s="24"/>
      <c r="E11933" s="24"/>
      <c r="F11933" s="29"/>
      <c r="G11933" s="24"/>
      <c r="H11933" s="24"/>
    </row>
    <row r="11934" spans="2:8">
      <c r="B11934" s="24"/>
      <c r="C11934" s="24"/>
      <c r="D11934" s="24"/>
      <c r="E11934" s="24"/>
      <c r="F11934" s="29"/>
      <c r="G11934" s="24"/>
      <c r="H11934" s="24"/>
    </row>
    <row r="11935" spans="2:8">
      <c r="B11935" s="24"/>
      <c r="C11935" s="24"/>
      <c r="D11935" s="24"/>
      <c r="E11935" s="24"/>
      <c r="F11935" s="29"/>
      <c r="G11935" s="24"/>
      <c r="H11935" s="24"/>
    </row>
    <row r="11936" spans="2:8">
      <c r="B11936" s="24"/>
      <c r="C11936" s="24"/>
      <c r="D11936" s="24"/>
      <c r="E11936" s="24"/>
      <c r="F11936" s="29"/>
      <c r="G11936" s="24"/>
      <c r="H11936" s="24"/>
    </row>
    <row r="11937" spans="2:8">
      <c r="B11937" s="24"/>
      <c r="C11937" s="24"/>
      <c r="D11937" s="24"/>
      <c r="E11937" s="24"/>
      <c r="F11937" s="29"/>
      <c r="G11937" s="24"/>
      <c r="H11937" s="24"/>
    </row>
    <row r="11938" spans="2:8">
      <c r="B11938" s="24"/>
      <c r="C11938" s="24"/>
      <c r="D11938" s="24"/>
      <c r="E11938" s="24"/>
      <c r="F11938" s="29"/>
      <c r="G11938" s="24"/>
      <c r="H11938" s="24"/>
    </row>
    <row r="11939" spans="2:8">
      <c r="B11939" s="24"/>
      <c r="C11939" s="24"/>
      <c r="D11939" s="24"/>
      <c r="E11939" s="24"/>
      <c r="F11939" s="29"/>
      <c r="G11939" s="24"/>
      <c r="H11939" s="24"/>
    </row>
    <row r="11940" spans="2:8">
      <c r="B11940" s="24"/>
      <c r="C11940" s="24"/>
      <c r="D11940" s="24"/>
      <c r="E11940" s="24"/>
      <c r="F11940" s="29"/>
      <c r="G11940" s="24"/>
      <c r="H11940" s="24"/>
    </row>
    <row r="11941" spans="2:8">
      <c r="B11941" s="24"/>
      <c r="C11941" s="24"/>
      <c r="D11941" s="24"/>
      <c r="E11941" s="24"/>
      <c r="F11941" s="29"/>
      <c r="G11941" s="24"/>
      <c r="H11941" s="24"/>
    </row>
    <row r="11942" spans="2:8">
      <c r="B11942" s="24"/>
      <c r="C11942" s="24"/>
      <c r="D11942" s="24"/>
      <c r="E11942" s="24"/>
      <c r="F11942" s="29"/>
      <c r="G11942" s="24"/>
      <c r="H11942" s="24"/>
    </row>
    <row r="11943" spans="2:8">
      <c r="B11943" s="24"/>
      <c r="C11943" s="24"/>
      <c r="D11943" s="24"/>
      <c r="E11943" s="24"/>
      <c r="F11943" s="29"/>
      <c r="G11943" s="24"/>
      <c r="H11943" s="24"/>
    </row>
    <row r="11944" spans="2:8">
      <c r="B11944" s="24"/>
      <c r="C11944" s="24"/>
      <c r="D11944" s="24"/>
      <c r="E11944" s="24"/>
      <c r="F11944" s="29"/>
      <c r="G11944" s="24"/>
      <c r="H11944" s="24"/>
    </row>
    <row r="11945" spans="2:8">
      <c r="B11945" s="24"/>
      <c r="C11945" s="24"/>
      <c r="D11945" s="24"/>
      <c r="E11945" s="24"/>
      <c r="F11945" s="29"/>
      <c r="G11945" s="24"/>
      <c r="H11945" s="24"/>
    </row>
    <row r="11946" spans="2:8">
      <c r="B11946" s="24"/>
      <c r="C11946" s="24"/>
      <c r="D11946" s="24"/>
      <c r="E11946" s="24"/>
      <c r="F11946" s="29"/>
      <c r="G11946" s="24"/>
      <c r="H11946" s="24"/>
    </row>
    <row r="11947" spans="2:8">
      <c r="B11947" s="24"/>
      <c r="C11947" s="24"/>
      <c r="D11947" s="24"/>
      <c r="E11947" s="24"/>
      <c r="F11947" s="29"/>
      <c r="G11947" s="24"/>
      <c r="H11947" s="24"/>
    </row>
    <row r="11948" spans="2:8">
      <c r="B11948" s="24"/>
      <c r="C11948" s="24"/>
      <c r="D11948" s="24"/>
      <c r="E11948" s="24"/>
      <c r="F11948" s="29"/>
      <c r="G11948" s="24"/>
      <c r="H11948" s="24"/>
    </row>
    <row r="11949" spans="2:8">
      <c r="B11949" s="24"/>
      <c r="C11949" s="24"/>
      <c r="D11949" s="24"/>
      <c r="E11949" s="24"/>
      <c r="F11949" s="29"/>
      <c r="G11949" s="24"/>
      <c r="H11949" s="24"/>
    </row>
    <row r="11950" spans="2:8">
      <c r="B11950" s="24"/>
      <c r="C11950" s="24"/>
      <c r="D11950" s="24"/>
      <c r="E11950" s="24"/>
      <c r="F11950" s="29"/>
      <c r="G11950" s="24"/>
      <c r="H11950" s="24"/>
    </row>
    <row r="11951" spans="2:8">
      <c r="B11951" s="24"/>
      <c r="C11951" s="24"/>
      <c r="D11951" s="24"/>
      <c r="E11951" s="24"/>
      <c r="F11951" s="29"/>
      <c r="G11951" s="24"/>
      <c r="H11951" s="24"/>
    </row>
    <row r="11952" spans="2:8">
      <c r="B11952" s="24"/>
      <c r="C11952" s="24"/>
      <c r="D11952" s="24"/>
      <c r="E11952" s="24"/>
      <c r="F11952" s="29"/>
      <c r="G11952" s="24"/>
      <c r="H11952" s="24"/>
    </row>
    <row r="11953" spans="2:8">
      <c r="B11953" s="24"/>
      <c r="C11953" s="24"/>
      <c r="D11953" s="24"/>
      <c r="E11953" s="24"/>
      <c r="F11953" s="29"/>
      <c r="G11953" s="24"/>
      <c r="H11953" s="24"/>
    </row>
    <row r="11954" spans="2:8">
      <c r="B11954" s="24"/>
      <c r="C11954" s="24"/>
      <c r="D11954" s="24"/>
      <c r="E11954" s="24"/>
      <c r="F11954" s="29"/>
      <c r="G11954" s="24"/>
      <c r="H11954" s="24"/>
    </row>
    <row r="11955" spans="2:8">
      <c r="B11955" s="24"/>
      <c r="C11955" s="24"/>
      <c r="D11955" s="24"/>
      <c r="E11955" s="24"/>
      <c r="F11955" s="29"/>
      <c r="G11955" s="24"/>
      <c r="H11955" s="24"/>
    </row>
    <row r="11956" spans="2:8">
      <c r="B11956" s="24"/>
      <c r="C11956" s="24"/>
      <c r="D11956" s="24"/>
      <c r="E11956" s="24"/>
      <c r="F11956" s="29"/>
      <c r="G11956" s="24"/>
      <c r="H11956" s="24"/>
    </row>
    <row r="11957" spans="2:8">
      <c r="B11957" s="24"/>
      <c r="C11957" s="24"/>
      <c r="D11957" s="24"/>
      <c r="E11957" s="24"/>
      <c r="F11957" s="29"/>
      <c r="G11957" s="24"/>
      <c r="H11957" s="24"/>
    </row>
    <row r="11958" spans="2:8">
      <c r="B11958" s="24"/>
      <c r="C11958" s="24"/>
      <c r="D11958" s="24"/>
      <c r="E11958" s="24"/>
      <c r="F11958" s="29"/>
      <c r="G11958" s="24"/>
      <c r="H11958" s="24"/>
    </row>
    <row r="11959" spans="2:8">
      <c r="B11959" s="24"/>
      <c r="C11959" s="24"/>
      <c r="D11959" s="24"/>
      <c r="E11959" s="24"/>
      <c r="F11959" s="29"/>
      <c r="G11959" s="24"/>
      <c r="H11959" s="24"/>
    </row>
    <row r="11960" spans="2:8">
      <c r="B11960" s="24"/>
      <c r="C11960" s="24"/>
      <c r="D11960" s="24"/>
      <c r="E11960" s="24"/>
      <c r="F11960" s="29"/>
      <c r="G11960" s="24"/>
      <c r="H11960" s="24"/>
    </row>
    <row r="11961" spans="2:8">
      <c r="B11961" s="24"/>
      <c r="C11961" s="24"/>
      <c r="D11961" s="24"/>
      <c r="E11961" s="24"/>
      <c r="F11961" s="29"/>
      <c r="G11961" s="24"/>
      <c r="H11961" s="24"/>
    </row>
    <row r="11962" spans="2:8">
      <c r="B11962" s="24"/>
      <c r="C11962" s="24"/>
      <c r="D11962" s="24"/>
      <c r="E11962" s="24"/>
      <c r="F11962" s="29"/>
      <c r="G11962" s="24"/>
      <c r="H11962" s="24"/>
    </row>
    <row r="11963" spans="2:8">
      <c r="B11963" s="24"/>
      <c r="C11963" s="24"/>
      <c r="D11963" s="24"/>
      <c r="E11963" s="24"/>
      <c r="F11963" s="29"/>
      <c r="G11963" s="24"/>
      <c r="H11963" s="24"/>
    </row>
    <row r="11964" spans="2:8">
      <c r="B11964" s="24"/>
      <c r="C11964" s="24"/>
      <c r="D11964" s="24"/>
      <c r="E11964" s="24"/>
      <c r="F11964" s="29"/>
      <c r="G11964" s="24"/>
      <c r="H11964" s="24"/>
    </row>
    <row r="11965" spans="2:8">
      <c r="B11965" s="24"/>
      <c r="C11965" s="24"/>
      <c r="D11965" s="24"/>
      <c r="E11965" s="24"/>
      <c r="F11965" s="29"/>
      <c r="G11965" s="24"/>
      <c r="H11965" s="24"/>
    </row>
    <row r="11966" spans="2:8">
      <c r="B11966" s="24"/>
      <c r="C11966" s="24"/>
      <c r="D11966" s="24"/>
      <c r="E11966" s="24"/>
      <c r="F11966" s="29"/>
      <c r="G11966" s="24"/>
      <c r="H11966" s="24"/>
    </row>
    <row r="11967" spans="2:8">
      <c r="B11967" s="24"/>
      <c r="C11967" s="24"/>
      <c r="D11967" s="24"/>
      <c r="E11967" s="24"/>
      <c r="F11967" s="29"/>
      <c r="G11967" s="24"/>
      <c r="H11967" s="24"/>
    </row>
    <row r="11968" spans="2:8">
      <c r="B11968" s="24"/>
      <c r="C11968" s="24"/>
      <c r="D11968" s="24"/>
      <c r="E11968" s="24"/>
      <c r="F11968" s="29"/>
      <c r="G11968" s="24"/>
      <c r="H11968" s="24"/>
    </row>
    <row r="11969" spans="2:8">
      <c r="B11969" s="24"/>
      <c r="C11969" s="24"/>
      <c r="D11969" s="24"/>
      <c r="E11969" s="24"/>
      <c r="F11969" s="29"/>
      <c r="G11969" s="24"/>
      <c r="H11969" s="24"/>
    </row>
    <row r="11970" spans="2:8">
      <c r="B11970" s="24"/>
      <c r="C11970" s="24"/>
      <c r="D11970" s="24"/>
      <c r="E11970" s="24"/>
      <c r="F11970" s="29"/>
      <c r="G11970" s="24"/>
      <c r="H11970" s="24"/>
    </row>
    <row r="11971" spans="2:8">
      <c r="B11971" s="24"/>
      <c r="C11971" s="24"/>
      <c r="D11971" s="24"/>
      <c r="E11971" s="24"/>
      <c r="F11971" s="29"/>
      <c r="G11971" s="24"/>
      <c r="H11971" s="24"/>
    </row>
    <row r="11972" spans="2:8">
      <c r="B11972" s="24"/>
      <c r="C11972" s="24"/>
      <c r="D11972" s="24"/>
      <c r="E11972" s="24"/>
      <c r="F11972" s="29"/>
      <c r="G11972" s="24"/>
      <c r="H11972" s="24"/>
    </row>
    <row r="11973" spans="2:8">
      <c r="B11973" s="24"/>
      <c r="C11973" s="24"/>
      <c r="D11973" s="24"/>
      <c r="E11973" s="24"/>
      <c r="F11973" s="29"/>
      <c r="G11973" s="24"/>
      <c r="H11973" s="24"/>
    </row>
    <row r="11974" spans="2:8">
      <c r="B11974" s="24"/>
      <c r="C11974" s="24"/>
      <c r="D11974" s="24"/>
      <c r="E11974" s="24"/>
      <c r="F11974" s="29"/>
      <c r="G11974" s="24"/>
      <c r="H11974" s="24"/>
    </row>
    <row r="11975" spans="2:8">
      <c r="B11975" s="24"/>
      <c r="C11975" s="24"/>
      <c r="D11975" s="24"/>
      <c r="E11975" s="24"/>
      <c r="F11975" s="29"/>
      <c r="G11975" s="24"/>
      <c r="H11975" s="24"/>
    </row>
    <row r="11976" spans="2:8">
      <c r="B11976" s="24"/>
      <c r="C11976" s="24"/>
      <c r="D11976" s="24"/>
      <c r="E11976" s="24"/>
      <c r="F11976" s="29"/>
      <c r="G11976" s="24"/>
      <c r="H11976" s="24"/>
    </row>
    <row r="11977" spans="2:8">
      <c r="B11977" s="24"/>
      <c r="C11977" s="24"/>
      <c r="D11977" s="24"/>
      <c r="E11977" s="24"/>
      <c r="F11977" s="29"/>
      <c r="G11977" s="24"/>
      <c r="H11977" s="24"/>
    </row>
    <row r="11978" spans="2:8">
      <c r="B11978" s="24"/>
      <c r="C11978" s="24"/>
      <c r="D11978" s="24"/>
      <c r="E11978" s="24"/>
      <c r="F11978" s="29"/>
      <c r="G11978" s="24"/>
      <c r="H11978" s="24"/>
    </row>
    <row r="11979" spans="2:8">
      <c r="B11979" s="24"/>
      <c r="C11979" s="24"/>
      <c r="D11979" s="24"/>
      <c r="E11979" s="24"/>
      <c r="F11979" s="29"/>
      <c r="G11979" s="24"/>
      <c r="H11979" s="24"/>
    </row>
    <row r="11980" spans="2:8">
      <c r="B11980" s="24"/>
      <c r="C11980" s="24"/>
      <c r="D11980" s="24"/>
      <c r="E11980" s="24"/>
      <c r="F11980" s="29"/>
      <c r="G11980" s="24"/>
      <c r="H11980" s="24"/>
    </row>
    <row r="11981" spans="2:8">
      <c r="B11981" s="24"/>
      <c r="C11981" s="24"/>
      <c r="D11981" s="24"/>
      <c r="E11981" s="24"/>
      <c r="F11981" s="29"/>
      <c r="G11981" s="24"/>
      <c r="H11981" s="24"/>
    </row>
    <row r="11982" spans="2:8">
      <c r="B11982" s="24"/>
      <c r="C11982" s="24"/>
      <c r="D11982" s="24"/>
      <c r="E11982" s="24"/>
      <c r="F11982" s="29"/>
      <c r="G11982" s="24"/>
      <c r="H11982" s="24"/>
    </row>
    <row r="11983" spans="2:8">
      <c r="B11983" s="24"/>
      <c r="C11983" s="24"/>
      <c r="D11983" s="24"/>
      <c r="E11983" s="24"/>
      <c r="F11983" s="29"/>
      <c r="G11983" s="24"/>
      <c r="H11983" s="24"/>
    </row>
    <row r="11984" spans="2:8">
      <c r="B11984" s="24"/>
      <c r="C11984" s="24"/>
      <c r="D11984" s="24"/>
      <c r="E11984" s="24"/>
      <c r="F11984" s="29"/>
      <c r="G11984" s="24"/>
      <c r="H11984" s="24"/>
    </row>
    <row r="11985" spans="2:8">
      <c r="B11985" s="24"/>
      <c r="C11985" s="24"/>
      <c r="D11985" s="24"/>
      <c r="E11985" s="24"/>
      <c r="F11985" s="29"/>
      <c r="G11985" s="24"/>
      <c r="H11985" s="24"/>
    </row>
    <row r="11986" spans="2:8">
      <c r="B11986" s="24"/>
      <c r="C11986" s="24"/>
      <c r="D11986" s="24"/>
      <c r="E11986" s="24"/>
      <c r="F11986" s="29"/>
      <c r="G11986" s="24"/>
      <c r="H11986" s="24"/>
    </row>
    <row r="11987" spans="2:8">
      <c r="B11987" s="24"/>
      <c r="C11987" s="24"/>
      <c r="D11987" s="24"/>
      <c r="E11987" s="24"/>
      <c r="F11987" s="29"/>
      <c r="G11987" s="24"/>
      <c r="H11987" s="24"/>
    </row>
    <row r="11988" spans="2:8">
      <c r="B11988" s="24"/>
      <c r="C11988" s="24"/>
      <c r="D11988" s="24"/>
      <c r="E11988" s="24"/>
      <c r="F11988" s="29"/>
      <c r="G11988" s="24"/>
      <c r="H11988" s="24"/>
    </row>
    <row r="11989" spans="2:8">
      <c r="B11989" s="24"/>
      <c r="C11989" s="24"/>
      <c r="D11989" s="24"/>
      <c r="E11989" s="24"/>
      <c r="F11989" s="29"/>
      <c r="G11989" s="24"/>
      <c r="H11989" s="24"/>
    </row>
    <row r="11990" spans="2:8">
      <c r="B11990" s="24"/>
      <c r="C11990" s="24"/>
      <c r="D11990" s="24"/>
      <c r="E11990" s="24"/>
      <c r="F11990" s="29"/>
      <c r="G11990" s="24"/>
      <c r="H11990" s="24"/>
    </row>
    <row r="11991" spans="2:8">
      <c r="B11991" s="24"/>
      <c r="C11991" s="24"/>
      <c r="D11991" s="24"/>
      <c r="E11991" s="24"/>
      <c r="F11991" s="29"/>
      <c r="G11991" s="24"/>
      <c r="H11991" s="24"/>
    </row>
    <row r="11992" spans="2:8">
      <c r="B11992" s="24"/>
      <c r="C11992" s="24"/>
      <c r="D11992" s="24"/>
      <c r="E11992" s="24"/>
      <c r="F11992" s="29"/>
      <c r="G11992" s="24"/>
      <c r="H11992" s="24"/>
    </row>
    <row r="11993" spans="2:8">
      <c r="B11993" s="24"/>
      <c r="C11993" s="24"/>
      <c r="D11993" s="24"/>
      <c r="E11993" s="24"/>
      <c r="F11993" s="29"/>
      <c r="G11993" s="24"/>
      <c r="H11993" s="24"/>
    </row>
    <row r="11994" spans="2:8">
      <c r="B11994" s="24"/>
      <c r="C11994" s="24"/>
      <c r="D11994" s="24"/>
      <c r="E11994" s="24"/>
      <c r="F11994" s="29"/>
      <c r="G11994" s="24"/>
      <c r="H11994" s="24"/>
    </row>
    <row r="11995" spans="2:8">
      <c r="B11995" s="24"/>
      <c r="C11995" s="24"/>
      <c r="D11995" s="24"/>
      <c r="E11995" s="24"/>
      <c r="F11995" s="29"/>
      <c r="G11995" s="24"/>
      <c r="H11995" s="24"/>
    </row>
    <row r="11996" spans="2:8">
      <c r="B11996" s="24"/>
      <c r="C11996" s="24"/>
      <c r="D11996" s="24"/>
      <c r="E11996" s="24"/>
      <c r="F11996" s="29"/>
      <c r="G11996" s="24"/>
      <c r="H11996" s="24"/>
    </row>
    <row r="11997" spans="2:8">
      <c r="B11997" s="24"/>
      <c r="C11997" s="24"/>
      <c r="D11997" s="24"/>
      <c r="E11997" s="24"/>
      <c r="F11997" s="29"/>
      <c r="G11997" s="24"/>
      <c r="H11997" s="24"/>
    </row>
    <row r="11998" spans="2:8">
      <c r="B11998" s="24"/>
      <c r="C11998" s="24"/>
      <c r="D11998" s="24"/>
      <c r="E11998" s="24"/>
      <c r="F11998" s="29"/>
      <c r="G11998" s="24"/>
      <c r="H11998" s="24"/>
    </row>
    <row r="11999" spans="2:8">
      <c r="B11999" s="24"/>
      <c r="C11999" s="24"/>
      <c r="D11999" s="24"/>
      <c r="E11999" s="24"/>
      <c r="F11999" s="29"/>
      <c r="G11999" s="24"/>
      <c r="H11999" s="24"/>
    </row>
    <row r="12000" spans="2:8">
      <c r="B12000" s="24"/>
      <c r="C12000" s="24"/>
      <c r="D12000" s="24"/>
      <c r="E12000" s="24"/>
      <c r="F12000" s="29"/>
      <c r="G12000" s="24"/>
      <c r="H12000" s="24"/>
    </row>
    <row r="12001" spans="2:8">
      <c r="B12001" s="24"/>
      <c r="C12001" s="24"/>
      <c r="D12001" s="24"/>
      <c r="E12001" s="24"/>
      <c r="F12001" s="29"/>
      <c r="G12001" s="24"/>
      <c r="H12001" s="24"/>
    </row>
    <row r="12002" spans="2:8">
      <c r="B12002" s="24"/>
      <c r="C12002" s="24"/>
      <c r="D12002" s="24"/>
      <c r="E12002" s="24"/>
      <c r="F12002" s="29"/>
      <c r="G12002" s="24"/>
      <c r="H12002" s="24"/>
    </row>
    <row r="12003" spans="2:8">
      <c r="B12003" s="24"/>
      <c r="C12003" s="24"/>
      <c r="D12003" s="24"/>
      <c r="E12003" s="24"/>
      <c r="F12003" s="29"/>
      <c r="G12003" s="24"/>
      <c r="H12003" s="24"/>
    </row>
    <row r="12004" spans="2:8">
      <c r="B12004" s="24"/>
      <c r="C12004" s="24"/>
      <c r="D12004" s="24"/>
      <c r="E12004" s="24"/>
      <c r="F12004" s="29"/>
      <c r="G12004" s="24"/>
      <c r="H12004" s="24"/>
    </row>
    <row r="12005" spans="2:8">
      <c r="B12005" s="24"/>
      <c r="C12005" s="24"/>
      <c r="D12005" s="24"/>
      <c r="E12005" s="24"/>
      <c r="F12005" s="29"/>
      <c r="G12005" s="24"/>
      <c r="H12005" s="24"/>
    </row>
    <row r="12006" spans="2:8">
      <c r="B12006" s="24"/>
      <c r="C12006" s="24"/>
      <c r="D12006" s="24"/>
      <c r="E12006" s="24"/>
      <c r="F12006" s="29"/>
      <c r="G12006" s="24"/>
      <c r="H12006" s="24"/>
    </row>
    <row r="12007" spans="2:8">
      <c r="B12007" s="24"/>
      <c r="C12007" s="24"/>
      <c r="D12007" s="24"/>
      <c r="E12007" s="24"/>
      <c r="F12007" s="29"/>
      <c r="G12007" s="24"/>
      <c r="H12007" s="24"/>
    </row>
    <row r="12008" spans="2:8">
      <c r="B12008" s="24"/>
      <c r="C12008" s="24"/>
      <c r="D12008" s="24"/>
      <c r="E12008" s="24"/>
      <c r="F12008" s="29"/>
      <c r="G12008" s="24"/>
      <c r="H12008" s="24"/>
    </row>
    <row r="12009" spans="2:8">
      <c r="B12009" s="24"/>
      <c r="C12009" s="24"/>
      <c r="D12009" s="24"/>
      <c r="E12009" s="24"/>
      <c r="F12009" s="29"/>
      <c r="G12009" s="24"/>
      <c r="H12009" s="24"/>
    </row>
    <row r="12010" spans="2:8">
      <c r="B12010" s="24"/>
      <c r="C12010" s="24"/>
      <c r="D12010" s="24"/>
      <c r="E12010" s="24"/>
      <c r="F12010" s="29"/>
      <c r="G12010" s="24"/>
      <c r="H12010" s="24"/>
    </row>
    <row r="12011" spans="2:8">
      <c r="B12011" s="24"/>
      <c r="C12011" s="24"/>
      <c r="D12011" s="24"/>
      <c r="E12011" s="24"/>
      <c r="F12011" s="29"/>
      <c r="G12011" s="24"/>
      <c r="H12011" s="24"/>
    </row>
    <row r="12012" spans="2:8">
      <c r="B12012" s="24"/>
      <c r="C12012" s="24"/>
      <c r="D12012" s="24"/>
      <c r="E12012" s="24"/>
      <c r="F12012" s="29"/>
      <c r="G12012" s="24"/>
      <c r="H12012" s="24"/>
    </row>
    <row r="12013" spans="2:8">
      <c r="B12013" s="24"/>
      <c r="C12013" s="24"/>
      <c r="D12013" s="24"/>
      <c r="E12013" s="24"/>
      <c r="F12013" s="29"/>
      <c r="G12013" s="24"/>
      <c r="H12013" s="24"/>
    </row>
    <row r="12014" spans="2:8">
      <c r="B12014" s="24"/>
      <c r="C12014" s="24"/>
      <c r="D12014" s="24"/>
      <c r="E12014" s="24"/>
      <c r="F12014" s="29"/>
      <c r="G12014" s="24"/>
      <c r="H12014" s="24"/>
    </row>
    <row r="12015" spans="2:8">
      <c r="B12015" s="24"/>
      <c r="C12015" s="24"/>
      <c r="D12015" s="24"/>
      <c r="E12015" s="24"/>
      <c r="F12015" s="29"/>
      <c r="G12015" s="24"/>
      <c r="H12015" s="24"/>
    </row>
    <row r="12016" spans="2:8">
      <c r="B12016" s="24"/>
      <c r="C12016" s="24"/>
      <c r="D12016" s="24"/>
      <c r="E12016" s="24"/>
      <c r="F12016" s="29"/>
      <c r="G12016" s="24"/>
      <c r="H12016" s="24"/>
    </row>
    <row r="12017" spans="2:8">
      <c r="B12017" s="24"/>
      <c r="C12017" s="24"/>
      <c r="D12017" s="24"/>
      <c r="E12017" s="24"/>
      <c r="F12017" s="29"/>
      <c r="G12017" s="24"/>
      <c r="H12017" s="24"/>
    </row>
    <row r="12018" spans="2:8">
      <c r="B12018" s="24"/>
      <c r="C12018" s="24"/>
      <c r="D12018" s="24"/>
      <c r="E12018" s="24"/>
      <c r="F12018" s="29"/>
      <c r="G12018" s="24"/>
      <c r="H12018" s="24"/>
    </row>
    <row r="12019" spans="2:8">
      <c r="B12019" s="24"/>
      <c r="C12019" s="24"/>
      <c r="D12019" s="24"/>
      <c r="E12019" s="24"/>
      <c r="F12019" s="29"/>
      <c r="G12019" s="24"/>
      <c r="H12019" s="24"/>
    </row>
    <row r="12020" spans="2:8">
      <c r="B12020" s="24"/>
      <c r="C12020" s="24"/>
      <c r="D12020" s="24"/>
      <c r="E12020" s="24"/>
      <c r="F12020" s="29"/>
      <c r="G12020" s="24"/>
      <c r="H12020" s="24"/>
    </row>
    <row r="12021" spans="2:8">
      <c r="B12021" s="24"/>
      <c r="C12021" s="24"/>
      <c r="D12021" s="24"/>
      <c r="E12021" s="24"/>
      <c r="F12021" s="29"/>
      <c r="G12021" s="24"/>
      <c r="H12021" s="24"/>
    </row>
    <row r="12022" spans="2:8">
      <c r="B12022" s="24"/>
      <c r="C12022" s="24"/>
      <c r="D12022" s="24"/>
      <c r="E12022" s="24"/>
      <c r="F12022" s="29"/>
      <c r="G12022" s="24"/>
      <c r="H12022" s="24"/>
    </row>
    <row r="12023" spans="2:8">
      <c r="B12023" s="24"/>
      <c r="C12023" s="24"/>
      <c r="D12023" s="24"/>
      <c r="E12023" s="24"/>
      <c r="F12023" s="29"/>
      <c r="G12023" s="24"/>
      <c r="H12023" s="24"/>
    </row>
    <row r="12024" spans="2:8">
      <c r="B12024" s="24"/>
      <c r="C12024" s="24"/>
      <c r="D12024" s="24"/>
      <c r="E12024" s="24"/>
      <c r="F12024" s="29"/>
      <c r="G12024" s="24"/>
      <c r="H12024" s="24"/>
    </row>
    <row r="12025" spans="2:8">
      <c r="B12025" s="24"/>
      <c r="C12025" s="24"/>
      <c r="D12025" s="24"/>
      <c r="E12025" s="24"/>
      <c r="F12025" s="29"/>
      <c r="G12025" s="24"/>
      <c r="H12025" s="24"/>
    </row>
    <row r="12026" spans="2:8">
      <c r="B12026" s="24"/>
      <c r="C12026" s="24"/>
      <c r="D12026" s="24"/>
      <c r="E12026" s="24"/>
      <c r="F12026" s="29"/>
      <c r="G12026" s="24"/>
      <c r="H12026" s="24"/>
    </row>
    <row r="12027" spans="2:8">
      <c r="B12027" s="24"/>
      <c r="C12027" s="24"/>
      <c r="D12027" s="24"/>
      <c r="E12027" s="24"/>
      <c r="F12027" s="29"/>
      <c r="G12027" s="24"/>
      <c r="H12027" s="24"/>
    </row>
    <row r="12028" spans="2:8">
      <c r="B12028" s="24"/>
      <c r="C12028" s="24"/>
      <c r="D12028" s="24"/>
      <c r="E12028" s="24"/>
      <c r="F12028" s="29"/>
      <c r="G12028" s="24"/>
      <c r="H12028" s="24"/>
    </row>
    <row r="12029" spans="2:8">
      <c r="B12029" s="24"/>
      <c r="C12029" s="24"/>
      <c r="D12029" s="24"/>
      <c r="E12029" s="24"/>
      <c r="F12029" s="29"/>
      <c r="G12029" s="24"/>
      <c r="H12029" s="24"/>
    </row>
    <row r="12030" spans="2:8">
      <c r="B12030" s="24"/>
      <c r="C12030" s="24"/>
      <c r="D12030" s="24"/>
      <c r="E12030" s="24"/>
      <c r="F12030" s="29"/>
      <c r="G12030" s="24"/>
      <c r="H12030" s="24"/>
    </row>
    <row r="12031" spans="2:8">
      <c r="B12031" s="24"/>
      <c r="C12031" s="24"/>
      <c r="D12031" s="24"/>
      <c r="E12031" s="24"/>
      <c r="F12031" s="29"/>
      <c r="G12031" s="24"/>
      <c r="H12031" s="24"/>
    </row>
    <row r="12032" spans="2:8">
      <c r="B12032" s="24"/>
      <c r="C12032" s="24"/>
      <c r="D12032" s="24"/>
      <c r="E12032" s="24"/>
      <c r="F12032" s="29"/>
      <c r="G12032" s="24"/>
      <c r="H12032" s="24"/>
    </row>
    <row r="12033" spans="2:8">
      <c r="B12033" s="24"/>
      <c r="C12033" s="24"/>
      <c r="D12033" s="24"/>
      <c r="E12033" s="24"/>
      <c r="F12033" s="29"/>
      <c r="G12033" s="24"/>
      <c r="H12033" s="24"/>
    </row>
    <row r="12034" spans="2:8">
      <c r="B12034" s="24"/>
      <c r="C12034" s="24"/>
      <c r="D12034" s="24"/>
      <c r="E12034" s="24"/>
      <c r="F12034" s="29"/>
      <c r="G12034" s="24"/>
      <c r="H12034" s="24"/>
    </row>
    <row r="12035" spans="2:8">
      <c r="B12035" s="24"/>
      <c r="C12035" s="24"/>
      <c r="D12035" s="24"/>
      <c r="E12035" s="24"/>
      <c r="F12035" s="29"/>
      <c r="G12035" s="24"/>
      <c r="H12035" s="24"/>
    </row>
    <row r="12036" spans="2:8">
      <c r="B12036" s="24"/>
      <c r="C12036" s="24"/>
      <c r="D12036" s="24"/>
      <c r="E12036" s="24"/>
      <c r="F12036" s="29"/>
      <c r="G12036" s="24"/>
      <c r="H12036" s="24"/>
    </row>
    <row r="12037" spans="2:8">
      <c r="B12037" s="24"/>
      <c r="C12037" s="24"/>
      <c r="D12037" s="24"/>
      <c r="E12037" s="24"/>
      <c r="F12037" s="29"/>
      <c r="G12037" s="24"/>
      <c r="H12037" s="24"/>
    </row>
    <row r="12038" spans="2:8">
      <c r="B12038" s="24"/>
      <c r="C12038" s="24"/>
      <c r="D12038" s="24"/>
      <c r="E12038" s="24"/>
      <c r="F12038" s="29"/>
      <c r="G12038" s="24"/>
      <c r="H12038" s="24"/>
    </row>
    <row r="12039" spans="2:8">
      <c r="B12039" s="24"/>
      <c r="C12039" s="24"/>
      <c r="D12039" s="24"/>
      <c r="E12039" s="24"/>
      <c r="F12039" s="29"/>
      <c r="G12039" s="24"/>
      <c r="H12039" s="24"/>
    </row>
    <row r="12040" spans="2:8">
      <c r="B12040" s="24"/>
      <c r="C12040" s="24"/>
      <c r="D12040" s="24"/>
      <c r="E12040" s="24"/>
      <c r="F12040" s="29"/>
      <c r="G12040" s="24"/>
      <c r="H12040" s="24"/>
    </row>
    <row r="12041" spans="2:8">
      <c r="B12041" s="24"/>
      <c r="C12041" s="24"/>
      <c r="D12041" s="24"/>
      <c r="E12041" s="24"/>
      <c r="F12041" s="29"/>
      <c r="G12041" s="24"/>
      <c r="H12041" s="24"/>
    </row>
    <row r="12042" spans="2:8">
      <c r="B12042" s="24"/>
      <c r="C12042" s="24"/>
      <c r="D12042" s="24"/>
      <c r="E12042" s="24"/>
      <c r="F12042" s="29"/>
      <c r="G12042" s="24"/>
      <c r="H12042" s="24"/>
    </row>
    <row r="12043" spans="2:8">
      <c r="B12043" s="24"/>
      <c r="C12043" s="24"/>
      <c r="D12043" s="24"/>
      <c r="E12043" s="24"/>
      <c r="F12043" s="29"/>
      <c r="G12043" s="24"/>
      <c r="H12043" s="24"/>
    </row>
    <row r="12044" spans="2:8">
      <c r="B12044" s="24"/>
      <c r="C12044" s="24"/>
      <c r="D12044" s="24"/>
      <c r="E12044" s="24"/>
      <c r="F12044" s="29"/>
      <c r="G12044" s="24"/>
      <c r="H12044" s="24"/>
    </row>
    <row r="12045" spans="2:8">
      <c r="B12045" s="24"/>
      <c r="C12045" s="24"/>
      <c r="D12045" s="24"/>
      <c r="E12045" s="24"/>
      <c r="F12045" s="29"/>
      <c r="G12045" s="24"/>
      <c r="H12045" s="24"/>
    </row>
    <row r="12046" spans="2:8">
      <c r="B12046" s="24"/>
      <c r="C12046" s="24"/>
      <c r="D12046" s="24"/>
      <c r="E12046" s="24"/>
      <c r="F12046" s="29"/>
      <c r="G12046" s="24"/>
      <c r="H12046" s="24"/>
    </row>
    <row r="12047" spans="2:8">
      <c r="B12047" s="24"/>
      <c r="C12047" s="24"/>
      <c r="D12047" s="24"/>
      <c r="E12047" s="24"/>
      <c r="F12047" s="29"/>
      <c r="G12047" s="24"/>
      <c r="H12047" s="24"/>
    </row>
    <row r="12048" spans="2:8">
      <c r="B12048" s="24"/>
      <c r="C12048" s="24"/>
      <c r="D12048" s="24"/>
      <c r="E12048" s="24"/>
      <c r="F12048" s="29"/>
      <c r="G12048" s="24"/>
      <c r="H12048" s="24"/>
    </row>
    <row r="12049" spans="2:8">
      <c r="B12049" s="24"/>
      <c r="C12049" s="24"/>
      <c r="D12049" s="24"/>
      <c r="E12049" s="24"/>
      <c r="F12049" s="29"/>
      <c r="G12049" s="24"/>
      <c r="H12049" s="24"/>
    </row>
    <row r="12050" spans="2:8">
      <c r="B12050" s="24"/>
      <c r="C12050" s="24"/>
      <c r="D12050" s="24"/>
      <c r="E12050" s="24"/>
      <c r="F12050" s="29"/>
      <c r="G12050" s="24"/>
      <c r="H12050" s="24"/>
    </row>
    <row r="12051" spans="2:8">
      <c r="B12051" s="24"/>
      <c r="C12051" s="24"/>
      <c r="D12051" s="24"/>
      <c r="E12051" s="24"/>
      <c r="F12051" s="29"/>
      <c r="G12051" s="24"/>
      <c r="H12051" s="24"/>
    </row>
    <row r="12052" spans="2:8">
      <c r="B12052" s="24"/>
      <c r="C12052" s="24"/>
      <c r="D12052" s="24"/>
      <c r="E12052" s="24"/>
      <c r="F12052" s="29"/>
      <c r="G12052" s="24"/>
      <c r="H12052" s="24"/>
    </row>
    <row r="12053" spans="2:8">
      <c r="B12053" s="24"/>
      <c r="C12053" s="24"/>
      <c r="D12053" s="24"/>
      <c r="E12053" s="24"/>
      <c r="F12053" s="29"/>
      <c r="G12053" s="24"/>
      <c r="H12053" s="24"/>
    </row>
    <row r="12054" spans="2:8">
      <c r="B12054" s="24"/>
      <c r="C12054" s="24"/>
      <c r="D12054" s="24"/>
      <c r="E12054" s="24"/>
      <c r="F12054" s="29"/>
      <c r="G12054" s="24"/>
      <c r="H12054" s="24"/>
    </row>
    <row r="12055" spans="2:8">
      <c r="B12055" s="24"/>
      <c r="C12055" s="24"/>
      <c r="D12055" s="24"/>
      <c r="E12055" s="24"/>
      <c r="F12055" s="29"/>
      <c r="G12055" s="24"/>
      <c r="H12055" s="24"/>
    </row>
    <row r="12056" spans="2:8">
      <c r="B12056" s="24"/>
      <c r="C12056" s="24"/>
      <c r="D12056" s="24"/>
      <c r="E12056" s="24"/>
      <c r="F12056" s="29"/>
      <c r="G12056" s="24"/>
      <c r="H12056" s="24"/>
    </row>
    <row r="12057" spans="2:8">
      <c r="B12057" s="24"/>
      <c r="C12057" s="24"/>
      <c r="D12057" s="24"/>
      <c r="E12057" s="24"/>
      <c r="F12057" s="29"/>
      <c r="G12057" s="24"/>
      <c r="H12057" s="24"/>
    </row>
    <row r="12058" spans="2:8">
      <c r="B12058" s="24"/>
      <c r="C12058" s="24"/>
      <c r="D12058" s="24"/>
      <c r="E12058" s="24"/>
      <c r="F12058" s="29"/>
      <c r="G12058" s="24"/>
      <c r="H12058" s="24"/>
    </row>
    <row r="12059" spans="2:8">
      <c r="B12059" s="24"/>
      <c r="C12059" s="24"/>
      <c r="D12059" s="24"/>
      <c r="E12059" s="24"/>
      <c r="F12059" s="29"/>
      <c r="G12059" s="24"/>
      <c r="H12059" s="24"/>
    </row>
    <row r="12060" spans="2:8">
      <c r="B12060" s="24"/>
      <c r="C12060" s="24"/>
      <c r="D12060" s="24"/>
      <c r="E12060" s="24"/>
      <c r="F12060" s="29"/>
      <c r="G12060" s="24"/>
      <c r="H12060" s="24"/>
    </row>
    <row r="12061" spans="2:8">
      <c r="B12061" s="24"/>
      <c r="C12061" s="24"/>
      <c r="D12061" s="24"/>
      <c r="E12061" s="24"/>
      <c r="F12061" s="29"/>
      <c r="G12061" s="24"/>
      <c r="H12061" s="24"/>
    </row>
    <row r="12062" spans="2:8">
      <c r="B12062" s="24"/>
      <c r="C12062" s="24"/>
      <c r="D12062" s="24"/>
      <c r="E12062" s="24"/>
      <c r="F12062" s="29"/>
      <c r="G12062" s="24"/>
      <c r="H12062" s="24"/>
    </row>
    <row r="12063" spans="2:8">
      <c r="B12063" s="24"/>
      <c r="C12063" s="24"/>
      <c r="D12063" s="24"/>
      <c r="E12063" s="24"/>
      <c r="F12063" s="29"/>
      <c r="G12063" s="24"/>
      <c r="H12063" s="24"/>
    </row>
    <row r="12064" spans="2:8">
      <c r="B12064" s="24"/>
      <c r="C12064" s="24"/>
      <c r="D12064" s="24"/>
      <c r="E12064" s="24"/>
      <c r="F12064" s="29"/>
      <c r="G12064" s="24"/>
      <c r="H12064" s="24"/>
    </row>
    <row r="12065" spans="2:8">
      <c r="B12065" s="24"/>
      <c r="C12065" s="24"/>
      <c r="D12065" s="24"/>
      <c r="E12065" s="24"/>
      <c r="F12065" s="29"/>
      <c r="G12065" s="24"/>
      <c r="H12065" s="24"/>
    </row>
    <row r="12066" spans="2:8">
      <c r="B12066" s="24"/>
      <c r="C12066" s="24"/>
      <c r="D12066" s="24"/>
      <c r="E12066" s="24"/>
      <c r="F12066" s="29"/>
      <c r="G12066" s="24"/>
      <c r="H12066" s="24"/>
    </row>
    <row r="12067" spans="2:8">
      <c r="B12067" s="24"/>
      <c r="C12067" s="24"/>
      <c r="D12067" s="24"/>
      <c r="E12067" s="24"/>
      <c r="F12067" s="29"/>
      <c r="G12067" s="24"/>
      <c r="H12067" s="24"/>
    </row>
    <row r="12068" spans="2:8">
      <c r="B12068" s="24"/>
      <c r="C12068" s="24"/>
      <c r="D12068" s="24"/>
      <c r="E12068" s="24"/>
      <c r="F12068" s="29"/>
      <c r="G12068" s="24"/>
      <c r="H12068" s="24"/>
    </row>
    <row r="12069" spans="2:8">
      <c r="B12069" s="24"/>
      <c r="C12069" s="24"/>
      <c r="D12069" s="24"/>
      <c r="E12069" s="24"/>
      <c r="F12069" s="29"/>
      <c r="G12069" s="24"/>
      <c r="H12069" s="24"/>
    </row>
    <row r="12070" spans="2:8">
      <c r="B12070" s="24"/>
      <c r="C12070" s="24"/>
      <c r="D12070" s="24"/>
      <c r="E12070" s="24"/>
      <c r="F12070" s="29"/>
      <c r="G12070" s="24"/>
      <c r="H12070" s="24"/>
    </row>
    <row r="12071" spans="2:8">
      <c r="B12071" s="24"/>
      <c r="C12071" s="24"/>
      <c r="D12071" s="24"/>
      <c r="E12071" s="24"/>
      <c r="F12071" s="29"/>
      <c r="G12071" s="24"/>
      <c r="H12071" s="24"/>
    </row>
    <row r="12072" spans="2:8">
      <c r="B12072" s="24"/>
      <c r="C12072" s="24"/>
      <c r="D12072" s="24"/>
      <c r="E12072" s="24"/>
      <c r="F12072" s="29"/>
      <c r="G12072" s="24"/>
      <c r="H12072" s="24"/>
    </row>
    <row r="12073" spans="2:8">
      <c r="B12073" s="24"/>
      <c r="C12073" s="24"/>
      <c r="D12073" s="24"/>
      <c r="E12073" s="24"/>
      <c r="F12073" s="29"/>
      <c r="G12073" s="24"/>
      <c r="H12073" s="24"/>
    </row>
    <row r="12074" spans="2:8">
      <c r="B12074" s="24"/>
      <c r="C12074" s="24"/>
      <c r="D12074" s="24"/>
      <c r="E12074" s="24"/>
      <c r="F12074" s="29"/>
      <c r="G12074" s="24"/>
      <c r="H12074" s="24"/>
    </row>
    <row r="12075" spans="2:8">
      <c r="B12075" s="24"/>
      <c r="C12075" s="24"/>
      <c r="D12075" s="24"/>
      <c r="E12075" s="24"/>
      <c r="F12075" s="29"/>
      <c r="G12075" s="24"/>
      <c r="H12075" s="24"/>
    </row>
    <row r="12076" spans="2:8">
      <c r="B12076" s="24"/>
      <c r="C12076" s="24"/>
      <c r="D12076" s="24"/>
      <c r="E12076" s="24"/>
      <c r="F12076" s="29"/>
      <c r="G12076" s="24"/>
      <c r="H12076" s="24"/>
    </row>
    <row r="12077" spans="2:8">
      <c r="B12077" s="24"/>
      <c r="C12077" s="24"/>
      <c r="D12077" s="24"/>
      <c r="E12077" s="24"/>
      <c r="F12077" s="29"/>
      <c r="G12077" s="24"/>
      <c r="H12077" s="24"/>
    </row>
    <row r="12078" spans="2:8">
      <c r="B12078" s="24"/>
      <c r="C12078" s="24"/>
      <c r="D12078" s="24"/>
      <c r="E12078" s="24"/>
      <c r="F12078" s="29"/>
      <c r="G12078" s="24"/>
      <c r="H12078" s="24"/>
    </row>
    <row r="12079" spans="2:8">
      <c r="B12079" s="24"/>
      <c r="C12079" s="24"/>
      <c r="D12079" s="24"/>
      <c r="E12079" s="24"/>
      <c r="F12079" s="29"/>
      <c r="G12079" s="24"/>
      <c r="H12079" s="24"/>
    </row>
    <row r="12080" spans="2:8">
      <c r="B12080" s="24"/>
      <c r="C12080" s="24"/>
      <c r="D12080" s="24"/>
      <c r="E12080" s="24"/>
      <c r="F12080" s="29"/>
      <c r="G12080" s="24"/>
      <c r="H12080" s="24"/>
    </row>
    <row r="12081" spans="2:8">
      <c r="B12081" s="24"/>
      <c r="C12081" s="24"/>
      <c r="D12081" s="24"/>
      <c r="E12081" s="24"/>
      <c r="F12081" s="29"/>
      <c r="G12081" s="24"/>
      <c r="H12081" s="24"/>
    </row>
    <row r="12082" spans="2:8">
      <c r="B12082" s="24"/>
      <c r="C12082" s="24"/>
      <c r="D12082" s="24"/>
      <c r="E12082" s="24"/>
      <c r="F12082" s="29"/>
      <c r="G12082" s="24"/>
      <c r="H12082" s="24"/>
    </row>
    <row r="12083" spans="2:8">
      <c r="B12083" s="24"/>
      <c r="C12083" s="24"/>
      <c r="D12083" s="24"/>
      <c r="E12083" s="24"/>
      <c r="F12083" s="29"/>
      <c r="G12083" s="24"/>
      <c r="H12083" s="24"/>
    </row>
    <row r="12084" spans="2:8">
      <c r="B12084" s="24"/>
      <c r="C12084" s="24"/>
      <c r="D12084" s="24"/>
      <c r="E12084" s="24"/>
      <c r="F12084" s="29"/>
      <c r="G12084" s="24"/>
      <c r="H12084" s="24"/>
    </row>
    <row r="12085" spans="2:8">
      <c r="B12085" s="24"/>
      <c r="C12085" s="24"/>
      <c r="D12085" s="24"/>
      <c r="E12085" s="24"/>
      <c r="F12085" s="29"/>
      <c r="G12085" s="24"/>
      <c r="H12085" s="24"/>
    </row>
    <row r="12086" spans="2:8">
      <c r="B12086" s="24"/>
      <c r="C12086" s="24"/>
      <c r="D12086" s="24"/>
      <c r="E12086" s="24"/>
      <c r="F12086" s="29"/>
      <c r="G12086" s="24"/>
      <c r="H12086" s="24"/>
    </row>
    <row r="12087" spans="2:8">
      <c r="B12087" s="24"/>
      <c r="C12087" s="24"/>
      <c r="D12087" s="24"/>
      <c r="E12087" s="24"/>
      <c r="F12087" s="29"/>
      <c r="G12087" s="24"/>
      <c r="H12087" s="24"/>
    </row>
    <row r="12088" spans="2:8">
      <c r="B12088" s="24"/>
      <c r="C12088" s="24"/>
      <c r="D12088" s="24"/>
      <c r="E12088" s="24"/>
      <c r="F12088" s="29"/>
      <c r="G12088" s="24"/>
      <c r="H12088" s="24"/>
    </row>
    <row r="12089" spans="2:8">
      <c r="B12089" s="24"/>
      <c r="C12089" s="24"/>
      <c r="D12089" s="24"/>
      <c r="E12089" s="24"/>
      <c r="F12089" s="29"/>
      <c r="G12089" s="24"/>
      <c r="H12089" s="24"/>
    </row>
    <row r="12090" spans="2:8">
      <c r="B12090" s="24"/>
      <c r="C12090" s="24"/>
      <c r="D12090" s="24"/>
      <c r="E12090" s="24"/>
      <c r="F12090" s="29"/>
      <c r="G12090" s="24"/>
      <c r="H12090" s="24"/>
    </row>
    <row r="12091" spans="2:8">
      <c r="B12091" s="24"/>
      <c r="C12091" s="24"/>
      <c r="D12091" s="24"/>
      <c r="E12091" s="24"/>
      <c r="F12091" s="29"/>
      <c r="G12091" s="24"/>
      <c r="H12091" s="24"/>
    </row>
    <row r="12092" spans="2:8">
      <c r="B12092" s="24"/>
      <c r="C12092" s="24"/>
      <c r="D12092" s="24"/>
      <c r="E12092" s="24"/>
      <c r="F12092" s="29"/>
      <c r="G12092" s="24"/>
      <c r="H12092" s="24"/>
    </row>
    <row r="12093" spans="2:8">
      <c r="B12093" s="24"/>
      <c r="C12093" s="24"/>
      <c r="D12093" s="24"/>
      <c r="E12093" s="24"/>
      <c r="F12093" s="29"/>
      <c r="G12093" s="24"/>
      <c r="H12093" s="24"/>
    </row>
    <row r="12094" spans="2:8">
      <c r="B12094" s="24"/>
      <c r="C12094" s="24"/>
      <c r="D12094" s="24"/>
      <c r="E12094" s="24"/>
      <c r="F12094" s="29"/>
      <c r="G12094" s="24"/>
      <c r="H12094" s="24"/>
    </row>
    <row r="12095" spans="2:8">
      <c r="B12095" s="24"/>
      <c r="C12095" s="24"/>
      <c r="D12095" s="24"/>
      <c r="E12095" s="24"/>
      <c r="F12095" s="29"/>
      <c r="G12095" s="24"/>
      <c r="H12095" s="24"/>
    </row>
    <row r="12096" spans="2:8">
      <c r="B12096" s="24"/>
      <c r="C12096" s="24"/>
      <c r="D12096" s="24"/>
      <c r="E12096" s="24"/>
      <c r="F12096" s="29"/>
      <c r="G12096" s="24"/>
      <c r="H12096" s="24"/>
    </row>
    <row r="12097" spans="2:8">
      <c r="B12097" s="24"/>
      <c r="C12097" s="24"/>
      <c r="D12097" s="24"/>
      <c r="E12097" s="24"/>
      <c r="F12097" s="29"/>
      <c r="G12097" s="24"/>
      <c r="H12097" s="24"/>
    </row>
    <row r="12098" spans="2:8">
      <c r="B12098" s="24"/>
      <c r="C12098" s="24"/>
      <c r="D12098" s="24"/>
      <c r="E12098" s="24"/>
      <c r="F12098" s="29"/>
      <c r="G12098" s="24"/>
      <c r="H12098" s="24"/>
    </row>
    <row r="12099" spans="2:8">
      <c r="B12099" s="24"/>
      <c r="C12099" s="24"/>
      <c r="D12099" s="24"/>
      <c r="E12099" s="24"/>
      <c r="F12099" s="29"/>
      <c r="G12099" s="24"/>
      <c r="H12099" s="24"/>
    </row>
    <row r="12100" spans="2:8">
      <c r="B12100" s="24"/>
      <c r="C12100" s="24"/>
      <c r="D12100" s="24"/>
      <c r="E12100" s="24"/>
      <c r="F12100" s="29"/>
      <c r="G12100" s="24"/>
      <c r="H12100" s="24"/>
    </row>
    <row r="12101" spans="2:8">
      <c r="B12101" s="24"/>
      <c r="C12101" s="24"/>
      <c r="D12101" s="24"/>
      <c r="E12101" s="24"/>
      <c r="F12101" s="29"/>
      <c r="G12101" s="24"/>
      <c r="H12101" s="24"/>
    </row>
    <row r="12102" spans="2:8">
      <c r="B12102" s="24"/>
      <c r="C12102" s="24"/>
      <c r="D12102" s="24"/>
      <c r="E12102" s="24"/>
      <c r="F12102" s="29"/>
      <c r="G12102" s="24"/>
      <c r="H12102" s="24"/>
    </row>
    <row r="12103" spans="2:8">
      <c r="B12103" s="24"/>
      <c r="C12103" s="24"/>
      <c r="D12103" s="24"/>
      <c r="E12103" s="24"/>
      <c r="F12103" s="29"/>
      <c r="G12103" s="24"/>
      <c r="H12103" s="24"/>
    </row>
    <row r="12104" spans="2:8">
      <c r="B12104" s="24"/>
      <c r="C12104" s="24"/>
      <c r="D12104" s="24"/>
      <c r="E12104" s="24"/>
      <c r="F12104" s="29"/>
      <c r="G12104" s="24"/>
      <c r="H12104" s="24"/>
    </row>
    <row r="12105" spans="2:8">
      <c r="B12105" s="24"/>
      <c r="C12105" s="24"/>
      <c r="D12105" s="24"/>
      <c r="E12105" s="24"/>
      <c r="F12105" s="29"/>
      <c r="G12105" s="24"/>
      <c r="H12105" s="24"/>
    </row>
    <row r="12106" spans="2:8">
      <c r="B12106" s="24"/>
      <c r="C12106" s="24"/>
      <c r="D12106" s="24"/>
      <c r="E12106" s="24"/>
      <c r="F12106" s="29"/>
      <c r="G12106" s="24"/>
      <c r="H12106" s="24"/>
    </row>
    <row r="12107" spans="2:8">
      <c r="B12107" s="24"/>
      <c r="C12107" s="24"/>
      <c r="D12107" s="24"/>
      <c r="E12107" s="24"/>
      <c r="F12107" s="29"/>
      <c r="G12107" s="24"/>
      <c r="H12107" s="24"/>
    </row>
    <row r="12108" spans="2:8">
      <c r="B12108" s="24"/>
      <c r="C12108" s="24"/>
      <c r="D12108" s="24"/>
      <c r="E12108" s="24"/>
      <c r="F12108" s="29"/>
      <c r="G12108" s="24"/>
      <c r="H12108" s="24"/>
    </row>
    <row r="12109" spans="2:8">
      <c r="B12109" s="24"/>
      <c r="C12109" s="24"/>
      <c r="D12109" s="24"/>
      <c r="E12109" s="24"/>
      <c r="F12109" s="29"/>
      <c r="G12109" s="24"/>
      <c r="H12109" s="24"/>
    </row>
    <row r="12110" spans="2:8">
      <c r="B12110" s="24"/>
      <c r="C12110" s="24"/>
      <c r="D12110" s="24"/>
      <c r="E12110" s="24"/>
      <c r="F12110" s="29"/>
      <c r="G12110" s="24"/>
      <c r="H12110" s="24"/>
    </row>
    <row r="12111" spans="2:8">
      <c r="B12111" s="24"/>
      <c r="C12111" s="24"/>
      <c r="D12111" s="24"/>
      <c r="E12111" s="24"/>
      <c r="F12111" s="29"/>
      <c r="G12111" s="24"/>
      <c r="H12111" s="24"/>
    </row>
    <row r="12112" spans="2:8">
      <c r="B12112" s="24"/>
      <c r="C12112" s="24"/>
      <c r="D12112" s="24"/>
      <c r="E12112" s="24"/>
      <c r="F12112" s="29"/>
      <c r="G12112" s="24"/>
      <c r="H12112" s="24"/>
    </row>
    <row r="12113" spans="2:8">
      <c r="B12113" s="24"/>
      <c r="C12113" s="24"/>
      <c r="D12113" s="24"/>
      <c r="E12113" s="24"/>
      <c r="F12113" s="29"/>
      <c r="G12113" s="24"/>
      <c r="H12113" s="24"/>
    </row>
    <row r="12114" spans="2:8">
      <c r="B12114" s="24"/>
      <c r="C12114" s="24"/>
      <c r="D12114" s="24"/>
      <c r="E12114" s="24"/>
      <c r="F12114" s="29"/>
      <c r="G12114" s="24"/>
      <c r="H12114" s="24"/>
    </row>
    <row r="12115" spans="2:8">
      <c r="B12115" s="24"/>
      <c r="C12115" s="24"/>
      <c r="D12115" s="24"/>
      <c r="E12115" s="24"/>
      <c r="F12115" s="29"/>
      <c r="G12115" s="24"/>
      <c r="H12115" s="24"/>
    </row>
    <row r="12116" spans="2:8">
      <c r="B12116" s="24"/>
      <c r="C12116" s="24"/>
      <c r="D12116" s="24"/>
      <c r="E12116" s="24"/>
      <c r="F12116" s="29"/>
      <c r="G12116" s="24"/>
      <c r="H12116" s="24"/>
    </row>
    <row r="12117" spans="2:8">
      <c r="B12117" s="24"/>
      <c r="C12117" s="24"/>
      <c r="D12117" s="24"/>
      <c r="E12117" s="24"/>
      <c r="F12117" s="29"/>
      <c r="G12117" s="24"/>
      <c r="H12117" s="24"/>
    </row>
    <row r="12118" spans="2:8">
      <c r="B12118" s="24"/>
      <c r="C12118" s="24"/>
      <c r="D12118" s="24"/>
      <c r="E12118" s="24"/>
      <c r="F12118" s="29"/>
      <c r="G12118" s="24"/>
      <c r="H12118" s="24"/>
    </row>
    <row r="12119" spans="2:8">
      <c r="B12119" s="24"/>
      <c r="C12119" s="24"/>
      <c r="D12119" s="24"/>
      <c r="E12119" s="24"/>
      <c r="F12119" s="29"/>
      <c r="G12119" s="24"/>
      <c r="H12119" s="24"/>
    </row>
    <row r="12120" spans="2:8">
      <c r="B12120" s="24"/>
      <c r="C12120" s="24"/>
      <c r="D12120" s="24"/>
      <c r="E12120" s="24"/>
      <c r="F12120" s="29"/>
      <c r="G12120" s="24"/>
      <c r="H12120" s="24"/>
    </row>
    <row r="12121" spans="2:8">
      <c r="B12121" s="24"/>
      <c r="C12121" s="24"/>
      <c r="D12121" s="24"/>
      <c r="E12121" s="24"/>
      <c r="F12121" s="29"/>
      <c r="G12121" s="24"/>
      <c r="H12121" s="24"/>
    </row>
    <row r="12122" spans="2:8">
      <c r="B12122" s="24"/>
      <c r="C12122" s="24"/>
      <c r="D12122" s="24"/>
      <c r="E12122" s="24"/>
      <c r="F12122" s="29"/>
      <c r="G12122" s="24"/>
      <c r="H12122" s="24"/>
    </row>
    <row r="12123" spans="2:8">
      <c r="B12123" s="24"/>
      <c r="C12123" s="24"/>
      <c r="D12123" s="24"/>
      <c r="E12123" s="24"/>
      <c r="F12123" s="29"/>
      <c r="G12123" s="24"/>
      <c r="H12123" s="24"/>
    </row>
    <row r="12124" spans="2:8">
      <c r="B12124" s="24"/>
      <c r="C12124" s="24"/>
      <c r="D12124" s="24"/>
      <c r="E12124" s="24"/>
      <c r="F12124" s="29"/>
      <c r="G12124" s="24"/>
      <c r="H12124" s="24"/>
    </row>
    <row r="12125" spans="2:8">
      <c r="B12125" s="24"/>
      <c r="C12125" s="24"/>
      <c r="D12125" s="24"/>
      <c r="E12125" s="24"/>
      <c r="F12125" s="29"/>
      <c r="G12125" s="24"/>
      <c r="H12125" s="24"/>
    </row>
    <row r="12126" spans="2:8">
      <c r="B12126" s="24"/>
      <c r="C12126" s="24"/>
      <c r="D12126" s="24"/>
      <c r="E12126" s="24"/>
      <c r="F12126" s="29"/>
      <c r="G12126" s="24"/>
      <c r="H12126" s="24"/>
    </row>
    <row r="12127" spans="2:8">
      <c r="B12127" s="24"/>
      <c r="C12127" s="24"/>
      <c r="D12127" s="24"/>
      <c r="E12127" s="24"/>
      <c r="F12127" s="29"/>
      <c r="G12127" s="24"/>
      <c r="H12127" s="24"/>
    </row>
    <row r="12128" spans="2:8">
      <c r="B12128" s="24"/>
      <c r="C12128" s="24"/>
      <c r="D12128" s="24"/>
      <c r="E12128" s="24"/>
      <c r="F12128" s="29"/>
      <c r="G12128" s="24"/>
      <c r="H12128" s="24"/>
    </row>
    <row r="12129" spans="2:8">
      <c r="B12129" s="24"/>
      <c r="C12129" s="24"/>
      <c r="D12129" s="24"/>
      <c r="E12129" s="24"/>
      <c r="F12129" s="29"/>
      <c r="G12129" s="24"/>
      <c r="H12129" s="24"/>
    </row>
    <row r="12130" spans="2:8">
      <c r="B12130" s="24"/>
      <c r="C12130" s="24"/>
      <c r="D12130" s="24"/>
      <c r="E12130" s="24"/>
      <c r="F12130" s="29"/>
      <c r="G12130" s="24"/>
      <c r="H12130" s="24"/>
    </row>
    <row r="12131" spans="2:8">
      <c r="B12131" s="24"/>
      <c r="C12131" s="24"/>
      <c r="D12131" s="24"/>
      <c r="E12131" s="24"/>
      <c r="F12131" s="29"/>
      <c r="G12131" s="24"/>
      <c r="H12131" s="24"/>
    </row>
    <row r="12132" spans="2:8">
      <c r="B12132" s="24"/>
      <c r="C12132" s="24"/>
      <c r="D12132" s="24"/>
      <c r="E12132" s="24"/>
      <c r="F12132" s="29"/>
      <c r="G12132" s="24"/>
      <c r="H12132" s="24"/>
    </row>
    <row r="12133" spans="2:8">
      <c r="B12133" s="24"/>
      <c r="C12133" s="24"/>
      <c r="D12133" s="24"/>
      <c r="E12133" s="24"/>
      <c r="F12133" s="29"/>
      <c r="G12133" s="24"/>
      <c r="H12133" s="24"/>
    </row>
    <row r="12134" spans="2:8">
      <c r="B12134" s="24"/>
      <c r="C12134" s="24"/>
      <c r="D12134" s="24"/>
      <c r="E12134" s="24"/>
      <c r="F12134" s="29"/>
      <c r="G12134" s="24"/>
      <c r="H12134" s="24"/>
    </row>
    <row r="12135" spans="2:8">
      <c r="B12135" s="24"/>
      <c r="C12135" s="24"/>
      <c r="D12135" s="24"/>
      <c r="E12135" s="24"/>
      <c r="F12135" s="29"/>
      <c r="G12135" s="24"/>
      <c r="H12135" s="24"/>
    </row>
    <row r="12136" spans="2:8">
      <c r="B12136" s="24"/>
      <c r="C12136" s="24"/>
      <c r="D12136" s="24"/>
      <c r="E12136" s="24"/>
      <c r="F12136" s="29"/>
      <c r="G12136" s="24"/>
      <c r="H12136" s="24"/>
    </row>
    <row r="12137" spans="2:8">
      <c r="B12137" s="24"/>
      <c r="C12137" s="24"/>
      <c r="D12137" s="24"/>
      <c r="E12137" s="24"/>
      <c r="F12137" s="29"/>
      <c r="G12137" s="24"/>
      <c r="H12137" s="24"/>
    </row>
    <row r="12138" spans="2:8">
      <c r="B12138" s="24"/>
      <c r="C12138" s="24"/>
      <c r="D12138" s="24"/>
      <c r="E12138" s="24"/>
      <c r="F12138" s="29"/>
      <c r="G12138" s="24"/>
      <c r="H12138" s="24"/>
    </row>
    <row r="12139" spans="2:8">
      <c r="B12139" s="24"/>
      <c r="C12139" s="24"/>
      <c r="D12139" s="24"/>
      <c r="E12139" s="24"/>
      <c r="F12139" s="29"/>
      <c r="G12139" s="24"/>
      <c r="H12139" s="24"/>
    </row>
    <row r="12140" spans="2:8">
      <c r="B12140" s="24"/>
      <c r="C12140" s="24"/>
      <c r="D12140" s="24"/>
      <c r="E12140" s="24"/>
      <c r="F12140" s="29"/>
      <c r="G12140" s="24"/>
      <c r="H12140" s="24"/>
    </row>
    <row r="12141" spans="2:8">
      <c r="B12141" s="24"/>
      <c r="C12141" s="24"/>
      <c r="D12141" s="24"/>
      <c r="E12141" s="24"/>
      <c r="F12141" s="29"/>
      <c r="G12141" s="24"/>
      <c r="H12141" s="24"/>
    </row>
    <row r="12142" spans="2:8">
      <c r="B12142" s="24"/>
      <c r="C12142" s="24"/>
      <c r="D12142" s="24"/>
      <c r="E12142" s="24"/>
      <c r="F12142" s="29"/>
      <c r="G12142" s="24"/>
      <c r="H12142" s="24"/>
    </row>
    <row r="12143" spans="2:8">
      <c r="B12143" s="24"/>
      <c r="C12143" s="24"/>
      <c r="D12143" s="24"/>
      <c r="E12143" s="24"/>
      <c r="F12143" s="29"/>
      <c r="G12143" s="24"/>
      <c r="H12143" s="24"/>
    </row>
    <row r="12144" spans="2:8">
      <c r="B12144" s="24"/>
      <c r="C12144" s="24"/>
      <c r="D12144" s="24"/>
      <c r="E12144" s="24"/>
      <c r="F12144" s="29"/>
      <c r="G12144" s="24"/>
      <c r="H12144" s="24"/>
    </row>
    <row r="12145" spans="2:8">
      <c r="B12145" s="24"/>
      <c r="C12145" s="24"/>
      <c r="D12145" s="24"/>
      <c r="E12145" s="24"/>
      <c r="F12145" s="29"/>
      <c r="G12145" s="24"/>
      <c r="H12145" s="24"/>
    </row>
    <row r="12146" spans="2:8">
      <c r="B12146" s="24"/>
      <c r="C12146" s="24"/>
      <c r="D12146" s="24"/>
      <c r="E12146" s="24"/>
      <c r="F12146" s="29"/>
      <c r="G12146" s="24"/>
      <c r="H12146" s="24"/>
    </row>
    <row r="12147" spans="2:8">
      <c r="B12147" s="24"/>
      <c r="C12147" s="24"/>
      <c r="D12147" s="24"/>
      <c r="E12147" s="24"/>
      <c r="F12147" s="29"/>
      <c r="G12147" s="24"/>
      <c r="H12147" s="24"/>
    </row>
    <row r="12148" spans="2:8">
      <c r="B12148" s="24"/>
      <c r="C12148" s="24"/>
      <c r="D12148" s="24"/>
      <c r="E12148" s="24"/>
      <c r="F12148" s="29"/>
      <c r="G12148" s="24"/>
      <c r="H12148" s="24"/>
    </row>
    <row r="12149" spans="2:8">
      <c r="B12149" s="24"/>
      <c r="C12149" s="24"/>
      <c r="D12149" s="24"/>
      <c r="E12149" s="24"/>
      <c r="F12149" s="29"/>
      <c r="G12149" s="24"/>
      <c r="H12149" s="24"/>
    </row>
    <row r="12150" spans="2:8">
      <c r="B12150" s="24"/>
      <c r="C12150" s="24"/>
      <c r="D12150" s="24"/>
      <c r="E12150" s="24"/>
      <c r="F12150" s="29"/>
      <c r="G12150" s="24"/>
      <c r="H12150" s="24"/>
    </row>
    <row r="12151" spans="2:8">
      <c r="B12151" s="24"/>
      <c r="C12151" s="24"/>
      <c r="D12151" s="24"/>
      <c r="E12151" s="24"/>
      <c r="F12151" s="29"/>
      <c r="G12151" s="24"/>
      <c r="H12151" s="24"/>
    </row>
    <row r="12152" spans="2:8">
      <c r="B12152" s="24"/>
      <c r="C12152" s="24"/>
      <c r="D12152" s="24"/>
      <c r="E12152" s="24"/>
      <c r="F12152" s="29"/>
      <c r="G12152" s="24"/>
      <c r="H12152" s="24"/>
    </row>
    <row r="12153" spans="2:8">
      <c r="B12153" s="24"/>
      <c r="C12153" s="24"/>
      <c r="D12153" s="24"/>
      <c r="E12153" s="24"/>
      <c r="F12153" s="29"/>
      <c r="G12153" s="24"/>
      <c r="H12153" s="24"/>
    </row>
    <row r="12154" spans="2:8">
      <c r="B12154" s="24"/>
      <c r="C12154" s="24"/>
      <c r="D12154" s="24"/>
      <c r="E12154" s="24"/>
      <c r="F12154" s="29"/>
      <c r="G12154" s="24"/>
      <c r="H12154" s="24"/>
    </row>
    <row r="12155" spans="2:8">
      <c r="B12155" s="24"/>
      <c r="C12155" s="24"/>
      <c r="D12155" s="24"/>
      <c r="E12155" s="24"/>
      <c r="F12155" s="29"/>
      <c r="G12155" s="24"/>
      <c r="H12155" s="24"/>
    </row>
    <row r="12156" spans="2:8">
      <c r="B12156" s="24"/>
      <c r="C12156" s="24"/>
      <c r="D12156" s="24"/>
      <c r="E12156" s="24"/>
      <c r="F12156" s="29"/>
      <c r="G12156" s="24"/>
      <c r="H12156" s="24"/>
    </row>
    <row r="12157" spans="2:8">
      <c r="B12157" s="24"/>
      <c r="C12157" s="24"/>
      <c r="D12157" s="24"/>
      <c r="E12157" s="24"/>
      <c r="F12157" s="29"/>
      <c r="G12157" s="24"/>
      <c r="H12157" s="24"/>
    </row>
    <row r="12158" spans="2:8">
      <c r="B12158" s="24"/>
      <c r="C12158" s="24"/>
      <c r="D12158" s="24"/>
      <c r="E12158" s="24"/>
      <c r="F12158" s="29"/>
      <c r="G12158" s="24"/>
      <c r="H12158" s="24"/>
    </row>
    <row r="12159" spans="2:8">
      <c r="B12159" s="24"/>
      <c r="C12159" s="24"/>
      <c r="D12159" s="24"/>
      <c r="E12159" s="24"/>
      <c r="F12159" s="29"/>
      <c r="G12159" s="24"/>
      <c r="H12159" s="24"/>
    </row>
    <row r="12160" spans="2:8">
      <c r="B12160" s="24"/>
      <c r="C12160" s="24"/>
      <c r="D12160" s="24"/>
      <c r="E12160" s="24"/>
      <c r="F12160" s="29"/>
      <c r="G12160" s="24"/>
      <c r="H12160" s="24"/>
    </row>
    <row r="12161" spans="2:8">
      <c r="B12161" s="24"/>
      <c r="C12161" s="24"/>
      <c r="D12161" s="24"/>
      <c r="E12161" s="24"/>
      <c r="F12161" s="29"/>
      <c r="G12161" s="24"/>
      <c r="H12161" s="24"/>
    </row>
    <row r="12162" spans="2:8">
      <c r="B12162" s="24"/>
      <c r="C12162" s="24"/>
      <c r="D12162" s="24"/>
      <c r="E12162" s="24"/>
      <c r="F12162" s="29"/>
      <c r="G12162" s="24"/>
      <c r="H12162" s="24"/>
    </row>
    <row r="12163" spans="2:8">
      <c r="B12163" s="24"/>
      <c r="C12163" s="24"/>
      <c r="D12163" s="24"/>
      <c r="E12163" s="24"/>
      <c r="F12163" s="29"/>
      <c r="G12163" s="24"/>
      <c r="H12163" s="24"/>
    </row>
    <row r="12164" spans="2:8">
      <c r="B12164" s="24"/>
      <c r="C12164" s="24"/>
      <c r="D12164" s="24"/>
      <c r="E12164" s="24"/>
      <c r="F12164" s="29"/>
      <c r="G12164" s="24"/>
      <c r="H12164" s="24"/>
    </row>
    <row r="12165" spans="2:8">
      <c r="B12165" s="24"/>
      <c r="C12165" s="24"/>
      <c r="D12165" s="24"/>
      <c r="E12165" s="24"/>
      <c r="F12165" s="29"/>
      <c r="G12165" s="24"/>
      <c r="H12165" s="24"/>
    </row>
    <row r="12166" spans="2:8">
      <c r="B12166" s="24"/>
      <c r="C12166" s="24"/>
      <c r="D12166" s="24"/>
      <c r="E12166" s="24"/>
      <c r="F12166" s="29"/>
      <c r="G12166" s="24"/>
      <c r="H12166" s="24"/>
    </row>
    <row r="12167" spans="2:8">
      <c r="B12167" s="24"/>
      <c r="C12167" s="24"/>
      <c r="D12167" s="24"/>
      <c r="E12167" s="24"/>
      <c r="F12167" s="29"/>
      <c r="G12167" s="24"/>
      <c r="H12167" s="24"/>
    </row>
    <row r="12168" spans="2:8">
      <c r="B12168" s="24"/>
      <c r="C12168" s="24"/>
      <c r="D12168" s="24"/>
      <c r="E12168" s="24"/>
      <c r="F12168" s="29"/>
      <c r="G12168" s="24"/>
      <c r="H12168" s="24"/>
    </row>
    <row r="12169" spans="2:8">
      <c r="B12169" s="24"/>
      <c r="C12169" s="24"/>
      <c r="D12169" s="24"/>
      <c r="E12169" s="24"/>
      <c r="F12169" s="29"/>
      <c r="G12169" s="24"/>
      <c r="H12169" s="24"/>
    </row>
    <row r="12170" spans="2:8">
      <c r="B12170" s="24"/>
      <c r="C12170" s="24"/>
      <c r="D12170" s="24"/>
      <c r="E12170" s="24"/>
      <c r="F12170" s="29"/>
      <c r="G12170" s="24"/>
      <c r="H12170" s="24"/>
    </row>
    <row r="12171" spans="2:8">
      <c r="B12171" s="24"/>
      <c r="C12171" s="24"/>
      <c r="D12171" s="24"/>
      <c r="E12171" s="24"/>
      <c r="F12171" s="29"/>
      <c r="G12171" s="24"/>
      <c r="H12171" s="24"/>
    </row>
    <row r="12172" spans="2:8">
      <c r="B12172" s="24"/>
      <c r="C12172" s="24"/>
      <c r="D12172" s="24"/>
      <c r="E12172" s="24"/>
      <c r="F12172" s="29"/>
      <c r="G12172" s="24"/>
      <c r="H12172" s="24"/>
    </row>
    <row r="12173" spans="2:8">
      <c r="B12173" s="24"/>
      <c r="C12173" s="24"/>
      <c r="D12173" s="24"/>
      <c r="E12173" s="24"/>
      <c r="F12173" s="29"/>
      <c r="G12173" s="24"/>
      <c r="H12173" s="24"/>
    </row>
    <row r="12174" spans="2:8">
      <c r="B12174" s="24"/>
      <c r="C12174" s="24"/>
      <c r="D12174" s="24"/>
      <c r="E12174" s="24"/>
      <c r="F12174" s="29"/>
      <c r="G12174" s="24"/>
      <c r="H12174" s="24"/>
    </row>
    <row r="12175" spans="2:8">
      <c r="B12175" s="24"/>
      <c r="C12175" s="24"/>
      <c r="D12175" s="24"/>
      <c r="E12175" s="24"/>
      <c r="F12175" s="29"/>
      <c r="G12175" s="24"/>
      <c r="H12175" s="24"/>
    </row>
    <row r="12176" spans="2:8">
      <c r="B12176" s="24"/>
      <c r="C12176" s="24"/>
      <c r="D12176" s="24"/>
      <c r="E12176" s="24"/>
      <c r="F12176" s="29"/>
      <c r="G12176" s="24"/>
      <c r="H12176" s="24"/>
    </row>
    <row r="12177" spans="2:8">
      <c r="B12177" s="24"/>
      <c r="C12177" s="24"/>
      <c r="D12177" s="24"/>
      <c r="E12177" s="24"/>
      <c r="F12177" s="29"/>
      <c r="G12177" s="24"/>
      <c r="H12177" s="24"/>
    </row>
    <row r="12178" spans="2:8">
      <c r="B12178" s="24"/>
      <c r="C12178" s="24"/>
      <c r="D12178" s="24"/>
      <c r="E12178" s="24"/>
      <c r="F12178" s="29"/>
      <c r="G12178" s="24"/>
      <c r="H12178" s="24"/>
    </row>
    <row r="12179" spans="2:8">
      <c r="B12179" s="24"/>
      <c r="C12179" s="24"/>
      <c r="D12179" s="24"/>
      <c r="E12179" s="24"/>
      <c r="F12179" s="29"/>
      <c r="G12179" s="24"/>
      <c r="H12179" s="24"/>
    </row>
    <row r="12180" spans="2:8">
      <c r="B12180" s="24"/>
      <c r="C12180" s="24"/>
      <c r="D12180" s="24"/>
      <c r="E12180" s="24"/>
      <c r="F12180" s="29"/>
      <c r="G12180" s="24"/>
      <c r="H12180" s="24"/>
    </row>
    <row r="12181" spans="2:8">
      <c r="B12181" s="24"/>
      <c r="C12181" s="24"/>
      <c r="D12181" s="24"/>
      <c r="E12181" s="24"/>
      <c r="F12181" s="29"/>
      <c r="G12181" s="24"/>
      <c r="H12181" s="24"/>
    </row>
    <row r="12182" spans="2:8">
      <c r="B12182" s="24"/>
      <c r="C12182" s="24"/>
      <c r="D12182" s="24"/>
      <c r="E12182" s="24"/>
      <c r="F12182" s="29"/>
      <c r="G12182" s="24"/>
      <c r="H12182" s="24"/>
    </row>
    <row r="12183" spans="2:8">
      <c r="B12183" s="24"/>
      <c r="C12183" s="24"/>
      <c r="D12183" s="24"/>
      <c r="E12183" s="24"/>
      <c r="F12183" s="29"/>
      <c r="G12183" s="24"/>
      <c r="H12183" s="24"/>
    </row>
    <row r="12184" spans="2:8">
      <c r="B12184" s="24"/>
      <c r="C12184" s="24"/>
      <c r="D12184" s="24"/>
      <c r="E12184" s="24"/>
      <c r="F12184" s="29"/>
      <c r="G12184" s="24"/>
      <c r="H12184" s="24"/>
    </row>
    <row r="12185" spans="2:8">
      <c r="B12185" s="24"/>
      <c r="C12185" s="24"/>
      <c r="D12185" s="24"/>
      <c r="E12185" s="24"/>
      <c r="F12185" s="29"/>
      <c r="G12185" s="24"/>
      <c r="H12185" s="24"/>
    </row>
    <row r="12186" spans="2:8">
      <c r="B12186" s="24"/>
      <c r="C12186" s="24"/>
      <c r="D12186" s="24"/>
      <c r="E12186" s="24"/>
      <c r="F12186" s="29"/>
      <c r="G12186" s="24"/>
      <c r="H12186" s="24"/>
    </row>
    <row r="12187" spans="2:8">
      <c r="B12187" s="24"/>
      <c r="C12187" s="24"/>
      <c r="D12187" s="24"/>
      <c r="E12187" s="24"/>
      <c r="F12187" s="29"/>
      <c r="G12187" s="24"/>
      <c r="H12187" s="24"/>
    </row>
    <row r="12188" spans="2:8">
      <c r="B12188" s="24"/>
      <c r="C12188" s="24"/>
      <c r="D12188" s="24"/>
      <c r="E12188" s="24"/>
      <c r="F12188" s="29"/>
      <c r="G12188" s="24"/>
      <c r="H12188" s="24"/>
    </row>
    <row r="12189" spans="2:8">
      <c r="B12189" s="24"/>
      <c r="C12189" s="24"/>
      <c r="D12189" s="24"/>
      <c r="E12189" s="24"/>
      <c r="F12189" s="29"/>
      <c r="G12189" s="24"/>
      <c r="H12189" s="24"/>
    </row>
    <row r="12190" spans="2:8">
      <c r="B12190" s="24"/>
      <c r="C12190" s="24"/>
      <c r="D12190" s="24"/>
      <c r="E12190" s="24"/>
      <c r="F12190" s="29"/>
      <c r="G12190" s="24"/>
      <c r="H12190" s="24"/>
    </row>
    <row r="12191" spans="2:8">
      <c r="B12191" s="24"/>
      <c r="C12191" s="24"/>
      <c r="D12191" s="24"/>
      <c r="E12191" s="24"/>
      <c r="F12191" s="29"/>
      <c r="G12191" s="24"/>
      <c r="H12191" s="24"/>
    </row>
    <row r="12192" spans="2:8">
      <c r="B12192" s="24"/>
      <c r="C12192" s="24"/>
      <c r="D12192" s="24"/>
      <c r="E12192" s="24"/>
      <c r="F12192" s="29"/>
      <c r="G12192" s="24"/>
      <c r="H12192" s="24"/>
    </row>
    <row r="12193" spans="2:8">
      <c r="B12193" s="24"/>
      <c r="C12193" s="24"/>
      <c r="D12193" s="24"/>
      <c r="E12193" s="24"/>
      <c r="F12193" s="29"/>
      <c r="G12193" s="24"/>
      <c r="H12193" s="24"/>
    </row>
    <row r="12194" spans="2:8">
      <c r="B12194" s="24"/>
      <c r="C12194" s="24"/>
      <c r="D12194" s="24"/>
      <c r="E12194" s="24"/>
      <c r="F12194" s="29"/>
      <c r="G12194" s="24"/>
      <c r="H12194" s="24"/>
    </row>
    <row r="12195" spans="2:8">
      <c r="B12195" s="24"/>
      <c r="C12195" s="24"/>
      <c r="D12195" s="24"/>
      <c r="E12195" s="24"/>
      <c r="F12195" s="29"/>
      <c r="G12195" s="24"/>
      <c r="H12195" s="24"/>
    </row>
    <row r="12196" spans="2:8">
      <c r="B12196" s="24"/>
      <c r="C12196" s="24"/>
      <c r="D12196" s="24"/>
      <c r="E12196" s="24"/>
      <c r="F12196" s="29"/>
      <c r="G12196" s="24"/>
      <c r="H12196" s="24"/>
    </row>
    <row r="12197" spans="2:8">
      <c r="B12197" s="24"/>
      <c r="C12197" s="24"/>
      <c r="D12197" s="24"/>
      <c r="E12197" s="24"/>
      <c r="F12197" s="29"/>
      <c r="G12197" s="24"/>
      <c r="H12197" s="24"/>
    </row>
    <row r="12198" spans="2:8">
      <c r="B12198" s="24"/>
      <c r="C12198" s="24"/>
      <c r="D12198" s="24"/>
      <c r="E12198" s="24"/>
      <c r="F12198" s="29"/>
      <c r="G12198" s="24"/>
      <c r="H12198" s="24"/>
    </row>
    <row r="12199" spans="2:8">
      <c r="B12199" s="24"/>
      <c r="C12199" s="24"/>
      <c r="D12199" s="24"/>
      <c r="E12199" s="24"/>
      <c r="F12199" s="29"/>
      <c r="G12199" s="24"/>
      <c r="H12199" s="24"/>
    </row>
    <row r="12200" spans="2:8">
      <c r="B12200" s="24"/>
      <c r="C12200" s="24"/>
      <c r="D12200" s="24"/>
      <c r="E12200" s="24"/>
      <c r="F12200" s="29"/>
      <c r="G12200" s="24"/>
      <c r="H12200" s="24"/>
    </row>
    <row r="12201" spans="2:8">
      <c r="B12201" s="24"/>
      <c r="C12201" s="24"/>
      <c r="D12201" s="24"/>
      <c r="E12201" s="24"/>
      <c r="F12201" s="29"/>
      <c r="G12201" s="24"/>
      <c r="H12201" s="24"/>
    </row>
    <row r="12202" spans="2:8">
      <c r="B12202" s="24"/>
      <c r="C12202" s="24"/>
      <c r="D12202" s="24"/>
      <c r="E12202" s="24"/>
      <c r="F12202" s="29"/>
      <c r="G12202" s="24"/>
      <c r="H12202" s="24"/>
    </row>
    <row r="12203" spans="2:8">
      <c r="B12203" s="24"/>
      <c r="C12203" s="24"/>
      <c r="D12203" s="24"/>
      <c r="E12203" s="24"/>
      <c r="F12203" s="29"/>
      <c r="G12203" s="24"/>
      <c r="H12203" s="24"/>
    </row>
    <row r="12204" spans="2:8">
      <c r="B12204" s="24"/>
      <c r="C12204" s="24"/>
      <c r="D12204" s="24"/>
      <c r="E12204" s="24"/>
      <c r="F12204" s="29"/>
      <c r="G12204" s="24"/>
      <c r="H12204" s="24"/>
    </row>
    <row r="12205" spans="2:8">
      <c r="B12205" s="24"/>
      <c r="C12205" s="24"/>
      <c r="D12205" s="24"/>
      <c r="E12205" s="24"/>
      <c r="F12205" s="29"/>
      <c r="G12205" s="24"/>
      <c r="H12205" s="24"/>
    </row>
    <row r="12206" spans="2:8">
      <c r="B12206" s="24"/>
      <c r="C12206" s="24"/>
      <c r="D12206" s="24"/>
      <c r="E12206" s="24"/>
      <c r="F12206" s="29"/>
      <c r="G12206" s="24"/>
      <c r="H12206" s="24"/>
    </row>
    <row r="12207" spans="2:8">
      <c r="B12207" s="24"/>
      <c r="C12207" s="24"/>
      <c r="D12207" s="24"/>
      <c r="E12207" s="24"/>
      <c r="F12207" s="29"/>
      <c r="G12207" s="24"/>
      <c r="H12207" s="24"/>
    </row>
    <row r="12208" spans="2:8">
      <c r="B12208" s="24"/>
      <c r="C12208" s="24"/>
      <c r="D12208" s="24"/>
      <c r="E12208" s="24"/>
      <c r="F12208" s="29"/>
      <c r="G12208" s="24"/>
      <c r="H12208" s="24"/>
    </row>
    <row r="12209" spans="2:8">
      <c r="B12209" s="24"/>
      <c r="C12209" s="24"/>
      <c r="D12209" s="24"/>
      <c r="E12209" s="24"/>
      <c r="F12209" s="29"/>
      <c r="G12209" s="24"/>
      <c r="H12209" s="24"/>
    </row>
    <row r="12210" spans="2:8">
      <c r="B12210" s="24"/>
      <c r="C12210" s="24"/>
      <c r="D12210" s="24"/>
      <c r="E12210" s="24"/>
      <c r="F12210" s="29"/>
      <c r="G12210" s="24"/>
      <c r="H12210" s="24"/>
    </row>
    <row r="12211" spans="2:8">
      <c r="B12211" s="24"/>
      <c r="C12211" s="24"/>
      <c r="D12211" s="24"/>
      <c r="E12211" s="24"/>
      <c r="F12211" s="29"/>
      <c r="G12211" s="24"/>
      <c r="H12211" s="24"/>
    </row>
    <row r="12212" spans="2:8">
      <c r="B12212" s="24"/>
      <c r="C12212" s="24"/>
      <c r="D12212" s="24"/>
      <c r="E12212" s="24"/>
      <c r="F12212" s="29"/>
      <c r="G12212" s="24"/>
      <c r="H12212" s="24"/>
    </row>
    <row r="12213" spans="2:8">
      <c r="B12213" s="24"/>
      <c r="C12213" s="24"/>
      <c r="D12213" s="24"/>
      <c r="E12213" s="24"/>
      <c r="F12213" s="29"/>
      <c r="G12213" s="24"/>
      <c r="H12213" s="24"/>
    </row>
    <row r="12214" spans="2:8">
      <c r="B12214" s="24"/>
      <c r="C12214" s="24"/>
      <c r="D12214" s="24"/>
      <c r="E12214" s="24"/>
      <c r="F12214" s="29"/>
      <c r="G12214" s="24"/>
      <c r="H12214" s="24"/>
    </row>
    <row r="12215" spans="2:8">
      <c r="B12215" s="24"/>
      <c r="C12215" s="24"/>
      <c r="D12215" s="24"/>
      <c r="E12215" s="24"/>
      <c r="F12215" s="29"/>
      <c r="G12215" s="24"/>
      <c r="H12215" s="24"/>
    </row>
    <row r="12216" spans="2:8">
      <c r="B12216" s="24"/>
      <c r="C12216" s="24"/>
      <c r="D12216" s="24"/>
      <c r="E12216" s="24"/>
      <c r="F12216" s="29"/>
      <c r="G12216" s="24"/>
      <c r="H12216" s="24"/>
    </row>
    <row r="12217" spans="2:8">
      <c r="B12217" s="24"/>
      <c r="C12217" s="24"/>
      <c r="D12217" s="24"/>
      <c r="E12217" s="24"/>
      <c r="F12217" s="29"/>
      <c r="G12217" s="24"/>
      <c r="H12217" s="24"/>
    </row>
    <row r="12218" spans="2:8">
      <c r="B12218" s="24"/>
      <c r="C12218" s="24"/>
      <c r="D12218" s="24"/>
      <c r="E12218" s="24"/>
      <c r="F12218" s="29"/>
      <c r="G12218" s="24"/>
      <c r="H12218" s="24"/>
    </row>
    <row r="12219" spans="2:8">
      <c r="B12219" s="24"/>
      <c r="C12219" s="24"/>
      <c r="D12219" s="24"/>
      <c r="E12219" s="24"/>
      <c r="F12219" s="29"/>
      <c r="G12219" s="24"/>
      <c r="H12219" s="24"/>
    </row>
    <row r="12220" spans="2:8">
      <c r="B12220" s="24"/>
      <c r="C12220" s="24"/>
      <c r="D12220" s="24"/>
      <c r="E12220" s="24"/>
      <c r="F12220" s="29"/>
      <c r="G12220" s="24"/>
      <c r="H12220" s="24"/>
    </row>
    <row r="12221" spans="2:8">
      <c r="B12221" s="24"/>
      <c r="C12221" s="24"/>
      <c r="D12221" s="24"/>
      <c r="E12221" s="24"/>
      <c r="F12221" s="29"/>
      <c r="G12221" s="24"/>
      <c r="H12221" s="24"/>
    </row>
    <row r="12222" spans="2:8">
      <c r="B12222" s="24"/>
      <c r="C12222" s="24"/>
      <c r="D12222" s="24"/>
      <c r="E12222" s="24"/>
      <c r="F12222" s="29"/>
      <c r="G12222" s="24"/>
      <c r="H12222" s="24"/>
    </row>
    <row r="12223" spans="2:8">
      <c r="B12223" s="24"/>
      <c r="C12223" s="24"/>
      <c r="D12223" s="24"/>
      <c r="E12223" s="24"/>
      <c r="F12223" s="29"/>
      <c r="G12223" s="24"/>
      <c r="H12223" s="24"/>
    </row>
    <row r="12224" spans="2:8">
      <c r="B12224" s="24"/>
      <c r="C12224" s="24"/>
      <c r="D12224" s="24"/>
      <c r="E12224" s="24"/>
      <c r="F12224" s="29"/>
      <c r="G12224" s="24"/>
      <c r="H12224" s="24"/>
    </row>
    <row r="12225" spans="2:8">
      <c r="B12225" s="24"/>
      <c r="C12225" s="24"/>
      <c r="D12225" s="24"/>
      <c r="E12225" s="24"/>
      <c r="F12225" s="29"/>
      <c r="G12225" s="24"/>
      <c r="H12225" s="24"/>
    </row>
    <row r="12226" spans="2:8">
      <c r="B12226" s="24"/>
      <c r="C12226" s="24"/>
      <c r="D12226" s="24"/>
      <c r="E12226" s="24"/>
      <c r="F12226" s="29"/>
      <c r="G12226" s="24"/>
      <c r="H12226" s="24"/>
    </row>
    <row r="12227" spans="2:8">
      <c r="B12227" s="24"/>
      <c r="C12227" s="24"/>
      <c r="D12227" s="24"/>
      <c r="E12227" s="24"/>
      <c r="F12227" s="29"/>
      <c r="G12227" s="24"/>
      <c r="H12227" s="24"/>
    </row>
    <row r="12228" spans="2:8">
      <c r="B12228" s="24"/>
      <c r="C12228" s="24"/>
      <c r="D12228" s="24"/>
      <c r="E12228" s="24"/>
      <c r="F12228" s="29"/>
      <c r="G12228" s="24"/>
      <c r="H12228" s="24"/>
    </row>
    <row r="12229" spans="2:8">
      <c r="B12229" s="24"/>
      <c r="C12229" s="24"/>
      <c r="D12229" s="24"/>
      <c r="E12229" s="24"/>
      <c r="F12229" s="29"/>
      <c r="G12229" s="24"/>
      <c r="H12229" s="24"/>
    </row>
    <row r="12230" spans="2:8">
      <c r="B12230" s="24"/>
      <c r="C12230" s="24"/>
      <c r="D12230" s="24"/>
      <c r="E12230" s="24"/>
      <c r="F12230" s="29"/>
      <c r="G12230" s="24"/>
      <c r="H12230" s="24"/>
    </row>
    <row r="12231" spans="2:8">
      <c r="B12231" s="24"/>
      <c r="C12231" s="24"/>
      <c r="D12231" s="24"/>
      <c r="E12231" s="24"/>
      <c r="F12231" s="29"/>
      <c r="G12231" s="24"/>
      <c r="H12231" s="24"/>
    </row>
    <row r="12232" spans="2:8">
      <c r="B12232" s="24"/>
      <c r="C12232" s="24"/>
      <c r="D12232" s="24"/>
      <c r="E12232" s="24"/>
      <c r="F12232" s="29"/>
      <c r="G12232" s="24"/>
      <c r="H12232" s="24"/>
    </row>
    <row r="12233" spans="2:8">
      <c r="B12233" s="24"/>
      <c r="C12233" s="24"/>
      <c r="D12233" s="24"/>
      <c r="E12233" s="24"/>
      <c r="F12233" s="29"/>
      <c r="G12233" s="24"/>
      <c r="H12233" s="24"/>
    </row>
    <row r="12234" spans="2:8">
      <c r="B12234" s="24"/>
      <c r="C12234" s="24"/>
      <c r="D12234" s="24"/>
      <c r="E12234" s="24"/>
      <c r="F12234" s="29"/>
      <c r="G12234" s="24"/>
      <c r="H12234" s="24"/>
    </row>
    <row r="12235" spans="2:8">
      <c r="B12235" s="24"/>
      <c r="C12235" s="24"/>
      <c r="D12235" s="24"/>
      <c r="E12235" s="24"/>
      <c r="F12235" s="29"/>
      <c r="G12235" s="24"/>
      <c r="H12235" s="24"/>
    </row>
    <row r="12236" spans="2:8">
      <c r="B12236" s="24"/>
      <c r="C12236" s="24"/>
      <c r="D12236" s="24"/>
      <c r="E12236" s="24"/>
      <c r="F12236" s="29"/>
      <c r="G12236" s="24"/>
      <c r="H12236" s="24"/>
    </row>
    <row r="12237" spans="2:8">
      <c r="B12237" s="24"/>
      <c r="C12237" s="24"/>
      <c r="D12237" s="24"/>
      <c r="E12237" s="24"/>
      <c r="F12237" s="29"/>
      <c r="G12237" s="24"/>
      <c r="H12237" s="24"/>
    </row>
    <row r="12238" spans="2:8">
      <c r="B12238" s="24"/>
      <c r="C12238" s="24"/>
      <c r="D12238" s="24"/>
      <c r="E12238" s="24"/>
      <c r="F12238" s="29"/>
      <c r="G12238" s="24"/>
      <c r="H12238" s="24"/>
    </row>
    <row r="12239" spans="2:8">
      <c r="B12239" s="24"/>
      <c r="C12239" s="24"/>
      <c r="D12239" s="24"/>
      <c r="E12239" s="24"/>
      <c r="F12239" s="29"/>
      <c r="G12239" s="24"/>
      <c r="H12239" s="24"/>
    </row>
    <row r="12240" spans="2:8">
      <c r="B12240" s="24"/>
      <c r="C12240" s="24"/>
      <c r="D12240" s="24"/>
      <c r="E12240" s="24"/>
      <c r="F12240" s="29"/>
      <c r="G12240" s="24"/>
      <c r="H12240" s="24"/>
    </row>
    <row r="12241" spans="2:8">
      <c r="B12241" s="24"/>
      <c r="C12241" s="24"/>
      <c r="D12241" s="24"/>
      <c r="E12241" s="24"/>
      <c r="F12241" s="29"/>
      <c r="G12241" s="24"/>
      <c r="H12241" s="24"/>
    </row>
    <row r="12242" spans="2:8">
      <c r="B12242" s="24"/>
      <c r="C12242" s="24"/>
      <c r="D12242" s="24"/>
      <c r="E12242" s="24"/>
      <c r="F12242" s="29"/>
      <c r="G12242" s="24"/>
      <c r="H12242" s="24"/>
    </row>
    <row r="12243" spans="2:8">
      <c r="B12243" s="24"/>
      <c r="C12243" s="24"/>
      <c r="D12243" s="24"/>
      <c r="E12243" s="24"/>
      <c r="F12243" s="29"/>
      <c r="G12243" s="24"/>
      <c r="H12243" s="24"/>
    </row>
    <row r="12244" spans="2:8">
      <c r="B12244" s="24"/>
      <c r="C12244" s="24"/>
      <c r="D12244" s="24"/>
      <c r="E12244" s="24"/>
      <c r="F12244" s="29"/>
      <c r="G12244" s="24"/>
      <c r="H12244" s="24"/>
    </row>
    <row r="12245" spans="2:8">
      <c r="B12245" s="24"/>
      <c r="C12245" s="24"/>
      <c r="D12245" s="24"/>
      <c r="E12245" s="24"/>
      <c r="F12245" s="29"/>
      <c r="G12245" s="24"/>
      <c r="H12245" s="24"/>
    </row>
    <row r="12246" spans="2:8">
      <c r="B12246" s="24"/>
      <c r="C12246" s="24"/>
      <c r="D12246" s="24"/>
      <c r="E12246" s="24"/>
      <c r="F12246" s="29"/>
      <c r="G12246" s="24"/>
      <c r="H12246" s="24"/>
    </row>
    <row r="12247" spans="2:8">
      <c r="B12247" s="24"/>
      <c r="C12247" s="24"/>
      <c r="D12247" s="24"/>
      <c r="E12247" s="24"/>
      <c r="F12247" s="29"/>
      <c r="G12247" s="24"/>
      <c r="H12247" s="24"/>
    </row>
    <row r="12248" spans="2:8">
      <c r="B12248" s="24"/>
      <c r="C12248" s="24"/>
      <c r="D12248" s="24"/>
      <c r="E12248" s="24"/>
      <c r="F12248" s="29"/>
      <c r="G12248" s="24"/>
      <c r="H12248" s="24"/>
    </row>
    <row r="12249" spans="2:8">
      <c r="B12249" s="24"/>
      <c r="C12249" s="24"/>
      <c r="D12249" s="24"/>
      <c r="E12249" s="24"/>
      <c r="F12249" s="29"/>
      <c r="G12249" s="24"/>
      <c r="H12249" s="24"/>
    </row>
    <row r="12250" spans="2:8">
      <c r="B12250" s="24"/>
      <c r="C12250" s="24"/>
      <c r="D12250" s="24"/>
      <c r="E12250" s="24"/>
      <c r="F12250" s="29"/>
      <c r="G12250" s="24"/>
      <c r="H12250" s="24"/>
    </row>
    <row r="12251" spans="2:8">
      <c r="B12251" s="24"/>
      <c r="C12251" s="24"/>
      <c r="D12251" s="24"/>
      <c r="E12251" s="24"/>
      <c r="F12251" s="29"/>
      <c r="G12251" s="24"/>
      <c r="H12251" s="24"/>
    </row>
    <row r="12252" spans="2:8">
      <c r="B12252" s="24"/>
      <c r="C12252" s="24"/>
      <c r="D12252" s="24"/>
      <c r="E12252" s="24"/>
      <c r="F12252" s="29"/>
      <c r="G12252" s="24"/>
      <c r="H12252" s="24"/>
    </row>
    <row r="12253" spans="2:8">
      <c r="B12253" s="24"/>
      <c r="C12253" s="24"/>
      <c r="D12253" s="24"/>
      <c r="E12253" s="24"/>
      <c r="F12253" s="29"/>
      <c r="G12253" s="24"/>
      <c r="H12253" s="24"/>
    </row>
    <row r="12254" spans="2:8">
      <c r="B12254" s="24"/>
      <c r="C12254" s="24"/>
      <c r="D12254" s="24"/>
      <c r="E12254" s="24"/>
      <c r="F12254" s="29"/>
      <c r="G12254" s="24"/>
      <c r="H12254" s="24"/>
    </row>
    <row r="12255" spans="2:8">
      <c r="B12255" s="24"/>
      <c r="C12255" s="24"/>
      <c r="D12255" s="24"/>
      <c r="E12255" s="24"/>
      <c r="F12255" s="29"/>
      <c r="G12255" s="24"/>
      <c r="H12255" s="24"/>
    </row>
    <row r="12256" spans="2:8">
      <c r="B12256" s="24"/>
      <c r="C12256" s="24"/>
      <c r="D12256" s="24"/>
      <c r="E12256" s="24"/>
      <c r="F12256" s="29"/>
      <c r="G12256" s="24"/>
      <c r="H12256" s="24"/>
    </row>
    <row r="12257" spans="2:8">
      <c r="B12257" s="24"/>
      <c r="C12257" s="24"/>
      <c r="D12257" s="24"/>
      <c r="E12257" s="24"/>
      <c r="F12257" s="29"/>
      <c r="G12257" s="24"/>
      <c r="H12257" s="24"/>
    </row>
    <row r="12258" spans="2:8">
      <c r="B12258" s="24"/>
      <c r="C12258" s="24"/>
      <c r="D12258" s="24"/>
      <c r="E12258" s="24"/>
      <c r="F12258" s="29"/>
      <c r="G12258" s="24"/>
      <c r="H12258" s="24"/>
    </row>
    <row r="12259" spans="2:8">
      <c r="B12259" s="24"/>
      <c r="C12259" s="24"/>
      <c r="D12259" s="24"/>
      <c r="E12259" s="24"/>
      <c r="F12259" s="29"/>
      <c r="G12259" s="24"/>
      <c r="H12259" s="24"/>
    </row>
    <row r="12260" spans="2:8">
      <c r="B12260" s="24"/>
      <c r="C12260" s="24"/>
      <c r="D12260" s="24"/>
      <c r="E12260" s="24"/>
      <c r="F12260" s="29"/>
      <c r="G12260" s="24"/>
      <c r="H12260" s="24"/>
    </row>
    <row r="12261" spans="2:8">
      <c r="B12261" s="24"/>
      <c r="C12261" s="24"/>
      <c r="D12261" s="24"/>
      <c r="E12261" s="24"/>
      <c r="F12261" s="29"/>
      <c r="G12261" s="24"/>
      <c r="H12261" s="24"/>
    </row>
    <row r="12262" spans="2:8">
      <c r="B12262" s="24"/>
      <c r="C12262" s="24"/>
      <c r="D12262" s="24"/>
      <c r="E12262" s="24"/>
      <c r="F12262" s="29"/>
      <c r="G12262" s="24"/>
      <c r="H12262" s="24"/>
    </row>
    <row r="12263" spans="2:8">
      <c r="B12263" s="24"/>
      <c r="C12263" s="24"/>
      <c r="D12263" s="24"/>
      <c r="E12263" s="24"/>
      <c r="F12263" s="29"/>
      <c r="G12263" s="24"/>
      <c r="H12263" s="24"/>
    </row>
    <row r="12264" spans="2:8">
      <c r="B12264" s="24"/>
      <c r="C12264" s="24"/>
      <c r="D12264" s="24"/>
      <c r="E12264" s="24"/>
      <c r="F12264" s="29"/>
      <c r="G12264" s="24"/>
      <c r="H12264" s="24"/>
    </row>
    <row r="12265" spans="2:8">
      <c r="B12265" s="24"/>
      <c r="C12265" s="24"/>
      <c r="D12265" s="24"/>
      <c r="E12265" s="24"/>
      <c r="F12265" s="29"/>
      <c r="G12265" s="24"/>
      <c r="H12265" s="24"/>
    </row>
    <row r="12266" spans="2:8">
      <c r="B12266" s="24"/>
      <c r="C12266" s="24"/>
      <c r="D12266" s="24"/>
      <c r="E12266" s="24"/>
      <c r="F12266" s="29"/>
      <c r="G12266" s="24"/>
      <c r="H12266" s="24"/>
    </row>
    <row r="12267" spans="2:8">
      <c r="B12267" s="24"/>
      <c r="C12267" s="24"/>
      <c r="D12267" s="24"/>
      <c r="E12267" s="24"/>
      <c r="F12267" s="29"/>
      <c r="G12267" s="24"/>
      <c r="H12267" s="24"/>
    </row>
    <row r="12268" spans="2:8">
      <c r="B12268" s="24"/>
      <c r="C12268" s="24"/>
      <c r="D12268" s="24"/>
      <c r="E12268" s="24"/>
      <c r="F12268" s="29"/>
      <c r="G12268" s="24"/>
      <c r="H12268" s="24"/>
    </row>
    <row r="12269" spans="2:8">
      <c r="B12269" s="24"/>
      <c r="C12269" s="24"/>
      <c r="D12269" s="24"/>
      <c r="E12269" s="24"/>
      <c r="F12269" s="29"/>
      <c r="G12269" s="24"/>
      <c r="H12269" s="24"/>
    </row>
    <row r="12270" spans="2:8">
      <c r="B12270" s="24"/>
      <c r="C12270" s="24"/>
      <c r="D12270" s="24"/>
      <c r="E12270" s="24"/>
      <c r="F12270" s="29"/>
      <c r="G12270" s="24"/>
      <c r="H12270" s="24"/>
    </row>
    <row r="12271" spans="2:8">
      <c r="B12271" s="24"/>
      <c r="C12271" s="24"/>
      <c r="D12271" s="24"/>
      <c r="E12271" s="24"/>
      <c r="F12271" s="29"/>
      <c r="G12271" s="24"/>
      <c r="H12271" s="24"/>
    </row>
    <row r="12272" spans="2:8">
      <c r="B12272" s="24"/>
      <c r="C12272" s="24"/>
      <c r="D12272" s="24"/>
      <c r="E12272" s="24"/>
      <c r="F12272" s="29"/>
      <c r="G12272" s="24"/>
      <c r="H12272" s="24"/>
    </row>
    <row r="12273" spans="2:8">
      <c r="B12273" s="24"/>
      <c r="C12273" s="24"/>
      <c r="D12273" s="24"/>
      <c r="E12273" s="24"/>
      <c r="F12273" s="29"/>
      <c r="G12273" s="24"/>
      <c r="H12273" s="24"/>
    </row>
    <row r="12274" spans="2:8">
      <c r="B12274" s="24"/>
      <c r="C12274" s="24"/>
      <c r="D12274" s="24"/>
      <c r="E12274" s="24"/>
      <c r="F12274" s="29"/>
      <c r="G12274" s="24"/>
      <c r="H12274" s="24"/>
    </row>
    <row r="12275" spans="2:8">
      <c r="B12275" s="24"/>
      <c r="C12275" s="24"/>
      <c r="D12275" s="24"/>
      <c r="E12275" s="24"/>
      <c r="F12275" s="29"/>
      <c r="G12275" s="24"/>
      <c r="H12275" s="24"/>
    </row>
    <row r="12276" spans="2:8">
      <c r="B12276" s="24"/>
      <c r="C12276" s="24"/>
      <c r="D12276" s="24"/>
      <c r="E12276" s="24"/>
      <c r="F12276" s="29"/>
      <c r="G12276" s="24"/>
      <c r="H12276" s="24"/>
    </row>
    <row r="12277" spans="2:8">
      <c r="B12277" s="24"/>
      <c r="C12277" s="24"/>
      <c r="D12277" s="24"/>
      <c r="E12277" s="24"/>
      <c r="F12277" s="29"/>
      <c r="G12277" s="24"/>
      <c r="H12277" s="24"/>
    </row>
    <row r="12278" spans="2:8">
      <c r="B12278" s="24"/>
      <c r="C12278" s="24"/>
      <c r="D12278" s="24"/>
      <c r="E12278" s="24"/>
      <c r="F12278" s="29"/>
      <c r="G12278" s="24"/>
      <c r="H12278" s="24"/>
    </row>
    <row r="12279" spans="2:8">
      <c r="B12279" s="24"/>
      <c r="C12279" s="24"/>
      <c r="D12279" s="24"/>
      <c r="E12279" s="24"/>
      <c r="F12279" s="29"/>
      <c r="G12279" s="24"/>
      <c r="H12279" s="24"/>
    </row>
    <row r="12280" spans="2:8">
      <c r="B12280" s="24"/>
      <c r="C12280" s="24"/>
      <c r="D12280" s="24"/>
      <c r="E12280" s="24"/>
      <c r="F12280" s="29"/>
      <c r="G12280" s="24"/>
      <c r="H12280" s="24"/>
    </row>
    <row r="12281" spans="2:8">
      <c r="B12281" s="24"/>
      <c r="C12281" s="24"/>
      <c r="D12281" s="24"/>
      <c r="E12281" s="24"/>
      <c r="F12281" s="29"/>
      <c r="G12281" s="24"/>
      <c r="H12281" s="24"/>
    </row>
    <row r="12282" spans="2:8">
      <c r="B12282" s="24"/>
      <c r="C12282" s="24"/>
      <c r="D12282" s="24"/>
      <c r="E12282" s="24"/>
      <c r="F12282" s="29"/>
      <c r="G12282" s="24"/>
      <c r="H12282" s="24"/>
    </row>
    <row r="12283" spans="2:8">
      <c r="B12283" s="24"/>
      <c r="C12283" s="24"/>
      <c r="D12283" s="24"/>
      <c r="E12283" s="24"/>
      <c r="F12283" s="29"/>
      <c r="G12283" s="24"/>
      <c r="H12283" s="24"/>
    </row>
    <row r="12284" spans="2:8">
      <c r="B12284" s="24"/>
      <c r="C12284" s="24"/>
      <c r="D12284" s="24"/>
      <c r="E12284" s="24"/>
      <c r="F12284" s="29"/>
      <c r="G12284" s="24"/>
      <c r="H12284" s="24"/>
    </row>
    <row r="12285" spans="2:8">
      <c r="B12285" s="24"/>
      <c r="C12285" s="24"/>
      <c r="D12285" s="24"/>
      <c r="E12285" s="24"/>
      <c r="F12285" s="29"/>
      <c r="G12285" s="24"/>
      <c r="H12285" s="24"/>
    </row>
    <row r="12286" spans="2:8">
      <c r="B12286" s="24"/>
      <c r="C12286" s="24"/>
      <c r="D12286" s="24"/>
      <c r="E12286" s="24"/>
      <c r="F12286" s="29"/>
      <c r="G12286" s="24"/>
      <c r="H12286" s="24"/>
    </row>
    <row r="12287" spans="2:8">
      <c r="B12287" s="24"/>
      <c r="C12287" s="24"/>
      <c r="D12287" s="24"/>
      <c r="E12287" s="24"/>
      <c r="F12287" s="29"/>
      <c r="G12287" s="24"/>
      <c r="H12287" s="24"/>
    </row>
    <row r="12288" spans="2:8">
      <c r="B12288" s="24"/>
      <c r="C12288" s="24"/>
      <c r="D12288" s="24"/>
      <c r="E12288" s="24"/>
      <c r="F12288" s="29"/>
      <c r="G12288" s="24"/>
      <c r="H12288" s="24"/>
    </row>
    <row r="12289" spans="2:8">
      <c r="B12289" s="24"/>
      <c r="C12289" s="24"/>
      <c r="D12289" s="24"/>
      <c r="E12289" s="24"/>
      <c r="F12289" s="29"/>
      <c r="G12289" s="24"/>
      <c r="H12289" s="24"/>
    </row>
    <row r="12290" spans="2:8">
      <c r="B12290" s="24"/>
      <c r="C12290" s="24"/>
      <c r="D12290" s="24"/>
      <c r="E12290" s="24"/>
      <c r="F12290" s="29"/>
      <c r="G12290" s="24"/>
      <c r="H12290" s="24"/>
    </row>
    <row r="12291" spans="2:8">
      <c r="B12291" s="24"/>
      <c r="C12291" s="24"/>
      <c r="D12291" s="24"/>
      <c r="E12291" s="24"/>
      <c r="F12291" s="29"/>
      <c r="G12291" s="24"/>
      <c r="H12291" s="24"/>
    </row>
    <row r="12292" spans="2:8">
      <c r="B12292" s="24"/>
      <c r="C12292" s="24"/>
      <c r="D12292" s="24"/>
      <c r="E12292" s="24"/>
      <c r="F12292" s="29"/>
      <c r="G12292" s="24"/>
      <c r="H12292" s="24"/>
    </row>
    <row r="12293" spans="2:8">
      <c r="B12293" s="24"/>
      <c r="C12293" s="24"/>
      <c r="D12293" s="24"/>
      <c r="E12293" s="24"/>
      <c r="F12293" s="29"/>
      <c r="G12293" s="24"/>
      <c r="H12293" s="24"/>
    </row>
    <row r="12294" spans="2:8">
      <c r="B12294" s="24"/>
      <c r="C12294" s="24"/>
      <c r="D12294" s="24"/>
      <c r="E12294" s="24"/>
      <c r="F12294" s="29"/>
      <c r="G12294" s="24"/>
      <c r="H12294" s="24"/>
    </row>
    <row r="12295" spans="2:8">
      <c r="B12295" s="24"/>
      <c r="C12295" s="24"/>
      <c r="D12295" s="24"/>
      <c r="E12295" s="24"/>
      <c r="F12295" s="29"/>
      <c r="G12295" s="24"/>
      <c r="H12295" s="24"/>
    </row>
    <row r="12296" spans="2:8">
      <c r="B12296" s="24"/>
      <c r="C12296" s="24"/>
      <c r="D12296" s="24"/>
      <c r="E12296" s="24"/>
      <c r="F12296" s="29"/>
      <c r="G12296" s="24"/>
      <c r="H12296" s="24"/>
    </row>
    <row r="12297" spans="2:8">
      <c r="B12297" s="24"/>
      <c r="C12297" s="24"/>
      <c r="D12297" s="24"/>
      <c r="E12297" s="24"/>
      <c r="F12297" s="29"/>
      <c r="G12297" s="24"/>
      <c r="H12297" s="24"/>
    </row>
    <row r="12298" spans="2:8">
      <c r="B12298" s="24"/>
      <c r="C12298" s="24"/>
      <c r="D12298" s="24"/>
      <c r="E12298" s="24"/>
      <c r="F12298" s="29"/>
      <c r="G12298" s="24"/>
      <c r="H12298" s="24"/>
    </row>
    <row r="12299" spans="2:8">
      <c r="B12299" s="24"/>
      <c r="C12299" s="24"/>
      <c r="D12299" s="24"/>
      <c r="E12299" s="24"/>
      <c r="F12299" s="29"/>
      <c r="G12299" s="24"/>
      <c r="H12299" s="24"/>
    </row>
    <row r="12300" spans="2:8">
      <c r="B12300" s="24"/>
      <c r="C12300" s="24"/>
      <c r="D12300" s="24"/>
      <c r="E12300" s="24"/>
      <c r="F12300" s="29"/>
      <c r="G12300" s="24"/>
      <c r="H12300" s="24"/>
    </row>
    <row r="12301" spans="2:8">
      <c r="B12301" s="24"/>
      <c r="C12301" s="24"/>
      <c r="D12301" s="24"/>
      <c r="E12301" s="24"/>
      <c r="F12301" s="29"/>
      <c r="G12301" s="24"/>
      <c r="H12301" s="24"/>
    </row>
    <row r="12302" spans="2:8">
      <c r="B12302" s="24"/>
      <c r="C12302" s="24"/>
      <c r="D12302" s="24"/>
      <c r="E12302" s="24"/>
      <c r="F12302" s="29"/>
      <c r="G12302" s="24"/>
      <c r="H12302" s="24"/>
    </row>
    <row r="12303" spans="2:8">
      <c r="B12303" s="24"/>
      <c r="C12303" s="24"/>
      <c r="D12303" s="24"/>
      <c r="E12303" s="24"/>
      <c r="F12303" s="29"/>
      <c r="G12303" s="24"/>
      <c r="H12303" s="24"/>
    </row>
    <row r="12304" spans="2:8">
      <c r="B12304" s="24"/>
      <c r="C12304" s="24"/>
      <c r="D12304" s="24"/>
      <c r="E12304" s="24"/>
      <c r="F12304" s="29"/>
      <c r="G12304" s="24"/>
      <c r="H12304" s="24"/>
    </row>
    <row r="12305" spans="2:8">
      <c r="B12305" s="24"/>
      <c r="C12305" s="24"/>
      <c r="D12305" s="24"/>
      <c r="E12305" s="24"/>
      <c r="F12305" s="29"/>
      <c r="G12305" s="24"/>
      <c r="H12305" s="24"/>
    </row>
    <row r="12306" spans="2:8">
      <c r="B12306" s="24"/>
      <c r="C12306" s="24"/>
      <c r="D12306" s="24"/>
      <c r="E12306" s="24"/>
      <c r="F12306" s="29"/>
      <c r="G12306" s="24"/>
      <c r="H12306" s="24"/>
    </row>
    <row r="12307" spans="2:8">
      <c r="B12307" s="24"/>
      <c r="C12307" s="24"/>
      <c r="D12307" s="24"/>
      <c r="E12307" s="24"/>
      <c r="F12307" s="29"/>
      <c r="G12307" s="24"/>
      <c r="H12307" s="24"/>
    </row>
    <row r="12308" spans="2:8">
      <c r="B12308" s="24"/>
      <c r="C12308" s="24"/>
      <c r="D12308" s="24"/>
      <c r="E12308" s="24"/>
      <c r="F12308" s="29"/>
      <c r="G12308" s="24"/>
      <c r="H12308" s="24"/>
    </row>
    <row r="12309" spans="2:8">
      <c r="B12309" s="24"/>
      <c r="C12309" s="24"/>
      <c r="D12309" s="24"/>
      <c r="E12309" s="24"/>
      <c r="F12309" s="29"/>
      <c r="G12309" s="24"/>
      <c r="H12309" s="24"/>
    </row>
    <row r="12310" spans="2:8">
      <c r="B12310" s="24"/>
      <c r="C12310" s="24"/>
      <c r="D12310" s="24"/>
      <c r="E12310" s="24"/>
      <c r="F12310" s="29"/>
      <c r="G12310" s="24"/>
      <c r="H12310" s="24"/>
    </row>
    <row r="12311" spans="2:8">
      <c r="B12311" s="24"/>
      <c r="C12311" s="24"/>
      <c r="D12311" s="24"/>
      <c r="E12311" s="24"/>
      <c r="F12311" s="29"/>
      <c r="G12311" s="24"/>
      <c r="H12311" s="24"/>
    </row>
    <row r="12312" spans="2:8">
      <c r="B12312" s="24"/>
      <c r="C12312" s="24"/>
      <c r="D12312" s="24"/>
      <c r="E12312" s="24"/>
      <c r="F12312" s="29"/>
      <c r="G12312" s="24"/>
      <c r="H12312" s="24"/>
    </row>
    <row r="12313" spans="2:8">
      <c r="B12313" s="24"/>
      <c r="C12313" s="24"/>
      <c r="D12313" s="24"/>
      <c r="E12313" s="24"/>
      <c r="F12313" s="29"/>
      <c r="G12313" s="24"/>
      <c r="H12313" s="24"/>
    </row>
    <row r="12314" spans="2:8">
      <c r="B12314" s="24"/>
      <c r="C12314" s="24"/>
      <c r="D12314" s="24"/>
      <c r="E12314" s="24"/>
      <c r="F12314" s="29"/>
      <c r="G12314" s="24"/>
      <c r="H12314" s="24"/>
    </row>
    <row r="12315" spans="2:8">
      <c r="B12315" s="24"/>
      <c r="C12315" s="24"/>
      <c r="D12315" s="24"/>
      <c r="E12315" s="24"/>
      <c r="F12315" s="29"/>
      <c r="G12315" s="24"/>
      <c r="H12315" s="24"/>
    </row>
    <row r="12316" spans="2:8">
      <c r="B12316" s="24"/>
      <c r="C12316" s="24"/>
      <c r="D12316" s="24"/>
      <c r="E12316" s="24"/>
      <c r="F12316" s="29"/>
      <c r="G12316" s="24"/>
      <c r="H12316" s="24"/>
    </row>
    <row r="12317" spans="2:8">
      <c r="B12317" s="24"/>
      <c r="C12317" s="24"/>
      <c r="D12317" s="24"/>
      <c r="E12317" s="24"/>
      <c r="F12317" s="29"/>
      <c r="G12317" s="24"/>
      <c r="H12317" s="24"/>
    </row>
    <row r="12318" spans="2:8">
      <c r="B12318" s="24"/>
      <c r="C12318" s="24"/>
      <c r="D12318" s="24"/>
      <c r="E12318" s="24"/>
      <c r="F12318" s="29"/>
      <c r="G12318" s="24"/>
      <c r="H12318" s="24"/>
    </row>
    <row r="12319" spans="2:8">
      <c r="B12319" s="24"/>
      <c r="C12319" s="24"/>
      <c r="D12319" s="24"/>
      <c r="E12319" s="24"/>
      <c r="F12319" s="29"/>
      <c r="G12319" s="24"/>
      <c r="H12319" s="24"/>
    </row>
    <row r="12320" spans="2:8">
      <c r="B12320" s="24"/>
      <c r="C12320" s="24"/>
      <c r="D12320" s="24"/>
      <c r="E12320" s="24"/>
      <c r="F12320" s="29"/>
      <c r="G12320" s="24"/>
      <c r="H12320" s="24"/>
    </row>
    <row r="12321" spans="2:8">
      <c r="B12321" s="24"/>
      <c r="C12321" s="24"/>
      <c r="D12321" s="24"/>
      <c r="E12321" s="24"/>
      <c r="F12321" s="29"/>
      <c r="G12321" s="24"/>
      <c r="H12321" s="24"/>
    </row>
    <row r="12322" spans="2:8">
      <c r="B12322" s="24"/>
      <c r="C12322" s="24"/>
      <c r="D12322" s="24"/>
      <c r="E12322" s="24"/>
      <c r="F12322" s="29"/>
      <c r="G12322" s="24"/>
      <c r="H12322" s="24"/>
    </row>
    <row r="12323" spans="2:8">
      <c r="B12323" s="24"/>
      <c r="C12323" s="24"/>
      <c r="D12323" s="24"/>
      <c r="E12323" s="24"/>
      <c r="F12323" s="29"/>
      <c r="G12323" s="24"/>
      <c r="H12323" s="24"/>
    </row>
    <row r="12324" spans="2:8">
      <c r="B12324" s="24"/>
      <c r="C12324" s="24"/>
      <c r="D12324" s="24"/>
      <c r="E12324" s="24"/>
      <c r="F12324" s="29"/>
      <c r="G12324" s="24"/>
      <c r="H12324" s="24"/>
    </row>
    <row r="12325" spans="2:8">
      <c r="B12325" s="24"/>
      <c r="C12325" s="24"/>
      <c r="D12325" s="24"/>
      <c r="E12325" s="24"/>
      <c r="F12325" s="29"/>
      <c r="G12325" s="24"/>
      <c r="H12325" s="24"/>
    </row>
    <row r="12326" spans="2:8">
      <c r="B12326" s="24"/>
      <c r="C12326" s="24"/>
      <c r="D12326" s="24"/>
      <c r="E12326" s="24"/>
      <c r="F12326" s="29"/>
      <c r="G12326" s="24"/>
      <c r="H12326" s="24"/>
    </row>
    <row r="12327" spans="2:8">
      <c r="B12327" s="24"/>
      <c r="C12327" s="24"/>
      <c r="D12327" s="24"/>
      <c r="E12327" s="24"/>
      <c r="F12327" s="29"/>
      <c r="G12327" s="24"/>
      <c r="H12327" s="24"/>
    </row>
    <row r="12328" spans="2:8">
      <c r="B12328" s="24"/>
      <c r="C12328" s="24"/>
      <c r="D12328" s="24"/>
      <c r="E12328" s="24"/>
      <c r="F12328" s="29"/>
      <c r="G12328" s="24"/>
      <c r="H12328" s="24"/>
    </row>
    <row r="12329" spans="2:8">
      <c r="B12329" s="24"/>
      <c r="C12329" s="24"/>
      <c r="D12329" s="24"/>
      <c r="E12329" s="24"/>
      <c r="F12329" s="29"/>
      <c r="G12329" s="24"/>
      <c r="H12329" s="24"/>
    </row>
    <row r="12330" spans="2:8">
      <c r="B12330" s="24"/>
      <c r="C12330" s="24"/>
      <c r="D12330" s="24"/>
      <c r="E12330" s="24"/>
      <c r="F12330" s="29"/>
      <c r="G12330" s="24"/>
      <c r="H12330" s="24"/>
    </row>
    <row r="12331" spans="2:8">
      <c r="B12331" s="24"/>
      <c r="C12331" s="24"/>
      <c r="D12331" s="24"/>
      <c r="E12331" s="24"/>
      <c r="F12331" s="29"/>
      <c r="G12331" s="24"/>
      <c r="H12331" s="24"/>
    </row>
    <row r="12332" spans="2:8">
      <c r="B12332" s="24"/>
      <c r="C12332" s="24"/>
      <c r="D12332" s="24"/>
      <c r="E12332" s="24"/>
      <c r="F12332" s="29"/>
      <c r="G12332" s="24"/>
      <c r="H12332" s="24"/>
    </row>
    <row r="12333" spans="2:8">
      <c r="B12333" s="24"/>
      <c r="C12333" s="24"/>
      <c r="D12333" s="24"/>
      <c r="E12333" s="24"/>
      <c r="F12333" s="29"/>
      <c r="G12333" s="24"/>
      <c r="H12333" s="24"/>
    </row>
    <row r="12334" spans="2:8">
      <c r="B12334" s="24"/>
      <c r="C12334" s="24"/>
      <c r="D12334" s="24"/>
      <c r="E12334" s="24"/>
      <c r="F12334" s="29"/>
      <c r="G12334" s="24"/>
      <c r="H12334" s="24"/>
    </row>
    <row r="12335" spans="2:8">
      <c r="B12335" s="24"/>
      <c r="C12335" s="24"/>
      <c r="D12335" s="24"/>
      <c r="E12335" s="24"/>
      <c r="F12335" s="29"/>
      <c r="G12335" s="24"/>
      <c r="H12335" s="24"/>
    </row>
    <row r="12336" spans="2:8">
      <c r="B12336" s="24"/>
      <c r="C12336" s="24"/>
      <c r="D12336" s="24"/>
      <c r="E12336" s="24"/>
      <c r="F12336" s="29"/>
      <c r="G12336" s="24"/>
      <c r="H12336" s="24"/>
    </row>
    <row r="12337" spans="2:8">
      <c r="B12337" s="24"/>
      <c r="C12337" s="24"/>
      <c r="D12337" s="24"/>
      <c r="E12337" s="24"/>
      <c r="F12337" s="29"/>
      <c r="G12337" s="24"/>
      <c r="H12337" s="24"/>
    </row>
    <row r="12338" spans="2:8">
      <c r="B12338" s="24"/>
      <c r="C12338" s="24"/>
      <c r="D12338" s="24"/>
      <c r="E12338" s="24"/>
      <c r="F12338" s="29"/>
      <c r="G12338" s="24"/>
      <c r="H12338" s="24"/>
    </row>
    <row r="12339" spans="2:8">
      <c r="B12339" s="24"/>
      <c r="C12339" s="24"/>
      <c r="D12339" s="24"/>
      <c r="E12339" s="24"/>
      <c r="F12339" s="29"/>
      <c r="G12339" s="24"/>
      <c r="H12339" s="24"/>
    </row>
    <row r="12340" spans="2:8">
      <c r="B12340" s="24"/>
      <c r="C12340" s="24"/>
      <c r="D12340" s="24"/>
      <c r="E12340" s="24"/>
      <c r="F12340" s="29"/>
      <c r="G12340" s="24"/>
      <c r="H12340" s="24"/>
    </row>
    <row r="12341" spans="2:8">
      <c r="B12341" s="24"/>
      <c r="C12341" s="24"/>
      <c r="D12341" s="24"/>
      <c r="E12341" s="24"/>
      <c r="F12341" s="29"/>
      <c r="G12341" s="24"/>
      <c r="H12341" s="24"/>
    </row>
    <row r="12342" spans="2:8">
      <c r="B12342" s="24"/>
      <c r="C12342" s="24"/>
      <c r="D12342" s="24"/>
      <c r="E12342" s="24"/>
      <c r="F12342" s="29"/>
      <c r="G12342" s="24"/>
      <c r="H12342" s="24"/>
    </row>
    <row r="12343" spans="2:8">
      <c r="B12343" s="24"/>
      <c r="C12343" s="24"/>
      <c r="D12343" s="24"/>
      <c r="E12343" s="24"/>
      <c r="F12343" s="29"/>
      <c r="G12343" s="24"/>
      <c r="H12343" s="24"/>
    </row>
    <row r="12344" spans="2:8">
      <c r="B12344" s="24"/>
      <c r="C12344" s="24"/>
      <c r="D12344" s="24"/>
      <c r="E12344" s="24"/>
      <c r="F12344" s="29"/>
      <c r="G12344" s="24"/>
      <c r="H12344" s="24"/>
    </row>
    <row r="12345" spans="2:8">
      <c r="B12345" s="24"/>
      <c r="C12345" s="24"/>
      <c r="D12345" s="24"/>
      <c r="E12345" s="24"/>
      <c r="F12345" s="29"/>
      <c r="G12345" s="24"/>
      <c r="H12345" s="24"/>
    </row>
    <row r="12346" spans="2:8">
      <c r="B12346" s="24"/>
      <c r="C12346" s="24"/>
      <c r="D12346" s="24"/>
      <c r="E12346" s="24"/>
      <c r="F12346" s="29"/>
      <c r="G12346" s="24"/>
      <c r="H12346" s="24"/>
    </row>
    <row r="12347" spans="2:8">
      <c r="B12347" s="24"/>
      <c r="C12347" s="24"/>
      <c r="D12347" s="24"/>
      <c r="E12347" s="24"/>
      <c r="F12347" s="29"/>
      <c r="G12347" s="24"/>
      <c r="H12347" s="24"/>
    </row>
    <row r="12348" spans="2:8">
      <c r="B12348" s="24"/>
      <c r="C12348" s="24"/>
      <c r="D12348" s="24"/>
      <c r="E12348" s="24"/>
      <c r="F12348" s="29"/>
      <c r="G12348" s="24"/>
      <c r="H12348" s="24"/>
    </row>
    <row r="12349" spans="2:8">
      <c r="B12349" s="24"/>
      <c r="C12349" s="24"/>
      <c r="D12349" s="24"/>
      <c r="E12349" s="24"/>
      <c r="F12349" s="29"/>
      <c r="G12349" s="24"/>
      <c r="H12349" s="24"/>
    </row>
    <row r="12350" spans="2:8">
      <c r="B12350" s="24"/>
      <c r="C12350" s="24"/>
      <c r="D12350" s="24"/>
      <c r="E12350" s="24"/>
      <c r="F12350" s="29"/>
      <c r="G12350" s="24"/>
      <c r="H12350" s="24"/>
    </row>
    <row r="12351" spans="2:8">
      <c r="B12351" s="24"/>
      <c r="C12351" s="24"/>
      <c r="D12351" s="24"/>
      <c r="E12351" s="24"/>
      <c r="F12351" s="29"/>
      <c r="G12351" s="24"/>
      <c r="H12351" s="24"/>
    </row>
    <row r="12352" spans="2:8">
      <c r="B12352" s="24"/>
      <c r="C12352" s="24"/>
      <c r="D12352" s="24"/>
      <c r="E12352" s="24"/>
      <c r="F12352" s="29"/>
      <c r="G12352" s="24"/>
      <c r="H12352" s="24"/>
    </row>
    <row r="12353" spans="2:8">
      <c r="B12353" s="24"/>
      <c r="C12353" s="24"/>
      <c r="D12353" s="24"/>
      <c r="E12353" s="24"/>
      <c r="F12353" s="29"/>
      <c r="G12353" s="24"/>
      <c r="H12353" s="24"/>
    </row>
    <row r="12354" spans="2:8">
      <c r="B12354" s="24"/>
      <c r="C12354" s="24"/>
      <c r="D12354" s="24"/>
      <c r="E12354" s="24"/>
      <c r="F12354" s="29"/>
      <c r="G12354" s="24"/>
      <c r="H12354" s="24"/>
    </row>
    <row r="12355" spans="2:8">
      <c r="B12355" s="24"/>
      <c r="C12355" s="24"/>
      <c r="D12355" s="24"/>
      <c r="E12355" s="24"/>
      <c r="F12355" s="29"/>
      <c r="G12355" s="24"/>
      <c r="H12355" s="24"/>
    </row>
    <row r="12356" spans="2:8">
      <c r="B12356" s="24"/>
      <c r="C12356" s="24"/>
      <c r="D12356" s="24"/>
      <c r="E12356" s="24"/>
      <c r="F12356" s="29"/>
      <c r="G12356" s="24"/>
      <c r="H12356" s="24"/>
    </row>
    <row r="12357" spans="2:8">
      <c r="B12357" s="24"/>
      <c r="C12357" s="24"/>
      <c r="D12357" s="24"/>
      <c r="E12357" s="24"/>
      <c r="F12357" s="29"/>
      <c r="G12357" s="24"/>
      <c r="H12357" s="24"/>
    </row>
    <row r="12358" spans="2:8">
      <c r="B12358" s="24"/>
      <c r="C12358" s="24"/>
      <c r="D12358" s="24"/>
      <c r="E12358" s="24"/>
      <c r="F12358" s="29"/>
      <c r="G12358" s="24"/>
      <c r="H12358" s="24"/>
    </row>
    <row r="12359" spans="2:8">
      <c r="B12359" s="24"/>
      <c r="C12359" s="24"/>
      <c r="D12359" s="24"/>
      <c r="E12359" s="24"/>
      <c r="F12359" s="29"/>
      <c r="G12359" s="24"/>
      <c r="H12359" s="24"/>
    </row>
    <row r="12360" spans="2:8">
      <c r="B12360" s="24"/>
      <c r="C12360" s="24"/>
      <c r="D12360" s="24"/>
      <c r="E12360" s="24"/>
      <c r="F12360" s="29"/>
      <c r="G12360" s="24"/>
      <c r="H12360" s="24"/>
    </row>
    <row r="12361" spans="2:8">
      <c r="B12361" s="24"/>
      <c r="C12361" s="24"/>
      <c r="D12361" s="24"/>
      <c r="E12361" s="24"/>
      <c r="F12361" s="29"/>
      <c r="G12361" s="24"/>
      <c r="H12361" s="24"/>
    </row>
    <row r="12362" spans="2:8">
      <c r="B12362" s="24"/>
      <c r="C12362" s="24"/>
      <c r="D12362" s="24"/>
      <c r="E12362" s="24"/>
      <c r="F12362" s="29"/>
      <c r="G12362" s="24"/>
      <c r="H12362" s="24"/>
    </row>
    <row r="12363" spans="2:8">
      <c r="B12363" s="24"/>
      <c r="C12363" s="24"/>
      <c r="D12363" s="24"/>
      <c r="E12363" s="24"/>
      <c r="F12363" s="29"/>
      <c r="G12363" s="24"/>
      <c r="H12363" s="24"/>
    </row>
    <row r="12364" spans="2:8">
      <c r="B12364" s="24"/>
      <c r="C12364" s="24"/>
      <c r="D12364" s="24"/>
      <c r="E12364" s="24"/>
      <c r="F12364" s="29"/>
      <c r="G12364" s="24"/>
      <c r="H12364" s="24"/>
    </row>
    <row r="12365" spans="2:8">
      <c r="B12365" s="24"/>
      <c r="C12365" s="24"/>
      <c r="D12365" s="24"/>
      <c r="E12365" s="24"/>
      <c r="F12365" s="29"/>
      <c r="G12365" s="24"/>
      <c r="H12365" s="24"/>
    </row>
    <row r="12366" spans="2:8">
      <c r="B12366" s="24"/>
      <c r="C12366" s="24"/>
      <c r="D12366" s="24"/>
      <c r="E12366" s="24"/>
      <c r="F12366" s="29"/>
      <c r="G12366" s="24"/>
      <c r="H12366" s="24"/>
    </row>
    <row r="12367" spans="2:8">
      <c r="B12367" s="24"/>
      <c r="C12367" s="24"/>
      <c r="D12367" s="24"/>
      <c r="E12367" s="24"/>
      <c r="F12367" s="29"/>
      <c r="G12367" s="24"/>
      <c r="H12367" s="24"/>
    </row>
    <row r="12368" spans="2:8">
      <c r="B12368" s="24"/>
      <c r="C12368" s="24"/>
      <c r="D12368" s="24"/>
      <c r="E12368" s="24"/>
      <c r="F12368" s="29"/>
      <c r="G12368" s="24"/>
      <c r="H12368" s="24"/>
    </row>
    <row r="12369" spans="2:8">
      <c r="B12369" s="24"/>
      <c r="C12369" s="24"/>
      <c r="D12369" s="24"/>
      <c r="E12369" s="24"/>
      <c r="F12369" s="29"/>
      <c r="G12369" s="24"/>
      <c r="H12369" s="24"/>
    </row>
    <row r="12370" spans="2:8">
      <c r="B12370" s="24"/>
      <c r="C12370" s="24"/>
      <c r="D12370" s="24"/>
      <c r="E12370" s="24"/>
      <c r="F12370" s="29"/>
      <c r="G12370" s="24"/>
      <c r="H12370" s="24"/>
    </row>
    <row r="12371" spans="2:8">
      <c r="B12371" s="24"/>
      <c r="C12371" s="24"/>
      <c r="D12371" s="24"/>
      <c r="E12371" s="24"/>
      <c r="F12371" s="29"/>
      <c r="G12371" s="24"/>
      <c r="H12371" s="24"/>
    </row>
    <row r="12372" spans="2:8">
      <c r="B12372" s="24"/>
      <c r="C12372" s="24"/>
      <c r="D12372" s="24"/>
      <c r="E12372" s="24"/>
      <c r="F12372" s="29"/>
      <c r="G12372" s="24"/>
      <c r="H12372" s="24"/>
    </row>
    <row r="12373" spans="2:8">
      <c r="B12373" s="24"/>
      <c r="C12373" s="24"/>
      <c r="D12373" s="24"/>
      <c r="E12373" s="24"/>
      <c r="F12373" s="29"/>
      <c r="G12373" s="24"/>
      <c r="H12373" s="24"/>
    </row>
    <row r="12374" spans="2:8">
      <c r="B12374" s="24"/>
      <c r="C12374" s="24"/>
      <c r="D12374" s="24"/>
      <c r="E12374" s="24"/>
      <c r="F12374" s="29"/>
      <c r="G12374" s="24"/>
      <c r="H12374" s="24"/>
    </row>
    <row r="12375" spans="2:8">
      <c r="B12375" s="24"/>
      <c r="C12375" s="24"/>
      <c r="D12375" s="24"/>
      <c r="E12375" s="24"/>
      <c r="F12375" s="29"/>
      <c r="G12375" s="24"/>
      <c r="H12375" s="24"/>
    </row>
    <row r="12376" spans="2:8">
      <c r="B12376" s="24"/>
      <c r="C12376" s="24"/>
      <c r="D12376" s="24"/>
      <c r="E12376" s="24"/>
      <c r="F12376" s="29"/>
      <c r="G12376" s="24"/>
      <c r="H12376" s="24"/>
    </row>
    <row r="12377" spans="2:8">
      <c r="B12377" s="24"/>
      <c r="C12377" s="24"/>
      <c r="D12377" s="24"/>
      <c r="E12377" s="24"/>
      <c r="F12377" s="29"/>
      <c r="G12377" s="24"/>
      <c r="H12377" s="24"/>
    </row>
    <row r="12378" spans="2:8">
      <c r="B12378" s="24"/>
      <c r="C12378" s="24"/>
      <c r="D12378" s="24"/>
      <c r="E12378" s="24"/>
      <c r="F12378" s="29"/>
      <c r="G12378" s="24"/>
      <c r="H12378" s="24"/>
    </row>
    <row r="12379" spans="2:8">
      <c r="B12379" s="24"/>
      <c r="C12379" s="24"/>
      <c r="D12379" s="24"/>
      <c r="E12379" s="24"/>
      <c r="F12379" s="29"/>
      <c r="G12379" s="24"/>
      <c r="H12379" s="24"/>
    </row>
    <row r="12380" spans="2:8">
      <c r="B12380" s="24"/>
      <c r="C12380" s="24"/>
      <c r="D12380" s="24"/>
      <c r="E12380" s="24"/>
      <c r="F12380" s="29"/>
      <c r="G12380" s="24"/>
      <c r="H12380" s="24"/>
    </row>
    <row r="12381" spans="2:8">
      <c r="B12381" s="24"/>
      <c r="C12381" s="24"/>
      <c r="D12381" s="24"/>
      <c r="E12381" s="24"/>
      <c r="F12381" s="29"/>
      <c r="G12381" s="24"/>
      <c r="H12381" s="24"/>
    </row>
    <row r="12382" spans="2:8">
      <c r="B12382" s="24"/>
      <c r="C12382" s="24"/>
      <c r="D12382" s="24"/>
      <c r="E12382" s="24"/>
      <c r="F12382" s="29"/>
      <c r="G12382" s="24"/>
      <c r="H12382" s="24"/>
    </row>
    <row r="12383" spans="2:8">
      <c r="B12383" s="24"/>
      <c r="C12383" s="24"/>
      <c r="D12383" s="24"/>
      <c r="E12383" s="24"/>
      <c r="F12383" s="29"/>
      <c r="G12383" s="24"/>
      <c r="H12383" s="24"/>
    </row>
    <row r="12384" spans="2:8">
      <c r="B12384" s="24"/>
      <c r="C12384" s="24"/>
      <c r="D12384" s="24"/>
      <c r="E12384" s="24"/>
      <c r="F12384" s="29"/>
      <c r="G12384" s="24"/>
      <c r="H12384" s="24"/>
    </row>
    <row r="12385" spans="2:8">
      <c r="B12385" s="24"/>
      <c r="C12385" s="24"/>
      <c r="D12385" s="24"/>
      <c r="E12385" s="24"/>
      <c r="F12385" s="29"/>
      <c r="G12385" s="24"/>
      <c r="H12385" s="24"/>
    </row>
    <row r="12386" spans="2:8">
      <c r="B12386" s="24"/>
      <c r="C12386" s="24"/>
      <c r="D12386" s="24"/>
      <c r="E12386" s="24"/>
      <c r="F12386" s="29"/>
      <c r="G12386" s="24"/>
      <c r="H12386" s="24"/>
    </row>
    <row r="12387" spans="2:8">
      <c r="B12387" s="24"/>
      <c r="C12387" s="24"/>
      <c r="D12387" s="24"/>
      <c r="E12387" s="24"/>
      <c r="F12387" s="29"/>
      <c r="G12387" s="24"/>
      <c r="H12387" s="24"/>
    </row>
    <row r="12388" spans="2:8">
      <c r="B12388" s="24"/>
      <c r="C12388" s="24"/>
      <c r="D12388" s="24"/>
      <c r="E12388" s="24"/>
      <c r="F12388" s="29"/>
      <c r="G12388" s="24"/>
      <c r="H12388" s="24"/>
    </row>
    <row r="12389" spans="2:8">
      <c r="B12389" s="24"/>
      <c r="C12389" s="24"/>
      <c r="D12389" s="24"/>
      <c r="E12389" s="24"/>
      <c r="F12389" s="29"/>
      <c r="G12389" s="24"/>
      <c r="H12389" s="24"/>
    </row>
    <row r="12390" spans="2:8">
      <c r="B12390" s="24"/>
      <c r="C12390" s="24"/>
      <c r="D12390" s="24"/>
      <c r="E12390" s="24"/>
      <c r="F12390" s="29"/>
      <c r="G12390" s="24"/>
      <c r="H12390" s="24"/>
    </row>
    <row r="12391" spans="2:8">
      <c r="B12391" s="24"/>
      <c r="C12391" s="24"/>
      <c r="D12391" s="24"/>
      <c r="E12391" s="24"/>
      <c r="F12391" s="29"/>
      <c r="G12391" s="24"/>
      <c r="H12391" s="24"/>
    </row>
    <row r="12392" spans="2:8">
      <c r="B12392" s="24"/>
      <c r="C12392" s="24"/>
      <c r="D12392" s="24"/>
      <c r="E12392" s="24"/>
      <c r="F12392" s="29"/>
      <c r="G12392" s="24"/>
      <c r="H12392" s="24"/>
    </row>
    <row r="12393" spans="2:8">
      <c r="B12393" s="24"/>
      <c r="C12393" s="24"/>
      <c r="D12393" s="24"/>
      <c r="E12393" s="24"/>
      <c r="F12393" s="29"/>
      <c r="G12393" s="24"/>
      <c r="H12393" s="24"/>
    </row>
    <row r="12394" spans="2:8">
      <c r="B12394" s="24"/>
      <c r="C12394" s="24"/>
      <c r="D12394" s="24"/>
      <c r="E12394" s="24"/>
      <c r="F12394" s="29"/>
      <c r="G12394" s="24"/>
      <c r="H12394" s="24"/>
    </row>
    <row r="12395" spans="2:8">
      <c r="B12395" s="24"/>
      <c r="C12395" s="24"/>
      <c r="D12395" s="24"/>
      <c r="E12395" s="24"/>
      <c r="F12395" s="29"/>
      <c r="G12395" s="24"/>
      <c r="H12395" s="24"/>
    </row>
    <row r="12396" spans="2:8">
      <c r="B12396" s="24"/>
      <c r="C12396" s="24"/>
      <c r="D12396" s="24"/>
      <c r="E12396" s="24"/>
      <c r="F12396" s="29"/>
      <c r="G12396" s="24"/>
      <c r="H12396" s="24"/>
    </row>
    <row r="12397" spans="2:8">
      <c r="B12397" s="24"/>
      <c r="C12397" s="24"/>
      <c r="D12397" s="24"/>
      <c r="E12397" s="24"/>
      <c r="F12397" s="29"/>
      <c r="G12397" s="24"/>
      <c r="H12397" s="24"/>
    </row>
    <row r="12398" spans="2:8">
      <c r="B12398" s="24"/>
      <c r="C12398" s="24"/>
      <c r="D12398" s="24"/>
      <c r="E12398" s="24"/>
      <c r="F12398" s="29"/>
      <c r="G12398" s="24"/>
      <c r="H12398" s="24"/>
    </row>
    <row r="12399" spans="2:8">
      <c r="B12399" s="24"/>
      <c r="C12399" s="24"/>
      <c r="D12399" s="24"/>
      <c r="E12399" s="24"/>
      <c r="F12399" s="29"/>
      <c r="G12399" s="24"/>
      <c r="H12399" s="24"/>
    </row>
    <row r="12400" spans="2:8">
      <c r="B12400" s="24"/>
      <c r="C12400" s="24"/>
      <c r="D12400" s="24"/>
      <c r="E12400" s="24"/>
      <c r="F12400" s="29"/>
      <c r="G12400" s="24"/>
      <c r="H12400" s="24"/>
    </row>
    <row r="12401" spans="2:8">
      <c r="B12401" s="24"/>
      <c r="C12401" s="24"/>
      <c r="D12401" s="24"/>
      <c r="E12401" s="24"/>
      <c r="F12401" s="29"/>
      <c r="G12401" s="24"/>
      <c r="H12401" s="24"/>
    </row>
    <row r="12402" spans="2:8">
      <c r="B12402" s="24"/>
      <c r="C12402" s="24"/>
      <c r="D12402" s="24"/>
      <c r="E12402" s="24"/>
      <c r="F12402" s="29"/>
      <c r="G12402" s="24"/>
      <c r="H12402" s="24"/>
    </row>
    <row r="12403" spans="2:8">
      <c r="B12403" s="24"/>
      <c r="C12403" s="24"/>
      <c r="D12403" s="24"/>
      <c r="E12403" s="24"/>
      <c r="F12403" s="29"/>
      <c r="G12403" s="24"/>
      <c r="H12403" s="24"/>
    </row>
    <row r="12404" spans="2:8">
      <c r="B12404" s="24"/>
      <c r="C12404" s="24"/>
      <c r="D12404" s="24"/>
      <c r="E12404" s="24"/>
      <c r="F12404" s="29"/>
      <c r="G12404" s="24"/>
      <c r="H12404" s="24"/>
    </row>
    <row r="12405" spans="2:8">
      <c r="B12405" s="24"/>
      <c r="C12405" s="24"/>
      <c r="D12405" s="24"/>
      <c r="E12405" s="24"/>
      <c r="F12405" s="29"/>
      <c r="G12405" s="24"/>
      <c r="H12405" s="24"/>
    </row>
    <row r="12406" spans="2:8">
      <c r="B12406" s="24"/>
      <c r="C12406" s="24"/>
      <c r="D12406" s="24"/>
      <c r="E12406" s="24"/>
      <c r="F12406" s="29"/>
      <c r="G12406" s="24"/>
      <c r="H12406" s="24"/>
    </row>
    <row r="12407" spans="2:8">
      <c r="B12407" s="24"/>
      <c r="C12407" s="24"/>
      <c r="D12407" s="24"/>
      <c r="E12407" s="24"/>
      <c r="F12407" s="29"/>
      <c r="G12407" s="24"/>
      <c r="H12407" s="24"/>
    </row>
    <row r="12408" spans="2:8">
      <c r="B12408" s="24"/>
      <c r="C12408" s="24"/>
      <c r="D12408" s="24"/>
      <c r="E12408" s="24"/>
      <c r="F12408" s="29"/>
      <c r="G12408" s="24"/>
      <c r="H12408" s="24"/>
    </row>
    <row r="12409" spans="2:8">
      <c r="B12409" s="24"/>
      <c r="C12409" s="24"/>
      <c r="D12409" s="24"/>
      <c r="E12409" s="24"/>
      <c r="F12409" s="29"/>
      <c r="G12409" s="24"/>
      <c r="H12409" s="24"/>
    </row>
    <row r="12410" spans="2:8">
      <c r="B12410" s="24"/>
      <c r="C12410" s="24"/>
      <c r="D12410" s="24"/>
      <c r="E12410" s="24"/>
      <c r="F12410" s="29"/>
      <c r="G12410" s="24"/>
      <c r="H12410" s="24"/>
    </row>
    <row r="12411" spans="2:8">
      <c r="B12411" s="24"/>
      <c r="C12411" s="24"/>
      <c r="D12411" s="24"/>
      <c r="E12411" s="24"/>
      <c r="F12411" s="29"/>
      <c r="G12411" s="24"/>
      <c r="H12411" s="24"/>
    </row>
    <row r="12412" spans="2:8">
      <c r="B12412" s="24"/>
      <c r="C12412" s="24"/>
      <c r="D12412" s="24"/>
      <c r="E12412" s="24"/>
      <c r="F12412" s="29"/>
      <c r="G12412" s="24"/>
      <c r="H12412" s="24"/>
    </row>
    <row r="12413" spans="2:8">
      <c r="B12413" s="24"/>
      <c r="C12413" s="24"/>
      <c r="D12413" s="24"/>
      <c r="E12413" s="24"/>
      <c r="F12413" s="29"/>
      <c r="G12413" s="24"/>
      <c r="H12413" s="24"/>
    </row>
    <row r="12414" spans="2:8">
      <c r="B12414" s="24"/>
      <c r="C12414" s="24"/>
      <c r="D12414" s="24"/>
      <c r="E12414" s="24"/>
      <c r="F12414" s="29"/>
      <c r="G12414" s="24"/>
      <c r="H12414" s="24"/>
    </row>
    <row r="12415" spans="2:8">
      <c r="B12415" s="24"/>
      <c r="C12415" s="24"/>
      <c r="D12415" s="24"/>
      <c r="E12415" s="24"/>
      <c r="F12415" s="29"/>
      <c r="G12415" s="24"/>
      <c r="H12415" s="24"/>
    </row>
    <row r="12416" spans="2:8">
      <c r="B12416" s="24"/>
      <c r="C12416" s="24"/>
      <c r="D12416" s="24"/>
      <c r="E12416" s="24"/>
      <c r="F12416" s="29"/>
      <c r="G12416" s="24"/>
      <c r="H12416" s="24"/>
    </row>
    <row r="12417" spans="2:8">
      <c r="B12417" s="24"/>
      <c r="C12417" s="24"/>
      <c r="D12417" s="24"/>
      <c r="E12417" s="24"/>
      <c r="F12417" s="29"/>
      <c r="G12417" s="24"/>
      <c r="H12417" s="24"/>
    </row>
    <row r="12418" spans="2:8">
      <c r="B12418" s="24"/>
      <c r="C12418" s="24"/>
      <c r="D12418" s="24"/>
      <c r="E12418" s="24"/>
      <c r="F12418" s="29"/>
      <c r="G12418" s="24"/>
      <c r="H12418" s="24"/>
    </row>
    <row r="12419" spans="2:8">
      <c r="B12419" s="24"/>
      <c r="C12419" s="24"/>
      <c r="D12419" s="24"/>
      <c r="E12419" s="24"/>
      <c r="F12419" s="29"/>
      <c r="G12419" s="24"/>
      <c r="H12419" s="24"/>
    </row>
    <row r="12420" spans="2:8">
      <c r="B12420" s="24"/>
      <c r="C12420" s="24"/>
      <c r="D12420" s="24"/>
      <c r="E12420" s="24"/>
      <c r="F12420" s="29"/>
      <c r="G12420" s="24"/>
      <c r="H12420" s="24"/>
    </row>
    <row r="12421" spans="2:8">
      <c r="B12421" s="24"/>
      <c r="C12421" s="24"/>
      <c r="D12421" s="24"/>
      <c r="E12421" s="24"/>
      <c r="F12421" s="29"/>
      <c r="G12421" s="24"/>
      <c r="H12421" s="24"/>
    </row>
    <row r="12422" spans="2:8">
      <c r="B12422" s="24"/>
      <c r="C12422" s="24"/>
      <c r="D12422" s="24"/>
      <c r="E12422" s="24"/>
      <c r="F12422" s="29"/>
      <c r="G12422" s="24"/>
      <c r="H12422" s="24"/>
    </row>
    <row r="12423" spans="2:8">
      <c r="B12423" s="24"/>
      <c r="C12423" s="24"/>
      <c r="D12423" s="24"/>
      <c r="E12423" s="24"/>
      <c r="F12423" s="29"/>
      <c r="G12423" s="24"/>
      <c r="H12423" s="24"/>
    </row>
    <row r="12424" spans="2:8">
      <c r="B12424" s="24"/>
      <c r="C12424" s="24"/>
      <c r="D12424" s="24"/>
      <c r="E12424" s="24"/>
      <c r="F12424" s="29"/>
      <c r="G12424" s="24"/>
      <c r="H12424" s="24"/>
    </row>
    <row r="12425" spans="2:8">
      <c r="B12425" s="24"/>
      <c r="C12425" s="24"/>
      <c r="D12425" s="24"/>
      <c r="E12425" s="24"/>
      <c r="F12425" s="29"/>
      <c r="G12425" s="24"/>
      <c r="H12425" s="24"/>
    </row>
    <row r="12426" spans="2:8">
      <c r="B12426" s="24"/>
      <c r="C12426" s="24"/>
      <c r="D12426" s="24"/>
      <c r="E12426" s="24"/>
      <c r="F12426" s="29"/>
      <c r="G12426" s="24"/>
      <c r="H12426" s="24"/>
    </row>
    <row r="12427" spans="2:8">
      <c r="B12427" s="24"/>
      <c r="C12427" s="24"/>
      <c r="D12427" s="24"/>
      <c r="E12427" s="24"/>
      <c r="F12427" s="29"/>
      <c r="G12427" s="24"/>
      <c r="H12427" s="24"/>
    </row>
    <row r="12428" spans="2:8">
      <c r="B12428" s="24"/>
      <c r="C12428" s="24"/>
      <c r="D12428" s="24"/>
      <c r="E12428" s="24"/>
      <c r="F12428" s="29"/>
      <c r="G12428" s="24"/>
      <c r="H12428" s="24"/>
    </row>
    <row r="12429" spans="2:8">
      <c r="B12429" s="24"/>
      <c r="C12429" s="24"/>
      <c r="D12429" s="24"/>
      <c r="E12429" s="24"/>
      <c r="F12429" s="29"/>
      <c r="G12429" s="24"/>
      <c r="H12429" s="24"/>
    </row>
    <row r="12430" spans="2:8">
      <c r="B12430" s="24"/>
      <c r="C12430" s="24"/>
      <c r="D12430" s="24"/>
      <c r="E12430" s="24"/>
      <c r="F12430" s="29"/>
      <c r="G12430" s="24"/>
      <c r="H12430" s="24"/>
    </row>
    <row r="12431" spans="2:8">
      <c r="B12431" s="24"/>
      <c r="C12431" s="24"/>
      <c r="D12431" s="24"/>
      <c r="E12431" s="24"/>
      <c r="F12431" s="29"/>
      <c r="G12431" s="24"/>
      <c r="H12431" s="24"/>
    </row>
    <row r="12432" spans="2:8">
      <c r="B12432" s="24"/>
      <c r="C12432" s="24"/>
      <c r="D12432" s="24"/>
      <c r="E12432" s="24"/>
      <c r="F12432" s="29"/>
      <c r="G12432" s="24"/>
      <c r="H12432" s="24"/>
    </row>
    <row r="12433" spans="2:8">
      <c r="B12433" s="24"/>
      <c r="C12433" s="24"/>
      <c r="D12433" s="24"/>
      <c r="E12433" s="24"/>
      <c r="F12433" s="29"/>
      <c r="G12433" s="24"/>
      <c r="H12433" s="24"/>
    </row>
    <row r="12434" spans="2:8">
      <c r="B12434" s="24"/>
      <c r="C12434" s="24"/>
      <c r="D12434" s="24"/>
      <c r="E12434" s="24"/>
      <c r="F12434" s="29"/>
      <c r="G12434" s="24"/>
      <c r="H12434" s="24"/>
    </row>
    <row r="12435" spans="2:8">
      <c r="B12435" s="24"/>
      <c r="C12435" s="24"/>
      <c r="D12435" s="24"/>
      <c r="E12435" s="24"/>
      <c r="F12435" s="29"/>
      <c r="G12435" s="24"/>
      <c r="H12435" s="24"/>
    </row>
    <row r="12436" spans="2:8">
      <c r="B12436" s="24"/>
      <c r="C12436" s="24"/>
      <c r="D12436" s="24"/>
      <c r="E12436" s="24"/>
      <c r="F12436" s="29"/>
      <c r="G12436" s="24"/>
      <c r="H12436" s="24"/>
    </row>
    <row r="12437" spans="2:8">
      <c r="B12437" s="24"/>
      <c r="C12437" s="24"/>
      <c r="D12437" s="24"/>
      <c r="E12437" s="24"/>
      <c r="F12437" s="29"/>
      <c r="G12437" s="24"/>
      <c r="H12437" s="24"/>
    </row>
    <row r="12438" spans="2:8">
      <c r="B12438" s="24"/>
      <c r="C12438" s="24"/>
      <c r="D12438" s="24"/>
      <c r="E12438" s="24"/>
      <c r="F12438" s="29"/>
      <c r="G12438" s="24"/>
      <c r="H12438" s="24"/>
    </row>
    <row r="12439" spans="2:8">
      <c r="B12439" s="24"/>
      <c r="C12439" s="24"/>
      <c r="D12439" s="24"/>
      <c r="E12439" s="24"/>
      <c r="F12439" s="29"/>
      <c r="G12439" s="24"/>
      <c r="H12439" s="24"/>
    </row>
    <row r="12440" spans="2:8">
      <c r="B12440" s="24"/>
      <c r="C12440" s="24"/>
      <c r="D12440" s="24"/>
      <c r="E12440" s="24"/>
      <c r="F12440" s="29"/>
      <c r="G12440" s="24"/>
      <c r="H12440" s="24"/>
    </row>
    <row r="12441" spans="2:8">
      <c r="B12441" s="24"/>
      <c r="C12441" s="24"/>
      <c r="D12441" s="24"/>
      <c r="E12441" s="24"/>
      <c r="F12441" s="29"/>
      <c r="G12441" s="24"/>
      <c r="H12441" s="24"/>
    </row>
    <row r="12442" spans="2:8">
      <c r="B12442" s="24"/>
      <c r="C12442" s="24"/>
      <c r="D12442" s="24"/>
      <c r="E12442" s="24"/>
      <c r="F12442" s="29"/>
      <c r="G12442" s="24"/>
      <c r="H12442" s="24"/>
    </row>
    <row r="12443" spans="2:8">
      <c r="B12443" s="24"/>
      <c r="C12443" s="24"/>
      <c r="D12443" s="24"/>
      <c r="E12443" s="24"/>
      <c r="F12443" s="29"/>
      <c r="G12443" s="24"/>
      <c r="H12443" s="24"/>
    </row>
    <row r="12444" spans="2:8">
      <c r="B12444" s="24"/>
      <c r="C12444" s="24"/>
      <c r="D12444" s="24"/>
      <c r="E12444" s="24"/>
      <c r="F12444" s="29"/>
      <c r="G12444" s="24"/>
      <c r="H12444" s="24"/>
    </row>
    <row r="12445" spans="2:8">
      <c r="B12445" s="24"/>
      <c r="C12445" s="24"/>
      <c r="D12445" s="24"/>
      <c r="E12445" s="24"/>
      <c r="F12445" s="29"/>
      <c r="G12445" s="24"/>
      <c r="H12445" s="24"/>
    </row>
    <row r="12446" spans="2:8">
      <c r="B12446" s="24"/>
      <c r="C12446" s="24"/>
      <c r="D12446" s="24"/>
      <c r="E12446" s="24"/>
      <c r="F12446" s="29"/>
      <c r="G12446" s="24"/>
      <c r="H12446" s="24"/>
    </row>
    <row r="12447" spans="2:8">
      <c r="B12447" s="24"/>
      <c r="C12447" s="24"/>
      <c r="D12447" s="24"/>
      <c r="E12447" s="24"/>
      <c r="F12447" s="29"/>
      <c r="G12447" s="24"/>
      <c r="H12447" s="24"/>
    </row>
    <row r="12448" spans="2:8">
      <c r="B12448" s="24"/>
      <c r="C12448" s="24"/>
      <c r="D12448" s="24"/>
      <c r="E12448" s="24"/>
      <c r="F12448" s="29"/>
      <c r="G12448" s="24"/>
      <c r="H12448" s="24"/>
    </row>
    <row r="12449" spans="2:8">
      <c r="B12449" s="24"/>
      <c r="C12449" s="24"/>
      <c r="D12449" s="24"/>
      <c r="E12449" s="24"/>
      <c r="F12449" s="29"/>
      <c r="G12449" s="24"/>
      <c r="H12449" s="24"/>
    </row>
    <row r="12450" spans="2:8">
      <c r="B12450" s="24"/>
      <c r="C12450" s="24"/>
      <c r="D12450" s="24"/>
      <c r="E12450" s="24"/>
      <c r="F12450" s="29"/>
      <c r="G12450" s="24"/>
      <c r="H12450" s="24"/>
    </row>
    <row r="12451" spans="2:8">
      <c r="B12451" s="24"/>
      <c r="C12451" s="24"/>
      <c r="D12451" s="24"/>
      <c r="E12451" s="24"/>
      <c r="F12451" s="29"/>
      <c r="G12451" s="24"/>
      <c r="H12451" s="24"/>
    </row>
    <row r="12452" spans="2:8">
      <c r="B12452" s="24"/>
      <c r="C12452" s="24"/>
      <c r="D12452" s="24"/>
      <c r="E12452" s="24"/>
      <c r="F12452" s="29"/>
      <c r="G12452" s="24"/>
      <c r="H12452" s="24"/>
    </row>
    <row r="12453" spans="2:8">
      <c r="B12453" s="24"/>
      <c r="C12453" s="24"/>
      <c r="D12453" s="24"/>
      <c r="E12453" s="24"/>
      <c r="F12453" s="29"/>
      <c r="G12453" s="24"/>
      <c r="H12453" s="24"/>
    </row>
    <row r="12454" spans="2:8">
      <c r="B12454" s="24"/>
      <c r="C12454" s="24"/>
      <c r="D12454" s="24"/>
      <c r="E12454" s="24"/>
      <c r="F12454" s="29"/>
      <c r="G12454" s="24"/>
      <c r="H12454" s="24"/>
    </row>
    <row r="12455" spans="2:8">
      <c r="B12455" s="24"/>
      <c r="C12455" s="24"/>
      <c r="D12455" s="24"/>
      <c r="E12455" s="24"/>
      <c r="F12455" s="29"/>
      <c r="G12455" s="24"/>
      <c r="H12455" s="24"/>
    </row>
    <row r="12456" spans="2:8">
      <c r="B12456" s="24"/>
      <c r="C12456" s="24"/>
      <c r="D12456" s="24"/>
      <c r="E12456" s="24"/>
      <c r="F12456" s="29"/>
      <c r="G12456" s="24"/>
      <c r="H12456" s="24"/>
    </row>
    <row r="12457" spans="2:8">
      <c r="B12457" s="24"/>
      <c r="C12457" s="24"/>
      <c r="D12457" s="24"/>
      <c r="E12457" s="24"/>
      <c r="F12457" s="29"/>
      <c r="G12457" s="24"/>
      <c r="H12457" s="24"/>
    </row>
    <row r="12458" spans="2:8">
      <c r="B12458" s="24"/>
      <c r="C12458" s="24"/>
      <c r="D12458" s="24"/>
      <c r="E12458" s="24"/>
      <c r="F12458" s="29"/>
      <c r="G12458" s="24"/>
      <c r="H12458" s="24"/>
    </row>
    <row r="12459" spans="2:8">
      <c r="B12459" s="24"/>
      <c r="C12459" s="24"/>
      <c r="D12459" s="24"/>
      <c r="E12459" s="24"/>
      <c r="F12459" s="29"/>
      <c r="G12459" s="24"/>
      <c r="H12459" s="24"/>
    </row>
    <row r="12460" spans="2:8">
      <c r="B12460" s="24"/>
      <c r="C12460" s="24"/>
      <c r="D12460" s="24"/>
      <c r="E12460" s="24"/>
      <c r="F12460" s="29"/>
      <c r="G12460" s="24"/>
      <c r="H12460" s="24"/>
    </row>
    <row r="12461" spans="2:8">
      <c r="B12461" s="24"/>
      <c r="C12461" s="24"/>
      <c r="D12461" s="24"/>
      <c r="E12461" s="24"/>
      <c r="F12461" s="29"/>
      <c r="G12461" s="24"/>
      <c r="H12461" s="24"/>
    </row>
    <row r="12462" spans="2:8">
      <c r="B12462" s="24"/>
      <c r="C12462" s="24"/>
      <c r="D12462" s="24"/>
      <c r="E12462" s="24"/>
      <c r="F12462" s="29"/>
      <c r="G12462" s="24"/>
      <c r="H12462" s="24"/>
    </row>
    <row r="12463" spans="2:8">
      <c r="B12463" s="24"/>
      <c r="C12463" s="24"/>
      <c r="D12463" s="24"/>
      <c r="E12463" s="24"/>
      <c r="F12463" s="29"/>
      <c r="G12463" s="24"/>
      <c r="H12463" s="24"/>
    </row>
    <row r="12464" spans="2:8">
      <c r="B12464" s="24"/>
      <c r="C12464" s="24"/>
      <c r="D12464" s="24"/>
      <c r="E12464" s="24"/>
      <c r="F12464" s="29"/>
      <c r="G12464" s="24"/>
      <c r="H12464" s="24"/>
    </row>
    <row r="12465" spans="2:8">
      <c r="B12465" s="24"/>
      <c r="C12465" s="24"/>
      <c r="D12465" s="24"/>
      <c r="E12465" s="24"/>
      <c r="F12465" s="29"/>
      <c r="G12465" s="24"/>
      <c r="H12465" s="24"/>
    </row>
    <row r="12466" spans="2:8">
      <c r="B12466" s="24"/>
      <c r="C12466" s="24"/>
      <c r="D12466" s="24"/>
      <c r="E12466" s="24"/>
      <c r="F12466" s="29"/>
      <c r="G12466" s="24"/>
      <c r="H12466" s="24"/>
    </row>
    <row r="12467" spans="2:8">
      <c r="B12467" s="24"/>
      <c r="C12467" s="24"/>
      <c r="D12467" s="24"/>
      <c r="E12467" s="24"/>
      <c r="F12467" s="29"/>
      <c r="G12467" s="24"/>
      <c r="H12467" s="24"/>
    </row>
    <row r="12468" spans="2:8">
      <c r="B12468" s="24"/>
      <c r="C12468" s="24"/>
      <c r="D12468" s="24"/>
      <c r="E12468" s="24"/>
      <c r="F12468" s="29"/>
      <c r="G12468" s="24"/>
      <c r="H12468" s="24"/>
    </row>
    <row r="12469" spans="2:8">
      <c r="B12469" s="24"/>
      <c r="C12469" s="24"/>
      <c r="D12469" s="24"/>
      <c r="E12469" s="24"/>
      <c r="F12469" s="29"/>
      <c r="G12469" s="24"/>
      <c r="H12469" s="24"/>
    </row>
    <row r="12470" spans="2:8">
      <c r="B12470" s="24"/>
      <c r="C12470" s="24"/>
      <c r="D12470" s="24"/>
      <c r="E12470" s="24"/>
      <c r="F12470" s="29"/>
      <c r="G12470" s="24"/>
      <c r="H12470" s="24"/>
    </row>
    <row r="12471" spans="2:8">
      <c r="B12471" s="24"/>
      <c r="C12471" s="24"/>
      <c r="D12471" s="24"/>
      <c r="E12471" s="24"/>
      <c r="F12471" s="29"/>
      <c r="G12471" s="24"/>
      <c r="H12471" s="24"/>
    </row>
    <row r="12472" spans="2:8">
      <c r="B12472" s="24"/>
      <c r="C12472" s="24"/>
      <c r="D12472" s="24"/>
      <c r="E12472" s="24"/>
      <c r="F12472" s="29"/>
      <c r="G12472" s="24"/>
      <c r="H12472" s="24"/>
    </row>
    <row r="12473" spans="2:8">
      <c r="B12473" s="24"/>
      <c r="C12473" s="24"/>
      <c r="D12473" s="24"/>
      <c r="E12473" s="24"/>
      <c r="F12473" s="29"/>
      <c r="G12473" s="24"/>
      <c r="H12473" s="24"/>
    </row>
    <row r="12474" spans="2:8">
      <c r="B12474" s="24"/>
      <c r="C12474" s="24"/>
      <c r="D12474" s="24"/>
      <c r="E12474" s="24"/>
      <c r="F12474" s="29"/>
      <c r="G12474" s="24"/>
      <c r="H12474" s="24"/>
    </row>
    <row r="12475" spans="2:8">
      <c r="B12475" s="24"/>
      <c r="C12475" s="24"/>
      <c r="D12475" s="24"/>
      <c r="E12475" s="24"/>
      <c r="F12475" s="29"/>
      <c r="G12475" s="24"/>
      <c r="H12475" s="24"/>
    </row>
    <row r="12476" spans="2:8">
      <c r="B12476" s="24"/>
      <c r="C12476" s="24"/>
      <c r="D12476" s="24"/>
      <c r="E12476" s="24"/>
      <c r="F12476" s="29"/>
      <c r="G12476" s="24"/>
      <c r="H12476" s="24"/>
    </row>
    <row r="12477" spans="2:8">
      <c r="B12477" s="24"/>
      <c r="C12477" s="24"/>
      <c r="D12477" s="24"/>
      <c r="E12477" s="24"/>
      <c r="F12477" s="29"/>
      <c r="G12477" s="24"/>
      <c r="H12477" s="24"/>
    </row>
    <row r="12478" spans="2:8">
      <c r="B12478" s="24"/>
      <c r="C12478" s="24"/>
      <c r="D12478" s="24"/>
      <c r="E12478" s="24"/>
      <c r="F12478" s="29"/>
      <c r="G12478" s="24"/>
      <c r="H12478" s="24"/>
    </row>
    <row r="12479" spans="2:8">
      <c r="B12479" s="24"/>
      <c r="C12479" s="24"/>
      <c r="D12479" s="24"/>
      <c r="E12479" s="24"/>
      <c r="F12479" s="29"/>
      <c r="G12479" s="24"/>
      <c r="H12479" s="24"/>
    </row>
    <row r="12480" spans="2:8">
      <c r="B12480" s="24"/>
      <c r="C12480" s="24"/>
      <c r="D12480" s="24"/>
      <c r="E12480" s="24"/>
      <c r="F12480" s="29"/>
      <c r="G12480" s="24"/>
      <c r="H12480" s="24"/>
    </row>
    <row r="12481" spans="2:8">
      <c r="B12481" s="24"/>
      <c r="C12481" s="24"/>
      <c r="D12481" s="24"/>
      <c r="E12481" s="24"/>
      <c r="F12481" s="29"/>
      <c r="G12481" s="24"/>
      <c r="H12481" s="24"/>
    </row>
    <row r="12482" spans="2:8">
      <c r="B12482" s="24"/>
      <c r="C12482" s="24"/>
      <c r="D12482" s="24"/>
      <c r="E12482" s="24"/>
      <c r="F12482" s="29"/>
      <c r="G12482" s="24"/>
      <c r="H12482" s="24"/>
    </row>
    <row r="12483" spans="2:8">
      <c r="B12483" s="24"/>
      <c r="C12483" s="24"/>
      <c r="D12483" s="24"/>
      <c r="E12483" s="24"/>
      <c r="F12483" s="29"/>
      <c r="G12483" s="24"/>
      <c r="H12483" s="24"/>
    </row>
    <row r="12484" spans="2:8">
      <c r="B12484" s="24"/>
      <c r="C12484" s="24"/>
      <c r="D12484" s="24"/>
      <c r="E12484" s="24"/>
      <c r="F12484" s="29"/>
      <c r="G12484" s="24"/>
      <c r="H12484" s="24"/>
    </row>
    <row r="12485" spans="2:8">
      <c r="B12485" s="24"/>
      <c r="C12485" s="24"/>
      <c r="D12485" s="24"/>
      <c r="E12485" s="24"/>
      <c r="F12485" s="29"/>
      <c r="G12485" s="24"/>
      <c r="H12485" s="24"/>
    </row>
    <row r="12486" spans="2:8">
      <c r="B12486" s="24"/>
      <c r="C12486" s="24"/>
      <c r="D12486" s="24"/>
      <c r="E12486" s="24"/>
      <c r="F12486" s="29"/>
      <c r="G12486" s="24"/>
      <c r="H12486" s="24"/>
    </row>
    <row r="12487" spans="2:8">
      <c r="B12487" s="24"/>
      <c r="C12487" s="24"/>
      <c r="D12487" s="24"/>
      <c r="E12487" s="24"/>
      <c r="F12487" s="29"/>
      <c r="G12487" s="24"/>
      <c r="H12487" s="24"/>
    </row>
    <row r="12488" spans="2:8">
      <c r="B12488" s="24"/>
      <c r="C12488" s="24"/>
      <c r="D12488" s="24"/>
      <c r="E12488" s="24"/>
      <c r="F12488" s="29"/>
      <c r="G12488" s="24"/>
      <c r="H12488" s="24"/>
    </row>
    <row r="12489" spans="2:8">
      <c r="B12489" s="24"/>
      <c r="C12489" s="24"/>
      <c r="D12489" s="24"/>
      <c r="E12489" s="24"/>
      <c r="F12489" s="29"/>
      <c r="G12489" s="24"/>
      <c r="H12489" s="24"/>
    </row>
    <row r="12490" spans="2:8">
      <c r="B12490" s="24"/>
      <c r="C12490" s="24"/>
      <c r="D12490" s="24"/>
      <c r="E12490" s="24"/>
      <c r="F12490" s="29"/>
      <c r="G12490" s="24"/>
      <c r="H12490" s="24"/>
    </row>
    <row r="12491" spans="2:8">
      <c r="B12491" s="24"/>
      <c r="C12491" s="24"/>
      <c r="D12491" s="24"/>
      <c r="E12491" s="24"/>
      <c r="F12491" s="29"/>
      <c r="G12491" s="24"/>
      <c r="H12491" s="24"/>
    </row>
    <row r="12492" spans="2:8">
      <c r="B12492" s="24"/>
      <c r="C12492" s="24"/>
      <c r="D12492" s="24"/>
      <c r="E12492" s="24"/>
      <c r="F12492" s="29"/>
      <c r="G12492" s="24"/>
      <c r="H12492" s="24"/>
    </row>
    <row r="12493" spans="2:8">
      <c r="B12493" s="24"/>
      <c r="C12493" s="24"/>
      <c r="D12493" s="24"/>
      <c r="E12493" s="24"/>
      <c r="F12493" s="29"/>
      <c r="G12493" s="24"/>
      <c r="H12493" s="24"/>
    </row>
    <row r="12494" spans="2:8">
      <c r="B12494" s="24"/>
      <c r="C12494" s="24"/>
      <c r="D12494" s="24"/>
      <c r="E12494" s="24"/>
      <c r="F12494" s="29"/>
      <c r="G12494" s="24"/>
      <c r="H12494" s="24"/>
    </row>
    <row r="12495" spans="2:8">
      <c r="B12495" s="24"/>
      <c r="C12495" s="24"/>
      <c r="D12495" s="24"/>
      <c r="E12495" s="24"/>
      <c r="F12495" s="29"/>
      <c r="G12495" s="24"/>
      <c r="H12495" s="24"/>
    </row>
    <row r="12496" spans="2:8">
      <c r="B12496" s="24"/>
      <c r="C12496" s="24"/>
      <c r="D12496" s="24"/>
      <c r="E12496" s="24"/>
      <c r="F12496" s="29"/>
      <c r="G12496" s="24"/>
      <c r="H12496" s="24"/>
    </row>
    <row r="12497" spans="2:8">
      <c r="B12497" s="24"/>
      <c r="C12497" s="24"/>
      <c r="D12497" s="24"/>
      <c r="E12497" s="24"/>
      <c r="F12497" s="29"/>
      <c r="G12497" s="24"/>
      <c r="H12497" s="24"/>
    </row>
    <row r="12498" spans="2:8">
      <c r="B12498" s="24"/>
      <c r="C12498" s="24"/>
      <c r="D12498" s="24"/>
      <c r="E12498" s="24"/>
      <c r="F12498" s="29"/>
      <c r="G12498" s="24"/>
      <c r="H12498" s="24"/>
    </row>
    <row r="12499" spans="2:8">
      <c r="B12499" s="24"/>
      <c r="C12499" s="24"/>
      <c r="D12499" s="24"/>
      <c r="E12499" s="24"/>
      <c r="F12499" s="29"/>
      <c r="G12499" s="24"/>
      <c r="H12499" s="24"/>
    </row>
    <row r="12500" spans="2:8">
      <c r="B12500" s="24"/>
      <c r="C12500" s="24"/>
      <c r="D12500" s="24"/>
      <c r="E12500" s="24"/>
      <c r="F12500" s="29"/>
      <c r="G12500" s="24"/>
      <c r="H12500" s="24"/>
    </row>
    <row r="12501" spans="2:8">
      <c r="B12501" s="24"/>
      <c r="C12501" s="24"/>
      <c r="D12501" s="24"/>
      <c r="E12501" s="24"/>
      <c r="F12501" s="29"/>
      <c r="G12501" s="24"/>
      <c r="H12501" s="24"/>
    </row>
    <row r="12502" spans="2:8">
      <c r="B12502" s="24"/>
      <c r="C12502" s="24"/>
      <c r="D12502" s="24"/>
      <c r="E12502" s="24"/>
      <c r="F12502" s="29"/>
      <c r="G12502" s="24"/>
      <c r="H12502" s="24"/>
    </row>
    <row r="12503" spans="2:8">
      <c r="B12503" s="24"/>
      <c r="C12503" s="24"/>
      <c r="D12503" s="24"/>
      <c r="E12503" s="24"/>
      <c r="F12503" s="29"/>
      <c r="G12503" s="24"/>
      <c r="H12503" s="24"/>
    </row>
    <row r="12504" spans="2:8">
      <c r="B12504" s="24"/>
      <c r="C12504" s="24"/>
      <c r="D12504" s="24"/>
      <c r="E12504" s="24"/>
      <c r="F12504" s="29"/>
      <c r="G12504" s="24"/>
      <c r="H12504" s="24"/>
    </row>
    <row r="12505" spans="2:8">
      <c r="B12505" s="24"/>
      <c r="C12505" s="24"/>
      <c r="D12505" s="24"/>
      <c r="E12505" s="24"/>
      <c r="F12505" s="29"/>
      <c r="G12505" s="24"/>
      <c r="H12505" s="24"/>
    </row>
    <row r="12506" spans="2:8">
      <c r="B12506" s="24"/>
      <c r="C12506" s="24"/>
      <c r="D12506" s="24"/>
      <c r="E12506" s="24"/>
      <c r="F12506" s="29"/>
      <c r="G12506" s="24"/>
      <c r="H12506" s="24"/>
    </row>
    <row r="12507" spans="2:8">
      <c r="B12507" s="24"/>
      <c r="C12507" s="24"/>
      <c r="D12507" s="24"/>
      <c r="E12507" s="24"/>
      <c r="F12507" s="29"/>
      <c r="G12507" s="24"/>
      <c r="H12507" s="24"/>
    </row>
    <row r="12508" spans="2:8">
      <c r="B12508" s="24"/>
      <c r="C12508" s="24"/>
      <c r="D12508" s="24"/>
      <c r="E12508" s="24"/>
      <c r="F12508" s="29"/>
      <c r="G12508" s="24"/>
      <c r="H12508" s="24"/>
    </row>
    <row r="12509" spans="2:8">
      <c r="B12509" s="24"/>
      <c r="C12509" s="24"/>
      <c r="D12509" s="24"/>
      <c r="E12509" s="24"/>
      <c r="F12509" s="29"/>
      <c r="G12509" s="24"/>
      <c r="H12509" s="24"/>
    </row>
    <row r="12510" spans="2:8">
      <c r="B12510" s="24"/>
      <c r="C12510" s="24"/>
      <c r="D12510" s="24"/>
      <c r="E12510" s="24"/>
      <c r="F12510" s="29"/>
      <c r="G12510" s="24"/>
      <c r="H12510" s="24"/>
    </row>
    <row r="12511" spans="2:8">
      <c r="B12511" s="24"/>
      <c r="C12511" s="24"/>
      <c r="D12511" s="24"/>
      <c r="E12511" s="24"/>
      <c r="F12511" s="29"/>
      <c r="G12511" s="24"/>
      <c r="H12511" s="24"/>
    </row>
    <row r="12512" spans="2:8">
      <c r="B12512" s="24"/>
      <c r="C12512" s="24"/>
      <c r="D12512" s="24"/>
      <c r="E12512" s="24"/>
      <c r="F12512" s="29"/>
      <c r="G12512" s="24"/>
      <c r="H12512" s="24"/>
    </row>
    <row r="12513" spans="2:8">
      <c r="B12513" s="24"/>
      <c r="C12513" s="24"/>
      <c r="D12513" s="24"/>
      <c r="E12513" s="24"/>
      <c r="F12513" s="29"/>
      <c r="G12513" s="24"/>
      <c r="H12513" s="24"/>
    </row>
    <row r="12514" spans="2:8">
      <c r="B12514" s="24"/>
      <c r="C12514" s="24"/>
      <c r="D12514" s="24"/>
      <c r="E12514" s="24"/>
      <c r="F12514" s="29"/>
      <c r="G12514" s="24"/>
      <c r="H12514" s="24"/>
    </row>
    <row r="12515" spans="2:8">
      <c r="B12515" s="24"/>
      <c r="C12515" s="24"/>
      <c r="D12515" s="24"/>
      <c r="E12515" s="24"/>
      <c r="F12515" s="29"/>
      <c r="G12515" s="24"/>
      <c r="H12515" s="24"/>
    </row>
    <row r="12516" spans="2:8">
      <c r="B12516" s="24"/>
      <c r="C12516" s="24"/>
      <c r="D12516" s="24"/>
      <c r="E12516" s="24"/>
      <c r="F12516" s="29"/>
      <c r="G12516" s="24"/>
      <c r="H12516" s="24"/>
    </row>
    <row r="12517" spans="2:8">
      <c r="B12517" s="24"/>
      <c r="C12517" s="24"/>
      <c r="D12517" s="24"/>
      <c r="E12517" s="24"/>
      <c r="F12517" s="29"/>
      <c r="G12517" s="24"/>
      <c r="H12517" s="24"/>
    </row>
    <row r="12518" spans="2:8">
      <c r="B12518" s="24"/>
      <c r="C12518" s="24"/>
      <c r="D12518" s="24"/>
      <c r="E12518" s="24"/>
      <c r="F12518" s="29"/>
      <c r="G12518" s="24"/>
      <c r="H12518" s="24"/>
    </row>
    <row r="12519" spans="2:8">
      <c r="B12519" s="24"/>
      <c r="C12519" s="24"/>
      <c r="D12519" s="24"/>
      <c r="E12519" s="24"/>
      <c r="F12519" s="29"/>
      <c r="G12519" s="24"/>
      <c r="H12519" s="24"/>
    </row>
    <row r="12520" spans="2:8">
      <c r="B12520" s="24"/>
      <c r="C12520" s="24"/>
      <c r="D12520" s="24"/>
      <c r="E12520" s="24"/>
      <c r="F12520" s="29"/>
      <c r="G12520" s="24"/>
      <c r="H12520" s="24"/>
    </row>
    <row r="12521" spans="2:8">
      <c r="B12521" s="24"/>
      <c r="C12521" s="24"/>
      <c r="D12521" s="24"/>
      <c r="E12521" s="24"/>
      <c r="F12521" s="29"/>
      <c r="G12521" s="24"/>
      <c r="H12521" s="24"/>
    </row>
    <row r="12522" spans="2:8">
      <c r="B12522" s="24"/>
      <c r="C12522" s="24"/>
      <c r="D12522" s="24"/>
      <c r="E12522" s="24"/>
      <c r="F12522" s="29"/>
      <c r="G12522" s="24"/>
      <c r="H12522" s="24"/>
    </row>
    <row r="12523" spans="2:8">
      <c r="B12523" s="24"/>
      <c r="C12523" s="24"/>
      <c r="D12523" s="24"/>
      <c r="E12523" s="24"/>
      <c r="F12523" s="29"/>
      <c r="G12523" s="24"/>
      <c r="H12523" s="24"/>
    </row>
    <row r="12524" spans="2:8">
      <c r="B12524" s="24"/>
      <c r="C12524" s="24"/>
      <c r="D12524" s="24"/>
      <c r="E12524" s="24"/>
      <c r="F12524" s="29"/>
      <c r="G12524" s="24"/>
      <c r="H12524" s="24"/>
    </row>
    <row r="12525" spans="2:8">
      <c r="B12525" s="24"/>
      <c r="C12525" s="24"/>
      <c r="D12525" s="24"/>
      <c r="E12525" s="24"/>
      <c r="F12525" s="29"/>
      <c r="G12525" s="24"/>
      <c r="H12525" s="24"/>
    </row>
    <row r="12526" spans="2:8">
      <c r="B12526" s="24"/>
      <c r="C12526" s="24"/>
      <c r="D12526" s="24"/>
      <c r="E12526" s="24"/>
      <c r="F12526" s="29"/>
      <c r="G12526" s="24"/>
      <c r="H12526" s="24"/>
    </row>
    <row r="12527" spans="2:8">
      <c r="B12527" s="24"/>
      <c r="C12527" s="24"/>
      <c r="D12527" s="24"/>
      <c r="E12527" s="24"/>
      <c r="F12527" s="29"/>
      <c r="G12527" s="24"/>
      <c r="H12527" s="24"/>
    </row>
    <row r="12528" spans="2:8">
      <c r="B12528" s="24"/>
      <c r="C12528" s="24"/>
      <c r="D12528" s="24"/>
      <c r="E12528" s="24"/>
      <c r="F12528" s="29"/>
      <c r="G12528" s="24"/>
      <c r="H12528" s="24"/>
    </row>
    <row r="12529" spans="2:8">
      <c r="B12529" s="24"/>
      <c r="C12529" s="24"/>
      <c r="D12529" s="24"/>
      <c r="E12529" s="24"/>
      <c r="F12529" s="29"/>
      <c r="G12529" s="24"/>
      <c r="H12529" s="24"/>
    </row>
    <row r="12530" spans="2:8">
      <c r="B12530" s="24"/>
      <c r="C12530" s="24"/>
      <c r="D12530" s="24"/>
      <c r="E12530" s="24"/>
      <c r="F12530" s="29"/>
      <c r="G12530" s="24"/>
      <c r="H12530" s="24"/>
    </row>
    <row r="12531" spans="2:8">
      <c r="B12531" s="24"/>
      <c r="C12531" s="24"/>
      <c r="D12531" s="24"/>
      <c r="E12531" s="24"/>
      <c r="F12531" s="29"/>
      <c r="G12531" s="24"/>
      <c r="H12531" s="24"/>
    </row>
    <row r="12532" spans="2:8">
      <c r="B12532" s="24"/>
      <c r="C12532" s="24"/>
      <c r="D12532" s="24"/>
      <c r="E12532" s="24"/>
      <c r="F12532" s="29"/>
      <c r="G12532" s="24"/>
      <c r="H12532" s="24"/>
    </row>
    <row r="12533" spans="2:8">
      <c r="B12533" s="24"/>
      <c r="C12533" s="24"/>
      <c r="D12533" s="24"/>
      <c r="E12533" s="24"/>
      <c r="F12533" s="29"/>
      <c r="G12533" s="24"/>
      <c r="H12533" s="24"/>
    </row>
    <row r="12534" spans="2:8">
      <c r="B12534" s="24"/>
      <c r="C12534" s="24"/>
      <c r="D12534" s="24"/>
      <c r="E12534" s="24"/>
      <c r="F12534" s="29"/>
      <c r="G12534" s="24"/>
      <c r="H12534" s="24"/>
    </row>
    <row r="12535" spans="2:8">
      <c r="B12535" s="24"/>
      <c r="C12535" s="24"/>
      <c r="D12535" s="24"/>
      <c r="E12535" s="24"/>
      <c r="F12535" s="29"/>
      <c r="G12535" s="24"/>
      <c r="H12535" s="24"/>
    </row>
    <row r="12536" spans="2:8">
      <c r="B12536" s="24"/>
      <c r="C12536" s="24"/>
      <c r="D12536" s="24"/>
      <c r="E12536" s="24"/>
      <c r="F12536" s="29"/>
      <c r="G12536" s="24"/>
      <c r="H12536" s="24"/>
    </row>
    <row r="12537" spans="2:8">
      <c r="B12537" s="24"/>
      <c r="C12537" s="24"/>
      <c r="D12537" s="24"/>
      <c r="E12537" s="24"/>
      <c r="F12537" s="29"/>
      <c r="G12537" s="24"/>
      <c r="H12537" s="24"/>
    </row>
    <row r="12538" spans="2:8">
      <c r="B12538" s="24"/>
      <c r="C12538" s="24"/>
      <c r="D12538" s="24"/>
      <c r="E12538" s="24"/>
      <c r="F12538" s="29"/>
      <c r="G12538" s="24"/>
      <c r="H12538" s="24"/>
    </row>
    <row r="12539" spans="2:8">
      <c r="B12539" s="24"/>
      <c r="C12539" s="24"/>
      <c r="D12539" s="24"/>
      <c r="E12539" s="24"/>
      <c r="F12539" s="29"/>
      <c r="G12539" s="24"/>
      <c r="H12539" s="24"/>
    </row>
    <row r="12540" spans="2:8">
      <c r="B12540" s="24"/>
      <c r="C12540" s="24"/>
      <c r="D12540" s="24"/>
      <c r="E12540" s="24"/>
      <c r="F12540" s="29"/>
      <c r="G12540" s="24"/>
      <c r="H12540" s="24"/>
    </row>
    <row r="12541" spans="2:8">
      <c r="B12541" s="24"/>
      <c r="C12541" s="24"/>
      <c r="D12541" s="24"/>
      <c r="E12541" s="24"/>
      <c r="F12541" s="29"/>
      <c r="G12541" s="24"/>
      <c r="H12541" s="24"/>
    </row>
    <row r="12542" spans="2:8">
      <c r="B12542" s="24"/>
      <c r="C12542" s="24"/>
      <c r="D12542" s="24"/>
      <c r="E12542" s="24"/>
      <c r="F12542" s="29"/>
      <c r="G12542" s="24"/>
      <c r="H12542" s="24"/>
    </row>
    <row r="12543" spans="2:8">
      <c r="B12543" s="24"/>
      <c r="C12543" s="24"/>
      <c r="D12543" s="24"/>
      <c r="E12543" s="24"/>
      <c r="F12543" s="29"/>
      <c r="G12543" s="24"/>
      <c r="H12543" s="24"/>
    </row>
    <row r="12544" spans="2:8">
      <c r="B12544" s="24"/>
      <c r="C12544" s="24"/>
      <c r="D12544" s="24"/>
      <c r="E12544" s="24"/>
      <c r="F12544" s="29"/>
      <c r="G12544" s="24"/>
      <c r="H12544" s="24"/>
    </row>
    <row r="12545" spans="2:8">
      <c r="B12545" s="24"/>
      <c r="C12545" s="24"/>
      <c r="D12545" s="24"/>
      <c r="E12545" s="24"/>
      <c r="F12545" s="29"/>
      <c r="G12545" s="24"/>
      <c r="H12545" s="24"/>
    </row>
    <row r="12546" spans="2:8">
      <c r="B12546" s="24"/>
      <c r="C12546" s="24"/>
      <c r="D12546" s="24"/>
      <c r="E12546" s="24"/>
      <c r="F12546" s="29"/>
      <c r="G12546" s="24"/>
      <c r="H12546" s="24"/>
    </row>
    <row r="12547" spans="2:8">
      <c r="B12547" s="24"/>
      <c r="C12547" s="24"/>
      <c r="D12547" s="24"/>
      <c r="E12547" s="24"/>
      <c r="F12547" s="29"/>
      <c r="G12547" s="24"/>
      <c r="H12547" s="24"/>
    </row>
    <row r="12548" spans="2:8">
      <c r="B12548" s="24"/>
      <c r="C12548" s="24"/>
      <c r="D12548" s="24"/>
      <c r="E12548" s="24"/>
      <c r="F12548" s="29"/>
      <c r="G12548" s="24"/>
      <c r="H12548" s="24"/>
    </row>
    <row r="12549" spans="2:8">
      <c r="B12549" s="24"/>
      <c r="C12549" s="24"/>
      <c r="D12549" s="24"/>
      <c r="E12549" s="24"/>
      <c r="F12549" s="29"/>
      <c r="G12549" s="24"/>
      <c r="H12549" s="24"/>
    </row>
    <row r="12550" spans="2:8">
      <c r="B12550" s="24"/>
      <c r="C12550" s="24"/>
      <c r="D12550" s="24"/>
      <c r="E12550" s="24"/>
      <c r="F12550" s="29"/>
      <c r="G12550" s="24"/>
      <c r="H12550" s="24"/>
    </row>
    <row r="12551" spans="2:8">
      <c r="B12551" s="24"/>
      <c r="C12551" s="24"/>
      <c r="D12551" s="24"/>
      <c r="E12551" s="24"/>
      <c r="F12551" s="29"/>
      <c r="G12551" s="24"/>
      <c r="H12551" s="24"/>
    </row>
    <row r="12552" spans="2:8">
      <c r="B12552" s="24"/>
      <c r="C12552" s="24"/>
      <c r="D12552" s="24"/>
      <c r="E12552" s="24"/>
      <c r="F12552" s="29"/>
      <c r="G12552" s="24"/>
      <c r="H12552" s="24"/>
    </row>
    <row r="12553" spans="2:8">
      <c r="B12553" s="24"/>
      <c r="C12553" s="24"/>
      <c r="D12553" s="24"/>
      <c r="E12553" s="24"/>
      <c r="F12553" s="29"/>
      <c r="G12553" s="24"/>
      <c r="H12553" s="24"/>
    </row>
    <row r="12554" spans="2:8">
      <c r="B12554" s="24"/>
      <c r="C12554" s="24"/>
      <c r="D12554" s="24"/>
      <c r="E12554" s="24"/>
      <c r="F12554" s="29"/>
      <c r="G12554" s="24"/>
      <c r="H12554" s="24"/>
    </row>
    <row r="12555" spans="2:8">
      <c r="B12555" s="24"/>
      <c r="C12555" s="24"/>
      <c r="D12555" s="24"/>
      <c r="E12555" s="24"/>
      <c r="F12555" s="29"/>
      <c r="G12555" s="24"/>
      <c r="H12555" s="24"/>
    </row>
    <row r="12556" spans="2:8">
      <c r="B12556" s="24"/>
      <c r="C12556" s="24"/>
      <c r="D12556" s="24"/>
      <c r="E12556" s="24"/>
      <c r="F12556" s="29"/>
      <c r="G12556" s="24"/>
      <c r="H12556" s="24"/>
    </row>
    <row r="12557" spans="2:8">
      <c r="B12557" s="24"/>
      <c r="C12557" s="24"/>
      <c r="D12557" s="24"/>
      <c r="E12557" s="24"/>
      <c r="F12557" s="29"/>
      <c r="G12557" s="24"/>
      <c r="H12557" s="24"/>
    </row>
    <row r="12558" spans="2:8">
      <c r="B12558" s="24"/>
      <c r="C12558" s="24"/>
      <c r="D12558" s="24"/>
      <c r="E12558" s="24"/>
      <c r="F12558" s="29"/>
      <c r="G12558" s="24"/>
      <c r="H12558" s="24"/>
    </row>
    <row r="12559" spans="2:8">
      <c r="B12559" s="24"/>
      <c r="C12559" s="24"/>
      <c r="D12559" s="24"/>
      <c r="E12559" s="24"/>
      <c r="F12559" s="29"/>
      <c r="G12559" s="24"/>
      <c r="H12559" s="24"/>
    </row>
    <row r="12560" spans="2:8">
      <c r="B12560" s="24"/>
      <c r="C12560" s="24"/>
      <c r="D12560" s="24"/>
      <c r="E12560" s="24"/>
      <c r="F12560" s="29"/>
      <c r="G12560" s="24"/>
      <c r="H12560" s="24"/>
    </row>
    <row r="12561" spans="2:8">
      <c r="B12561" s="24"/>
      <c r="C12561" s="24"/>
      <c r="D12561" s="24"/>
      <c r="E12561" s="24"/>
      <c r="F12561" s="29"/>
      <c r="G12561" s="24"/>
      <c r="H12561" s="24"/>
    </row>
    <row r="12562" spans="2:8">
      <c r="B12562" s="24"/>
      <c r="C12562" s="24"/>
      <c r="D12562" s="24"/>
      <c r="E12562" s="24"/>
      <c r="F12562" s="29"/>
      <c r="G12562" s="24"/>
      <c r="H12562" s="24"/>
    </row>
    <row r="12563" spans="2:8">
      <c r="B12563" s="24"/>
      <c r="C12563" s="24"/>
      <c r="D12563" s="24"/>
      <c r="E12563" s="24"/>
      <c r="F12563" s="29"/>
      <c r="G12563" s="24"/>
      <c r="H12563" s="24"/>
    </row>
    <row r="12564" spans="2:8">
      <c r="B12564" s="24"/>
      <c r="C12564" s="24"/>
      <c r="D12564" s="24"/>
      <c r="E12564" s="24"/>
      <c r="F12564" s="29"/>
      <c r="G12564" s="24"/>
      <c r="H12564" s="24"/>
    </row>
    <row r="12565" spans="2:8">
      <c r="B12565" s="24"/>
      <c r="C12565" s="24"/>
      <c r="D12565" s="24"/>
      <c r="E12565" s="24"/>
      <c r="F12565" s="29"/>
      <c r="G12565" s="24"/>
      <c r="H12565" s="24"/>
    </row>
    <row r="12566" spans="2:8">
      <c r="B12566" s="24"/>
      <c r="C12566" s="24"/>
      <c r="D12566" s="24"/>
      <c r="E12566" s="24"/>
      <c r="F12566" s="29"/>
      <c r="G12566" s="24"/>
      <c r="H12566" s="24"/>
    </row>
    <row r="12567" spans="2:8">
      <c r="B12567" s="24"/>
      <c r="C12567" s="24"/>
      <c r="D12567" s="24"/>
      <c r="E12567" s="24"/>
      <c r="F12567" s="29"/>
      <c r="G12567" s="24"/>
      <c r="H12567" s="24"/>
    </row>
    <row r="12568" spans="2:8">
      <c r="B12568" s="24"/>
      <c r="C12568" s="24"/>
      <c r="D12568" s="24"/>
      <c r="E12568" s="24"/>
      <c r="F12568" s="29"/>
      <c r="G12568" s="24"/>
      <c r="H12568" s="24"/>
    </row>
    <row r="12569" spans="2:8">
      <c r="B12569" s="24"/>
      <c r="C12569" s="24"/>
      <c r="D12569" s="24"/>
      <c r="E12569" s="24"/>
      <c r="F12569" s="29"/>
      <c r="G12569" s="24"/>
      <c r="H12569" s="24"/>
    </row>
    <row r="12570" spans="2:8">
      <c r="B12570" s="24"/>
      <c r="C12570" s="24"/>
      <c r="D12570" s="24"/>
      <c r="E12570" s="24"/>
      <c r="F12570" s="29"/>
      <c r="G12570" s="24"/>
      <c r="H12570" s="24"/>
    </row>
    <row r="12571" spans="2:8">
      <c r="B12571" s="24"/>
      <c r="C12571" s="24"/>
      <c r="D12571" s="24"/>
      <c r="E12571" s="24"/>
      <c r="F12571" s="29"/>
      <c r="G12571" s="24"/>
      <c r="H12571" s="24"/>
    </row>
    <row r="12572" spans="2:8">
      <c r="B12572" s="24"/>
      <c r="C12572" s="24"/>
      <c r="D12572" s="24"/>
      <c r="E12572" s="24"/>
      <c r="F12572" s="29"/>
      <c r="G12572" s="24"/>
      <c r="H12572" s="24"/>
    </row>
    <row r="12573" spans="2:8">
      <c r="B12573" s="24"/>
      <c r="C12573" s="24"/>
      <c r="D12573" s="24"/>
      <c r="E12573" s="24"/>
      <c r="F12573" s="29"/>
      <c r="G12573" s="24"/>
      <c r="H12573" s="24"/>
    </row>
    <row r="12574" spans="2:8">
      <c r="B12574" s="24"/>
      <c r="C12574" s="24"/>
      <c r="D12574" s="24"/>
      <c r="E12574" s="24"/>
      <c r="F12574" s="29"/>
      <c r="G12574" s="24"/>
      <c r="H12574" s="24"/>
    </row>
    <row r="12575" spans="2:8">
      <c r="B12575" s="24"/>
      <c r="C12575" s="24"/>
      <c r="D12575" s="24"/>
      <c r="E12575" s="24"/>
      <c r="F12575" s="29"/>
      <c r="G12575" s="24"/>
      <c r="H12575" s="24"/>
    </row>
    <row r="12576" spans="2:8">
      <c r="B12576" s="24"/>
      <c r="C12576" s="24"/>
      <c r="D12576" s="24"/>
      <c r="E12576" s="24"/>
      <c r="F12576" s="29"/>
      <c r="G12576" s="24"/>
      <c r="H12576" s="24"/>
    </row>
    <row r="12577" spans="2:8">
      <c r="B12577" s="24"/>
      <c r="C12577" s="24"/>
      <c r="D12577" s="24"/>
      <c r="E12577" s="24"/>
      <c r="F12577" s="29"/>
      <c r="G12577" s="24"/>
      <c r="H12577" s="24"/>
    </row>
    <row r="12578" spans="2:8">
      <c r="B12578" s="24"/>
      <c r="C12578" s="24"/>
      <c r="D12578" s="24"/>
      <c r="E12578" s="24"/>
      <c r="F12578" s="29"/>
      <c r="G12578" s="24"/>
      <c r="H12578" s="24"/>
    </row>
    <row r="12579" spans="2:8">
      <c r="B12579" s="24"/>
      <c r="C12579" s="24"/>
      <c r="D12579" s="24"/>
      <c r="E12579" s="24"/>
      <c r="F12579" s="29"/>
      <c r="G12579" s="24"/>
      <c r="H12579" s="24"/>
    </row>
    <row r="12580" spans="2:8">
      <c r="B12580" s="24"/>
      <c r="C12580" s="24"/>
      <c r="D12580" s="24"/>
      <c r="E12580" s="24"/>
      <c r="F12580" s="29"/>
      <c r="G12580" s="24"/>
      <c r="H12580" s="24"/>
    </row>
    <row r="12581" spans="2:8">
      <c r="B12581" s="24"/>
      <c r="C12581" s="24"/>
      <c r="D12581" s="24"/>
      <c r="E12581" s="24"/>
      <c r="F12581" s="29"/>
      <c r="G12581" s="24"/>
      <c r="H12581" s="24"/>
    </row>
    <row r="12582" spans="2:8">
      <c r="B12582" s="24"/>
      <c r="C12582" s="24"/>
      <c r="D12582" s="24"/>
      <c r="E12582" s="24"/>
      <c r="F12582" s="29"/>
      <c r="G12582" s="24"/>
      <c r="H12582" s="24"/>
    </row>
    <row r="12583" spans="2:8">
      <c r="B12583" s="24"/>
      <c r="C12583" s="24"/>
      <c r="D12583" s="24"/>
      <c r="E12583" s="24"/>
      <c r="F12583" s="29"/>
      <c r="G12583" s="24"/>
      <c r="H12583" s="24"/>
    </row>
    <row r="12584" spans="2:8">
      <c r="B12584" s="24"/>
      <c r="C12584" s="24"/>
      <c r="D12584" s="24"/>
      <c r="E12584" s="24"/>
      <c r="F12584" s="29"/>
      <c r="G12584" s="24"/>
      <c r="H12584" s="24"/>
    </row>
    <row r="12585" spans="2:8">
      <c r="B12585" s="24"/>
      <c r="C12585" s="24"/>
      <c r="D12585" s="24"/>
      <c r="E12585" s="24"/>
      <c r="F12585" s="29"/>
      <c r="G12585" s="24"/>
      <c r="H12585" s="24"/>
    </row>
    <row r="12586" spans="2:8">
      <c r="B12586" s="24"/>
      <c r="C12586" s="24"/>
      <c r="D12586" s="24"/>
      <c r="E12586" s="24"/>
      <c r="F12586" s="29"/>
      <c r="G12586" s="24"/>
      <c r="H12586" s="24"/>
    </row>
    <row r="12587" spans="2:8">
      <c r="B12587" s="24"/>
      <c r="C12587" s="24"/>
      <c r="D12587" s="24"/>
      <c r="E12587" s="24"/>
      <c r="F12587" s="29"/>
      <c r="G12587" s="24"/>
      <c r="H12587" s="24"/>
    </row>
    <row r="12588" spans="2:8">
      <c r="B12588" s="24"/>
      <c r="C12588" s="24"/>
      <c r="D12588" s="24"/>
      <c r="E12588" s="24"/>
      <c r="F12588" s="29"/>
      <c r="G12588" s="24"/>
      <c r="H12588" s="24"/>
    </row>
    <row r="12589" spans="2:8">
      <c r="B12589" s="24"/>
      <c r="C12589" s="24"/>
      <c r="D12589" s="24"/>
      <c r="E12589" s="24"/>
      <c r="F12589" s="29"/>
      <c r="G12589" s="24"/>
      <c r="H12589" s="24"/>
    </row>
    <row r="12590" spans="2:8">
      <c r="B12590" s="24"/>
      <c r="C12590" s="24"/>
      <c r="D12590" s="24"/>
      <c r="E12590" s="24"/>
      <c r="F12590" s="29"/>
      <c r="G12590" s="24"/>
      <c r="H12590" s="24"/>
    </row>
    <row r="12591" spans="2:8">
      <c r="B12591" s="24"/>
      <c r="C12591" s="24"/>
      <c r="D12591" s="24"/>
      <c r="E12591" s="24"/>
      <c r="F12591" s="29"/>
      <c r="G12591" s="24"/>
      <c r="H12591" s="24"/>
    </row>
    <row r="12592" spans="2:8">
      <c r="B12592" s="24"/>
      <c r="C12592" s="24"/>
      <c r="D12592" s="24"/>
      <c r="E12592" s="24"/>
      <c r="F12592" s="29"/>
      <c r="G12592" s="24"/>
      <c r="H12592" s="24"/>
    </row>
    <row r="12593" spans="2:8">
      <c r="B12593" s="24"/>
      <c r="C12593" s="24"/>
      <c r="D12593" s="24"/>
      <c r="E12593" s="24"/>
      <c r="F12593" s="29"/>
      <c r="G12593" s="24"/>
      <c r="H12593" s="24"/>
    </row>
    <row r="12594" spans="2:8">
      <c r="B12594" s="24"/>
      <c r="C12594" s="24"/>
      <c r="D12594" s="24"/>
      <c r="E12594" s="24"/>
      <c r="F12594" s="29"/>
      <c r="G12594" s="24"/>
      <c r="H12594" s="24"/>
    </row>
    <row r="12595" spans="2:8">
      <c r="B12595" s="24"/>
      <c r="C12595" s="24"/>
      <c r="D12595" s="24"/>
      <c r="E12595" s="24"/>
      <c r="F12595" s="29"/>
      <c r="G12595" s="24"/>
      <c r="H12595" s="24"/>
    </row>
    <row r="12596" spans="2:8">
      <c r="B12596" s="24"/>
      <c r="C12596" s="24"/>
      <c r="D12596" s="24"/>
      <c r="E12596" s="24"/>
      <c r="F12596" s="29"/>
      <c r="G12596" s="24"/>
      <c r="H12596" s="24"/>
    </row>
    <row r="12597" spans="2:8">
      <c r="B12597" s="24"/>
      <c r="C12597" s="24"/>
      <c r="D12597" s="24"/>
      <c r="E12597" s="24"/>
      <c r="F12597" s="29"/>
      <c r="G12597" s="24"/>
      <c r="H12597" s="24"/>
    </row>
    <row r="12598" spans="2:8">
      <c r="B12598" s="24"/>
      <c r="C12598" s="24"/>
      <c r="D12598" s="24"/>
      <c r="E12598" s="24"/>
      <c r="F12598" s="29"/>
      <c r="G12598" s="24"/>
      <c r="H12598" s="24"/>
    </row>
    <row r="12599" spans="2:8">
      <c r="B12599" s="24"/>
      <c r="C12599" s="24"/>
      <c r="D12599" s="24"/>
      <c r="E12599" s="24"/>
      <c r="F12599" s="29"/>
      <c r="G12599" s="24"/>
      <c r="H12599" s="24"/>
    </row>
    <row r="12600" spans="2:8">
      <c r="B12600" s="24"/>
      <c r="C12600" s="24"/>
      <c r="D12600" s="24"/>
      <c r="E12600" s="24"/>
      <c r="F12600" s="29"/>
      <c r="G12600" s="24"/>
      <c r="H12600" s="24"/>
    </row>
    <row r="12601" spans="2:8">
      <c r="B12601" s="24"/>
      <c r="C12601" s="24"/>
      <c r="D12601" s="24"/>
      <c r="E12601" s="24"/>
      <c r="F12601" s="29"/>
      <c r="G12601" s="24"/>
      <c r="H12601" s="24"/>
    </row>
    <row r="12602" spans="2:8">
      <c r="B12602" s="24"/>
      <c r="C12602" s="24"/>
      <c r="D12602" s="24"/>
      <c r="E12602" s="24"/>
      <c r="F12602" s="29"/>
      <c r="G12602" s="24"/>
      <c r="H12602" s="24"/>
    </row>
    <row r="12603" spans="2:8">
      <c r="B12603" s="24"/>
      <c r="C12603" s="24"/>
      <c r="D12603" s="24"/>
      <c r="E12603" s="24"/>
      <c r="F12603" s="29"/>
      <c r="G12603" s="24"/>
      <c r="H12603" s="24"/>
    </row>
    <row r="12604" spans="2:8">
      <c r="B12604" s="24"/>
      <c r="C12604" s="24"/>
      <c r="D12604" s="24"/>
      <c r="E12604" s="24"/>
      <c r="F12604" s="29"/>
      <c r="G12604" s="24"/>
      <c r="H12604" s="24"/>
    </row>
    <row r="12605" spans="2:8">
      <c r="B12605" s="24"/>
      <c r="C12605" s="24"/>
      <c r="D12605" s="24"/>
      <c r="E12605" s="24"/>
      <c r="F12605" s="29"/>
      <c r="G12605" s="24"/>
      <c r="H12605" s="24"/>
    </row>
    <row r="12606" spans="2:8">
      <c r="B12606" s="24"/>
      <c r="C12606" s="24"/>
      <c r="D12606" s="24"/>
      <c r="E12606" s="24"/>
      <c r="F12606" s="29"/>
      <c r="G12606" s="24"/>
      <c r="H12606" s="24"/>
    </row>
    <row r="12607" spans="2:8">
      <c r="B12607" s="24"/>
      <c r="C12607" s="24"/>
      <c r="D12607" s="24"/>
      <c r="E12607" s="24"/>
      <c r="F12607" s="29"/>
      <c r="G12607" s="24"/>
      <c r="H12607" s="24"/>
    </row>
    <row r="12608" spans="2:8">
      <c r="B12608" s="24"/>
      <c r="C12608" s="24"/>
      <c r="D12608" s="24"/>
      <c r="E12608" s="24"/>
      <c r="F12608" s="29"/>
      <c r="G12608" s="24"/>
      <c r="H12608" s="24"/>
    </row>
    <row r="12609" spans="2:8">
      <c r="B12609" s="24"/>
      <c r="C12609" s="24"/>
      <c r="D12609" s="24"/>
      <c r="E12609" s="24"/>
      <c r="F12609" s="29"/>
      <c r="G12609" s="24"/>
      <c r="H12609" s="24"/>
    </row>
    <row r="12610" spans="2:8">
      <c r="B12610" s="24"/>
      <c r="C12610" s="24"/>
      <c r="D12610" s="24"/>
      <c r="E12610" s="24"/>
      <c r="F12610" s="29"/>
      <c r="G12610" s="24"/>
      <c r="H12610" s="24"/>
    </row>
    <row r="12611" spans="2:8">
      <c r="B12611" s="24"/>
      <c r="C12611" s="24"/>
      <c r="D12611" s="24"/>
      <c r="E12611" s="24"/>
      <c r="F12611" s="29"/>
      <c r="G12611" s="24"/>
      <c r="H12611" s="24"/>
    </row>
    <row r="12612" spans="2:8">
      <c r="B12612" s="24"/>
      <c r="C12612" s="24"/>
      <c r="D12612" s="24"/>
      <c r="E12612" s="24"/>
      <c r="F12612" s="29"/>
      <c r="G12612" s="24"/>
      <c r="H12612" s="24"/>
    </row>
    <row r="12613" spans="2:8">
      <c r="B12613" s="24"/>
      <c r="C12613" s="24"/>
      <c r="D12613" s="24"/>
      <c r="E12613" s="24"/>
      <c r="F12613" s="29"/>
      <c r="G12613" s="24"/>
      <c r="H12613" s="24"/>
    </row>
    <row r="12614" spans="2:8">
      <c r="B12614" s="24"/>
      <c r="C12614" s="24"/>
      <c r="D12614" s="24"/>
      <c r="E12614" s="24"/>
      <c r="F12614" s="29"/>
      <c r="G12614" s="24"/>
      <c r="H12614" s="24"/>
    </row>
    <row r="12615" spans="2:8">
      <c r="B12615" s="24"/>
      <c r="C12615" s="24"/>
      <c r="D12615" s="24"/>
      <c r="E12615" s="24"/>
      <c r="F12615" s="29"/>
      <c r="G12615" s="24"/>
      <c r="H12615" s="24"/>
    </row>
    <row r="12616" spans="2:8">
      <c r="B12616" s="24"/>
      <c r="C12616" s="24"/>
      <c r="D12616" s="24"/>
      <c r="E12616" s="24"/>
      <c r="F12616" s="29"/>
      <c r="G12616" s="24"/>
      <c r="H12616" s="24"/>
    </row>
    <row r="12617" spans="2:8">
      <c r="B12617" s="24"/>
      <c r="C12617" s="24"/>
      <c r="D12617" s="24"/>
      <c r="E12617" s="24"/>
      <c r="F12617" s="29"/>
      <c r="G12617" s="24"/>
      <c r="H12617" s="24"/>
    </row>
    <row r="12618" spans="2:8">
      <c r="B12618" s="24"/>
      <c r="C12618" s="24"/>
      <c r="D12618" s="24"/>
      <c r="E12618" s="24"/>
      <c r="F12618" s="29"/>
      <c r="G12618" s="24"/>
      <c r="H12618" s="24"/>
    </row>
    <row r="12619" spans="2:8">
      <c r="B12619" s="24"/>
      <c r="C12619" s="24"/>
      <c r="D12619" s="24"/>
      <c r="E12619" s="24"/>
      <c r="F12619" s="29"/>
      <c r="G12619" s="24"/>
      <c r="H12619" s="24"/>
    </row>
    <row r="12620" spans="2:8">
      <c r="B12620" s="24"/>
      <c r="C12620" s="24"/>
      <c r="D12620" s="24"/>
      <c r="E12620" s="24"/>
      <c r="F12620" s="29"/>
      <c r="G12620" s="24"/>
      <c r="H12620" s="24"/>
    </row>
    <row r="12621" spans="2:8">
      <c r="B12621" s="24"/>
      <c r="C12621" s="24"/>
      <c r="D12621" s="24"/>
      <c r="E12621" s="24"/>
      <c r="F12621" s="29"/>
      <c r="G12621" s="24"/>
      <c r="H12621" s="24"/>
    </row>
    <row r="12622" spans="2:8">
      <c r="B12622" s="24"/>
      <c r="C12622" s="24"/>
      <c r="D12622" s="24"/>
      <c r="E12622" s="24"/>
      <c r="F12622" s="29"/>
      <c r="G12622" s="24"/>
      <c r="H12622" s="24"/>
    </row>
    <row r="12623" spans="2:8">
      <c r="B12623" s="24"/>
      <c r="C12623" s="24"/>
      <c r="D12623" s="24"/>
      <c r="E12623" s="24"/>
      <c r="F12623" s="29"/>
      <c r="G12623" s="24"/>
      <c r="H12623" s="24"/>
    </row>
    <row r="12624" spans="2:8">
      <c r="B12624" s="24"/>
      <c r="C12624" s="24"/>
      <c r="D12624" s="24"/>
      <c r="E12624" s="24"/>
      <c r="F12624" s="29"/>
      <c r="G12624" s="24"/>
      <c r="H12624" s="24"/>
    </row>
    <row r="12625" spans="2:8">
      <c r="B12625" s="24"/>
      <c r="C12625" s="24"/>
      <c r="D12625" s="24"/>
      <c r="E12625" s="24"/>
      <c r="F12625" s="29"/>
      <c r="G12625" s="24"/>
      <c r="H12625" s="24"/>
    </row>
    <row r="12626" spans="2:8">
      <c r="B12626" s="24"/>
      <c r="C12626" s="24"/>
      <c r="D12626" s="24"/>
      <c r="E12626" s="24"/>
      <c r="F12626" s="29"/>
      <c r="G12626" s="24"/>
      <c r="H12626" s="24"/>
    </row>
    <row r="12627" spans="2:8">
      <c r="B12627" s="24"/>
      <c r="C12627" s="24"/>
      <c r="D12627" s="24"/>
      <c r="E12627" s="24"/>
      <c r="F12627" s="29"/>
      <c r="G12627" s="24"/>
      <c r="H12627" s="24"/>
    </row>
    <row r="12628" spans="2:8">
      <c r="B12628" s="24"/>
      <c r="C12628" s="24"/>
      <c r="D12628" s="24"/>
      <c r="E12628" s="24"/>
      <c r="F12628" s="29"/>
      <c r="G12628" s="24"/>
      <c r="H12628" s="24"/>
    </row>
    <row r="12629" spans="2:8">
      <c r="B12629" s="24"/>
      <c r="C12629" s="24"/>
      <c r="D12629" s="24"/>
      <c r="E12629" s="24"/>
      <c r="F12629" s="29"/>
      <c r="G12629" s="24"/>
      <c r="H12629" s="24"/>
    </row>
    <row r="12630" spans="2:8">
      <c r="B12630" s="24"/>
      <c r="C12630" s="24"/>
      <c r="D12630" s="24"/>
      <c r="E12630" s="24"/>
      <c r="F12630" s="29"/>
      <c r="G12630" s="24"/>
      <c r="H12630" s="24"/>
    </row>
    <row r="12631" spans="2:8">
      <c r="B12631" s="24"/>
      <c r="C12631" s="24"/>
      <c r="D12631" s="24"/>
      <c r="E12631" s="24"/>
      <c r="F12631" s="29"/>
      <c r="G12631" s="24"/>
      <c r="H12631" s="24"/>
    </row>
    <row r="12632" spans="2:8">
      <c r="B12632" s="24"/>
      <c r="C12632" s="24"/>
      <c r="D12632" s="24"/>
      <c r="E12632" s="24"/>
      <c r="F12632" s="29"/>
      <c r="G12632" s="24"/>
      <c r="H12632" s="24"/>
    </row>
    <row r="12633" spans="2:8">
      <c r="B12633" s="24"/>
      <c r="C12633" s="24"/>
      <c r="D12633" s="24"/>
      <c r="E12633" s="24"/>
      <c r="F12633" s="29"/>
      <c r="G12633" s="24"/>
      <c r="H12633" s="24"/>
    </row>
    <row r="12634" spans="2:8">
      <c r="B12634" s="24"/>
      <c r="C12634" s="24"/>
      <c r="D12634" s="24"/>
      <c r="E12634" s="24"/>
      <c r="F12634" s="29"/>
      <c r="G12634" s="24"/>
      <c r="H12634" s="24"/>
    </row>
    <row r="12635" spans="2:8">
      <c r="B12635" s="24"/>
      <c r="C12635" s="24"/>
      <c r="D12635" s="24"/>
      <c r="E12635" s="24"/>
      <c r="F12635" s="29"/>
      <c r="G12635" s="24"/>
      <c r="H12635" s="24"/>
    </row>
    <row r="12636" spans="2:8">
      <c r="B12636" s="24"/>
      <c r="C12636" s="24"/>
      <c r="D12636" s="24"/>
      <c r="E12636" s="24"/>
      <c r="F12636" s="29"/>
      <c r="G12636" s="24"/>
      <c r="H12636" s="24"/>
    </row>
    <row r="12637" spans="2:8">
      <c r="B12637" s="24"/>
      <c r="C12637" s="24"/>
      <c r="D12637" s="24"/>
      <c r="E12637" s="24"/>
      <c r="F12637" s="29"/>
      <c r="G12637" s="24"/>
      <c r="H12637" s="24"/>
    </row>
    <row r="12638" spans="2:8">
      <c r="B12638" s="24"/>
      <c r="C12638" s="24"/>
      <c r="D12638" s="24"/>
      <c r="E12638" s="24"/>
      <c r="F12638" s="29"/>
      <c r="G12638" s="24"/>
      <c r="H12638" s="24"/>
    </row>
    <row r="12639" spans="2:8">
      <c r="B12639" s="24"/>
      <c r="C12639" s="24"/>
      <c r="D12639" s="24"/>
      <c r="E12639" s="24"/>
      <c r="F12639" s="29"/>
      <c r="G12639" s="24"/>
      <c r="H12639" s="24"/>
    </row>
    <row r="12640" spans="2:8">
      <c r="B12640" s="24"/>
      <c r="C12640" s="24"/>
      <c r="D12640" s="24"/>
      <c r="E12640" s="24"/>
      <c r="F12640" s="29"/>
      <c r="G12640" s="24"/>
      <c r="H12640" s="24"/>
    </row>
    <row r="12641" spans="2:8">
      <c r="B12641" s="24"/>
      <c r="C12641" s="24"/>
      <c r="D12641" s="24"/>
      <c r="E12641" s="24"/>
      <c r="F12641" s="29"/>
      <c r="G12641" s="24"/>
      <c r="H12641" s="24"/>
    </row>
    <row r="12642" spans="2:8">
      <c r="B12642" s="24"/>
      <c r="C12642" s="24"/>
      <c r="D12642" s="24"/>
      <c r="E12642" s="24"/>
      <c r="F12642" s="29"/>
      <c r="G12642" s="24"/>
      <c r="H12642" s="24"/>
    </row>
    <row r="12643" spans="2:8">
      <c r="B12643" s="24"/>
      <c r="C12643" s="24"/>
      <c r="D12643" s="24"/>
      <c r="E12643" s="24"/>
      <c r="F12643" s="29"/>
      <c r="G12643" s="24"/>
      <c r="H12643" s="24"/>
    </row>
    <row r="12644" spans="2:8">
      <c r="B12644" s="24"/>
      <c r="C12644" s="24"/>
      <c r="D12644" s="24"/>
      <c r="E12644" s="24"/>
      <c r="F12644" s="29"/>
      <c r="G12644" s="24"/>
      <c r="H12644" s="24"/>
    </row>
    <row r="12645" spans="2:8">
      <c r="B12645" s="24"/>
      <c r="C12645" s="24"/>
      <c r="D12645" s="24"/>
      <c r="E12645" s="24"/>
      <c r="F12645" s="29"/>
      <c r="G12645" s="24"/>
      <c r="H12645" s="24"/>
    </row>
    <row r="12646" spans="2:8">
      <c r="B12646" s="24"/>
      <c r="C12646" s="24"/>
      <c r="D12646" s="24"/>
      <c r="E12646" s="24"/>
      <c r="F12646" s="29"/>
      <c r="G12646" s="24"/>
      <c r="H12646" s="24"/>
    </row>
    <row r="12647" spans="2:8">
      <c r="B12647" s="24"/>
      <c r="C12647" s="24"/>
      <c r="D12647" s="24"/>
      <c r="E12647" s="24"/>
      <c r="F12647" s="29"/>
      <c r="G12647" s="24"/>
      <c r="H12647" s="24"/>
    </row>
    <row r="12648" spans="2:8">
      <c r="B12648" s="24"/>
      <c r="C12648" s="24"/>
      <c r="D12648" s="24"/>
      <c r="E12648" s="24"/>
      <c r="F12648" s="29"/>
      <c r="G12648" s="24"/>
      <c r="H12648" s="24"/>
    </row>
    <row r="12649" spans="2:8">
      <c r="B12649" s="24"/>
      <c r="C12649" s="24"/>
      <c r="D12649" s="24"/>
      <c r="E12649" s="24"/>
      <c r="F12649" s="29"/>
      <c r="G12649" s="24"/>
      <c r="H12649" s="24"/>
    </row>
    <row r="12650" spans="2:8">
      <c r="B12650" s="24"/>
      <c r="C12650" s="24"/>
      <c r="D12650" s="24"/>
      <c r="E12650" s="24"/>
      <c r="F12650" s="29"/>
      <c r="G12650" s="24"/>
      <c r="H12650" s="24"/>
    </row>
    <row r="12651" spans="2:8">
      <c r="B12651" s="24"/>
      <c r="C12651" s="24"/>
      <c r="D12651" s="24"/>
      <c r="E12651" s="24"/>
      <c r="F12651" s="29"/>
      <c r="G12651" s="24"/>
      <c r="H12651" s="24"/>
    </row>
    <row r="12652" spans="2:8">
      <c r="B12652" s="24"/>
      <c r="C12652" s="24"/>
      <c r="D12652" s="24"/>
      <c r="E12652" s="24"/>
      <c r="F12652" s="29"/>
      <c r="G12652" s="24"/>
      <c r="H12652" s="24"/>
    </row>
    <row r="12653" spans="2:8">
      <c r="B12653" s="24"/>
      <c r="C12653" s="24"/>
      <c r="D12653" s="24"/>
      <c r="E12653" s="24"/>
      <c r="F12653" s="29"/>
      <c r="G12653" s="24"/>
      <c r="H12653" s="24"/>
    </row>
    <row r="12654" spans="2:8">
      <c r="B12654" s="24"/>
      <c r="C12654" s="24"/>
      <c r="D12654" s="24"/>
      <c r="E12654" s="24"/>
      <c r="F12654" s="29"/>
      <c r="G12654" s="24"/>
      <c r="H12654" s="24"/>
    </row>
    <row r="12655" spans="2:8">
      <c r="B12655" s="24"/>
      <c r="C12655" s="24"/>
      <c r="D12655" s="24"/>
      <c r="E12655" s="24"/>
      <c r="F12655" s="29"/>
      <c r="G12655" s="24"/>
      <c r="H12655" s="24"/>
    </row>
    <row r="12656" spans="2:8">
      <c r="B12656" s="24"/>
      <c r="C12656" s="24"/>
      <c r="D12656" s="24"/>
      <c r="E12656" s="24"/>
      <c r="F12656" s="29"/>
      <c r="G12656" s="24"/>
      <c r="H12656" s="24"/>
    </row>
    <row r="12657" spans="2:8">
      <c r="B12657" s="24"/>
      <c r="C12657" s="24"/>
      <c r="D12657" s="24"/>
      <c r="E12657" s="24"/>
      <c r="F12657" s="29"/>
      <c r="G12657" s="24"/>
      <c r="H12657" s="24"/>
    </row>
    <row r="12658" spans="2:8">
      <c r="B12658" s="24"/>
      <c r="C12658" s="24"/>
      <c r="D12658" s="24"/>
      <c r="E12658" s="24"/>
      <c r="F12658" s="29"/>
      <c r="G12658" s="24"/>
      <c r="H12658" s="24"/>
    </row>
    <row r="12659" spans="2:8">
      <c r="B12659" s="24"/>
      <c r="C12659" s="24"/>
      <c r="D12659" s="24"/>
      <c r="E12659" s="24"/>
      <c r="F12659" s="29"/>
      <c r="G12659" s="24"/>
      <c r="H12659" s="24"/>
    </row>
    <row r="12660" spans="2:8">
      <c r="B12660" s="24"/>
      <c r="C12660" s="24"/>
      <c r="D12660" s="24"/>
      <c r="E12660" s="24"/>
      <c r="F12660" s="29"/>
      <c r="G12660" s="24"/>
      <c r="H12660" s="24"/>
    </row>
    <row r="12661" spans="2:8">
      <c r="B12661" s="24"/>
      <c r="C12661" s="24"/>
      <c r="D12661" s="24"/>
      <c r="E12661" s="24"/>
      <c r="F12661" s="29"/>
      <c r="G12661" s="24"/>
      <c r="H12661" s="24"/>
    </row>
    <row r="12662" spans="2:8">
      <c r="B12662" s="24"/>
      <c r="C12662" s="24"/>
      <c r="D12662" s="24"/>
      <c r="E12662" s="24"/>
      <c r="F12662" s="29"/>
      <c r="G12662" s="24"/>
      <c r="H12662" s="24"/>
    </row>
    <row r="12663" spans="2:8">
      <c r="B12663" s="24"/>
      <c r="C12663" s="24"/>
      <c r="D12663" s="24"/>
      <c r="E12663" s="24"/>
      <c r="F12663" s="29"/>
      <c r="G12663" s="24"/>
      <c r="H12663" s="24"/>
    </row>
    <row r="12664" spans="2:8">
      <c r="B12664" s="24"/>
      <c r="C12664" s="24"/>
      <c r="D12664" s="24"/>
      <c r="E12664" s="24"/>
      <c r="F12664" s="29"/>
      <c r="G12664" s="24"/>
      <c r="H12664" s="24"/>
    </row>
    <row r="12665" spans="2:8">
      <c r="B12665" s="24"/>
      <c r="C12665" s="24"/>
      <c r="D12665" s="24"/>
      <c r="E12665" s="24"/>
      <c r="F12665" s="29"/>
      <c r="G12665" s="24"/>
      <c r="H12665" s="24"/>
    </row>
    <row r="12666" spans="2:8">
      <c r="B12666" s="24"/>
      <c r="C12666" s="24"/>
      <c r="D12666" s="24"/>
      <c r="E12666" s="24"/>
      <c r="F12666" s="29"/>
      <c r="G12666" s="24"/>
      <c r="H12666" s="24"/>
    </row>
    <row r="12667" spans="2:8">
      <c r="B12667" s="24"/>
      <c r="C12667" s="24"/>
      <c r="D12667" s="24"/>
      <c r="E12667" s="24"/>
      <c r="F12667" s="29"/>
      <c r="G12667" s="24"/>
      <c r="H12667" s="24"/>
    </row>
    <row r="12668" spans="2:8">
      <c r="B12668" s="24"/>
      <c r="C12668" s="24"/>
      <c r="D12668" s="24"/>
      <c r="E12668" s="24"/>
      <c r="F12668" s="29"/>
      <c r="G12668" s="24"/>
      <c r="H12668" s="24"/>
    </row>
    <row r="12669" spans="2:8">
      <c r="B12669" s="24"/>
      <c r="C12669" s="24"/>
      <c r="D12669" s="24"/>
      <c r="E12669" s="24"/>
      <c r="F12669" s="29"/>
      <c r="G12669" s="24"/>
      <c r="H12669" s="24"/>
    </row>
    <row r="12670" spans="2:8">
      <c r="B12670" s="24"/>
      <c r="C12670" s="24"/>
      <c r="D12670" s="24"/>
      <c r="E12670" s="24"/>
      <c r="F12670" s="29"/>
      <c r="G12670" s="24"/>
      <c r="H12670" s="24"/>
    </row>
    <row r="12671" spans="2:8">
      <c r="B12671" s="24"/>
      <c r="C12671" s="24"/>
      <c r="D12671" s="24"/>
      <c r="E12671" s="24"/>
      <c r="F12671" s="29"/>
      <c r="G12671" s="24"/>
      <c r="H12671" s="24"/>
    </row>
    <row r="12672" spans="2:8">
      <c r="B12672" s="24"/>
      <c r="C12672" s="24"/>
      <c r="D12672" s="24"/>
      <c r="E12672" s="24"/>
      <c r="F12672" s="29"/>
      <c r="G12672" s="24"/>
      <c r="H12672" s="24"/>
    </row>
    <row r="12673" spans="2:8">
      <c r="B12673" s="24"/>
      <c r="C12673" s="24"/>
      <c r="D12673" s="24"/>
      <c r="E12673" s="24"/>
      <c r="F12673" s="29"/>
      <c r="G12673" s="24"/>
      <c r="H12673" s="24"/>
    </row>
    <row r="12674" spans="2:8">
      <c r="B12674" s="24"/>
      <c r="C12674" s="24"/>
      <c r="D12674" s="24"/>
      <c r="E12674" s="24"/>
      <c r="F12674" s="29"/>
      <c r="G12674" s="24"/>
      <c r="H12674" s="24"/>
    </row>
    <row r="12675" spans="2:8">
      <c r="B12675" s="24"/>
      <c r="C12675" s="24"/>
      <c r="D12675" s="24"/>
      <c r="E12675" s="24"/>
      <c r="F12675" s="29"/>
      <c r="G12675" s="24"/>
      <c r="H12675" s="24"/>
    </row>
    <row r="12676" spans="2:8">
      <c r="B12676" s="24"/>
      <c r="C12676" s="24"/>
      <c r="D12676" s="24"/>
      <c r="E12676" s="24"/>
      <c r="F12676" s="29"/>
      <c r="G12676" s="24"/>
      <c r="H12676" s="24"/>
    </row>
    <row r="12677" spans="2:8">
      <c r="B12677" s="24"/>
      <c r="C12677" s="24"/>
      <c r="D12677" s="24"/>
      <c r="E12677" s="24"/>
      <c r="F12677" s="29"/>
      <c r="G12677" s="24"/>
      <c r="H12677" s="24"/>
    </row>
    <row r="12678" spans="2:8">
      <c r="B12678" s="24"/>
      <c r="C12678" s="24"/>
      <c r="D12678" s="24"/>
      <c r="E12678" s="24"/>
      <c r="F12678" s="29"/>
      <c r="G12678" s="24"/>
      <c r="H12678" s="24"/>
    </row>
    <row r="12679" spans="2:8">
      <c r="B12679" s="24"/>
      <c r="C12679" s="24"/>
      <c r="D12679" s="24"/>
      <c r="E12679" s="24"/>
      <c r="F12679" s="29"/>
      <c r="G12679" s="24"/>
      <c r="H12679" s="24"/>
    </row>
    <row r="12680" spans="2:8">
      <c r="B12680" s="24"/>
      <c r="C12680" s="24"/>
      <c r="D12680" s="24"/>
      <c r="E12680" s="24"/>
      <c r="F12680" s="29"/>
      <c r="G12680" s="24"/>
      <c r="H12680" s="24"/>
    </row>
    <row r="12681" spans="2:8">
      <c r="B12681" s="24"/>
      <c r="C12681" s="24"/>
      <c r="D12681" s="24"/>
      <c r="E12681" s="24"/>
      <c r="F12681" s="29"/>
      <c r="G12681" s="24"/>
      <c r="H12681" s="24"/>
    </row>
    <row r="12682" spans="2:8">
      <c r="B12682" s="24"/>
      <c r="C12682" s="24"/>
      <c r="D12682" s="24"/>
      <c r="E12682" s="24"/>
      <c r="F12682" s="29"/>
      <c r="G12682" s="24"/>
      <c r="H12682" s="24"/>
    </row>
    <row r="12683" spans="2:8">
      <c r="B12683" s="24"/>
      <c r="C12683" s="24"/>
      <c r="D12683" s="24"/>
      <c r="E12683" s="24"/>
      <c r="F12683" s="29"/>
      <c r="G12683" s="24"/>
      <c r="H12683" s="24"/>
    </row>
    <row r="12684" spans="2:8">
      <c r="B12684" s="24"/>
      <c r="C12684" s="24"/>
      <c r="D12684" s="24"/>
      <c r="E12684" s="24"/>
      <c r="F12684" s="29"/>
      <c r="G12684" s="24"/>
      <c r="H12684" s="24"/>
    </row>
    <row r="12685" spans="2:8">
      <c r="B12685" s="24"/>
      <c r="C12685" s="24"/>
      <c r="D12685" s="24"/>
      <c r="E12685" s="24"/>
      <c r="F12685" s="29"/>
      <c r="G12685" s="24"/>
      <c r="H12685" s="24"/>
    </row>
    <row r="12686" spans="2:8">
      <c r="B12686" s="24"/>
      <c r="C12686" s="24"/>
      <c r="D12686" s="24"/>
      <c r="E12686" s="24"/>
      <c r="F12686" s="29"/>
      <c r="G12686" s="24"/>
      <c r="H12686" s="24"/>
    </row>
    <row r="12687" spans="2:8">
      <c r="B12687" s="24"/>
      <c r="C12687" s="24"/>
      <c r="D12687" s="24"/>
      <c r="E12687" s="24"/>
      <c r="F12687" s="29"/>
      <c r="G12687" s="24"/>
      <c r="H12687" s="24"/>
    </row>
    <row r="12688" spans="2:8">
      <c r="B12688" s="24"/>
      <c r="C12688" s="24"/>
      <c r="D12688" s="24"/>
      <c r="E12688" s="24"/>
      <c r="F12688" s="29"/>
      <c r="G12688" s="24"/>
      <c r="H12688" s="24"/>
    </row>
    <row r="12689" spans="2:8">
      <c r="B12689" s="24"/>
      <c r="C12689" s="24"/>
      <c r="D12689" s="24"/>
      <c r="E12689" s="24"/>
      <c r="F12689" s="29"/>
      <c r="G12689" s="24"/>
      <c r="H12689" s="24"/>
    </row>
    <row r="12690" spans="2:8">
      <c r="B12690" s="24"/>
      <c r="C12690" s="24"/>
      <c r="D12690" s="24"/>
      <c r="E12690" s="24"/>
      <c r="F12690" s="29"/>
      <c r="G12690" s="24"/>
      <c r="H12690" s="24"/>
    </row>
    <row r="12691" spans="2:8">
      <c r="B12691" s="24"/>
      <c r="C12691" s="24"/>
      <c r="D12691" s="24"/>
      <c r="E12691" s="24"/>
      <c r="F12691" s="29"/>
      <c r="G12691" s="24"/>
      <c r="H12691" s="24"/>
    </row>
    <row r="12692" spans="2:8">
      <c r="B12692" s="24"/>
      <c r="C12692" s="24"/>
      <c r="D12692" s="24"/>
      <c r="E12692" s="24"/>
      <c r="F12692" s="29"/>
      <c r="G12692" s="24"/>
      <c r="H12692" s="24"/>
    </row>
    <row r="12693" spans="2:8">
      <c r="B12693" s="24"/>
      <c r="C12693" s="24"/>
      <c r="D12693" s="24"/>
      <c r="E12693" s="24"/>
      <c r="F12693" s="29"/>
      <c r="G12693" s="24"/>
      <c r="H12693" s="24"/>
    </row>
    <row r="12694" spans="2:8">
      <c r="B12694" s="24"/>
      <c r="C12694" s="24"/>
      <c r="D12694" s="24"/>
      <c r="E12694" s="24"/>
      <c r="F12694" s="29"/>
      <c r="G12694" s="24"/>
      <c r="H12694" s="24"/>
    </row>
    <row r="12695" spans="2:8">
      <c r="B12695" s="24"/>
      <c r="C12695" s="24"/>
      <c r="D12695" s="24"/>
      <c r="E12695" s="24"/>
      <c r="F12695" s="29"/>
      <c r="G12695" s="24"/>
      <c r="H12695" s="24"/>
    </row>
    <row r="12696" spans="2:8">
      <c r="B12696" s="24"/>
      <c r="C12696" s="24"/>
      <c r="D12696" s="24"/>
      <c r="E12696" s="24"/>
      <c r="F12696" s="29"/>
      <c r="G12696" s="24"/>
      <c r="H12696" s="24"/>
    </row>
    <row r="12697" spans="2:8">
      <c r="B12697" s="24"/>
      <c r="C12697" s="24"/>
      <c r="D12697" s="24"/>
      <c r="E12697" s="24"/>
      <c r="F12697" s="29"/>
      <c r="G12697" s="24"/>
      <c r="H12697" s="24"/>
    </row>
    <row r="12698" spans="2:8">
      <c r="B12698" s="24"/>
      <c r="C12698" s="24"/>
      <c r="D12698" s="24"/>
      <c r="E12698" s="24"/>
      <c r="F12698" s="29"/>
      <c r="G12698" s="24"/>
      <c r="H12698" s="24"/>
    </row>
    <row r="12699" spans="2:8">
      <c r="B12699" s="24"/>
      <c r="C12699" s="24"/>
      <c r="D12699" s="24"/>
      <c r="E12699" s="24"/>
      <c r="F12699" s="29"/>
      <c r="G12699" s="24"/>
      <c r="H12699" s="24"/>
    </row>
    <row r="12700" spans="2:8">
      <c r="B12700" s="24"/>
      <c r="C12700" s="24"/>
      <c r="D12700" s="24"/>
      <c r="E12700" s="24"/>
      <c r="F12700" s="29"/>
      <c r="G12700" s="24"/>
      <c r="H12700" s="24"/>
    </row>
    <row r="12701" spans="2:8">
      <c r="B12701" s="24"/>
      <c r="C12701" s="24"/>
      <c r="D12701" s="24"/>
      <c r="E12701" s="24"/>
      <c r="F12701" s="29"/>
      <c r="G12701" s="24"/>
      <c r="H12701" s="24"/>
    </row>
    <row r="12702" spans="2:8">
      <c r="B12702" s="24"/>
      <c r="C12702" s="24"/>
      <c r="D12702" s="24"/>
      <c r="E12702" s="24"/>
      <c r="F12702" s="29"/>
      <c r="G12702" s="24"/>
      <c r="H12702" s="24"/>
    </row>
    <row r="12703" spans="2:8">
      <c r="B12703" s="24"/>
      <c r="C12703" s="24"/>
      <c r="D12703" s="24"/>
      <c r="E12703" s="24"/>
      <c r="F12703" s="29"/>
      <c r="G12703" s="24"/>
      <c r="H12703" s="24"/>
    </row>
    <row r="12704" spans="2:8">
      <c r="B12704" s="24"/>
      <c r="C12704" s="24"/>
      <c r="D12704" s="24"/>
      <c r="E12704" s="24"/>
      <c r="F12704" s="29"/>
      <c r="G12704" s="24"/>
      <c r="H12704" s="24"/>
    </row>
    <row r="12705" spans="2:8">
      <c r="B12705" s="24"/>
      <c r="C12705" s="24"/>
      <c r="D12705" s="24"/>
      <c r="E12705" s="24"/>
      <c r="F12705" s="29"/>
      <c r="G12705" s="24"/>
      <c r="H12705" s="24"/>
    </row>
    <row r="12706" spans="2:8">
      <c r="B12706" s="24"/>
      <c r="C12706" s="24"/>
      <c r="D12706" s="24"/>
      <c r="E12706" s="24"/>
      <c r="F12706" s="29"/>
      <c r="G12706" s="24"/>
      <c r="H12706" s="24"/>
    </row>
    <row r="12707" spans="2:8">
      <c r="B12707" s="24"/>
      <c r="C12707" s="24"/>
      <c r="D12707" s="24"/>
      <c r="E12707" s="24"/>
      <c r="F12707" s="29"/>
      <c r="G12707" s="24"/>
      <c r="H12707" s="24"/>
    </row>
    <row r="12708" spans="2:8">
      <c r="B12708" s="24"/>
      <c r="C12708" s="24"/>
      <c r="D12708" s="24"/>
      <c r="E12708" s="24"/>
      <c r="F12708" s="29"/>
      <c r="G12708" s="24"/>
      <c r="H12708" s="24"/>
    </row>
    <row r="12709" spans="2:8">
      <c r="B12709" s="24"/>
      <c r="C12709" s="24"/>
      <c r="D12709" s="24"/>
      <c r="E12709" s="24"/>
      <c r="F12709" s="29"/>
      <c r="G12709" s="24"/>
      <c r="H12709" s="24"/>
    </row>
    <row r="12710" spans="2:8">
      <c r="B12710" s="24"/>
      <c r="C12710" s="24"/>
      <c r="D12710" s="24"/>
      <c r="E12710" s="24"/>
      <c r="F12710" s="29"/>
      <c r="G12710" s="24"/>
      <c r="H12710" s="24"/>
    </row>
    <row r="12711" spans="2:8">
      <c r="B12711" s="24"/>
      <c r="C12711" s="24"/>
      <c r="D12711" s="24"/>
      <c r="E12711" s="24"/>
      <c r="F12711" s="29"/>
      <c r="G12711" s="24"/>
      <c r="H12711" s="24"/>
    </row>
    <row r="12712" spans="2:8">
      <c r="B12712" s="24"/>
      <c r="C12712" s="24"/>
      <c r="D12712" s="24"/>
      <c r="E12712" s="24"/>
      <c r="F12712" s="29"/>
      <c r="G12712" s="24"/>
      <c r="H12712" s="24"/>
    </row>
    <row r="12713" spans="2:8">
      <c r="B12713" s="24"/>
      <c r="C12713" s="24"/>
      <c r="D12713" s="24"/>
      <c r="E12713" s="24"/>
      <c r="F12713" s="29"/>
      <c r="G12713" s="24"/>
      <c r="H12713" s="24"/>
    </row>
    <row r="12714" spans="2:8">
      <c r="B12714" s="24"/>
      <c r="C12714" s="24"/>
      <c r="D12714" s="24"/>
      <c r="E12714" s="24"/>
      <c r="F12714" s="29"/>
      <c r="G12714" s="24"/>
      <c r="H12714" s="24"/>
    </row>
    <row r="12715" spans="2:8">
      <c r="B12715" s="24"/>
      <c r="C12715" s="24"/>
      <c r="D12715" s="24"/>
      <c r="E12715" s="24"/>
      <c r="F12715" s="29"/>
      <c r="G12715" s="24"/>
      <c r="H12715" s="24"/>
    </row>
    <row r="12716" spans="2:8">
      <c r="B12716" s="24"/>
      <c r="C12716" s="24"/>
      <c r="D12716" s="24"/>
      <c r="E12716" s="24"/>
      <c r="F12716" s="29"/>
      <c r="G12716" s="24"/>
      <c r="H12716" s="24"/>
    </row>
    <row r="12717" spans="2:8">
      <c r="B12717" s="24"/>
      <c r="C12717" s="24"/>
      <c r="D12717" s="24"/>
      <c r="E12717" s="24"/>
      <c r="F12717" s="29"/>
      <c r="G12717" s="24"/>
      <c r="H12717" s="24"/>
    </row>
    <row r="12718" spans="2:8">
      <c r="B12718" s="24"/>
      <c r="C12718" s="24"/>
      <c r="D12718" s="24"/>
      <c r="E12718" s="24"/>
      <c r="F12718" s="29"/>
      <c r="G12718" s="24"/>
      <c r="H12718" s="24"/>
    </row>
    <row r="12719" spans="2:8">
      <c r="B12719" s="24"/>
      <c r="C12719" s="24"/>
      <c r="D12719" s="24"/>
      <c r="E12719" s="24"/>
      <c r="F12719" s="29"/>
      <c r="G12719" s="24"/>
      <c r="H12719" s="24"/>
    </row>
    <row r="12720" spans="2:8">
      <c r="B12720" s="24"/>
      <c r="C12720" s="24"/>
      <c r="D12720" s="24"/>
      <c r="E12720" s="24"/>
      <c r="F12720" s="29"/>
      <c r="G12720" s="24"/>
      <c r="H12720" s="24"/>
    </row>
    <row r="12721" spans="2:8">
      <c r="B12721" s="24"/>
      <c r="C12721" s="24"/>
      <c r="D12721" s="24"/>
      <c r="E12721" s="24"/>
      <c r="F12721" s="29"/>
      <c r="G12721" s="24"/>
      <c r="H12721" s="24"/>
    </row>
    <row r="12722" spans="2:8">
      <c r="B12722" s="24"/>
      <c r="C12722" s="24"/>
      <c r="D12722" s="24"/>
      <c r="E12722" s="24"/>
      <c r="F12722" s="29"/>
      <c r="G12722" s="24"/>
      <c r="H12722" s="24"/>
    </row>
    <row r="12723" spans="2:8">
      <c r="B12723" s="24"/>
      <c r="C12723" s="24"/>
      <c r="D12723" s="24"/>
      <c r="E12723" s="24"/>
      <c r="F12723" s="29"/>
      <c r="G12723" s="24"/>
      <c r="H12723" s="24"/>
    </row>
    <row r="12724" spans="2:8">
      <c r="B12724" s="24"/>
      <c r="C12724" s="24"/>
      <c r="D12724" s="24"/>
      <c r="E12724" s="24"/>
      <c r="F12724" s="29"/>
      <c r="G12724" s="24"/>
      <c r="H12724" s="24"/>
    </row>
    <row r="12725" spans="2:8">
      <c r="B12725" s="24"/>
      <c r="C12725" s="24"/>
      <c r="D12725" s="24"/>
      <c r="E12725" s="24"/>
      <c r="F12725" s="29"/>
      <c r="G12725" s="24"/>
      <c r="H12725" s="24"/>
    </row>
    <row r="12726" spans="2:8">
      <c r="B12726" s="24"/>
      <c r="C12726" s="24"/>
      <c r="D12726" s="24"/>
      <c r="E12726" s="24"/>
      <c r="F12726" s="29"/>
      <c r="G12726" s="24"/>
      <c r="H12726" s="24"/>
    </row>
    <row r="12727" spans="2:8">
      <c r="B12727" s="24"/>
      <c r="C12727" s="24"/>
      <c r="D12727" s="24"/>
      <c r="E12727" s="24"/>
      <c r="F12727" s="29"/>
      <c r="G12727" s="24"/>
      <c r="H12727" s="24"/>
    </row>
    <row r="12728" spans="2:8">
      <c r="B12728" s="24"/>
      <c r="C12728" s="24"/>
      <c r="D12728" s="24"/>
      <c r="E12728" s="24"/>
      <c r="F12728" s="29"/>
      <c r="G12728" s="24"/>
      <c r="H12728" s="24"/>
    </row>
    <row r="12729" spans="2:8">
      <c r="B12729" s="24"/>
      <c r="C12729" s="24"/>
      <c r="D12729" s="24"/>
      <c r="E12729" s="24"/>
      <c r="F12729" s="29"/>
      <c r="G12729" s="24"/>
      <c r="H12729" s="24"/>
    </row>
    <row r="12730" spans="2:8">
      <c r="B12730" s="24"/>
      <c r="C12730" s="24"/>
      <c r="D12730" s="24"/>
      <c r="E12730" s="24"/>
      <c r="F12730" s="29"/>
      <c r="G12730" s="24"/>
      <c r="H12730" s="24"/>
    </row>
    <row r="12731" spans="2:8">
      <c r="B12731" s="24"/>
      <c r="C12731" s="24"/>
      <c r="D12731" s="24"/>
      <c r="E12731" s="24"/>
      <c r="F12731" s="29"/>
      <c r="G12731" s="24"/>
      <c r="H12731" s="24"/>
    </row>
    <row r="12732" spans="2:8">
      <c r="B12732" s="24"/>
      <c r="C12732" s="24"/>
      <c r="D12732" s="24"/>
      <c r="E12732" s="24"/>
      <c r="F12732" s="29"/>
      <c r="G12732" s="24"/>
      <c r="H12732" s="24"/>
    </row>
    <row r="12733" spans="2:8">
      <c r="B12733" s="24"/>
      <c r="C12733" s="24"/>
      <c r="D12733" s="24"/>
      <c r="E12733" s="24"/>
      <c r="F12733" s="29"/>
      <c r="G12733" s="24"/>
      <c r="H12733" s="24"/>
    </row>
    <row r="12734" spans="2:8">
      <c r="B12734" s="24"/>
      <c r="C12734" s="24"/>
      <c r="D12734" s="24"/>
      <c r="E12734" s="24"/>
      <c r="F12734" s="29"/>
      <c r="G12734" s="24"/>
      <c r="H12734" s="24"/>
    </row>
    <row r="12735" spans="2:8">
      <c r="B12735" s="24"/>
      <c r="C12735" s="24"/>
      <c r="D12735" s="24"/>
      <c r="E12735" s="24"/>
      <c r="F12735" s="29"/>
      <c r="G12735" s="24"/>
      <c r="H12735" s="24"/>
    </row>
    <row r="12736" spans="2:8">
      <c r="B12736" s="24"/>
      <c r="C12736" s="24"/>
      <c r="D12736" s="24"/>
      <c r="E12736" s="24"/>
      <c r="F12736" s="29"/>
      <c r="G12736" s="24"/>
      <c r="H12736" s="24"/>
    </row>
    <row r="12737" spans="2:8">
      <c r="B12737" s="24"/>
      <c r="C12737" s="24"/>
      <c r="D12737" s="24"/>
      <c r="E12737" s="24"/>
      <c r="F12737" s="29"/>
      <c r="G12737" s="24"/>
      <c r="H12737" s="24"/>
    </row>
    <row r="12738" spans="2:8">
      <c r="B12738" s="24"/>
      <c r="C12738" s="24"/>
      <c r="D12738" s="24"/>
      <c r="E12738" s="24"/>
      <c r="F12738" s="29"/>
      <c r="G12738" s="24"/>
      <c r="H12738" s="24"/>
    </row>
    <row r="12739" spans="2:8">
      <c r="B12739" s="24"/>
      <c r="C12739" s="24"/>
      <c r="D12739" s="24"/>
      <c r="E12739" s="24"/>
      <c r="F12739" s="29"/>
      <c r="G12739" s="24"/>
      <c r="H12739" s="24"/>
    </row>
    <row r="12740" spans="2:8">
      <c r="B12740" s="24"/>
      <c r="C12740" s="24"/>
      <c r="D12740" s="24"/>
      <c r="E12740" s="24"/>
      <c r="F12740" s="29"/>
      <c r="G12740" s="24"/>
      <c r="H12740" s="24"/>
    </row>
    <row r="12741" spans="2:8">
      <c r="B12741" s="24"/>
      <c r="C12741" s="24"/>
      <c r="D12741" s="24"/>
      <c r="E12741" s="24"/>
      <c r="F12741" s="29"/>
      <c r="G12741" s="24"/>
      <c r="H12741" s="24"/>
    </row>
    <row r="12742" spans="2:8">
      <c r="B12742" s="24"/>
      <c r="C12742" s="24"/>
      <c r="D12742" s="24"/>
      <c r="E12742" s="24"/>
      <c r="F12742" s="29"/>
      <c r="G12742" s="24"/>
      <c r="H12742" s="24"/>
    </row>
    <row r="12743" spans="2:8">
      <c r="B12743" s="24"/>
      <c r="C12743" s="24"/>
      <c r="D12743" s="24"/>
      <c r="E12743" s="24"/>
      <c r="F12743" s="29"/>
      <c r="G12743" s="24"/>
      <c r="H12743" s="24"/>
    </row>
    <row r="12744" spans="2:8">
      <c r="B12744" s="24"/>
      <c r="C12744" s="24"/>
      <c r="D12744" s="24"/>
      <c r="E12744" s="24"/>
      <c r="F12744" s="29"/>
      <c r="G12744" s="24"/>
      <c r="H12744" s="24"/>
    </row>
    <row r="12745" spans="2:8">
      <c r="B12745" s="24"/>
      <c r="C12745" s="24"/>
      <c r="D12745" s="24"/>
      <c r="E12745" s="24"/>
      <c r="F12745" s="29"/>
      <c r="G12745" s="24"/>
      <c r="H12745" s="24"/>
    </row>
    <row r="12746" spans="2:8">
      <c r="B12746" s="24"/>
      <c r="C12746" s="24"/>
      <c r="D12746" s="24"/>
      <c r="E12746" s="24"/>
      <c r="F12746" s="29"/>
      <c r="G12746" s="24"/>
      <c r="H12746" s="24"/>
    </row>
    <row r="12747" spans="2:8">
      <c r="B12747" s="24"/>
      <c r="C12747" s="24"/>
      <c r="D12747" s="24"/>
      <c r="E12747" s="24"/>
      <c r="F12747" s="29"/>
      <c r="G12747" s="24"/>
      <c r="H12747" s="24"/>
    </row>
    <row r="12748" spans="2:8">
      <c r="B12748" s="24"/>
      <c r="C12748" s="24"/>
      <c r="D12748" s="24"/>
      <c r="E12748" s="24"/>
      <c r="F12748" s="29"/>
      <c r="G12748" s="24"/>
      <c r="H12748" s="24"/>
    </row>
    <row r="12749" spans="2:8">
      <c r="B12749" s="24"/>
      <c r="C12749" s="24"/>
      <c r="D12749" s="24"/>
      <c r="E12749" s="24"/>
      <c r="F12749" s="29"/>
      <c r="G12749" s="24"/>
      <c r="H12749" s="24"/>
    </row>
    <row r="12750" spans="2:8">
      <c r="B12750" s="24"/>
      <c r="C12750" s="24"/>
      <c r="D12750" s="24"/>
      <c r="E12750" s="24"/>
      <c r="F12750" s="29"/>
      <c r="G12750" s="24"/>
      <c r="H12750" s="24"/>
    </row>
    <row r="12751" spans="2:8">
      <c r="B12751" s="24"/>
      <c r="C12751" s="24"/>
      <c r="D12751" s="24"/>
      <c r="E12751" s="24"/>
      <c r="F12751" s="29"/>
      <c r="G12751" s="24"/>
      <c r="H12751" s="24"/>
    </row>
    <row r="12752" spans="2:8">
      <c r="B12752" s="24"/>
      <c r="C12752" s="24"/>
      <c r="D12752" s="24"/>
      <c r="E12752" s="24"/>
      <c r="F12752" s="29"/>
      <c r="G12752" s="24"/>
      <c r="H12752" s="24"/>
    </row>
    <row r="12753" spans="2:8">
      <c r="B12753" s="24"/>
      <c r="C12753" s="24"/>
      <c r="D12753" s="24"/>
      <c r="E12753" s="24"/>
      <c r="F12753" s="29"/>
      <c r="G12753" s="24"/>
      <c r="H12753" s="24"/>
    </row>
    <row r="12754" spans="2:8">
      <c r="B12754" s="24"/>
      <c r="C12754" s="24"/>
      <c r="D12754" s="24"/>
      <c r="E12754" s="24"/>
      <c r="F12754" s="29"/>
      <c r="G12754" s="24"/>
      <c r="H12754" s="24"/>
    </row>
    <row r="12755" spans="2:8">
      <c r="B12755" s="24"/>
      <c r="C12755" s="24"/>
      <c r="D12755" s="24"/>
      <c r="E12755" s="24"/>
      <c r="F12755" s="29"/>
      <c r="G12755" s="24"/>
      <c r="H12755" s="24"/>
    </row>
    <row r="12756" spans="2:8">
      <c r="B12756" s="24"/>
      <c r="C12756" s="24"/>
      <c r="D12756" s="24"/>
      <c r="E12756" s="24"/>
      <c r="F12756" s="29"/>
      <c r="G12756" s="24"/>
      <c r="H12756" s="24"/>
    </row>
    <row r="12757" spans="2:8">
      <c r="B12757" s="24"/>
      <c r="C12757" s="24"/>
      <c r="D12757" s="24"/>
      <c r="E12757" s="24"/>
      <c r="F12757" s="29"/>
      <c r="G12757" s="24"/>
      <c r="H12757" s="24"/>
    </row>
    <row r="12758" spans="2:8">
      <c r="B12758" s="24"/>
      <c r="C12758" s="24"/>
      <c r="D12758" s="24"/>
      <c r="E12758" s="24"/>
      <c r="F12758" s="29"/>
      <c r="G12758" s="24"/>
      <c r="H12758" s="24"/>
    </row>
    <row r="12759" spans="2:8">
      <c r="B12759" s="24"/>
      <c r="C12759" s="24"/>
      <c r="D12759" s="24"/>
      <c r="E12759" s="24"/>
      <c r="F12759" s="29"/>
      <c r="G12759" s="24"/>
      <c r="H12759" s="24"/>
    </row>
    <row r="12760" spans="2:8">
      <c r="B12760" s="24"/>
      <c r="C12760" s="24"/>
      <c r="D12760" s="24"/>
      <c r="E12760" s="24"/>
      <c r="F12760" s="29"/>
      <c r="G12760" s="24"/>
      <c r="H12760" s="24"/>
    </row>
    <row r="12761" spans="2:8">
      <c r="B12761" s="24"/>
      <c r="C12761" s="24"/>
      <c r="D12761" s="24"/>
      <c r="E12761" s="24"/>
      <c r="F12761" s="29"/>
      <c r="G12761" s="24"/>
      <c r="H12761" s="24"/>
    </row>
    <row r="12762" spans="2:8">
      <c r="B12762" s="24"/>
      <c r="C12762" s="24"/>
      <c r="D12762" s="24"/>
      <c r="E12762" s="24"/>
      <c r="F12762" s="29"/>
      <c r="G12762" s="24"/>
      <c r="H12762" s="24"/>
    </row>
    <row r="12763" spans="2:8">
      <c r="B12763" s="24"/>
      <c r="C12763" s="24"/>
      <c r="D12763" s="24"/>
      <c r="E12763" s="24"/>
      <c r="F12763" s="29"/>
      <c r="G12763" s="24"/>
      <c r="H12763" s="24"/>
    </row>
    <row r="12764" spans="2:8">
      <c r="B12764" s="24"/>
      <c r="C12764" s="24"/>
      <c r="D12764" s="24"/>
      <c r="E12764" s="24"/>
      <c r="F12764" s="29"/>
      <c r="G12764" s="24"/>
      <c r="H12764" s="24"/>
    </row>
    <row r="12765" spans="2:8">
      <c r="B12765" s="24"/>
      <c r="C12765" s="24"/>
      <c r="D12765" s="24"/>
      <c r="E12765" s="24"/>
      <c r="F12765" s="29"/>
      <c r="G12765" s="24"/>
      <c r="H12765" s="24"/>
    </row>
    <row r="12766" spans="2:8">
      <c r="B12766" s="24"/>
      <c r="C12766" s="24"/>
      <c r="D12766" s="24"/>
      <c r="E12766" s="24"/>
      <c r="F12766" s="29"/>
      <c r="G12766" s="24"/>
      <c r="H12766" s="24"/>
    </row>
    <row r="12767" spans="2:8">
      <c r="B12767" s="24"/>
      <c r="C12767" s="24"/>
      <c r="D12767" s="24"/>
      <c r="E12767" s="24"/>
      <c r="F12767" s="29"/>
      <c r="G12767" s="24"/>
      <c r="H12767" s="24"/>
    </row>
    <row r="12768" spans="2:8">
      <c r="B12768" s="24"/>
      <c r="C12768" s="24"/>
      <c r="D12768" s="24"/>
      <c r="E12768" s="24"/>
      <c r="F12768" s="29"/>
      <c r="G12768" s="24"/>
      <c r="H12768" s="24"/>
    </row>
    <row r="12769" spans="2:8">
      <c r="B12769" s="24"/>
      <c r="C12769" s="24"/>
      <c r="D12769" s="24"/>
      <c r="E12769" s="24"/>
      <c r="F12769" s="29"/>
      <c r="G12769" s="24"/>
      <c r="H12769" s="24"/>
    </row>
    <row r="12770" spans="2:8">
      <c r="B12770" s="24"/>
      <c r="C12770" s="24"/>
      <c r="D12770" s="24"/>
      <c r="E12770" s="24"/>
      <c r="F12770" s="29"/>
      <c r="G12770" s="24"/>
      <c r="H12770" s="24"/>
    </row>
    <row r="12771" spans="2:8">
      <c r="B12771" s="24"/>
      <c r="C12771" s="24"/>
      <c r="D12771" s="24"/>
      <c r="E12771" s="24"/>
      <c r="F12771" s="29"/>
      <c r="G12771" s="24"/>
      <c r="H12771" s="24"/>
    </row>
    <row r="12772" spans="2:8">
      <c r="B12772" s="24"/>
      <c r="C12772" s="24"/>
      <c r="D12772" s="24"/>
      <c r="E12772" s="24"/>
      <c r="F12772" s="29"/>
      <c r="G12772" s="24"/>
      <c r="H12772" s="24"/>
    </row>
    <row r="12773" spans="2:8">
      <c r="B12773" s="24"/>
      <c r="C12773" s="24"/>
      <c r="D12773" s="24"/>
      <c r="E12773" s="24"/>
      <c r="F12773" s="29"/>
      <c r="G12773" s="24"/>
      <c r="H12773" s="24"/>
    </row>
    <row r="12774" spans="2:8">
      <c r="B12774" s="24"/>
      <c r="C12774" s="24"/>
      <c r="D12774" s="24"/>
      <c r="E12774" s="24"/>
      <c r="F12774" s="29"/>
      <c r="G12774" s="24"/>
      <c r="H12774" s="24"/>
    </row>
    <row r="12775" spans="2:8">
      <c r="B12775" s="24"/>
      <c r="C12775" s="24"/>
      <c r="D12775" s="24"/>
      <c r="E12775" s="24"/>
      <c r="F12775" s="29"/>
      <c r="G12775" s="24"/>
      <c r="H12775" s="24"/>
    </row>
    <row r="12776" spans="2:8">
      <c r="B12776" s="24"/>
      <c r="C12776" s="24"/>
      <c r="D12776" s="24"/>
      <c r="E12776" s="24"/>
      <c r="F12776" s="29"/>
      <c r="G12776" s="24"/>
      <c r="H12776" s="24"/>
    </row>
    <row r="12777" spans="2:8">
      <c r="B12777" s="24"/>
      <c r="C12777" s="24"/>
      <c r="D12777" s="24"/>
      <c r="E12777" s="24"/>
      <c r="F12777" s="29"/>
      <c r="G12777" s="24"/>
      <c r="H12777" s="24"/>
    </row>
    <row r="12778" spans="2:8">
      <c r="B12778" s="24"/>
      <c r="C12778" s="24"/>
      <c r="D12778" s="24"/>
      <c r="E12778" s="24"/>
      <c r="F12778" s="29"/>
      <c r="G12778" s="24"/>
      <c r="H12778" s="24"/>
    </row>
    <row r="12779" spans="2:8">
      <c r="B12779" s="24"/>
      <c r="C12779" s="24"/>
      <c r="D12779" s="24"/>
      <c r="E12779" s="24"/>
      <c r="F12779" s="29"/>
      <c r="G12779" s="24"/>
      <c r="H12779" s="24"/>
    </row>
    <row r="12780" spans="2:8">
      <c r="B12780" s="24"/>
      <c r="C12780" s="24"/>
      <c r="D12780" s="24"/>
      <c r="E12780" s="24"/>
      <c r="F12780" s="29"/>
      <c r="G12780" s="24"/>
      <c r="H12780" s="24"/>
    </row>
    <row r="12781" spans="2:8">
      <c r="B12781" s="24"/>
      <c r="C12781" s="24"/>
      <c r="D12781" s="24"/>
      <c r="E12781" s="24"/>
      <c r="F12781" s="29"/>
      <c r="G12781" s="24"/>
      <c r="H12781" s="24"/>
    </row>
    <row r="12782" spans="2:8">
      <c r="B12782" s="24"/>
      <c r="C12782" s="24"/>
      <c r="D12782" s="24"/>
      <c r="E12782" s="24"/>
      <c r="F12782" s="29"/>
      <c r="G12782" s="24"/>
      <c r="H12782" s="24"/>
    </row>
    <row r="12783" spans="2:8">
      <c r="B12783" s="24"/>
      <c r="C12783" s="24"/>
      <c r="D12783" s="24"/>
      <c r="E12783" s="24"/>
      <c r="F12783" s="29"/>
      <c r="G12783" s="24"/>
      <c r="H12783" s="24"/>
    </row>
    <row r="12784" spans="2:8">
      <c r="B12784" s="24"/>
      <c r="C12784" s="24"/>
      <c r="D12784" s="24"/>
      <c r="E12784" s="24"/>
      <c r="F12784" s="29"/>
      <c r="G12784" s="24"/>
      <c r="H12784" s="24"/>
    </row>
    <row r="12785" spans="2:8">
      <c r="B12785" s="24"/>
      <c r="C12785" s="24"/>
      <c r="D12785" s="24"/>
      <c r="E12785" s="24"/>
      <c r="F12785" s="29"/>
      <c r="G12785" s="24"/>
      <c r="H12785" s="24"/>
    </row>
    <row r="12786" spans="2:8">
      <c r="B12786" s="24"/>
      <c r="C12786" s="24"/>
      <c r="D12786" s="24"/>
      <c r="E12786" s="24"/>
      <c r="F12786" s="29"/>
      <c r="G12786" s="24"/>
      <c r="H12786" s="24"/>
    </row>
    <row r="12787" spans="2:8">
      <c r="B12787" s="24"/>
      <c r="C12787" s="24"/>
      <c r="D12787" s="24"/>
      <c r="E12787" s="24"/>
      <c r="F12787" s="29"/>
      <c r="G12787" s="24"/>
      <c r="H12787" s="24"/>
    </row>
    <row r="12788" spans="2:8">
      <c r="B12788" s="24"/>
      <c r="C12788" s="24"/>
      <c r="D12788" s="24"/>
      <c r="E12788" s="24"/>
      <c r="F12788" s="29"/>
      <c r="G12788" s="24"/>
      <c r="H12788" s="24"/>
    </row>
    <row r="12789" spans="2:8">
      <c r="B12789" s="24"/>
      <c r="C12789" s="24"/>
      <c r="D12789" s="24"/>
      <c r="E12789" s="24"/>
      <c r="F12789" s="29"/>
      <c r="G12789" s="24"/>
      <c r="H12789" s="24"/>
    </row>
    <row r="12790" spans="2:8">
      <c r="B12790" s="24"/>
      <c r="C12790" s="24"/>
      <c r="D12790" s="24"/>
      <c r="E12790" s="24"/>
      <c r="F12790" s="29"/>
      <c r="G12790" s="24"/>
      <c r="H12790" s="24"/>
    </row>
    <row r="12791" spans="2:8">
      <c r="B12791" s="24"/>
      <c r="C12791" s="24"/>
      <c r="D12791" s="24"/>
      <c r="E12791" s="24"/>
      <c r="F12791" s="29"/>
      <c r="G12791" s="24"/>
      <c r="H12791" s="24"/>
    </row>
    <row r="12792" spans="2:8">
      <c r="B12792" s="24"/>
      <c r="C12792" s="24"/>
      <c r="D12792" s="24"/>
      <c r="E12792" s="24"/>
      <c r="F12792" s="29"/>
      <c r="G12792" s="24"/>
      <c r="H12792" s="24"/>
    </row>
    <row r="12793" spans="2:8">
      <c r="B12793" s="24"/>
      <c r="C12793" s="24"/>
      <c r="D12793" s="24"/>
      <c r="E12793" s="24"/>
      <c r="F12793" s="29"/>
      <c r="G12793" s="24"/>
      <c r="H12793" s="24"/>
    </row>
    <row r="12794" spans="2:8">
      <c r="B12794" s="24"/>
      <c r="C12794" s="24"/>
      <c r="D12794" s="24"/>
      <c r="E12794" s="24"/>
      <c r="F12794" s="29"/>
      <c r="G12794" s="24"/>
      <c r="H12794" s="24"/>
    </row>
    <row r="12795" spans="2:8">
      <c r="B12795" s="24"/>
      <c r="C12795" s="24"/>
      <c r="D12795" s="24"/>
      <c r="E12795" s="24"/>
      <c r="F12795" s="29"/>
      <c r="G12795" s="24"/>
      <c r="H12795" s="24"/>
    </row>
    <row r="12796" spans="2:8">
      <c r="B12796" s="24"/>
      <c r="C12796" s="24"/>
      <c r="D12796" s="24"/>
      <c r="E12796" s="24"/>
      <c r="F12796" s="29"/>
      <c r="G12796" s="24"/>
      <c r="H12796" s="24"/>
    </row>
    <row r="12797" spans="2:8">
      <c r="B12797" s="24"/>
      <c r="C12797" s="24"/>
      <c r="D12797" s="24"/>
      <c r="E12797" s="24"/>
      <c r="F12797" s="29"/>
      <c r="G12797" s="24"/>
      <c r="H12797" s="24"/>
    </row>
    <row r="12798" spans="2:8">
      <c r="B12798" s="24"/>
      <c r="C12798" s="24"/>
      <c r="D12798" s="24"/>
      <c r="E12798" s="24"/>
      <c r="F12798" s="29"/>
      <c r="G12798" s="24"/>
      <c r="H12798" s="24"/>
    </row>
    <row r="12799" spans="2:8">
      <c r="B12799" s="24"/>
      <c r="C12799" s="24"/>
      <c r="D12799" s="24"/>
      <c r="E12799" s="24"/>
      <c r="F12799" s="29"/>
      <c r="G12799" s="24"/>
      <c r="H12799" s="24"/>
    </row>
    <row r="12800" spans="2:8">
      <c r="B12800" s="24"/>
      <c r="C12800" s="24"/>
      <c r="D12800" s="24"/>
      <c r="E12800" s="24"/>
      <c r="F12800" s="29"/>
      <c r="G12800" s="24"/>
      <c r="H12800" s="24"/>
    </row>
    <row r="12801" spans="2:8">
      <c r="B12801" s="24"/>
      <c r="C12801" s="24"/>
      <c r="D12801" s="24"/>
      <c r="E12801" s="24"/>
      <c r="F12801" s="29"/>
      <c r="G12801" s="24"/>
      <c r="H12801" s="24"/>
    </row>
    <row r="12802" spans="2:8">
      <c r="B12802" s="24"/>
      <c r="C12802" s="24"/>
      <c r="D12802" s="24"/>
      <c r="E12802" s="24"/>
      <c r="F12802" s="29"/>
      <c r="G12802" s="24"/>
      <c r="H12802" s="24"/>
    </row>
    <row r="12803" spans="2:8">
      <c r="B12803" s="24"/>
      <c r="C12803" s="24"/>
      <c r="D12803" s="24"/>
      <c r="E12803" s="24"/>
      <c r="F12803" s="29"/>
      <c r="G12803" s="24"/>
      <c r="H12803" s="24"/>
    </row>
    <row r="12804" spans="2:8">
      <c r="B12804" s="24"/>
      <c r="C12804" s="24"/>
      <c r="D12804" s="24"/>
      <c r="E12804" s="24"/>
      <c r="F12804" s="29"/>
      <c r="G12804" s="24"/>
      <c r="H12804" s="24"/>
    </row>
    <row r="12805" spans="2:8">
      <c r="B12805" s="24"/>
      <c r="C12805" s="24"/>
      <c r="D12805" s="24"/>
      <c r="E12805" s="24"/>
      <c r="F12805" s="29"/>
      <c r="G12805" s="24"/>
      <c r="H12805" s="24"/>
    </row>
    <row r="12806" spans="2:8">
      <c r="B12806" s="24"/>
      <c r="C12806" s="24"/>
      <c r="D12806" s="24"/>
      <c r="E12806" s="24"/>
      <c r="F12806" s="29"/>
      <c r="G12806" s="24"/>
      <c r="H12806" s="24"/>
    </row>
    <row r="12807" spans="2:8">
      <c r="B12807" s="24"/>
      <c r="C12807" s="24"/>
      <c r="D12807" s="24"/>
      <c r="E12807" s="24"/>
      <c r="F12807" s="29"/>
      <c r="G12807" s="24"/>
      <c r="H12807" s="24"/>
    </row>
    <row r="12808" spans="2:8">
      <c r="B12808" s="24"/>
      <c r="C12808" s="24"/>
      <c r="D12808" s="24"/>
      <c r="E12808" s="24"/>
      <c r="F12808" s="29"/>
      <c r="G12808" s="24"/>
      <c r="H12808" s="24"/>
    </row>
    <row r="12809" spans="2:8">
      <c r="B12809" s="24"/>
      <c r="C12809" s="24"/>
      <c r="D12809" s="24"/>
      <c r="E12809" s="24"/>
      <c r="F12809" s="29"/>
      <c r="G12809" s="24"/>
      <c r="H12809" s="24"/>
    </row>
    <row r="12810" spans="2:8">
      <c r="B12810" s="24"/>
      <c r="C12810" s="24"/>
      <c r="D12810" s="24"/>
      <c r="E12810" s="24"/>
      <c r="F12810" s="29"/>
      <c r="G12810" s="24"/>
      <c r="H12810" s="24"/>
    </row>
    <row r="12811" spans="2:8">
      <c r="B12811" s="24"/>
      <c r="C12811" s="24"/>
      <c r="D12811" s="24"/>
      <c r="E12811" s="24"/>
      <c r="F12811" s="29"/>
      <c r="G12811" s="24"/>
      <c r="H12811" s="24"/>
    </row>
    <row r="12812" spans="2:8">
      <c r="B12812" s="24"/>
      <c r="C12812" s="24"/>
      <c r="D12812" s="24"/>
      <c r="E12812" s="24"/>
      <c r="F12812" s="29"/>
      <c r="G12812" s="24"/>
      <c r="H12812" s="24"/>
    </row>
    <row r="12813" spans="2:8">
      <c r="B12813" s="24"/>
      <c r="C12813" s="24"/>
      <c r="D12813" s="24"/>
      <c r="E12813" s="24"/>
      <c r="F12813" s="29"/>
      <c r="G12813" s="24"/>
      <c r="H12813" s="24"/>
    </row>
    <row r="12814" spans="2:8">
      <c r="B12814" s="24"/>
      <c r="C12814" s="24"/>
      <c r="D12814" s="24"/>
      <c r="E12814" s="24"/>
      <c r="F12814" s="29"/>
      <c r="G12814" s="24"/>
      <c r="H12814" s="24"/>
    </row>
    <row r="12815" spans="2:8">
      <c r="B12815" s="24"/>
      <c r="C12815" s="24"/>
      <c r="D12815" s="24"/>
      <c r="E12815" s="24"/>
      <c r="F12815" s="29"/>
      <c r="G12815" s="24"/>
      <c r="H12815" s="24"/>
    </row>
    <row r="12816" spans="2:8">
      <c r="B12816" s="24"/>
      <c r="C12816" s="24"/>
      <c r="D12816" s="24"/>
      <c r="E12816" s="24"/>
      <c r="F12816" s="29"/>
      <c r="G12816" s="24"/>
      <c r="H12816" s="24"/>
    </row>
    <row r="12817" spans="2:8">
      <c r="B12817" s="24"/>
      <c r="C12817" s="24"/>
      <c r="D12817" s="24"/>
      <c r="E12817" s="24"/>
      <c r="F12817" s="29"/>
      <c r="G12817" s="24"/>
      <c r="H12817" s="24"/>
    </row>
    <row r="12818" spans="2:8">
      <c r="B12818" s="24"/>
      <c r="C12818" s="24"/>
      <c r="D12818" s="24"/>
      <c r="E12818" s="24"/>
      <c r="F12818" s="29"/>
      <c r="G12818" s="24"/>
      <c r="H12818" s="24"/>
    </row>
    <row r="12819" spans="2:8">
      <c r="B12819" s="24"/>
      <c r="C12819" s="24"/>
      <c r="D12819" s="24"/>
      <c r="E12819" s="24"/>
      <c r="F12819" s="29"/>
      <c r="G12819" s="24"/>
      <c r="H12819" s="24"/>
    </row>
    <row r="12820" spans="2:8">
      <c r="B12820" s="24"/>
      <c r="C12820" s="24"/>
      <c r="D12820" s="24"/>
      <c r="E12820" s="24"/>
      <c r="F12820" s="29"/>
      <c r="G12820" s="24"/>
      <c r="H12820" s="24"/>
    </row>
    <row r="12821" spans="2:8">
      <c r="B12821" s="24"/>
      <c r="C12821" s="24"/>
      <c r="D12821" s="24"/>
      <c r="E12821" s="24"/>
      <c r="F12821" s="29"/>
      <c r="G12821" s="24"/>
      <c r="H12821" s="24"/>
    </row>
    <row r="12822" spans="2:8">
      <c r="B12822" s="24"/>
      <c r="C12822" s="24"/>
      <c r="D12822" s="24"/>
      <c r="E12822" s="24"/>
      <c r="F12822" s="29"/>
      <c r="G12822" s="24"/>
      <c r="H12822" s="24"/>
    </row>
    <row r="12823" spans="2:8">
      <c r="B12823" s="24"/>
      <c r="C12823" s="24"/>
      <c r="D12823" s="24"/>
      <c r="E12823" s="24"/>
      <c r="F12823" s="29"/>
      <c r="G12823" s="24"/>
      <c r="H12823" s="24"/>
    </row>
    <row r="12824" spans="2:8">
      <c r="B12824" s="24"/>
      <c r="C12824" s="24"/>
      <c r="D12824" s="24"/>
      <c r="E12824" s="24"/>
      <c r="F12824" s="29"/>
      <c r="G12824" s="24"/>
      <c r="H12824" s="24"/>
    </row>
    <row r="12825" spans="2:8">
      <c r="B12825" s="24"/>
      <c r="C12825" s="24"/>
      <c r="D12825" s="24"/>
      <c r="E12825" s="24"/>
      <c r="F12825" s="29"/>
      <c r="G12825" s="24"/>
      <c r="H12825" s="24"/>
    </row>
    <row r="12826" spans="2:8">
      <c r="B12826" s="24"/>
      <c r="C12826" s="24"/>
      <c r="D12826" s="24"/>
      <c r="E12826" s="24"/>
      <c r="F12826" s="29"/>
      <c r="G12826" s="24"/>
      <c r="H12826" s="24"/>
    </row>
    <row r="12827" spans="2:8">
      <c r="B12827" s="24"/>
      <c r="C12827" s="24"/>
      <c r="D12827" s="24"/>
      <c r="E12827" s="24"/>
      <c r="F12827" s="29"/>
      <c r="G12827" s="24"/>
      <c r="H12827" s="24"/>
    </row>
    <row r="12828" spans="2:8">
      <c r="B12828" s="24"/>
      <c r="C12828" s="24"/>
      <c r="D12828" s="24"/>
      <c r="E12828" s="24"/>
      <c r="F12828" s="29"/>
      <c r="G12828" s="24"/>
      <c r="H12828" s="24"/>
    </row>
    <row r="12829" spans="2:8">
      <c r="B12829" s="24"/>
      <c r="C12829" s="24"/>
      <c r="D12829" s="24"/>
      <c r="E12829" s="24"/>
      <c r="F12829" s="29"/>
      <c r="G12829" s="24"/>
      <c r="H12829" s="24"/>
    </row>
    <row r="12830" spans="2:8">
      <c r="B12830" s="24"/>
      <c r="C12830" s="24"/>
      <c r="D12830" s="24"/>
      <c r="E12830" s="24"/>
      <c r="F12830" s="29"/>
      <c r="G12830" s="24"/>
      <c r="H12830" s="24"/>
    </row>
    <row r="12831" spans="2:8">
      <c r="B12831" s="24"/>
      <c r="C12831" s="24"/>
      <c r="D12831" s="24"/>
      <c r="E12831" s="24"/>
      <c r="F12831" s="29"/>
      <c r="G12831" s="24"/>
      <c r="H12831" s="24"/>
    </row>
    <row r="12832" spans="2:8">
      <c r="B12832" s="24"/>
      <c r="C12832" s="24"/>
      <c r="D12832" s="24"/>
      <c r="E12832" s="24"/>
      <c r="F12832" s="29"/>
      <c r="G12832" s="24"/>
      <c r="H12832" s="24"/>
    </row>
    <row r="12833" spans="2:8">
      <c r="B12833" s="24"/>
      <c r="C12833" s="24"/>
      <c r="D12833" s="24"/>
      <c r="E12833" s="24"/>
      <c r="F12833" s="29"/>
      <c r="G12833" s="24"/>
      <c r="H12833" s="24"/>
    </row>
    <row r="12834" spans="2:8">
      <c r="B12834" s="24"/>
      <c r="C12834" s="24"/>
      <c r="D12834" s="24"/>
      <c r="E12834" s="24"/>
      <c r="F12834" s="29"/>
      <c r="G12834" s="24"/>
      <c r="H12834" s="24"/>
    </row>
    <row r="12835" spans="2:8">
      <c r="B12835" s="24"/>
      <c r="C12835" s="24"/>
      <c r="D12835" s="24"/>
      <c r="E12835" s="24"/>
      <c r="F12835" s="29"/>
      <c r="G12835" s="24"/>
      <c r="H12835" s="24"/>
    </row>
    <row r="12836" spans="2:8">
      <c r="B12836" s="24"/>
      <c r="C12836" s="24"/>
      <c r="D12836" s="24"/>
      <c r="E12836" s="24"/>
      <c r="F12836" s="29"/>
      <c r="G12836" s="24"/>
      <c r="H12836" s="24"/>
    </row>
    <row r="12837" spans="2:8">
      <c r="B12837" s="24"/>
      <c r="C12837" s="24"/>
      <c r="D12837" s="24"/>
      <c r="E12837" s="24"/>
      <c r="F12837" s="29"/>
      <c r="G12837" s="24"/>
      <c r="H12837" s="24"/>
    </row>
    <row r="12838" spans="2:8">
      <c r="B12838" s="24"/>
      <c r="C12838" s="24"/>
      <c r="D12838" s="24"/>
      <c r="E12838" s="24"/>
      <c r="F12838" s="29"/>
      <c r="G12838" s="24"/>
      <c r="H12838" s="24"/>
    </row>
    <row r="12839" spans="2:8">
      <c r="B12839" s="24"/>
      <c r="C12839" s="24"/>
      <c r="D12839" s="24"/>
      <c r="E12839" s="24"/>
      <c r="F12839" s="29"/>
      <c r="G12839" s="24"/>
      <c r="H12839" s="24"/>
    </row>
    <row r="12840" spans="2:8">
      <c r="B12840" s="24"/>
      <c r="C12840" s="24"/>
      <c r="D12840" s="24"/>
      <c r="E12840" s="24"/>
      <c r="F12840" s="29"/>
      <c r="G12840" s="24"/>
      <c r="H12840" s="24"/>
    </row>
    <row r="12841" spans="2:8">
      <c r="B12841" s="24"/>
      <c r="C12841" s="24"/>
      <c r="D12841" s="24"/>
      <c r="E12841" s="24"/>
      <c r="F12841" s="29"/>
      <c r="G12841" s="24"/>
      <c r="H12841" s="24"/>
    </row>
    <row r="12842" spans="2:8">
      <c r="B12842" s="24"/>
      <c r="C12842" s="24"/>
      <c r="D12842" s="24"/>
      <c r="E12842" s="24"/>
      <c r="F12842" s="29"/>
      <c r="G12842" s="24"/>
      <c r="H12842" s="24"/>
    </row>
    <row r="12843" spans="2:8">
      <c r="B12843" s="24"/>
      <c r="C12843" s="24"/>
      <c r="D12843" s="24"/>
      <c r="E12843" s="24"/>
      <c r="F12843" s="29"/>
      <c r="G12843" s="24"/>
      <c r="H12843" s="24"/>
    </row>
    <row r="12844" spans="2:8">
      <c r="B12844" s="24"/>
      <c r="C12844" s="24"/>
      <c r="D12844" s="24"/>
      <c r="E12844" s="24"/>
      <c r="F12844" s="29"/>
      <c r="G12844" s="24"/>
      <c r="H12844" s="24"/>
    </row>
    <row r="12845" spans="2:8">
      <c r="B12845" s="24"/>
      <c r="C12845" s="24"/>
      <c r="D12845" s="24"/>
      <c r="E12845" s="24"/>
      <c r="F12845" s="29"/>
      <c r="G12845" s="24"/>
      <c r="H12845" s="24"/>
    </row>
    <row r="12846" spans="2:8">
      <c r="B12846" s="24"/>
      <c r="C12846" s="24"/>
      <c r="D12846" s="24"/>
      <c r="E12846" s="24"/>
      <c r="F12846" s="29"/>
      <c r="G12846" s="24"/>
      <c r="H12846" s="24"/>
    </row>
    <row r="12847" spans="2:8">
      <c r="B12847" s="24"/>
      <c r="C12847" s="24"/>
      <c r="D12847" s="24"/>
      <c r="E12847" s="24"/>
      <c r="F12847" s="29"/>
      <c r="G12847" s="24"/>
      <c r="H12847" s="24"/>
    </row>
    <row r="12848" spans="2:8">
      <c r="B12848" s="24"/>
      <c r="C12848" s="24"/>
      <c r="D12848" s="24"/>
      <c r="E12848" s="24"/>
      <c r="F12848" s="29"/>
      <c r="G12848" s="24"/>
      <c r="H12848" s="24"/>
    </row>
    <row r="12849" spans="2:8">
      <c r="B12849" s="24"/>
      <c r="C12849" s="24"/>
      <c r="D12849" s="24"/>
      <c r="E12849" s="24"/>
      <c r="F12849" s="29"/>
      <c r="G12849" s="24"/>
      <c r="H12849" s="24"/>
    </row>
    <row r="12850" spans="2:8">
      <c r="B12850" s="24"/>
      <c r="C12850" s="24"/>
      <c r="D12850" s="24"/>
      <c r="E12850" s="24"/>
      <c r="F12850" s="29"/>
      <c r="G12850" s="24"/>
      <c r="H12850" s="24"/>
    </row>
    <row r="12851" spans="2:8">
      <c r="B12851" s="24"/>
      <c r="C12851" s="24"/>
      <c r="D12851" s="24"/>
      <c r="E12851" s="24"/>
      <c r="F12851" s="29"/>
      <c r="G12851" s="24"/>
      <c r="H12851" s="24"/>
    </row>
    <row r="12852" spans="2:8">
      <c r="B12852" s="24"/>
      <c r="C12852" s="24"/>
      <c r="D12852" s="24"/>
      <c r="E12852" s="24"/>
      <c r="F12852" s="29"/>
      <c r="G12852" s="24"/>
      <c r="H12852" s="24"/>
    </row>
    <row r="12853" spans="2:8">
      <c r="B12853" s="24"/>
      <c r="C12853" s="24"/>
      <c r="D12853" s="24"/>
      <c r="E12853" s="24"/>
      <c r="F12853" s="29"/>
      <c r="G12853" s="24"/>
      <c r="H12853" s="24"/>
    </row>
    <row r="12854" spans="2:8">
      <c r="B12854" s="24"/>
      <c r="C12854" s="24"/>
      <c r="D12854" s="24"/>
      <c r="E12854" s="24"/>
      <c r="F12854" s="29"/>
      <c r="G12854" s="24"/>
      <c r="H12854" s="24"/>
    </row>
    <row r="12855" spans="2:8">
      <c r="B12855" s="24"/>
      <c r="C12855" s="24"/>
      <c r="D12855" s="24"/>
      <c r="E12855" s="24"/>
      <c r="F12855" s="29"/>
      <c r="G12855" s="24"/>
      <c r="H12855" s="24"/>
    </row>
    <row r="12856" spans="2:8">
      <c r="B12856" s="24"/>
      <c r="C12856" s="24"/>
      <c r="D12856" s="24"/>
      <c r="E12856" s="24"/>
      <c r="F12856" s="29"/>
      <c r="G12856" s="24"/>
      <c r="H12856" s="24"/>
    </row>
    <row r="12857" spans="2:8">
      <c r="B12857" s="24"/>
      <c r="C12857" s="24"/>
      <c r="D12857" s="24"/>
      <c r="E12857" s="24"/>
      <c r="F12857" s="29"/>
      <c r="G12857" s="24"/>
      <c r="H12857" s="24"/>
    </row>
    <row r="12858" spans="2:8">
      <c r="B12858" s="24"/>
      <c r="C12858" s="24"/>
      <c r="D12858" s="24"/>
      <c r="E12858" s="24"/>
      <c r="F12858" s="29"/>
      <c r="G12858" s="24"/>
      <c r="H12858" s="24"/>
    </row>
    <row r="12859" spans="2:8">
      <c r="B12859" s="24"/>
      <c r="C12859" s="24"/>
      <c r="D12859" s="24"/>
      <c r="E12859" s="24"/>
      <c r="F12859" s="29"/>
      <c r="G12859" s="24"/>
      <c r="H12859" s="24"/>
    </row>
    <row r="12860" spans="2:8">
      <c r="B12860" s="24"/>
      <c r="C12860" s="24"/>
      <c r="D12860" s="24"/>
      <c r="E12860" s="24"/>
      <c r="F12860" s="29"/>
      <c r="G12860" s="24"/>
      <c r="H12860" s="24"/>
    </row>
    <row r="12861" spans="2:8">
      <c r="B12861" s="24"/>
      <c r="C12861" s="24"/>
      <c r="D12861" s="24"/>
      <c r="E12861" s="24"/>
      <c r="F12861" s="29"/>
      <c r="G12861" s="24"/>
      <c r="H12861" s="24"/>
    </row>
    <row r="12862" spans="2:8">
      <c r="B12862" s="24"/>
      <c r="C12862" s="24"/>
      <c r="D12862" s="24"/>
      <c r="E12862" s="24"/>
      <c r="F12862" s="29"/>
      <c r="G12862" s="24"/>
      <c r="H12862" s="24"/>
    </row>
    <row r="12863" spans="2:8">
      <c r="B12863" s="24"/>
      <c r="C12863" s="24"/>
      <c r="D12863" s="24"/>
      <c r="E12863" s="24"/>
      <c r="F12863" s="29"/>
      <c r="G12863" s="24"/>
      <c r="H12863" s="24"/>
    </row>
    <row r="12864" spans="2:8">
      <c r="B12864" s="24"/>
      <c r="C12864" s="24"/>
      <c r="D12864" s="24"/>
      <c r="E12864" s="24"/>
      <c r="F12864" s="29"/>
      <c r="G12864" s="24"/>
      <c r="H12864" s="24"/>
    </row>
    <row r="12865" spans="2:8">
      <c r="B12865" s="24"/>
      <c r="C12865" s="24"/>
      <c r="D12865" s="24"/>
      <c r="E12865" s="24"/>
      <c r="F12865" s="29"/>
      <c r="G12865" s="24"/>
      <c r="H12865" s="24"/>
    </row>
    <row r="12866" spans="2:8">
      <c r="B12866" s="24"/>
      <c r="C12866" s="24"/>
      <c r="D12866" s="24"/>
      <c r="E12866" s="24"/>
      <c r="F12866" s="29"/>
      <c r="G12866" s="24"/>
      <c r="H12866" s="24"/>
    </row>
    <row r="12867" spans="2:8">
      <c r="B12867" s="24"/>
      <c r="C12867" s="24"/>
      <c r="D12867" s="24"/>
      <c r="E12867" s="24"/>
      <c r="F12867" s="29"/>
      <c r="G12867" s="24"/>
      <c r="H12867" s="24"/>
    </row>
    <row r="12868" spans="2:8">
      <c r="B12868" s="24"/>
      <c r="C12868" s="24"/>
      <c r="D12868" s="24"/>
      <c r="E12868" s="24"/>
      <c r="F12868" s="29"/>
      <c r="G12868" s="24"/>
      <c r="H12868" s="24"/>
    </row>
    <row r="12869" spans="2:8">
      <c r="B12869" s="24"/>
      <c r="C12869" s="24"/>
      <c r="D12869" s="24"/>
      <c r="E12869" s="24"/>
      <c r="F12869" s="29"/>
      <c r="G12869" s="24"/>
      <c r="H12869" s="24"/>
    </row>
    <row r="12870" spans="2:8">
      <c r="B12870" s="24"/>
      <c r="C12870" s="24"/>
      <c r="D12870" s="24"/>
      <c r="E12870" s="24"/>
      <c r="F12870" s="29"/>
      <c r="G12870" s="24"/>
      <c r="H12870" s="24"/>
    </row>
    <row r="12871" spans="2:8">
      <c r="B12871" s="24"/>
      <c r="C12871" s="24"/>
      <c r="D12871" s="24"/>
      <c r="E12871" s="24"/>
      <c r="F12871" s="29"/>
      <c r="G12871" s="24"/>
      <c r="H12871" s="24"/>
    </row>
    <row r="12872" spans="2:8">
      <c r="B12872" s="24"/>
      <c r="C12872" s="24"/>
      <c r="D12872" s="24"/>
      <c r="E12872" s="24"/>
      <c r="F12872" s="29"/>
      <c r="G12872" s="24"/>
      <c r="H12872" s="24"/>
    </row>
    <row r="12873" spans="2:8">
      <c r="B12873" s="24"/>
      <c r="C12873" s="24"/>
      <c r="D12873" s="24"/>
      <c r="E12873" s="24"/>
      <c r="F12873" s="29"/>
      <c r="G12873" s="24"/>
      <c r="H12873" s="24"/>
    </row>
    <row r="12874" spans="2:8">
      <c r="B12874" s="24"/>
      <c r="C12874" s="24"/>
      <c r="D12874" s="24"/>
      <c r="E12874" s="24"/>
      <c r="F12874" s="29"/>
      <c r="G12874" s="24"/>
      <c r="H12874" s="24"/>
    </row>
    <row r="12875" spans="2:8">
      <c r="B12875" s="24"/>
      <c r="C12875" s="24"/>
      <c r="D12875" s="24"/>
      <c r="E12875" s="24"/>
      <c r="F12875" s="29"/>
      <c r="G12875" s="24"/>
      <c r="H12875" s="24"/>
    </row>
    <row r="12876" spans="2:8">
      <c r="B12876" s="24"/>
      <c r="C12876" s="24"/>
      <c r="D12876" s="24"/>
      <c r="E12876" s="24"/>
      <c r="F12876" s="29"/>
      <c r="G12876" s="24"/>
      <c r="H12876" s="24"/>
    </row>
    <row r="12877" spans="2:8">
      <c r="B12877" s="24"/>
      <c r="C12877" s="24"/>
      <c r="D12877" s="24"/>
      <c r="E12877" s="24"/>
      <c r="F12877" s="29"/>
      <c r="G12877" s="24"/>
      <c r="H12877" s="24"/>
    </row>
    <row r="12878" spans="2:8">
      <c r="B12878" s="24"/>
      <c r="C12878" s="24"/>
      <c r="D12878" s="24"/>
      <c r="E12878" s="24"/>
      <c r="F12878" s="29"/>
      <c r="G12878" s="24"/>
      <c r="H12878" s="24"/>
    </row>
    <row r="12879" spans="2:8">
      <c r="B12879" s="24"/>
      <c r="C12879" s="24"/>
      <c r="D12879" s="24"/>
      <c r="E12879" s="24"/>
      <c r="F12879" s="29"/>
      <c r="G12879" s="24"/>
      <c r="H12879" s="24"/>
    </row>
    <row r="12880" spans="2:8">
      <c r="B12880" s="24"/>
      <c r="C12880" s="24"/>
      <c r="D12880" s="24"/>
      <c r="E12880" s="24"/>
      <c r="F12880" s="29"/>
      <c r="G12880" s="24"/>
      <c r="H12880" s="24"/>
    </row>
    <row r="12881" spans="2:8">
      <c r="B12881" s="24"/>
      <c r="C12881" s="24"/>
      <c r="D12881" s="24"/>
      <c r="E12881" s="24"/>
      <c r="F12881" s="29"/>
      <c r="G12881" s="24"/>
      <c r="H12881" s="24"/>
    </row>
    <row r="12882" spans="2:8">
      <c r="B12882" s="24"/>
      <c r="C12882" s="24"/>
      <c r="D12882" s="24"/>
      <c r="E12882" s="24"/>
      <c r="F12882" s="29"/>
      <c r="G12882" s="24"/>
      <c r="H12882" s="24"/>
    </row>
    <row r="12883" spans="2:8">
      <c r="B12883" s="24"/>
      <c r="C12883" s="24"/>
      <c r="D12883" s="24"/>
      <c r="E12883" s="24"/>
      <c r="F12883" s="29"/>
      <c r="G12883" s="24"/>
      <c r="H12883" s="24"/>
    </row>
    <row r="12884" spans="2:8">
      <c r="B12884" s="24"/>
      <c r="C12884" s="24"/>
      <c r="D12884" s="24"/>
      <c r="E12884" s="24"/>
      <c r="F12884" s="29"/>
      <c r="G12884" s="24"/>
      <c r="H12884" s="24"/>
    </row>
    <row r="12885" spans="2:8">
      <c r="B12885" s="24"/>
      <c r="C12885" s="24"/>
      <c r="D12885" s="24"/>
      <c r="E12885" s="24"/>
      <c r="F12885" s="29"/>
      <c r="G12885" s="24"/>
      <c r="H12885" s="24"/>
    </row>
    <row r="12886" spans="2:8">
      <c r="B12886" s="24"/>
      <c r="C12886" s="24"/>
      <c r="D12886" s="24"/>
      <c r="E12886" s="24"/>
      <c r="F12886" s="29"/>
      <c r="G12886" s="24"/>
      <c r="H12886" s="24"/>
    </row>
    <row r="12887" spans="2:8">
      <c r="B12887" s="24"/>
      <c r="C12887" s="24"/>
      <c r="D12887" s="24"/>
      <c r="E12887" s="24"/>
      <c r="F12887" s="29"/>
      <c r="G12887" s="24"/>
      <c r="H12887" s="24"/>
    </row>
    <row r="12888" spans="2:8">
      <c r="B12888" s="24"/>
      <c r="C12888" s="24"/>
      <c r="D12888" s="24"/>
      <c r="E12888" s="24"/>
      <c r="F12888" s="29"/>
      <c r="G12888" s="24"/>
      <c r="H12888" s="24"/>
    </row>
    <row r="12889" spans="2:8">
      <c r="B12889" s="24"/>
      <c r="C12889" s="24"/>
      <c r="D12889" s="24"/>
      <c r="E12889" s="24"/>
      <c r="F12889" s="29"/>
      <c r="G12889" s="24"/>
      <c r="H12889" s="24"/>
    </row>
    <row r="12890" spans="2:8">
      <c r="B12890" s="24"/>
      <c r="C12890" s="24"/>
      <c r="D12890" s="24"/>
      <c r="E12890" s="24"/>
      <c r="F12890" s="29"/>
      <c r="G12890" s="24"/>
      <c r="H12890" s="24"/>
    </row>
    <row r="12891" spans="2:8">
      <c r="B12891" s="24"/>
      <c r="C12891" s="24"/>
      <c r="D12891" s="24"/>
      <c r="E12891" s="24"/>
      <c r="F12891" s="29"/>
      <c r="G12891" s="24"/>
      <c r="H12891" s="24"/>
    </row>
    <row r="12892" spans="2:8">
      <c r="B12892" s="24"/>
      <c r="C12892" s="24"/>
      <c r="D12892" s="24"/>
      <c r="E12892" s="24"/>
      <c r="F12892" s="29"/>
      <c r="G12892" s="24"/>
      <c r="H12892" s="24"/>
    </row>
    <row r="12893" spans="2:8">
      <c r="B12893" s="24"/>
      <c r="C12893" s="24"/>
      <c r="D12893" s="24"/>
      <c r="E12893" s="24"/>
      <c r="F12893" s="29"/>
      <c r="G12893" s="24"/>
      <c r="H12893" s="24"/>
    </row>
    <row r="12894" spans="2:8">
      <c r="B12894" s="24"/>
      <c r="C12894" s="24"/>
      <c r="D12894" s="24"/>
      <c r="E12894" s="24"/>
      <c r="F12894" s="29"/>
      <c r="G12894" s="24"/>
      <c r="H12894" s="24"/>
    </row>
    <row r="12895" spans="2:8">
      <c r="B12895" s="24"/>
      <c r="C12895" s="24"/>
      <c r="D12895" s="24"/>
      <c r="E12895" s="24"/>
      <c r="F12895" s="29"/>
      <c r="G12895" s="24"/>
      <c r="H12895" s="24"/>
    </row>
    <row r="12896" spans="2:8">
      <c r="B12896" s="24"/>
      <c r="C12896" s="24"/>
      <c r="D12896" s="24"/>
      <c r="E12896" s="24"/>
      <c r="F12896" s="29"/>
      <c r="G12896" s="24"/>
      <c r="H12896" s="24"/>
    </row>
    <row r="12897" spans="2:8">
      <c r="B12897" s="24"/>
      <c r="C12897" s="24"/>
      <c r="D12897" s="24"/>
      <c r="E12897" s="24"/>
      <c r="F12897" s="29"/>
      <c r="G12897" s="24"/>
      <c r="H12897" s="24"/>
    </row>
    <row r="12898" spans="2:8">
      <c r="B12898" s="24"/>
      <c r="C12898" s="24"/>
      <c r="D12898" s="24"/>
      <c r="E12898" s="24"/>
      <c r="F12898" s="29"/>
      <c r="G12898" s="24"/>
      <c r="H12898" s="24"/>
    </row>
    <row r="12899" spans="2:8">
      <c r="B12899" s="24"/>
      <c r="C12899" s="24"/>
      <c r="D12899" s="24"/>
      <c r="E12899" s="24"/>
      <c r="F12899" s="29"/>
      <c r="G12899" s="24"/>
      <c r="H12899" s="24"/>
    </row>
    <row r="12900" spans="2:8">
      <c r="B12900" s="24"/>
      <c r="C12900" s="24"/>
      <c r="D12900" s="24"/>
      <c r="E12900" s="24"/>
      <c r="F12900" s="29"/>
      <c r="G12900" s="24"/>
      <c r="H12900" s="24"/>
    </row>
    <row r="12901" spans="2:8">
      <c r="B12901" s="24"/>
      <c r="C12901" s="24"/>
      <c r="D12901" s="24"/>
      <c r="E12901" s="24"/>
      <c r="F12901" s="29"/>
      <c r="G12901" s="24"/>
      <c r="H12901" s="24"/>
    </row>
    <row r="12902" spans="2:8">
      <c r="B12902" s="24"/>
      <c r="C12902" s="24"/>
      <c r="D12902" s="24"/>
      <c r="E12902" s="24"/>
      <c r="F12902" s="29"/>
      <c r="G12902" s="24"/>
      <c r="H12902" s="24"/>
    </row>
    <row r="12903" spans="2:8">
      <c r="B12903" s="24"/>
      <c r="C12903" s="24"/>
      <c r="D12903" s="24"/>
      <c r="E12903" s="24"/>
      <c r="F12903" s="29"/>
      <c r="G12903" s="24"/>
      <c r="H12903" s="24"/>
    </row>
    <row r="12904" spans="2:8">
      <c r="B12904" s="24"/>
      <c r="C12904" s="24"/>
      <c r="D12904" s="24"/>
      <c r="E12904" s="24"/>
      <c r="F12904" s="29"/>
      <c r="G12904" s="24"/>
      <c r="H12904" s="24"/>
    </row>
    <row r="12905" spans="2:8">
      <c r="B12905" s="24"/>
      <c r="C12905" s="24"/>
      <c r="D12905" s="24"/>
      <c r="E12905" s="24"/>
      <c r="F12905" s="29"/>
      <c r="G12905" s="24"/>
      <c r="H12905" s="24"/>
    </row>
    <row r="12906" spans="2:8">
      <c r="B12906" s="24"/>
      <c r="C12906" s="24"/>
      <c r="D12906" s="24"/>
      <c r="E12906" s="24"/>
      <c r="F12906" s="29"/>
      <c r="G12906" s="24"/>
      <c r="H12906" s="24"/>
    </row>
    <row r="12907" spans="2:8">
      <c r="B12907" s="24"/>
      <c r="C12907" s="24"/>
      <c r="D12907" s="24"/>
      <c r="E12907" s="24"/>
      <c r="F12907" s="29"/>
      <c r="G12907" s="24"/>
      <c r="H12907" s="24"/>
    </row>
    <row r="12908" spans="2:8">
      <c r="B12908" s="24"/>
      <c r="C12908" s="24"/>
      <c r="D12908" s="24"/>
      <c r="E12908" s="24"/>
      <c r="F12908" s="29"/>
      <c r="G12908" s="24"/>
      <c r="H12908" s="24"/>
    </row>
    <row r="12909" spans="2:8">
      <c r="B12909" s="24"/>
      <c r="C12909" s="24"/>
      <c r="D12909" s="24"/>
      <c r="E12909" s="24"/>
      <c r="F12909" s="29"/>
      <c r="G12909" s="24"/>
      <c r="H12909" s="24"/>
    </row>
    <row r="12910" spans="2:8">
      <c r="B12910" s="24"/>
      <c r="C12910" s="24"/>
      <c r="D12910" s="24"/>
      <c r="E12910" s="24"/>
      <c r="F12910" s="29"/>
      <c r="G12910" s="24"/>
      <c r="H12910" s="24"/>
    </row>
    <row r="12911" spans="2:8">
      <c r="B12911" s="24"/>
      <c r="C12911" s="24"/>
      <c r="D12911" s="24"/>
      <c r="E12911" s="24"/>
      <c r="F12911" s="29"/>
      <c r="G12911" s="24"/>
      <c r="H12911" s="24"/>
    </row>
    <row r="12912" spans="2:8">
      <c r="B12912" s="24"/>
      <c r="C12912" s="24"/>
      <c r="D12912" s="24"/>
      <c r="E12912" s="24"/>
      <c r="F12912" s="29"/>
      <c r="G12912" s="24"/>
      <c r="H12912" s="24"/>
    </row>
    <row r="12913" spans="2:8">
      <c r="B12913" s="24"/>
      <c r="C12913" s="24"/>
      <c r="D12913" s="24"/>
      <c r="E12913" s="24"/>
      <c r="F12913" s="29"/>
      <c r="G12913" s="24"/>
      <c r="H12913" s="24"/>
    </row>
    <row r="12914" spans="2:8">
      <c r="B12914" s="24"/>
      <c r="C12914" s="24"/>
      <c r="D12914" s="24"/>
      <c r="E12914" s="24"/>
      <c r="F12914" s="29"/>
      <c r="G12914" s="24"/>
      <c r="H12914" s="24"/>
    </row>
    <row r="12915" spans="2:8">
      <c r="B12915" s="24"/>
      <c r="C12915" s="24"/>
      <c r="D12915" s="24"/>
      <c r="E12915" s="24"/>
      <c r="F12915" s="29"/>
      <c r="G12915" s="24"/>
      <c r="H12915" s="24"/>
    </row>
    <row r="12916" spans="2:8">
      <c r="B12916" s="24"/>
      <c r="C12916" s="24"/>
      <c r="D12916" s="24"/>
      <c r="E12916" s="24"/>
      <c r="F12916" s="29"/>
      <c r="G12916" s="24"/>
      <c r="H12916" s="24"/>
    </row>
    <row r="12917" spans="2:8">
      <c r="B12917" s="24"/>
      <c r="C12917" s="24"/>
      <c r="D12917" s="24"/>
      <c r="E12917" s="24"/>
      <c r="F12917" s="29"/>
      <c r="G12917" s="24"/>
      <c r="H12917" s="24"/>
    </row>
    <row r="12918" spans="2:8">
      <c r="B12918" s="24"/>
      <c r="C12918" s="24"/>
      <c r="D12918" s="24"/>
      <c r="E12918" s="24"/>
      <c r="F12918" s="29"/>
      <c r="G12918" s="24"/>
      <c r="H12918" s="24"/>
    </row>
    <row r="12919" spans="2:8">
      <c r="B12919" s="24"/>
      <c r="C12919" s="24"/>
      <c r="D12919" s="24"/>
      <c r="E12919" s="24"/>
      <c r="F12919" s="29"/>
      <c r="G12919" s="24"/>
      <c r="H12919" s="24"/>
    </row>
    <row r="12920" spans="2:8">
      <c r="B12920" s="24"/>
      <c r="C12920" s="24"/>
      <c r="D12920" s="24"/>
      <c r="E12920" s="24"/>
      <c r="F12920" s="29"/>
      <c r="G12920" s="24"/>
      <c r="H12920" s="24"/>
    </row>
    <row r="12921" spans="2:8">
      <c r="B12921" s="24"/>
      <c r="C12921" s="24"/>
      <c r="D12921" s="24"/>
      <c r="E12921" s="24"/>
      <c r="F12921" s="29"/>
      <c r="G12921" s="24"/>
      <c r="H12921" s="24"/>
    </row>
    <row r="12922" spans="2:8">
      <c r="B12922" s="24"/>
      <c r="C12922" s="24"/>
      <c r="D12922" s="24"/>
      <c r="E12922" s="24"/>
      <c r="F12922" s="29"/>
      <c r="G12922" s="24"/>
      <c r="H12922" s="24"/>
    </row>
    <row r="12923" spans="2:8">
      <c r="B12923" s="24"/>
      <c r="C12923" s="24"/>
      <c r="D12923" s="24"/>
      <c r="E12923" s="24"/>
      <c r="F12923" s="29"/>
      <c r="G12923" s="24"/>
      <c r="H12923" s="24"/>
    </row>
    <row r="12924" spans="2:8">
      <c r="B12924" s="24"/>
      <c r="C12924" s="24"/>
      <c r="D12924" s="24"/>
      <c r="E12924" s="24"/>
      <c r="F12924" s="29"/>
      <c r="G12924" s="24"/>
      <c r="H12924" s="24"/>
    </row>
    <row r="12925" spans="2:8">
      <c r="B12925" s="24"/>
      <c r="C12925" s="24"/>
      <c r="D12925" s="24"/>
      <c r="E12925" s="24"/>
      <c r="F12925" s="29"/>
      <c r="G12925" s="24"/>
      <c r="H12925" s="24"/>
    </row>
    <row r="12926" spans="2:8">
      <c r="B12926" s="24"/>
      <c r="C12926" s="24"/>
      <c r="D12926" s="24"/>
      <c r="E12926" s="24"/>
      <c r="F12926" s="29"/>
      <c r="G12926" s="24"/>
      <c r="H12926" s="24"/>
    </row>
    <row r="12927" spans="2:8">
      <c r="B12927" s="24"/>
      <c r="C12927" s="24"/>
      <c r="D12927" s="24"/>
      <c r="E12927" s="24"/>
      <c r="F12927" s="29"/>
      <c r="G12927" s="24"/>
      <c r="H12927" s="24"/>
    </row>
    <row r="12928" spans="2:8">
      <c r="B12928" s="24"/>
      <c r="C12928" s="24"/>
      <c r="D12928" s="24"/>
      <c r="E12928" s="24"/>
      <c r="F12928" s="29"/>
      <c r="G12928" s="24"/>
      <c r="H12928" s="24"/>
    </row>
    <row r="12929" spans="2:8">
      <c r="B12929" s="24"/>
      <c r="C12929" s="24"/>
      <c r="D12929" s="24"/>
      <c r="E12929" s="24"/>
      <c r="F12929" s="29"/>
      <c r="G12929" s="24"/>
      <c r="H12929" s="24"/>
    </row>
    <row r="12930" spans="2:8">
      <c r="B12930" s="24"/>
      <c r="C12930" s="24"/>
      <c r="D12930" s="24"/>
      <c r="E12930" s="24"/>
      <c r="F12930" s="29"/>
      <c r="G12930" s="24"/>
      <c r="H12930" s="24"/>
    </row>
    <row r="12931" spans="2:8">
      <c r="B12931" s="24"/>
      <c r="C12931" s="24"/>
      <c r="D12931" s="24"/>
      <c r="E12931" s="24"/>
      <c r="F12931" s="29"/>
      <c r="G12931" s="24"/>
      <c r="H12931" s="24"/>
    </row>
    <row r="12932" spans="2:8">
      <c r="B12932" s="24"/>
      <c r="C12932" s="24"/>
      <c r="D12932" s="24"/>
      <c r="E12932" s="24"/>
      <c r="F12932" s="29"/>
      <c r="G12932" s="24"/>
      <c r="H12932" s="24"/>
    </row>
    <row r="12933" spans="2:8">
      <c r="B12933" s="24"/>
      <c r="C12933" s="24"/>
      <c r="D12933" s="24"/>
      <c r="E12933" s="24"/>
      <c r="F12933" s="29"/>
      <c r="G12933" s="24"/>
      <c r="H12933" s="24"/>
    </row>
    <row r="12934" spans="2:8">
      <c r="B12934" s="24"/>
      <c r="C12934" s="24"/>
      <c r="D12934" s="24"/>
      <c r="E12934" s="24"/>
      <c r="F12934" s="29"/>
      <c r="G12934" s="24"/>
      <c r="H12934" s="24"/>
    </row>
    <row r="12935" spans="2:8">
      <c r="B12935" s="24"/>
      <c r="C12935" s="24"/>
      <c r="D12935" s="24"/>
      <c r="E12935" s="24"/>
      <c r="F12935" s="29"/>
      <c r="G12935" s="24"/>
      <c r="H12935" s="24"/>
    </row>
    <row r="12936" spans="2:8">
      <c r="B12936" s="24"/>
      <c r="C12936" s="24"/>
      <c r="D12936" s="24"/>
      <c r="E12936" s="24"/>
      <c r="F12936" s="29"/>
      <c r="G12936" s="24"/>
      <c r="H12936" s="24"/>
    </row>
    <row r="12937" spans="2:8">
      <c r="B12937" s="24"/>
      <c r="C12937" s="24"/>
      <c r="D12937" s="24"/>
      <c r="E12937" s="24"/>
      <c r="F12937" s="29"/>
      <c r="G12937" s="24"/>
      <c r="H12937" s="24"/>
    </row>
    <row r="12938" spans="2:8">
      <c r="B12938" s="24"/>
      <c r="C12938" s="24"/>
      <c r="D12938" s="24"/>
      <c r="E12938" s="24"/>
      <c r="F12938" s="29"/>
      <c r="G12938" s="24"/>
      <c r="H12938" s="24"/>
    </row>
    <row r="12939" spans="2:8">
      <c r="B12939" s="24"/>
      <c r="C12939" s="24"/>
      <c r="D12939" s="24"/>
      <c r="E12939" s="24"/>
      <c r="F12939" s="29"/>
      <c r="G12939" s="24"/>
      <c r="H12939" s="24"/>
    </row>
    <row r="12940" spans="2:8">
      <c r="B12940" s="24"/>
      <c r="C12940" s="24"/>
      <c r="D12940" s="24"/>
      <c r="E12940" s="24"/>
      <c r="F12940" s="29"/>
      <c r="G12940" s="24"/>
      <c r="H12940" s="24"/>
    </row>
    <row r="12941" spans="2:8">
      <c r="B12941" s="24"/>
      <c r="C12941" s="24"/>
      <c r="D12941" s="24"/>
      <c r="E12941" s="24"/>
      <c r="F12941" s="29"/>
      <c r="G12941" s="24"/>
      <c r="H12941" s="24"/>
    </row>
    <row r="12942" spans="2:8">
      <c r="B12942" s="24"/>
      <c r="C12942" s="24"/>
      <c r="D12942" s="24"/>
      <c r="E12942" s="24"/>
      <c r="F12942" s="29"/>
      <c r="G12942" s="24"/>
      <c r="H12942" s="24"/>
    </row>
    <row r="12943" spans="2:8">
      <c r="B12943" s="24"/>
      <c r="C12943" s="24"/>
      <c r="D12943" s="24"/>
      <c r="E12943" s="24"/>
      <c r="F12943" s="29"/>
      <c r="G12943" s="24"/>
      <c r="H12943" s="24"/>
    </row>
    <row r="12944" spans="2:8">
      <c r="B12944" s="24"/>
      <c r="C12944" s="24"/>
      <c r="D12944" s="24"/>
      <c r="E12944" s="24"/>
      <c r="F12944" s="29"/>
      <c r="G12944" s="24"/>
      <c r="H12944" s="24"/>
    </row>
    <row r="12945" spans="2:8">
      <c r="B12945" s="24"/>
      <c r="C12945" s="24"/>
      <c r="D12945" s="24"/>
      <c r="E12945" s="24"/>
      <c r="F12945" s="29"/>
      <c r="G12945" s="24"/>
      <c r="H12945" s="24"/>
    </row>
    <row r="12946" spans="2:8">
      <c r="B12946" s="24"/>
      <c r="C12946" s="24"/>
      <c r="D12946" s="24"/>
      <c r="E12946" s="24"/>
      <c r="F12946" s="29"/>
      <c r="G12946" s="24"/>
      <c r="H12946" s="24"/>
    </row>
    <row r="12947" spans="2:8">
      <c r="B12947" s="24"/>
      <c r="C12947" s="24"/>
      <c r="D12947" s="24"/>
      <c r="E12947" s="24"/>
      <c r="F12947" s="29"/>
      <c r="G12947" s="24"/>
      <c r="H12947" s="24"/>
    </row>
    <row r="12948" spans="2:8">
      <c r="B12948" s="24"/>
      <c r="C12948" s="24"/>
      <c r="D12948" s="24"/>
      <c r="E12948" s="24"/>
      <c r="F12948" s="29"/>
      <c r="G12948" s="24"/>
      <c r="H12948" s="24"/>
    </row>
    <row r="12949" spans="2:8">
      <c r="B12949" s="24"/>
      <c r="C12949" s="24"/>
      <c r="D12949" s="24"/>
      <c r="E12949" s="24"/>
      <c r="F12949" s="29"/>
      <c r="G12949" s="24"/>
      <c r="H12949" s="24"/>
    </row>
    <row r="12950" spans="2:8">
      <c r="B12950" s="24"/>
      <c r="C12950" s="24"/>
      <c r="D12950" s="24"/>
      <c r="E12950" s="24"/>
      <c r="F12950" s="29"/>
      <c r="G12950" s="24"/>
      <c r="H12950" s="24"/>
    </row>
    <row r="12951" spans="2:8">
      <c r="B12951" s="24"/>
      <c r="C12951" s="24"/>
      <c r="D12951" s="24"/>
      <c r="E12951" s="24"/>
      <c r="F12951" s="29"/>
      <c r="G12951" s="24"/>
      <c r="H12951" s="24"/>
    </row>
    <row r="12952" spans="2:8">
      <c r="B12952" s="24"/>
      <c r="C12952" s="24"/>
      <c r="D12952" s="24"/>
      <c r="E12952" s="24"/>
      <c r="F12952" s="29"/>
      <c r="G12952" s="24"/>
      <c r="H12952" s="24"/>
    </row>
    <row r="12953" spans="2:8">
      <c r="B12953" s="24"/>
      <c r="C12953" s="24"/>
      <c r="D12953" s="24"/>
      <c r="E12953" s="24"/>
      <c r="F12953" s="29"/>
      <c r="G12953" s="24"/>
      <c r="H12953" s="24"/>
    </row>
    <row r="12954" spans="2:8">
      <c r="B12954" s="24"/>
      <c r="C12954" s="24"/>
      <c r="D12954" s="24"/>
      <c r="E12954" s="24"/>
      <c r="F12954" s="29"/>
      <c r="G12954" s="24"/>
      <c r="H12954" s="24"/>
    </row>
    <row r="12955" spans="2:8">
      <c r="B12955" s="24"/>
      <c r="C12955" s="24"/>
      <c r="D12955" s="24"/>
      <c r="E12955" s="24"/>
      <c r="F12955" s="29"/>
      <c r="G12955" s="24"/>
      <c r="H12955" s="24"/>
    </row>
    <row r="12956" spans="2:8">
      <c r="B12956" s="24"/>
      <c r="C12956" s="24"/>
      <c r="D12956" s="24"/>
      <c r="E12956" s="24"/>
      <c r="F12956" s="29"/>
      <c r="G12956" s="24"/>
      <c r="H12956" s="24"/>
    </row>
    <row r="12957" spans="2:8">
      <c r="B12957" s="24"/>
      <c r="C12957" s="24"/>
      <c r="D12957" s="24"/>
      <c r="E12957" s="24"/>
      <c r="F12957" s="29"/>
      <c r="G12957" s="24"/>
      <c r="H12957" s="24"/>
    </row>
    <row r="12958" spans="2:8">
      <c r="B12958" s="24"/>
      <c r="C12958" s="24"/>
      <c r="D12958" s="24"/>
      <c r="E12958" s="24"/>
      <c r="F12958" s="29"/>
      <c r="G12958" s="24"/>
      <c r="H12958" s="24"/>
    </row>
    <row r="12959" spans="2:8">
      <c r="B12959" s="24"/>
      <c r="C12959" s="24"/>
      <c r="D12959" s="24"/>
      <c r="E12959" s="24"/>
      <c r="F12959" s="29"/>
      <c r="G12959" s="24"/>
      <c r="H12959" s="24"/>
    </row>
    <row r="12960" spans="2:8">
      <c r="B12960" s="24"/>
      <c r="C12960" s="24"/>
      <c r="D12960" s="24"/>
      <c r="E12960" s="24"/>
      <c r="F12960" s="29"/>
      <c r="G12960" s="24"/>
      <c r="H12960" s="24"/>
    </row>
    <row r="12961" spans="2:8">
      <c r="B12961" s="24"/>
      <c r="C12961" s="24"/>
      <c r="D12961" s="24"/>
      <c r="E12961" s="24"/>
      <c r="F12961" s="29"/>
      <c r="G12961" s="24"/>
      <c r="H12961" s="24"/>
    </row>
    <row r="12962" spans="2:8">
      <c r="B12962" s="24"/>
      <c r="C12962" s="24"/>
      <c r="D12962" s="24"/>
      <c r="E12962" s="24"/>
      <c r="F12962" s="29"/>
      <c r="G12962" s="24"/>
      <c r="H12962" s="24"/>
    </row>
    <row r="12963" spans="2:8">
      <c r="B12963" s="24"/>
      <c r="C12963" s="24"/>
      <c r="D12963" s="24"/>
      <c r="E12963" s="24"/>
      <c r="F12963" s="29"/>
      <c r="G12963" s="24"/>
      <c r="H12963" s="24"/>
    </row>
    <row r="12964" spans="2:8">
      <c r="B12964" s="24"/>
      <c r="C12964" s="24"/>
      <c r="D12964" s="24"/>
      <c r="E12964" s="24"/>
      <c r="F12964" s="29"/>
      <c r="G12964" s="24"/>
      <c r="H12964" s="24"/>
    </row>
    <row r="12965" spans="2:8">
      <c r="B12965" s="24"/>
      <c r="C12965" s="24"/>
      <c r="D12965" s="24"/>
      <c r="E12965" s="24"/>
      <c r="F12965" s="29"/>
      <c r="G12965" s="24"/>
      <c r="H12965" s="24"/>
    </row>
    <row r="12966" spans="2:8">
      <c r="B12966" s="24"/>
      <c r="C12966" s="24"/>
      <c r="D12966" s="24"/>
      <c r="E12966" s="24"/>
      <c r="F12966" s="29"/>
      <c r="G12966" s="24"/>
      <c r="H12966" s="24"/>
    </row>
    <row r="12967" spans="2:8">
      <c r="B12967" s="24"/>
      <c r="C12967" s="24"/>
      <c r="D12967" s="24"/>
      <c r="E12967" s="24"/>
      <c r="F12967" s="29"/>
      <c r="G12967" s="24"/>
      <c r="H12967" s="24"/>
    </row>
    <row r="12968" spans="2:8">
      <c r="B12968" s="24"/>
      <c r="C12968" s="24"/>
      <c r="D12968" s="24"/>
      <c r="E12968" s="24"/>
      <c r="F12968" s="29"/>
      <c r="G12968" s="24"/>
      <c r="H12968" s="24"/>
    </row>
    <row r="12969" spans="2:8">
      <c r="B12969" s="24"/>
      <c r="C12969" s="24"/>
      <c r="D12969" s="24"/>
      <c r="E12969" s="24"/>
      <c r="F12969" s="29"/>
      <c r="G12969" s="24"/>
      <c r="H12969" s="24"/>
    </row>
    <row r="12970" spans="2:8">
      <c r="B12970" s="24"/>
      <c r="C12970" s="24"/>
      <c r="D12970" s="24"/>
      <c r="E12970" s="24"/>
      <c r="F12970" s="29"/>
      <c r="G12970" s="24"/>
      <c r="H12970" s="24"/>
    </row>
    <row r="12971" spans="2:8">
      <c r="B12971" s="24"/>
      <c r="C12971" s="24"/>
      <c r="D12971" s="24"/>
      <c r="E12971" s="24"/>
      <c r="F12971" s="29"/>
      <c r="G12971" s="24"/>
      <c r="H12971" s="24"/>
    </row>
    <row r="12972" spans="2:8">
      <c r="B12972" s="24"/>
      <c r="C12972" s="24"/>
      <c r="D12972" s="24"/>
      <c r="E12972" s="24"/>
      <c r="F12972" s="29"/>
      <c r="G12972" s="24"/>
      <c r="H12972" s="24"/>
    </row>
    <row r="12973" spans="2:8">
      <c r="B12973" s="24"/>
      <c r="C12973" s="24"/>
      <c r="D12973" s="24"/>
      <c r="E12973" s="24"/>
      <c r="F12973" s="29"/>
      <c r="G12973" s="24"/>
      <c r="H12973" s="24"/>
    </row>
    <row r="12974" spans="2:8">
      <c r="B12974" s="24"/>
      <c r="C12974" s="24"/>
      <c r="D12974" s="24"/>
      <c r="E12974" s="24"/>
      <c r="F12974" s="29"/>
      <c r="G12974" s="24"/>
      <c r="H12974" s="24"/>
    </row>
    <row r="12975" spans="2:8">
      <c r="B12975" s="24"/>
      <c r="C12975" s="24"/>
      <c r="D12975" s="24"/>
      <c r="E12975" s="24"/>
      <c r="F12975" s="29"/>
      <c r="G12975" s="24"/>
      <c r="H12975" s="24"/>
    </row>
    <row r="12976" spans="2:8">
      <c r="B12976" s="24"/>
      <c r="C12976" s="24"/>
      <c r="D12976" s="24"/>
      <c r="E12976" s="24"/>
      <c r="F12976" s="29"/>
      <c r="G12976" s="24"/>
      <c r="H12976" s="24"/>
    </row>
    <row r="12977" spans="2:8">
      <c r="B12977" s="24"/>
      <c r="C12977" s="24"/>
      <c r="D12977" s="24"/>
      <c r="E12977" s="24"/>
      <c r="F12977" s="29"/>
      <c r="G12977" s="24"/>
      <c r="H12977" s="24"/>
    </row>
    <row r="12978" spans="2:8">
      <c r="B12978" s="24"/>
      <c r="C12978" s="24"/>
      <c r="D12978" s="24"/>
      <c r="E12978" s="24"/>
      <c r="F12978" s="29"/>
      <c r="G12978" s="24"/>
      <c r="H12978" s="24"/>
    </row>
    <row r="12979" spans="2:8">
      <c r="B12979" s="24"/>
      <c r="C12979" s="24"/>
      <c r="D12979" s="24"/>
      <c r="E12979" s="24"/>
      <c r="F12979" s="29"/>
      <c r="G12979" s="24"/>
      <c r="H12979" s="24"/>
    </row>
    <row r="12980" spans="2:8">
      <c r="B12980" s="24"/>
      <c r="C12980" s="24"/>
      <c r="D12980" s="24"/>
      <c r="E12980" s="24"/>
      <c r="F12980" s="29"/>
      <c r="G12980" s="24"/>
      <c r="H12980" s="24"/>
    </row>
    <row r="12981" spans="2:8">
      <c r="B12981" s="24"/>
      <c r="C12981" s="24"/>
      <c r="D12981" s="24"/>
      <c r="E12981" s="24"/>
      <c r="F12981" s="29"/>
      <c r="G12981" s="24"/>
      <c r="H12981" s="24"/>
    </row>
    <row r="12982" spans="2:8">
      <c r="B12982" s="24"/>
      <c r="C12982" s="24"/>
      <c r="D12982" s="24"/>
      <c r="E12982" s="24"/>
      <c r="F12982" s="29"/>
      <c r="G12982" s="24"/>
      <c r="H12982" s="24"/>
    </row>
    <row r="12983" spans="2:8">
      <c r="B12983" s="24"/>
      <c r="C12983" s="24"/>
      <c r="D12983" s="24"/>
      <c r="E12983" s="24"/>
      <c r="F12983" s="29"/>
      <c r="G12983" s="24"/>
      <c r="H12983" s="24"/>
    </row>
    <row r="12984" spans="2:8">
      <c r="B12984" s="24"/>
      <c r="C12984" s="24"/>
      <c r="D12984" s="24"/>
      <c r="E12984" s="24"/>
      <c r="F12984" s="29"/>
      <c r="G12984" s="24"/>
      <c r="H12984" s="24"/>
    </row>
    <row r="12985" spans="2:8">
      <c r="B12985" s="24"/>
      <c r="C12985" s="24"/>
      <c r="D12985" s="24"/>
      <c r="E12985" s="24"/>
      <c r="F12985" s="29"/>
      <c r="G12985" s="24"/>
      <c r="H12985" s="24"/>
    </row>
    <row r="12986" spans="2:8">
      <c r="B12986" s="24"/>
      <c r="C12986" s="24"/>
      <c r="D12986" s="24"/>
      <c r="E12986" s="24"/>
      <c r="F12986" s="29"/>
      <c r="G12986" s="24"/>
      <c r="H12986" s="24"/>
    </row>
    <row r="12987" spans="2:8">
      <c r="B12987" s="24"/>
      <c r="C12987" s="24"/>
      <c r="D12987" s="24"/>
      <c r="E12987" s="24"/>
      <c r="F12987" s="29"/>
      <c r="G12987" s="24"/>
      <c r="H12987" s="24"/>
    </row>
    <row r="12988" spans="2:8">
      <c r="B12988" s="24"/>
      <c r="C12988" s="24"/>
      <c r="D12988" s="24"/>
      <c r="E12988" s="24"/>
      <c r="F12988" s="29"/>
      <c r="G12988" s="24"/>
      <c r="H12988" s="24"/>
    </row>
    <row r="12989" spans="2:8">
      <c r="B12989" s="24"/>
      <c r="C12989" s="24"/>
      <c r="D12989" s="24"/>
      <c r="E12989" s="24"/>
      <c r="F12989" s="29"/>
      <c r="G12989" s="24"/>
      <c r="H12989" s="24"/>
    </row>
    <row r="12990" spans="2:8">
      <c r="B12990" s="24"/>
      <c r="C12990" s="24"/>
      <c r="D12990" s="24"/>
      <c r="E12990" s="24"/>
      <c r="F12990" s="29"/>
      <c r="G12990" s="24"/>
      <c r="H12990" s="24"/>
    </row>
    <row r="12991" spans="2:8">
      <c r="B12991" s="24"/>
      <c r="C12991" s="24"/>
      <c r="D12991" s="24"/>
      <c r="E12991" s="24"/>
      <c r="F12991" s="29"/>
      <c r="G12991" s="24"/>
      <c r="H12991" s="24"/>
    </row>
    <row r="12992" spans="2:8">
      <c r="B12992" s="24"/>
      <c r="C12992" s="24"/>
      <c r="D12992" s="24"/>
      <c r="E12992" s="24"/>
      <c r="F12992" s="29"/>
      <c r="G12992" s="24"/>
      <c r="H12992" s="24"/>
    </row>
    <row r="12993" spans="2:8">
      <c r="B12993" s="24"/>
      <c r="C12993" s="24"/>
      <c r="D12993" s="24"/>
      <c r="E12993" s="24"/>
      <c r="F12993" s="29"/>
      <c r="G12993" s="24"/>
      <c r="H12993" s="24"/>
    </row>
    <row r="12994" spans="2:8">
      <c r="B12994" s="24"/>
      <c r="C12994" s="24"/>
      <c r="D12994" s="24"/>
      <c r="E12994" s="24"/>
      <c r="F12994" s="29"/>
      <c r="G12994" s="24"/>
      <c r="H12994" s="24"/>
    </row>
    <row r="12995" spans="2:8">
      <c r="B12995" s="24"/>
      <c r="C12995" s="24"/>
      <c r="D12995" s="24"/>
      <c r="E12995" s="24"/>
      <c r="F12995" s="29"/>
      <c r="G12995" s="24"/>
      <c r="H12995" s="24"/>
    </row>
    <row r="12996" spans="2:8">
      <c r="B12996" s="24"/>
      <c r="C12996" s="24"/>
      <c r="D12996" s="24"/>
      <c r="E12996" s="24"/>
      <c r="F12996" s="29"/>
      <c r="G12996" s="24"/>
      <c r="H12996" s="24"/>
    </row>
    <row r="12997" spans="2:8">
      <c r="B12997" s="24"/>
      <c r="C12997" s="24"/>
      <c r="D12997" s="24"/>
      <c r="E12997" s="24"/>
      <c r="F12997" s="29"/>
      <c r="G12997" s="24"/>
      <c r="H12997" s="24"/>
    </row>
    <row r="12998" spans="2:8">
      <c r="B12998" s="24"/>
      <c r="C12998" s="24"/>
      <c r="D12998" s="24"/>
      <c r="E12998" s="24"/>
      <c r="F12998" s="29"/>
      <c r="G12998" s="24"/>
      <c r="H12998" s="24"/>
    </row>
    <row r="12999" spans="2:8">
      <c r="B12999" s="24"/>
      <c r="C12999" s="24"/>
      <c r="D12999" s="24"/>
      <c r="E12999" s="24"/>
      <c r="F12999" s="29"/>
      <c r="G12999" s="24"/>
      <c r="H12999" s="24"/>
    </row>
    <row r="13000" spans="2:8">
      <c r="B13000" s="24"/>
      <c r="C13000" s="24"/>
      <c r="D13000" s="24"/>
      <c r="E13000" s="24"/>
      <c r="F13000" s="29"/>
      <c r="G13000" s="24"/>
      <c r="H13000" s="24"/>
    </row>
    <row r="13001" spans="2:8">
      <c r="B13001" s="24"/>
      <c r="C13001" s="24"/>
      <c r="D13001" s="24"/>
      <c r="E13001" s="24"/>
      <c r="F13001" s="29"/>
      <c r="G13001" s="24"/>
      <c r="H13001" s="24"/>
    </row>
    <row r="13002" spans="2:8">
      <c r="B13002" s="24"/>
      <c r="C13002" s="24"/>
      <c r="D13002" s="24"/>
      <c r="E13002" s="24"/>
      <c r="F13002" s="29"/>
      <c r="G13002" s="24"/>
      <c r="H13002" s="24"/>
    </row>
    <row r="13003" spans="2:8">
      <c r="B13003" s="24"/>
      <c r="C13003" s="24"/>
      <c r="D13003" s="24"/>
      <c r="E13003" s="24"/>
      <c r="F13003" s="29"/>
      <c r="G13003" s="24"/>
      <c r="H13003" s="24"/>
    </row>
    <row r="13004" spans="2:8">
      <c r="B13004" s="24"/>
      <c r="C13004" s="24"/>
      <c r="D13004" s="24"/>
      <c r="E13004" s="24"/>
      <c r="F13004" s="29"/>
      <c r="G13004" s="24"/>
      <c r="H13004" s="24"/>
    </row>
    <row r="13005" spans="2:8">
      <c r="B13005" s="24"/>
      <c r="C13005" s="24"/>
      <c r="D13005" s="24"/>
      <c r="E13005" s="24"/>
      <c r="F13005" s="29"/>
      <c r="G13005" s="24"/>
      <c r="H13005" s="24"/>
    </row>
    <row r="13006" spans="2:8">
      <c r="B13006" s="24"/>
      <c r="C13006" s="24"/>
      <c r="D13006" s="24"/>
      <c r="E13006" s="24"/>
      <c r="F13006" s="29"/>
      <c r="G13006" s="24"/>
      <c r="H13006" s="24"/>
    </row>
    <row r="13007" spans="2:8">
      <c r="B13007" s="24"/>
      <c r="C13007" s="24"/>
      <c r="D13007" s="24"/>
      <c r="E13007" s="24"/>
      <c r="F13007" s="29"/>
      <c r="G13007" s="24"/>
      <c r="H13007" s="24"/>
    </row>
    <row r="13008" spans="2:8">
      <c r="B13008" s="24"/>
      <c r="C13008" s="24"/>
      <c r="D13008" s="24"/>
      <c r="E13008" s="24"/>
      <c r="F13008" s="29"/>
      <c r="G13008" s="24"/>
      <c r="H13008" s="24"/>
    </row>
    <row r="13009" spans="2:8">
      <c r="B13009" s="24"/>
      <c r="C13009" s="24"/>
      <c r="D13009" s="24"/>
      <c r="E13009" s="24"/>
      <c r="F13009" s="29"/>
      <c r="G13009" s="24"/>
      <c r="H13009" s="24"/>
    </row>
    <row r="13010" spans="2:8">
      <c r="B13010" s="24"/>
      <c r="C13010" s="24"/>
      <c r="D13010" s="24"/>
      <c r="E13010" s="24"/>
      <c r="F13010" s="29"/>
      <c r="G13010" s="24"/>
      <c r="H13010" s="24"/>
    </row>
    <row r="13011" spans="2:8">
      <c r="B13011" s="24"/>
      <c r="C13011" s="24"/>
      <c r="D13011" s="24"/>
      <c r="E13011" s="24"/>
      <c r="F13011" s="29"/>
      <c r="G13011" s="24"/>
      <c r="H13011" s="24"/>
    </row>
    <row r="13012" spans="2:8">
      <c r="B13012" s="24"/>
      <c r="C13012" s="24"/>
      <c r="D13012" s="24"/>
      <c r="E13012" s="24"/>
      <c r="F13012" s="29"/>
      <c r="G13012" s="24"/>
      <c r="H13012" s="24"/>
    </row>
    <row r="13013" spans="2:8">
      <c r="B13013" s="24"/>
      <c r="C13013" s="24"/>
      <c r="D13013" s="24"/>
      <c r="E13013" s="24"/>
      <c r="F13013" s="29"/>
      <c r="G13013" s="24"/>
      <c r="H13013" s="24"/>
    </row>
    <row r="13014" spans="2:8">
      <c r="B13014" s="24"/>
      <c r="C13014" s="24"/>
      <c r="D13014" s="24"/>
      <c r="E13014" s="24"/>
      <c r="F13014" s="29"/>
      <c r="G13014" s="24"/>
      <c r="H13014" s="24"/>
    </row>
    <row r="13015" spans="2:8">
      <c r="B13015" s="24"/>
      <c r="C13015" s="24"/>
      <c r="D13015" s="24"/>
      <c r="E13015" s="24"/>
      <c r="F13015" s="29"/>
      <c r="G13015" s="24"/>
      <c r="H13015" s="24"/>
    </row>
    <row r="13016" spans="2:8">
      <c r="B13016" s="24"/>
      <c r="C13016" s="24"/>
      <c r="D13016" s="24"/>
      <c r="E13016" s="24"/>
      <c r="F13016" s="29"/>
      <c r="G13016" s="24"/>
      <c r="H13016" s="24"/>
    </row>
    <row r="13017" spans="2:8">
      <c r="B13017" s="24"/>
      <c r="C13017" s="24"/>
      <c r="D13017" s="24"/>
      <c r="E13017" s="24"/>
      <c r="F13017" s="29"/>
      <c r="G13017" s="24"/>
      <c r="H13017" s="24"/>
    </row>
    <row r="13018" spans="2:8">
      <c r="B13018" s="24"/>
      <c r="C13018" s="24"/>
      <c r="D13018" s="24"/>
      <c r="E13018" s="24"/>
      <c r="F13018" s="29"/>
      <c r="G13018" s="24"/>
      <c r="H13018" s="24"/>
    </row>
    <row r="13019" spans="2:8">
      <c r="B13019" s="24"/>
      <c r="C13019" s="24"/>
      <c r="D13019" s="24"/>
      <c r="E13019" s="24"/>
      <c r="F13019" s="29"/>
      <c r="G13019" s="24"/>
      <c r="H13019" s="24"/>
    </row>
    <row r="13020" spans="2:8">
      <c r="B13020" s="24"/>
      <c r="C13020" s="24"/>
      <c r="D13020" s="24"/>
      <c r="E13020" s="24"/>
      <c r="F13020" s="29"/>
      <c r="G13020" s="24"/>
      <c r="H13020" s="24"/>
    </row>
    <row r="13021" spans="2:8">
      <c r="B13021" s="24"/>
      <c r="C13021" s="24"/>
      <c r="D13021" s="24"/>
      <c r="E13021" s="24"/>
      <c r="F13021" s="29"/>
      <c r="G13021" s="24"/>
      <c r="H13021" s="24"/>
    </row>
    <row r="13022" spans="2:8">
      <c r="B13022" s="24"/>
      <c r="C13022" s="24"/>
      <c r="D13022" s="24"/>
      <c r="E13022" s="24"/>
      <c r="F13022" s="29"/>
      <c r="G13022" s="24"/>
      <c r="H13022" s="24"/>
    </row>
    <row r="13023" spans="2:8">
      <c r="B13023" s="24"/>
      <c r="C13023" s="24"/>
      <c r="D13023" s="24"/>
      <c r="E13023" s="24"/>
      <c r="F13023" s="29"/>
      <c r="G13023" s="24"/>
      <c r="H13023" s="24"/>
    </row>
    <row r="13024" spans="2:8">
      <c r="B13024" s="24"/>
      <c r="C13024" s="24"/>
      <c r="D13024" s="24"/>
      <c r="E13024" s="24"/>
      <c r="F13024" s="29"/>
      <c r="G13024" s="24"/>
      <c r="H13024" s="24"/>
    </row>
    <row r="13025" spans="2:8">
      <c r="B13025" s="24"/>
      <c r="C13025" s="24"/>
      <c r="D13025" s="24"/>
      <c r="E13025" s="24"/>
      <c r="F13025" s="29"/>
      <c r="G13025" s="24"/>
      <c r="H13025" s="24"/>
    </row>
    <row r="13026" spans="2:8">
      <c r="B13026" s="24"/>
      <c r="C13026" s="24"/>
      <c r="D13026" s="24"/>
      <c r="E13026" s="24"/>
      <c r="F13026" s="29"/>
      <c r="G13026" s="24"/>
      <c r="H13026" s="24"/>
    </row>
    <row r="13027" spans="2:8">
      <c r="B13027" s="24"/>
      <c r="C13027" s="24"/>
      <c r="D13027" s="24"/>
      <c r="E13027" s="24"/>
      <c r="F13027" s="29"/>
      <c r="G13027" s="24"/>
      <c r="H13027" s="24"/>
    </row>
    <row r="13028" spans="2:8">
      <c r="B13028" s="24"/>
      <c r="C13028" s="24"/>
      <c r="D13028" s="24"/>
      <c r="E13028" s="24"/>
      <c r="F13028" s="29"/>
      <c r="G13028" s="24"/>
      <c r="H13028" s="24"/>
    </row>
    <row r="13029" spans="2:8">
      <c r="B13029" s="24"/>
      <c r="C13029" s="24"/>
      <c r="D13029" s="24"/>
      <c r="E13029" s="24"/>
      <c r="F13029" s="29"/>
      <c r="G13029" s="24"/>
      <c r="H13029" s="24"/>
    </row>
    <row r="13030" spans="2:8">
      <c r="B13030" s="24"/>
      <c r="C13030" s="24"/>
      <c r="D13030" s="24"/>
      <c r="E13030" s="24"/>
      <c r="F13030" s="29"/>
      <c r="G13030" s="24"/>
      <c r="H13030" s="24"/>
    </row>
    <row r="13031" spans="2:8">
      <c r="B13031" s="24"/>
      <c r="C13031" s="24"/>
      <c r="D13031" s="24"/>
      <c r="E13031" s="24"/>
      <c r="F13031" s="29"/>
      <c r="G13031" s="24"/>
      <c r="H13031" s="24"/>
    </row>
    <row r="13032" spans="2:8">
      <c r="B13032" s="24"/>
      <c r="C13032" s="24"/>
      <c r="D13032" s="24"/>
      <c r="E13032" s="24"/>
      <c r="F13032" s="29"/>
      <c r="G13032" s="24"/>
      <c r="H13032" s="24"/>
    </row>
    <row r="13033" spans="2:8">
      <c r="B13033" s="24"/>
      <c r="C13033" s="24"/>
      <c r="D13033" s="24"/>
      <c r="E13033" s="24"/>
      <c r="F13033" s="29"/>
      <c r="G13033" s="24"/>
      <c r="H13033" s="24"/>
    </row>
    <row r="13034" spans="2:8">
      <c r="B13034" s="24"/>
      <c r="C13034" s="24"/>
      <c r="D13034" s="24"/>
      <c r="E13034" s="24"/>
      <c r="F13034" s="29"/>
      <c r="G13034" s="24"/>
      <c r="H13034" s="24"/>
    </row>
    <row r="13035" spans="2:8">
      <c r="B13035" s="24"/>
      <c r="C13035" s="24"/>
      <c r="D13035" s="24"/>
      <c r="E13035" s="24"/>
      <c r="F13035" s="29"/>
      <c r="G13035" s="24"/>
      <c r="H13035" s="24"/>
    </row>
    <row r="13036" spans="2:8">
      <c r="B13036" s="24"/>
      <c r="C13036" s="24"/>
      <c r="D13036" s="24"/>
      <c r="E13036" s="24"/>
      <c r="F13036" s="29"/>
      <c r="G13036" s="24"/>
      <c r="H13036" s="24"/>
    </row>
    <row r="13037" spans="2:8">
      <c r="B13037" s="24"/>
      <c r="C13037" s="24"/>
      <c r="D13037" s="24"/>
      <c r="E13037" s="24"/>
      <c r="F13037" s="29"/>
      <c r="G13037" s="24"/>
      <c r="H13037" s="24"/>
    </row>
    <row r="13038" spans="2:8">
      <c r="B13038" s="24"/>
      <c r="C13038" s="24"/>
      <c r="D13038" s="24"/>
      <c r="E13038" s="24"/>
      <c r="F13038" s="29"/>
      <c r="G13038" s="24"/>
      <c r="H13038" s="24"/>
    </row>
    <row r="13039" spans="2:8">
      <c r="B13039" s="24"/>
      <c r="C13039" s="24"/>
      <c r="D13039" s="24"/>
      <c r="E13039" s="24"/>
      <c r="F13039" s="29"/>
      <c r="G13039" s="24"/>
      <c r="H13039" s="24"/>
    </row>
    <row r="13040" spans="2:8">
      <c r="B13040" s="24"/>
      <c r="C13040" s="24"/>
      <c r="D13040" s="24"/>
      <c r="E13040" s="24"/>
      <c r="F13040" s="29"/>
      <c r="G13040" s="24"/>
      <c r="H13040" s="24"/>
    </row>
    <row r="13041" spans="2:8">
      <c r="B13041" s="24"/>
      <c r="C13041" s="24"/>
      <c r="D13041" s="24"/>
      <c r="E13041" s="24"/>
      <c r="F13041" s="29"/>
      <c r="G13041" s="24"/>
      <c r="H13041" s="24"/>
    </row>
    <row r="13042" spans="2:8">
      <c r="B13042" s="24"/>
      <c r="C13042" s="24"/>
      <c r="D13042" s="24"/>
      <c r="E13042" s="24"/>
      <c r="F13042" s="29"/>
      <c r="G13042" s="24"/>
      <c r="H13042" s="24"/>
    </row>
    <row r="13043" spans="2:8">
      <c r="B13043" s="24"/>
      <c r="C13043" s="24"/>
      <c r="D13043" s="24"/>
      <c r="E13043" s="24"/>
      <c r="F13043" s="29"/>
      <c r="G13043" s="24"/>
      <c r="H13043" s="24"/>
    </row>
    <row r="13044" spans="2:8">
      <c r="B13044" s="24"/>
      <c r="C13044" s="24"/>
      <c r="D13044" s="24"/>
      <c r="E13044" s="24"/>
      <c r="F13044" s="29"/>
      <c r="G13044" s="24"/>
      <c r="H13044" s="24"/>
    </row>
    <row r="13045" spans="2:8">
      <c r="B13045" s="24"/>
      <c r="C13045" s="24"/>
      <c r="D13045" s="24"/>
      <c r="E13045" s="24"/>
      <c r="F13045" s="29"/>
      <c r="G13045" s="24"/>
      <c r="H13045" s="24"/>
    </row>
    <row r="13046" spans="2:8">
      <c r="B13046" s="24"/>
      <c r="C13046" s="24"/>
      <c r="D13046" s="24"/>
      <c r="E13046" s="24"/>
      <c r="F13046" s="29"/>
      <c r="G13046" s="24"/>
      <c r="H13046" s="24"/>
    </row>
    <row r="13047" spans="2:8">
      <c r="B13047" s="24"/>
      <c r="C13047" s="24"/>
      <c r="D13047" s="24"/>
      <c r="E13047" s="24"/>
      <c r="F13047" s="29"/>
      <c r="G13047" s="24"/>
      <c r="H13047" s="24"/>
    </row>
    <row r="13048" spans="2:8">
      <c r="B13048" s="24"/>
      <c r="C13048" s="24"/>
      <c r="D13048" s="24"/>
      <c r="E13048" s="24"/>
      <c r="F13048" s="29"/>
      <c r="G13048" s="24"/>
      <c r="H13048" s="24"/>
    </row>
    <row r="13049" spans="2:8">
      <c r="B13049" s="24"/>
      <c r="C13049" s="24"/>
      <c r="D13049" s="24"/>
      <c r="E13049" s="24"/>
      <c r="F13049" s="29"/>
      <c r="G13049" s="24"/>
      <c r="H13049" s="24"/>
    </row>
    <row r="13050" spans="2:8">
      <c r="B13050" s="24"/>
      <c r="C13050" s="24"/>
      <c r="D13050" s="24"/>
      <c r="E13050" s="24"/>
      <c r="F13050" s="29"/>
      <c r="G13050" s="24"/>
      <c r="H13050" s="24"/>
    </row>
    <row r="13051" spans="2:8">
      <c r="B13051" s="24"/>
      <c r="C13051" s="24"/>
      <c r="D13051" s="24"/>
      <c r="E13051" s="24"/>
      <c r="F13051" s="29"/>
      <c r="G13051" s="24"/>
      <c r="H13051" s="24"/>
    </row>
    <row r="13052" spans="2:8">
      <c r="B13052" s="24"/>
      <c r="C13052" s="24"/>
      <c r="D13052" s="24"/>
      <c r="E13052" s="24"/>
      <c r="F13052" s="29"/>
      <c r="G13052" s="24"/>
      <c r="H13052" s="24"/>
    </row>
    <row r="13053" spans="2:8">
      <c r="B13053" s="24"/>
      <c r="C13053" s="24"/>
      <c r="D13053" s="24"/>
      <c r="E13053" s="24"/>
      <c r="F13053" s="29"/>
      <c r="G13053" s="24"/>
      <c r="H13053" s="24"/>
    </row>
    <row r="13054" spans="2:8">
      <c r="B13054" s="24"/>
      <c r="C13054" s="24"/>
      <c r="D13054" s="24"/>
      <c r="E13054" s="24"/>
      <c r="F13054" s="29"/>
      <c r="G13054" s="24"/>
      <c r="H13054" s="24"/>
    </row>
    <row r="13055" spans="2:8">
      <c r="B13055" s="24"/>
      <c r="C13055" s="24"/>
      <c r="D13055" s="24"/>
      <c r="E13055" s="24"/>
      <c r="F13055" s="29"/>
      <c r="G13055" s="24"/>
      <c r="H13055" s="24"/>
    </row>
    <row r="13056" spans="2:8">
      <c r="B13056" s="24"/>
      <c r="C13056" s="24"/>
      <c r="D13056" s="24"/>
      <c r="E13056" s="24"/>
      <c r="F13056" s="29"/>
      <c r="G13056" s="24"/>
      <c r="H13056" s="24"/>
    </row>
    <row r="13057" spans="2:8">
      <c r="B13057" s="24"/>
      <c r="C13057" s="24"/>
      <c r="D13057" s="24"/>
      <c r="E13057" s="24"/>
      <c r="F13057" s="29"/>
      <c r="G13057" s="24"/>
      <c r="H13057" s="24"/>
    </row>
    <row r="13058" spans="2:8">
      <c r="B13058" s="24"/>
      <c r="C13058" s="24"/>
      <c r="D13058" s="24"/>
      <c r="E13058" s="24"/>
      <c r="F13058" s="29"/>
      <c r="G13058" s="24"/>
      <c r="H13058" s="24"/>
    </row>
    <row r="13059" spans="2:8">
      <c r="B13059" s="24"/>
      <c r="C13059" s="24"/>
      <c r="D13059" s="24"/>
      <c r="E13059" s="24"/>
      <c r="F13059" s="29"/>
      <c r="G13059" s="24"/>
      <c r="H13059" s="24"/>
    </row>
    <row r="13060" spans="2:8">
      <c r="B13060" s="24"/>
      <c r="C13060" s="24"/>
      <c r="D13060" s="24"/>
      <c r="E13060" s="24"/>
      <c r="F13060" s="29"/>
      <c r="G13060" s="24"/>
      <c r="H13060" s="24"/>
    </row>
    <row r="13061" spans="2:8">
      <c r="B13061" s="24"/>
      <c r="C13061" s="24"/>
      <c r="D13061" s="24"/>
      <c r="E13061" s="24"/>
      <c r="F13061" s="29"/>
      <c r="G13061" s="24"/>
      <c r="H13061" s="24"/>
    </row>
    <row r="13062" spans="2:8">
      <c r="B13062" s="24"/>
      <c r="C13062" s="24"/>
      <c r="D13062" s="24"/>
      <c r="E13062" s="24"/>
      <c r="F13062" s="29"/>
      <c r="G13062" s="24"/>
      <c r="H13062" s="24"/>
    </row>
    <row r="13063" spans="2:8">
      <c r="B13063" s="24"/>
      <c r="C13063" s="24"/>
      <c r="D13063" s="24"/>
      <c r="E13063" s="24"/>
      <c r="F13063" s="29"/>
      <c r="G13063" s="24"/>
      <c r="H13063" s="24"/>
    </row>
    <row r="13064" spans="2:8">
      <c r="B13064" s="24"/>
      <c r="C13064" s="24"/>
      <c r="D13064" s="24"/>
      <c r="E13064" s="24"/>
      <c r="F13064" s="29"/>
      <c r="G13064" s="24"/>
      <c r="H13064" s="24"/>
    </row>
    <row r="13065" spans="2:8">
      <c r="B13065" s="24"/>
      <c r="C13065" s="24"/>
      <c r="D13065" s="24"/>
      <c r="E13065" s="24"/>
      <c r="F13065" s="29"/>
      <c r="G13065" s="24"/>
      <c r="H13065" s="24"/>
    </row>
    <row r="13066" spans="2:8">
      <c r="B13066" s="24"/>
      <c r="C13066" s="24"/>
      <c r="D13066" s="24"/>
      <c r="E13066" s="24"/>
      <c r="F13066" s="29"/>
      <c r="G13066" s="24"/>
      <c r="H13066" s="24"/>
    </row>
    <row r="13067" spans="2:8">
      <c r="B13067" s="24"/>
      <c r="C13067" s="24"/>
      <c r="D13067" s="24"/>
      <c r="E13067" s="24"/>
      <c r="F13067" s="29"/>
      <c r="G13067" s="24"/>
      <c r="H13067" s="24"/>
    </row>
    <row r="13068" spans="2:8">
      <c r="B13068" s="24"/>
      <c r="C13068" s="24"/>
      <c r="D13068" s="24"/>
      <c r="E13068" s="24"/>
      <c r="F13068" s="29"/>
      <c r="G13068" s="24"/>
      <c r="H13068" s="24"/>
    </row>
    <row r="13069" spans="2:8">
      <c r="B13069" s="24"/>
      <c r="C13069" s="24"/>
      <c r="D13069" s="24"/>
      <c r="E13069" s="24"/>
      <c r="F13069" s="29"/>
      <c r="G13069" s="24"/>
      <c r="H13069" s="24"/>
    </row>
    <row r="13070" spans="2:8">
      <c r="B13070" s="24"/>
      <c r="C13070" s="24"/>
      <c r="D13070" s="24"/>
      <c r="E13070" s="24"/>
      <c r="F13070" s="29"/>
      <c r="G13070" s="24"/>
      <c r="H13070" s="24"/>
    </row>
    <row r="13071" spans="2:8">
      <c r="B13071" s="24"/>
      <c r="C13071" s="24"/>
      <c r="D13071" s="24"/>
      <c r="E13071" s="24"/>
      <c r="F13071" s="29"/>
      <c r="G13071" s="24"/>
      <c r="H13071" s="24"/>
    </row>
    <row r="13072" spans="2:8">
      <c r="B13072" s="24"/>
      <c r="C13072" s="24"/>
      <c r="D13072" s="24"/>
      <c r="E13072" s="24"/>
      <c r="F13072" s="29"/>
      <c r="G13072" s="24"/>
      <c r="H13072" s="24"/>
    </row>
    <row r="13073" spans="2:8">
      <c r="B13073" s="24"/>
      <c r="C13073" s="24"/>
      <c r="D13073" s="24"/>
      <c r="E13073" s="24"/>
      <c r="F13073" s="29"/>
      <c r="G13073" s="24"/>
      <c r="H13073" s="24"/>
    </row>
    <row r="13074" spans="2:8">
      <c r="B13074" s="24"/>
      <c r="C13074" s="24"/>
      <c r="D13074" s="24"/>
      <c r="E13074" s="24"/>
      <c r="F13074" s="29"/>
      <c r="G13074" s="24"/>
      <c r="H13074" s="24"/>
    </row>
    <row r="13075" spans="2:8">
      <c r="B13075" s="24"/>
      <c r="C13075" s="24"/>
      <c r="D13075" s="24"/>
      <c r="E13075" s="24"/>
      <c r="F13075" s="29"/>
      <c r="G13075" s="24"/>
      <c r="H13075" s="24"/>
    </row>
    <row r="13076" spans="2:8">
      <c r="B13076" s="24"/>
      <c r="C13076" s="24"/>
      <c r="D13076" s="24"/>
      <c r="E13076" s="24"/>
      <c r="F13076" s="29"/>
      <c r="G13076" s="24"/>
      <c r="H13076" s="24"/>
    </row>
    <row r="13077" spans="2:8">
      <c r="B13077" s="24"/>
      <c r="C13077" s="24"/>
      <c r="D13077" s="24"/>
      <c r="E13077" s="24"/>
      <c r="F13077" s="29"/>
      <c r="G13077" s="24"/>
      <c r="H13077" s="24"/>
    </row>
    <row r="13078" spans="2:8">
      <c r="B13078" s="24"/>
      <c r="C13078" s="24"/>
      <c r="D13078" s="24"/>
      <c r="E13078" s="24"/>
      <c r="F13078" s="29"/>
      <c r="G13078" s="24"/>
      <c r="H13078" s="24"/>
    </row>
    <row r="13079" spans="2:8">
      <c r="B13079" s="24"/>
      <c r="C13079" s="24"/>
      <c r="D13079" s="24"/>
      <c r="E13079" s="24"/>
      <c r="F13079" s="29"/>
      <c r="G13079" s="24"/>
      <c r="H13079" s="24"/>
    </row>
    <row r="13080" spans="2:8">
      <c r="B13080" s="24"/>
      <c r="C13080" s="24"/>
      <c r="D13080" s="24"/>
      <c r="E13080" s="24"/>
      <c r="F13080" s="29"/>
      <c r="G13080" s="24"/>
      <c r="H13080" s="24"/>
    </row>
    <row r="13081" spans="2:8">
      <c r="B13081" s="24"/>
      <c r="C13081" s="24"/>
      <c r="D13081" s="24"/>
      <c r="E13081" s="24"/>
      <c r="F13081" s="29"/>
      <c r="G13081" s="24"/>
      <c r="H13081" s="24"/>
    </row>
    <row r="13082" spans="2:8">
      <c r="B13082" s="24"/>
      <c r="C13082" s="24"/>
      <c r="D13082" s="24"/>
      <c r="E13082" s="24"/>
      <c r="F13082" s="29"/>
      <c r="G13082" s="24"/>
      <c r="H13082" s="24"/>
    </row>
    <row r="13083" spans="2:8">
      <c r="B13083" s="24"/>
      <c r="C13083" s="24"/>
      <c r="D13083" s="24"/>
      <c r="E13083" s="24"/>
      <c r="F13083" s="29"/>
      <c r="G13083" s="24"/>
      <c r="H13083" s="24"/>
    </row>
    <row r="13084" spans="2:8">
      <c r="B13084" s="24"/>
      <c r="C13084" s="24"/>
      <c r="D13084" s="24"/>
      <c r="E13084" s="24"/>
      <c r="F13084" s="29"/>
      <c r="G13084" s="24"/>
      <c r="H13084" s="24"/>
    </row>
    <row r="13085" spans="2:8">
      <c r="B13085" s="24"/>
      <c r="C13085" s="24"/>
      <c r="D13085" s="24"/>
      <c r="E13085" s="24"/>
      <c r="F13085" s="29"/>
      <c r="G13085" s="24"/>
      <c r="H13085" s="24"/>
    </row>
    <row r="13086" spans="2:8">
      <c r="B13086" s="24"/>
      <c r="C13086" s="24"/>
      <c r="D13086" s="24"/>
      <c r="E13086" s="24"/>
      <c r="F13086" s="29"/>
      <c r="G13086" s="24"/>
      <c r="H13086" s="24"/>
    </row>
    <row r="13087" spans="2:8">
      <c r="B13087" s="24"/>
      <c r="C13087" s="24"/>
      <c r="D13087" s="24"/>
      <c r="E13087" s="24"/>
      <c r="F13087" s="29"/>
      <c r="G13087" s="24"/>
      <c r="H13087" s="24"/>
    </row>
    <row r="13088" spans="2:8">
      <c r="B13088" s="24"/>
      <c r="C13088" s="24"/>
      <c r="D13088" s="24"/>
      <c r="E13088" s="24"/>
      <c r="F13088" s="29"/>
      <c r="G13088" s="24"/>
      <c r="H13088" s="24"/>
    </row>
    <row r="13089" spans="2:8">
      <c r="B13089" s="24"/>
      <c r="C13089" s="24"/>
      <c r="D13089" s="24"/>
      <c r="E13089" s="24"/>
      <c r="F13089" s="29"/>
      <c r="G13089" s="24"/>
      <c r="H13089" s="24"/>
    </row>
    <row r="13090" spans="2:8">
      <c r="B13090" s="24"/>
      <c r="C13090" s="24"/>
      <c r="D13090" s="24"/>
      <c r="E13090" s="24"/>
      <c r="F13090" s="29"/>
      <c r="G13090" s="24"/>
      <c r="H13090" s="24"/>
    </row>
    <row r="13091" spans="2:8">
      <c r="B13091" s="24"/>
      <c r="C13091" s="24"/>
      <c r="D13091" s="24"/>
      <c r="E13091" s="24"/>
      <c r="F13091" s="29"/>
      <c r="G13091" s="24"/>
      <c r="H13091" s="24"/>
    </row>
    <row r="13092" spans="2:8">
      <c r="B13092" s="24"/>
      <c r="C13092" s="24"/>
      <c r="D13092" s="24"/>
      <c r="E13092" s="24"/>
      <c r="F13092" s="29"/>
      <c r="G13092" s="24"/>
      <c r="H13092" s="24"/>
    </row>
    <row r="13093" spans="2:8">
      <c r="B13093" s="24"/>
      <c r="C13093" s="24"/>
      <c r="D13093" s="24"/>
      <c r="E13093" s="24"/>
      <c r="F13093" s="29"/>
      <c r="G13093" s="24"/>
      <c r="H13093" s="24"/>
    </row>
    <row r="13094" spans="2:8">
      <c r="B13094" s="24"/>
      <c r="C13094" s="24"/>
      <c r="D13094" s="24"/>
      <c r="E13094" s="24"/>
      <c r="F13094" s="29"/>
      <c r="G13094" s="24"/>
      <c r="H13094" s="24"/>
    </row>
    <row r="13095" spans="2:8">
      <c r="B13095" s="24"/>
      <c r="C13095" s="24"/>
      <c r="D13095" s="24"/>
      <c r="E13095" s="24"/>
      <c r="F13095" s="29"/>
      <c r="G13095" s="24"/>
      <c r="H13095" s="24"/>
    </row>
    <row r="13096" spans="2:8">
      <c r="B13096" s="24"/>
      <c r="C13096" s="24"/>
      <c r="D13096" s="24"/>
      <c r="E13096" s="24"/>
      <c r="F13096" s="29"/>
      <c r="G13096" s="24"/>
      <c r="H13096" s="24"/>
    </row>
    <row r="13097" spans="2:8">
      <c r="B13097" s="24"/>
      <c r="C13097" s="24"/>
      <c r="D13097" s="24"/>
      <c r="E13097" s="24"/>
      <c r="F13097" s="29"/>
      <c r="G13097" s="24"/>
      <c r="H13097" s="24"/>
    </row>
    <row r="13098" spans="2:8">
      <c r="B13098" s="24"/>
      <c r="C13098" s="24"/>
      <c r="D13098" s="24"/>
      <c r="E13098" s="24"/>
      <c r="F13098" s="29"/>
      <c r="G13098" s="24"/>
      <c r="H13098" s="24"/>
    </row>
    <row r="13099" spans="2:8">
      <c r="B13099" s="24"/>
      <c r="C13099" s="24"/>
      <c r="D13099" s="24"/>
      <c r="E13099" s="24"/>
      <c r="F13099" s="29"/>
      <c r="G13099" s="24"/>
      <c r="H13099" s="24"/>
    </row>
    <row r="13100" spans="2:8">
      <c r="B13100" s="24"/>
      <c r="C13100" s="24"/>
      <c r="D13100" s="24"/>
      <c r="E13100" s="24"/>
      <c r="F13100" s="29"/>
      <c r="G13100" s="24"/>
      <c r="H13100" s="24"/>
    </row>
    <row r="13101" spans="2:8">
      <c r="B13101" s="24"/>
      <c r="C13101" s="24"/>
      <c r="D13101" s="24"/>
      <c r="E13101" s="24"/>
      <c r="F13101" s="29"/>
      <c r="G13101" s="24"/>
      <c r="H13101" s="24"/>
    </row>
    <row r="13102" spans="2:8">
      <c r="B13102" s="24"/>
      <c r="C13102" s="24"/>
      <c r="D13102" s="24"/>
      <c r="E13102" s="24"/>
      <c r="F13102" s="29"/>
      <c r="G13102" s="24"/>
      <c r="H13102" s="24"/>
    </row>
    <row r="13103" spans="2:8">
      <c r="B13103" s="24"/>
      <c r="C13103" s="24"/>
      <c r="D13103" s="24"/>
      <c r="E13103" s="24"/>
      <c r="F13103" s="29"/>
      <c r="G13103" s="24"/>
      <c r="H13103" s="24"/>
    </row>
    <row r="13104" spans="2:8">
      <c r="B13104" s="24"/>
      <c r="C13104" s="24"/>
      <c r="D13104" s="24"/>
      <c r="E13104" s="24"/>
      <c r="F13104" s="29"/>
      <c r="G13104" s="24"/>
      <c r="H13104" s="24"/>
    </row>
    <row r="13105" spans="2:8">
      <c r="B13105" s="24"/>
      <c r="C13105" s="24"/>
      <c r="D13105" s="24"/>
      <c r="E13105" s="24"/>
      <c r="F13105" s="29"/>
      <c r="G13105" s="24"/>
      <c r="H13105" s="24"/>
    </row>
    <row r="13106" spans="2:8">
      <c r="B13106" s="24"/>
      <c r="C13106" s="24"/>
      <c r="D13106" s="24"/>
      <c r="E13106" s="24"/>
      <c r="F13106" s="29"/>
      <c r="G13106" s="24"/>
      <c r="H13106" s="24"/>
    </row>
    <row r="13107" spans="2:8">
      <c r="B13107" s="24"/>
      <c r="C13107" s="24"/>
      <c r="D13107" s="24"/>
      <c r="E13107" s="24"/>
      <c r="F13107" s="29"/>
      <c r="G13107" s="24"/>
      <c r="H13107" s="24"/>
    </row>
    <row r="13108" spans="2:8">
      <c r="B13108" s="24"/>
      <c r="C13108" s="24"/>
      <c r="D13108" s="24"/>
      <c r="E13108" s="24"/>
      <c r="F13108" s="29"/>
      <c r="G13108" s="24"/>
      <c r="H13108" s="24"/>
    </row>
    <row r="13109" spans="2:8">
      <c r="B13109" s="24"/>
      <c r="C13109" s="24"/>
      <c r="D13109" s="24"/>
      <c r="E13109" s="24"/>
      <c r="F13109" s="29"/>
      <c r="G13109" s="24"/>
      <c r="H13109" s="24"/>
    </row>
    <row r="13110" spans="2:8">
      <c r="B13110" s="24"/>
      <c r="C13110" s="24"/>
      <c r="D13110" s="24"/>
      <c r="E13110" s="24"/>
      <c r="F13110" s="29"/>
      <c r="G13110" s="24"/>
      <c r="H13110" s="24"/>
    </row>
    <row r="13111" spans="2:8">
      <c r="B13111" s="24"/>
      <c r="C13111" s="24"/>
      <c r="D13111" s="24"/>
      <c r="E13111" s="24"/>
      <c r="F13111" s="29"/>
      <c r="G13111" s="24"/>
      <c r="H13111" s="24"/>
    </row>
    <row r="13112" spans="2:8">
      <c r="B13112" s="24"/>
      <c r="C13112" s="24"/>
      <c r="D13112" s="24"/>
      <c r="E13112" s="24"/>
      <c r="F13112" s="29"/>
      <c r="G13112" s="24"/>
      <c r="H13112" s="24"/>
    </row>
    <row r="13113" spans="2:8">
      <c r="B13113" s="24"/>
      <c r="C13113" s="24"/>
      <c r="D13113" s="24"/>
      <c r="E13113" s="24"/>
      <c r="F13113" s="29"/>
      <c r="G13113" s="24"/>
      <c r="H13113" s="24"/>
    </row>
    <row r="13114" spans="2:8">
      <c r="B13114" s="24"/>
      <c r="C13114" s="24"/>
      <c r="D13114" s="24"/>
      <c r="E13114" s="24"/>
      <c r="F13114" s="29"/>
      <c r="G13114" s="24"/>
      <c r="H13114" s="24"/>
    </row>
    <row r="13115" spans="2:8">
      <c r="B13115" s="24"/>
      <c r="C13115" s="24"/>
      <c r="D13115" s="24"/>
      <c r="E13115" s="24"/>
      <c r="F13115" s="29"/>
      <c r="G13115" s="24"/>
      <c r="H13115" s="24"/>
    </row>
    <row r="13116" spans="2:8">
      <c r="B13116" s="24"/>
      <c r="C13116" s="24"/>
      <c r="D13116" s="24"/>
      <c r="E13116" s="24"/>
      <c r="F13116" s="29"/>
      <c r="G13116" s="24"/>
      <c r="H13116" s="24"/>
    </row>
    <row r="13117" spans="2:8">
      <c r="B13117" s="24"/>
      <c r="C13117" s="24"/>
      <c r="D13117" s="24"/>
      <c r="E13117" s="24"/>
      <c r="F13117" s="29"/>
      <c r="G13117" s="24"/>
      <c r="H13117" s="24"/>
    </row>
    <row r="13118" spans="2:8">
      <c r="B13118" s="24"/>
      <c r="C13118" s="24"/>
      <c r="D13118" s="24"/>
      <c r="E13118" s="24"/>
      <c r="F13118" s="29"/>
      <c r="G13118" s="24"/>
      <c r="H13118" s="24"/>
    </row>
    <row r="13119" spans="2:8">
      <c r="B13119" s="24"/>
      <c r="C13119" s="24"/>
      <c r="D13119" s="24"/>
      <c r="E13119" s="24"/>
      <c r="F13119" s="29"/>
      <c r="G13119" s="24"/>
      <c r="H13119" s="24"/>
    </row>
    <row r="13120" spans="2:8">
      <c r="B13120" s="24"/>
      <c r="C13120" s="24"/>
      <c r="D13120" s="24"/>
      <c r="E13120" s="24"/>
      <c r="F13120" s="29"/>
      <c r="G13120" s="24"/>
      <c r="H13120" s="24"/>
    </row>
    <row r="13121" spans="2:8">
      <c r="B13121" s="24"/>
      <c r="C13121" s="24"/>
      <c r="D13121" s="24"/>
      <c r="E13121" s="24"/>
      <c r="F13121" s="29"/>
      <c r="G13121" s="24"/>
      <c r="H13121" s="24"/>
    </row>
    <row r="13122" spans="2:8">
      <c r="B13122" s="24"/>
      <c r="C13122" s="24"/>
      <c r="D13122" s="24"/>
      <c r="E13122" s="24"/>
      <c r="F13122" s="29"/>
      <c r="G13122" s="24"/>
      <c r="H13122" s="24"/>
    </row>
    <row r="13123" spans="2:8">
      <c r="B13123" s="24"/>
      <c r="C13123" s="24"/>
      <c r="D13123" s="24"/>
      <c r="E13123" s="24"/>
      <c r="F13123" s="29"/>
      <c r="G13123" s="24"/>
      <c r="H13123" s="24"/>
    </row>
    <row r="13124" spans="2:8">
      <c r="B13124" s="24"/>
      <c r="C13124" s="24"/>
      <c r="D13124" s="24"/>
      <c r="E13124" s="24"/>
      <c r="F13124" s="29"/>
      <c r="G13124" s="24"/>
      <c r="H13124" s="24"/>
    </row>
    <row r="13125" spans="2:8">
      <c r="B13125" s="24"/>
      <c r="C13125" s="24"/>
      <c r="D13125" s="24"/>
      <c r="E13125" s="24"/>
      <c r="F13125" s="29"/>
      <c r="G13125" s="24"/>
      <c r="H13125" s="24"/>
    </row>
    <row r="13126" spans="2:8">
      <c r="B13126" s="24"/>
      <c r="C13126" s="24"/>
      <c r="D13126" s="24"/>
      <c r="E13126" s="24"/>
      <c r="F13126" s="29"/>
      <c r="G13126" s="24"/>
      <c r="H13126" s="24"/>
    </row>
    <row r="13127" spans="2:8">
      <c r="B13127" s="24"/>
      <c r="C13127" s="24"/>
      <c r="D13127" s="24"/>
      <c r="E13127" s="24"/>
      <c r="F13127" s="29"/>
      <c r="G13127" s="24"/>
      <c r="H13127" s="24"/>
    </row>
    <row r="13128" spans="2:8">
      <c r="B13128" s="24"/>
      <c r="C13128" s="24"/>
      <c r="D13128" s="24"/>
      <c r="E13128" s="24"/>
      <c r="F13128" s="29"/>
      <c r="G13128" s="24"/>
      <c r="H13128" s="24"/>
    </row>
    <row r="13129" spans="2:8">
      <c r="B13129" s="24"/>
      <c r="C13129" s="24"/>
      <c r="D13129" s="24"/>
      <c r="E13129" s="24"/>
      <c r="F13129" s="29"/>
      <c r="G13129" s="24"/>
      <c r="H13129" s="24"/>
    </row>
    <row r="13130" spans="2:8">
      <c r="B13130" s="24"/>
      <c r="C13130" s="24"/>
      <c r="D13130" s="24"/>
      <c r="E13130" s="24"/>
      <c r="F13130" s="29"/>
      <c r="G13130" s="24"/>
      <c r="H13130" s="24"/>
    </row>
    <row r="13131" spans="2:8">
      <c r="B13131" s="24"/>
      <c r="C13131" s="24"/>
      <c r="D13131" s="24"/>
      <c r="E13131" s="24"/>
      <c r="F13131" s="29"/>
      <c r="G13131" s="24"/>
      <c r="H13131" s="24"/>
    </row>
    <row r="13132" spans="2:8">
      <c r="B13132" s="24"/>
      <c r="C13132" s="24"/>
      <c r="D13132" s="24"/>
      <c r="E13132" s="24"/>
      <c r="F13132" s="29"/>
      <c r="G13132" s="24"/>
      <c r="H13132" s="24"/>
    </row>
    <row r="13133" spans="2:8">
      <c r="B13133" s="24"/>
      <c r="C13133" s="24"/>
      <c r="D13133" s="24"/>
      <c r="E13133" s="24"/>
      <c r="F13133" s="29"/>
      <c r="G13133" s="24"/>
      <c r="H13133" s="24"/>
    </row>
    <row r="13134" spans="2:8">
      <c r="B13134" s="24"/>
      <c r="C13134" s="24"/>
      <c r="D13134" s="24"/>
      <c r="E13134" s="24"/>
      <c r="F13134" s="29"/>
      <c r="G13134" s="24"/>
      <c r="H13134" s="24"/>
    </row>
    <row r="13135" spans="2:8">
      <c r="B13135" s="24"/>
      <c r="C13135" s="24"/>
      <c r="D13135" s="24"/>
      <c r="E13135" s="24"/>
      <c r="F13135" s="29"/>
      <c r="G13135" s="24"/>
      <c r="H13135" s="24"/>
    </row>
    <row r="13136" spans="2:8">
      <c r="B13136" s="24"/>
      <c r="C13136" s="24"/>
      <c r="D13136" s="24"/>
      <c r="E13136" s="24"/>
      <c r="F13136" s="29"/>
      <c r="G13136" s="24"/>
      <c r="H13136" s="24"/>
    </row>
    <row r="13137" spans="2:8">
      <c r="B13137" s="24"/>
      <c r="C13137" s="24"/>
      <c r="D13137" s="24"/>
      <c r="E13137" s="24"/>
      <c r="F13137" s="29"/>
      <c r="G13137" s="24"/>
      <c r="H13137" s="24"/>
    </row>
    <row r="13138" spans="2:8">
      <c r="B13138" s="24"/>
      <c r="C13138" s="24"/>
      <c r="D13138" s="24"/>
      <c r="E13138" s="24"/>
      <c r="F13138" s="29"/>
      <c r="G13138" s="24"/>
      <c r="H13138" s="24"/>
    </row>
    <row r="13139" spans="2:8">
      <c r="B13139" s="24"/>
      <c r="C13139" s="24"/>
      <c r="D13139" s="24"/>
      <c r="E13139" s="24"/>
      <c r="F13139" s="29"/>
      <c r="G13139" s="24"/>
      <c r="H13139" s="24"/>
    </row>
    <row r="13140" spans="2:8">
      <c r="B13140" s="24"/>
      <c r="C13140" s="24"/>
      <c r="D13140" s="24"/>
      <c r="E13140" s="24"/>
      <c r="F13140" s="29"/>
      <c r="G13140" s="24"/>
      <c r="H13140" s="24"/>
    </row>
    <row r="13141" spans="2:8">
      <c r="B13141" s="24"/>
      <c r="C13141" s="24"/>
      <c r="D13141" s="24"/>
      <c r="E13141" s="24"/>
      <c r="F13141" s="29"/>
      <c r="G13141" s="24"/>
      <c r="H13141" s="24"/>
    </row>
    <row r="13142" spans="2:8">
      <c r="B13142" s="24"/>
      <c r="C13142" s="24"/>
      <c r="D13142" s="24"/>
      <c r="E13142" s="24"/>
      <c r="F13142" s="29"/>
      <c r="G13142" s="24"/>
      <c r="H13142" s="24"/>
    </row>
    <row r="13143" spans="2:8">
      <c r="B13143" s="24"/>
      <c r="C13143" s="24"/>
      <c r="D13143" s="24"/>
      <c r="E13143" s="24"/>
      <c r="F13143" s="29"/>
      <c r="G13143" s="24"/>
      <c r="H13143" s="24"/>
    </row>
    <row r="13144" spans="2:8">
      <c r="B13144" s="24"/>
      <c r="C13144" s="24"/>
      <c r="D13144" s="24"/>
      <c r="E13144" s="24"/>
      <c r="F13144" s="29"/>
      <c r="G13144" s="24"/>
      <c r="H13144" s="24"/>
    </row>
    <row r="13145" spans="2:8">
      <c r="B13145" s="24"/>
      <c r="C13145" s="24"/>
      <c r="D13145" s="24"/>
      <c r="E13145" s="24"/>
      <c r="F13145" s="29"/>
      <c r="G13145" s="24"/>
      <c r="H13145" s="24"/>
    </row>
    <row r="13146" spans="2:8">
      <c r="B13146" s="24"/>
      <c r="C13146" s="24"/>
      <c r="D13146" s="24"/>
      <c r="E13146" s="24"/>
      <c r="F13146" s="29"/>
      <c r="G13146" s="24"/>
      <c r="H13146" s="24"/>
    </row>
    <row r="13147" spans="2:8">
      <c r="B13147" s="24"/>
      <c r="C13147" s="24"/>
      <c r="D13147" s="24"/>
      <c r="E13147" s="24"/>
      <c r="F13147" s="29"/>
      <c r="G13147" s="24"/>
      <c r="H13147" s="24"/>
    </row>
    <row r="13148" spans="2:8">
      <c r="B13148" s="24"/>
      <c r="C13148" s="24"/>
      <c r="D13148" s="24"/>
      <c r="E13148" s="24"/>
      <c r="F13148" s="29"/>
      <c r="G13148" s="24"/>
      <c r="H13148" s="24"/>
    </row>
    <row r="13149" spans="2:8">
      <c r="B13149" s="24"/>
      <c r="C13149" s="24"/>
      <c r="D13149" s="24"/>
      <c r="E13149" s="24"/>
      <c r="F13149" s="29"/>
      <c r="G13149" s="24"/>
      <c r="H13149" s="24"/>
    </row>
    <row r="13150" spans="2:8">
      <c r="B13150" s="24"/>
      <c r="C13150" s="24"/>
      <c r="D13150" s="24"/>
      <c r="E13150" s="24"/>
      <c r="F13150" s="29"/>
      <c r="G13150" s="24"/>
      <c r="H13150" s="24"/>
    </row>
    <row r="13151" spans="2:8">
      <c r="B13151" s="24"/>
      <c r="C13151" s="24"/>
      <c r="D13151" s="24"/>
      <c r="E13151" s="24"/>
      <c r="F13151" s="29"/>
      <c r="G13151" s="24"/>
      <c r="H13151" s="24"/>
    </row>
    <row r="13152" spans="2:8">
      <c r="B13152" s="24"/>
      <c r="C13152" s="24"/>
      <c r="D13152" s="24"/>
      <c r="E13152" s="24"/>
      <c r="F13152" s="29"/>
      <c r="G13152" s="24"/>
      <c r="H13152" s="24"/>
    </row>
    <row r="13153" spans="2:8">
      <c r="B13153" s="24"/>
      <c r="C13153" s="24"/>
      <c r="D13153" s="24"/>
      <c r="E13153" s="24"/>
      <c r="F13153" s="29"/>
      <c r="G13153" s="24"/>
      <c r="H13153" s="24"/>
    </row>
    <row r="13154" spans="2:8">
      <c r="B13154" s="24"/>
      <c r="C13154" s="24"/>
      <c r="D13154" s="24"/>
      <c r="E13154" s="24"/>
      <c r="F13154" s="29"/>
      <c r="G13154" s="24"/>
      <c r="H13154" s="24"/>
    </row>
    <row r="13155" spans="2:8">
      <c r="B13155" s="24"/>
      <c r="C13155" s="24"/>
      <c r="D13155" s="24"/>
      <c r="E13155" s="24"/>
      <c r="F13155" s="29"/>
      <c r="G13155" s="24"/>
      <c r="H13155" s="24"/>
    </row>
    <row r="13156" spans="2:8">
      <c r="B13156" s="24"/>
      <c r="C13156" s="24"/>
      <c r="D13156" s="24"/>
      <c r="E13156" s="24"/>
      <c r="F13156" s="29"/>
      <c r="G13156" s="24"/>
      <c r="H13156" s="24"/>
    </row>
    <row r="13157" spans="2:8">
      <c r="B13157" s="24"/>
      <c r="C13157" s="24"/>
      <c r="D13157" s="24"/>
      <c r="E13157" s="24"/>
      <c r="F13157" s="29"/>
      <c r="G13157" s="24"/>
      <c r="H13157" s="24"/>
    </row>
    <row r="13158" spans="2:8">
      <c r="B13158" s="24"/>
      <c r="C13158" s="24"/>
      <c r="D13158" s="24"/>
      <c r="E13158" s="24"/>
      <c r="F13158" s="29"/>
      <c r="G13158" s="24"/>
      <c r="H13158" s="24"/>
    </row>
    <row r="13159" spans="2:8">
      <c r="B13159" s="24"/>
      <c r="C13159" s="24"/>
      <c r="D13159" s="24"/>
      <c r="E13159" s="24"/>
      <c r="F13159" s="29"/>
      <c r="G13159" s="24"/>
      <c r="H13159" s="24"/>
    </row>
    <row r="13160" spans="2:8">
      <c r="B13160" s="24"/>
      <c r="C13160" s="24"/>
      <c r="D13160" s="24"/>
      <c r="E13160" s="24"/>
      <c r="F13160" s="29"/>
      <c r="G13160" s="24"/>
      <c r="H13160" s="24"/>
    </row>
    <row r="13161" spans="2:8">
      <c r="B13161" s="24"/>
      <c r="C13161" s="24"/>
      <c r="D13161" s="24"/>
      <c r="E13161" s="24"/>
      <c r="F13161" s="29"/>
      <c r="G13161" s="24"/>
      <c r="H13161" s="24"/>
    </row>
    <row r="13162" spans="2:8">
      <c r="B13162" s="24"/>
      <c r="C13162" s="24"/>
      <c r="D13162" s="24"/>
      <c r="E13162" s="24"/>
      <c r="F13162" s="29"/>
      <c r="G13162" s="24"/>
      <c r="H13162" s="24"/>
    </row>
    <row r="13163" spans="2:8">
      <c r="B13163" s="24"/>
      <c r="C13163" s="24"/>
      <c r="D13163" s="24"/>
      <c r="E13163" s="24"/>
      <c r="F13163" s="29"/>
      <c r="G13163" s="24"/>
      <c r="H13163" s="24"/>
    </row>
    <row r="13164" spans="2:8">
      <c r="B13164" s="24"/>
      <c r="C13164" s="24"/>
      <c r="D13164" s="24"/>
      <c r="E13164" s="24"/>
      <c r="F13164" s="29"/>
      <c r="G13164" s="24"/>
      <c r="H13164" s="24"/>
    </row>
    <row r="13165" spans="2:8">
      <c r="B13165" s="24"/>
      <c r="C13165" s="24"/>
      <c r="D13165" s="24"/>
      <c r="E13165" s="24"/>
      <c r="F13165" s="29"/>
      <c r="G13165" s="24"/>
      <c r="H13165" s="24"/>
    </row>
    <row r="13166" spans="2:8">
      <c r="B13166" s="24"/>
      <c r="C13166" s="24"/>
      <c r="D13166" s="24"/>
      <c r="E13166" s="24"/>
      <c r="F13166" s="29"/>
      <c r="G13166" s="24"/>
      <c r="H13166" s="24"/>
    </row>
    <row r="13167" spans="2:8">
      <c r="B13167" s="24"/>
      <c r="C13167" s="24"/>
      <c r="D13167" s="24"/>
      <c r="E13167" s="24"/>
      <c r="F13167" s="29"/>
      <c r="G13167" s="24"/>
      <c r="H13167" s="24"/>
    </row>
    <row r="13168" spans="2:8">
      <c r="B13168" s="24"/>
      <c r="C13168" s="24"/>
      <c r="D13168" s="24"/>
      <c r="E13168" s="24"/>
      <c r="F13168" s="29"/>
      <c r="G13168" s="24"/>
      <c r="H13168" s="24"/>
    </row>
    <row r="13169" spans="2:8">
      <c r="B13169" s="24"/>
      <c r="C13169" s="24"/>
      <c r="D13169" s="24"/>
      <c r="E13169" s="24"/>
      <c r="F13169" s="29"/>
      <c r="G13169" s="24"/>
      <c r="H13169" s="24"/>
    </row>
    <row r="13170" spans="2:8">
      <c r="B13170" s="24"/>
      <c r="C13170" s="24"/>
      <c r="D13170" s="24"/>
      <c r="E13170" s="24"/>
      <c r="F13170" s="29"/>
      <c r="G13170" s="24"/>
      <c r="H13170" s="24"/>
    </row>
    <row r="13171" spans="2:8">
      <c r="B13171" s="24"/>
      <c r="C13171" s="24"/>
      <c r="D13171" s="24"/>
      <c r="E13171" s="24"/>
      <c r="F13171" s="29"/>
      <c r="G13171" s="24"/>
      <c r="H13171" s="24"/>
    </row>
    <row r="13172" spans="2:8">
      <c r="B13172" s="24"/>
      <c r="C13172" s="24"/>
      <c r="D13172" s="24"/>
      <c r="E13172" s="24"/>
      <c r="F13172" s="29"/>
      <c r="G13172" s="24"/>
      <c r="H13172" s="24"/>
    </row>
    <row r="13173" spans="2:8">
      <c r="B13173" s="24"/>
      <c r="C13173" s="24"/>
      <c r="D13173" s="24"/>
      <c r="E13173" s="24"/>
      <c r="F13173" s="29"/>
      <c r="G13173" s="24"/>
      <c r="H13173" s="24"/>
    </row>
    <row r="13174" spans="2:8">
      <c r="B13174" s="24"/>
      <c r="C13174" s="24"/>
      <c r="D13174" s="24"/>
      <c r="E13174" s="24"/>
      <c r="F13174" s="29"/>
      <c r="G13174" s="24"/>
      <c r="H13174" s="24"/>
    </row>
    <row r="13175" spans="2:8">
      <c r="B13175" s="24"/>
      <c r="C13175" s="24"/>
      <c r="D13175" s="24"/>
      <c r="E13175" s="24"/>
      <c r="F13175" s="29"/>
      <c r="G13175" s="24"/>
      <c r="H13175" s="24"/>
    </row>
    <row r="13176" spans="2:8">
      <c r="B13176" s="24"/>
      <c r="C13176" s="24"/>
      <c r="D13176" s="24"/>
      <c r="E13176" s="24"/>
      <c r="F13176" s="29"/>
      <c r="G13176" s="24"/>
      <c r="H13176" s="24"/>
    </row>
    <row r="13177" spans="2:8">
      <c r="B13177" s="24"/>
      <c r="C13177" s="24"/>
      <c r="D13177" s="24"/>
      <c r="E13177" s="24"/>
      <c r="F13177" s="29"/>
      <c r="G13177" s="24"/>
      <c r="H13177" s="24"/>
    </row>
    <row r="13178" spans="2:8">
      <c r="B13178" s="24"/>
      <c r="C13178" s="24"/>
      <c r="D13178" s="24"/>
      <c r="E13178" s="24"/>
      <c r="F13178" s="29"/>
      <c r="G13178" s="24"/>
      <c r="H13178" s="24"/>
    </row>
    <row r="13179" spans="2:8">
      <c r="B13179" s="24"/>
      <c r="C13179" s="24"/>
      <c r="D13179" s="24"/>
      <c r="E13179" s="24"/>
      <c r="F13179" s="29"/>
      <c r="G13179" s="24"/>
      <c r="H13179" s="24"/>
    </row>
    <row r="13180" spans="2:8">
      <c r="B13180" s="24"/>
      <c r="C13180" s="24"/>
      <c r="D13180" s="24"/>
      <c r="E13180" s="24"/>
      <c r="F13180" s="29"/>
      <c r="G13180" s="24"/>
      <c r="H13180" s="24"/>
    </row>
    <row r="13181" spans="2:8">
      <c r="B13181" s="24"/>
      <c r="C13181" s="24"/>
      <c r="D13181" s="24"/>
      <c r="E13181" s="24"/>
      <c r="F13181" s="29"/>
      <c r="G13181" s="24"/>
      <c r="H13181" s="24"/>
    </row>
    <row r="13182" spans="2:8">
      <c r="B13182" s="24"/>
      <c r="C13182" s="24"/>
      <c r="D13182" s="24"/>
      <c r="E13182" s="24"/>
      <c r="F13182" s="29"/>
      <c r="G13182" s="24"/>
      <c r="H13182" s="24"/>
    </row>
    <row r="13183" spans="2:8">
      <c r="B13183" s="24"/>
      <c r="C13183" s="24"/>
      <c r="D13183" s="24"/>
      <c r="E13183" s="24"/>
      <c r="F13183" s="29"/>
      <c r="G13183" s="24"/>
      <c r="H13183" s="24"/>
    </row>
    <row r="13184" spans="2:8">
      <c r="B13184" s="24"/>
      <c r="C13184" s="24"/>
      <c r="D13184" s="24"/>
      <c r="E13184" s="24"/>
      <c r="F13184" s="29"/>
      <c r="G13184" s="24"/>
      <c r="H13184" s="24"/>
    </row>
    <row r="13185" spans="2:8">
      <c r="B13185" s="24"/>
      <c r="C13185" s="24"/>
      <c r="D13185" s="24"/>
      <c r="E13185" s="24"/>
      <c r="F13185" s="29"/>
      <c r="G13185" s="24"/>
      <c r="H13185" s="24"/>
    </row>
    <row r="13186" spans="2:8">
      <c r="B13186" s="24"/>
      <c r="C13186" s="24"/>
      <c r="D13186" s="24"/>
      <c r="E13186" s="24"/>
      <c r="F13186" s="29"/>
      <c r="G13186" s="24"/>
      <c r="H13186" s="24"/>
    </row>
    <row r="13187" spans="2:8">
      <c r="B13187" s="24"/>
      <c r="C13187" s="24"/>
      <c r="D13187" s="24"/>
      <c r="E13187" s="24"/>
      <c r="F13187" s="29"/>
      <c r="G13187" s="24"/>
      <c r="H13187" s="24"/>
    </row>
    <row r="13188" spans="2:8">
      <c r="B13188" s="24"/>
      <c r="C13188" s="24"/>
      <c r="D13188" s="24"/>
      <c r="E13188" s="24"/>
      <c r="F13188" s="29"/>
      <c r="G13188" s="24"/>
      <c r="H13188" s="24"/>
    </row>
    <row r="13189" spans="2:8">
      <c r="B13189" s="24"/>
      <c r="C13189" s="24"/>
      <c r="D13189" s="24"/>
      <c r="E13189" s="24"/>
      <c r="F13189" s="29"/>
      <c r="G13189" s="24"/>
      <c r="H13189" s="24"/>
    </row>
    <row r="13190" spans="2:8">
      <c r="B13190" s="24"/>
      <c r="C13190" s="24"/>
      <c r="D13190" s="24"/>
      <c r="E13190" s="24"/>
      <c r="F13190" s="29"/>
      <c r="G13190" s="24"/>
      <c r="H13190" s="24"/>
    </row>
    <row r="13191" spans="2:8">
      <c r="B13191" s="24"/>
      <c r="C13191" s="24"/>
      <c r="D13191" s="24"/>
      <c r="E13191" s="24"/>
      <c r="F13191" s="29"/>
      <c r="G13191" s="24"/>
      <c r="H13191" s="24"/>
    </row>
    <row r="13192" spans="2:8">
      <c r="B13192" s="24"/>
      <c r="C13192" s="24"/>
      <c r="D13192" s="24"/>
      <c r="E13192" s="24"/>
      <c r="F13192" s="29"/>
      <c r="G13192" s="24"/>
      <c r="H13192" s="24"/>
    </row>
    <row r="13193" spans="2:8">
      <c r="B13193" s="24"/>
      <c r="C13193" s="24"/>
      <c r="D13193" s="24"/>
      <c r="E13193" s="24"/>
      <c r="F13193" s="29"/>
      <c r="G13193" s="24"/>
      <c r="H13193" s="24"/>
    </row>
    <row r="13194" spans="2:8">
      <c r="B13194" s="24"/>
      <c r="C13194" s="24"/>
      <c r="D13194" s="24"/>
      <c r="E13194" s="24"/>
      <c r="F13194" s="29"/>
      <c r="G13194" s="24"/>
      <c r="H13194" s="24"/>
    </row>
    <row r="13195" spans="2:8">
      <c r="B13195" s="24"/>
      <c r="C13195" s="24"/>
      <c r="D13195" s="24"/>
      <c r="E13195" s="24"/>
      <c r="F13195" s="29"/>
      <c r="G13195" s="24"/>
      <c r="H13195" s="24"/>
    </row>
    <row r="13196" spans="2:8">
      <c r="B13196" s="24"/>
      <c r="C13196" s="24"/>
      <c r="D13196" s="24"/>
      <c r="E13196" s="24"/>
      <c r="F13196" s="29"/>
      <c r="G13196" s="24"/>
      <c r="H13196" s="24"/>
    </row>
    <row r="13197" spans="2:8">
      <c r="B13197" s="24"/>
      <c r="C13197" s="24"/>
      <c r="D13197" s="24"/>
      <c r="E13197" s="24"/>
      <c r="F13197" s="29"/>
      <c r="G13197" s="24"/>
      <c r="H13197" s="24"/>
    </row>
    <row r="13198" spans="2:8">
      <c r="B13198" s="24"/>
      <c r="C13198" s="24"/>
      <c r="D13198" s="24"/>
      <c r="E13198" s="24"/>
      <c r="F13198" s="29"/>
      <c r="G13198" s="24"/>
      <c r="H13198" s="24"/>
    </row>
    <row r="13199" spans="2:8">
      <c r="B13199" s="24"/>
      <c r="C13199" s="24"/>
      <c r="D13199" s="24"/>
      <c r="E13199" s="24"/>
      <c r="F13199" s="29"/>
      <c r="G13199" s="24"/>
      <c r="H13199" s="24"/>
    </row>
    <row r="13200" spans="2:8">
      <c r="B13200" s="24"/>
      <c r="C13200" s="24"/>
      <c r="D13200" s="24"/>
      <c r="E13200" s="24"/>
      <c r="F13200" s="29"/>
      <c r="G13200" s="24"/>
      <c r="H13200" s="24"/>
    </row>
    <row r="13201" spans="2:8">
      <c r="B13201" s="24"/>
      <c r="C13201" s="24"/>
      <c r="D13201" s="24"/>
      <c r="E13201" s="24"/>
      <c r="F13201" s="29"/>
      <c r="G13201" s="24"/>
      <c r="H13201" s="24"/>
    </row>
    <row r="13202" spans="2:8">
      <c r="B13202" s="24"/>
      <c r="C13202" s="24"/>
      <c r="D13202" s="24"/>
      <c r="E13202" s="24"/>
      <c r="F13202" s="29"/>
      <c r="G13202" s="24"/>
      <c r="H13202" s="24"/>
    </row>
    <row r="13203" spans="2:8">
      <c r="B13203" s="24"/>
      <c r="C13203" s="24"/>
      <c r="D13203" s="24"/>
      <c r="E13203" s="24"/>
      <c r="F13203" s="29"/>
      <c r="G13203" s="24"/>
      <c r="H13203" s="24"/>
    </row>
    <row r="13204" spans="2:8">
      <c r="B13204" s="24"/>
      <c r="C13204" s="24"/>
      <c r="D13204" s="24"/>
      <c r="E13204" s="24"/>
      <c r="F13204" s="29"/>
      <c r="G13204" s="24"/>
      <c r="H13204" s="24"/>
    </row>
    <row r="13205" spans="2:8">
      <c r="B13205" s="24"/>
      <c r="C13205" s="24"/>
      <c r="D13205" s="24"/>
      <c r="E13205" s="24"/>
      <c r="F13205" s="29"/>
      <c r="G13205" s="24"/>
      <c r="H13205" s="24"/>
    </row>
    <row r="13206" spans="2:8">
      <c r="B13206" s="24"/>
      <c r="C13206" s="24"/>
      <c r="D13206" s="24"/>
      <c r="E13206" s="24"/>
      <c r="F13206" s="29"/>
      <c r="G13206" s="24"/>
      <c r="H13206" s="24"/>
    </row>
    <row r="13207" spans="2:8">
      <c r="B13207" s="24"/>
      <c r="C13207" s="24"/>
      <c r="D13207" s="24"/>
      <c r="E13207" s="24"/>
      <c r="F13207" s="29"/>
      <c r="G13207" s="24"/>
      <c r="H13207" s="24"/>
    </row>
    <row r="13208" spans="2:8">
      <c r="B13208" s="24"/>
      <c r="C13208" s="24"/>
      <c r="D13208" s="24"/>
      <c r="E13208" s="24"/>
      <c r="F13208" s="29"/>
      <c r="G13208" s="24"/>
      <c r="H13208" s="24"/>
    </row>
    <row r="13209" spans="2:8">
      <c r="B13209" s="24"/>
      <c r="C13209" s="24"/>
      <c r="D13209" s="24"/>
      <c r="E13209" s="24"/>
      <c r="F13209" s="29"/>
      <c r="G13209" s="24"/>
      <c r="H13209" s="24"/>
    </row>
    <row r="13210" spans="2:8">
      <c r="B13210" s="24"/>
      <c r="C13210" s="24"/>
      <c r="D13210" s="24"/>
      <c r="E13210" s="24"/>
      <c r="F13210" s="29"/>
      <c r="G13210" s="24"/>
      <c r="H13210" s="24"/>
    </row>
    <row r="13211" spans="2:8">
      <c r="B13211" s="24"/>
      <c r="C13211" s="24"/>
      <c r="D13211" s="24"/>
      <c r="E13211" s="24"/>
      <c r="F13211" s="29"/>
      <c r="G13211" s="24"/>
      <c r="H13211" s="24"/>
    </row>
    <row r="13212" spans="2:8">
      <c r="B13212" s="24"/>
      <c r="C13212" s="24"/>
      <c r="D13212" s="24"/>
      <c r="E13212" s="24"/>
      <c r="F13212" s="29"/>
      <c r="G13212" s="24"/>
      <c r="H13212" s="24"/>
    </row>
    <row r="13213" spans="2:8">
      <c r="B13213" s="24"/>
      <c r="C13213" s="24"/>
      <c r="D13213" s="24"/>
      <c r="E13213" s="24"/>
      <c r="F13213" s="29"/>
      <c r="G13213" s="24"/>
      <c r="H13213" s="24"/>
    </row>
    <row r="13214" spans="2:8">
      <c r="B13214" s="24"/>
      <c r="C13214" s="24"/>
      <c r="D13214" s="24"/>
      <c r="E13214" s="24"/>
      <c r="F13214" s="29"/>
      <c r="G13214" s="24"/>
      <c r="H13214" s="24"/>
    </row>
    <row r="13215" spans="2:8">
      <c r="B13215" s="24"/>
      <c r="C13215" s="24"/>
      <c r="D13215" s="24"/>
      <c r="E13215" s="24"/>
      <c r="F13215" s="29"/>
      <c r="G13215" s="24"/>
      <c r="H13215" s="24"/>
    </row>
    <row r="13216" spans="2:8">
      <c r="B13216" s="24"/>
      <c r="C13216" s="24"/>
      <c r="D13216" s="24"/>
      <c r="E13216" s="24"/>
      <c r="F13216" s="29"/>
      <c r="G13216" s="24"/>
      <c r="H13216" s="24"/>
    </row>
    <row r="13217" spans="2:8">
      <c r="B13217" s="24"/>
      <c r="C13217" s="24"/>
      <c r="D13217" s="24"/>
      <c r="E13217" s="24"/>
      <c r="F13217" s="29"/>
      <c r="G13217" s="24"/>
      <c r="H13217" s="24"/>
    </row>
    <row r="13218" spans="2:8">
      <c r="B13218" s="24"/>
      <c r="C13218" s="24"/>
      <c r="D13218" s="24"/>
      <c r="E13218" s="24"/>
      <c r="F13218" s="29"/>
      <c r="G13218" s="24"/>
      <c r="H13218" s="24"/>
    </row>
    <row r="13219" spans="2:8">
      <c r="B13219" s="24"/>
      <c r="C13219" s="24"/>
      <c r="D13219" s="24"/>
      <c r="E13219" s="24"/>
      <c r="F13219" s="29"/>
      <c r="G13219" s="24"/>
      <c r="H13219" s="24"/>
    </row>
    <row r="13220" spans="2:8">
      <c r="B13220" s="24"/>
      <c r="C13220" s="24"/>
      <c r="D13220" s="24"/>
      <c r="E13220" s="24"/>
      <c r="F13220" s="29"/>
      <c r="G13220" s="24"/>
      <c r="H13220" s="24"/>
    </row>
    <row r="13221" spans="2:8">
      <c r="B13221" s="24"/>
      <c r="C13221" s="24"/>
      <c r="D13221" s="24"/>
      <c r="E13221" s="24"/>
      <c r="F13221" s="29"/>
      <c r="G13221" s="24"/>
      <c r="H13221" s="24"/>
    </row>
    <row r="13222" spans="2:8">
      <c r="B13222" s="24"/>
      <c r="C13222" s="24"/>
      <c r="D13222" s="24"/>
      <c r="E13222" s="24"/>
      <c r="F13222" s="29"/>
      <c r="G13222" s="24"/>
      <c r="H13222" s="24"/>
    </row>
    <row r="13223" spans="2:8">
      <c r="B13223" s="24"/>
      <c r="C13223" s="24"/>
      <c r="D13223" s="24"/>
      <c r="E13223" s="24"/>
      <c r="F13223" s="29"/>
      <c r="G13223" s="24"/>
      <c r="H13223" s="24"/>
    </row>
    <row r="13224" spans="2:8">
      <c r="B13224" s="24"/>
      <c r="C13224" s="24"/>
      <c r="D13224" s="24"/>
      <c r="E13224" s="24"/>
      <c r="F13224" s="29"/>
      <c r="G13224" s="24"/>
      <c r="H13224" s="24"/>
    </row>
    <row r="13225" spans="2:8">
      <c r="B13225" s="24"/>
      <c r="C13225" s="24"/>
      <c r="D13225" s="24"/>
      <c r="E13225" s="24"/>
      <c r="F13225" s="29"/>
      <c r="G13225" s="24"/>
      <c r="H13225" s="24"/>
    </row>
    <row r="13226" spans="2:8">
      <c r="B13226" s="24"/>
      <c r="C13226" s="24"/>
      <c r="D13226" s="24"/>
      <c r="E13226" s="24"/>
      <c r="F13226" s="29"/>
      <c r="G13226" s="24"/>
      <c r="H13226" s="24"/>
    </row>
    <row r="13227" spans="2:8">
      <c r="B13227" s="24"/>
      <c r="C13227" s="24"/>
      <c r="D13227" s="24"/>
      <c r="E13227" s="24"/>
      <c r="F13227" s="29"/>
      <c r="G13227" s="24"/>
      <c r="H13227" s="24"/>
    </row>
    <row r="13228" spans="2:8">
      <c r="B13228" s="24"/>
      <c r="C13228" s="24"/>
      <c r="D13228" s="24"/>
      <c r="E13228" s="24"/>
      <c r="F13228" s="29"/>
      <c r="G13228" s="24"/>
      <c r="H13228" s="24"/>
    </row>
    <row r="13229" spans="2:8">
      <c r="B13229" s="24"/>
      <c r="C13229" s="24"/>
      <c r="D13229" s="24"/>
      <c r="E13229" s="24"/>
      <c r="F13229" s="29"/>
      <c r="G13229" s="24"/>
      <c r="H13229" s="24"/>
    </row>
    <row r="13230" spans="2:8">
      <c r="B13230" s="24"/>
      <c r="C13230" s="24"/>
      <c r="D13230" s="24"/>
      <c r="E13230" s="24"/>
      <c r="F13230" s="29"/>
      <c r="G13230" s="24"/>
      <c r="H13230" s="24"/>
    </row>
    <row r="13231" spans="2:8">
      <c r="B13231" s="24"/>
      <c r="C13231" s="24"/>
      <c r="D13231" s="24"/>
      <c r="E13231" s="24"/>
      <c r="F13231" s="29"/>
      <c r="G13231" s="24"/>
      <c r="H13231" s="24"/>
    </row>
    <row r="13232" spans="2:8">
      <c r="B13232" s="24"/>
      <c r="C13232" s="24"/>
      <c r="D13232" s="24"/>
      <c r="E13232" s="24"/>
      <c r="F13232" s="29"/>
      <c r="G13232" s="24"/>
      <c r="H13232" s="24"/>
    </row>
    <row r="13233" spans="2:8">
      <c r="B13233" s="24"/>
      <c r="C13233" s="24"/>
      <c r="D13233" s="24"/>
      <c r="E13233" s="24"/>
      <c r="F13233" s="29"/>
      <c r="G13233" s="24"/>
      <c r="H13233" s="24"/>
    </row>
    <row r="13234" spans="2:8">
      <c r="B13234" s="24"/>
      <c r="C13234" s="24"/>
      <c r="D13234" s="24"/>
      <c r="E13234" s="24"/>
      <c r="F13234" s="29"/>
      <c r="G13234" s="24"/>
      <c r="H13234" s="24"/>
    </row>
    <row r="13235" spans="2:8">
      <c r="B13235" s="24"/>
      <c r="C13235" s="24"/>
      <c r="D13235" s="24"/>
      <c r="E13235" s="24"/>
      <c r="F13235" s="29"/>
      <c r="G13235" s="24"/>
      <c r="H13235" s="24"/>
    </row>
    <row r="13236" spans="2:8">
      <c r="B13236" s="24"/>
      <c r="C13236" s="24"/>
      <c r="D13236" s="24"/>
      <c r="E13236" s="24"/>
      <c r="F13236" s="29"/>
      <c r="G13236" s="24"/>
      <c r="H13236" s="24"/>
    </row>
    <row r="13237" spans="2:8">
      <c r="B13237" s="24"/>
      <c r="C13237" s="24"/>
      <c r="D13237" s="24"/>
      <c r="E13237" s="24"/>
      <c r="F13237" s="29"/>
      <c r="G13237" s="24"/>
      <c r="H13237" s="24"/>
    </row>
    <row r="13238" spans="2:8">
      <c r="B13238" s="24"/>
      <c r="C13238" s="24"/>
      <c r="D13238" s="24"/>
      <c r="E13238" s="24"/>
      <c r="F13238" s="29"/>
      <c r="G13238" s="24"/>
      <c r="H13238" s="24"/>
    </row>
    <row r="13239" spans="2:8">
      <c r="B13239" s="24"/>
      <c r="C13239" s="24"/>
      <c r="D13239" s="24"/>
      <c r="E13239" s="24"/>
      <c r="F13239" s="29"/>
      <c r="G13239" s="24"/>
      <c r="H13239" s="24"/>
    </row>
    <row r="13240" spans="2:8">
      <c r="B13240" s="24"/>
      <c r="C13240" s="24"/>
      <c r="D13240" s="24"/>
      <c r="E13240" s="24"/>
      <c r="F13240" s="29"/>
      <c r="G13240" s="24"/>
      <c r="H13240" s="24"/>
    </row>
    <row r="13241" spans="2:8">
      <c r="B13241" s="24"/>
      <c r="C13241" s="24"/>
      <c r="D13241" s="24"/>
      <c r="E13241" s="24"/>
      <c r="F13241" s="29"/>
      <c r="G13241" s="24"/>
      <c r="H13241" s="24"/>
    </row>
    <row r="13242" spans="2:8">
      <c r="B13242" s="24"/>
      <c r="C13242" s="24"/>
      <c r="D13242" s="24"/>
      <c r="E13242" s="24"/>
      <c r="F13242" s="29"/>
      <c r="G13242" s="24"/>
      <c r="H13242" s="24"/>
    </row>
    <row r="13243" spans="2:8">
      <c r="B13243" s="24"/>
      <c r="C13243" s="24"/>
      <c r="D13243" s="24"/>
      <c r="E13243" s="24"/>
      <c r="F13243" s="29"/>
      <c r="G13243" s="24"/>
      <c r="H13243" s="24"/>
    </row>
    <row r="13244" spans="2:8">
      <c r="B13244" s="24"/>
      <c r="C13244" s="24"/>
      <c r="D13244" s="24"/>
      <c r="E13244" s="24"/>
      <c r="F13244" s="29"/>
      <c r="G13244" s="24"/>
      <c r="H13244" s="24"/>
    </row>
    <row r="13245" spans="2:8">
      <c r="B13245" s="24"/>
      <c r="C13245" s="24"/>
      <c r="D13245" s="24"/>
      <c r="E13245" s="24"/>
      <c r="F13245" s="29"/>
      <c r="G13245" s="24"/>
      <c r="H13245" s="24"/>
    </row>
    <row r="13246" spans="2:8">
      <c r="B13246" s="24"/>
      <c r="C13246" s="24"/>
      <c r="D13246" s="24"/>
      <c r="E13246" s="24"/>
      <c r="F13246" s="29"/>
      <c r="G13246" s="24"/>
      <c r="H13246" s="24"/>
    </row>
    <row r="13247" spans="2:8">
      <c r="B13247" s="24"/>
      <c r="C13247" s="24"/>
      <c r="D13247" s="24"/>
      <c r="E13247" s="24"/>
      <c r="F13247" s="29"/>
      <c r="G13247" s="24"/>
      <c r="H13247" s="24"/>
    </row>
    <row r="13248" spans="2:8">
      <c r="B13248" s="24"/>
      <c r="C13248" s="24"/>
      <c r="D13248" s="24"/>
      <c r="E13248" s="24"/>
      <c r="F13248" s="29"/>
      <c r="G13248" s="24"/>
      <c r="H13248" s="24"/>
    </row>
    <row r="13249" spans="2:8">
      <c r="B13249" s="24"/>
      <c r="C13249" s="24"/>
      <c r="D13249" s="24"/>
      <c r="E13249" s="24"/>
      <c r="F13249" s="29"/>
      <c r="G13249" s="24"/>
      <c r="H13249" s="24"/>
    </row>
    <row r="13250" spans="2:8">
      <c r="B13250" s="24"/>
      <c r="C13250" s="24"/>
      <c r="D13250" s="24"/>
      <c r="E13250" s="24"/>
      <c r="F13250" s="29"/>
      <c r="G13250" s="24"/>
      <c r="H13250" s="24"/>
    </row>
    <row r="13251" spans="2:8">
      <c r="B13251" s="24"/>
      <c r="C13251" s="24"/>
      <c r="D13251" s="24"/>
      <c r="E13251" s="24"/>
      <c r="F13251" s="29"/>
      <c r="G13251" s="24"/>
      <c r="H13251" s="24"/>
    </row>
    <row r="13252" spans="2:8">
      <c r="B13252" s="24"/>
      <c r="C13252" s="24"/>
      <c r="D13252" s="24"/>
      <c r="E13252" s="24"/>
      <c r="F13252" s="29"/>
      <c r="G13252" s="24"/>
      <c r="H13252" s="24"/>
    </row>
    <row r="13253" spans="2:8">
      <c r="B13253" s="24"/>
      <c r="C13253" s="24"/>
      <c r="D13253" s="24"/>
      <c r="E13253" s="24"/>
      <c r="F13253" s="29"/>
      <c r="G13253" s="24"/>
      <c r="H13253" s="24"/>
    </row>
    <row r="13254" spans="2:8">
      <c r="B13254" s="24"/>
      <c r="C13254" s="24"/>
      <c r="D13254" s="24"/>
      <c r="E13254" s="24"/>
      <c r="F13254" s="29"/>
      <c r="G13254" s="24"/>
      <c r="H13254" s="24"/>
    </row>
    <row r="13255" spans="2:8">
      <c r="B13255" s="24"/>
      <c r="C13255" s="24"/>
      <c r="D13255" s="24"/>
      <c r="E13255" s="24"/>
      <c r="F13255" s="29"/>
      <c r="G13255" s="24"/>
      <c r="H13255" s="24"/>
    </row>
    <row r="13256" spans="2:8">
      <c r="B13256" s="24"/>
      <c r="C13256" s="24"/>
      <c r="D13256" s="24"/>
      <c r="E13256" s="24"/>
      <c r="F13256" s="29"/>
      <c r="G13256" s="24"/>
      <c r="H13256" s="24"/>
    </row>
    <row r="13257" spans="2:8">
      <c r="B13257" s="24"/>
      <c r="C13257" s="24"/>
      <c r="D13257" s="24"/>
      <c r="E13257" s="24"/>
      <c r="F13257" s="29"/>
      <c r="G13257" s="24"/>
      <c r="H13257" s="24"/>
    </row>
    <row r="13258" spans="2:8">
      <c r="B13258" s="24"/>
      <c r="C13258" s="24"/>
      <c r="D13258" s="24"/>
      <c r="E13258" s="24"/>
      <c r="F13258" s="29"/>
      <c r="G13258" s="24"/>
      <c r="H13258" s="24"/>
    </row>
    <row r="13259" spans="2:8">
      <c r="B13259" s="24"/>
      <c r="C13259" s="24"/>
      <c r="D13259" s="24"/>
      <c r="E13259" s="24"/>
      <c r="F13259" s="29"/>
      <c r="G13259" s="24"/>
      <c r="H13259" s="24"/>
    </row>
    <row r="13260" spans="2:8">
      <c r="B13260" s="24"/>
      <c r="C13260" s="24"/>
      <c r="D13260" s="24"/>
      <c r="E13260" s="24"/>
      <c r="F13260" s="29"/>
      <c r="G13260" s="24"/>
      <c r="H13260" s="24"/>
    </row>
    <row r="13261" spans="2:8">
      <c r="B13261" s="24"/>
      <c r="C13261" s="24"/>
      <c r="D13261" s="24"/>
      <c r="E13261" s="24"/>
      <c r="F13261" s="29"/>
      <c r="G13261" s="24"/>
      <c r="H13261" s="24"/>
    </row>
    <row r="13262" spans="2:8">
      <c r="B13262" s="24"/>
      <c r="C13262" s="24"/>
      <c r="D13262" s="24"/>
      <c r="E13262" s="24"/>
      <c r="F13262" s="29"/>
      <c r="G13262" s="24"/>
      <c r="H13262" s="24"/>
    </row>
    <row r="13263" spans="2:8">
      <c r="B13263" s="24"/>
      <c r="C13263" s="24"/>
      <c r="D13263" s="24"/>
      <c r="E13263" s="24"/>
      <c r="F13263" s="29"/>
      <c r="G13263" s="24"/>
      <c r="H13263" s="24"/>
    </row>
    <row r="13264" spans="2:8">
      <c r="B13264" s="24"/>
      <c r="C13264" s="24"/>
      <c r="D13264" s="24"/>
      <c r="E13264" s="24"/>
      <c r="F13264" s="29"/>
      <c r="G13264" s="24"/>
      <c r="H13264" s="24"/>
    </row>
    <row r="13265" spans="2:8">
      <c r="B13265" s="24"/>
      <c r="C13265" s="24"/>
      <c r="D13265" s="24"/>
      <c r="E13265" s="24"/>
      <c r="F13265" s="29"/>
      <c r="G13265" s="24"/>
      <c r="H13265" s="24"/>
    </row>
    <row r="13266" spans="2:8">
      <c r="B13266" s="24"/>
      <c r="C13266" s="24"/>
      <c r="D13266" s="24"/>
      <c r="E13266" s="24"/>
      <c r="F13266" s="29"/>
      <c r="G13266" s="24"/>
      <c r="H13266" s="24"/>
    </row>
    <row r="13267" spans="2:8">
      <c r="B13267" s="24"/>
      <c r="C13267" s="24"/>
      <c r="D13267" s="24"/>
      <c r="E13267" s="24"/>
      <c r="F13267" s="29"/>
      <c r="G13267" s="24"/>
      <c r="H13267" s="24"/>
    </row>
    <row r="13268" spans="2:8">
      <c r="B13268" s="24"/>
      <c r="C13268" s="24"/>
      <c r="D13268" s="24"/>
      <c r="E13268" s="24"/>
      <c r="F13268" s="29"/>
      <c r="G13268" s="24"/>
      <c r="H13268" s="24"/>
    </row>
    <row r="13269" spans="2:8">
      <c r="B13269" s="24"/>
      <c r="C13269" s="24"/>
      <c r="D13269" s="24"/>
      <c r="E13269" s="24"/>
      <c r="F13269" s="29"/>
      <c r="G13269" s="24"/>
      <c r="H13269" s="24"/>
    </row>
    <row r="13270" spans="2:8">
      <c r="B13270" s="24"/>
      <c r="C13270" s="24"/>
      <c r="D13270" s="24"/>
      <c r="E13270" s="24"/>
      <c r="F13270" s="29"/>
      <c r="G13270" s="24"/>
      <c r="H13270" s="24"/>
    </row>
    <row r="13271" spans="2:8">
      <c r="B13271" s="24"/>
      <c r="C13271" s="24"/>
      <c r="D13271" s="24"/>
      <c r="E13271" s="24"/>
      <c r="F13271" s="29"/>
      <c r="G13271" s="24"/>
      <c r="H13271" s="24"/>
    </row>
    <row r="13272" spans="2:8">
      <c r="B13272" s="24"/>
      <c r="C13272" s="24"/>
      <c r="D13272" s="24"/>
      <c r="E13272" s="24"/>
      <c r="F13272" s="29"/>
      <c r="G13272" s="24"/>
      <c r="H13272" s="24"/>
    </row>
    <row r="13273" spans="2:8">
      <c r="B13273" s="24"/>
      <c r="C13273" s="24"/>
      <c r="D13273" s="24"/>
      <c r="E13273" s="24"/>
      <c r="F13273" s="29"/>
      <c r="G13273" s="24"/>
      <c r="H13273" s="24"/>
    </row>
    <row r="13274" spans="2:8">
      <c r="B13274" s="24"/>
      <c r="C13274" s="24"/>
      <c r="D13274" s="24"/>
      <c r="E13274" s="24"/>
      <c r="F13274" s="29"/>
      <c r="G13274" s="24"/>
      <c r="H13274" s="24"/>
    </row>
    <row r="13275" spans="2:8">
      <c r="B13275" s="24"/>
      <c r="C13275" s="24"/>
      <c r="D13275" s="24"/>
      <c r="E13275" s="24"/>
      <c r="F13275" s="29"/>
      <c r="G13275" s="24"/>
      <c r="H13275" s="24"/>
    </row>
    <row r="13276" spans="2:8">
      <c r="B13276" s="24"/>
      <c r="C13276" s="24"/>
      <c r="D13276" s="24"/>
      <c r="E13276" s="24"/>
      <c r="F13276" s="29"/>
      <c r="G13276" s="24"/>
      <c r="H13276" s="24"/>
    </row>
    <row r="13277" spans="2:8">
      <c r="B13277" s="24"/>
      <c r="C13277" s="24"/>
      <c r="D13277" s="24"/>
      <c r="E13277" s="24"/>
      <c r="F13277" s="29"/>
      <c r="G13277" s="24"/>
      <c r="H13277" s="24"/>
    </row>
    <row r="13278" spans="2:8">
      <c r="B13278" s="24"/>
      <c r="C13278" s="24"/>
      <c r="D13278" s="24"/>
      <c r="E13278" s="24"/>
      <c r="F13278" s="29"/>
      <c r="G13278" s="24"/>
      <c r="H13278" s="24"/>
    </row>
    <row r="13279" spans="2:8">
      <c r="B13279" s="24"/>
      <c r="C13279" s="24"/>
      <c r="D13279" s="24"/>
      <c r="E13279" s="24"/>
      <c r="F13279" s="29"/>
      <c r="G13279" s="24"/>
      <c r="H13279" s="24"/>
    </row>
    <row r="13280" spans="2:8">
      <c r="B13280" s="24"/>
      <c r="C13280" s="24"/>
      <c r="D13280" s="24"/>
      <c r="E13280" s="24"/>
      <c r="F13280" s="29"/>
      <c r="G13280" s="24"/>
      <c r="H13280" s="24"/>
    </row>
    <row r="13281" spans="2:8">
      <c r="B13281" s="24"/>
      <c r="C13281" s="24"/>
      <c r="D13281" s="24"/>
      <c r="E13281" s="24"/>
      <c r="F13281" s="29"/>
      <c r="G13281" s="24"/>
      <c r="H13281" s="24"/>
    </row>
    <row r="13282" spans="2:8">
      <c r="B13282" s="24"/>
      <c r="C13282" s="24"/>
      <c r="D13282" s="24"/>
      <c r="E13282" s="24"/>
      <c r="F13282" s="29"/>
      <c r="G13282" s="24"/>
      <c r="H13282" s="24"/>
    </row>
    <row r="13283" spans="2:8">
      <c r="B13283" s="24"/>
      <c r="C13283" s="24"/>
      <c r="D13283" s="24"/>
      <c r="E13283" s="24"/>
      <c r="F13283" s="29"/>
      <c r="G13283" s="24"/>
      <c r="H13283" s="24"/>
    </row>
    <row r="13284" spans="2:8">
      <c r="B13284" s="24"/>
      <c r="C13284" s="24"/>
      <c r="D13284" s="24"/>
      <c r="E13284" s="24"/>
      <c r="F13284" s="29"/>
      <c r="G13284" s="24"/>
      <c r="H13284" s="24"/>
    </row>
    <row r="13285" spans="2:8">
      <c r="B13285" s="24"/>
      <c r="C13285" s="24"/>
      <c r="D13285" s="24"/>
      <c r="E13285" s="24"/>
      <c r="F13285" s="29"/>
      <c r="G13285" s="24"/>
      <c r="H13285" s="24"/>
    </row>
    <row r="13286" spans="2:8">
      <c r="B13286" s="24"/>
      <c r="C13286" s="24"/>
      <c r="D13286" s="24"/>
      <c r="E13286" s="24"/>
      <c r="F13286" s="29"/>
      <c r="G13286" s="24"/>
      <c r="H13286" s="24"/>
    </row>
    <row r="13287" spans="2:8">
      <c r="B13287" s="24"/>
      <c r="C13287" s="24"/>
      <c r="D13287" s="24"/>
      <c r="E13287" s="24"/>
      <c r="F13287" s="29"/>
      <c r="G13287" s="24"/>
      <c r="H13287" s="24"/>
    </row>
    <row r="13288" spans="2:8">
      <c r="B13288" s="24"/>
      <c r="C13288" s="24"/>
      <c r="D13288" s="24"/>
      <c r="E13288" s="24"/>
      <c r="F13288" s="29"/>
      <c r="G13288" s="24"/>
      <c r="H13288" s="24"/>
    </row>
    <row r="13289" spans="2:8">
      <c r="B13289" s="24"/>
      <c r="C13289" s="24"/>
      <c r="D13289" s="24"/>
      <c r="E13289" s="24"/>
      <c r="F13289" s="29"/>
      <c r="G13289" s="24"/>
      <c r="H13289" s="24"/>
    </row>
    <row r="13290" spans="2:8">
      <c r="B13290" s="24"/>
      <c r="C13290" s="24"/>
      <c r="D13290" s="24"/>
      <c r="E13290" s="24"/>
      <c r="F13290" s="29"/>
      <c r="G13290" s="24"/>
      <c r="H13290" s="24"/>
    </row>
    <row r="13291" spans="2:8">
      <c r="B13291" s="24"/>
      <c r="C13291" s="24"/>
      <c r="D13291" s="24"/>
      <c r="E13291" s="24"/>
      <c r="F13291" s="29"/>
      <c r="G13291" s="24"/>
      <c r="H13291" s="24"/>
    </row>
    <row r="13292" spans="2:8">
      <c r="B13292" s="24"/>
      <c r="C13292" s="24"/>
      <c r="D13292" s="24"/>
      <c r="E13292" s="24"/>
      <c r="F13292" s="29"/>
      <c r="G13292" s="24"/>
      <c r="H13292" s="24"/>
    </row>
    <row r="13293" spans="2:8">
      <c r="B13293" s="24"/>
      <c r="C13293" s="24"/>
      <c r="D13293" s="24"/>
      <c r="E13293" s="24"/>
      <c r="F13293" s="29"/>
      <c r="G13293" s="24"/>
      <c r="H13293" s="24"/>
    </row>
    <row r="13294" spans="2:8">
      <c r="B13294" s="24"/>
      <c r="C13294" s="24"/>
      <c r="D13294" s="24"/>
      <c r="E13294" s="24"/>
      <c r="F13294" s="29"/>
      <c r="G13294" s="24"/>
      <c r="H13294" s="24"/>
    </row>
    <row r="13295" spans="2:8">
      <c r="B13295" s="24"/>
      <c r="C13295" s="24"/>
      <c r="D13295" s="24"/>
      <c r="E13295" s="24"/>
      <c r="F13295" s="29"/>
      <c r="G13295" s="24"/>
      <c r="H13295" s="24"/>
    </row>
    <row r="13296" spans="2:8">
      <c r="B13296" s="24"/>
      <c r="C13296" s="24"/>
      <c r="D13296" s="24"/>
      <c r="E13296" s="24"/>
      <c r="F13296" s="29"/>
      <c r="G13296" s="24"/>
      <c r="H13296" s="24"/>
    </row>
    <row r="13297" spans="2:8">
      <c r="B13297" s="24"/>
      <c r="C13297" s="24"/>
      <c r="D13297" s="24"/>
      <c r="E13297" s="24"/>
      <c r="F13297" s="29"/>
      <c r="G13297" s="24"/>
      <c r="H13297" s="24"/>
    </row>
    <row r="13298" spans="2:8">
      <c r="B13298" s="24"/>
      <c r="C13298" s="24"/>
      <c r="D13298" s="24"/>
      <c r="E13298" s="24"/>
      <c r="F13298" s="29"/>
      <c r="G13298" s="24"/>
      <c r="H13298" s="24"/>
    </row>
    <row r="13299" spans="2:8">
      <c r="B13299" s="24"/>
      <c r="C13299" s="24"/>
      <c r="D13299" s="24"/>
      <c r="E13299" s="24"/>
      <c r="F13299" s="29"/>
      <c r="G13299" s="24"/>
      <c r="H13299" s="24"/>
    </row>
    <row r="13300" spans="2:8">
      <c r="B13300" s="24"/>
      <c r="C13300" s="24"/>
      <c r="D13300" s="24"/>
      <c r="E13300" s="24"/>
      <c r="F13300" s="29"/>
      <c r="G13300" s="24"/>
      <c r="H13300" s="24"/>
    </row>
    <row r="13301" spans="2:8">
      <c r="B13301" s="24"/>
      <c r="C13301" s="24"/>
      <c r="D13301" s="24"/>
      <c r="E13301" s="24"/>
      <c r="F13301" s="29"/>
      <c r="G13301" s="24"/>
      <c r="H13301" s="24"/>
    </row>
    <row r="13302" spans="2:8">
      <c r="B13302" s="24"/>
      <c r="C13302" s="24"/>
      <c r="D13302" s="24"/>
      <c r="E13302" s="24"/>
      <c r="F13302" s="29"/>
      <c r="G13302" s="24"/>
      <c r="H13302" s="24"/>
    </row>
    <row r="13303" spans="2:8">
      <c r="B13303" s="24"/>
      <c r="C13303" s="24"/>
      <c r="D13303" s="24"/>
      <c r="E13303" s="24"/>
      <c r="F13303" s="29"/>
      <c r="G13303" s="24"/>
      <c r="H13303" s="24"/>
    </row>
    <row r="13304" spans="2:8">
      <c r="B13304" s="24"/>
      <c r="C13304" s="24"/>
      <c r="D13304" s="24"/>
      <c r="E13304" s="24"/>
      <c r="F13304" s="29"/>
      <c r="G13304" s="24"/>
      <c r="H13304" s="24"/>
    </row>
    <row r="13305" spans="2:8">
      <c r="B13305" s="24"/>
      <c r="C13305" s="24"/>
      <c r="D13305" s="24"/>
      <c r="E13305" s="24"/>
      <c r="F13305" s="29"/>
      <c r="G13305" s="24"/>
      <c r="H13305" s="24"/>
    </row>
    <row r="13306" spans="2:8">
      <c r="B13306" s="24"/>
      <c r="C13306" s="24"/>
      <c r="D13306" s="24"/>
      <c r="E13306" s="24"/>
      <c r="F13306" s="29"/>
      <c r="G13306" s="24"/>
      <c r="H13306" s="24"/>
    </row>
    <row r="13307" spans="2:8">
      <c r="B13307" s="24"/>
      <c r="C13307" s="24"/>
      <c r="D13307" s="24"/>
      <c r="E13307" s="24"/>
      <c r="F13307" s="29"/>
      <c r="G13307" s="24"/>
      <c r="H13307" s="24"/>
    </row>
    <row r="13308" spans="2:8">
      <c r="B13308" s="24"/>
      <c r="C13308" s="24"/>
      <c r="D13308" s="24"/>
      <c r="E13308" s="24"/>
      <c r="F13308" s="29"/>
      <c r="G13308" s="24"/>
      <c r="H13308" s="24"/>
    </row>
    <row r="13309" spans="2:8">
      <c r="B13309" s="24"/>
      <c r="C13309" s="24"/>
      <c r="D13309" s="24"/>
      <c r="E13309" s="24"/>
      <c r="F13309" s="29"/>
      <c r="G13309" s="24"/>
      <c r="H13309" s="24"/>
    </row>
    <row r="13310" spans="2:8">
      <c r="B13310" s="24"/>
      <c r="C13310" s="24"/>
      <c r="D13310" s="24"/>
      <c r="E13310" s="24"/>
      <c r="F13310" s="29"/>
      <c r="G13310" s="24"/>
      <c r="H13310" s="24"/>
    </row>
    <row r="13311" spans="2:8">
      <c r="B13311" s="24"/>
      <c r="C13311" s="24"/>
      <c r="D13311" s="24"/>
      <c r="E13311" s="24"/>
      <c r="F13311" s="29"/>
      <c r="G13311" s="24"/>
      <c r="H13311" s="24"/>
    </row>
    <row r="13312" spans="2:8">
      <c r="B13312" s="24"/>
      <c r="C13312" s="24"/>
      <c r="D13312" s="24"/>
      <c r="E13312" s="24"/>
      <c r="F13312" s="29"/>
      <c r="G13312" s="24"/>
      <c r="H13312" s="24"/>
    </row>
    <row r="13313" spans="2:8">
      <c r="B13313" s="24"/>
      <c r="C13313" s="24"/>
      <c r="D13313" s="24"/>
      <c r="E13313" s="24"/>
      <c r="F13313" s="29"/>
      <c r="G13313" s="24"/>
      <c r="H13313" s="24"/>
    </row>
    <row r="13314" spans="2:8">
      <c r="B13314" s="24"/>
      <c r="C13314" s="24"/>
      <c r="D13314" s="24"/>
      <c r="E13314" s="24"/>
      <c r="F13314" s="29"/>
      <c r="G13314" s="24"/>
      <c r="H13314" s="24"/>
    </row>
    <row r="13315" spans="2:8">
      <c r="B13315" s="24"/>
      <c r="C13315" s="24"/>
      <c r="D13315" s="24"/>
      <c r="E13315" s="24"/>
      <c r="F13315" s="29"/>
      <c r="G13315" s="24"/>
      <c r="H13315" s="24"/>
    </row>
    <row r="13316" spans="2:8">
      <c r="B13316" s="24"/>
      <c r="C13316" s="24"/>
      <c r="D13316" s="24"/>
      <c r="E13316" s="24"/>
      <c r="F13316" s="29"/>
      <c r="G13316" s="24"/>
      <c r="H13316" s="24"/>
    </row>
    <row r="13317" spans="2:8">
      <c r="B13317" s="24"/>
      <c r="C13317" s="24"/>
      <c r="D13317" s="24"/>
      <c r="E13317" s="24"/>
      <c r="F13317" s="29"/>
      <c r="G13317" s="24"/>
      <c r="H13317" s="24"/>
    </row>
    <row r="13318" spans="2:8">
      <c r="B13318" s="24"/>
      <c r="C13318" s="24"/>
      <c r="D13318" s="24"/>
      <c r="E13318" s="24"/>
      <c r="F13318" s="29"/>
      <c r="G13318" s="24"/>
      <c r="H13318" s="24"/>
    </row>
    <row r="13319" spans="2:8">
      <c r="B13319" s="24"/>
      <c r="C13319" s="24"/>
      <c r="D13319" s="24"/>
      <c r="E13319" s="24"/>
      <c r="F13319" s="29"/>
      <c r="G13319" s="24"/>
      <c r="H13319" s="24"/>
    </row>
    <row r="13320" spans="2:8">
      <c r="B13320" s="24"/>
      <c r="C13320" s="24"/>
      <c r="D13320" s="24"/>
      <c r="E13320" s="24"/>
      <c r="F13320" s="29"/>
      <c r="G13320" s="24"/>
      <c r="H13320" s="24"/>
    </row>
    <row r="13321" spans="2:8">
      <c r="B13321" s="24"/>
      <c r="C13321" s="24"/>
      <c r="D13321" s="24"/>
      <c r="E13321" s="24"/>
      <c r="F13321" s="29"/>
      <c r="G13321" s="24"/>
      <c r="H13321" s="24"/>
    </row>
    <row r="13322" spans="2:8">
      <c r="B13322" s="24"/>
      <c r="C13322" s="24"/>
      <c r="D13322" s="24"/>
      <c r="E13322" s="24"/>
      <c r="F13322" s="29"/>
      <c r="G13322" s="24"/>
      <c r="H13322" s="24"/>
    </row>
    <row r="13323" spans="2:8">
      <c r="B13323" s="24"/>
      <c r="C13323" s="24"/>
      <c r="D13323" s="24"/>
      <c r="E13323" s="24"/>
      <c r="F13323" s="29"/>
      <c r="G13323" s="24"/>
      <c r="H13323" s="24"/>
    </row>
    <row r="13324" spans="2:8">
      <c r="B13324" s="24"/>
      <c r="C13324" s="24"/>
      <c r="D13324" s="24"/>
      <c r="E13324" s="24"/>
      <c r="F13324" s="29"/>
      <c r="G13324" s="24"/>
      <c r="H13324" s="24"/>
    </row>
    <row r="13325" spans="2:8">
      <c r="B13325" s="24"/>
      <c r="C13325" s="24"/>
      <c r="D13325" s="24"/>
      <c r="E13325" s="24"/>
      <c r="F13325" s="29"/>
      <c r="G13325" s="24"/>
      <c r="H13325" s="24"/>
    </row>
    <row r="13326" spans="2:8">
      <c r="B13326" s="24"/>
      <c r="C13326" s="24"/>
      <c r="D13326" s="24"/>
      <c r="E13326" s="24"/>
      <c r="F13326" s="29"/>
      <c r="G13326" s="24"/>
      <c r="H13326" s="24"/>
    </row>
    <row r="13327" spans="2:8">
      <c r="B13327" s="24"/>
      <c r="C13327" s="24"/>
      <c r="D13327" s="24"/>
      <c r="E13327" s="24"/>
      <c r="F13327" s="29"/>
      <c r="G13327" s="24"/>
      <c r="H13327" s="24"/>
    </row>
    <row r="13328" spans="2:8">
      <c r="B13328" s="24"/>
      <c r="C13328" s="24"/>
      <c r="D13328" s="24"/>
      <c r="E13328" s="24"/>
      <c r="F13328" s="29"/>
      <c r="G13328" s="24"/>
      <c r="H13328" s="24"/>
    </row>
    <row r="13329" spans="2:8">
      <c r="B13329" s="24"/>
      <c r="C13329" s="24"/>
      <c r="D13329" s="24"/>
      <c r="E13329" s="24"/>
      <c r="F13329" s="29"/>
      <c r="G13329" s="24"/>
      <c r="H13329" s="24"/>
    </row>
    <row r="13330" spans="2:8">
      <c r="B13330" s="24"/>
      <c r="C13330" s="24"/>
      <c r="D13330" s="24"/>
      <c r="E13330" s="24"/>
      <c r="F13330" s="29"/>
      <c r="G13330" s="24"/>
      <c r="H13330" s="24"/>
    </row>
    <row r="13331" spans="2:8">
      <c r="B13331" s="24"/>
      <c r="C13331" s="24"/>
      <c r="D13331" s="24"/>
      <c r="E13331" s="24"/>
      <c r="F13331" s="29"/>
      <c r="G13331" s="24"/>
      <c r="H13331" s="24"/>
    </row>
    <row r="13332" spans="2:8">
      <c r="B13332" s="24"/>
      <c r="C13332" s="24"/>
      <c r="D13332" s="24"/>
      <c r="E13332" s="24"/>
      <c r="F13332" s="29"/>
      <c r="G13332" s="24"/>
      <c r="H13332" s="24"/>
    </row>
    <row r="13333" spans="2:8">
      <c r="B13333" s="24"/>
      <c r="C13333" s="24"/>
      <c r="D13333" s="24"/>
      <c r="E13333" s="24"/>
      <c r="F13333" s="29"/>
      <c r="G13333" s="24"/>
      <c r="H13333" s="24"/>
    </row>
    <row r="13334" spans="2:8">
      <c r="B13334" s="24"/>
      <c r="C13334" s="24"/>
      <c r="D13334" s="24"/>
      <c r="E13334" s="24"/>
      <c r="F13334" s="29"/>
      <c r="G13334" s="24"/>
      <c r="H13334" s="24"/>
    </row>
    <row r="13335" spans="2:8">
      <c r="B13335" s="24"/>
      <c r="C13335" s="24"/>
      <c r="D13335" s="24"/>
      <c r="E13335" s="24"/>
      <c r="F13335" s="29"/>
      <c r="G13335" s="24"/>
      <c r="H13335" s="24"/>
    </row>
    <row r="13336" spans="2:8">
      <c r="B13336" s="24"/>
      <c r="C13336" s="24"/>
      <c r="D13336" s="24"/>
      <c r="E13336" s="24"/>
      <c r="F13336" s="29"/>
      <c r="G13336" s="24"/>
      <c r="H13336" s="24"/>
    </row>
    <row r="13337" spans="2:8">
      <c r="B13337" s="24"/>
      <c r="C13337" s="24"/>
      <c r="D13337" s="24"/>
      <c r="E13337" s="24"/>
      <c r="F13337" s="29"/>
      <c r="G13337" s="24"/>
      <c r="H13337" s="24"/>
    </row>
    <row r="13338" spans="2:8">
      <c r="B13338" s="24"/>
      <c r="C13338" s="24"/>
      <c r="D13338" s="24"/>
      <c r="E13338" s="24"/>
      <c r="F13338" s="29"/>
      <c r="G13338" s="24"/>
      <c r="H13338" s="24"/>
    </row>
    <row r="13339" spans="2:8">
      <c r="B13339" s="24"/>
      <c r="C13339" s="24"/>
      <c r="D13339" s="24"/>
      <c r="E13339" s="24"/>
      <c r="F13339" s="29"/>
      <c r="G13339" s="24"/>
      <c r="H13339" s="24"/>
    </row>
    <row r="13340" spans="2:8">
      <c r="B13340" s="24"/>
      <c r="C13340" s="24"/>
      <c r="D13340" s="24"/>
      <c r="E13340" s="24"/>
      <c r="F13340" s="29"/>
      <c r="G13340" s="24"/>
      <c r="H13340" s="24"/>
    </row>
    <row r="13341" spans="2:8">
      <c r="B13341" s="24"/>
      <c r="C13341" s="24"/>
      <c r="D13341" s="24"/>
      <c r="E13341" s="24"/>
      <c r="F13341" s="29"/>
      <c r="G13341" s="24"/>
      <c r="H13341" s="24"/>
    </row>
    <row r="13342" spans="2:8">
      <c r="B13342" s="24"/>
      <c r="C13342" s="24"/>
      <c r="D13342" s="24"/>
      <c r="E13342" s="24"/>
      <c r="F13342" s="29"/>
      <c r="G13342" s="24"/>
      <c r="H13342" s="24"/>
    </row>
    <row r="13343" spans="2:8">
      <c r="B13343" s="24"/>
      <c r="C13343" s="24"/>
      <c r="D13343" s="24"/>
      <c r="E13343" s="24"/>
      <c r="F13343" s="29"/>
      <c r="G13343" s="24"/>
      <c r="H13343" s="24"/>
    </row>
    <row r="13344" spans="2:8">
      <c r="B13344" s="24"/>
      <c r="C13344" s="24"/>
      <c r="D13344" s="24"/>
      <c r="E13344" s="24"/>
      <c r="F13344" s="29"/>
      <c r="G13344" s="24"/>
      <c r="H13344" s="24"/>
    </row>
    <row r="13345" spans="2:8">
      <c r="B13345" s="24"/>
      <c r="C13345" s="24"/>
      <c r="D13345" s="24"/>
      <c r="E13345" s="24"/>
      <c r="F13345" s="29"/>
      <c r="G13345" s="24"/>
      <c r="H13345" s="24"/>
    </row>
    <row r="13346" spans="2:8">
      <c r="B13346" s="24"/>
      <c r="C13346" s="24"/>
      <c r="D13346" s="24"/>
      <c r="E13346" s="24"/>
      <c r="F13346" s="29"/>
      <c r="G13346" s="24"/>
      <c r="H13346" s="24"/>
    </row>
    <row r="13347" spans="2:8">
      <c r="B13347" s="24"/>
      <c r="C13347" s="24"/>
      <c r="D13347" s="24"/>
      <c r="E13347" s="24"/>
      <c r="F13347" s="29"/>
      <c r="G13347" s="24"/>
      <c r="H13347" s="24"/>
    </row>
    <row r="13348" spans="2:8">
      <c r="B13348" s="24"/>
      <c r="C13348" s="24"/>
      <c r="D13348" s="24"/>
      <c r="E13348" s="24"/>
      <c r="F13348" s="29"/>
      <c r="G13348" s="24"/>
      <c r="H13348" s="24"/>
    </row>
    <row r="13349" spans="2:8">
      <c r="B13349" s="24"/>
      <c r="C13349" s="24"/>
      <c r="D13349" s="24"/>
      <c r="E13349" s="24"/>
      <c r="F13349" s="29"/>
      <c r="G13349" s="24"/>
      <c r="H13349" s="24"/>
    </row>
    <row r="13350" spans="2:8">
      <c r="B13350" s="24"/>
      <c r="C13350" s="24"/>
      <c r="D13350" s="24"/>
      <c r="E13350" s="24"/>
      <c r="F13350" s="29"/>
      <c r="G13350" s="24"/>
      <c r="H13350" s="24"/>
    </row>
    <row r="13351" spans="2:8">
      <c r="B13351" s="24"/>
      <c r="C13351" s="24"/>
      <c r="D13351" s="24"/>
      <c r="E13351" s="24"/>
      <c r="F13351" s="29"/>
      <c r="G13351" s="24"/>
      <c r="H13351" s="24"/>
    </row>
    <row r="13352" spans="2:8">
      <c r="B13352" s="24"/>
      <c r="C13352" s="24"/>
      <c r="D13352" s="24"/>
      <c r="E13352" s="24"/>
      <c r="F13352" s="29"/>
      <c r="G13352" s="24"/>
      <c r="H13352" s="24"/>
    </row>
    <row r="13353" spans="2:8">
      <c r="B13353" s="24"/>
      <c r="C13353" s="24"/>
      <c r="D13353" s="24"/>
      <c r="E13353" s="24"/>
      <c r="F13353" s="29"/>
      <c r="G13353" s="24"/>
      <c r="H13353" s="24"/>
    </row>
    <row r="13354" spans="2:8">
      <c r="B13354" s="24"/>
      <c r="C13354" s="24"/>
      <c r="D13354" s="24"/>
      <c r="E13354" s="24"/>
      <c r="F13354" s="29"/>
      <c r="G13354" s="24"/>
      <c r="H13354" s="24"/>
    </row>
    <row r="13355" spans="2:8">
      <c r="B13355" s="24"/>
      <c r="C13355" s="24"/>
      <c r="D13355" s="24"/>
      <c r="E13355" s="24"/>
      <c r="F13355" s="29"/>
      <c r="G13355" s="24"/>
      <c r="H13355" s="24"/>
    </row>
    <row r="13356" spans="2:8">
      <c r="B13356" s="24"/>
      <c r="C13356" s="24"/>
      <c r="D13356" s="24"/>
      <c r="E13356" s="24"/>
      <c r="F13356" s="29"/>
      <c r="G13356" s="24"/>
      <c r="H13356" s="24"/>
    </row>
    <row r="13357" spans="2:8">
      <c r="B13357" s="24"/>
      <c r="C13357" s="24"/>
      <c r="D13357" s="24"/>
      <c r="E13357" s="24"/>
      <c r="F13357" s="29"/>
      <c r="G13357" s="24"/>
      <c r="H13357" s="24"/>
    </row>
    <row r="13358" spans="2:8">
      <c r="B13358" s="24"/>
      <c r="C13358" s="24"/>
      <c r="D13358" s="24"/>
      <c r="E13358" s="24"/>
      <c r="F13358" s="29"/>
      <c r="G13358" s="24"/>
      <c r="H13358" s="24"/>
    </row>
    <row r="13359" spans="2:8">
      <c r="B13359" s="24"/>
      <c r="C13359" s="24"/>
      <c r="D13359" s="24"/>
      <c r="E13359" s="24"/>
      <c r="F13359" s="29"/>
      <c r="G13359" s="24"/>
      <c r="H13359" s="24"/>
    </row>
    <row r="13360" spans="2:8">
      <c r="B13360" s="24"/>
      <c r="C13360" s="24"/>
      <c r="D13360" s="24"/>
      <c r="E13360" s="24"/>
      <c r="F13360" s="29"/>
      <c r="G13360" s="24"/>
      <c r="H13360" s="24"/>
    </row>
    <row r="13361" spans="2:8">
      <c r="B13361" s="24"/>
      <c r="C13361" s="24"/>
      <c r="D13361" s="24"/>
      <c r="E13361" s="24"/>
      <c r="F13361" s="29"/>
      <c r="G13361" s="24"/>
      <c r="H13361" s="24"/>
    </row>
    <row r="13362" spans="2:8">
      <c r="B13362" s="24"/>
      <c r="C13362" s="24"/>
      <c r="D13362" s="24"/>
      <c r="E13362" s="24"/>
      <c r="F13362" s="29"/>
      <c r="G13362" s="24"/>
      <c r="H13362" s="24"/>
    </row>
    <row r="13363" spans="2:8">
      <c r="B13363" s="24"/>
      <c r="C13363" s="24"/>
      <c r="D13363" s="24"/>
      <c r="E13363" s="24"/>
      <c r="F13363" s="29"/>
      <c r="G13363" s="24"/>
      <c r="H13363" s="24"/>
    </row>
    <row r="13364" spans="2:8">
      <c r="B13364" s="24"/>
      <c r="C13364" s="24"/>
      <c r="D13364" s="24"/>
      <c r="E13364" s="24"/>
      <c r="F13364" s="29"/>
      <c r="G13364" s="24"/>
      <c r="H13364" s="24"/>
    </row>
    <row r="13365" spans="2:8">
      <c r="B13365" s="24"/>
      <c r="C13365" s="24"/>
      <c r="D13365" s="24"/>
      <c r="E13365" s="24"/>
      <c r="F13365" s="29"/>
      <c r="G13365" s="24"/>
      <c r="H13365" s="24"/>
    </row>
    <row r="13366" spans="2:8">
      <c r="B13366" s="24"/>
      <c r="C13366" s="24"/>
      <c r="D13366" s="24"/>
      <c r="E13366" s="24"/>
      <c r="F13366" s="29"/>
      <c r="G13366" s="24"/>
      <c r="H13366" s="24"/>
    </row>
    <row r="13367" spans="2:8">
      <c r="B13367" s="24"/>
      <c r="C13367" s="24"/>
      <c r="D13367" s="24"/>
      <c r="E13367" s="24"/>
      <c r="F13367" s="29"/>
      <c r="G13367" s="24"/>
      <c r="H13367" s="24"/>
    </row>
    <row r="13368" spans="2:8">
      <c r="B13368" s="24"/>
      <c r="C13368" s="24"/>
      <c r="D13368" s="24"/>
      <c r="E13368" s="24"/>
      <c r="F13368" s="29"/>
      <c r="G13368" s="24"/>
      <c r="H13368" s="24"/>
    </row>
    <row r="13369" spans="2:8">
      <c r="B13369" s="24"/>
      <c r="C13369" s="24"/>
      <c r="D13369" s="24"/>
      <c r="E13369" s="24"/>
      <c r="F13369" s="29"/>
      <c r="G13369" s="24"/>
      <c r="H13369" s="24"/>
    </row>
    <row r="13370" spans="2:8">
      <c r="B13370" s="24"/>
      <c r="C13370" s="24"/>
      <c r="D13370" s="24"/>
      <c r="E13370" s="24"/>
      <c r="F13370" s="29"/>
      <c r="G13370" s="24"/>
      <c r="H13370" s="24"/>
    </row>
    <row r="13371" spans="2:8">
      <c r="B13371" s="24"/>
      <c r="C13371" s="24"/>
      <c r="D13371" s="24"/>
      <c r="E13371" s="24"/>
      <c r="F13371" s="29"/>
      <c r="G13371" s="24"/>
      <c r="H13371" s="24"/>
    </row>
    <row r="13372" spans="2:8">
      <c r="B13372" s="24"/>
      <c r="C13372" s="24"/>
      <c r="D13372" s="24"/>
      <c r="E13372" s="24"/>
      <c r="F13372" s="29"/>
      <c r="G13372" s="24"/>
      <c r="H13372" s="24"/>
    </row>
    <row r="13373" spans="2:8">
      <c r="B13373" s="24"/>
      <c r="C13373" s="24"/>
      <c r="D13373" s="24"/>
      <c r="E13373" s="24"/>
      <c r="F13373" s="29"/>
      <c r="G13373" s="24"/>
      <c r="H13373" s="24"/>
    </row>
    <row r="13374" spans="2:8">
      <c r="B13374" s="24"/>
      <c r="C13374" s="24"/>
      <c r="D13374" s="24"/>
      <c r="E13374" s="24"/>
      <c r="F13374" s="29"/>
      <c r="G13374" s="24"/>
      <c r="H13374" s="24"/>
    </row>
  </sheetData>
  <sheetProtection selectLockedCells="1"/>
  <protectedRanges>
    <protectedRange sqref="F853:F912" name="범위1_3_1_3_1_3_4_2"/>
    <protectedRange sqref="F124:F132 F134:F138 F147:F148" name="범위1_3_1_3_1_3_4_4"/>
    <protectedRange sqref="F149:F260" name="범위1_3_1_3_1_3_2_2_1"/>
    <protectedRange sqref="F307:F371" name="범위1_3_1_3_1_3_2_1_2"/>
    <protectedRange sqref="F261:F306" name="범위1_3_1_3_1_3_2_2_2"/>
    <protectedRange sqref="F372:F546" name="범위1_3_1_3_1_3_2_1_2_1"/>
    <protectedRange sqref="F762:F766" name="범위1_3_1_3_1_3_3_1_1"/>
    <protectedRange sqref="D552:E553 C555:C560 D555:E556 C554:E554" name="범위1_2_2_2_1"/>
    <protectedRange sqref="C548:E548 D549:E551 C549:C553 B547:B629" name="범위1_3_1_3_1_3_2_1"/>
    <protectedRange sqref="F547:F761" name="범위1_3_1_3_1_3_3_2"/>
  </protectedRanges>
  <mergeCells count="2">
    <mergeCell ref="B3:E3"/>
    <mergeCell ref="H3:H4"/>
  </mergeCells>
  <phoneticPr fontId="6" type="noConversion"/>
  <conditionalFormatting sqref="B123:B146 B189:B784 F577:G577">
    <cfRule type="expression" dxfId="203" priority="33" stopIfTrue="1">
      <formula>#REF!=1</formula>
    </cfRule>
    <cfRule type="expression" dxfId="202" priority="34" stopIfTrue="1">
      <formula>#REF!=1</formula>
    </cfRule>
    <cfRule type="expression" dxfId="201" priority="35" stopIfTrue="1">
      <formula>#REF!=1</formula>
    </cfRule>
  </conditionalFormatting>
  <conditionalFormatting sqref="C810:C818">
    <cfRule type="expression" dxfId="200" priority="146" stopIfTrue="1">
      <formula>#REF!=1</formula>
    </cfRule>
  </conditionalFormatting>
  <conditionalFormatting sqref="C820:C867 H5:H188">
    <cfRule type="expression" dxfId="199" priority="91" stopIfTrue="1">
      <formula>#REF!=1</formula>
    </cfRule>
  </conditionalFormatting>
  <conditionalFormatting sqref="C825:C830">
    <cfRule type="expression" dxfId="198" priority="88" stopIfTrue="1">
      <formula>#REF!=1</formula>
    </cfRule>
    <cfRule type="expression" dxfId="197" priority="89" stopIfTrue="1">
      <formula>#REF!=1</formula>
    </cfRule>
    <cfRule type="expression" dxfId="196" priority="90" stopIfTrue="1">
      <formula>#REF!=1</formula>
    </cfRule>
  </conditionalFormatting>
  <conditionalFormatting sqref="C554:D555">
    <cfRule type="expression" dxfId="195" priority="72" stopIfTrue="1">
      <formula>#REF!=1</formula>
    </cfRule>
    <cfRule type="expression" dxfId="194" priority="73" stopIfTrue="1">
      <formula>#REF!=1</formula>
    </cfRule>
    <cfRule type="expression" dxfId="193" priority="74" stopIfTrue="1">
      <formula>#REF!=1</formula>
    </cfRule>
  </conditionalFormatting>
  <conditionalFormatting sqref="C819:D819">
    <cfRule type="expression" dxfId="192" priority="109" stopIfTrue="1">
      <formula>#REF!=1</formula>
    </cfRule>
    <cfRule type="expression" dxfId="191" priority="110" stopIfTrue="1">
      <formula>#REF!=1</formula>
    </cfRule>
    <cfRule type="expression" dxfId="190" priority="111" stopIfTrue="1">
      <formula>#REF!=1</formula>
    </cfRule>
  </conditionalFormatting>
  <conditionalFormatting sqref="C547:E547">
    <cfRule type="expression" dxfId="189" priority="45" stopIfTrue="1">
      <formula>#REF!=1</formula>
    </cfRule>
    <cfRule type="expression" dxfId="188" priority="46" stopIfTrue="1">
      <formula>#REF!=1</formula>
    </cfRule>
    <cfRule type="expression" dxfId="187" priority="47" stopIfTrue="1">
      <formula>#REF!=1</formula>
    </cfRule>
  </conditionalFormatting>
  <conditionalFormatting sqref="C548:E548 D549:E551 C549:C553 G5:H188">
    <cfRule type="expression" dxfId="186" priority="81" stopIfTrue="1">
      <formula>#REF!=1</formula>
    </cfRule>
  </conditionalFormatting>
  <conditionalFormatting sqref="C548:E553 D556:D557 C556:C560">
    <cfRule type="expression" dxfId="185" priority="80" stopIfTrue="1">
      <formula>#REF!=1</formula>
    </cfRule>
  </conditionalFormatting>
  <conditionalFormatting sqref="C548:F553">
    <cfRule type="expression" dxfId="184" priority="75" stopIfTrue="1">
      <formula>#REF!=1</formula>
    </cfRule>
  </conditionalFormatting>
  <conditionalFormatting sqref="D556:D557 C556:C560 D552:E553">
    <cfRule type="expression" dxfId="183" priority="79" stopIfTrue="1">
      <formula>#REF!=1</formula>
    </cfRule>
  </conditionalFormatting>
  <conditionalFormatting sqref="D556:D557 C556:C560">
    <cfRule type="expression" dxfId="182" priority="78" stopIfTrue="1">
      <formula>#REF!=1</formula>
    </cfRule>
  </conditionalFormatting>
  <conditionalFormatting sqref="D811:D813">
    <cfRule type="expression" dxfId="181" priority="130" stopIfTrue="1">
      <formula>#REF!=1</formula>
    </cfRule>
    <cfRule type="expression" dxfId="180" priority="131" stopIfTrue="1">
      <formula>#REF!=1</formula>
    </cfRule>
  </conditionalFormatting>
  <conditionalFormatting sqref="D811:D818">
    <cfRule type="expression" dxfId="179" priority="129" stopIfTrue="1">
      <formula>#REF!=1</formula>
    </cfRule>
  </conditionalFormatting>
  <conditionalFormatting sqref="D814:D817">
    <cfRule type="expression" dxfId="178" priority="154" stopIfTrue="1">
      <formula>#REF!=1</formula>
    </cfRule>
    <cfRule type="expression" dxfId="177" priority="155" stopIfTrue="1">
      <formula>#REF!=1</formula>
    </cfRule>
    <cfRule type="expression" dxfId="176" priority="156" stopIfTrue="1">
      <formula>#REF!=1</formula>
    </cfRule>
    <cfRule type="expression" dxfId="175" priority="157" stopIfTrue="1">
      <formula>#REF!=1</formula>
    </cfRule>
  </conditionalFormatting>
  <conditionalFormatting sqref="D814:D818">
    <cfRule type="expression" dxfId="174" priority="143" stopIfTrue="1">
      <formula>#REF!=1</formula>
    </cfRule>
  </conditionalFormatting>
  <conditionalFormatting sqref="D818">
    <cfRule type="expression" dxfId="173" priority="142" stopIfTrue="1">
      <formula>#REF!=1</formula>
    </cfRule>
  </conditionalFormatting>
  <conditionalFormatting sqref="D820:D822">
    <cfRule type="expression" dxfId="172" priority="106" stopIfTrue="1">
      <formula>#REF!=1</formula>
    </cfRule>
    <cfRule type="expression" dxfId="171" priority="107" stopIfTrue="1">
      <formula>#REF!=1</formula>
    </cfRule>
    <cfRule type="expression" dxfId="170" priority="108" stopIfTrue="1">
      <formula>#REF!=1</formula>
    </cfRule>
  </conditionalFormatting>
  <conditionalFormatting sqref="D825:D826">
    <cfRule type="expression" dxfId="169" priority="97" stopIfTrue="1">
      <formula>#REF!=1</formula>
    </cfRule>
    <cfRule type="expression" dxfId="168" priority="98" stopIfTrue="1">
      <formula>#REF!=1</formula>
    </cfRule>
    <cfRule type="expression" dxfId="167" priority="99" stopIfTrue="1">
      <formula>#REF!=1</formula>
    </cfRule>
  </conditionalFormatting>
  <conditionalFormatting sqref="D849:D852">
    <cfRule type="expression" dxfId="166" priority="158" stopIfTrue="1">
      <formula>#REF!=1</formula>
    </cfRule>
    <cfRule type="expression" dxfId="165" priority="159" stopIfTrue="1">
      <formula>#REF!=1</formula>
    </cfRule>
    <cfRule type="expression" dxfId="164" priority="160" stopIfTrue="1">
      <formula>#REF!=1</formula>
    </cfRule>
  </conditionalFormatting>
  <conditionalFormatting sqref="D810:E810">
    <cfRule type="expression" dxfId="163" priority="126" stopIfTrue="1">
      <formula>#REF!=1</formula>
    </cfRule>
    <cfRule type="expression" dxfId="162" priority="127" stopIfTrue="1">
      <formula>#REF!=1</formula>
    </cfRule>
    <cfRule type="expression" dxfId="161" priority="128" stopIfTrue="1">
      <formula>#REF!=1</formula>
    </cfRule>
  </conditionalFormatting>
  <conditionalFormatting sqref="D818:E818">
    <cfRule type="expression" dxfId="160" priority="112" stopIfTrue="1">
      <formula>#REF!=1</formula>
    </cfRule>
    <cfRule type="expression" dxfId="159" priority="113" stopIfTrue="1">
      <formula>#REF!=1</formula>
    </cfRule>
    <cfRule type="expression" dxfId="158" priority="116" stopIfTrue="1">
      <formula>#REF!=1</formula>
    </cfRule>
  </conditionalFormatting>
  <conditionalFormatting sqref="D820:E820">
    <cfRule type="expression" dxfId="157" priority="103" stopIfTrue="1">
      <formula>#REF!=1</formula>
    </cfRule>
    <cfRule type="expression" dxfId="156" priority="104" stopIfTrue="1">
      <formula>#REF!=1</formula>
    </cfRule>
    <cfRule type="expression" dxfId="155" priority="105" stopIfTrue="1">
      <formula>#REF!=1</formula>
    </cfRule>
  </conditionalFormatting>
  <conditionalFormatting sqref="D823:E824">
    <cfRule type="expression" dxfId="154" priority="100" stopIfTrue="1">
      <formula>#REF!=1</formula>
    </cfRule>
    <cfRule type="expression" dxfId="153" priority="101" stopIfTrue="1">
      <formula>#REF!=1</formula>
    </cfRule>
    <cfRule type="expression" dxfId="152" priority="102" stopIfTrue="1">
      <formula>#REF!=1</formula>
    </cfRule>
  </conditionalFormatting>
  <conditionalFormatting sqref="D832:E832">
    <cfRule type="expression" dxfId="151" priority="179" stopIfTrue="1">
      <formula>#REF!=1</formula>
    </cfRule>
    <cfRule type="expression" dxfId="150" priority="180" stopIfTrue="1">
      <formula>#REF!=1</formula>
    </cfRule>
    <cfRule type="expression" dxfId="149" priority="181" stopIfTrue="1">
      <formula>#REF!=1</formula>
    </cfRule>
  </conditionalFormatting>
  <conditionalFormatting sqref="D837:E844 F832:F840">
    <cfRule type="expression" dxfId="148" priority="176" stopIfTrue="1">
      <formula>#REF!=1</formula>
    </cfRule>
  </conditionalFormatting>
  <conditionalFormatting sqref="D831:F831">
    <cfRule type="expression" dxfId="147" priority="182" stopIfTrue="1">
      <formula>#REF!=1</formula>
    </cfRule>
    <cfRule type="expression" dxfId="146" priority="183" stopIfTrue="1">
      <formula>#REF!=1</formula>
    </cfRule>
    <cfRule type="expression" dxfId="145" priority="184" stopIfTrue="1">
      <formula>#REF!=1</formula>
    </cfRule>
  </conditionalFormatting>
  <conditionalFormatting sqref="E554:E557">
    <cfRule type="expression" dxfId="144" priority="69" stopIfTrue="1">
      <formula>#REF!=1</formula>
    </cfRule>
    <cfRule type="expression" dxfId="143" priority="70" stopIfTrue="1">
      <formula>#REF!=1</formula>
    </cfRule>
    <cfRule type="expression" dxfId="142" priority="71" stopIfTrue="1">
      <formula>#REF!=1</formula>
    </cfRule>
  </conditionalFormatting>
  <conditionalFormatting sqref="E811:E815">
    <cfRule type="expression" dxfId="141" priority="122" stopIfTrue="1">
      <formula>#REF!=1</formula>
    </cfRule>
  </conditionalFormatting>
  <conditionalFormatting sqref="E811:E817">
    <cfRule type="expression" dxfId="140" priority="119" stopIfTrue="1">
      <formula>#REF!=1</formula>
    </cfRule>
    <cfRule type="expression" dxfId="139" priority="121" stopIfTrue="1">
      <formula>#REF!=1</formula>
    </cfRule>
  </conditionalFormatting>
  <conditionalFormatting sqref="E814:E815">
    <cfRule type="expression" dxfId="138" priority="123" stopIfTrue="1">
      <formula>#REF!=1</formula>
    </cfRule>
    <cfRule type="expression" dxfId="137" priority="124" stopIfTrue="1">
      <formula>#REF!=1</formula>
    </cfRule>
    <cfRule type="expression" dxfId="136" priority="125" stopIfTrue="1">
      <formula>#REF!=1</formula>
    </cfRule>
  </conditionalFormatting>
  <conditionalFormatting sqref="E816:E817">
    <cfRule type="expression" dxfId="135" priority="118" stopIfTrue="1">
      <formula>#REF!=1</formula>
    </cfRule>
    <cfRule type="expression" dxfId="134" priority="120" stopIfTrue="1">
      <formula>#REF!=1</formula>
    </cfRule>
  </conditionalFormatting>
  <conditionalFormatting sqref="E816:E818">
    <cfRule type="expression" dxfId="133" priority="115" stopIfTrue="1">
      <formula>#REF!=1</formula>
    </cfRule>
    <cfRule type="expression" dxfId="132" priority="117" stopIfTrue="1">
      <formula>#REF!=1</formula>
    </cfRule>
  </conditionalFormatting>
  <conditionalFormatting sqref="E818">
    <cfRule type="expression" dxfId="131" priority="114" stopIfTrue="1">
      <formula>#REF!=1</formula>
    </cfRule>
  </conditionalFormatting>
  <conditionalFormatting sqref="E826 F852">
    <cfRule type="expression" dxfId="130" priority="82" stopIfTrue="1">
      <formula>#REF!=1</formula>
    </cfRule>
    <cfRule type="expression" dxfId="129" priority="83" stopIfTrue="1">
      <formula>#REF!=1</formula>
    </cfRule>
    <cfRule type="expression" dxfId="128" priority="84" stopIfTrue="1">
      <formula>#REF!=1</formula>
    </cfRule>
  </conditionalFormatting>
  <conditionalFormatting sqref="E844:E846">
    <cfRule type="expression" dxfId="127" priority="173" stopIfTrue="1">
      <formula>#REF!=1</formula>
    </cfRule>
    <cfRule type="expression" dxfId="126" priority="174" stopIfTrue="1">
      <formula>#REF!=1</formula>
    </cfRule>
    <cfRule type="expression" dxfId="125" priority="175" stopIfTrue="1">
      <formula>#REF!=1</formula>
    </cfRule>
  </conditionalFormatting>
  <conditionalFormatting sqref="E846">
    <cfRule type="expression" dxfId="124" priority="170" stopIfTrue="1">
      <formula>#REF!=1</formula>
    </cfRule>
    <cfRule type="expression" dxfId="123" priority="171" stopIfTrue="1">
      <formula>#REF!=1</formula>
    </cfRule>
    <cfRule type="expression" dxfId="122" priority="172" stopIfTrue="1">
      <formula>#REF!=1</formula>
    </cfRule>
  </conditionalFormatting>
  <conditionalFormatting sqref="E849:E850">
    <cfRule type="expression" dxfId="121" priority="161" stopIfTrue="1">
      <formula>#REF!=1</formula>
    </cfRule>
    <cfRule type="expression" dxfId="120" priority="162" stopIfTrue="1">
      <formula>#REF!=1</formula>
    </cfRule>
    <cfRule type="expression" dxfId="119" priority="163" stopIfTrue="1">
      <formula>#REF!=1</formula>
    </cfRule>
  </conditionalFormatting>
  <conditionalFormatting sqref="E825:F825">
    <cfRule type="expression" dxfId="118" priority="85" stopIfTrue="1">
      <formula>#REF!=1</formula>
    </cfRule>
    <cfRule type="expression" dxfId="117" priority="86" stopIfTrue="1">
      <formula>#REF!=1</formula>
    </cfRule>
    <cfRule type="expression" dxfId="116" priority="87" stopIfTrue="1">
      <formula>#REF!=1</formula>
    </cfRule>
  </conditionalFormatting>
  <conditionalFormatting sqref="E851:F851">
    <cfRule type="expression" dxfId="115" priority="164" stopIfTrue="1">
      <formula>#REF!=1</formula>
    </cfRule>
    <cfRule type="expression" dxfId="114" priority="165" stopIfTrue="1">
      <formula>#REF!=1</formula>
    </cfRule>
    <cfRule type="expression" dxfId="113" priority="166" stopIfTrue="1">
      <formula>#REF!=1</formula>
    </cfRule>
  </conditionalFormatting>
  <conditionalFormatting sqref="E853:F867 B853:B906 C872:C906 D902:D906">
    <cfRule type="expression" dxfId="112" priority="210" stopIfTrue="1">
      <formula>#REF!=1</formula>
    </cfRule>
    <cfRule type="expression" dxfId="111" priority="211" stopIfTrue="1">
      <formula>#REF!=1</formula>
    </cfRule>
    <cfRule type="expression" dxfId="110" priority="212" stopIfTrue="1">
      <formula>#REF!=1</formula>
    </cfRule>
  </conditionalFormatting>
  <conditionalFormatting sqref="E872:F906">
    <cfRule type="expression" dxfId="109" priority="201" stopIfTrue="1">
      <formula>#REF!=1</formula>
    </cfRule>
    <cfRule type="expression" dxfId="108" priority="202" stopIfTrue="1">
      <formula>#REF!=1</formula>
    </cfRule>
    <cfRule type="expression" dxfId="107" priority="203" stopIfTrue="1">
      <formula>#REF!=1</formula>
    </cfRule>
  </conditionalFormatting>
  <conditionalFormatting sqref="F5:F123">
    <cfRule type="expression" dxfId="106" priority="1" stopIfTrue="1">
      <formula>#REF!=1</formula>
    </cfRule>
    <cfRule type="expression" dxfId="105" priority="2" stopIfTrue="1">
      <formula>#REF!=1</formula>
    </cfRule>
    <cfRule type="expression" dxfId="104" priority="3" stopIfTrue="1">
      <formula>#REF!=1</formula>
    </cfRule>
  </conditionalFormatting>
  <conditionalFormatting sqref="F124:F132 F134:F138">
    <cfRule type="cellIs" dxfId="103" priority="16" operator="equal">
      <formula>"EIF"</formula>
    </cfRule>
    <cfRule type="cellIs" dxfId="102" priority="17" operator="equal">
      <formula>"ILF"</formula>
    </cfRule>
  </conditionalFormatting>
  <conditionalFormatting sqref="F133">
    <cfRule type="expression" dxfId="101" priority="13" stopIfTrue="1">
      <formula>#REF!=1</formula>
    </cfRule>
    <cfRule type="expression" dxfId="100" priority="14" stopIfTrue="1">
      <formula>#REF!=1</formula>
    </cfRule>
    <cfRule type="expression" dxfId="99" priority="15" stopIfTrue="1">
      <formula>#REF!=1</formula>
    </cfRule>
  </conditionalFormatting>
  <conditionalFormatting sqref="F139:F547">
    <cfRule type="expression" dxfId="98" priority="4" stopIfTrue="1">
      <formula>#REF!=1</formula>
    </cfRule>
    <cfRule type="expression" dxfId="97" priority="5" stopIfTrue="1">
      <formula>#REF!=1</formula>
    </cfRule>
    <cfRule type="expression" dxfId="96" priority="6" stopIfTrue="1">
      <formula>#REF!=1</formula>
    </cfRule>
  </conditionalFormatting>
  <conditionalFormatting sqref="F548:F553">
    <cfRule type="expression" dxfId="95" priority="76" stopIfTrue="1">
      <formula>#REF!=1</formula>
    </cfRule>
    <cfRule type="expression" dxfId="94" priority="77" stopIfTrue="1">
      <formula>#REF!=1</formula>
    </cfRule>
  </conditionalFormatting>
  <conditionalFormatting sqref="F554:F576">
    <cfRule type="expression" dxfId="93" priority="66" stopIfTrue="1">
      <formula>#REF!=1</formula>
    </cfRule>
    <cfRule type="expression" dxfId="92" priority="67" stopIfTrue="1">
      <formula>#REF!=1</formula>
    </cfRule>
    <cfRule type="expression" dxfId="91" priority="68" stopIfTrue="1">
      <formula>#REF!=1</formula>
    </cfRule>
  </conditionalFormatting>
  <conditionalFormatting sqref="F578:F616">
    <cfRule type="expression" dxfId="90" priority="63" stopIfTrue="1">
      <formula>#REF!=1</formula>
    </cfRule>
    <cfRule type="expression" dxfId="89" priority="64" stopIfTrue="1">
      <formula>#REF!=1</formula>
    </cfRule>
    <cfRule type="expression" dxfId="88" priority="65" stopIfTrue="1">
      <formula>#REF!=1</formula>
    </cfRule>
  </conditionalFormatting>
  <conditionalFormatting sqref="F617:F812">
    <cfRule type="expression" dxfId="87" priority="151" stopIfTrue="1">
      <formula>#REF!=1</formula>
    </cfRule>
    <cfRule type="expression" dxfId="86" priority="152" stopIfTrue="1">
      <formula>#REF!=1</formula>
    </cfRule>
    <cfRule type="expression" dxfId="85" priority="153" stopIfTrue="1">
      <formula>#REF!=1</formula>
    </cfRule>
  </conditionalFormatting>
  <conditionalFormatting sqref="F810:F815">
    <cfRule type="expression" dxfId="84" priority="135" stopIfTrue="1">
      <formula>#REF!=1</formula>
    </cfRule>
    <cfRule type="expression" dxfId="83" priority="137" stopIfTrue="1">
      <formula>#REF!=1</formula>
    </cfRule>
  </conditionalFormatting>
  <conditionalFormatting sqref="F813">
    <cfRule type="expression" dxfId="82" priority="132" stopIfTrue="1">
      <formula>#REF!=1</formula>
    </cfRule>
    <cfRule type="expression" dxfId="81" priority="133" stopIfTrue="1">
      <formula>#REF!=1</formula>
    </cfRule>
    <cfRule type="expression" dxfId="80" priority="134" stopIfTrue="1">
      <formula>#REF!=1</formula>
    </cfRule>
    <cfRule type="expression" dxfId="79" priority="136" stopIfTrue="1">
      <formula>#REF!=1</formula>
    </cfRule>
  </conditionalFormatting>
  <conditionalFormatting sqref="F814:F815">
    <cfRule type="expression" dxfId="78" priority="138" stopIfTrue="1">
      <formula>#REF!=1</formula>
    </cfRule>
    <cfRule type="expression" dxfId="77" priority="140" stopIfTrue="1">
      <formula>#REF!=1</formula>
    </cfRule>
  </conditionalFormatting>
  <conditionalFormatting sqref="F814:F818">
    <cfRule type="expression" dxfId="76" priority="139" stopIfTrue="1">
      <formula>#REF!=1</formula>
    </cfRule>
    <cfRule type="expression" dxfId="75" priority="141" stopIfTrue="1">
      <formula>#REF!=1</formula>
    </cfRule>
  </conditionalFormatting>
  <conditionalFormatting sqref="F816:F818 F810:F812">
    <cfRule type="expression" dxfId="74" priority="147" stopIfTrue="1">
      <formula>#REF!=1</formula>
    </cfRule>
  </conditionalFormatting>
  <conditionalFormatting sqref="F816:F818">
    <cfRule type="expression" dxfId="73" priority="148" stopIfTrue="1">
      <formula>#REF!=1</formula>
    </cfRule>
    <cfRule type="expression" dxfId="72" priority="149" stopIfTrue="1">
      <formula>#REF!=1</formula>
    </cfRule>
    <cfRule type="expression" dxfId="71" priority="150" stopIfTrue="1">
      <formula>#REF!=1</formula>
    </cfRule>
  </conditionalFormatting>
  <conditionalFormatting sqref="F819:F830">
    <cfRule type="expression" dxfId="70" priority="94" stopIfTrue="1">
      <formula>#REF!=1</formula>
    </cfRule>
    <cfRule type="expression" dxfId="69" priority="95" stopIfTrue="1">
      <formula>#REF!=1</formula>
    </cfRule>
    <cfRule type="expression" dxfId="68" priority="96" stopIfTrue="1">
      <formula>#REF!=1</formula>
    </cfRule>
  </conditionalFormatting>
  <conditionalFormatting sqref="F831">
    <cfRule type="expression" dxfId="67" priority="185" stopIfTrue="1">
      <formula>#REF!=1</formula>
    </cfRule>
    <cfRule type="expression" dxfId="66" priority="186" stopIfTrue="1">
      <formula>#REF!=1</formula>
    </cfRule>
    <cfRule type="expression" dxfId="65" priority="187" stopIfTrue="1">
      <formula>#REF!=1</formula>
    </cfRule>
  </conditionalFormatting>
  <conditionalFormatting sqref="F832:F840 D837:E844">
    <cfRule type="expression" dxfId="64" priority="177" stopIfTrue="1">
      <formula>#REF!=1</formula>
    </cfRule>
    <cfRule type="expression" dxfId="63" priority="178" stopIfTrue="1">
      <formula>#REF!=1</formula>
    </cfRule>
  </conditionalFormatting>
  <conditionalFormatting sqref="F840:F850 D844:D846 D847:E848">
    <cfRule type="expression" dxfId="62" priority="188" stopIfTrue="1">
      <formula>#REF!=1</formula>
    </cfRule>
    <cfRule type="expression" dxfId="61" priority="189" stopIfTrue="1">
      <formula>#REF!=1</formula>
    </cfRule>
    <cfRule type="expression" dxfId="60" priority="190" stopIfTrue="1">
      <formula>#REF!=1</formula>
    </cfRule>
  </conditionalFormatting>
  <conditionalFormatting sqref="F851">
    <cfRule type="expression" dxfId="59" priority="167" stopIfTrue="1">
      <formula>#REF!=1</formula>
    </cfRule>
    <cfRule type="expression" dxfId="58" priority="168" stopIfTrue="1">
      <formula>#REF!=1</formula>
    </cfRule>
    <cfRule type="expression" dxfId="57" priority="169" stopIfTrue="1">
      <formula>#REF!=1</formula>
    </cfRule>
  </conditionalFormatting>
  <conditionalFormatting sqref="F868:F871">
    <cfRule type="expression" dxfId="56" priority="204" stopIfTrue="1">
      <formula>#REF!=1</formula>
    </cfRule>
    <cfRule type="expression" dxfId="55" priority="205" stopIfTrue="1">
      <formula>#REF!=1</formula>
    </cfRule>
    <cfRule type="expression" dxfId="54" priority="206" stopIfTrue="1">
      <formula>#REF!=1</formula>
    </cfRule>
  </conditionalFormatting>
  <conditionalFormatting sqref="F907:F10470">
    <cfRule type="expression" dxfId="53" priority="207" stopIfTrue="1">
      <formula>#REF!=1</formula>
    </cfRule>
    <cfRule type="expression" dxfId="52" priority="208" stopIfTrue="1">
      <formula>#REF!=1</formula>
    </cfRule>
    <cfRule type="expression" dxfId="51" priority="209" stopIfTrue="1">
      <formula>#REF!=1</formula>
    </cfRule>
  </conditionalFormatting>
  <conditionalFormatting sqref="F10471">
    <cfRule type="expression" dxfId="50" priority="214" stopIfTrue="1">
      <formula>#REF!=1</formula>
    </cfRule>
  </conditionalFormatting>
  <conditionalFormatting sqref="F10471:H10471">
    <cfRule type="expression" dxfId="49" priority="213" stopIfTrue="1">
      <formula>#REF!=1</formula>
    </cfRule>
    <cfRule type="expression" dxfId="48" priority="215" stopIfTrue="1">
      <formula>#REF!=1</formula>
    </cfRule>
  </conditionalFormatting>
  <conditionalFormatting sqref="G5:G188 G547">
    <cfRule type="expression" dxfId="47" priority="48" stopIfTrue="1">
      <formula>#REF!=1</formula>
    </cfRule>
    <cfRule type="expression" dxfId="46" priority="49" stopIfTrue="1">
      <formula>#REF!=1</formula>
    </cfRule>
    <cfRule type="expression" dxfId="45" priority="50" stopIfTrue="1">
      <formula>#REF!=1</formula>
    </cfRule>
    <cfRule type="expression" dxfId="44" priority="51" stopIfTrue="1">
      <formula>#REF!=1</formula>
    </cfRule>
    <cfRule type="expression" dxfId="43" priority="52" stopIfTrue="1">
      <formula>#REF!=1</formula>
    </cfRule>
    <cfRule type="expression" dxfId="42" priority="53" stopIfTrue="1">
      <formula>#REF!=1</formula>
    </cfRule>
  </conditionalFormatting>
  <conditionalFormatting sqref="G261:G306">
    <cfRule type="expression" dxfId="41" priority="191" stopIfTrue="1">
      <formula>#REF!=1</formula>
    </cfRule>
    <cfRule type="expression" dxfId="40" priority="192" stopIfTrue="1">
      <formula>#REF!=1</formula>
    </cfRule>
    <cfRule type="expression" dxfId="39" priority="193" stopIfTrue="1">
      <formula>#REF!=1</formula>
    </cfRule>
    <cfRule type="expression" dxfId="38" priority="194" stopIfTrue="1">
      <formula>#REF!=1</formula>
    </cfRule>
    <cfRule type="expression" dxfId="37" priority="195" stopIfTrue="1">
      <formula>#REF!=1</formula>
    </cfRule>
    <cfRule type="expression" dxfId="36" priority="196" stopIfTrue="1">
      <formula>#REF!=1</formula>
    </cfRule>
    <cfRule type="expression" dxfId="35" priority="197" stopIfTrue="1">
      <formula>#REF!=1</formula>
    </cfRule>
  </conditionalFormatting>
  <conditionalFormatting sqref="G547:G576">
    <cfRule type="expression" dxfId="34" priority="54" stopIfTrue="1">
      <formula>#REF!=1</formula>
    </cfRule>
    <cfRule type="expression" dxfId="33" priority="55" stopIfTrue="1">
      <formula>#REF!=1</formula>
    </cfRule>
    <cfRule type="expression" dxfId="32" priority="56" stopIfTrue="1">
      <formula>#REF!=1</formula>
    </cfRule>
  </conditionalFormatting>
  <conditionalFormatting sqref="G577">
    <cfRule type="expression" dxfId="31" priority="36" stopIfTrue="1">
      <formula>#REF!=1</formula>
    </cfRule>
    <cfRule type="expression" dxfId="30" priority="37" stopIfTrue="1">
      <formula>#REF!=1</formula>
    </cfRule>
    <cfRule type="expression" dxfId="29" priority="38" stopIfTrue="1">
      <formula>#REF!=1</formula>
    </cfRule>
  </conditionalFormatting>
  <conditionalFormatting sqref="G577:G578">
    <cfRule type="expression" dxfId="28" priority="39" stopIfTrue="1">
      <formula>#REF!=1</formula>
    </cfRule>
    <cfRule type="expression" dxfId="27" priority="40" stopIfTrue="1">
      <formula>#REF!=1</formula>
    </cfRule>
    <cfRule type="expression" dxfId="26" priority="41" stopIfTrue="1">
      <formula>#REF!=1</formula>
    </cfRule>
  </conditionalFormatting>
  <conditionalFormatting sqref="G5:H204 C810:C818">
    <cfRule type="expression" dxfId="25" priority="144" stopIfTrue="1">
      <formula>#REF!=1</formula>
    </cfRule>
    <cfRule type="expression" dxfId="24" priority="145" stopIfTrue="1">
      <formula>#REF!=1</formula>
    </cfRule>
  </conditionalFormatting>
  <conditionalFormatting sqref="G189:H260 G307:H546 H547:H578 G548:G576 G578 G579:H10471">
    <cfRule type="expression" dxfId="23" priority="224" stopIfTrue="1">
      <formula>#REF!=1</formula>
    </cfRule>
    <cfRule type="expression" dxfId="22" priority="225" stopIfTrue="1">
      <formula>#REF!=1</formula>
    </cfRule>
    <cfRule type="expression" dxfId="21" priority="226" stopIfTrue="1">
      <formula>#REF!=1</formula>
    </cfRule>
    <cfRule type="expression" dxfId="20" priority="227" stopIfTrue="1">
      <formula>#REF!=1</formula>
    </cfRule>
    <cfRule type="expression" dxfId="19" priority="228" stopIfTrue="1">
      <formula>#REF!=1</formula>
    </cfRule>
  </conditionalFormatting>
  <conditionalFormatting sqref="G189:H260 H547:H578 G579:H10471 G307:H546 G548:G576 G578">
    <cfRule type="expression" dxfId="18" priority="223" stopIfTrue="1">
      <formula>#REF!=1</formula>
    </cfRule>
  </conditionalFormatting>
  <conditionalFormatting sqref="G211:H546">
    <cfRule type="expression" dxfId="17" priority="198" stopIfTrue="1">
      <formula>#REF!=1</formula>
    </cfRule>
    <cfRule type="expression" dxfId="16" priority="199" stopIfTrue="1">
      <formula>#REF!=1</formula>
    </cfRule>
    <cfRule type="expression" dxfId="15" priority="200" stopIfTrue="1">
      <formula>#REF!=1</formula>
    </cfRule>
  </conditionalFormatting>
  <conditionalFormatting sqref="G261:H306">
    <cfRule type="expression" dxfId="14" priority="60" stopIfTrue="1">
      <formula>#REF!=1</formula>
    </cfRule>
    <cfRule type="expression" dxfId="13" priority="62" stopIfTrue="1">
      <formula>#REF!=1</formula>
    </cfRule>
  </conditionalFormatting>
  <conditionalFormatting sqref="G579:H10471">
    <cfRule type="expression" dxfId="12" priority="217" stopIfTrue="1">
      <formula>#REF!=1</formula>
    </cfRule>
    <cfRule type="expression" dxfId="11" priority="218" stopIfTrue="1">
      <formula>#REF!=1</formula>
    </cfRule>
    <cfRule type="expression" dxfId="10" priority="219" stopIfTrue="1">
      <formula>#REF!=1</formula>
    </cfRule>
  </conditionalFormatting>
  <conditionalFormatting sqref="G10471:H10471">
    <cfRule type="expression" dxfId="9" priority="216" stopIfTrue="1">
      <formula>#REF!=1</formula>
    </cfRule>
  </conditionalFormatting>
  <conditionalFormatting sqref="H5:H188 C820:C867">
    <cfRule type="expression" dxfId="8" priority="92" stopIfTrue="1">
      <formula>#REF!=1</formula>
    </cfRule>
    <cfRule type="expression" dxfId="7" priority="93" stopIfTrue="1">
      <formula>#REF!=1</formula>
    </cfRule>
  </conditionalFormatting>
  <conditionalFormatting sqref="H178:H188 H547:H578 G189:H204">
    <cfRule type="expression" dxfId="6" priority="222" stopIfTrue="1">
      <formula>#REF!=1</formula>
    </cfRule>
  </conditionalFormatting>
  <conditionalFormatting sqref="H178:H188 H547:H578">
    <cfRule type="expression" dxfId="5" priority="220" stopIfTrue="1">
      <formula>#REF!=1</formula>
    </cfRule>
    <cfRule type="expression" dxfId="4" priority="221" stopIfTrue="1">
      <formula>#REF!=1</formula>
    </cfRule>
  </conditionalFormatting>
  <conditionalFormatting sqref="H261:H306">
    <cfRule type="expression" dxfId="3" priority="57" stopIfTrue="1">
      <formula>#REF!=1</formula>
    </cfRule>
    <cfRule type="expression" dxfId="2" priority="58" stopIfTrue="1">
      <formula>#REF!=1</formula>
    </cfRule>
    <cfRule type="expression" dxfId="1" priority="59" stopIfTrue="1">
      <formula>#REF!=1</formula>
    </cfRule>
    <cfRule type="expression" dxfId="0" priority="61" stopIfTrue="1">
      <formula>#REF!=1</formula>
    </cfRule>
  </conditionalFormatting>
  <dataValidations count="1">
    <dataValidation type="list" allowBlank="1" showInputMessage="1" showErrorMessage="1" sqref="F5:F10471">
      <formula1>"ILF,EIF,EI,EO,EQ"</formula1>
    </dataValidation>
  </dataValidations>
  <printOptions horizontalCentered="1"/>
  <pageMargins left="0.25" right="0.25" top="0.75" bottom="0.75" header="0.3" footer="0.3"/>
  <pageSetup paperSize="9" scale="17" fitToWidth="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V61"/>
  <sheetViews>
    <sheetView view="pageBreakPreview" zoomScale="85" zoomScaleNormal="100" zoomScaleSheetLayoutView="85" workbookViewId="0">
      <selection activeCell="M15" sqref="M15"/>
    </sheetView>
  </sheetViews>
  <sheetFormatPr defaultColWidth="8.75" defaultRowHeight="13.5"/>
  <cols>
    <col min="1" max="1" width="1.625" style="186" customWidth="1"/>
    <col min="2" max="2" width="10.5" style="186" customWidth="1"/>
    <col min="3" max="3" width="24.125" style="186" customWidth="1"/>
    <col min="4" max="4" width="20.75" style="186" customWidth="1"/>
    <col min="5" max="5" width="15.5" style="186" customWidth="1"/>
    <col min="6" max="8" width="10.75" style="186" customWidth="1"/>
    <col min="9" max="9" width="14.5" style="186" customWidth="1"/>
    <col min="10" max="10" width="1.625" style="186" customWidth="1"/>
    <col min="11" max="16384" width="8.75" style="186"/>
  </cols>
  <sheetData>
    <row r="1" spans="2:15" ht="31.5">
      <c r="B1" s="809" t="s">
        <v>1635</v>
      </c>
      <c r="C1" s="810"/>
      <c r="D1" s="810"/>
      <c r="E1" s="810"/>
      <c r="F1" s="810"/>
      <c r="G1" s="810"/>
      <c r="H1" s="810"/>
      <c r="I1" s="809"/>
    </row>
    <row r="2" spans="2:15">
      <c r="B2" s="187"/>
      <c r="C2" s="188"/>
      <c r="D2" s="188"/>
      <c r="E2" s="188"/>
      <c r="F2" s="188"/>
      <c r="G2" s="188"/>
      <c r="H2" s="188"/>
      <c r="I2" s="189" t="s">
        <v>902</v>
      </c>
    </row>
    <row r="3" spans="2:15" ht="14.25" thickBot="1">
      <c r="B3" s="188"/>
      <c r="C3" s="188"/>
      <c r="D3" s="188"/>
      <c r="E3" s="188"/>
      <c r="F3" s="188"/>
      <c r="G3" s="188"/>
      <c r="H3" s="188"/>
      <c r="I3" s="189"/>
    </row>
    <row r="4" spans="2:15" s="176" customFormat="1" ht="18" thickBot="1">
      <c r="B4" s="177" t="s">
        <v>2753</v>
      </c>
      <c r="C4" s="178"/>
      <c r="D4" s="178"/>
      <c r="E4" s="178"/>
      <c r="F4" s="178"/>
      <c r="G4" s="178"/>
      <c r="H4" s="178"/>
      <c r="I4" s="179"/>
      <c r="K4" s="185"/>
      <c r="L4" s="185"/>
      <c r="M4" s="185"/>
      <c r="N4" s="185"/>
      <c r="O4" s="185"/>
    </row>
    <row r="5" spans="2:15" customFormat="1" ht="16.5">
      <c r="B5" s="813" t="s">
        <v>854</v>
      </c>
      <c r="C5" s="814"/>
      <c r="D5" s="814" t="s">
        <v>859</v>
      </c>
      <c r="E5" s="814"/>
      <c r="F5" s="814"/>
      <c r="G5" s="814"/>
      <c r="H5" s="814"/>
      <c r="I5" s="815"/>
    </row>
    <row r="6" spans="2:15" customFormat="1" ht="16.5">
      <c r="B6" s="180" t="s">
        <v>855</v>
      </c>
      <c r="C6" s="181" t="s">
        <v>856</v>
      </c>
      <c r="D6" s="816"/>
      <c r="E6" s="816"/>
      <c r="F6" s="816"/>
      <c r="G6" s="816"/>
      <c r="H6" s="816"/>
      <c r="I6" s="817"/>
    </row>
    <row r="7" spans="2:15" customFormat="1" ht="27.75" customHeight="1">
      <c r="B7" s="818" t="s">
        <v>910</v>
      </c>
      <c r="C7" s="819"/>
      <c r="D7" s="820" t="s">
        <v>911</v>
      </c>
      <c r="E7" s="820"/>
      <c r="F7" s="820"/>
      <c r="G7" s="820"/>
      <c r="H7" s="820"/>
      <c r="I7" s="821"/>
    </row>
    <row r="8" spans="2:15" customFormat="1" ht="27.75" customHeight="1">
      <c r="B8" s="818" t="s">
        <v>860</v>
      </c>
      <c r="C8" s="182" t="s">
        <v>861</v>
      </c>
      <c r="D8" s="820" t="s">
        <v>862</v>
      </c>
      <c r="E8" s="820"/>
      <c r="F8" s="820"/>
      <c r="G8" s="820"/>
      <c r="H8" s="820"/>
      <c r="I8" s="821"/>
    </row>
    <row r="9" spans="2:15" customFormat="1" ht="27.75" customHeight="1">
      <c r="B9" s="818"/>
      <c r="C9" s="182" t="s">
        <v>863</v>
      </c>
      <c r="D9" s="820" t="s">
        <v>864</v>
      </c>
      <c r="E9" s="820"/>
      <c r="F9" s="820"/>
      <c r="G9" s="820"/>
      <c r="H9" s="820"/>
      <c r="I9" s="821"/>
    </row>
    <row r="10" spans="2:15" customFormat="1" ht="27.75" customHeight="1">
      <c r="B10" s="818"/>
      <c r="C10" s="182" t="s">
        <v>865</v>
      </c>
      <c r="D10" s="820" t="s">
        <v>866</v>
      </c>
      <c r="E10" s="820"/>
      <c r="F10" s="820"/>
      <c r="G10" s="820"/>
      <c r="H10" s="820"/>
      <c r="I10" s="821"/>
    </row>
    <row r="11" spans="2:15" customFormat="1" ht="27.75" customHeight="1">
      <c r="B11" s="780" t="s">
        <v>867</v>
      </c>
      <c r="C11" s="183" t="s">
        <v>868</v>
      </c>
      <c r="D11" s="781" t="s">
        <v>869</v>
      </c>
      <c r="E11" s="781"/>
      <c r="F11" s="781"/>
      <c r="G11" s="781"/>
      <c r="H11" s="781"/>
      <c r="I11" s="782"/>
    </row>
    <row r="12" spans="2:15" customFormat="1" ht="27.75" customHeight="1">
      <c r="B12" s="780"/>
      <c r="C12" s="183" t="s">
        <v>870</v>
      </c>
      <c r="D12" s="781" t="s">
        <v>871</v>
      </c>
      <c r="E12" s="781"/>
      <c r="F12" s="781"/>
      <c r="G12" s="781"/>
      <c r="H12" s="781"/>
      <c r="I12" s="782"/>
    </row>
    <row r="13" spans="2:15" customFormat="1" ht="27.75" customHeight="1">
      <c r="B13" s="780"/>
      <c r="C13" s="183" t="s">
        <v>872</v>
      </c>
      <c r="D13" s="781" t="s">
        <v>873</v>
      </c>
      <c r="E13" s="781"/>
      <c r="F13" s="781"/>
      <c r="G13" s="781"/>
      <c r="H13" s="781"/>
      <c r="I13" s="782"/>
    </row>
    <row r="14" spans="2:15" customFormat="1" ht="27.75" customHeight="1">
      <c r="B14" s="780"/>
      <c r="C14" s="183" t="s">
        <v>874</v>
      </c>
      <c r="D14" s="781" t="s">
        <v>875</v>
      </c>
      <c r="E14" s="781"/>
      <c r="F14" s="781"/>
      <c r="G14" s="781"/>
      <c r="H14" s="781"/>
      <c r="I14" s="782"/>
    </row>
    <row r="15" spans="2:15" customFormat="1" ht="27.75" customHeight="1">
      <c r="B15" s="780"/>
      <c r="C15" s="183" t="s">
        <v>876</v>
      </c>
      <c r="D15" s="781" t="s">
        <v>877</v>
      </c>
      <c r="E15" s="781"/>
      <c r="F15" s="781"/>
      <c r="G15" s="781"/>
      <c r="H15" s="781"/>
      <c r="I15" s="782"/>
    </row>
    <row r="16" spans="2:15" customFormat="1" ht="27.75" customHeight="1">
      <c r="B16" s="780" t="s">
        <v>878</v>
      </c>
      <c r="C16" s="183" t="s">
        <v>879</v>
      </c>
      <c r="D16" s="781" t="s">
        <v>880</v>
      </c>
      <c r="E16" s="781"/>
      <c r="F16" s="781"/>
      <c r="G16" s="781"/>
      <c r="H16" s="781"/>
      <c r="I16" s="782"/>
    </row>
    <row r="17" spans="2:22" customFormat="1" ht="27.75" customHeight="1">
      <c r="B17" s="780"/>
      <c r="C17" s="183" t="s">
        <v>881</v>
      </c>
      <c r="D17" s="781" t="s">
        <v>882</v>
      </c>
      <c r="E17" s="781"/>
      <c r="F17" s="781"/>
      <c r="G17" s="781"/>
      <c r="H17" s="781"/>
      <c r="I17" s="782"/>
    </row>
    <row r="18" spans="2:22" customFormat="1" ht="27.75" customHeight="1" thickBot="1">
      <c r="B18" s="822"/>
      <c r="C18" s="184" t="s">
        <v>883</v>
      </c>
      <c r="D18" s="823" t="s">
        <v>884</v>
      </c>
      <c r="E18" s="823"/>
      <c r="F18" s="823"/>
      <c r="G18" s="823"/>
      <c r="H18" s="823"/>
      <c r="I18" s="824"/>
    </row>
    <row r="19" spans="2:22" customFormat="1" ht="27.75" customHeight="1" thickBot="1">
      <c r="B19" s="469"/>
      <c r="C19" s="470"/>
      <c r="D19" s="471"/>
      <c r="E19" s="471"/>
      <c r="F19" s="471"/>
      <c r="G19" s="471"/>
      <c r="H19" s="471"/>
      <c r="I19" s="471"/>
    </row>
    <row r="20" spans="2:22" customFormat="1" ht="27.75" customHeight="1">
      <c r="B20" s="177" t="s">
        <v>2779</v>
      </c>
      <c r="C20" s="484"/>
      <c r="D20" s="485"/>
      <c r="E20" s="485"/>
      <c r="F20" s="485"/>
      <c r="G20" s="485"/>
      <c r="H20" s="485"/>
      <c r="I20" s="486"/>
      <c r="K20" s="49" t="s">
        <v>2789</v>
      </c>
      <c r="N20" s="492" t="s">
        <v>2791</v>
      </c>
    </row>
    <row r="21" spans="2:22" customFormat="1" ht="27.75" customHeight="1" thickBot="1">
      <c r="B21" s="778" t="s">
        <v>854</v>
      </c>
      <c r="C21" s="779"/>
      <c r="D21" s="758" t="s">
        <v>2780</v>
      </c>
      <c r="E21" s="756"/>
      <c r="F21" s="756"/>
      <c r="G21" s="756"/>
      <c r="H21" s="756"/>
      <c r="I21" s="757"/>
      <c r="K21" s="491"/>
      <c r="V21" t="s">
        <v>2792</v>
      </c>
    </row>
    <row r="22" spans="2:22" customFormat="1" ht="27.75" customHeight="1">
      <c r="B22" s="487" t="s">
        <v>855</v>
      </c>
      <c r="C22" s="479" t="s">
        <v>856</v>
      </c>
      <c r="D22" s="481" t="s">
        <v>2781</v>
      </c>
      <c r="E22" s="480" t="s">
        <v>2782</v>
      </c>
      <c r="F22" s="756" t="s">
        <v>2783</v>
      </c>
      <c r="G22" s="756"/>
      <c r="H22" s="756" t="s">
        <v>2784</v>
      </c>
      <c r="I22" s="757"/>
    </row>
    <row r="23" spans="2:22" customFormat="1" ht="16.5">
      <c r="B23" s="767" t="s">
        <v>2754</v>
      </c>
      <c r="C23" s="472" t="s">
        <v>2755</v>
      </c>
      <c r="D23" s="476">
        <v>2</v>
      </c>
      <c r="E23" s="473">
        <v>2</v>
      </c>
      <c r="F23" s="766"/>
      <c r="G23" s="766"/>
      <c r="H23" s="762">
        <f>(IF(F23="O",1,0))*E23</f>
        <v>0</v>
      </c>
      <c r="I23" s="763"/>
    </row>
    <row r="24" spans="2:22" customFormat="1" ht="16.5">
      <c r="B24" s="767"/>
      <c r="C24" s="472" t="s">
        <v>2756</v>
      </c>
      <c r="D24" s="476">
        <v>1</v>
      </c>
      <c r="E24" s="473">
        <v>1</v>
      </c>
      <c r="F24" s="766"/>
      <c r="G24" s="766"/>
      <c r="H24" s="762">
        <f t="shared" ref="H24:H40" si="0">(IF(F24="O",1,0))*E24</f>
        <v>0</v>
      </c>
      <c r="I24" s="763"/>
    </row>
    <row r="25" spans="2:22" customFormat="1" ht="16.5">
      <c r="B25" s="767" t="s">
        <v>2757</v>
      </c>
      <c r="C25" s="472" t="s">
        <v>2758</v>
      </c>
      <c r="D25" s="476">
        <v>2</v>
      </c>
      <c r="E25" s="473">
        <v>3</v>
      </c>
      <c r="F25" s="766"/>
      <c r="G25" s="766"/>
      <c r="H25" s="762">
        <f t="shared" si="0"/>
        <v>0</v>
      </c>
      <c r="I25" s="763"/>
    </row>
    <row r="26" spans="2:22" customFormat="1" ht="16.5">
      <c r="B26" s="767"/>
      <c r="C26" s="472" t="s">
        <v>2759</v>
      </c>
      <c r="D26" s="476">
        <v>2</v>
      </c>
      <c r="E26" s="473">
        <v>2</v>
      </c>
      <c r="F26" s="766"/>
      <c r="G26" s="766"/>
      <c r="H26" s="762">
        <f t="shared" si="0"/>
        <v>0</v>
      </c>
      <c r="I26" s="763"/>
    </row>
    <row r="27" spans="2:22" customFormat="1" ht="16.5">
      <c r="B27" s="767"/>
      <c r="C27" s="472" t="s">
        <v>2760</v>
      </c>
      <c r="D27" s="476">
        <v>3</v>
      </c>
      <c r="E27" s="473">
        <v>3</v>
      </c>
      <c r="F27" s="766"/>
      <c r="G27" s="766"/>
      <c r="H27" s="762">
        <f t="shared" si="0"/>
        <v>0</v>
      </c>
      <c r="I27" s="763"/>
      <c r="V27" s="186"/>
    </row>
    <row r="28" spans="2:22" customFormat="1" ht="16.5">
      <c r="B28" s="767" t="s">
        <v>2761</v>
      </c>
      <c r="C28" s="472" t="s">
        <v>2762</v>
      </c>
      <c r="D28" s="476">
        <v>4</v>
      </c>
      <c r="E28" s="473">
        <v>6</v>
      </c>
      <c r="F28" s="766"/>
      <c r="G28" s="766"/>
      <c r="H28" s="762">
        <f t="shared" si="0"/>
        <v>0</v>
      </c>
      <c r="I28" s="763"/>
    </row>
    <row r="29" spans="2:22" customFormat="1" ht="16.5">
      <c r="B29" s="767"/>
      <c r="C29" s="472" t="s">
        <v>2763</v>
      </c>
      <c r="D29" s="476">
        <v>3</v>
      </c>
      <c r="E29" s="473">
        <v>4</v>
      </c>
      <c r="F29" s="766"/>
      <c r="G29" s="766"/>
      <c r="H29" s="762">
        <f t="shared" si="0"/>
        <v>0</v>
      </c>
      <c r="I29" s="763"/>
    </row>
    <row r="30" spans="2:22" customFormat="1" ht="16.5">
      <c r="B30" s="767"/>
      <c r="C30" s="472" t="s">
        <v>2764</v>
      </c>
      <c r="D30" s="476">
        <v>4</v>
      </c>
      <c r="E30" s="473">
        <v>5</v>
      </c>
      <c r="F30" s="766"/>
      <c r="G30" s="766"/>
      <c r="H30" s="762">
        <f t="shared" si="0"/>
        <v>0</v>
      </c>
      <c r="I30" s="763"/>
    </row>
    <row r="31" spans="2:22" customFormat="1" ht="16.5">
      <c r="B31" s="767"/>
      <c r="C31" s="472" t="s">
        <v>2765</v>
      </c>
      <c r="D31" s="476">
        <v>2</v>
      </c>
      <c r="E31" s="473">
        <v>2</v>
      </c>
      <c r="F31" s="766"/>
      <c r="G31" s="766"/>
      <c r="H31" s="762">
        <f t="shared" si="0"/>
        <v>0</v>
      </c>
      <c r="I31" s="763"/>
    </row>
    <row r="32" spans="2:22" customFormat="1" ht="16.5">
      <c r="B32" s="767" t="s">
        <v>2766</v>
      </c>
      <c r="C32" s="472" t="s">
        <v>2767</v>
      </c>
      <c r="D32" s="476">
        <v>4</v>
      </c>
      <c r="E32" s="473">
        <v>5</v>
      </c>
      <c r="F32" s="766"/>
      <c r="G32" s="766"/>
      <c r="H32" s="762">
        <f t="shared" si="0"/>
        <v>0</v>
      </c>
      <c r="I32" s="763"/>
    </row>
    <row r="33" spans="2:12" customFormat="1" ht="16.5">
      <c r="B33" s="767"/>
      <c r="C33" s="472" t="s">
        <v>2768</v>
      </c>
      <c r="D33" s="476">
        <v>6</v>
      </c>
      <c r="E33" s="473">
        <v>8</v>
      </c>
      <c r="F33" s="766"/>
      <c r="G33" s="766"/>
      <c r="H33" s="762">
        <f t="shared" si="0"/>
        <v>0</v>
      </c>
      <c r="I33" s="763"/>
    </row>
    <row r="34" spans="2:12" customFormat="1" ht="16.5">
      <c r="B34" s="767"/>
      <c r="C34" s="472" t="s">
        <v>2769</v>
      </c>
      <c r="D34" s="476">
        <v>3</v>
      </c>
      <c r="E34" s="473">
        <v>4</v>
      </c>
      <c r="F34" s="766"/>
      <c r="G34" s="766"/>
      <c r="H34" s="762">
        <f t="shared" si="0"/>
        <v>0</v>
      </c>
      <c r="I34" s="763"/>
    </row>
    <row r="35" spans="2:12" customFormat="1" ht="16.5">
      <c r="B35" s="767"/>
      <c r="C35" s="472" t="s">
        <v>2770</v>
      </c>
      <c r="D35" s="476">
        <v>2</v>
      </c>
      <c r="E35" s="473">
        <v>2</v>
      </c>
      <c r="F35" s="766"/>
      <c r="G35" s="766"/>
      <c r="H35" s="762">
        <f t="shared" si="0"/>
        <v>0</v>
      </c>
      <c r="I35" s="763"/>
    </row>
    <row r="36" spans="2:12" customFormat="1" ht="16.5">
      <c r="B36" s="767" t="s">
        <v>2771</v>
      </c>
      <c r="C36" s="472" t="s">
        <v>2772</v>
      </c>
      <c r="D36" s="476">
        <v>2</v>
      </c>
      <c r="E36" s="473">
        <v>2</v>
      </c>
      <c r="F36" s="766"/>
      <c r="G36" s="766"/>
      <c r="H36" s="762">
        <f t="shared" si="0"/>
        <v>0</v>
      </c>
      <c r="I36" s="763"/>
    </row>
    <row r="37" spans="2:12" customFormat="1" ht="16.5">
      <c r="B37" s="767"/>
      <c r="C37" s="472" t="s">
        <v>2773</v>
      </c>
      <c r="D37" s="476">
        <v>3</v>
      </c>
      <c r="E37" s="473">
        <v>3</v>
      </c>
      <c r="F37" s="766"/>
      <c r="G37" s="766"/>
      <c r="H37" s="762">
        <f t="shared" si="0"/>
        <v>0</v>
      </c>
      <c r="I37" s="763"/>
    </row>
    <row r="38" spans="2:12" customFormat="1" ht="16.5">
      <c r="B38" s="767" t="s">
        <v>2774</v>
      </c>
      <c r="C38" s="472" t="s">
        <v>2775</v>
      </c>
      <c r="D38" s="476">
        <v>4</v>
      </c>
      <c r="E38" s="473">
        <v>5</v>
      </c>
      <c r="F38" s="766"/>
      <c r="G38" s="766"/>
      <c r="H38" s="762">
        <f t="shared" si="0"/>
        <v>0</v>
      </c>
      <c r="I38" s="763"/>
    </row>
    <row r="39" spans="2:12" customFormat="1" ht="16.5">
      <c r="B39" s="767"/>
      <c r="C39" s="472" t="s">
        <v>2776</v>
      </c>
      <c r="D39" s="476">
        <v>2</v>
      </c>
      <c r="E39" s="473">
        <v>2</v>
      </c>
      <c r="F39" s="766"/>
      <c r="G39" s="766"/>
      <c r="H39" s="762">
        <f t="shared" si="0"/>
        <v>0</v>
      </c>
      <c r="I39" s="763"/>
    </row>
    <row r="40" spans="2:12" customFormat="1" ht="16.5">
      <c r="B40" s="488" t="s">
        <v>2777</v>
      </c>
      <c r="C40" s="472" t="s">
        <v>2778</v>
      </c>
      <c r="D40" s="476">
        <v>1</v>
      </c>
      <c r="E40" s="473">
        <v>1</v>
      </c>
      <c r="F40" s="766"/>
      <c r="G40" s="766"/>
      <c r="H40" s="762">
        <f t="shared" si="0"/>
        <v>0</v>
      </c>
      <c r="I40" s="763"/>
    </row>
    <row r="41" spans="2:12" customFormat="1" ht="16.5">
      <c r="B41" s="768" t="s">
        <v>2785</v>
      </c>
      <c r="C41" s="769"/>
      <c r="D41" s="477">
        <f>SUM(D23:D40)</f>
        <v>50</v>
      </c>
      <c r="E41" s="474">
        <f>SUM(E23:E40)</f>
        <v>60</v>
      </c>
      <c r="F41" s="776"/>
      <c r="G41" s="776"/>
      <c r="H41" s="764">
        <f>SUM(H23:H40)</f>
        <v>0</v>
      </c>
      <c r="I41" s="765"/>
      <c r="L41" s="186"/>
    </row>
    <row r="42" spans="2:12" customFormat="1" ht="17.25" thickBot="1">
      <c r="B42" s="770" t="s">
        <v>2786</v>
      </c>
      <c r="C42" s="771"/>
      <c r="D42" s="478">
        <f>D41/20</f>
        <v>2.5</v>
      </c>
      <c r="E42" s="475">
        <f>E41/20</f>
        <v>3</v>
      </c>
      <c r="F42" s="776"/>
      <c r="G42" s="776"/>
      <c r="H42" s="764">
        <f>H41/20</f>
        <v>0</v>
      </c>
      <c r="I42" s="765"/>
    </row>
    <row r="43" spans="2:12" customFormat="1" ht="45" customHeight="1" thickBot="1">
      <c r="B43" s="772" t="s">
        <v>2787</v>
      </c>
      <c r="C43" s="773"/>
      <c r="D43" s="774" t="s">
        <v>2781</v>
      </c>
      <c r="E43" s="775"/>
      <c r="F43" s="777"/>
      <c r="G43" s="777"/>
      <c r="H43" s="489"/>
      <c r="I43" s="365"/>
    </row>
    <row r="45" spans="2:12" ht="14.25" thickBot="1">
      <c r="B45" s="190" t="s">
        <v>903</v>
      </c>
      <c r="C45" s="191"/>
      <c r="D45" s="191"/>
      <c r="E45" s="191"/>
      <c r="F45" s="191"/>
      <c r="G45" s="191"/>
      <c r="H45" s="191"/>
      <c r="I45" s="192" t="s">
        <v>885</v>
      </c>
    </row>
    <row r="46" spans="2:12" ht="27.75" thickBot="1">
      <c r="B46" s="811" t="s">
        <v>886</v>
      </c>
      <c r="C46" s="812"/>
      <c r="D46" s="193" t="s">
        <v>887</v>
      </c>
      <c r="E46" s="193" t="s">
        <v>888</v>
      </c>
      <c r="F46" s="193" t="s">
        <v>904</v>
      </c>
      <c r="G46" s="193" t="s">
        <v>889</v>
      </c>
      <c r="H46" s="193" t="s">
        <v>890</v>
      </c>
      <c r="I46" s="194" t="s">
        <v>891</v>
      </c>
    </row>
    <row r="47" spans="2:12" ht="18" customHeight="1">
      <c r="B47" s="759" t="s">
        <v>2798</v>
      </c>
      <c r="C47" s="498" t="s">
        <v>910</v>
      </c>
      <c r="D47" s="195" t="s">
        <v>725</v>
      </c>
      <c r="E47" s="196" t="s">
        <v>912</v>
      </c>
      <c r="F47" s="197">
        <f>VLOOKUP(D47,'(참고)2025년SW평균임금'!$B$9:$C$25, 2,1)</f>
        <v>10147745</v>
      </c>
      <c r="G47" s="198">
        <v>2</v>
      </c>
      <c r="H47" s="199">
        <v>1</v>
      </c>
      <c r="I47" s="200">
        <f>IFERROR(F47*G47*H47,"")</f>
        <v>20295490</v>
      </c>
    </row>
    <row r="48" spans="2:12" ht="18" customHeight="1">
      <c r="B48" s="760"/>
      <c r="C48" s="496" t="s">
        <v>860</v>
      </c>
      <c r="D48" s="201" t="s">
        <v>725</v>
      </c>
      <c r="E48" s="202" t="s">
        <v>901</v>
      </c>
      <c r="F48" s="203">
        <f>VLOOKUP(D48,'(참고)2025년SW평균임금'!$B$9:$C$25, 2,1)</f>
        <v>10147745</v>
      </c>
      <c r="G48" s="204">
        <v>3</v>
      </c>
      <c r="H48" s="205">
        <v>1</v>
      </c>
      <c r="I48" s="206">
        <f>IFERROR(F48*G48*H48,"")</f>
        <v>30443235</v>
      </c>
    </row>
    <row r="49" spans="2:22" ht="27">
      <c r="B49" s="760"/>
      <c r="C49" s="495" t="s">
        <v>867</v>
      </c>
      <c r="D49" s="201" t="s">
        <v>716</v>
      </c>
      <c r="E49" s="202" t="s">
        <v>901</v>
      </c>
      <c r="F49" s="203">
        <f>VLOOKUP(D49,'(참고)2025년SW평균임금'!$B$9:$C$25, 2,1)</f>
        <v>10154626</v>
      </c>
      <c r="G49" s="204">
        <v>3</v>
      </c>
      <c r="H49" s="205">
        <v>1</v>
      </c>
      <c r="I49" s="206">
        <f>IFERROR(F49*G49*H49,"")</f>
        <v>30463878</v>
      </c>
    </row>
    <row r="50" spans="2:22" ht="18" customHeight="1">
      <c r="B50" s="760"/>
      <c r="C50" s="795" t="s">
        <v>878</v>
      </c>
      <c r="D50" s="201" t="s">
        <v>716</v>
      </c>
      <c r="E50" s="202" t="s">
        <v>901</v>
      </c>
      <c r="F50" s="203">
        <f>VLOOKUP(D50,'(참고)2025년SW평균임금'!$B$9:$C$25, 2,1)</f>
        <v>10154626</v>
      </c>
      <c r="G50" s="204">
        <v>5</v>
      </c>
      <c r="H50" s="205">
        <v>1</v>
      </c>
      <c r="I50" s="206">
        <f>IFERROR(F50*G50*H50,"")</f>
        <v>50773130</v>
      </c>
    </row>
    <row r="51" spans="2:22" ht="18" customHeight="1">
      <c r="B51" s="760"/>
      <c r="C51" s="795"/>
      <c r="D51" s="201" t="s">
        <v>711</v>
      </c>
      <c r="E51" s="202" t="s">
        <v>901</v>
      </c>
      <c r="F51" s="203">
        <f>VLOOKUP(D51,'(참고)2025년SW평균임금'!$B$9:$C$25, 2,1)</f>
        <v>9692094</v>
      </c>
      <c r="G51" s="204">
        <v>2</v>
      </c>
      <c r="H51" s="205">
        <v>1</v>
      </c>
      <c r="I51" s="206">
        <f t="shared" ref="I51:I52" si="1">IFERROR(F51*G51*H51,"")</f>
        <v>19384188</v>
      </c>
    </row>
    <row r="52" spans="2:22" ht="18" customHeight="1">
      <c r="B52" s="761"/>
      <c r="C52" s="497" t="s">
        <v>2788</v>
      </c>
      <c r="D52" s="482" t="s">
        <v>730</v>
      </c>
      <c r="E52" s="202" t="s">
        <v>901</v>
      </c>
      <c r="F52" s="203">
        <f>VLOOKUP(D52,'(참고)2025년SW평균임금'!$B$9:$C$25, 2,1)</f>
        <v>9706020</v>
      </c>
      <c r="G52" s="483">
        <v>2.5</v>
      </c>
      <c r="H52" s="205">
        <v>1</v>
      </c>
      <c r="I52" s="206">
        <f t="shared" si="1"/>
        <v>24265050</v>
      </c>
      <c r="K52" s="490" t="s">
        <v>2790</v>
      </c>
    </row>
    <row r="53" spans="2:22" ht="30" customHeight="1" thickBot="1">
      <c r="B53" s="801" t="s">
        <v>892</v>
      </c>
      <c r="C53" s="802"/>
      <c r="D53" s="803" t="s">
        <v>893</v>
      </c>
      <c r="E53" s="803"/>
      <c r="F53" s="803"/>
      <c r="G53" s="803">
        <f>SUMPRODUCT(G47:G51,H47:H51)</f>
        <v>15</v>
      </c>
      <c r="H53" s="803"/>
      <c r="I53" s="207"/>
    </row>
    <row r="54" spans="2:22" ht="30" customHeight="1">
      <c r="B54" s="804" t="s">
        <v>894</v>
      </c>
      <c r="C54" s="805"/>
      <c r="D54" s="806" t="s">
        <v>895</v>
      </c>
      <c r="E54" s="806"/>
      <c r="F54" s="806"/>
      <c r="G54" s="807">
        <f>SUM(I47:I52)</f>
        <v>175624971</v>
      </c>
      <c r="H54" s="807"/>
      <c r="I54" s="808"/>
    </row>
    <row r="55" spans="2:22" ht="30" customHeight="1">
      <c r="B55" s="208" t="s">
        <v>896</v>
      </c>
      <c r="C55" s="209">
        <v>1.5</v>
      </c>
      <c r="D55" s="785" t="s">
        <v>905</v>
      </c>
      <c r="E55" s="794"/>
      <c r="F55" s="795"/>
      <c r="G55" s="786">
        <f>G54*C55</f>
        <v>263437456.5</v>
      </c>
      <c r="H55" s="786"/>
      <c r="I55" s="787"/>
    </row>
    <row r="56" spans="2:22" ht="30" customHeight="1">
      <c r="B56" s="208" t="s">
        <v>897</v>
      </c>
      <c r="C56" s="209">
        <v>0.2</v>
      </c>
      <c r="D56" s="785" t="s">
        <v>898</v>
      </c>
      <c r="E56" s="794"/>
      <c r="F56" s="795"/>
      <c r="G56" s="786">
        <f>(G54+G55)*C56</f>
        <v>87812485.5</v>
      </c>
      <c r="H56" s="786"/>
      <c r="I56" s="787"/>
      <c r="V56"/>
    </row>
    <row r="57" spans="2:22" ht="30" customHeight="1">
      <c r="B57" s="796" t="s">
        <v>29</v>
      </c>
      <c r="C57" s="797"/>
      <c r="D57" s="798" t="s">
        <v>906</v>
      </c>
      <c r="E57" s="799"/>
      <c r="F57" s="800"/>
      <c r="G57" s="786"/>
      <c r="H57" s="786"/>
      <c r="I57" s="787"/>
    </row>
    <row r="58" spans="2:22" ht="30" customHeight="1">
      <c r="B58" s="783" t="s">
        <v>899</v>
      </c>
      <c r="C58" s="784"/>
      <c r="D58" s="785" t="s">
        <v>900</v>
      </c>
      <c r="E58" s="785"/>
      <c r="F58" s="785"/>
      <c r="G58" s="786">
        <f>SUM(G54:I57)</f>
        <v>526874913</v>
      </c>
      <c r="H58" s="786"/>
      <c r="I58" s="787"/>
    </row>
    <row r="59" spans="2:22" ht="30" customHeight="1" thickBot="1">
      <c r="B59" s="788" t="s">
        <v>907</v>
      </c>
      <c r="C59" s="789"/>
      <c r="D59" s="790" t="s">
        <v>908</v>
      </c>
      <c r="E59" s="791"/>
      <c r="F59" s="790"/>
      <c r="G59" s="792">
        <f>G58*1.1</f>
        <v>579562404.30000007</v>
      </c>
      <c r="H59" s="792"/>
      <c r="I59" s="793"/>
    </row>
    <row r="60" spans="2:22">
      <c r="B60" s="191" t="s">
        <v>858</v>
      </c>
      <c r="C60" s="191"/>
      <c r="D60" s="191"/>
      <c r="E60" s="191"/>
      <c r="F60" s="191"/>
      <c r="G60" s="191"/>
      <c r="H60" s="191"/>
      <c r="I60" s="191"/>
    </row>
    <row r="61" spans="2:22" ht="16.5">
      <c r="B61" s="210" t="s">
        <v>909</v>
      </c>
      <c r="C61" s="191"/>
      <c r="D61" s="191"/>
      <c r="E61" s="191"/>
      <c r="F61" s="191"/>
      <c r="G61" s="191"/>
      <c r="H61" s="191"/>
      <c r="I61" s="191"/>
    </row>
  </sheetData>
  <mergeCells count="94">
    <mergeCell ref="B1:I1"/>
    <mergeCell ref="B46:C46"/>
    <mergeCell ref="C50:C51"/>
    <mergeCell ref="B5:C5"/>
    <mergeCell ref="D5:I6"/>
    <mergeCell ref="B7:C7"/>
    <mergeCell ref="D7:I7"/>
    <mergeCell ref="B8:B10"/>
    <mergeCell ref="D8:I8"/>
    <mergeCell ref="D9:I9"/>
    <mergeCell ref="D10:I10"/>
    <mergeCell ref="D15:I15"/>
    <mergeCell ref="B16:B18"/>
    <mergeCell ref="D16:I16"/>
    <mergeCell ref="D17:I17"/>
    <mergeCell ref="D18:I18"/>
    <mergeCell ref="B53:C53"/>
    <mergeCell ref="D53:F53"/>
    <mergeCell ref="G53:H53"/>
    <mergeCell ref="B54:C54"/>
    <mergeCell ref="D54:F54"/>
    <mergeCell ref="G54:I54"/>
    <mergeCell ref="D55:F55"/>
    <mergeCell ref="G55:I55"/>
    <mergeCell ref="D56:F56"/>
    <mergeCell ref="G56:I56"/>
    <mergeCell ref="B57:C57"/>
    <mergeCell ref="D57:F57"/>
    <mergeCell ref="G57:I57"/>
    <mergeCell ref="B58:C58"/>
    <mergeCell ref="D58:F58"/>
    <mergeCell ref="G58:I58"/>
    <mergeCell ref="B59:C59"/>
    <mergeCell ref="D59:F59"/>
    <mergeCell ref="G59:I59"/>
    <mergeCell ref="B11:B15"/>
    <mergeCell ref="D11:I11"/>
    <mergeCell ref="D12:I12"/>
    <mergeCell ref="D13:I13"/>
    <mergeCell ref="D14:I14"/>
    <mergeCell ref="F41:G43"/>
    <mergeCell ref="B36:B37"/>
    <mergeCell ref="B21:C21"/>
    <mergeCell ref="B23:B24"/>
    <mergeCell ref="B25:B27"/>
    <mergeCell ref="B28:B31"/>
    <mergeCell ref="B32:B35"/>
    <mergeCell ref="F22:G22"/>
    <mergeCell ref="F23:G23"/>
    <mergeCell ref="F24:G24"/>
    <mergeCell ref="F25:G25"/>
    <mergeCell ref="F26:G26"/>
    <mergeCell ref="F27:G27"/>
    <mergeCell ref="F28:G28"/>
    <mergeCell ref="F29:G29"/>
    <mergeCell ref="F30:G30"/>
    <mergeCell ref="B38:B39"/>
    <mergeCell ref="B41:C41"/>
    <mergeCell ref="B42:C42"/>
    <mergeCell ref="B43:C43"/>
    <mergeCell ref="D43:E43"/>
    <mergeCell ref="F31:G31"/>
    <mergeCell ref="F32:G32"/>
    <mergeCell ref="F33:G33"/>
    <mergeCell ref="F34:G34"/>
    <mergeCell ref="F35:G35"/>
    <mergeCell ref="F36:G36"/>
    <mergeCell ref="F37:G37"/>
    <mergeCell ref="F38:G38"/>
    <mergeCell ref="F39:G39"/>
    <mergeCell ref="F40:G40"/>
    <mergeCell ref="H31:I31"/>
    <mergeCell ref="H32:I32"/>
    <mergeCell ref="H23:I23"/>
    <mergeCell ref="H24:I24"/>
    <mergeCell ref="H25:I25"/>
    <mergeCell ref="H26:I26"/>
    <mergeCell ref="H27:I27"/>
    <mergeCell ref="H22:I22"/>
    <mergeCell ref="D21:I21"/>
    <mergeCell ref="B47:B52"/>
    <mergeCell ref="H38:I38"/>
    <mergeCell ref="H39:I39"/>
    <mergeCell ref="H40:I40"/>
    <mergeCell ref="H41:I41"/>
    <mergeCell ref="H42:I42"/>
    <mergeCell ref="H33:I33"/>
    <mergeCell ref="H34:I34"/>
    <mergeCell ref="H35:I35"/>
    <mergeCell ref="H36:I36"/>
    <mergeCell ref="H37:I37"/>
    <mergeCell ref="H28:I28"/>
    <mergeCell ref="H29:I29"/>
    <mergeCell ref="H30:I30"/>
  </mergeCells>
  <phoneticPr fontId="6" type="noConversion"/>
  <dataValidations count="1">
    <dataValidation type="list" allowBlank="1" showInputMessage="1" showErrorMessage="1" sqref="F23:F40">
      <formula1>$J$2:$K$2</formula1>
    </dataValidation>
  </dataValidations>
  <hyperlinks>
    <hyperlink ref="B61" r:id="rId1"/>
  </hyperlinks>
  <pageMargins left="0.7" right="0.7" top="0.75" bottom="0.75" header="0.3" footer="0.3"/>
  <pageSetup paperSize="9" scale="54" orientation="portrait" r:id="rId2"/>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'(참고)2025년SW평균임금'!$B$9:$B$25</xm:f>
          </x14:formula1>
          <xm:sqref>D47:D52</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M48"/>
  <sheetViews>
    <sheetView showGridLines="0" view="pageBreakPreview" topLeftCell="A5" zoomScale="85" zoomScaleNormal="100" zoomScaleSheetLayoutView="85" workbookViewId="0">
      <selection activeCell="R45" sqref="R45"/>
    </sheetView>
  </sheetViews>
  <sheetFormatPr defaultRowHeight="13.5"/>
  <cols>
    <col min="1" max="1" width="2" customWidth="1"/>
    <col min="2" max="2" width="9.125" customWidth="1"/>
    <col min="3" max="3" width="29.875" customWidth="1"/>
    <col min="4" max="4" width="16.625" customWidth="1"/>
    <col min="5" max="5" width="9.125" customWidth="1"/>
    <col min="6" max="6" width="8.125" customWidth="1"/>
    <col min="7" max="7" width="17.625" customWidth="1"/>
    <col min="8" max="8" width="7.75" customWidth="1"/>
    <col min="10" max="10" width="7.5" customWidth="1"/>
    <col min="12" max="12" width="9.5" bestFit="1" customWidth="1"/>
    <col min="13" max="13" width="11.625" bestFit="1" customWidth="1"/>
  </cols>
  <sheetData>
    <row r="1" spans="2:10" ht="20.25">
      <c r="B1" s="534" t="s">
        <v>1152</v>
      </c>
      <c r="C1" s="536"/>
      <c r="D1" s="536"/>
      <c r="E1" s="536"/>
      <c r="F1" s="536"/>
      <c r="G1" s="536"/>
      <c r="H1" s="536"/>
      <c r="I1" s="536"/>
      <c r="J1" s="537"/>
    </row>
    <row r="2" spans="2:10" ht="19.5" customHeight="1">
      <c r="B2" s="215" t="s">
        <v>1105</v>
      </c>
      <c r="C2" s="33"/>
      <c r="D2" s="33"/>
      <c r="E2" s="33"/>
      <c r="F2" s="33"/>
      <c r="G2" s="33"/>
      <c r="H2" s="33"/>
      <c r="I2" s="33"/>
      <c r="J2" s="34" t="s">
        <v>1151</v>
      </c>
    </row>
    <row r="3" spans="2:10">
      <c r="B3" s="4" t="s">
        <v>1106</v>
      </c>
      <c r="J3" s="216" t="s">
        <v>885</v>
      </c>
    </row>
    <row r="4" spans="2:10" ht="33">
      <c r="B4" s="838" t="s">
        <v>1107</v>
      </c>
      <c r="C4" s="839"/>
      <c r="D4" s="213" t="s">
        <v>1108</v>
      </c>
      <c r="E4" s="213" t="s">
        <v>1109</v>
      </c>
      <c r="F4" s="213" t="s">
        <v>1110</v>
      </c>
      <c r="G4" s="213" t="s">
        <v>1111</v>
      </c>
      <c r="H4" s="213" t="s">
        <v>1112</v>
      </c>
      <c r="I4" s="213" t="s">
        <v>1109</v>
      </c>
      <c r="J4" s="214" t="s">
        <v>1113</v>
      </c>
    </row>
    <row r="5" spans="2:10" ht="15.6" customHeight="1">
      <c r="B5" s="840" t="s">
        <v>1114</v>
      </c>
      <c r="C5" s="841"/>
      <c r="D5" s="217">
        <v>3.8</v>
      </c>
      <c r="E5" s="218" t="s">
        <v>1117</v>
      </c>
      <c r="F5" s="825">
        <f>SUMIF(E5:E24,"O",D5:D24)</f>
        <v>46.9</v>
      </c>
      <c r="G5" s="843" t="s">
        <v>1116</v>
      </c>
      <c r="H5" s="825">
        <v>0.6</v>
      </c>
      <c r="I5" s="827" t="s">
        <v>1117</v>
      </c>
      <c r="J5" s="845">
        <f>IF(I5="O", H5, 1)*IF(I7="O", H7, 1)*IF(I9="O", H9, 1)*IF(I11="O", H11, 1)*IF(I13="O", H13, 1)*IF(I15="O", H15, 1)*IF(I17="O", H17, 1)*IF(I19="O", H19, 1)*IF(I21="O", H21, 1)</f>
        <v>0.3</v>
      </c>
    </row>
    <row r="6" spans="2:10" ht="15.6" customHeight="1">
      <c r="B6" s="829" t="s">
        <v>1118</v>
      </c>
      <c r="C6" s="219" t="s">
        <v>1119</v>
      </c>
      <c r="D6" s="217">
        <v>3.2</v>
      </c>
      <c r="E6" s="218" t="s">
        <v>1117</v>
      </c>
      <c r="F6" s="842"/>
      <c r="G6" s="844"/>
      <c r="H6" s="826"/>
      <c r="I6" s="828"/>
      <c r="J6" s="846"/>
    </row>
    <row r="7" spans="2:10" ht="15.6" customHeight="1">
      <c r="B7" s="847"/>
      <c r="C7" s="219" t="s">
        <v>1120</v>
      </c>
      <c r="D7" s="217">
        <v>3.2</v>
      </c>
      <c r="E7" s="218" t="s">
        <v>1117</v>
      </c>
      <c r="F7" s="842"/>
      <c r="G7" s="843" t="s">
        <v>1121</v>
      </c>
      <c r="H7" s="825">
        <v>1</v>
      </c>
      <c r="I7" s="827" t="s">
        <v>1115</v>
      </c>
      <c r="J7" s="846"/>
    </row>
    <row r="8" spans="2:10" ht="15.6" customHeight="1">
      <c r="B8" s="847"/>
      <c r="C8" s="219" t="s">
        <v>1122</v>
      </c>
      <c r="D8" s="217">
        <v>3.4</v>
      </c>
      <c r="E8" s="218" t="s">
        <v>1117</v>
      </c>
      <c r="F8" s="842"/>
      <c r="G8" s="844"/>
      <c r="H8" s="826"/>
      <c r="I8" s="828"/>
      <c r="J8" s="846"/>
    </row>
    <row r="9" spans="2:10" ht="15.6" customHeight="1">
      <c r="B9" s="847"/>
      <c r="C9" s="219" t="s">
        <v>1123</v>
      </c>
      <c r="D9" s="217">
        <v>3.3</v>
      </c>
      <c r="E9" s="218" t="s">
        <v>1117</v>
      </c>
      <c r="F9" s="842"/>
      <c r="G9" s="849" t="s">
        <v>1124</v>
      </c>
      <c r="H9" s="825">
        <v>1.4</v>
      </c>
      <c r="I9" s="827" t="s">
        <v>1115</v>
      </c>
      <c r="J9" s="846"/>
    </row>
    <row r="10" spans="2:10" ht="15.6" customHeight="1">
      <c r="B10" s="847"/>
      <c r="C10" s="219" t="s">
        <v>1125</v>
      </c>
      <c r="D10" s="217">
        <v>3.3</v>
      </c>
      <c r="E10" s="218" t="s">
        <v>1117</v>
      </c>
      <c r="F10" s="842"/>
      <c r="G10" s="850"/>
      <c r="H10" s="826"/>
      <c r="I10" s="828"/>
      <c r="J10" s="846"/>
    </row>
    <row r="11" spans="2:10" ht="15.6" customHeight="1">
      <c r="B11" s="848"/>
      <c r="C11" s="219" t="s">
        <v>1126</v>
      </c>
      <c r="D11" s="217">
        <v>3.3</v>
      </c>
      <c r="E11" s="218" t="s">
        <v>1117</v>
      </c>
      <c r="F11" s="842"/>
      <c r="G11" s="832" t="s">
        <v>1127</v>
      </c>
      <c r="H11" s="834">
        <v>0.6</v>
      </c>
      <c r="I11" s="836" t="s">
        <v>1115</v>
      </c>
      <c r="J11" s="846"/>
    </row>
    <row r="12" spans="2:10" ht="15.6" customHeight="1">
      <c r="B12" s="829" t="s">
        <v>1128</v>
      </c>
      <c r="C12" s="219" t="s">
        <v>1129</v>
      </c>
      <c r="D12" s="217">
        <v>3.9</v>
      </c>
      <c r="E12" s="218" t="s">
        <v>1115</v>
      </c>
      <c r="F12" s="842"/>
      <c r="G12" s="833"/>
      <c r="H12" s="835"/>
      <c r="I12" s="837"/>
      <c r="J12" s="846"/>
    </row>
    <row r="13" spans="2:10" ht="15.6" customHeight="1">
      <c r="B13" s="830"/>
      <c r="C13" s="219" t="s">
        <v>1130</v>
      </c>
      <c r="D13" s="217">
        <v>4.0999999999999996</v>
      </c>
      <c r="E13" s="218" t="s">
        <v>1115</v>
      </c>
      <c r="F13" s="842"/>
      <c r="G13" s="832" t="s">
        <v>1131</v>
      </c>
      <c r="H13" s="834">
        <v>1</v>
      </c>
      <c r="I13" s="836" t="s">
        <v>1117</v>
      </c>
      <c r="J13" s="846"/>
    </row>
    <row r="14" spans="2:10" ht="15.6" customHeight="1">
      <c r="B14" s="830"/>
      <c r="C14" s="219" t="s">
        <v>1132</v>
      </c>
      <c r="D14" s="217">
        <v>4.2</v>
      </c>
      <c r="E14" s="218" t="s">
        <v>1115</v>
      </c>
      <c r="F14" s="842"/>
      <c r="G14" s="833"/>
      <c r="H14" s="835"/>
      <c r="I14" s="837"/>
      <c r="J14" s="846"/>
    </row>
    <row r="15" spans="2:10" ht="15.6" customHeight="1">
      <c r="B15" s="830"/>
      <c r="C15" s="219" t="s">
        <v>1133</v>
      </c>
      <c r="D15" s="217">
        <v>3.8</v>
      </c>
      <c r="E15" s="218" t="s">
        <v>1115</v>
      </c>
      <c r="F15" s="842"/>
      <c r="G15" s="832" t="s">
        <v>1134</v>
      </c>
      <c r="H15" s="834">
        <v>1.4</v>
      </c>
      <c r="I15" s="836" t="s">
        <v>1115</v>
      </c>
      <c r="J15" s="846"/>
    </row>
    <row r="16" spans="2:10" ht="15.6" customHeight="1">
      <c r="B16" s="831"/>
      <c r="C16" s="219" t="s">
        <v>1135</v>
      </c>
      <c r="D16" s="217">
        <v>3.8</v>
      </c>
      <c r="E16" s="218" t="s">
        <v>1115</v>
      </c>
      <c r="F16" s="842"/>
      <c r="G16" s="833"/>
      <c r="H16" s="835"/>
      <c r="I16" s="837"/>
      <c r="J16" s="846"/>
    </row>
    <row r="17" spans="2:13" ht="16.5" customHeight="1">
      <c r="B17" s="829" t="s">
        <v>1136</v>
      </c>
      <c r="C17" s="219" t="s">
        <v>1129</v>
      </c>
      <c r="D17" s="217">
        <v>3.9</v>
      </c>
      <c r="E17" s="218" t="s">
        <v>1117</v>
      </c>
      <c r="F17" s="842"/>
      <c r="G17" s="851" t="s">
        <v>1137</v>
      </c>
      <c r="H17" s="825">
        <v>0.5</v>
      </c>
      <c r="I17" s="853" t="s">
        <v>1117</v>
      </c>
      <c r="J17" s="846"/>
    </row>
    <row r="18" spans="2:13" ht="16.5" customHeight="1">
      <c r="B18" s="847"/>
      <c r="C18" s="219" t="s">
        <v>1130</v>
      </c>
      <c r="D18" s="217">
        <v>3.9</v>
      </c>
      <c r="E18" s="218" t="s">
        <v>1117</v>
      </c>
      <c r="F18" s="842"/>
      <c r="G18" s="852"/>
      <c r="H18" s="826"/>
      <c r="I18" s="854"/>
      <c r="J18" s="846"/>
    </row>
    <row r="19" spans="2:13" ht="15.6" customHeight="1">
      <c r="B19" s="847"/>
      <c r="C19" s="219" t="s">
        <v>1132</v>
      </c>
      <c r="D19" s="217">
        <v>4.0999999999999996</v>
      </c>
      <c r="E19" s="218" t="s">
        <v>1117</v>
      </c>
      <c r="F19" s="842"/>
      <c r="G19" s="851" t="s">
        <v>1138</v>
      </c>
      <c r="H19" s="825">
        <v>1</v>
      </c>
      <c r="I19" s="853" t="s">
        <v>1115</v>
      </c>
      <c r="J19" s="846"/>
    </row>
    <row r="20" spans="2:13" ht="15.6" customHeight="1">
      <c r="B20" s="847"/>
      <c r="C20" s="219" t="s">
        <v>1133</v>
      </c>
      <c r="D20" s="217">
        <v>3.7</v>
      </c>
      <c r="E20" s="218" t="s">
        <v>1117</v>
      </c>
      <c r="F20" s="842"/>
      <c r="G20" s="852"/>
      <c r="H20" s="826"/>
      <c r="I20" s="854"/>
      <c r="J20" s="846"/>
    </row>
    <row r="21" spans="2:13" ht="15.6" customHeight="1">
      <c r="B21" s="847"/>
      <c r="C21" s="219" t="s">
        <v>1135</v>
      </c>
      <c r="D21" s="217">
        <v>3.6</v>
      </c>
      <c r="E21" s="218" t="s">
        <v>1115</v>
      </c>
      <c r="F21" s="842"/>
      <c r="G21" s="851" t="s">
        <v>1139</v>
      </c>
      <c r="H21" s="825">
        <v>1.5</v>
      </c>
      <c r="I21" s="853" t="s">
        <v>1115</v>
      </c>
      <c r="J21" s="846"/>
    </row>
    <row r="22" spans="2:13" ht="15.6" customHeight="1">
      <c r="B22" s="847"/>
      <c r="C22" s="219" t="s">
        <v>1140</v>
      </c>
      <c r="D22" s="217">
        <v>3.8</v>
      </c>
      <c r="E22" s="218" t="s">
        <v>1117</v>
      </c>
      <c r="F22" s="842"/>
      <c r="G22" s="852"/>
      <c r="H22" s="826"/>
      <c r="I22" s="854"/>
      <c r="J22" s="846"/>
    </row>
    <row r="23" spans="2:13" ht="15.6" customHeight="1">
      <c r="B23" s="848"/>
      <c r="C23" s="219" t="s">
        <v>1141</v>
      </c>
      <c r="D23" s="217">
        <v>4</v>
      </c>
      <c r="E23" s="218" t="s">
        <v>1117</v>
      </c>
      <c r="F23" s="842"/>
      <c r="G23" s="220"/>
      <c r="H23" s="221"/>
      <c r="I23" s="222"/>
      <c r="J23" s="846"/>
    </row>
    <row r="24" spans="2:13" ht="15.6" customHeight="1">
      <c r="B24" s="223" t="s">
        <v>1142</v>
      </c>
      <c r="C24" s="224" t="s">
        <v>1143</v>
      </c>
      <c r="D24" s="217">
        <v>3.5</v>
      </c>
      <c r="E24" s="218" t="s">
        <v>1115</v>
      </c>
      <c r="F24" s="842"/>
      <c r="G24" s="225"/>
      <c r="H24" s="226"/>
      <c r="I24" s="227"/>
      <c r="J24" s="846"/>
    </row>
    <row r="25" spans="2:13" ht="16.5" customHeight="1">
      <c r="B25" s="855" t="s">
        <v>1144</v>
      </c>
      <c r="C25" s="856"/>
      <c r="D25" s="856"/>
      <c r="E25" s="856"/>
      <c r="F25" s="856"/>
      <c r="G25" s="857"/>
      <c r="H25" s="858">
        <f>F5*J5</f>
        <v>14.069999999999999</v>
      </c>
      <c r="I25" s="859"/>
      <c r="J25" s="860"/>
    </row>
    <row r="26" spans="2:13" ht="16.5" customHeight="1">
      <c r="B26" s="855" t="s">
        <v>1153</v>
      </c>
      <c r="C26" s="856"/>
      <c r="D26" s="856"/>
      <c r="E26" s="856"/>
      <c r="F26" s="856"/>
      <c r="G26" s="857"/>
      <c r="H26" s="861">
        <v>11598238</v>
      </c>
      <c r="I26" s="862"/>
      <c r="J26" s="863"/>
    </row>
    <row r="27" spans="2:13" ht="16.5">
      <c r="B27" s="855" t="s">
        <v>29</v>
      </c>
      <c r="C27" s="856"/>
      <c r="D27" s="856"/>
      <c r="E27" s="856"/>
      <c r="F27" s="856"/>
      <c r="G27" s="857"/>
      <c r="H27" s="864">
        <f>H36</f>
        <v>0</v>
      </c>
      <c r="I27" s="865"/>
      <c r="J27" s="866"/>
      <c r="M27" s="228"/>
    </row>
    <row r="28" spans="2:13" ht="16.5" customHeight="1">
      <c r="B28" s="855" t="s">
        <v>1145</v>
      </c>
      <c r="C28" s="856"/>
      <c r="D28" s="856"/>
      <c r="E28" s="856"/>
      <c r="F28" s="856"/>
      <c r="G28" s="857"/>
      <c r="H28" s="864">
        <f>H25*H26+H27</f>
        <v>163187208.66</v>
      </c>
      <c r="I28" s="865"/>
      <c r="J28" s="866"/>
      <c r="L28">
        <v>2023</v>
      </c>
      <c r="M28" s="228">
        <v>10282445</v>
      </c>
    </row>
    <row r="29" spans="2:13" ht="16.5" customHeight="1">
      <c r="B29" s="855" t="s">
        <v>1146</v>
      </c>
      <c r="C29" s="856"/>
      <c r="D29" s="856"/>
      <c r="E29" s="856"/>
      <c r="F29" s="856"/>
      <c r="G29" s="857"/>
      <c r="H29" s="864">
        <f>H28*1.1</f>
        <v>179505929.52600002</v>
      </c>
      <c r="I29" s="865"/>
      <c r="J29" s="866"/>
      <c r="L29">
        <v>2024</v>
      </c>
      <c r="M29">
        <f>M28*1.0825</f>
        <v>11130746.7125</v>
      </c>
    </row>
    <row r="30" spans="2:13" ht="16.5">
      <c r="B30" s="35"/>
      <c r="C30" s="33"/>
      <c r="D30" s="33"/>
      <c r="E30" s="33"/>
      <c r="F30" s="33"/>
      <c r="G30" s="33"/>
      <c r="H30" s="33"/>
      <c r="I30" s="33"/>
      <c r="J30" s="36"/>
      <c r="L30">
        <v>2025</v>
      </c>
      <c r="M30">
        <f>M29*1.042</f>
        <v>11598238.074425001</v>
      </c>
    </row>
    <row r="31" spans="2:13" ht="16.5">
      <c r="B31" s="37" t="s">
        <v>31</v>
      </c>
      <c r="C31" s="33"/>
      <c r="D31" s="33"/>
      <c r="E31" s="33"/>
      <c r="F31" s="33"/>
      <c r="G31" s="33"/>
      <c r="H31" s="33"/>
      <c r="I31" s="33"/>
      <c r="J31" s="229" t="s">
        <v>18</v>
      </c>
    </row>
    <row r="32" spans="2:13" ht="17.25">
      <c r="B32" s="867" t="s">
        <v>32</v>
      </c>
      <c r="C32" s="868"/>
      <c r="D32" s="869" t="s">
        <v>33</v>
      </c>
      <c r="E32" s="869"/>
      <c r="F32" s="869"/>
      <c r="G32" s="869"/>
      <c r="H32" s="870" t="s">
        <v>1147</v>
      </c>
      <c r="I32" s="871"/>
      <c r="J32" s="872"/>
    </row>
    <row r="33" spans="2:10" ht="20.100000000000001" customHeight="1">
      <c r="B33" s="873" t="s">
        <v>1148</v>
      </c>
      <c r="C33" s="874"/>
      <c r="D33" s="875" t="s">
        <v>1149</v>
      </c>
      <c r="E33" s="876"/>
      <c r="F33" s="876"/>
      <c r="G33" s="876"/>
      <c r="H33" s="877"/>
      <c r="I33" s="878"/>
      <c r="J33" s="879"/>
    </row>
    <row r="34" spans="2:10" ht="20.100000000000001" customHeight="1">
      <c r="B34" s="873" t="s">
        <v>1150</v>
      </c>
      <c r="C34" s="874"/>
      <c r="D34" s="875" t="s">
        <v>1149</v>
      </c>
      <c r="E34" s="876"/>
      <c r="F34" s="876"/>
      <c r="G34" s="876"/>
      <c r="H34" s="877"/>
      <c r="I34" s="878"/>
      <c r="J34" s="879"/>
    </row>
    <row r="35" spans="2:10" ht="20.100000000000001" customHeight="1">
      <c r="B35" s="880"/>
      <c r="C35" s="881"/>
      <c r="D35" s="882"/>
      <c r="E35" s="882"/>
      <c r="F35" s="882"/>
      <c r="G35" s="882"/>
      <c r="H35" s="883"/>
      <c r="I35" s="884"/>
      <c r="J35" s="885"/>
    </row>
    <row r="36" spans="2:10" ht="16.5">
      <c r="B36" s="855" t="s">
        <v>35</v>
      </c>
      <c r="C36" s="856"/>
      <c r="D36" s="856"/>
      <c r="E36" s="856"/>
      <c r="F36" s="856"/>
      <c r="G36" s="857"/>
      <c r="H36" s="886">
        <f>SUM(H33:J35)</f>
        <v>0</v>
      </c>
      <c r="I36" s="887"/>
      <c r="J36" s="888"/>
    </row>
    <row r="37" spans="2:10" ht="16.5">
      <c r="B37" s="35"/>
      <c r="C37" s="33"/>
      <c r="D37" s="33"/>
      <c r="E37" s="33"/>
      <c r="F37" s="33"/>
      <c r="G37" s="33"/>
      <c r="H37" s="33"/>
      <c r="I37" s="33"/>
      <c r="J37" s="38"/>
    </row>
    <row r="38" spans="2:10" ht="14.25" customHeight="1" thickBot="1">
      <c r="B38" s="12"/>
      <c r="C38" s="13"/>
      <c r="D38" s="13"/>
      <c r="E38" s="13"/>
      <c r="F38" s="13"/>
      <c r="G38" s="13"/>
      <c r="H38" s="13"/>
      <c r="I38" s="13"/>
      <c r="J38" s="14"/>
    </row>
    <row r="40" spans="2:10">
      <c r="B40" s="230"/>
    </row>
    <row r="44" spans="2:10">
      <c r="D44" s="231"/>
      <c r="G44" s="231"/>
      <c r="H44" s="231"/>
    </row>
    <row r="45" spans="2:10">
      <c r="D45" s="232"/>
    </row>
    <row r="46" spans="2:10">
      <c r="D46" s="231"/>
    </row>
    <row r="47" spans="2:10">
      <c r="D47" s="231"/>
      <c r="G47" s="117"/>
      <c r="H47" s="117"/>
    </row>
    <row r="48" spans="2:10">
      <c r="D48" s="231"/>
      <c r="G48" s="231"/>
      <c r="H48" s="231"/>
    </row>
  </sheetData>
  <mergeCells count="59">
    <mergeCell ref="B35:C35"/>
    <mergeCell ref="D35:G35"/>
    <mergeCell ref="H35:J35"/>
    <mergeCell ref="B36:G36"/>
    <mergeCell ref="H36:J36"/>
    <mergeCell ref="B33:C33"/>
    <mergeCell ref="D33:G33"/>
    <mergeCell ref="H33:J33"/>
    <mergeCell ref="B34:C34"/>
    <mergeCell ref="D34:G34"/>
    <mergeCell ref="H34:J34"/>
    <mergeCell ref="B28:G28"/>
    <mergeCell ref="H28:J28"/>
    <mergeCell ref="B29:G29"/>
    <mergeCell ref="H29:J29"/>
    <mergeCell ref="B32:C32"/>
    <mergeCell ref="D32:G32"/>
    <mergeCell ref="H32:J32"/>
    <mergeCell ref="B25:G25"/>
    <mergeCell ref="H25:J25"/>
    <mergeCell ref="B26:G26"/>
    <mergeCell ref="H26:J26"/>
    <mergeCell ref="B27:G27"/>
    <mergeCell ref="H27:J27"/>
    <mergeCell ref="B17:B23"/>
    <mergeCell ref="G17:G18"/>
    <mergeCell ref="H17:H18"/>
    <mergeCell ref="I17:I18"/>
    <mergeCell ref="G19:G20"/>
    <mergeCell ref="H19:H20"/>
    <mergeCell ref="I19:I20"/>
    <mergeCell ref="G21:G22"/>
    <mergeCell ref="H21:H22"/>
    <mergeCell ref="I21:I22"/>
    <mergeCell ref="B1:J1"/>
    <mergeCell ref="B4:C4"/>
    <mergeCell ref="B5:C5"/>
    <mergeCell ref="F5:F24"/>
    <mergeCell ref="G5:G6"/>
    <mergeCell ref="H5:H6"/>
    <mergeCell ref="I5:I6"/>
    <mergeCell ref="J5:J24"/>
    <mergeCell ref="B6:B11"/>
    <mergeCell ref="G7:G8"/>
    <mergeCell ref="H7:H8"/>
    <mergeCell ref="I7:I8"/>
    <mergeCell ref="G9:G10"/>
    <mergeCell ref="G11:G12"/>
    <mergeCell ref="H11:H12"/>
    <mergeCell ref="I11:I12"/>
    <mergeCell ref="H9:H10"/>
    <mergeCell ref="I9:I10"/>
    <mergeCell ref="B12:B16"/>
    <mergeCell ref="G15:G16"/>
    <mergeCell ref="H15:H16"/>
    <mergeCell ref="I15:I16"/>
    <mergeCell ref="G13:G14"/>
    <mergeCell ref="H13:H14"/>
    <mergeCell ref="I13:I14"/>
  </mergeCells>
  <phoneticPr fontId="6" type="noConversion"/>
  <pageMargins left="0.70866141732283472" right="0.70866141732283472" top="0.74803149606299213" bottom="0.74803149606299213" header="0.31496062992125984" footer="0.31496062992125984"/>
  <pageSetup paperSize="9" scale="76" orientation="portrait" r:id="rId1"/>
  <colBreaks count="1" manualBreakCount="1">
    <brk id="10" max="1048575"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M41"/>
  <sheetViews>
    <sheetView view="pageBreakPreview" zoomScale="130" zoomScaleNormal="100" zoomScaleSheetLayoutView="130" workbookViewId="0">
      <pane ySplit="3" topLeftCell="A4" activePane="bottomLeft" state="frozen"/>
      <selection activeCell="CT39" sqref="CT39"/>
      <selection pane="bottomLeft" activeCell="AX47" sqref="AX47"/>
    </sheetView>
  </sheetViews>
  <sheetFormatPr defaultColWidth="1.625" defaultRowHeight="21.75" customHeight="1"/>
  <cols>
    <col min="1" max="77" width="1.625" style="355"/>
    <col min="78" max="78" width="2.625" style="355" customWidth="1"/>
    <col min="79" max="16384" width="1.625" style="355"/>
  </cols>
  <sheetData>
    <row r="1" spans="1:91" s="354" customFormat="1" ht="21" thickBot="1">
      <c r="A1" s="973"/>
      <c r="B1" s="974"/>
      <c r="C1" s="974"/>
      <c r="D1" s="974"/>
      <c r="E1" s="974"/>
      <c r="F1" s="974"/>
      <c r="G1" s="974"/>
      <c r="H1" s="974" t="s">
        <v>2736</v>
      </c>
      <c r="I1" s="974"/>
      <c r="J1" s="974"/>
      <c r="K1" s="974"/>
      <c r="L1" s="974"/>
      <c r="M1" s="974"/>
      <c r="N1" s="974"/>
      <c r="O1" s="974"/>
      <c r="P1" s="974"/>
      <c r="Q1" s="974"/>
      <c r="R1" s="974"/>
      <c r="S1" s="974"/>
      <c r="T1" s="974"/>
      <c r="U1" s="974"/>
      <c r="V1" s="974"/>
      <c r="W1" s="974"/>
      <c r="X1" s="974"/>
      <c r="Y1" s="974"/>
      <c r="Z1" s="974"/>
      <c r="AA1" s="974"/>
      <c r="AB1" s="974"/>
      <c r="AC1" s="974"/>
      <c r="AD1" s="974"/>
      <c r="AE1" s="974"/>
      <c r="AF1" s="974"/>
      <c r="AG1" s="974"/>
      <c r="AH1" s="974"/>
      <c r="AI1" s="974"/>
      <c r="AJ1" s="974"/>
      <c r="AK1" s="974"/>
      <c r="AL1" s="974"/>
      <c r="AM1" s="974"/>
      <c r="AN1" s="974"/>
      <c r="AO1" s="974"/>
      <c r="AP1" s="974"/>
      <c r="AQ1" s="974"/>
      <c r="AR1" s="974"/>
      <c r="AS1" s="974"/>
      <c r="AT1" s="974"/>
      <c r="AU1" s="974"/>
      <c r="AV1" s="974"/>
      <c r="AW1" s="974"/>
      <c r="AX1" s="974"/>
      <c r="AY1" s="974"/>
      <c r="AZ1" s="974"/>
      <c r="BA1" s="974"/>
      <c r="BB1" s="974"/>
      <c r="BC1" s="974"/>
      <c r="BD1" s="974"/>
      <c r="BE1" s="974"/>
      <c r="BF1" s="974"/>
      <c r="BG1" s="974"/>
      <c r="BH1" s="974"/>
      <c r="BI1" s="974"/>
      <c r="BJ1" s="974"/>
      <c r="BK1" s="974"/>
      <c r="BL1" s="974"/>
      <c r="BM1" s="974"/>
      <c r="BN1" s="974"/>
      <c r="BO1" s="974"/>
      <c r="BP1" s="974"/>
      <c r="BQ1" s="974"/>
      <c r="BR1" s="974"/>
      <c r="BS1" s="974"/>
      <c r="BT1" s="974"/>
      <c r="BU1" s="974"/>
      <c r="BV1" s="974"/>
      <c r="BW1" s="974"/>
      <c r="BX1" s="974"/>
      <c r="BY1" s="974"/>
      <c r="BZ1" s="975"/>
    </row>
    <row r="2" spans="1:91" ht="21.75" customHeight="1">
      <c r="A2" s="976" t="s">
        <v>2452</v>
      </c>
      <c r="B2" s="977"/>
      <c r="C2" s="977"/>
      <c r="D2" s="977"/>
      <c r="E2" s="977"/>
      <c r="F2" s="977"/>
      <c r="G2" s="977"/>
      <c r="H2" s="977"/>
      <c r="I2" s="977"/>
      <c r="J2" s="977"/>
      <c r="K2" s="977"/>
      <c r="L2" s="977"/>
      <c r="M2" s="977"/>
      <c r="N2" s="977"/>
      <c r="O2" s="977"/>
      <c r="P2" s="977"/>
      <c r="Q2" s="978"/>
      <c r="R2" s="982" t="s">
        <v>2453</v>
      </c>
      <c r="S2" s="977"/>
      <c r="T2" s="977"/>
      <c r="U2" s="977"/>
      <c r="V2" s="978"/>
      <c r="W2" s="982" t="s">
        <v>2454</v>
      </c>
      <c r="X2" s="977"/>
      <c r="Y2" s="978"/>
      <c r="Z2" s="982" t="s">
        <v>2455</v>
      </c>
      <c r="AA2" s="977"/>
      <c r="AB2" s="978"/>
      <c r="AC2" s="982" t="s">
        <v>2456</v>
      </c>
      <c r="AD2" s="977"/>
      <c r="AE2" s="977"/>
      <c r="AF2" s="977"/>
      <c r="AG2" s="977"/>
      <c r="AH2" s="977"/>
      <c r="AI2" s="977"/>
      <c r="AJ2" s="978"/>
      <c r="AK2" s="984" t="s">
        <v>2457</v>
      </c>
      <c r="AL2" s="985"/>
      <c r="AM2" s="985"/>
      <c r="AN2" s="985"/>
      <c r="AO2" s="985"/>
      <c r="AP2" s="985"/>
      <c r="AQ2" s="985"/>
      <c r="AR2" s="985"/>
      <c r="AS2" s="985"/>
      <c r="AT2" s="985"/>
      <c r="AU2" s="985"/>
      <c r="AV2" s="985"/>
      <c r="AW2" s="986"/>
      <c r="AX2" s="984" t="s">
        <v>2458</v>
      </c>
      <c r="AY2" s="985"/>
      <c r="AZ2" s="985"/>
      <c r="BA2" s="985"/>
      <c r="BB2" s="985"/>
      <c r="BC2" s="985"/>
      <c r="BD2" s="985"/>
      <c r="BE2" s="985"/>
      <c r="BF2" s="985"/>
      <c r="BG2" s="985"/>
      <c r="BH2" s="985"/>
      <c r="BI2" s="985"/>
      <c r="BJ2" s="986"/>
      <c r="BK2" s="984" t="s">
        <v>2459</v>
      </c>
      <c r="BL2" s="985"/>
      <c r="BM2" s="985"/>
      <c r="BN2" s="985"/>
      <c r="BO2" s="985"/>
      <c r="BP2" s="985"/>
      <c r="BQ2" s="985"/>
      <c r="BR2" s="985"/>
      <c r="BS2" s="985"/>
      <c r="BT2" s="985"/>
      <c r="BU2" s="985"/>
      <c r="BV2" s="985"/>
      <c r="BW2" s="986"/>
      <c r="BX2" s="982" t="s">
        <v>2460</v>
      </c>
      <c r="BY2" s="977"/>
      <c r="BZ2" s="987"/>
      <c r="CD2" s="960"/>
      <c r="CE2" s="960"/>
      <c r="CF2" s="960"/>
      <c r="CG2" s="960"/>
      <c r="CH2" s="960"/>
      <c r="CI2" s="960"/>
      <c r="CJ2" s="960"/>
      <c r="CK2" s="960"/>
      <c r="CL2" s="960"/>
      <c r="CM2" s="960"/>
    </row>
    <row r="3" spans="1:91" ht="21.75" customHeight="1">
      <c r="A3" s="979"/>
      <c r="B3" s="980"/>
      <c r="C3" s="980"/>
      <c r="D3" s="980"/>
      <c r="E3" s="980"/>
      <c r="F3" s="980"/>
      <c r="G3" s="980"/>
      <c r="H3" s="980"/>
      <c r="I3" s="980"/>
      <c r="J3" s="980"/>
      <c r="K3" s="980"/>
      <c r="L3" s="980"/>
      <c r="M3" s="980"/>
      <c r="N3" s="980"/>
      <c r="O3" s="980"/>
      <c r="P3" s="980"/>
      <c r="Q3" s="981"/>
      <c r="R3" s="983"/>
      <c r="S3" s="980"/>
      <c r="T3" s="980"/>
      <c r="U3" s="980"/>
      <c r="V3" s="981"/>
      <c r="W3" s="983"/>
      <c r="X3" s="980"/>
      <c r="Y3" s="981"/>
      <c r="Z3" s="983"/>
      <c r="AA3" s="980"/>
      <c r="AB3" s="981"/>
      <c r="AC3" s="983"/>
      <c r="AD3" s="980"/>
      <c r="AE3" s="980"/>
      <c r="AF3" s="980"/>
      <c r="AG3" s="980"/>
      <c r="AH3" s="980"/>
      <c r="AI3" s="980"/>
      <c r="AJ3" s="981"/>
      <c r="AK3" s="961" t="s">
        <v>2461</v>
      </c>
      <c r="AL3" s="962"/>
      <c r="AM3" s="962"/>
      <c r="AN3" s="962"/>
      <c r="AO3" s="962"/>
      <c r="AP3" s="963"/>
      <c r="AQ3" s="961" t="s">
        <v>2462</v>
      </c>
      <c r="AR3" s="962"/>
      <c r="AS3" s="962"/>
      <c r="AT3" s="962"/>
      <c r="AU3" s="962"/>
      <c r="AV3" s="962"/>
      <c r="AW3" s="963"/>
      <c r="AX3" s="961" t="s">
        <v>2461</v>
      </c>
      <c r="AY3" s="962"/>
      <c r="AZ3" s="962"/>
      <c r="BA3" s="962"/>
      <c r="BB3" s="962"/>
      <c r="BC3" s="963"/>
      <c r="BD3" s="961" t="s">
        <v>2462</v>
      </c>
      <c r="BE3" s="962"/>
      <c r="BF3" s="962"/>
      <c r="BG3" s="962"/>
      <c r="BH3" s="962"/>
      <c r="BI3" s="962"/>
      <c r="BJ3" s="963"/>
      <c r="BK3" s="961" t="s">
        <v>2461</v>
      </c>
      <c r="BL3" s="962"/>
      <c r="BM3" s="962"/>
      <c r="BN3" s="962"/>
      <c r="BO3" s="962"/>
      <c r="BP3" s="963"/>
      <c r="BQ3" s="961" t="s">
        <v>2462</v>
      </c>
      <c r="BR3" s="962"/>
      <c r="BS3" s="962"/>
      <c r="BT3" s="962"/>
      <c r="BU3" s="962"/>
      <c r="BV3" s="962"/>
      <c r="BW3" s="963"/>
      <c r="BX3" s="983"/>
      <c r="BY3" s="980"/>
      <c r="BZ3" s="988"/>
      <c r="CD3" s="960"/>
      <c r="CE3" s="960"/>
      <c r="CF3" s="960"/>
      <c r="CG3" s="960"/>
      <c r="CH3" s="960"/>
      <c r="CI3" s="960"/>
      <c r="CJ3" s="960"/>
      <c r="CK3" s="960"/>
      <c r="CL3" s="960"/>
      <c r="CM3" s="960"/>
    </row>
    <row r="4" spans="1:91" ht="21.75" customHeight="1">
      <c r="A4" s="356" t="s">
        <v>2463</v>
      </c>
      <c r="B4" s="357"/>
      <c r="C4" s="357"/>
      <c r="D4" s="357"/>
      <c r="E4" s="357"/>
      <c r="F4" s="357"/>
      <c r="G4" s="357"/>
      <c r="H4" s="357"/>
      <c r="I4" s="357"/>
      <c r="J4" s="357"/>
      <c r="K4" s="357"/>
      <c r="L4" s="357"/>
      <c r="M4" s="357"/>
      <c r="N4" s="357"/>
      <c r="O4" s="357"/>
      <c r="P4" s="357"/>
      <c r="Q4" s="358"/>
      <c r="R4" s="359"/>
      <c r="S4" s="360"/>
      <c r="T4" s="360"/>
      <c r="U4" s="360"/>
      <c r="V4" s="361"/>
      <c r="W4" s="359"/>
      <c r="X4" s="360"/>
      <c r="Y4" s="361"/>
      <c r="Z4" s="359"/>
      <c r="AA4" s="360"/>
      <c r="AB4" s="361"/>
      <c r="AC4" s="951"/>
      <c r="AD4" s="952"/>
      <c r="AE4" s="952"/>
      <c r="AF4" s="952"/>
      <c r="AG4" s="952"/>
      <c r="AH4" s="952"/>
      <c r="AI4" s="952"/>
      <c r="AJ4" s="953"/>
      <c r="AK4" s="954"/>
      <c r="AL4" s="955"/>
      <c r="AM4" s="955"/>
      <c r="AN4" s="955"/>
      <c r="AO4" s="955"/>
      <c r="AP4" s="956"/>
      <c r="AQ4" s="954"/>
      <c r="AR4" s="955"/>
      <c r="AS4" s="955"/>
      <c r="AT4" s="955"/>
      <c r="AU4" s="955"/>
      <c r="AV4" s="955"/>
      <c r="AW4" s="956"/>
      <c r="AX4" s="954"/>
      <c r="AY4" s="955"/>
      <c r="AZ4" s="955"/>
      <c r="BA4" s="955"/>
      <c r="BB4" s="955"/>
      <c r="BC4" s="956"/>
      <c r="BD4" s="954"/>
      <c r="BE4" s="955"/>
      <c r="BF4" s="955"/>
      <c r="BG4" s="955"/>
      <c r="BH4" s="955"/>
      <c r="BI4" s="955"/>
      <c r="BJ4" s="956"/>
      <c r="BK4" s="954"/>
      <c r="BL4" s="955"/>
      <c r="BM4" s="955"/>
      <c r="BN4" s="955"/>
      <c r="BO4" s="955"/>
      <c r="BP4" s="956"/>
      <c r="BQ4" s="954"/>
      <c r="BR4" s="955"/>
      <c r="BS4" s="955"/>
      <c r="BT4" s="955"/>
      <c r="BU4" s="955"/>
      <c r="BV4" s="955"/>
      <c r="BW4" s="956"/>
      <c r="BX4" s="964"/>
      <c r="BY4" s="965"/>
      <c r="BZ4" s="966"/>
    </row>
    <row r="5" spans="1:91" ht="21.75" customHeight="1">
      <c r="A5" s="939" t="s">
        <v>2464</v>
      </c>
      <c r="B5" s="940"/>
      <c r="C5" s="940"/>
      <c r="D5" s="940"/>
      <c r="E5" s="940"/>
      <c r="F5" s="940"/>
      <c r="G5" s="940"/>
      <c r="H5" s="940"/>
      <c r="I5" s="940"/>
      <c r="J5" s="940"/>
      <c r="K5" s="940"/>
      <c r="L5" s="940"/>
      <c r="M5" s="940"/>
      <c r="N5" s="940"/>
      <c r="O5" s="940"/>
      <c r="P5" s="940"/>
      <c r="Q5" s="941"/>
      <c r="R5" s="915"/>
      <c r="S5" s="916"/>
      <c r="T5" s="916"/>
      <c r="U5" s="916"/>
      <c r="V5" s="935"/>
      <c r="W5" s="957">
        <v>1</v>
      </c>
      <c r="X5" s="958"/>
      <c r="Y5" s="959"/>
      <c r="Z5" s="915" t="s">
        <v>2592</v>
      </c>
      <c r="AA5" s="916"/>
      <c r="AB5" s="935"/>
      <c r="AC5" s="945">
        <f>AQ5+BD5+BQ5</f>
        <v>690718</v>
      </c>
      <c r="AD5" s="946"/>
      <c r="AE5" s="946"/>
      <c r="AF5" s="946"/>
      <c r="AG5" s="946"/>
      <c r="AH5" s="946"/>
      <c r="AI5" s="946"/>
      <c r="AJ5" s="947"/>
      <c r="AK5" s="948">
        <f>'9-1.초정밀3D구축(드론LiDAR)_일위대가표'!AI7</f>
        <v>690718</v>
      </c>
      <c r="AL5" s="949"/>
      <c r="AM5" s="949"/>
      <c r="AN5" s="949"/>
      <c r="AO5" s="949"/>
      <c r="AP5" s="950"/>
      <c r="AQ5" s="948">
        <f t="shared" ref="AQ5:AQ11" si="0">W5*AK5</f>
        <v>690718</v>
      </c>
      <c r="AR5" s="949"/>
      <c r="AS5" s="949"/>
      <c r="AT5" s="949"/>
      <c r="AU5" s="949"/>
      <c r="AV5" s="949"/>
      <c r="AW5" s="950"/>
      <c r="AX5" s="912">
        <v>0</v>
      </c>
      <c r="AY5" s="913"/>
      <c r="AZ5" s="913"/>
      <c r="BA5" s="913"/>
      <c r="BB5" s="913"/>
      <c r="BC5" s="914"/>
      <c r="BD5" s="948">
        <f t="shared" ref="BD5:BD11" si="1">W5*AX5</f>
        <v>0</v>
      </c>
      <c r="BE5" s="949"/>
      <c r="BF5" s="949"/>
      <c r="BG5" s="949"/>
      <c r="BH5" s="949"/>
      <c r="BI5" s="949"/>
      <c r="BJ5" s="950"/>
      <c r="BK5" s="948">
        <v>0</v>
      </c>
      <c r="BL5" s="949"/>
      <c r="BM5" s="949"/>
      <c r="BN5" s="949"/>
      <c r="BO5" s="949"/>
      <c r="BP5" s="950"/>
      <c r="BQ5" s="912">
        <f t="shared" ref="BQ5:BQ11" si="2">W5*BK5</f>
        <v>0</v>
      </c>
      <c r="BR5" s="913"/>
      <c r="BS5" s="913"/>
      <c r="BT5" s="913"/>
      <c r="BU5" s="913"/>
      <c r="BV5" s="913"/>
      <c r="BW5" s="914"/>
      <c r="BX5" s="967"/>
      <c r="BY5" s="968"/>
      <c r="BZ5" s="969"/>
    </row>
    <row r="6" spans="1:91" ht="21.75" customHeight="1">
      <c r="A6" s="939"/>
      <c r="B6" s="940"/>
      <c r="C6" s="940"/>
      <c r="D6" s="940"/>
      <c r="E6" s="940"/>
      <c r="F6" s="940"/>
      <c r="G6" s="940"/>
      <c r="H6" s="940"/>
      <c r="I6" s="940"/>
      <c r="J6" s="940"/>
      <c r="K6" s="940"/>
      <c r="L6" s="940"/>
      <c r="M6" s="940"/>
      <c r="N6" s="940"/>
      <c r="O6" s="940"/>
      <c r="P6" s="940"/>
      <c r="Q6" s="941"/>
      <c r="R6" s="915"/>
      <c r="S6" s="916"/>
      <c r="T6" s="916"/>
      <c r="U6" s="916"/>
      <c r="V6" s="935"/>
      <c r="W6" s="957"/>
      <c r="X6" s="958"/>
      <c r="Y6" s="959"/>
      <c r="Z6" s="915"/>
      <c r="AA6" s="916"/>
      <c r="AB6" s="935"/>
      <c r="AC6" s="945"/>
      <c r="AD6" s="946"/>
      <c r="AE6" s="946"/>
      <c r="AF6" s="946"/>
      <c r="AG6" s="946"/>
      <c r="AH6" s="946"/>
      <c r="AI6" s="946"/>
      <c r="AJ6" s="947"/>
      <c r="AK6" s="948"/>
      <c r="AL6" s="949"/>
      <c r="AM6" s="949"/>
      <c r="AN6" s="949"/>
      <c r="AO6" s="949"/>
      <c r="AP6" s="950"/>
      <c r="AQ6" s="948"/>
      <c r="AR6" s="949"/>
      <c r="AS6" s="949"/>
      <c r="AT6" s="949"/>
      <c r="AU6" s="949"/>
      <c r="AV6" s="949"/>
      <c r="AW6" s="950"/>
      <c r="AX6" s="912"/>
      <c r="AY6" s="913"/>
      <c r="AZ6" s="913"/>
      <c r="BA6" s="913"/>
      <c r="BB6" s="913"/>
      <c r="BC6" s="914"/>
      <c r="BD6" s="948"/>
      <c r="BE6" s="949"/>
      <c r="BF6" s="949"/>
      <c r="BG6" s="949"/>
      <c r="BH6" s="949"/>
      <c r="BI6" s="949"/>
      <c r="BJ6" s="950"/>
      <c r="BK6" s="948"/>
      <c r="BL6" s="949"/>
      <c r="BM6" s="949"/>
      <c r="BN6" s="949"/>
      <c r="BO6" s="949"/>
      <c r="BP6" s="950"/>
      <c r="BQ6" s="912"/>
      <c r="BR6" s="913"/>
      <c r="BS6" s="913"/>
      <c r="BT6" s="913"/>
      <c r="BU6" s="913"/>
      <c r="BV6" s="913"/>
      <c r="BW6" s="914"/>
      <c r="BX6" s="967"/>
      <c r="BY6" s="968"/>
      <c r="BZ6" s="969"/>
    </row>
    <row r="7" spans="1:91" ht="21.75" customHeight="1">
      <c r="A7" s="939" t="s">
        <v>2593</v>
      </c>
      <c r="B7" s="940"/>
      <c r="C7" s="940"/>
      <c r="D7" s="940"/>
      <c r="E7" s="940"/>
      <c r="F7" s="940"/>
      <c r="G7" s="940"/>
      <c r="H7" s="940"/>
      <c r="I7" s="940"/>
      <c r="J7" s="940"/>
      <c r="K7" s="940"/>
      <c r="L7" s="940"/>
      <c r="M7" s="940"/>
      <c r="N7" s="940"/>
      <c r="O7" s="940"/>
      <c r="P7" s="940"/>
      <c r="Q7" s="941"/>
      <c r="R7" s="915"/>
      <c r="S7" s="916"/>
      <c r="T7" s="916"/>
      <c r="U7" s="916"/>
      <c r="V7" s="935"/>
      <c r="W7" s="957">
        <v>1</v>
      </c>
      <c r="X7" s="958"/>
      <c r="Y7" s="959"/>
      <c r="Z7" s="915" t="s">
        <v>2592</v>
      </c>
      <c r="AA7" s="916"/>
      <c r="AB7" s="935"/>
      <c r="AC7" s="945">
        <f>AQ7+BD7+BQ7</f>
        <v>694890</v>
      </c>
      <c r="AD7" s="946"/>
      <c r="AE7" s="946"/>
      <c r="AF7" s="946"/>
      <c r="AG7" s="946"/>
      <c r="AH7" s="946"/>
      <c r="AI7" s="946"/>
      <c r="AJ7" s="947"/>
      <c r="AK7" s="948">
        <f>'9-1.초정밀3D구축(드론LiDAR)_일위대가표'!AI41</f>
        <v>694890</v>
      </c>
      <c r="AL7" s="949"/>
      <c r="AM7" s="949"/>
      <c r="AN7" s="949"/>
      <c r="AO7" s="949"/>
      <c r="AP7" s="950"/>
      <c r="AQ7" s="948">
        <f t="shared" ref="AQ7" si="3">W7*AK7</f>
        <v>694890</v>
      </c>
      <c r="AR7" s="949"/>
      <c r="AS7" s="949"/>
      <c r="AT7" s="949"/>
      <c r="AU7" s="949"/>
      <c r="AV7" s="949"/>
      <c r="AW7" s="950"/>
      <c r="AX7" s="912">
        <v>0</v>
      </c>
      <c r="AY7" s="913"/>
      <c r="AZ7" s="913"/>
      <c r="BA7" s="913"/>
      <c r="BB7" s="913"/>
      <c r="BC7" s="914"/>
      <c r="BD7" s="948">
        <f t="shared" si="1"/>
        <v>0</v>
      </c>
      <c r="BE7" s="949"/>
      <c r="BF7" s="949"/>
      <c r="BG7" s="949"/>
      <c r="BH7" s="949"/>
      <c r="BI7" s="949"/>
      <c r="BJ7" s="950"/>
      <c r="BK7" s="948"/>
      <c r="BL7" s="949"/>
      <c r="BM7" s="949"/>
      <c r="BN7" s="949"/>
      <c r="BO7" s="949"/>
      <c r="BP7" s="950"/>
      <c r="BQ7" s="912">
        <f t="shared" si="2"/>
        <v>0</v>
      </c>
      <c r="BR7" s="913"/>
      <c r="BS7" s="913"/>
      <c r="BT7" s="913"/>
      <c r="BU7" s="913"/>
      <c r="BV7" s="913"/>
      <c r="BW7" s="914"/>
      <c r="BX7" s="967"/>
      <c r="BY7" s="968"/>
      <c r="BZ7" s="969"/>
    </row>
    <row r="8" spans="1:91" ht="21.75" customHeight="1">
      <c r="A8" s="939" t="s">
        <v>2594</v>
      </c>
      <c r="B8" s="940"/>
      <c r="C8" s="940"/>
      <c r="D8" s="940"/>
      <c r="E8" s="940"/>
      <c r="F8" s="940"/>
      <c r="G8" s="940"/>
      <c r="H8" s="940"/>
      <c r="I8" s="940"/>
      <c r="J8" s="940"/>
      <c r="K8" s="940"/>
      <c r="L8" s="940"/>
      <c r="M8" s="940"/>
      <c r="N8" s="940"/>
      <c r="O8" s="940"/>
      <c r="P8" s="940"/>
      <c r="Q8" s="941"/>
      <c r="R8" s="915"/>
      <c r="S8" s="916"/>
      <c r="T8" s="916"/>
      <c r="U8" s="916"/>
      <c r="V8" s="935"/>
      <c r="W8" s="957"/>
      <c r="X8" s="958"/>
      <c r="Y8" s="959"/>
      <c r="Z8" s="915"/>
      <c r="AA8" s="916"/>
      <c r="AB8" s="935"/>
      <c r="AC8" s="945"/>
      <c r="AD8" s="946"/>
      <c r="AE8" s="946"/>
      <c r="AF8" s="946"/>
      <c r="AG8" s="946"/>
      <c r="AH8" s="946"/>
      <c r="AI8" s="946"/>
      <c r="AJ8" s="947"/>
      <c r="AK8" s="948"/>
      <c r="AL8" s="949"/>
      <c r="AM8" s="949"/>
      <c r="AN8" s="949"/>
      <c r="AO8" s="949"/>
      <c r="AP8" s="950"/>
      <c r="AQ8" s="948"/>
      <c r="AR8" s="949"/>
      <c r="AS8" s="949"/>
      <c r="AT8" s="949"/>
      <c r="AU8" s="949"/>
      <c r="AV8" s="949"/>
      <c r="AW8" s="950"/>
      <c r="AX8" s="912"/>
      <c r="AY8" s="913"/>
      <c r="AZ8" s="913"/>
      <c r="BA8" s="913"/>
      <c r="BB8" s="913"/>
      <c r="BC8" s="914"/>
      <c r="BD8" s="948"/>
      <c r="BE8" s="949"/>
      <c r="BF8" s="949"/>
      <c r="BG8" s="949"/>
      <c r="BH8" s="949"/>
      <c r="BI8" s="949"/>
      <c r="BJ8" s="950"/>
      <c r="BK8" s="948"/>
      <c r="BL8" s="949"/>
      <c r="BM8" s="949"/>
      <c r="BN8" s="949"/>
      <c r="BO8" s="949"/>
      <c r="BP8" s="950"/>
      <c r="BQ8" s="912"/>
      <c r="BR8" s="913"/>
      <c r="BS8" s="913"/>
      <c r="BT8" s="913"/>
      <c r="BU8" s="913"/>
      <c r="BV8" s="913"/>
      <c r="BW8" s="914"/>
      <c r="BX8" s="967"/>
      <c r="BY8" s="968"/>
      <c r="BZ8" s="969"/>
    </row>
    <row r="9" spans="1:91" ht="21.75" customHeight="1">
      <c r="A9" s="939" t="s">
        <v>2595</v>
      </c>
      <c r="B9" s="940"/>
      <c r="C9" s="940"/>
      <c r="D9" s="940"/>
      <c r="E9" s="940"/>
      <c r="F9" s="940"/>
      <c r="G9" s="940"/>
      <c r="H9" s="940"/>
      <c r="I9" s="940"/>
      <c r="J9" s="940"/>
      <c r="K9" s="940"/>
      <c r="L9" s="940"/>
      <c r="M9" s="940"/>
      <c r="N9" s="940"/>
      <c r="O9" s="940"/>
      <c r="P9" s="940"/>
      <c r="Q9" s="941"/>
      <c r="R9" s="915"/>
      <c r="S9" s="916"/>
      <c r="T9" s="916"/>
      <c r="U9" s="916"/>
      <c r="V9" s="935"/>
      <c r="W9" s="957">
        <v>1</v>
      </c>
      <c r="X9" s="958"/>
      <c r="Y9" s="959"/>
      <c r="Z9" s="915" t="s">
        <v>2592</v>
      </c>
      <c r="AA9" s="916"/>
      <c r="AB9" s="935"/>
      <c r="AC9" s="945">
        <f t="shared" ref="AC9:AC11" si="4">AQ9+BD9+BQ9</f>
        <v>559703</v>
      </c>
      <c r="AD9" s="946"/>
      <c r="AE9" s="946"/>
      <c r="AF9" s="946"/>
      <c r="AG9" s="946"/>
      <c r="AH9" s="946"/>
      <c r="AI9" s="946"/>
      <c r="AJ9" s="947"/>
      <c r="AK9" s="948">
        <f>'9-1.초정밀3D구축(드론LiDAR)_일위대가표'!AI75</f>
        <v>559703</v>
      </c>
      <c r="AL9" s="949"/>
      <c r="AM9" s="949"/>
      <c r="AN9" s="949"/>
      <c r="AO9" s="949"/>
      <c r="AP9" s="950"/>
      <c r="AQ9" s="948">
        <f t="shared" si="0"/>
        <v>559703</v>
      </c>
      <c r="AR9" s="949"/>
      <c r="AS9" s="949"/>
      <c r="AT9" s="949"/>
      <c r="AU9" s="949"/>
      <c r="AV9" s="949"/>
      <c r="AW9" s="950"/>
      <c r="AX9" s="912">
        <v>0</v>
      </c>
      <c r="AY9" s="913"/>
      <c r="AZ9" s="913"/>
      <c r="BA9" s="913"/>
      <c r="BB9" s="913"/>
      <c r="BC9" s="914"/>
      <c r="BD9" s="948">
        <f t="shared" si="1"/>
        <v>0</v>
      </c>
      <c r="BE9" s="949"/>
      <c r="BF9" s="949"/>
      <c r="BG9" s="949"/>
      <c r="BH9" s="949"/>
      <c r="BI9" s="949"/>
      <c r="BJ9" s="950"/>
      <c r="BK9" s="948">
        <f>'9-1.초정밀3D구축(드론LiDAR)_일위대가표'!BC75</f>
        <v>0</v>
      </c>
      <c r="BL9" s="949"/>
      <c r="BM9" s="949"/>
      <c r="BN9" s="949"/>
      <c r="BO9" s="949"/>
      <c r="BP9" s="950"/>
      <c r="BQ9" s="912">
        <f t="shared" si="2"/>
        <v>0</v>
      </c>
      <c r="BR9" s="913"/>
      <c r="BS9" s="913"/>
      <c r="BT9" s="913"/>
      <c r="BU9" s="913"/>
      <c r="BV9" s="913"/>
      <c r="BW9" s="914"/>
      <c r="BX9" s="967"/>
      <c r="BY9" s="968"/>
      <c r="BZ9" s="969"/>
    </row>
    <row r="10" spans="1:91" ht="21.75" customHeight="1">
      <c r="A10" s="939" t="s">
        <v>2596</v>
      </c>
      <c r="B10" s="940"/>
      <c r="C10" s="940"/>
      <c r="D10" s="940"/>
      <c r="E10" s="940"/>
      <c r="F10" s="940"/>
      <c r="G10" s="940"/>
      <c r="H10" s="940"/>
      <c r="I10" s="940"/>
      <c r="J10" s="940"/>
      <c r="K10" s="940"/>
      <c r="L10" s="940"/>
      <c r="M10" s="940"/>
      <c r="N10" s="940"/>
      <c r="O10" s="940"/>
      <c r="P10" s="940"/>
      <c r="Q10" s="941"/>
      <c r="R10" s="915"/>
      <c r="S10" s="916"/>
      <c r="T10" s="916"/>
      <c r="U10" s="916"/>
      <c r="V10" s="935"/>
      <c r="W10" s="957"/>
      <c r="X10" s="958"/>
      <c r="Y10" s="959"/>
      <c r="Z10" s="915"/>
      <c r="AA10" s="916"/>
      <c r="AB10" s="935"/>
      <c r="AC10" s="945"/>
      <c r="AD10" s="946"/>
      <c r="AE10" s="946"/>
      <c r="AF10" s="946"/>
      <c r="AG10" s="946"/>
      <c r="AH10" s="946"/>
      <c r="AI10" s="946"/>
      <c r="AJ10" s="947"/>
      <c r="AK10" s="948"/>
      <c r="AL10" s="949"/>
      <c r="AM10" s="949"/>
      <c r="AN10" s="949"/>
      <c r="AO10" s="949"/>
      <c r="AP10" s="950"/>
      <c r="AQ10" s="948"/>
      <c r="AR10" s="949"/>
      <c r="AS10" s="949"/>
      <c r="AT10" s="949"/>
      <c r="AU10" s="949"/>
      <c r="AV10" s="949"/>
      <c r="AW10" s="950"/>
      <c r="AX10" s="912"/>
      <c r="AY10" s="913"/>
      <c r="AZ10" s="913"/>
      <c r="BA10" s="913"/>
      <c r="BB10" s="913"/>
      <c r="BC10" s="914"/>
      <c r="BD10" s="948"/>
      <c r="BE10" s="949"/>
      <c r="BF10" s="949"/>
      <c r="BG10" s="949"/>
      <c r="BH10" s="949"/>
      <c r="BI10" s="949"/>
      <c r="BJ10" s="950"/>
      <c r="BK10" s="948"/>
      <c r="BL10" s="949"/>
      <c r="BM10" s="949"/>
      <c r="BN10" s="949"/>
      <c r="BO10" s="949"/>
      <c r="BP10" s="950"/>
      <c r="BQ10" s="912"/>
      <c r="BR10" s="913"/>
      <c r="BS10" s="913"/>
      <c r="BT10" s="913"/>
      <c r="BU10" s="913"/>
      <c r="BV10" s="913"/>
      <c r="BW10" s="914"/>
      <c r="BX10" s="967"/>
      <c r="BY10" s="968"/>
      <c r="BZ10" s="969"/>
    </row>
    <row r="11" spans="1:91" ht="21.75" customHeight="1">
      <c r="A11" s="939" t="s">
        <v>2597</v>
      </c>
      <c r="B11" s="940"/>
      <c r="C11" s="940"/>
      <c r="D11" s="940"/>
      <c r="E11" s="940"/>
      <c r="F11" s="940"/>
      <c r="G11" s="940"/>
      <c r="H11" s="940"/>
      <c r="I11" s="940"/>
      <c r="J11" s="940"/>
      <c r="K11" s="940"/>
      <c r="L11" s="940"/>
      <c r="M11" s="940"/>
      <c r="N11" s="940"/>
      <c r="O11" s="940"/>
      <c r="P11" s="940"/>
      <c r="Q11" s="941"/>
      <c r="R11" s="915"/>
      <c r="S11" s="916"/>
      <c r="T11" s="916"/>
      <c r="U11" s="916"/>
      <c r="V11" s="935"/>
      <c r="W11" s="957">
        <v>1</v>
      </c>
      <c r="X11" s="958"/>
      <c r="Y11" s="959"/>
      <c r="Z11" s="915" t="s">
        <v>2592</v>
      </c>
      <c r="AA11" s="916"/>
      <c r="AB11" s="935"/>
      <c r="AC11" s="945">
        <f t="shared" si="4"/>
        <v>429801</v>
      </c>
      <c r="AD11" s="946"/>
      <c r="AE11" s="946"/>
      <c r="AF11" s="946"/>
      <c r="AG11" s="946"/>
      <c r="AH11" s="946"/>
      <c r="AI11" s="946"/>
      <c r="AJ11" s="947"/>
      <c r="AK11" s="948">
        <f>'9-1.초정밀3D구축(드론LiDAR)_일위대가표'!AI109</f>
        <v>429801</v>
      </c>
      <c r="AL11" s="949"/>
      <c r="AM11" s="949"/>
      <c r="AN11" s="949"/>
      <c r="AO11" s="949"/>
      <c r="AP11" s="950"/>
      <c r="AQ11" s="948">
        <f t="shared" si="0"/>
        <v>429801</v>
      </c>
      <c r="AR11" s="949"/>
      <c r="AS11" s="949"/>
      <c r="AT11" s="949"/>
      <c r="AU11" s="949"/>
      <c r="AV11" s="949"/>
      <c r="AW11" s="950"/>
      <c r="AX11" s="912">
        <v>0</v>
      </c>
      <c r="AY11" s="913"/>
      <c r="AZ11" s="913"/>
      <c r="BA11" s="913"/>
      <c r="BB11" s="913"/>
      <c r="BC11" s="914"/>
      <c r="BD11" s="948">
        <f t="shared" si="1"/>
        <v>0</v>
      </c>
      <c r="BE11" s="949"/>
      <c r="BF11" s="949"/>
      <c r="BG11" s="949"/>
      <c r="BH11" s="949"/>
      <c r="BI11" s="949"/>
      <c r="BJ11" s="950"/>
      <c r="BK11" s="948">
        <v>0</v>
      </c>
      <c r="BL11" s="949"/>
      <c r="BM11" s="949"/>
      <c r="BN11" s="949"/>
      <c r="BO11" s="949"/>
      <c r="BP11" s="950"/>
      <c r="BQ11" s="912">
        <f t="shared" si="2"/>
        <v>0</v>
      </c>
      <c r="BR11" s="913"/>
      <c r="BS11" s="913"/>
      <c r="BT11" s="913"/>
      <c r="BU11" s="913"/>
      <c r="BV11" s="913"/>
      <c r="BW11" s="914"/>
      <c r="BX11" s="967"/>
      <c r="BY11" s="968"/>
      <c r="BZ11" s="969"/>
    </row>
    <row r="12" spans="1:91" ht="21.75" customHeight="1">
      <c r="A12" s="356"/>
      <c r="B12" s="357"/>
      <c r="C12" s="357"/>
      <c r="D12" s="357"/>
      <c r="E12" s="357"/>
      <c r="F12" s="357"/>
      <c r="G12" s="357"/>
      <c r="H12" s="357"/>
      <c r="I12" s="357"/>
      <c r="J12" s="357"/>
      <c r="K12" s="357"/>
      <c r="L12" s="357"/>
      <c r="M12" s="357"/>
      <c r="N12" s="357"/>
      <c r="O12" s="357"/>
      <c r="P12" s="357"/>
      <c r="Q12" s="358"/>
      <c r="R12" s="359"/>
      <c r="S12" s="360"/>
      <c r="T12" s="360"/>
      <c r="U12" s="360"/>
      <c r="V12" s="361"/>
      <c r="W12" s="359"/>
      <c r="X12" s="360"/>
      <c r="Y12" s="361"/>
      <c r="Z12" s="359"/>
      <c r="AA12" s="360"/>
      <c r="AB12" s="361"/>
      <c r="AC12" s="951"/>
      <c r="AD12" s="952"/>
      <c r="AE12" s="952"/>
      <c r="AF12" s="952"/>
      <c r="AG12" s="952"/>
      <c r="AH12" s="952"/>
      <c r="AI12" s="952"/>
      <c r="AJ12" s="953"/>
      <c r="AK12" s="954"/>
      <c r="AL12" s="955"/>
      <c r="AM12" s="955"/>
      <c r="AN12" s="955"/>
      <c r="AO12" s="955"/>
      <c r="AP12" s="956"/>
      <c r="AQ12" s="954"/>
      <c r="AR12" s="955"/>
      <c r="AS12" s="955"/>
      <c r="AT12" s="955"/>
      <c r="AU12" s="955"/>
      <c r="AV12" s="955"/>
      <c r="AW12" s="956"/>
      <c r="AX12" s="954"/>
      <c r="AY12" s="955"/>
      <c r="AZ12" s="955"/>
      <c r="BA12" s="955"/>
      <c r="BB12" s="955"/>
      <c r="BC12" s="956"/>
      <c r="BD12" s="954"/>
      <c r="BE12" s="955"/>
      <c r="BF12" s="955"/>
      <c r="BG12" s="955"/>
      <c r="BH12" s="955"/>
      <c r="BI12" s="955"/>
      <c r="BJ12" s="956"/>
      <c r="BK12" s="954"/>
      <c r="BL12" s="955"/>
      <c r="BM12" s="955"/>
      <c r="BN12" s="955"/>
      <c r="BO12" s="955"/>
      <c r="BP12" s="956"/>
      <c r="BQ12" s="954"/>
      <c r="BR12" s="955"/>
      <c r="BS12" s="955"/>
      <c r="BT12" s="955"/>
      <c r="BU12" s="955"/>
      <c r="BV12" s="955"/>
      <c r="BW12" s="956"/>
      <c r="BX12" s="967"/>
      <c r="BY12" s="968"/>
      <c r="BZ12" s="969"/>
    </row>
    <row r="13" spans="1:91" ht="21.75" customHeight="1">
      <c r="A13" s="939"/>
      <c r="B13" s="940"/>
      <c r="C13" s="940"/>
      <c r="D13" s="940"/>
      <c r="E13" s="940"/>
      <c r="F13" s="940"/>
      <c r="G13" s="940"/>
      <c r="H13" s="940"/>
      <c r="I13" s="940"/>
      <c r="J13" s="940"/>
      <c r="K13" s="940"/>
      <c r="L13" s="940"/>
      <c r="M13" s="940"/>
      <c r="N13" s="940"/>
      <c r="O13" s="940"/>
      <c r="P13" s="940"/>
      <c r="Q13" s="941"/>
      <c r="R13" s="915"/>
      <c r="S13" s="916"/>
      <c r="T13" s="916"/>
      <c r="U13" s="916"/>
      <c r="V13" s="935"/>
      <c r="W13" s="942"/>
      <c r="X13" s="943"/>
      <c r="Y13" s="944"/>
      <c r="Z13" s="915"/>
      <c r="AA13" s="916"/>
      <c r="AB13" s="935"/>
      <c r="AC13" s="945"/>
      <c r="AD13" s="946"/>
      <c r="AE13" s="946"/>
      <c r="AF13" s="946"/>
      <c r="AG13" s="946"/>
      <c r="AH13" s="946"/>
      <c r="AI13" s="946"/>
      <c r="AJ13" s="947"/>
      <c r="AK13" s="948"/>
      <c r="AL13" s="949"/>
      <c r="AM13" s="949"/>
      <c r="AN13" s="949"/>
      <c r="AO13" s="949"/>
      <c r="AP13" s="950"/>
      <c r="AQ13" s="948"/>
      <c r="AR13" s="949"/>
      <c r="AS13" s="949"/>
      <c r="AT13" s="949"/>
      <c r="AU13" s="949"/>
      <c r="AV13" s="949"/>
      <c r="AW13" s="950"/>
      <c r="AX13" s="912"/>
      <c r="AY13" s="913"/>
      <c r="AZ13" s="913"/>
      <c r="BA13" s="913"/>
      <c r="BB13" s="913"/>
      <c r="BC13" s="914"/>
      <c r="BD13" s="948"/>
      <c r="BE13" s="949"/>
      <c r="BF13" s="949"/>
      <c r="BG13" s="949"/>
      <c r="BH13" s="949"/>
      <c r="BI13" s="949"/>
      <c r="BJ13" s="950"/>
      <c r="BK13" s="948"/>
      <c r="BL13" s="949"/>
      <c r="BM13" s="949"/>
      <c r="BN13" s="949"/>
      <c r="BO13" s="949"/>
      <c r="BP13" s="950"/>
      <c r="BQ13" s="912"/>
      <c r="BR13" s="913"/>
      <c r="BS13" s="913"/>
      <c r="BT13" s="913"/>
      <c r="BU13" s="913"/>
      <c r="BV13" s="913"/>
      <c r="BW13" s="914"/>
      <c r="BX13" s="967"/>
      <c r="BY13" s="968"/>
      <c r="BZ13" s="969"/>
    </row>
    <row r="14" spans="1:91" ht="21.75" customHeight="1">
      <c r="A14" s="939"/>
      <c r="B14" s="940"/>
      <c r="C14" s="940"/>
      <c r="D14" s="940"/>
      <c r="E14" s="940"/>
      <c r="F14" s="940"/>
      <c r="G14" s="940"/>
      <c r="H14" s="940"/>
      <c r="I14" s="940"/>
      <c r="J14" s="940"/>
      <c r="K14" s="940"/>
      <c r="L14" s="940"/>
      <c r="M14" s="940"/>
      <c r="N14" s="940"/>
      <c r="O14" s="940"/>
      <c r="P14" s="940"/>
      <c r="Q14" s="941"/>
      <c r="R14" s="915"/>
      <c r="S14" s="916"/>
      <c r="T14" s="916"/>
      <c r="U14" s="916"/>
      <c r="V14" s="935"/>
      <c r="W14" s="942"/>
      <c r="X14" s="943"/>
      <c r="Y14" s="944"/>
      <c r="Z14" s="915"/>
      <c r="AA14" s="916"/>
      <c r="AB14" s="935"/>
      <c r="AC14" s="945"/>
      <c r="AD14" s="946"/>
      <c r="AE14" s="946"/>
      <c r="AF14" s="946"/>
      <c r="AG14" s="946"/>
      <c r="AH14" s="946"/>
      <c r="AI14" s="946"/>
      <c r="AJ14" s="947"/>
      <c r="AK14" s="948"/>
      <c r="AL14" s="949"/>
      <c r="AM14" s="949"/>
      <c r="AN14" s="949"/>
      <c r="AO14" s="949"/>
      <c r="AP14" s="950"/>
      <c r="AQ14" s="948"/>
      <c r="AR14" s="949"/>
      <c r="AS14" s="949"/>
      <c r="AT14" s="949"/>
      <c r="AU14" s="949"/>
      <c r="AV14" s="949"/>
      <c r="AW14" s="950"/>
      <c r="AX14" s="912"/>
      <c r="AY14" s="913"/>
      <c r="AZ14" s="913"/>
      <c r="BA14" s="913"/>
      <c r="BB14" s="913"/>
      <c r="BC14" s="914"/>
      <c r="BD14" s="948"/>
      <c r="BE14" s="949"/>
      <c r="BF14" s="949"/>
      <c r="BG14" s="949"/>
      <c r="BH14" s="949"/>
      <c r="BI14" s="949"/>
      <c r="BJ14" s="950"/>
      <c r="BK14" s="948"/>
      <c r="BL14" s="949"/>
      <c r="BM14" s="949"/>
      <c r="BN14" s="949"/>
      <c r="BO14" s="949"/>
      <c r="BP14" s="950"/>
      <c r="BQ14" s="912"/>
      <c r="BR14" s="913"/>
      <c r="BS14" s="913"/>
      <c r="BT14" s="913"/>
      <c r="BU14" s="913"/>
      <c r="BV14" s="913"/>
      <c r="BW14" s="914"/>
      <c r="BX14" s="967"/>
      <c r="BY14" s="968"/>
      <c r="BZ14" s="969"/>
    </row>
    <row r="15" spans="1:91" ht="21.75" customHeight="1">
      <c r="A15" s="939"/>
      <c r="B15" s="940"/>
      <c r="C15" s="940"/>
      <c r="D15" s="940"/>
      <c r="E15" s="940"/>
      <c r="F15" s="940"/>
      <c r="G15" s="940"/>
      <c r="H15" s="940"/>
      <c r="I15" s="940"/>
      <c r="J15" s="940"/>
      <c r="K15" s="940"/>
      <c r="L15" s="940"/>
      <c r="M15" s="940"/>
      <c r="N15" s="940"/>
      <c r="O15" s="940"/>
      <c r="P15" s="940"/>
      <c r="Q15" s="941"/>
      <c r="R15" s="915"/>
      <c r="S15" s="916"/>
      <c r="T15" s="916"/>
      <c r="U15" s="916"/>
      <c r="V15" s="935"/>
      <c r="W15" s="942"/>
      <c r="X15" s="943"/>
      <c r="Y15" s="944"/>
      <c r="Z15" s="915"/>
      <c r="AA15" s="916"/>
      <c r="AB15" s="935"/>
      <c r="AC15" s="945"/>
      <c r="AD15" s="946"/>
      <c r="AE15" s="946"/>
      <c r="AF15" s="946"/>
      <c r="AG15" s="946"/>
      <c r="AH15" s="946"/>
      <c r="AI15" s="946"/>
      <c r="AJ15" s="947"/>
      <c r="AK15" s="948"/>
      <c r="AL15" s="949"/>
      <c r="AM15" s="949"/>
      <c r="AN15" s="949"/>
      <c r="AO15" s="949"/>
      <c r="AP15" s="950"/>
      <c r="AQ15" s="948"/>
      <c r="AR15" s="949"/>
      <c r="AS15" s="949"/>
      <c r="AT15" s="949"/>
      <c r="AU15" s="949"/>
      <c r="AV15" s="949"/>
      <c r="AW15" s="950"/>
      <c r="AX15" s="912"/>
      <c r="AY15" s="913"/>
      <c r="AZ15" s="913"/>
      <c r="BA15" s="913"/>
      <c r="BB15" s="913"/>
      <c r="BC15" s="914"/>
      <c r="BD15" s="948"/>
      <c r="BE15" s="949"/>
      <c r="BF15" s="949"/>
      <c r="BG15" s="949"/>
      <c r="BH15" s="949"/>
      <c r="BI15" s="949"/>
      <c r="BJ15" s="950"/>
      <c r="BK15" s="948"/>
      <c r="BL15" s="949"/>
      <c r="BM15" s="949"/>
      <c r="BN15" s="949"/>
      <c r="BO15" s="949"/>
      <c r="BP15" s="950"/>
      <c r="BQ15" s="912"/>
      <c r="BR15" s="913"/>
      <c r="BS15" s="913"/>
      <c r="BT15" s="913"/>
      <c r="BU15" s="913"/>
      <c r="BV15" s="913"/>
      <c r="BW15" s="914"/>
      <c r="BX15" s="967"/>
      <c r="BY15" s="968"/>
      <c r="BZ15" s="969"/>
    </row>
    <row r="16" spans="1:91" ht="21.75" customHeight="1">
      <c r="A16" s="939"/>
      <c r="B16" s="940"/>
      <c r="C16" s="940"/>
      <c r="D16" s="940"/>
      <c r="E16" s="940"/>
      <c r="F16" s="940"/>
      <c r="G16" s="940"/>
      <c r="H16" s="940"/>
      <c r="I16" s="940"/>
      <c r="J16" s="940"/>
      <c r="K16" s="940"/>
      <c r="L16" s="940"/>
      <c r="M16" s="940"/>
      <c r="N16" s="940"/>
      <c r="O16" s="940"/>
      <c r="P16" s="940"/>
      <c r="Q16" s="941"/>
      <c r="R16" s="915"/>
      <c r="S16" s="916"/>
      <c r="T16" s="916"/>
      <c r="U16" s="916"/>
      <c r="V16" s="935"/>
      <c r="W16" s="942"/>
      <c r="X16" s="943"/>
      <c r="Y16" s="944"/>
      <c r="Z16" s="915"/>
      <c r="AA16" s="916"/>
      <c r="AB16" s="935"/>
      <c r="AC16" s="945"/>
      <c r="AD16" s="946"/>
      <c r="AE16" s="946"/>
      <c r="AF16" s="946"/>
      <c r="AG16" s="946"/>
      <c r="AH16" s="946"/>
      <c r="AI16" s="946"/>
      <c r="AJ16" s="947"/>
      <c r="AK16" s="948"/>
      <c r="AL16" s="949"/>
      <c r="AM16" s="949"/>
      <c r="AN16" s="949"/>
      <c r="AO16" s="949"/>
      <c r="AP16" s="950"/>
      <c r="AQ16" s="948"/>
      <c r="AR16" s="949"/>
      <c r="AS16" s="949"/>
      <c r="AT16" s="949"/>
      <c r="AU16" s="949"/>
      <c r="AV16" s="949"/>
      <c r="AW16" s="950"/>
      <c r="AX16" s="912"/>
      <c r="AY16" s="913"/>
      <c r="AZ16" s="913"/>
      <c r="BA16" s="913"/>
      <c r="BB16" s="913"/>
      <c r="BC16" s="914"/>
      <c r="BD16" s="948"/>
      <c r="BE16" s="949"/>
      <c r="BF16" s="949"/>
      <c r="BG16" s="949"/>
      <c r="BH16" s="949"/>
      <c r="BI16" s="949"/>
      <c r="BJ16" s="950"/>
      <c r="BK16" s="948"/>
      <c r="BL16" s="949"/>
      <c r="BM16" s="949"/>
      <c r="BN16" s="949"/>
      <c r="BO16" s="949"/>
      <c r="BP16" s="950"/>
      <c r="BQ16" s="912"/>
      <c r="BR16" s="913"/>
      <c r="BS16" s="913"/>
      <c r="BT16" s="913"/>
      <c r="BU16" s="913"/>
      <c r="BV16" s="913"/>
      <c r="BW16" s="914"/>
      <c r="BX16" s="970"/>
      <c r="BY16" s="971"/>
      <c r="BZ16" s="972"/>
    </row>
    <row r="17" spans="1:90" s="363" customFormat="1" ht="21.75" customHeight="1">
      <c r="A17" s="930" t="s">
        <v>2465</v>
      </c>
      <c r="B17" s="897"/>
      <c r="C17" s="897"/>
      <c r="D17" s="897"/>
      <c r="E17" s="897"/>
      <c r="F17" s="897"/>
      <c r="G17" s="897"/>
      <c r="H17" s="897"/>
      <c r="I17" s="897"/>
      <c r="J17" s="897"/>
      <c r="K17" s="897"/>
      <c r="L17" s="897"/>
      <c r="M17" s="897"/>
      <c r="N17" s="897"/>
      <c r="O17" s="897"/>
      <c r="P17" s="897"/>
      <c r="Q17" s="931"/>
      <c r="R17" s="362"/>
      <c r="S17" s="362"/>
      <c r="T17" s="362"/>
      <c r="U17" s="362"/>
      <c r="V17" s="362"/>
      <c r="W17" s="896" t="s">
        <v>2735</v>
      </c>
      <c r="X17" s="897"/>
      <c r="Y17" s="897"/>
      <c r="Z17" s="897"/>
      <c r="AA17" s="897"/>
      <c r="AB17" s="931"/>
      <c r="AC17" s="893">
        <f>SUM(AC4:AJ16)</f>
        <v>2375112</v>
      </c>
      <c r="AD17" s="894"/>
      <c r="AE17" s="894"/>
      <c r="AF17" s="894"/>
      <c r="AG17" s="894"/>
      <c r="AH17" s="894"/>
      <c r="AI17" s="894"/>
      <c r="AJ17" s="895"/>
      <c r="AK17" s="893"/>
      <c r="AL17" s="894"/>
      <c r="AM17" s="894"/>
      <c r="AN17" s="894"/>
      <c r="AO17" s="894"/>
      <c r="AP17" s="895"/>
      <c r="AQ17" s="893">
        <f>SUM(AQ4:AW16)</f>
        <v>2375112</v>
      </c>
      <c r="AR17" s="894"/>
      <c r="AS17" s="894"/>
      <c r="AT17" s="894"/>
      <c r="AU17" s="894"/>
      <c r="AV17" s="894"/>
      <c r="AW17" s="895"/>
      <c r="AX17" s="893"/>
      <c r="AY17" s="894"/>
      <c r="AZ17" s="894"/>
      <c r="BA17" s="894"/>
      <c r="BB17" s="894"/>
      <c r="BC17" s="895"/>
      <c r="BD17" s="893">
        <f>SUM(BD4:BJ16)</f>
        <v>0</v>
      </c>
      <c r="BE17" s="894"/>
      <c r="BF17" s="894"/>
      <c r="BG17" s="894"/>
      <c r="BH17" s="894"/>
      <c r="BI17" s="894"/>
      <c r="BJ17" s="895"/>
      <c r="BK17" s="893"/>
      <c r="BL17" s="894"/>
      <c r="BM17" s="894"/>
      <c r="BN17" s="894"/>
      <c r="BO17" s="894"/>
      <c r="BP17" s="895"/>
      <c r="BQ17" s="893">
        <f>SUM(BQ4:BW16)</f>
        <v>0</v>
      </c>
      <c r="BR17" s="894"/>
      <c r="BS17" s="894"/>
      <c r="BT17" s="894"/>
      <c r="BU17" s="894"/>
      <c r="BV17" s="894"/>
      <c r="BW17" s="895"/>
      <c r="BX17" s="896"/>
      <c r="BY17" s="897"/>
      <c r="BZ17" s="898"/>
    </row>
    <row r="18" spans="1:90" s="363" customFormat="1" ht="21.75" customHeight="1">
      <c r="A18" s="911" t="s">
        <v>2737</v>
      </c>
      <c r="B18" s="911"/>
      <c r="C18" s="911"/>
      <c r="D18" s="911"/>
      <c r="E18" s="911"/>
      <c r="F18" s="911"/>
      <c r="G18" s="911"/>
      <c r="H18" s="911"/>
      <c r="I18" s="911"/>
      <c r="J18" s="911"/>
      <c r="K18" s="911"/>
      <c r="L18" s="911"/>
      <c r="M18" s="911"/>
      <c r="N18" s="911"/>
      <c r="O18" s="911"/>
      <c r="P18" s="911"/>
      <c r="Q18" s="911"/>
      <c r="R18" s="911"/>
      <c r="S18" s="911"/>
      <c r="T18" s="911"/>
      <c r="U18" s="911"/>
      <c r="V18" s="911"/>
      <c r="W18" s="899">
        <v>62</v>
      </c>
      <c r="X18" s="900"/>
      <c r="Y18" s="901"/>
      <c r="Z18" s="902" t="s">
        <v>2738</v>
      </c>
      <c r="AA18" s="903"/>
      <c r="AB18" s="904"/>
      <c r="AC18" s="893">
        <f>AC17*W18</f>
        <v>147256944</v>
      </c>
      <c r="AD18" s="894"/>
      <c r="AE18" s="894"/>
      <c r="AF18" s="894"/>
      <c r="AG18" s="894"/>
      <c r="AH18" s="894"/>
      <c r="AI18" s="894"/>
      <c r="AJ18" s="895"/>
      <c r="AK18" s="893"/>
      <c r="AL18" s="894"/>
      <c r="AM18" s="894"/>
      <c r="AN18" s="894"/>
      <c r="AO18" s="894"/>
      <c r="AP18" s="895"/>
      <c r="AQ18" s="893"/>
      <c r="AR18" s="894"/>
      <c r="AS18" s="894"/>
      <c r="AT18" s="894"/>
      <c r="AU18" s="894"/>
      <c r="AV18" s="894"/>
      <c r="AW18" s="895"/>
      <c r="AX18" s="893"/>
      <c r="AY18" s="894"/>
      <c r="AZ18" s="894"/>
      <c r="BA18" s="894"/>
      <c r="BB18" s="894"/>
      <c r="BC18" s="895"/>
      <c r="BD18" s="893">
        <f>SUM(BD5:BJ17)</f>
        <v>0</v>
      </c>
      <c r="BE18" s="894"/>
      <c r="BF18" s="894"/>
      <c r="BG18" s="894"/>
      <c r="BH18" s="894"/>
      <c r="BI18" s="894"/>
      <c r="BJ18" s="895"/>
      <c r="BK18" s="893"/>
      <c r="BL18" s="894"/>
      <c r="BM18" s="894"/>
      <c r="BN18" s="894"/>
      <c r="BO18" s="894"/>
      <c r="BP18" s="895"/>
      <c r="BQ18" s="893">
        <f>SUM(BQ5:BW17)</f>
        <v>0</v>
      </c>
      <c r="BR18" s="894"/>
      <c r="BS18" s="894"/>
      <c r="BT18" s="894"/>
      <c r="BU18" s="894"/>
      <c r="BV18" s="894"/>
      <c r="BW18" s="895"/>
      <c r="BX18" s="896"/>
      <c r="BY18" s="897"/>
      <c r="BZ18" s="898"/>
    </row>
    <row r="19" spans="1:90" ht="21.75" customHeight="1">
      <c r="A19" s="932" t="s">
        <v>2598</v>
      </c>
      <c r="B19" s="933"/>
      <c r="C19" s="933"/>
      <c r="D19" s="933"/>
      <c r="E19" s="933"/>
      <c r="F19" s="933"/>
      <c r="G19" s="933"/>
      <c r="H19" s="933"/>
      <c r="I19" s="933"/>
      <c r="J19" s="933"/>
      <c r="K19" s="933"/>
      <c r="L19" s="933"/>
      <c r="M19" s="933"/>
      <c r="N19" s="933"/>
      <c r="O19" s="933"/>
      <c r="P19" s="933"/>
      <c r="Q19" s="934"/>
      <c r="R19" s="366"/>
      <c r="S19" s="366"/>
      <c r="T19" s="366"/>
      <c r="U19" s="366"/>
      <c r="V19" s="366"/>
      <c r="W19" s="915" t="s">
        <v>2599</v>
      </c>
      <c r="X19" s="916"/>
      <c r="Y19" s="935"/>
      <c r="Z19" s="936">
        <v>110</v>
      </c>
      <c r="AA19" s="937"/>
      <c r="AB19" s="938"/>
      <c r="AC19" s="927">
        <f>AC18*Z19/100</f>
        <v>161982638.40000001</v>
      </c>
      <c r="AD19" s="928"/>
      <c r="AE19" s="928"/>
      <c r="AF19" s="928"/>
      <c r="AG19" s="928"/>
      <c r="AH19" s="928"/>
      <c r="AI19" s="928"/>
      <c r="AJ19" s="929"/>
      <c r="AK19" s="912"/>
      <c r="AL19" s="913"/>
      <c r="AM19" s="913"/>
      <c r="AN19" s="913"/>
      <c r="AO19" s="913"/>
      <c r="AP19" s="914"/>
      <c r="AQ19" s="912"/>
      <c r="AR19" s="913"/>
      <c r="AS19" s="913"/>
      <c r="AT19" s="913"/>
      <c r="AU19" s="913"/>
      <c r="AV19" s="913"/>
      <c r="AW19" s="914"/>
      <c r="AX19" s="912"/>
      <c r="AY19" s="913"/>
      <c r="AZ19" s="913"/>
      <c r="BA19" s="913"/>
      <c r="BB19" s="913"/>
      <c r="BC19" s="914"/>
      <c r="BD19" s="912"/>
      <c r="BE19" s="913"/>
      <c r="BF19" s="913"/>
      <c r="BG19" s="913"/>
      <c r="BH19" s="913"/>
      <c r="BI19" s="913"/>
      <c r="BJ19" s="914"/>
      <c r="BK19" s="912"/>
      <c r="BL19" s="913"/>
      <c r="BM19" s="913"/>
      <c r="BN19" s="913"/>
      <c r="BO19" s="913"/>
      <c r="BP19" s="914"/>
      <c r="BQ19" s="912"/>
      <c r="BR19" s="913"/>
      <c r="BS19" s="913"/>
      <c r="BT19" s="913"/>
      <c r="BU19" s="913"/>
      <c r="BV19" s="913"/>
      <c r="BW19" s="914"/>
      <c r="BX19" s="915"/>
      <c r="BY19" s="916"/>
      <c r="BZ19" s="917"/>
    </row>
    <row r="20" spans="1:90" ht="21.75" customHeight="1">
      <c r="A20" s="932" t="s">
        <v>2600</v>
      </c>
      <c r="B20" s="933"/>
      <c r="C20" s="933"/>
      <c r="D20" s="933"/>
      <c r="E20" s="933"/>
      <c r="F20" s="933"/>
      <c r="G20" s="933"/>
      <c r="H20" s="933"/>
      <c r="I20" s="933"/>
      <c r="J20" s="933"/>
      <c r="K20" s="933"/>
      <c r="L20" s="933"/>
      <c r="M20" s="933"/>
      <c r="N20" s="933"/>
      <c r="O20" s="933"/>
      <c r="P20" s="933"/>
      <c r="Q20" s="934"/>
      <c r="R20" s="366"/>
      <c r="S20" s="366"/>
      <c r="T20" s="366"/>
      <c r="U20" s="366"/>
      <c r="V20" s="366"/>
      <c r="W20" s="915" t="s">
        <v>2599</v>
      </c>
      <c r="X20" s="916"/>
      <c r="Y20" s="935"/>
      <c r="Z20" s="936">
        <v>20</v>
      </c>
      <c r="AA20" s="937"/>
      <c r="AB20" s="938"/>
      <c r="AC20" s="945">
        <f>(AC18+AC19)*Z20/100</f>
        <v>61847916.479999997</v>
      </c>
      <c r="AD20" s="946"/>
      <c r="AE20" s="946"/>
      <c r="AF20" s="946"/>
      <c r="AG20" s="946"/>
      <c r="AH20" s="946"/>
      <c r="AI20" s="946"/>
      <c r="AJ20" s="947"/>
      <c r="AK20" s="912"/>
      <c r="AL20" s="913"/>
      <c r="AM20" s="913"/>
      <c r="AN20" s="913"/>
      <c r="AO20" s="913"/>
      <c r="AP20" s="914"/>
      <c r="AQ20" s="912"/>
      <c r="AR20" s="913"/>
      <c r="AS20" s="913"/>
      <c r="AT20" s="913"/>
      <c r="AU20" s="913"/>
      <c r="AV20" s="913"/>
      <c r="AW20" s="914"/>
      <c r="AX20" s="912"/>
      <c r="AY20" s="913"/>
      <c r="AZ20" s="913"/>
      <c r="BA20" s="913"/>
      <c r="BB20" s="913"/>
      <c r="BC20" s="914"/>
      <c r="BD20" s="912"/>
      <c r="BE20" s="913"/>
      <c r="BF20" s="913"/>
      <c r="BG20" s="913"/>
      <c r="BH20" s="913"/>
      <c r="BI20" s="913"/>
      <c r="BJ20" s="914"/>
      <c r="BK20" s="912"/>
      <c r="BL20" s="913"/>
      <c r="BM20" s="913"/>
      <c r="BN20" s="913"/>
      <c r="BO20" s="913"/>
      <c r="BP20" s="914"/>
      <c r="BQ20" s="912"/>
      <c r="BR20" s="913"/>
      <c r="BS20" s="913"/>
      <c r="BT20" s="913"/>
      <c r="BU20" s="913"/>
      <c r="BV20" s="913"/>
      <c r="BW20" s="914"/>
      <c r="BX20" s="915"/>
      <c r="BY20" s="916"/>
      <c r="BZ20" s="917"/>
    </row>
    <row r="21" spans="1:90" s="363" customFormat="1" ht="21.75" customHeight="1">
      <c r="A21" s="930" t="s">
        <v>2601</v>
      </c>
      <c r="B21" s="897"/>
      <c r="C21" s="897"/>
      <c r="D21" s="897"/>
      <c r="E21" s="897"/>
      <c r="F21" s="897"/>
      <c r="G21" s="897"/>
      <c r="H21" s="897"/>
      <c r="I21" s="897"/>
      <c r="J21" s="897"/>
      <c r="K21" s="897"/>
      <c r="L21" s="897"/>
      <c r="M21" s="897"/>
      <c r="N21" s="897"/>
      <c r="O21" s="897"/>
      <c r="P21" s="897"/>
      <c r="Q21" s="931"/>
      <c r="R21" s="362"/>
      <c r="S21" s="362"/>
      <c r="T21" s="362"/>
      <c r="U21" s="362"/>
      <c r="V21" s="362"/>
      <c r="W21" s="896"/>
      <c r="X21" s="897"/>
      <c r="Y21" s="897"/>
      <c r="Z21" s="897"/>
      <c r="AA21" s="897"/>
      <c r="AB21" s="931"/>
      <c r="AC21" s="893">
        <f>SUM(AC17:AJ20)</f>
        <v>373462610.88</v>
      </c>
      <c r="AD21" s="894"/>
      <c r="AE21" s="894"/>
      <c r="AF21" s="894"/>
      <c r="AG21" s="894"/>
      <c r="AH21" s="894"/>
      <c r="AI21" s="894"/>
      <c r="AJ21" s="895"/>
      <c r="AK21" s="893"/>
      <c r="AL21" s="894"/>
      <c r="AM21" s="894"/>
      <c r="AN21" s="894"/>
      <c r="AO21" s="894"/>
      <c r="AP21" s="895"/>
      <c r="AQ21" s="893"/>
      <c r="AR21" s="894"/>
      <c r="AS21" s="894"/>
      <c r="AT21" s="894"/>
      <c r="AU21" s="894"/>
      <c r="AV21" s="894"/>
      <c r="AW21" s="895"/>
      <c r="AX21" s="893"/>
      <c r="AY21" s="894"/>
      <c r="AZ21" s="894"/>
      <c r="BA21" s="894"/>
      <c r="BB21" s="894"/>
      <c r="BC21" s="895"/>
      <c r="BD21" s="893"/>
      <c r="BE21" s="894"/>
      <c r="BF21" s="894"/>
      <c r="BG21" s="894"/>
      <c r="BH21" s="894"/>
      <c r="BI21" s="894"/>
      <c r="BJ21" s="895"/>
      <c r="BK21" s="893"/>
      <c r="BL21" s="894"/>
      <c r="BM21" s="894"/>
      <c r="BN21" s="894"/>
      <c r="BO21" s="894"/>
      <c r="BP21" s="895"/>
      <c r="BQ21" s="893"/>
      <c r="BR21" s="894"/>
      <c r="BS21" s="894"/>
      <c r="BT21" s="894"/>
      <c r="BU21" s="894"/>
      <c r="BV21" s="894"/>
      <c r="BW21" s="895"/>
      <c r="BX21" s="896"/>
      <c r="BY21" s="897"/>
      <c r="BZ21" s="898"/>
    </row>
    <row r="22" spans="1:90" ht="21.75" customHeight="1">
      <c r="A22" s="924" t="s">
        <v>2602</v>
      </c>
      <c r="B22" s="925"/>
      <c r="C22" s="925"/>
      <c r="D22" s="925"/>
      <c r="E22" s="925"/>
      <c r="F22" s="925"/>
      <c r="G22" s="925"/>
      <c r="H22" s="925"/>
      <c r="I22" s="925"/>
      <c r="J22" s="925"/>
      <c r="K22" s="925"/>
      <c r="L22" s="925"/>
      <c r="M22" s="925"/>
      <c r="N22" s="925"/>
      <c r="O22" s="925"/>
      <c r="P22" s="925"/>
      <c r="Q22" s="925"/>
      <c r="R22" s="366"/>
      <c r="S22" s="366"/>
      <c r="T22" s="366"/>
      <c r="U22" s="366"/>
      <c r="V22" s="366"/>
      <c r="W22" s="926" t="s">
        <v>2599</v>
      </c>
      <c r="X22" s="926"/>
      <c r="Y22" s="926"/>
      <c r="Z22" s="926">
        <v>10</v>
      </c>
      <c r="AA22" s="926"/>
      <c r="AB22" s="926"/>
      <c r="AC22" s="927">
        <f>AC21/Z22</f>
        <v>37346261.088</v>
      </c>
      <c r="AD22" s="928"/>
      <c r="AE22" s="928"/>
      <c r="AF22" s="928"/>
      <c r="AG22" s="928"/>
      <c r="AH22" s="928"/>
      <c r="AI22" s="928"/>
      <c r="AJ22" s="929"/>
      <c r="AK22" s="912"/>
      <c r="AL22" s="913"/>
      <c r="AM22" s="913"/>
      <c r="AN22" s="913"/>
      <c r="AO22" s="913"/>
      <c r="AP22" s="914"/>
      <c r="AQ22" s="912"/>
      <c r="AR22" s="913"/>
      <c r="AS22" s="913"/>
      <c r="AT22" s="913"/>
      <c r="AU22" s="913"/>
      <c r="AV22" s="913"/>
      <c r="AW22" s="914"/>
      <c r="AX22" s="912"/>
      <c r="AY22" s="913"/>
      <c r="AZ22" s="913"/>
      <c r="BA22" s="913"/>
      <c r="BB22" s="913"/>
      <c r="BC22" s="914"/>
      <c r="BD22" s="912"/>
      <c r="BE22" s="913"/>
      <c r="BF22" s="913"/>
      <c r="BG22" s="913"/>
      <c r="BH22" s="913"/>
      <c r="BI22" s="913"/>
      <c r="BJ22" s="914"/>
      <c r="BK22" s="912"/>
      <c r="BL22" s="913"/>
      <c r="BM22" s="913"/>
      <c r="BN22" s="913"/>
      <c r="BO22" s="913"/>
      <c r="BP22" s="914"/>
      <c r="BQ22" s="912"/>
      <c r="BR22" s="913"/>
      <c r="BS22" s="913"/>
      <c r="BT22" s="913"/>
      <c r="BU22" s="913"/>
      <c r="BV22" s="913"/>
      <c r="BW22" s="914"/>
      <c r="BX22" s="915"/>
      <c r="BY22" s="916"/>
      <c r="BZ22" s="917"/>
    </row>
    <row r="23" spans="1:90" s="367" customFormat="1" ht="21.75" customHeight="1" thickBot="1">
      <c r="A23" s="890" t="s">
        <v>2739</v>
      </c>
      <c r="B23" s="891"/>
      <c r="C23" s="891"/>
      <c r="D23" s="891"/>
      <c r="E23" s="891"/>
      <c r="F23" s="891"/>
      <c r="G23" s="891"/>
      <c r="H23" s="891"/>
      <c r="I23" s="891"/>
      <c r="J23" s="891"/>
      <c r="K23" s="891"/>
      <c r="L23" s="891"/>
      <c r="M23" s="891"/>
      <c r="N23" s="891"/>
      <c r="O23" s="891"/>
      <c r="P23" s="891"/>
      <c r="Q23" s="891"/>
      <c r="R23" s="891"/>
      <c r="S23" s="891"/>
      <c r="T23" s="891"/>
      <c r="U23" s="891"/>
      <c r="V23" s="891"/>
      <c r="W23" s="891"/>
      <c r="X23" s="891"/>
      <c r="Y23" s="891"/>
      <c r="Z23" s="891"/>
      <c r="AA23" s="891"/>
      <c r="AB23" s="892"/>
      <c r="AC23" s="918">
        <f>AC21+AC22</f>
        <v>410808871.96799999</v>
      </c>
      <c r="AD23" s="919"/>
      <c r="AE23" s="919"/>
      <c r="AF23" s="919"/>
      <c r="AG23" s="919"/>
      <c r="AH23" s="919"/>
      <c r="AI23" s="919"/>
      <c r="AJ23" s="920"/>
      <c r="AK23" s="921"/>
      <c r="AL23" s="922"/>
      <c r="AM23" s="922"/>
      <c r="AN23" s="922"/>
      <c r="AO23" s="922"/>
      <c r="AP23" s="922"/>
      <c r="AQ23" s="922"/>
      <c r="AR23" s="922"/>
      <c r="AS23" s="922"/>
      <c r="AT23" s="922"/>
      <c r="AU23" s="922"/>
      <c r="AV23" s="922"/>
      <c r="AW23" s="923"/>
      <c r="AX23" s="905"/>
      <c r="AY23" s="906"/>
      <c r="AZ23" s="906"/>
      <c r="BA23" s="906"/>
      <c r="BB23" s="906"/>
      <c r="BC23" s="907"/>
      <c r="BD23" s="905"/>
      <c r="BE23" s="906"/>
      <c r="BF23" s="906"/>
      <c r="BG23" s="906"/>
      <c r="BH23" s="906"/>
      <c r="BI23" s="906"/>
      <c r="BJ23" s="907"/>
      <c r="BK23" s="905"/>
      <c r="BL23" s="906"/>
      <c r="BM23" s="906"/>
      <c r="BN23" s="906"/>
      <c r="BO23" s="906"/>
      <c r="BP23" s="907"/>
      <c r="BQ23" s="905"/>
      <c r="BR23" s="906"/>
      <c r="BS23" s="906"/>
      <c r="BT23" s="906"/>
      <c r="BU23" s="906"/>
      <c r="BV23" s="906"/>
      <c r="BW23" s="907"/>
      <c r="BX23" s="908"/>
      <c r="BY23" s="909"/>
      <c r="BZ23" s="910"/>
    </row>
    <row r="25" spans="1:90" ht="21.75" customHeight="1">
      <c r="B25" s="364" t="s">
        <v>2582</v>
      </c>
    </row>
    <row r="27" spans="1:90" ht="21.75" customHeight="1">
      <c r="B27" s="364" t="s">
        <v>2581</v>
      </c>
    </row>
    <row r="31" spans="1:90" ht="21.75" customHeight="1">
      <c r="BF31" s="889" t="s">
        <v>2740</v>
      </c>
      <c r="BG31" s="889"/>
      <c r="BH31" s="889"/>
      <c r="BI31" s="889"/>
      <c r="BJ31" s="889"/>
      <c r="BK31" s="889"/>
      <c r="BL31" s="889"/>
      <c r="BM31" s="889"/>
      <c r="BN31" s="889"/>
      <c r="BO31" s="889"/>
      <c r="BP31" s="889"/>
      <c r="BQ31" s="889"/>
      <c r="BR31" s="889"/>
      <c r="BS31" s="889"/>
      <c r="BT31" s="889"/>
      <c r="BU31" s="889"/>
      <c r="BV31" s="889"/>
      <c r="BW31" s="889"/>
      <c r="BX31" s="889"/>
      <c r="BY31" s="889"/>
      <c r="BZ31" s="889"/>
      <c r="CA31" s="889"/>
      <c r="CB31" s="889"/>
      <c r="CC31" s="889"/>
      <c r="CD31" s="889"/>
      <c r="CE31" s="889"/>
      <c r="CF31" s="889"/>
      <c r="CG31" s="889"/>
      <c r="CH31" s="889"/>
      <c r="CI31" s="889"/>
      <c r="CJ31" s="889"/>
      <c r="CK31" s="889"/>
      <c r="CL31" s="889"/>
    </row>
    <row r="32" spans="1:90" ht="21.75" customHeight="1">
      <c r="BF32" s="889"/>
      <c r="BG32" s="889"/>
      <c r="BH32" s="889"/>
      <c r="BI32" s="889"/>
      <c r="BJ32" s="889"/>
      <c r="BK32" s="889"/>
      <c r="BL32" s="889"/>
      <c r="BM32" s="889"/>
      <c r="BN32" s="889"/>
      <c r="BO32" s="889"/>
      <c r="BP32" s="889"/>
      <c r="BQ32" s="889"/>
      <c r="BR32" s="889"/>
      <c r="BS32" s="889"/>
      <c r="BT32" s="889"/>
      <c r="BU32" s="889"/>
      <c r="BV32" s="889"/>
      <c r="BW32" s="889"/>
      <c r="BX32" s="889"/>
      <c r="BY32" s="889"/>
      <c r="BZ32" s="889"/>
      <c r="CA32" s="889"/>
      <c r="CB32" s="889"/>
      <c r="CC32" s="889"/>
      <c r="CD32" s="889"/>
      <c r="CE32" s="889"/>
      <c r="CF32" s="889"/>
      <c r="CG32" s="889"/>
      <c r="CH32" s="889"/>
      <c r="CI32" s="889"/>
      <c r="CJ32" s="889"/>
      <c r="CK32" s="889"/>
      <c r="CL32" s="889"/>
    </row>
    <row r="33" spans="58:90" ht="21.75" customHeight="1">
      <c r="BF33" s="889"/>
      <c r="BG33" s="889"/>
      <c r="BH33" s="889"/>
      <c r="BI33" s="889"/>
      <c r="BJ33" s="889"/>
      <c r="BK33" s="889"/>
      <c r="BL33" s="889"/>
      <c r="BM33" s="889"/>
      <c r="BN33" s="889"/>
      <c r="BO33" s="889"/>
      <c r="BP33" s="889"/>
      <c r="BQ33" s="889"/>
      <c r="BR33" s="889"/>
      <c r="BS33" s="889"/>
      <c r="BT33" s="889"/>
      <c r="BU33" s="889"/>
      <c r="BV33" s="889"/>
      <c r="BW33" s="889"/>
      <c r="BX33" s="889"/>
      <c r="BY33" s="889"/>
      <c r="BZ33" s="889"/>
      <c r="CA33" s="889"/>
      <c r="CB33" s="889"/>
      <c r="CC33" s="889"/>
      <c r="CD33" s="889"/>
      <c r="CE33" s="889"/>
      <c r="CF33" s="889"/>
      <c r="CG33" s="889"/>
      <c r="CH33" s="889"/>
      <c r="CI33" s="889"/>
      <c r="CJ33" s="889"/>
      <c r="CK33" s="889"/>
      <c r="CL33" s="889"/>
    </row>
    <row r="34" spans="58:90" ht="21.75" customHeight="1">
      <c r="BF34" s="889"/>
      <c r="BG34" s="889"/>
      <c r="BH34" s="889"/>
      <c r="BI34" s="889"/>
      <c r="BJ34" s="889"/>
      <c r="BK34" s="889"/>
      <c r="BL34" s="889"/>
      <c r="BM34" s="889"/>
      <c r="BN34" s="889"/>
      <c r="BO34" s="889"/>
      <c r="BP34" s="889"/>
      <c r="BQ34" s="889"/>
      <c r="BR34" s="889"/>
      <c r="BS34" s="889"/>
      <c r="BT34" s="889"/>
      <c r="BU34" s="889"/>
      <c r="BV34" s="889"/>
      <c r="BW34" s="889"/>
      <c r="BX34" s="889"/>
      <c r="BY34" s="889"/>
      <c r="BZ34" s="889"/>
      <c r="CA34" s="889"/>
      <c r="CB34" s="889"/>
      <c r="CC34" s="889"/>
      <c r="CD34" s="889"/>
      <c r="CE34" s="889"/>
      <c r="CF34" s="889"/>
      <c r="CG34" s="889"/>
      <c r="CH34" s="889"/>
      <c r="CI34" s="889"/>
      <c r="CJ34" s="889"/>
      <c r="CK34" s="889"/>
      <c r="CL34" s="889"/>
    </row>
    <row r="35" spans="58:90" ht="21.75" customHeight="1">
      <c r="BF35" s="889"/>
      <c r="BG35" s="889"/>
      <c r="BH35" s="889"/>
      <c r="BI35" s="889"/>
      <c r="BJ35" s="889"/>
      <c r="BK35" s="889"/>
      <c r="BL35" s="889"/>
      <c r="BM35" s="889"/>
      <c r="BN35" s="889"/>
      <c r="BO35" s="889"/>
      <c r="BP35" s="889"/>
      <c r="BQ35" s="889"/>
      <c r="BR35" s="889"/>
      <c r="BS35" s="889"/>
      <c r="BT35" s="889"/>
      <c r="BU35" s="889"/>
      <c r="BV35" s="889"/>
      <c r="BW35" s="889"/>
      <c r="BX35" s="889"/>
      <c r="BY35" s="889"/>
      <c r="BZ35" s="889"/>
      <c r="CA35" s="889"/>
      <c r="CB35" s="889"/>
      <c r="CC35" s="889"/>
      <c r="CD35" s="889"/>
      <c r="CE35" s="889"/>
      <c r="CF35" s="889"/>
      <c r="CG35" s="889"/>
      <c r="CH35" s="889"/>
      <c r="CI35" s="889"/>
      <c r="CJ35" s="889"/>
      <c r="CK35" s="889"/>
      <c r="CL35" s="889"/>
    </row>
    <row r="36" spans="58:90" ht="21.75" customHeight="1">
      <c r="BF36" s="889"/>
      <c r="BG36" s="889"/>
      <c r="BH36" s="889"/>
      <c r="BI36" s="889"/>
      <c r="BJ36" s="889"/>
      <c r="BK36" s="889"/>
      <c r="BL36" s="889"/>
      <c r="BM36" s="889"/>
      <c r="BN36" s="889"/>
      <c r="BO36" s="889"/>
      <c r="BP36" s="889"/>
      <c r="BQ36" s="889"/>
      <c r="BR36" s="889"/>
      <c r="BS36" s="889"/>
      <c r="BT36" s="889"/>
      <c r="BU36" s="889"/>
      <c r="BV36" s="889"/>
      <c r="BW36" s="889"/>
      <c r="BX36" s="889"/>
      <c r="BY36" s="889"/>
      <c r="BZ36" s="889"/>
      <c r="CA36" s="889"/>
      <c r="CB36" s="889"/>
      <c r="CC36" s="889"/>
      <c r="CD36" s="889"/>
      <c r="CE36" s="889"/>
      <c r="CF36" s="889"/>
      <c r="CG36" s="889"/>
      <c r="CH36" s="889"/>
      <c r="CI36" s="889"/>
      <c r="CJ36" s="889"/>
      <c r="CK36" s="889"/>
      <c r="CL36" s="889"/>
    </row>
    <row r="37" spans="58:90" ht="21.75" customHeight="1">
      <c r="BF37" s="889"/>
      <c r="BG37" s="889"/>
      <c r="BH37" s="889"/>
      <c r="BI37" s="889"/>
      <c r="BJ37" s="889"/>
      <c r="BK37" s="889"/>
      <c r="BL37" s="889"/>
      <c r="BM37" s="889"/>
      <c r="BN37" s="889"/>
      <c r="BO37" s="889"/>
      <c r="BP37" s="889"/>
      <c r="BQ37" s="889"/>
      <c r="BR37" s="889"/>
      <c r="BS37" s="889"/>
      <c r="BT37" s="889"/>
      <c r="BU37" s="889"/>
      <c r="BV37" s="889"/>
      <c r="BW37" s="889"/>
      <c r="BX37" s="889"/>
      <c r="BY37" s="889"/>
      <c r="BZ37" s="889"/>
      <c r="CA37" s="889"/>
      <c r="CB37" s="889"/>
      <c r="CC37" s="889"/>
      <c r="CD37" s="889"/>
      <c r="CE37" s="889"/>
      <c r="CF37" s="889"/>
      <c r="CG37" s="889"/>
      <c r="CH37" s="889"/>
      <c r="CI37" s="889"/>
      <c r="CJ37" s="889"/>
      <c r="CK37" s="889"/>
      <c r="CL37" s="889"/>
    </row>
    <row r="38" spans="58:90" ht="21.75" customHeight="1">
      <c r="BF38" s="889"/>
      <c r="BG38" s="889"/>
      <c r="BH38" s="889"/>
      <c r="BI38" s="889"/>
      <c r="BJ38" s="889"/>
      <c r="BK38" s="889"/>
      <c r="BL38" s="889"/>
      <c r="BM38" s="889"/>
      <c r="BN38" s="889"/>
      <c r="BO38" s="889"/>
      <c r="BP38" s="889"/>
      <c r="BQ38" s="889"/>
      <c r="BR38" s="889"/>
      <c r="BS38" s="889"/>
      <c r="BT38" s="889"/>
      <c r="BU38" s="889"/>
      <c r="BV38" s="889"/>
      <c r="BW38" s="889"/>
      <c r="BX38" s="889"/>
      <c r="BY38" s="889"/>
      <c r="BZ38" s="889"/>
      <c r="CA38" s="889"/>
      <c r="CB38" s="889"/>
      <c r="CC38" s="889"/>
      <c r="CD38" s="889"/>
      <c r="CE38" s="889"/>
      <c r="CF38" s="889"/>
      <c r="CG38" s="889"/>
      <c r="CH38" s="889"/>
      <c r="CI38" s="889"/>
      <c r="CJ38" s="889"/>
      <c r="CK38" s="889"/>
      <c r="CL38" s="889"/>
    </row>
    <row r="39" spans="58:90" ht="21.75" customHeight="1">
      <c r="BF39" s="889"/>
      <c r="BG39" s="889"/>
      <c r="BH39" s="889"/>
      <c r="BI39" s="889"/>
      <c r="BJ39" s="889"/>
      <c r="BK39" s="889"/>
      <c r="BL39" s="889"/>
      <c r="BM39" s="889"/>
      <c r="BN39" s="889"/>
      <c r="BO39" s="889"/>
      <c r="BP39" s="889"/>
      <c r="BQ39" s="889"/>
      <c r="BR39" s="889"/>
      <c r="BS39" s="889"/>
      <c r="BT39" s="889"/>
      <c r="BU39" s="889"/>
      <c r="BV39" s="889"/>
      <c r="BW39" s="889"/>
      <c r="BX39" s="889"/>
      <c r="BY39" s="889"/>
      <c r="BZ39" s="889"/>
      <c r="CA39" s="889"/>
      <c r="CB39" s="889"/>
      <c r="CC39" s="889"/>
      <c r="CD39" s="889"/>
      <c r="CE39" s="889"/>
      <c r="CF39" s="889"/>
      <c r="CG39" s="889"/>
      <c r="CH39" s="889"/>
      <c r="CI39" s="889"/>
      <c r="CJ39" s="889"/>
      <c r="CK39" s="889"/>
      <c r="CL39" s="889"/>
    </row>
    <row r="40" spans="58:90" ht="21.75" customHeight="1">
      <c r="BF40" s="889"/>
      <c r="BG40" s="889"/>
      <c r="BH40" s="889"/>
      <c r="BI40" s="889"/>
      <c r="BJ40" s="889"/>
      <c r="BK40" s="889"/>
      <c r="BL40" s="889"/>
      <c r="BM40" s="889"/>
      <c r="BN40" s="889"/>
      <c r="BO40" s="889"/>
      <c r="BP40" s="889"/>
      <c r="BQ40" s="889"/>
      <c r="BR40" s="889"/>
      <c r="BS40" s="889"/>
      <c r="BT40" s="889"/>
      <c r="BU40" s="889"/>
      <c r="BV40" s="889"/>
      <c r="BW40" s="889"/>
      <c r="BX40" s="889"/>
      <c r="BY40" s="889"/>
      <c r="BZ40" s="889"/>
      <c r="CA40" s="889"/>
      <c r="CB40" s="889"/>
      <c r="CC40" s="889"/>
      <c r="CD40" s="889"/>
      <c r="CE40" s="889"/>
      <c r="CF40" s="889"/>
      <c r="CG40" s="889"/>
      <c r="CH40" s="889"/>
      <c r="CI40" s="889"/>
      <c r="CJ40" s="889"/>
      <c r="CK40" s="889"/>
      <c r="CL40" s="889"/>
    </row>
    <row r="41" spans="58:90" ht="21.75" customHeight="1">
      <c r="BF41" s="889"/>
      <c r="BG41" s="889"/>
      <c r="BH41" s="889"/>
      <c r="BI41" s="889"/>
      <c r="BJ41" s="889"/>
      <c r="BK41" s="889"/>
      <c r="BL41" s="889"/>
      <c r="BM41" s="889"/>
      <c r="BN41" s="889"/>
      <c r="BO41" s="889"/>
      <c r="BP41" s="889"/>
      <c r="BQ41" s="889"/>
      <c r="BR41" s="889"/>
      <c r="BS41" s="889"/>
      <c r="BT41" s="889"/>
      <c r="BU41" s="889"/>
      <c r="BV41" s="889"/>
      <c r="BW41" s="889"/>
      <c r="BX41" s="889"/>
      <c r="BY41" s="889"/>
      <c r="BZ41" s="889"/>
      <c r="CA41" s="889"/>
      <c r="CB41" s="889"/>
      <c r="CC41" s="889"/>
      <c r="CD41" s="889"/>
      <c r="CE41" s="889"/>
      <c r="CF41" s="889"/>
      <c r="CG41" s="889"/>
      <c r="CH41" s="889"/>
      <c r="CI41" s="889"/>
      <c r="CJ41" s="889"/>
      <c r="CK41" s="889"/>
      <c r="CL41" s="889"/>
    </row>
  </sheetData>
  <mergeCells count="227">
    <mergeCell ref="A1:G1"/>
    <mergeCell ref="H1:BZ1"/>
    <mergeCell ref="A2:Q3"/>
    <mergeCell ref="R2:V3"/>
    <mergeCell ref="W2:Y3"/>
    <mergeCell ref="Z2:AB3"/>
    <mergeCell ref="AC2:AJ3"/>
    <mergeCell ref="AK2:AW2"/>
    <mergeCell ref="AX2:BJ2"/>
    <mergeCell ref="BK2:BW2"/>
    <mergeCell ref="BX2:BZ3"/>
    <mergeCell ref="CD2:CM3"/>
    <mergeCell ref="AK3:AP3"/>
    <mergeCell ref="AQ3:AW3"/>
    <mergeCell ref="AX3:BC3"/>
    <mergeCell ref="BD3:BJ3"/>
    <mergeCell ref="BK3:BP3"/>
    <mergeCell ref="BQ3:BW3"/>
    <mergeCell ref="BK6:BP6"/>
    <mergeCell ref="BQ6:BW6"/>
    <mergeCell ref="BQ4:BW4"/>
    <mergeCell ref="BX4:BZ16"/>
    <mergeCell ref="BD4:BJ4"/>
    <mergeCell ref="BK4:BP4"/>
    <mergeCell ref="BD5:BJ5"/>
    <mergeCell ref="BK5:BP5"/>
    <mergeCell ref="BQ5:BW5"/>
    <mergeCell ref="AK7:AP7"/>
    <mergeCell ref="AK8:AP8"/>
    <mergeCell ref="AQ8:AW8"/>
    <mergeCell ref="AX8:BC8"/>
    <mergeCell ref="AK6:AP6"/>
    <mergeCell ref="AQ6:AW6"/>
    <mergeCell ref="AX6:BC6"/>
    <mergeCell ref="BD6:BJ6"/>
    <mergeCell ref="A5:Q5"/>
    <mergeCell ref="R5:V5"/>
    <mergeCell ref="W5:Y5"/>
    <mergeCell ref="Z5:AB5"/>
    <mergeCell ref="AC5:AJ5"/>
    <mergeCell ref="AK5:AP5"/>
    <mergeCell ref="AQ5:AW5"/>
    <mergeCell ref="AX5:BC5"/>
    <mergeCell ref="AC4:AJ4"/>
    <mergeCell ref="AK4:AP4"/>
    <mergeCell ref="AQ4:AW4"/>
    <mergeCell ref="AX4:BC4"/>
    <mergeCell ref="A6:Q6"/>
    <mergeCell ref="R6:V6"/>
    <mergeCell ref="W6:Y6"/>
    <mergeCell ref="Z6:AB6"/>
    <mergeCell ref="AC6:AJ6"/>
    <mergeCell ref="A7:Q7"/>
    <mergeCell ref="R7:V7"/>
    <mergeCell ref="W7:Y7"/>
    <mergeCell ref="Z7:AB7"/>
    <mergeCell ref="AC7:AJ7"/>
    <mergeCell ref="A8:Q8"/>
    <mergeCell ref="R8:V8"/>
    <mergeCell ref="W8:Y8"/>
    <mergeCell ref="Z8:AB8"/>
    <mergeCell ref="AC8:AJ8"/>
    <mergeCell ref="BD8:BJ8"/>
    <mergeCell ref="BK8:BP8"/>
    <mergeCell ref="BQ8:BW8"/>
    <mergeCell ref="AQ7:AW7"/>
    <mergeCell ref="AX7:BC7"/>
    <mergeCell ref="BD7:BJ7"/>
    <mergeCell ref="BK7:BP7"/>
    <mergeCell ref="BQ7:BW7"/>
    <mergeCell ref="BD10:BJ10"/>
    <mergeCell ref="BK10:BP10"/>
    <mergeCell ref="BQ10:BW10"/>
    <mergeCell ref="AQ9:AW9"/>
    <mergeCell ref="AX9:BC9"/>
    <mergeCell ref="BD9:BJ9"/>
    <mergeCell ref="BK9:BP9"/>
    <mergeCell ref="BQ9:BW9"/>
    <mergeCell ref="A10:Q10"/>
    <mergeCell ref="R10:V10"/>
    <mergeCell ref="W10:Y10"/>
    <mergeCell ref="Z10:AB10"/>
    <mergeCell ref="AC10:AJ10"/>
    <mergeCell ref="A9:Q9"/>
    <mergeCell ref="R9:V9"/>
    <mergeCell ref="W9:Y9"/>
    <mergeCell ref="Z9:AB9"/>
    <mergeCell ref="AC9:AJ9"/>
    <mergeCell ref="AK9:AP9"/>
    <mergeCell ref="A11:Q11"/>
    <mergeCell ref="R11:V11"/>
    <mergeCell ref="W11:Y11"/>
    <mergeCell ref="Z11:AB11"/>
    <mergeCell ref="AC11:AJ11"/>
    <mergeCell ref="AK11:AP11"/>
    <mergeCell ref="AK10:AP10"/>
    <mergeCell ref="AQ10:AW10"/>
    <mergeCell ref="AX10:BC10"/>
    <mergeCell ref="AQ11:AW11"/>
    <mergeCell ref="AX11:BC11"/>
    <mergeCell ref="BD11:BJ11"/>
    <mergeCell ref="BK11:BP11"/>
    <mergeCell ref="BQ11:BW11"/>
    <mergeCell ref="AC12:AJ12"/>
    <mergeCell ref="AK12:AP12"/>
    <mergeCell ref="AQ12:AW12"/>
    <mergeCell ref="AX12:BC12"/>
    <mergeCell ref="BD12:BJ12"/>
    <mergeCell ref="BK12:BP12"/>
    <mergeCell ref="BQ12:BW12"/>
    <mergeCell ref="BK16:BP16"/>
    <mergeCell ref="BQ16:BW16"/>
    <mergeCell ref="AQ15:AW15"/>
    <mergeCell ref="AX15:BC15"/>
    <mergeCell ref="BD15:BJ15"/>
    <mergeCell ref="BK13:BP13"/>
    <mergeCell ref="BQ13:BW13"/>
    <mergeCell ref="A14:Q14"/>
    <mergeCell ref="R14:V14"/>
    <mergeCell ref="W14:Y14"/>
    <mergeCell ref="Z14:AB14"/>
    <mergeCell ref="AC14:AJ14"/>
    <mergeCell ref="AK14:AP14"/>
    <mergeCell ref="AQ14:AW14"/>
    <mergeCell ref="A13:Q13"/>
    <mergeCell ref="R13:V13"/>
    <mergeCell ref="W13:Y13"/>
    <mergeCell ref="Z13:AB13"/>
    <mergeCell ref="AC13:AJ13"/>
    <mergeCell ref="AK13:AP13"/>
    <mergeCell ref="AQ13:AW13"/>
    <mergeCell ref="AX13:BC13"/>
    <mergeCell ref="BD13:BJ13"/>
    <mergeCell ref="AX14:BC14"/>
    <mergeCell ref="BD14:BJ14"/>
    <mergeCell ref="BK14:BP14"/>
    <mergeCell ref="BQ14:BW14"/>
    <mergeCell ref="A15:Q15"/>
    <mergeCell ref="R15:V15"/>
    <mergeCell ref="W15:Y15"/>
    <mergeCell ref="Z15:AB15"/>
    <mergeCell ref="AC15:AJ15"/>
    <mergeCell ref="AK15:AP15"/>
    <mergeCell ref="BK15:BP15"/>
    <mergeCell ref="BQ15:BW15"/>
    <mergeCell ref="A20:Q20"/>
    <mergeCell ref="W20:Y20"/>
    <mergeCell ref="Z20:AB20"/>
    <mergeCell ref="AC20:AJ20"/>
    <mergeCell ref="AK20:AP20"/>
    <mergeCell ref="BD17:BJ17"/>
    <mergeCell ref="BK17:BP17"/>
    <mergeCell ref="BQ17:BW17"/>
    <mergeCell ref="AQ20:AW20"/>
    <mergeCell ref="AX20:BC20"/>
    <mergeCell ref="BD20:BJ20"/>
    <mergeCell ref="BK20:BP20"/>
    <mergeCell ref="BQ20:BW20"/>
    <mergeCell ref="A16:Q16"/>
    <mergeCell ref="R16:V16"/>
    <mergeCell ref="W16:Y16"/>
    <mergeCell ref="Z16:AB16"/>
    <mergeCell ref="AC16:AJ16"/>
    <mergeCell ref="AK16:AP16"/>
    <mergeCell ref="AQ16:AW16"/>
    <mergeCell ref="AX16:BC16"/>
    <mergeCell ref="BD16:BJ16"/>
    <mergeCell ref="BX17:BZ17"/>
    <mergeCell ref="A19:Q19"/>
    <mergeCell ref="W19:Y19"/>
    <mergeCell ref="Z19:AB19"/>
    <mergeCell ref="AC19:AJ19"/>
    <mergeCell ref="AK19:AP19"/>
    <mergeCell ref="AQ19:AW19"/>
    <mergeCell ref="A17:Q17"/>
    <mergeCell ref="W17:AB17"/>
    <mergeCell ref="AC17:AJ17"/>
    <mergeCell ref="AK17:AP17"/>
    <mergeCell ref="AQ17:AW17"/>
    <mergeCell ref="AX17:BC17"/>
    <mergeCell ref="BX20:BZ20"/>
    <mergeCell ref="AX19:BC19"/>
    <mergeCell ref="BD19:BJ19"/>
    <mergeCell ref="BK19:BP19"/>
    <mergeCell ref="BQ19:BW19"/>
    <mergeCell ref="BX19:BZ19"/>
    <mergeCell ref="AX23:BC23"/>
    <mergeCell ref="BD21:BJ21"/>
    <mergeCell ref="BK21:BP21"/>
    <mergeCell ref="BQ21:BW21"/>
    <mergeCell ref="BX21:BZ21"/>
    <mergeCell ref="AX21:BC21"/>
    <mergeCell ref="A22:Q22"/>
    <mergeCell ref="W22:Y22"/>
    <mergeCell ref="Z22:AB22"/>
    <mergeCell ref="AC22:AJ22"/>
    <mergeCell ref="AK22:AP22"/>
    <mergeCell ref="AQ22:AW22"/>
    <mergeCell ref="A21:Q21"/>
    <mergeCell ref="W21:AB21"/>
    <mergeCell ref="AC21:AJ21"/>
    <mergeCell ref="AK21:AP21"/>
    <mergeCell ref="AQ21:AW21"/>
    <mergeCell ref="BF31:CL41"/>
    <mergeCell ref="A23:AB23"/>
    <mergeCell ref="AX18:BC18"/>
    <mergeCell ref="BD18:BJ18"/>
    <mergeCell ref="BK18:BP18"/>
    <mergeCell ref="BQ18:BW18"/>
    <mergeCell ref="BX18:BZ18"/>
    <mergeCell ref="W18:Y18"/>
    <mergeCell ref="Z18:AB18"/>
    <mergeCell ref="BD23:BJ23"/>
    <mergeCell ref="BK23:BP23"/>
    <mergeCell ref="BQ23:BW23"/>
    <mergeCell ref="BX23:BZ23"/>
    <mergeCell ref="A18:V18"/>
    <mergeCell ref="AC18:AJ18"/>
    <mergeCell ref="AK18:AP18"/>
    <mergeCell ref="AQ18:AW18"/>
    <mergeCell ref="AX22:BC22"/>
    <mergeCell ref="BD22:BJ22"/>
    <mergeCell ref="BK22:BP22"/>
    <mergeCell ref="BQ22:BW22"/>
    <mergeCell ref="BX22:BZ22"/>
    <mergeCell ref="AC23:AJ23"/>
    <mergeCell ref="AK23:AW23"/>
  </mergeCells>
  <phoneticPr fontId="6" type="noConversion"/>
  <printOptions horizontalCentered="1" verticalCentered="1"/>
  <pageMargins left="0.43" right="0.35" top="0.42" bottom="0.37" header="0" footer="0"/>
  <pageSetup paperSize="9" scale="77"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36"/>
  <sheetViews>
    <sheetView view="pageBreakPreview" zoomScaleNormal="100" zoomScaleSheetLayoutView="100" workbookViewId="0">
      <selection sqref="A1:BU3"/>
    </sheetView>
  </sheetViews>
  <sheetFormatPr defaultColWidth="1.875" defaultRowHeight="15" customHeight="1"/>
  <cols>
    <col min="1" max="16384" width="1.875" style="368"/>
  </cols>
  <sheetData>
    <row r="1" spans="1:73" ht="15" customHeight="1">
      <c r="A1" s="1027" t="s">
        <v>2466</v>
      </c>
      <c r="B1" s="1028"/>
      <c r="C1" s="1028"/>
      <c r="D1" s="1028"/>
      <c r="E1" s="1028"/>
      <c r="F1" s="1028"/>
      <c r="G1" s="1028"/>
      <c r="H1" s="1028"/>
      <c r="I1" s="1028"/>
      <c r="J1" s="1028"/>
      <c r="K1" s="1028"/>
      <c r="L1" s="1028"/>
      <c r="M1" s="1028"/>
      <c r="N1" s="1028"/>
      <c r="O1" s="1028"/>
      <c r="P1" s="1028"/>
      <c r="Q1" s="1028"/>
      <c r="R1" s="1028"/>
      <c r="S1" s="1028"/>
      <c r="T1" s="1028"/>
      <c r="U1" s="1028"/>
      <c r="V1" s="1028"/>
      <c r="W1" s="1028"/>
      <c r="X1" s="1028"/>
      <c r="Y1" s="1028"/>
      <c r="Z1" s="1028"/>
      <c r="AA1" s="1028"/>
      <c r="AB1" s="1028"/>
      <c r="AC1" s="1028"/>
      <c r="AD1" s="1028"/>
      <c r="AE1" s="1028"/>
      <c r="AF1" s="1028"/>
      <c r="AG1" s="1028"/>
      <c r="AH1" s="1028"/>
      <c r="AI1" s="1028"/>
      <c r="AJ1" s="1028"/>
      <c r="AK1" s="1028"/>
      <c r="AL1" s="1028"/>
      <c r="AM1" s="1028"/>
      <c r="AN1" s="1028"/>
      <c r="AO1" s="1028"/>
      <c r="AP1" s="1028"/>
      <c r="AQ1" s="1028"/>
      <c r="AR1" s="1028"/>
      <c r="AS1" s="1028"/>
      <c r="AT1" s="1028"/>
      <c r="AU1" s="1028"/>
      <c r="AV1" s="1028"/>
      <c r="AW1" s="1028"/>
      <c r="AX1" s="1028"/>
      <c r="AY1" s="1028"/>
      <c r="AZ1" s="1028"/>
      <c r="BA1" s="1028"/>
      <c r="BB1" s="1028"/>
      <c r="BC1" s="1028"/>
      <c r="BD1" s="1028"/>
      <c r="BE1" s="1028"/>
      <c r="BF1" s="1028"/>
      <c r="BG1" s="1028"/>
      <c r="BH1" s="1028"/>
      <c r="BI1" s="1028"/>
      <c r="BJ1" s="1028"/>
      <c r="BK1" s="1028"/>
      <c r="BL1" s="1028"/>
      <c r="BM1" s="1028"/>
      <c r="BN1" s="1028"/>
      <c r="BO1" s="1028"/>
      <c r="BP1" s="1028"/>
      <c r="BQ1" s="1028"/>
      <c r="BR1" s="1028"/>
      <c r="BS1" s="1028"/>
      <c r="BT1" s="1028"/>
      <c r="BU1" s="1029"/>
    </row>
    <row r="2" spans="1:73" ht="15" customHeight="1">
      <c r="A2" s="1030"/>
      <c r="B2" s="1031"/>
      <c r="C2" s="1031"/>
      <c r="D2" s="1031"/>
      <c r="E2" s="1031"/>
      <c r="F2" s="1031"/>
      <c r="G2" s="1031"/>
      <c r="H2" s="1031"/>
      <c r="I2" s="1031"/>
      <c r="J2" s="1031"/>
      <c r="K2" s="1031"/>
      <c r="L2" s="1031"/>
      <c r="M2" s="1031"/>
      <c r="N2" s="1031"/>
      <c r="O2" s="1031"/>
      <c r="P2" s="1031"/>
      <c r="Q2" s="1031"/>
      <c r="R2" s="1031"/>
      <c r="S2" s="1031"/>
      <c r="T2" s="1031"/>
      <c r="U2" s="1031"/>
      <c r="V2" s="1031"/>
      <c r="W2" s="1031"/>
      <c r="X2" s="1031"/>
      <c r="Y2" s="1031"/>
      <c r="Z2" s="1031"/>
      <c r="AA2" s="1031"/>
      <c r="AB2" s="1031"/>
      <c r="AC2" s="1031"/>
      <c r="AD2" s="1031"/>
      <c r="AE2" s="1031"/>
      <c r="AF2" s="1031"/>
      <c r="AG2" s="1031"/>
      <c r="AH2" s="1031"/>
      <c r="AI2" s="1031"/>
      <c r="AJ2" s="1031"/>
      <c r="AK2" s="1031"/>
      <c r="AL2" s="1031"/>
      <c r="AM2" s="1031"/>
      <c r="AN2" s="1031"/>
      <c r="AO2" s="1031"/>
      <c r="AP2" s="1031"/>
      <c r="AQ2" s="1031"/>
      <c r="AR2" s="1031"/>
      <c r="AS2" s="1031"/>
      <c r="AT2" s="1031"/>
      <c r="AU2" s="1031"/>
      <c r="AV2" s="1031"/>
      <c r="AW2" s="1031"/>
      <c r="AX2" s="1031"/>
      <c r="AY2" s="1031"/>
      <c r="AZ2" s="1031"/>
      <c r="BA2" s="1031"/>
      <c r="BB2" s="1031"/>
      <c r="BC2" s="1031"/>
      <c r="BD2" s="1031"/>
      <c r="BE2" s="1031"/>
      <c r="BF2" s="1031"/>
      <c r="BG2" s="1031"/>
      <c r="BH2" s="1031"/>
      <c r="BI2" s="1031"/>
      <c r="BJ2" s="1031"/>
      <c r="BK2" s="1031"/>
      <c r="BL2" s="1031"/>
      <c r="BM2" s="1031"/>
      <c r="BN2" s="1031"/>
      <c r="BO2" s="1031"/>
      <c r="BP2" s="1031"/>
      <c r="BQ2" s="1031"/>
      <c r="BR2" s="1031"/>
      <c r="BS2" s="1031"/>
      <c r="BT2" s="1031"/>
      <c r="BU2" s="1032"/>
    </row>
    <row r="3" spans="1:73" ht="15" customHeight="1">
      <c r="A3" s="1030"/>
      <c r="B3" s="1031"/>
      <c r="C3" s="1031"/>
      <c r="D3" s="1031"/>
      <c r="E3" s="1031"/>
      <c r="F3" s="1031"/>
      <c r="G3" s="1031"/>
      <c r="H3" s="1031"/>
      <c r="I3" s="1031"/>
      <c r="J3" s="1031"/>
      <c r="K3" s="1031"/>
      <c r="L3" s="1031"/>
      <c r="M3" s="1031"/>
      <c r="N3" s="1031"/>
      <c r="O3" s="1031"/>
      <c r="P3" s="1031"/>
      <c r="Q3" s="1031"/>
      <c r="R3" s="1031"/>
      <c r="S3" s="1031"/>
      <c r="T3" s="1031"/>
      <c r="U3" s="1031"/>
      <c r="V3" s="1031"/>
      <c r="W3" s="1031"/>
      <c r="X3" s="1031"/>
      <c r="Y3" s="1031"/>
      <c r="Z3" s="1031"/>
      <c r="AA3" s="1031"/>
      <c r="AB3" s="1031"/>
      <c r="AC3" s="1031"/>
      <c r="AD3" s="1031"/>
      <c r="AE3" s="1031"/>
      <c r="AF3" s="1031"/>
      <c r="AG3" s="1031"/>
      <c r="AH3" s="1031"/>
      <c r="AI3" s="1031"/>
      <c r="AJ3" s="1031"/>
      <c r="AK3" s="1031"/>
      <c r="AL3" s="1031"/>
      <c r="AM3" s="1031"/>
      <c r="AN3" s="1031"/>
      <c r="AO3" s="1031"/>
      <c r="AP3" s="1031"/>
      <c r="AQ3" s="1031"/>
      <c r="AR3" s="1031"/>
      <c r="AS3" s="1031"/>
      <c r="AT3" s="1031"/>
      <c r="AU3" s="1031"/>
      <c r="AV3" s="1031"/>
      <c r="AW3" s="1031"/>
      <c r="AX3" s="1031"/>
      <c r="AY3" s="1031"/>
      <c r="AZ3" s="1031"/>
      <c r="BA3" s="1031"/>
      <c r="BB3" s="1031"/>
      <c r="BC3" s="1031"/>
      <c r="BD3" s="1031"/>
      <c r="BE3" s="1031"/>
      <c r="BF3" s="1031"/>
      <c r="BG3" s="1031"/>
      <c r="BH3" s="1031"/>
      <c r="BI3" s="1031"/>
      <c r="BJ3" s="1031"/>
      <c r="BK3" s="1031"/>
      <c r="BL3" s="1031"/>
      <c r="BM3" s="1031"/>
      <c r="BN3" s="1031"/>
      <c r="BO3" s="1031"/>
      <c r="BP3" s="1031"/>
      <c r="BQ3" s="1031"/>
      <c r="BR3" s="1031"/>
      <c r="BS3" s="1031"/>
      <c r="BT3" s="1031"/>
      <c r="BU3" s="1032"/>
    </row>
    <row r="4" spans="1:73" ht="15" customHeight="1">
      <c r="A4" s="369"/>
      <c r="B4" s="370"/>
      <c r="C4" s="370"/>
      <c r="D4" s="370"/>
      <c r="E4" s="370"/>
      <c r="F4" s="370"/>
      <c r="G4" s="370"/>
      <c r="H4" s="370"/>
      <c r="I4" s="370"/>
      <c r="J4" s="370"/>
      <c r="K4" s="370"/>
      <c r="L4" s="370"/>
      <c r="M4" s="370"/>
      <c r="N4" s="370"/>
      <c r="O4" s="370"/>
      <c r="P4" s="370"/>
      <c r="Q4" s="370"/>
      <c r="R4" s="370"/>
      <c r="S4" s="370"/>
      <c r="T4" s="370"/>
      <c r="U4" s="370"/>
      <c r="V4" s="370"/>
      <c r="W4" s="370"/>
      <c r="X4" s="370"/>
      <c r="Y4" s="370"/>
      <c r="Z4" s="370"/>
      <c r="AA4" s="370"/>
      <c r="AB4" s="370"/>
      <c r="AC4" s="370"/>
      <c r="AD4" s="370"/>
      <c r="AE4" s="370"/>
      <c r="AF4" s="370"/>
      <c r="AG4" s="370"/>
      <c r="AH4" s="370"/>
      <c r="AI4" s="370"/>
      <c r="AJ4" s="370"/>
      <c r="AK4" s="370"/>
      <c r="AL4" s="370"/>
      <c r="AM4" s="370"/>
      <c r="AN4" s="370"/>
      <c r="AO4" s="370"/>
      <c r="AP4" s="370"/>
      <c r="AQ4" s="370"/>
      <c r="AR4" s="370"/>
      <c r="AS4" s="370"/>
      <c r="AT4" s="370"/>
      <c r="AU4" s="370"/>
      <c r="AV4" s="370"/>
      <c r="AW4" s="370"/>
      <c r="AX4" s="370"/>
      <c r="AY4" s="370"/>
      <c r="AZ4" s="370"/>
      <c r="BA4" s="370"/>
      <c r="BB4" s="370"/>
      <c r="BC4" s="370"/>
      <c r="BD4" s="370"/>
      <c r="BE4" s="370"/>
      <c r="BF4" s="370"/>
      <c r="BG4" s="370"/>
      <c r="BH4" s="370"/>
      <c r="BI4" s="370"/>
      <c r="BJ4" s="370"/>
      <c r="BK4" s="370"/>
      <c r="BL4" s="370"/>
      <c r="BM4" s="370"/>
      <c r="BN4" s="370"/>
      <c r="BO4" s="370"/>
      <c r="BP4" s="370"/>
      <c r="BQ4" s="370"/>
      <c r="BR4" s="370"/>
      <c r="BS4" s="370"/>
      <c r="BT4" s="370"/>
      <c r="BU4" s="371"/>
    </row>
    <row r="5" spans="1:73" ht="15" customHeight="1">
      <c r="A5" s="369"/>
      <c r="B5" s="1024" t="s">
        <v>2467</v>
      </c>
      <c r="C5" s="1024"/>
      <c r="D5" s="1024"/>
      <c r="E5" s="1024"/>
      <c r="F5" s="1024"/>
      <c r="G5" s="1024"/>
      <c r="H5" s="372" t="s">
        <v>2468</v>
      </c>
      <c r="I5" s="1033" t="s">
        <v>2603</v>
      </c>
      <c r="J5" s="1033"/>
      <c r="K5" s="1033"/>
      <c r="L5" s="1033"/>
      <c r="M5" s="1033"/>
      <c r="N5" s="1033"/>
      <c r="O5" s="1033"/>
      <c r="P5" s="1033"/>
      <c r="Q5" s="1033"/>
      <c r="R5" s="1033"/>
      <c r="S5" s="1033"/>
      <c r="T5" s="1033"/>
      <c r="U5" s="1033"/>
      <c r="V5" s="1033"/>
      <c r="W5" s="1033"/>
      <c r="X5" s="1033"/>
      <c r="Y5" s="1033"/>
      <c r="Z5" s="370"/>
      <c r="AA5" s="370"/>
      <c r="AB5" s="370"/>
      <c r="AC5" s="370"/>
      <c r="AD5" s="370"/>
      <c r="AE5" s="370"/>
      <c r="AF5" s="370"/>
      <c r="AG5" s="370"/>
      <c r="AH5" s="370"/>
      <c r="AI5" s="370"/>
      <c r="AJ5" s="370"/>
      <c r="AK5" s="370"/>
      <c r="AL5" s="370"/>
      <c r="AM5" s="370"/>
      <c r="AN5" s="370"/>
      <c r="AO5" s="370"/>
      <c r="AP5" s="370"/>
      <c r="AQ5" s="370"/>
      <c r="AR5" s="370"/>
      <c r="AS5" s="370"/>
      <c r="AT5" s="370"/>
      <c r="AU5" s="370"/>
      <c r="AV5" s="370"/>
      <c r="AW5" s="370"/>
      <c r="AX5" s="370"/>
      <c r="AY5" s="370"/>
      <c r="AZ5" s="370"/>
      <c r="BA5" s="370"/>
      <c r="BB5" s="370"/>
      <c r="BC5" s="370"/>
      <c r="BD5" s="370"/>
      <c r="BE5" s="370"/>
      <c r="BF5" s="370"/>
      <c r="BG5" s="370"/>
      <c r="BH5" s="370"/>
      <c r="BI5" s="370"/>
      <c r="BJ5" s="370"/>
      <c r="BK5" s="370"/>
      <c r="BL5" s="370"/>
      <c r="BM5" s="370"/>
      <c r="BN5" s="370"/>
      <c r="BO5" s="370"/>
      <c r="BP5" s="370"/>
      <c r="BQ5" s="370"/>
      <c r="BR5" s="370"/>
      <c r="BS5" s="370"/>
      <c r="BT5" s="370"/>
      <c r="BU5" s="371"/>
    </row>
    <row r="6" spans="1:73" ht="15" customHeight="1">
      <c r="A6" s="369"/>
      <c r="B6" s="1024" t="s">
        <v>2470</v>
      </c>
      <c r="C6" s="1024"/>
      <c r="D6" s="1024"/>
      <c r="E6" s="1024"/>
      <c r="F6" s="1024"/>
      <c r="G6" s="1024"/>
      <c r="H6" s="372" t="s">
        <v>2468</v>
      </c>
      <c r="I6" s="1033" t="s">
        <v>2471</v>
      </c>
      <c r="J6" s="1033"/>
      <c r="K6" s="1033"/>
      <c r="L6" s="1033"/>
      <c r="M6" s="1033"/>
      <c r="N6" s="1033"/>
      <c r="O6" s="1033"/>
      <c r="P6" s="1033"/>
      <c r="Q6" s="1033"/>
      <c r="R6" s="1033"/>
      <c r="S6" s="1033"/>
      <c r="T6" s="1033"/>
      <c r="U6" s="1033"/>
      <c r="V6" s="1033"/>
      <c r="W6" s="1033"/>
      <c r="X6" s="1033"/>
      <c r="Y6" s="1033"/>
      <c r="Z6" s="370"/>
      <c r="AA6" s="370"/>
      <c r="AB6" s="370"/>
      <c r="AC6" s="370"/>
      <c r="AD6" s="370"/>
      <c r="AE6" s="370"/>
      <c r="AF6" s="370"/>
      <c r="AG6" s="370"/>
      <c r="AH6" s="370"/>
      <c r="AI6" s="1034" t="s">
        <v>2472</v>
      </c>
      <c r="AJ6" s="1034"/>
      <c r="AK6" s="1034"/>
      <c r="AL6" s="1034"/>
      <c r="AM6" s="1034"/>
      <c r="AN6" s="1034"/>
      <c r="AO6" s="1034"/>
      <c r="AP6" s="1034"/>
      <c r="AQ6" s="370"/>
      <c r="AR6" s="370"/>
      <c r="AS6" s="1034" t="s">
        <v>2473</v>
      </c>
      <c r="AT6" s="1034"/>
      <c r="AU6" s="1034"/>
      <c r="AV6" s="1034"/>
      <c r="AW6" s="1034"/>
      <c r="AX6" s="1034"/>
      <c r="AY6" s="1034"/>
      <c r="AZ6" s="1034"/>
      <c r="BA6" s="370"/>
      <c r="BB6" s="370"/>
      <c r="BC6" s="1034" t="s">
        <v>2474</v>
      </c>
      <c r="BD6" s="1034"/>
      <c r="BE6" s="1034"/>
      <c r="BF6" s="1034"/>
      <c r="BG6" s="1034"/>
      <c r="BH6" s="1034"/>
      <c r="BI6" s="1034"/>
      <c r="BJ6" s="1034"/>
      <c r="BK6" s="370"/>
      <c r="BL6" s="370"/>
      <c r="BM6" s="1034" t="s">
        <v>2475</v>
      </c>
      <c r="BN6" s="1034"/>
      <c r="BO6" s="1034"/>
      <c r="BP6" s="1034"/>
      <c r="BQ6" s="1034"/>
      <c r="BR6" s="1034"/>
      <c r="BS6" s="1034"/>
      <c r="BT6" s="1034"/>
      <c r="BU6" s="371"/>
    </row>
    <row r="7" spans="1:73" ht="15" customHeight="1">
      <c r="A7" s="369"/>
      <c r="B7" s="1024" t="s">
        <v>2455</v>
      </c>
      <c r="C7" s="1024"/>
      <c r="D7" s="1024"/>
      <c r="E7" s="1024"/>
      <c r="F7" s="1024"/>
      <c r="G7" s="1024"/>
      <c r="H7" s="372" t="s">
        <v>2468</v>
      </c>
      <c r="I7" s="1025" t="s">
        <v>2476</v>
      </c>
      <c r="J7" s="1025"/>
      <c r="K7" s="1025"/>
      <c r="L7" s="1025"/>
      <c r="M7" s="1025"/>
      <c r="N7" s="1025"/>
      <c r="O7" s="1025"/>
      <c r="P7" s="1025"/>
      <c r="Q7" s="1025"/>
      <c r="R7" s="1025"/>
      <c r="S7" s="1025"/>
      <c r="T7" s="1025"/>
      <c r="U7" s="1025"/>
      <c r="V7" s="1025"/>
      <c r="W7" s="1025"/>
      <c r="X7" s="1025"/>
      <c r="Y7" s="1025"/>
      <c r="Z7" s="370"/>
      <c r="AA7" s="370"/>
      <c r="AB7" s="370"/>
      <c r="AC7" s="370"/>
      <c r="AD7" s="370"/>
      <c r="AE7" s="370"/>
      <c r="AF7" s="370"/>
      <c r="AG7" s="370"/>
      <c r="AH7" s="370"/>
      <c r="AI7" s="1026">
        <f>AI34</f>
        <v>690718</v>
      </c>
      <c r="AJ7" s="1026"/>
      <c r="AK7" s="1026"/>
      <c r="AL7" s="1026"/>
      <c r="AM7" s="1026"/>
      <c r="AN7" s="1026"/>
      <c r="AO7" s="1026"/>
      <c r="AP7" s="1026"/>
      <c r="AQ7" s="370"/>
      <c r="AR7" s="370"/>
      <c r="AS7" s="1026">
        <f>AV34</f>
        <v>0</v>
      </c>
      <c r="AT7" s="1026"/>
      <c r="AU7" s="1026"/>
      <c r="AV7" s="1026"/>
      <c r="AW7" s="1026"/>
      <c r="AX7" s="1026"/>
      <c r="AY7" s="1026"/>
      <c r="AZ7" s="1026"/>
      <c r="BA7" s="370"/>
      <c r="BB7" s="370"/>
      <c r="BC7" s="1026">
        <f>BI34</f>
        <v>0</v>
      </c>
      <c r="BD7" s="1026"/>
      <c r="BE7" s="1026"/>
      <c r="BF7" s="1026"/>
      <c r="BG7" s="1026"/>
      <c r="BH7" s="1026"/>
      <c r="BI7" s="1026"/>
      <c r="BJ7" s="1026"/>
      <c r="BK7" s="370"/>
      <c r="BL7" s="370"/>
      <c r="BM7" s="1026">
        <f>SUM(AI7:BJ7)</f>
        <v>690718</v>
      </c>
      <c r="BN7" s="1026"/>
      <c r="BO7" s="1026"/>
      <c r="BP7" s="1026"/>
      <c r="BQ7" s="1026"/>
      <c r="BR7" s="1026"/>
      <c r="BS7" s="1026"/>
      <c r="BT7" s="1026"/>
      <c r="BU7" s="371"/>
    </row>
    <row r="8" spans="1:73" ht="15" customHeight="1">
      <c r="A8" s="369"/>
      <c r="B8" s="370"/>
      <c r="C8" s="370"/>
      <c r="D8" s="370"/>
      <c r="E8" s="370"/>
      <c r="F8" s="370"/>
      <c r="G8" s="370"/>
      <c r="H8" s="370"/>
      <c r="I8" s="370"/>
      <c r="J8" s="370"/>
      <c r="K8" s="370"/>
      <c r="L8" s="370"/>
      <c r="M8" s="370"/>
      <c r="N8" s="370"/>
      <c r="O8" s="370"/>
      <c r="P8" s="370"/>
      <c r="Q8" s="370"/>
      <c r="R8" s="370"/>
      <c r="S8" s="370"/>
      <c r="T8" s="370"/>
      <c r="U8" s="370"/>
      <c r="V8" s="370"/>
      <c r="W8" s="370"/>
      <c r="X8" s="370"/>
      <c r="Y8" s="370"/>
      <c r="Z8" s="370"/>
      <c r="AA8" s="370"/>
      <c r="AB8" s="370"/>
      <c r="AC8" s="370"/>
      <c r="AD8" s="370"/>
      <c r="AE8" s="370"/>
      <c r="AF8" s="370"/>
      <c r="AG8" s="370"/>
      <c r="AH8" s="370"/>
      <c r="AI8" s="370"/>
      <c r="AJ8" s="370"/>
      <c r="AK8" s="370"/>
      <c r="AL8" s="370"/>
      <c r="AM8" s="370"/>
      <c r="AN8" s="370"/>
      <c r="AO8" s="370"/>
      <c r="AP8" s="370"/>
      <c r="AQ8" s="370"/>
      <c r="AR8" s="370"/>
      <c r="AS8" s="370"/>
      <c r="AT8" s="370"/>
      <c r="AU8" s="370"/>
      <c r="AV8" s="370"/>
      <c r="AW8" s="370"/>
      <c r="AX8" s="370"/>
      <c r="AY8" s="370"/>
      <c r="AZ8" s="370"/>
      <c r="BA8" s="370"/>
      <c r="BB8" s="370"/>
      <c r="BC8" s="370"/>
      <c r="BD8" s="370"/>
      <c r="BE8" s="370"/>
      <c r="BF8" s="370"/>
      <c r="BG8" s="370"/>
      <c r="BH8" s="370"/>
      <c r="BI8" s="370"/>
      <c r="BJ8" s="370"/>
      <c r="BK8" s="370"/>
      <c r="BL8" s="370"/>
      <c r="BM8" s="370"/>
      <c r="BN8" s="370"/>
      <c r="BO8" s="370"/>
      <c r="BP8" s="370"/>
      <c r="BQ8" s="370"/>
      <c r="BR8" s="370"/>
      <c r="BS8" s="370"/>
      <c r="BT8" s="370"/>
      <c r="BU8" s="371"/>
    </row>
    <row r="9" spans="1:73" ht="15" customHeight="1">
      <c r="A9" s="1023" t="s">
        <v>2477</v>
      </c>
      <c r="B9" s="1021"/>
      <c r="C9" s="1021"/>
      <c r="D9" s="1021"/>
      <c r="E9" s="1021"/>
      <c r="F9" s="1021"/>
      <c r="G9" s="1021"/>
      <c r="H9" s="1021"/>
      <c r="I9" s="1021"/>
      <c r="J9" s="1021"/>
      <c r="K9" s="1021"/>
      <c r="L9" s="1021"/>
      <c r="M9" s="1021"/>
      <c r="N9" s="1021"/>
      <c r="O9" s="1021"/>
      <c r="P9" s="1021" t="s">
        <v>2478</v>
      </c>
      <c r="Q9" s="1021"/>
      <c r="R9" s="1021"/>
      <c r="S9" s="1021"/>
      <c r="T9" s="1021" t="s">
        <v>2455</v>
      </c>
      <c r="U9" s="1021"/>
      <c r="V9" s="1021"/>
      <c r="W9" s="1021"/>
      <c r="X9" s="1021" t="s">
        <v>2479</v>
      </c>
      <c r="Y9" s="1021"/>
      <c r="Z9" s="1021"/>
      <c r="AA9" s="1021"/>
      <c r="AB9" s="1021"/>
      <c r="AC9" s="1021" t="s">
        <v>2457</v>
      </c>
      <c r="AD9" s="1021"/>
      <c r="AE9" s="1021"/>
      <c r="AF9" s="1021"/>
      <c r="AG9" s="1021"/>
      <c r="AH9" s="1021"/>
      <c r="AI9" s="1021"/>
      <c r="AJ9" s="1021"/>
      <c r="AK9" s="1021"/>
      <c r="AL9" s="1021"/>
      <c r="AM9" s="1021"/>
      <c r="AN9" s="1021"/>
      <c r="AO9" s="1021"/>
      <c r="AP9" s="1021" t="s">
        <v>2458</v>
      </c>
      <c r="AQ9" s="1021"/>
      <c r="AR9" s="1021"/>
      <c r="AS9" s="1021"/>
      <c r="AT9" s="1021"/>
      <c r="AU9" s="1021"/>
      <c r="AV9" s="1021"/>
      <c r="AW9" s="1021"/>
      <c r="AX9" s="1021"/>
      <c r="AY9" s="1021"/>
      <c r="AZ9" s="1021"/>
      <c r="BA9" s="1021"/>
      <c r="BB9" s="1021"/>
      <c r="BC9" s="1021" t="s">
        <v>2459</v>
      </c>
      <c r="BD9" s="1021"/>
      <c r="BE9" s="1021"/>
      <c r="BF9" s="1021"/>
      <c r="BG9" s="1021"/>
      <c r="BH9" s="1021"/>
      <c r="BI9" s="1021"/>
      <c r="BJ9" s="1021"/>
      <c r="BK9" s="1021"/>
      <c r="BL9" s="1021"/>
      <c r="BM9" s="1021"/>
      <c r="BN9" s="1021"/>
      <c r="BO9" s="1021"/>
      <c r="BP9" s="1021" t="s">
        <v>2480</v>
      </c>
      <c r="BQ9" s="1021"/>
      <c r="BR9" s="1021"/>
      <c r="BS9" s="1021"/>
      <c r="BT9" s="1021"/>
      <c r="BU9" s="1022"/>
    </row>
    <row r="10" spans="1:73" ht="15" customHeight="1">
      <c r="A10" s="1023"/>
      <c r="B10" s="1021"/>
      <c r="C10" s="1021"/>
      <c r="D10" s="1021"/>
      <c r="E10" s="1021"/>
      <c r="F10" s="1021"/>
      <c r="G10" s="1021"/>
      <c r="H10" s="1021"/>
      <c r="I10" s="1021"/>
      <c r="J10" s="1021"/>
      <c r="K10" s="1021"/>
      <c r="L10" s="1021"/>
      <c r="M10" s="1021"/>
      <c r="N10" s="1021"/>
      <c r="O10" s="1021"/>
      <c r="P10" s="1021"/>
      <c r="Q10" s="1021"/>
      <c r="R10" s="1021"/>
      <c r="S10" s="1021"/>
      <c r="T10" s="1021"/>
      <c r="U10" s="1021"/>
      <c r="V10" s="1021"/>
      <c r="W10" s="1021"/>
      <c r="X10" s="1021"/>
      <c r="Y10" s="1021"/>
      <c r="Z10" s="1021"/>
      <c r="AA10" s="1021"/>
      <c r="AB10" s="1021"/>
      <c r="AC10" s="1021" t="s">
        <v>2461</v>
      </c>
      <c r="AD10" s="1021"/>
      <c r="AE10" s="1021"/>
      <c r="AF10" s="1021"/>
      <c r="AG10" s="1021"/>
      <c r="AH10" s="1021"/>
      <c r="AI10" s="1021" t="s">
        <v>2462</v>
      </c>
      <c r="AJ10" s="1021"/>
      <c r="AK10" s="1021"/>
      <c r="AL10" s="1021"/>
      <c r="AM10" s="1021"/>
      <c r="AN10" s="1021"/>
      <c r="AO10" s="1021"/>
      <c r="AP10" s="1021" t="s">
        <v>2461</v>
      </c>
      <c r="AQ10" s="1021"/>
      <c r="AR10" s="1021"/>
      <c r="AS10" s="1021"/>
      <c r="AT10" s="1021"/>
      <c r="AU10" s="1021"/>
      <c r="AV10" s="1021" t="s">
        <v>2462</v>
      </c>
      <c r="AW10" s="1021"/>
      <c r="AX10" s="1021"/>
      <c r="AY10" s="1021"/>
      <c r="AZ10" s="1021"/>
      <c r="BA10" s="1021"/>
      <c r="BB10" s="1021"/>
      <c r="BC10" s="1021" t="s">
        <v>2461</v>
      </c>
      <c r="BD10" s="1021"/>
      <c r="BE10" s="1021"/>
      <c r="BF10" s="1021"/>
      <c r="BG10" s="1021"/>
      <c r="BH10" s="1021"/>
      <c r="BI10" s="1021" t="s">
        <v>2462</v>
      </c>
      <c r="BJ10" s="1021"/>
      <c r="BK10" s="1021"/>
      <c r="BL10" s="1021"/>
      <c r="BM10" s="1021"/>
      <c r="BN10" s="1021"/>
      <c r="BO10" s="1021"/>
      <c r="BP10" s="1021"/>
      <c r="BQ10" s="1021"/>
      <c r="BR10" s="1021"/>
      <c r="BS10" s="1021"/>
      <c r="BT10" s="1021"/>
      <c r="BU10" s="1022"/>
    </row>
    <row r="11" spans="1:73" ht="15" customHeight="1">
      <c r="A11" s="1007" t="s">
        <v>2481</v>
      </c>
      <c r="B11" s="1008"/>
      <c r="C11" s="1008"/>
      <c r="D11" s="1008"/>
      <c r="E11" s="1008"/>
      <c r="F11" s="1008"/>
      <c r="G11" s="1008"/>
      <c r="H11" s="1008"/>
      <c r="I11" s="1008"/>
      <c r="J11" s="1008"/>
      <c r="K11" s="1008"/>
      <c r="L11" s="1008"/>
      <c r="M11" s="1008"/>
      <c r="N11" s="1008"/>
      <c r="O11" s="1009"/>
      <c r="P11" s="1019"/>
      <c r="Q11" s="1005"/>
      <c r="R11" s="1005"/>
      <c r="S11" s="1020"/>
      <c r="T11" s="1019"/>
      <c r="U11" s="1005"/>
      <c r="V11" s="1005"/>
      <c r="W11" s="1020"/>
      <c r="X11" s="1019"/>
      <c r="Y11" s="1005"/>
      <c r="Z11" s="1005"/>
      <c r="AA11" s="1005"/>
      <c r="AB11" s="1020"/>
      <c r="AC11" s="1003"/>
      <c r="AD11" s="1003"/>
      <c r="AE11" s="1003"/>
      <c r="AF11" s="1003"/>
      <c r="AG11" s="1003"/>
      <c r="AH11" s="1003"/>
      <c r="AI11" s="1003"/>
      <c r="AJ11" s="1003"/>
      <c r="AK11" s="1003"/>
      <c r="AL11" s="1003"/>
      <c r="AM11" s="1003"/>
      <c r="AN11" s="1003"/>
      <c r="AO11" s="1003"/>
      <c r="AP11" s="1003"/>
      <c r="AQ11" s="1003"/>
      <c r="AR11" s="1003"/>
      <c r="AS11" s="1003"/>
      <c r="AT11" s="1003"/>
      <c r="AU11" s="1003"/>
      <c r="AV11" s="1003"/>
      <c r="AW11" s="1003"/>
      <c r="AX11" s="1003"/>
      <c r="AY11" s="1003"/>
      <c r="AZ11" s="1003"/>
      <c r="BA11" s="1003"/>
      <c r="BB11" s="1003"/>
      <c r="BC11" s="992"/>
      <c r="BD11" s="992"/>
      <c r="BE11" s="992"/>
      <c r="BF11" s="992"/>
      <c r="BG11" s="992"/>
      <c r="BH11" s="992"/>
      <c r="BI11" s="993"/>
      <c r="BJ11" s="993"/>
      <c r="BK11" s="993"/>
      <c r="BL11" s="993"/>
      <c r="BM11" s="993"/>
      <c r="BN11" s="993"/>
      <c r="BO11" s="993"/>
      <c r="BP11" s="992"/>
      <c r="BQ11" s="992"/>
      <c r="BR11" s="992"/>
      <c r="BS11" s="992"/>
      <c r="BT11" s="992"/>
      <c r="BU11" s="994"/>
    </row>
    <row r="12" spans="1:73" ht="15" customHeight="1">
      <c r="A12" s="1007" t="s">
        <v>2482</v>
      </c>
      <c r="B12" s="1008"/>
      <c r="C12" s="1008"/>
      <c r="D12" s="1008"/>
      <c r="E12" s="1008"/>
      <c r="F12" s="1008"/>
      <c r="G12" s="1008"/>
      <c r="H12" s="1008"/>
      <c r="I12" s="1008"/>
      <c r="J12" s="1008"/>
      <c r="K12" s="1008"/>
      <c r="L12" s="1008"/>
      <c r="M12" s="1008"/>
      <c r="N12" s="1008"/>
      <c r="O12" s="1009"/>
      <c r="P12" s="1019"/>
      <c r="Q12" s="1005"/>
      <c r="R12" s="1005"/>
      <c r="S12" s="1020"/>
      <c r="T12" s="992" t="s">
        <v>2483</v>
      </c>
      <c r="U12" s="992"/>
      <c r="V12" s="992"/>
      <c r="W12" s="992"/>
      <c r="X12" s="1016">
        <f>'9-2.초정밀3D구축(드론LiDAR)_설계제원'!K28</f>
        <v>0</v>
      </c>
      <c r="Y12" s="1017"/>
      <c r="Z12" s="1017"/>
      <c r="AA12" s="1017"/>
      <c r="AB12" s="1018"/>
      <c r="AC12" s="993">
        <f>'(참고)단가표(DB구축)'!V8</f>
        <v>302847</v>
      </c>
      <c r="AD12" s="992"/>
      <c r="AE12" s="992"/>
      <c r="AF12" s="992"/>
      <c r="AG12" s="992"/>
      <c r="AH12" s="992"/>
      <c r="AI12" s="1003">
        <f>ROUNDDOWN(X12*AC12,0)</f>
        <v>0</v>
      </c>
      <c r="AJ12" s="1003"/>
      <c r="AK12" s="1003"/>
      <c r="AL12" s="1003"/>
      <c r="AM12" s="1003"/>
      <c r="AN12" s="1003"/>
      <c r="AO12" s="1003"/>
      <c r="AP12" s="1003"/>
      <c r="AQ12" s="1003"/>
      <c r="AR12" s="1003"/>
      <c r="AS12" s="1003"/>
      <c r="AT12" s="1003"/>
      <c r="AU12" s="1003"/>
      <c r="AV12" s="1003"/>
      <c r="AW12" s="1003"/>
      <c r="AX12" s="1003"/>
      <c r="AY12" s="1003"/>
      <c r="AZ12" s="1003"/>
      <c r="BA12" s="1003"/>
      <c r="BB12" s="1003"/>
      <c r="BC12" s="992"/>
      <c r="BD12" s="992"/>
      <c r="BE12" s="992"/>
      <c r="BF12" s="992"/>
      <c r="BG12" s="992"/>
      <c r="BH12" s="992"/>
      <c r="BI12" s="993"/>
      <c r="BJ12" s="993"/>
      <c r="BK12" s="993"/>
      <c r="BL12" s="993"/>
      <c r="BM12" s="993"/>
      <c r="BN12" s="993"/>
      <c r="BO12" s="993"/>
      <c r="BP12" s="992"/>
      <c r="BQ12" s="992"/>
      <c r="BR12" s="992"/>
      <c r="BS12" s="992"/>
      <c r="BT12" s="992"/>
      <c r="BU12" s="994"/>
    </row>
    <row r="13" spans="1:73" ht="15" customHeight="1">
      <c r="A13" s="1007" t="s">
        <v>2484</v>
      </c>
      <c r="B13" s="1008"/>
      <c r="C13" s="1008"/>
      <c r="D13" s="1008"/>
      <c r="E13" s="1008"/>
      <c r="F13" s="1008"/>
      <c r="G13" s="1008"/>
      <c r="H13" s="1008"/>
      <c r="I13" s="1008"/>
      <c r="J13" s="1008"/>
      <c r="K13" s="1008"/>
      <c r="L13" s="1008"/>
      <c r="M13" s="1008"/>
      <c r="N13" s="1008"/>
      <c r="O13" s="1009"/>
      <c r="P13" s="992"/>
      <c r="Q13" s="992"/>
      <c r="R13" s="992"/>
      <c r="S13" s="992"/>
      <c r="T13" s="992" t="s">
        <v>2483</v>
      </c>
      <c r="U13" s="992"/>
      <c r="V13" s="992"/>
      <c r="W13" s="992"/>
      <c r="X13" s="1037">
        <f>'9-2.초정밀3D구축(드론LiDAR)_설계제원'!K29</f>
        <v>1.87</v>
      </c>
      <c r="Y13" s="1037"/>
      <c r="Z13" s="1037"/>
      <c r="AA13" s="1037"/>
      <c r="AB13" s="1037"/>
      <c r="AC13" s="993">
        <f>'(참고)단가표(DB구축)'!V9</f>
        <v>269088</v>
      </c>
      <c r="AD13" s="992"/>
      <c r="AE13" s="992"/>
      <c r="AF13" s="992"/>
      <c r="AG13" s="992"/>
      <c r="AH13" s="992"/>
      <c r="AI13" s="1003">
        <f>ROUNDDOWN(X13*AC13,0)</f>
        <v>503194</v>
      </c>
      <c r="AJ13" s="1003"/>
      <c r="AK13" s="1003"/>
      <c r="AL13" s="1003"/>
      <c r="AM13" s="1003"/>
      <c r="AN13" s="1003"/>
      <c r="AO13" s="1003"/>
      <c r="AP13" s="992"/>
      <c r="AQ13" s="992"/>
      <c r="AR13" s="992"/>
      <c r="AS13" s="992"/>
      <c r="AT13" s="992"/>
      <c r="AU13" s="992"/>
      <c r="AV13" s="993"/>
      <c r="AW13" s="993"/>
      <c r="AX13" s="993"/>
      <c r="AY13" s="993"/>
      <c r="AZ13" s="993"/>
      <c r="BA13" s="993"/>
      <c r="BB13" s="993"/>
      <c r="BC13" s="992"/>
      <c r="BD13" s="992"/>
      <c r="BE13" s="992"/>
      <c r="BF13" s="992"/>
      <c r="BG13" s="992"/>
      <c r="BH13" s="992"/>
      <c r="BI13" s="993"/>
      <c r="BJ13" s="993"/>
      <c r="BK13" s="993"/>
      <c r="BL13" s="993"/>
      <c r="BM13" s="993"/>
      <c r="BN13" s="993"/>
      <c r="BO13" s="993"/>
      <c r="BP13" s="992"/>
      <c r="BQ13" s="992"/>
      <c r="BR13" s="992"/>
      <c r="BS13" s="992"/>
      <c r="BT13" s="992"/>
      <c r="BU13" s="994"/>
    </row>
    <row r="14" spans="1:73" ht="15" customHeight="1">
      <c r="A14" s="1007" t="s">
        <v>2485</v>
      </c>
      <c r="B14" s="1008"/>
      <c r="C14" s="1008"/>
      <c r="D14" s="1008"/>
      <c r="E14" s="1008"/>
      <c r="F14" s="1008"/>
      <c r="G14" s="1008"/>
      <c r="H14" s="1008"/>
      <c r="I14" s="1008"/>
      <c r="J14" s="1008"/>
      <c r="K14" s="1008"/>
      <c r="L14" s="1008"/>
      <c r="M14" s="1008"/>
      <c r="N14" s="1008"/>
      <c r="O14" s="1009"/>
      <c r="P14" s="1019"/>
      <c r="Q14" s="1005"/>
      <c r="R14" s="1005"/>
      <c r="S14" s="1020"/>
      <c r="T14" s="992" t="s">
        <v>2483</v>
      </c>
      <c r="U14" s="992"/>
      <c r="V14" s="992"/>
      <c r="W14" s="992"/>
      <c r="X14" s="1016">
        <f>'9-2.초정밀3D구축(드론LiDAR)_설계제원'!K30</f>
        <v>0.8</v>
      </c>
      <c r="Y14" s="1017"/>
      <c r="Z14" s="1017"/>
      <c r="AA14" s="1017"/>
      <c r="AB14" s="1018"/>
      <c r="AC14" s="1003">
        <f>'(참고)단가표(DB구축)'!V10</f>
        <v>234406</v>
      </c>
      <c r="AD14" s="1003"/>
      <c r="AE14" s="1003"/>
      <c r="AF14" s="1003"/>
      <c r="AG14" s="1003"/>
      <c r="AH14" s="1003"/>
      <c r="AI14" s="1003">
        <f>ROUNDDOWN(X14*AC14,0)</f>
        <v>187524</v>
      </c>
      <c r="AJ14" s="1003"/>
      <c r="AK14" s="1003"/>
      <c r="AL14" s="1003"/>
      <c r="AM14" s="1003"/>
      <c r="AN14" s="1003"/>
      <c r="AO14" s="1003"/>
      <c r="AP14" s="1003"/>
      <c r="AQ14" s="1003"/>
      <c r="AR14" s="1003"/>
      <c r="AS14" s="1003"/>
      <c r="AT14" s="1003"/>
      <c r="AU14" s="1003"/>
      <c r="AV14" s="1003"/>
      <c r="AW14" s="1003"/>
      <c r="AX14" s="1003"/>
      <c r="AY14" s="1003"/>
      <c r="AZ14" s="1003"/>
      <c r="BA14" s="1003"/>
      <c r="BB14" s="1003"/>
      <c r="BC14" s="992"/>
      <c r="BD14" s="992"/>
      <c r="BE14" s="992"/>
      <c r="BF14" s="992"/>
      <c r="BG14" s="992"/>
      <c r="BH14" s="992"/>
      <c r="BI14" s="993"/>
      <c r="BJ14" s="993"/>
      <c r="BK14" s="993"/>
      <c r="BL14" s="993"/>
      <c r="BM14" s="993"/>
      <c r="BN14" s="993"/>
      <c r="BO14" s="993"/>
      <c r="BP14" s="992"/>
      <c r="BQ14" s="992"/>
      <c r="BR14" s="992"/>
      <c r="BS14" s="992"/>
      <c r="BT14" s="992"/>
      <c r="BU14" s="994"/>
    </row>
    <row r="15" spans="1:73" ht="15" customHeight="1">
      <c r="A15" s="998"/>
      <c r="B15" s="999"/>
      <c r="C15" s="999"/>
      <c r="D15" s="999"/>
      <c r="E15" s="999"/>
      <c r="F15" s="999"/>
      <c r="G15" s="999"/>
      <c r="H15" s="999"/>
      <c r="I15" s="999"/>
      <c r="J15" s="999"/>
      <c r="K15" s="999"/>
      <c r="L15" s="999"/>
      <c r="M15" s="999"/>
      <c r="N15" s="999"/>
      <c r="O15" s="999"/>
      <c r="P15" s="992"/>
      <c r="Q15" s="992"/>
      <c r="R15" s="992"/>
      <c r="S15" s="992"/>
      <c r="T15" s="992"/>
      <c r="U15" s="992"/>
      <c r="V15" s="992"/>
      <c r="W15" s="992"/>
      <c r="X15" s="992"/>
      <c r="Y15" s="992"/>
      <c r="Z15" s="992"/>
      <c r="AA15" s="992"/>
      <c r="AB15" s="992"/>
      <c r="AC15" s="992"/>
      <c r="AD15" s="992"/>
      <c r="AE15" s="992"/>
      <c r="AF15" s="992"/>
      <c r="AG15" s="992"/>
      <c r="AH15" s="992"/>
      <c r="AI15" s="993"/>
      <c r="AJ15" s="993"/>
      <c r="AK15" s="993"/>
      <c r="AL15" s="993"/>
      <c r="AM15" s="993"/>
      <c r="AN15" s="993"/>
      <c r="AO15" s="993"/>
      <c r="AP15" s="992"/>
      <c r="AQ15" s="992"/>
      <c r="AR15" s="992"/>
      <c r="AS15" s="992"/>
      <c r="AT15" s="992"/>
      <c r="AU15" s="992"/>
      <c r="AV15" s="993"/>
      <c r="AW15" s="993"/>
      <c r="AX15" s="993"/>
      <c r="AY15" s="993"/>
      <c r="AZ15" s="993"/>
      <c r="BA15" s="993"/>
      <c r="BB15" s="993"/>
      <c r="BC15" s="992"/>
      <c r="BD15" s="992"/>
      <c r="BE15" s="992"/>
      <c r="BF15" s="992"/>
      <c r="BG15" s="992"/>
      <c r="BH15" s="992"/>
      <c r="BI15" s="993"/>
      <c r="BJ15" s="993"/>
      <c r="BK15" s="993"/>
      <c r="BL15" s="993"/>
      <c r="BM15" s="993"/>
      <c r="BN15" s="993"/>
      <c r="BO15" s="993"/>
      <c r="BP15" s="992"/>
      <c r="BQ15" s="992"/>
      <c r="BR15" s="992"/>
      <c r="BS15" s="992"/>
      <c r="BT15" s="992"/>
      <c r="BU15" s="994"/>
    </row>
    <row r="16" spans="1:73" ht="15" customHeight="1">
      <c r="A16" s="1007"/>
      <c r="B16" s="1008"/>
      <c r="C16" s="1008"/>
      <c r="D16" s="1008"/>
      <c r="E16" s="1008"/>
      <c r="F16" s="1008"/>
      <c r="G16" s="1008"/>
      <c r="H16" s="1008"/>
      <c r="I16" s="1008"/>
      <c r="J16" s="1008"/>
      <c r="K16" s="1008"/>
      <c r="L16" s="1008"/>
      <c r="M16" s="1008"/>
      <c r="N16" s="1008"/>
      <c r="O16" s="1009"/>
      <c r="P16" s="1013"/>
      <c r="Q16" s="1014"/>
      <c r="R16" s="1014"/>
      <c r="S16" s="1015"/>
      <c r="T16" s="992"/>
      <c r="U16" s="992"/>
      <c r="V16" s="992"/>
      <c r="W16" s="992"/>
      <c r="X16" s="1010"/>
      <c r="Y16" s="1011"/>
      <c r="Z16" s="1011"/>
      <c r="AA16" s="1011"/>
      <c r="AB16" s="1012"/>
      <c r="AC16" s="1000"/>
      <c r="AD16" s="1001"/>
      <c r="AE16" s="1001"/>
      <c r="AF16" s="1001"/>
      <c r="AG16" s="1001"/>
      <c r="AH16" s="1002"/>
      <c r="AI16" s="1000"/>
      <c r="AJ16" s="1001"/>
      <c r="AK16" s="1001"/>
      <c r="AL16" s="1001"/>
      <c r="AM16" s="1001"/>
      <c r="AN16" s="1001"/>
      <c r="AO16" s="1002"/>
      <c r="AP16" s="1000"/>
      <c r="AQ16" s="1001"/>
      <c r="AR16" s="1001"/>
      <c r="AS16" s="1001"/>
      <c r="AT16" s="1001"/>
      <c r="AU16" s="1002"/>
      <c r="AV16" s="1000"/>
      <c r="AW16" s="1001"/>
      <c r="AX16" s="1001"/>
      <c r="AY16" s="1001"/>
      <c r="AZ16" s="1001"/>
      <c r="BA16" s="1001"/>
      <c r="BB16" s="1002"/>
      <c r="BC16" s="1000"/>
      <c r="BD16" s="1001"/>
      <c r="BE16" s="1001"/>
      <c r="BF16" s="1001"/>
      <c r="BG16" s="1001"/>
      <c r="BH16" s="1002"/>
      <c r="BI16" s="1003"/>
      <c r="BJ16" s="1003"/>
      <c r="BK16" s="1003"/>
      <c r="BL16" s="1003"/>
      <c r="BM16" s="1003"/>
      <c r="BN16" s="1003"/>
      <c r="BO16" s="1003"/>
      <c r="BP16" s="1004"/>
      <c r="BQ16" s="1005"/>
      <c r="BR16" s="1005"/>
      <c r="BS16" s="1005"/>
      <c r="BT16" s="1005"/>
      <c r="BU16" s="1006"/>
    </row>
    <row r="17" spans="1:73" ht="15" customHeight="1">
      <c r="A17" s="1007"/>
      <c r="B17" s="1008"/>
      <c r="C17" s="1008"/>
      <c r="D17" s="1008"/>
      <c r="E17" s="1008"/>
      <c r="F17" s="1008"/>
      <c r="G17" s="1008"/>
      <c r="H17" s="1008"/>
      <c r="I17" s="1008"/>
      <c r="J17" s="1008"/>
      <c r="K17" s="1008"/>
      <c r="L17" s="1008"/>
      <c r="M17" s="1008"/>
      <c r="N17" s="1008"/>
      <c r="O17" s="1009"/>
      <c r="P17" s="1013"/>
      <c r="Q17" s="1014"/>
      <c r="R17" s="1014"/>
      <c r="S17" s="1015"/>
      <c r="T17" s="992"/>
      <c r="U17" s="992"/>
      <c r="V17" s="992"/>
      <c r="W17" s="992"/>
      <c r="X17" s="1010"/>
      <c r="Y17" s="1011"/>
      <c r="Z17" s="1011"/>
      <c r="AA17" s="1011"/>
      <c r="AB17" s="1012"/>
      <c r="AC17" s="1000"/>
      <c r="AD17" s="1001"/>
      <c r="AE17" s="1001"/>
      <c r="AF17" s="1001"/>
      <c r="AG17" s="1001"/>
      <c r="AH17" s="1002"/>
      <c r="AI17" s="1000"/>
      <c r="AJ17" s="1001"/>
      <c r="AK17" s="1001"/>
      <c r="AL17" s="1001"/>
      <c r="AM17" s="1001"/>
      <c r="AN17" s="1001"/>
      <c r="AO17" s="1002"/>
      <c r="AP17" s="1000"/>
      <c r="AQ17" s="1001"/>
      <c r="AR17" s="1001"/>
      <c r="AS17" s="1001"/>
      <c r="AT17" s="1001"/>
      <c r="AU17" s="1002"/>
      <c r="AV17" s="1000"/>
      <c r="AW17" s="1001"/>
      <c r="AX17" s="1001"/>
      <c r="AY17" s="1001"/>
      <c r="AZ17" s="1001"/>
      <c r="BA17" s="1001"/>
      <c r="BB17" s="1002"/>
      <c r="BC17" s="1000"/>
      <c r="BD17" s="1001"/>
      <c r="BE17" s="1001"/>
      <c r="BF17" s="1001"/>
      <c r="BG17" s="1001"/>
      <c r="BH17" s="1002"/>
      <c r="BI17" s="1003"/>
      <c r="BJ17" s="1003"/>
      <c r="BK17" s="1003"/>
      <c r="BL17" s="1003"/>
      <c r="BM17" s="1003"/>
      <c r="BN17" s="1003"/>
      <c r="BO17" s="1003"/>
      <c r="BP17" s="1004"/>
      <c r="BQ17" s="1005"/>
      <c r="BR17" s="1005"/>
      <c r="BS17" s="1005"/>
      <c r="BT17" s="1005"/>
      <c r="BU17" s="1006"/>
    </row>
    <row r="18" spans="1:73" ht="15" customHeight="1">
      <c r="A18" s="998"/>
      <c r="B18" s="999"/>
      <c r="C18" s="999"/>
      <c r="D18" s="999"/>
      <c r="E18" s="999"/>
      <c r="F18" s="999"/>
      <c r="G18" s="999"/>
      <c r="H18" s="999"/>
      <c r="I18" s="999"/>
      <c r="J18" s="999"/>
      <c r="K18" s="999"/>
      <c r="L18" s="999"/>
      <c r="M18" s="999"/>
      <c r="N18" s="999"/>
      <c r="O18" s="999"/>
      <c r="P18" s="992"/>
      <c r="Q18" s="992"/>
      <c r="R18" s="992"/>
      <c r="S18" s="992"/>
      <c r="T18" s="992"/>
      <c r="U18" s="992"/>
      <c r="V18" s="992"/>
      <c r="W18" s="992"/>
      <c r="X18" s="992"/>
      <c r="Y18" s="992"/>
      <c r="Z18" s="992"/>
      <c r="AA18" s="992"/>
      <c r="AB18" s="992"/>
      <c r="AC18" s="992"/>
      <c r="AD18" s="992"/>
      <c r="AE18" s="992"/>
      <c r="AF18" s="992"/>
      <c r="AG18" s="992"/>
      <c r="AH18" s="992"/>
      <c r="AI18" s="993"/>
      <c r="AJ18" s="993"/>
      <c r="AK18" s="993"/>
      <c r="AL18" s="993"/>
      <c r="AM18" s="993"/>
      <c r="AN18" s="993"/>
      <c r="AO18" s="993"/>
      <c r="AP18" s="992"/>
      <c r="AQ18" s="992"/>
      <c r="AR18" s="992"/>
      <c r="AS18" s="992"/>
      <c r="AT18" s="992"/>
      <c r="AU18" s="992"/>
      <c r="AV18" s="993"/>
      <c r="AW18" s="993"/>
      <c r="AX18" s="993"/>
      <c r="AY18" s="993"/>
      <c r="AZ18" s="993"/>
      <c r="BA18" s="993"/>
      <c r="BB18" s="993"/>
      <c r="BC18" s="992"/>
      <c r="BD18" s="992"/>
      <c r="BE18" s="992"/>
      <c r="BF18" s="992"/>
      <c r="BG18" s="992"/>
      <c r="BH18" s="992"/>
      <c r="BI18" s="993"/>
      <c r="BJ18" s="993"/>
      <c r="BK18" s="993"/>
      <c r="BL18" s="993"/>
      <c r="BM18" s="993"/>
      <c r="BN18" s="993"/>
      <c r="BO18" s="993"/>
      <c r="BP18" s="992"/>
      <c r="BQ18" s="992"/>
      <c r="BR18" s="992"/>
      <c r="BS18" s="992"/>
      <c r="BT18" s="992"/>
      <c r="BU18" s="994"/>
    </row>
    <row r="19" spans="1:73" ht="15" customHeight="1">
      <c r="A19" s="998"/>
      <c r="B19" s="999"/>
      <c r="C19" s="999"/>
      <c r="D19" s="999"/>
      <c r="E19" s="999"/>
      <c r="F19" s="999"/>
      <c r="G19" s="999"/>
      <c r="H19" s="999"/>
      <c r="I19" s="999"/>
      <c r="J19" s="999"/>
      <c r="K19" s="999"/>
      <c r="L19" s="999"/>
      <c r="M19" s="999"/>
      <c r="N19" s="999"/>
      <c r="O19" s="999"/>
      <c r="P19" s="992"/>
      <c r="Q19" s="992"/>
      <c r="R19" s="992"/>
      <c r="S19" s="992"/>
      <c r="T19" s="992"/>
      <c r="U19" s="992"/>
      <c r="V19" s="992"/>
      <c r="W19" s="992"/>
      <c r="X19" s="992"/>
      <c r="Y19" s="992"/>
      <c r="Z19" s="992"/>
      <c r="AA19" s="992"/>
      <c r="AB19" s="992"/>
      <c r="AC19" s="992"/>
      <c r="AD19" s="992"/>
      <c r="AE19" s="992"/>
      <c r="AF19" s="992"/>
      <c r="AG19" s="992"/>
      <c r="AH19" s="992"/>
      <c r="AI19" s="993"/>
      <c r="AJ19" s="993"/>
      <c r="AK19" s="993"/>
      <c r="AL19" s="993"/>
      <c r="AM19" s="993"/>
      <c r="AN19" s="993"/>
      <c r="AO19" s="993"/>
      <c r="AP19" s="992"/>
      <c r="AQ19" s="992"/>
      <c r="AR19" s="992"/>
      <c r="AS19" s="992"/>
      <c r="AT19" s="992"/>
      <c r="AU19" s="992"/>
      <c r="AV19" s="993"/>
      <c r="AW19" s="993"/>
      <c r="AX19" s="993"/>
      <c r="AY19" s="993"/>
      <c r="AZ19" s="993"/>
      <c r="BA19" s="993"/>
      <c r="BB19" s="993"/>
      <c r="BC19" s="992"/>
      <c r="BD19" s="992"/>
      <c r="BE19" s="992"/>
      <c r="BF19" s="992"/>
      <c r="BG19" s="992"/>
      <c r="BH19" s="992"/>
      <c r="BI19" s="993"/>
      <c r="BJ19" s="993"/>
      <c r="BK19" s="993"/>
      <c r="BL19" s="993"/>
      <c r="BM19" s="993"/>
      <c r="BN19" s="993"/>
      <c r="BO19" s="993"/>
      <c r="BP19" s="992"/>
      <c r="BQ19" s="992"/>
      <c r="BR19" s="992"/>
      <c r="BS19" s="992"/>
      <c r="BT19" s="992"/>
      <c r="BU19" s="994"/>
    </row>
    <row r="20" spans="1:73" ht="15" customHeight="1">
      <c r="A20" s="998"/>
      <c r="B20" s="999"/>
      <c r="C20" s="999"/>
      <c r="D20" s="999"/>
      <c r="E20" s="999"/>
      <c r="F20" s="999"/>
      <c r="G20" s="999"/>
      <c r="H20" s="999"/>
      <c r="I20" s="999"/>
      <c r="J20" s="999"/>
      <c r="K20" s="999"/>
      <c r="L20" s="999"/>
      <c r="M20" s="999"/>
      <c r="N20" s="999"/>
      <c r="O20" s="999"/>
      <c r="P20" s="992"/>
      <c r="Q20" s="992"/>
      <c r="R20" s="992"/>
      <c r="S20" s="992"/>
      <c r="T20" s="992"/>
      <c r="U20" s="992"/>
      <c r="V20" s="992"/>
      <c r="W20" s="992"/>
      <c r="X20" s="992"/>
      <c r="Y20" s="992"/>
      <c r="Z20" s="992"/>
      <c r="AA20" s="992"/>
      <c r="AB20" s="992"/>
      <c r="AC20" s="992"/>
      <c r="AD20" s="992"/>
      <c r="AE20" s="992"/>
      <c r="AF20" s="992"/>
      <c r="AG20" s="992"/>
      <c r="AH20" s="992"/>
      <c r="AI20" s="993"/>
      <c r="AJ20" s="993"/>
      <c r="AK20" s="993"/>
      <c r="AL20" s="993"/>
      <c r="AM20" s="993"/>
      <c r="AN20" s="993"/>
      <c r="AO20" s="993"/>
      <c r="AP20" s="992"/>
      <c r="AQ20" s="992"/>
      <c r="AR20" s="992"/>
      <c r="AS20" s="992"/>
      <c r="AT20" s="992"/>
      <c r="AU20" s="992"/>
      <c r="AV20" s="993"/>
      <c r="AW20" s="993"/>
      <c r="AX20" s="993"/>
      <c r="AY20" s="993"/>
      <c r="AZ20" s="993"/>
      <c r="BA20" s="993"/>
      <c r="BB20" s="993"/>
      <c r="BC20" s="992"/>
      <c r="BD20" s="992"/>
      <c r="BE20" s="992"/>
      <c r="BF20" s="992"/>
      <c r="BG20" s="992"/>
      <c r="BH20" s="992"/>
      <c r="BI20" s="993"/>
      <c r="BJ20" s="993"/>
      <c r="BK20" s="993"/>
      <c r="BL20" s="993"/>
      <c r="BM20" s="993"/>
      <c r="BN20" s="993"/>
      <c r="BO20" s="993"/>
      <c r="BP20" s="992"/>
      <c r="BQ20" s="992"/>
      <c r="BR20" s="992"/>
      <c r="BS20" s="992"/>
      <c r="BT20" s="992"/>
      <c r="BU20" s="994"/>
    </row>
    <row r="21" spans="1:73" ht="15" customHeight="1">
      <c r="A21" s="998"/>
      <c r="B21" s="999"/>
      <c r="C21" s="999"/>
      <c r="D21" s="999"/>
      <c r="E21" s="999"/>
      <c r="F21" s="999"/>
      <c r="G21" s="999"/>
      <c r="H21" s="999"/>
      <c r="I21" s="999"/>
      <c r="J21" s="999"/>
      <c r="K21" s="999"/>
      <c r="L21" s="999"/>
      <c r="M21" s="999"/>
      <c r="N21" s="999"/>
      <c r="O21" s="999"/>
      <c r="P21" s="992"/>
      <c r="Q21" s="992"/>
      <c r="R21" s="992"/>
      <c r="S21" s="992"/>
      <c r="T21" s="992"/>
      <c r="U21" s="992"/>
      <c r="V21" s="992"/>
      <c r="W21" s="992"/>
      <c r="X21" s="992"/>
      <c r="Y21" s="992"/>
      <c r="Z21" s="992"/>
      <c r="AA21" s="992"/>
      <c r="AB21" s="992"/>
      <c r="AC21" s="992"/>
      <c r="AD21" s="992"/>
      <c r="AE21" s="992"/>
      <c r="AF21" s="992"/>
      <c r="AG21" s="992"/>
      <c r="AH21" s="992"/>
      <c r="AI21" s="993"/>
      <c r="AJ21" s="993"/>
      <c r="AK21" s="993"/>
      <c r="AL21" s="993"/>
      <c r="AM21" s="993"/>
      <c r="AN21" s="993"/>
      <c r="AO21" s="993"/>
      <c r="AP21" s="992"/>
      <c r="AQ21" s="992"/>
      <c r="AR21" s="992"/>
      <c r="AS21" s="992"/>
      <c r="AT21" s="992"/>
      <c r="AU21" s="992"/>
      <c r="AV21" s="993"/>
      <c r="AW21" s="993"/>
      <c r="AX21" s="993"/>
      <c r="AY21" s="993"/>
      <c r="AZ21" s="993"/>
      <c r="BA21" s="993"/>
      <c r="BB21" s="993"/>
      <c r="BC21" s="992"/>
      <c r="BD21" s="992"/>
      <c r="BE21" s="992"/>
      <c r="BF21" s="992"/>
      <c r="BG21" s="992"/>
      <c r="BH21" s="992"/>
      <c r="BI21" s="993"/>
      <c r="BJ21" s="993"/>
      <c r="BK21" s="993"/>
      <c r="BL21" s="993"/>
      <c r="BM21" s="993"/>
      <c r="BN21" s="993"/>
      <c r="BO21" s="993"/>
      <c r="BP21" s="992"/>
      <c r="BQ21" s="992"/>
      <c r="BR21" s="992"/>
      <c r="BS21" s="992"/>
      <c r="BT21" s="992"/>
      <c r="BU21" s="994"/>
    </row>
    <row r="22" spans="1:73" ht="15" customHeight="1">
      <c r="A22" s="998"/>
      <c r="B22" s="999"/>
      <c r="C22" s="999"/>
      <c r="D22" s="999"/>
      <c r="E22" s="999"/>
      <c r="F22" s="999"/>
      <c r="G22" s="999"/>
      <c r="H22" s="999"/>
      <c r="I22" s="999"/>
      <c r="J22" s="999"/>
      <c r="K22" s="999"/>
      <c r="L22" s="999"/>
      <c r="M22" s="999"/>
      <c r="N22" s="999"/>
      <c r="O22" s="999"/>
      <c r="P22" s="992"/>
      <c r="Q22" s="992"/>
      <c r="R22" s="992"/>
      <c r="S22" s="992"/>
      <c r="T22" s="992"/>
      <c r="U22" s="992"/>
      <c r="V22" s="992"/>
      <c r="W22" s="992"/>
      <c r="X22" s="992"/>
      <c r="Y22" s="992"/>
      <c r="Z22" s="992"/>
      <c r="AA22" s="992"/>
      <c r="AB22" s="992"/>
      <c r="AC22" s="992"/>
      <c r="AD22" s="992"/>
      <c r="AE22" s="992"/>
      <c r="AF22" s="992"/>
      <c r="AG22" s="992"/>
      <c r="AH22" s="992"/>
      <c r="AI22" s="993"/>
      <c r="AJ22" s="993"/>
      <c r="AK22" s="993"/>
      <c r="AL22" s="993"/>
      <c r="AM22" s="993"/>
      <c r="AN22" s="993"/>
      <c r="AO22" s="993"/>
      <c r="AP22" s="992"/>
      <c r="AQ22" s="992"/>
      <c r="AR22" s="992"/>
      <c r="AS22" s="992"/>
      <c r="AT22" s="992"/>
      <c r="AU22" s="992"/>
      <c r="AV22" s="993"/>
      <c r="AW22" s="993"/>
      <c r="AX22" s="993"/>
      <c r="AY22" s="993"/>
      <c r="AZ22" s="993"/>
      <c r="BA22" s="993"/>
      <c r="BB22" s="993"/>
      <c r="BC22" s="992"/>
      <c r="BD22" s="992"/>
      <c r="BE22" s="992"/>
      <c r="BF22" s="992"/>
      <c r="BG22" s="992"/>
      <c r="BH22" s="992"/>
      <c r="BI22" s="993"/>
      <c r="BJ22" s="993"/>
      <c r="BK22" s="993"/>
      <c r="BL22" s="993"/>
      <c r="BM22" s="993"/>
      <c r="BN22" s="993"/>
      <c r="BO22" s="993"/>
      <c r="BP22" s="992"/>
      <c r="BQ22" s="992"/>
      <c r="BR22" s="992"/>
      <c r="BS22" s="992"/>
      <c r="BT22" s="992"/>
      <c r="BU22" s="994"/>
    </row>
    <row r="23" spans="1:73" ht="15" customHeight="1">
      <c r="A23" s="998"/>
      <c r="B23" s="999"/>
      <c r="C23" s="999"/>
      <c r="D23" s="999"/>
      <c r="E23" s="999"/>
      <c r="F23" s="999"/>
      <c r="G23" s="999"/>
      <c r="H23" s="999"/>
      <c r="I23" s="999"/>
      <c r="J23" s="999"/>
      <c r="K23" s="999"/>
      <c r="L23" s="999"/>
      <c r="M23" s="999"/>
      <c r="N23" s="999"/>
      <c r="O23" s="999"/>
      <c r="P23" s="992"/>
      <c r="Q23" s="992"/>
      <c r="R23" s="992"/>
      <c r="S23" s="992"/>
      <c r="T23" s="992"/>
      <c r="U23" s="992"/>
      <c r="V23" s="992"/>
      <c r="W23" s="992"/>
      <c r="X23" s="992"/>
      <c r="Y23" s="992"/>
      <c r="Z23" s="992"/>
      <c r="AA23" s="992"/>
      <c r="AB23" s="992"/>
      <c r="AC23" s="992"/>
      <c r="AD23" s="992"/>
      <c r="AE23" s="992"/>
      <c r="AF23" s="992"/>
      <c r="AG23" s="992"/>
      <c r="AH23" s="992"/>
      <c r="AI23" s="993"/>
      <c r="AJ23" s="993"/>
      <c r="AK23" s="993"/>
      <c r="AL23" s="993"/>
      <c r="AM23" s="993"/>
      <c r="AN23" s="993"/>
      <c r="AO23" s="993"/>
      <c r="AP23" s="992"/>
      <c r="AQ23" s="992"/>
      <c r="AR23" s="992"/>
      <c r="AS23" s="992"/>
      <c r="AT23" s="992"/>
      <c r="AU23" s="992"/>
      <c r="AV23" s="993"/>
      <c r="AW23" s="993"/>
      <c r="AX23" s="993"/>
      <c r="AY23" s="993"/>
      <c r="AZ23" s="993"/>
      <c r="BA23" s="993"/>
      <c r="BB23" s="993"/>
      <c r="BC23" s="992"/>
      <c r="BD23" s="992"/>
      <c r="BE23" s="992"/>
      <c r="BF23" s="992"/>
      <c r="BG23" s="992"/>
      <c r="BH23" s="992"/>
      <c r="BI23" s="993"/>
      <c r="BJ23" s="993"/>
      <c r="BK23" s="993"/>
      <c r="BL23" s="993"/>
      <c r="BM23" s="993"/>
      <c r="BN23" s="993"/>
      <c r="BO23" s="993"/>
      <c r="BP23" s="992"/>
      <c r="BQ23" s="992"/>
      <c r="BR23" s="992"/>
      <c r="BS23" s="992"/>
      <c r="BT23" s="992"/>
      <c r="BU23" s="994"/>
    </row>
    <row r="24" spans="1:73" ht="15" customHeight="1">
      <c r="A24" s="998"/>
      <c r="B24" s="999"/>
      <c r="C24" s="999"/>
      <c r="D24" s="999"/>
      <c r="E24" s="999"/>
      <c r="F24" s="999"/>
      <c r="G24" s="999"/>
      <c r="H24" s="999"/>
      <c r="I24" s="999"/>
      <c r="J24" s="999"/>
      <c r="K24" s="999"/>
      <c r="L24" s="999"/>
      <c r="M24" s="999"/>
      <c r="N24" s="999"/>
      <c r="O24" s="999"/>
      <c r="P24" s="992"/>
      <c r="Q24" s="992"/>
      <c r="R24" s="992"/>
      <c r="S24" s="992"/>
      <c r="T24" s="992"/>
      <c r="U24" s="992"/>
      <c r="V24" s="992"/>
      <c r="W24" s="992"/>
      <c r="X24" s="992"/>
      <c r="Y24" s="992"/>
      <c r="Z24" s="992"/>
      <c r="AA24" s="992"/>
      <c r="AB24" s="992"/>
      <c r="AC24" s="992"/>
      <c r="AD24" s="992"/>
      <c r="AE24" s="992"/>
      <c r="AF24" s="992"/>
      <c r="AG24" s="992"/>
      <c r="AH24" s="992"/>
      <c r="AI24" s="993"/>
      <c r="AJ24" s="993"/>
      <c r="AK24" s="993"/>
      <c r="AL24" s="993"/>
      <c r="AM24" s="993"/>
      <c r="AN24" s="993"/>
      <c r="AO24" s="993"/>
      <c r="AP24" s="992"/>
      <c r="AQ24" s="992"/>
      <c r="AR24" s="992"/>
      <c r="AS24" s="992"/>
      <c r="AT24" s="992"/>
      <c r="AU24" s="992"/>
      <c r="AV24" s="993"/>
      <c r="AW24" s="993"/>
      <c r="AX24" s="993"/>
      <c r="AY24" s="993"/>
      <c r="AZ24" s="993"/>
      <c r="BA24" s="993"/>
      <c r="BB24" s="993"/>
      <c r="BC24" s="992"/>
      <c r="BD24" s="992"/>
      <c r="BE24" s="992"/>
      <c r="BF24" s="992"/>
      <c r="BG24" s="992"/>
      <c r="BH24" s="992"/>
      <c r="BI24" s="993"/>
      <c r="BJ24" s="993"/>
      <c r="BK24" s="993"/>
      <c r="BL24" s="993"/>
      <c r="BM24" s="993"/>
      <c r="BN24" s="993"/>
      <c r="BO24" s="993"/>
      <c r="BP24" s="992"/>
      <c r="BQ24" s="992"/>
      <c r="BR24" s="992"/>
      <c r="BS24" s="992"/>
      <c r="BT24" s="992"/>
      <c r="BU24" s="994"/>
    </row>
    <row r="25" spans="1:73" ht="15" customHeight="1">
      <c r="A25" s="998"/>
      <c r="B25" s="999"/>
      <c r="C25" s="999"/>
      <c r="D25" s="999"/>
      <c r="E25" s="999"/>
      <c r="F25" s="999"/>
      <c r="G25" s="999"/>
      <c r="H25" s="999"/>
      <c r="I25" s="999"/>
      <c r="J25" s="999"/>
      <c r="K25" s="999"/>
      <c r="L25" s="999"/>
      <c r="M25" s="999"/>
      <c r="N25" s="999"/>
      <c r="O25" s="999"/>
      <c r="P25" s="992"/>
      <c r="Q25" s="992"/>
      <c r="R25" s="992"/>
      <c r="S25" s="992"/>
      <c r="T25" s="992"/>
      <c r="U25" s="992"/>
      <c r="V25" s="992"/>
      <c r="W25" s="992"/>
      <c r="X25" s="992"/>
      <c r="Y25" s="992"/>
      <c r="Z25" s="992"/>
      <c r="AA25" s="992"/>
      <c r="AB25" s="992"/>
      <c r="AC25" s="992"/>
      <c r="AD25" s="992"/>
      <c r="AE25" s="992"/>
      <c r="AF25" s="992"/>
      <c r="AG25" s="992"/>
      <c r="AH25" s="992"/>
      <c r="AI25" s="993"/>
      <c r="AJ25" s="993"/>
      <c r="AK25" s="993"/>
      <c r="AL25" s="993"/>
      <c r="AM25" s="993"/>
      <c r="AN25" s="993"/>
      <c r="AO25" s="993"/>
      <c r="AP25" s="992"/>
      <c r="AQ25" s="992"/>
      <c r="AR25" s="992"/>
      <c r="AS25" s="992"/>
      <c r="AT25" s="992"/>
      <c r="AU25" s="992"/>
      <c r="AV25" s="993"/>
      <c r="AW25" s="993"/>
      <c r="AX25" s="993"/>
      <c r="AY25" s="993"/>
      <c r="AZ25" s="993"/>
      <c r="BA25" s="993"/>
      <c r="BB25" s="993"/>
      <c r="BC25" s="992"/>
      <c r="BD25" s="992"/>
      <c r="BE25" s="992"/>
      <c r="BF25" s="992"/>
      <c r="BG25" s="992"/>
      <c r="BH25" s="992"/>
      <c r="BI25" s="993"/>
      <c r="BJ25" s="993"/>
      <c r="BK25" s="993"/>
      <c r="BL25" s="993"/>
      <c r="BM25" s="993"/>
      <c r="BN25" s="993"/>
      <c r="BO25" s="993"/>
      <c r="BP25" s="992"/>
      <c r="BQ25" s="992"/>
      <c r="BR25" s="992"/>
      <c r="BS25" s="992"/>
      <c r="BT25" s="992"/>
      <c r="BU25" s="994"/>
    </row>
    <row r="26" spans="1:73" ht="15" customHeight="1">
      <c r="A26" s="998"/>
      <c r="B26" s="999"/>
      <c r="C26" s="999"/>
      <c r="D26" s="999"/>
      <c r="E26" s="999"/>
      <c r="F26" s="999"/>
      <c r="G26" s="999"/>
      <c r="H26" s="999"/>
      <c r="I26" s="999"/>
      <c r="J26" s="999"/>
      <c r="K26" s="999"/>
      <c r="L26" s="999"/>
      <c r="M26" s="999"/>
      <c r="N26" s="999"/>
      <c r="O26" s="999"/>
      <c r="P26" s="992"/>
      <c r="Q26" s="992"/>
      <c r="R26" s="992"/>
      <c r="S26" s="992"/>
      <c r="T26" s="992"/>
      <c r="U26" s="992"/>
      <c r="V26" s="992"/>
      <c r="W26" s="992"/>
      <c r="X26" s="992"/>
      <c r="Y26" s="992"/>
      <c r="Z26" s="992"/>
      <c r="AA26" s="992"/>
      <c r="AB26" s="992"/>
      <c r="AC26" s="992"/>
      <c r="AD26" s="992"/>
      <c r="AE26" s="992"/>
      <c r="AF26" s="992"/>
      <c r="AG26" s="992"/>
      <c r="AH26" s="992"/>
      <c r="AI26" s="993"/>
      <c r="AJ26" s="993"/>
      <c r="AK26" s="993"/>
      <c r="AL26" s="993"/>
      <c r="AM26" s="993"/>
      <c r="AN26" s="993"/>
      <c r="AO26" s="993"/>
      <c r="AP26" s="992"/>
      <c r="AQ26" s="992"/>
      <c r="AR26" s="992"/>
      <c r="AS26" s="992"/>
      <c r="AT26" s="992"/>
      <c r="AU26" s="992"/>
      <c r="AV26" s="993"/>
      <c r="AW26" s="993"/>
      <c r="AX26" s="993"/>
      <c r="AY26" s="993"/>
      <c r="AZ26" s="993"/>
      <c r="BA26" s="993"/>
      <c r="BB26" s="993"/>
      <c r="BC26" s="992"/>
      <c r="BD26" s="992"/>
      <c r="BE26" s="992"/>
      <c r="BF26" s="992"/>
      <c r="BG26" s="992"/>
      <c r="BH26" s="992"/>
      <c r="BI26" s="993"/>
      <c r="BJ26" s="993"/>
      <c r="BK26" s="993"/>
      <c r="BL26" s="993"/>
      <c r="BM26" s="993"/>
      <c r="BN26" s="993"/>
      <c r="BO26" s="993"/>
      <c r="BP26" s="992"/>
      <c r="BQ26" s="992"/>
      <c r="BR26" s="992"/>
      <c r="BS26" s="992"/>
      <c r="BT26" s="992"/>
      <c r="BU26" s="994"/>
    </row>
    <row r="27" spans="1:73" ht="15" customHeight="1">
      <c r="A27" s="998"/>
      <c r="B27" s="999"/>
      <c r="C27" s="999"/>
      <c r="D27" s="999"/>
      <c r="E27" s="999"/>
      <c r="F27" s="999"/>
      <c r="G27" s="999"/>
      <c r="H27" s="999"/>
      <c r="I27" s="999"/>
      <c r="J27" s="999"/>
      <c r="K27" s="999"/>
      <c r="L27" s="999"/>
      <c r="M27" s="999"/>
      <c r="N27" s="999"/>
      <c r="O27" s="999"/>
      <c r="P27" s="992"/>
      <c r="Q27" s="992"/>
      <c r="R27" s="992"/>
      <c r="S27" s="992"/>
      <c r="T27" s="992"/>
      <c r="U27" s="992"/>
      <c r="V27" s="992"/>
      <c r="W27" s="992"/>
      <c r="X27" s="992"/>
      <c r="Y27" s="992"/>
      <c r="Z27" s="992"/>
      <c r="AA27" s="992"/>
      <c r="AB27" s="992"/>
      <c r="AC27" s="992"/>
      <c r="AD27" s="992"/>
      <c r="AE27" s="992"/>
      <c r="AF27" s="992"/>
      <c r="AG27" s="992"/>
      <c r="AH27" s="992"/>
      <c r="AI27" s="993"/>
      <c r="AJ27" s="993"/>
      <c r="AK27" s="993"/>
      <c r="AL27" s="993"/>
      <c r="AM27" s="993"/>
      <c r="AN27" s="993"/>
      <c r="AO27" s="993"/>
      <c r="AP27" s="992"/>
      <c r="AQ27" s="992"/>
      <c r="AR27" s="992"/>
      <c r="AS27" s="992"/>
      <c r="AT27" s="992"/>
      <c r="AU27" s="992"/>
      <c r="AV27" s="993"/>
      <c r="AW27" s="993"/>
      <c r="AX27" s="993"/>
      <c r="AY27" s="993"/>
      <c r="AZ27" s="993"/>
      <c r="BA27" s="993"/>
      <c r="BB27" s="993"/>
      <c r="BC27" s="992"/>
      <c r="BD27" s="992"/>
      <c r="BE27" s="992"/>
      <c r="BF27" s="992"/>
      <c r="BG27" s="992"/>
      <c r="BH27" s="992"/>
      <c r="BI27" s="993"/>
      <c r="BJ27" s="993"/>
      <c r="BK27" s="993"/>
      <c r="BL27" s="993"/>
      <c r="BM27" s="993"/>
      <c r="BN27" s="993"/>
      <c r="BO27" s="993"/>
      <c r="BP27" s="992"/>
      <c r="BQ27" s="992"/>
      <c r="BR27" s="992"/>
      <c r="BS27" s="992"/>
      <c r="BT27" s="992"/>
      <c r="BU27" s="994"/>
    </row>
    <row r="28" spans="1:73" ht="15" customHeight="1">
      <c r="A28" s="998"/>
      <c r="B28" s="999"/>
      <c r="C28" s="999"/>
      <c r="D28" s="999"/>
      <c r="E28" s="999"/>
      <c r="F28" s="999"/>
      <c r="G28" s="999"/>
      <c r="H28" s="999"/>
      <c r="I28" s="999"/>
      <c r="J28" s="999"/>
      <c r="K28" s="999"/>
      <c r="L28" s="999"/>
      <c r="M28" s="999"/>
      <c r="N28" s="999"/>
      <c r="O28" s="999"/>
      <c r="P28" s="992"/>
      <c r="Q28" s="992"/>
      <c r="R28" s="992"/>
      <c r="S28" s="992"/>
      <c r="T28" s="992"/>
      <c r="U28" s="992"/>
      <c r="V28" s="992"/>
      <c r="W28" s="992"/>
      <c r="X28" s="992"/>
      <c r="Y28" s="992"/>
      <c r="Z28" s="992"/>
      <c r="AA28" s="992"/>
      <c r="AB28" s="992"/>
      <c r="AC28" s="992"/>
      <c r="AD28" s="992"/>
      <c r="AE28" s="992"/>
      <c r="AF28" s="992"/>
      <c r="AG28" s="992"/>
      <c r="AH28" s="992"/>
      <c r="AI28" s="993"/>
      <c r="AJ28" s="993"/>
      <c r="AK28" s="993"/>
      <c r="AL28" s="993"/>
      <c r="AM28" s="993"/>
      <c r="AN28" s="993"/>
      <c r="AO28" s="993"/>
      <c r="AP28" s="992"/>
      <c r="AQ28" s="992"/>
      <c r="AR28" s="992"/>
      <c r="AS28" s="992"/>
      <c r="AT28" s="992"/>
      <c r="AU28" s="992"/>
      <c r="AV28" s="993"/>
      <c r="AW28" s="993"/>
      <c r="AX28" s="993"/>
      <c r="AY28" s="993"/>
      <c r="AZ28" s="993"/>
      <c r="BA28" s="993"/>
      <c r="BB28" s="993"/>
      <c r="BC28" s="992"/>
      <c r="BD28" s="992"/>
      <c r="BE28" s="992"/>
      <c r="BF28" s="992"/>
      <c r="BG28" s="992"/>
      <c r="BH28" s="992"/>
      <c r="BI28" s="993"/>
      <c r="BJ28" s="993"/>
      <c r="BK28" s="993"/>
      <c r="BL28" s="993"/>
      <c r="BM28" s="993"/>
      <c r="BN28" s="993"/>
      <c r="BO28" s="993"/>
      <c r="BP28" s="992"/>
      <c r="BQ28" s="992"/>
      <c r="BR28" s="992"/>
      <c r="BS28" s="992"/>
      <c r="BT28" s="992"/>
      <c r="BU28" s="994"/>
    </row>
    <row r="29" spans="1:73" ht="15" customHeight="1">
      <c r="A29" s="998"/>
      <c r="B29" s="999"/>
      <c r="C29" s="999"/>
      <c r="D29" s="999"/>
      <c r="E29" s="999"/>
      <c r="F29" s="999"/>
      <c r="G29" s="999"/>
      <c r="H29" s="999"/>
      <c r="I29" s="999"/>
      <c r="J29" s="999"/>
      <c r="K29" s="999"/>
      <c r="L29" s="999"/>
      <c r="M29" s="999"/>
      <c r="N29" s="999"/>
      <c r="O29" s="999"/>
      <c r="P29" s="992"/>
      <c r="Q29" s="992"/>
      <c r="R29" s="992"/>
      <c r="S29" s="992"/>
      <c r="T29" s="992"/>
      <c r="U29" s="992"/>
      <c r="V29" s="992"/>
      <c r="W29" s="992"/>
      <c r="X29" s="992"/>
      <c r="Y29" s="992"/>
      <c r="Z29" s="992"/>
      <c r="AA29" s="992"/>
      <c r="AB29" s="992"/>
      <c r="AC29" s="992"/>
      <c r="AD29" s="992"/>
      <c r="AE29" s="992"/>
      <c r="AF29" s="992"/>
      <c r="AG29" s="992"/>
      <c r="AH29" s="992"/>
      <c r="AI29" s="993"/>
      <c r="AJ29" s="993"/>
      <c r="AK29" s="993"/>
      <c r="AL29" s="993"/>
      <c r="AM29" s="993"/>
      <c r="AN29" s="993"/>
      <c r="AO29" s="993"/>
      <c r="AP29" s="992"/>
      <c r="AQ29" s="992"/>
      <c r="AR29" s="992"/>
      <c r="AS29" s="992"/>
      <c r="AT29" s="992"/>
      <c r="AU29" s="992"/>
      <c r="AV29" s="993"/>
      <c r="AW29" s="993"/>
      <c r="AX29" s="993"/>
      <c r="AY29" s="993"/>
      <c r="AZ29" s="993"/>
      <c r="BA29" s="993"/>
      <c r="BB29" s="993"/>
      <c r="BC29" s="992"/>
      <c r="BD29" s="992"/>
      <c r="BE29" s="992"/>
      <c r="BF29" s="992"/>
      <c r="BG29" s="992"/>
      <c r="BH29" s="992"/>
      <c r="BI29" s="993"/>
      <c r="BJ29" s="993"/>
      <c r="BK29" s="993"/>
      <c r="BL29" s="993"/>
      <c r="BM29" s="993"/>
      <c r="BN29" s="993"/>
      <c r="BO29" s="993"/>
      <c r="BP29" s="992"/>
      <c r="BQ29" s="992"/>
      <c r="BR29" s="992"/>
      <c r="BS29" s="992"/>
      <c r="BT29" s="992"/>
      <c r="BU29" s="994"/>
    </row>
    <row r="30" spans="1:73" ht="15" customHeight="1">
      <c r="A30" s="998"/>
      <c r="B30" s="999"/>
      <c r="C30" s="999"/>
      <c r="D30" s="999"/>
      <c r="E30" s="999"/>
      <c r="F30" s="999"/>
      <c r="G30" s="999"/>
      <c r="H30" s="999"/>
      <c r="I30" s="999"/>
      <c r="J30" s="999"/>
      <c r="K30" s="999"/>
      <c r="L30" s="999"/>
      <c r="M30" s="999"/>
      <c r="N30" s="999"/>
      <c r="O30" s="999"/>
      <c r="P30" s="992"/>
      <c r="Q30" s="992"/>
      <c r="R30" s="992"/>
      <c r="S30" s="992"/>
      <c r="T30" s="992"/>
      <c r="U30" s="992"/>
      <c r="V30" s="992"/>
      <c r="W30" s="992"/>
      <c r="X30" s="992"/>
      <c r="Y30" s="992"/>
      <c r="Z30" s="992"/>
      <c r="AA30" s="992"/>
      <c r="AB30" s="992"/>
      <c r="AC30" s="992"/>
      <c r="AD30" s="992"/>
      <c r="AE30" s="992"/>
      <c r="AF30" s="992"/>
      <c r="AG30" s="992"/>
      <c r="AH30" s="992"/>
      <c r="AI30" s="993"/>
      <c r="AJ30" s="993"/>
      <c r="AK30" s="993"/>
      <c r="AL30" s="993"/>
      <c r="AM30" s="993"/>
      <c r="AN30" s="993"/>
      <c r="AO30" s="993"/>
      <c r="AP30" s="992"/>
      <c r="AQ30" s="992"/>
      <c r="AR30" s="992"/>
      <c r="AS30" s="992"/>
      <c r="AT30" s="992"/>
      <c r="AU30" s="992"/>
      <c r="AV30" s="993"/>
      <c r="AW30" s="993"/>
      <c r="AX30" s="993"/>
      <c r="AY30" s="993"/>
      <c r="AZ30" s="993"/>
      <c r="BA30" s="993"/>
      <c r="BB30" s="993"/>
      <c r="BC30" s="992"/>
      <c r="BD30" s="992"/>
      <c r="BE30" s="992"/>
      <c r="BF30" s="992"/>
      <c r="BG30" s="992"/>
      <c r="BH30" s="992"/>
      <c r="BI30" s="993"/>
      <c r="BJ30" s="993"/>
      <c r="BK30" s="993"/>
      <c r="BL30" s="993"/>
      <c r="BM30" s="993"/>
      <c r="BN30" s="993"/>
      <c r="BO30" s="993"/>
      <c r="BP30" s="992"/>
      <c r="BQ30" s="992"/>
      <c r="BR30" s="992"/>
      <c r="BS30" s="992"/>
      <c r="BT30" s="992"/>
      <c r="BU30" s="994"/>
    </row>
    <row r="31" spans="1:73" ht="15" customHeight="1">
      <c r="A31" s="998"/>
      <c r="B31" s="999"/>
      <c r="C31" s="999"/>
      <c r="D31" s="999"/>
      <c r="E31" s="999"/>
      <c r="F31" s="999"/>
      <c r="G31" s="999"/>
      <c r="H31" s="999"/>
      <c r="I31" s="999"/>
      <c r="J31" s="999"/>
      <c r="K31" s="999"/>
      <c r="L31" s="999"/>
      <c r="M31" s="999"/>
      <c r="N31" s="999"/>
      <c r="O31" s="999"/>
      <c r="P31" s="992"/>
      <c r="Q31" s="992"/>
      <c r="R31" s="992"/>
      <c r="S31" s="992"/>
      <c r="T31" s="992"/>
      <c r="U31" s="992"/>
      <c r="V31" s="992"/>
      <c r="W31" s="992"/>
      <c r="X31" s="992"/>
      <c r="Y31" s="992"/>
      <c r="Z31" s="992"/>
      <c r="AA31" s="992"/>
      <c r="AB31" s="992"/>
      <c r="AC31" s="992"/>
      <c r="AD31" s="992"/>
      <c r="AE31" s="992"/>
      <c r="AF31" s="992"/>
      <c r="AG31" s="992"/>
      <c r="AH31" s="992"/>
      <c r="AI31" s="993"/>
      <c r="AJ31" s="993"/>
      <c r="AK31" s="993"/>
      <c r="AL31" s="993"/>
      <c r="AM31" s="993"/>
      <c r="AN31" s="993"/>
      <c r="AO31" s="993"/>
      <c r="AP31" s="992"/>
      <c r="AQ31" s="992"/>
      <c r="AR31" s="992"/>
      <c r="AS31" s="992"/>
      <c r="AT31" s="992"/>
      <c r="AU31" s="992"/>
      <c r="AV31" s="993"/>
      <c r="AW31" s="993"/>
      <c r="AX31" s="993"/>
      <c r="AY31" s="993"/>
      <c r="AZ31" s="993"/>
      <c r="BA31" s="993"/>
      <c r="BB31" s="993"/>
      <c r="BC31" s="992"/>
      <c r="BD31" s="992"/>
      <c r="BE31" s="992"/>
      <c r="BF31" s="992"/>
      <c r="BG31" s="992"/>
      <c r="BH31" s="992"/>
      <c r="BI31" s="993"/>
      <c r="BJ31" s="993"/>
      <c r="BK31" s="993"/>
      <c r="BL31" s="993"/>
      <c r="BM31" s="993"/>
      <c r="BN31" s="993"/>
      <c r="BO31" s="993"/>
      <c r="BP31" s="992"/>
      <c r="BQ31" s="992"/>
      <c r="BR31" s="992"/>
      <c r="BS31" s="992"/>
      <c r="BT31" s="992"/>
      <c r="BU31" s="994"/>
    </row>
    <row r="32" spans="1:73" ht="15" customHeight="1">
      <c r="A32" s="998"/>
      <c r="B32" s="999"/>
      <c r="C32" s="999"/>
      <c r="D32" s="999"/>
      <c r="E32" s="999"/>
      <c r="F32" s="999"/>
      <c r="G32" s="999"/>
      <c r="H32" s="999"/>
      <c r="I32" s="999"/>
      <c r="J32" s="999"/>
      <c r="K32" s="999"/>
      <c r="L32" s="999"/>
      <c r="M32" s="999"/>
      <c r="N32" s="999"/>
      <c r="O32" s="999"/>
      <c r="P32" s="992"/>
      <c r="Q32" s="992"/>
      <c r="R32" s="992"/>
      <c r="S32" s="992"/>
      <c r="T32" s="992"/>
      <c r="U32" s="992"/>
      <c r="V32" s="992"/>
      <c r="W32" s="992"/>
      <c r="X32" s="992"/>
      <c r="Y32" s="992"/>
      <c r="Z32" s="992"/>
      <c r="AA32" s="992"/>
      <c r="AB32" s="992"/>
      <c r="AC32" s="992"/>
      <c r="AD32" s="992"/>
      <c r="AE32" s="992"/>
      <c r="AF32" s="992"/>
      <c r="AG32" s="992"/>
      <c r="AH32" s="992"/>
      <c r="AI32" s="993"/>
      <c r="AJ32" s="993"/>
      <c r="AK32" s="993"/>
      <c r="AL32" s="993"/>
      <c r="AM32" s="993"/>
      <c r="AN32" s="993"/>
      <c r="AO32" s="993"/>
      <c r="AP32" s="992"/>
      <c r="AQ32" s="992"/>
      <c r="AR32" s="992"/>
      <c r="AS32" s="992"/>
      <c r="AT32" s="992"/>
      <c r="AU32" s="992"/>
      <c r="AV32" s="993"/>
      <c r="AW32" s="993"/>
      <c r="AX32" s="993"/>
      <c r="AY32" s="993"/>
      <c r="AZ32" s="993"/>
      <c r="BA32" s="993"/>
      <c r="BB32" s="993"/>
      <c r="BC32" s="992"/>
      <c r="BD32" s="992"/>
      <c r="BE32" s="992"/>
      <c r="BF32" s="992"/>
      <c r="BG32" s="992"/>
      <c r="BH32" s="992"/>
      <c r="BI32" s="993"/>
      <c r="BJ32" s="993"/>
      <c r="BK32" s="993"/>
      <c r="BL32" s="993"/>
      <c r="BM32" s="993"/>
      <c r="BN32" s="993"/>
      <c r="BO32" s="993"/>
      <c r="BP32" s="992"/>
      <c r="BQ32" s="992"/>
      <c r="BR32" s="992"/>
      <c r="BS32" s="992"/>
      <c r="BT32" s="992"/>
      <c r="BU32" s="994"/>
    </row>
    <row r="33" spans="1:73" ht="15" customHeight="1">
      <c r="A33" s="998"/>
      <c r="B33" s="999"/>
      <c r="C33" s="999"/>
      <c r="D33" s="999"/>
      <c r="E33" s="999"/>
      <c r="F33" s="999"/>
      <c r="G33" s="999"/>
      <c r="H33" s="999"/>
      <c r="I33" s="999"/>
      <c r="J33" s="999"/>
      <c r="K33" s="999"/>
      <c r="L33" s="999"/>
      <c r="M33" s="999"/>
      <c r="N33" s="999"/>
      <c r="O33" s="999"/>
      <c r="P33" s="992"/>
      <c r="Q33" s="992"/>
      <c r="R33" s="992"/>
      <c r="S33" s="992"/>
      <c r="T33" s="992"/>
      <c r="U33" s="992"/>
      <c r="V33" s="992"/>
      <c r="W33" s="992"/>
      <c r="X33" s="992"/>
      <c r="Y33" s="992"/>
      <c r="Z33" s="992"/>
      <c r="AA33" s="992"/>
      <c r="AB33" s="992"/>
      <c r="AC33" s="992"/>
      <c r="AD33" s="992"/>
      <c r="AE33" s="992"/>
      <c r="AF33" s="992"/>
      <c r="AG33" s="992"/>
      <c r="AH33" s="992"/>
      <c r="AI33" s="993"/>
      <c r="AJ33" s="993"/>
      <c r="AK33" s="993"/>
      <c r="AL33" s="993"/>
      <c r="AM33" s="993"/>
      <c r="AN33" s="993"/>
      <c r="AO33" s="993"/>
      <c r="AP33" s="992"/>
      <c r="AQ33" s="992"/>
      <c r="AR33" s="992"/>
      <c r="AS33" s="992"/>
      <c r="AT33" s="992"/>
      <c r="AU33" s="992"/>
      <c r="AV33" s="993"/>
      <c r="AW33" s="993"/>
      <c r="AX33" s="993"/>
      <c r="AY33" s="993"/>
      <c r="AZ33" s="993"/>
      <c r="BA33" s="993"/>
      <c r="BB33" s="993"/>
      <c r="BC33" s="992"/>
      <c r="BD33" s="992"/>
      <c r="BE33" s="992"/>
      <c r="BF33" s="992"/>
      <c r="BG33" s="992"/>
      <c r="BH33" s="992"/>
      <c r="BI33" s="993"/>
      <c r="BJ33" s="993"/>
      <c r="BK33" s="993"/>
      <c r="BL33" s="993"/>
      <c r="BM33" s="993"/>
      <c r="BN33" s="993"/>
      <c r="BO33" s="993"/>
      <c r="BP33" s="992"/>
      <c r="BQ33" s="992"/>
      <c r="BR33" s="992"/>
      <c r="BS33" s="992"/>
      <c r="BT33" s="992"/>
      <c r="BU33" s="994"/>
    </row>
    <row r="34" spans="1:73" ht="15" customHeight="1" thickBot="1">
      <c r="A34" s="995" t="s">
        <v>2486</v>
      </c>
      <c r="B34" s="996"/>
      <c r="C34" s="996"/>
      <c r="D34" s="996"/>
      <c r="E34" s="996"/>
      <c r="F34" s="996"/>
      <c r="G34" s="996"/>
      <c r="H34" s="996"/>
      <c r="I34" s="996"/>
      <c r="J34" s="996"/>
      <c r="K34" s="996"/>
      <c r="L34" s="996"/>
      <c r="M34" s="996"/>
      <c r="N34" s="996"/>
      <c r="O34" s="997"/>
      <c r="P34" s="990"/>
      <c r="Q34" s="990"/>
      <c r="R34" s="990"/>
      <c r="S34" s="990"/>
      <c r="T34" s="990"/>
      <c r="U34" s="990"/>
      <c r="V34" s="990"/>
      <c r="W34" s="990"/>
      <c r="X34" s="990"/>
      <c r="Y34" s="990"/>
      <c r="Z34" s="990"/>
      <c r="AA34" s="990"/>
      <c r="AB34" s="990"/>
      <c r="AC34" s="990"/>
      <c r="AD34" s="990"/>
      <c r="AE34" s="990"/>
      <c r="AF34" s="990"/>
      <c r="AG34" s="990"/>
      <c r="AH34" s="990"/>
      <c r="AI34" s="989">
        <f>SUM(AI11:AO33)</f>
        <v>690718</v>
      </c>
      <c r="AJ34" s="989"/>
      <c r="AK34" s="989"/>
      <c r="AL34" s="989"/>
      <c r="AM34" s="989"/>
      <c r="AN34" s="989"/>
      <c r="AO34" s="989"/>
      <c r="AP34" s="990"/>
      <c r="AQ34" s="990"/>
      <c r="AR34" s="990"/>
      <c r="AS34" s="990"/>
      <c r="AT34" s="990"/>
      <c r="AU34" s="990"/>
      <c r="AV34" s="989">
        <f>SUM(AV11:BB33)</f>
        <v>0</v>
      </c>
      <c r="AW34" s="989"/>
      <c r="AX34" s="989"/>
      <c r="AY34" s="989"/>
      <c r="AZ34" s="989"/>
      <c r="BA34" s="989"/>
      <c r="BB34" s="989"/>
      <c r="BC34" s="990"/>
      <c r="BD34" s="990"/>
      <c r="BE34" s="990"/>
      <c r="BF34" s="990"/>
      <c r="BG34" s="990"/>
      <c r="BH34" s="990"/>
      <c r="BI34" s="989">
        <f>SUM(BI11:BO33)</f>
        <v>0</v>
      </c>
      <c r="BJ34" s="989"/>
      <c r="BK34" s="989"/>
      <c r="BL34" s="989"/>
      <c r="BM34" s="989"/>
      <c r="BN34" s="989"/>
      <c r="BO34" s="989"/>
      <c r="BP34" s="990"/>
      <c r="BQ34" s="990"/>
      <c r="BR34" s="990"/>
      <c r="BS34" s="990"/>
      <c r="BT34" s="990"/>
      <c r="BU34" s="991"/>
    </row>
    <row r="35" spans="1:73" ht="15" customHeight="1">
      <c r="A35" s="1027" t="s">
        <v>2466</v>
      </c>
      <c r="B35" s="1028"/>
      <c r="C35" s="1028"/>
      <c r="D35" s="1028"/>
      <c r="E35" s="1028"/>
      <c r="F35" s="1028"/>
      <c r="G35" s="1028"/>
      <c r="H35" s="1028"/>
      <c r="I35" s="1028"/>
      <c r="J35" s="1028"/>
      <c r="K35" s="1028"/>
      <c r="L35" s="1028"/>
      <c r="M35" s="1028"/>
      <c r="N35" s="1028"/>
      <c r="O35" s="1028"/>
      <c r="P35" s="1028"/>
      <c r="Q35" s="1028"/>
      <c r="R35" s="1028"/>
      <c r="S35" s="1028"/>
      <c r="T35" s="1028"/>
      <c r="U35" s="1028"/>
      <c r="V35" s="1028"/>
      <c r="W35" s="1028"/>
      <c r="X35" s="1028"/>
      <c r="Y35" s="1028"/>
      <c r="Z35" s="1028"/>
      <c r="AA35" s="1028"/>
      <c r="AB35" s="1028"/>
      <c r="AC35" s="1028"/>
      <c r="AD35" s="1028"/>
      <c r="AE35" s="1028"/>
      <c r="AF35" s="1028"/>
      <c r="AG35" s="1028"/>
      <c r="AH35" s="1028"/>
      <c r="AI35" s="1028"/>
      <c r="AJ35" s="1028"/>
      <c r="AK35" s="1028"/>
      <c r="AL35" s="1028"/>
      <c r="AM35" s="1028"/>
      <c r="AN35" s="1028"/>
      <c r="AO35" s="1028"/>
      <c r="AP35" s="1028"/>
      <c r="AQ35" s="1028"/>
      <c r="AR35" s="1028"/>
      <c r="AS35" s="1028"/>
      <c r="AT35" s="1028"/>
      <c r="AU35" s="1028"/>
      <c r="AV35" s="1028"/>
      <c r="AW35" s="1028"/>
      <c r="AX35" s="1028"/>
      <c r="AY35" s="1028"/>
      <c r="AZ35" s="1028"/>
      <c r="BA35" s="1028"/>
      <c r="BB35" s="1028"/>
      <c r="BC35" s="1028"/>
      <c r="BD35" s="1028"/>
      <c r="BE35" s="1028"/>
      <c r="BF35" s="1028"/>
      <c r="BG35" s="1028"/>
      <c r="BH35" s="1028"/>
      <c r="BI35" s="1028"/>
      <c r="BJ35" s="1028"/>
      <c r="BK35" s="1028"/>
      <c r="BL35" s="1028"/>
      <c r="BM35" s="1028"/>
      <c r="BN35" s="1028"/>
      <c r="BO35" s="1028"/>
      <c r="BP35" s="1028"/>
      <c r="BQ35" s="1028"/>
      <c r="BR35" s="1028"/>
      <c r="BS35" s="1028"/>
      <c r="BT35" s="1028"/>
      <c r="BU35" s="1029"/>
    </row>
    <row r="36" spans="1:73" ht="15" customHeight="1">
      <c r="A36" s="1030"/>
      <c r="B36" s="1031"/>
      <c r="C36" s="1031"/>
      <c r="D36" s="1031"/>
      <c r="E36" s="1031"/>
      <c r="F36" s="1031"/>
      <c r="G36" s="1031"/>
      <c r="H36" s="1031"/>
      <c r="I36" s="1031"/>
      <c r="J36" s="1031"/>
      <c r="K36" s="1031"/>
      <c r="L36" s="1031"/>
      <c r="M36" s="1031"/>
      <c r="N36" s="1031"/>
      <c r="O36" s="1031"/>
      <c r="P36" s="1031"/>
      <c r="Q36" s="1031"/>
      <c r="R36" s="1031"/>
      <c r="S36" s="1031"/>
      <c r="T36" s="1031"/>
      <c r="U36" s="1031"/>
      <c r="V36" s="1031"/>
      <c r="W36" s="1031"/>
      <c r="X36" s="1031"/>
      <c r="Y36" s="1031"/>
      <c r="Z36" s="1031"/>
      <c r="AA36" s="1031"/>
      <c r="AB36" s="1031"/>
      <c r="AC36" s="1031"/>
      <c r="AD36" s="1031"/>
      <c r="AE36" s="1031"/>
      <c r="AF36" s="1031"/>
      <c r="AG36" s="1031"/>
      <c r="AH36" s="1031"/>
      <c r="AI36" s="1031"/>
      <c r="AJ36" s="1031"/>
      <c r="AK36" s="1031"/>
      <c r="AL36" s="1031"/>
      <c r="AM36" s="1031"/>
      <c r="AN36" s="1031"/>
      <c r="AO36" s="1031"/>
      <c r="AP36" s="1031"/>
      <c r="AQ36" s="1031"/>
      <c r="AR36" s="1031"/>
      <c r="AS36" s="1031"/>
      <c r="AT36" s="1031"/>
      <c r="AU36" s="1031"/>
      <c r="AV36" s="1031"/>
      <c r="AW36" s="1031"/>
      <c r="AX36" s="1031"/>
      <c r="AY36" s="1031"/>
      <c r="AZ36" s="1031"/>
      <c r="BA36" s="1031"/>
      <c r="BB36" s="1031"/>
      <c r="BC36" s="1031"/>
      <c r="BD36" s="1031"/>
      <c r="BE36" s="1031"/>
      <c r="BF36" s="1031"/>
      <c r="BG36" s="1031"/>
      <c r="BH36" s="1031"/>
      <c r="BI36" s="1031"/>
      <c r="BJ36" s="1031"/>
      <c r="BK36" s="1031"/>
      <c r="BL36" s="1031"/>
      <c r="BM36" s="1031"/>
      <c r="BN36" s="1031"/>
      <c r="BO36" s="1031"/>
      <c r="BP36" s="1031"/>
      <c r="BQ36" s="1031"/>
      <c r="BR36" s="1031"/>
      <c r="BS36" s="1031"/>
      <c r="BT36" s="1031"/>
      <c r="BU36" s="1032"/>
    </row>
    <row r="37" spans="1:73" ht="15" customHeight="1">
      <c r="A37" s="1030"/>
      <c r="B37" s="1031"/>
      <c r="C37" s="1031"/>
      <c r="D37" s="1031"/>
      <c r="E37" s="1031"/>
      <c r="F37" s="1031"/>
      <c r="G37" s="1031"/>
      <c r="H37" s="1031"/>
      <c r="I37" s="1031"/>
      <c r="J37" s="1031"/>
      <c r="K37" s="1031"/>
      <c r="L37" s="1031"/>
      <c r="M37" s="1031"/>
      <c r="N37" s="1031"/>
      <c r="O37" s="1031"/>
      <c r="P37" s="1031"/>
      <c r="Q37" s="1031"/>
      <c r="R37" s="1031"/>
      <c r="S37" s="1031"/>
      <c r="T37" s="1031"/>
      <c r="U37" s="1031"/>
      <c r="V37" s="1031"/>
      <c r="W37" s="1031"/>
      <c r="X37" s="1031"/>
      <c r="Y37" s="1031"/>
      <c r="Z37" s="1031"/>
      <c r="AA37" s="1031"/>
      <c r="AB37" s="1031"/>
      <c r="AC37" s="1031"/>
      <c r="AD37" s="1031"/>
      <c r="AE37" s="1031"/>
      <c r="AF37" s="1031"/>
      <c r="AG37" s="1031"/>
      <c r="AH37" s="1031"/>
      <c r="AI37" s="1031"/>
      <c r="AJ37" s="1031"/>
      <c r="AK37" s="1031"/>
      <c r="AL37" s="1031"/>
      <c r="AM37" s="1031"/>
      <c r="AN37" s="1031"/>
      <c r="AO37" s="1031"/>
      <c r="AP37" s="1031"/>
      <c r="AQ37" s="1031"/>
      <c r="AR37" s="1031"/>
      <c r="AS37" s="1031"/>
      <c r="AT37" s="1031"/>
      <c r="AU37" s="1031"/>
      <c r="AV37" s="1031"/>
      <c r="AW37" s="1031"/>
      <c r="AX37" s="1031"/>
      <c r="AY37" s="1031"/>
      <c r="AZ37" s="1031"/>
      <c r="BA37" s="1031"/>
      <c r="BB37" s="1031"/>
      <c r="BC37" s="1031"/>
      <c r="BD37" s="1031"/>
      <c r="BE37" s="1031"/>
      <c r="BF37" s="1031"/>
      <c r="BG37" s="1031"/>
      <c r="BH37" s="1031"/>
      <c r="BI37" s="1031"/>
      <c r="BJ37" s="1031"/>
      <c r="BK37" s="1031"/>
      <c r="BL37" s="1031"/>
      <c r="BM37" s="1031"/>
      <c r="BN37" s="1031"/>
      <c r="BO37" s="1031"/>
      <c r="BP37" s="1031"/>
      <c r="BQ37" s="1031"/>
      <c r="BR37" s="1031"/>
      <c r="BS37" s="1031"/>
      <c r="BT37" s="1031"/>
      <c r="BU37" s="1032"/>
    </row>
    <row r="38" spans="1:73" ht="15" customHeight="1">
      <c r="A38" s="369"/>
      <c r="B38" s="370"/>
      <c r="C38" s="370"/>
      <c r="D38" s="370"/>
      <c r="E38" s="370"/>
      <c r="F38" s="370"/>
      <c r="G38" s="370"/>
      <c r="H38" s="370"/>
      <c r="I38" s="370"/>
      <c r="J38" s="370"/>
      <c r="K38" s="370"/>
      <c r="L38" s="370"/>
      <c r="M38" s="370"/>
      <c r="N38" s="370"/>
      <c r="O38" s="370"/>
      <c r="P38" s="370"/>
      <c r="Q38" s="370"/>
      <c r="R38" s="370"/>
      <c r="S38" s="370"/>
      <c r="T38" s="370"/>
      <c r="U38" s="370"/>
      <c r="V38" s="370"/>
      <c r="W38" s="370"/>
      <c r="X38" s="370"/>
      <c r="Y38" s="370"/>
      <c r="Z38" s="370"/>
      <c r="AA38" s="370"/>
      <c r="AB38" s="370"/>
      <c r="AC38" s="370"/>
      <c r="AD38" s="370"/>
      <c r="AE38" s="370"/>
      <c r="AF38" s="370"/>
      <c r="AG38" s="370"/>
      <c r="AH38" s="370"/>
      <c r="AI38" s="370"/>
      <c r="AJ38" s="370"/>
      <c r="AK38" s="370"/>
      <c r="AL38" s="370"/>
      <c r="AM38" s="370"/>
      <c r="AN38" s="370"/>
      <c r="AO38" s="370"/>
      <c r="AP38" s="370"/>
      <c r="AQ38" s="370"/>
      <c r="AR38" s="370"/>
      <c r="AS38" s="370"/>
      <c r="AT38" s="370"/>
      <c r="AU38" s="370"/>
      <c r="AV38" s="370"/>
      <c r="AW38" s="370"/>
      <c r="AX38" s="370"/>
      <c r="AY38" s="370"/>
      <c r="AZ38" s="370"/>
      <c r="BA38" s="370"/>
      <c r="BB38" s="370"/>
      <c r="BC38" s="370"/>
      <c r="BD38" s="370"/>
      <c r="BE38" s="370"/>
      <c r="BF38" s="370"/>
      <c r="BG38" s="370"/>
      <c r="BH38" s="370"/>
      <c r="BI38" s="370"/>
      <c r="BJ38" s="370"/>
      <c r="BK38" s="370"/>
      <c r="BL38" s="370"/>
      <c r="BM38" s="370"/>
      <c r="BN38" s="370"/>
      <c r="BO38" s="370"/>
      <c r="BP38" s="370"/>
      <c r="BQ38" s="370"/>
      <c r="BR38" s="370"/>
      <c r="BS38" s="370"/>
      <c r="BT38" s="370"/>
      <c r="BU38" s="371"/>
    </row>
    <row r="39" spans="1:73" ht="15" customHeight="1">
      <c r="A39" s="369"/>
      <c r="B39" s="1024" t="s">
        <v>2467</v>
      </c>
      <c r="C39" s="1024"/>
      <c r="D39" s="1024"/>
      <c r="E39" s="1024"/>
      <c r="F39" s="1024"/>
      <c r="G39" s="1024"/>
      <c r="H39" s="372" t="s">
        <v>2468</v>
      </c>
      <c r="I39" s="1033" t="s">
        <v>2604</v>
      </c>
      <c r="J39" s="1033"/>
      <c r="K39" s="1033"/>
      <c r="L39" s="1033"/>
      <c r="M39" s="1033"/>
      <c r="N39" s="1033"/>
      <c r="O39" s="1033"/>
      <c r="P39" s="1033"/>
      <c r="Q39" s="1033"/>
      <c r="R39" s="1033"/>
      <c r="S39" s="1033"/>
      <c r="T39" s="1033"/>
      <c r="U39" s="1033"/>
      <c r="V39" s="1033"/>
      <c r="W39" s="1033"/>
      <c r="X39" s="1033"/>
      <c r="Y39" s="1033"/>
      <c r="Z39" s="370"/>
      <c r="AA39" s="370"/>
      <c r="AB39" s="370"/>
      <c r="AC39" s="370"/>
      <c r="AD39" s="370"/>
      <c r="AE39" s="370"/>
      <c r="AF39" s="370"/>
      <c r="AG39" s="370"/>
      <c r="AH39" s="370"/>
      <c r="AI39" s="370"/>
      <c r="AJ39" s="370"/>
      <c r="AK39" s="370"/>
      <c r="AL39" s="370"/>
      <c r="AM39" s="370"/>
      <c r="AN39" s="370"/>
      <c r="AO39" s="370"/>
      <c r="AP39" s="370"/>
      <c r="AQ39" s="370"/>
      <c r="AR39" s="370"/>
      <c r="AS39" s="370"/>
      <c r="AT39" s="370"/>
      <c r="AU39" s="370"/>
      <c r="AV39" s="370"/>
      <c r="AW39" s="370"/>
      <c r="AX39" s="370"/>
      <c r="AY39" s="370"/>
      <c r="AZ39" s="370"/>
      <c r="BA39" s="370"/>
      <c r="BB39" s="370"/>
      <c r="BC39" s="370"/>
      <c r="BD39" s="370"/>
      <c r="BE39" s="370"/>
      <c r="BF39" s="370"/>
      <c r="BG39" s="370"/>
      <c r="BH39" s="370"/>
      <c r="BI39" s="370"/>
      <c r="BJ39" s="370"/>
      <c r="BK39" s="370"/>
      <c r="BL39" s="370"/>
      <c r="BM39" s="370"/>
      <c r="BN39" s="370"/>
      <c r="BO39" s="370"/>
      <c r="BP39" s="370"/>
      <c r="BQ39" s="370"/>
      <c r="BR39" s="370"/>
      <c r="BS39" s="370"/>
      <c r="BT39" s="370"/>
      <c r="BU39" s="371"/>
    </row>
    <row r="40" spans="1:73" ht="15" customHeight="1">
      <c r="A40" s="369"/>
      <c r="B40" s="1024" t="s">
        <v>2470</v>
      </c>
      <c r="C40" s="1024"/>
      <c r="D40" s="1024"/>
      <c r="E40" s="1024"/>
      <c r="F40" s="1024"/>
      <c r="G40" s="1024"/>
      <c r="H40" s="372" t="s">
        <v>2468</v>
      </c>
      <c r="I40" s="1033" t="s">
        <v>2605</v>
      </c>
      <c r="J40" s="1033"/>
      <c r="K40" s="1033"/>
      <c r="L40" s="1033"/>
      <c r="M40" s="1033"/>
      <c r="N40" s="1033"/>
      <c r="O40" s="1033"/>
      <c r="P40" s="1033"/>
      <c r="Q40" s="1033"/>
      <c r="R40" s="1033"/>
      <c r="S40" s="1033"/>
      <c r="T40" s="1033"/>
      <c r="U40" s="1033"/>
      <c r="V40" s="1033"/>
      <c r="W40" s="1033"/>
      <c r="X40" s="1033"/>
      <c r="Y40" s="1033"/>
      <c r="Z40" s="1033"/>
      <c r="AA40" s="1033"/>
      <c r="AB40" s="1033"/>
      <c r="AC40" s="1033"/>
      <c r="AD40" s="1033"/>
      <c r="AE40" s="1033"/>
      <c r="AF40" s="1033"/>
      <c r="AG40" s="1033"/>
      <c r="AH40" s="370"/>
      <c r="AI40" s="1034" t="s">
        <v>2472</v>
      </c>
      <c r="AJ40" s="1034"/>
      <c r="AK40" s="1034"/>
      <c r="AL40" s="1034"/>
      <c r="AM40" s="1034"/>
      <c r="AN40" s="1034"/>
      <c r="AO40" s="1034"/>
      <c r="AP40" s="1034"/>
      <c r="AQ40" s="370"/>
      <c r="AR40" s="370"/>
      <c r="AS40" s="1034" t="s">
        <v>2473</v>
      </c>
      <c r="AT40" s="1034"/>
      <c r="AU40" s="1034"/>
      <c r="AV40" s="1034"/>
      <c r="AW40" s="1034"/>
      <c r="AX40" s="1034"/>
      <c r="AY40" s="1034"/>
      <c r="AZ40" s="1034"/>
      <c r="BA40" s="370"/>
      <c r="BB40" s="370"/>
      <c r="BC40" s="1034" t="s">
        <v>2474</v>
      </c>
      <c r="BD40" s="1034"/>
      <c r="BE40" s="1034"/>
      <c r="BF40" s="1034"/>
      <c r="BG40" s="1034"/>
      <c r="BH40" s="1034"/>
      <c r="BI40" s="1034"/>
      <c r="BJ40" s="1034"/>
      <c r="BK40" s="370"/>
      <c r="BL40" s="370"/>
      <c r="BM40" s="1034" t="s">
        <v>2475</v>
      </c>
      <c r="BN40" s="1034"/>
      <c r="BO40" s="1034"/>
      <c r="BP40" s="1034"/>
      <c r="BQ40" s="1034"/>
      <c r="BR40" s="1034"/>
      <c r="BS40" s="1034"/>
      <c r="BT40" s="1034"/>
      <c r="BU40" s="371"/>
    </row>
    <row r="41" spans="1:73" ht="15" customHeight="1">
      <c r="A41" s="369"/>
      <c r="B41" s="1024" t="s">
        <v>2455</v>
      </c>
      <c r="C41" s="1024"/>
      <c r="D41" s="1024"/>
      <c r="E41" s="1024"/>
      <c r="F41" s="1024"/>
      <c r="G41" s="1024"/>
      <c r="H41" s="372" t="s">
        <v>2468</v>
      </c>
      <c r="I41" s="1025" t="s">
        <v>2476</v>
      </c>
      <c r="J41" s="1025"/>
      <c r="K41" s="1025"/>
      <c r="L41" s="1025"/>
      <c r="M41" s="1025"/>
      <c r="N41" s="1025"/>
      <c r="O41" s="1025"/>
      <c r="P41" s="1025"/>
      <c r="Q41" s="1025"/>
      <c r="R41" s="1025"/>
      <c r="S41" s="1025"/>
      <c r="T41" s="1025"/>
      <c r="U41" s="1025"/>
      <c r="V41" s="1025"/>
      <c r="W41" s="1025"/>
      <c r="X41" s="1025"/>
      <c r="Y41" s="1025"/>
      <c r="Z41" s="370"/>
      <c r="AA41" s="370"/>
      <c r="AB41" s="370"/>
      <c r="AC41" s="370"/>
      <c r="AD41" s="370"/>
      <c r="AE41" s="370"/>
      <c r="AF41" s="370"/>
      <c r="AG41" s="370"/>
      <c r="AH41" s="370"/>
      <c r="AI41" s="1026">
        <f>AI68</f>
        <v>694890</v>
      </c>
      <c r="AJ41" s="1026"/>
      <c r="AK41" s="1026"/>
      <c r="AL41" s="1026"/>
      <c r="AM41" s="1026"/>
      <c r="AN41" s="1026"/>
      <c r="AO41" s="1026"/>
      <c r="AP41" s="1026"/>
      <c r="AQ41" s="370"/>
      <c r="AR41" s="370"/>
      <c r="AS41" s="1026">
        <f>AV68</f>
        <v>0</v>
      </c>
      <c r="AT41" s="1026"/>
      <c r="AU41" s="1026"/>
      <c r="AV41" s="1026"/>
      <c r="AW41" s="1026"/>
      <c r="AX41" s="1026"/>
      <c r="AY41" s="1026"/>
      <c r="AZ41" s="1026"/>
      <c r="BA41" s="370"/>
      <c r="BB41" s="370"/>
      <c r="BC41" s="1026">
        <f>BI68</f>
        <v>0</v>
      </c>
      <c r="BD41" s="1026"/>
      <c r="BE41" s="1026"/>
      <c r="BF41" s="1026"/>
      <c r="BG41" s="1026"/>
      <c r="BH41" s="1026"/>
      <c r="BI41" s="1026"/>
      <c r="BJ41" s="1026"/>
      <c r="BK41" s="370"/>
      <c r="BL41" s="370"/>
      <c r="BM41" s="1026">
        <f>SUM(AI41:BJ41)</f>
        <v>694890</v>
      </c>
      <c r="BN41" s="1026"/>
      <c r="BO41" s="1026"/>
      <c r="BP41" s="1026"/>
      <c r="BQ41" s="1026"/>
      <c r="BR41" s="1026"/>
      <c r="BS41" s="1026"/>
      <c r="BT41" s="1026"/>
      <c r="BU41" s="371"/>
    </row>
    <row r="42" spans="1:73" ht="15" customHeight="1">
      <c r="A42" s="369"/>
      <c r="B42" s="370"/>
      <c r="C42" s="370"/>
      <c r="D42" s="370"/>
      <c r="E42" s="370"/>
      <c r="F42" s="370"/>
      <c r="G42" s="370"/>
      <c r="H42" s="370"/>
      <c r="I42" s="370"/>
      <c r="J42" s="370"/>
      <c r="K42" s="370"/>
      <c r="L42" s="370"/>
      <c r="M42" s="370"/>
      <c r="N42" s="370"/>
      <c r="O42" s="370"/>
      <c r="P42" s="370"/>
      <c r="Q42" s="370"/>
      <c r="R42" s="370"/>
      <c r="S42" s="370"/>
      <c r="T42" s="370"/>
      <c r="U42" s="370"/>
      <c r="V42" s="370"/>
      <c r="W42" s="370"/>
      <c r="X42" s="370"/>
      <c r="Y42" s="370"/>
      <c r="Z42" s="370"/>
      <c r="AA42" s="370"/>
      <c r="AB42" s="370"/>
      <c r="AC42" s="370"/>
      <c r="AD42" s="370"/>
      <c r="AE42" s="370"/>
      <c r="AF42" s="370"/>
      <c r="AG42" s="370"/>
      <c r="AH42" s="370"/>
      <c r="AI42" s="370"/>
      <c r="AJ42" s="370"/>
      <c r="AK42" s="370"/>
      <c r="AL42" s="370"/>
      <c r="AM42" s="370"/>
      <c r="AN42" s="370"/>
      <c r="AO42" s="370"/>
      <c r="AP42" s="370"/>
      <c r="AQ42" s="370"/>
      <c r="AR42" s="370"/>
      <c r="AS42" s="370"/>
      <c r="AT42" s="370"/>
      <c r="AU42" s="370"/>
      <c r="AV42" s="370"/>
      <c r="AW42" s="370"/>
      <c r="AX42" s="370"/>
      <c r="AY42" s="370"/>
      <c r="AZ42" s="370"/>
      <c r="BA42" s="370"/>
      <c r="BB42" s="370"/>
      <c r="BC42" s="370"/>
      <c r="BD42" s="370"/>
      <c r="BE42" s="370"/>
      <c r="BF42" s="370"/>
      <c r="BG42" s="370"/>
      <c r="BH42" s="370"/>
      <c r="BI42" s="370"/>
      <c r="BJ42" s="370"/>
      <c r="BK42" s="370"/>
      <c r="BL42" s="370"/>
      <c r="BM42" s="370"/>
      <c r="BN42" s="370"/>
      <c r="BO42" s="370"/>
      <c r="BP42" s="370"/>
      <c r="BQ42" s="370"/>
      <c r="BR42" s="370"/>
      <c r="BS42" s="370"/>
      <c r="BT42" s="370"/>
      <c r="BU42" s="371"/>
    </row>
    <row r="43" spans="1:73" ht="15" customHeight="1">
      <c r="A43" s="1023" t="s">
        <v>2477</v>
      </c>
      <c r="B43" s="1021"/>
      <c r="C43" s="1021"/>
      <c r="D43" s="1021"/>
      <c r="E43" s="1021"/>
      <c r="F43" s="1021"/>
      <c r="G43" s="1021"/>
      <c r="H43" s="1021"/>
      <c r="I43" s="1021"/>
      <c r="J43" s="1021"/>
      <c r="K43" s="1021"/>
      <c r="L43" s="1021"/>
      <c r="M43" s="1021"/>
      <c r="N43" s="1021"/>
      <c r="O43" s="1021"/>
      <c r="P43" s="1021" t="s">
        <v>2478</v>
      </c>
      <c r="Q43" s="1021"/>
      <c r="R43" s="1021"/>
      <c r="S43" s="1021"/>
      <c r="T43" s="1021" t="s">
        <v>2455</v>
      </c>
      <c r="U43" s="1021"/>
      <c r="V43" s="1021"/>
      <c r="W43" s="1021"/>
      <c r="X43" s="1021" t="s">
        <v>2479</v>
      </c>
      <c r="Y43" s="1021"/>
      <c r="Z43" s="1021"/>
      <c r="AA43" s="1021"/>
      <c r="AB43" s="1021"/>
      <c r="AC43" s="1021" t="s">
        <v>2457</v>
      </c>
      <c r="AD43" s="1021"/>
      <c r="AE43" s="1021"/>
      <c r="AF43" s="1021"/>
      <c r="AG43" s="1021"/>
      <c r="AH43" s="1021"/>
      <c r="AI43" s="1021"/>
      <c r="AJ43" s="1021"/>
      <c r="AK43" s="1021"/>
      <c r="AL43" s="1021"/>
      <c r="AM43" s="1021"/>
      <c r="AN43" s="1021"/>
      <c r="AO43" s="1021"/>
      <c r="AP43" s="1021" t="s">
        <v>2458</v>
      </c>
      <c r="AQ43" s="1021"/>
      <c r="AR43" s="1021"/>
      <c r="AS43" s="1021"/>
      <c r="AT43" s="1021"/>
      <c r="AU43" s="1021"/>
      <c r="AV43" s="1021"/>
      <c r="AW43" s="1021"/>
      <c r="AX43" s="1021"/>
      <c r="AY43" s="1021"/>
      <c r="AZ43" s="1021"/>
      <c r="BA43" s="1021"/>
      <c r="BB43" s="1021"/>
      <c r="BC43" s="1021" t="s">
        <v>2459</v>
      </c>
      <c r="BD43" s="1021"/>
      <c r="BE43" s="1021"/>
      <c r="BF43" s="1021"/>
      <c r="BG43" s="1021"/>
      <c r="BH43" s="1021"/>
      <c r="BI43" s="1021"/>
      <c r="BJ43" s="1021"/>
      <c r="BK43" s="1021"/>
      <c r="BL43" s="1021"/>
      <c r="BM43" s="1021"/>
      <c r="BN43" s="1021"/>
      <c r="BO43" s="1021"/>
      <c r="BP43" s="1021" t="s">
        <v>2480</v>
      </c>
      <c r="BQ43" s="1021"/>
      <c r="BR43" s="1021"/>
      <c r="BS43" s="1021"/>
      <c r="BT43" s="1021"/>
      <c r="BU43" s="1022"/>
    </row>
    <row r="44" spans="1:73" ht="15" customHeight="1">
      <c r="A44" s="1023"/>
      <c r="B44" s="1021"/>
      <c r="C44" s="1021"/>
      <c r="D44" s="1021"/>
      <c r="E44" s="1021"/>
      <c r="F44" s="1021"/>
      <c r="G44" s="1021"/>
      <c r="H44" s="1021"/>
      <c r="I44" s="1021"/>
      <c r="J44" s="1021"/>
      <c r="K44" s="1021"/>
      <c r="L44" s="1021"/>
      <c r="M44" s="1021"/>
      <c r="N44" s="1021"/>
      <c r="O44" s="1021"/>
      <c r="P44" s="1021"/>
      <c r="Q44" s="1021"/>
      <c r="R44" s="1021"/>
      <c r="S44" s="1021"/>
      <c r="T44" s="1021"/>
      <c r="U44" s="1021"/>
      <c r="V44" s="1021"/>
      <c r="W44" s="1021"/>
      <c r="X44" s="1021"/>
      <c r="Y44" s="1021"/>
      <c r="Z44" s="1021"/>
      <c r="AA44" s="1021"/>
      <c r="AB44" s="1021"/>
      <c r="AC44" s="1021" t="s">
        <v>2461</v>
      </c>
      <c r="AD44" s="1021"/>
      <c r="AE44" s="1021"/>
      <c r="AF44" s="1021"/>
      <c r="AG44" s="1021"/>
      <c r="AH44" s="1021"/>
      <c r="AI44" s="1021" t="s">
        <v>2462</v>
      </c>
      <c r="AJ44" s="1021"/>
      <c r="AK44" s="1021"/>
      <c r="AL44" s="1021"/>
      <c r="AM44" s="1021"/>
      <c r="AN44" s="1021"/>
      <c r="AO44" s="1021"/>
      <c r="AP44" s="1021" t="s">
        <v>2461</v>
      </c>
      <c r="AQ44" s="1021"/>
      <c r="AR44" s="1021"/>
      <c r="AS44" s="1021"/>
      <c r="AT44" s="1021"/>
      <c r="AU44" s="1021"/>
      <c r="AV44" s="1021" t="s">
        <v>2462</v>
      </c>
      <c r="AW44" s="1021"/>
      <c r="AX44" s="1021"/>
      <c r="AY44" s="1021"/>
      <c r="AZ44" s="1021"/>
      <c r="BA44" s="1021"/>
      <c r="BB44" s="1021"/>
      <c r="BC44" s="1021" t="s">
        <v>2461</v>
      </c>
      <c r="BD44" s="1021"/>
      <c r="BE44" s="1021"/>
      <c r="BF44" s="1021"/>
      <c r="BG44" s="1021"/>
      <c r="BH44" s="1021"/>
      <c r="BI44" s="1021" t="s">
        <v>2462</v>
      </c>
      <c r="BJ44" s="1021"/>
      <c r="BK44" s="1021"/>
      <c r="BL44" s="1021"/>
      <c r="BM44" s="1021"/>
      <c r="BN44" s="1021"/>
      <c r="BO44" s="1021"/>
      <c r="BP44" s="1021"/>
      <c r="BQ44" s="1021"/>
      <c r="BR44" s="1021"/>
      <c r="BS44" s="1021"/>
      <c r="BT44" s="1021"/>
      <c r="BU44" s="1022"/>
    </row>
    <row r="45" spans="1:73" ht="15" customHeight="1">
      <c r="A45" s="1007" t="s">
        <v>2481</v>
      </c>
      <c r="B45" s="1008"/>
      <c r="C45" s="1008"/>
      <c r="D45" s="1008"/>
      <c r="E45" s="1008"/>
      <c r="F45" s="1008"/>
      <c r="G45" s="1008"/>
      <c r="H45" s="1008"/>
      <c r="I45" s="1008"/>
      <c r="J45" s="1008"/>
      <c r="K45" s="1008"/>
      <c r="L45" s="1008"/>
      <c r="M45" s="1008"/>
      <c r="N45" s="1008"/>
      <c r="O45" s="1009"/>
      <c r="P45" s="1019"/>
      <c r="Q45" s="1005"/>
      <c r="R45" s="1005"/>
      <c r="S45" s="1020"/>
      <c r="T45" s="1019"/>
      <c r="U45" s="1005"/>
      <c r="V45" s="1005"/>
      <c r="W45" s="1020"/>
      <c r="X45" s="1019"/>
      <c r="Y45" s="1005"/>
      <c r="Z45" s="1005"/>
      <c r="AA45" s="1005"/>
      <c r="AB45" s="1020"/>
      <c r="AC45" s="1003"/>
      <c r="AD45" s="1003"/>
      <c r="AE45" s="1003"/>
      <c r="AF45" s="1003"/>
      <c r="AG45" s="1003"/>
      <c r="AH45" s="1003"/>
      <c r="AI45" s="1003"/>
      <c r="AJ45" s="1003"/>
      <c r="AK45" s="1003"/>
      <c r="AL45" s="1003"/>
      <c r="AM45" s="1003"/>
      <c r="AN45" s="1003"/>
      <c r="AO45" s="1003"/>
      <c r="AP45" s="1003"/>
      <c r="AQ45" s="1003"/>
      <c r="AR45" s="1003"/>
      <c r="AS45" s="1003"/>
      <c r="AT45" s="1003"/>
      <c r="AU45" s="1003"/>
      <c r="AV45" s="1003"/>
      <c r="AW45" s="1003"/>
      <c r="AX45" s="1003"/>
      <c r="AY45" s="1003"/>
      <c r="AZ45" s="1003"/>
      <c r="BA45" s="1003"/>
      <c r="BB45" s="1003"/>
      <c r="BC45" s="992"/>
      <c r="BD45" s="992"/>
      <c r="BE45" s="992"/>
      <c r="BF45" s="992"/>
      <c r="BG45" s="992"/>
      <c r="BH45" s="992"/>
      <c r="BI45" s="993"/>
      <c r="BJ45" s="993"/>
      <c r="BK45" s="993"/>
      <c r="BL45" s="993"/>
      <c r="BM45" s="993"/>
      <c r="BN45" s="993"/>
      <c r="BO45" s="993"/>
      <c r="BP45" s="992"/>
      <c r="BQ45" s="992"/>
      <c r="BR45" s="992"/>
      <c r="BS45" s="992"/>
      <c r="BT45" s="992"/>
      <c r="BU45" s="994"/>
    </row>
    <row r="46" spans="1:73" ht="15" customHeight="1">
      <c r="A46" s="1007" t="s">
        <v>2488</v>
      </c>
      <c r="B46" s="1008"/>
      <c r="C46" s="1008"/>
      <c r="D46" s="1008"/>
      <c r="E46" s="1008"/>
      <c r="F46" s="1008"/>
      <c r="G46" s="1008"/>
      <c r="H46" s="1008"/>
      <c r="I46" s="1008"/>
      <c r="J46" s="1008"/>
      <c r="K46" s="1008"/>
      <c r="L46" s="1008"/>
      <c r="M46" s="1008"/>
      <c r="N46" s="1008"/>
      <c r="O46" s="1009"/>
      <c r="P46" s="1019"/>
      <c r="Q46" s="1005"/>
      <c r="R46" s="1005"/>
      <c r="S46" s="1020"/>
      <c r="T46" s="992" t="s">
        <v>2483</v>
      </c>
      <c r="U46" s="992"/>
      <c r="V46" s="992"/>
      <c r="W46" s="992"/>
      <c r="X46" s="1016">
        <f>'9-2.초정밀3D구축(드론LiDAR)_설계제원'!K64</f>
        <v>0</v>
      </c>
      <c r="Y46" s="1017"/>
      <c r="Z46" s="1017"/>
      <c r="AA46" s="1017"/>
      <c r="AB46" s="1018"/>
      <c r="AC46" s="1003">
        <f>'(참고)단가표(DB구축)'!V9</f>
        <v>269088</v>
      </c>
      <c r="AD46" s="1003"/>
      <c r="AE46" s="1003"/>
      <c r="AF46" s="1003"/>
      <c r="AG46" s="1003"/>
      <c r="AH46" s="1003"/>
      <c r="AI46" s="1003">
        <f>ROUNDDOWN(X46*AC46,0)</f>
        <v>0</v>
      </c>
      <c r="AJ46" s="1003"/>
      <c r="AK46" s="1003"/>
      <c r="AL46" s="1003"/>
      <c r="AM46" s="1003"/>
      <c r="AN46" s="1003"/>
      <c r="AO46" s="1003"/>
      <c r="AP46" s="1003"/>
      <c r="AQ46" s="1003"/>
      <c r="AR46" s="1003"/>
      <c r="AS46" s="1003"/>
      <c r="AT46" s="1003"/>
      <c r="AU46" s="1003"/>
      <c r="AV46" s="1003"/>
      <c r="AW46" s="1003"/>
      <c r="AX46" s="1003"/>
      <c r="AY46" s="1003"/>
      <c r="AZ46" s="1003"/>
      <c r="BA46" s="1003"/>
      <c r="BB46" s="1003"/>
      <c r="BC46" s="992"/>
      <c r="BD46" s="992"/>
      <c r="BE46" s="992"/>
      <c r="BF46" s="992"/>
      <c r="BG46" s="992"/>
      <c r="BH46" s="992"/>
      <c r="BI46" s="993"/>
      <c r="BJ46" s="993"/>
      <c r="BK46" s="993"/>
      <c r="BL46" s="993"/>
      <c r="BM46" s="993"/>
      <c r="BN46" s="993"/>
      <c r="BO46" s="993"/>
      <c r="BP46" s="992"/>
      <c r="BQ46" s="992"/>
      <c r="BR46" s="992"/>
      <c r="BS46" s="992"/>
      <c r="BT46" s="992"/>
      <c r="BU46" s="994"/>
    </row>
    <row r="47" spans="1:73" ht="15" customHeight="1">
      <c r="A47" s="1007" t="s">
        <v>2489</v>
      </c>
      <c r="B47" s="1008"/>
      <c r="C47" s="1008"/>
      <c r="D47" s="1008"/>
      <c r="E47" s="1008"/>
      <c r="F47" s="1008"/>
      <c r="G47" s="1008"/>
      <c r="H47" s="1008"/>
      <c r="I47" s="1008"/>
      <c r="J47" s="1008"/>
      <c r="K47" s="1008"/>
      <c r="L47" s="1008"/>
      <c r="M47" s="1008"/>
      <c r="N47" s="1008"/>
      <c r="O47" s="1009"/>
      <c r="P47" s="992"/>
      <c r="Q47" s="992"/>
      <c r="R47" s="992"/>
      <c r="S47" s="992"/>
      <c r="T47" s="992" t="s">
        <v>2483</v>
      </c>
      <c r="U47" s="992"/>
      <c r="V47" s="992"/>
      <c r="W47" s="992"/>
      <c r="X47" s="1016">
        <f>'9-2.초정밀3D구축(드론LiDAR)_설계제원'!K65</f>
        <v>0.34</v>
      </c>
      <c r="Y47" s="1017"/>
      <c r="Z47" s="1017"/>
      <c r="AA47" s="1017"/>
      <c r="AB47" s="1018"/>
      <c r="AC47" s="1035">
        <f>'(참고)단가표(DB구축)'!V10</f>
        <v>234406</v>
      </c>
      <c r="AD47" s="1036"/>
      <c r="AE47" s="1036"/>
      <c r="AF47" s="1036"/>
      <c r="AG47" s="1036"/>
      <c r="AH47" s="1036"/>
      <c r="AI47" s="1003">
        <f t="shared" ref="AI47:AI48" si="0">ROUNDDOWN(X47*AC47,0)</f>
        <v>79698</v>
      </c>
      <c r="AJ47" s="1003"/>
      <c r="AK47" s="1003"/>
      <c r="AL47" s="1003"/>
      <c r="AM47" s="1003"/>
      <c r="AN47" s="1003"/>
      <c r="AO47" s="1003"/>
      <c r="AP47" s="992"/>
      <c r="AQ47" s="992"/>
      <c r="AR47" s="992"/>
      <c r="AS47" s="992"/>
      <c r="AT47" s="992"/>
      <c r="AU47" s="992"/>
      <c r="AV47" s="993"/>
      <c r="AW47" s="993"/>
      <c r="AX47" s="993"/>
      <c r="AY47" s="993"/>
      <c r="AZ47" s="993"/>
      <c r="BA47" s="993"/>
      <c r="BB47" s="993"/>
      <c r="BC47" s="992"/>
      <c r="BD47" s="992"/>
      <c r="BE47" s="992"/>
      <c r="BF47" s="992"/>
      <c r="BG47" s="992"/>
      <c r="BH47" s="992"/>
      <c r="BI47" s="993"/>
      <c r="BJ47" s="993"/>
      <c r="BK47" s="993"/>
      <c r="BL47" s="993"/>
      <c r="BM47" s="993"/>
      <c r="BN47" s="993"/>
      <c r="BO47" s="993"/>
      <c r="BP47" s="992"/>
      <c r="BQ47" s="992"/>
      <c r="BR47" s="992"/>
      <c r="BS47" s="992"/>
      <c r="BT47" s="992"/>
      <c r="BU47" s="994"/>
    </row>
    <row r="48" spans="1:73" ht="15" customHeight="1">
      <c r="A48" s="1007" t="s">
        <v>2490</v>
      </c>
      <c r="B48" s="1008"/>
      <c r="C48" s="1008"/>
      <c r="D48" s="1008"/>
      <c r="E48" s="1008"/>
      <c r="F48" s="1008"/>
      <c r="G48" s="1008"/>
      <c r="H48" s="1008"/>
      <c r="I48" s="1008"/>
      <c r="J48" s="1008"/>
      <c r="K48" s="1008"/>
      <c r="L48" s="1008"/>
      <c r="M48" s="1008"/>
      <c r="N48" s="1008"/>
      <c r="O48" s="1009"/>
      <c r="P48" s="992"/>
      <c r="Q48" s="992"/>
      <c r="R48" s="992"/>
      <c r="S48" s="992"/>
      <c r="T48" s="992" t="s">
        <v>2483</v>
      </c>
      <c r="U48" s="992"/>
      <c r="V48" s="992"/>
      <c r="W48" s="992"/>
      <c r="X48" s="1016">
        <f>'9-2.초정밀3D구축(드론LiDAR)_설계제원'!K66</f>
        <v>3.11</v>
      </c>
      <c r="Y48" s="1017"/>
      <c r="Z48" s="1017"/>
      <c r="AA48" s="1017"/>
      <c r="AB48" s="1018"/>
      <c r="AC48" s="1035">
        <f>'(참고)단가표(DB구축)'!V11</f>
        <v>197811</v>
      </c>
      <c r="AD48" s="1036"/>
      <c r="AE48" s="1036"/>
      <c r="AF48" s="1036"/>
      <c r="AG48" s="1036"/>
      <c r="AH48" s="1036"/>
      <c r="AI48" s="1003">
        <f t="shared" si="0"/>
        <v>615192</v>
      </c>
      <c r="AJ48" s="1003"/>
      <c r="AK48" s="1003"/>
      <c r="AL48" s="1003"/>
      <c r="AM48" s="1003"/>
      <c r="AN48" s="1003"/>
      <c r="AO48" s="1003"/>
      <c r="AP48" s="992"/>
      <c r="AQ48" s="992"/>
      <c r="AR48" s="992"/>
      <c r="AS48" s="992"/>
      <c r="AT48" s="992"/>
      <c r="AU48" s="992"/>
      <c r="AV48" s="993"/>
      <c r="AW48" s="993"/>
      <c r="AX48" s="993"/>
      <c r="AY48" s="993"/>
      <c r="AZ48" s="993"/>
      <c r="BA48" s="993"/>
      <c r="BB48" s="993"/>
      <c r="BC48" s="992"/>
      <c r="BD48" s="992"/>
      <c r="BE48" s="992"/>
      <c r="BF48" s="992"/>
      <c r="BG48" s="992"/>
      <c r="BH48" s="992"/>
      <c r="BI48" s="993"/>
      <c r="BJ48" s="993"/>
      <c r="BK48" s="993"/>
      <c r="BL48" s="993"/>
      <c r="BM48" s="993"/>
      <c r="BN48" s="993"/>
      <c r="BO48" s="993"/>
      <c r="BP48" s="992"/>
      <c r="BQ48" s="992"/>
      <c r="BR48" s="992"/>
      <c r="BS48" s="992"/>
      <c r="BT48" s="992"/>
      <c r="BU48" s="994"/>
    </row>
    <row r="49" spans="1:73" ht="15" customHeight="1">
      <c r="A49" s="998" t="s">
        <v>2491</v>
      </c>
      <c r="B49" s="999"/>
      <c r="C49" s="999"/>
      <c r="D49" s="999"/>
      <c r="E49" s="999"/>
      <c r="F49" s="999"/>
      <c r="G49" s="999"/>
      <c r="H49" s="999"/>
      <c r="I49" s="999"/>
      <c r="J49" s="999"/>
      <c r="K49" s="999"/>
      <c r="L49" s="999"/>
      <c r="M49" s="999"/>
      <c r="N49" s="999"/>
      <c r="O49" s="999"/>
      <c r="P49" s="992"/>
      <c r="Q49" s="992"/>
      <c r="R49" s="992"/>
      <c r="S49" s="992"/>
      <c r="T49" s="992"/>
      <c r="U49" s="992"/>
      <c r="V49" s="992"/>
      <c r="W49" s="992"/>
      <c r="X49" s="992"/>
      <c r="Y49" s="992"/>
      <c r="Z49" s="992"/>
      <c r="AA49" s="992"/>
      <c r="AB49" s="992"/>
      <c r="AC49" s="992"/>
      <c r="AD49" s="992"/>
      <c r="AE49" s="992"/>
      <c r="AF49" s="992"/>
      <c r="AG49" s="992"/>
      <c r="AH49" s="992"/>
      <c r="AI49" s="993"/>
      <c r="AJ49" s="993"/>
      <c r="AK49" s="993"/>
      <c r="AL49" s="993"/>
      <c r="AM49" s="993"/>
      <c r="AN49" s="993"/>
      <c r="AO49" s="993"/>
      <c r="AP49" s="992"/>
      <c r="AQ49" s="992"/>
      <c r="AR49" s="992"/>
      <c r="AS49" s="992"/>
      <c r="AT49" s="992"/>
      <c r="AU49" s="992"/>
      <c r="AV49" s="993"/>
      <c r="AW49" s="993"/>
      <c r="AX49" s="993"/>
      <c r="AY49" s="993"/>
      <c r="AZ49" s="993"/>
      <c r="BA49" s="993"/>
      <c r="BB49" s="993"/>
      <c r="BC49" s="992"/>
      <c r="BD49" s="992"/>
      <c r="BE49" s="992"/>
      <c r="BF49" s="992"/>
      <c r="BG49" s="992"/>
      <c r="BH49" s="992"/>
      <c r="BI49" s="993"/>
      <c r="BJ49" s="993"/>
      <c r="BK49" s="993"/>
      <c r="BL49" s="993"/>
      <c r="BM49" s="993"/>
      <c r="BN49" s="993"/>
      <c r="BO49" s="993"/>
      <c r="BP49" s="992"/>
      <c r="BQ49" s="992"/>
      <c r="BR49" s="992"/>
      <c r="BS49" s="992"/>
      <c r="BT49" s="992"/>
      <c r="BU49" s="994"/>
    </row>
    <row r="50" spans="1:73" ht="15" customHeight="1">
      <c r="A50" s="1007" t="s">
        <v>2492</v>
      </c>
      <c r="B50" s="1008"/>
      <c r="C50" s="1008"/>
      <c r="D50" s="1008"/>
      <c r="E50" s="1008"/>
      <c r="F50" s="1008"/>
      <c r="G50" s="1008"/>
      <c r="H50" s="1008"/>
      <c r="I50" s="1008"/>
      <c r="J50" s="1008"/>
      <c r="K50" s="1008"/>
      <c r="L50" s="1008"/>
      <c r="M50" s="1008"/>
      <c r="N50" s="1008"/>
      <c r="O50" s="1009"/>
      <c r="P50" s="1013"/>
      <c r="Q50" s="1014"/>
      <c r="R50" s="1014"/>
      <c r="S50" s="1015"/>
      <c r="T50" s="992" t="s">
        <v>2493</v>
      </c>
      <c r="U50" s="992"/>
      <c r="V50" s="992"/>
      <c r="W50" s="992"/>
      <c r="X50" s="1010">
        <f>'9-2.초정밀3D구축(드론LiDAR)_설계제원'!K97+'9-2.초정밀3D구축(드론LiDAR)_설계제원'!K98</f>
        <v>2.08</v>
      </c>
      <c r="Y50" s="1011"/>
      <c r="Z50" s="1011"/>
      <c r="AA50" s="1011"/>
      <c r="AB50" s="1012"/>
      <c r="AC50" s="1000"/>
      <c r="AD50" s="1001"/>
      <c r="AE50" s="1001"/>
      <c r="AF50" s="1001"/>
      <c r="AG50" s="1001"/>
      <c r="AH50" s="1002"/>
      <c r="AI50" s="1000"/>
      <c r="AJ50" s="1001"/>
      <c r="AK50" s="1001"/>
      <c r="AL50" s="1001"/>
      <c r="AM50" s="1001"/>
      <c r="AN50" s="1001"/>
      <c r="AO50" s="1002"/>
      <c r="AP50" s="1000"/>
      <c r="AQ50" s="1001"/>
      <c r="AR50" s="1001"/>
      <c r="AS50" s="1001"/>
      <c r="AT50" s="1001"/>
      <c r="AU50" s="1002"/>
      <c r="AV50" s="1000"/>
      <c r="AW50" s="1001"/>
      <c r="AX50" s="1001"/>
      <c r="AY50" s="1001"/>
      <c r="AZ50" s="1001"/>
      <c r="BA50" s="1001"/>
      <c r="BB50" s="1002"/>
      <c r="BC50" s="1000">
        <f>'9-2.초정밀3D구축(드론LiDAR)_설계제원'!K68</f>
        <v>0</v>
      </c>
      <c r="BD50" s="1001"/>
      <c r="BE50" s="1001"/>
      <c r="BF50" s="1001"/>
      <c r="BG50" s="1001"/>
      <c r="BH50" s="1002"/>
      <c r="BI50" s="1003">
        <f>X50*BC50</f>
        <v>0</v>
      </c>
      <c r="BJ50" s="1003"/>
      <c r="BK50" s="1003"/>
      <c r="BL50" s="1003"/>
      <c r="BM50" s="1003"/>
      <c r="BN50" s="1003"/>
      <c r="BO50" s="1003"/>
      <c r="BP50" s="1004"/>
      <c r="BQ50" s="1005"/>
      <c r="BR50" s="1005"/>
      <c r="BS50" s="1005"/>
      <c r="BT50" s="1005"/>
      <c r="BU50" s="1006"/>
    </row>
    <row r="51" spans="1:73" ht="15" customHeight="1">
      <c r="A51" s="1007" t="s">
        <v>2494</v>
      </c>
      <c r="B51" s="1008"/>
      <c r="C51" s="1008"/>
      <c r="D51" s="1008"/>
      <c r="E51" s="1008"/>
      <c r="F51" s="1008"/>
      <c r="G51" s="1008"/>
      <c r="H51" s="1008"/>
      <c r="I51" s="1008"/>
      <c r="J51" s="1008"/>
      <c r="K51" s="1008"/>
      <c r="L51" s="1008"/>
      <c r="M51" s="1008"/>
      <c r="N51" s="1008"/>
      <c r="O51" s="1009"/>
      <c r="P51" s="1013"/>
      <c r="Q51" s="1014"/>
      <c r="R51" s="1014"/>
      <c r="S51" s="1015"/>
      <c r="T51" s="992" t="s">
        <v>2493</v>
      </c>
      <c r="U51" s="992"/>
      <c r="V51" s="992"/>
      <c r="W51" s="992"/>
      <c r="X51" s="1010">
        <f>X50</f>
        <v>2.08</v>
      </c>
      <c r="Y51" s="1011"/>
      <c r="Z51" s="1011"/>
      <c r="AA51" s="1011"/>
      <c r="AB51" s="1012"/>
      <c r="AC51" s="1000"/>
      <c r="AD51" s="1001"/>
      <c r="AE51" s="1001"/>
      <c r="AF51" s="1001"/>
      <c r="AG51" s="1001"/>
      <c r="AH51" s="1002"/>
      <c r="AI51" s="1000"/>
      <c r="AJ51" s="1001"/>
      <c r="AK51" s="1001"/>
      <c r="AL51" s="1001"/>
      <c r="AM51" s="1001"/>
      <c r="AN51" s="1001"/>
      <c r="AO51" s="1002"/>
      <c r="AP51" s="1000"/>
      <c r="AQ51" s="1001"/>
      <c r="AR51" s="1001"/>
      <c r="AS51" s="1001"/>
      <c r="AT51" s="1001"/>
      <c r="AU51" s="1002"/>
      <c r="AV51" s="1000"/>
      <c r="AW51" s="1001"/>
      <c r="AX51" s="1001"/>
      <c r="AY51" s="1001"/>
      <c r="AZ51" s="1001"/>
      <c r="BA51" s="1001"/>
      <c r="BB51" s="1002"/>
      <c r="BC51" s="1000">
        <f>'9-2.초정밀3D구축(드론LiDAR)_설계제원'!K70</f>
        <v>0</v>
      </c>
      <c r="BD51" s="1001"/>
      <c r="BE51" s="1001"/>
      <c r="BF51" s="1001"/>
      <c r="BG51" s="1001"/>
      <c r="BH51" s="1002"/>
      <c r="BI51" s="1003">
        <f t="shared" ref="BI51" si="1">X51*BC51</f>
        <v>0</v>
      </c>
      <c r="BJ51" s="1003"/>
      <c r="BK51" s="1003"/>
      <c r="BL51" s="1003"/>
      <c r="BM51" s="1003"/>
      <c r="BN51" s="1003"/>
      <c r="BO51" s="1003"/>
      <c r="BP51" s="1004"/>
      <c r="BQ51" s="1005"/>
      <c r="BR51" s="1005"/>
      <c r="BS51" s="1005"/>
      <c r="BT51" s="1005"/>
      <c r="BU51" s="1006"/>
    </row>
    <row r="52" spans="1:73" ht="15" customHeight="1">
      <c r="A52" s="1007"/>
      <c r="B52" s="1008"/>
      <c r="C52" s="1008"/>
      <c r="D52" s="1008"/>
      <c r="E52" s="1008"/>
      <c r="F52" s="1008"/>
      <c r="G52" s="1008"/>
      <c r="H52" s="1008"/>
      <c r="I52" s="1008"/>
      <c r="J52" s="1008"/>
      <c r="K52" s="1008"/>
      <c r="L52" s="1008"/>
      <c r="M52" s="1008"/>
      <c r="N52" s="1008"/>
      <c r="O52" s="1009"/>
      <c r="P52" s="992"/>
      <c r="Q52" s="992"/>
      <c r="R52" s="992"/>
      <c r="S52" s="992"/>
      <c r="T52" s="992"/>
      <c r="U52" s="992"/>
      <c r="V52" s="992"/>
      <c r="W52" s="992"/>
      <c r="X52" s="1010"/>
      <c r="Y52" s="1011"/>
      <c r="Z52" s="1011"/>
      <c r="AA52" s="1011"/>
      <c r="AB52" s="1012"/>
      <c r="AC52" s="992"/>
      <c r="AD52" s="992"/>
      <c r="AE52" s="992"/>
      <c r="AF52" s="992"/>
      <c r="AG52" s="992"/>
      <c r="AH52" s="992"/>
      <c r="AI52" s="993"/>
      <c r="AJ52" s="993"/>
      <c r="AK52" s="993"/>
      <c r="AL52" s="993"/>
      <c r="AM52" s="993"/>
      <c r="AN52" s="993"/>
      <c r="AO52" s="993"/>
      <c r="AP52" s="992"/>
      <c r="AQ52" s="992"/>
      <c r="AR52" s="992"/>
      <c r="AS52" s="992"/>
      <c r="AT52" s="992"/>
      <c r="AU52" s="992"/>
      <c r="AV52" s="993"/>
      <c r="AW52" s="993"/>
      <c r="AX52" s="993"/>
      <c r="AY52" s="993"/>
      <c r="AZ52" s="993"/>
      <c r="BA52" s="993"/>
      <c r="BB52" s="993"/>
      <c r="BC52" s="1000"/>
      <c r="BD52" s="1001"/>
      <c r="BE52" s="1001"/>
      <c r="BF52" s="1001"/>
      <c r="BG52" s="1001"/>
      <c r="BH52" s="1002"/>
      <c r="BI52" s="1003"/>
      <c r="BJ52" s="1003"/>
      <c r="BK52" s="1003"/>
      <c r="BL52" s="1003"/>
      <c r="BM52" s="1003"/>
      <c r="BN52" s="1003"/>
      <c r="BO52" s="1003"/>
      <c r="BP52" s="992"/>
      <c r="BQ52" s="992"/>
      <c r="BR52" s="992"/>
      <c r="BS52" s="992"/>
      <c r="BT52" s="992"/>
      <c r="BU52" s="994"/>
    </row>
    <row r="53" spans="1:73" ht="15" customHeight="1">
      <c r="A53" s="998"/>
      <c r="B53" s="999"/>
      <c r="C53" s="999"/>
      <c r="D53" s="999"/>
      <c r="E53" s="999"/>
      <c r="F53" s="999"/>
      <c r="G53" s="999"/>
      <c r="H53" s="999"/>
      <c r="I53" s="999"/>
      <c r="J53" s="999"/>
      <c r="K53" s="999"/>
      <c r="L53" s="999"/>
      <c r="M53" s="999"/>
      <c r="N53" s="999"/>
      <c r="O53" s="999"/>
      <c r="P53" s="992"/>
      <c r="Q53" s="992"/>
      <c r="R53" s="992"/>
      <c r="S53" s="992"/>
      <c r="T53" s="992"/>
      <c r="U53" s="992"/>
      <c r="V53" s="992"/>
      <c r="W53" s="992"/>
      <c r="X53" s="992"/>
      <c r="Y53" s="992"/>
      <c r="Z53" s="992"/>
      <c r="AA53" s="992"/>
      <c r="AB53" s="992"/>
      <c r="AC53" s="992"/>
      <c r="AD53" s="992"/>
      <c r="AE53" s="992"/>
      <c r="AF53" s="992"/>
      <c r="AG53" s="992"/>
      <c r="AH53" s="992"/>
      <c r="AI53" s="993"/>
      <c r="AJ53" s="993"/>
      <c r="AK53" s="993"/>
      <c r="AL53" s="993"/>
      <c r="AM53" s="993"/>
      <c r="AN53" s="993"/>
      <c r="AO53" s="993"/>
      <c r="AP53" s="992"/>
      <c r="AQ53" s="992"/>
      <c r="AR53" s="992"/>
      <c r="AS53" s="992"/>
      <c r="AT53" s="992"/>
      <c r="AU53" s="992"/>
      <c r="AV53" s="993"/>
      <c r="AW53" s="993"/>
      <c r="AX53" s="993"/>
      <c r="AY53" s="993"/>
      <c r="AZ53" s="993"/>
      <c r="BA53" s="993"/>
      <c r="BB53" s="993"/>
      <c r="BC53" s="992"/>
      <c r="BD53" s="992"/>
      <c r="BE53" s="992"/>
      <c r="BF53" s="992"/>
      <c r="BG53" s="992"/>
      <c r="BH53" s="992"/>
      <c r="BI53" s="993"/>
      <c r="BJ53" s="993"/>
      <c r="BK53" s="993"/>
      <c r="BL53" s="993"/>
      <c r="BM53" s="993"/>
      <c r="BN53" s="993"/>
      <c r="BO53" s="993"/>
      <c r="BP53" s="992"/>
      <c r="BQ53" s="992"/>
      <c r="BR53" s="992"/>
      <c r="BS53" s="992"/>
      <c r="BT53" s="992"/>
      <c r="BU53" s="994"/>
    </row>
    <row r="54" spans="1:73" ht="15" customHeight="1">
      <c r="A54" s="998"/>
      <c r="B54" s="999"/>
      <c r="C54" s="999"/>
      <c r="D54" s="999"/>
      <c r="E54" s="999"/>
      <c r="F54" s="999"/>
      <c r="G54" s="999"/>
      <c r="H54" s="999"/>
      <c r="I54" s="999"/>
      <c r="J54" s="999"/>
      <c r="K54" s="999"/>
      <c r="L54" s="999"/>
      <c r="M54" s="999"/>
      <c r="N54" s="999"/>
      <c r="O54" s="999"/>
      <c r="P54" s="992"/>
      <c r="Q54" s="992"/>
      <c r="R54" s="992"/>
      <c r="S54" s="992"/>
      <c r="T54" s="992"/>
      <c r="U54" s="992"/>
      <c r="V54" s="992"/>
      <c r="W54" s="992"/>
      <c r="X54" s="992"/>
      <c r="Y54" s="992"/>
      <c r="Z54" s="992"/>
      <c r="AA54" s="992"/>
      <c r="AB54" s="992"/>
      <c r="AC54" s="992"/>
      <c r="AD54" s="992"/>
      <c r="AE54" s="992"/>
      <c r="AF54" s="992"/>
      <c r="AG54" s="992"/>
      <c r="AH54" s="992"/>
      <c r="AI54" s="993"/>
      <c r="AJ54" s="993"/>
      <c r="AK54" s="993"/>
      <c r="AL54" s="993"/>
      <c r="AM54" s="993"/>
      <c r="AN54" s="993"/>
      <c r="AO54" s="993"/>
      <c r="AP54" s="992"/>
      <c r="AQ54" s="992"/>
      <c r="AR54" s="992"/>
      <c r="AS54" s="992"/>
      <c r="AT54" s="992"/>
      <c r="AU54" s="992"/>
      <c r="AV54" s="993"/>
      <c r="AW54" s="993"/>
      <c r="AX54" s="993"/>
      <c r="AY54" s="993"/>
      <c r="AZ54" s="993"/>
      <c r="BA54" s="993"/>
      <c r="BB54" s="993"/>
      <c r="BC54" s="992"/>
      <c r="BD54" s="992"/>
      <c r="BE54" s="992"/>
      <c r="BF54" s="992"/>
      <c r="BG54" s="992"/>
      <c r="BH54" s="992"/>
      <c r="BI54" s="993"/>
      <c r="BJ54" s="993"/>
      <c r="BK54" s="993"/>
      <c r="BL54" s="993"/>
      <c r="BM54" s="993"/>
      <c r="BN54" s="993"/>
      <c r="BO54" s="993"/>
      <c r="BP54" s="992"/>
      <c r="BQ54" s="992"/>
      <c r="BR54" s="992"/>
      <c r="BS54" s="992"/>
      <c r="BT54" s="992"/>
      <c r="BU54" s="994"/>
    </row>
    <row r="55" spans="1:73" ht="15" customHeight="1">
      <c r="A55" s="998"/>
      <c r="B55" s="999"/>
      <c r="C55" s="999"/>
      <c r="D55" s="999"/>
      <c r="E55" s="999"/>
      <c r="F55" s="999"/>
      <c r="G55" s="999"/>
      <c r="H55" s="999"/>
      <c r="I55" s="999"/>
      <c r="J55" s="999"/>
      <c r="K55" s="999"/>
      <c r="L55" s="999"/>
      <c r="M55" s="999"/>
      <c r="N55" s="999"/>
      <c r="O55" s="999"/>
      <c r="P55" s="992"/>
      <c r="Q55" s="992"/>
      <c r="R55" s="992"/>
      <c r="S55" s="992"/>
      <c r="T55" s="992"/>
      <c r="U55" s="992"/>
      <c r="V55" s="992"/>
      <c r="W55" s="992"/>
      <c r="X55" s="992"/>
      <c r="Y55" s="992"/>
      <c r="Z55" s="992"/>
      <c r="AA55" s="992"/>
      <c r="AB55" s="992"/>
      <c r="AC55" s="992"/>
      <c r="AD55" s="992"/>
      <c r="AE55" s="992"/>
      <c r="AF55" s="992"/>
      <c r="AG55" s="992"/>
      <c r="AH55" s="992"/>
      <c r="AI55" s="993"/>
      <c r="AJ55" s="993"/>
      <c r="AK55" s="993"/>
      <c r="AL55" s="993"/>
      <c r="AM55" s="993"/>
      <c r="AN55" s="993"/>
      <c r="AO55" s="993"/>
      <c r="AP55" s="992"/>
      <c r="AQ55" s="992"/>
      <c r="AR55" s="992"/>
      <c r="AS55" s="992"/>
      <c r="AT55" s="992"/>
      <c r="AU55" s="992"/>
      <c r="AV55" s="993"/>
      <c r="AW55" s="993"/>
      <c r="AX55" s="993"/>
      <c r="AY55" s="993"/>
      <c r="AZ55" s="993"/>
      <c r="BA55" s="993"/>
      <c r="BB55" s="993"/>
      <c r="BC55" s="992"/>
      <c r="BD55" s="992"/>
      <c r="BE55" s="992"/>
      <c r="BF55" s="992"/>
      <c r="BG55" s="992"/>
      <c r="BH55" s="992"/>
      <c r="BI55" s="993"/>
      <c r="BJ55" s="993"/>
      <c r="BK55" s="993"/>
      <c r="BL55" s="993"/>
      <c r="BM55" s="993"/>
      <c r="BN55" s="993"/>
      <c r="BO55" s="993"/>
      <c r="BP55" s="992"/>
      <c r="BQ55" s="992"/>
      <c r="BR55" s="992"/>
      <c r="BS55" s="992"/>
      <c r="BT55" s="992"/>
      <c r="BU55" s="994"/>
    </row>
    <row r="56" spans="1:73" ht="15" customHeight="1">
      <c r="A56" s="998"/>
      <c r="B56" s="999"/>
      <c r="C56" s="999"/>
      <c r="D56" s="999"/>
      <c r="E56" s="999"/>
      <c r="F56" s="999"/>
      <c r="G56" s="999"/>
      <c r="H56" s="999"/>
      <c r="I56" s="999"/>
      <c r="J56" s="999"/>
      <c r="K56" s="999"/>
      <c r="L56" s="999"/>
      <c r="M56" s="999"/>
      <c r="N56" s="999"/>
      <c r="O56" s="999"/>
      <c r="P56" s="992"/>
      <c r="Q56" s="992"/>
      <c r="R56" s="992"/>
      <c r="S56" s="992"/>
      <c r="T56" s="992"/>
      <c r="U56" s="992"/>
      <c r="V56" s="992"/>
      <c r="W56" s="992"/>
      <c r="X56" s="992"/>
      <c r="Y56" s="992"/>
      <c r="Z56" s="992"/>
      <c r="AA56" s="992"/>
      <c r="AB56" s="992"/>
      <c r="AC56" s="992"/>
      <c r="AD56" s="992"/>
      <c r="AE56" s="992"/>
      <c r="AF56" s="992"/>
      <c r="AG56" s="992"/>
      <c r="AH56" s="992"/>
      <c r="AI56" s="993"/>
      <c r="AJ56" s="993"/>
      <c r="AK56" s="993"/>
      <c r="AL56" s="993"/>
      <c r="AM56" s="993"/>
      <c r="AN56" s="993"/>
      <c r="AO56" s="993"/>
      <c r="AP56" s="992"/>
      <c r="AQ56" s="992"/>
      <c r="AR56" s="992"/>
      <c r="AS56" s="992"/>
      <c r="AT56" s="992"/>
      <c r="AU56" s="992"/>
      <c r="AV56" s="993"/>
      <c r="AW56" s="993"/>
      <c r="AX56" s="993"/>
      <c r="AY56" s="993"/>
      <c r="AZ56" s="993"/>
      <c r="BA56" s="993"/>
      <c r="BB56" s="993"/>
      <c r="BC56" s="992"/>
      <c r="BD56" s="992"/>
      <c r="BE56" s="992"/>
      <c r="BF56" s="992"/>
      <c r="BG56" s="992"/>
      <c r="BH56" s="992"/>
      <c r="BI56" s="993"/>
      <c r="BJ56" s="993"/>
      <c r="BK56" s="993"/>
      <c r="BL56" s="993"/>
      <c r="BM56" s="993"/>
      <c r="BN56" s="993"/>
      <c r="BO56" s="993"/>
      <c r="BP56" s="992"/>
      <c r="BQ56" s="992"/>
      <c r="BR56" s="992"/>
      <c r="BS56" s="992"/>
      <c r="BT56" s="992"/>
      <c r="BU56" s="994"/>
    </row>
    <row r="57" spans="1:73" ht="15" customHeight="1">
      <c r="A57" s="998"/>
      <c r="B57" s="999"/>
      <c r="C57" s="999"/>
      <c r="D57" s="999"/>
      <c r="E57" s="999"/>
      <c r="F57" s="999"/>
      <c r="G57" s="999"/>
      <c r="H57" s="999"/>
      <c r="I57" s="999"/>
      <c r="J57" s="999"/>
      <c r="K57" s="999"/>
      <c r="L57" s="999"/>
      <c r="M57" s="999"/>
      <c r="N57" s="999"/>
      <c r="O57" s="999"/>
      <c r="P57" s="992"/>
      <c r="Q57" s="992"/>
      <c r="R57" s="992"/>
      <c r="S57" s="992"/>
      <c r="T57" s="992"/>
      <c r="U57" s="992"/>
      <c r="V57" s="992"/>
      <c r="W57" s="992"/>
      <c r="X57" s="992"/>
      <c r="Y57" s="992"/>
      <c r="Z57" s="992"/>
      <c r="AA57" s="992"/>
      <c r="AB57" s="992"/>
      <c r="AC57" s="992"/>
      <c r="AD57" s="992"/>
      <c r="AE57" s="992"/>
      <c r="AF57" s="992"/>
      <c r="AG57" s="992"/>
      <c r="AH57" s="992"/>
      <c r="AI57" s="993"/>
      <c r="AJ57" s="993"/>
      <c r="AK57" s="993"/>
      <c r="AL57" s="993"/>
      <c r="AM57" s="993"/>
      <c r="AN57" s="993"/>
      <c r="AO57" s="993"/>
      <c r="AP57" s="992"/>
      <c r="AQ57" s="992"/>
      <c r="AR57" s="992"/>
      <c r="AS57" s="992"/>
      <c r="AT57" s="992"/>
      <c r="AU57" s="992"/>
      <c r="AV57" s="993"/>
      <c r="AW57" s="993"/>
      <c r="AX57" s="993"/>
      <c r="AY57" s="993"/>
      <c r="AZ57" s="993"/>
      <c r="BA57" s="993"/>
      <c r="BB57" s="993"/>
      <c r="BC57" s="992"/>
      <c r="BD57" s="992"/>
      <c r="BE57" s="992"/>
      <c r="BF57" s="992"/>
      <c r="BG57" s="992"/>
      <c r="BH57" s="992"/>
      <c r="BI57" s="993"/>
      <c r="BJ57" s="993"/>
      <c r="BK57" s="993"/>
      <c r="BL57" s="993"/>
      <c r="BM57" s="993"/>
      <c r="BN57" s="993"/>
      <c r="BO57" s="993"/>
      <c r="BP57" s="992"/>
      <c r="BQ57" s="992"/>
      <c r="BR57" s="992"/>
      <c r="BS57" s="992"/>
      <c r="BT57" s="992"/>
      <c r="BU57" s="994"/>
    </row>
    <row r="58" spans="1:73" ht="15" customHeight="1">
      <c r="A58" s="998"/>
      <c r="B58" s="999"/>
      <c r="C58" s="999"/>
      <c r="D58" s="999"/>
      <c r="E58" s="999"/>
      <c r="F58" s="999"/>
      <c r="G58" s="999"/>
      <c r="H58" s="999"/>
      <c r="I58" s="999"/>
      <c r="J58" s="999"/>
      <c r="K58" s="999"/>
      <c r="L58" s="999"/>
      <c r="M58" s="999"/>
      <c r="N58" s="999"/>
      <c r="O58" s="999"/>
      <c r="P58" s="992"/>
      <c r="Q58" s="992"/>
      <c r="R58" s="992"/>
      <c r="S58" s="992"/>
      <c r="T58" s="992"/>
      <c r="U58" s="992"/>
      <c r="V58" s="992"/>
      <c r="W58" s="992"/>
      <c r="X58" s="992"/>
      <c r="Y58" s="992"/>
      <c r="Z58" s="992"/>
      <c r="AA58" s="992"/>
      <c r="AB58" s="992"/>
      <c r="AC58" s="992"/>
      <c r="AD58" s="992"/>
      <c r="AE58" s="992"/>
      <c r="AF58" s="992"/>
      <c r="AG58" s="992"/>
      <c r="AH58" s="992"/>
      <c r="AI58" s="993"/>
      <c r="AJ58" s="993"/>
      <c r="AK58" s="993"/>
      <c r="AL58" s="993"/>
      <c r="AM58" s="993"/>
      <c r="AN58" s="993"/>
      <c r="AO58" s="993"/>
      <c r="AP58" s="992"/>
      <c r="AQ58" s="992"/>
      <c r="AR58" s="992"/>
      <c r="AS58" s="992"/>
      <c r="AT58" s="992"/>
      <c r="AU58" s="992"/>
      <c r="AV58" s="993"/>
      <c r="AW58" s="993"/>
      <c r="AX58" s="993"/>
      <c r="AY58" s="993"/>
      <c r="AZ58" s="993"/>
      <c r="BA58" s="993"/>
      <c r="BB58" s="993"/>
      <c r="BC58" s="992"/>
      <c r="BD58" s="992"/>
      <c r="BE58" s="992"/>
      <c r="BF58" s="992"/>
      <c r="BG58" s="992"/>
      <c r="BH58" s="992"/>
      <c r="BI58" s="993"/>
      <c r="BJ58" s="993"/>
      <c r="BK58" s="993"/>
      <c r="BL58" s="993"/>
      <c r="BM58" s="993"/>
      <c r="BN58" s="993"/>
      <c r="BO58" s="993"/>
      <c r="BP58" s="992"/>
      <c r="BQ58" s="992"/>
      <c r="BR58" s="992"/>
      <c r="BS58" s="992"/>
      <c r="BT58" s="992"/>
      <c r="BU58" s="994"/>
    </row>
    <row r="59" spans="1:73" ht="15" customHeight="1">
      <c r="A59" s="998"/>
      <c r="B59" s="999"/>
      <c r="C59" s="999"/>
      <c r="D59" s="999"/>
      <c r="E59" s="999"/>
      <c r="F59" s="999"/>
      <c r="G59" s="999"/>
      <c r="H59" s="999"/>
      <c r="I59" s="999"/>
      <c r="J59" s="999"/>
      <c r="K59" s="999"/>
      <c r="L59" s="999"/>
      <c r="M59" s="999"/>
      <c r="N59" s="999"/>
      <c r="O59" s="999"/>
      <c r="P59" s="992"/>
      <c r="Q59" s="992"/>
      <c r="R59" s="992"/>
      <c r="S59" s="992"/>
      <c r="T59" s="992"/>
      <c r="U59" s="992"/>
      <c r="V59" s="992"/>
      <c r="W59" s="992"/>
      <c r="X59" s="992"/>
      <c r="Y59" s="992"/>
      <c r="Z59" s="992"/>
      <c r="AA59" s="992"/>
      <c r="AB59" s="992"/>
      <c r="AC59" s="992"/>
      <c r="AD59" s="992"/>
      <c r="AE59" s="992"/>
      <c r="AF59" s="992"/>
      <c r="AG59" s="992"/>
      <c r="AH59" s="992"/>
      <c r="AI59" s="993"/>
      <c r="AJ59" s="993"/>
      <c r="AK59" s="993"/>
      <c r="AL59" s="993"/>
      <c r="AM59" s="993"/>
      <c r="AN59" s="993"/>
      <c r="AO59" s="993"/>
      <c r="AP59" s="992"/>
      <c r="AQ59" s="992"/>
      <c r="AR59" s="992"/>
      <c r="AS59" s="992"/>
      <c r="AT59" s="992"/>
      <c r="AU59" s="992"/>
      <c r="AV59" s="993"/>
      <c r="AW59" s="993"/>
      <c r="AX59" s="993"/>
      <c r="AY59" s="993"/>
      <c r="AZ59" s="993"/>
      <c r="BA59" s="993"/>
      <c r="BB59" s="993"/>
      <c r="BC59" s="992"/>
      <c r="BD59" s="992"/>
      <c r="BE59" s="992"/>
      <c r="BF59" s="992"/>
      <c r="BG59" s="992"/>
      <c r="BH59" s="992"/>
      <c r="BI59" s="993"/>
      <c r="BJ59" s="993"/>
      <c r="BK59" s="993"/>
      <c r="BL59" s="993"/>
      <c r="BM59" s="993"/>
      <c r="BN59" s="993"/>
      <c r="BO59" s="993"/>
      <c r="BP59" s="992"/>
      <c r="BQ59" s="992"/>
      <c r="BR59" s="992"/>
      <c r="BS59" s="992"/>
      <c r="BT59" s="992"/>
      <c r="BU59" s="994"/>
    </row>
    <row r="60" spans="1:73" ht="15" customHeight="1">
      <c r="A60" s="998"/>
      <c r="B60" s="999"/>
      <c r="C60" s="999"/>
      <c r="D60" s="999"/>
      <c r="E60" s="999"/>
      <c r="F60" s="999"/>
      <c r="G60" s="999"/>
      <c r="H60" s="999"/>
      <c r="I60" s="999"/>
      <c r="J60" s="999"/>
      <c r="K60" s="999"/>
      <c r="L60" s="999"/>
      <c r="M60" s="999"/>
      <c r="N60" s="999"/>
      <c r="O60" s="999"/>
      <c r="P60" s="992"/>
      <c r="Q60" s="992"/>
      <c r="R60" s="992"/>
      <c r="S60" s="992"/>
      <c r="T60" s="992"/>
      <c r="U60" s="992"/>
      <c r="V60" s="992"/>
      <c r="W60" s="992"/>
      <c r="X60" s="992"/>
      <c r="Y60" s="992"/>
      <c r="Z60" s="992"/>
      <c r="AA60" s="992"/>
      <c r="AB60" s="992"/>
      <c r="AC60" s="992"/>
      <c r="AD60" s="992"/>
      <c r="AE60" s="992"/>
      <c r="AF60" s="992"/>
      <c r="AG60" s="992"/>
      <c r="AH60" s="992"/>
      <c r="AI60" s="993"/>
      <c r="AJ60" s="993"/>
      <c r="AK60" s="993"/>
      <c r="AL60" s="993"/>
      <c r="AM60" s="993"/>
      <c r="AN60" s="993"/>
      <c r="AO60" s="993"/>
      <c r="AP60" s="992"/>
      <c r="AQ60" s="992"/>
      <c r="AR60" s="992"/>
      <c r="AS60" s="992"/>
      <c r="AT60" s="992"/>
      <c r="AU60" s="992"/>
      <c r="AV60" s="993"/>
      <c r="AW60" s="993"/>
      <c r="AX60" s="993"/>
      <c r="AY60" s="993"/>
      <c r="AZ60" s="993"/>
      <c r="BA60" s="993"/>
      <c r="BB60" s="993"/>
      <c r="BC60" s="992"/>
      <c r="BD60" s="992"/>
      <c r="BE60" s="992"/>
      <c r="BF60" s="992"/>
      <c r="BG60" s="992"/>
      <c r="BH60" s="992"/>
      <c r="BI60" s="993"/>
      <c r="BJ60" s="993"/>
      <c r="BK60" s="993"/>
      <c r="BL60" s="993"/>
      <c r="BM60" s="993"/>
      <c r="BN60" s="993"/>
      <c r="BO60" s="993"/>
      <c r="BP60" s="992"/>
      <c r="BQ60" s="992"/>
      <c r="BR60" s="992"/>
      <c r="BS60" s="992"/>
      <c r="BT60" s="992"/>
      <c r="BU60" s="994"/>
    </row>
    <row r="61" spans="1:73" ht="15" customHeight="1">
      <c r="A61" s="998"/>
      <c r="B61" s="999"/>
      <c r="C61" s="999"/>
      <c r="D61" s="999"/>
      <c r="E61" s="999"/>
      <c r="F61" s="999"/>
      <c r="G61" s="999"/>
      <c r="H61" s="999"/>
      <c r="I61" s="999"/>
      <c r="J61" s="999"/>
      <c r="K61" s="999"/>
      <c r="L61" s="999"/>
      <c r="M61" s="999"/>
      <c r="N61" s="999"/>
      <c r="O61" s="999"/>
      <c r="P61" s="992"/>
      <c r="Q61" s="992"/>
      <c r="R61" s="992"/>
      <c r="S61" s="992"/>
      <c r="T61" s="992"/>
      <c r="U61" s="992"/>
      <c r="V61" s="992"/>
      <c r="W61" s="992"/>
      <c r="X61" s="992"/>
      <c r="Y61" s="992"/>
      <c r="Z61" s="992"/>
      <c r="AA61" s="992"/>
      <c r="AB61" s="992"/>
      <c r="AC61" s="992"/>
      <c r="AD61" s="992"/>
      <c r="AE61" s="992"/>
      <c r="AF61" s="992"/>
      <c r="AG61" s="992"/>
      <c r="AH61" s="992"/>
      <c r="AI61" s="993"/>
      <c r="AJ61" s="993"/>
      <c r="AK61" s="993"/>
      <c r="AL61" s="993"/>
      <c r="AM61" s="993"/>
      <c r="AN61" s="993"/>
      <c r="AO61" s="993"/>
      <c r="AP61" s="992"/>
      <c r="AQ61" s="992"/>
      <c r="AR61" s="992"/>
      <c r="AS61" s="992"/>
      <c r="AT61" s="992"/>
      <c r="AU61" s="992"/>
      <c r="AV61" s="993"/>
      <c r="AW61" s="993"/>
      <c r="AX61" s="993"/>
      <c r="AY61" s="993"/>
      <c r="AZ61" s="993"/>
      <c r="BA61" s="993"/>
      <c r="BB61" s="993"/>
      <c r="BC61" s="992"/>
      <c r="BD61" s="992"/>
      <c r="BE61" s="992"/>
      <c r="BF61" s="992"/>
      <c r="BG61" s="992"/>
      <c r="BH61" s="992"/>
      <c r="BI61" s="993"/>
      <c r="BJ61" s="993"/>
      <c r="BK61" s="993"/>
      <c r="BL61" s="993"/>
      <c r="BM61" s="993"/>
      <c r="BN61" s="993"/>
      <c r="BO61" s="993"/>
      <c r="BP61" s="992"/>
      <c r="BQ61" s="992"/>
      <c r="BR61" s="992"/>
      <c r="BS61" s="992"/>
      <c r="BT61" s="992"/>
      <c r="BU61" s="994"/>
    </row>
    <row r="62" spans="1:73" ht="15" customHeight="1">
      <c r="A62" s="998"/>
      <c r="B62" s="999"/>
      <c r="C62" s="999"/>
      <c r="D62" s="999"/>
      <c r="E62" s="999"/>
      <c r="F62" s="999"/>
      <c r="G62" s="999"/>
      <c r="H62" s="999"/>
      <c r="I62" s="999"/>
      <c r="J62" s="999"/>
      <c r="K62" s="999"/>
      <c r="L62" s="999"/>
      <c r="M62" s="999"/>
      <c r="N62" s="999"/>
      <c r="O62" s="999"/>
      <c r="P62" s="992"/>
      <c r="Q62" s="992"/>
      <c r="R62" s="992"/>
      <c r="S62" s="992"/>
      <c r="T62" s="992"/>
      <c r="U62" s="992"/>
      <c r="V62" s="992"/>
      <c r="W62" s="992"/>
      <c r="X62" s="992"/>
      <c r="Y62" s="992"/>
      <c r="Z62" s="992"/>
      <c r="AA62" s="992"/>
      <c r="AB62" s="992"/>
      <c r="AC62" s="992"/>
      <c r="AD62" s="992"/>
      <c r="AE62" s="992"/>
      <c r="AF62" s="992"/>
      <c r="AG62" s="992"/>
      <c r="AH62" s="992"/>
      <c r="AI62" s="993"/>
      <c r="AJ62" s="993"/>
      <c r="AK62" s="993"/>
      <c r="AL62" s="993"/>
      <c r="AM62" s="993"/>
      <c r="AN62" s="993"/>
      <c r="AO62" s="993"/>
      <c r="AP62" s="992"/>
      <c r="AQ62" s="992"/>
      <c r="AR62" s="992"/>
      <c r="AS62" s="992"/>
      <c r="AT62" s="992"/>
      <c r="AU62" s="992"/>
      <c r="AV62" s="993"/>
      <c r="AW62" s="993"/>
      <c r="AX62" s="993"/>
      <c r="AY62" s="993"/>
      <c r="AZ62" s="993"/>
      <c r="BA62" s="993"/>
      <c r="BB62" s="993"/>
      <c r="BC62" s="992"/>
      <c r="BD62" s="992"/>
      <c r="BE62" s="992"/>
      <c r="BF62" s="992"/>
      <c r="BG62" s="992"/>
      <c r="BH62" s="992"/>
      <c r="BI62" s="993"/>
      <c r="BJ62" s="993"/>
      <c r="BK62" s="993"/>
      <c r="BL62" s="993"/>
      <c r="BM62" s="993"/>
      <c r="BN62" s="993"/>
      <c r="BO62" s="993"/>
      <c r="BP62" s="992"/>
      <c r="BQ62" s="992"/>
      <c r="BR62" s="992"/>
      <c r="BS62" s="992"/>
      <c r="BT62" s="992"/>
      <c r="BU62" s="994"/>
    </row>
    <row r="63" spans="1:73" ht="15" customHeight="1">
      <c r="A63" s="998"/>
      <c r="B63" s="999"/>
      <c r="C63" s="999"/>
      <c r="D63" s="999"/>
      <c r="E63" s="999"/>
      <c r="F63" s="999"/>
      <c r="G63" s="999"/>
      <c r="H63" s="999"/>
      <c r="I63" s="999"/>
      <c r="J63" s="999"/>
      <c r="K63" s="999"/>
      <c r="L63" s="999"/>
      <c r="M63" s="999"/>
      <c r="N63" s="999"/>
      <c r="O63" s="999"/>
      <c r="P63" s="992"/>
      <c r="Q63" s="992"/>
      <c r="R63" s="992"/>
      <c r="S63" s="992"/>
      <c r="T63" s="992"/>
      <c r="U63" s="992"/>
      <c r="V63" s="992"/>
      <c r="W63" s="992"/>
      <c r="X63" s="992"/>
      <c r="Y63" s="992"/>
      <c r="Z63" s="992"/>
      <c r="AA63" s="992"/>
      <c r="AB63" s="992"/>
      <c r="AC63" s="992"/>
      <c r="AD63" s="992"/>
      <c r="AE63" s="992"/>
      <c r="AF63" s="992"/>
      <c r="AG63" s="992"/>
      <c r="AH63" s="992"/>
      <c r="AI63" s="993"/>
      <c r="AJ63" s="993"/>
      <c r="AK63" s="993"/>
      <c r="AL63" s="993"/>
      <c r="AM63" s="993"/>
      <c r="AN63" s="993"/>
      <c r="AO63" s="993"/>
      <c r="AP63" s="992"/>
      <c r="AQ63" s="992"/>
      <c r="AR63" s="992"/>
      <c r="AS63" s="992"/>
      <c r="AT63" s="992"/>
      <c r="AU63" s="992"/>
      <c r="AV63" s="993"/>
      <c r="AW63" s="993"/>
      <c r="AX63" s="993"/>
      <c r="AY63" s="993"/>
      <c r="AZ63" s="993"/>
      <c r="BA63" s="993"/>
      <c r="BB63" s="993"/>
      <c r="BC63" s="992"/>
      <c r="BD63" s="992"/>
      <c r="BE63" s="992"/>
      <c r="BF63" s="992"/>
      <c r="BG63" s="992"/>
      <c r="BH63" s="992"/>
      <c r="BI63" s="993"/>
      <c r="BJ63" s="993"/>
      <c r="BK63" s="993"/>
      <c r="BL63" s="993"/>
      <c r="BM63" s="993"/>
      <c r="BN63" s="993"/>
      <c r="BO63" s="993"/>
      <c r="BP63" s="992"/>
      <c r="BQ63" s="992"/>
      <c r="BR63" s="992"/>
      <c r="BS63" s="992"/>
      <c r="BT63" s="992"/>
      <c r="BU63" s="994"/>
    </row>
    <row r="64" spans="1:73" ht="15" customHeight="1">
      <c r="A64" s="998"/>
      <c r="B64" s="999"/>
      <c r="C64" s="999"/>
      <c r="D64" s="999"/>
      <c r="E64" s="999"/>
      <c r="F64" s="999"/>
      <c r="G64" s="999"/>
      <c r="H64" s="999"/>
      <c r="I64" s="999"/>
      <c r="J64" s="999"/>
      <c r="K64" s="999"/>
      <c r="L64" s="999"/>
      <c r="M64" s="999"/>
      <c r="N64" s="999"/>
      <c r="O64" s="999"/>
      <c r="P64" s="992"/>
      <c r="Q64" s="992"/>
      <c r="R64" s="992"/>
      <c r="S64" s="992"/>
      <c r="T64" s="992"/>
      <c r="U64" s="992"/>
      <c r="V64" s="992"/>
      <c r="W64" s="992"/>
      <c r="X64" s="992"/>
      <c r="Y64" s="992"/>
      <c r="Z64" s="992"/>
      <c r="AA64" s="992"/>
      <c r="AB64" s="992"/>
      <c r="AC64" s="992"/>
      <c r="AD64" s="992"/>
      <c r="AE64" s="992"/>
      <c r="AF64" s="992"/>
      <c r="AG64" s="992"/>
      <c r="AH64" s="992"/>
      <c r="AI64" s="993"/>
      <c r="AJ64" s="993"/>
      <c r="AK64" s="993"/>
      <c r="AL64" s="993"/>
      <c r="AM64" s="993"/>
      <c r="AN64" s="993"/>
      <c r="AO64" s="993"/>
      <c r="AP64" s="992"/>
      <c r="AQ64" s="992"/>
      <c r="AR64" s="992"/>
      <c r="AS64" s="992"/>
      <c r="AT64" s="992"/>
      <c r="AU64" s="992"/>
      <c r="AV64" s="993"/>
      <c r="AW64" s="993"/>
      <c r="AX64" s="993"/>
      <c r="AY64" s="993"/>
      <c r="AZ64" s="993"/>
      <c r="BA64" s="993"/>
      <c r="BB64" s="993"/>
      <c r="BC64" s="992"/>
      <c r="BD64" s="992"/>
      <c r="BE64" s="992"/>
      <c r="BF64" s="992"/>
      <c r="BG64" s="992"/>
      <c r="BH64" s="992"/>
      <c r="BI64" s="993"/>
      <c r="BJ64" s="993"/>
      <c r="BK64" s="993"/>
      <c r="BL64" s="993"/>
      <c r="BM64" s="993"/>
      <c r="BN64" s="993"/>
      <c r="BO64" s="993"/>
      <c r="BP64" s="992"/>
      <c r="BQ64" s="992"/>
      <c r="BR64" s="992"/>
      <c r="BS64" s="992"/>
      <c r="BT64" s="992"/>
      <c r="BU64" s="994"/>
    </row>
    <row r="65" spans="1:73" ht="15" customHeight="1">
      <c r="A65" s="998"/>
      <c r="B65" s="999"/>
      <c r="C65" s="999"/>
      <c r="D65" s="999"/>
      <c r="E65" s="999"/>
      <c r="F65" s="999"/>
      <c r="G65" s="999"/>
      <c r="H65" s="999"/>
      <c r="I65" s="999"/>
      <c r="J65" s="999"/>
      <c r="K65" s="999"/>
      <c r="L65" s="999"/>
      <c r="M65" s="999"/>
      <c r="N65" s="999"/>
      <c r="O65" s="999"/>
      <c r="P65" s="992"/>
      <c r="Q65" s="992"/>
      <c r="R65" s="992"/>
      <c r="S65" s="992"/>
      <c r="T65" s="992"/>
      <c r="U65" s="992"/>
      <c r="V65" s="992"/>
      <c r="W65" s="992"/>
      <c r="X65" s="992"/>
      <c r="Y65" s="992"/>
      <c r="Z65" s="992"/>
      <c r="AA65" s="992"/>
      <c r="AB65" s="992"/>
      <c r="AC65" s="992"/>
      <c r="AD65" s="992"/>
      <c r="AE65" s="992"/>
      <c r="AF65" s="992"/>
      <c r="AG65" s="992"/>
      <c r="AH65" s="992"/>
      <c r="AI65" s="993"/>
      <c r="AJ65" s="993"/>
      <c r="AK65" s="993"/>
      <c r="AL65" s="993"/>
      <c r="AM65" s="993"/>
      <c r="AN65" s="993"/>
      <c r="AO65" s="993"/>
      <c r="AP65" s="992"/>
      <c r="AQ65" s="992"/>
      <c r="AR65" s="992"/>
      <c r="AS65" s="992"/>
      <c r="AT65" s="992"/>
      <c r="AU65" s="992"/>
      <c r="AV65" s="993"/>
      <c r="AW65" s="993"/>
      <c r="AX65" s="993"/>
      <c r="AY65" s="993"/>
      <c r="AZ65" s="993"/>
      <c r="BA65" s="993"/>
      <c r="BB65" s="993"/>
      <c r="BC65" s="992"/>
      <c r="BD65" s="992"/>
      <c r="BE65" s="992"/>
      <c r="BF65" s="992"/>
      <c r="BG65" s="992"/>
      <c r="BH65" s="992"/>
      <c r="BI65" s="993"/>
      <c r="BJ65" s="993"/>
      <c r="BK65" s="993"/>
      <c r="BL65" s="993"/>
      <c r="BM65" s="993"/>
      <c r="BN65" s="993"/>
      <c r="BO65" s="993"/>
      <c r="BP65" s="992"/>
      <c r="BQ65" s="992"/>
      <c r="BR65" s="992"/>
      <c r="BS65" s="992"/>
      <c r="BT65" s="992"/>
      <c r="BU65" s="994"/>
    </row>
    <row r="66" spans="1:73" ht="15" customHeight="1">
      <c r="A66" s="998"/>
      <c r="B66" s="999"/>
      <c r="C66" s="999"/>
      <c r="D66" s="999"/>
      <c r="E66" s="999"/>
      <c r="F66" s="999"/>
      <c r="G66" s="999"/>
      <c r="H66" s="999"/>
      <c r="I66" s="999"/>
      <c r="J66" s="999"/>
      <c r="K66" s="999"/>
      <c r="L66" s="999"/>
      <c r="M66" s="999"/>
      <c r="N66" s="999"/>
      <c r="O66" s="999"/>
      <c r="P66" s="992"/>
      <c r="Q66" s="992"/>
      <c r="R66" s="992"/>
      <c r="S66" s="992"/>
      <c r="T66" s="992"/>
      <c r="U66" s="992"/>
      <c r="V66" s="992"/>
      <c r="W66" s="992"/>
      <c r="X66" s="992"/>
      <c r="Y66" s="992"/>
      <c r="Z66" s="992"/>
      <c r="AA66" s="992"/>
      <c r="AB66" s="992"/>
      <c r="AC66" s="992"/>
      <c r="AD66" s="992"/>
      <c r="AE66" s="992"/>
      <c r="AF66" s="992"/>
      <c r="AG66" s="992"/>
      <c r="AH66" s="992"/>
      <c r="AI66" s="993"/>
      <c r="AJ66" s="993"/>
      <c r="AK66" s="993"/>
      <c r="AL66" s="993"/>
      <c r="AM66" s="993"/>
      <c r="AN66" s="993"/>
      <c r="AO66" s="993"/>
      <c r="AP66" s="992"/>
      <c r="AQ66" s="992"/>
      <c r="AR66" s="992"/>
      <c r="AS66" s="992"/>
      <c r="AT66" s="992"/>
      <c r="AU66" s="992"/>
      <c r="AV66" s="993"/>
      <c r="AW66" s="993"/>
      <c r="AX66" s="993"/>
      <c r="AY66" s="993"/>
      <c r="AZ66" s="993"/>
      <c r="BA66" s="993"/>
      <c r="BB66" s="993"/>
      <c r="BC66" s="992"/>
      <c r="BD66" s="992"/>
      <c r="BE66" s="992"/>
      <c r="BF66" s="992"/>
      <c r="BG66" s="992"/>
      <c r="BH66" s="992"/>
      <c r="BI66" s="993"/>
      <c r="BJ66" s="993"/>
      <c r="BK66" s="993"/>
      <c r="BL66" s="993"/>
      <c r="BM66" s="993"/>
      <c r="BN66" s="993"/>
      <c r="BO66" s="993"/>
      <c r="BP66" s="992"/>
      <c r="BQ66" s="992"/>
      <c r="BR66" s="992"/>
      <c r="BS66" s="992"/>
      <c r="BT66" s="992"/>
      <c r="BU66" s="994"/>
    </row>
    <row r="67" spans="1:73" ht="15" customHeight="1">
      <c r="A67" s="998"/>
      <c r="B67" s="999"/>
      <c r="C67" s="999"/>
      <c r="D67" s="999"/>
      <c r="E67" s="999"/>
      <c r="F67" s="999"/>
      <c r="G67" s="999"/>
      <c r="H67" s="999"/>
      <c r="I67" s="999"/>
      <c r="J67" s="999"/>
      <c r="K67" s="999"/>
      <c r="L67" s="999"/>
      <c r="M67" s="999"/>
      <c r="N67" s="999"/>
      <c r="O67" s="999"/>
      <c r="P67" s="992"/>
      <c r="Q67" s="992"/>
      <c r="R67" s="992"/>
      <c r="S67" s="992"/>
      <c r="T67" s="992"/>
      <c r="U67" s="992"/>
      <c r="V67" s="992"/>
      <c r="W67" s="992"/>
      <c r="X67" s="992"/>
      <c r="Y67" s="992"/>
      <c r="Z67" s="992"/>
      <c r="AA67" s="992"/>
      <c r="AB67" s="992"/>
      <c r="AC67" s="992"/>
      <c r="AD67" s="992"/>
      <c r="AE67" s="992"/>
      <c r="AF67" s="992"/>
      <c r="AG67" s="992"/>
      <c r="AH67" s="992"/>
      <c r="AI67" s="993"/>
      <c r="AJ67" s="993"/>
      <c r="AK67" s="993"/>
      <c r="AL67" s="993"/>
      <c r="AM67" s="993"/>
      <c r="AN67" s="993"/>
      <c r="AO67" s="993"/>
      <c r="AP67" s="992"/>
      <c r="AQ67" s="992"/>
      <c r="AR67" s="992"/>
      <c r="AS67" s="992"/>
      <c r="AT67" s="992"/>
      <c r="AU67" s="992"/>
      <c r="AV67" s="993"/>
      <c r="AW67" s="993"/>
      <c r="AX67" s="993"/>
      <c r="AY67" s="993"/>
      <c r="AZ67" s="993"/>
      <c r="BA67" s="993"/>
      <c r="BB67" s="993"/>
      <c r="BC67" s="992"/>
      <c r="BD67" s="992"/>
      <c r="BE67" s="992"/>
      <c r="BF67" s="992"/>
      <c r="BG67" s="992"/>
      <c r="BH67" s="992"/>
      <c r="BI67" s="993"/>
      <c r="BJ67" s="993"/>
      <c r="BK67" s="993"/>
      <c r="BL67" s="993"/>
      <c r="BM67" s="993"/>
      <c r="BN67" s="993"/>
      <c r="BO67" s="993"/>
      <c r="BP67" s="992"/>
      <c r="BQ67" s="992"/>
      <c r="BR67" s="992"/>
      <c r="BS67" s="992"/>
      <c r="BT67" s="992"/>
      <c r="BU67" s="994"/>
    </row>
    <row r="68" spans="1:73" ht="15" customHeight="1" thickBot="1">
      <c r="A68" s="995" t="s">
        <v>2486</v>
      </c>
      <c r="B68" s="996"/>
      <c r="C68" s="996"/>
      <c r="D68" s="996"/>
      <c r="E68" s="996"/>
      <c r="F68" s="996"/>
      <c r="G68" s="996"/>
      <c r="H68" s="996"/>
      <c r="I68" s="996"/>
      <c r="J68" s="996"/>
      <c r="K68" s="996"/>
      <c r="L68" s="996"/>
      <c r="M68" s="996"/>
      <c r="N68" s="996"/>
      <c r="O68" s="997"/>
      <c r="P68" s="990"/>
      <c r="Q68" s="990"/>
      <c r="R68" s="990"/>
      <c r="S68" s="990"/>
      <c r="T68" s="990"/>
      <c r="U68" s="990"/>
      <c r="V68" s="990"/>
      <c r="W68" s="990"/>
      <c r="X68" s="990"/>
      <c r="Y68" s="990"/>
      <c r="Z68" s="990"/>
      <c r="AA68" s="990"/>
      <c r="AB68" s="990"/>
      <c r="AC68" s="990"/>
      <c r="AD68" s="990"/>
      <c r="AE68" s="990"/>
      <c r="AF68" s="990"/>
      <c r="AG68" s="990"/>
      <c r="AH68" s="990"/>
      <c r="AI68" s="989">
        <f>SUM(AI45:AO67)</f>
        <v>694890</v>
      </c>
      <c r="AJ68" s="989"/>
      <c r="AK68" s="989"/>
      <c r="AL68" s="989"/>
      <c r="AM68" s="989"/>
      <c r="AN68" s="989"/>
      <c r="AO68" s="989"/>
      <c r="AP68" s="990"/>
      <c r="AQ68" s="990"/>
      <c r="AR68" s="990"/>
      <c r="AS68" s="990"/>
      <c r="AT68" s="990"/>
      <c r="AU68" s="990"/>
      <c r="AV68" s="989">
        <f>SUM(AV45:BB67)</f>
        <v>0</v>
      </c>
      <c r="AW68" s="989"/>
      <c r="AX68" s="989"/>
      <c r="AY68" s="989"/>
      <c r="AZ68" s="989"/>
      <c r="BA68" s="989"/>
      <c r="BB68" s="989"/>
      <c r="BC68" s="990"/>
      <c r="BD68" s="990"/>
      <c r="BE68" s="990"/>
      <c r="BF68" s="990"/>
      <c r="BG68" s="990"/>
      <c r="BH68" s="990"/>
      <c r="BI68" s="989">
        <f>SUM(BI45:BO67)</f>
        <v>0</v>
      </c>
      <c r="BJ68" s="989"/>
      <c r="BK68" s="989"/>
      <c r="BL68" s="989"/>
      <c r="BM68" s="989"/>
      <c r="BN68" s="989"/>
      <c r="BO68" s="989"/>
      <c r="BP68" s="990"/>
      <c r="BQ68" s="990"/>
      <c r="BR68" s="990"/>
      <c r="BS68" s="990"/>
      <c r="BT68" s="990"/>
      <c r="BU68" s="991"/>
    </row>
    <row r="69" spans="1:73" ht="15" customHeight="1">
      <c r="A69" s="1027" t="s">
        <v>2466</v>
      </c>
      <c r="B69" s="1028"/>
      <c r="C69" s="1028"/>
      <c r="D69" s="1028"/>
      <c r="E69" s="1028"/>
      <c r="F69" s="1028"/>
      <c r="G69" s="1028"/>
      <c r="H69" s="1028"/>
      <c r="I69" s="1028"/>
      <c r="J69" s="1028"/>
      <c r="K69" s="1028"/>
      <c r="L69" s="1028"/>
      <c r="M69" s="1028"/>
      <c r="N69" s="1028"/>
      <c r="O69" s="1028"/>
      <c r="P69" s="1028"/>
      <c r="Q69" s="1028"/>
      <c r="R69" s="1028"/>
      <c r="S69" s="1028"/>
      <c r="T69" s="1028"/>
      <c r="U69" s="1028"/>
      <c r="V69" s="1028"/>
      <c r="W69" s="1028"/>
      <c r="X69" s="1028"/>
      <c r="Y69" s="1028"/>
      <c r="Z69" s="1028"/>
      <c r="AA69" s="1028"/>
      <c r="AB69" s="1028"/>
      <c r="AC69" s="1028"/>
      <c r="AD69" s="1028"/>
      <c r="AE69" s="1028"/>
      <c r="AF69" s="1028"/>
      <c r="AG69" s="1028"/>
      <c r="AH69" s="1028"/>
      <c r="AI69" s="1028"/>
      <c r="AJ69" s="1028"/>
      <c r="AK69" s="1028"/>
      <c r="AL69" s="1028"/>
      <c r="AM69" s="1028"/>
      <c r="AN69" s="1028"/>
      <c r="AO69" s="1028"/>
      <c r="AP69" s="1028"/>
      <c r="AQ69" s="1028"/>
      <c r="AR69" s="1028"/>
      <c r="AS69" s="1028"/>
      <c r="AT69" s="1028"/>
      <c r="AU69" s="1028"/>
      <c r="AV69" s="1028"/>
      <c r="AW69" s="1028"/>
      <c r="AX69" s="1028"/>
      <c r="AY69" s="1028"/>
      <c r="AZ69" s="1028"/>
      <c r="BA69" s="1028"/>
      <c r="BB69" s="1028"/>
      <c r="BC69" s="1028"/>
      <c r="BD69" s="1028"/>
      <c r="BE69" s="1028"/>
      <c r="BF69" s="1028"/>
      <c r="BG69" s="1028"/>
      <c r="BH69" s="1028"/>
      <c r="BI69" s="1028"/>
      <c r="BJ69" s="1028"/>
      <c r="BK69" s="1028"/>
      <c r="BL69" s="1028"/>
      <c r="BM69" s="1028"/>
      <c r="BN69" s="1028"/>
      <c r="BO69" s="1028"/>
      <c r="BP69" s="1028"/>
      <c r="BQ69" s="1028"/>
      <c r="BR69" s="1028"/>
      <c r="BS69" s="1028"/>
      <c r="BT69" s="1028"/>
      <c r="BU69" s="1029"/>
    </row>
    <row r="70" spans="1:73" ht="15" customHeight="1">
      <c r="A70" s="1030"/>
      <c r="B70" s="1031"/>
      <c r="C70" s="1031"/>
      <c r="D70" s="1031"/>
      <c r="E70" s="1031"/>
      <c r="F70" s="1031"/>
      <c r="G70" s="1031"/>
      <c r="H70" s="1031"/>
      <c r="I70" s="1031"/>
      <c r="J70" s="1031"/>
      <c r="K70" s="1031"/>
      <c r="L70" s="1031"/>
      <c r="M70" s="1031"/>
      <c r="N70" s="1031"/>
      <c r="O70" s="1031"/>
      <c r="P70" s="1031"/>
      <c r="Q70" s="1031"/>
      <c r="R70" s="1031"/>
      <c r="S70" s="1031"/>
      <c r="T70" s="1031"/>
      <c r="U70" s="1031"/>
      <c r="V70" s="1031"/>
      <c r="W70" s="1031"/>
      <c r="X70" s="1031"/>
      <c r="Y70" s="1031"/>
      <c r="Z70" s="1031"/>
      <c r="AA70" s="1031"/>
      <c r="AB70" s="1031"/>
      <c r="AC70" s="1031"/>
      <c r="AD70" s="1031"/>
      <c r="AE70" s="1031"/>
      <c r="AF70" s="1031"/>
      <c r="AG70" s="1031"/>
      <c r="AH70" s="1031"/>
      <c r="AI70" s="1031"/>
      <c r="AJ70" s="1031"/>
      <c r="AK70" s="1031"/>
      <c r="AL70" s="1031"/>
      <c r="AM70" s="1031"/>
      <c r="AN70" s="1031"/>
      <c r="AO70" s="1031"/>
      <c r="AP70" s="1031"/>
      <c r="AQ70" s="1031"/>
      <c r="AR70" s="1031"/>
      <c r="AS70" s="1031"/>
      <c r="AT70" s="1031"/>
      <c r="AU70" s="1031"/>
      <c r="AV70" s="1031"/>
      <c r="AW70" s="1031"/>
      <c r="AX70" s="1031"/>
      <c r="AY70" s="1031"/>
      <c r="AZ70" s="1031"/>
      <c r="BA70" s="1031"/>
      <c r="BB70" s="1031"/>
      <c r="BC70" s="1031"/>
      <c r="BD70" s="1031"/>
      <c r="BE70" s="1031"/>
      <c r="BF70" s="1031"/>
      <c r="BG70" s="1031"/>
      <c r="BH70" s="1031"/>
      <c r="BI70" s="1031"/>
      <c r="BJ70" s="1031"/>
      <c r="BK70" s="1031"/>
      <c r="BL70" s="1031"/>
      <c r="BM70" s="1031"/>
      <c r="BN70" s="1031"/>
      <c r="BO70" s="1031"/>
      <c r="BP70" s="1031"/>
      <c r="BQ70" s="1031"/>
      <c r="BR70" s="1031"/>
      <c r="BS70" s="1031"/>
      <c r="BT70" s="1031"/>
      <c r="BU70" s="1032"/>
    </row>
    <row r="71" spans="1:73" ht="15" customHeight="1">
      <c r="A71" s="1030"/>
      <c r="B71" s="1031"/>
      <c r="C71" s="1031"/>
      <c r="D71" s="1031"/>
      <c r="E71" s="1031"/>
      <c r="F71" s="1031"/>
      <c r="G71" s="1031"/>
      <c r="H71" s="1031"/>
      <c r="I71" s="1031"/>
      <c r="J71" s="1031"/>
      <c r="K71" s="1031"/>
      <c r="L71" s="1031"/>
      <c r="M71" s="1031"/>
      <c r="N71" s="1031"/>
      <c r="O71" s="1031"/>
      <c r="P71" s="1031"/>
      <c r="Q71" s="1031"/>
      <c r="R71" s="1031"/>
      <c r="S71" s="1031"/>
      <c r="T71" s="1031"/>
      <c r="U71" s="1031"/>
      <c r="V71" s="1031"/>
      <c r="W71" s="1031"/>
      <c r="X71" s="1031"/>
      <c r="Y71" s="1031"/>
      <c r="Z71" s="1031"/>
      <c r="AA71" s="1031"/>
      <c r="AB71" s="1031"/>
      <c r="AC71" s="1031"/>
      <c r="AD71" s="1031"/>
      <c r="AE71" s="1031"/>
      <c r="AF71" s="1031"/>
      <c r="AG71" s="1031"/>
      <c r="AH71" s="1031"/>
      <c r="AI71" s="1031"/>
      <c r="AJ71" s="1031"/>
      <c r="AK71" s="1031"/>
      <c r="AL71" s="1031"/>
      <c r="AM71" s="1031"/>
      <c r="AN71" s="1031"/>
      <c r="AO71" s="1031"/>
      <c r="AP71" s="1031"/>
      <c r="AQ71" s="1031"/>
      <c r="AR71" s="1031"/>
      <c r="AS71" s="1031"/>
      <c r="AT71" s="1031"/>
      <c r="AU71" s="1031"/>
      <c r="AV71" s="1031"/>
      <c r="AW71" s="1031"/>
      <c r="AX71" s="1031"/>
      <c r="AY71" s="1031"/>
      <c r="AZ71" s="1031"/>
      <c r="BA71" s="1031"/>
      <c r="BB71" s="1031"/>
      <c r="BC71" s="1031"/>
      <c r="BD71" s="1031"/>
      <c r="BE71" s="1031"/>
      <c r="BF71" s="1031"/>
      <c r="BG71" s="1031"/>
      <c r="BH71" s="1031"/>
      <c r="BI71" s="1031"/>
      <c r="BJ71" s="1031"/>
      <c r="BK71" s="1031"/>
      <c r="BL71" s="1031"/>
      <c r="BM71" s="1031"/>
      <c r="BN71" s="1031"/>
      <c r="BO71" s="1031"/>
      <c r="BP71" s="1031"/>
      <c r="BQ71" s="1031"/>
      <c r="BR71" s="1031"/>
      <c r="BS71" s="1031"/>
      <c r="BT71" s="1031"/>
      <c r="BU71" s="1032"/>
    </row>
    <row r="72" spans="1:73" ht="15" customHeight="1">
      <c r="A72" s="369"/>
      <c r="B72" s="370"/>
      <c r="C72" s="370"/>
      <c r="D72" s="370"/>
      <c r="E72" s="370"/>
      <c r="F72" s="370"/>
      <c r="G72" s="370"/>
      <c r="H72" s="370"/>
      <c r="I72" s="370"/>
      <c r="J72" s="370"/>
      <c r="K72" s="370"/>
      <c r="L72" s="370"/>
      <c r="M72" s="370"/>
      <c r="N72" s="370"/>
      <c r="O72" s="370"/>
      <c r="P72" s="370"/>
      <c r="Q72" s="370"/>
      <c r="R72" s="370"/>
      <c r="S72" s="370"/>
      <c r="T72" s="370"/>
      <c r="U72" s="370"/>
      <c r="V72" s="370"/>
      <c r="W72" s="370"/>
      <c r="X72" s="370"/>
      <c r="Y72" s="370"/>
      <c r="Z72" s="370"/>
      <c r="AA72" s="370"/>
      <c r="AB72" s="370"/>
      <c r="AC72" s="370"/>
      <c r="AD72" s="370"/>
      <c r="AE72" s="370"/>
      <c r="AF72" s="370"/>
      <c r="AG72" s="370"/>
      <c r="AH72" s="370"/>
      <c r="AI72" s="370"/>
      <c r="AJ72" s="370"/>
      <c r="AK72" s="370"/>
      <c r="AL72" s="370"/>
      <c r="AM72" s="370"/>
      <c r="AN72" s="370"/>
      <c r="AO72" s="370"/>
      <c r="AP72" s="370"/>
      <c r="AQ72" s="370"/>
      <c r="AR72" s="370"/>
      <c r="AS72" s="370"/>
      <c r="AT72" s="370"/>
      <c r="AU72" s="370"/>
      <c r="AV72" s="370"/>
      <c r="AW72" s="370"/>
      <c r="AX72" s="370"/>
      <c r="AY72" s="370"/>
      <c r="AZ72" s="370"/>
      <c r="BA72" s="370"/>
      <c r="BB72" s="370"/>
      <c r="BC72" s="370"/>
      <c r="BD72" s="370"/>
      <c r="BE72" s="370"/>
      <c r="BF72" s="370"/>
      <c r="BG72" s="370"/>
      <c r="BH72" s="370"/>
      <c r="BI72" s="370"/>
      <c r="BJ72" s="370"/>
      <c r="BK72" s="370"/>
      <c r="BL72" s="370"/>
      <c r="BM72" s="370"/>
      <c r="BN72" s="370"/>
      <c r="BO72" s="370"/>
      <c r="BP72" s="370"/>
      <c r="BQ72" s="370"/>
      <c r="BR72" s="370"/>
      <c r="BS72" s="370"/>
      <c r="BT72" s="370"/>
      <c r="BU72" s="371"/>
    </row>
    <row r="73" spans="1:73" ht="15" customHeight="1">
      <c r="A73" s="369"/>
      <c r="B73" s="1024" t="s">
        <v>2467</v>
      </c>
      <c r="C73" s="1024"/>
      <c r="D73" s="1024"/>
      <c r="E73" s="1024"/>
      <c r="F73" s="1024"/>
      <c r="G73" s="1024"/>
      <c r="H73" s="372" t="s">
        <v>2468</v>
      </c>
      <c r="I73" s="1033" t="s">
        <v>2469</v>
      </c>
      <c r="J73" s="1033"/>
      <c r="K73" s="1033"/>
      <c r="L73" s="1033"/>
      <c r="M73" s="1033"/>
      <c r="N73" s="1033"/>
      <c r="O73" s="1033"/>
      <c r="P73" s="1033"/>
      <c r="Q73" s="1033"/>
      <c r="R73" s="1033"/>
      <c r="S73" s="1033"/>
      <c r="T73" s="1033"/>
      <c r="U73" s="1033"/>
      <c r="V73" s="1033"/>
      <c r="W73" s="1033"/>
      <c r="X73" s="1033"/>
      <c r="Y73" s="1033"/>
      <c r="Z73" s="370"/>
      <c r="AA73" s="370"/>
      <c r="AB73" s="370"/>
      <c r="AC73" s="370"/>
      <c r="AD73" s="370"/>
      <c r="AE73" s="370"/>
      <c r="AF73" s="370"/>
      <c r="AG73" s="370"/>
      <c r="AH73" s="370"/>
      <c r="AI73" s="370"/>
      <c r="AJ73" s="370"/>
      <c r="AK73" s="370"/>
      <c r="AL73" s="370"/>
      <c r="AM73" s="370"/>
      <c r="AN73" s="370"/>
      <c r="AO73" s="370"/>
      <c r="AP73" s="370"/>
      <c r="AQ73" s="370"/>
      <c r="AR73" s="370"/>
      <c r="AS73" s="370"/>
      <c r="AT73" s="370"/>
      <c r="AU73" s="370"/>
      <c r="AV73" s="370"/>
      <c r="AW73" s="370"/>
      <c r="AX73" s="370"/>
      <c r="AY73" s="370"/>
      <c r="AZ73" s="370"/>
      <c r="BA73" s="370"/>
      <c r="BB73" s="370"/>
      <c r="BC73" s="370"/>
      <c r="BD73" s="370"/>
      <c r="BE73" s="370"/>
      <c r="BF73" s="370"/>
      <c r="BG73" s="370"/>
      <c r="BH73" s="370"/>
      <c r="BI73" s="370"/>
      <c r="BJ73" s="370"/>
      <c r="BK73" s="370"/>
      <c r="BL73" s="370"/>
      <c r="BM73" s="370"/>
      <c r="BN73" s="370"/>
      <c r="BO73" s="370"/>
      <c r="BP73" s="370"/>
      <c r="BQ73" s="370"/>
      <c r="BR73" s="370"/>
      <c r="BS73" s="370"/>
      <c r="BT73" s="370"/>
      <c r="BU73" s="371"/>
    </row>
    <row r="74" spans="1:73" ht="15" customHeight="1">
      <c r="A74" s="369"/>
      <c r="B74" s="1024" t="s">
        <v>2470</v>
      </c>
      <c r="C74" s="1024"/>
      <c r="D74" s="1024"/>
      <c r="E74" s="1024"/>
      <c r="F74" s="1024"/>
      <c r="G74" s="1024"/>
      <c r="H74" s="372" t="s">
        <v>2468</v>
      </c>
      <c r="I74" s="1033" t="s">
        <v>2606</v>
      </c>
      <c r="J74" s="1033"/>
      <c r="K74" s="1033"/>
      <c r="L74" s="1033"/>
      <c r="M74" s="1033"/>
      <c r="N74" s="1033"/>
      <c r="O74" s="1033"/>
      <c r="P74" s="1033"/>
      <c r="Q74" s="1033"/>
      <c r="R74" s="1033"/>
      <c r="S74" s="1033"/>
      <c r="T74" s="1033"/>
      <c r="U74" s="1033"/>
      <c r="V74" s="1033"/>
      <c r="W74" s="1033"/>
      <c r="X74" s="1033"/>
      <c r="Y74" s="1033"/>
      <c r="Z74" s="370"/>
      <c r="AA74" s="370"/>
      <c r="AB74" s="370"/>
      <c r="AC74" s="370"/>
      <c r="AD74" s="370"/>
      <c r="AE74" s="370"/>
      <c r="AF74" s="370"/>
      <c r="AG74" s="370"/>
      <c r="AH74" s="370"/>
      <c r="AI74" s="1034" t="s">
        <v>2472</v>
      </c>
      <c r="AJ74" s="1034"/>
      <c r="AK74" s="1034"/>
      <c r="AL74" s="1034"/>
      <c r="AM74" s="1034"/>
      <c r="AN74" s="1034"/>
      <c r="AO74" s="1034"/>
      <c r="AP74" s="1034"/>
      <c r="AQ74" s="370"/>
      <c r="AR74" s="370"/>
      <c r="AS74" s="1034" t="s">
        <v>2473</v>
      </c>
      <c r="AT74" s="1034"/>
      <c r="AU74" s="1034"/>
      <c r="AV74" s="1034"/>
      <c r="AW74" s="1034"/>
      <c r="AX74" s="1034"/>
      <c r="AY74" s="1034"/>
      <c r="AZ74" s="1034"/>
      <c r="BA74" s="370"/>
      <c r="BB74" s="370"/>
      <c r="BC74" s="1034" t="s">
        <v>2474</v>
      </c>
      <c r="BD74" s="1034"/>
      <c r="BE74" s="1034"/>
      <c r="BF74" s="1034"/>
      <c r="BG74" s="1034"/>
      <c r="BH74" s="1034"/>
      <c r="BI74" s="1034"/>
      <c r="BJ74" s="1034"/>
      <c r="BK74" s="370"/>
      <c r="BL74" s="370"/>
      <c r="BM74" s="1034" t="s">
        <v>2475</v>
      </c>
      <c r="BN74" s="1034"/>
      <c r="BO74" s="1034"/>
      <c r="BP74" s="1034"/>
      <c r="BQ74" s="1034"/>
      <c r="BR74" s="1034"/>
      <c r="BS74" s="1034"/>
      <c r="BT74" s="1034"/>
      <c r="BU74" s="371"/>
    </row>
    <row r="75" spans="1:73" ht="15" customHeight="1">
      <c r="A75" s="369"/>
      <c r="B75" s="1024" t="s">
        <v>2455</v>
      </c>
      <c r="C75" s="1024"/>
      <c r="D75" s="1024"/>
      <c r="E75" s="1024"/>
      <c r="F75" s="1024"/>
      <c r="G75" s="1024"/>
      <c r="H75" s="372" t="s">
        <v>2468</v>
      </c>
      <c r="I75" s="1025" t="s">
        <v>2476</v>
      </c>
      <c r="J75" s="1025"/>
      <c r="K75" s="1025"/>
      <c r="L75" s="1025"/>
      <c r="M75" s="1025"/>
      <c r="N75" s="1025"/>
      <c r="O75" s="1025"/>
      <c r="P75" s="1025"/>
      <c r="Q75" s="1025"/>
      <c r="R75" s="1025"/>
      <c r="S75" s="1025"/>
      <c r="T75" s="1025"/>
      <c r="U75" s="1025"/>
      <c r="V75" s="1025"/>
      <c r="W75" s="1025"/>
      <c r="X75" s="1025"/>
      <c r="Y75" s="1025"/>
      <c r="Z75" s="370"/>
      <c r="AA75" s="370"/>
      <c r="AB75" s="370"/>
      <c r="AC75" s="370"/>
      <c r="AD75" s="370"/>
      <c r="AE75" s="370"/>
      <c r="AF75" s="370"/>
      <c r="AG75" s="370"/>
      <c r="AH75" s="370"/>
      <c r="AI75" s="1026">
        <f>AI102</f>
        <v>559703</v>
      </c>
      <c r="AJ75" s="1026"/>
      <c r="AK75" s="1026"/>
      <c r="AL75" s="1026"/>
      <c r="AM75" s="1026"/>
      <c r="AN75" s="1026"/>
      <c r="AO75" s="1026"/>
      <c r="AP75" s="1026"/>
      <c r="AQ75" s="370"/>
      <c r="AR75" s="370"/>
      <c r="AS75" s="1026">
        <f>AV102</f>
        <v>0</v>
      </c>
      <c r="AT75" s="1026"/>
      <c r="AU75" s="1026"/>
      <c r="AV75" s="1026"/>
      <c r="AW75" s="1026"/>
      <c r="AX75" s="1026"/>
      <c r="AY75" s="1026"/>
      <c r="AZ75" s="1026"/>
      <c r="BA75" s="370"/>
      <c r="BB75" s="370"/>
      <c r="BC75" s="1026">
        <f>BI102</f>
        <v>0</v>
      </c>
      <c r="BD75" s="1026"/>
      <c r="BE75" s="1026"/>
      <c r="BF75" s="1026"/>
      <c r="BG75" s="1026"/>
      <c r="BH75" s="1026"/>
      <c r="BI75" s="1026"/>
      <c r="BJ75" s="1026"/>
      <c r="BK75" s="370"/>
      <c r="BL75" s="370"/>
      <c r="BM75" s="1026">
        <f>SUM(AI75:BJ75)</f>
        <v>559703</v>
      </c>
      <c r="BN75" s="1026"/>
      <c r="BO75" s="1026"/>
      <c r="BP75" s="1026"/>
      <c r="BQ75" s="1026"/>
      <c r="BR75" s="1026"/>
      <c r="BS75" s="1026"/>
      <c r="BT75" s="1026"/>
      <c r="BU75" s="371"/>
    </row>
    <row r="76" spans="1:73" ht="15" customHeight="1">
      <c r="A76" s="369"/>
      <c r="B76" s="370"/>
      <c r="C76" s="370"/>
      <c r="D76" s="370"/>
      <c r="E76" s="370"/>
      <c r="F76" s="370"/>
      <c r="G76" s="370"/>
      <c r="H76" s="370"/>
      <c r="I76" s="370"/>
      <c r="J76" s="370"/>
      <c r="K76" s="370"/>
      <c r="L76" s="370"/>
      <c r="M76" s="370"/>
      <c r="N76" s="370"/>
      <c r="O76" s="370"/>
      <c r="P76" s="370"/>
      <c r="Q76" s="370"/>
      <c r="R76" s="370"/>
      <c r="S76" s="370"/>
      <c r="T76" s="370"/>
      <c r="U76" s="370"/>
      <c r="V76" s="370"/>
      <c r="W76" s="370"/>
      <c r="X76" s="370"/>
      <c r="Y76" s="370"/>
      <c r="Z76" s="370"/>
      <c r="AA76" s="370"/>
      <c r="AB76" s="370"/>
      <c r="AC76" s="370"/>
      <c r="AD76" s="370"/>
      <c r="AE76" s="370"/>
      <c r="AF76" s="370"/>
      <c r="AG76" s="370"/>
      <c r="AH76" s="370"/>
      <c r="AI76" s="370"/>
      <c r="AJ76" s="370"/>
      <c r="AK76" s="370"/>
      <c r="AL76" s="370"/>
      <c r="AM76" s="370"/>
      <c r="AN76" s="370"/>
      <c r="AO76" s="370"/>
      <c r="AP76" s="370"/>
      <c r="AQ76" s="370"/>
      <c r="AR76" s="370"/>
      <c r="AS76" s="370"/>
      <c r="AT76" s="370"/>
      <c r="AU76" s="370"/>
      <c r="AV76" s="370"/>
      <c r="AW76" s="370"/>
      <c r="AX76" s="370"/>
      <c r="AY76" s="370"/>
      <c r="AZ76" s="370"/>
      <c r="BA76" s="370"/>
      <c r="BB76" s="370"/>
      <c r="BC76" s="370"/>
      <c r="BD76" s="370"/>
      <c r="BE76" s="370"/>
      <c r="BF76" s="370"/>
      <c r="BG76" s="370"/>
      <c r="BH76" s="370"/>
      <c r="BI76" s="370"/>
      <c r="BJ76" s="370"/>
      <c r="BK76" s="370"/>
      <c r="BL76" s="370"/>
      <c r="BM76" s="370"/>
      <c r="BN76" s="370"/>
      <c r="BO76" s="370"/>
      <c r="BP76" s="370"/>
      <c r="BQ76" s="370"/>
      <c r="BR76" s="370"/>
      <c r="BS76" s="370"/>
      <c r="BT76" s="370"/>
      <c r="BU76" s="371"/>
    </row>
    <row r="77" spans="1:73" ht="15" customHeight="1">
      <c r="A77" s="1023" t="s">
        <v>2477</v>
      </c>
      <c r="B77" s="1021"/>
      <c r="C77" s="1021"/>
      <c r="D77" s="1021"/>
      <c r="E77" s="1021"/>
      <c r="F77" s="1021"/>
      <c r="G77" s="1021"/>
      <c r="H77" s="1021"/>
      <c r="I77" s="1021"/>
      <c r="J77" s="1021"/>
      <c r="K77" s="1021"/>
      <c r="L77" s="1021"/>
      <c r="M77" s="1021"/>
      <c r="N77" s="1021"/>
      <c r="O77" s="1021"/>
      <c r="P77" s="1021" t="s">
        <v>2478</v>
      </c>
      <c r="Q77" s="1021"/>
      <c r="R77" s="1021"/>
      <c r="S77" s="1021"/>
      <c r="T77" s="1021" t="s">
        <v>2455</v>
      </c>
      <c r="U77" s="1021"/>
      <c r="V77" s="1021"/>
      <c r="W77" s="1021"/>
      <c r="X77" s="1021" t="s">
        <v>2479</v>
      </c>
      <c r="Y77" s="1021"/>
      <c r="Z77" s="1021"/>
      <c r="AA77" s="1021"/>
      <c r="AB77" s="1021"/>
      <c r="AC77" s="1021" t="s">
        <v>2457</v>
      </c>
      <c r="AD77" s="1021"/>
      <c r="AE77" s="1021"/>
      <c r="AF77" s="1021"/>
      <c r="AG77" s="1021"/>
      <c r="AH77" s="1021"/>
      <c r="AI77" s="1021"/>
      <c r="AJ77" s="1021"/>
      <c r="AK77" s="1021"/>
      <c r="AL77" s="1021"/>
      <c r="AM77" s="1021"/>
      <c r="AN77" s="1021"/>
      <c r="AO77" s="1021"/>
      <c r="AP77" s="1021" t="s">
        <v>2458</v>
      </c>
      <c r="AQ77" s="1021"/>
      <c r="AR77" s="1021"/>
      <c r="AS77" s="1021"/>
      <c r="AT77" s="1021"/>
      <c r="AU77" s="1021"/>
      <c r="AV77" s="1021"/>
      <c r="AW77" s="1021"/>
      <c r="AX77" s="1021"/>
      <c r="AY77" s="1021"/>
      <c r="AZ77" s="1021"/>
      <c r="BA77" s="1021"/>
      <c r="BB77" s="1021"/>
      <c r="BC77" s="1021" t="s">
        <v>2459</v>
      </c>
      <c r="BD77" s="1021"/>
      <c r="BE77" s="1021"/>
      <c r="BF77" s="1021"/>
      <c r="BG77" s="1021"/>
      <c r="BH77" s="1021"/>
      <c r="BI77" s="1021"/>
      <c r="BJ77" s="1021"/>
      <c r="BK77" s="1021"/>
      <c r="BL77" s="1021"/>
      <c r="BM77" s="1021"/>
      <c r="BN77" s="1021"/>
      <c r="BO77" s="1021"/>
      <c r="BP77" s="1021" t="s">
        <v>2480</v>
      </c>
      <c r="BQ77" s="1021"/>
      <c r="BR77" s="1021"/>
      <c r="BS77" s="1021"/>
      <c r="BT77" s="1021"/>
      <c r="BU77" s="1022"/>
    </row>
    <row r="78" spans="1:73" ht="15" customHeight="1">
      <c r="A78" s="1023"/>
      <c r="B78" s="1021"/>
      <c r="C78" s="1021"/>
      <c r="D78" s="1021"/>
      <c r="E78" s="1021"/>
      <c r="F78" s="1021"/>
      <c r="G78" s="1021"/>
      <c r="H78" s="1021"/>
      <c r="I78" s="1021"/>
      <c r="J78" s="1021"/>
      <c r="K78" s="1021"/>
      <c r="L78" s="1021"/>
      <c r="M78" s="1021"/>
      <c r="N78" s="1021"/>
      <c r="O78" s="1021"/>
      <c r="P78" s="1021"/>
      <c r="Q78" s="1021"/>
      <c r="R78" s="1021"/>
      <c r="S78" s="1021"/>
      <c r="T78" s="1021"/>
      <c r="U78" s="1021"/>
      <c r="V78" s="1021"/>
      <c r="W78" s="1021"/>
      <c r="X78" s="1021"/>
      <c r="Y78" s="1021"/>
      <c r="Z78" s="1021"/>
      <c r="AA78" s="1021"/>
      <c r="AB78" s="1021"/>
      <c r="AC78" s="1021" t="s">
        <v>2461</v>
      </c>
      <c r="AD78" s="1021"/>
      <c r="AE78" s="1021"/>
      <c r="AF78" s="1021"/>
      <c r="AG78" s="1021"/>
      <c r="AH78" s="1021"/>
      <c r="AI78" s="1021" t="s">
        <v>2462</v>
      </c>
      <c r="AJ78" s="1021"/>
      <c r="AK78" s="1021"/>
      <c r="AL78" s="1021"/>
      <c r="AM78" s="1021"/>
      <c r="AN78" s="1021"/>
      <c r="AO78" s="1021"/>
      <c r="AP78" s="1021" t="s">
        <v>2461</v>
      </c>
      <c r="AQ78" s="1021"/>
      <c r="AR78" s="1021"/>
      <c r="AS78" s="1021"/>
      <c r="AT78" s="1021"/>
      <c r="AU78" s="1021"/>
      <c r="AV78" s="1021" t="s">
        <v>2462</v>
      </c>
      <c r="AW78" s="1021"/>
      <c r="AX78" s="1021"/>
      <c r="AY78" s="1021"/>
      <c r="AZ78" s="1021"/>
      <c r="BA78" s="1021"/>
      <c r="BB78" s="1021"/>
      <c r="BC78" s="1021" t="s">
        <v>2461</v>
      </c>
      <c r="BD78" s="1021"/>
      <c r="BE78" s="1021"/>
      <c r="BF78" s="1021"/>
      <c r="BG78" s="1021"/>
      <c r="BH78" s="1021"/>
      <c r="BI78" s="1021" t="s">
        <v>2462</v>
      </c>
      <c r="BJ78" s="1021"/>
      <c r="BK78" s="1021"/>
      <c r="BL78" s="1021"/>
      <c r="BM78" s="1021"/>
      <c r="BN78" s="1021"/>
      <c r="BO78" s="1021"/>
      <c r="BP78" s="1021"/>
      <c r="BQ78" s="1021"/>
      <c r="BR78" s="1021"/>
      <c r="BS78" s="1021"/>
      <c r="BT78" s="1021"/>
      <c r="BU78" s="1022"/>
    </row>
    <row r="79" spans="1:73" ht="15" customHeight="1">
      <c r="A79" s="1007" t="s">
        <v>2481</v>
      </c>
      <c r="B79" s="1008"/>
      <c r="C79" s="1008"/>
      <c r="D79" s="1008"/>
      <c r="E79" s="1008"/>
      <c r="F79" s="1008"/>
      <c r="G79" s="1008"/>
      <c r="H79" s="1008"/>
      <c r="I79" s="1008"/>
      <c r="J79" s="1008"/>
      <c r="K79" s="1008"/>
      <c r="L79" s="1008"/>
      <c r="M79" s="1008"/>
      <c r="N79" s="1008"/>
      <c r="O79" s="1009"/>
      <c r="P79" s="1019"/>
      <c r="Q79" s="1005"/>
      <c r="R79" s="1005"/>
      <c r="S79" s="1020"/>
      <c r="T79" s="1019"/>
      <c r="U79" s="1005"/>
      <c r="V79" s="1005"/>
      <c r="W79" s="1020"/>
      <c r="X79" s="1019"/>
      <c r="Y79" s="1005"/>
      <c r="Z79" s="1005"/>
      <c r="AA79" s="1005"/>
      <c r="AB79" s="1020"/>
      <c r="AC79" s="1003"/>
      <c r="AD79" s="1003"/>
      <c r="AE79" s="1003"/>
      <c r="AF79" s="1003"/>
      <c r="AG79" s="1003"/>
      <c r="AH79" s="1003"/>
      <c r="AI79" s="1003"/>
      <c r="AJ79" s="1003"/>
      <c r="AK79" s="1003"/>
      <c r="AL79" s="1003"/>
      <c r="AM79" s="1003"/>
      <c r="AN79" s="1003"/>
      <c r="AO79" s="1003"/>
      <c r="AP79" s="1003"/>
      <c r="AQ79" s="1003"/>
      <c r="AR79" s="1003"/>
      <c r="AS79" s="1003"/>
      <c r="AT79" s="1003"/>
      <c r="AU79" s="1003"/>
      <c r="AV79" s="1003"/>
      <c r="AW79" s="1003"/>
      <c r="AX79" s="1003"/>
      <c r="AY79" s="1003"/>
      <c r="AZ79" s="1003"/>
      <c r="BA79" s="1003"/>
      <c r="BB79" s="1003"/>
      <c r="BC79" s="992"/>
      <c r="BD79" s="992"/>
      <c r="BE79" s="992"/>
      <c r="BF79" s="992"/>
      <c r="BG79" s="992"/>
      <c r="BH79" s="992"/>
      <c r="BI79" s="993"/>
      <c r="BJ79" s="993"/>
      <c r="BK79" s="993"/>
      <c r="BL79" s="993"/>
      <c r="BM79" s="993"/>
      <c r="BN79" s="993"/>
      <c r="BO79" s="993"/>
      <c r="BP79" s="992"/>
      <c r="BQ79" s="992"/>
      <c r="BR79" s="992"/>
      <c r="BS79" s="992"/>
      <c r="BT79" s="992"/>
      <c r="BU79" s="994"/>
    </row>
    <row r="80" spans="1:73" ht="15" customHeight="1">
      <c r="A80" s="1007" t="s">
        <v>2488</v>
      </c>
      <c r="B80" s="1008"/>
      <c r="C80" s="1008"/>
      <c r="D80" s="1008"/>
      <c r="E80" s="1008"/>
      <c r="F80" s="1008"/>
      <c r="G80" s="1008"/>
      <c r="H80" s="1008"/>
      <c r="I80" s="1008"/>
      <c r="J80" s="1008"/>
      <c r="K80" s="1008"/>
      <c r="L80" s="1008"/>
      <c r="M80" s="1008"/>
      <c r="N80" s="1008"/>
      <c r="O80" s="1009"/>
      <c r="P80" s="1019"/>
      <c r="Q80" s="1005"/>
      <c r="R80" s="1005"/>
      <c r="S80" s="1020"/>
      <c r="T80" s="992" t="s">
        <v>2483</v>
      </c>
      <c r="U80" s="992"/>
      <c r="V80" s="992"/>
      <c r="W80" s="992"/>
      <c r="X80" s="1016">
        <f>'9-2.초정밀3D구축(드론LiDAR)_설계제원'!K97</f>
        <v>2.08</v>
      </c>
      <c r="Y80" s="1017"/>
      <c r="Z80" s="1017"/>
      <c r="AA80" s="1017"/>
      <c r="AB80" s="1018"/>
      <c r="AC80" s="1003">
        <f>'(참고)단가표(DB구축)'!V9</f>
        <v>269088</v>
      </c>
      <c r="AD80" s="1003"/>
      <c r="AE80" s="1003"/>
      <c r="AF80" s="1003"/>
      <c r="AG80" s="1003"/>
      <c r="AH80" s="1003"/>
      <c r="AI80" s="1003">
        <f>ROUNDDOWN(X80*AC80,0)</f>
        <v>559703</v>
      </c>
      <c r="AJ80" s="1003"/>
      <c r="AK80" s="1003"/>
      <c r="AL80" s="1003"/>
      <c r="AM80" s="1003"/>
      <c r="AN80" s="1003"/>
      <c r="AO80" s="1003"/>
      <c r="AP80" s="1003"/>
      <c r="AQ80" s="1003"/>
      <c r="AR80" s="1003"/>
      <c r="AS80" s="1003"/>
      <c r="AT80" s="1003"/>
      <c r="AU80" s="1003"/>
      <c r="AV80" s="1003"/>
      <c r="AW80" s="1003"/>
      <c r="AX80" s="1003"/>
      <c r="AY80" s="1003"/>
      <c r="AZ80" s="1003"/>
      <c r="BA80" s="1003"/>
      <c r="BB80" s="1003"/>
      <c r="BC80" s="992"/>
      <c r="BD80" s="992"/>
      <c r="BE80" s="992"/>
      <c r="BF80" s="992"/>
      <c r="BG80" s="992"/>
      <c r="BH80" s="992"/>
      <c r="BI80" s="993"/>
      <c r="BJ80" s="993"/>
      <c r="BK80" s="993"/>
      <c r="BL80" s="993"/>
      <c r="BM80" s="993"/>
      <c r="BN80" s="993"/>
      <c r="BO80" s="993"/>
      <c r="BP80" s="992"/>
      <c r="BQ80" s="992"/>
      <c r="BR80" s="992"/>
      <c r="BS80" s="992"/>
      <c r="BT80" s="992"/>
      <c r="BU80" s="994"/>
    </row>
    <row r="81" spans="1:73" ht="15" customHeight="1">
      <c r="A81" s="1007" t="s">
        <v>2489</v>
      </c>
      <c r="B81" s="1008"/>
      <c r="C81" s="1008"/>
      <c r="D81" s="1008"/>
      <c r="E81" s="1008"/>
      <c r="F81" s="1008"/>
      <c r="G81" s="1008"/>
      <c r="H81" s="1008"/>
      <c r="I81" s="1008"/>
      <c r="J81" s="1008"/>
      <c r="K81" s="1008"/>
      <c r="L81" s="1008"/>
      <c r="M81" s="1008"/>
      <c r="N81" s="1008"/>
      <c r="O81" s="1009"/>
      <c r="P81" s="992"/>
      <c r="Q81" s="992"/>
      <c r="R81" s="992"/>
      <c r="S81" s="992"/>
      <c r="T81" s="992" t="s">
        <v>2483</v>
      </c>
      <c r="U81" s="992"/>
      <c r="V81" s="992"/>
      <c r="W81" s="992"/>
      <c r="X81" s="1016">
        <f>'9-2.초정밀3D구축(드론LiDAR)_설계제원'!K98</f>
        <v>0</v>
      </c>
      <c r="Y81" s="1017"/>
      <c r="Z81" s="1017"/>
      <c r="AA81" s="1017"/>
      <c r="AB81" s="1018"/>
      <c r="AC81" s="993">
        <f>'(참고)단가표(DB구축)'!V10</f>
        <v>234406</v>
      </c>
      <c r="AD81" s="992"/>
      <c r="AE81" s="992"/>
      <c r="AF81" s="992"/>
      <c r="AG81" s="992"/>
      <c r="AH81" s="992"/>
      <c r="AI81" s="1003">
        <f t="shared" ref="AI81" si="2">ROUNDDOWN(X81*AC81,0)</f>
        <v>0</v>
      </c>
      <c r="AJ81" s="1003"/>
      <c r="AK81" s="1003"/>
      <c r="AL81" s="1003"/>
      <c r="AM81" s="1003"/>
      <c r="AN81" s="1003"/>
      <c r="AO81" s="1003"/>
      <c r="AP81" s="992"/>
      <c r="AQ81" s="992"/>
      <c r="AR81" s="992"/>
      <c r="AS81" s="992"/>
      <c r="AT81" s="992"/>
      <c r="AU81" s="992"/>
      <c r="AV81" s="993"/>
      <c r="AW81" s="993"/>
      <c r="AX81" s="993"/>
      <c r="AY81" s="993"/>
      <c r="AZ81" s="993"/>
      <c r="BA81" s="993"/>
      <c r="BB81" s="993"/>
      <c r="BC81" s="992"/>
      <c r="BD81" s="992"/>
      <c r="BE81" s="992"/>
      <c r="BF81" s="992"/>
      <c r="BG81" s="992"/>
      <c r="BH81" s="992"/>
      <c r="BI81" s="993"/>
      <c r="BJ81" s="993"/>
      <c r="BK81" s="993"/>
      <c r="BL81" s="993"/>
      <c r="BM81" s="993"/>
      <c r="BN81" s="993"/>
      <c r="BO81" s="993"/>
      <c r="BP81" s="992"/>
      <c r="BQ81" s="992"/>
      <c r="BR81" s="992"/>
      <c r="BS81" s="992"/>
      <c r="BT81" s="992"/>
      <c r="BU81" s="994"/>
    </row>
    <row r="82" spans="1:73" ht="15" customHeight="1">
      <c r="A82" s="998" t="s">
        <v>2491</v>
      </c>
      <c r="B82" s="999"/>
      <c r="C82" s="999"/>
      <c r="D82" s="999"/>
      <c r="E82" s="999"/>
      <c r="F82" s="999"/>
      <c r="G82" s="999"/>
      <c r="H82" s="999"/>
      <c r="I82" s="999"/>
      <c r="J82" s="999"/>
      <c r="K82" s="999"/>
      <c r="L82" s="999"/>
      <c r="M82" s="999"/>
      <c r="N82" s="999"/>
      <c r="O82" s="999"/>
      <c r="P82" s="992"/>
      <c r="Q82" s="992"/>
      <c r="R82" s="992"/>
      <c r="S82" s="992"/>
      <c r="T82" s="992"/>
      <c r="U82" s="992"/>
      <c r="V82" s="992"/>
      <c r="W82" s="992"/>
      <c r="X82" s="992"/>
      <c r="Y82" s="992"/>
      <c r="Z82" s="992"/>
      <c r="AA82" s="992"/>
      <c r="AB82" s="992"/>
      <c r="AC82" s="992"/>
      <c r="AD82" s="992"/>
      <c r="AE82" s="992"/>
      <c r="AF82" s="992"/>
      <c r="AG82" s="992"/>
      <c r="AH82" s="992"/>
      <c r="AI82" s="993"/>
      <c r="AJ82" s="993"/>
      <c r="AK82" s="993"/>
      <c r="AL82" s="993"/>
      <c r="AM82" s="993"/>
      <c r="AN82" s="993"/>
      <c r="AO82" s="993"/>
      <c r="AP82" s="992"/>
      <c r="AQ82" s="992"/>
      <c r="AR82" s="992"/>
      <c r="AS82" s="992"/>
      <c r="AT82" s="992"/>
      <c r="AU82" s="992"/>
      <c r="AV82" s="993"/>
      <c r="AW82" s="993"/>
      <c r="AX82" s="993"/>
      <c r="AY82" s="993"/>
      <c r="AZ82" s="993"/>
      <c r="BA82" s="993"/>
      <c r="BB82" s="993"/>
      <c r="BC82" s="992"/>
      <c r="BD82" s="992"/>
      <c r="BE82" s="992"/>
      <c r="BF82" s="992"/>
      <c r="BG82" s="992"/>
      <c r="BH82" s="992"/>
      <c r="BI82" s="993"/>
      <c r="BJ82" s="993"/>
      <c r="BK82" s="993"/>
      <c r="BL82" s="993"/>
      <c r="BM82" s="993"/>
      <c r="BN82" s="993"/>
      <c r="BO82" s="993"/>
      <c r="BP82" s="992"/>
      <c r="BQ82" s="992"/>
      <c r="BR82" s="992"/>
      <c r="BS82" s="992"/>
      <c r="BT82" s="992"/>
      <c r="BU82" s="994"/>
    </row>
    <row r="83" spans="1:73" ht="15" customHeight="1">
      <c r="A83" s="1007" t="s">
        <v>2492</v>
      </c>
      <c r="B83" s="1008"/>
      <c r="C83" s="1008"/>
      <c r="D83" s="1008"/>
      <c r="E83" s="1008"/>
      <c r="F83" s="1008"/>
      <c r="G83" s="1008"/>
      <c r="H83" s="1008"/>
      <c r="I83" s="1008"/>
      <c r="J83" s="1008"/>
      <c r="K83" s="1008"/>
      <c r="L83" s="1008"/>
      <c r="M83" s="1008"/>
      <c r="N83" s="1008"/>
      <c r="O83" s="1009"/>
      <c r="P83" s="1013"/>
      <c r="Q83" s="1014"/>
      <c r="R83" s="1014"/>
      <c r="S83" s="1015"/>
      <c r="T83" s="992" t="s">
        <v>2493</v>
      </c>
      <c r="U83" s="992"/>
      <c r="V83" s="992"/>
      <c r="W83" s="992"/>
      <c r="X83" s="1010">
        <f>'9-2.초정밀3D구축(드론LiDAR)_설계제원'!K97+'9-2.초정밀3D구축(드론LiDAR)_설계제원'!K98</f>
        <v>2.08</v>
      </c>
      <c r="Y83" s="1011"/>
      <c r="Z83" s="1011"/>
      <c r="AA83" s="1011"/>
      <c r="AB83" s="1012"/>
      <c r="AC83" s="1000"/>
      <c r="AD83" s="1001"/>
      <c r="AE83" s="1001"/>
      <c r="AF83" s="1001"/>
      <c r="AG83" s="1001"/>
      <c r="AH83" s="1002"/>
      <c r="AI83" s="1000"/>
      <c r="AJ83" s="1001"/>
      <c r="AK83" s="1001"/>
      <c r="AL83" s="1001"/>
      <c r="AM83" s="1001"/>
      <c r="AN83" s="1001"/>
      <c r="AO83" s="1002"/>
      <c r="AP83" s="1000"/>
      <c r="AQ83" s="1001"/>
      <c r="AR83" s="1001"/>
      <c r="AS83" s="1001"/>
      <c r="AT83" s="1001"/>
      <c r="AU83" s="1002"/>
      <c r="AV83" s="1000"/>
      <c r="AW83" s="1001"/>
      <c r="AX83" s="1001"/>
      <c r="AY83" s="1001"/>
      <c r="AZ83" s="1001"/>
      <c r="BA83" s="1001"/>
      <c r="BB83" s="1002"/>
      <c r="BC83" s="1000">
        <f>'9-2.초정밀3D구축(드론LiDAR)_설계제원'!K100</f>
        <v>0</v>
      </c>
      <c r="BD83" s="1001"/>
      <c r="BE83" s="1001"/>
      <c r="BF83" s="1001"/>
      <c r="BG83" s="1001"/>
      <c r="BH83" s="1002"/>
      <c r="BI83" s="1003">
        <f>X83*BC83</f>
        <v>0</v>
      </c>
      <c r="BJ83" s="1003"/>
      <c r="BK83" s="1003"/>
      <c r="BL83" s="1003"/>
      <c r="BM83" s="1003"/>
      <c r="BN83" s="1003"/>
      <c r="BO83" s="1003"/>
      <c r="BP83" s="1004"/>
      <c r="BQ83" s="1005"/>
      <c r="BR83" s="1005"/>
      <c r="BS83" s="1005"/>
      <c r="BT83" s="1005"/>
      <c r="BU83" s="1006"/>
    </row>
    <row r="84" spans="1:73" ht="15" customHeight="1">
      <c r="A84" s="1007" t="s">
        <v>2494</v>
      </c>
      <c r="B84" s="1008"/>
      <c r="C84" s="1008"/>
      <c r="D84" s="1008"/>
      <c r="E84" s="1008"/>
      <c r="F84" s="1008"/>
      <c r="G84" s="1008"/>
      <c r="H84" s="1008"/>
      <c r="I84" s="1008"/>
      <c r="J84" s="1008"/>
      <c r="K84" s="1008"/>
      <c r="L84" s="1008"/>
      <c r="M84" s="1008"/>
      <c r="N84" s="1008"/>
      <c r="O84" s="1009"/>
      <c r="P84" s="1013"/>
      <c r="Q84" s="1014"/>
      <c r="R84" s="1014"/>
      <c r="S84" s="1015"/>
      <c r="T84" s="992" t="s">
        <v>2493</v>
      </c>
      <c r="U84" s="992"/>
      <c r="V84" s="992"/>
      <c r="W84" s="992"/>
      <c r="X84" s="1010">
        <f>X83</f>
        <v>2.08</v>
      </c>
      <c r="Y84" s="1011"/>
      <c r="Z84" s="1011"/>
      <c r="AA84" s="1011"/>
      <c r="AB84" s="1012"/>
      <c r="AC84" s="1000"/>
      <c r="AD84" s="1001"/>
      <c r="AE84" s="1001"/>
      <c r="AF84" s="1001"/>
      <c r="AG84" s="1001"/>
      <c r="AH84" s="1002"/>
      <c r="AI84" s="1000"/>
      <c r="AJ84" s="1001"/>
      <c r="AK84" s="1001"/>
      <c r="AL84" s="1001"/>
      <c r="AM84" s="1001"/>
      <c r="AN84" s="1001"/>
      <c r="AO84" s="1002"/>
      <c r="AP84" s="1000"/>
      <c r="AQ84" s="1001"/>
      <c r="AR84" s="1001"/>
      <c r="AS84" s="1001"/>
      <c r="AT84" s="1001"/>
      <c r="AU84" s="1002"/>
      <c r="AV84" s="1000"/>
      <c r="AW84" s="1001"/>
      <c r="AX84" s="1001"/>
      <c r="AY84" s="1001"/>
      <c r="AZ84" s="1001"/>
      <c r="BA84" s="1001"/>
      <c r="BB84" s="1002"/>
      <c r="BC84" s="1000">
        <f>'9-2.초정밀3D구축(드론LiDAR)_설계제원'!K102</f>
        <v>0</v>
      </c>
      <c r="BD84" s="1001"/>
      <c r="BE84" s="1001"/>
      <c r="BF84" s="1001"/>
      <c r="BG84" s="1001"/>
      <c r="BH84" s="1002"/>
      <c r="BI84" s="1003">
        <f t="shared" ref="BI84" si="3">X84*BC84</f>
        <v>0</v>
      </c>
      <c r="BJ84" s="1003"/>
      <c r="BK84" s="1003"/>
      <c r="BL84" s="1003"/>
      <c r="BM84" s="1003"/>
      <c r="BN84" s="1003"/>
      <c r="BO84" s="1003"/>
      <c r="BP84" s="1004"/>
      <c r="BQ84" s="1005"/>
      <c r="BR84" s="1005"/>
      <c r="BS84" s="1005"/>
      <c r="BT84" s="1005"/>
      <c r="BU84" s="1006"/>
    </row>
    <row r="85" spans="1:73" ht="15" customHeight="1">
      <c r="A85" s="1007"/>
      <c r="B85" s="1008"/>
      <c r="C85" s="1008"/>
      <c r="D85" s="1008"/>
      <c r="E85" s="1008"/>
      <c r="F85" s="1008"/>
      <c r="G85" s="1008"/>
      <c r="H85" s="1008"/>
      <c r="I85" s="1008"/>
      <c r="J85" s="1008"/>
      <c r="K85" s="1008"/>
      <c r="L85" s="1008"/>
      <c r="M85" s="1008"/>
      <c r="N85" s="1008"/>
      <c r="O85" s="1009"/>
      <c r="P85" s="1013"/>
      <c r="Q85" s="1014"/>
      <c r="R85" s="1014"/>
      <c r="S85" s="1015"/>
      <c r="T85" s="992"/>
      <c r="U85" s="992"/>
      <c r="V85" s="992"/>
      <c r="W85" s="992"/>
      <c r="X85" s="1010"/>
      <c r="Y85" s="1011"/>
      <c r="Z85" s="1011"/>
      <c r="AA85" s="1011"/>
      <c r="AB85" s="1012"/>
      <c r="AC85" s="1000"/>
      <c r="AD85" s="1001"/>
      <c r="AE85" s="1001"/>
      <c r="AF85" s="1001"/>
      <c r="AG85" s="1001"/>
      <c r="AH85" s="1002"/>
      <c r="AI85" s="1000"/>
      <c r="AJ85" s="1001"/>
      <c r="AK85" s="1001"/>
      <c r="AL85" s="1001"/>
      <c r="AM85" s="1001"/>
      <c r="AN85" s="1001"/>
      <c r="AO85" s="1002"/>
      <c r="AP85" s="1000"/>
      <c r="AQ85" s="1001"/>
      <c r="AR85" s="1001"/>
      <c r="AS85" s="1001"/>
      <c r="AT85" s="1001"/>
      <c r="AU85" s="1002"/>
      <c r="AV85" s="1000"/>
      <c r="AW85" s="1001"/>
      <c r="AX85" s="1001"/>
      <c r="AY85" s="1001"/>
      <c r="AZ85" s="1001"/>
      <c r="BA85" s="1001"/>
      <c r="BB85" s="1002"/>
      <c r="BC85" s="1000"/>
      <c r="BD85" s="1001"/>
      <c r="BE85" s="1001"/>
      <c r="BF85" s="1001"/>
      <c r="BG85" s="1001"/>
      <c r="BH85" s="1002"/>
      <c r="BI85" s="1003"/>
      <c r="BJ85" s="1003"/>
      <c r="BK85" s="1003"/>
      <c r="BL85" s="1003"/>
      <c r="BM85" s="1003"/>
      <c r="BN85" s="1003"/>
      <c r="BO85" s="1003"/>
      <c r="BP85" s="1004"/>
      <c r="BQ85" s="1005"/>
      <c r="BR85" s="1005"/>
      <c r="BS85" s="1005"/>
      <c r="BT85" s="1005"/>
      <c r="BU85" s="1006"/>
    </row>
    <row r="86" spans="1:73" ht="15" customHeight="1">
      <c r="A86" s="1007"/>
      <c r="B86" s="1008"/>
      <c r="C86" s="1008"/>
      <c r="D86" s="1008"/>
      <c r="E86" s="1008"/>
      <c r="F86" s="1008"/>
      <c r="G86" s="1008"/>
      <c r="H86" s="1008"/>
      <c r="I86" s="1008"/>
      <c r="J86" s="1008"/>
      <c r="K86" s="1008"/>
      <c r="L86" s="1008"/>
      <c r="M86" s="1008"/>
      <c r="N86" s="1008"/>
      <c r="O86" s="1009"/>
      <c r="P86" s="992"/>
      <c r="Q86" s="992"/>
      <c r="R86" s="992"/>
      <c r="S86" s="992"/>
      <c r="T86" s="992"/>
      <c r="U86" s="992"/>
      <c r="V86" s="992"/>
      <c r="W86" s="992"/>
      <c r="X86" s="1010"/>
      <c r="Y86" s="1011"/>
      <c r="Z86" s="1011"/>
      <c r="AA86" s="1011"/>
      <c r="AB86" s="1012"/>
      <c r="AC86" s="992"/>
      <c r="AD86" s="992"/>
      <c r="AE86" s="992"/>
      <c r="AF86" s="992"/>
      <c r="AG86" s="992"/>
      <c r="AH86" s="992"/>
      <c r="AI86" s="993"/>
      <c r="AJ86" s="993"/>
      <c r="AK86" s="993"/>
      <c r="AL86" s="993"/>
      <c r="AM86" s="993"/>
      <c r="AN86" s="993"/>
      <c r="AO86" s="993"/>
      <c r="AP86" s="992"/>
      <c r="AQ86" s="992"/>
      <c r="AR86" s="992"/>
      <c r="AS86" s="992"/>
      <c r="AT86" s="992"/>
      <c r="AU86" s="992"/>
      <c r="AV86" s="993"/>
      <c r="AW86" s="993"/>
      <c r="AX86" s="993"/>
      <c r="AY86" s="993"/>
      <c r="AZ86" s="993"/>
      <c r="BA86" s="993"/>
      <c r="BB86" s="993"/>
      <c r="BC86" s="1000"/>
      <c r="BD86" s="1001"/>
      <c r="BE86" s="1001"/>
      <c r="BF86" s="1001"/>
      <c r="BG86" s="1001"/>
      <c r="BH86" s="1002"/>
      <c r="BI86" s="1003"/>
      <c r="BJ86" s="1003"/>
      <c r="BK86" s="1003"/>
      <c r="BL86" s="1003"/>
      <c r="BM86" s="1003"/>
      <c r="BN86" s="1003"/>
      <c r="BO86" s="1003"/>
      <c r="BP86" s="992"/>
      <c r="BQ86" s="992"/>
      <c r="BR86" s="992"/>
      <c r="BS86" s="992"/>
      <c r="BT86" s="992"/>
      <c r="BU86" s="994"/>
    </row>
    <row r="87" spans="1:73" ht="15" customHeight="1">
      <c r="A87" s="998"/>
      <c r="B87" s="999"/>
      <c r="C87" s="999"/>
      <c r="D87" s="999"/>
      <c r="E87" s="999"/>
      <c r="F87" s="999"/>
      <c r="G87" s="999"/>
      <c r="H87" s="999"/>
      <c r="I87" s="999"/>
      <c r="J87" s="999"/>
      <c r="K87" s="999"/>
      <c r="L87" s="999"/>
      <c r="M87" s="999"/>
      <c r="N87" s="999"/>
      <c r="O87" s="999"/>
      <c r="P87" s="992"/>
      <c r="Q87" s="992"/>
      <c r="R87" s="992"/>
      <c r="S87" s="992"/>
      <c r="T87" s="992"/>
      <c r="U87" s="992"/>
      <c r="V87" s="992"/>
      <c r="W87" s="992"/>
      <c r="X87" s="992"/>
      <c r="Y87" s="992"/>
      <c r="Z87" s="992"/>
      <c r="AA87" s="992"/>
      <c r="AB87" s="992"/>
      <c r="AC87" s="992"/>
      <c r="AD87" s="992"/>
      <c r="AE87" s="992"/>
      <c r="AF87" s="992"/>
      <c r="AG87" s="992"/>
      <c r="AH87" s="992"/>
      <c r="AI87" s="993"/>
      <c r="AJ87" s="993"/>
      <c r="AK87" s="993"/>
      <c r="AL87" s="993"/>
      <c r="AM87" s="993"/>
      <c r="AN87" s="993"/>
      <c r="AO87" s="993"/>
      <c r="AP87" s="992"/>
      <c r="AQ87" s="992"/>
      <c r="AR87" s="992"/>
      <c r="AS87" s="992"/>
      <c r="AT87" s="992"/>
      <c r="AU87" s="992"/>
      <c r="AV87" s="993"/>
      <c r="AW87" s="993"/>
      <c r="AX87" s="993"/>
      <c r="AY87" s="993"/>
      <c r="AZ87" s="993"/>
      <c r="BA87" s="993"/>
      <c r="BB87" s="993"/>
      <c r="BC87" s="992"/>
      <c r="BD87" s="992"/>
      <c r="BE87" s="992"/>
      <c r="BF87" s="992"/>
      <c r="BG87" s="992"/>
      <c r="BH87" s="992"/>
      <c r="BI87" s="993"/>
      <c r="BJ87" s="993"/>
      <c r="BK87" s="993"/>
      <c r="BL87" s="993"/>
      <c r="BM87" s="993"/>
      <c r="BN87" s="993"/>
      <c r="BO87" s="993"/>
      <c r="BP87" s="992"/>
      <c r="BQ87" s="992"/>
      <c r="BR87" s="992"/>
      <c r="BS87" s="992"/>
      <c r="BT87" s="992"/>
      <c r="BU87" s="994"/>
    </row>
    <row r="88" spans="1:73" ht="15" customHeight="1">
      <c r="A88" s="998"/>
      <c r="B88" s="999"/>
      <c r="C88" s="999"/>
      <c r="D88" s="999"/>
      <c r="E88" s="999"/>
      <c r="F88" s="999"/>
      <c r="G88" s="999"/>
      <c r="H88" s="999"/>
      <c r="I88" s="999"/>
      <c r="J88" s="999"/>
      <c r="K88" s="999"/>
      <c r="L88" s="999"/>
      <c r="M88" s="999"/>
      <c r="N88" s="999"/>
      <c r="O88" s="999"/>
      <c r="P88" s="992"/>
      <c r="Q88" s="992"/>
      <c r="R88" s="992"/>
      <c r="S88" s="992"/>
      <c r="T88" s="992"/>
      <c r="U88" s="992"/>
      <c r="V88" s="992"/>
      <c r="W88" s="992"/>
      <c r="X88" s="992"/>
      <c r="Y88" s="992"/>
      <c r="Z88" s="992"/>
      <c r="AA88" s="992"/>
      <c r="AB88" s="992"/>
      <c r="AC88" s="992"/>
      <c r="AD88" s="992"/>
      <c r="AE88" s="992"/>
      <c r="AF88" s="992"/>
      <c r="AG88" s="992"/>
      <c r="AH88" s="992"/>
      <c r="AI88" s="993"/>
      <c r="AJ88" s="993"/>
      <c r="AK88" s="993"/>
      <c r="AL88" s="993"/>
      <c r="AM88" s="993"/>
      <c r="AN88" s="993"/>
      <c r="AO88" s="993"/>
      <c r="AP88" s="992"/>
      <c r="AQ88" s="992"/>
      <c r="AR88" s="992"/>
      <c r="AS88" s="992"/>
      <c r="AT88" s="992"/>
      <c r="AU88" s="992"/>
      <c r="AV88" s="993"/>
      <c r="AW88" s="993"/>
      <c r="AX88" s="993"/>
      <c r="AY88" s="993"/>
      <c r="AZ88" s="993"/>
      <c r="BA88" s="993"/>
      <c r="BB88" s="993"/>
      <c r="BC88" s="992"/>
      <c r="BD88" s="992"/>
      <c r="BE88" s="992"/>
      <c r="BF88" s="992"/>
      <c r="BG88" s="992"/>
      <c r="BH88" s="992"/>
      <c r="BI88" s="993"/>
      <c r="BJ88" s="993"/>
      <c r="BK88" s="993"/>
      <c r="BL88" s="993"/>
      <c r="BM88" s="993"/>
      <c r="BN88" s="993"/>
      <c r="BO88" s="993"/>
      <c r="BP88" s="992"/>
      <c r="BQ88" s="992"/>
      <c r="BR88" s="992"/>
      <c r="BS88" s="992"/>
      <c r="BT88" s="992"/>
      <c r="BU88" s="994"/>
    </row>
    <row r="89" spans="1:73" ht="15" customHeight="1">
      <c r="A89" s="998"/>
      <c r="B89" s="999"/>
      <c r="C89" s="999"/>
      <c r="D89" s="999"/>
      <c r="E89" s="999"/>
      <c r="F89" s="999"/>
      <c r="G89" s="999"/>
      <c r="H89" s="999"/>
      <c r="I89" s="999"/>
      <c r="J89" s="999"/>
      <c r="K89" s="999"/>
      <c r="L89" s="999"/>
      <c r="M89" s="999"/>
      <c r="N89" s="999"/>
      <c r="O89" s="999"/>
      <c r="P89" s="992"/>
      <c r="Q89" s="992"/>
      <c r="R89" s="992"/>
      <c r="S89" s="992"/>
      <c r="T89" s="992"/>
      <c r="U89" s="992"/>
      <c r="V89" s="992"/>
      <c r="W89" s="992"/>
      <c r="X89" s="992"/>
      <c r="Y89" s="992"/>
      <c r="Z89" s="992"/>
      <c r="AA89" s="992"/>
      <c r="AB89" s="992"/>
      <c r="AC89" s="992"/>
      <c r="AD89" s="992"/>
      <c r="AE89" s="992"/>
      <c r="AF89" s="992"/>
      <c r="AG89" s="992"/>
      <c r="AH89" s="992"/>
      <c r="AI89" s="993"/>
      <c r="AJ89" s="993"/>
      <c r="AK89" s="993"/>
      <c r="AL89" s="993"/>
      <c r="AM89" s="993"/>
      <c r="AN89" s="993"/>
      <c r="AO89" s="993"/>
      <c r="AP89" s="992"/>
      <c r="AQ89" s="992"/>
      <c r="AR89" s="992"/>
      <c r="AS89" s="992"/>
      <c r="AT89" s="992"/>
      <c r="AU89" s="992"/>
      <c r="AV89" s="993"/>
      <c r="AW89" s="993"/>
      <c r="AX89" s="993"/>
      <c r="AY89" s="993"/>
      <c r="AZ89" s="993"/>
      <c r="BA89" s="993"/>
      <c r="BB89" s="993"/>
      <c r="BC89" s="992"/>
      <c r="BD89" s="992"/>
      <c r="BE89" s="992"/>
      <c r="BF89" s="992"/>
      <c r="BG89" s="992"/>
      <c r="BH89" s="992"/>
      <c r="BI89" s="993"/>
      <c r="BJ89" s="993"/>
      <c r="BK89" s="993"/>
      <c r="BL89" s="993"/>
      <c r="BM89" s="993"/>
      <c r="BN89" s="993"/>
      <c r="BO89" s="993"/>
      <c r="BP89" s="992"/>
      <c r="BQ89" s="992"/>
      <c r="BR89" s="992"/>
      <c r="BS89" s="992"/>
      <c r="BT89" s="992"/>
      <c r="BU89" s="994"/>
    </row>
    <row r="90" spans="1:73" ht="15" customHeight="1">
      <c r="A90" s="998"/>
      <c r="B90" s="999"/>
      <c r="C90" s="999"/>
      <c r="D90" s="999"/>
      <c r="E90" s="999"/>
      <c r="F90" s="999"/>
      <c r="G90" s="999"/>
      <c r="H90" s="999"/>
      <c r="I90" s="999"/>
      <c r="J90" s="999"/>
      <c r="K90" s="999"/>
      <c r="L90" s="999"/>
      <c r="M90" s="999"/>
      <c r="N90" s="999"/>
      <c r="O90" s="999"/>
      <c r="P90" s="992"/>
      <c r="Q90" s="992"/>
      <c r="R90" s="992"/>
      <c r="S90" s="992"/>
      <c r="T90" s="992"/>
      <c r="U90" s="992"/>
      <c r="V90" s="992"/>
      <c r="W90" s="992"/>
      <c r="X90" s="992"/>
      <c r="Y90" s="992"/>
      <c r="Z90" s="992"/>
      <c r="AA90" s="992"/>
      <c r="AB90" s="992"/>
      <c r="AC90" s="992"/>
      <c r="AD90" s="992"/>
      <c r="AE90" s="992"/>
      <c r="AF90" s="992"/>
      <c r="AG90" s="992"/>
      <c r="AH90" s="992"/>
      <c r="AI90" s="993"/>
      <c r="AJ90" s="993"/>
      <c r="AK90" s="993"/>
      <c r="AL90" s="993"/>
      <c r="AM90" s="993"/>
      <c r="AN90" s="993"/>
      <c r="AO90" s="993"/>
      <c r="AP90" s="992"/>
      <c r="AQ90" s="992"/>
      <c r="AR90" s="992"/>
      <c r="AS90" s="992"/>
      <c r="AT90" s="992"/>
      <c r="AU90" s="992"/>
      <c r="AV90" s="993"/>
      <c r="AW90" s="993"/>
      <c r="AX90" s="993"/>
      <c r="AY90" s="993"/>
      <c r="AZ90" s="993"/>
      <c r="BA90" s="993"/>
      <c r="BB90" s="993"/>
      <c r="BC90" s="992"/>
      <c r="BD90" s="992"/>
      <c r="BE90" s="992"/>
      <c r="BF90" s="992"/>
      <c r="BG90" s="992"/>
      <c r="BH90" s="992"/>
      <c r="BI90" s="993"/>
      <c r="BJ90" s="993"/>
      <c r="BK90" s="993"/>
      <c r="BL90" s="993"/>
      <c r="BM90" s="993"/>
      <c r="BN90" s="993"/>
      <c r="BO90" s="993"/>
      <c r="BP90" s="992"/>
      <c r="BQ90" s="992"/>
      <c r="BR90" s="992"/>
      <c r="BS90" s="992"/>
      <c r="BT90" s="992"/>
      <c r="BU90" s="994"/>
    </row>
    <row r="91" spans="1:73" ht="15" customHeight="1">
      <c r="A91" s="998"/>
      <c r="B91" s="999"/>
      <c r="C91" s="999"/>
      <c r="D91" s="999"/>
      <c r="E91" s="999"/>
      <c r="F91" s="999"/>
      <c r="G91" s="999"/>
      <c r="H91" s="999"/>
      <c r="I91" s="999"/>
      <c r="J91" s="999"/>
      <c r="K91" s="999"/>
      <c r="L91" s="999"/>
      <c r="M91" s="999"/>
      <c r="N91" s="999"/>
      <c r="O91" s="999"/>
      <c r="P91" s="992"/>
      <c r="Q91" s="992"/>
      <c r="R91" s="992"/>
      <c r="S91" s="992"/>
      <c r="T91" s="992"/>
      <c r="U91" s="992"/>
      <c r="V91" s="992"/>
      <c r="W91" s="992"/>
      <c r="X91" s="992"/>
      <c r="Y91" s="992"/>
      <c r="Z91" s="992"/>
      <c r="AA91" s="992"/>
      <c r="AB91" s="992"/>
      <c r="AC91" s="992"/>
      <c r="AD91" s="992"/>
      <c r="AE91" s="992"/>
      <c r="AF91" s="992"/>
      <c r="AG91" s="992"/>
      <c r="AH91" s="992"/>
      <c r="AI91" s="993"/>
      <c r="AJ91" s="993"/>
      <c r="AK91" s="993"/>
      <c r="AL91" s="993"/>
      <c r="AM91" s="993"/>
      <c r="AN91" s="993"/>
      <c r="AO91" s="993"/>
      <c r="AP91" s="992"/>
      <c r="AQ91" s="992"/>
      <c r="AR91" s="992"/>
      <c r="AS91" s="992"/>
      <c r="AT91" s="992"/>
      <c r="AU91" s="992"/>
      <c r="AV91" s="993"/>
      <c r="AW91" s="993"/>
      <c r="AX91" s="993"/>
      <c r="AY91" s="993"/>
      <c r="AZ91" s="993"/>
      <c r="BA91" s="993"/>
      <c r="BB91" s="993"/>
      <c r="BC91" s="992"/>
      <c r="BD91" s="992"/>
      <c r="BE91" s="992"/>
      <c r="BF91" s="992"/>
      <c r="BG91" s="992"/>
      <c r="BH91" s="992"/>
      <c r="BI91" s="993"/>
      <c r="BJ91" s="993"/>
      <c r="BK91" s="993"/>
      <c r="BL91" s="993"/>
      <c r="BM91" s="993"/>
      <c r="BN91" s="993"/>
      <c r="BO91" s="993"/>
      <c r="BP91" s="992"/>
      <c r="BQ91" s="992"/>
      <c r="BR91" s="992"/>
      <c r="BS91" s="992"/>
      <c r="BT91" s="992"/>
      <c r="BU91" s="994"/>
    </row>
    <row r="92" spans="1:73" ht="15" customHeight="1">
      <c r="A92" s="998"/>
      <c r="B92" s="999"/>
      <c r="C92" s="999"/>
      <c r="D92" s="999"/>
      <c r="E92" s="999"/>
      <c r="F92" s="999"/>
      <c r="G92" s="999"/>
      <c r="H92" s="999"/>
      <c r="I92" s="999"/>
      <c r="J92" s="999"/>
      <c r="K92" s="999"/>
      <c r="L92" s="999"/>
      <c r="M92" s="999"/>
      <c r="N92" s="999"/>
      <c r="O92" s="999"/>
      <c r="P92" s="992"/>
      <c r="Q92" s="992"/>
      <c r="R92" s="992"/>
      <c r="S92" s="992"/>
      <c r="T92" s="992"/>
      <c r="U92" s="992"/>
      <c r="V92" s="992"/>
      <c r="W92" s="992"/>
      <c r="X92" s="992"/>
      <c r="Y92" s="992"/>
      <c r="Z92" s="992"/>
      <c r="AA92" s="992"/>
      <c r="AB92" s="992"/>
      <c r="AC92" s="992"/>
      <c r="AD92" s="992"/>
      <c r="AE92" s="992"/>
      <c r="AF92" s="992"/>
      <c r="AG92" s="992"/>
      <c r="AH92" s="992"/>
      <c r="AI92" s="993"/>
      <c r="AJ92" s="993"/>
      <c r="AK92" s="993"/>
      <c r="AL92" s="993"/>
      <c r="AM92" s="993"/>
      <c r="AN92" s="993"/>
      <c r="AO92" s="993"/>
      <c r="AP92" s="992"/>
      <c r="AQ92" s="992"/>
      <c r="AR92" s="992"/>
      <c r="AS92" s="992"/>
      <c r="AT92" s="992"/>
      <c r="AU92" s="992"/>
      <c r="AV92" s="993"/>
      <c r="AW92" s="993"/>
      <c r="AX92" s="993"/>
      <c r="AY92" s="993"/>
      <c r="AZ92" s="993"/>
      <c r="BA92" s="993"/>
      <c r="BB92" s="993"/>
      <c r="BC92" s="992"/>
      <c r="BD92" s="992"/>
      <c r="BE92" s="992"/>
      <c r="BF92" s="992"/>
      <c r="BG92" s="992"/>
      <c r="BH92" s="992"/>
      <c r="BI92" s="993"/>
      <c r="BJ92" s="993"/>
      <c r="BK92" s="993"/>
      <c r="BL92" s="993"/>
      <c r="BM92" s="993"/>
      <c r="BN92" s="993"/>
      <c r="BO92" s="993"/>
      <c r="BP92" s="992"/>
      <c r="BQ92" s="992"/>
      <c r="BR92" s="992"/>
      <c r="BS92" s="992"/>
      <c r="BT92" s="992"/>
      <c r="BU92" s="994"/>
    </row>
    <row r="93" spans="1:73" ht="15" customHeight="1">
      <c r="A93" s="998"/>
      <c r="B93" s="999"/>
      <c r="C93" s="999"/>
      <c r="D93" s="999"/>
      <c r="E93" s="999"/>
      <c r="F93" s="999"/>
      <c r="G93" s="999"/>
      <c r="H93" s="999"/>
      <c r="I93" s="999"/>
      <c r="J93" s="999"/>
      <c r="K93" s="999"/>
      <c r="L93" s="999"/>
      <c r="M93" s="999"/>
      <c r="N93" s="999"/>
      <c r="O93" s="999"/>
      <c r="P93" s="992"/>
      <c r="Q93" s="992"/>
      <c r="R93" s="992"/>
      <c r="S93" s="992"/>
      <c r="T93" s="992"/>
      <c r="U93" s="992"/>
      <c r="V93" s="992"/>
      <c r="W93" s="992"/>
      <c r="X93" s="992"/>
      <c r="Y93" s="992"/>
      <c r="Z93" s="992"/>
      <c r="AA93" s="992"/>
      <c r="AB93" s="992"/>
      <c r="AC93" s="992"/>
      <c r="AD93" s="992"/>
      <c r="AE93" s="992"/>
      <c r="AF93" s="992"/>
      <c r="AG93" s="992"/>
      <c r="AH93" s="992"/>
      <c r="AI93" s="993"/>
      <c r="AJ93" s="993"/>
      <c r="AK93" s="993"/>
      <c r="AL93" s="993"/>
      <c r="AM93" s="993"/>
      <c r="AN93" s="993"/>
      <c r="AO93" s="993"/>
      <c r="AP93" s="992"/>
      <c r="AQ93" s="992"/>
      <c r="AR93" s="992"/>
      <c r="AS93" s="992"/>
      <c r="AT93" s="992"/>
      <c r="AU93" s="992"/>
      <c r="AV93" s="993"/>
      <c r="AW93" s="993"/>
      <c r="AX93" s="993"/>
      <c r="AY93" s="993"/>
      <c r="AZ93" s="993"/>
      <c r="BA93" s="993"/>
      <c r="BB93" s="993"/>
      <c r="BC93" s="992"/>
      <c r="BD93" s="992"/>
      <c r="BE93" s="992"/>
      <c r="BF93" s="992"/>
      <c r="BG93" s="992"/>
      <c r="BH93" s="992"/>
      <c r="BI93" s="993"/>
      <c r="BJ93" s="993"/>
      <c r="BK93" s="993"/>
      <c r="BL93" s="993"/>
      <c r="BM93" s="993"/>
      <c r="BN93" s="993"/>
      <c r="BO93" s="993"/>
      <c r="BP93" s="992"/>
      <c r="BQ93" s="992"/>
      <c r="BR93" s="992"/>
      <c r="BS93" s="992"/>
      <c r="BT93" s="992"/>
      <c r="BU93" s="994"/>
    </row>
    <row r="94" spans="1:73" ht="15" customHeight="1">
      <c r="A94" s="998"/>
      <c r="B94" s="999"/>
      <c r="C94" s="999"/>
      <c r="D94" s="999"/>
      <c r="E94" s="999"/>
      <c r="F94" s="999"/>
      <c r="G94" s="999"/>
      <c r="H94" s="999"/>
      <c r="I94" s="999"/>
      <c r="J94" s="999"/>
      <c r="K94" s="999"/>
      <c r="L94" s="999"/>
      <c r="M94" s="999"/>
      <c r="N94" s="999"/>
      <c r="O94" s="999"/>
      <c r="P94" s="992"/>
      <c r="Q94" s="992"/>
      <c r="R94" s="992"/>
      <c r="S94" s="992"/>
      <c r="T94" s="992"/>
      <c r="U94" s="992"/>
      <c r="V94" s="992"/>
      <c r="W94" s="992"/>
      <c r="X94" s="992"/>
      <c r="Y94" s="992"/>
      <c r="Z94" s="992"/>
      <c r="AA94" s="992"/>
      <c r="AB94" s="992"/>
      <c r="AC94" s="992"/>
      <c r="AD94" s="992"/>
      <c r="AE94" s="992"/>
      <c r="AF94" s="992"/>
      <c r="AG94" s="992"/>
      <c r="AH94" s="992"/>
      <c r="AI94" s="993"/>
      <c r="AJ94" s="993"/>
      <c r="AK94" s="993"/>
      <c r="AL94" s="993"/>
      <c r="AM94" s="993"/>
      <c r="AN94" s="993"/>
      <c r="AO94" s="993"/>
      <c r="AP94" s="992"/>
      <c r="AQ94" s="992"/>
      <c r="AR94" s="992"/>
      <c r="AS94" s="992"/>
      <c r="AT94" s="992"/>
      <c r="AU94" s="992"/>
      <c r="AV94" s="993"/>
      <c r="AW94" s="993"/>
      <c r="AX94" s="993"/>
      <c r="AY94" s="993"/>
      <c r="AZ94" s="993"/>
      <c r="BA94" s="993"/>
      <c r="BB94" s="993"/>
      <c r="BC94" s="992"/>
      <c r="BD94" s="992"/>
      <c r="BE94" s="992"/>
      <c r="BF94" s="992"/>
      <c r="BG94" s="992"/>
      <c r="BH94" s="992"/>
      <c r="BI94" s="993"/>
      <c r="BJ94" s="993"/>
      <c r="BK94" s="993"/>
      <c r="BL94" s="993"/>
      <c r="BM94" s="993"/>
      <c r="BN94" s="993"/>
      <c r="BO94" s="993"/>
      <c r="BP94" s="992"/>
      <c r="BQ94" s="992"/>
      <c r="BR94" s="992"/>
      <c r="BS94" s="992"/>
      <c r="BT94" s="992"/>
      <c r="BU94" s="994"/>
    </row>
    <row r="95" spans="1:73" ht="15" customHeight="1">
      <c r="A95" s="998"/>
      <c r="B95" s="999"/>
      <c r="C95" s="999"/>
      <c r="D95" s="999"/>
      <c r="E95" s="999"/>
      <c r="F95" s="999"/>
      <c r="G95" s="999"/>
      <c r="H95" s="999"/>
      <c r="I95" s="999"/>
      <c r="J95" s="999"/>
      <c r="K95" s="999"/>
      <c r="L95" s="999"/>
      <c r="M95" s="999"/>
      <c r="N95" s="999"/>
      <c r="O95" s="999"/>
      <c r="P95" s="992"/>
      <c r="Q95" s="992"/>
      <c r="R95" s="992"/>
      <c r="S95" s="992"/>
      <c r="T95" s="992"/>
      <c r="U95" s="992"/>
      <c r="V95" s="992"/>
      <c r="W95" s="992"/>
      <c r="X95" s="992"/>
      <c r="Y95" s="992"/>
      <c r="Z95" s="992"/>
      <c r="AA95" s="992"/>
      <c r="AB95" s="992"/>
      <c r="AC95" s="992"/>
      <c r="AD95" s="992"/>
      <c r="AE95" s="992"/>
      <c r="AF95" s="992"/>
      <c r="AG95" s="992"/>
      <c r="AH95" s="992"/>
      <c r="AI95" s="993"/>
      <c r="AJ95" s="993"/>
      <c r="AK95" s="993"/>
      <c r="AL95" s="993"/>
      <c r="AM95" s="993"/>
      <c r="AN95" s="993"/>
      <c r="AO95" s="993"/>
      <c r="AP95" s="992"/>
      <c r="AQ95" s="992"/>
      <c r="AR95" s="992"/>
      <c r="AS95" s="992"/>
      <c r="AT95" s="992"/>
      <c r="AU95" s="992"/>
      <c r="AV95" s="993"/>
      <c r="AW95" s="993"/>
      <c r="AX95" s="993"/>
      <c r="AY95" s="993"/>
      <c r="AZ95" s="993"/>
      <c r="BA95" s="993"/>
      <c r="BB95" s="993"/>
      <c r="BC95" s="992"/>
      <c r="BD95" s="992"/>
      <c r="BE95" s="992"/>
      <c r="BF95" s="992"/>
      <c r="BG95" s="992"/>
      <c r="BH95" s="992"/>
      <c r="BI95" s="993"/>
      <c r="BJ95" s="993"/>
      <c r="BK95" s="993"/>
      <c r="BL95" s="993"/>
      <c r="BM95" s="993"/>
      <c r="BN95" s="993"/>
      <c r="BO95" s="993"/>
      <c r="BP95" s="992"/>
      <c r="BQ95" s="992"/>
      <c r="BR95" s="992"/>
      <c r="BS95" s="992"/>
      <c r="BT95" s="992"/>
      <c r="BU95" s="994"/>
    </row>
    <row r="96" spans="1:73" ht="15" customHeight="1">
      <c r="A96" s="998"/>
      <c r="B96" s="999"/>
      <c r="C96" s="999"/>
      <c r="D96" s="999"/>
      <c r="E96" s="999"/>
      <c r="F96" s="999"/>
      <c r="G96" s="999"/>
      <c r="H96" s="999"/>
      <c r="I96" s="999"/>
      <c r="J96" s="999"/>
      <c r="K96" s="999"/>
      <c r="L96" s="999"/>
      <c r="M96" s="999"/>
      <c r="N96" s="999"/>
      <c r="O96" s="999"/>
      <c r="P96" s="992"/>
      <c r="Q96" s="992"/>
      <c r="R96" s="992"/>
      <c r="S96" s="992"/>
      <c r="T96" s="992"/>
      <c r="U96" s="992"/>
      <c r="V96" s="992"/>
      <c r="W96" s="992"/>
      <c r="X96" s="992"/>
      <c r="Y96" s="992"/>
      <c r="Z96" s="992"/>
      <c r="AA96" s="992"/>
      <c r="AB96" s="992"/>
      <c r="AC96" s="992"/>
      <c r="AD96" s="992"/>
      <c r="AE96" s="992"/>
      <c r="AF96" s="992"/>
      <c r="AG96" s="992"/>
      <c r="AH96" s="992"/>
      <c r="AI96" s="993"/>
      <c r="AJ96" s="993"/>
      <c r="AK96" s="993"/>
      <c r="AL96" s="993"/>
      <c r="AM96" s="993"/>
      <c r="AN96" s="993"/>
      <c r="AO96" s="993"/>
      <c r="AP96" s="992"/>
      <c r="AQ96" s="992"/>
      <c r="AR96" s="992"/>
      <c r="AS96" s="992"/>
      <c r="AT96" s="992"/>
      <c r="AU96" s="992"/>
      <c r="AV96" s="993"/>
      <c r="AW96" s="993"/>
      <c r="AX96" s="993"/>
      <c r="AY96" s="993"/>
      <c r="AZ96" s="993"/>
      <c r="BA96" s="993"/>
      <c r="BB96" s="993"/>
      <c r="BC96" s="992"/>
      <c r="BD96" s="992"/>
      <c r="BE96" s="992"/>
      <c r="BF96" s="992"/>
      <c r="BG96" s="992"/>
      <c r="BH96" s="992"/>
      <c r="BI96" s="993"/>
      <c r="BJ96" s="993"/>
      <c r="BK96" s="993"/>
      <c r="BL96" s="993"/>
      <c r="BM96" s="993"/>
      <c r="BN96" s="993"/>
      <c r="BO96" s="993"/>
      <c r="BP96" s="992"/>
      <c r="BQ96" s="992"/>
      <c r="BR96" s="992"/>
      <c r="BS96" s="992"/>
      <c r="BT96" s="992"/>
      <c r="BU96" s="994"/>
    </row>
    <row r="97" spans="1:73" ht="15" customHeight="1">
      <c r="A97" s="998"/>
      <c r="B97" s="999"/>
      <c r="C97" s="999"/>
      <c r="D97" s="999"/>
      <c r="E97" s="999"/>
      <c r="F97" s="999"/>
      <c r="G97" s="999"/>
      <c r="H97" s="999"/>
      <c r="I97" s="999"/>
      <c r="J97" s="999"/>
      <c r="K97" s="999"/>
      <c r="L97" s="999"/>
      <c r="M97" s="999"/>
      <c r="N97" s="999"/>
      <c r="O97" s="999"/>
      <c r="P97" s="992"/>
      <c r="Q97" s="992"/>
      <c r="R97" s="992"/>
      <c r="S97" s="992"/>
      <c r="T97" s="992"/>
      <c r="U97" s="992"/>
      <c r="V97" s="992"/>
      <c r="W97" s="992"/>
      <c r="X97" s="992"/>
      <c r="Y97" s="992"/>
      <c r="Z97" s="992"/>
      <c r="AA97" s="992"/>
      <c r="AB97" s="992"/>
      <c r="AC97" s="992"/>
      <c r="AD97" s="992"/>
      <c r="AE97" s="992"/>
      <c r="AF97" s="992"/>
      <c r="AG97" s="992"/>
      <c r="AH97" s="992"/>
      <c r="AI97" s="993"/>
      <c r="AJ97" s="993"/>
      <c r="AK97" s="993"/>
      <c r="AL97" s="993"/>
      <c r="AM97" s="993"/>
      <c r="AN97" s="993"/>
      <c r="AO97" s="993"/>
      <c r="AP97" s="992"/>
      <c r="AQ97" s="992"/>
      <c r="AR97" s="992"/>
      <c r="AS97" s="992"/>
      <c r="AT97" s="992"/>
      <c r="AU97" s="992"/>
      <c r="AV97" s="993"/>
      <c r="AW97" s="993"/>
      <c r="AX97" s="993"/>
      <c r="AY97" s="993"/>
      <c r="AZ97" s="993"/>
      <c r="BA97" s="993"/>
      <c r="BB97" s="993"/>
      <c r="BC97" s="992"/>
      <c r="BD97" s="992"/>
      <c r="BE97" s="992"/>
      <c r="BF97" s="992"/>
      <c r="BG97" s="992"/>
      <c r="BH97" s="992"/>
      <c r="BI97" s="993"/>
      <c r="BJ97" s="993"/>
      <c r="BK97" s="993"/>
      <c r="BL97" s="993"/>
      <c r="BM97" s="993"/>
      <c r="BN97" s="993"/>
      <c r="BO97" s="993"/>
      <c r="BP97" s="992"/>
      <c r="BQ97" s="992"/>
      <c r="BR97" s="992"/>
      <c r="BS97" s="992"/>
      <c r="BT97" s="992"/>
      <c r="BU97" s="994"/>
    </row>
    <row r="98" spans="1:73" ht="15" customHeight="1">
      <c r="A98" s="998"/>
      <c r="B98" s="999"/>
      <c r="C98" s="999"/>
      <c r="D98" s="999"/>
      <c r="E98" s="999"/>
      <c r="F98" s="999"/>
      <c r="G98" s="999"/>
      <c r="H98" s="999"/>
      <c r="I98" s="999"/>
      <c r="J98" s="999"/>
      <c r="K98" s="999"/>
      <c r="L98" s="999"/>
      <c r="M98" s="999"/>
      <c r="N98" s="999"/>
      <c r="O98" s="999"/>
      <c r="P98" s="992"/>
      <c r="Q98" s="992"/>
      <c r="R98" s="992"/>
      <c r="S98" s="992"/>
      <c r="T98" s="992"/>
      <c r="U98" s="992"/>
      <c r="V98" s="992"/>
      <c r="W98" s="992"/>
      <c r="X98" s="992"/>
      <c r="Y98" s="992"/>
      <c r="Z98" s="992"/>
      <c r="AA98" s="992"/>
      <c r="AB98" s="992"/>
      <c r="AC98" s="992"/>
      <c r="AD98" s="992"/>
      <c r="AE98" s="992"/>
      <c r="AF98" s="992"/>
      <c r="AG98" s="992"/>
      <c r="AH98" s="992"/>
      <c r="AI98" s="993"/>
      <c r="AJ98" s="993"/>
      <c r="AK98" s="993"/>
      <c r="AL98" s="993"/>
      <c r="AM98" s="993"/>
      <c r="AN98" s="993"/>
      <c r="AO98" s="993"/>
      <c r="AP98" s="992"/>
      <c r="AQ98" s="992"/>
      <c r="AR98" s="992"/>
      <c r="AS98" s="992"/>
      <c r="AT98" s="992"/>
      <c r="AU98" s="992"/>
      <c r="AV98" s="993"/>
      <c r="AW98" s="993"/>
      <c r="AX98" s="993"/>
      <c r="AY98" s="993"/>
      <c r="AZ98" s="993"/>
      <c r="BA98" s="993"/>
      <c r="BB98" s="993"/>
      <c r="BC98" s="992"/>
      <c r="BD98" s="992"/>
      <c r="BE98" s="992"/>
      <c r="BF98" s="992"/>
      <c r="BG98" s="992"/>
      <c r="BH98" s="992"/>
      <c r="BI98" s="993"/>
      <c r="BJ98" s="993"/>
      <c r="BK98" s="993"/>
      <c r="BL98" s="993"/>
      <c r="BM98" s="993"/>
      <c r="BN98" s="993"/>
      <c r="BO98" s="993"/>
      <c r="BP98" s="992"/>
      <c r="BQ98" s="992"/>
      <c r="BR98" s="992"/>
      <c r="BS98" s="992"/>
      <c r="BT98" s="992"/>
      <c r="BU98" s="994"/>
    </row>
    <row r="99" spans="1:73" ht="15" customHeight="1">
      <c r="A99" s="998"/>
      <c r="B99" s="999"/>
      <c r="C99" s="999"/>
      <c r="D99" s="999"/>
      <c r="E99" s="999"/>
      <c r="F99" s="999"/>
      <c r="G99" s="999"/>
      <c r="H99" s="999"/>
      <c r="I99" s="999"/>
      <c r="J99" s="999"/>
      <c r="K99" s="999"/>
      <c r="L99" s="999"/>
      <c r="M99" s="999"/>
      <c r="N99" s="999"/>
      <c r="O99" s="999"/>
      <c r="P99" s="992"/>
      <c r="Q99" s="992"/>
      <c r="R99" s="992"/>
      <c r="S99" s="992"/>
      <c r="T99" s="992"/>
      <c r="U99" s="992"/>
      <c r="V99" s="992"/>
      <c r="W99" s="992"/>
      <c r="X99" s="992"/>
      <c r="Y99" s="992"/>
      <c r="Z99" s="992"/>
      <c r="AA99" s="992"/>
      <c r="AB99" s="992"/>
      <c r="AC99" s="992"/>
      <c r="AD99" s="992"/>
      <c r="AE99" s="992"/>
      <c r="AF99" s="992"/>
      <c r="AG99" s="992"/>
      <c r="AH99" s="992"/>
      <c r="AI99" s="993"/>
      <c r="AJ99" s="993"/>
      <c r="AK99" s="993"/>
      <c r="AL99" s="993"/>
      <c r="AM99" s="993"/>
      <c r="AN99" s="993"/>
      <c r="AO99" s="993"/>
      <c r="AP99" s="992"/>
      <c r="AQ99" s="992"/>
      <c r="AR99" s="992"/>
      <c r="AS99" s="992"/>
      <c r="AT99" s="992"/>
      <c r="AU99" s="992"/>
      <c r="AV99" s="993"/>
      <c r="AW99" s="993"/>
      <c r="AX99" s="993"/>
      <c r="AY99" s="993"/>
      <c r="AZ99" s="993"/>
      <c r="BA99" s="993"/>
      <c r="BB99" s="993"/>
      <c r="BC99" s="992"/>
      <c r="BD99" s="992"/>
      <c r="BE99" s="992"/>
      <c r="BF99" s="992"/>
      <c r="BG99" s="992"/>
      <c r="BH99" s="992"/>
      <c r="BI99" s="993"/>
      <c r="BJ99" s="993"/>
      <c r="BK99" s="993"/>
      <c r="BL99" s="993"/>
      <c r="BM99" s="993"/>
      <c r="BN99" s="993"/>
      <c r="BO99" s="993"/>
      <c r="BP99" s="992"/>
      <c r="BQ99" s="992"/>
      <c r="BR99" s="992"/>
      <c r="BS99" s="992"/>
      <c r="BT99" s="992"/>
      <c r="BU99" s="994"/>
    </row>
    <row r="100" spans="1:73" ht="15" customHeight="1">
      <c r="A100" s="998"/>
      <c r="B100" s="999"/>
      <c r="C100" s="999"/>
      <c r="D100" s="999"/>
      <c r="E100" s="999"/>
      <c r="F100" s="999"/>
      <c r="G100" s="999"/>
      <c r="H100" s="999"/>
      <c r="I100" s="999"/>
      <c r="J100" s="999"/>
      <c r="K100" s="999"/>
      <c r="L100" s="999"/>
      <c r="M100" s="999"/>
      <c r="N100" s="999"/>
      <c r="O100" s="999"/>
      <c r="P100" s="992"/>
      <c r="Q100" s="992"/>
      <c r="R100" s="992"/>
      <c r="S100" s="992"/>
      <c r="T100" s="992"/>
      <c r="U100" s="992"/>
      <c r="V100" s="992"/>
      <c r="W100" s="992"/>
      <c r="X100" s="992"/>
      <c r="Y100" s="992"/>
      <c r="Z100" s="992"/>
      <c r="AA100" s="992"/>
      <c r="AB100" s="992"/>
      <c r="AC100" s="992"/>
      <c r="AD100" s="992"/>
      <c r="AE100" s="992"/>
      <c r="AF100" s="992"/>
      <c r="AG100" s="992"/>
      <c r="AH100" s="992"/>
      <c r="AI100" s="993"/>
      <c r="AJ100" s="993"/>
      <c r="AK100" s="993"/>
      <c r="AL100" s="993"/>
      <c r="AM100" s="993"/>
      <c r="AN100" s="993"/>
      <c r="AO100" s="993"/>
      <c r="AP100" s="992"/>
      <c r="AQ100" s="992"/>
      <c r="AR100" s="992"/>
      <c r="AS100" s="992"/>
      <c r="AT100" s="992"/>
      <c r="AU100" s="992"/>
      <c r="AV100" s="993"/>
      <c r="AW100" s="993"/>
      <c r="AX100" s="993"/>
      <c r="AY100" s="993"/>
      <c r="AZ100" s="993"/>
      <c r="BA100" s="993"/>
      <c r="BB100" s="993"/>
      <c r="BC100" s="992"/>
      <c r="BD100" s="992"/>
      <c r="BE100" s="992"/>
      <c r="BF100" s="992"/>
      <c r="BG100" s="992"/>
      <c r="BH100" s="992"/>
      <c r="BI100" s="993"/>
      <c r="BJ100" s="993"/>
      <c r="BK100" s="993"/>
      <c r="BL100" s="993"/>
      <c r="BM100" s="993"/>
      <c r="BN100" s="993"/>
      <c r="BO100" s="993"/>
      <c r="BP100" s="992"/>
      <c r="BQ100" s="992"/>
      <c r="BR100" s="992"/>
      <c r="BS100" s="992"/>
      <c r="BT100" s="992"/>
      <c r="BU100" s="994"/>
    </row>
    <row r="101" spans="1:73" ht="15" customHeight="1">
      <c r="A101" s="998"/>
      <c r="B101" s="999"/>
      <c r="C101" s="999"/>
      <c r="D101" s="999"/>
      <c r="E101" s="999"/>
      <c r="F101" s="999"/>
      <c r="G101" s="999"/>
      <c r="H101" s="999"/>
      <c r="I101" s="999"/>
      <c r="J101" s="999"/>
      <c r="K101" s="999"/>
      <c r="L101" s="999"/>
      <c r="M101" s="999"/>
      <c r="N101" s="999"/>
      <c r="O101" s="999"/>
      <c r="P101" s="992"/>
      <c r="Q101" s="992"/>
      <c r="R101" s="992"/>
      <c r="S101" s="992"/>
      <c r="T101" s="992"/>
      <c r="U101" s="992"/>
      <c r="V101" s="992"/>
      <c r="W101" s="992"/>
      <c r="X101" s="992"/>
      <c r="Y101" s="992"/>
      <c r="Z101" s="992"/>
      <c r="AA101" s="992"/>
      <c r="AB101" s="992"/>
      <c r="AC101" s="992"/>
      <c r="AD101" s="992"/>
      <c r="AE101" s="992"/>
      <c r="AF101" s="992"/>
      <c r="AG101" s="992"/>
      <c r="AH101" s="992"/>
      <c r="AI101" s="993"/>
      <c r="AJ101" s="993"/>
      <c r="AK101" s="993"/>
      <c r="AL101" s="993"/>
      <c r="AM101" s="993"/>
      <c r="AN101" s="993"/>
      <c r="AO101" s="993"/>
      <c r="AP101" s="992"/>
      <c r="AQ101" s="992"/>
      <c r="AR101" s="992"/>
      <c r="AS101" s="992"/>
      <c r="AT101" s="992"/>
      <c r="AU101" s="992"/>
      <c r="AV101" s="993"/>
      <c r="AW101" s="993"/>
      <c r="AX101" s="993"/>
      <c r="AY101" s="993"/>
      <c r="AZ101" s="993"/>
      <c r="BA101" s="993"/>
      <c r="BB101" s="993"/>
      <c r="BC101" s="992"/>
      <c r="BD101" s="992"/>
      <c r="BE101" s="992"/>
      <c r="BF101" s="992"/>
      <c r="BG101" s="992"/>
      <c r="BH101" s="992"/>
      <c r="BI101" s="993"/>
      <c r="BJ101" s="993"/>
      <c r="BK101" s="993"/>
      <c r="BL101" s="993"/>
      <c r="BM101" s="993"/>
      <c r="BN101" s="993"/>
      <c r="BO101" s="993"/>
      <c r="BP101" s="992"/>
      <c r="BQ101" s="992"/>
      <c r="BR101" s="992"/>
      <c r="BS101" s="992"/>
      <c r="BT101" s="992"/>
      <c r="BU101" s="994"/>
    </row>
    <row r="102" spans="1:73" ht="15" customHeight="1" thickBot="1">
      <c r="A102" s="995" t="s">
        <v>2486</v>
      </c>
      <c r="B102" s="996"/>
      <c r="C102" s="996"/>
      <c r="D102" s="996"/>
      <c r="E102" s="996"/>
      <c r="F102" s="996"/>
      <c r="G102" s="996"/>
      <c r="H102" s="996"/>
      <c r="I102" s="996"/>
      <c r="J102" s="996"/>
      <c r="K102" s="996"/>
      <c r="L102" s="996"/>
      <c r="M102" s="996"/>
      <c r="N102" s="996"/>
      <c r="O102" s="997"/>
      <c r="P102" s="990"/>
      <c r="Q102" s="990"/>
      <c r="R102" s="990"/>
      <c r="S102" s="990"/>
      <c r="T102" s="990"/>
      <c r="U102" s="990"/>
      <c r="V102" s="990"/>
      <c r="W102" s="990"/>
      <c r="X102" s="990"/>
      <c r="Y102" s="990"/>
      <c r="Z102" s="990"/>
      <c r="AA102" s="990"/>
      <c r="AB102" s="990"/>
      <c r="AC102" s="990"/>
      <c r="AD102" s="990"/>
      <c r="AE102" s="990"/>
      <c r="AF102" s="990"/>
      <c r="AG102" s="990"/>
      <c r="AH102" s="990"/>
      <c r="AI102" s="989">
        <f>SUM(AI79:AO101)</f>
        <v>559703</v>
      </c>
      <c r="AJ102" s="989"/>
      <c r="AK102" s="989"/>
      <c r="AL102" s="989"/>
      <c r="AM102" s="989"/>
      <c r="AN102" s="989"/>
      <c r="AO102" s="989"/>
      <c r="AP102" s="990"/>
      <c r="AQ102" s="990"/>
      <c r="AR102" s="990"/>
      <c r="AS102" s="990"/>
      <c r="AT102" s="990"/>
      <c r="AU102" s="990"/>
      <c r="AV102" s="989">
        <f>SUM(AV79:BB101)</f>
        <v>0</v>
      </c>
      <c r="AW102" s="989"/>
      <c r="AX102" s="989"/>
      <c r="AY102" s="989"/>
      <c r="AZ102" s="989"/>
      <c r="BA102" s="989"/>
      <c r="BB102" s="989"/>
      <c r="BC102" s="990"/>
      <c r="BD102" s="990"/>
      <c r="BE102" s="990"/>
      <c r="BF102" s="990"/>
      <c r="BG102" s="990"/>
      <c r="BH102" s="990"/>
      <c r="BI102" s="989">
        <f>SUM(BI79:BO101)</f>
        <v>0</v>
      </c>
      <c r="BJ102" s="989"/>
      <c r="BK102" s="989"/>
      <c r="BL102" s="989"/>
      <c r="BM102" s="989"/>
      <c r="BN102" s="989"/>
      <c r="BO102" s="989"/>
      <c r="BP102" s="990"/>
      <c r="BQ102" s="990"/>
      <c r="BR102" s="990"/>
      <c r="BS102" s="990"/>
      <c r="BT102" s="990"/>
      <c r="BU102" s="991"/>
    </row>
    <row r="103" spans="1:73" ht="15" customHeight="1">
      <c r="A103" s="1027" t="s">
        <v>2466</v>
      </c>
      <c r="B103" s="1028"/>
      <c r="C103" s="1028"/>
      <c r="D103" s="1028"/>
      <c r="E103" s="1028"/>
      <c r="F103" s="1028"/>
      <c r="G103" s="1028"/>
      <c r="H103" s="1028"/>
      <c r="I103" s="1028"/>
      <c r="J103" s="1028"/>
      <c r="K103" s="1028"/>
      <c r="L103" s="1028"/>
      <c r="M103" s="1028"/>
      <c r="N103" s="1028"/>
      <c r="O103" s="1028"/>
      <c r="P103" s="1028"/>
      <c r="Q103" s="1028"/>
      <c r="R103" s="1028"/>
      <c r="S103" s="1028"/>
      <c r="T103" s="1028"/>
      <c r="U103" s="1028"/>
      <c r="V103" s="1028"/>
      <c r="W103" s="1028"/>
      <c r="X103" s="1028"/>
      <c r="Y103" s="1028"/>
      <c r="Z103" s="1028"/>
      <c r="AA103" s="1028"/>
      <c r="AB103" s="1028"/>
      <c r="AC103" s="1028"/>
      <c r="AD103" s="1028"/>
      <c r="AE103" s="1028"/>
      <c r="AF103" s="1028"/>
      <c r="AG103" s="1028"/>
      <c r="AH103" s="1028"/>
      <c r="AI103" s="1028"/>
      <c r="AJ103" s="1028"/>
      <c r="AK103" s="1028"/>
      <c r="AL103" s="1028"/>
      <c r="AM103" s="1028"/>
      <c r="AN103" s="1028"/>
      <c r="AO103" s="1028"/>
      <c r="AP103" s="1028"/>
      <c r="AQ103" s="1028"/>
      <c r="AR103" s="1028"/>
      <c r="AS103" s="1028"/>
      <c r="AT103" s="1028"/>
      <c r="AU103" s="1028"/>
      <c r="AV103" s="1028"/>
      <c r="AW103" s="1028"/>
      <c r="AX103" s="1028"/>
      <c r="AY103" s="1028"/>
      <c r="AZ103" s="1028"/>
      <c r="BA103" s="1028"/>
      <c r="BB103" s="1028"/>
      <c r="BC103" s="1028"/>
      <c r="BD103" s="1028"/>
      <c r="BE103" s="1028"/>
      <c r="BF103" s="1028"/>
      <c r="BG103" s="1028"/>
      <c r="BH103" s="1028"/>
      <c r="BI103" s="1028"/>
      <c r="BJ103" s="1028"/>
      <c r="BK103" s="1028"/>
      <c r="BL103" s="1028"/>
      <c r="BM103" s="1028"/>
      <c r="BN103" s="1028"/>
      <c r="BO103" s="1028"/>
      <c r="BP103" s="1028"/>
      <c r="BQ103" s="1028"/>
      <c r="BR103" s="1028"/>
      <c r="BS103" s="1028"/>
      <c r="BT103" s="1028"/>
      <c r="BU103" s="1029"/>
    </row>
    <row r="104" spans="1:73" ht="15" customHeight="1">
      <c r="A104" s="1030"/>
      <c r="B104" s="1031"/>
      <c r="C104" s="1031"/>
      <c r="D104" s="1031"/>
      <c r="E104" s="1031"/>
      <c r="F104" s="1031"/>
      <c r="G104" s="1031"/>
      <c r="H104" s="1031"/>
      <c r="I104" s="1031"/>
      <c r="J104" s="1031"/>
      <c r="K104" s="1031"/>
      <c r="L104" s="1031"/>
      <c r="M104" s="1031"/>
      <c r="N104" s="1031"/>
      <c r="O104" s="1031"/>
      <c r="P104" s="1031"/>
      <c r="Q104" s="1031"/>
      <c r="R104" s="1031"/>
      <c r="S104" s="1031"/>
      <c r="T104" s="1031"/>
      <c r="U104" s="1031"/>
      <c r="V104" s="1031"/>
      <c r="W104" s="1031"/>
      <c r="X104" s="1031"/>
      <c r="Y104" s="1031"/>
      <c r="Z104" s="1031"/>
      <c r="AA104" s="1031"/>
      <c r="AB104" s="1031"/>
      <c r="AC104" s="1031"/>
      <c r="AD104" s="1031"/>
      <c r="AE104" s="1031"/>
      <c r="AF104" s="1031"/>
      <c r="AG104" s="1031"/>
      <c r="AH104" s="1031"/>
      <c r="AI104" s="1031"/>
      <c r="AJ104" s="1031"/>
      <c r="AK104" s="1031"/>
      <c r="AL104" s="1031"/>
      <c r="AM104" s="1031"/>
      <c r="AN104" s="1031"/>
      <c r="AO104" s="1031"/>
      <c r="AP104" s="1031"/>
      <c r="AQ104" s="1031"/>
      <c r="AR104" s="1031"/>
      <c r="AS104" s="1031"/>
      <c r="AT104" s="1031"/>
      <c r="AU104" s="1031"/>
      <c r="AV104" s="1031"/>
      <c r="AW104" s="1031"/>
      <c r="AX104" s="1031"/>
      <c r="AY104" s="1031"/>
      <c r="AZ104" s="1031"/>
      <c r="BA104" s="1031"/>
      <c r="BB104" s="1031"/>
      <c r="BC104" s="1031"/>
      <c r="BD104" s="1031"/>
      <c r="BE104" s="1031"/>
      <c r="BF104" s="1031"/>
      <c r="BG104" s="1031"/>
      <c r="BH104" s="1031"/>
      <c r="BI104" s="1031"/>
      <c r="BJ104" s="1031"/>
      <c r="BK104" s="1031"/>
      <c r="BL104" s="1031"/>
      <c r="BM104" s="1031"/>
      <c r="BN104" s="1031"/>
      <c r="BO104" s="1031"/>
      <c r="BP104" s="1031"/>
      <c r="BQ104" s="1031"/>
      <c r="BR104" s="1031"/>
      <c r="BS104" s="1031"/>
      <c r="BT104" s="1031"/>
      <c r="BU104" s="1032"/>
    </row>
    <row r="105" spans="1:73" ht="15" customHeight="1">
      <c r="A105" s="1030"/>
      <c r="B105" s="1031"/>
      <c r="C105" s="1031"/>
      <c r="D105" s="1031"/>
      <c r="E105" s="1031"/>
      <c r="F105" s="1031"/>
      <c r="G105" s="1031"/>
      <c r="H105" s="1031"/>
      <c r="I105" s="1031"/>
      <c r="J105" s="1031"/>
      <c r="K105" s="1031"/>
      <c r="L105" s="1031"/>
      <c r="M105" s="1031"/>
      <c r="N105" s="1031"/>
      <c r="O105" s="1031"/>
      <c r="P105" s="1031"/>
      <c r="Q105" s="1031"/>
      <c r="R105" s="1031"/>
      <c r="S105" s="1031"/>
      <c r="T105" s="1031"/>
      <c r="U105" s="1031"/>
      <c r="V105" s="1031"/>
      <c r="W105" s="1031"/>
      <c r="X105" s="1031"/>
      <c r="Y105" s="1031"/>
      <c r="Z105" s="1031"/>
      <c r="AA105" s="1031"/>
      <c r="AB105" s="1031"/>
      <c r="AC105" s="1031"/>
      <c r="AD105" s="1031"/>
      <c r="AE105" s="1031"/>
      <c r="AF105" s="1031"/>
      <c r="AG105" s="1031"/>
      <c r="AH105" s="1031"/>
      <c r="AI105" s="1031"/>
      <c r="AJ105" s="1031"/>
      <c r="AK105" s="1031"/>
      <c r="AL105" s="1031"/>
      <c r="AM105" s="1031"/>
      <c r="AN105" s="1031"/>
      <c r="AO105" s="1031"/>
      <c r="AP105" s="1031"/>
      <c r="AQ105" s="1031"/>
      <c r="AR105" s="1031"/>
      <c r="AS105" s="1031"/>
      <c r="AT105" s="1031"/>
      <c r="AU105" s="1031"/>
      <c r="AV105" s="1031"/>
      <c r="AW105" s="1031"/>
      <c r="AX105" s="1031"/>
      <c r="AY105" s="1031"/>
      <c r="AZ105" s="1031"/>
      <c r="BA105" s="1031"/>
      <c r="BB105" s="1031"/>
      <c r="BC105" s="1031"/>
      <c r="BD105" s="1031"/>
      <c r="BE105" s="1031"/>
      <c r="BF105" s="1031"/>
      <c r="BG105" s="1031"/>
      <c r="BH105" s="1031"/>
      <c r="BI105" s="1031"/>
      <c r="BJ105" s="1031"/>
      <c r="BK105" s="1031"/>
      <c r="BL105" s="1031"/>
      <c r="BM105" s="1031"/>
      <c r="BN105" s="1031"/>
      <c r="BO105" s="1031"/>
      <c r="BP105" s="1031"/>
      <c r="BQ105" s="1031"/>
      <c r="BR105" s="1031"/>
      <c r="BS105" s="1031"/>
      <c r="BT105" s="1031"/>
      <c r="BU105" s="1032"/>
    </row>
    <row r="106" spans="1:73" ht="15" customHeight="1">
      <c r="A106" s="369"/>
      <c r="B106" s="370"/>
      <c r="C106" s="370"/>
      <c r="D106" s="370"/>
      <c r="E106" s="370"/>
      <c r="F106" s="370"/>
      <c r="G106" s="370"/>
      <c r="H106" s="370"/>
      <c r="I106" s="370"/>
      <c r="J106" s="370"/>
      <c r="K106" s="370"/>
      <c r="L106" s="370"/>
      <c r="M106" s="370"/>
      <c r="N106" s="370"/>
      <c r="O106" s="370"/>
      <c r="P106" s="370"/>
      <c r="Q106" s="370"/>
      <c r="R106" s="370"/>
      <c r="S106" s="370"/>
      <c r="T106" s="370"/>
      <c r="U106" s="370"/>
      <c r="V106" s="370"/>
      <c r="W106" s="370"/>
      <c r="X106" s="370"/>
      <c r="Y106" s="370"/>
      <c r="Z106" s="370"/>
      <c r="AA106" s="370"/>
      <c r="AB106" s="370"/>
      <c r="AC106" s="370"/>
      <c r="AD106" s="370"/>
      <c r="AE106" s="370"/>
      <c r="AF106" s="370"/>
      <c r="AG106" s="370"/>
      <c r="AH106" s="370"/>
      <c r="AI106" s="370"/>
      <c r="AJ106" s="370"/>
      <c r="AK106" s="370"/>
      <c r="AL106" s="370"/>
      <c r="AM106" s="370"/>
      <c r="AN106" s="370"/>
      <c r="AO106" s="370"/>
      <c r="AP106" s="370"/>
      <c r="AQ106" s="370"/>
      <c r="AR106" s="370"/>
      <c r="AS106" s="370"/>
      <c r="AT106" s="370"/>
      <c r="AU106" s="370"/>
      <c r="AV106" s="370"/>
      <c r="AW106" s="370"/>
      <c r="AX106" s="370"/>
      <c r="AY106" s="370"/>
      <c r="AZ106" s="370"/>
      <c r="BA106" s="370"/>
      <c r="BB106" s="370"/>
      <c r="BC106" s="370"/>
      <c r="BD106" s="370"/>
      <c r="BE106" s="370"/>
      <c r="BF106" s="370"/>
      <c r="BG106" s="370"/>
      <c r="BH106" s="370"/>
      <c r="BI106" s="370"/>
      <c r="BJ106" s="370"/>
      <c r="BK106" s="370"/>
      <c r="BL106" s="370"/>
      <c r="BM106" s="370"/>
      <c r="BN106" s="370"/>
      <c r="BO106" s="370"/>
      <c r="BP106" s="370"/>
      <c r="BQ106" s="370"/>
      <c r="BR106" s="370"/>
      <c r="BS106" s="370"/>
      <c r="BT106" s="370"/>
      <c r="BU106" s="371"/>
    </row>
    <row r="107" spans="1:73" ht="15" customHeight="1">
      <c r="A107" s="369"/>
      <c r="B107" s="1024" t="s">
        <v>2467</v>
      </c>
      <c r="C107" s="1024"/>
      <c r="D107" s="1024"/>
      <c r="E107" s="1024"/>
      <c r="F107" s="1024"/>
      <c r="G107" s="1024"/>
      <c r="H107" s="372" t="s">
        <v>2468</v>
      </c>
      <c r="I107" s="1033" t="s">
        <v>2487</v>
      </c>
      <c r="J107" s="1033"/>
      <c r="K107" s="1033"/>
      <c r="L107" s="1033"/>
      <c r="M107" s="1033"/>
      <c r="N107" s="1033"/>
      <c r="O107" s="1033"/>
      <c r="P107" s="1033"/>
      <c r="Q107" s="1033"/>
      <c r="R107" s="1033"/>
      <c r="S107" s="1033"/>
      <c r="T107" s="1033"/>
      <c r="U107" s="1033"/>
      <c r="V107" s="1033"/>
      <c r="W107" s="1033"/>
      <c r="X107" s="1033"/>
      <c r="Y107" s="1033"/>
      <c r="Z107" s="370"/>
      <c r="AA107" s="370"/>
      <c r="AB107" s="370"/>
      <c r="AC107" s="370"/>
      <c r="AD107" s="370"/>
      <c r="AE107" s="370"/>
      <c r="AF107" s="370"/>
      <c r="AG107" s="370"/>
      <c r="AH107" s="370"/>
      <c r="AI107" s="370"/>
      <c r="AJ107" s="370"/>
      <c r="AK107" s="370"/>
      <c r="AL107" s="370"/>
      <c r="AM107" s="370"/>
      <c r="AN107" s="370"/>
      <c r="AO107" s="370"/>
      <c r="AP107" s="370"/>
      <c r="AQ107" s="370"/>
      <c r="AR107" s="370"/>
      <c r="AS107" s="370"/>
      <c r="AT107" s="370"/>
      <c r="AU107" s="370"/>
      <c r="AV107" s="370"/>
      <c r="AW107" s="370"/>
      <c r="AX107" s="370"/>
      <c r="AY107" s="370"/>
      <c r="AZ107" s="370"/>
      <c r="BA107" s="370"/>
      <c r="BB107" s="370"/>
      <c r="BC107" s="370"/>
      <c r="BD107" s="370"/>
      <c r="BE107" s="370"/>
      <c r="BF107" s="370"/>
      <c r="BG107" s="370"/>
      <c r="BH107" s="370"/>
      <c r="BI107" s="370"/>
      <c r="BJ107" s="370"/>
      <c r="BK107" s="370"/>
      <c r="BL107" s="370"/>
      <c r="BM107" s="370"/>
      <c r="BN107" s="370"/>
      <c r="BO107" s="370"/>
      <c r="BP107" s="370"/>
      <c r="BQ107" s="370"/>
      <c r="BR107" s="370"/>
      <c r="BS107" s="370"/>
      <c r="BT107" s="370"/>
      <c r="BU107" s="371"/>
    </row>
    <row r="108" spans="1:73" ht="15" customHeight="1">
      <c r="A108" s="369"/>
      <c r="B108" s="1024" t="s">
        <v>2470</v>
      </c>
      <c r="C108" s="1024"/>
      <c r="D108" s="1024"/>
      <c r="E108" s="1024"/>
      <c r="F108" s="1024"/>
      <c r="G108" s="1024"/>
      <c r="H108" s="372" t="s">
        <v>2468</v>
      </c>
      <c r="I108" s="1033" t="s">
        <v>2495</v>
      </c>
      <c r="J108" s="1033"/>
      <c r="K108" s="1033"/>
      <c r="L108" s="1033"/>
      <c r="M108" s="1033"/>
      <c r="N108" s="1033"/>
      <c r="O108" s="1033"/>
      <c r="P108" s="1033"/>
      <c r="Q108" s="1033"/>
      <c r="R108" s="1033"/>
      <c r="S108" s="1033"/>
      <c r="T108" s="1033"/>
      <c r="U108" s="1033"/>
      <c r="V108" s="1033"/>
      <c r="W108" s="1033"/>
      <c r="X108" s="1033"/>
      <c r="Y108" s="1033"/>
      <c r="Z108" s="1033"/>
      <c r="AA108" s="1033"/>
      <c r="AB108" s="1033"/>
      <c r="AC108" s="1033"/>
      <c r="AD108" s="1033"/>
      <c r="AE108" s="1033"/>
      <c r="AF108" s="370"/>
      <c r="AG108" s="370"/>
      <c r="AH108" s="370"/>
      <c r="AI108" s="1034" t="s">
        <v>2472</v>
      </c>
      <c r="AJ108" s="1034"/>
      <c r="AK108" s="1034"/>
      <c r="AL108" s="1034"/>
      <c r="AM108" s="1034"/>
      <c r="AN108" s="1034"/>
      <c r="AO108" s="1034"/>
      <c r="AP108" s="1034"/>
      <c r="AQ108" s="370"/>
      <c r="AR108" s="370"/>
      <c r="AS108" s="1034" t="s">
        <v>2473</v>
      </c>
      <c r="AT108" s="1034"/>
      <c r="AU108" s="1034"/>
      <c r="AV108" s="1034"/>
      <c r="AW108" s="1034"/>
      <c r="AX108" s="1034"/>
      <c r="AY108" s="1034"/>
      <c r="AZ108" s="1034"/>
      <c r="BA108" s="370"/>
      <c r="BB108" s="370"/>
      <c r="BC108" s="1034" t="s">
        <v>2474</v>
      </c>
      <c r="BD108" s="1034"/>
      <c r="BE108" s="1034"/>
      <c r="BF108" s="1034"/>
      <c r="BG108" s="1034"/>
      <c r="BH108" s="1034"/>
      <c r="BI108" s="1034"/>
      <c r="BJ108" s="1034"/>
      <c r="BK108" s="370"/>
      <c r="BL108" s="370"/>
      <c r="BM108" s="1034" t="s">
        <v>2475</v>
      </c>
      <c r="BN108" s="1034"/>
      <c r="BO108" s="1034"/>
      <c r="BP108" s="1034"/>
      <c r="BQ108" s="1034"/>
      <c r="BR108" s="1034"/>
      <c r="BS108" s="1034"/>
      <c r="BT108" s="1034"/>
      <c r="BU108" s="371"/>
    </row>
    <row r="109" spans="1:73" ht="15" customHeight="1">
      <c r="A109" s="369"/>
      <c r="B109" s="1024" t="s">
        <v>2455</v>
      </c>
      <c r="C109" s="1024"/>
      <c r="D109" s="1024"/>
      <c r="E109" s="1024"/>
      <c r="F109" s="1024"/>
      <c r="G109" s="1024"/>
      <c r="H109" s="372" t="s">
        <v>2468</v>
      </c>
      <c r="I109" s="1025" t="s">
        <v>2476</v>
      </c>
      <c r="J109" s="1025"/>
      <c r="K109" s="1025"/>
      <c r="L109" s="1025"/>
      <c r="M109" s="1025"/>
      <c r="N109" s="1025"/>
      <c r="O109" s="1025"/>
      <c r="P109" s="1025"/>
      <c r="Q109" s="1025"/>
      <c r="R109" s="1025"/>
      <c r="S109" s="1025"/>
      <c r="T109" s="1025"/>
      <c r="U109" s="1025"/>
      <c r="V109" s="1025"/>
      <c r="W109" s="1025"/>
      <c r="X109" s="1025"/>
      <c r="Y109" s="1025"/>
      <c r="Z109" s="370"/>
      <c r="AA109" s="370"/>
      <c r="AB109" s="370"/>
      <c r="AC109" s="370"/>
      <c r="AD109" s="370"/>
      <c r="AE109" s="370"/>
      <c r="AF109" s="370"/>
      <c r="AG109" s="370"/>
      <c r="AH109" s="370"/>
      <c r="AI109" s="1026">
        <f>AI136</f>
        <v>429801</v>
      </c>
      <c r="AJ109" s="1026"/>
      <c r="AK109" s="1026"/>
      <c r="AL109" s="1026"/>
      <c r="AM109" s="1026"/>
      <c r="AN109" s="1026"/>
      <c r="AO109" s="1026"/>
      <c r="AP109" s="1026"/>
      <c r="AQ109" s="370"/>
      <c r="AR109" s="370"/>
      <c r="AS109" s="1026">
        <f>AV136</f>
        <v>0</v>
      </c>
      <c r="AT109" s="1026"/>
      <c r="AU109" s="1026"/>
      <c r="AV109" s="1026"/>
      <c r="AW109" s="1026"/>
      <c r="AX109" s="1026"/>
      <c r="AY109" s="1026"/>
      <c r="AZ109" s="1026"/>
      <c r="BA109" s="370"/>
      <c r="BB109" s="370"/>
      <c r="BC109" s="1026">
        <f>BI136</f>
        <v>0</v>
      </c>
      <c r="BD109" s="1026"/>
      <c r="BE109" s="1026"/>
      <c r="BF109" s="1026"/>
      <c r="BG109" s="1026"/>
      <c r="BH109" s="1026"/>
      <c r="BI109" s="1026"/>
      <c r="BJ109" s="1026"/>
      <c r="BK109" s="370"/>
      <c r="BL109" s="370"/>
      <c r="BM109" s="1026">
        <f>SUM(AI109:BJ109)</f>
        <v>429801</v>
      </c>
      <c r="BN109" s="1026"/>
      <c r="BO109" s="1026"/>
      <c r="BP109" s="1026"/>
      <c r="BQ109" s="1026"/>
      <c r="BR109" s="1026"/>
      <c r="BS109" s="1026"/>
      <c r="BT109" s="1026"/>
      <c r="BU109" s="371"/>
    </row>
    <row r="110" spans="1:73" ht="15" customHeight="1">
      <c r="A110" s="369"/>
      <c r="B110" s="370"/>
      <c r="C110" s="370"/>
      <c r="D110" s="370"/>
      <c r="E110" s="370"/>
      <c r="F110" s="370"/>
      <c r="G110" s="370"/>
      <c r="H110" s="370"/>
      <c r="I110" s="370"/>
      <c r="J110" s="370"/>
      <c r="K110" s="370"/>
      <c r="L110" s="370"/>
      <c r="M110" s="370"/>
      <c r="N110" s="370"/>
      <c r="O110" s="370"/>
      <c r="P110" s="370"/>
      <c r="Q110" s="370"/>
      <c r="R110" s="370"/>
      <c r="S110" s="370"/>
      <c r="T110" s="370"/>
      <c r="U110" s="370"/>
      <c r="V110" s="370"/>
      <c r="W110" s="370"/>
      <c r="X110" s="370"/>
      <c r="Y110" s="370"/>
      <c r="Z110" s="370"/>
      <c r="AA110" s="370"/>
      <c r="AB110" s="370"/>
      <c r="AC110" s="370"/>
      <c r="AD110" s="370"/>
      <c r="AE110" s="370"/>
      <c r="AF110" s="370"/>
      <c r="AG110" s="370"/>
      <c r="AH110" s="370"/>
      <c r="AI110" s="370"/>
      <c r="AJ110" s="370"/>
      <c r="AK110" s="370"/>
      <c r="AL110" s="370"/>
      <c r="AM110" s="370"/>
      <c r="AN110" s="370"/>
      <c r="AO110" s="370"/>
      <c r="AP110" s="370"/>
      <c r="AQ110" s="370"/>
      <c r="AR110" s="370"/>
      <c r="AS110" s="370"/>
      <c r="AT110" s="370"/>
      <c r="AU110" s="370"/>
      <c r="AV110" s="370"/>
      <c r="AW110" s="370"/>
      <c r="AX110" s="370"/>
      <c r="AY110" s="370"/>
      <c r="AZ110" s="370"/>
      <c r="BA110" s="370"/>
      <c r="BB110" s="370"/>
      <c r="BC110" s="370"/>
      <c r="BD110" s="370"/>
      <c r="BE110" s="370"/>
      <c r="BF110" s="370"/>
      <c r="BG110" s="370"/>
      <c r="BH110" s="370"/>
      <c r="BI110" s="370"/>
      <c r="BJ110" s="370"/>
      <c r="BK110" s="370"/>
      <c r="BL110" s="370"/>
      <c r="BM110" s="370"/>
      <c r="BN110" s="370"/>
      <c r="BO110" s="370"/>
      <c r="BP110" s="370"/>
      <c r="BQ110" s="370"/>
      <c r="BR110" s="370"/>
      <c r="BS110" s="370"/>
      <c r="BT110" s="370"/>
      <c r="BU110" s="371"/>
    </row>
    <row r="111" spans="1:73" ht="15" customHeight="1">
      <c r="A111" s="1023" t="s">
        <v>2477</v>
      </c>
      <c r="B111" s="1021"/>
      <c r="C111" s="1021"/>
      <c r="D111" s="1021"/>
      <c r="E111" s="1021"/>
      <c r="F111" s="1021"/>
      <c r="G111" s="1021"/>
      <c r="H111" s="1021"/>
      <c r="I111" s="1021"/>
      <c r="J111" s="1021"/>
      <c r="K111" s="1021"/>
      <c r="L111" s="1021"/>
      <c r="M111" s="1021"/>
      <c r="N111" s="1021"/>
      <c r="O111" s="1021"/>
      <c r="P111" s="1021" t="s">
        <v>2478</v>
      </c>
      <c r="Q111" s="1021"/>
      <c r="R111" s="1021"/>
      <c r="S111" s="1021"/>
      <c r="T111" s="1021" t="s">
        <v>2455</v>
      </c>
      <c r="U111" s="1021"/>
      <c r="V111" s="1021"/>
      <c r="W111" s="1021"/>
      <c r="X111" s="1021" t="s">
        <v>2479</v>
      </c>
      <c r="Y111" s="1021"/>
      <c r="Z111" s="1021"/>
      <c r="AA111" s="1021"/>
      <c r="AB111" s="1021"/>
      <c r="AC111" s="1021" t="s">
        <v>2457</v>
      </c>
      <c r="AD111" s="1021"/>
      <c r="AE111" s="1021"/>
      <c r="AF111" s="1021"/>
      <c r="AG111" s="1021"/>
      <c r="AH111" s="1021"/>
      <c r="AI111" s="1021"/>
      <c r="AJ111" s="1021"/>
      <c r="AK111" s="1021"/>
      <c r="AL111" s="1021"/>
      <c r="AM111" s="1021"/>
      <c r="AN111" s="1021"/>
      <c r="AO111" s="1021"/>
      <c r="AP111" s="1021" t="s">
        <v>2458</v>
      </c>
      <c r="AQ111" s="1021"/>
      <c r="AR111" s="1021"/>
      <c r="AS111" s="1021"/>
      <c r="AT111" s="1021"/>
      <c r="AU111" s="1021"/>
      <c r="AV111" s="1021"/>
      <c r="AW111" s="1021"/>
      <c r="AX111" s="1021"/>
      <c r="AY111" s="1021"/>
      <c r="AZ111" s="1021"/>
      <c r="BA111" s="1021"/>
      <c r="BB111" s="1021"/>
      <c r="BC111" s="1021" t="s">
        <v>2459</v>
      </c>
      <c r="BD111" s="1021"/>
      <c r="BE111" s="1021"/>
      <c r="BF111" s="1021"/>
      <c r="BG111" s="1021"/>
      <c r="BH111" s="1021"/>
      <c r="BI111" s="1021"/>
      <c r="BJ111" s="1021"/>
      <c r="BK111" s="1021"/>
      <c r="BL111" s="1021"/>
      <c r="BM111" s="1021"/>
      <c r="BN111" s="1021"/>
      <c r="BO111" s="1021"/>
      <c r="BP111" s="1021" t="s">
        <v>2480</v>
      </c>
      <c r="BQ111" s="1021"/>
      <c r="BR111" s="1021"/>
      <c r="BS111" s="1021"/>
      <c r="BT111" s="1021"/>
      <c r="BU111" s="1022"/>
    </row>
    <row r="112" spans="1:73" ht="15" customHeight="1">
      <c r="A112" s="1023"/>
      <c r="B112" s="1021"/>
      <c r="C112" s="1021"/>
      <c r="D112" s="1021"/>
      <c r="E112" s="1021"/>
      <c r="F112" s="1021"/>
      <c r="G112" s="1021"/>
      <c r="H112" s="1021"/>
      <c r="I112" s="1021"/>
      <c r="J112" s="1021"/>
      <c r="K112" s="1021"/>
      <c r="L112" s="1021"/>
      <c r="M112" s="1021"/>
      <c r="N112" s="1021"/>
      <c r="O112" s="1021"/>
      <c r="P112" s="1021"/>
      <c r="Q112" s="1021"/>
      <c r="R112" s="1021"/>
      <c r="S112" s="1021"/>
      <c r="T112" s="1021"/>
      <c r="U112" s="1021"/>
      <c r="V112" s="1021"/>
      <c r="W112" s="1021"/>
      <c r="X112" s="1021"/>
      <c r="Y112" s="1021"/>
      <c r="Z112" s="1021"/>
      <c r="AA112" s="1021"/>
      <c r="AB112" s="1021"/>
      <c r="AC112" s="1021" t="s">
        <v>2461</v>
      </c>
      <c r="AD112" s="1021"/>
      <c r="AE112" s="1021"/>
      <c r="AF112" s="1021"/>
      <c r="AG112" s="1021"/>
      <c r="AH112" s="1021"/>
      <c r="AI112" s="1021" t="s">
        <v>2462</v>
      </c>
      <c r="AJ112" s="1021"/>
      <c r="AK112" s="1021"/>
      <c r="AL112" s="1021"/>
      <c r="AM112" s="1021"/>
      <c r="AN112" s="1021"/>
      <c r="AO112" s="1021"/>
      <c r="AP112" s="1021" t="s">
        <v>2461</v>
      </c>
      <c r="AQ112" s="1021"/>
      <c r="AR112" s="1021"/>
      <c r="AS112" s="1021"/>
      <c r="AT112" s="1021"/>
      <c r="AU112" s="1021"/>
      <c r="AV112" s="1021" t="s">
        <v>2462</v>
      </c>
      <c r="AW112" s="1021"/>
      <c r="AX112" s="1021"/>
      <c r="AY112" s="1021"/>
      <c r="AZ112" s="1021"/>
      <c r="BA112" s="1021"/>
      <c r="BB112" s="1021"/>
      <c r="BC112" s="1021" t="s">
        <v>2461</v>
      </c>
      <c r="BD112" s="1021"/>
      <c r="BE112" s="1021"/>
      <c r="BF112" s="1021"/>
      <c r="BG112" s="1021"/>
      <c r="BH112" s="1021"/>
      <c r="BI112" s="1021" t="s">
        <v>2462</v>
      </c>
      <c r="BJ112" s="1021"/>
      <c r="BK112" s="1021"/>
      <c r="BL112" s="1021"/>
      <c r="BM112" s="1021"/>
      <c r="BN112" s="1021"/>
      <c r="BO112" s="1021"/>
      <c r="BP112" s="1021"/>
      <c r="BQ112" s="1021"/>
      <c r="BR112" s="1021"/>
      <c r="BS112" s="1021"/>
      <c r="BT112" s="1021"/>
      <c r="BU112" s="1022"/>
    </row>
    <row r="113" spans="1:73" ht="15" customHeight="1">
      <c r="A113" s="1007" t="s">
        <v>2481</v>
      </c>
      <c r="B113" s="1008"/>
      <c r="C113" s="1008"/>
      <c r="D113" s="1008"/>
      <c r="E113" s="1008"/>
      <c r="F113" s="1008"/>
      <c r="G113" s="1008"/>
      <c r="H113" s="1008"/>
      <c r="I113" s="1008"/>
      <c r="J113" s="1008"/>
      <c r="K113" s="1008"/>
      <c r="L113" s="1008"/>
      <c r="M113" s="1008"/>
      <c r="N113" s="1008"/>
      <c r="O113" s="1009"/>
      <c r="P113" s="1019"/>
      <c r="Q113" s="1005"/>
      <c r="R113" s="1005"/>
      <c r="S113" s="1020"/>
      <c r="T113" s="1019"/>
      <c r="U113" s="1005"/>
      <c r="V113" s="1005"/>
      <c r="W113" s="1020"/>
      <c r="X113" s="1019"/>
      <c r="Y113" s="1005"/>
      <c r="Z113" s="1005"/>
      <c r="AA113" s="1005"/>
      <c r="AB113" s="1020"/>
      <c r="AC113" s="1003"/>
      <c r="AD113" s="1003"/>
      <c r="AE113" s="1003"/>
      <c r="AF113" s="1003"/>
      <c r="AG113" s="1003"/>
      <c r="AH113" s="1003"/>
      <c r="AI113" s="1003"/>
      <c r="AJ113" s="1003"/>
      <c r="AK113" s="1003"/>
      <c r="AL113" s="1003"/>
      <c r="AM113" s="1003"/>
      <c r="AN113" s="1003"/>
      <c r="AO113" s="1003"/>
      <c r="AP113" s="1003"/>
      <c r="AQ113" s="1003"/>
      <c r="AR113" s="1003"/>
      <c r="AS113" s="1003"/>
      <c r="AT113" s="1003"/>
      <c r="AU113" s="1003"/>
      <c r="AV113" s="1003"/>
      <c r="AW113" s="1003"/>
      <c r="AX113" s="1003"/>
      <c r="AY113" s="1003"/>
      <c r="AZ113" s="1003"/>
      <c r="BA113" s="1003"/>
      <c r="BB113" s="1003"/>
      <c r="BC113" s="992"/>
      <c r="BD113" s="992"/>
      <c r="BE113" s="992"/>
      <c r="BF113" s="992"/>
      <c r="BG113" s="992"/>
      <c r="BH113" s="992"/>
      <c r="BI113" s="993"/>
      <c r="BJ113" s="993"/>
      <c r="BK113" s="993"/>
      <c r="BL113" s="993"/>
      <c r="BM113" s="993"/>
      <c r="BN113" s="993"/>
      <c r="BO113" s="993"/>
      <c r="BP113" s="992"/>
      <c r="BQ113" s="992"/>
      <c r="BR113" s="992"/>
      <c r="BS113" s="992"/>
      <c r="BT113" s="992"/>
      <c r="BU113" s="994"/>
    </row>
    <row r="114" spans="1:73" ht="15" customHeight="1">
      <c r="A114" s="1007" t="s">
        <v>2482</v>
      </c>
      <c r="B114" s="1008"/>
      <c r="C114" s="1008"/>
      <c r="D114" s="1008"/>
      <c r="E114" s="1008"/>
      <c r="F114" s="1008"/>
      <c r="G114" s="1008"/>
      <c r="H114" s="1008"/>
      <c r="I114" s="1008"/>
      <c r="J114" s="1008"/>
      <c r="K114" s="1008"/>
      <c r="L114" s="1008"/>
      <c r="M114" s="1008"/>
      <c r="N114" s="1008"/>
      <c r="O114" s="1009"/>
      <c r="P114" s="1019"/>
      <c r="Q114" s="1005"/>
      <c r="R114" s="1005"/>
      <c r="S114" s="1020"/>
      <c r="T114" s="992" t="s">
        <v>2483</v>
      </c>
      <c r="U114" s="992"/>
      <c r="V114" s="992"/>
      <c r="W114" s="992"/>
      <c r="X114" s="1016">
        <f>'9-2.초정밀3D구축(드론LiDAR)_설계제원'!K133</f>
        <v>0.8</v>
      </c>
      <c r="Y114" s="1017"/>
      <c r="Z114" s="1017"/>
      <c r="AA114" s="1017"/>
      <c r="AB114" s="1018"/>
      <c r="AC114" s="1003">
        <f>'(참고)단가표(DB구축)'!V8</f>
        <v>302847</v>
      </c>
      <c r="AD114" s="1003"/>
      <c r="AE114" s="1003"/>
      <c r="AF114" s="1003"/>
      <c r="AG114" s="1003"/>
      <c r="AH114" s="1003"/>
      <c r="AI114" s="1003">
        <f>ROUNDDOWN(X114*AC114,0)</f>
        <v>242277</v>
      </c>
      <c r="AJ114" s="1003"/>
      <c r="AK114" s="1003"/>
      <c r="AL114" s="1003"/>
      <c r="AM114" s="1003"/>
      <c r="AN114" s="1003"/>
      <c r="AO114" s="1003"/>
      <c r="AP114" s="1003"/>
      <c r="AQ114" s="1003"/>
      <c r="AR114" s="1003"/>
      <c r="AS114" s="1003"/>
      <c r="AT114" s="1003"/>
      <c r="AU114" s="1003"/>
      <c r="AV114" s="1003"/>
      <c r="AW114" s="1003"/>
      <c r="AX114" s="1003"/>
      <c r="AY114" s="1003"/>
      <c r="AZ114" s="1003"/>
      <c r="BA114" s="1003"/>
      <c r="BB114" s="1003"/>
      <c r="BC114" s="992"/>
      <c r="BD114" s="992"/>
      <c r="BE114" s="992"/>
      <c r="BF114" s="992"/>
      <c r="BG114" s="992"/>
      <c r="BH114" s="992"/>
      <c r="BI114" s="993"/>
      <c r="BJ114" s="993"/>
      <c r="BK114" s="993"/>
      <c r="BL114" s="993"/>
      <c r="BM114" s="993"/>
      <c r="BN114" s="993"/>
      <c r="BO114" s="993"/>
      <c r="BP114" s="992"/>
      <c r="BQ114" s="992"/>
      <c r="BR114" s="992"/>
      <c r="BS114" s="992"/>
      <c r="BT114" s="992"/>
      <c r="BU114" s="994"/>
    </row>
    <row r="115" spans="1:73" ht="15" customHeight="1">
      <c r="A115" s="1007" t="s">
        <v>2489</v>
      </c>
      <c r="B115" s="1008"/>
      <c r="C115" s="1008"/>
      <c r="D115" s="1008"/>
      <c r="E115" s="1008"/>
      <c r="F115" s="1008"/>
      <c r="G115" s="1008"/>
      <c r="H115" s="1008"/>
      <c r="I115" s="1008"/>
      <c r="J115" s="1008"/>
      <c r="K115" s="1008"/>
      <c r="L115" s="1008"/>
      <c r="M115" s="1008"/>
      <c r="N115" s="1008"/>
      <c r="O115" s="1009"/>
      <c r="P115" s="992"/>
      <c r="Q115" s="992"/>
      <c r="R115" s="992"/>
      <c r="S115" s="992"/>
      <c r="T115" s="992" t="s">
        <v>2483</v>
      </c>
      <c r="U115" s="992"/>
      <c r="V115" s="992"/>
      <c r="W115" s="992"/>
      <c r="X115" s="1016">
        <f>'9-2.초정밀3D구축(드론LiDAR)_설계제원'!K134</f>
        <v>0.8</v>
      </c>
      <c r="Y115" s="1017"/>
      <c r="Z115" s="1017"/>
      <c r="AA115" s="1017"/>
      <c r="AB115" s="1018"/>
      <c r="AC115" s="993">
        <f>'(참고)단가표(DB구축)'!V10</f>
        <v>234406</v>
      </c>
      <c r="AD115" s="992"/>
      <c r="AE115" s="992"/>
      <c r="AF115" s="992"/>
      <c r="AG115" s="992"/>
      <c r="AH115" s="992"/>
      <c r="AI115" s="1003">
        <f t="shared" ref="AI115" si="4">ROUNDDOWN(X115*AC115,0)</f>
        <v>187524</v>
      </c>
      <c r="AJ115" s="1003"/>
      <c r="AK115" s="1003"/>
      <c r="AL115" s="1003"/>
      <c r="AM115" s="1003"/>
      <c r="AN115" s="1003"/>
      <c r="AO115" s="1003"/>
      <c r="AP115" s="992"/>
      <c r="AQ115" s="992"/>
      <c r="AR115" s="992"/>
      <c r="AS115" s="992"/>
      <c r="AT115" s="992"/>
      <c r="AU115" s="992"/>
      <c r="AV115" s="993"/>
      <c r="AW115" s="993"/>
      <c r="AX115" s="993"/>
      <c r="AY115" s="993"/>
      <c r="AZ115" s="993"/>
      <c r="BA115" s="993"/>
      <c r="BB115" s="993"/>
      <c r="BC115" s="992"/>
      <c r="BD115" s="992"/>
      <c r="BE115" s="992"/>
      <c r="BF115" s="992"/>
      <c r="BG115" s="992"/>
      <c r="BH115" s="992"/>
      <c r="BI115" s="993"/>
      <c r="BJ115" s="993"/>
      <c r="BK115" s="993"/>
      <c r="BL115" s="993"/>
      <c r="BM115" s="993"/>
      <c r="BN115" s="993"/>
      <c r="BO115" s="993"/>
      <c r="BP115" s="992"/>
      <c r="BQ115" s="992"/>
      <c r="BR115" s="992"/>
      <c r="BS115" s="992"/>
      <c r="BT115" s="992"/>
      <c r="BU115" s="994"/>
    </row>
    <row r="116" spans="1:73" ht="15" customHeight="1">
      <c r="A116" s="1007"/>
      <c r="B116" s="1008"/>
      <c r="C116" s="1008"/>
      <c r="D116" s="1008"/>
      <c r="E116" s="1008"/>
      <c r="F116" s="1008"/>
      <c r="G116" s="1008"/>
      <c r="H116" s="1008"/>
      <c r="I116" s="1008"/>
      <c r="J116" s="1008"/>
      <c r="K116" s="1008"/>
      <c r="L116" s="1008"/>
      <c r="M116" s="1008"/>
      <c r="N116" s="1008"/>
      <c r="O116" s="1009"/>
      <c r="P116" s="992"/>
      <c r="Q116" s="992"/>
      <c r="R116" s="992"/>
      <c r="S116" s="992"/>
      <c r="T116" s="992"/>
      <c r="U116" s="992"/>
      <c r="V116" s="992"/>
      <c r="W116" s="992"/>
      <c r="X116" s="1016"/>
      <c r="Y116" s="1017"/>
      <c r="Z116" s="1017"/>
      <c r="AA116" s="1017"/>
      <c r="AB116" s="1018"/>
      <c r="AC116" s="993"/>
      <c r="AD116" s="992"/>
      <c r="AE116" s="992"/>
      <c r="AF116" s="992"/>
      <c r="AG116" s="992"/>
      <c r="AH116" s="992"/>
      <c r="AI116" s="1003"/>
      <c r="AJ116" s="1003"/>
      <c r="AK116" s="1003"/>
      <c r="AL116" s="1003"/>
      <c r="AM116" s="1003"/>
      <c r="AN116" s="1003"/>
      <c r="AO116" s="1003"/>
      <c r="AP116" s="992"/>
      <c r="AQ116" s="992"/>
      <c r="AR116" s="992"/>
      <c r="AS116" s="992"/>
      <c r="AT116" s="992"/>
      <c r="AU116" s="992"/>
      <c r="AV116" s="993"/>
      <c r="AW116" s="993"/>
      <c r="AX116" s="993"/>
      <c r="AY116" s="993"/>
      <c r="AZ116" s="993"/>
      <c r="BA116" s="993"/>
      <c r="BB116" s="993"/>
      <c r="BC116" s="992"/>
      <c r="BD116" s="992"/>
      <c r="BE116" s="992"/>
      <c r="BF116" s="992"/>
      <c r="BG116" s="992"/>
      <c r="BH116" s="992"/>
      <c r="BI116" s="993"/>
      <c r="BJ116" s="993"/>
      <c r="BK116" s="993"/>
      <c r="BL116" s="993"/>
      <c r="BM116" s="993"/>
      <c r="BN116" s="993"/>
      <c r="BO116" s="993"/>
      <c r="BP116" s="992"/>
      <c r="BQ116" s="992"/>
      <c r="BR116" s="992"/>
      <c r="BS116" s="992"/>
      <c r="BT116" s="992"/>
      <c r="BU116" s="994"/>
    </row>
    <row r="117" spans="1:73" ht="15" customHeight="1">
      <c r="A117" s="998"/>
      <c r="B117" s="999"/>
      <c r="C117" s="999"/>
      <c r="D117" s="999"/>
      <c r="E117" s="999"/>
      <c r="F117" s="999"/>
      <c r="G117" s="999"/>
      <c r="H117" s="999"/>
      <c r="I117" s="999"/>
      <c r="J117" s="999"/>
      <c r="K117" s="999"/>
      <c r="L117" s="999"/>
      <c r="M117" s="999"/>
      <c r="N117" s="999"/>
      <c r="O117" s="999"/>
      <c r="P117" s="992"/>
      <c r="Q117" s="992"/>
      <c r="R117" s="992"/>
      <c r="S117" s="992"/>
      <c r="T117" s="992"/>
      <c r="U117" s="992"/>
      <c r="V117" s="992"/>
      <c r="W117" s="992"/>
      <c r="X117" s="992"/>
      <c r="Y117" s="992"/>
      <c r="Z117" s="992"/>
      <c r="AA117" s="992"/>
      <c r="AB117" s="992"/>
      <c r="AC117" s="992"/>
      <c r="AD117" s="992"/>
      <c r="AE117" s="992"/>
      <c r="AF117" s="992"/>
      <c r="AG117" s="992"/>
      <c r="AH117" s="992"/>
      <c r="AI117" s="993"/>
      <c r="AJ117" s="993"/>
      <c r="AK117" s="993"/>
      <c r="AL117" s="993"/>
      <c r="AM117" s="993"/>
      <c r="AN117" s="993"/>
      <c r="AO117" s="993"/>
      <c r="AP117" s="992"/>
      <c r="AQ117" s="992"/>
      <c r="AR117" s="992"/>
      <c r="AS117" s="992"/>
      <c r="AT117" s="992"/>
      <c r="AU117" s="992"/>
      <c r="AV117" s="993"/>
      <c r="AW117" s="993"/>
      <c r="AX117" s="993"/>
      <c r="AY117" s="993"/>
      <c r="AZ117" s="993"/>
      <c r="BA117" s="993"/>
      <c r="BB117" s="993"/>
      <c r="BC117" s="992"/>
      <c r="BD117" s="992"/>
      <c r="BE117" s="992"/>
      <c r="BF117" s="992"/>
      <c r="BG117" s="992"/>
      <c r="BH117" s="992"/>
      <c r="BI117" s="993"/>
      <c r="BJ117" s="993"/>
      <c r="BK117" s="993"/>
      <c r="BL117" s="993"/>
      <c r="BM117" s="993"/>
      <c r="BN117" s="993"/>
      <c r="BO117" s="993"/>
      <c r="BP117" s="992"/>
      <c r="BQ117" s="992"/>
      <c r="BR117" s="992"/>
      <c r="BS117" s="992"/>
      <c r="BT117" s="992"/>
      <c r="BU117" s="994"/>
    </row>
    <row r="118" spans="1:73" ht="15" customHeight="1">
      <c r="A118" s="1007"/>
      <c r="B118" s="1008"/>
      <c r="C118" s="1008"/>
      <c r="D118" s="1008"/>
      <c r="E118" s="1008"/>
      <c r="F118" s="1008"/>
      <c r="G118" s="1008"/>
      <c r="H118" s="1008"/>
      <c r="I118" s="1008"/>
      <c r="J118" s="1008"/>
      <c r="K118" s="1008"/>
      <c r="L118" s="1008"/>
      <c r="M118" s="1008"/>
      <c r="N118" s="1008"/>
      <c r="O118" s="1009"/>
      <c r="P118" s="1013"/>
      <c r="Q118" s="1014"/>
      <c r="R118" s="1014"/>
      <c r="S118" s="1015"/>
      <c r="T118" s="992"/>
      <c r="U118" s="992"/>
      <c r="V118" s="992"/>
      <c r="W118" s="992"/>
      <c r="X118" s="1010"/>
      <c r="Y118" s="1011"/>
      <c r="Z118" s="1011"/>
      <c r="AA118" s="1011"/>
      <c r="AB118" s="1012"/>
      <c r="AC118" s="1000"/>
      <c r="AD118" s="1001"/>
      <c r="AE118" s="1001"/>
      <c r="AF118" s="1001"/>
      <c r="AG118" s="1001"/>
      <c r="AH118" s="1002"/>
      <c r="AI118" s="1000"/>
      <c r="AJ118" s="1001"/>
      <c r="AK118" s="1001"/>
      <c r="AL118" s="1001"/>
      <c r="AM118" s="1001"/>
      <c r="AN118" s="1001"/>
      <c r="AO118" s="1002"/>
      <c r="AP118" s="1000"/>
      <c r="AQ118" s="1001"/>
      <c r="AR118" s="1001"/>
      <c r="AS118" s="1001"/>
      <c r="AT118" s="1001"/>
      <c r="AU118" s="1002"/>
      <c r="AV118" s="1000"/>
      <c r="AW118" s="1001"/>
      <c r="AX118" s="1001"/>
      <c r="AY118" s="1001"/>
      <c r="AZ118" s="1001"/>
      <c r="BA118" s="1001"/>
      <c r="BB118" s="1002"/>
      <c r="BC118" s="1000"/>
      <c r="BD118" s="1001"/>
      <c r="BE118" s="1001"/>
      <c r="BF118" s="1001"/>
      <c r="BG118" s="1001"/>
      <c r="BH118" s="1002"/>
      <c r="BI118" s="1003"/>
      <c r="BJ118" s="1003"/>
      <c r="BK118" s="1003"/>
      <c r="BL118" s="1003"/>
      <c r="BM118" s="1003"/>
      <c r="BN118" s="1003"/>
      <c r="BO118" s="1003"/>
      <c r="BP118" s="1004"/>
      <c r="BQ118" s="1005"/>
      <c r="BR118" s="1005"/>
      <c r="BS118" s="1005"/>
      <c r="BT118" s="1005"/>
      <c r="BU118" s="1006"/>
    </row>
    <row r="119" spans="1:73" ht="15" customHeight="1">
      <c r="A119" s="1007"/>
      <c r="B119" s="1008"/>
      <c r="C119" s="1008"/>
      <c r="D119" s="1008"/>
      <c r="E119" s="1008"/>
      <c r="F119" s="1008"/>
      <c r="G119" s="1008"/>
      <c r="H119" s="1008"/>
      <c r="I119" s="1008"/>
      <c r="J119" s="1008"/>
      <c r="K119" s="1008"/>
      <c r="L119" s="1008"/>
      <c r="M119" s="1008"/>
      <c r="N119" s="1008"/>
      <c r="O119" s="1009"/>
      <c r="P119" s="1013"/>
      <c r="Q119" s="1014"/>
      <c r="R119" s="1014"/>
      <c r="S119" s="1015"/>
      <c r="T119" s="992"/>
      <c r="U119" s="992"/>
      <c r="V119" s="992"/>
      <c r="W119" s="992"/>
      <c r="X119" s="1010"/>
      <c r="Y119" s="1011"/>
      <c r="Z119" s="1011"/>
      <c r="AA119" s="1011"/>
      <c r="AB119" s="1012"/>
      <c r="AC119" s="1000"/>
      <c r="AD119" s="1001"/>
      <c r="AE119" s="1001"/>
      <c r="AF119" s="1001"/>
      <c r="AG119" s="1001"/>
      <c r="AH119" s="1002"/>
      <c r="AI119" s="1000"/>
      <c r="AJ119" s="1001"/>
      <c r="AK119" s="1001"/>
      <c r="AL119" s="1001"/>
      <c r="AM119" s="1001"/>
      <c r="AN119" s="1001"/>
      <c r="AO119" s="1002"/>
      <c r="AP119" s="1000"/>
      <c r="AQ119" s="1001"/>
      <c r="AR119" s="1001"/>
      <c r="AS119" s="1001"/>
      <c r="AT119" s="1001"/>
      <c r="AU119" s="1002"/>
      <c r="AV119" s="1000"/>
      <c r="AW119" s="1001"/>
      <c r="AX119" s="1001"/>
      <c r="AY119" s="1001"/>
      <c r="AZ119" s="1001"/>
      <c r="BA119" s="1001"/>
      <c r="BB119" s="1002"/>
      <c r="BC119" s="1000"/>
      <c r="BD119" s="1001"/>
      <c r="BE119" s="1001"/>
      <c r="BF119" s="1001"/>
      <c r="BG119" s="1001"/>
      <c r="BH119" s="1002"/>
      <c r="BI119" s="1003"/>
      <c r="BJ119" s="1003"/>
      <c r="BK119" s="1003"/>
      <c r="BL119" s="1003"/>
      <c r="BM119" s="1003"/>
      <c r="BN119" s="1003"/>
      <c r="BO119" s="1003"/>
      <c r="BP119" s="1004"/>
      <c r="BQ119" s="1005"/>
      <c r="BR119" s="1005"/>
      <c r="BS119" s="1005"/>
      <c r="BT119" s="1005"/>
      <c r="BU119" s="1006"/>
    </row>
    <row r="120" spans="1:73" ht="15" customHeight="1">
      <c r="A120" s="1007"/>
      <c r="B120" s="1008"/>
      <c r="C120" s="1008"/>
      <c r="D120" s="1008"/>
      <c r="E120" s="1008"/>
      <c r="F120" s="1008"/>
      <c r="G120" s="1008"/>
      <c r="H120" s="1008"/>
      <c r="I120" s="1008"/>
      <c r="J120" s="1008"/>
      <c r="K120" s="1008"/>
      <c r="L120" s="1008"/>
      <c r="M120" s="1008"/>
      <c r="N120" s="1008"/>
      <c r="O120" s="1009"/>
      <c r="P120" s="992"/>
      <c r="Q120" s="992"/>
      <c r="R120" s="992"/>
      <c r="S120" s="992"/>
      <c r="T120" s="992"/>
      <c r="U120" s="992"/>
      <c r="V120" s="992"/>
      <c r="W120" s="992"/>
      <c r="X120" s="1010"/>
      <c r="Y120" s="1011"/>
      <c r="Z120" s="1011"/>
      <c r="AA120" s="1011"/>
      <c r="AB120" s="1012"/>
      <c r="AC120" s="992"/>
      <c r="AD120" s="992"/>
      <c r="AE120" s="992"/>
      <c r="AF120" s="992"/>
      <c r="AG120" s="992"/>
      <c r="AH120" s="992"/>
      <c r="AI120" s="993"/>
      <c r="AJ120" s="993"/>
      <c r="AK120" s="993"/>
      <c r="AL120" s="993"/>
      <c r="AM120" s="993"/>
      <c r="AN120" s="993"/>
      <c r="AO120" s="993"/>
      <c r="AP120" s="992"/>
      <c r="AQ120" s="992"/>
      <c r="AR120" s="992"/>
      <c r="AS120" s="992"/>
      <c r="AT120" s="992"/>
      <c r="AU120" s="992"/>
      <c r="AV120" s="993"/>
      <c r="AW120" s="993"/>
      <c r="AX120" s="993"/>
      <c r="AY120" s="993"/>
      <c r="AZ120" s="993"/>
      <c r="BA120" s="993"/>
      <c r="BB120" s="993"/>
      <c r="BC120" s="1000"/>
      <c r="BD120" s="1001"/>
      <c r="BE120" s="1001"/>
      <c r="BF120" s="1001"/>
      <c r="BG120" s="1001"/>
      <c r="BH120" s="1002"/>
      <c r="BI120" s="1003"/>
      <c r="BJ120" s="1003"/>
      <c r="BK120" s="1003"/>
      <c r="BL120" s="1003"/>
      <c r="BM120" s="1003"/>
      <c r="BN120" s="1003"/>
      <c r="BO120" s="1003"/>
      <c r="BP120" s="992"/>
      <c r="BQ120" s="992"/>
      <c r="BR120" s="992"/>
      <c r="BS120" s="992"/>
      <c r="BT120" s="992"/>
      <c r="BU120" s="994"/>
    </row>
    <row r="121" spans="1:73" ht="15" customHeight="1">
      <c r="A121" s="998"/>
      <c r="B121" s="999"/>
      <c r="C121" s="999"/>
      <c r="D121" s="999"/>
      <c r="E121" s="999"/>
      <c r="F121" s="999"/>
      <c r="G121" s="999"/>
      <c r="H121" s="999"/>
      <c r="I121" s="999"/>
      <c r="J121" s="999"/>
      <c r="K121" s="999"/>
      <c r="L121" s="999"/>
      <c r="M121" s="999"/>
      <c r="N121" s="999"/>
      <c r="O121" s="999"/>
      <c r="P121" s="992"/>
      <c r="Q121" s="992"/>
      <c r="R121" s="992"/>
      <c r="S121" s="992"/>
      <c r="T121" s="992"/>
      <c r="U121" s="992"/>
      <c r="V121" s="992"/>
      <c r="W121" s="992"/>
      <c r="X121" s="992"/>
      <c r="Y121" s="992"/>
      <c r="Z121" s="992"/>
      <c r="AA121" s="992"/>
      <c r="AB121" s="992"/>
      <c r="AC121" s="992"/>
      <c r="AD121" s="992"/>
      <c r="AE121" s="992"/>
      <c r="AF121" s="992"/>
      <c r="AG121" s="992"/>
      <c r="AH121" s="992"/>
      <c r="AI121" s="993"/>
      <c r="AJ121" s="993"/>
      <c r="AK121" s="993"/>
      <c r="AL121" s="993"/>
      <c r="AM121" s="993"/>
      <c r="AN121" s="993"/>
      <c r="AO121" s="993"/>
      <c r="AP121" s="992"/>
      <c r="AQ121" s="992"/>
      <c r="AR121" s="992"/>
      <c r="AS121" s="992"/>
      <c r="AT121" s="992"/>
      <c r="AU121" s="992"/>
      <c r="AV121" s="993"/>
      <c r="AW121" s="993"/>
      <c r="AX121" s="993"/>
      <c r="AY121" s="993"/>
      <c r="AZ121" s="993"/>
      <c r="BA121" s="993"/>
      <c r="BB121" s="993"/>
      <c r="BC121" s="992"/>
      <c r="BD121" s="992"/>
      <c r="BE121" s="992"/>
      <c r="BF121" s="992"/>
      <c r="BG121" s="992"/>
      <c r="BH121" s="992"/>
      <c r="BI121" s="993"/>
      <c r="BJ121" s="993"/>
      <c r="BK121" s="993"/>
      <c r="BL121" s="993"/>
      <c r="BM121" s="993"/>
      <c r="BN121" s="993"/>
      <c r="BO121" s="993"/>
      <c r="BP121" s="992"/>
      <c r="BQ121" s="992"/>
      <c r="BR121" s="992"/>
      <c r="BS121" s="992"/>
      <c r="BT121" s="992"/>
      <c r="BU121" s="994"/>
    </row>
    <row r="122" spans="1:73" ht="15" customHeight="1">
      <c r="A122" s="998"/>
      <c r="B122" s="999"/>
      <c r="C122" s="999"/>
      <c r="D122" s="999"/>
      <c r="E122" s="999"/>
      <c r="F122" s="999"/>
      <c r="G122" s="999"/>
      <c r="H122" s="999"/>
      <c r="I122" s="999"/>
      <c r="J122" s="999"/>
      <c r="K122" s="999"/>
      <c r="L122" s="999"/>
      <c r="M122" s="999"/>
      <c r="N122" s="999"/>
      <c r="O122" s="999"/>
      <c r="P122" s="992"/>
      <c r="Q122" s="992"/>
      <c r="R122" s="992"/>
      <c r="S122" s="992"/>
      <c r="T122" s="992"/>
      <c r="U122" s="992"/>
      <c r="V122" s="992"/>
      <c r="W122" s="992"/>
      <c r="X122" s="992"/>
      <c r="Y122" s="992"/>
      <c r="Z122" s="992"/>
      <c r="AA122" s="992"/>
      <c r="AB122" s="992"/>
      <c r="AC122" s="992"/>
      <c r="AD122" s="992"/>
      <c r="AE122" s="992"/>
      <c r="AF122" s="992"/>
      <c r="AG122" s="992"/>
      <c r="AH122" s="992"/>
      <c r="AI122" s="993"/>
      <c r="AJ122" s="993"/>
      <c r="AK122" s="993"/>
      <c r="AL122" s="993"/>
      <c r="AM122" s="993"/>
      <c r="AN122" s="993"/>
      <c r="AO122" s="993"/>
      <c r="AP122" s="992"/>
      <c r="AQ122" s="992"/>
      <c r="AR122" s="992"/>
      <c r="AS122" s="992"/>
      <c r="AT122" s="992"/>
      <c r="AU122" s="992"/>
      <c r="AV122" s="993"/>
      <c r="AW122" s="993"/>
      <c r="AX122" s="993"/>
      <c r="AY122" s="993"/>
      <c r="AZ122" s="993"/>
      <c r="BA122" s="993"/>
      <c r="BB122" s="993"/>
      <c r="BC122" s="992"/>
      <c r="BD122" s="992"/>
      <c r="BE122" s="992"/>
      <c r="BF122" s="992"/>
      <c r="BG122" s="992"/>
      <c r="BH122" s="992"/>
      <c r="BI122" s="993"/>
      <c r="BJ122" s="993"/>
      <c r="BK122" s="993"/>
      <c r="BL122" s="993"/>
      <c r="BM122" s="993"/>
      <c r="BN122" s="993"/>
      <c r="BO122" s="993"/>
      <c r="BP122" s="992"/>
      <c r="BQ122" s="992"/>
      <c r="BR122" s="992"/>
      <c r="BS122" s="992"/>
      <c r="BT122" s="992"/>
      <c r="BU122" s="994"/>
    </row>
    <row r="123" spans="1:73" ht="15" customHeight="1">
      <c r="A123" s="998"/>
      <c r="B123" s="999"/>
      <c r="C123" s="999"/>
      <c r="D123" s="999"/>
      <c r="E123" s="999"/>
      <c r="F123" s="999"/>
      <c r="G123" s="999"/>
      <c r="H123" s="999"/>
      <c r="I123" s="999"/>
      <c r="J123" s="999"/>
      <c r="K123" s="999"/>
      <c r="L123" s="999"/>
      <c r="M123" s="999"/>
      <c r="N123" s="999"/>
      <c r="O123" s="999"/>
      <c r="P123" s="992"/>
      <c r="Q123" s="992"/>
      <c r="R123" s="992"/>
      <c r="S123" s="992"/>
      <c r="T123" s="992"/>
      <c r="U123" s="992"/>
      <c r="V123" s="992"/>
      <c r="W123" s="992"/>
      <c r="X123" s="992"/>
      <c r="Y123" s="992"/>
      <c r="Z123" s="992"/>
      <c r="AA123" s="992"/>
      <c r="AB123" s="992"/>
      <c r="AC123" s="992"/>
      <c r="AD123" s="992"/>
      <c r="AE123" s="992"/>
      <c r="AF123" s="992"/>
      <c r="AG123" s="992"/>
      <c r="AH123" s="992"/>
      <c r="AI123" s="993"/>
      <c r="AJ123" s="993"/>
      <c r="AK123" s="993"/>
      <c r="AL123" s="993"/>
      <c r="AM123" s="993"/>
      <c r="AN123" s="993"/>
      <c r="AO123" s="993"/>
      <c r="AP123" s="992"/>
      <c r="AQ123" s="992"/>
      <c r="AR123" s="992"/>
      <c r="AS123" s="992"/>
      <c r="AT123" s="992"/>
      <c r="AU123" s="992"/>
      <c r="AV123" s="993"/>
      <c r="AW123" s="993"/>
      <c r="AX123" s="993"/>
      <c r="AY123" s="993"/>
      <c r="AZ123" s="993"/>
      <c r="BA123" s="993"/>
      <c r="BB123" s="993"/>
      <c r="BC123" s="992"/>
      <c r="BD123" s="992"/>
      <c r="BE123" s="992"/>
      <c r="BF123" s="992"/>
      <c r="BG123" s="992"/>
      <c r="BH123" s="992"/>
      <c r="BI123" s="993"/>
      <c r="BJ123" s="993"/>
      <c r="BK123" s="993"/>
      <c r="BL123" s="993"/>
      <c r="BM123" s="993"/>
      <c r="BN123" s="993"/>
      <c r="BO123" s="993"/>
      <c r="BP123" s="992"/>
      <c r="BQ123" s="992"/>
      <c r="BR123" s="992"/>
      <c r="BS123" s="992"/>
      <c r="BT123" s="992"/>
      <c r="BU123" s="994"/>
    </row>
    <row r="124" spans="1:73" ht="15" customHeight="1">
      <c r="A124" s="998"/>
      <c r="B124" s="999"/>
      <c r="C124" s="999"/>
      <c r="D124" s="999"/>
      <c r="E124" s="999"/>
      <c r="F124" s="999"/>
      <c r="G124" s="999"/>
      <c r="H124" s="999"/>
      <c r="I124" s="999"/>
      <c r="J124" s="999"/>
      <c r="K124" s="999"/>
      <c r="L124" s="999"/>
      <c r="M124" s="999"/>
      <c r="N124" s="999"/>
      <c r="O124" s="999"/>
      <c r="P124" s="992"/>
      <c r="Q124" s="992"/>
      <c r="R124" s="992"/>
      <c r="S124" s="992"/>
      <c r="T124" s="992"/>
      <c r="U124" s="992"/>
      <c r="V124" s="992"/>
      <c r="W124" s="992"/>
      <c r="X124" s="992"/>
      <c r="Y124" s="992"/>
      <c r="Z124" s="992"/>
      <c r="AA124" s="992"/>
      <c r="AB124" s="992"/>
      <c r="AC124" s="992"/>
      <c r="AD124" s="992"/>
      <c r="AE124" s="992"/>
      <c r="AF124" s="992"/>
      <c r="AG124" s="992"/>
      <c r="AH124" s="992"/>
      <c r="AI124" s="993"/>
      <c r="AJ124" s="993"/>
      <c r="AK124" s="993"/>
      <c r="AL124" s="993"/>
      <c r="AM124" s="993"/>
      <c r="AN124" s="993"/>
      <c r="AO124" s="993"/>
      <c r="AP124" s="992"/>
      <c r="AQ124" s="992"/>
      <c r="AR124" s="992"/>
      <c r="AS124" s="992"/>
      <c r="AT124" s="992"/>
      <c r="AU124" s="992"/>
      <c r="AV124" s="993"/>
      <c r="AW124" s="993"/>
      <c r="AX124" s="993"/>
      <c r="AY124" s="993"/>
      <c r="AZ124" s="993"/>
      <c r="BA124" s="993"/>
      <c r="BB124" s="993"/>
      <c r="BC124" s="992"/>
      <c r="BD124" s="992"/>
      <c r="BE124" s="992"/>
      <c r="BF124" s="992"/>
      <c r="BG124" s="992"/>
      <c r="BH124" s="992"/>
      <c r="BI124" s="993"/>
      <c r="BJ124" s="993"/>
      <c r="BK124" s="993"/>
      <c r="BL124" s="993"/>
      <c r="BM124" s="993"/>
      <c r="BN124" s="993"/>
      <c r="BO124" s="993"/>
      <c r="BP124" s="992"/>
      <c r="BQ124" s="992"/>
      <c r="BR124" s="992"/>
      <c r="BS124" s="992"/>
      <c r="BT124" s="992"/>
      <c r="BU124" s="994"/>
    </row>
    <row r="125" spans="1:73" ht="15" customHeight="1">
      <c r="A125" s="998"/>
      <c r="B125" s="999"/>
      <c r="C125" s="999"/>
      <c r="D125" s="999"/>
      <c r="E125" s="999"/>
      <c r="F125" s="999"/>
      <c r="G125" s="999"/>
      <c r="H125" s="999"/>
      <c r="I125" s="999"/>
      <c r="J125" s="999"/>
      <c r="K125" s="999"/>
      <c r="L125" s="999"/>
      <c r="M125" s="999"/>
      <c r="N125" s="999"/>
      <c r="O125" s="999"/>
      <c r="P125" s="992"/>
      <c r="Q125" s="992"/>
      <c r="R125" s="992"/>
      <c r="S125" s="992"/>
      <c r="T125" s="992"/>
      <c r="U125" s="992"/>
      <c r="V125" s="992"/>
      <c r="W125" s="992"/>
      <c r="X125" s="992"/>
      <c r="Y125" s="992"/>
      <c r="Z125" s="992"/>
      <c r="AA125" s="992"/>
      <c r="AB125" s="992"/>
      <c r="AC125" s="992"/>
      <c r="AD125" s="992"/>
      <c r="AE125" s="992"/>
      <c r="AF125" s="992"/>
      <c r="AG125" s="992"/>
      <c r="AH125" s="992"/>
      <c r="AI125" s="993"/>
      <c r="AJ125" s="993"/>
      <c r="AK125" s="993"/>
      <c r="AL125" s="993"/>
      <c r="AM125" s="993"/>
      <c r="AN125" s="993"/>
      <c r="AO125" s="993"/>
      <c r="AP125" s="992"/>
      <c r="AQ125" s="992"/>
      <c r="AR125" s="992"/>
      <c r="AS125" s="992"/>
      <c r="AT125" s="992"/>
      <c r="AU125" s="992"/>
      <c r="AV125" s="993"/>
      <c r="AW125" s="993"/>
      <c r="AX125" s="993"/>
      <c r="AY125" s="993"/>
      <c r="AZ125" s="993"/>
      <c r="BA125" s="993"/>
      <c r="BB125" s="993"/>
      <c r="BC125" s="992"/>
      <c r="BD125" s="992"/>
      <c r="BE125" s="992"/>
      <c r="BF125" s="992"/>
      <c r="BG125" s="992"/>
      <c r="BH125" s="992"/>
      <c r="BI125" s="993"/>
      <c r="BJ125" s="993"/>
      <c r="BK125" s="993"/>
      <c r="BL125" s="993"/>
      <c r="BM125" s="993"/>
      <c r="BN125" s="993"/>
      <c r="BO125" s="993"/>
      <c r="BP125" s="992"/>
      <c r="BQ125" s="992"/>
      <c r="BR125" s="992"/>
      <c r="BS125" s="992"/>
      <c r="BT125" s="992"/>
      <c r="BU125" s="994"/>
    </row>
    <row r="126" spans="1:73" ht="15" customHeight="1">
      <c r="A126" s="998"/>
      <c r="B126" s="999"/>
      <c r="C126" s="999"/>
      <c r="D126" s="999"/>
      <c r="E126" s="999"/>
      <c r="F126" s="999"/>
      <c r="G126" s="999"/>
      <c r="H126" s="999"/>
      <c r="I126" s="999"/>
      <c r="J126" s="999"/>
      <c r="K126" s="999"/>
      <c r="L126" s="999"/>
      <c r="M126" s="999"/>
      <c r="N126" s="999"/>
      <c r="O126" s="999"/>
      <c r="P126" s="992"/>
      <c r="Q126" s="992"/>
      <c r="R126" s="992"/>
      <c r="S126" s="992"/>
      <c r="T126" s="992"/>
      <c r="U126" s="992"/>
      <c r="V126" s="992"/>
      <c r="W126" s="992"/>
      <c r="X126" s="992"/>
      <c r="Y126" s="992"/>
      <c r="Z126" s="992"/>
      <c r="AA126" s="992"/>
      <c r="AB126" s="992"/>
      <c r="AC126" s="992"/>
      <c r="AD126" s="992"/>
      <c r="AE126" s="992"/>
      <c r="AF126" s="992"/>
      <c r="AG126" s="992"/>
      <c r="AH126" s="992"/>
      <c r="AI126" s="993"/>
      <c r="AJ126" s="993"/>
      <c r="AK126" s="993"/>
      <c r="AL126" s="993"/>
      <c r="AM126" s="993"/>
      <c r="AN126" s="993"/>
      <c r="AO126" s="993"/>
      <c r="AP126" s="992"/>
      <c r="AQ126" s="992"/>
      <c r="AR126" s="992"/>
      <c r="AS126" s="992"/>
      <c r="AT126" s="992"/>
      <c r="AU126" s="992"/>
      <c r="AV126" s="993"/>
      <c r="AW126" s="993"/>
      <c r="AX126" s="993"/>
      <c r="AY126" s="993"/>
      <c r="AZ126" s="993"/>
      <c r="BA126" s="993"/>
      <c r="BB126" s="993"/>
      <c r="BC126" s="992"/>
      <c r="BD126" s="992"/>
      <c r="BE126" s="992"/>
      <c r="BF126" s="992"/>
      <c r="BG126" s="992"/>
      <c r="BH126" s="992"/>
      <c r="BI126" s="993"/>
      <c r="BJ126" s="993"/>
      <c r="BK126" s="993"/>
      <c r="BL126" s="993"/>
      <c r="BM126" s="993"/>
      <c r="BN126" s="993"/>
      <c r="BO126" s="993"/>
      <c r="BP126" s="992"/>
      <c r="BQ126" s="992"/>
      <c r="BR126" s="992"/>
      <c r="BS126" s="992"/>
      <c r="BT126" s="992"/>
      <c r="BU126" s="994"/>
    </row>
    <row r="127" spans="1:73" ht="15" customHeight="1">
      <c r="A127" s="998"/>
      <c r="B127" s="999"/>
      <c r="C127" s="999"/>
      <c r="D127" s="999"/>
      <c r="E127" s="999"/>
      <c r="F127" s="999"/>
      <c r="G127" s="999"/>
      <c r="H127" s="999"/>
      <c r="I127" s="999"/>
      <c r="J127" s="999"/>
      <c r="K127" s="999"/>
      <c r="L127" s="999"/>
      <c r="M127" s="999"/>
      <c r="N127" s="999"/>
      <c r="O127" s="999"/>
      <c r="P127" s="992"/>
      <c r="Q127" s="992"/>
      <c r="R127" s="992"/>
      <c r="S127" s="992"/>
      <c r="T127" s="992"/>
      <c r="U127" s="992"/>
      <c r="V127" s="992"/>
      <c r="W127" s="992"/>
      <c r="X127" s="992"/>
      <c r="Y127" s="992"/>
      <c r="Z127" s="992"/>
      <c r="AA127" s="992"/>
      <c r="AB127" s="992"/>
      <c r="AC127" s="992"/>
      <c r="AD127" s="992"/>
      <c r="AE127" s="992"/>
      <c r="AF127" s="992"/>
      <c r="AG127" s="992"/>
      <c r="AH127" s="992"/>
      <c r="AI127" s="993"/>
      <c r="AJ127" s="993"/>
      <c r="AK127" s="993"/>
      <c r="AL127" s="993"/>
      <c r="AM127" s="993"/>
      <c r="AN127" s="993"/>
      <c r="AO127" s="993"/>
      <c r="AP127" s="992"/>
      <c r="AQ127" s="992"/>
      <c r="AR127" s="992"/>
      <c r="AS127" s="992"/>
      <c r="AT127" s="992"/>
      <c r="AU127" s="992"/>
      <c r="AV127" s="993"/>
      <c r="AW127" s="993"/>
      <c r="AX127" s="993"/>
      <c r="AY127" s="993"/>
      <c r="AZ127" s="993"/>
      <c r="BA127" s="993"/>
      <c r="BB127" s="993"/>
      <c r="BC127" s="992"/>
      <c r="BD127" s="992"/>
      <c r="BE127" s="992"/>
      <c r="BF127" s="992"/>
      <c r="BG127" s="992"/>
      <c r="BH127" s="992"/>
      <c r="BI127" s="993"/>
      <c r="BJ127" s="993"/>
      <c r="BK127" s="993"/>
      <c r="BL127" s="993"/>
      <c r="BM127" s="993"/>
      <c r="BN127" s="993"/>
      <c r="BO127" s="993"/>
      <c r="BP127" s="992"/>
      <c r="BQ127" s="992"/>
      <c r="BR127" s="992"/>
      <c r="BS127" s="992"/>
      <c r="BT127" s="992"/>
      <c r="BU127" s="994"/>
    </row>
    <row r="128" spans="1:73" ht="15" customHeight="1">
      <c r="A128" s="998"/>
      <c r="B128" s="999"/>
      <c r="C128" s="999"/>
      <c r="D128" s="999"/>
      <c r="E128" s="999"/>
      <c r="F128" s="999"/>
      <c r="G128" s="999"/>
      <c r="H128" s="999"/>
      <c r="I128" s="999"/>
      <c r="J128" s="999"/>
      <c r="K128" s="999"/>
      <c r="L128" s="999"/>
      <c r="M128" s="999"/>
      <c r="N128" s="999"/>
      <c r="O128" s="999"/>
      <c r="P128" s="992"/>
      <c r="Q128" s="992"/>
      <c r="R128" s="992"/>
      <c r="S128" s="992"/>
      <c r="T128" s="992"/>
      <c r="U128" s="992"/>
      <c r="V128" s="992"/>
      <c r="W128" s="992"/>
      <c r="X128" s="992"/>
      <c r="Y128" s="992"/>
      <c r="Z128" s="992"/>
      <c r="AA128" s="992"/>
      <c r="AB128" s="992"/>
      <c r="AC128" s="992"/>
      <c r="AD128" s="992"/>
      <c r="AE128" s="992"/>
      <c r="AF128" s="992"/>
      <c r="AG128" s="992"/>
      <c r="AH128" s="992"/>
      <c r="AI128" s="993"/>
      <c r="AJ128" s="993"/>
      <c r="AK128" s="993"/>
      <c r="AL128" s="993"/>
      <c r="AM128" s="993"/>
      <c r="AN128" s="993"/>
      <c r="AO128" s="993"/>
      <c r="AP128" s="992"/>
      <c r="AQ128" s="992"/>
      <c r="AR128" s="992"/>
      <c r="AS128" s="992"/>
      <c r="AT128" s="992"/>
      <c r="AU128" s="992"/>
      <c r="AV128" s="993"/>
      <c r="AW128" s="993"/>
      <c r="AX128" s="993"/>
      <c r="AY128" s="993"/>
      <c r="AZ128" s="993"/>
      <c r="BA128" s="993"/>
      <c r="BB128" s="993"/>
      <c r="BC128" s="992"/>
      <c r="BD128" s="992"/>
      <c r="BE128" s="992"/>
      <c r="BF128" s="992"/>
      <c r="BG128" s="992"/>
      <c r="BH128" s="992"/>
      <c r="BI128" s="993"/>
      <c r="BJ128" s="993"/>
      <c r="BK128" s="993"/>
      <c r="BL128" s="993"/>
      <c r="BM128" s="993"/>
      <c r="BN128" s="993"/>
      <c r="BO128" s="993"/>
      <c r="BP128" s="992"/>
      <c r="BQ128" s="992"/>
      <c r="BR128" s="992"/>
      <c r="BS128" s="992"/>
      <c r="BT128" s="992"/>
      <c r="BU128" s="994"/>
    </row>
    <row r="129" spans="1:73" ht="15" customHeight="1">
      <c r="A129" s="998"/>
      <c r="B129" s="999"/>
      <c r="C129" s="999"/>
      <c r="D129" s="999"/>
      <c r="E129" s="999"/>
      <c r="F129" s="999"/>
      <c r="G129" s="999"/>
      <c r="H129" s="999"/>
      <c r="I129" s="999"/>
      <c r="J129" s="999"/>
      <c r="K129" s="999"/>
      <c r="L129" s="999"/>
      <c r="M129" s="999"/>
      <c r="N129" s="999"/>
      <c r="O129" s="999"/>
      <c r="P129" s="992"/>
      <c r="Q129" s="992"/>
      <c r="R129" s="992"/>
      <c r="S129" s="992"/>
      <c r="T129" s="992"/>
      <c r="U129" s="992"/>
      <c r="V129" s="992"/>
      <c r="W129" s="992"/>
      <c r="X129" s="992"/>
      <c r="Y129" s="992"/>
      <c r="Z129" s="992"/>
      <c r="AA129" s="992"/>
      <c r="AB129" s="992"/>
      <c r="AC129" s="992"/>
      <c r="AD129" s="992"/>
      <c r="AE129" s="992"/>
      <c r="AF129" s="992"/>
      <c r="AG129" s="992"/>
      <c r="AH129" s="992"/>
      <c r="AI129" s="993"/>
      <c r="AJ129" s="993"/>
      <c r="AK129" s="993"/>
      <c r="AL129" s="993"/>
      <c r="AM129" s="993"/>
      <c r="AN129" s="993"/>
      <c r="AO129" s="993"/>
      <c r="AP129" s="992"/>
      <c r="AQ129" s="992"/>
      <c r="AR129" s="992"/>
      <c r="AS129" s="992"/>
      <c r="AT129" s="992"/>
      <c r="AU129" s="992"/>
      <c r="AV129" s="993"/>
      <c r="AW129" s="993"/>
      <c r="AX129" s="993"/>
      <c r="AY129" s="993"/>
      <c r="AZ129" s="993"/>
      <c r="BA129" s="993"/>
      <c r="BB129" s="993"/>
      <c r="BC129" s="992"/>
      <c r="BD129" s="992"/>
      <c r="BE129" s="992"/>
      <c r="BF129" s="992"/>
      <c r="BG129" s="992"/>
      <c r="BH129" s="992"/>
      <c r="BI129" s="993"/>
      <c r="BJ129" s="993"/>
      <c r="BK129" s="993"/>
      <c r="BL129" s="993"/>
      <c r="BM129" s="993"/>
      <c r="BN129" s="993"/>
      <c r="BO129" s="993"/>
      <c r="BP129" s="992"/>
      <c r="BQ129" s="992"/>
      <c r="BR129" s="992"/>
      <c r="BS129" s="992"/>
      <c r="BT129" s="992"/>
      <c r="BU129" s="994"/>
    </row>
    <row r="130" spans="1:73" ht="15" customHeight="1">
      <c r="A130" s="998"/>
      <c r="B130" s="999"/>
      <c r="C130" s="999"/>
      <c r="D130" s="999"/>
      <c r="E130" s="999"/>
      <c r="F130" s="999"/>
      <c r="G130" s="999"/>
      <c r="H130" s="999"/>
      <c r="I130" s="999"/>
      <c r="J130" s="999"/>
      <c r="K130" s="999"/>
      <c r="L130" s="999"/>
      <c r="M130" s="999"/>
      <c r="N130" s="999"/>
      <c r="O130" s="999"/>
      <c r="P130" s="992"/>
      <c r="Q130" s="992"/>
      <c r="R130" s="992"/>
      <c r="S130" s="992"/>
      <c r="T130" s="992"/>
      <c r="U130" s="992"/>
      <c r="V130" s="992"/>
      <c r="W130" s="992"/>
      <c r="X130" s="992"/>
      <c r="Y130" s="992"/>
      <c r="Z130" s="992"/>
      <c r="AA130" s="992"/>
      <c r="AB130" s="992"/>
      <c r="AC130" s="992"/>
      <c r="AD130" s="992"/>
      <c r="AE130" s="992"/>
      <c r="AF130" s="992"/>
      <c r="AG130" s="992"/>
      <c r="AH130" s="992"/>
      <c r="AI130" s="993"/>
      <c r="AJ130" s="993"/>
      <c r="AK130" s="993"/>
      <c r="AL130" s="993"/>
      <c r="AM130" s="993"/>
      <c r="AN130" s="993"/>
      <c r="AO130" s="993"/>
      <c r="AP130" s="992"/>
      <c r="AQ130" s="992"/>
      <c r="AR130" s="992"/>
      <c r="AS130" s="992"/>
      <c r="AT130" s="992"/>
      <c r="AU130" s="992"/>
      <c r="AV130" s="993"/>
      <c r="AW130" s="993"/>
      <c r="AX130" s="993"/>
      <c r="AY130" s="993"/>
      <c r="AZ130" s="993"/>
      <c r="BA130" s="993"/>
      <c r="BB130" s="993"/>
      <c r="BC130" s="992"/>
      <c r="BD130" s="992"/>
      <c r="BE130" s="992"/>
      <c r="BF130" s="992"/>
      <c r="BG130" s="992"/>
      <c r="BH130" s="992"/>
      <c r="BI130" s="993"/>
      <c r="BJ130" s="993"/>
      <c r="BK130" s="993"/>
      <c r="BL130" s="993"/>
      <c r="BM130" s="993"/>
      <c r="BN130" s="993"/>
      <c r="BO130" s="993"/>
      <c r="BP130" s="992"/>
      <c r="BQ130" s="992"/>
      <c r="BR130" s="992"/>
      <c r="BS130" s="992"/>
      <c r="BT130" s="992"/>
      <c r="BU130" s="994"/>
    </row>
    <row r="131" spans="1:73" ht="15" customHeight="1">
      <c r="A131" s="998"/>
      <c r="B131" s="999"/>
      <c r="C131" s="999"/>
      <c r="D131" s="999"/>
      <c r="E131" s="999"/>
      <c r="F131" s="999"/>
      <c r="G131" s="999"/>
      <c r="H131" s="999"/>
      <c r="I131" s="999"/>
      <c r="J131" s="999"/>
      <c r="K131" s="999"/>
      <c r="L131" s="999"/>
      <c r="M131" s="999"/>
      <c r="N131" s="999"/>
      <c r="O131" s="999"/>
      <c r="P131" s="992"/>
      <c r="Q131" s="992"/>
      <c r="R131" s="992"/>
      <c r="S131" s="992"/>
      <c r="T131" s="992"/>
      <c r="U131" s="992"/>
      <c r="V131" s="992"/>
      <c r="W131" s="992"/>
      <c r="X131" s="992"/>
      <c r="Y131" s="992"/>
      <c r="Z131" s="992"/>
      <c r="AA131" s="992"/>
      <c r="AB131" s="992"/>
      <c r="AC131" s="992"/>
      <c r="AD131" s="992"/>
      <c r="AE131" s="992"/>
      <c r="AF131" s="992"/>
      <c r="AG131" s="992"/>
      <c r="AH131" s="992"/>
      <c r="AI131" s="993"/>
      <c r="AJ131" s="993"/>
      <c r="AK131" s="993"/>
      <c r="AL131" s="993"/>
      <c r="AM131" s="993"/>
      <c r="AN131" s="993"/>
      <c r="AO131" s="993"/>
      <c r="AP131" s="992"/>
      <c r="AQ131" s="992"/>
      <c r="AR131" s="992"/>
      <c r="AS131" s="992"/>
      <c r="AT131" s="992"/>
      <c r="AU131" s="992"/>
      <c r="AV131" s="993"/>
      <c r="AW131" s="993"/>
      <c r="AX131" s="993"/>
      <c r="AY131" s="993"/>
      <c r="AZ131" s="993"/>
      <c r="BA131" s="993"/>
      <c r="BB131" s="993"/>
      <c r="BC131" s="992"/>
      <c r="BD131" s="992"/>
      <c r="BE131" s="992"/>
      <c r="BF131" s="992"/>
      <c r="BG131" s="992"/>
      <c r="BH131" s="992"/>
      <c r="BI131" s="993"/>
      <c r="BJ131" s="993"/>
      <c r="BK131" s="993"/>
      <c r="BL131" s="993"/>
      <c r="BM131" s="993"/>
      <c r="BN131" s="993"/>
      <c r="BO131" s="993"/>
      <c r="BP131" s="992"/>
      <c r="BQ131" s="992"/>
      <c r="BR131" s="992"/>
      <c r="BS131" s="992"/>
      <c r="BT131" s="992"/>
      <c r="BU131" s="994"/>
    </row>
    <row r="132" spans="1:73" ht="15" customHeight="1">
      <c r="A132" s="998"/>
      <c r="B132" s="999"/>
      <c r="C132" s="999"/>
      <c r="D132" s="999"/>
      <c r="E132" s="999"/>
      <c r="F132" s="999"/>
      <c r="G132" s="999"/>
      <c r="H132" s="999"/>
      <c r="I132" s="999"/>
      <c r="J132" s="999"/>
      <c r="K132" s="999"/>
      <c r="L132" s="999"/>
      <c r="M132" s="999"/>
      <c r="N132" s="999"/>
      <c r="O132" s="999"/>
      <c r="P132" s="992"/>
      <c r="Q132" s="992"/>
      <c r="R132" s="992"/>
      <c r="S132" s="992"/>
      <c r="T132" s="992"/>
      <c r="U132" s="992"/>
      <c r="V132" s="992"/>
      <c r="W132" s="992"/>
      <c r="X132" s="992"/>
      <c r="Y132" s="992"/>
      <c r="Z132" s="992"/>
      <c r="AA132" s="992"/>
      <c r="AB132" s="992"/>
      <c r="AC132" s="992"/>
      <c r="AD132" s="992"/>
      <c r="AE132" s="992"/>
      <c r="AF132" s="992"/>
      <c r="AG132" s="992"/>
      <c r="AH132" s="992"/>
      <c r="AI132" s="993"/>
      <c r="AJ132" s="993"/>
      <c r="AK132" s="993"/>
      <c r="AL132" s="993"/>
      <c r="AM132" s="993"/>
      <c r="AN132" s="993"/>
      <c r="AO132" s="993"/>
      <c r="AP132" s="992"/>
      <c r="AQ132" s="992"/>
      <c r="AR132" s="992"/>
      <c r="AS132" s="992"/>
      <c r="AT132" s="992"/>
      <c r="AU132" s="992"/>
      <c r="AV132" s="993"/>
      <c r="AW132" s="993"/>
      <c r="AX132" s="993"/>
      <c r="AY132" s="993"/>
      <c r="AZ132" s="993"/>
      <c r="BA132" s="993"/>
      <c r="BB132" s="993"/>
      <c r="BC132" s="992"/>
      <c r="BD132" s="992"/>
      <c r="BE132" s="992"/>
      <c r="BF132" s="992"/>
      <c r="BG132" s="992"/>
      <c r="BH132" s="992"/>
      <c r="BI132" s="993"/>
      <c r="BJ132" s="993"/>
      <c r="BK132" s="993"/>
      <c r="BL132" s="993"/>
      <c r="BM132" s="993"/>
      <c r="BN132" s="993"/>
      <c r="BO132" s="993"/>
      <c r="BP132" s="992"/>
      <c r="BQ132" s="992"/>
      <c r="BR132" s="992"/>
      <c r="BS132" s="992"/>
      <c r="BT132" s="992"/>
      <c r="BU132" s="994"/>
    </row>
    <row r="133" spans="1:73" ht="15" customHeight="1">
      <c r="A133" s="998"/>
      <c r="B133" s="999"/>
      <c r="C133" s="999"/>
      <c r="D133" s="999"/>
      <c r="E133" s="999"/>
      <c r="F133" s="999"/>
      <c r="G133" s="999"/>
      <c r="H133" s="999"/>
      <c r="I133" s="999"/>
      <c r="J133" s="999"/>
      <c r="K133" s="999"/>
      <c r="L133" s="999"/>
      <c r="M133" s="999"/>
      <c r="N133" s="999"/>
      <c r="O133" s="999"/>
      <c r="P133" s="992"/>
      <c r="Q133" s="992"/>
      <c r="R133" s="992"/>
      <c r="S133" s="992"/>
      <c r="T133" s="992"/>
      <c r="U133" s="992"/>
      <c r="V133" s="992"/>
      <c r="W133" s="992"/>
      <c r="X133" s="992"/>
      <c r="Y133" s="992"/>
      <c r="Z133" s="992"/>
      <c r="AA133" s="992"/>
      <c r="AB133" s="992"/>
      <c r="AC133" s="992"/>
      <c r="AD133" s="992"/>
      <c r="AE133" s="992"/>
      <c r="AF133" s="992"/>
      <c r="AG133" s="992"/>
      <c r="AH133" s="992"/>
      <c r="AI133" s="993"/>
      <c r="AJ133" s="993"/>
      <c r="AK133" s="993"/>
      <c r="AL133" s="993"/>
      <c r="AM133" s="993"/>
      <c r="AN133" s="993"/>
      <c r="AO133" s="993"/>
      <c r="AP133" s="992"/>
      <c r="AQ133" s="992"/>
      <c r="AR133" s="992"/>
      <c r="AS133" s="992"/>
      <c r="AT133" s="992"/>
      <c r="AU133" s="992"/>
      <c r="AV133" s="993"/>
      <c r="AW133" s="993"/>
      <c r="AX133" s="993"/>
      <c r="AY133" s="993"/>
      <c r="AZ133" s="993"/>
      <c r="BA133" s="993"/>
      <c r="BB133" s="993"/>
      <c r="BC133" s="992"/>
      <c r="BD133" s="992"/>
      <c r="BE133" s="992"/>
      <c r="BF133" s="992"/>
      <c r="BG133" s="992"/>
      <c r="BH133" s="992"/>
      <c r="BI133" s="993"/>
      <c r="BJ133" s="993"/>
      <c r="BK133" s="993"/>
      <c r="BL133" s="993"/>
      <c r="BM133" s="993"/>
      <c r="BN133" s="993"/>
      <c r="BO133" s="993"/>
      <c r="BP133" s="992"/>
      <c r="BQ133" s="992"/>
      <c r="BR133" s="992"/>
      <c r="BS133" s="992"/>
      <c r="BT133" s="992"/>
      <c r="BU133" s="994"/>
    </row>
    <row r="134" spans="1:73" ht="15" customHeight="1">
      <c r="A134" s="998"/>
      <c r="B134" s="999"/>
      <c r="C134" s="999"/>
      <c r="D134" s="999"/>
      <c r="E134" s="999"/>
      <c r="F134" s="999"/>
      <c r="G134" s="999"/>
      <c r="H134" s="999"/>
      <c r="I134" s="999"/>
      <c r="J134" s="999"/>
      <c r="K134" s="999"/>
      <c r="L134" s="999"/>
      <c r="M134" s="999"/>
      <c r="N134" s="999"/>
      <c r="O134" s="999"/>
      <c r="P134" s="992"/>
      <c r="Q134" s="992"/>
      <c r="R134" s="992"/>
      <c r="S134" s="992"/>
      <c r="T134" s="992"/>
      <c r="U134" s="992"/>
      <c r="V134" s="992"/>
      <c r="W134" s="992"/>
      <c r="X134" s="992"/>
      <c r="Y134" s="992"/>
      <c r="Z134" s="992"/>
      <c r="AA134" s="992"/>
      <c r="AB134" s="992"/>
      <c r="AC134" s="992"/>
      <c r="AD134" s="992"/>
      <c r="AE134" s="992"/>
      <c r="AF134" s="992"/>
      <c r="AG134" s="992"/>
      <c r="AH134" s="992"/>
      <c r="AI134" s="993"/>
      <c r="AJ134" s="993"/>
      <c r="AK134" s="993"/>
      <c r="AL134" s="993"/>
      <c r="AM134" s="993"/>
      <c r="AN134" s="993"/>
      <c r="AO134" s="993"/>
      <c r="AP134" s="992"/>
      <c r="AQ134" s="992"/>
      <c r="AR134" s="992"/>
      <c r="AS134" s="992"/>
      <c r="AT134" s="992"/>
      <c r="AU134" s="992"/>
      <c r="AV134" s="993"/>
      <c r="AW134" s="993"/>
      <c r="AX134" s="993"/>
      <c r="AY134" s="993"/>
      <c r="AZ134" s="993"/>
      <c r="BA134" s="993"/>
      <c r="BB134" s="993"/>
      <c r="BC134" s="992"/>
      <c r="BD134" s="992"/>
      <c r="BE134" s="992"/>
      <c r="BF134" s="992"/>
      <c r="BG134" s="992"/>
      <c r="BH134" s="992"/>
      <c r="BI134" s="993"/>
      <c r="BJ134" s="993"/>
      <c r="BK134" s="993"/>
      <c r="BL134" s="993"/>
      <c r="BM134" s="993"/>
      <c r="BN134" s="993"/>
      <c r="BO134" s="993"/>
      <c r="BP134" s="992"/>
      <c r="BQ134" s="992"/>
      <c r="BR134" s="992"/>
      <c r="BS134" s="992"/>
      <c r="BT134" s="992"/>
      <c r="BU134" s="994"/>
    </row>
    <row r="135" spans="1:73" ht="15" customHeight="1">
      <c r="A135" s="998"/>
      <c r="B135" s="999"/>
      <c r="C135" s="999"/>
      <c r="D135" s="999"/>
      <c r="E135" s="999"/>
      <c r="F135" s="999"/>
      <c r="G135" s="999"/>
      <c r="H135" s="999"/>
      <c r="I135" s="999"/>
      <c r="J135" s="999"/>
      <c r="K135" s="999"/>
      <c r="L135" s="999"/>
      <c r="M135" s="999"/>
      <c r="N135" s="999"/>
      <c r="O135" s="999"/>
      <c r="P135" s="992"/>
      <c r="Q135" s="992"/>
      <c r="R135" s="992"/>
      <c r="S135" s="992"/>
      <c r="T135" s="992"/>
      <c r="U135" s="992"/>
      <c r="V135" s="992"/>
      <c r="W135" s="992"/>
      <c r="X135" s="992"/>
      <c r="Y135" s="992"/>
      <c r="Z135" s="992"/>
      <c r="AA135" s="992"/>
      <c r="AB135" s="992"/>
      <c r="AC135" s="992"/>
      <c r="AD135" s="992"/>
      <c r="AE135" s="992"/>
      <c r="AF135" s="992"/>
      <c r="AG135" s="992"/>
      <c r="AH135" s="992"/>
      <c r="AI135" s="993"/>
      <c r="AJ135" s="993"/>
      <c r="AK135" s="993"/>
      <c r="AL135" s="993"/>
      <c r="AM135" s="993"/>
      <c r="AN135" s="993"/>
      <c r="AO135" s="993"/>
      <c r="AP135" s="992"/>
      <c r="AQ135" s="992"/>
      <c r="AR135" s="992"/>
      <c r="AS135" s="992"/>
      <c r="AT135" s="992"/>
      <c r="AU135" s="992"/>
      <c r="AV135" s="993"/>
      <c r="AW135" s="993"/>
      <c r="AX135" s="993"/>
      <c r="AY135" s="993"/>
      <c r="AZ135" s="993"/>
      <c r="BA135" s="993"/>
      <c r="BB135" s="993"/>
      <c r="BC135" s="992"/>
      <c r="BD135" s="992"/>
      <c r="BE135" s="992"/>
      <c r="BF135" s="992"/>
      <c r="BG135" s="992"/>
      <c r="BH135" s="992"/>
      <c r="BI135" s="993"/>
      <c r="BJ135" s="993"/>
      <c r="BK135" s="993"/>
      <c r="BL135" s="993"/>
      <c r="BM135" s="993"/>
      <c r="BN135" s="993"/>
      <c r="BO135" s="993"/>
      <c r="BP135" s="992"/>
      <c r="BQ135" s="992"/>
      <c r="BR135" s="992"/>
      <c r="BS135" s="992"/>
      <c r="BT135" s="992"/>
      <c r="BU135" s="994"/>
    </row>
    <row r="136" spans="1:73" ht="15" customHeight="1" thickBot="1">
      <c r="A136" s="995" t="s">
        <v>2486</v>
      </c>
      <c r="B136" s="996"/>
      <c r="C136" s="996"/>
      <c r="D136" s="996"/>
      <c r="E136" s="996"/>
      <c r="F136" s="996"/>
      <c r="G136" s="996"/>
      <c r="H136" s="996"/>
      <c r="I136" s="996"/>
      <c r="J136" s="996"/>
      <c r="K136" s="996"/>
      <c r="L136" s="996"/>
      <c r="M136" s="996"/>
      <c r="N136" s="996"/>
      <c r="O136" s="997"/>
      <c r="P136" s="990"/>
      <c r="Q136" s="990"/>
      <c r="R136" s="990"/>
      <c r="S136" s="990"/>
      <c r="T136" s="990"/>
      <c r="U136" s="990"/>
      <c r="V136" s="990"/>
      <c r="W136" s="990"/>
      <c r="X136" s="990"/>
      <c r="Y136" s="990"/>
      <c r="Z136" s="990"/>
      <c r="AA136" s="990"/>
      <c r="AB136" s="990"/>
      <c r="AC136" s="990"/>
      <c r="AD136" s="990"/>
      <c r="AE136" s="990"/>
      <c r="AF136" s="990"/>
      <c r="AG136" s="990"/>
      <c r="AH136" s="990"/>
      <c r="AI136" s="989">
        <f>SUM(AI113:AO135)</f>
        <v>429801</v>
      </c>
      <c r="AJ136" s="989"/>
      <c r="AK136" s="989"/>
      <c r="AL136" s="989"/>
      <c r="AM136" s="989"/>
      <c r="AN136" s="989"/>
      <c r="AO136" s="989"/>
      <c r="AP136" s="990"/>
      <c r="AQ136" s="990"/>
      <c r="AR136" s="990"/>
      <c r="AS136" s="990"/>
      <c r="AT136" s="990"/>
      <c r="AU136" s="990"/>
      <c r="AV136" s="989">
        <f>SUM(AV113:BB135)</f>
        <v>0</v>
      </c>
      <c r="AW136" s="989"/>
      <c r="AX136" s="989"/>
      <c r="AY136" s="989"/>
      <c r="AZ136" s="989"/>
      <c r="BA136" s="989"/>
      <c r="BB136" s="989"/>
      <c r="BC136" s="990"/>
      <c r="BD136" s="990"/>
      <c r="BE136" s="990"/>
      <c r="BF136" s="990"/>
      <c r="BG136" s="990"/>
      <c r="BH136" s="990"/>
      <c r="BI136" s="989">
        <f>SUM(BI113:BO135)</f>
        <v>0</v>
      </c>
      <c r="BJ136" s="989"/>
      <c r="BK136" s="989"/>
      <c r="BL136" s="989"/>
      <c r="BM136" s="989"/>
      <c r="BN136" s="989"/>
      <c r="BO136" s="989"/>
      <c r="BP136" s="990"/>
      <c r="BQ136" s="990"/>
      <c r="BR136" s="990"/>
      <c r="BS136" s="990"/>
      <c r="BT136" s="990"/>
      <c r="BU136" s="991"/>
    </row>
  </sheetData>
  <mergeCells count="1172">
    <mergeCell ref="A1:BU3"/>
    <mergeCell ref="B5:G5"/>
    <mergeCell ref="I5:Y5"/>
    <mergeCell ref="B6:G6"/>
    <mergeCell ref="I6:Y6"/>
    <mergeCell ref="AI6:AP6"/>
    <mergeCell ref="AS6:AZ6"/>
    <mergeCell ref="BC6:BJ6"/>
    <mergeCell ref="BM6:BT6"/>
    <mergeCell ref="BC9:BO9"/>
    <mergeCell ref="BP9:BU10"/>
    <mergeCell ref="AC10:AH10"/>
    <mergeCell ref="AI10:AO10"/>
    <mergeCell ref="AP10:AU10"/>
    <mergeCell ref="AV10:BB10"/>
    <mergeCell ref="BC10:BH10"/>
    <mergeCell ref="BI10:BO10"/>
    <mergeCell ref="A9:O10"/>
    <mergeCell ref="P9:S10"/>
    <mergeCell ref="T9:W10"/>
    <mergeCell ref="X9:AB10"/>
    <mergeCell ref="AC9:AO9"/>
    <mergeCell ref="AP9:BB9"/>
    <mergeCell ref="B7:G7"/>
    <mergeCell ref="I7:Y7"/>
    <mergeCell ref="AI7:AP7"/>
    <mergeCell ref="AS7:AZ7"/>
    <mergeCell ref="BC7:BJ7"/>
    <mergeCell ref="BM7:BT7"/>
    <mergeCell ref="AI12:AO12"/>
    <mergeCell ref="AP12:AU12"/>
    <mergeCell ref="AV12:BB12"/>
    <mergeCell ref="BC12:BH12"/>
    <mergeCell ref="BI12:BO12"/>
    <mergeCell ref="BP12:BU12"/>
    <mergeCell ref="AP11:AU11"/>
    <mergeCell ref="AV11:BB11"/>
    <mergeCell ref="BC11:BH11"/>
    <mergeCell ref="BI11:BO11"/>
    <mergeCell ref="BP11:BU11"/>
    <mergeCell ref="A12:O12"/>
    <mergeCell ref="P12:S12"/>
    <mergeCell ref="T12:W12"/>
    <mergeCell ref="X12:AB12"/>
    <mergeCell ref="AC12:AH12"/>
    <mergeCell ref="A11:O11"/>
    <mergeCell ref="P11:S11"/>
    <mergeCell ref="T11:W11"/>
    <mergeCell ref="X11:AB11"/>
    <mergeCell ref="AC11:AH11"/>
    <mergeCell ref="AI11:AO11"/>
    <mergeCell ref="AI14:AO14"/>
    <mergeCell ref="AP14:AU14"/>
    <mergeCell ref="AV14:BB14"/>
    <mergeCell ref="BC14:BH14"/>
    <mergeCell ref="BI14:BO14"/>
    <mergeCell ref="BP14:BU14"/>
    <mergeCell ref="AP13:AU13"/>
    <mergeCell ref="AV13:BB13"/>
    <mergeCell ref="BC13:BH13"/>
    <mergeCell ref="BI13:BO13"/>
    <mergeCell ref="BP13:BU13"/>
    <mergeCell ref="A14:O14"/>
    <mergeCell ref="P14:S14"/>
    <mergeCell ref="T14:W14"/>
    <mergeCell ref="X14:AB14"/>
    <mergeCell ref="AC14:AH14"/>
    <mergeCell ref="A13:O13"/>
    <mergeCell ref="P13:S13"/>
    <mergeCell ref="T13:W13"/>
    <mergeCell ref="X13:AB13"/>
    <mergeCell ref="AC13:AH13"/>
    <mergeCell ref="AI13:AO13"/>
    <mergeCell ref="AI16:AO16"/>
    <mergeCell ref="AP16:AU16"/>
    <mergeCell ref="AV16:BB16"/>
    <mergeCell ref="BC16:BH16"/>
    <mergeCell ref="BI16:BO16"/>
    <mergeCell ref="BP16:BU16"/>
    <mergeCell ref="AP15:AU15"/>
    <mergeCell ref="AV15:BB15"/>
    <mergeCell ref="BC15:BH15"/>
    <mergeCell ref="BI15:BO15"/>
    <mergeCell ref="BP15:BU15"/>
    <mergeCell ref="A16:O16"/>
    <mergeCell ref="P16:S16"/>
    <mergeCell ref="T16:W16"/>
    <mergeCell ref="X16:AB16"/>
    <mergeCell ref="AC16:AH16"/>
    <mergeCell ref="A15:O15"/>
    <mergeCell ref="P15:S15"/>
    <mergeCell ref="T15:W15"/>
    <mergeCell ref="X15:AB15"/>
    <mergeCell ref="AC15:AH15"/>
    <mergeCell ref="AI15:AO15"/>
    <mergeCell ref="AI18:AO18"/>
    <mergeCell ref="AP18:AU18"/>
    <mergeCell ref="AV18:BB18"/>
    <mergeCell ref="BC18:BH18"/>
    <mergeCell ref="BI18:BO18"/>
    <mergeCell ref="BP18:BU18"/>
    <mergeCell ref="AP17:AU17"/>
    <mergeCell ref="AV17:BB17"/>
    <mergeCell ref="BC17:BH17"/>
    <mergeCell ref="BI17:BO17"/>
    <mergeCell ref="BP17:BU17"/>
    <mergeCell ref="A18:O18"/>
    <mergeCell ref="P18:S18"/>
    <mergeCell ref="T18:W18"/>
    <mergeCell ref="X18:AB18"/>
    <mergeCell ref="AC18:AH18"/>
    <mergeCell ref="A17:O17"/>
    <mergeCell ref="P17:S17"/>
    <mergeCell ref="T17:W17"/>
    <mergeCell ref="X17:AB17"/>
    <mergeCell ref="AC17:AH17"/>
    <mergeCell ref="AI17:AO17"/>
    <mergeCell ref="AI20:AO20"/>
    <mergeCell ref="AP20:AU20"/>
    <mergeCell ref="AV20:BB20"/>
    <mergeCell ref="BC20:BH20"/>
    <mergeCell ref="BI20:BO20"/>
    <mergeCell ref="BP20:BU20"/>
    <mergeCell ref="AP19:AU19"/>
    <mergeCell ref="AV19:BB19"/>
    <mergeCell ref="BC19:BH19"/>
    <mergeCell ref="BI19:BO19"/>
    <mergeCell ref="BP19:BU19"/>
    <mergeCell ref="A20:O20"/>
    <mergeCell ref="P20:S20"/>
    <mergeCell ref="T20:W20"/>
    <mergeCell ref="X20:AB20"/>
    <mergeCell ref="AC20:AH20"/>
    <mergeCell ref="A19:O19"/>
    <mergeCell ref="P19:S19"/>
    <mergeCell ref="T19:W19"/>
    <mergeCell ref="X19:AB19"/>
    <mergeCell ref="AC19:AH19"/>
    <mergeCell ref="AI19:AO19"/>
    <mergeCell ref="AI22:AO22"/>
    <mergeCell ref="AP22:AU22"/>
    <mergeCell ref="AV22:BB22"/>
    <mergeCell ref="BC22:BH22"/>
    <mergeCell ref="BI22:BO22"/>
    <mergeCell ref="BP22:BU22"/>
    <mergeCell ref="AP21:AU21"/>
    <mergeCell ref="AV21:BB21"/>
    <mergeCell ref="BC21:BH21"/>
    <mergeCell ref="BI21:BO21"/>
    <mergeCell ref="BP21:BU21"/>
    <mergeCell ref="A22:O22"/>
    <mergeCell ref="P22:S22"/>
    <mergeCell ref="T22:W22"/>
    <mergeCell ref="X22:AB22"/>
    <mergeCell ref="AC22:AH22"/>
    <mergeCell ref="A21:O21"/>
    <mergeCell ref="P21:S21"/>
    <mergeCell ref="T21:W21"/>
    <mergeCell ref="X21:AB21"/>
    <mergeCell ref="AC21:AH21"/>
    <mergeCell ref="AI21:AO21"/>
    <mergeCell ref="AI24:AO24"/>
    <mergeCell ref="AP24:AU24"/>
    <mergeCell ref="AV24:BB24"/>
    <mergeCell ref="BC24:BH24"/>
    <mergeCell ref="BI24:BO24"/>
    <mergeCell ref="BP24:BU24"/>
    <mergeCell ref="AP23:AU23"/>
    <mergeCell ref="AV23:BB23"/>
    <mergeCell ref="BC23:BH23"/>
    <mergeCell ref="BI23:BO23"/>
    <mergeCell ref="BP23:BU23"/>
    <mergeCell ref="A24:O24"/>
    <mergeCell ref="P24:S24"/>
    <mergeCell ref="T24:W24"/>
    <mergeCell ref="X24:AB24"/>
    <mergeCell ref="AC24:AH24"/>
    <mergeCell ref="A23:O23"/>
    <mergeCell ref="P23:S23"/>
    <mergeCell ref="T23:W23"/>
    <mergeCell ref="X23:AB23"/>
    <mergeCell ref="AC23:AH23"/>
    <mergeCell ref="AI23:AO23"/>
    <mergeCell ref="AI26:AO26"/>
    <mergeCell ref="AP26:AU26"/>
    <mergeCell ref="AV26:BB26"/>
    <mergeCell ref="BC26:BH26"/>
    <mergeCell ref="BI26:BO26"/>
    <mergeCell ref="BP26:BU26"/>
    <mergeCell ref="AP25:AU25"/>
    <mergeCell ref="AV25:BB25"/>
    <mergeCell ref="BC25:BH25"/>
    <mergeCell ref="BI25:BO25"/>
    <mergeCell ref="BP25:BU25"/>
    <mergeCell ref="A26:O26"/>
    <mergeCell ref="P26:S26"/>
    <mergeCell ref="T26:W26"/>
    <mergeCell ref="X26:AB26"/>
    <mergeCell ref="AC26:AH26"/>
    <mergeCell ref="A25:O25"/>
    <mergeCell ref="P25:S25"/>
    <mergeCell ref="T25:W25"/>
    <mergeCell ref="X25:AB25"/>
    <mergeCell ref="AC25:AH25"/>
    <mergeCell ref="AI25:AO25"/>
    <mergeCell ref="AI28:AO28"/>
    <mergeCell ref="AP28:AU28"/>
    <mergeCell ref="AV28:BB28"/>
    <mergeCell ref="BC28:BH28"/>
    <mergeCell ref="BI28:BO28"/>
    <mergeCell ref="BP28:BU28"/>
    <mergeCell ref="AP27:AU27"/>
    <mergeCell ref="AV27:BB27"/>
    <mergeCell ref="BC27:BH27"/>
    <mergeCell ref="BI27:BO27"/>
    <mergeCell ref="BP27:BU27"/>
    <mergeCell ref="A28:O28"/>
    <mergeCell ref="P28:S28"/>
    <mergeCell ref="T28:W28"/>
    <mergeCell ref="X28:AB28"/>
    <mergeCell ref="AC28:AH28"/>
    <mergeCell ref="A27:O27"/>
    <mergeCell ref="P27:S27"/>
    <mergeCell ref="T27:W27"/>
    <mergeCell ref="X27:AB27"/>
    <mergeCell ref="AC27:AH27"/>
    <mergeCell ref="AI27:AO27"/>
    <mergeCell ref="AI30:AO30"/>
    <mergeCell ref="AP30:AU30"/>
    <mergeCell ref="AV30:BB30"/>
    <mergeCell ref="BC30:BH30"/>
    <mergeCell ref="BI30:BO30"/>
    <mergeCell ref="BP30:BU30"/>
    <mergeCell ref="AP29:AU29"/>
    <mergeCell ref="AV29:BB29"/>
    <mergeCell ref="BC29:BH29"/>
    <mergeCell ref="BI29:BO29"/>
    <mergeCell ref="BP29:BU29"/>
    <mergeCell ref="A30:O30"/>
    <mergeCell ref="P30:S30"/>
    <mergeCell ref="T30:W30"/>
    <mergeCell ref="X30:AB30"/>
    <mergeCell ref="AC30:AH30"/>
    <mergeCell ref="A29:O29"/>
    <mergeCell ref="P29:S29"/>
    <mergeCell ref="T29:W29"/>
    <mergeCell ref="X29:AB29"/>
    <mergeCell ref="AC29:AH29"/>
    <mergeCell ref="AI29:AO29"/>
    <mergeCell ref="AI32:AO32"/>
    <mergeCell ref="AP32:AU32"/>
    <mergeCell ref="AV32:BB32"/>
    <mergeCell ref="BC32:BH32"/>
    <mergeCell ref="BI32:BO32"/>
    <mergeCell ref="BP32:BU32"/>
    <mergeCell ref="AP31:AU31"/>
    <mergeCell ref="AV31:BB31"/>
    <mergeCell ref="BC31:BH31"/>
    <mergeCell ref="BI31:BO31"/>
    <mergeCell ref="BP31:BU31"/>
    <mergeCell ref="A32:O32"/>
    <mergeCell ref="P32:S32"/>
    <mergeCell ref="T32:W32"/>
    <mergeCell ref="X32:AB32"/>
    <mergeCell ref="AC32:AH32"/>
    <mergeCell ref="A31:O31"/>
    <mergeCell ref="P31:S31"/>
    <mergeCell ref="T31:W31"/>
    <mergeCell ref="X31:AB31"/>
    <mergeCell ref="AC31:AH31"/>
    <mergeCell ref="AI31:AO31"/>
    <mergeCell ref="A35:BU37"/>
    <mergeCell ref="B39:G39"/>
    <mergeCell ref="I39:Y39"/>
    <mergeCell ref="B40:G40"/>
    <mergeCell ref="I40:AG40"/>
    <mergeCell ref="AI40:AP40"/>
    <mergeCell ref="AS40:AZ40"/>
    <mergeCell ref="BC40:BJ40"/>
    <mergeCell ref="BM40:BT40"/>
    <mergeCell ref="AI34:AO34"/>
    <mergeCell ref="AP34:AU34"/>
    <mergeCell ref="AV34:BB34"/>
    <mergeCell ref="BC34:BH34"/>
    <mergeCell ref="BI34:BO34"/>
    <mergeCell ref="BP34:BU34"/>
    <mergeCell ref="AP33:AU33"/>
    <mergeCell ref="AV33:BB33"/>
    <mergeCell ref="BC33:BH33"/>
    <mergeCell ref="BI33:BO33"/>
    <mergeCell ref="BP33:BU33"/>
    <mergeCell ref="A34:O34"/>
    <mergeCell ref="P34:S34"/>
    <mergeCell ref="T34:W34"/>
    <mergeCell ref="X34:AB34"/>
    <mergeCell ref="AC34:AH34"/>
    <mergeCell ref="A33:O33"/>
    <mergeCell ref="P33:S33"/>
    <mergeCell ref="T33:W33"/>
    <mergeCell ref="X33:AB33"/>
    <mergeCell ref="AC33:AH33"/>
    <mergeCell ref="AI33:AO33"/>
    <mergeCell ref="BC43:BO43"/>
    <mergeCell ref="BP43:BU44"/>
    <mergeCell ref="AC44:AH44"/>
    <mergeCell ref="AI44:AO44"/>
    <mergeCell ref="AP44:AU44"/>
    <mergeCell ref="AV44:BB44"/>
    <mergeCell ref="BC44:BH44"/>
    <mergeCell ref="BI44:BO44"/>
    <mergeCell ref="A43:O44"/>
    <mergeCell ref="P43:S44"/>
    <mergeCell ref="T43:W44"/>
    <mergeCell ref="X43:AB44"/>
    <mergeCell ref="AC43:AO43"/>
    <mergeCell ref="AP43:BB43"/>
    <mergeCell ref="B41:G41"/>
    <mergeCell ref="I41:Y41"/>
    <mergeCell ref="AI41:AP41"/>
    <mergeCell ref="AS41:AZ41"/>
    <mergeCell ref="BC41:BJ41"/>
    <mergeCell ref="BM41:BT41"/>
    <mergeCell ref="AI46:AO46"/>
    <mergeCell ref="AP46:AU46"/>
    <mergeCell ref="AV46:BB46"/>
    <mergeCell ref="BC46:BH46"/>
    <mergeCell ref="BI46:BO46"/>
    <mergeCell ref="BP46:BU46"/>
    <mergeCell ref="AP45:AU45"/>
    <mergeCell ref="AV45:BB45"/>
    <mergeCell ref="BC45:BH45"/>
    <mergeCell ref="BI45:BO45"/>
    <mergeCell ref="BP45:BU45"/>
    <mergeCell ref="A46:O46"/>
    <mergeCell ref="P46:S46"/>
    <mergeCell ref="T46:W46"/>
    <mergeCell ref="X46:AB46"/>
    <mergeCell ref="AC46:AH46"/>
    <mergeCell ref="A45:O45"/>
    <mergeCell ref="P45:S45"/>
    <mergeCell ref="T45:W45"/>
    <mergeCell ref="X45:AB45"/>
    <mergeCell ref="AC45:AH45"/>
    <mergeCell ref="AI45:AO45"/>
    <mergeCell ref="AI48:AO48"/>
    <mergeCell ref="AP48:AU48"/>
    <mergeCell ref="AV48:BB48"/>
    <mergeCell ref="BC48:BH48"/>
    <mergeCell ref="BI48:BO48"/>
    <mergeCell ref="BP48:BU48"/>
    <mergeCell ref="AP47:AU47"/>
    <mergeCell ref="AV47:BB47"/>
    <mergeCell ref="BC47:BH47"/>
    <mergeCell ref="BI47:BO47"/>
    <mergeCell ref="BP47:BU47"/>
    <mergeCell ref="A48:O48"/>
    <mergeCell ref="P48:S48"/>
    <mergeCell ref="T48:W48"/>
    <mergeCell ref="X48:AB48"/>
    <mergeCell ref="AC48:AH48"/>
    <mergeCell ref="A47:O47"/>
    <mergeCell ref="P47:S47"/>
    <mergeCell ref="T47:W47"/>
    <mergeCell ref="X47:AB47"/>
    <mergeCell ref="AC47:AH47"/>
    <mergeCell ref="AI47:AO47"/>
    <mergeCell ref="AI50:AO50"/>
    <mergeCell ref="AP50:AU50"/>
    <mergeCell ref="AV50:BB50"/>
    <mergeCell ref="BC50:BH50"/>
    <mergeCell ref="BI50:BO50"/>
    <mergeCell ref="BP50:BU50"/>
    <mergeCell ref="AP49:AU49"/>
    <mergeCell ref="AV49:BB49"/>
    <mergeCell ref="BC49:BH49"/>
    <mergeCell ref="BI49:BO49"/>
    <mergeCell ref="BP49:BU49"/>
    <mergeCell ref="A50:O50"/>
    <mergeCell ref="P50:S50"/>
    <mergeCell ref="T50:W50"/>
    <mergeCell ref="X50:AB50"/>
    <mergeCell ref="AC50:AH50"/>
    <mergeCell ref="A49:O49"/>
    <mergeCell ref="P49:S49"/>
    <mergeCell ref="T49:W49"/>
    <mergeCell ref="X49:AB49"/>
    <mergeCell ref="AC49:AH49"/>
    <mergeCell ref="AI49:AO49"/>
    <mergeCell ref="AI52:AO52"/>
    <mergeCell ref="AP52:AU52"/>
    <mergeCell ref="AV52:BB52"/>
    <mergeCell ref="BC52:BH52"/>
    <mergeCell ref="BI52:BO52"/>
    <mergeCell ref="BP52:BU52"/>
    <mergeCell ref="AP51:AU51"/>
    <mergeCell ref="AV51:BB51"/>
    <mergeCell ref="BC51:BH51"/>
    <mergeCell ref="BI51:BO51"/>
    <mergeCell ref="BP51:BU51"/>
    <mergeCell ref="A52:O52"/>
    <mergeCell ref="P52:S52"/>
    <mergeCell ref="T52:W52"/>
    <mergeCell ref="X52:AB52"/>
    <mergeCell ref="AC52:AH52"/>
    <mergeCell ref="A51:O51"/>
    <mergeCell ref="P51:S51"/>
    <mergeCell ref="T51:W51"/>
    <mergeCell ref="X51:AB51"/>
    <mergeCell ref="AC51:AH51"/>
    <mergeCell ref="AI51:AO51"/>
    <mergeCell ref="AI54:AO54"/>
    <mergeCell ref="AP54:AU54"/>
    <mergeCell ref="AV54:BB54"/>
    <mergeCell ref="BC54:BH54"/>
    <mergeCell ref="BI54:BO54"/>
    <mergeCell ref="BP54:BU54"/>
    <mergeCell ref="AP53:AU53"/>
    <mergeCell ref="AV53:BB53"/>
    <mergeCell ref="BC53:BH53"/>
    <mergeCell ref="BI53:BO53"/>
    <mergeCell ref="BP53:BU53"/>
    <mergeCell ref="A54:O54"/>
    <mergeCell ref="P54:S54"/>
    <mergeCell ref="T54:W54"/>
    <mergeCell ref="X54:AB54"/>
    <mergeCell ref="AC54:AH54"/>
    <mergeCell ref="A53:O53"/>
    <mergeCell ref="P53:S53"/>
    <mergeCell ref="T53:W53"/>
    <mergeCell ref="X53:AB53"/>
    <mergeCell ref="AC53:AH53"/>
    <mergeCell ref="AI53:AO53"/>
    <mergeCell ref="AI56:AO56"/>
    <mergeCell ref="AP56:AU56"/>
    <mergeCell ref="AV56:BB56"/>
    <mergeCell ref="BC56:BH56"/>
    <mergeCell ref="BI56:BO56"/>
    <mergeCell ref="BP56:BU56"/>
    <mergeCell ref="AP55:AU55"/>
    <mergeCell ref="AV55:BB55"/>
    <mergeCell ref="BC55:BH55"/>
    <mergeCell ref="BI55:BO55"/>
    <mergeCell ref="BP55:BU55"/>
    <mergeCell ref="A56:O56"/>
    <mergeCell ref="P56:S56"/>
    <mergeCell ref="T56:W56"/>
    <mergeCell ref="X56:AB56"/>
    <mergeCell ref="AC56:AH56"/>
    <mergeCell ref="A55:O55"/>
    <mergeCell ref="P55:S55"/>
    <mergeCell ref="T55:W55"/>
    <mergeCell ref="X55:AB55"/>
    <mergeCell ref="AC55:AH55"/>
    <mergeCell ref="AI55:AO55"/>
    <mergeCell ref="AI58:AO58"/>
    <mergeCell ref="AP58:AU58"/>
    <mergeCell ref="AV58:BB58"/>
    <mergeCell ref="BC58:BH58"/>
    <mergeCell ref="BI58:BO58"/>
    <mergeCell ref="BP58:BU58"/>
    <mergeCell ref="AP57:AU57"/>
    <mergeCell ref="AV57:BB57"/>
    <mergeCell ref="BC57:BH57"/>
    <mergeCell ref="BI57:BO57"/>
    <mergeCell ref="BP57:BU57"/>
    <mergeCell ref="A58:O58"/>
    <mergeCell ref="P58:S58"/>
    <mergeCell ref="T58:W58"/>
    <mergeCell ref="X58:AB58"/>
    <mergeCell ref="AC58:AH58"/>
    <mergeCell ref="A57:O57"/>
    <mergeCell ref="P57:S57"/>
    <mergeCell ref="T57:W57"/>
    <mergeCell ref="X57:AB57"/>
    <mergeCell ref="AC57:AH57"/>
    <mergeCell ref="AI57:AO57"/>
    <mergeCell ref="AI60:AO60"/>
    <mergeCell ref="AP60:AU60"/>
    <mergeCell ref="AV60:BB60"/>
    <mergeCell ref="BC60:BH60"/>
    <mergeCell ref="BI60:BO60"/>
    <mergeCell ref="BP60:BU60"/>
    <mergeCell ref="AP59:AU59"/>
    <mergeCell ref="AV59:BB59"/>
    <mergeCell ref="BC59:BH59"/>
    <mergeCell ref="BI59:BO59"/>
    <mergeCell ref="BP59:BU59"/>
    <mergeCell ref="A60:O60"/>
    <mergeCell ref="P60:S60"/>
    <mergeCell ref="T60:W60"/>
    <mergeCell ref="X60:AB60"/>
    <mergeCell ref="AC60:AH60"/>
    <mergeCell ref="A59:O59"/>
    <mergeCell ref="P59:S59"/>
    <mergeCell ref="T59:W59"/>
    <mergeCell ref="X59:AB59"/>
    <mergeCell ref="AC59:AH59"/>
    <mergeCell ref="AI59:AO59"/>
    <mergeCell ref="AI62:AO62"/>
    <mergeCell ref="AP62:AU62"/>
    <mergeCell ref="AV62:BB62"/>
    <mergeCell ref="BC62:BH62"/>
    <mergeCell ref="BI62:BO62"/>
    <mergeCell ref="BP62:BU62"/>
    <mergeCell ref="AP61:AU61"/>
    <mergeCell ref="AV61:BB61"/>
    <mergeCell ref="BC61:BH61"/>
    <mergeCell ref="BI61:BO61"/>
    <mergeCell ref="BP61:BU61"/>
    <mergeCell ref="A62:O62"/>
    <mergeCell ref="P62:S62"/>
    <mergeCell ref="T62:W62"/>
    <mergeCell ref="X62:AB62"/>
    <mergeCell ref="AC62:AH62"/>
    <mergeCell ref="A61:O61"/>
    <mergeCell ref="P61:S61"/>
    <mergeCell ref="T61:W61"/>
    <mergeCell ref="X61:AB61"/>
    <mergeCell ref="AC61:AH61"/>
    <mergeCell ref="AI61:AO61"/>
    <mergeCell ref="AI64:AO64"/>
    <mergeCell ref="AP64:AU64"/>
    <mergeCell ref="AV64:BB64"/>
    <mergeCell ref="BC64:BH64"/>
    <mergeCell ref="BI64:BO64"/>
    <mergeCell ref="BP64:BU64"/>
    <mergeCell ref="AP63:AU63"/>
    <mergeCell ref="AV63:BB63"/>
    <mergeCell ref="BC63:BH63"/>
    <mergeCell ref="BI63:BO63"/>
    <mergeCell ref="BP63:BU63"/>
    <mergeCell ref="A64:O64"/>
    <mergeCell ref="P64:S64"/>
    <mergeCell ref="T64:W64"/>
    <mergeCell ref="X64:AB64"/>
    <mergeCell ref="AC64:AH64"/>
    <mergeCell ref="A63:O63"/>
    <mergeCell ref="P63:S63"/>
    <mergeCell ref="T63:W63"/>
    <mergeCell ref="X63:AB63"/>
    <mergeCell ref="AC63:AH63"/>
    <mergeCell ref="AI63:AO63"/>
    <mergeCell ref="AI66:AO66"/>
    <mergeCell ref="AP66:AU66"/>
    <mergeCell ref="AV66:BB66"/>
    <mergeCell ref="BC66:BH66"/>
    <mergeCell ref="BI66:BO66"/>
    <mergeCell ref="BP66:BU66"/>
    <mergeCell ref="AP65:AU65"/>
    <mergeCell ref="AV65:BB65"/>
    <mergeCell ref="BC65:BH65"/>
    <mergeCell ref="BI65:BO65"/>
    <mergeCell ref="BP65:BU65"/>
    <mergeCell ref="A66:O66"/>
    <mergeCell ref="P66:S66"/>
    <mergeCell ref="T66:W66"/>
    <mergeCell ref="X66:AB66"/>
    <mergeCell ref="AC66:AH66"/>
    <mergeCell ref="A65:O65"/>
    <mergeCell ref="P65:S65"/>
    <mergeCell ref="T65:W65"/>
    <mergeCell ref="X65:AB65"/>
    <mergeCell ref="AC65:AH65"/>
    <mergeCell ref="AI65:AO65"/>
    <mergeCell ref="A69:BU71"/>
    <mergeCell ref="B73:G73"/>
    <mergeCell ref="I73:Y73"/>
    <mergeCell ref="B74:G74"/>
    <mergeCell ref="I74:Y74"/>
    <mergeCell ref="AI74:AP74"/>
    <mergeCell ref="AS74:AZ74"/>
    <mergeCell ref="BC74:BJ74"/>
    <mergeCell ref="BM74:BT74"/>
    <mergeCell ref="AI68:AO68"/>
    <mergeCell ref="AP68:AU68"/>
    <mergeCell ref="AV68:BB68"/>
    <mergeCell ref="BC68:BH68"/>
    <mergeCell ref="BI68:BO68"/>
    <mergeCell ref="BP68:BU68"/>
    <mergeCell ref="AP67:AU67"/>
    <mergeCell ref="AV67:BB67"/>
    <mergeCell ref="BC67:BH67"/>
    <mergeCell ref="BI67:BO67"/>
    <mergeCell ref="BP67:BU67"/>
    <mergeCell ref="A68:O68"/>
    <mergeCell ref="P68:S68"/>
    <mergeCell ref="T68:W68"/>
    <mergeCell ref="X68:AB68"/>
    <mergeCell ref="AC68:AH68"/>
    <mergeCell ref="A67:O67"/>
    <mergeCell ref="P67:S67"/>
    <mergeCell ref="T67:W67"/>
    <mergeCell ref="X67:AB67"/>
    <mergeCell ref="AC67:AH67"/>
    <mergeCell ref="AI67:AO67"/>
    <mergeCell ref="BC77:BO77"/>
    <mergeCell ref="BP77:BU78"/>
    <mergeCell ref="AC78:AH78"/>
    <mergeCell ref="AI78:AO78"/>
    <mergeCell ref="AP78:AU78"/>
    <mergeCell ref="AV78:BB78"/>
    <mergeCell ref="BC78:BH78"/>
    <mergeCell ref="BI78:BO78"/>
    <mergeCell ref="A77:O78"/>
    <mergeCell ref="P77:S78"/>
    <mergeCell ref="T77:W78"/>
    <mergeCell ref="X77:AB78"/>
    <mergeCell ref="AC77:AO77"/>
    <mergeCell ref="AP77:BB77"/>
    <mergeCell ref="B75:G75"/>
    <mergeCell ref="I75:Y75"/>
    <mergeCell ref="AI75:AP75"/>
    <mergeCell ref="AS75:AZ75"/>
    <mergeCell ref="BC75:BJ75"/>
    <mergeCell ref="BM75:BT75"/>
    <mergeCell ref="AI80:AO80"/>
    <mergeCell ref="AP80:AU80"/>
    <mergeCell ref="AV80:BB80"/>
    <mergeCell ref="BC80:BH80"/>
    <mergeCell ref="BI80:BO80"/>
    <mergeCell ref="BP80:BU80"/>
    <mergeCell ref="AP79:AU79"/>
    <mergeCell ref="AV79:BB79"/>
    <mergeCell ref="BC79:BH79"/>
    <mergeCell ref="BI79:BO79"/>
    <mergeCell ref="BP79:BU79"/>
    <mergeCell ref="A80:O80"/>
    <mergeCell ref="P80:S80"/>
    <mergeCell ref="T80:W80"/>
    <mergeCell ref="X80:AB80"/>
    <mergeCell ref="AC80:AH80"/>
    <mergeCell ref="A79:O79"/>
    <mergeCell ref="P79:S79"/>
    <mergeCell ref="T79:W79"/>
    <mergeCell ref="X79:AB79"/>
    <mergeCell ref="AC79:AH79"/>
    <mergeCell ref="AI79:AO79"/>
    <mergeCell ref="AI82:AO82"/>
    <mergeCell ref="AP82:AU82"/>
    <mergeCell ref="AV82:BB82"/>
    <mergeCell ref="BC82:BH82"/>
    <mergeCell ref="BI82:BO82"/>
    <mergeCell ref="BP82:BU82"/>
    <mergeCell ref="AP81:AU81"/>
    <mergeCell ref="AV81:BB81"/>
    <mergeCell ref="BC81:BH81"/>
    <mergeCell ref="BI81:BO81"/>
    <mergeCell ref="BP81:BU81"/>
    <mergeCell ref="A82:O82"/>
    <mergeCell ref="P82:S82"/>
    <mergeCell ref="T82:W82"/>
    <mergeCell ref="X82:AB82"/>
    <mergeCell ref="AC82:AH82"/>
    <mergeCell ref="A81:O81"/>
    <mergeCell ref="P81:S81"/>
    <mergeCell ref="T81:W81"/>
    <mergeCell ref="X81:AB81"/>
    <mergeCell ref="AC81:AH81"/>
    <mergeCell ref="AI81:AO81"/>
    <mergeCell ref="AI84:AO84"/>
    <mergeCell ref="AP84:AU84"/>
    <mergeCell ref="AV84:BB84"/>
    <mergeCell ref="BC84:BH84"/>
    <mergeCell ref="BI84:BO84"/>
    <mergeCell ref="BP84:BU84"/>
    <mergeCell ref="AP83:AU83"/>
    <mergeCell ref="AV83:BB83"/>
    <mergeCell ref="BC83:BH83"/>
    <mergeCell ref="BI83:BO83"/>
    <mergeCell ref="BP83:BU83"/>
    <mergeCell ref="A84:O84"/>
    <mergeCell ref="P84:S84"/>
    <mergeCell ref="T84:W84"/>
    <mergeCell ref="X84:AB84"/>
    <mergeCell ref="AC84:AH84"/>
    <mergeCell ref="A83:O83"/>
    <mergeCell ref="P83:S83"/>
    <mergeCell ref="T83:W83"/>
    <mergeCell ref="X83:AB83"/>
    <mergeCell ref="AC83:AH83"/>
    <mergeCell ref="AI83:AO83"/>
    <mergeCell ref="AI86:AO86"/>
    <mergeCell ref="AP86:AU86"/>
    <mergeCell ref="AV86:BB86"/>
    <mergeCell ref="BC86:BH86"/>
    <mergeCell ref="BI86:BO86"/>
    <mergeCell ref="BP86:BU86"/>
    <mergeCell ref="AP85:AU85"/>
    <mergeCell ref="AV85:BB85"/>
    <mergeCell ref="BC85:BH85"/>
    <mergeCell ref="BI85:BO85"/>
    <mergeCell ref="BP85:BU85"/>
    <mergeCell ref="A86:O86"/>
    <mergeCell ref="P86:S86"/>
    <mergeCell ref="T86:W86"/>
    <mergeCell ref="X86:AB86"/>
    <mergeCell ref="AC86:AH86"/>
    <mergeCell ref="A85:O85"/>
    <mergeCell ref="P85:S85"/>
    <mergeCell ref="T85:W85"/>
    <mergeCell ref="X85:AB85"/>
    <mergeCell ref="AC85:AH85"/>
    <mergeCell ref="AI85:AO85"/>
    <mergeCell ref="AI88:AO88"/>
    <mergeCell ref="AP88:AU88"/>
    <mergeCell ref="AV88:BB88"/>
    <mergeCell ref="BC88:BH88"/>
    <mergeCell ref="BI88:BO88"/>
    <mergeCell ref="BP88:BU88"/>
    <mergeCell ref="AP87:AU87"/>
    <mergeCell ref="AV87:BB87"/>
    <mergeCell ref="BC87:BH87"/>
    <mergeCell ref="BI87:BO87"/>
    <mergeCell ref="BP87:BU87"/>
    <mergeCell ref="A88:O88"/>
    <mergeCell ref="P88:S88"/>
    <mergeCell ref="T88:W88"/>
    <mergeCell ref="X88:AB88"/>
    <mergeCell ref="AC88:AH88"/>
    <mergeCell ref="A87:O87"/>
    <mergeCell ref="P87:S87"/>
    <mergeCell ref="T87:W87"/>
    <mergeCell ref="X87:AB87"/>
    <mergeCell ref="AC87:AH87"/>
    <mergeCell ref="AI87:AO87"/>
    <mergeCell ref="AI90:AO90"/>
    <mergeCell ref="AP90:AU90"/>
    <mergeCell ref="AV90:BB90"/>
    <mergeCell ref="BC90:BH90"/>
    <mergeCell ref="BI90:BO90"/>
    <mergeCell ref="BP90:BU90"/>
    <mergeCell ref="AP89:AU89"/>
    <mergeCell ref="AV89:BB89"/>
    <mergeCell ref="BC89:BH89"/>
    <mergeCell ref="BI89:BO89"/>
    <mergeCell ref="BP89:BU89"/>
    <mergeCell ref="A90:O90"/>
    <mergeCell ref="P90:S90"/>
    <mergeCell ref="T90:W90"/>
    <mergeCell ref="X90:AB90"/>
    <mergeCell ref="AC90:AH90"/>
    <mergeCell ref="A89:O89"/>
    <mergeCell ref="P89:S89"/>
    <mergeCell ref="T89:W89"/>
    <mergeCell ref="X89:AB89"/>
    <mergeCell ref="AC89:AH89"/>
    <mergeCell ref="AI89:AO89"/>
    <mergeCell ref="AI92:AO92"/>
    <mergeCell ref="AP92:AU92"/>
    <mergeCell ref="AV92:BB92"/>
    <mergeCell ref="BC92:BH92"/>
    <mergeCell ref="BI92:BO92"/>
    <mergeCell ref="BP92:BU92"/>
    <mergeCell ref="AP91:AU91"/>
    <mergeCell ref="AV91:BB91"/>
    <mergeCell ref="BC91:BH91"/>
    <mergeCell ref="BI91:BO91"/>
    <mergeCell ref="BP91:BU91"/>
    <mergeCell ref="A92:O92"/>
    <mergeCell ref="P92:S92"/>
    <mergeCell ref="T92:W92"/>
    <mergeCell ref="X92:AB92"/>
    <mergeCell ref="AC92:AH92"/>
    <mergeCell ref="A91:O91"/>
    <mergeCell ref="P91:S91"/>
    <mergeCell ref="T91:W91"/>
    <mergeCell ref="X91:AB91"/>
    <mergeCell ref="AC91:AH91"/>
    <mergeCell ref="AI91:AO91"/>
    <mergeCell ref="AI94:AO94"/>
    <mergeCell ref="AP94:AU94"/>
    <mergeCell ref="AV94:BB94"/>
    <mergeCell ref="BC94:BH94"/>
    <mergeCell ref="BI94:BO94"/>
    <mergeCell ref="BP94:BU94"/>
    <mergeCell ref="AP93:AU93"/>
    <mergeCell ref="AV93:BB93"/>
    <mergeCell ref="BC93:BH93"/>
    <mergeCell ref="BI93:BO93"/>
    <mergeCell ref="BP93:BU93"/>
    <mergeCell ref="A94:O94"/>
    <mergeCell ref="P94:S94"/>
    <mergeCell ref="T94:W94"/>
    <mergeCell ref="X94:AB94"/>
    <mergeCell ref="AC94:AH94"/>
    <mergeCell ref="A93:O93"/>
    <mergeCell ref="P93:S93"/>
    <mergeCell ref="T93:W93"/>
    <mergeCell ref="X93:AB93"/>
    <mergeCell ref="AC93:AH93"/>
    <mergeCell ref="AI93:AO93"/>
    <mergeCell ref="AI96:AO96"/>
    <mergeCell ref="AP96:AU96"/>
    <mergeCell ref="AV96:BB96"/>
    <mergeCell ref="BC96:BH96"/>
    <mergeCell ref="BI96:BO96"/>
    <mergeCell ref="BP96:BU96"/>
    <mergeCell ref="AP95:AU95"/>
    <mergeCell ref="AV95:BB95"/>
    <mergeCell ref="BC95:BH95"/>
    <mergeCell ref="BI95:BO95"/>
    <mergeCell ref="BP95:BU95"/>
    <mergeCell ref="A96:O96"/>
    <mergeCell ref="P96:S96"/>
    <mergeCell ref="T96:W96"/>
    <mergeCell ref="X96:AB96"/>
    <mergeCell ref="AC96:AH96"/>
    <mergeCell ref="A95:O95"/>
    <mergeCell ref="P95:S95"/>
    <mergeCell ref="T95:W95"/>
    <mergeCell ref="X95:AB95"/>
    <mergeCell ref="AC95:AH95"/>
    <mergeCell ref="AI95:AO95"/>
    <mergeCell ref="AI98:AO98"/>
    <mergeCell ref="AP98:AU98"/>
    <mergeCell ref="AV98:BB98"/>
    <mergeCell ref="BC98:BH98"/>
    <mergeCell ref="BI98:BO98"/>
    <mergeCell ref="BP98:BU98"/>
    <mergeCell ref="AP97:AU97"/>
    <mergeCell ref="AV97:BB97"/>
    <mergeCell ref="BC97:BH97"/>
    <mergeCell ref="BI97:BO97"/>
    <mergeCell ref="BP97:BU97"/>
    <mergeCell ref="A98:O98"/>
    <mergeCell ref="P98:S98"/>
    <mergeCell ref="T98:W98"/>
    <mergeCell ref="X98:AB98"/>
    <mergeCell ref="AC98:AH98"/>
    <mergeCell ref="A97:O97"/>
    <mergeCell ref="P97:S97"/>
    <mergeCell ref="T97:W97"/>
    <mergeCell ref="X97:AB97"/>
    <mergeCell ref="AC97:AH97"/>
    <mergeCell ref="AI97:AO97"/>
    <mergeCell ref="AI100:AO100"/>
    <mergeCell ref="AP100:AU100"/>
    <mergeCell ref="AV100:BB100"/>
    <mergeCell ref="BC100:BH100"/>
    <mergeCell ref="BI100:BO100"/>
    <mergeCell ref="BP100:BU100"/>
    <mergeCell ref="AP99:AU99"/>
    <mergeCell ref="AV99:BB99"/>
    <mergeCell ref="BC99:BH99"/>
    <mergeCell ref="BI99:BO99"/>
    <mergeCell ref="BP99:BU99"/>
    <mergeCell ref="A100:O100"/>
    <mergeCell ref="P100:S100"/>
    <mergeCell ref="T100:W100"/>
    <mergeCell ref="X100:AB100"/>
    <mergeCell ref="AC100:AH100"/>
    <mergeCell ref="A99:O99"/>
    <mergeCell ref="P99:S99"/>
    <mergeCell ref="T99:W99"/>
    <mergeCell ref="X99:AB99"/>
    <mergeCell ref="AC99:AH99"/>
    <mergeCell ref="AI99:AO99"/>
    <mergeCell ref="A103:BU105"/>
    <mergeCell ref="B107:G107"/>
    <mergeCell ref="I107:Y107"/>
    <mergeCell ref="B108:G108"/>
    <mergeCell ref="I108:AE108"/>
    <mergeCell ref="AI108:AP108"/>
    <mergeCell ref="AS108:AZ108"/>
    <mergeCell ref="BC108:BJ108"/>
    <mergeCell ref="BM108:BT108"/>
    <mergeCell ref="AI102:AO102"/>
    <mergeCell ref="AP102:AU102"/>
    <mergeCell ref="AV102:BB102"/>
    <mergeCell ref="BC102:BH102"/>
    <mergeCell ref="BI102:BO102"/>
    <mergeCell ref="BP102:BU102"/>
    <mergeCell ref="AP101:AU101"/>
    <mergeCell ref="AV101:BB101"/>
    <mergeCell ref="BC101:BH101"/>
    <mergeCell ref="BI101:BO101"/>
    <mergeCell ref="BP101:BU101"/>
    <mergeCell ref="A102:O102"/>
    <mergeCell ref="P102:S102"/>
    <mergeCell ref="T102:W102"/>
    <mergeCell ref="X102:AB102"/>
    <mergeCell ref="AC102:AH102"/>
    <mergeCell ref="A101:O101"/>
    <mergeCell ref="P101:S101"/>
    <mergeCell ref="T101:W101"/>
    <mergeCell ref="X101:AB101"/>
    <mergeCell ref="AC101:AH101"/>
    <mergeCell ref="AI101:AO101"/>
    <mergeCell ref="BC111:BO111"/>
    <mergeCell ref="BP111:BU112"/>
    <mergeCell ref="AC112:AH112"/>
    <mergeCell ref="AI112:AO112"/>
    <mergeCell ref="AP112:AU112"/>
    <mergeCell ref="AV112:BB112"/>
    <mergeCell ref="BC112:BH112"/>
    <mergeCell ref="BI112:BO112"/>
    <mergeCell ref="A111:O112"/>
    <mergeCell ref="P111:S112"/>
    <mergeCell ref="T111:W112"/>
    <mergeCell ref="X111:AB112"/>
    <mergeCell ref="AC111:AO111"/>
    <mergeCell ref="AP111:BB111"/>
    <mergeCell ref="B109:G109"/>
    <mergeCell ref="I109:Y109"/>
    <mergeCell ref="AI109:AP109"/>
    <mergeCell ref="AS109:AZ109"/>
    <mergeCell ref="BC109:BJ109"/>
    <mergeCell ref="BM109:BT109"/>
    <mergeCell ref="AI114:AO114"/>
    <mergeCell ref="AP114:AU114"/>
    <mergeCell ref="AV114:BB114"/>
    <mergeCell ref="BC114:BH114"/>
    <mergeCell ref="BI114:BO114"/>
    <mergeCell ref="BP114:BU114"/>
    <mergeCell ref="AP113:AU113"/>
    <mergeCell ref="AV113:BB113"/>
    <mergeCell ref="BC113:BH113"/>
    <mergeCell ref="BI113:BO113"/>
    <mergeCell ref="BP113:BU113"/>
    <mergeCell ref="A114:O114"/>
    <mergeCell ref="P114:S114"/>
    <mergeCell ref="T114:W114"/>
    <mergeCell ref="X114:AB114"/>
    <mergeCell ref="AC114:AH114"/>
    <mergeCell ref="A113:O113"/>
    <mergeCell ref="P113:S113"/>
    <mergeCell ref="T113:W113"/>
    <mergeCell ref="X113:AB113"/>
    <mergeCell ref="AC113:AH113"/>
    <mergeCell ref="AI113:AO113"/>
    <mergeCell ref="AI116:AO116"/>
    <mergeCell ref="AP116:AU116"/>
    <mergeCell ref="AV116:BB116"/>
    <mergeCell ref="BC116:BH116"/>
    <mergeCell ref="BI116:BO116"/>
    <mergeCell ref="BP116:BU116"/>
    <mergeCell ref="AP115:AU115"/>
    <mergeCell ref="AV115:BB115"/>
    <mergeCell ref="BC115:BH115"/>
    <mergeCell ref="BI115:BO115"/>
    <mergeCell ref="BP115:BU115"/>
    <mergeCell ref="A116:O116"/>
    <mergeCell ref="P116:S116"/>
    <mergeCell ref="T116:W116"/>
    <mergeCell ref="X116:AB116"/>
    <mergeCell ref="AC116:AH116"/>
    <mergeCell ref="A115:O115"/>
    <mergeCell ref="P115:S115"/>
    <mergeCell ref="T115:W115"/>
    <mergeCell ref="X115:AB115"/>
    <mergeCell ref="AC115:AH115"/>
    <mergeCell ref="AI115:AO115"/>
    <mergeCell ref="AI118:AO118"/>
    <mergeCell ref="AP118:AU118"/>
    <mergeCell ref="AV118:BB118"/>
    <mergeCell ref="BC118:BH118"/>
    <mergeCell ref="BI118:BO118"/>
    <mergeCell ref="BP118:BU118"/>
    <mergeCell ref="AP117:AU117"/>
    <mergeCell ref="AV117:BB117"/>
    <mergeCell ref="BC117:BH117"/>
    <mergeCell ref="BI117:BO117"/>
    <mergeCell ref="BP117:BU117"/>
    <mergeCell ref="A118:O118"/>
    <mergeCell ref="P118:S118"/>
    <mergeCell ref="T118:W118"/>
    <mergeCell ref="X118:AB118"/>
    <mergeCell ref="AC118:AH118"/>
    <mergeCell ref="A117:O117"/>
    <mergeCell ref="P117:S117"/>
    <mergeCell ref="T117:W117"/>
    <mergeCell ref="X117:AB117"/>
    <mergeCell ref="AC117:AH117"/>
    <mergeCell ref="AI117:AO117"/>
    <mergeCell ref="AI120:AO120"/>
    <mergeCell ref="AP120:AU120"/>
    <mergeCell ref="AV120:BB120"/>
    <mergeCell ref="BC120:BH120"/>
    <mergeCell ref="BI120:BO120"/>
    <mergeCell ref="BP120:BU120"/>
    <mergeCell ref="AP119:AU119"/>
    <mergeCell ref="AV119:BB119"/>
    <mergeCell ref="BC119:BH119"/>
    <mergeCell ref="BI119:BO119"/>
    <mergeCell ref="BP119:BU119"/>
    <mergeCell ref="A120:O120"/>
    <mergeCell ref="P120:S120"/>
    <mergeCell ref="T120:W120"/>
    <mergeCell ref="X120:AB120"/>
    <mergeCell ref="AC120:AH120"/>
    <mergeCell ref="A119:O119"/>
    <mergeCell ref="P119:S119"/>
    <mergeCell ref="T119:W119"/>
    <mergeCell ref="X119:AB119"/>
    <mergeCell ref="AC119:AH119"/>
    <mergeCell ref="AI119:AO119"/>
    <mergeCell ref="AI122:AO122"/>
    <mergeCell ref="AP122:AU122"/>
    <mergeCell ref="AV122:BB122"/>
    <mergeCell ref="BC122:BH122"/>
    <mergeCell ref="BI122:BO122"/>
    <mergeCell ref="BP122:BU122"/>
    <mergeCell ref="AP121:AU121"/>
    <mergeCell ref="AV121:BB121"/>
    <mergeCell ref="BC121:BH121"/>
    <mergeCell ref="BI121:BO121"/>
    <mergeCell ref="BP121:BU121"/>
    <mergeCell ref="A122:O122"/>
    <mergeCell ref="P122:S122"/>
    <mergeCell ref="T122:W122"/>
    <mergeCell ref="X122:AB122"/>
    <mergeCell ref="AC122:AH122"/>
    <mergeCell ref="A121:O121"/>
    <mergeCell ref="P121:S121"/>
    <mergeCell ref="T121:W121"/>
    <mergeCell ref="X121:AB121"/>
    <mergeCell ref="AC121:AH121"/>
    <mergeCell ref="AI121:AO121"/>
    <mergeCell ref="AI124:AO124"/>
    <mergeCell ref="AP124:AU124"/>
    <mergeCell ref="AV124:BB124"/>
    <mergeCell ref="BC124:BH124"/>
    <mergeCell ref="BI124:BO124"/>
    <mergeCell ref="BP124:BU124"/>
    <mergeCell ref="AP123:AU123"/>
    <mergeCell ref="AV123:BB123"/>
    <mergeCell ref="BC123:BH123"/>
    <mergeCell ref="BI123:BO123"/>
    <mergeCell ref="BP123:BU123"/>
    <mergeCell ref="A124:O124"/>
    <mergeCell ref="P124:S124"/>
    <mergeCell ref="T124:W124"/>
    <mergeCell ref="X124:AB124"/>
    <mergeCell ref="AC124:AH124"/>
    <mergeCell ref="A123:O123"/>
    <mergeCell ref="P123:S123"/>
    <mergeCell ref="T123:W123"/>
    <mergeCell ref="X123:AB123"/>
    <mergeCell ref="AC123:AH123"/>
    <mergeCell ref="AI123:AO123"/>
    <mergeCell ref="AI126:AO126"/>
    <mergeCell ref="AP126:AU126"/>
    <mergeCell ref="AV126:BB126"/>
    <mergeCell ref="BC126:BH126"/>
    <mergeCell ref="BI126:BO126"/>
    <mergeCell ref="BP126:BU126"/>
    <mergeCell ref="AP125:AU125"/>
    <mergeCell ref="AV125:BB125"/>
    <mergeCell ref="BC125:BH125"/>
    <mergeCell ref="BI125:BO125"/>
    <mergeCell ref="BP125:BU125"/>
    <mergeCell ref="A126:O126"/>
    <mergeCell ref="P126:S126"/>
    <mergeCell ref="T126:W126"/>
    <mergeCell ref="X126:AB126"/>
    <mergeCell ref="AC126:AH126"/>
    <mergeCell ref="A125:O125"/>
    <mergeCell ref="P125:S125"/>
    <mergeCell ref="T125:W125"/>
    <mergeCell ref="X125:AB125"/>
    <mergeCell ref="AC125:AH125"/>
    <mergeCell ref="AI125:AO125"/>
    <mergeCell ref="AI128:AO128"/>
    <mergeCell ref="AP128:AU128"/>
    <mergeCell ref="AV128:BB128"/>
    <mergeCell ref="BC128:BH128"/>
    <mergeCell ref="BI128:BO128"/>
    <mergeCell ref="BP128:BU128"/>
    <mergeCell ref="AP127:AU127"/>
    <mergeCell ref="AV127:BB127"/>
    <mergeCell ref="BC127:BH127"/>
    <mergeCell ref="BI127:BO127"/>
    <mergeCell ref="BP127:BU127"/>
    <mergeCell ref="A128:O128"/>
    <mergeCell ref="P128:S128"/>
    <mergeCell ref="T128:W128"/>
    <mergeCell ref="X128:AB128"/>
    <mergeCell ref="AC128:AH128"/>
    <mergeCell ref="A127:O127"/>
    <mergeCell ref="P127:S127"/>
    <mergeCell ref="T127:W127"/>
    <mergeCell ref="X127:AB127"/>
    <mergeCell ref="AC127:AH127"/>
    <mergeCell ref="AI127:AO127"/>
    <mergeCell ref="AI130:AO130"/>
    <mergeCell ref="AP130:AU130"/>
    <mergeCell ref="AV130:BB130"/>
    <mergeCell ref="BC130:BH130"/>
    <mergeCell ref="BI130:BO130"/>
    <mergeCell ref="BP130:BU130"/>
    <mergeCell ref="AP129:AU129"/>
    <mergeCell ref="AV129:BB129"/>
    <mergeCell ref="BC129:BH129"/>
    <mergeCell ref="BI129:BO129"/>
    <mergeCell ref="BP129:BU129"/>
    <mergeCell ref="A130:O130"/>
    <mergeCell ref="P130:S130"/>
    <mergeCell ref="T130:W130"/>
    <mergeCell ref="X130:AB130"/>
    <mergeCell ref="AC130:AH130"/>
    <mergeCell ref="A129:O129"/>
    <mergeCell ref="P129:S129"/>
    <mergeCell ref="T129:W129"/>
    <mergeCell ref="X129:AB129"/>
    <mergeCell ref="AC129:AH129"/>
    <mergeCell ref="AI129:AO129"/>
    <mergeCell ref="AI132:AO132"/>
    <mergeCell ref="AP132:AU132"/>
    <mergeCell ref="AV132:BB132"/>
    <mergeCell ref="BC132:BH132"/>
    <mergeCell ref="BI132:BO132"/>
    <mergeCell ref="BP132:BU132"/>
    <mergeCell ref="AP131:AU131"/>
    <mergeCell ref="AV131:BB131"/>
    <mergeCell ref="BC131:BH131"/>
    <mergeCell ref="BI131:BO131"/>
    <mergeCell ref="BP131:BU131"/>
    <mergeCell ref="A132:O132"/>
    <mergeCell ref="P132:S132"/>
    <mergeCell ref="T132:W132"/>
    <mergeCell ref="X132:AB132"/>
    <mergeCell ref="AC132:AH132"/>
    <mergeCell ref="A131:O131"/>
    <mergeCell ref="P131:S131"/>
    <mergeCell ref="T131:W131"/>
    <mergeCell ref="X131:AB131"/>
    <mergeCell ref="AC131:AH131"/>
    <mergeCell ref="AI131:AO131"/>
    <mergeCell ref="AI134:AO134"/>
    <mergeCell ref="AP134:AU134"/>
    <mergeCell ref="AV134:BB134"/>
    <mergeCell ref="BC134:BH134"/>
    <mergeCell ref="BI134:BO134"/>
    <mergeCell ref="BP134:BU134"/>
    <mergeCell ref="AP133:AU133"/>
    <mergeCell ref="AV133:BB133"/>
    <mergeCell ref="BC133:BH133"/>
    <mergeCell ref="BI133:BO133"/>
    <mergeCell ref="BP133:BU133"/>
    <mergeCell ref="A134:O134"/>
    <mergeCell ref="P134:S134"/>
    <mergeCell ref="T134:W134"/>
    <mergeCell ref="X134:AB134"/>
    <mergeCell ref="AC134:AH134"/>
    <mergeCell ref="A133:O133"/>
    <mergeCell ref="P133:S133"/>
    <mergeCell ref="T133:W133"/>
    <mergeCell ref="X133:AB133"/>
    <mergeCell ref="AC133:AH133"/>
    <mergeCell ref="AI133:AO133"/>
    <mergeCell ref="AI136:AO136"/>
    <mergeCell ref="AP136:AU136"/>
    <mergeCell ref="AV136:BB136"/>
    <mergeCell ref="BC136:BH136"/>
    <mergeCell ref="BI136:BO136"/>
    <mergeCell ref="BP136:BU136"/>
    <mergeCell ref="AP135:AU135"/>
    <mergeCell ref="AV135:BB135"/>
    <mergeCell ref="BC135:BH135"/>
    <mergeCell ref="BI135:BO135"/>
    <mergeCell ref="BP135:BU135"/>
    <mergeCell ref="A136:O136"/>
    <mergeCell ref="P136:S136"/>
    <mergeCell ref="T136:W136"/>
    <mergeCell ref="X136:AB136"/>
    <mergeCell ref="AC136:AH136"/>
    <mergeCell ref="A135:O135"/>
    <mergeCell ref="P135:S135"/>
    <mergeCell ref="T135:W135"/>
    <mergeCell ref="X135:AB135"/>
    <mergeCell ref="AC135:AH135"/>
    <mergeCell ref="AI135:AO135"/>
  </mergeCells>
  <phoneticPr fontId="6" type="noConversion"/>
  <printOptions horizontalCentered="1" verticalCentered="1"/>
  <pageMargins left="0.39370078740157483" right="0.39370078740157483" top="0.59055118110236227" bottom="0.39370078740157483" header="0" footer="0"/>
  <pageSetup paperSize="9" orientation="landscape" r:id="rId1"/>
  <rowBreaks count="3" manualBreakCount="3">
    <brk id="34" max="72" man="1"/>
    <brk id="68" max="72" man="1"/>
    <brk id="102" max="7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39"/>
  <sheetViews>
    <sheetView view="pageBreakPreview" zoomScale="85" zoomScaleNormal="85" zoomScaleSheetLayoutView="85" workbookViewId="0">
      <selection activeCell="BY32" sqref="BY32"/>
    </sheetView>
  </sheetViews>
  <sheetFormatPr defaultColWidth="1.875" defaultRowHeight="15" customHeight="1"/>
  <cols>
    <col min="1" max="9" width="1.875" style="355"/>
    <col min="10" max="10" width="8.5" style="355" customWidth="1"/>
    <col min="11" max="37" width="1.875" style="355"/>
    <col min="38" max="38" width="1.875" style="355" customWidth="1"/>
    <col min="39" max="52" width="1.875" style="355"/>
    <col min="53" max="53" width="1.875" style="355" customWidth="1"/>
    <col min="54" max="229" width="1.875" style="355"/>
    <col min="230" max="230" width="2.375" style="355" bestFit="1" customWidth="1"/>
    <col min="231" max="485" width="1.875" style="355"/>
    <col min="486" max="486" width="2.375" style="355" bestFit="1" customWidth="1"/>
    <col min="487" max="741" width="1.875" style="355"/>
    <col min="742" max="742" width="2.375" style="355" bestFit="1" customWidth="1"/>
    <col min="743" max="997" width="1.875" style="355"/>
    <col min="998" max="998" width="2.375" style="355" bestFit="1" customWidth="1"/>
    <col min="999" max="1253" width="1.875" style="355"/>
    <col min="1254" max="1254" width="2.375" style="355" bestFit="1" customWidth="1"/>
    <col min="1255" max="1509" width="1.875" style="355"/>
    <col min="1510" max="1510" width="2.375" style="355" bestFit="1" customWidth="1"/>
    <col min="1511" max="1765" width="1.875" style="355"/>
    <col min="1766" max="1766" width="2.375" style="355" bestFit="1" customWidth="1"/>
    <col min="1767" max="2021" width="1.875" style="355"/>
    <col min="2022" max="2022" width="2.375" style="355" bestFit="1" customWidth="1"/>
    <col min="2023" max="2277" width="1.875" style="355"/>
    <col min="2278" max="2278" width="2.375" style="355" bestFit="1" customWidth="1"/>
    <col min="2279" max="2533" width="1.875" style="355"/>
    <col min="2534" max="2534" width="2.375" style="355" bestFit="1" customWidth="1"/>
    <col min="2535" max="2789" width="1.875" style="355"/>
    <col min="2790" max="2790" width="2.375" style="355" bestFit="1" customWidth="1"/>
    <col min="2791" max="3045" width="1.875" style="355"/>
    <col min="3046" max="3046" width="2.375" style="355" bestFit="1" customWidth="1"/>
    <col min="3047" max="3301" width="1.875" style="355"/>
    <col min="3302" max="3302" width="2.375" style="355" bestFit="1" customWidth="1"/>
    <col min="3303" max="3557" width="1.875" style="355"/>
    <col min="3558" max="3558" width="2.375" style="355" bestFit="1" customWidth="1"/>
    <col min="3559" max="3813" width="1.875" style="355"/>
    <col min="3814" max="3814" width="2.375" style="355" bestFit="1" customWidth="1"/>
    <col min="3815" max="4069" width="1.875" style="355"/>
    <col min="4070" max="4070" width="2.375" style="355" bestFit="1" customWidth="1"/>
    <col min="4071" max="4325" width="1.875" style="355"/>
    <col min="4326" max="4326" width="2.375" style="355" bestFit="1" customWidth="1"/>
    <col min="4327" max="4581" width="1.875" style="355"/>
    <col min="4582" max="4582" width="2.375" style="355" bestFit="1" customWidth="1"/>
    <col min="4583" max="4837" width="1.875" style="355"/>
    <col min="4838" max="4838" width="2.375" style="355" bestFit="1" customWidth="1"/>
    <col min="4839" max="5093" width="1.875" style="355"/>
    <col min="5094" max="5094" width="2.375" style="355" bestFit="1" customWidth="1"/>
    <col min="5095" max="5349" width="1.875" style="355"/>
    <col min="5350" max="5350" width="2.375" style="355" bestFit="1" customWidth="1"/>
    <col min="5351" max="5605" width="1.875" style="355"/>
    <col min="5606" max="5606" width="2.375" style="355" bestFit="1" customWidth="1"/>
    <col min="5607" max="5861" width="1.875" style="355"/>
    <col min="5862" max="5862" width="2.375" style="355" bestFit="1" customWidth="1"/>
    <col min="5863" max="6117" width="1.875" style="355"/>
    <col min="6118" max="6118" width="2.375" style="355" bestFit="1" customWidth="1"/>
    <col min="6119" max="6373" width="1.875" style="355"/>
    <col min="6374" max="6374" width="2.375" style="355" bestFit="1" customWidth="1"/>
    <col min="6375" max="6629" width="1.875" style="355"/>
    <col min="6630" max="6630" width="2.375" style="355" bestFit="1" customWidth="1"/>
    <col min="6631" max="6885" width="1.875" style="355"/>
    <col min="6886" max="6886" width="2.375" style="355" bestFit="1" customWidth="1"/>
    <col min="6887" max="7141" width="1.875" style="355"/>
    <col min="7142" max="7142" width="2.375" style="355" bestFit="1" customWidth="1"/>
    <col min="7143" max="7397" width="1.875" style="355"/>
    <col min="7398" max="7398" width="2.375" style="355" bestFit="1" customWidth="1"/>
    <col min="7399" max="7653" width="1.875" style="355"/>
    <col min="7654" max="7654" width="2.375" style="355" bestFit="1" customWidth="1"/>
    <col min="7655" max="7909" width="1.875" style="355"/>
    <col min="7910" max="7910" width="2.375" style="355" bestFit="1" customWidth="1"/>
    <col min="7911" max="8165" width="1.875" style="355"/>
    <col min="8166" max="8166" width="2.375" style="355" bestFit="1" customWidth="1"/>
    <col min="8167" max="8421" width="1.875" style="355"/>
    <col min="8422" max="8422" width="2.375" style="355" bestFit="1" customWidth="1"/>
    <col min="8423" max="8677" width="1.875" style="355"/>
    <col min="8678" max="8678" width="2.375" style="355" bestFit="1" customWidth="1"/>
    <col min="8679" max="8933" width="1.875" style="355"/>
    <col min="8934" max="8934" width="2.375" style="355" bestFit="1" customWidth="1"/>
    <col min="8935" max="9189" width="1.875" style="355"/>
    <col min="9190" max="9190" width="2.375" style="355" bestFit="1" customWidth="1"/>
    <col min="9191" max="9445" width="1.875" style="355"/>
    <col min="9446" max="9446" width="2.375" style="355" bestFit="1" customWidth="1"/>
    <col min="9447" max="9701" width="1.875" style="355"/>
    <col min="9702" max="9702" width="2.375" style="355" bestFit="1" customWidth="1"/>
    <col min="9703" max="9957" width="1.875" style="355"/>
    <col min="9958" max="9958" width="2.375" style="355" bestFit="1" customWidth="1"/>
    <col min="9959" max="10213" width="1.875" style="355"/>
    <col min="10214" max="10214" width="2.375" style="355" bestFit="1" customWidth="1"/>
    <col min="10215" max="10469" width="1.875" style="355"/>
    <col min="10470" max="10470" width="2.375" style="355" bestFit="1" customWidth="1"/>
    <col min="10471" max="10725" width="1.875" style="355"/>
    <col min="10726" max="10726" width="2.375" style="355" bestFit="1" customWidth="1"/>
    <col min="10727" max="10981" width="1.875" style="355"/>
    <col min="10982" max="10982" width="2.375" style="355" bestFit="1" customWidth="1"/>
    <col min="10983" max="11237" width="1.875" style="355"/>
    <col min="11238" max="11238" width="2.375" style="355" bestFit="1" customWidth="1"/>
    <col min="11239" max="11493" width="1.875" style="355"/>
    <col min="11494" max="11494" width="2.375" style="355" bestFit="1" customWidth="1"/>
    <col min="11495" max="11749" width="1.875" style="355"/>
    <col min="11750" max="11750" width="2.375" style="355" bestFit="1" customWidth="1"/>
    <col min="11751" max="12005" width="1.875" style="355"/>
    <col min="12006" max="12006" width="2.375" style="355" bestFit="1" customWidth="1"/>
    <col min="12007" max="12261" width="1.875" style="355"/>
    <col min="12262" max="12262" width="2.375" style="355" bestFit="1" customWidth="1"/>
    <col min="12263" max="12517" width="1.875" style="355"/>
    <col min="12518" max="12518" width="2.375" style="355" bestFit="1" customWidth="1"/>
    <col min="12519" max="12773" width="1.875" style="355"/>
    <col min="12774" max="12774" width="2.375" style="355" bestFit="1" customWidth="1"/>
    <col min="12775" max="13029" width="1.875" style="355"/>
    <col min="13030" max="13030" width="2.375" style="355" bestFit="1" customWidth="1"/>
    <col min="13031" max="13285" width="1.875" style="355"/>
    <col min="13286" max="13286" width="2.375" style="355" bestFit="1" customWidth="1"/>
    <col min="13287" max="13541" width="1.875" style="355"/>
    <col min="13542" max="13542" width="2.375" style="355" bestFit="1" customWidth="1"/>
    <col min="13543" max="13797" width="1.875" style="355"/>
    <col min="13798" max="13798" width="2.375" style="355" bestFit="1" customWidth="1"/>
    <col min="13799" max="14053" width="1.875" style="355"/>
    <col min="14054" max="14054" width="2.375" style="355" bestFit="1" customWidth="1"/>
    <col min="14055" max="14309" width="1.875" style="355"/>
    <col min="14310" max="14310" width="2.375" style="355" bestFit="1" customWidth="1"/>
    <col min="14311" max="14565" width="1.875" style="355"/>
    <col min="14566" max="14566" width="2.375" style="355" bestFit="1" customWidth="1"/>
    <col min="14567" max="14821" width="1.875" style="355"/>
    <col min="14822" max="14822" width="2.375" style="355" bestFit="1" customWidth="1"/>
    <col min="14823" max="15077" width="1.875" style="355"/>
    <col min="15078" max="15078" width="2.375" style="355" bestFit="1" customWidth="1"/>
    <col min="15079" max="15333" width="1.875" style="355"/>
    <col min="15334" max="15334" width="2.375" style="355" bestFit="1" customWidth="1"/>
    <col min="15335" max="15589" width="1.875" style="355"/>
    <col min="15590" max="15590" width="2.375" style="355" bestFit="1" customWidth="1"/>
    <col min="15591" max="15845" width="1.875" style="355"/>
    <col min="15846" max="15846" width="2.375" style="355" bestFit="1" customWidth="1"/>
    <col min="15847" max="16101" width="1.875" style="355"/>
    <col min="16102" max="16102" width="2.375" style="355" bestFit="1" customWidth="1"/>
    <col min="16103" max="16384" width="1.875" style="355"/>
  </cols>
  <sheetData>
    <row r="1" spans="1:100" s="373" customFormat="1" ht="15" customHeight="1" thickBot="1">
      <c r="A1" s="1158" t="s">
        <v>2496</v>
      </c>
      <c r="B1" s="1159"/>
      <c r="C1" s="1159"/>
      <c r="D1" s="1159"/>
      <c r="E1" s="1159"/>
      <c r="F1" s="1159"/>
      <c r="G1" s="1159"/>
      <c r="H1" s="1159"/>
      <c r="I1" s="1159"/>
      <c r="J1" s="1159"/>
      <c r="K1" s="1159"/>
      <c r="L1" s="1159"/>
      <c r="M1" s="1159"/>
      <c r="N1" s="1159"/>
      <c r="O1" s="1159"/>
      <c r="P1" s="1159"/>
      <c r="Q1" s="1159"/>
      <c r="R1" s="1159"/>
      <c r="S1" s="1159"/>
      <c r="T1" s="1159"/>
      <c r="U1" s="1159"/>
      <c r="V1" s="1159"/>
      <c r="W1" s="1159"/>
      <c r="X1" s="1159"/>
      <c r="Y1" s="1159"/>
      <c r="Z1" s="1159"/>
      <c r="AA1" s="1159"/>
      <c r="AB1" s="1159"/>
      <c r="AC1" s="1159"/>
      <c r="AD1" s="1159"/>
      <c r="AE1" s="1159"/>
      <c r="AF1" s="1159"/>
      <c r="AG1" s="1159"/>
      <c r="AH1" s="1159"/>
      <c r="AI1" s="1159"/>
      <c r="AJ1" s="1159"/>
      <c r="AK1" s="1159"/>
      <c r="AL1" s="1159"/>
      <c r="AM1" s="1159"/>
      <c r="AN1" s="1159"/>
      <c r="AO1" s="1159"/>
      <c r="AP1" s="1159"/>
      <c r="AQ1" s="1159"/>
      <c r="AR1" s="1159"/>
      <c r="AS1" s="1159"/>
      <c r="AT1" s="1159"/>
      <c r="AU1" s="1159"/>
      <c r="AV1" s="1159"/>
      <c r="AW1" s="1159"/>
      <c r="AX1" s="1159"/>
      <c r="AY1" s="1159"/>
      <c r="AZ1" s="1159"/>
      <c r="BA1" s="1159"/>
      <c r="BB1" s="1159"/>
      <c r="BC1" s="1159"/>
      <c r="BD1" s="1159"/>
      <c r="BE1" s="1159"/>
      <c r="BF1" s="1159"/>
      <c r="BG1" s="1159"/>
      <c r="BH1" s="1159"/>
      <c r="BI1" s="1159"/>
      <c r="BJ1" s="1159"/>
      <c r="BK1" s="1159"/>
      <c r="BL1" s="1159"/>
      <c r="BM1" s="1159"/>
      <c r="BN1" s="1159"/>
      <c r="BO1" s="1159"/>
      <c r="BP1" s="1159"/>
      <c r="BQ1" s="1159"/>
      <c r="BR1" s="1159"/>
      <c r="BS1" s="1159"/>
      <c r="BT1" s="1159"/>
      <c r="BU1" s="1160"/>
    </row>
    <row r="2" spans="1:100" s="373" customFormat="1" ht="15" customHeight="1" thickBot="1">
      <c r="A2" s="1158"/>
      <c r="B2" s="1159"/>
      <c r="C2" s="1159"/>
      <c r="D2" s="1159"/>
      <c r="E2" s="1159"/>
      <c r="F2" s="1159"/>
      <c r="G2" s="1159"/>
      <c r="H2" s="1159"/>
      <c r="I2" s="1159"/>
      <c r="J2" s="1159"/>
      <c r="K2" s="1159"/>
      <c r="L2" s="1159"/>
      <c r="M2" s="1159"/>
      <c r="N2" s="1159"/>
      <c r="O2" s="1159"/>
      <c r="P2" s="1159"/>
      <c r="Q2" s="1159"/>
      <c r="R2" s="1159"/>
      <c r="S2" s="1159"/>
      <c r="T2" s="1159"/>
      <c r="U2" s="1159"/>
      <c r="V2" s="1159"/>
      <c r="W2" s="1159"/>
      <c r="X2" s="1159"/>
      <c r="Y2" s="1159"/>
      <c r="Z2" s="1159"/>
      <c r="AA2" s="1159"/>
      <c r="AB2" s="1159"/>
      <c r="AC2" s="1159"/>
      <c r="AD2" s="1159"/>
      <c r="AE2" s="1159"/>
      <c r="AF2" s="1159"/>
      <c r="AG2" s="1159"/>
      <c r="AH2" s="1159"/>
      <c r="AI2" s="1159"/>
      <c r="AJ2" s="1159"/>
      <c r="AK2" s="1159"/>
      <c r="AL2" s="1159"/>
      <c r="AM2" s="1159"/>
      <c r="AN2" s="1159"/>
      <c r="AO2" s="1159"/>
      <c r="AP2" s="1159"/>
      <c r="AQ2" s="1159"/>
      <c r="AR2" s="1159"/>
      <c r="AS2" s="1159"/>
      <c r="AT2" s="1159"/>
      <c r="AU2" s="1159"/>
      <c r="AV2" s="1159"/>
      <c r="AW2" s="1159"/>
      <c r="AX2" s="1159"/>
      <c r="AY2" s="1159"/>
      <c r="AZ2" s="1159"/>
      <c r="BA2" s="1159"/>
      <c r="BB2" s="1159"/>
      <c r="BC2" s="1159"/>
      <c r="BD2" s="1159"/>
      <c r="BE2" s="1159"/>
      <c r="BF2" s="1159"/>
      <c r="BG2" s="1159"/>
      <c r="BH2" s="1159"/>
      <c r="BI2" s="1159"/>
      <c r="BJ2" s="1159"/>
      <c r="BK2" s="1159"/>
      <c r="BL2" s="1159"/>
      <c r="BM2" s="1159"/>
      <c r="BN2" s="1159"/>
      <c r="BO2" s="1159"/>
      <c r="BP2" s="1159"/>
      <c r="BQ2" s="1159"/>
      <c r="BR2" s="1159"/>
      <c r="BS2" s="1159"/>
      <c r="BT2" s="1159"/>
      <c r="BU2" s="1160"/>
    </row>
    <row r="3" spans="1:100" s="373" customFormat="1" ht="15" customHeight="1" thickBot="1">
      <c r="A3" s="1161"/>
      <c r="B3" s="1162"/>
      <c r="C3" s="1162"/>
      <c r="D3" s="1162"/>
      <c r="E3" s="1162"/>
      <c r="F3" s="1162"/>
      <c r="G3" s="1162"/>
      <c r="H3" s="1162"/>
      <c r="I3" s="1162"/>
      <c r="J3" s="1162"/>
      <c r="K3" s="1162"/>
      <c r="L3" s="1162"/>
      <c r="M3" s="1162"/>
      <c r="N3" s="1162"/>
      <c r="O3" s="1162"/>
      <c r="P3" s="1162"/>
      <c r="Q3" s="1162"/>
      <c r="R3" s="1162"/>
      <c r="S3" s="1162"/>
      <c r="T3" s="1162"/>
      <c r="U3" s="1162"/>
      <c r="V3" s="1162"/>
      <c r="W3" s="1162"/>
      <c r="X3" s="1162"/>
      <c r="Y3" s="1162"/>
      <c r="Z3" s="1162"/>
      <c r="AA3" s="1162"/>
      <c r="AB3" s="1162"/>
      <c r="AC3" s="1162"/>
      <c r="AD3" s="1162"/>
      <c r="AE3" s="1162"/>
      <c r="AF3" s="1162"/>
      <c r="AG3" s="1162"/>
      <c r="AH3" s="1162"/>
      <c r="AI3" s="1162"/>
      <c r="AJ3" s="1162"/>
      <c r="AK3" s="1162"/>
      <c r="AL3" s="1162"/>
      <c r="AM3" s="1162"/>
      <c r="AN3" s="1162"/>
      <c r="AO3" s="1162"/>
      <c r="AP3" s="1162"/>
      <c r="AQ3" s="1162"/>
      <c r="AR3" s="1162"/>
      <c r="AS3" s="1162"/>
      <c r="AT3" s="1162"/>
      <c r="AU3" s="1162"/>
      <c r="AV3" s="1162"/>
      <c r="AW3" s="1162"/>
      <c r="AX3" s="1162"/>
      <c r="AY3" s="1162"/>
      <c r="AZ3" s="1162"/>
      <c r="BA3" s="1162"/>
      <c r="BB3" s="1162"/>
      <c r="BC3" s="1162"/>
      <c r="BD3" s="1162"/>
      <c r="BE3" s="1162"/>
      <c r="BF3" s="1162"/>
      <c r="BG3" s="1162"/>
      <c r="BH3" s="1162"/>
      <c r="BI3" s="1162"/>
      <c r="BJ3" s="1162"/>
      <c r="BK3" s="1162"/>
      <c r="BL3" s="1162"/>
      <c r="BM3" s="1162"/>
      <c r="BN3" s="1162"/>
      <c r="BO3" s="1162"/>
      <c r="BP3" s="1162"/>
      <c r="BQ3" s="1162"/>
      <c r="BR3" s="1162"/>
      <c r="BS3" s="1162"/>
      <c r="BT3" s="1162"/>
      <c r="BU3" s="1163"/>
    </row>
    <row r="4" spans="1:100" s="373" customFormat="1" ht="15" customHeight="1">
      <c r="A4" s="1164" t="s">
        <v>2497</v>
      </c>
      <c r="B4" s="1165"/>
      <c r="C4" s="1165"/>
      <c r="D4" s="1165"/>
      <c r="E4" s="1165"/>
      <c r="F4" s="1165"/>
      <c r="G4" s="1165"/>
      <c r="H4" s="1165"/>
      <c r="I4" s="1165"/>
      <c r="J4" s="1166"/>
      <c r="K4" s="1170" t="s">
        <v>2498</v>
      </c>
      <c r="L4" s="1165"/>
      <c r="M4" s="1165"/>
      <c r="N4" s="1165"/>
      <c r="O4" s="1165"/>
      <c r="P4" s="1165"/>
      <c r="Q4" s="1170" t="s">
        <v>2499</v>
      </c>
      <c r="R4" s="1165"/>
      <c r="S4" s="1165"/>
      <c r="T4" s="1165"/>
      <c r="U4" s="1165"/>
      <c r="V4" s="1165"/>
      <c r="W4" s="1165"/>
      <c r="X4" s="1165"/>
      <c r="Y4" s="1165"/>
      <c r="Z4" s="1165"/>
      <c r="AA4" s="1165"/>
      <c r="AB4" s="1165"/>
      <c r="AC4" s="1165"/>
      <c r="AD4" s="1165"/>
      <c r="AE4" s="1165"/>
      <c r="AF4" s="1165"/>
      <c r="AG4" s="1165"/>
      <c r="AH4" s="1165"/>
      <c r="AI4" s="1165"/>
      <c r="AJ4" s="1165"/>
      <c r="AK4" s="1165"/>
      <c r="AL4" s="1165"/>
      <c r="AM4" s="1165"/>
      <c r="AN4" s="1165"/>
      <c r="AO4" s="1165"/>
      <c r="AP4" s="1165"/>
      <c r="AQ4" s="1165"/>
      <c r="AR4" s="1165"/>
      <c r="AS4" s="1165"/>
      <c r="AT4" s="1165"/>
      <c r="AU4" s="1165"/>
      <c r="AV4" s="1165"/>
      <c r="AW4" s="1165"/>
      <c r="AX4" s="1165"/>
      <c r="AY4" s="1165"/>
      <c r="AZ4" s="1165"/>
      <c r="BA4" s="1165"/>
      <c r="BB4" s="1165"/>
      <c r="BC4" s="1165"/>
      <c r="BD4" s="1165"/>
      <c r="BE4" s="1165"/>
      <c r="BF4" s="1165"/>
      <c r="BG4" s="1165"/>
      <c r="BH4" s="1165"/>
      <c r="BI4" s="1165"/>
      <c r="BJ4" s="1165"/>
      <c r="BK4" s="1165"/>
      <c r="BL4" s="1165"/>
      <c r="BM4" s="1165"/>
      <c r="BN4" s="1166"/>
      <c r="BO4" s="1170" t="s">
        <v>2480</v>
      </c>
      <c r="BP4" s="1165"/>
      <c r="BQ4" s="1165"/>
      <c r="BR4" s="1165"/>
      <c r="BS4" s="1165"/>
      <c r="BT4" s="1165"/>
      <c r="BU4" s="1172"/>
      <c r="BX4" s="1199" t="s">
        <v>2500</v>
      </c>
      <c r="BY4" s="1199"/>
      <c r="BZ4" s="1199"/>
      <c r="CA4" s="1199"/>
      <c r="CB4" s="1199"/>
      <c r="CC4" s="1199"/>
      <c r="CD4" s="1199"/>
      <c r="CE4" s="1200">
        <v>1</v>
      </c>
      <c r="CF4" s="1201"/>
      <c r="CG4" s="1201"/>
      <c r="CH4" s="1201"/>
      <c r="CI4" s="1201"/>
      <c r="CJ4" s="1201"/>
      <c r="CK4" s="1202"/>
      <c r="CL4" s="1206"/>
      <c r="CM4" s="1206"/>
      <c r="CN4" s="1206"/>
      <c r="CO4" s="1206"/>
      <c r="CP4" s="1206"/>
      <c r="CQ4" s="1206"/>
      <c r="CR4" s="1206"/>
      <c r="CS4" s="1206"/>
      <c r="CT4" s="1206"/>
      <c r="CU4" s="1206"/>
      <c r="CV4" s="1206"/>
    </row>
    <row r="5" spans="1:100" s="373" customFormat="1" ht="15" customHeight="1" thickBot="1">
      <c r="A5" s="1167"/>
      <c r="B5" s="1168"/>
      <c r="C5" s="1168"/>
      <c r="D5" s="1168"/>
      <c r="E5" s="1168"/>
      <c r="F5" s="1168"/>
      <c r="G5" s="1168"/>
      <c r="H5" s="1168"/>
      <c r="I5" s="1168"/>
      <c r="J5" s="1169"/>
      <c r="K5" s="1171"/>
      <c r="L5" s="1168"/>
      <c r="M5" s="1168"/>
      <c r="N5" s="1168"/>
      <c r="O5" s="1168"/>
      <c r="P5" s="1168"/>
      <c r="Q5" s="1171"/>
      <c r="R5" s="1168"/>
      <c r="S5" s="1168"/>
      <c r="T5" s="1168"/>
      <c r="U5" s="1168"/>
      <c r="V5" s="1168"/>
      <c r="W5" s="1168"/>
      <c r="X5" s="1168"/>
      <c r="Y5" s="1168"/>
      <c r="Z5" s="1168"/>
      <c r="AA5" s="1168"/>
      <c r="AB5" s="1168"/>
      <c r="AC5" s="1168"/>
      <c r="AD5" s="1168"/>
      <c r="AE5" s="1168"/>
      <c r="AF5" s="1168"/>
      <c r="AG5" s="1168"/>
      <c r="AH5" s="1168"/>
      <c r="AI5" s="1168"/>
      <c r="AJ5" s="1168"/>
      <c r="AK5" s="1168"/>
      <c r="AL5" s="1168"/>
      <c r="AM5" s="1168"/>
      <c r="AN5" s="1168"/>
      <c r="AO5" s="1168"/>
      <c r="AP5" s="1168"/>
      <c r="AQ5" s="1168"/>
      <c r="AR5" s="1168"/>
      <c r="AS5" s="1168"/>
      <c r="AT5" s="1168"/>
      <c r="AU5" s="1168"/>
      <c r="AV5" s="1168"/>
      <c r="AW5" s="1168"/>
      <c r="AX5" s="1168"/>
      <c r="AY5" s="1168"/>
      <c r="AZ5" s="1168"/>
      <c r="BA5" s="1168"/>
      <c r="BB5" s="1168"/>
      <c r="BC5" s="1168"/>
      <c r="BD5" s="1168"/>
      <c r="BE5" s="1168"/>
      <c r="BF5" s="1168"/>
      <c r="BG5" s="1168"/>
      <c r="BH5" s="1168"/>
      <c r="BI5" s="1168"/>
      <c r="BJ5" s="1168"/>
      <c r="BK5" s="1168"/>
      <c r="BL5" s="1168"/>
      <c r="BM5" s="1168"/>
      <c r="BN5" s="1169"/>
      <c r="BO5" s="1171"/>
      <c r="BP5" s="1168"/>
      <c r="BQ5" s="1168"/>
      <c r="BR5" s="1168"/>
      <c r="BS5" s="1168"/>
      <c r="BT5" s="1168"/>
      <c r="BU5" s="1173"/>
      <c r="BX5" s="1199"/>
      <c r="BY5" s="1199"/>
      <c r="BZ5" s="1199"/>
      <c r="CA5" s="1199"/>
      <c r="CB5" s="1199"/>
      <c r="CC5" s="1199"/>
      <c r="CD5" s="1199"/>
      <c r="CE5" s="1203"/>
      <c r="CF5" s="1204"/>
      <c r="CG5" s="1204"/>
      <c r="CH5" s="1204"/>
      <c r="CI5" s="1204"/>
      <c r="CJ5" s="1204"/>
      <c r="CK5" s="1205"/>
      <c r="CL5" s="1206"/>
      <c r="CM5" s="1206"/>
      <c r="CN5" s="1206"/>
      <c r="CO5" s="1206"/>
      <c r="CP5" s="1206"/>
      <c r="CQ5" s="1206"/>
      <c r="CR5" s="1206"/>
      <c r="CS5" s="1206"/>
      <c r="CT5" s="1206"/>
      <c r="CU5" s="1206"/>
      <c r="CV5" s="1206"/>
    </row>
    <row r="6" spans="1:100" s="373" customFormat="1" ht="15" customHeight="1">
      <c r="A6" s="1007"/>
      <c r="B6" s="1008"/>
      <c r="C6" s="1008"/>
      <c r="D6" s="1008"/>
      <c r="E6" s="1008"/>
      <c r="F6" s="1008"/>
      <c r="G6" s="1008"/>
      <c r="H6" s="1008"/>
      <c r="I6" s="1008"/>
      <c r="J6" s="1008"/>
      <c r="K6" s="1019"/>
      <c r="L6" s="1005"/>
      <c r="M6" s="1005"/>
      <c r="N6" s="1005"/>
      <c r="O6" s="1005"/>
      <c r="P6" s="1058"/>
      <c r="Q6" s="374"/>
      <c r="R6" s="375"/>
      <c r="S6" s="375"/>
      <c r="T6" s="375"/>
      <c r="U6" s="375"/>
      <c r="V6" s="375"/>
      <c r="W6" s="375"/>
      <c r="X6" s="375"/>
      <c r="Y6" s="375"/>
      <c r="Z6" s="375"/>
      <c r="AA6" s="375"/>
      <c r="AB6" s="375"/>
      <c r="AC6" s="375"/>
      <c r="AD6" s="375"/>
      <c r="AE6" s="375"/>
      <c r="AF6" s="375"/>
      <c r="AG6" s="375"/>
      <c r="AH6" s="375"/>
      <c r="AI6" s="375"/>
      <c r="AJ6" s="375"/>
      <c r="AK6" s="376"/>
      <c r="AL6" s="376"/>
      <c r="AM6" s="376"/>
      <c r="AN6" s="376"/>
      <c r="AO6" s="376"/>
      <c r="AP6" s="376"/>
      <c r="AQ6" s="376"/>
      <c r="AR6" s="375"/>
      <c r="AS6" s="375"/>
      <c r="AT6" s="375"/>
      <c r="AU6" s="375"/>
      <c r="AV6" s="375"/>
      <c r="AW6" s="375"/>
      <c r="AX6" s="376"/>
      <c r="AY6" s="376"/>
      <c r="AZ6" s="376"/>
      <c r="BA6" s="376"/>
      <c r="BB6" s="376"/>
      <c r="BC6" s="376"/>
      <c r="BD6" s="376"/>
      <c r="BE6" s="375"/>
      <c r="BF6" s="375"/>
      <c r="BG6" s="375"/>
      <c r="BH6" s="375"/>
      <c r="BI6" s="375"/>
      <c r="BJ6" s="375"/>
      <c r="BK6" s="376"/>
      <c r="BL6" s="376"/>
      <c r="BM6" s="376"/>
      <c r="BN6" s="377"/>
      <c r="BO6" s="1005"/>
      <c r="BP6" s="1005"/>
      <c r="BQ6" s="1005"/>
      <c r="BR6" s="1005"/>
      <c r="BS6" s="1005"/>
      <c r="BT6" s="1005"/>
      <c r="BU6" s="1006"/>
      <c r="BX6" s="1207"/>
      <c r="BY6" s="1207"/>
      <c r="BZ6" s="1207"/>
      <c r="CA6" s="1207"/>
      <c r="CB6" s="1207"/>
      <c r="CC6" s="1207"/>
      <c r="CD6" s="1207"/>
    </row>
    <row r="7" spans="1:100" s="373" customFormat="1" ht="15" customHeight="1">
      <c r="A7" s="1055" t="s">
        <v>2501</v>
      </c>
      <c r="B7" s="1056"/>
      <c r="C7" s="1056"/>
      <c r="D7" s="1056"/>
      <c r="E7" s="1056"/>
      <c r="F7" s="1056"/>
      <c r="G7" s="1056"/>
      <c r="H7" s="1056"/>
      <c r="I7" s="1056"/>
      <c r="J7" s="1056"/>
      <c r="K7" s="1019"/>
      <c r="L7" s="1005"/>
      <c r="M7" s="1005"/>
      <c r="N7" s="1005"/>
      <c r="O7" s="1005"/>
      <c r="P7" s="1058"/>
      <c r="Q7" s="375"/>
      <c r="R7" s="378" t="s">
        <v>2502</v>
      </c>
      <c r="S7" s="375"/>
      <c r="T7" s="375"/>
      <c r="U7" s="375"/>
      <c r="V7" s="375"/>
      <c r="W7" s="375"/>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c r="BK7" s="379"/>
      <c r="BL7" s="379"/>
      <c r="BM7" s="379"/>
      <c r="BN7" s="380"/>
      <c r="BO7" s="1005"/>
      <c r="BP7" s="1005"/>
      <c r="BQ7" s="1005"/>
      <c r="BR7" s="1005"/>
      <c r="BS7" s="1005"/>
      <c r="BT7" s="1005"/>
      <c r="BU7" s="1006"/>
      <c r="BX7" s="1207"/>
      <c r="BY7" s="1207"/>
      <c r="BZ7" s="1207"/>
      <c r="CA7" s="1207"/>
      <c r="CB7" s="1207"/>
      <c r="CC7" s="1207"/>
      <c r="CD7" s="1207"/>
    </row>
    <row r="8" spans="1:100" s="373" customFormat="1" ht="15" customHeight="1">
      <c r="A8" s="1007"/>
      <c r="B8" s="1008"/>
      <c r="C8" s="1008"/>
      <c r="D8" s="1008"/>
      <c r="E8" s="1008"/>
      <c r="F8" s="1008"/>
      <c r="G8" s="1008"/>
      <c r="H8" s="1008"/>
      <c r="I8" s="1008"/>
      <c r="J8" s="1008"/>
      <c r="K8" s="1019"/>
      <c r="L8" s="1005"/>
      <c r="M8" s="1005"/>
      <c r="N8" s="1005"/>
      <c r="O8" s="1005"/>
      <c r="P8" s="1058"/>
      <c r="Q8" s="374"/>
      <c r="R8" s="1081" t="s">
        <v>2503</v>
      </c>
      <c r="S8" s="1082"/>
      <c r="T8" s="1082"/>
      <c r="U8" s="1082"/>
      <c r="V8" s="1082"/>
      <c r="W8" s="1082"/>
      <c r="X8" s="1082"/>
      <c r="Y8" s="1082"/>
      <c r="Z8" s="1083"/>
      <c r="AA8" s="1140" t="s">
        <v>2504</v>
      </c>
      <c r="AB8" s="1082"/>
      <c r="AC8" s="1083"/>
      <c r="AD8" s="1091" t="s">
        <v>2505</v>
      </c>
      <c r="AE8" s="1092"/>
      <c r="AF8" s="1092"/>
      <c r="AG8" s="1092"/>
      <c r="AH8" s="1092"/>
      <c r="AI8" s="1092"/>
      <c r="AJ8" s="1092"/>
      <c r="AK8" s="1092"/>
      <c r="AL8" s="1092"/>
      <c r="AM8" s="1092"/>
      <c r="AN8" s="1092"/>
      <c r="AO8" s="1092"/>
      <c r="AP8" s="1092"/>
      <c r="AQ8" s="1092"/>
      <c r="AR8" s="1092"/>
      <c r="AS8" s="1092"/>
      <c r="AT8" s="1092"/>
      <c r="AU8" s="1092"/>
      <c r="AV8" s="1092"/>
      <c r="AW8" s="1092"/>
      <c r="AX8" s="1092"/>
      <c r="AY8" s="1092"/>
      <c r="AZ8" s="1092"/>
      <c r="BA8" s="1092"/>
      <c r="BB8" s="1092"/>
      <c r="BC8" s="1092"/>
      <c r="BD8" s="1092"/>
      <c r="BE8" s="1092"/>
      <c r="BF8" s="1092"/>
      <c r="BG8" s="1092"/>
      <c r="BH8" s="1092"/>
      <c r="BI8" s="1092"/>
      <c r="BJ8" s="1093"/>
      <c r="BK8" s="1140" t="s">
        <v>13</v>
      </c>
      <c r="BL8" s="1141"/>
      <c r="BM8" s="1145"/>
      <c r="BN8" s="377"/>
      <c r="BO8" s="1005"/>
      <c r="BP8" s="1005"/>
      <c r="BQ8" s="1005"/>
      <c r="BR8" s="1005"/>
      <c r="BS8" s="1005"/>
      <c r="BT8" s="1005"/>
      <c r="BU8" s="1006"/>
    </row>
    <row r="9" spans="1:100" s="373" customFormat="1" ht="15" customHeight="1">
      <c r="A9" s="1007"/>
      <c r="B9" s="1008"/>
      <c r="C9" s="1008"/>
      <c r="D9" s="1008"/>
      <c r="E9" s="1008"/>
      <c r="F9" s="1008"/>
      <c r="G9" s="1008"/>
      <c r="H9" s="1008"/>
      <c r="I9" s="1008"/>
      <c r="J9" s="1008"/>
      <c r="K9" s="1019"/>
      <c r="L9" s="1005"/>
      <c r="M9" s="1005"/>
      <c r="N9" s="1005"/>
      <c r="O9" s="1005"/>
      <c r="P9" s="1058"/>
      <c r="Q9" s="374"/>
      <c r="R9" s="1142"/>
      <c r="S9" s="1143"/>
      <c r="T9" s="1143"/>
      <c r="U9" s="1143"/>
      <c r="V9" s="1143"/>
      <c r="W9" s="1143"/>
      <c r="X9" s="1143"/>
      <c r="Y9" s="1143"/>
      <c r="Z9" s="1144"/>
      <c r="AA9" s="1142"/>
      <c r="AB9" s="1143"/>
      <c r="AC9" s="1144"/>
      <c r="AD9" s="1091" t="s">
        <v>2506</v>
      </c>
      <c r="AE9" s="1092"/>
      <c r="AF9" s="1092"/>
      <c r="AG9" s="1092"/>
      <c r="AH9" s="1092"/>
      <c r="AI9" s="1092"/>
      <c r="AJ9" s="1092"/>
      <c r="AK9" s="1092"/>
      <c r="AL9" s="1092"/>
      <c r="AM9" s="1092"/>
      <c r="AN9" s="1092"/>
      <c r="AO9" s="1093"/>
      <c r="AP9" s="1091" t="s">
        <v>2507</v>
      </c>
      <c r="AQ9" s="1092"/>
      <c r="AR9" s="1092"/>
      <c r="AS9" s="1092"/>
      <c r="AT9" s="1092"/>
      <c r="AU9" s="1092"/>
      <c r="AV9" s="1092"/>
      <c r="AW9" s="1092"/>
      <c r="AX9" s="1092"/>
      <c r="AY9" s="1092"/>
      <c r="AZ9" s="1092"/>
      <c r="BA9" s="1092"/>
      <c r="BB9" s="1092"/>
      <c r="BC9" s="1092"/>
      <c r="BD9" s="1093"/>
      <c r="BE9" s="1091" t="s">
        <v>2508</v>
      </c>
      <c r="BF9" s="1092"/>
      <c r="BG9" s="1092"/>
      <c r="BH9" s="1092"/>
      <c r="BI9" s="1092"/>
      <c r="BJ9" s="1093"/>
      <c r="BK9" s="1146"/>
      <c r="BL9" s="1147"/>
      <c r="BM9" s="1148"/>
      <c r="BN9" s="377"/>
      <c r="BO9" s="1005"/>
      <c r="BP9" s="1005"/>
      <c r="BQ9" s="1005"/>
      <c r="BR9" s="1005"/>
      <c r="BS9" s="1005"/>
      <c r="BT9" s="1005"/>
      <c r="BU9" s="1006"/>
    </row>
    <row r="10" spans="1:100" s="373" customFormat="1" ht="15" customHeight="1">
      <c r="A10" s="1007"/>
      <c r="B10" s="1008"/>
      <c r="C10" s="1008"/>
      <c r="D10" s="1008"/>
      <c r="E10" s="1008"/>
      <c r="F10" s="1008"/>
      <c r="G10" s="1008"/>
      <c r="H10" s="1008"/>
      <c r="I10" s="1008"/>
      <c r="J10" s="1008"/>
      <c r="K10" s="1019"/>
      <c r="L10" s="1005"/>
      <c r="M10" s="1005"/>
      <c r="N10" s="1005"/>
      <c r="O10" s="1005"/>
      <c r="P10" s="1058"/>
      <c r="Q10" s="374"/>
      <c r="R10" s="1142"/>
      <c r="S10" s="1143"/>
      <c r="T10" s="1143"/>
      <c r="U10" s="1143"/>
      <c r="V10" s="1143"/>
      <c r="W10" s="1143"/>
      <c r="X10" s="1143"/>
      <c r="Y10" s="1143"/>
      <c r="Z10" s="1144"/>
      <c r="AA10" s="1142"/>
      <c r="AB10" s="1143"/>
      <c r="AC10" s="1144"/>
      <c r="AD10" s="1081" t="s">
        <v>2509</v>
      </c>
      <c r="AE10" s="1082"/>
      <c r="AF10" s="1083"/>
      <c r="AG10" s="1081" t="s">
        <v>2510</v>
      </c>
      <c r="AH10" s="1082"/>
      <c r="AI10" s="1083"/>
      <c r="AJ10" s="1081" t="s">
        <v>2511</v>
      </c>
      <c r="AK10" s="1082"/>
      <c r="AL10" s="1083"/>
      <c r="AM10" s="1081" t="s">
        <v>2512</v>
      </c>
      <c r="AN10" s="1082"/>
      <c r="AO10" s="1083"/>
      <c r="AP10" s="1140" t="s">
        <v>2513</v>
      </c>
      <c r="AQ10" s="1141"/>
      <c r="AR10" s="1083"/>
      <c r="AS10" s="1140" t="s">
        <v>2514</v>
      </c>
      <c r="AT10" s="1141"/>
      <c r="AU10" s="1083"/>
      <c r="AV10" s="1140" t="s">
        <v>2515</v>
      </c>
      <c r="AW10" s="1141"/>
      <c r="AX10" s="1083"/>
      <c r="AY10" s="1140" t="s">
        <v>2516</v>
      </c>
      <c r="AZ10" s="1141"/>
      <c r="BA10" s="1083"/>
      <c r="BB10" s="1140" t="s">
        <v>2517</v>
      </c>
      <c r="BC10" s="1141"/>
      <c r="BD10" s="1083"/>
      <c r="BE10" s="1152" t="s">
        <v>2518</v>
      </c>
      <c r="BF10" s="1153"/>
      <c r="BG10" s="1154"/>
      <c r="BH10" s="1081" t="s">
        <v>2519</v>
      </c>
      <c r="BI10" s="1082"/>
      <c r="BJ10" s="1083"/>
      <c r="BK10" s="1146"/>
      <c r="BL10" s="1147"/>
      <c r="BM10" s="1148"/>
      <c r="BN10" s="377"/>
      <c r="BO10" s="1005"/>
      <c r="BP10" s="1005"/>
      <c r="BQ10" s="1005"/>
      <c r="BR10" s="1005"/>
      <c r="BS10" s="1005"/>
      <c r="BT10" s="1005"/>
      <c r="BU10" s="1006"/>
    </row>
    <row r="11" spans="1:100" s="373" customFormat="1" ht="15" customHeight="1">
      <c r="A11" s="1007"/>
      <c r="B11" s="1008"/>
      <c r="C11" s="1008"/>
      <c r="D11" s="1008"/>
      <c r="E11" s="1008"/>
      <c r="F11" s="1008"/>
      <c r="G11" s="1008"/>
      <c r="H11" s="1008"/>
      <c r="I11" s="1008"/>
      <c r="J11" s="1008"/>
      <c r="K11" s="1019"/>
      <c r="L11" s="1005"/>
      <c r="M11" s="1005"/>
      <c r="N11" s="1005"/>
      <c r="O11" s="1005"/>
      <c r="P11" s="1058"/>
      <c r="Q11" s="374"/>
      <c r="R11" s="1137"/>
      <c r="S11" s="1138"/>
      <c r="T11" s="1138"/>
      <c r="U11" s="1138"/>
      <c r="V11" s="1138"/>
      <c r="W11" s="1138"/>
      <c r="X11" s="1138"/>
      <c r="Y11" s="1138"/>
      <c r="Z11" s="1139"/>
      <c r="AA11" s="1137"/>
      <c r="AB11" s="1138"/>
      <c r="AC11" s="1139"/>
      <c r="AD11" s="1137"/>
      <c r="AE11" s="1138"/>
      <c r="AF11" s="1139"/>
      <c r="AG11" s="1137"/>
      <c r="AH11" s="1138"/>
      <c r="AI11" s="1139"/>
      <c r="AJ11" s="1137"/>
      <c r="AK11" s="1138"/>
      <c r="AL11" s="1139"/>
      <c r="AM11" s="1137"/>
      <c r="AN11" s="1138"/>
      <c r="AO11" s="1139"/>
      <c r="AP11" s="1137"/>
      <c r="AQ11" s="1138"/>
      <c r="AR11" s="1139"/>
      <c r="AS11" s="1137"/>
      <c r="AT11" s="1138"/>
      <c r="AU11" s="1139"/>
      <c r="AV11" s="1137"/>
      <c r="AW11" s="1138"/>
      <c r="AX11" s="1139"/>
      <c r="AY11" s="1137"/>
      <c r="AZ11" s="1138"/>
      <c r="BA11" s="1139"/>
      <c r="BB11" s="1137"/>
      <c r="BC11" s="1138"/>
      <c r="BD11" s="1139"/>
      <c r="BE11" s="1155"/>
      <c r="BF11" s="1156"/>
      <c r="BG11" s="1157"/>
      <c r="BH11" s="1137"/>
      <c r="BI11" s="1138"/>
      <c r="BJ11" s="1139"/>
      <c r="BK11" s="1149"/>
      <c r="BL11" s="1150"/>
      <c r="BM11" s="1151"/>
      <c r="BN11" s="377"/>
      <c r="BO11" s="1005"/>
      <c r="BP11" s="1005"/>
      <c r="BQ11" s="1005"/>
      <c r="BR11" s="1005"/>
      <c r="BS11" s="1005"/>
      <c r="BT11" s="1005"/>
      <c r="BU11" s="1006"/>
    </row>
    <row r="12" spans="1:100" s="373" customFormat="1" ht="15" customHeight="1">
      <c r="A12" s="1007"/>
      <c r="B12" s="1008"/>
      <c r="C12" s="1008"/>
      <c r="D12" s="1008"/>
      <c r="E12" s="1008"/>
      <c r="F12" s="1008"/>
      <c r="G12" s="1008"/>
      <c r="H12" s="1008"/>
      <c r="I12" s="1008"/>
      <c r="J12" s="1008"/>
      <c r="K12" s="1019"/>
      <c r="L12" s="1005"/>
      <c r="M12" s="1005"/>
      <c r="N12" s="1005"/>
      <c r="O12" s="1005"/>
      <c r="P12" s="1058"/>
      <c r="Q12" s="374"/>
      <c r="R12" s="1194" t="s">
        <v>2520</v>
      </c>
      <c r="S12" s="1126"/>
      <c r="T12" s="1126"/>
      <c r="U12" s="1126"/>
      <c r="V12" s="1126"/>
      <c r="W12" s="1126"/>
      <c r="X12" s="1126"/>
      <c r="Y12" s="1126"/>
      <c r="Z12" s="1127"/>
      <c r="AA12" s="1131">
        <v>0.25</v>
      </c>
      <c r="AB12" s="1132"/>
      <c r="AC12" s="1133"/>
      <c r="AD12" s="1110"/>
      <c r="AE12" s="1111"/>
      <c r="AF12" s="1112"/>
      <c r="AG12" s="1110">
        <v>1</v>
      </c>
      <c r="AH12" s="1111"/>
      <c r="AI12" s="1112"/>
      <c r="AJ12" s="1110"/>
      <c r="AK12" s="1111"/>
      <c r="AL12" s="1112"/>
      <c r="AM12" s="1098" t="s">
        <v>2607</v>
      </c>
      <c r="AN12" s="1099"/>
      <c r="AO12" s="1100"/>
      <c r="AP12" s="1098" t="s">
        <v>2571</v>
      </c>
      <c r="AQ12" s="1099"/>
      <c r="AR12" s="1100"/>
      <c r="AS12" s="1098" t="s">
        <v>2571</v>
      </c>
      <c r="AT12" s="1099"/>
      <c r="AU12" s="1100"/>
      <c r="AV12" s="1098" t="s">
        <v>2571</v>
      </c>
      <c r="AW12" s="1099"/>
      <c r="AX12" s="1100"/>
      <c r="AY12" s="1098" t="s">
        <v>2571</v>
      </c>
      <c r="AZ12" s="1099"/>
      <c r="BA12" s="1100"/>
      <c r="BB12" s="1098" t="s">
        <v>2571</v>
      </c>
      <c r="BC12" s="1099"/>
      <c r="BD12" s="1100"/>
      <c r="BE12" s="1098" t="s">
        <v>2571</v>
      </c>
      <c r="BF12" s="1099"/>
      <c r="BG12" s="1100"/>
      <c r="BH12" s="1098" t="s">
        <v>2571</v>
      </c>
      <c r="BI12" s="1099"/>
      <c r="BJ12" s="1100"/>
      <c r="BK12" s="1116" t="s">
        <v>2521</v>
      </c>
      <c r="BL12" s="1117"/>
      <c r="BM12" s="1118"/>
      <c r="BN12" s="377"/>
      <c r="BO12" s="1005"/>
      <c r="BP12" s="1005"/>
      <c r="BQ12" s="1005"/>
      <c r="BR12" s="1005"/>
      <c r="BS12" s="1005"/>
      <c r="BT12" s="1005"/>
      <c r="BU12" s="1006"/>
    </row>
    <row r="13" spans="1:100" s="373" customFormat="1" ht="15" customHeight="1">
      <c r="A13" s="1007"/>
      <c r="B13" s="1008"/>
      <c r="C13" s="1008"/>
      <c r="D13" s="1008"/>
      <c r="E13" s="1008"/>
      <c r="F13" s="1008"/>
      <c r="G13" s="1008"/>
      <c r="H13" s="1008"/>
      <c r="I13" s="1008"/>
      <c r="J13" s="1009"/>
      <c r="K13" s="1019"/>
      <c r="L13" s="1005"/>
      <c r="M13" s="1005"/>
      <c r="N13" s="1005"/>
      <c r="O13" s="1005"/>
      <c r="P13" s="1058"/>
      <c r="Q13" s="374"/>
      <c r="R13" s="1128"/>
      <c r="S13" s="1129"/>
      <c r="T13" s="1129"/>
      <c r="U13" s="1129"/>
      <c r="V13" s="1129"/>
      <c r="W13" s="1129"/>
      <c r="X13" s="1129"/>
      <c r="Y13" s="1129"/>
      <c r="Z13" s="1130"/>
      <c r="AA13" s="1134"/>
      <c r="AB13" s="1135"/>
      <c r="AC13" s="1136"/>
      <c r="AD13" s="1113"/>
      <c r="AE13" s="1114"/>
      <c r="AF13" s="1115"/>
      <c r="AG13" s="1113"/>
      <c r="AH13" s="1114"/>
      <c r="AI13" s="1115"/>
      <c r="AJ13" s="1113"/>
      <c r="AK13" s="1114"/>
      <c r="AL13" s="1115"/>
      <c r="AM13" s="1101"/>
      <c r="AN13" s="1102"/>
      <c r="AO13" s="1103"/>
      <c r="AP13" s="1101"/>
      <c r="AQ13" s="1102"/>
      <c r="AR13" s="1103"/>
      <c r="AS13" s="1101"/>
      <c r="AT13" s="1102"/>
      <c r="AU13" s="1103"/>
      <c r="AV13" s="1101"/>
      <c r="AW13" s="1102"/>
      <c r="AX13" s="1103"/>
      <c r="AY13" s="1101"/>
      <c r="AZ13" s="1102"/>
      <c r="BA13" s="1103"/>
      <c r="BB13" s="1101"/>
      <c r="BC13" s="1102"/>
      <c r="BD13" s="1103"/>
      <c r="BE13" s="1101"/>
      <c r="BF13" s="1102"/>
      <c r="BG13" s="1103"/>
      <c r="BH13" s="1101"/>
      <c r="BI13" s="1102"/>
      <c r="BJ13" s="1103"/>
      <c r="BK13" s="1119"/>
      <c r="BL13" s="1120"/>
      <c r="BM13" s="1121"/>
      <c r="BN13" s="377"/>
      <c r="BO13" s="1019"/>
      <c r="BP13" s="1005"/>
      <c r="BQ13" s="1005"/>
      <c r="BR13" s="1005"/>
      <c r="BS13" s="1005"/>
      <c r="BT13" s="1005"/>
      <c r="BU13" s="1054"/>
    </row>
    <row r="14" spans="1:100" s="373" customFormat="1" ht="15" customHeight="1">
      <c r="A14" s="1007"/>
      <c r="B14" s="1008"/>
      <c r="C14" s="1008"/>
      <c r="D14" s="1008"/>
      <c r="E14" s="1008"/>
      <c r="F14" s="1008"/>
      <c r="G14" s="1008"/>
      <c r="H14" s="1008"/>
      <c r="I14" s="1008"/>
      <c r="J14" s="1008"/>
      <c r="K14" s="1019"/>
      <c r="L14" s="1005"/>
      <c r="M14" s="1005"/>
      <c r="N14" s="1005"/>
      <c r="O14" s="1005"/>
      <c r="P14" s="1058"/>
      <c r="Q14" s="374"/>
      <c r="R14" s="1194" t="s">
        <v>2522</v>
      </c>
      <c r="S14" s="1126"/>
      <c r="T14" s="1126"/>
      <c r="U14" s="1126"/>
      <c r="V14" s="1126"/>
      <c r="W14" s="1126"/>
      <c r="X14" s="1126"/>
      <c r="Y14" s="1126"/>
      <c r="Z14" s="1127"/>
      <c r="AA14" s="1131">
        <v>0.25</v>
      </c>
      <c r="AB14" s="1132"/>
      <c r="AC14" s="1133"/>
      <c r="AD14" s="1098" t="s">
        <v>2607</v>
      </c>
      <c r="AE14" s="1099"/>
      <c r="AF14" s="1100"/>
      <c r="AG14" s="1183">
        <v>0.5</v>
      </c>
      <c r="AH14" s="1184"/>
      <c r="AI14" s="1185"/>
      <c r="AJ14" s="1183">
        <v>0.5</v>
      </c>
      <c r="AK14" s="1184"/>
      <c r="AL14" s="1185"/>
      <c r="AM14" s="1098" t="s">
        <v>2571</v>
      </c>
      <c r="AN14" s="1099"/>
      <c r="AO14" s="1100"/>
      <c r="AP14" s="1098" t="s">
        <v>2571</v>
      </c>
      <c r="AQ14" s="1099"/>
      <c r="AR14" s="1100"/>
      <c r="AS14" s="1098" t="s">
        <v>2571</v>
      </c>
      <c r="AT14" s="1099"/>
      <c r="AU14" s="1100"/>
      <c r="AV14" s="1098" t="s">
        <v>2571</v>
      </c>
      <c r="AW14" s="1099"/>
      <c r="AX14" s="1100"/>
      <c r="AY14" s="1098" t="s">
        <v>2571</v>
      </c>
      <c r="AZ14" s="1099"/>
      <c r="BA14" s="1100"/>
      <c r="BB14" s="1098" t="s">
        <v>2571</v>
      </c>
      <c r="BC14" s="1099"/>
      <c r="BD14" s="1100"/>
      <c r="BE14" s="1098" t="s">
        <v>2571</v>
      </c>
      <c r="BF14" s="1099"/>
      <c r="BG14" s="1100"/>
      <c r="BH14" s="1098" t="s">
        <v>2571</v>
      </c>
      <c r="BI14" s="1099"/>
      <c r="BJ14" s="1100"/>
      <c r="BK14" s="1119"/>
      <c r="BL14" s="1120"/>
      <c r="BM14" s="1121"/>
      <c r="BN14" s="377"/>
      <c r="BO14" s="1005"/>
      <c r="BP14" s="1005"/>
      <c r="BQ14" s="1005"/>
      <c r="BR14" s="1005"/>
      <c r="BS14" s="1005"/>
      <c r="BT14" s="1005"/>
      <c r="BU14" s="1006"/>
    </row>
    <row r="15" spans="1:100" s="373" customFormat="1" ht="15" customHeight="1">
      <c r="A15" s="1007"/>
      <c r="B15" s="1008"/>
      <c r="C15" s="1008"/>
      <c r="D15" s="1008"/>
      <c r="E15" s="1008"/>
      <c r="F15" s="1008"/>
      <c r="G15" s="1008"/>
      <c r="H15" s="1008"/>
      <c r="I15" s="1008"/>
      <c r="J15" s="1009"/>
      <c r="K15" s="1019"/>
      <c r="L15" s="1005"/>
      <c r="M15" s="1005"/>
      <c r="N15" s="1005"/>
      <c r="O15" s="1005"/>
      <c r="P15" s="1058"/>
      <c r="Q15" s="374"/>
      <c r="R15" s="1128"/>
      <c r="S15" s="1129"/>
      <c r="T15" s="1129"/>
      <c r="U15" s="1129"/>
      <c r="V15" s="1129"/>
      <c r="W15" s="1129"/>
      <c r="X15" s="1129"/>
      <c r="Y15" s="1129"/>
      <c r="Z15" s="1130"/>
      <c r="AA15" s="1134"/>
      <c r="AB15" s="1135"/>
      <c r="AC15" s="1136"/>
      <c r="AD15" s="1101"/>
      <c r="AE15" s="1102"/>
      <c r="AF15" s="1103"/>
      <c r="AG15" s="1186"/>
      <c r="AH15" s="1187"/>
      <c r="AI15" s="1188"/>
      <c r="AJ15" s="1186"/>
      <c r="AK15" s="1187"/>
      <c r="AL15" s="1188"/>
      <c r="AM15" s="1101"/>
      <c r="AN15" s="1102"/>
      <c r="AO15" s="1103"/>
      <c r="AP15" s="1101"/>
      <c r="AQ15" s="1102"/>
      <c r="AR15" s="1103"/>
      <c r="AS15" s="1101"/>
      <c r="AT15" s="1102"/>
      <c r="AU15" s="1103"/>
      <c r="AV15" s="1101"/>
      <c r="AW15" s="1102"/>
      <c r="AX15" s="1103"/>
      <c r="AY15" s="1101"/>
      <c r="AZ15" s="1102"/>
      <c r="BA15" s="1103"/>
      <c r="BB15" s="1101"/>
      <c r="BC15" s="1102"/>
      <c r="BD15" s="1103"/>
      <c r="BE15" s="1101"/>
      <c r="BF15" s="1102"/>
      <c r="BG15" s="1103"/>
      <c r="BH15" s="1101"/>
      <c r="BI15" s="1102"/>
      <c r="BJ15" s="1103"/>
      <c r="BK15" s="1122"/>
      <c r="BL15" s="1123"/>
      <c r="BM15" s="1124"/>
      <c r="BN15" s="377"/>
      <c r="BO15" s="1019"/>
      <c r="BP15" s="1005"/>
      <c r="BQ15" s="1005"/>
      <c r="BR15" s="1005"/>
      <c r="BS15" s="1005"/>
      <c r="BT15" s="1005"/>
      <c r="BU15" s="1054"/>
    </row>
    <row r="16" spans="1:100" s="373" customFormat="1" ht="15" customHeight="1">
      <c r="A16" s="381"/>
      <c r="B16" s="382"/>
      <c r="C16" s="382"/>
      <c r="D16" s="382"/>
      <c r="E16" s="382"/>
      <c r="F16" s="382"/>
      <c r="G16" s="382"/>
      <c r="H16" s="382"/>
      <c r="I16" s="382"/>
      <c r="J16" s="382"/>
      <c r="K16" s="383"/>
      <c r="L16" s="384"/>
      <c r="M16" s="384"/>
      <c r="N16" s="384"/>
      <c r="O16" s="384"/>
      <c r="P16" s="385"/>
      <c r="Q16" s="374"/>
      <c r="R16" s="375"/>
      <c r="S16" s="375"/>
      <c r="T16" s="375"/>
      <c r="U16" s="375"/>
      <c r="V16" s="375"/>
      <c r="W16" s="375"/>
      <c r="X16" s="375"/>
      <c r="Y16" s="375"/>
      <c r="Z16" s="375"/>
      <c r="AA16" s="375"/>
      <c r="AB16" s="375"/>
      <c r="AC16" s="375"/>
      <c r="AD16" s="375"/>
      <c r="AE16" s="375"/>
      <c r="AF16" s="375"/>
      <c r="AG16" s="375"/>
      <c r="AH16" s="375"/>
      <c r="AI16" s="375"/>
      <c r="AJ16" s="375"/>
      <c r="AK16" s="376"/>
      <c r="AL16" s="376"/>
      <c r="AM16" s="376"/>
      <c r="AN16" s="376"/>
      <c r="AO16" s="376"/>
      <c r="AP16" s="376"/>
      <c r="AQ16" s="376"/>
      <c r="AR16" s="375"/>
      <c r="AS16" s="375"/>
      <c r="AT16" s="375"/>
      <c r="AU16" s="375"/>
      <c r="AV16" s="375"/>
      <c r="AW16" s="375"/>
      <c r="AX16" s="376"/>
      <c r="AY16" s="376"/>
      <c r="AZ16" s="376"/>
      <c r="BA16" s="376"/>
      <c r="BB16" s="376"/>
      <c r="BC16" s="376"/>
      <c r="BD16" s="376"/>
      <c r="BE16" s="375"/>
      <c r="BF16" s="375"/>
      <c r="BG16" s="375"/>
      <c r="BH16" s="375"/>
      <c r="BI16" s="375"/>
      <c r="BJ16" s="375"/>
      <c r="BK16" s="376"/>
      <c r="BL16" s="376"/>
      <c r="BM16" s="376"/>
      <c r="BN16" s="377"/>
      <c r="BO16" s="384"/>
      <c r="BP16" s="384"/>
      <c r="BQ16" s="384"/>
      <c r="BR16" s="384"/>
      <c r="BS16" s="384"/>
      <c r="BT16" s="384"/>
      <c r="BU16" s="386"/>
    </row>
    <row r="17" spans="1:99" s="373" customFormat="1" ht="15" customHeight="1">
      <c r="A17" s="1055" t="s">
        <v>2523</v>
      </c>
      <c r="B17" s="1056"/>
      <c r="C17" s="1056"/>
      <c r="D17" s="1056"/>
      <c r="E17" s="1056"/>
      <c r="F17" s="1056"/>
      <c r="G17" s="1056"/>
      <c r="H17" s="1056"/>
      <c r="I17" s="1056"/>
      <c r="J17" s="1056"/>
      <c r="K17" s="1087"/>
      <c r="L17" s="1088"/>
      <c r="M17" s="1088"/>
      <c r="N17" s="1088"/>
      <c r="O17" s="1088"/>
      <c r="P17" s="1089"/>
      <c r="Q17" s="387"/>
      <c r="R17" s="1090" t="s">
        <v>2524</v>
      </c>
      <c r="S17" s="1090"/>
      <c r="T17" s="1090"/>
      <c r="U17" s="1090"/>
      <c r="V17" s="1090"/>
      <c r="W17" s="1090"/>
      <c r="X17" s="1090"/>
      <c r="Y17" s="1090"/>
      <c r="Z17" s="1090"/>
      <c r="AA17" s="1053" t="s">
        <v>2525</v>
      </c>
      <c r="AB17" s="1053"/>
      <c r="AC17" s="1053"/>
      <c r="AD17" s="1053"/>
      <c r="AE17" s="1053"/>
      <c r="AF17" s="1053"/>
      <c r="AG17" s="1097" t="s">
        <v>2526</v>
      </c>
      <c r="AH17" s="1097"/>
      <c r="AI17" s="1097"/>
      <c r="AJ17" s="1097"/>
      <c r="AK17" s="1097"/>
      <c r="AL17" s="1097"/>
      <c r="AM17" s="1090" t="s">
        <v>2527</v>
      </c>
      <c r="AN17" s="1090"/>
      <c r="AO17" s="1090"/>
      <c r="AP17" s="1090"/>
      <c r="AQ17" s="1090"/>
      <c r="AR17" s="1090"/>
      <c r="AS17" s="1090" t="s">
        <v>2528</v>
      </c>
      <c r="AT17" s="1090"/>
      <c r="AU17" s="1090"/>
      <c r="AV17" s="1090"/>
      <c r="AW17" s="1090"/>
      <c r="AX17" s="1090"/>
      <c r="AY17" s="1090" t="s">
        <v>2529</v>
      </c>
      <c r="AZ17" s="1090"/>
      <c r="BA17" s="1090"/>
      <c r="BB17" s="1090"/>
      <c r="BC17" s="1090"/>
      <c r="BD17" s="1090"/>
      <c r="BE17" s="1090" t="s">
        <v>13</v>
      </c>
      <c r="BF17" s="1090"/>
      <c r="BG17" s="1090"/>
      <c r="BH17" s="1090"/>
      <c r="BI17" s="1090"/>
      <c r="BJ17" s="1090"/>
      <c r="BK17" s="1090"/>
      <c r="BL17" s="1090"/>
      <c r="BM17" s="1090"/>
      <c r="BN17" s="377"/>
      <c r="BO17" s="384"/>
      <c r="BP17" s="384"/>
      <c r="BQ17" s="384"/>
      <c r="BR17" s="384"/>
      <c r="BS17" s="384"/>
      <c r="BT17" s="384"/>
      <c r="BU17" s="386"/>
    </row>
    <row r="18" spans="1:99" s="373" customFormat="1" ht="15" customHeight="1">
      <c r="A18" s="1007"/>
      <c r="B18" s="1008"/>
      <c r="C18" s="1008"/>
      <c r="D18" s="1008"/>
      <c r="E18" s="1008"/>
      <c r="F18" s="1008"/>
      <c r="G18" s="1008"/>
      <c r="H18" s="1008"/>
      <c r="I18" s="1008"/>
      <c r="J18" s="1008"/>
      <c r="K18" s="1071">
        <f>AM18</f>
        <v>1</v>
      </c>
      <c r="L18" s="1072"/>
      <c r="M18" s="1072"/>
      <c r="N18" s="1072"/>
      <c r="O18" s="1072"/>
      <c r="P18" s="1073"/>
      <c r="Q18" s="387"/>
      <c r="R18" s="1074" t="s">
        <v>2530</v>
      </c>
      <c r="S18" s="1074"/>
      <c r="T18" s="1074"/>
      <c r="U18" s="1074"/>
      <c r="V18" s="1074"/>
      <c r="W18" s="1074"/>
      <c r="X18" s="1074"/>
      <c r="Y18" s="1074"/>
      <c r="Z18" s="1074"/>
      <c r="AA18" s="1075">
        <v>1.3</v>
      </c>
      <c r="AB18" s="1075"/>
      <c r="AC18" s="1075"/>
      <c r="AD18" s="1075"/>
      <c r="AE18" s="1075"/>
      <c r="AF18" s="1075"/>
      <c r="AG18" s="1076">
        <v>1.2</v>
      </c>
      <c r="AH18" s="1076"/>
      <c r="AI18" s="1076"/>
      <c r="AJ18" s="1076"/>
      <c r="AK18" s="1076"/>
      <c r="AL18" s="1076"/>
      <c r="AM18" s="1077">
        <v>1</v>
      </c>
      <c r="AN18" s="1077"/>
      <c r="AO18" s="1077"/>
      <c r="AP18" s="1077"/>
      <c r="AQ18" s="1077"/>
      <c r="AR18" s="1077"/>
      <c r="AS18" s="1075">
        <v>1.1000000000000001</v>
      </c>
      <c r="AT18" s="1075"/>
      <c r="AU18" s="1075"/>
      <c r="AV18" s="1075"/>
      <c r="AW18" s="1075"/>
      <c r="AX18" s="1075"/>
      <c r="AY18" s="1075">
        <v>1.3</v>
      </c>
      <c r="AZ18" s="1075"/>
      <c r="BA18" s="1075"/>
      <c r="BB18" s="1075"/>
      <c r="BC18" s="1075"/>
      <c r="BD18" s="1075"/>
      <c r="BE18" s="1074" t="s">
        <v>2531</v>
      </c>
      <c r="BF18" s="1074"/>
      <c r="BG18" s="1074"/>
      <c r="BH18" s="1074"/>
      <c r="BI18" s="1074"/>
      <c r="BJ18" s="1074"/>
      <c r="BK18" s="1074"/>
      <c r="BL18" s="1074"/>
      <c r="BM18" s="1074"/>
      <c r="BN18" s="377"/>
      <c r="BO18" s="1019"/>
      <c r="BP18" s="1005"/>
      <c r="BQ18" s="1005"/>
      <c r="BR18" s="1005"/>
      <c r="BS18" s="1005"/>
      <c r="BT18" s="1005"/>
      <c r="BU18" s="1054"/>
      <c r="CG18" s="388"/>
      <c r="CH18" s="388"/>
      <c r="CI18" s="388"/>
      <c r="CJ18" s="389"/>
      <c r="CK18" s="389"/>
      <c r="CL18" s="389"/>
      <c r="CM18" s="389"/>
      <c r="CN18" s="389"/>
      <c r="CO18" s="389"/>
      <c r="CP18" s="388"/>
      <c r="CQ18" s="388"/>
      <c r="CR18" s="388"/>
      <c r="CS18" s="388"/>
      <c r="CT18" s="388"/>
      <c r="CU18" s="388"/>
    </row>
    <row r="19" spans="1:99" s="373" customFormat="1" ht="15" customHeight="1">
      <c r="A19" s="381"/>
      <c r="B19" s="382"/>
      <c r="C19" s="382"/>
      <c r="D19" s="382"/>
      <c r="E19" s="382"/>
      <c r="F19" s="382"/>
      <c r="G19" s="382"/>
      <c r="H19" s="382"/>
      <c r="I19" s="382"/>
      <c r="J19" s="382"/>
      <c r="K19" s="383"/>
      <c r="L19" s="384"/>
      <c r="M19" s="384"/>
      <c r="N19" s="384"/>
      <c r="O19" s="384"/>
      <c r="P19" s="385"/>
      <c r="Q19" s="374"/>
      <c r="R19" s="375"/>
      <c r="S19" s="375"/>
      <c r="T19" s="375"/>
      <c r="U19" s="375"/>
      <c r="V19" s="375"/>
      <c r="W19" s="375"/>
      <c r="X19" s="375"/>
      <c r="Y19" s="375"/>
      <c r="Z19" s="375"/>
      <c r="AA19" s="375"/>
      <c r="AB19" s="375"/>
      <c r="AC19" s="375"/>
      <c r="AD19" s="375"/>
      <c r="AE19" s="375"/>
      <c r="AF19" s="375"/>
      <c r="AG19" s="375"/>
      <c r="AH19" s="375"/>
      <c r="AI19" s="375"/>
      <c r="AJ19" s="375"/>
      <c r="AK19" s="376"/>
      <c r="AL19" s="376"/>
      <c r="AM19" s="376"/>
      <c r="AN19" s="376"/>
      <c r="AO19" s="376"/>
      <c r="AP19" s="376"/>
      <c r="AQ19" s="376"/>
      <c r="AR19" s="375"/>
      <c r="AS19" s="375"/>
      <c r="AT19" s="375"/>
      <c r="AU19" s="375"/>
      <c r="AV19" s="375"/>
      <c r="AW19" s="375"/>
      <c r="AX19" s="376"/>
      <c r="AY19" s="376"/>
      <c r="AZ19" s="376"/>
      <c r="BA19" s="376"/>
      <c r="BB19" s="376"/>
      <c r="BC19" s="376"/>
      <c r="BD19" s="376"/>
      <c r="BE19" s="375"/>
      <c r="BF19" s="375"/>
      <c r="BG19" s="375"/>
      <c r="BH19" s="375"/>
      <c r="BI19" s="375"/>
      <c r="BJ19" s="375"/>
      <c r="BK19" s="376"/>
      <c r="BL19" s="376"/>
      <c r="BM19" s="376"/>
      <c r="BN19" s="377"/>
      <c r="BO19" s="384"/>
      <c r="BP19" s="384"/>
      <c r="BQ19" s="384"/>
      <c r="BR19" s="384"/>
      <c r="BS19" s="384"/>
      <c r="BT19" s="384"/>
      <c r="BU19" s="386"/>
    </row>
    <row r="20" spans="1:99" s="373" customFormat="1" ht="15" customHeight="1">
      <c r="A20" s="1055" t="s">
        <v>2532</v>
      </c>
      <c r="B20" s="1056"/>
      <c r="C20" s="1056"/>
      <c r="D20" s="1056"/>
      <c r="E20" s="1056"/>
      <c r="F20" s="1056"/>
      <c r="G20" s="1056"/>
      <c r="H20" s="1056"/>
      <c r="I20" s="1056"/>
      <c r="J20" s="1056"/>
      <c r="K20" s="1087"/>
      <c r="L20" s="1088"/>
      <c r="M20" s="1088"/>
      <c r="N20" s="1088"/>
      <c r="O20" s="1088"/>
      <c r="P20" s="1089"/>
      <c r="Q20" s="387"/>
      <c r="R20" s="1090" t="s">
        <v>2533</v>
      </c>
      <c r="S20" s="1090"/>
      <c r="T20" s="1090"/>
      <c r="U20" s="1090"/>
      <c r="V20" s="1090"/>
      <c r="W20" s="1090"/>
      <c r="X20" s="1090"/>
      <c r="Y20" s="1090"/>
      <c r="Z20" s="1090"/>
      <c r="AA20" s="1053" t="s">
        <v>2534</v>
      </c>
      <c r="AB20" s="1053"/>
      <c r="AC20" s="1053"/>
      <c r="AD20" s="1053"/>
      <c r="AE20" s="1053"/>
      <c r="AF20" s="1053"/>
      <c r="AG20" s="1053"/>
      <c r="AH20" s="1053"/>
      <c r="AI20" s="1053"/>
      <c r="AJ20" s="1053"/>
      <c r="AK20" s="1053"/>
      <c r="AL20" s="1053"/>
      <c r="AM20" s="1053"/>
      <c r="AN20" s="1053"/>
      <c r="AO20" s="1053"/>
      <c r="AP20" s="1090" t="s">
        <v>2535</v>
      </c>
      <c r="AQ20" s="1090"/>
      <c r="AR20" s="1090"/>
      <c r="AS20" s="1090"/>
      <c r="AT20" s="1090"/>
      <c r="AU20" s="1090"/>
      <c r="AV20" s="1090"/>
      <c r="AW20" s="1090"/>
      <c r="AX20" s="1090"/>
      <c r="AY20" s="1090"/>
      <c r="AZ20" s="1090"/>
      <c r="BA20" s="1090"/>
      <c r="BB20" s="1090"/>
      <c r="BC20" s="1090"/>
      <c r="BD20" s="1090"/>
      <c r="BE20" s="1090" t="s">
        <v>13</v>
      </c>
      <c r="BF20" s="1090"/>
      <c r="BG20" s="1090"/>
      <c r="BH20" s="1090"/>
      <c r="BI20" s="1090"/>
      <c r="BJ20" s="1090"/>
      <c r="BK20" s="1090"/>
      <c r="BL20" s="1090"/>
      <c r="BM20" s="1090"/>
      <c r="BN20" s="377"/>
      <c r="BO20" s="384"/>
      <c r="BP20" s="384"/>
      <c r="BQ20" s="384"/>
      <c r="BR20" s="384"/>
      <c r="BS20" s="384"/>
      <c r="BT20" s="384"/>
      <c r="BU20" s="386"/>
    </row>
    <row r="21" spans="1:99" s="373" customFormat="1" ht="15" customHeight="1">
      <c r="A21" s="1007"/>
      <c r="B21" s="1008"/>
      <c r="C21" s="1008"/>
      <c r="D21" s="1008"/>
      <c r="E21" s="1008"/>
      <c r="F21" s="1008"/>
      <c r="G21" s="1008"/>
      <c r="H21" s="1008"/>
      <c r="I21" s="1008"/>
      <c r="J21" s="1008"/>
      <c r="K21" s="1071">
        <f>AA21</f>
        <v>1.07</v>
      </c>
      <c r="L21" s="1072"/>
      <c r="M21" s="1072"/>
      <c r="N21" s="1072"/>
      <c r="O21" s="1072"/>
      <c r="P21" s="1073"/>
      <c r="Q21" s="387"/>
      <c r="R21" s="1074" t="s">
        <v>2530</v>
      </c>
      <c r="S21" s="1074"/>
      <c r="T21" s="1074"/>
      <c r="U21" s="1074"/>
      <c r="V21" s="1074"/>
      <c r="W21" s="1074"/>
      <c r="X21" s="1074"/>
      <c r="Y21" s="1074"/>
      <c r="Z21" s="1074"/>
      <c r="AA21" s="1077">
        <v>1.07</v>
      </c>
      <c r="AB21" s="1077"/>
      <c r="AC21" s="1077"/>
      <c r="AD21" s="1077"/>
      <c r="AE21" s="1077"/>
      <c r="AF21" s="1077"/>
      <c r="AG21" s="1077"/>
      <c r="AH21" s="1077"/>
      <c r="AI21" s="1077"/>
      <c r="AJ21" s="1077"/>
      <c r="AK21" s="1077"/>
      <c r="AL21" s="1077"/>
      <c r="AM21" s="1077"/>
      <c r="AN21" s="1077"/>
      <c r="AO21" s="1077"/>
      <c r="AP21" s="1076">
        <v>1</v>
      </c>
      <c r="AQ21" s="1076"/>
      <c r="AR21" s="1076"/>
      <c r="AS21" s="1076"/>
      <c r="AT21" s="1076"/>
      <c r="AU21" s="1076"/>
      <c r="AV21" s="1076"/>
      <c r="AW21" s="1076"/>
      <c r="AX21" s="1076"/>
      <c r="AY21" s="1076"/>
      <c r="AZ21" s="1076"/>
      <c r="BA21" s="1076"/>
      <c r="BB21" s="1076"/>
      <c r="BC21" s="1076"/>
      <c r="BD21" s="1076"/>
      <c r="BE21" s="1075"/>
      <c r="BF21" s="1075"/>
      <c r="BG21" s="1075"/>
      <c r="BH21" s="1075"/>
      <c r="BI21" s="1075"/>
      <c r="BJ21" s="1075"/>
      <c r="BK21" s="1075"/>
      <c r="BL21" s="1075"/>
      <c r="BM21" s="1075"/>
      <c r="BN21" s="377"/>
      <c r="BO21" s="1019"/>
      <c r="BP21" s="1005"/>
      <c r="BQ21" s="1005"/>
      <c r="BR21" s="1005"/>
      <c r="BS21" s="1005"/>
      <c r="BT21" s="1005"/>
      <c r="BU21" s="1054"/>
      <c r="CQ21" s="388"/>
      <c r="CR21" s="388"/>
      <c r="CS21" s="388"/>
      <c r="CT21" s="388"/>
      <c r="CU21" s="388"/>
    </row>
    <row r="22" spans="1:99" s="373" customFormat="1" ht="15" customHeight="1">
      <c r="A22" s="381"/>
      <c r="B22" s="382"/>
      <c r="C22" s="382"/>
      <c r="D22" s="382"/>
      <c r="E22" s="382"/>
      <c r="F22" s="382"/>
      <c r="G22" s="382"/>
      <c r="H22" s="382"/>
      <c r="I22" s="382"/>
      <c r="J22" s="382"/>
      <c r="K22" s="383"/>
      <c r="L22" s="384"/>
      <c r="M22" s="384"/>
      <c r="N22" s="384"/>
      <c r="O22" s="384"/>
      <c r="P22" s="385"/>
      <c r="Q22" s="374"/>
      <c r="R22" s="375"/>
      <c r="S22" s="375"/>
      <c r="T22" s="375"/>
      <c r="U22" s="375"/>
      <c r="V22" s="375"/>
      <c r="W22" s="375"/>
      <c r="X22" s="375"/>
      <c r="Y22" s="375"/>
      <c r="Z22" s="375"/>
      <c r="AA22" s="375"/>
      <c r="AB22" s="375"/>
      <c r="AC22" s="375"/>
      <c r="AD22" s="375"/>
      <c r="AE22" s="375"/>
      <c r="AF22" s="375"/>
      <c r="AG22" s="375"/>
      <c r="AH22" s="375"/>
      <c r="AI22" s="375"/>
      <c r="AJ22" s="375"/>
      <c r="AK22" s="376"/>
      <c r="AL22" s="376"/>
      <c r="AM22" s="376"/>
      <c r="AN22" s="376"/>
      <c r="AO22" s="376"/>
      <c r="AP22" s="376"/>
      <c r="AQ22" s="376"/>
      <c r="AR22" s="375"/>
      <c r="AS22" s="375"/>
      <c r="AT22" s="375"/>
      <c r="AU22" s="375"/>
      <c r="AV22" s="375"/>
      <c r="AW22" s="375"/>
      <c r="AX22" s="376"/>
      <c r="AY22" s="376"/>
      <c r="AZ22" s="376"/>
      <c r="BA22" s="376"/>
      <c r="BB22" s="376"/>
      <c r="BC22" s="376"/>
      <c r="BD22" s="376"/>
      <c r="BE22" s="375"/>
      <c r="BF22" s="375"/>
      <c r="BG22" s="375"/>
      <c r="BH22" s="375"/>
      <c r="BI22" s="375"/>
      <c r="BJ22" s="375"/>
      <c r="BK22" s="376"/>
      <c r="BL22" s="376"/>
      <c r="BM22" s="376"/>
      <c r="BN22" s="377"/>
      <c r="BO22" s="384"/>
      <c r="BP22" s="384"/>
      <c r="BQ22" s="384"/>
      <c r="BR22" s="384"/>
      <c r="BS22" s="384"/>
      <c r="BT22" s="384"/>
      <c r="BU22" s="386"/>
    </row>
    <row r="23" spans="1:99" s="373" customFormat="1" ht="15" customHeight="1">
      <c r="A23" s="1055" t="s">
        <v>2536</v>
      </c>
      <c r="B23" s="1056"/>
      <c r="C23" s="1056"/>
      <c r="D23" s="1056"/>
      <c r="E23" s="1056"/>
      <c r="F23" s="1056"/>
      <c r="G23" s="1056"/>
      <c r="H23" s="1056"/>
      <c r="I23" s="1056"/>
      <c r="J23" s="1056"/>
      <c r="K23" s="1087"/>
      <c r="L23" s="1088"/>
      <c r="M23" s="1088"/>
      <c r="N23" s="1088"/>
      <c r="O23" s="1088"/>
      <c r="P23" s="1089"/>
      <c r="Q23" s="387"/>
      <c r="R23" s="1090" t="s">
        <v>2537</v>
      </c>
      <c r="S23" s="1090"/>
      <c r="T23" s="1090"/>
      <c r="U23" s="1090"/>
      <c r="V23" s="1090"/>
      <c r="W23" s="1090"/>
      <c r="X23" s="1090"/>
      <c r="Y23" s="1090"/>
      <c r="Z23" s="1090"/>
      <c r="AA23" s="1053">
        <v>0.25</v>
      </c>
      <c r="AB23" s="1053"/>
      <c r="AC23" s="1053"/>
      <c r="AD23" s="1053"/>
      <c r="AE23" s="1053"/>
      <c r="AF23" s="1053"/>
      <c r="AG23" s="1053">
        <v>0.5</v>
      </c>
      <c r="AH23" s="1053"/>
      <c r="AI23" s="1053"/>
      <c r="AJ23" s="1053"/>
      <c r="AK23" s="1053"/>
      <c r="AL23" s="1053"/>
      <c r="AM23" s="1053">
        <v>1</v>
      </c>
      <c r="AN23" s="1053"/>
      <c r="AO23" s="1053"/>
      <c r="AP23" s="1053"/>
      <c r="AQ23" s="1053"/>
      <c r="AR23" s="1053"/>
      <c r="AS23" s="1053">
        <v>2</v>
      </c>
      <c r="AT23" s="1053"/>
      <c r="AU23" s="1053"/>
      <c r="AV23" s="1053"/>
      <c r="AW23" s="1053"/>
      <c r="AX23" s="1053"/>
      <c r="AY23" s="1053">
        <v>4</v>
      </c>
      <c r="AZ23" s="1053"/>
      <c r="BA23" s="1053"/>
      <c r="BB23" s="1053"/>
      <c r="BC23" s="1053"/>
      <c r="BD23" s="1053"/>
      <c r="BE23" s="1081" t="s">
        <v>2538</v>
      </c>
      <c r="BF23" s="1082"/>
      <c r="BG23" s="1082"/>
      <c r="BH23" s="1082"/>
      <c r="BI23" s="1082"/>
      <c r="BJ23" s="1082"/>
      <c r="BK23" s="1082"/>
      <c r="BL23" s="1082"/>
      <c r="BM23" s="1083"/>
      <c r="BN23" s="377"/>
      <c r="BO23" s="384"/>
      <c r="BP23" s="384"/>
      <c r="BQ23" s="384"/>
      <c r="BR23" s="384"/>
      <c r="BS23" s="384"/>
      <c r="BT23" s="384"/>
      <c r="BU23" s="386"/>
      <c r="BX23" s="1091" t="s">
        <v>2537</v>
      </c>
      <c r="BY23" s="1092"/>
      <c r="BZ23" s="1092"/>
      <c r="CA23" s="1092"/>
      <c r="CB23" s="1092"/>
      <c r="CC23" s="1093"/>
      <c r="CD23" s="1065" t="s">
        <v>2539</v>
      </c>
      <c r="CE23" s="1066"/>
      <c r="CF23" s="1066"/>
      <c r="CG23" s="1066"/>
      <c r="CH23" s="1066"/>
      <c r="CI23" s="1067"/>
      <c r="CJ23" s="1094" t="s">
        <v>2540</v>
      </c>
      <c r="CK23" s="1095"/>
      <c r="CL23" s="1095"/>
      <c r="CM23" s="1095"/>
      <c r="CN23" s="1095"/>
      <c r="CO23" s="1096"/>
      <c r="CP23" s="1065" t="s">
        <v>2541</v>
      </c>
      <c r="CQ23" s="1066"/>
      <c r="CR23" s="1066"/>
      <c r="CS23" s="1066"/>
      <c r="CT23" s="1066"/>
      <c r="CU23" s="1067"/>
    </row>
    <row r="24" spans="1:99" s="373" customFormat="1" ht="15" customHeight="1">
      <c r="A24" s="1044" t="s">
        <v>2542</v>
      </c>
      <c r="B24" s="1045"/>
      <c r="C24" s="1045"/>
      <c r="D24" s="1045"/>
      <c r="E24" s="1045"/>
      <c r="F24" s="1045"/>
      <c r="G24" s="1045"/>
      <c r="H24" s="1045"/>
      <c r="I24" s="1045"/>
      <c r="J24" s="1045"/>
      <c r="K24" s="1071">
        <f>ROUNDUP(CE4/4,0)</f>
        <v>1</v>
      </c>
      <c r="L24" s="1072"/>
      <c r="M24" s="1072"/>
      <c r="N24" s="1072"/>
      <c r="O24" s="1072"/>
      <c r="P24" s="1073"/>
      <c r="Q24" s="387"/>
      <c r="R24" s="1074" t="s">
        <v>2520</v>
      </c>
      <c r="S24" s="1074"/>
      <c r="T24" s="1074"/>
      <c r="U24" s="1074"/>
      <c r="V24" s="1074"/>
      <c r="W24" s="1074"/>
      <c r="X24" s="1074"/>
      <c r="Y24" s="1074"/>
      <c r="Z24" s="1074"/>
      <c r="AA24" s="1183">
        <v>1</v>
      </c>
      <c r="AB24" s="1184"/>
      <c r="AC24" s="1184"/>
      <c r="AD24" s="1184"/>
      <c r="AE24" s="1184"/>
      <c r="AF24" s="1184"/>
      <c r="AG24" s="1184"/>
      <c r="AH24" s="1184"/>
      <c r="AI24" s="1184"/>
      <c r="AJ24" s="1184"/>
      <c r="AK24" s="1184"/>
      <c r="AL24" s="1184"/>
      <c r="AM24" s="1184"/>
      <c r="AN24" s="1184"/>
      <c r="AO24" s="1184"/>
      <c r="AP24" s="1184"/>
      <c r="AQ24" s="1184"/>
      <c r="AR24" s="1184"/>
      <c r="AS24" s="1184"/>
      <c r="AT24" s="1184"/>
      <c r="AU24" s="1184"/>
      <c r="AV24" s="1184"/>
      <c r="AW24" s="1184"/>
      <c r="AX24" s="1184"/>
      <c r="AY24" s="1184"/>
      <c r="AZ24" s="1184"/>
      <c r="BA24" s="1184"/>
      <c r="BB24" s="1184"/>
      <c r="BC24" s="1184"/>
      <c r="BD24" s="1185"/>
      <c r="BE24" s="1196">
        <v>1</v>
      </c>
      <c r="BF24" s="1197"/>
      <c r="BG24" s="1197"/>
      <c r="BH24" s="1197"/>
      <c r="BI24" s="1197"/>
      <c r="BJ24" s="1197"/>
      <c r="BK24" s="1197"/>
      <c r="BL24" s="1197"/>
      <c r="BM24" s="1198"/>
      <c r="BN24" s="377"/>
      <c r="BO24" s="1019"/>
      <c r="BP24" s="1005"/>
      <c r="BQ24" s="1005"/>
      <c r="BR24" s="1005"/>
      <c r="BS24" s="1005"/>
      <c r="BT24" s="1005"/>
      <c r="BU24" s="1054"/>
      <c r="BX24" s="1062">
        <v>0.25</v>
      </c>
      <c r="BY24" s="1063"/>
      <c r="BZ24" s="1063"/>
      <c r="CA24" s="1063"/>
      <c r="CB24" s="1063"/>
      <c r="CC24" s="1064"/>
      <c r="CD24" s="1059">
        <v>1</v>
      </c>
      <c r="CE24" s="1060"/>
      <c r="CF24" s="1060"/>
      <c r="CG24" s="1060"/>
      <c r="CH24" s="1060"/>
      <c r="CI24" s="1061"/>
      <c r="CJ24" s="1084"/>
      <c r="CK24" s="1085"/>
      <c r="CL24" s="1085"/>
      <c r="CM24" s="1085"/>
      <c r="CN24" s="1085"/>
      <c r="CO24" s="1086"/>
      <c r="CP24" s="1059"/>
      <c r="CQ24" s="1060"/>
      <c r="CR24" s="1060"/>
      <c r="CS24" s="1060"/>
      <c r="CT24" s="1060"/>
      <c r="CU24" s="1061"/>
    </row>
    <row r="25" spans="1:99" s="373" customFormat="1" ht="15" customHeight="1">
      <c r="A25" s="1044" t="s">
        <v>2543</v>
      </c>
      <c r="B25" s="1045"/>
      <c r="C25" s="1045"/>
      <c r="D25" s="1045"/>
      <c r="E25" s="1045"/>
      <c r="F25" s="1045"/>
      <c r="G25" s="1045"/>
      <c r="H25" s="1045"/>
      <c r="I25" s="1045"/>
      <c r="J25" s="1045"/>
      <c r="K25" s="1071">
        <f>IF($CE$4&gt;=5,($CE$4-4)*BE25+AY25,IF($CE$4&gt;=4,AY25,IF($CE$4&gt;=3,AS25+BE25,IF($CE$4&gt;=2,AS25,IF($CE$4&gt;=1,AM25,IF($CE$4&gt;=0.5,AG25,AA25))))))</f>
        <v>1.5</v>
      </c>
      <c r="L25" s="1072"/>
      <c r="M25" s="1072"/>
      <c r="N25" s="1072"/>
      <c r="O25" s="1072"/>
      <c r="P25" s="1073"/>
      <c r="Q25" s="387"/>
      <c r="R25" s="1074" t="s">
        <v>2522</v>
      </c>
      <c r="S25" s="1074"/>
      <c r="T25" s="1074"/>
      <c r="U25" s="1074"/>
      <c r="V25" s="1074"/>
      <c r="W25" s="1074"/>
      <c r="X25" s="1074"/>
      <c r="Y25" s="1074"/>
      <c r="Z25" s="1074"/>
      <c r="AA25" s="1076">
        <v>1</v>
      </c>
      <c r="AB25" s="1076"/>
      <c r="AC25" s="1076"/>
      <c r="AD25" s="1076"/>
      <c r="AE25" s="1076"/>
      <c r="AF25" s="1076"/>
      <c r="AG25" s="1076">
        <v>1.26</v>
      </c>
      <c r="AH25" s="1076"/>
      <c r="AI25" s="1076"/>
      <c r="AJ25" s="1076"/>
      <c r="AK25" s="1076"/>
      <c r="AL25" s="1076"/>
      <c r="AM25" s="1077">
        <v>1.5</v>
      </c>
      <c r="AN25" s="1077"/>
      <c r="AO25" s="1077"/>
      <c r="AP25" s="1077"/>
      <c r="AQ25" s="1077"/>
      <c r="AR25" s="1077"/>
      <c r="AS25" s="1076">
        <v>3.62</v>
      </c>
      <c r="AT25" s="1076"/>
      <c r="AU25" s="1076"/>
      <c r="AV25" s="1076"/>
      <c r="AW25" s="1076"/>
      <c r="AX25" s="1076"/>
      <c r="AY25" s="1076">
        <v>6.67</v>
      </c>
      <c r="AZ25" s="1076"/>
      <c r="BA25" s="1076"/>
      <c r="BB25" s="1076"/>
      <c r="BC25" s="1076"/>
      <c r="BD25" s="1076"/>
      <c r="BE25" s="1078">
        <v>1.5</v>
      </c>
      <c r="BF25" s="1079"/>
      <c r="BG25" s="1079"/>
      <c r="BH25" s="1079"/>
      <c r="BI25" s="1079"/>
      <c r="BJ25" s="1079"/>
      <c r="BK25" s="1079"/>
      <c r="BL25" s="1079"/>
      <c r="BM25" s="1080"/>
      <c r="BN25" s="377"/>
      <c r="BO25" s="1019" t="str">
        <f>IF($CL$4="","","2구간")</f>
        <v/>
      </c>
      <c r="BP25" s="1005"/>
      <c r="BQ25" s="1005"/>
      <c r="BR25" s="1005"/>
      <c r="BS25" s="1005"/>
      <c r="BT25" s="1005"/>
      <c r="BU25" s="1054"/>
      <c r="BX25" s="1062">
        <v>0.5</v>
      </c>
      <c r="BY25" s="1063"/>
      <c r="BZ25" s="1063"/>
      <c r="CA25" s="1063"/>
      <c r="CB25" s="1063"/>
      <c r="CC25" s="1064"/>
      <c r="CD25" s="1059">
        <v>1.26</v>
      </c>
      <c r="CE25" s="1060"/>
      <c r="CF25" s="1060"/>
      <c r="CG25" s="1060"/>
      <c r="CH25" s="1060"/>
      <c r="CI25" s="1061"/>
      <c r="CJ25" s="1084">
        <f>CD25-CD24</f>
        <v>0.26</v>
      </c>
      <c r="CK25" s="1085"/>
      <c r="CL25" s="1085"/>
      <c r="CM25" s="1085"/>
      <c r="CN25" s="1085"/>
      <c r="CO25" s="1086"/>
      <c r="CP25" s="1059"/>
      <c r="CQ25" s="1060"/>
      <c r="CR25" s="1060"/>
      <c r="CS25" s="1060"/>
      <c r="CT25" s="1060"/>
      <c r="CU25" s="1061"/>
    </row>
    <row r="26" spans="1:99" s="373" customFormat="1" ht="15" customHeight="1">
      <c r="A26" s="381"/>
      <c r="B26" s="382"/>
      <c r="C26" s="382"/>
      <c r="D26" s="382"/>
      <c r="E26" s="382"/>
      <c r="F26" s="382"/>
      <c r="G26" s="382"/>
      <c r="H26" s="382"/>
      <c r="I26" s="382"/>
      <c r="J26" s="382"/>
      <c r="K26" s="383"/>
      <c r="L26" s="384"/>
      <c r="M26" s="384"/>
      <c r="N26" s="384"/>
      <c r="O26" s="384"/>
      <c r="P26" s="385"/>
      <c r="Q26" s="374"/>
      <c r="R26" s="390"/>
      <c r="S26" s="391"/>
      <c r="T26" s="391"/>
      <c r="U26" s="391"/>
      <c r="V26" s="391"/>
      <c r="W26" s="391"/>
      <c r="X26" s="391"/>
      <c r="Y26" s="391"/>
      <c r="Z26" s="391"/>
      <c r="AA26" s="391"/>
      <c r="AB26" s="391"/>
      <c r="AC26" s="391"/>
      <c r="AD26" s="391"/>
      <c r="AE26" s="391"/>
      <c r="AF26" s="391"/>
      <c r="AG26" s="392"/>
      <c r="AH26" s="392"/>
      <c r="AI26" s="392"/>
      <c r="AJ26" s="392"/>
      <c r="AK26" s="392"/>
      <c r="AL26" s="392"/>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77"/>
      <c r="BO26" s="384"/>
      <c r="BP26" s="384"/>
      <c r="BQ26" s="384"/>
      <c r="BR26" s="384"/>
      <c r="BS26" s="384"/>
      <c r="BT26" s="384"/>
      <c r="BU26" s="386"/>
      <c r="BX26" s="1062">
        <v>1</v>
      </c>
      <c r="BY26" s="1063"/>
      <c r="BZ26" s="1063"/>
      <c r="CA26" s="1063"/>
      <c r="CB26" s="1063"/>
      <c r="CC26" s="1064"/>
      <c r="CD26" s="1059">
        <v>2.12</v>
      </c>
      <c r="CE26" s="1060"/>
      <c r="CF26" s="1060"/>
      <c r="CG26" s="1060"/>
      <c r="CH26" s="1060"/>
      <c r="CI26" s="1061"/>
      <c r="CJ26" s="1084">
        <f>CD26-CD25</f>
        <v>0.8600000000000001</v>
      </c>
      <c r="CK26" s="1085"/>
      <c r="CL26" s="1085"/>
      <c r="CM26" s="1085"/>
      <c r="CN26" s="1085"/>
      <c r="CO26" s="1086"/>
      <c r="CP26" s="1059"/>
      <c r="CQ26" s="1060"/>
      <c r="CR26" s="1060"/>
      <c r="CS26" s="1060"/>
      <c r="CT26" s="1060"/>
      <c r="CU26" s="1061"/>
    </row>
    <row r="27" spans="1:99" s="373" customFormat="1" ht="15" customHeight="1">
      <c r="A27" s="1055" t="s">
        <v>2544</v>
      </c>
      <c r="B27" s="1056"/>
      <c r="C27" s="1056"/>
      <c r="D27" s="1056"/>
      <c r="E27" s="1056"/>
      <c r="F27" s="1056"/>
      <c r="G27" s="1056"/>
      <c r="H27" s="1056"/>
      <c r="I27" s="1056"/>
      <c r="J27" s="1056"/>
      <c r="K27" s="1057"/>
      <c r="L27" s="1005"/>
      <c r="M27" s="1005"/>
      <c r="N27" s="1005"/>
      <c r="O27" s="1005"/>
      <c r="P27" s="1058"/>
      <c r="Q27" s="374"/>
      <c r="R27" s="375"/>
      <c r="S27" s="375"/>
      <c r="T27" s="375"/>
      <c r="U27" s="375"/>
      <c r="V27" s="375"/>
      <c r="W27" s="375"/>
      <c r="X27" s="375"/>
      <c r="Y27" s="375"/>
      <c r="Z27" s="375"/>
      <c r="AA27" s="375"/>
      <c r="AB27" s="375"/>
      <c r="AC27" s="375"/>
      <c r="AD27" s="375"/>
      <c r="AE27" s="375"/>
      <c r="AF27" s="375"/>
      <c r="AG27" s="375"/>
      <c r="AH27" s="375"/>
      <c r="AI27" s="375"/>
      <c r="AJ27" s="375"/>
      <c r="AK27" s="376"/>
      <c r="AL27" s="376"/>
      <c r="AM27" s="376"/>
      <c r="AN27" s="376"/>
      <c r="AO27" s="376"/>
      <c r="AP27" s="376"/>
      <c r="AQ27" s="376"/>
      <c r="AR27" s="375"/>
      <c r="AS27" s="375"/>
      <c r="AT27" s="375"/>
      <c r="AU27" s="375"/>
      <c r="AV27" s="375"/>
      <c r="AW27" s="375"/>
      <c r="AX27" s="376"/>
      <c r="AY27" s="376"/>
      <c r="AZ27" s="376"/>
      <c r="BA27" s="376"/>
      <c r="BB27" s="376"/>
      <c r="BC27" s="376"/>
      <c r="BD27" s="376"/>
      <c r="BE27" s="375"/>
      <c r="BF27" s="375"/>
      <c r="BG27" s="375"/>
      <c r="BH27" s="375"/>
      <c r="BI27" s="375"/>
      <c r="BJ27" s="375"/>
      <c r="BK27" s="376"/>
      <c r="BL27" s="376"/>
      <c r="BM27" s="376"/>
      <c r="BN27" s="377"/>
      <c r="BO27" s="384"/>
      <c r="BP27" s="384"/>
      <c r="BQ27" s="384"/>
      <c r="BR27" s="384"/>
      <c r="BS27" s="384"/>
      <c r="BT27" s="384"/>
      <c r="BU27" s="386"/>
      <c r="BX27" s="1062">
        <v>2</v>
      </c>
      <c r="BY27" s="1063"/>
      <c r="BZ27" s="1063"/>
      <c r="CA27" s="1063"/>
      <c r="CB27" s="1063"/>
      <c r="CC27" s="1064"/>
      <c r="CD27" s="1059">
        <v>3.62</v>
      </c>
      <c r="CE27" s="1060"/>
      <c r="CF27" s="1060"/>
      <c r="CG27" s="1060"/>
      <c r="CH27" s="1060"/>
      <c r="CI27" s="1061"/>
      <c r="CJ27" s="1084">
        <f>CD27-CD26</f>
        <v>1.5</v>
      </c>
      <c r="CK27" s="1085"/>
      <c r="CL27" s="1085"/>
      <c r="CM27" s="1085"/>
      <c r="CN27" s="1085"/>
      <c r="CO27" s="1086"/>
      <c r="CP27" s="1059">
        <f>CJ27</f>
        <v>1.5</v>
      </c>
      <c r="CQ27" s="1060"/>
      <c r="CR27" s="1060"/>
      <c r="CS27" s="1060"/>
      <c r="CT27" s="1060"/>
      <c r="CU27" s="1061"/>
    </row>
    <row r="28" spans="1:99" s="373" customFormat="1" ht="15" customHeight="1">
      <c r="A28" s="1044" t="s">
        <v>2545</v>
      </c>
      <c r="B28" s="1045"/>
      <c r="C28" s="1045"/>
      <c r="D28" s="1045"/>
      <c r="E28" s="1045"/>
      <c r="F28" s="1045"/>
      <c r="G28" s="1045"/>
      <c r="H28" s="1045"/>
      <c r="I28" s="1045"/>
      <c r="J28" s="1045"/>
      <c r="K28" s="1046">
        <f>AI28</f>
        <v>0</v>
      </c>
      <c r="L28" s="1047"/>
      <c r="M28" s="1047"/>
      <c r="N28" s="1047"/>
      <c r="O28" s="1047"/>
      <c r="P28" s="1048"/>
      <c r="Q28" s="387"/>
      <c r="R28" s="393" t="s">
        <v>2546</v>
      </c>
      <c r="S28" s="1049">
        <f>SUM(AD12:AF15)</f>
        <v>0</v>
      </c>
      <c r="T28" s="1050"/>
      <c r="U28" s="1050"/>
      <c r="V28" s="394" t="s">
        <v>2547</v>
      </c>
      <c r="W28" s="1051">
        <f>K18</f>
        <v>1</v>
      </c>
      <c r="X28" s="1050"/>
      <c r="Y28" s="1050"/>
      <c r="Z28" s="394" t="s">
        <v>2547</v>
      </c>
      <c r="AA28" s="1051">
        <f>K21</f>
        <v>1.07</v>
      </c>
      <c r="AB28" s="1050"/>
      <c r="AC28" s="1050"/>
      <c r="AD28" s="394" t="s">
        <v>2547</v>
      </c>
      <c r="AE28" s="1051">
        <f>K24</f>
        <v>1</v>
      </c>
      <c r="AF28" s="1050"/>
      <c r="AG28" s="1050"/>
      <c r="AH28" s="393" t="s">
        <v>2548</v>
      </c>
      <c r="AI28" s="1052">
        <f>ROUNDDOWN((S28*W28*AA28*AE28),2)</f>
        <v>0</v>
      </c>
      <c r="AJ28" s="1052"/>
      <c r="AK28" s="1052"/>
      <c r="AL28" s="1052"/>
      <c r="AM28" s="395"/>
      <c r="AN28" s="395"/>
      <c r="AO28" s="395"/>
      <c r="AP28" s="395"/>
      <c r="AQ28" s="395"/>
      <c r="AR28" s="395"/>
      <c r="AS28" s="396"/>
      <c r="AT28" s="396"/>
      <c r="AU28" s="396"/>
      <c r="AV28" s="397"/>
      <c r="AW28" s="397"/>
      <c r="AX28" s="398"/>
      <c r="AY28" s="398"/>
      <c r="AZ28" s="398"/>
      <c r="BA28" s="398"/>
      <c r="BB28" s="397"/>
      <c r="BC28" s="397"/>
      <c r="BD28" s="397"/>
      <c r="BE28" s="397"/>
      <c r="BF28" s="397"/>
      <c r="BG28" s="397"/>
      <c r="BH28" s="397"/>
      <c r="BI28" s="399"/>
      <c r="BJ28" s="399"/>
      <c r="BK28" s="399"/>
      <c r="BL28" s="396"/>
      <c r="BM28" s="396"/>
      <c r="BN28" s="400"/>
      <c r="BO28" s="1005"/>
      <c r="BP28" s="1005"/>
      <c r="BQ28" s="1005"/>
      <c r="BR28" s="1005"/>
      <c r="BS28" s="1005"/>
      <c r="BT28" s="1005"/>
      <c r="BU28" s="1006"/>
      <c r="BX28" s="1062">
        <v>3</v>
      </c>
      <c r="BY28" s="1063"/>
      <c r="BZ28" s="1063"/>
      <c r="CA28" s="1063"/>
      <c r="CB28" s="1063"/>
      <c r="CC28" s="1064"/>
      <c r="CD28" s="1065"/>
      <c r="CE28" s="1066"/>
      <c r="CF28" s="1066"/>
      <c r="CG28" s="1066"/>
      <c r="CH28" s="1066"/>
      <c r="CI28" s="1067"/>
      <c r="CJ28" s="1068"/>
      <c r="CK28" s="1069"/>
      <c r="CL28" s="1069"/>
      <c r="CM28" s="1069"/>
      <c r="CN28" s="1069"/>
      <c r="CO28" s="1070"/>
      <c r="CP28" s="1065">
        <f>CJ29/2</f>
        <v>1.5249999999999999</v>
      </c>
      <c r="CQ28" s="1066"/>
      <c r="CR28" s="1066"/>
      <c r="CS28" s="1066"/>
      <c r="CT28" s="1066"/>
      <c r="CU28" s="1067"/>
    </row>
    <row r="29" spans="1:99" s="373" customFormat="1" ht="15" customHeight="1">
      <c r="A29" s="1044" t="s">
        <v>2549</v>
      </c>
      <c r="B29" s="1045"/>
      <c r="C29" s="1045"/>
      <c r="D29" s="1045"/>
      <c r="E29" s="1045"/>
      <c r="F29" s="1045"/>
      <c r="G29" s="1045"/>
      <c r="H29" s="1045"/>
      <c r="I29" s="1045"/>
      <c r="J29" s="1045"/>
      <c r="K29" s="1046">
        <f>BD29</f>
        <v>1.87</v>
      </c>
      <c r="L29" s="1047"/>
      <c r="M29" s="1047"/>
      <c r="N29" s="1047"/>
      <c r="O29" s="1047"/>
      <c r="P29" s="1048"/>
      <c r="Q29" s="387"/>
      <c r="R29" s="393" t="s">
        <v>2546</v>
      </c>
      <c r="S29" s="401"/>
      <c r="T29" s="401" t="s">
        <v>2550</v>
      </c>
      <c r="U29" s="1050">
        <f>AG12</f>
        <v>1</v>
      </c>
      <c r="V29" s="1050"/>
      <c r="W29" s="1050"/>
      <c r="X29" s="394" t="s">
        <v>2547</v>
      </c>
      <c r="Y29" s="1051">
        <f>K18</f>
        <v>1</v>
      </c>
      <c r="Z29" s="1050"/>
      <c r="AA29" s="1050"/>
      <c r="AB29" s="394" t="s">
        <v>2547</v>
      </c>
      <c r="AC29" s="1051">
        <f>K21</f>
        <v>1.07</v>
      </c>
      <c r="AD29" s="1050"/>
      <c r="AE29" s="1050"/>
      <c r="AF29" s="394" t="s">
        <v>2547</v>
      </c>
      <c r="AG29" s="1051">
        <f>K24</f>
        <v>1</v>
      </c>
      <c r="AH29" s="1050"/>
      <c r="AI29" s="1050"/>
      <c r="AJ29" s="394" t="s">
        <v>2551</v>
      </c>
      <c r="AK29" s="394" t="s">
        <v>2552</v>
      </c>
      <c r="AL29" s="401" t="s">
        <v>2550</v>
      </c>
      <c r="AM29" s="1050">
        <f>AG14</f>
        <v>0.5</v>
      </c>
      <c r="AN29" s="1050"/>
      <c r="AO29" s="1050"/>
      <c r="AP29" s="394" t="s">
        <v>2547</v>
      </c>
      <c r="AQ29" s="1051">
        <f>K18</f>
        <v>1</v>
      </c>
      <c r="AR29" s="1050"/>
      <c r="AS29" s="1050"/>
      <c r="AT29" s="394" t="s">
        <v>2547</v>
      </c>
      <c r="AU29" s="1051">
        <f>K21</f>
        <v>1.07</v>
      </c>
      <c r="AV29" s="1050"/>
      <c r="AW29" s="1050"/>
      <c r="AX29" s="394" t="s">
        <v>2547</v>
      </c>
      <c r="AY29" s="1051">
        <f>K25</f>
        <v>1.5</v>
      </c>
      <c r="AZ29" s="1050"/>
      <c r="BA29" s="1050"/>
      <c r="BB29" s="394" t="s">
        <v>2551</v>
      </c>
      <c r="BC29" s="393" t="s">
        <v>2548</v>
      </c>
      <c r="BD29" s="1052">
        <f>ROUNDDOWN(((U29*Y29*AC29*AG29)+(AM29*AQ29*AU29*AY29)),2)</f>
        <v>1.87</v>
      </c>
      <c r="BE29" s="1052"/>
      <c r="BF29" s="1052"/>
      <c r="BG29" s="1052"/>
      <c r="BH29" s="402"/>
      <c r="BI29" s="395"/>
      <c r="BJ29" s="395"/>
      <c r="BK29" s="395"/>
      <c r="BL29" s="395"/>
      <c r="BM29" s="395"/>
      <c r="BN29" s="400"/>
      <c r="BO29" s="1005"/>
      <c r="BP29" s="1005"/>
      <c r="BQ29" s="1005"/>
      <c r="BR29" s="1005"/>
      <c r="BS29" s="1005"/>
      <c r="BT29" s="1005"/>
      <c r="BU29" s="1006"/>
      <c r="BX29" s="1062">
        <v>4</v>
      </c>
      <c r="BY29" s="1063"/>
      <c r="BZ29" s="1063"/>
      <c r="CA29" s="1063"/>
      <c r="CB29" s="1063"/>
      <c r="CC29" s="1064"/>
      <c r="CD29" s="1059">
        <v>6.67</v>
      </c>
      <c r="CE29" s="1060"/>
      <c r="CF29" s="1060"/>
      <c r="CG29" s="1060"/>
      <c r="CH29" s="1060"/>
      <c r="CI29" s="1061"/>
      <c r="CJ29" s="1084">
        <f>CD29-CD27</f>
        <v>3.05</v>
      </c>
      <c r="CK29" s="1085"/>
      <c r="CL29" s="1085"/>
      <c r="CM29" s="1085"/>
      <c r="CN29" s="1085"/>
      <c r="CO29" s="1086"/>
      <c r="CP29" s="1059">
        <f>CP28</f>
        <v>1.5249999999999999</v>
      </c>
      <c r="CQ29" s="1060"/>
      <c r="CR29" s="1060"/>
      <c r="CS29" s="1060"/>
      <c r="CT29" s="1060"/>
      <c r="CU29" s="1061"/>
    </row>
    <row r="30" spans="1:99" s="373" customFormat="1" ht="15" customHeight="1">
      <c r="A30" s="1044" t="s">
        <v>2553</v>
      </c>
      <c r="B30" s="1045"/>
      <c r="C30" s="1045"/>
      <c r="D30" s="1045"/>
      <c r="E30" s="1045"/>
      <c r="F30" s="1045"/>
      <c r="G30" s="1045"/>
      <c r="H30" s="1045"/>
      <c r="I30" s="1045"/>
      <c r="J30" s="1045"/>
      <c r="K30" s="1046">
        <f>BD30</f>
        <v>0.8</v>
      </c>
      <c r="L30" s="1047"/>
      <c r="M30" s="1047"/>
      <c r="N30" s="1047"/>
      <c r="O30" s="1047"/>
      <c r="P30" s="1048"/>
      <c r="Q30" s="387"/>
      <c r="R30" s="393" t="s">
        <v>2546</v>
      </c>
      <c r="S30" s="401"/>
      <c r="T30" s="403" t="s">
        <v>2550</v>
      </c>
      <c r="U30" s="1050">
        <f>AJ12</f>
        <v>0</v>
      </c>
      <c r="V30" s="1050"/>
      <c r="W30" s="1050"/>
      <c r="X30" s="394" t="s">
        <v>2547</v>
      </c>
      <c r="Y30" s="1051">
        <f>K18</f>
        <v>1</v>
      </c>
      <c r="Z30" s="1050"/>
      <c r="AA30" s="1050"/>
      <c r="AB30" s="394" t="s">
        <v>2547</v>
      </c>
      <c r="AC30" s="1051">
        <f>K21</f>
        <v>1.07</v>
      </c>
      <c r="AD30" s="1050"/>
      <c r="AE30" s="1050"/>
      <c r="AF30" s="394" t="s">
        <v>2547</v>
      </c>
      <c r="AG30" s="1051">
        <f>K24</f>
        <v>1</v>
      </c>
      <c r="AH30" s="1050"/>
      <c r="AI30" s="1050"/>
      <c r="AJ30" s="394" t="s">
        <v>2551</v>
      </c>
      <c r="AK30" s="394" t="s">
        <v>2552</v>
      </c>
      <c r="AL30" s="403" t="s">
        <v>2550</v>
      </c>
      <c r="AM30" s="1050">
        <f>AJ14</f>
        <v>0.5</v>
      </c>
      <c r="AN30" s="1050"/>
      <c r="AO30" s="1050"/>
      <c r="AP30" s="394" t="s">
        <v>2547</v>
      </c>
      <c r="AQ30" s="1051">
        <f>K18</f>
        <v>1</v>
      </c>
      <c r="AR30" s="1050"/>
      <c r="AS30" s="1050"/>
      <c r="AT30" s="394" t="s">
        <v>2547</v>
      </c>
      <c r="AU30" s="1051">
        <f>K21</f>
        <v>1.07</v>
      </c>
      <c r="AV30" s="1050"/>
      <c r="AW30" s="1050"/>
      <c r="AX30" s="394" t="s">
        <v>2547</v>
      </c>
      <c r="AY30" s="1051">
        <f>K25</f>
        <v>1.5</v>
      </c>
      <c r="AZ30" s="1050"/>
      <c r="BA30" s="1050"/>
      <c r="BB30" s="394" t="s">
        <v>2551</v>
      </c>
      <c r="BC30" s="393" t="s">
        <v>2548</v>
      </c>
      <c r="BD30" s="1052">
        <f>ROUNDDOWN(((U30*Y30*AC30*AG30)+(AM30*AQ30*AU30*AY30)),2)</f>
        <v>0.8</v>
      </c>
      <c r="BE30" s="1052"/>
      <c r="BF30" s="1052"/>
      <c r="BG30" s="1052"/>
      <c r="BH30" s="402"/>
      <c r="BI30" s="395"/>
      <c r="BJ30" s="395"/>
      <c r="BK30" s="395"/>
      <c r="BL30" s="395"/>
      <c r="BM30" s="395"/>
      <c r="BN30" s="400"/>
      <c r="BO30" s="1005"/>
      <c r="BP30" s="1005"/>
      <c r="BQ30" s="1005"/>
      <c r="BR30" s="1005"/>
      <c r="BS30" s="1005"/>
      <c r="BT30" s="1005"/>
      <c r="BU30" s="1006"/>
    </row>
    <row r="31" spans="1:99" s="373" customFormat="1" ht="15" customHeight="1">
      <c r="A31" s="1007"/>
      <c r="B31" s="1008"/>
      <c r="C31" s="1008"/>
      <c r="D31" s="1008"/>
      <c r="E31" s="1008"/>
      <c r="F31" s="1008"/>
      <c r="G31" s="1008"/>
      <c r="H31" s="1008"/>
      <c r="I31" s="1008"/>
      <c r="J31" s="1008"/>
      <c r="K31" s="1019"/>
      <c r="L31" s="1005"/>
      <c r="M31" s="1005"/>
      <c r="N31" s="1005"/>
      <c r="O31" s="1005"/>
      <c r="P31" s="1058"/>
      <c r="Q31" s="374"/>
      <c r="R31" s="398"/>
      <c r="S31" s="398"/>
      <c r="T31" s="398"/>
      <c r="U31" s="398"/>
      <c r="V31" s="398"/>
      <c r="W31" s="398"/>
      <c r="X31" s="398"/>
      <c r="Y31" s="398"/>
      <c r="Z31" s="398"/>
      <c r="AA31" s="398"/>
      <c r="AB31" s="398"/>
      <c r="AC31" s="398"/>
      <c r="AD31" s="398"/>
      <c r="AE31" s="398"/>
      <c r="AF31" s="398"/>
      <c r="AG31" s="398"/>
      <c r="AH31" s="398"/>
      <c r="AI31" s="398"/>
      <c r="AJ31" s="398"/>
      <c r="AK31" s="397"/>
      <c r="AL31" s="397"/>
      <c r="AM31" s="397"/>
      <c r="AN31" s="397"/>
      <c r="AO31" s="397"/>
      <c r="AP31" s="397"/>
      <c r="AQ31" s="397"/>
      <c r="AR31" s="398"/>
      <c r="AS31" s="398"/>
      <c r="AT31" s="398"/>
      <c r="AU31" s="398"/>
      <c r="AV31" s="398"/>
      <c r="AW31" s="398"/>
      <c r="AX31" s="397"/>
      <c r="AY31" s="397"/>
      <c r="AZ31" s="397"/>
      <c r="BA31" s="397"/>
      <c r="BB31" s="397"/>
      <c r="BC31" s="397"/>
      <c r="BD31" s="397"/>
      <c r="BE31" s="398"/>
      <c r="BF31" s="398"/>
      <c r="BG31" s="398"/>
      <c r="BH31" s="398"/>
      <c r="BI31" s="399"/>
      <c r="BJ31" s="399"/>
      <c r="BK31" s="396"/>
      <c r="BL31" s="396"/>
      <c r="BM31" s="396"/>
      <c r="BN31" s="400"/>
      <c r="BO31" s="1005"/>
      <c r="BP31" s="1005"/>
      <c r="BQ31" s="1005"/>
      <c r="BR31" s="1005"/>
      <c r="BS31" s="1005"/>
      <c r="BT31" s="1005"/>
      <c r="BU31" s="1006"/>
    </row>
    <row r="32" spans="1:99" s="373" customFormat="1" ht="15" customHeight="1">
      <c r="A32" s="381"/>
      <c r="B32" s="382"/>
      <c r="C32" s="382"/>
      <c r="D32" s="382"/>
      <c r="E32" s="382"/>
      <c r="F32" s="382"/>
      <c r="G32" s="382"/>
      <c r="H32" s="382"/>
      <c r="I32" s="382"/>
      <c r="J32" s="382"/>
      <c r="K32" s="383"/>
      <c r="L32" s="384"/>
      <c r="M32" s="384"/>
      <c r="N32" s="384"/>
      <c r="O32" s="384"/>
      <c r="P32" s="385"/>
      <c r="Q32" s="374"/>
      <c r="R32" s="398"/>
      <c r="S32" s="398"/>
      <c r="T32" s="398"/>
      <c r="U32" s="398"/>
      <c r="V32" s="398"/>
      <c r="W32" s="398"/>
      <c r="X32" s="398"/>
      <c r="Y32" s="398"/>
      <c r="Z32" s="398"/>
      <c r="AA32" s="398"/>
      <c r="AB32" s="398"/>
      <c r="AC32" s="398"/>
      <c r="AD32" s="398"/>
      <c r="AE32" s="398"/>
      <c r="AF32" s="398"/>
      <c r="AG32" s="398"/>
      <c r="AH32" s="398"/>
      <c r="AI32" s="398"/>
      <c r="AJ32" s="398"/>
      <c r="AK32" s="397"/>
      <c r="AL32" s="397"/>
      <c r="AM32" s="397"/>
      <c r="AN32" s="397"/>
      <c r="AO32" s="397"/>
      <c r="AP32" s="397"/>
      <c r="AQ32" s="397"/>
      <c r="AR32" s="398"/>
      <c r="AS32" s="398"/>
      <c r="AT32" s="398"/>
      <c r="AU32" s="398"/>
      <c r="AV32" s="398"/>
      <c r="AW32" s="398"/>
      <c r="AX32" s="397"/>
      <c r="AY32" s="397"/>
      <c r="AZ32" s="397"/>
      <c r="BA32" s="397"/>
      <c r="BB32" s="397"/>
      <c r="BC32" s="397"/>
      <c r="BD32" s="397"/>
      <c r="BE32" s="398"/>
      <c r="BF32" s="398"/>
      <c r="BG32" s="398"/>
      <c r="BH32" s="398"/>
      <c r="BI32" s="399"/>
      <c r="BJ32" s="399"/>
      <c r="BK32" s="396"/>
      <c r="BL32" s="396"/>
      <c r="BM32" s="396"/>
      <c r="BN32" s="400"/>
      <c r="BO32" s="384"/>
      <c r="BP32" s="384"/>
      <c r="BQ32" s="384"/>
      <c r="BR32" s="384"/>
      <c r="BS32" s="384"/>
      <c r="BT32" s="384"/>
      <c r="BU32" s="386"/>
    </row>
    <row r="33" spans="1:73" s="373" customFormat="1" ht="15" customHeight="1">
      <c r="A33" s="1044"/>
      <c r="B33" s="1045"/>
      <c r="C33" s="1045"/>
      <c r="D33" s="1045"/>
      <c r="E33" s="1045"/>
      <c r="F33" s="1045"/>
      <c r="G33" s="1045"/>
      <c r="H33" s="1045"/>
      <c r="I33" s="1045"/>
      <c r="J33" s="1045"/>
      <c r="K33" s="1046"/>
      <c r="L33" s="1047"/>
      <c r="M33" s="1047"/>
      <c r="N33" s="1047"/>
      <c r="O33" s="1047"/>
      <c r="P33" s="1048"/>
      <c r="Q33" s="387"/>
      <c r="R33" s="393"/>
      <c r="S33" s="1050"/>
      <c r="T33" s="1050"/>
      <c r="U33" s="1050"/>
      <c r="V33" s="393"/>
      <c r="W33" s="1195"/>
      <c r="X33" s="1195"/>
      <c r="Y33" s="1195"/>
      <c r="Z33" s="1195"/>
      <c r="AA33" s="393"/>
      <c r="AB33" s="1052"/>
      <c r="AC33" s="1052"/>
      <c r="AD33" s="1052"/>
      <c r="AE33" s="1052"/>
      <c r="AF33" s="397"/>
      <c r="AG33" s="398"/>
      <c r="AH33" s="398"/>
      <c r="AI33" s="398"/>
      <c r="AJ33" s="398"/>
      <c r="AK33" s="397"/>
      <c r="AL33" s="397"/>
      <c r="AM33" s="397"/>
      <c r="AN33" s="397"/>
      <c r="AO33" s="398"/>
      <c r="AP33" s="398"/>
      <c r="AQ33" s="398"/>
      <c r="AR33" s="398"/>
      <c r="AS33" s="397"/>
      <c r="AT33" s="397"/>
      <c r="AU33" s="397"/>
      <c r="AV33" s="397"/>
      <c r="AW33" s="397"/>
      <c r="AX33" s="398"/>
      <c r="AY33" s="398"/>
      <c r="AZ33" s="398"/>
      <c r="BA33" s="398"/>
      <c r="BB33" s="397"/>
      <c r="BC33" s="397"/>
      <c r="BD33" s="397"/>
      <c r="BE33" s="397"/>
      <c r="BF33" s="397"/>
      <c r="BG33" s="397"/>
      <c r="BH33" s="397"/>
      <c r="BI33" s="398"/>
      <c r="BJ33" s="398"/>
      <c r="BK33" s="398"/>
      <c r="BL33" s="397"/>
      <c r="BM33" s="397"/>
      <c r="BN33" s="377"/>
      <c r="BO33" s="1005"/>
      <c r="BP33" s="1005"/>
      <c r="BQ33" s="1005"/>
      <c r="BR33" s="1005"/>
      <c r="BS33" s="1005"/>
      <c r="BT33" s="1005"/>
      <c r="BU33" s="1006"/>
    </row>
    <row r="34" spans="1:73" s="373" customFormat="1" ht="15" customHeight="1" thickBot="1">
      <c r="A34" s="1038"/>
      <c r="B34" s="1039"/>
      <c r="C34" s="1039"/>
      <c r="D34" s="1039"/>
      <c r="E34" s="1039"/>
      <c r="F34" s="1039"/>
      <c r="G34" s="1039"/>
      <c r="H34" s="1039"/>
      <c r="I34" s="1039"/>
      <c r="J34" s="1039"/>
      <c r="K34" s="1040"/>
      <c r="L34" s="1041"/>
      <c r="M34" s="1041"/>
      <c r="N34" s="1041"/>
      <c r="O34" s="1041"/>
      <c r="P34" s="1042"/>
      <c r="Q34" s="404"/>
      <c r="R34" s="405"/>
      <c r="S34" s="405"/>
      <c r="T34" s="405"/>
      <c r="U34" s="405"/>
      <c r="V34" s="405"/>
      <c r="W34" s="405"/>
      <c r="X34" s="405"/>
      <c r="Y34" s="405"/>
      <c r="Z34" s="405"/>
      <c r="AA34" s="405"/>
      <c r="AB34" s="405"/>
      <c r="AC34" s="405"/>
      <c r="AD34" s="405"/>
      <c r="AE34" s="405"/>
      <c r="AF34" s="405"/>
      <c r="AG34" s="405"/>
      <c r="AH34" s="405"/>
      <c r="AI34" s="405"/>
      <c r="AJ34" s="405"/>
      <c r="AK34" s="406"/>
      <c r="AL34" s="406"/>
      <c r="AM34" s="406"/>
      <c r="AN34" s="406"/>
      <c r="AO34" s="406"/>
      <c r="AP34" s="406"/>
      <c r="AQ34" s="406"/>
      <c r="AR34" s="405"/>
      <c r="AS34" s="405"/>
      <c r="AT34" s="405"/>
      <c r="AU34" s="405"/>
      <c r="AV34" s="405"/>
      <c r="AW34" s="405"/>
      <c r="AX34" s="406"/>
      <c r="AY34" s="406"/>
      <c r="AZ34" s="406"/>
      <c r="BA34" s="406"/>
      <c r="BB34" s="406"/>
      <c r="BC34" s="406"/>
      <c r="BD34" s="406"/>
      <c r="BE34" s="405"/>
      <c r="BF34" s="405"/>
      <c r="BG34" s="405"/>
      <c r="BH34" s="405"/>
      <c r="BI34" s="405"/>
      <c r="BJ34" s="405"/>
      <c r="BK34" s="406"/>
      <c r="BL34" s="406"/>
      <c r="BM34" s="406"/>
      <c r="BN34" s="407"/>
      <c r="BO34" s="1041"/>
      <c r="BP34" s="1041"/>
      <c r="BQ34" s="1041"/>
      <c r="BR34" s="1041"/>
      <c r="BS34" s="1041"/>
      <c r="BT34" s="1041"/>
      <c r="BU34" s="1043"/>
    </row>
    <row r="35" spans="1:73" s="373" customFormat="1" ht="15" customHeight="1" thickBot="1">
      <c r="A35" s="1158" t="s">
        <v>2496</v>
      </c>
      <c r="B35" s="1159"/>
      <c r="C35" s="1159"/>
      <c r="D35" s="1159"/>
      <c r="E35" s="1159"/>
      <c r="F35" s="1159"/>
      <c r="G35" s="1159"/>
      <c r="H35" s="1159"/>
      <c r="I35" s="1159"/>
      <c r="J35" s="1159"/>
      <c r="K35" s="1159"/>
      <c r="L35" s="1159"/>
      <c r="M35" s="1159"/>
      <c r="N35" s="1159"/>
      <c r="O35" s="1159"/>
      <c r="P35" s="1159"/>
      <c r="Q35" s="1159"/>
      <c r="R35" s="1159"/>
      <c r="S35" s="1159"/>
      <c r="T35" s="1159"/>
      <c r="U35" s="1159"/>
      <c r="V35" s="1159"/>
      <c r="W35" s="1159"/>
      <c r="X35" s="1159"/>
      <c r="Y35" s="1159"/>
      <c r="Z35" s="1159"/>
      <c r="AA35" s="1159"/>
      <c r="AB35" s="1159"/>
      <c r="AC35" s="1159"/>
      <c r="AD35" s="1159"/>
      <c r="AE35" s="1159"/>
      <c r="AF35" s="1159"/>
      <c r="AG35" s="1159"/>
      <c r="AH35" s="1159"/>
      <c r="AI35" s="1159"/>
      <c r="AJ35" s="1159"/>
      <c r="AK35" s="1159"/>
      <c r="AL35" s="1159"/>
      <c r="AM35" s="1159"/>
      <c r="AN35" s="1159"/>
      <c r="AO35" s="1159"/>
      <c r="AP35" s="1159"/>
      <c r="AQ35" s="1159"/>
      <c r="AR35" s="1159"/>
      <c r="AS35" s="1159"/>
      <c r="AT35" s="1159"/>
      <c r="AU35" s="1159"/>
      <c r="AV35" s="1159"/>
      <c r="AW35" s="1159"/>
      <c r="AX35" s="1159"/>
      <c r="AY35" s="1159"/>
      <c r="AZ35" s="1159"/>
      <c r="BA35" s="1159"/>
      <c r="BB35" s="1159"/>
      <c r="BC35" s="1159"/>
      <c r="BD35" s="1159"/>
      <c r="BE35" s="1159"/>
      <c r="BF35" s="1159"/>
      <c r="BG35" s="1159"/>
      <c r="BH35" s="1159"/>
      <c r="BI35" s="1159"/>
      <c r="BJ35" s="1159"/>
      <c r="BK35" s="1159"/>
      <c r="BL35" s="1159"/>
      <c r="BM35" s="1159"/>
      <c r="BN35" s="1159"/>
      <c r="BO35" s="1159"/>
      <c r="BP35" s="1159"/>
      <c r="BQ35" s="1159"/>
      <c r="BR35" s="1159"/>
      <c r="BS35" s="1159"/>
      <c r="BT35" s="1159"/>
      <c r="BU35" s="1160"/>
    </row>
    <row r="36" spans="1:73" s="373" customFormat="1" ht="15" customHeight="1" thickBot="1">
      <c r="A36" s="1158"/>
      <c r="B36" s="1159"/>
      <c r="C36" s="1159"/>
      <c r="D36" s="1159"/>
      <c r="E36" s="1159"/>
      <c r="F36" s="1159"/>
      <c r="G36" s="1159"/>
      <c r="H36" s="1159"/>
      <c r="I36" s="1159"/>
      <c r="J36" s="1159"/>
      <c r="K36" s="1159"/>
      <c r="L36" s="1159"/>
      <c r="M36" s="1159"/>
      <c r="N36" s="1159"/>
      <c r="O36" s="1159"/>
      <c r="P36" s="1159"/>
      <c r="Q36" s="1159"/>
      <c r="R36" s="1159"/>
      <c r="S36" s="1159"/>
      <c r="T36" s="1159"/>
      <c r="U36" s="1159"/>
      <c r="V36" s="1159"/>
      <c r="W36" s="1159"/>
      <c r="X36" s="1159"/>
      <c r="Y36" s="1159"/>
      <c r="Z36" s="1159"/>
      <c r="AA36" s="1159"/>
      <c r="AB36" s="1159"/>
      <c r="AC36" s="1159"/>
      <c r="AD36" s="1159"/>
      <c r="AE36" s="1159"/>
      <c r="AF36" s="1159"/>
      <c r="AG36" s="1159"/>
      <c r="AH36" s="1159"/>
      <c r="AI36" s="1159"/>
      <c r="AJ36" s="1159"/>
      <c r="AK36" s="1159"/>
      <c r="AL36" s="1159"/>
      <c r="AM36" s="1159"/>
      <c r="AN36" s="1159"/>
      <c r="AO36" s="1159"/>
      <c r="AP36" s="1159"/>
      <c r="AQ36" s="1159"/>
      <c r="AR36" s="1159"/>
      <c r="AS36" s="1159"/>
      <c r="AT36" s="1159"/>
      <c r="AU36" s="1159"/>
      <c r="AV36" s="1159"/>
      <c r="AW36" s="1159"/>
      <c r="AX36" s="1159"/>
      <c r="AY36" s="1159"/>
      <c r="AZ36" s="1159"/>
      <c r="BA36" s="1159"/>
      <c r="BB36" s="1159"/>
      <c r="BC36" s="1159"/>
      <c r="BD36" s="1159"/>
      <c r="BE36" s="1159"/>
      <c r="BF36" s="1159"/>
      <c r="BG36" s="1159"/>
      <c r="BH36" s="1159"/>
      <c r="BI36" s="1159"/>
      <c r="BJ36" s="1159"/>
      <c r="BK36" s="1159"/>
      <c r="BL36" s="1159"/>
      <c r="BM36" s="1159"/>
      <c r="BN36" s="1159"/>
      <c r="BO36" s="1159"/>
      <c r="BP36" s="1159"/>
      <c r="BQ36" s="1159"/>
      <c r="BR36" s="1159"/>
      <c r="BS36" s="1159"/>
      <c r="BT36" s="1159"/>
      <c r="BU36" s="1160"/>
    </row>
    <row r="37" spans="1:73" s="373" customFormat="1" ht="15" customHeight="1">
      <c r="A37" s="1161"/>
      <c r="B37" s="1162"/>
      <c r="C37" s="1162"/>
      <c r="D37" s="1162"/>
      <c r="E37" s="1162"/>
      <c r="F37" s="1162"/>
      <c r="G37" s="1162"/>
      <c r="H37" s="1162"/>
      <c r="I37" s="1162"/>
      <c r="J37" s="1162"/>
      <c r="K37" s="1162"/>
      <c r="L37" s="1162"/>
      <c r="M37" s="1162"/>
      <c r="N37" s="1162"/>
      <c r="O37" s="1162"/>
      <c r="P37" s="1162"/>
      <c r="Q37" s="1162"/>
      <c r="R37" s="1162"/>
      <c r="S37" s="1162"/>
      <c r="T37" s="1162"/>
      <c r="U37" s="1162"/>
      <c r="V37" s="1162"/>
      <c r="W37" s="1162"/>
      <c r="X37" s="1162"/>
      <c r="Y37" s="1162"/>
      <c r="Z37" s="1162"/>
      <c r="AA37" s="1162"/>
      <c r="AB37" s="1162"/>
      <c r="AC37" s="1162"/>
      <c r="AD37" s="1162"/>
      <c r="AE37" s="1162"/>
      <c r="AF37" s="1162"/>
      <c r="AG37" s="1162"/>
      <c r="AH37" s="1162"/>
      <c r="AI37" s="1162"/>
      <c r="AJ37" s="1162"/>
      <c r="AK37" s="1162"/>
      <c r="AL37" s="1162"/>
      <c r="AM37" s="1162"/>
      <c r="AN37" s="1162"/>
      <c r="AO37" s="1162"/>
      <c r="AP37" s="1162"/>
      <c r="AQ37" s="1162"/>
      <c r="AR37" s="1162"/>
      <c r="AS37" s="1162"/>
      <c r="AT37" s="1162"/>
      <c r="AU37" s="1162"/>
      <c r="AV37" s="1162"/>
      <c r="AW37" s="1162"/>
      <c r="AX37" s="1162"/>
      <c r="AY37" s="1162"/>
      <c r="AZ37" s="1162"/>
      <c r="BA37" s="1162"/>
      <c r="BB37" s="1162"/>
      <c r="BC37" s="1162"/>
      <c r="BD37" s="1162"/>
      <c r="BE37" s="1162"/>
      <c r="BF37" s="1162"/>
      <c r="BG37" s="1162"/>
      <c r="BH37" s="1162"/>
      <c r="BI37" s="1162"/>
      <c r="BJ37" s="1162"/>
      <c r="BK37" s="1162"/>
      <c r="BL37" s="1162"/>
      <c r="BM37" s="1162"/>
      <c r="BN37" s="1162"/>
      <c r="BO37" s="1162"/>
      <c r="BP37" s="1162"/>
      <c r="BQ37" s="1162"/>
      <c r="BR37" s="1162"/>
      <c r="BS37" s="1162"/>
      <c r="BT37" s="1162"/>
      <c r="BU37" s="1163"/>
    </row>
    <row r="38" spans="1:73" s="373" customFormat="1" ht="15" customHeight="1">
      <c r="A38" s="1164" t="s">
        <v>2497</v>
      </c>
      <c r="B38" s="1165"/>
      <c r="C38" s="1165"/>
      <c r="D38" s="1165"/>
      <c r="E38" s="1165"/>
      <c r="F38" s="1165"/>
      <c r="G38" s="1165"/>
      <c r="H38" s="1165"/>
      <c r="I38" s="1165"/>
      <c r="J38" s="1166"/>
      <c r="K38" s="1170" t="s">
        <v>2498</v>
      </c>
      <c r="L38" s="1165"/>
      <c r="M38" s="1165"/>
      <c r="N38" s="1165"/>
      <c r="O38" s="1165"/>
      <c r="P38" s="1165"/>
      <c r="Q38" s="1170" t="s">
        <v>2608</v>
      </c>
      <c r="R38" s="1165"/>
      <c r="S38" s="1165"/>
      <c r="T38" s="1165"/>
      <c r="U38" s="1165"/>
      <c r="V38" s="1165"/>
      <c r="W38" s="1165"/>
      <c r="X38" s="1165"/>
      <c r="Y38" s="1165"/>
      <c r="Z38" s="1165"/>
      <c r="AA38" s="1165"/>
      <c r="AB38" s="1165"/>
      <c r="AC38" s="1165"/>
      <c r="AD38" s="1165"/>
      <c r="AE38" s="1165"/>
      <c r="AF38" s="1165"/>
      <c r="AG38" s="1165"/>
      <c r="AH38" s="1165"/>
      <c r="AI38" s="1165"/>
      <c r="AJ38" s="1165"/>
      <c r="AK38" s="1165"/>
      <c r="AL38" s="1165"/>
      <c r="AM38" s="1165"/>
      <c r="AN38" s="1165"/>
      <c r="AO38" s="1165"/>
      <c r="AP38" s="1165"/>
      <c r="AQ38" s="1165"/>
      <c r="AR38" s="1165"/>
      <c r="AS38" s="1165"/>
      <c r="AT38" s="1165"/>
      <c r="AU38" s="1165"/>
      <c r="AV38" s="1165"/>
      <c r="AW38" s="1165"/>
      <c r="AX38" s="1165"/>
      <c r="AY38" s="1165"/>
      <c r="AZ38" s="1165"/>
      <c r="BA38" s="1165"/>
      <c r="BB38" s="1165"/>
      <c r="BC38" s="1165"/>
      <c r="BD38" s="1165"/>
      <c r="BE38" s="1165"/>
      <c r="BF38" s="1165"/>
      <c r="BG38" s="1165"/>
      <c r="BH38" s="1165"/>
      <c r="BI38" s="1165"/>
      <c r="BJ38" s="1165"/>
      <c r="BK38" s="1165"/>
      <c r="BL38" s="1165"/>
      <c r="BM38" s="1165"/>
      <c r="BN38" s="1166"/>
      <c r="BO38" s="1170" t="s">
        <v>2480</v>
      </c>
      <c r="BP38" s="1165"/>
      <c r="BQ38" s="1165"/>
      <c r="BR38" s="1165"/>
      <c r="BS38" s="1165"/>
      <c r="BT38" s="1165"/>
      <c r="BU38" s="1172"/>
    </row>
    <row r="39" spans="1:73" s="373" customFormat="1" ht="15" customHeight="1">
      <c r="A39" s="1167"/>
      <c r="B39" s="1168"/>
      <c r="C39" s="1168"/>
      <c r="D39" s="1168"/>
      <c r="E39" s="1168"/>
      <c r="F39" s="1168"/>
      <c r="G39" s="1168"/>
      <c r="H39" s="1168"/>
      <c r="I39" s="1168"/>
      <c r="J39" s="1169"/>
      <c r="K39" s="1171"/>
      <c r="L39" s="1168"/>
      <c r="M39" s="1168"/>
      <c r="N39" s="1168"/>
      <c r="O39" s="1168"/>
      <c r="P39" s="1168"/>
      <c r="Q39" s="1171"/>
      <c r="R39" s="1168"/>
      <c r="S39" s="1168"/>
      <c r="T39" s="1168"/>
      <c r="U39" s="1168"/>
      <c r="V39" s="1168"/>
      <c r="W39" s="1168"/>
      <c r="X39" s="1168"/>
      <c r="Y39" s="1168"/>
      <c r="Z39" s="1168"/>
      <c r="AA39" s="1168"/>
      <c r="AB39" s="1168"/>
      <c r="AC39" s="1168"/>
      <c r="AD39" s="1168"/>
      <c r="AE39" s="1168"/>
      <c r="AF39" s="1168"/>
      <c r="AG39" s="1168"/>
      <c r="AH39" s="1168"/>
      <c r="AI39" s="1168"/>
      <c r="AJ39" s="1168"/>
      <c r="AK39" s="1168"/>
      <c r="AL39" s="1168"/>
      <c r="AM39" s="1168"/>
      <c r="AN39" s="1168"/>
      <c r="AO39" s="1168"/>
      <c r="AP39" s="1168"/>
      <c r="AQ39" s="1168"/>
      <c r="AR39" s="1168"/>
      <c r="AS39" s="1168"/>
      <c r="AT39" s="1168"/>
      <c r="AU39" s="1168"/>
      <c r="AV39" s="1168"/>
      <c r="AW39" s="1168"/>
      <c r="AX39" s="1168"/>
      <c r="AY39" s="1168"/>
      <c r="AZ39" s="1168"/>
      <c r="BA39" s="1168"/>
      <c r="BB39" s="1168"/>
      <c r="BC39" s="1168"/>
      <c r="BD39" s="1168"/>
      <c r="BE39" s="1168"/>
      <c r="BF39" s="1168"/>
      <c r="BG39" s="1168"/>
      <c r="BH39" s="1168"/>
      <c r="BI39" s="1168"/>
      <c r="BJ39" s="1168"/>
      <c r="BK39" s="1168"/>
      <c r="BL39" s="1168"/>
      <c r="BM39" s="1168"/>
      <c r="BN39" s="1169"/>
      <c r="BO39" s="1171"/>
      <c r="BP39" s="1168"/>
      <c r="BQ39" s="1168"/>
      <c r="BR39" s="1168"/>
      <c r="BS39" s="1168"/>
      <c r="BT39" s="1168"/>
      <c r="BU39" s="1173"/>
    </row>
    <row r="40" spans="1:73" s="373" customFormat="1" ht="13.5" customHeight="1">
      <c r="A40" s="1007"/>
      <c r="B40" s="1008"/>
      <c r="C40" s="1008"/>
      <c r="D40" s="1008"/>
      <c r="E40" s="1008"/>
      <c r="F40" s="1008"/>
      <c r="G40" s="1008"/>
      <c r="H40" s="1008"/>
      <c r="I40" s="1008"/>
      <c r="J40" s="1008"/>
      <c r="K40" s="1019"/>
      <c r="L40" s="1005"/>
      <c r="M40" s="1005"/>
      <c r="N40" s="1005"/>
      <c r="O40" s="1005"/>
      <c r="P40" s="1058"/>
      <c r="Q40" s="374"/>
      <c r="R40" s="375"/>
      <c r="S40" s="375"/>
      <c r="T40" s="375"/>
      <c r="U40" s="375"/>
      <c r="V40" s="375"/>
      <c r="W40" s="375"/>
      <c r="X40" s="375"/>
      <c r="Y40" s="375"/>
      <c r="Z40" s="375"/>
      <c r="AA40" s="375"/>
      <c r="AB40" s="375"/>
      <c r="AC40" s="375"/>
      <c r="AD40" s="375"/>
      <c r="AE40" s="375"/>
      <c r="AF40" s="375"/>
      <c r="AG40" s="375"/>
      <c r="AH40" s="375"/>
      <c r="AI40" s="375"/>
      <c r="AJ40" s="375"/>
      <c r="AK40" s="376"/>
      <c r="AL40" s="376"/>
      <c r="AM40" s="376"/>
      <c r="AN40" s="376"/>
      <c r="AO40" s="376"/>
      <c r="AP40" s="376"/>
      <c r="AQ40" s="376"/>
      <c r="AR40" s="375"/>
      <c r="AS40" s="375"/>
      <c r="AT40" s="375"/>
      <c r="AU40" s="375"/>
      <c r="AV40" s="375"/>
      <c r="AW40" s="375"/>
      <c r="AX40" s="376"/>
      <c r="AY40" s="376"/>
      <c r="AZ40" s="376"/>
      <c r="BA40" s="376"/>
      <c r="BB40" s="376"/>
      <c r="BC40" s="376"/>
      <c r="BD40" s="376"/>
      <c r="BE40" s="375"/>
      <c r="BF40" s="375"/>
      <c r="BG40" s="375"/>
      <c r="BH40" s="375"/>
      <c r="BI40" s="375"/>
      <c r="BJ40" s="375"/>
      <c r="BK40" s="376"/>
      <c r="BL40" s="376"/>
      <c r="BM40" s="376"/>
      <c r="BN40" s="377"/>
      <c r="BO40" s="1005"/>
      <c r="BP40" s="1005"/>
      <c r="BQ40" s="1005"/>
      <c r="BR40" s="1005"/>
      <c r="BS40" s="1005"/>
      <c r="BT40" s="1005"/>
      <c r="BU40" s="1006"/>
    </row>
    <row r="41" spans="1:73" s="373" customFormat="1" ht="13.5" customHeight="1">
      <c r="A41" s="1055" t="s">
        <v>2501</v>
      </c>
      <c r="B41" s="1056"/>
      <c r="C41" s="1056"/>
      <c r="D41" s="1056"/>
      <c r="E41" s="1056"/>
      <c r="F41" s="1056"/>
      <c r="G41" s="1056"/>
      <c r="H41" s="1056"/>
      <c r="I41" s="1056"/>
      <c r="J41" s="1056"/>
      <c r="K41" s="1019"/>
      <c r="L41" s="1005"/>
      <c r="M41" s="1005"/>
      <c r="N41" s="1005"/>
      <c r="O41" s="1005"/>
      <c r="P41" s="1058"/>
      <c r="Q41" s="375"/>
      <c r="R41" s="378" t="s">
        <v>2609</v>
      </c>
      <c r="S41" s="375"/>
      <c r="T41" s="375"/>
      <c r="U41" s="375"/>
      <c r="V41" s="375"/>
      <c r="W41" s="375"/>
      <c r="X41" s="375"/>
      <c r="Y41" s="375"/>
      <c r="Z41" s="375"/>
      <c r="AA41" s="375"/>
      <c r="AB41" s="375"/>
      <c r="AC41" s="375"/>
      <c r="AD41" s="375"/>
      <c r="AE41" s="375"/>
      <c r="AF41" s="375"/>
      <c r="AG41" s="375"/>
      <c r="AH41" s="375"/>
      <c r="AI41" s="375"/>
      <c r="AJ41" s="375"/>
      <c r="AK41" s="375"/>
      <c r="AL41" s="375"/>
      <c r="AM41" s="375"/>
      <c r="AN41" s="375"/>
      <c r="AO41" s="375"/>
      <c r="AP41" s="375"/>
      <c r="AQ41" s="375"/>
      <c r="AR41" s="375"/>
      <c r="AS41" s="375"/>
      <c r="AT41" s="375"/>
      <c r="AU41" s="375"/>
      <c r="AV41" s="375"/>
      <c r="AW41" s="375"/>
      <c r="AX41" s="375"/>
      <c r="AY41" s="375"/>
      <c r="AZ41" s="375"/>
      <c r="BA41" s="375"/>
      <c r="BB41" s="375"/>
      <c r="BC41" s="375"/>
      <c r="BD41" s="375"/>
      <c r="BE41" s="375"/>
      <c r="BF41" s="375"/>
      <c r="BG41" s="375"/>
      <c r="BH41" s="375"/>
      <c r="BI41" s="375"/>
      <c r="BJ41" s="375"/>
      <c r="BK41" s="379"/>
      <c r="BL41" s="379"/>
      <c r="BM41" s="379"/>
      <c r="BN41" s="380"/>
      <c r="BO41" s="1005"/>
      <c r="BP41" s="1005"/>
      <c r="BQ41" s="1005"/>
      <c r="BR41" s="1005"/>
      <c r="BS41" s="1005"/>
      <c r="BT41" s="1005"/>
      <c r="BU41" s="1006"/>
    </row>
    <row r="42" spans="1:73" s="373" customFormat="1" ht="13.5" customHeight="1">
      <c r="A42" s="1007"/>
      <c r="B42" s="1008"/>
      <c r="C42" s="1008"/>
      <c r="D42" s="1008"/>
      <c r="E42" s="1008"/>
      <c r="F42" s="1008"/>
      <c r="G42" s="1008"/>
      <c r="H42" s="1008"/>
      <c r="I42" s="1008"/>
      <c r="J42" s="1008"/>
      <c r="K42" s="1019"/>
      <c r="L42" s="1005"/>
      <c r="M42" s="1005"/>
      <c r="N42" s="1005"/>
      <c r="O42" s="1005"/>
      <c r="P42" s="1058"/>
      <c r="Q42" s="374"/>
      <c r="R42" s="1081" t="s">
        <v>2503</v>
      </c>
      <c r="S42" s="1082"/>
      <c r="T42" s="1082"/>
      <c r="U42" s="1082"/>
      <c r="V42" s="1082"/>
      <c r="W42" s="1082"/>
      <c r="X42" s="1082"/>
      <c r="Y42" s="1082"/>
      <c r="Z42" s="1083"/>
      <c r="AA42" s="1140" t="s">
        <v>2504</v>
      </c>
      <c r="AB42" s="1082"/>
      <c r="AC42" s="1083"/>
      <c r="AD42" s="1091" t="s">
        <v>2505</v>
      </c>
      <c r="AE42" s="1092"/>
      <c r="AF42" s="1092"/>
      <c r="AG42" s="1092"/>
      <c r="AH42" s="1092"/>
      <c r="AI42" s="1092"/>
      <c r="AJ42" s="1092"/>
      <c r="AK42" s="1092"/>
      <c r="AL42" s="1092"/>
      <c r="AM42" s="1092"/>
      <c r="AN42" s="1092"/>
      <c r="AO42" s="1092"/>
      <c r="AP42" s="1092"/>
      <c r="AQ42" s="1092"/>
      <c r="AR42" s="1092"/>
      <c r="AS42" s="1092"/>
      <c r="AT42" s="1092"/>
      <c r="AU42" s="1092"/>
      <c r="AV42" s="1092"/>
      <c r="AW42" s="1092"/>
      <c r="AX42" s="1092"/>
      <c r="AY42" s="1092"/>
      <c r="AZ42" s="1092"/>
      <c r="BA42" s="1092"/>
      <c r="BB42" s="1092"/>
      <c r="BC42" s="1092"/>
      <c r="BD42" s="1092"/>
      <c r="BE42" s="1092"/>
      <c r="BF42" s="1092"/>
      <c r="BG42" s="1092"/>
      <c r="BH42" s="1092"/>
      <c r="BI42" s="1092"/>
      <c r="BJ42" s="1093"/>
      <c r="BK42" s="1140" t="s">
        <v>13</v>
      </c>
      <c r="BL42" s="1141"/>
      <c r="BM42" s="1145"/>
      <c r="BN42" s="377"/>
      <c r="BO42" s="1005"/>
      <c r="BP42" s="1005"/>
      <c r="BQ42" s="1005"/>
      <c r="BR42" s="1005"/>
      <c r="BS42" s="1005"/>
      <c r="BT42" s="1005"/>
      <c r="BU42" s="1006"/>
    </row>
    <row r="43" spans="1:73" s="373" customFormat="1" ht="13.5" customHeight="1">
      <c r="A43" s="1007"/>
      <c r="B43" s="1008"/>
      <c r="C43" s="1008"/>
      <c r="D43" s="1008"/>
      <c r="E43" s="1008"/>
      <c r="F43" s="1008"/>
      <c r="G43" s="1008"/>
      <c r="H43" s="1008"/>
      <c r="I43" s="1008"/>
      <c r="J43" s="1008"/>
      <c r="K43" s="1019"/>
      <c r="L43" s="1005"/>
      <c r="M43" s="1005"/>
      <c r="N43" s="1005"/>
      <c r="O43" s="1005"/>
      <c r="P43" s="1058"/>
      <c r="Q43" s="374"/>
      <c r="R43" s="1142"/>
      <c r="S43" s="1143"/>
      <c r="T43" s="1143"/>
      <c r="U43" s="1143"/>
      <c r="V43" s="1143"/>
      <c r="W43" s="1143"/>
      <c r="X43" s="1143"/>
      <c r="Y43" s="1143"/>
      <c r="Z43" s="1144"/>
      <c r="AA43" s="1142"/>
      <c r="AB43" s="1143"/>
      <c r="AC43" s="1144"/>
      <c r="AD43" s="1091" t="s">
        <v>2506</v>
      </c>
      <c r="AE43" s="1092"/>
      <c r="AF43" s="1092"/>
      <c r="AG43" s="1092"/>
      <c r="AH43" s="1092"/>
      <c r="AI43" s="1092"/>
      <c r="AJ43" s="1092"/>
      <c r="AK43" s="1092"/>
      <c r="AL43" s="1092"/>
      <c r="AM43" s="1092"/>
      <c r="AN43" s="1092"/>
      <c r="AO43" s="1093"/>
      <c r="AP43" s="1091" t="s">
        <v>2507</v>
      </c>
      <c r="AQ43" s="1092"/>
      <c r="AR43" s="1092"/>
      <c r="AS43" s="1092"/>
      <c r="AT43" s="1092"/>
      <c r="AU43" s="1092"/>
      <c r="AV43" s="1092"/>
      <c r="AW43" s="1092"/>
      <c r="AX43" s="1092"/>
      <c r="AY43" s="1092"/>
      <c r="AZ43" s="1092"/>
      <c r="BA43" s="1092"/>
      <c r="BB43" s="1092"/>
      <c r="BC43" s="1092"/>
      <c r="BD43" s="1093"/>
      <c r="BE43" s="1091" t="s">
        <v>2508</v>
      </c>
      <c r="BF43" s="1092"/>
      <c r="BG43" s="1092"/>
      <c r="BH43" s="1092"/>
      <c r="BI43" s="1092"/>
      <c r="BJ43" s="1093"/>
      <c r="BK43" s="1146"/>
      <c r="BL43" s="1147"/>
      <c r="BM43" s="1148"/>
      <c r="BN43" s="377"/>
      <c r="BO43" s="1005"/>
      <c r="BP43" s="1005"/>
      <c r="BQ43" s="1005"/>
      <c r="BR43" s="1005"/>
      <c r="BS43" s="1005"/>
      <c r="BT43" s="1005"/>
      <c r="BU43" s="1006"/>
    </row>
    <row r="44" spans="1:73" s="373" customFormat="1" ht="13.5" customHeight="1">
      <c r="A44" s="1007"/>
      <c r="B44" s="1008"/>
      <c r="C44" s="1008"/>
      <c r="D44" s="1008"/>
      <c r="E44" s="1008"/>
      <c r="F44" s="1008"/>
      <c r="G44" s="1008"/>
      <c r="H44" s="1008"/>
      <c r="I44" s="1008"/>
      <c r="J44" s="1008"/>
      <c r="K44" s="1019"/>
      <c r="L44" s="1005"/>
      <c r="M44" s="1005"/>
      <c r="N44" s="1005"/>
      <c r="O44" s="1005"/>
      <c r="P44" s="1058"/>
      <c r="Q44" s="374"/>
      <c r="R44" s="1142"/>
      <c r="S44" s="1143"/>
      <c r="T44" s="1143"/>
      <c r="U44" s="1143"/>
      <c r="V44" s="1143"/>
      <c r="W44" s="1143"/>
      <c r="X44" s="1143"/>
      <c r="Y44" s="1143"/>
      <c r="Z44" s="1144"/>
      <c r="AA44" s="1142"/>
      <c r="AB44" s="1143"/>
      <c r="AC44" s="1144"/>
      <c r="AD44" s="1081" t="s">
        <v>2509</v>
      </c>
      <c r="AE44" s="1082"/>
      <c r="AF44" s="1083"/>
      <c r="AG44" s="1081" t="s">
        <v>2510</v>
      </c>
      <c r="AH44" s="1082"/>
      <c r="AI44" s="1083"/>
      <c r="AJ44" s="1081" t="s">
        <v>2511</v>
      </c>
      <c r="AK44" s="1082"/>
      <c r="AL44" s="1083"/>
      <c r="AM44" s="1081" t="s">
        <v>2512</v>
      </c>
      <c r="AN44" s="1082"/>
      <c r="AO44" s="1083"/>
      <c r="AP44" s="1140" t="s">
        <v>2513</v>
      </c>
      <c r="AQ44" s="1141"/>
      <c r="AR44" s="1083"/>
      <c r="AS44" s="1140" t="s">
        <v>2514</v>
      </c>
      <c r="AT44" s="1141"/>
      <c r="AU44" s="1083"/>
      <c r="AV44" s="1140" t="s">
        <v>2515</v>
      </c>
      <c r="AW44" s="1141"/>
      <c r="AX44" s="1083"/>
      <c r="AY44" s="1140" t="s">
        <v>2516</v>
      </c>
      <c r="AZ44" s="1141"/>
      <c r="BA44" s="1083"/>
      <c r="BB44" s="1140" t="s">
        <v>2517</v>
      </c>
      <c r="BC44" s="1141"/>
      <c r="BD44" s="1083"/>
      <c r="BE44" s="1152" t="s">
        <v>2518</v>
      </c>
      <c r="BF44" s="1153"/>
      <c r="BG44" s="1154"/>
      <c r="BH44" s="1081" t="s">
        <v>2519</v>
      </c>
      <c r="BI44" s="1082"/>
      <c r="BJ44" s="1083"/>
      <c r="BK44" s="1146"/>
      <c r="BL44" s="1147"/>
      <c r="BM44" s="1148"/>
      <c r="BN44" s="377"/>
      <c r="BO44" s="1005"/>
      <c r="BP44" s="1005"/>
      <c r="BQ44" s="1005"/>
      <c r="BR44" s="1005"/>
      <c r="BS44" s="1005"/>
      <c r="BT44" s="1005"/>
      <c r="BU44" s="1006"/>
    </row>
    <row r="45" spans="1:73" s="373" customFormat="1" ht="13.5" customHeight="1">
      <c r="A45" s="1007"/>
      <c r="B45" s="1008"/>
      <c r="C45" s="1008"/>
      <c r="D45" s="1008"/>
      <c r="E45" s="1008"/>
      <c r="F45" s="1008"/>
      <c r="G45" s="1008"/>
      <c r="H45" s="1008"/>
      <c r="I45" s="1008"/>
      <c r="J45" s="1008"/>
      <c r="K45" s="1019"/>
      <c r="L45" s="1005"/>
      <c r="M45" s="1005"/>
      <c r="N45" s="1005"/>
      <c r="O45" s="1005"/>
      <c r="P45" s="1058"/>
      <c r="Q45" s="374"/>
      <c r="R45" s="1137"/>
      <c r="S45" s="1138"/>
      <c r="T45" s="1138"/>
      <c r="U45" s="1138"/>
      <c r="V45" s="1138"/>
      <c r="W45" s="1138"/>
      <c r="X45" s="1138"/>
      <c r="Y45" s="1138"/>
      <c r="Z45" s="1139"/>
      <c r="AA45" s="1137"/>
      <c r="AB45" s="1138"/>
      <c r="AC45" s="1139"/>
      <c r="AD45" s="1137"/>
      <c r="AE45" s="1138"/>
      <c r="AF45" s="1139"/>
      <c r="AG45" s="1137"/>
      <c r="AH45" s="1138"/>
      <c r="AI45" s="1139"/>
      <c r="AJ45" s="1137"/>
      <c r="AK45" s="1138"/>
      <c r="AL45" s="1139"/>
      <c r="AM45" s="1137"/>
      <c r="AN45" s="1138"/>
      <c r="AO45" s="1139"/>
      <c r="AP45" s="1137"/>
      <c r="AQ45" s="1138"/>
      <c r="AR45" s="1139"/>
      <c r="AS45" s="1137"/>
      <c r="AT45" s="1138"/>
      <c r="AU45" s="1139"/>
      <c r="AV45" s="1137"/>
      <c r="AW45" s="1138"/>
      <c r="AX45" s="1139"/>
      <c r="AY45" s="1137"/>
      <c r="AZ45" s="1138"/>
      <c r="BA45" s="1139"/>
      <c r="BB45" s="1137"/>
      <c r="BC45" s="1138"/>
      <c r="BD45" s="1139"/>
      <c r="BE45" s="1155"/>
      <c r="BF45" s="1156"/>
      <c r="BG45" s="1157"/>
      <c r="BH45" s="1137"/>
      <c r="BI45" s="1138"/>
      <c r="BJ45" s="1139"/>
      <c r="BK45" s="1149"/>
      <c r="BL45" s="1150"/>
      <c r="BM45" s="1151"/>
      <c r="BN45" s="377"/>
      <c r="BO45" s="1005"/>
      <c r="BP45" s="1005"/>
      <c r="BQ45" s="1005"/>
      <c r="BR45" s="1005"/>
      <c r="BS45" s="1005"/>
      <c r="BT45" s="1005"/>
      <c r="BU45" s="1006"/>
    </row>
    <row r="46" spans="1:73" s="373" customFormat="1" ht="13.5" customHeight="1">
      <c r="A46" s="1007"/>
      <c r="B46" s="1008"/>
      <c r="C46" s="1008"/>
      <c r="D46" s="1008"/>
      <c r="E46" s="1008"/>
      <c r="F46" s="1008"/>
      <c r="G46" s="1008"/>
      <c r="H46" s="1008"/>
      <c r="I46" s="1008"/>
      <c r="J46" s="1008"/>
      <c r="K46" s="1019"/>
      <c r="L46" s="1005"/>
      <c r="M46" s="1005"/>
      <c r="N46" s="1005"/>
      <c r="O46" s="1005"/>
      <c r="P46" s="1058"/>
      <c r="Q46" s="374"/>
      <c r="R46" s="1194" t="s">
        <v>2555</v>
      </c>
      <c r="S46" s="1126"/>
      <c r="T46" s="1126"/>
      <c r="U46" s="1126"/>
      <c r="V46" s="1126"/>
      <c r="W46" s="1126"/>
      <c r="X46" s="1126"/>
      <c r="Y46" s="1126"/>
      <c r="Z46" s="1127"/>
      <c r="AA46" s="1131">
        <v>0.25</v>
      </c>
      <c r="AB46" s="1132"/>
      <c r="AC46" s="1133"/>
      <c r="AD46" s="1104" t="s">
        <v>2571</v>
      </c>
      <c r="AE46" s="1105"/>
      <c r="AF46" s="1106"/>
      <c r="AG46" s="1098" t="s">
        <v>2571</v>
      </c>
      <c r="AH46" s="1099"/>
      <c r="AI46" s="1100"/>
      <c r="AJ46" s="1104" t="s">
        <v>2571</v>
      </c>
      <c r="AK46" s="1105"/>
      <c r="AL46" s="1106"/>
      <c r="AM46" s="1183">
        <v>1.1299999999999999</v>
      </c>
      <c r="AN46" s="1184"/>
      <c r="AO46" s="1185"/>
      <c r="AP46" s="1104" t="s">
        <v>2571</v>
      </c>
      <c r="AQ46" s="1105"/>
      <c r="AR46" s="1106"/>
      <c r="AS46" s="1098" t="s">
        <v>2571</v>
      </c>
      <c r="AT46" s="1099"/>
      <c r="AU46" s="1100"/>
      <c r="AV46" s="1098" t="s">
        <v>2571</v>
      </c>
      <c r="AW46" s="1099"/>
      <c r="AX46" s="1100"/>
      <c r="AY46" s="1098" t="s">
        <v>2571</v>
      </c>
      <c r="AZ46" s="1099"/>
      <c r="BA46" s="1100"/>
      <c r="BB46" s="1098" t="s">
        <v>2571</v>
      </c>
      <c r="BC46" s="1099"/>
      <c r="BD46" s="1100"/>
      <c r="BE46" s="1098" t="s">
        <v>2571</v>
      </c>
      <c r="BF46" s="1099"/>
      <c r="BG46" s="1100"/>
      <c r="BH46" s="1098" t="s">
        <v>2571</v>
      </c>
      <c r="BI46" s="1099"/>
      <c r="BJ46" s="1100"/>
      <c r="BK46" s="1116" t="s">
        <v>2521</v>
      </c>
      <c r="BL46" s="1117"/>
      <c r="BM46" s="1118"/>
      <c r="BN46" s="377"/>
      <c r="BO46" s="1005"/>
      <c r="BP46" s="1005"/>
      <c r="BQ46" s="1005"/>
      <c r="BR46" s="1005"/>
      <c r="BS46" s="1005"/>
      <c r="BT46" s="1005"/>
      <c r="BU46" s="1006"/>
    </row>
    <row r="47" spans="1:73" s="373" customFormat="1" ht="13.5" customHeight="1">
      <c r="A47" s="1007"/>
      <c r="B47" s="1008"/>
      <c r="C47" s="1008"/>
      <c r="D47" s="1008"/>
      <c r="E47" s="1008"/>
      <c r="F47" s="1008"/>
      <c r="G47" s="1008"/>
      <c r="H47" s="1008"/>
      <c r="I47" s="1008"/>
      <c r="J47" s="1008"/>
      <c r="K47" s="1019"/>
      <c r="L47" s="1005"/>
      <c r="M47" s="1005"/>
      <c r="N47" s="1005"/>
      <c r="O47" s="1005"/>
      <c r="P47" s="1058"/>
      <c r="Q47" s="374"/>
      <c r="R47" s="1128"/>
      <c r="S47" s="1129"/>
      <c r="T47" s="1129"/>
      <c r="U47" s="1129"/>
      <c r="V47" s="1129"/>
      <c r="W47" s="1129"/>
      <c r="X47" s="1129"/>
      <c r="Y47" s="1129"/>
      <c r="Z47" s="1130"/>
      <c r="AA47" s="1134"/>
      <c r="AB47" s="1135"/>
      <c r="AC47" s="1136"/>
      <c r="AD47" s="1107"/>
      <c r="AE47" s="1108"/>
      <c r="AF47" s="1109"/>
      <c r="AG47" s="1101"/>
      <c r="AH47" s="1102"/>
      <c r="AI47" s="1103"/>
      <c r="AJ47" s="1107"/>
      <c r="AK47" s="1108"/>
      <c r="AL47" s="1109"/>
      <c r="AM47" s="1186"/>
      <c r="AN47" s="1187"/>
      <c r="AO47" s="1188"/>
      <c r="AP47" s="1107"/>
      <c r="AQ47" s="1108"/>
      <c r="AR47" s="1109"/>
      <c r="AS47" s="1101"/>
      <c r="AT47" s="1102"/>
      <c r="AU47" s="1103"/>
      <c r="AV47" s="1101"/>
      <c r="AW47" s="1102"/>
      <c r="AX47" s="1103"/>
      <c r="AY47" s="1101"/>
      <c r="AZ47" s="1102"/>
      <c r="BA47" s="1103"/>
      <c r="BB47" s="1101"/>
      <c r="BC47" s="1102"/>
      <c r="BD47" s="1103"/>
      <c r="BE47" s="1101"/>
      <c r="BF47" s="1102"/>
      <c r="BG47" s="1103"/>
      <c r="BH47" s="1101"/>
      <c r="BI47" s="1102"/>
      <c r="BJ47" s="1103"/>
      <c r="BK47" s="1119"/>
      <c r="BL47" s="1120"/>
      <c r="BM47" s="1121"/>
      <c r="BN47" s="377"/>
      <c r="BO47" s="1005"/>
      <c r="BP47" s="1005"/>
      <c r="BQ47" s="1005"/>
      <c r="BR47" s="1005"/>
      <c r="BS47" s="1005"/>
      <c r="BT47" s="1005"/>
      <c r="BU47" s="1006"/>
    </row>
    <row r="48" spans="1:73" s="373" customFormat="1" ht="13.5" customHeight="1">
      <c r="A48" s="1007"/>
      <c r="B48" s="1008"/>
      <c r="C48" s="1008"/>
      <c r="D48" s="1008"/>
      <c r="E48" s="1008"/>
      <c r="F48" s="1008"/>
      <c r="G48" s="1008"/>
      <c r="H48" s="1008"/>
      <c r="I48" s="1008"/>
      <c r="J48" s="1008"/>
      <c r="K48" s="1019"/>
      <c r="L48" s="1005"/>
      <c r="M48" s="1005"/>
      <c r="N48" s="1005"/>
      <c r="O48" s="1005"/>
      <c r="P48" s="1058"/>
      <c r="Q48" s="374"/>
      <c r="R48" s="1194" t="s">
        <v>2556</v>
      </c>
      <c r="S48" s="1126"/>
      <c r="T48" s="1126"/>
      <c r="U48" s="1126"/>
      <c r="V48" s="1126"/>
      <c r="W48" s="1126"/>
      <c r="X48" s="1126"/>
      <c r="Y48" s="1126"/>
      <c r="Z48" s="1127"/>
      <c r="AA48" s="1131">
        <v>0.25</v>
      </c>
      <c r="AB48" s="1132"/>
      <c r="AC48" s="1133"/>
      <c r="AD48" s="1098" t="s">
        <v>2571</v>
      </c>
      <c r="AE48" s="1099"/>
      <c r="AF48" s="1100"/>
      <c r="AG48" s="1098" t="s">
        <v>2571</v>
      </c>
      <c r="AH48" s="1099"/>
      <c r="AI48" s="1100"/>
      <c r="AJ48" s="1183">
        <v>0.19</v>
      </c>
      <c r="AK48" s="1184"/>
      <c r="AL48" s="1185"/>
      <c r="AM48" s="1183">
        <v>0.19</v>
      </c>
      <c r="AN48" s="1184"/>
      <c r="AO48" s="1185"/>
      <c r="AP48" s="1098" t="s">
        <v>2571</v>
      </c>
      <c r="AQ48" s="1099"/>
      <c r="AR48" s="1100"/>
      <c r="AS48" s="1098" t="s">
        <v>2571</v>
      </c>
      <c r="AT48" s="1099"/>
      <c r="AU48" s="1100"/>
      <c r="AV48" s="1098" t="s">
        <v>2571</v>
      </c>
      <c r="AW48" s="1099"/>
      <c r="AX48" s="1100"/>
      <c r="AY48" s="1098" t="s">
        <v>2571</v>
      </c>
      <c r="AZ48" s="1099"/>
      <c r="BA48" s="1100"/>
      <c r="BB48" s="1098" t="s">
        <v>2571</v>
      </c>
      <c r="BC48" s="1099"/>
      <c r="BD48" s="1100"/>
      <c r="BE48" s="1098" t="s">
        <v>2571</v>
      </c>
      <c r="BF48" s="1099"/>
      <c r="BG48" s="1100"/>
      <c r="BH48" s="1098" t="s">
        <v>2571</v>
      </c>
      <c r="BI48" s="1099"/>
      <c r="BJ48" s="1100"/>
      <c r="BK48" s="1119"/>
      <c r="BL48" s="1120"/>
      <c r="BM48" s="1121"/>
      <c r="BN48" s="377"/>
      <c r="BO48" s="1005"/>
      <c r="BP48" s="1005"/>
      <c r="BQ48" s="1005"/>
      <c r="BR48" s="1005"/>
      <c r="BS48" s="1005"/>
      <c r="BT48" s="1005"/>
      <c r="BU48" s="1006"/>
    </row>
    <row r="49" spans="1:99" s="373" customFormat="1" ht="13.5" customHeight="1">
      <c r="A49" s="1007"/>
      <c r="B49" s="1008"/>
      <c r="C49" s="1008"/>
      <c r="D49" s="1008"/>
      <c r="E49" s="1008"/>
      <c r="F49" s="1008"/>
      <c r="G49" s="1008"/>
      <c r="H49" s="1008"/>
      <c r="I49" s="1008"/>
      <c r="J49" s="1008"/>
      <c r="K49" s="1019"/>
      <c r="L49" s="1005"/>
      <c r="M49" s="1005"/>
      <c r="N49" s="1005"/>
      <c r="O49" s="1005"/>
      <c r="P49" s="1058"/>
      <c r="Q49" s="374"/>
      <c r="R49" s="1128"/>
      <c r="S49" s="1129"/>
      <c r="T49" s="1129"/>
      <c r="U49" s="1129"/>
      <c r="V49" s="1129"/>
      <c r="W49" s="1129"/>
      <c r="X49" s="1129"/>
      <c r="Y49" s="1129"/>
      <c r="Z49" s="1130"/>
      <c r="AA49" s="1134"/>
      <c r="AB49" s="1135"/>
      <c r="AC49" s="1136"/>
      <c r="AD49" s="1101"/>
      <c r="AE49" s="1102"/>
      <c r="AF49" s="1103"/>
      <c r="AG49" s="1101"/>
      <c r="AH49" s="1102"/>
      <c r="AI49" s="1103"/>
      <c r="AJ49" s="1186"/>
      <c r="AK49" s="1187"/>
      <c r="AL49" s="1188"/>
      <c r="AM49" s="1186"/>
      <c r="AN49" s="1187"/>
      <c r="AO49" s="1188"/>
      <c r="AP49" s="1101"/>
      <c r="AQ49" s="1102"/>
      <c r="AR49" s="1103"/>
      <c r="AS49" s="1101"/>
      <c r="AT49" s="1102"/>
      <c r="AU49" s="1103"/>
      <c r="AV49" s="1101"/>
      <c r="AW49" s="1102"/>
      <c r="AX49" s="1103"/>
      <c r="AY49" s="1101"/>
      <c r="AZ49" s="1102"/>
      <c r="BA49" s="1103"/>
      <c r="BB49" s="1101"/>
      <c r="BC49" s="1102"/>
      <c r="BD49" s="1103"/>
      <c r="BE49" s="1101"/>
      <c r="BF49" s="1102"/>
      <c r="BG49" s="1103"/>
      <c r="BH49" s="1101"/>
      <c r="BI49" s="1102"/>
      <c r="BJ49" s="1103"/>
      <c r="BK49" s="1119"/>
      <c r="BL49" s="1120"/>
      <c r="BM49" s="1121"/>
      <c r="BN49" s="377"/>
      <c r="BO49" s="1005"/>
      <c r="BP49" s="1005"/>
      <c r="BQ49" s="1005"/>
      <c r="BR49" s="1005"/>
      <c r="BS49" s="1005"/>
      <c r="BT49" s="1005"/>
      <c r="BU49" s="1006"/>
    </row>
    <row r="50" spans="1:99" s="373" customFormat="1" ht="13.5" customHeight="1">
      <c r="A50" s="381"/>
      <c r="B50" s="382"/>
      <c r="C50" s="382"/>
      <c r="D50" s="382"/>
      <c r="E50" s="382"/>
      <c r="F50" s="382"/>
      <c r="G50" s="382"/>
      <c r="H50" s="382"/>
      <c r="I50" s="382"/>
      <c r="J50" s="382"/>
      <c r="K50" s="383"/>
      <c r="L50" s="384"/>
      <c r="M50" s="384"/>
      <c r="N50" s="384"/>
      <c r="O50" s="384"/>
      <c r="P50" s="385"/>
      <c r="Q50" s="374"/>
      <c r="R50" s="1125" t="s">
        <v>2557</v>
      </c>
      <c r="S50" s="1189"/>
      <c r="T50" s="1189"/>
      <c r="U50" s="1189"/>
      <c r="V50" s="1189"/>
      <c r="W50" s="1189"/>
      <c r="X50" s="1189"/>
      <c r="Y50" s="1189"/>
      <c r="Z50" s="1190"/>
      <c r="AA50" s="1131">
        <v>0.25</v>
      </c>
      <c r="AB50" s="1132"/>
      <c r="AC50" s="1133"/>
      <c r="AD50" s="1098" t="s">
        <v>2571</v>
      </c>
      <c r="AE50" s="1099"/>
      <c r="AF50" s="1100"/>
      <c r="AG50" s="1098" t="s">
        <v>2571</v>
      </c>
      <c r="AH50" s="1099"/>
      <c r="AI50" s="1100"/>
      <c r="AJ50" s="1098" t="s">
        <v>2571</v>
      </c>
      <c r="AK50" s="1099"/>
      <c r="AL50" s="1100"/>
      <c r="AM50" s="1183">
        <v>0.2</v>
      </c>
      <c r="AN50" s="1184"/>
      <c r="AO50" s="1185"/>
      <c r="AP50" s="1098" t="s">
        <v>2571</v>
      </c>
      <c r="AQ50" s="1099"/>
      <c r="AR50" s="1100"/>
      <c r="AS50" s="1098" t="s">
        <v>2571</v>
      </c>
      <c r="AT50" s="1099"/>
      <c r="AU50" s="1100"/>
      <c r="AV50" s="1098" t="s">
        <v>2571</v>
      </c>
      <c r="AW50" s="1099"/>
      <c r="AX50" s="1100"/>
      <c r="AY50" s="1098" t="s">
        <v>2571</v>
      </c>
      <c r="AZ50" s="1099"/>
      <c r="BA50" s="1100"/>
      <c r="BB50" s="1098" t="s">
        <v>2571</v>
      </c>
      <c r="BC50" s="1099"/>
      <c r="BD50" s="1100"/>
      <c r="BE50" s="1098" t="s">
        <v>2571</v>
      </c>
      <c r="BF50" s="1099"/>
      <c r="BG50" s="1100"/>
      <c r="BH50" s="1098" t="s">
        <v>2571</v>
      </c>
      <c r="BI50" s="1099"/>
      <c r="BJ50" s="1100"/>
      <c r="BK50" s="1119"/>
      <c r="BL50" s="1120"/>
      <c r="BM50" s="1121"/>
      <c r="BN50" s="377"/>
      <c r="BO50" s="384"/>
      <c r="BP50" s="384"/>
      <c r="BQ50" s="384"/>
      <c r="BR50" s="384"/>
      <c r="BS50" s="384"/>
      <c r="BT50" s="384"/>
      <c r="BU50" s="386"/>
    </row>
    <row r="51" spans="1:99" s="373" customFormat="1" ht="13.5" customHeight="1">
      <c r="A51" s="381"/>
      <c r="B51" s="382"/>
      <c r="C51" s="382"/>
      <c r="D51" s="382"/>
      <c r="E51" s="382"/>
      <c r="F51" s="382"/>
      <c r="G51" s="382"/>
      <c r="H51" s="382"/>
      <c r="I51" s="382"/>
      <c r="J51" s="382"/>
      <c r="K51" s="383"/>
      <c r="L51" s="384"/>
      <c r="M51" s="384"/>
      <c r="N51" s="384"/>
      <c r="O51" s="384"/>
      <c r="P51" s="385"/>
      <c r="Q51" s="374"/>
      <c r="R51" s="1191"/>
      <c r="S51" s="1192"/>
      <c r="T51" s="1192"/>
      <c r="U51" s="1192"/>
      <c r="V51" s="1192"/>
      <c r="W51" s="1192"/>
      <c r="X51" s="1192"/>
      <c r="Y51" s="1192"/>
      <c r="Z51" s="1193"/>
      <c r="AA51" s="1134"/>
      <c r="AB51" s="1135"/>
      <c r="AC51" s="1136"/>
      <c r="AD51" s="1107" t="s">
        <v>2571</v>
      </c>
      <c r="AE51" s="1108"/>
      <c r="AF51" s="1109"/>
      <c r="AG51" s="1101" t="s">
        <v>2571</v>
      </c>
      <c r="AH51" s="1102"/>
      <c r="AI51" s="1103"/>
      <c r="AJ51" s="1107" t="s">
        <v>2571</v>
      </c>
      <c r="AK51" s="1108"/>
      <c r="AL51" s="1109"/>
      <c r="AM51" s="1113">
        <v>0.2</v>
      </c>
      <c r="AN51" s="1114"/>
      <c r="AO51" s="1115"/>
      <c r="AP51" s="1107" t="s">
        <v>2571</v>
      </c>
      <c r="AQ51" s="1108"/>
      <c r="AR51" s="1109"/>
      <c r="AS51" s="1101" t="s">
        <v>2571</v>
      </c>
      <c r="AT51" s="1102"/>
      <c r="AU51" s="1103"/>
      <c r="AV51" s="1101" t="s">
        <v>2571</v>
      </c>
      <c r="AW51" s="1102"/>
      <c r="AX51" s="1103"/>
      <c r="AY51" s="1101" t="s">
        <v>2571</v>
      </c>
      <c r="AZ51" s="1102"/>
      <c r="BA51" s="1103"/>
      <c r="BB51" s="1101" t="s">
        <v>2571</v>
      </c>
      <c r="BC51" s="1102"/>
      <c r="BD51" s="1103"/>
      <c r="BE51" s="1101" t="s">
        <v>2571</v>
      </c>
      <c r="BF51" s="1102"/>
      <c r="BG51" s="1103"/>
      <c r="BH51" s="1101" t="s">
        <v>2571</v>
      </c>
      <c r="BI51" s="1102"/>
      <c r="BJ51" s="1103"/>
      <c r="BK51" s="1122"/>
      <c r="BL51" s="1123"/>
      <c r="BM51" s="1124"/>
      <c r="BN51" s="377"/>
      <c r="BO51" s="384"/>
      <c r="BP51" s="384"/>
      <c r="BQ51" s="384"/>
      <c r="BR51" s="384"/>
      <c r="BS51" s="384"/>
      <c r="BT51" s="384"/>
      <c r="BU51" s="386"/>
    </row>
    <row r="52" spans="1:99" s="373" customFormat="1" ht="13.5" customHeight="1">
      <c r="A52" s="1007"/>
      <c r="B52" s="1008"/>
      <c r="C52" s="1008"/>
      <c r="D52" s="1008"/>
      <c r="E52" s="1008"/>
      <c r="F52" s="1008"/>
      <c r="G52" s="1008"/>
      <c r="H52" s="1008"/>
      <c r="I52" s="1008"/>
      <c r="J52" s="1008"/>
      <c r="K52" s="1019"/>
      <c r="L52" s="1005"/>
      <c r="M52" s="1005"/>
      <c r="N52" s="1005"/>
      <c r="O52" s="1005"/>
      <c r="P52" s="1058"/>
      <c r="Q52" s="374"/>
      <c r="R52" s="375" t="s">
        <v>2558</v>
      </c>
      <c r="S52" s="375"/>
      <c r="T52" s="375"/>
      <c r="U52" s="375"/>
      <c r="V52" s="375"/>
      <c r="W52" s="375"/>
      <c r="X52" s="375"/>
      <c r="Y52" s="375"/>
      <c r="Z52" s="375"/>
      <c r="AA52" s="375"/>
      <c r="AB52" s="375"/>
      <c r="AC52" s="375"/>
      <c r="AD52" s="375"/>
      <c r="AE52" s="375"/>
      <c r="AF52" s="375"/>
      <c r="AG52" s="375"/>
      <c r="AH52" s="375"/>
      <c r="AI52" s="375"/>
      <c r="AJ52" s="375"/>
      <c r="AK52" s="376"/>
      <c r="AL52" s="376"/>
      <c r="AM52" s="376"/>
      <c r="AN52" s="376"/>
      <c r="AO52" s="376"/>
      <c r="AP52" s="376"/>
      <c r="AQ52" s="376"/>
      <c r="AR52" s="375"/>
      <c r="AS52" s="375"/>
      <c r="AT52" s="375"/>
      <c r="AU52" s="375"/>
      <c r="AV52" s="375"/>
      <c r="AW52" s="375"/>
      <c r="AX52" s="376"/>
      <c r="AY52" s="376"/>
      <c r="AZ52" s="376"/>
      <c r="BA52" s="376"/>
      <c r="BB52" s="376"/>
      <c r="BC52" s="376"/>
      <c r="BD52" s="376"/>
      <c r="BE52" s="375"/>
      <c r="BF52" s="375"/>
      <c r="BG52" s="375"/>
      <c r="BH52" s="375"/>
      <c r="BI52" s="375"/>
      <c r="BJ52" s="375"/>
      <c r="BK52" s="376"/>
      <c r="BL52" s="376"/>
      <c r="BM52" s="376"/>
      <c r="BN52" s="377"/>
      <c r="BO52" s="1005"/>
      <c r="BP52" s="1005"/>
      <c r="BQ52" s="1005"/>
      <c r="BR52" s="1005"/>
      <c r="BS52" s="1005"/>
      <c r="BT52" s="1005"/>
      <c r="BU52" s="1006"/>
    </row>
    <row r="53" spans="1:99" s="373" customFormat="1" ht="13.5" customHeight="1">
      <c r="A53" s="381"/>
      <c r="B53" s="382"/>
      <c r="C53" s="382"/>
      <c r="D53" s="382"/>
      <c r="E53" s="382"/>
      <c r="F53" s="382"/>
      <c r="G53" s="382"/>
      <c r="H53" s="382"/>
      <c r="I53" s="382"/>
      <c r="J53" s="382"/>
      <c r="K53" s="383"/>
      <c r="L53" s="384"/>
      <c r="M53" s="384"/>
      <c r="N53" s="384"/>
      <c r="O53" s="384"/>
      <c r="P53" s="385"/>
      <c r="Q53" s="374"/>
      <c r="R53" s="375"/>
      <c r="S53" s="375"/>
      <c r="T53" s="375"/>
      <c r="U53" s="375"/>
      <c r="V53" s="375"/>
      <c r="W53" s="375"/>
      <c r="X53" s="375"/>
      <c r="Y53" s="375"/>
      <c r="Z53" s="375"/>
      <c r="AA53" s="375"/>
      <c r="AB53" s="375"/>
      <c r="AC53" s="375"/>
      <c r="AD53" s="375"/>
      <c r="AE53" s="375"/>
      <c r="AF53" s="375"/>
      <c r="AG53" s="375"/>
      <c r="AH53" s="375"/>
      <c r="AI53" s="375"/>
      <c r="AJ53" s="375"/>
      <c r="AK53" s="376"/>
      <c r="AL53" s="376"/>
      <c r="AM53" s="376"/>
      <c r="AN53" s="376"/>
      <c r="AO53" s="376"/>
      <c r="AP53" s="376"/>
      <c r="AQ53" s="376"/>
      <c r="AR53" s="375"/>
      <c r="AS53" s="375"/>
      <c r="AT53" s="375"/>
      <c r="AU53" s="375"/>
      <c r="AV53" s="375"/>
      <c r="AW53" s="375"/>
      <c r="AX53" s="376"/>
      <c r="AY53" s="376"/>
      <c r="AZ53" s="376"/>
      <c r="BA53" s="376"/>
      <c r="BB53" s="376"/>
      <c r="BC53" s="376"/>
      <c r="BD53" s="376"/>
      <c r="BE53" s="375"/>
      <c r="BF53" s="375"/>
      <c r="BG53" s="375"/>
      <c r="BH53" s="375"/>
      <c r="BI53" s="375"/>
      <c r="BJ53" s="375"/>
      <c r="BK53" s="376"/>
      <c r="BL53" s="376"/>
      <c r="BM53" s="376"/>
      <c r="BN53" s="377"/>
      <c r="BO53" s="384"/>
      <c r="BP53" s="384"/>
      <c r="BQ53" s="384"/>
      <c r="BR53" s="384"/>
      <c r="BS53" s="384"/>
      <c r="BT53" s="384"/>
      <c r="BU53" s="386"/>
    </row>
    <row r="54" spans="1:99" s="373" customFormat="1" ht="13.5" customHeight="1">
      <c r="A54" s="1055" t="s">
        <v>2523</v>
      </c>
      <c r="B54" s="1056"/>
      <c r="C54" s="1056"/>
      <c r="D54" s="1056"/>
      <c r="E54" s="1056"/>
      <c r="F54" s="1056"/>
      <c r="G54" s="1056"/>
      <c r="H54" s="1056"/>
      <c r="I54" s="1056"/>
      <c r="J54" s="1056"/>
      <c r="K54" s="1087"/>
      <c r="L54" s="1088"/>
      <c r="M54" s="1088"/>
      <c r="N54" s="1088"/>
      <c r="O54" s="1088"/>
      <c r="P54" s="1089"/>
      <c r="Q54" s="387"/>
      <c r="R54" s="1090" t="s">
        <v>2524</v>
      </c>
      <c r="S54" s="1090"/>
      <c r="T54" s="1090"/>
      <c r="U54" s="1090"/>
      <c r="V54" s="1090"/>
      <c r="W54" s="1090"/>
      <c r="X54" s="1090"/>
      <c r="Y54" s="1090"/>
      <c r="Z54" s="1090"/>
      <c r="AA54" s="1053" t="s">
        <v>2525</v>
      </c>
      <c r="AB54" s="1053"/>
      <c r="AC54" s="1053"/>
      <c r="AD54" s="1053"/>
      <c r="AE54" s="1053"/>
      <c r="AF54" s="1053"/>
      <c r="AG54" s="1097" t="s">
        <v>2526</v>
      </c>
      <c r="AH54" s="1097"/>
      <c r="AI54" s="1097"/>
      <c r="AJ54" s="1097"/>
      <c r="AK54" s="1097"/>
      <c r="AL54" s="1097"/>
      <c r="AM54" s="1090" t="s">
        <v>2527</v>
      </c>
      <c r="AN54" s="1090"/>
      <c r="AO54" s="1090"/>
      <c r="AP54" s="1090"/>
      <c r="AQ54" s="1090"/>
      <c r="AR54" s="1090"/>
      <c r="AS54" s="1090" t="s">
        <v>2528</v>
      </c>
      <c r="AT54" s="1090"/>
      <c r="AU54" s="1090"/>
      <c r="AV54" s="1090"/>
      <c r="AW54" s="1090"/>
      <c r="AX54" s="1090"/>
      <c r="AY54" s="1090" t="s">
        <v>2529</v>
      </c>
      <c r="AZ54" s="1090"/>
      <c r="BA54" s="1090"/>
      <c r="BB54" s="1090"/>
      <c r="BC54" s="1090"/>
      <c r="BD54" s="1090"/>
      <c r="BE54" s="1090" t="s">
        <v>13</v>
      </c>
      <c r="BF54" s="1090"/>
      <c r="BG54" s="1090"/>
      <c r="BH54" s="1090"/>
      <c r="BI54" s="1090"/>
      <c r="BJ54" s="1090"/>
      <c r="BK54" s="1090"/>
      <c r="BL54" s="1090"/>
      <c r="BM54" s="1090"/>
      <c r="BN54" s="377"/>
      <c r="BO54" s="384"/>
      <c r="BP54" s="384"/>
      <c r="BQ54" s="384"/>
      <c r="BR54" s="384"/>
      <c r="BS54" s="384"/>
      <c r="BT54" s="384"/>
      <c r="BU54" s="386"/>
      <c r="BX54" s="1091" t="s">
        <v>2537</v>
      </c>
      <c r="BY54" s="1092"/>
      <c r="BZ54" s="1092"/>
      <c r="CA54" s="1092"/>
      <c r="CB54" s="1092"/>
      <c r="CC54" s="1093"/>
      <c r="CD54" s="1065" t="s">
        <v>2559</v>
      </c>
      <c r="CE54" s="1066"/>
      <c r="CF54" s="1066"/>
      <c r="CG54" s="1066"/>
      <c r="CH54" s="1066"/>
      <c r="CI54" s="1067"/>
      <c r="CJ54" s="1094" t="s">
        <v>2540</v>
      </c>
      <c r="CK54" s="1095"/>
      <c r="CL54" s="1095"/>
      <c r="CM54" s="1095"/>
      <c r="CN54" s="1095"/>
      <c r="CO54" s="1096"/>
      <c r="CP54" s="1065" t="s">
        <v>2541</v>
      </c>
      <c r="CQ54" s="1066"/>
      <c r="CR54" s="1066"/>
      <c r="CS54" s="1066"/>
      <c r="CT54" s="1066"/>
      <c r="CU54" s="1067"/>
    </row>
    <row r="55" spans="1:99" s="373" customFormat="1" ht="13.5" customHeight="1">
      <c r="A55" s="1007"/>
      <c r="B55" s="1008"/>
      <c r="C55" s="1008"/>
      <c r="D55" s="1008"/>
      <c r="E55" s="1008"/>
      <c r="F55" s="1008"/>
      <c r="G55" s="1008"/>
      <c r="H55" s="1008"/>
      <c r="I55" s="1008"/>
      <c r="J55" s="1008"/>
      <c r="K55" s="1071">
        <f>AY55</f>
        <v>1.3</v>
      </c>
      <c r="L55" s="1072"/>
      <c r="M55" s="1072"/>
      <c r="N55" s="1072"/>
      <c r="O55" s="1072"/>
      <c r="P55" s="1073"/>
      <c r="Q55" s="387"/>
      <c r="R55" s="1074" t="s">
        <v>2560</v>
      </c>
      <c r="S55" s="1074"/>
      <c r="T55" s="1074"/>
      <c r="U55" s="1074"/>
      <c r="V55" s="1074"/>
      <c r="W55" s="1074"/>
      <c r="X55" s="1074"/>
      <c r="Y55" s="1074"/>
      <c r="Z55" s="1074"/>
      <c r="AA55" s="1075">
        <v>1.3</v>
      </c>
      <c r="AB55" s="1075"/>
      <c r="AC55" s="1075"/>
      <c r="AD55" s="1075"/>
      <c r="AE55" s="1075"/>
      <c r="AF55" s="1075"/>
      <c r="AG55" s="1076">
        <v>1.2</v>
      </c>
      <c r="AH55" s="1076"/>
      <c r="AI55" s="1076"/>
      <c r="AJ55" s="1076"/>
      <c r="AK55" s="1076"/>
      <c r="AL55" s="1076"/>
      <c r="AM55" s="1077">
        <v>1</v>
      </c>
      <c r="AN55" s="1077"/>
      <c r="AO55" s="1077"/>
      <c r="AP55" s="1077"/>
      <c r="AQ55" s="1077"/>
      <c r="AR55" s="1077"/>
      <c r="AS55" s="1075">
        <v>1.1000000000000001</v>
      </c>
      <c r="AT55" s="1075"/>
      <c r="AU55" s="1075"/>
      <c r="AV55" s="1075"/>
      <c r="AW55" s="1075"/>
      <c r="AX55" s="1075"/>
      <c r="AY55" s="1075">
        <v>1.3</v>
      </c>
      <c r="AZ55" s="1075"/>
      <c r="BA55" s="1075"/>
      <c r="BB55" s="1075"/>
      <c r="BC55" s="1075"/>
      <c r="BD55" s="1075"/>
      <c r="BE55" s="1075" t="s">
        <v>2561</v>
      </c>
      <c r="BF55" s="1075"/>
      <c r="BG55" s="1075"/>
      <c r="BH55" s="1075"/>
      <c r="BI55" s="1075"/>
      <c r="BJ55" s="1075"/>
      <c r="BK55" s="1075"/>
      <c r="BL55" s="1075"/>
      <c r="BM55" s="1075"/>
      <c r="BN55" s="377"/>
      <c r="BO55" s="384"/>
      <c r="BP55" s="384"/>
      <c r="BQ55" s="384"/>
      <c r="BR55" s="384"/>
      <c r="BS55" s="384"/>
      <c r="BT55" s="384"/>
      <c r="BU55" s="386"/>
      <c r="BX55" s="1062">
        <v>0.25</v>
      </c>
      <c r="BY55" s="1063"/>
      <c r="BZ55" s="1063"/>
      <c r="CA55" s="1063"/>
      <c r="CB55" s="1063"/>
      <c r="CC55" s="1064"/>
      <c r="CD55" s="1059">
        <f>AA61</f>
        <v>1</v>
      </c>
      <c r="CE55" s="1060"/>
      <c r="CF55" s="1060"/>
      <c r="CG55" s="1060"/>
      <c r="CH55" s="1060"/>
      <c r="CI55" s="1061"/>
      <c r="CJ55" s="1084"/>
      <c r="CK55" s="1085"/>
      <c r="CL55" s="1085"/>
      <c r="CM55" s="1085"/>
      <c r="CN55" s="1085"/>
      <c r="CO55" s="1086"/>
      <c r="CP55" s="1059"/>
      <c r="CQ55" s="1060"/>
      <c r="CR55" s="1060"/>
      <c r="CS55" s="1060"/>
      <c r="CT55" s="1060"/>
      <c r="CU55" s="1061"/>
    </row>
    <row r="56" spans="1:99" s="373" customFormat="1" ht="13.5" customHeight="1">
      <c r="A56" s="381"/>
      <c r="B56" s="382"/>
      <c r="C56" s="382"/>
      <c r="D56" s="382"/>
      <c r="E56" s="382"/>
      <c r="F56" s="382"/>
      <c r="G56" s="382"/>
      <c r="H56" s="382"/>
      <c r="I56" s="382"/>
      <c r="J56" s="382"/>
      <c r="K56" s="383"/>
      <c r="L56" s="384"/>
      <c r="M56" s="384"/>
      <c r="N56" s="384"/>
      <c r="O56" s="384"/>
      <c r="P56" s="385"/>
      <c r="Q56" s="374"/>
      <c r="R56" s="375"/>
      <c r="S56" s="375"/>
      <c r="T56" s="375"/>
      <c r="U56" s="375"/>
      <c r="V56" s="375"/>
      <c r="W56" s="375"/>
      <c r="X56" s="375"/>
      <c r="Y56" s="375"/>
      <c r="Z56" s="375"/>
      <c r="AA56" s="375"/>
      <c r="AB56" s="375"/>
      <c r="AC56" s="375"/>
      <c r="AD56" s="375"/>
      <c r="AE56" s="375"/>
      <c r="AF56" s="375"/>
      <c r="AG56" s="375"/>
      <c r="AH56" s="375"/>
      <c r="AI56" s="375"/>
      <c r="AJ56" s="375"/>
      <c r="AK56" s="376"/>
      <c r="AL56" s="376"/>
      <c r="AM56" s="376"/>
      <c r="AN56" s="376"/>
      <c r="AO56" s="376"/>
      <c r="AP56" s="376"/>
      <c r="AQ56" s="376"/>
      <c r="AR56" s="375"/>
      <c r="AS56" s="375"/>
      <c r="AT56" s="375"/>
      <c r="AU56" s="375"/>
      <c r="AV56" s="375"/>
      <c r="AW56" s="375"/>
      <c r="AX56" s="376"/>
      <c r="AY56" s="376"/>
      <c r="AZ56" s="376"/>
      <c r="BA56" s="376"/>
      <c r="BB56" s="376"/>
      <c r="BC56" s="376"/>
      <c r="BD56" s="376"/>
      <c r="BE56" s="375"/>
      <c r="BF56" s="375"/>
      <c r="BG56" s="375"/>
      <c r="BH56" s="375"/>
      <c r="BI56" s="375"/>
      <c r="BJ56" s="375"/>
      <c r="BK56" s="376"/>
      <c r="BL56" s="376"/>
      <c r="BM56" s="376"/>
      <c r="BN56" s="377"/>
      <c r="BO56" s="384"/>
      <c r="BP56" s="384"/>
      <c r="BQ56" s="384"/>
      <c r="BR56" s="384"/>
      <c r="BS56" s="384"/>
      <c r="BT56" s="384"/>
      <c r="BU56" s="386"/>
      <c r="BX56" s="1062">
        <v>0.5</v>
      </c>
      <c r="BY56" s="1063"/>
      <c r="BZ56" s="1063"/>
      <c r="CA56" s="1063"/>
      <c r="CB56" s="1063"/>
      <c r="CC56" s="1064"/>
      <c r="CD56" s="1059">
        <f>AG61</f>
        <v>1.19</v>
      </c>
      <c r="CE56" s="1060"/>
      <c r="CF56" s="1060"/>
      <c r="CG56" s="1060"/>
      <c r="CH56" s="1060"/>
      <c r="CI56" s="1061"/>
      <c r="CJ56" s="1084">
        <f>CD56-CD55</f>
        <v>0.18999999999999995</v>
      </c>
      <c r="CK56" s="1085"/>
      <c r="CL56" s="1085"/>
      <c r="CM56" s="1085"/>
      <c r="CN56" s="1085"/>
      <c r="CO56" s="1086"/>
      <c r="CP56" s="1059"/>
      <c r="CQ56" s="1060"/>
      <c r="CR56" s="1060"/>
      <c r="CS56" s="1060"/>
      <c r="CT56" s="1060"/>
      <c r="CU56" s="1061"/>
    </row>
    <row r="57" spans="1:99" s="373" customFormat="1" ht="13.5" customHeight="1">
      <c r="A57" s="1055" t="s">
        <v>2532</v>
      </c>
      <c r="B57" s="1056"/>
      <c r="C57" s="1056"/>
      <c r="D57" s="1056"/>
      <c r="E57" s="1056"/>
      <c r="F57" s="1056"/>
      <c r="G57" s="1056"/>
      <c r="H57" s="1056"/>
      <c r="I57" s="1056"/>
      <c r="J57" s="1056"/>
      <c r="K57" s="1087"/>
      <c r="L57" s="1088"/>
      <c r="M57" s="1088"/>
      <c r="N57" s="1088"/>
      <c r="O57" s="1088"/>
      <c r="P57" s="1089"/>
      <c r="Q57" s="387"/>
      <c r="R57" s="1090" t="s">
        <v>2533</v>
      </c>
      <c r="S57" s="1090"/>
      <c r="T57" s="1090"/>
      <c r="U57" s="1090"/>
      <c r="V57" s="1090"/>
      <c r="W57" s="1090"/>
      <c r="X57" s="1090"/>
      <c r="Y57" s="1090"/>
      <c r="Z57" s="1090"/>
      <c r="AA57" s="1053" t="s">
        <v>2534</v>
      </c>
      <c r="AB57" s="1053"/>
      <c r="AC57" s="1053"/>
      <c r="AD57" s="1053"/>
      <c r="AE57" s="1053"/>
      <c r="AF57" s="1053"/>
      <c r="AG57" s="1053"/>
      <c r="AH57" s="1053"/>
      <c r="AI57" s="1053"/>
      <c r="AJ57" s="1053"/>
      <c r="AK57" s="1053"/>
      <c r="AL57" s="1053"/>
      <c r="AM57" s="1053"/>
      <c r="AN57" s="1053"/>
      <c r="AO57" s="1053"/>
      <c r="AP57" s="1090" t="s">
        <v>2535</v>
      </c>
      <c r="AQ57" s="1090"/>
      <c r="AR57" s="1090"/>
      <c r="AS57" s="1090"/>
      <c r="AT57" s="1090"/>
      <c r="AU57" s="1090"/>
      <c r="AV57" s="1090"/>
      <c r="AW57" s="1090"/>
      <c r="AX57" s="1090"/>
      <c r="AY57" s="1090"/>
      <c r="AZ57" s="1090"/>
      <c r="BA57" s="1090"/>
      <c r="BB57" s="1090"/>
      <c r="BC57" s="1090"/>
      <c r="BD57" s="1090"/>
      <c r="BE57" s="1090" t="s">
        <v>13</v>
      </c>
      <c r="BF57" s="1090"/>
      <c r="BG57" s="1090"/>
      <c r="BH57" s="1090"/>
      <c r="BI57" s="1090"/>
      <c r="BJ57" s="1090"/>
      <c r="BK57" s="1090"/>
      <c r="BL57" s="1090"/>
      <c r="BM57" s="1090"/>
      <c r="BN57" s="377"/>
      <c r="BO57" s="384"/>
      <c r="BP57" s="384"/>
      <c r="BQ57" s="384"/>
      <c r="BR57" s="384"/>
      <c r="BS57" s="384"/>
      <c r="BT57" s="384"/>
      <c r="BU57" s="386"/>
      <c r="BX57" s="1062">
        <v>1</v>
      </c>
      <c r="BY57" s="1063"/>
      <c r="BZ57" s="1063"/>
      <c r="CA57" s="1063"/>
      <c r="CB57" s="1063"/>
      <c r="CC57" s="1064"/>
      <c r="CD57" s="1059">
        <f>AM61</f>
        <v>1.3</v>
      </c>
      <c r="CE57" s="1060"/>
      <c r="CF57" s="1060"/>
      <c r="CG57" s="1060"/>
      <c r="CH57" s="1060"/>
      <c r="CI57" s="1061"/>
      <c r="CJ57" s="1084">
        <f>CD57-CD56</f>
        <v>0.1100000000000001</v>
      </c>
      <c r="CK57" s="1085"/>
      <c r="CL57" s="1085"/>
      <c r="CM57" s="1085"/>
      <c r="CN57" s="1085"/>
      <c r="CO57" s="1086"/>
      <c r="CP57" s="1059"/>
      <c r="CQ57" s="1060"/>
      <c r="CR57" s="1060"/>
      <c r="CS57" s="1060"/>
      <c r="CT57" s="1060"/>
      <c r="CU57" s="1061"/>
    </row>
    <row r="58" spans="1:99" s="373" customFormat="1" ht="13.5" customHeight="1">
      <c r="A58" s="1007"/>
      <c r="B58" s="1008"/>
      <c r="C58" s="1008"/>
      <c r="D58" s="1008"/>
      <c r="E58" s="1008"/>
      <c r="F58" s="1008"/>
      <c r="G58" s="1008"/>
      <c r="H58" s="1008"/>
      <c r="I58" s="1008"/>
      <c r="J58" s="1008"/>
      <c r="K58" s="1071">
        <f>AA58</f>
        <v>1.07</v>
      </c>
      <c r="L58" s="1072"/>
      <c r="M58" s="1072"/>
      <c r="N58" s="1072"/>
      <c r="O58" s="1072"/>
      <c r="P58" s="1073"/>
      <c r="Q58" s="387"/>
      <c r="R58" s="1074" t="s">
        <v>2560</v>
      </c>
      <c r="S58" s="1074"/>
      <c r="T58" s="1074"/>
      <c r="U58" s="1074"/>
      <c r="V58" s="1074"/>
      <c r="W58" s="1074"/>
      <c r="X58" s="1074"/>
      <c r="Y58" s="1074"/>
      <c r="Z58" s="1074"/>
      <c r="AA58" s="1077">
        <v>1.07</v>
      </c>
      <c r="AB58" s="1077"/>
      <c r="AC58" s="1077"/>
      <c r="AD58" s="1077"/>
      <c r="AE58" s="1077"/>
      <c r="AF58" s="1077"/>
      <c r="AG58" s="1077"/>
      <c r="AH58" s="1077"/>
      <c r="AI58" s="1077"/>
      <c r="AJ58" s="1077"/>
      <c r="AK58" s="1077"/>
      <c r="AL58" s="1077"/>
      <c r="AM58" s="1077"/>
      <c r="AN58" s="1077"/>
      <c r="AO58" s="1077"/>
      <c r="AP58" s="1076">
        <v>1</v>
      </c>
      <c r="AQ58" s="1076"/>
      <c r="AR58" s="1076"/>
      <c r="AS58" s="1076"/>
      <c r="AT58" s="1076"/>
      <c r="AU58" s="1076"/>
      <c r="AV58" s="1076"/>
      <c r="AW58" s="1076"/>
      <c r="AX58" s="1076"/>
      <c r="AY58" s="1076"/>
      <c r="AZ58" s="1076"/>
      <c r="BA58" s="1076"/>
      <c r="BB58" s="1076"/>
      <c r="BC58" s="1076"/>
      <c r="BD58" s="1076"/>
      <c r="BE58" s="1075"/>
      <c r="BF58" s="1075"/>
      <c r="BG58" s="1075"/>
      <c r="BH58" s="1075"/>
      <c r="BI58" s="1075"/>
      <c r="BJ58" s="1075"/>
      <c r="BK58" s="1075"/>
      <c r="BL58" s="1075"/>
      <c r="BM58" s="1075"/>
      <c r="BN58" s="377"/>
      <c r="BO58" s="384"/>
      <c r="BP58" s="384"/>
      <c r="BQ58" s="384"/>
      <c r="BR58" s="384"/>
      <c r="BS58" s="384"/>
      <c r="BT58" s="384"/>
      <c r="BU58" s="386"/>
      <c r="BX58" s="1062">
        <v>2</v>
      </c>
      <c r="BY58" s="1063"/>
      <c r="BZ58" s="1063"/>
      <c r="CA58" s="1063"/>
      <c r="CB58" s="1063"/>
      <c r="CC58" s="1064"/>
      <c r="CD58" s="1059">
        <f>AS61</f>
        <v>2.4700000000000002</v>
      </c>
      <c r="CE58" s="1060"/>
      <c r="CF58" s="1060"/>
      <c r="CG58" s="1060"/>
      <c r="CH58" s="1060"/>
      <c r="CI58" s="1061"/>
      <c r="CJ58" s="1084">
        <f>CD58-CD57</f>
        <v>1.1700000000000002</v>
      </c>
      <c r="CK58" s="1085"/>
      <c r="CL58" s="1085"/>
      <c r="CM58" s="1085"/>
      <c r="CN58" s="1085"/>
      <c r="CO58" s="1086"/>
      <c r="CP58" s="1059">
        <f>CJ58</f>
        <v>1.1700000000000002</v>
      </c>
      <c r="CQ58" s="1060"/>
      <c r="CR58" s="1060"/>
      <c r="CS58" s="1060"/>
      <c r="CT58" s="1060"/>
      <c r="CU58" s="1061"/>
    </row>
    <row r="59" spans="1:99" s="373" customFormat="1" ht="13.5" customHeight="1">
      <c r="A59" s="381"/>
      <c r="B59" s="382"/>
      <c r="C59" s="382"/>
      <c r="D59" s="382"/>
      <c r="E59" s="382"/>
      <c r="F59" s="382"/>
      <c r="G59" s="382"/>
      <c r="H59" s="382"/>
      <c r="I59" s="382"/>
      <c r="J59" s="382"/>
      <c r="K59" s="383"/>
      <c r="L59" s="384"/>
      <c r="M59" s="384"/>
      <c r="N59" s="384"/>
      <c r="O59" s="384"/>
      <c r="P59" s="385"/>
      <c r="Q59" s="374"/>
      <c r="R59" s="375"/>
      <c r="S59" s="375"/>
      <c r="T59" s="375"/>
      <c r="U59" s="375"/>
      <c r="V59" s="375"/>
      <c r="W59" s="375"/>
      <c r="X59" s="375"/>
      <c r="Y59" s="375"/>
      <c r="Z59" s="375"/>
      <c r="AA59" s="375"/>
      <c r="AB59" s="375"/>
      <c r="AC59" s="375"/>
      <c r="AD59" s="375"/>
      <c r="AE59" s="375"/>
      <c r="AF59" s="375"/>
      <c r="AG59" s="375"/>
      <c r="AH59" s="375"/>
      <c r="AI59" s="375"/>
      <c r="AJ59" s="375"/>
      <c r="AK59" s="376"/>
      <c r="AL59" s="376"/>
      <c r="AM59" s="376"/>
      <c r="AN59" s="376"/>
      <c r="AO59" s="376"/>
      <c r="AP59" s="376"/>
      <c r="AQ59" s="376"/>
      <c r="AR59" s="375"/>
      <c r="AS59" s="375"/>
      <c r="AT59" s="375"/>
      <c r="AU59" s="375"/>
      <c r="AV59" s="375"/>
      <c r="AW59" s="375"/>
      <c r="AX59" s="376"/>
      <c r="AY59" s="376"/>
      <c r="AZ59" s="376"/>
      <c r="BA59" s="376"/>
      <c r="BB59" s="376"/>
      <c r="BC59" s="376"/>
      <c r="BD59" s="376"/>
      <c r="BE59" s="375"/>
      <c r="BF59" s="375"/>
      <c r="BG59" s="375"/>
      <c r="BH59" s="375"/>
      <c r="BI59" s="375"/>
      <c r="BJ59" s="375"/>
      <c r="BK59" s="376"/>
      <c r="BL59" s="376"/>
      <c r="BM59" s="376"/>
      <c r="BN59" s="377"/>
      <c r="BO59" s="384"/>
      <c r="BP59" s="384"/>
      <c r="BQ59" s="384"/>
      <c r="BR59" s="384"/>
      <c r="BS59" s="384"/>
      <c r="BT59" s="384"/>
      <c r="BU59" s="386"/>
      <c r="BX59" s="1062">
        <v>3</v>
      </c>
      <c r="BY59" s="1063"/>
      <c r="BZ59" s="1063"/>
      <c r="CA59" s="1063"/>
      <c r="CB59" s="1063"/>
      <c r="CC59" s="1064"/>
      <c r="CD59" s="1065"/>
      <c r="CE59" s="1066"/>
      <c r="CF59" s="1066"/>
      <c r="CG59" s="1066"/>
      <c r="CH59" s="1066"/>
      <c r="CI59" s="1067"/>
      <c r="CJ59" s="1068"/>
      <c r="CK59" s="1069"/>
      <c r="CL59" s="1069"/>
      <c r="CM59" s="1069"/>
      <c r="CN59" s="1069"/>
      <c r="CO59" s="1070"/>
      <c r="CP59" s="1065">
        <f>CJ60/2</f>
        <v>0.84499999999999997</v>
      </c>
      <c r="CQ59" s="1066"/>
      <c r="CR59" s="1066"/>
      <c r="CS59" s="1066"/>
      <c r="CT59" s="1066"/>
      <c r="CU59" s="1067"/>
    </row>
    <row r="60" spans="1:99" s="373" customFormat="1" ht="13.5" customHeight="1">
      <c r="A60" s="1055" t="s">
        <v>2536</v>
      </c>
      <c r="B60" s="1056"/>
      <c r="C60" s="1056"/>
      <c r="D60" s="1056"/>
      <c r="E60" s="1056"/>
      <c r="F60" s="1056"/>
      <c r="G60" s="1056"/>
      <c r="H60" s="1056"/>
      <c r="I60" s="1056"/>
      <c r="J60" s="1056"/>
      <c r="K60" s="1087"/>
      <c r="L60" s="1088"/>
      <c r="M60" s="1088"/>
      <c r="N60" s="1088"/>
      <c r="O60" s="1088"/>
      <c r="P60" s="1089"/>
      <c r="Q60" s="387"/>
      <c r="R60" s="1090" t="s">
        <v>2537</v>
      </c>
      <c r="S60" s="1090"/>
      <c r="T60" s="1090"/>
      <c r="U60" s="1090"/>
      <c r="V60" s="1090"/>
      <c r="W60" s="1090"/>
      <c r="X60" s="1090"/>
      <c r="Y60" s="1090"/>
      <c r="Z60" s="1090"/>
      <c r="AA60" s="1053">
        <v>0.25</v>
      </c>
      <c r="AB60" s="1053"/>
      <c r="AC60" s="1053"/>
      <c r="AD60" s="1053"/>
      <c r="AE60" s="1053"/>
      <c r="AF60" s="1053"/>
      <c r="AG60" s="1053">
        <v>0.5</v>
      </c>
      <c r="AH60" s="1053"/>
      <c r="AI60" s="1053"/>
      <c r="AJ60" s="1053"/>
      <c r="AK60" s="1053"/>
      <c r="AL60" s="1053"/>
      <c r="AM60" s="1053">
        <v>1</v>
      </c>
      <c r="AN60" s="1053"/>
      <c r="AO60" s="1053"/>
      <c r="AP60" s="1053"/>
      <c r="AQ60" s="1053"/>
      <c r="AR60" s="1053"/>
      <c r="AS60" s="1053">
        <v>2</v>
      </c>
      <c r="AT60" s="1053"/>
      <c r="AU60" s="1053"/>
      <c r="AV60" s="1053"/>
      <c r="AW60" s="1053"/>
      <c r="AX60" s="1053"/>
      <c r="AY60" s="1053">
        <v>4</v>
      </c>
      <c r="AZ60" s="1053"/>
      <c r="BA60" s="1053"/>
      <c r="BB60" s="1053"/>
      <c r="BC60" s="1053"/>
      <c r="BD60" s="1053"/>
      <c r="BE60" s="1081" t="s">
        <v>2538</v>
      </c>
      <c r="BF60" s="1082"/>
      <c r="BG60" s="1082"/>
      <c r="BH60" s="1082"/>
      <c r="BI60" s="1082"/>
      <c r="BJ60" s="1082"/>
      <c r="BK60" s="1082"/>
      <c r="BL60" s="1082"/>
      <c r="BM60" s="1083"/>
      <c r="BN60" s="377"/>
      <c r="BO60" s="384"/>
      <c r="BP60" s="384"/>
      <c r="BQ60" s="384"/>
      <c r="BR60" s="384"/>
      <c r="BS60" s="384"/>
      <c r="BT60" s="384"/>
      <c r="BU60" s="386"/>
      <c r="BX60" s="1062">
        <v>4</v>
      </c>
      <c r="BY60" s="1063"/>
      <c r="BZ60" s="1063"/>
      <c r="CA60" s="1063"/>
      <c r="CB60" s="1063"/>
      <c r="CC60" s="1064"/>
      <c r="CD60" s="1059">
        <f>AY61</f>
        <v>4.16</v>
      </c>
      <c r="CE60" s="1060"/>
      <c r="CF60" s="1060"/>
      <c r="CG60" s="1060"/>
      <c r="CH60" s="1060"/>
      <c r="CI60" s="1061"/>
      <c r="CJ60" s="1084">
        <f>CD60-CD58</f>
        <v>1.69</v>
      </c>
      <c r="CK60" s="1085"/>
      <c r="CL60" s="1085"/>
      <c r="CM60" s="1085"/>
      <c r="CN60" s="1085"/>
      <c r="CO60" s="1086"/>
      <c r="CP60" s="1059">
        <f>CP59</f>
        <v>0.84499999999999997</v>
      </c>
      <c r="CQ60" s="1060"/>
      <c r="CR60" s="1060"/>
      <c r="CS60" s="1060"/>
      <c r="CT60" s="1060"/>
      <c r="CU60" s="1061"/>
    </row>
    <row r="61" spans="1:99" s="373" customFormat="1" ht="13.5" customHeight="1">
      <c r="A61" s="1007"/>
      <c r="B61" s="1008"/>
      <c r="C61" s="1008"/>
      <c r="D61" s="1008"/>
      <c r="E61" s="1008"/>
      <c r="F61" s="1008"/>
      <c r="G61" s="1008"/>
      <c r="H61" s="1008"/>
      <c r="I61" s="1008"/>
      <c r="J61" s="1008"/>
      <c r="K61" s="1071">
        <f>IF($CE$4&gt;=5,($CE$4-4)*BE61+AY61,IF($CE$4&gt;=4,AY61,IF($CE$4&gt;=3,AS61+BE61,IF($CE$4&gt;=2,AS61,IF($CE$4&gt;=1,AM61,IF($CE$4&gt;=0.5,AG61,AA61))))))</f>
        <v>1.3</v>
      </c>
      <c r="L61" s="1072"/>
      <c r="M61" s="1072"/>
      <c r="N61" s="1072"/>
      <c r="O61" s="1072"/>
      <c r="P61" s="1073"/>
      <c r="Q61" s="387"/>
      <c r="R61" s="1074" t="s">
        <v>2560</v>
      </c>
      <c r="S61" s="1074"/>
      <c r="T61" s="1074"/>
      <c r="U61" s="1074"/>
      <c r="V61" s="1074"/>
      <c r="W61" s="1074"/>
      <c r="X61" s="1074"/>
      <c r="Y61" s="1074"/>
      <c r="Z61" s="1074"/>
      <c r="AA61" s="1075">
        <v>1</v>
      </c>
      <c r="AB61" s="1075"/>
      <c r="AC61" s="1075"/>
      <c r="AD61" s="1075"/>
      <c r="AE61" s="1075"/>
      <c r="AF61" s="1075"/>
      <c r="AG61" s="1076">
        <v>1.19</v>
      </c>
      <c r="AH61" s="1076"/>
      <c r="AI61" s="1076"/>
      <c r="AJ61" s="1076"/>
      <c r="AK61" s="1076"/>
      <c r="AL61" s="1076"/>
      <c r="AM61" s="1077">
        <v>1.3</v>
      </c>
      <c r="AN61" s="1077"/>
      <c r="AO61" s="1077"/>
      <c r="AP61" s="1077"/>
      <c r="AQ61" s="1077"/>
      <c r="AR61" s="1077"/>
      <c r="AS61" s="1075">
        <v>2.4700000000000002</v>
      </c>
      <c r="AT61" s="1075"/>
      <c r="AU61" s="1075"/>
      <c r="AV61" s="1075"/>
      <c r="AW61" s="1075"/>
      <c r="AX61" s="1075"/>
      <c r="AY61" s="1076">
        <v>4.16</v>
      </c>
      <c r="AZ61" s="1076"/>
      <c r="BA61" s="1076"/>
      <c r="BB61" s="1076"/>
      <c r="BC61" s="1076"/>
      <c r="BD61" s="1076"/>
      <c r="BE61" s="1078">
        <v>0.8</v>
      </c>
      <c r="BF61" s="1079"/>
      <c r="BG61" s="1079"/>
      <c r="BH61" s="1079"/>
      <c r="BI61" s="1079"/>
      <c r="BJ61" s="1079"/>
      <c r="BK61" s="1079"/>
      <c r="BL61" s="1079"/>
      <c r="BM61" s="1080"/>
      <c r="BN61" s="377"/>
      <c r="BO61" s="1019" t="str">
        <f>IF($CL$4="","","2구간")</f>
        <v/>
      </c>
      <c r="BP61" s="1005"/>
      <c r="BQ61" s="1005"/>
      <c r="BR61" s="1005"/>
      <c r="BS61" s="1005"/>
      <c r="BT61" s="1005"/>
      <c r="BU61" s="1054"/>
    </row>
    <row r="62" spans="1:99" s="373" customFormat="1" ht="13.5" customHeight="1">
      <c r="A62" s="381"/>
      <c r="B62" s="382"/>
      <c r="C62" s="382"/>
      <c r="D62" s="382"/>
      <c r="E62" s="382"/>
      <c r="F62" s="382"/>
      <c r="G62" s="382"/>
      <c r="H62" s="382"/>
      <c r="I62" s="382"/>
      <c r="J62" s="382"/>
      <c r="K62" s="383"/>
      <c r="L62" s="384"/>
      <c r="M62" s="384"/>
      <c r="N62" s="384"/>
      <c r="O62" s="384"/>
      <c r="P62" s="385"/>
      <c r="Q62" s="374"/>
      <c r="R62" s="390"/>
      <c r="S62" s="375"/>
      <c r="T62" s="375"/>
      <c r="U62" s="375"/>
      <c r="V62" s="375"/>
      <c r="W62" s="375"/>
      <c r="X62" s="375"/>
      <c r="Y62" s="375"/>
      <c r="Z62" s="375"/>
      <c r="AA62" s="375"/>
      <c r="AB62" s="375"/>
      <c r="AC62" s="375"/>
      <c r="AD62" s="375"/>
      <c r="AE62" s="375"/>
      <c r="AF62" s="375"/>
      <c r="AG62" s="375"/>
      <c r="AH62" s="375"/>
      <c r="AI62" s="375"/>
      <c r="AJ62" s="375"/>
      <c r="AK62" s="376"/>
      <c r="AL62" s="376"/>
      <c r="AM62" s="376"/>
      <c r="AN62" s="376"/>
      <c r="AO62" s="376"/>
      <c r="AP62" s="376"/>
      <c r="AQ62" s="376"/>
      <c r="AR62" s="375"/>
      <c r="AS62" s="375"/>
      <c r="AT62" s="375"/>
      <c r="AU62" s="375"/>
      <c r="AV62" s="375"/>
      <c r="AW62" s="375"/>
      <c r="AX62" s="376"/>
      <c r="AY62" s="376"/>
      <c r="AZ62" s="376"/>
      <c r="BA62" s="376"/>
      <c r="BB62" s="376"/>
      <c r="BC62" s="376"/>
      <c r="BD62" s="376"/>
      <c r="BE62" s="375"/>
      <c r="BF62" s="375"/>
      <c r="BG62" s="375"/>
      <c r="BH62" s="375"/>
      <c r="BI62" s="375"/>
      <c r="BJ62" s="375"/>
      <c r="BK62" s="376"/>
      <c r="BL62" s="376"/>
      <c r="BM62" s="376"/>
      <c r="BN62" s="377"/>
      <c r="BO62" s="384"/>
      <c r="BP62" s="384"/>
      <c r="BQ62" s="384"/>
      <c r="BR62" s="384"/>
      <c r="BS62" s="384"/>
      <c r="BT62" s="384"/>
      <c r="BU62" s="386"/>
    </row>
    <row r="63" spans="1:99" s="373" customFormat="1" ht="13.5" customHeight="1">
      <c r="A63" s="1055" t="s">
        <v>2544</v>
      </c>
      <c r="B63" s="1056"/>
      <c r="C63" s="1056"/>
      <c r="D63" s="1056"/>
      <c r="E63" s="1056"/>
      <c r="F63" s="1056"/>
      <c r="G63" s="1056"/>
      <c r="H63" s="1056"/>
      <c r="I63" s="1056"/>
      <c r="J63" s="1056"/>
      <c r="K63" s="1057"/>
      <c r="L63" s="1005"/>
      <c r="M63" s="1005"/>
      <c r="N63" s="1005"/>
      <c r="O63" s="1005"/>
      <c r="P63" s="1058"/>
      <c r="Q63" s="374"/>
      <c r="R63" s="375"/>
      <c r="S63" s="375"/>
      <c r="T63" s="375"/>
      <c r="U63" s="375"/>
      <c r="V63" s="375"/>
      <c r="W63" s="375"/>
      <c r="X63" s="375"/>
      <c r="Y63" s="375"/>
      <c r="Z63" s="375"/>
      <c r="AA63" s="375"/>
      <c r="AB63" s="375"/>
      <c r="AC63" s="375"/>
      <c r="AD63" s="375"/>
      <c r="AE63" s="375"/>
      <c r="AF63" s="375"/>
      <c r="AG63" s="375"/>
      <c r="AH63" s="375"/>
      <c r="AI63" s="375"/>
      <c r="AJ63" s="375"/>
      <c r="AK63" s="376"/>
      <c r="AL63" s="376"/>
      <c r="AM63" s="376"/>
      <c r="AN63" s="376"/>
      <c r="AO63" s="376"/>
      <c r="AP63" s="376"/>
      <c r="AQ63" s="376"/>
      <c r="AR63" s="375"/>
      <c r="AS63" s="375"/>
      <c r="AT63" s="375"/>
      <c r="AU63" s="375"/>
      <c r="AV63" s="375"/>
      <c r="AW63" s="375"/>
      <c r="AX63" s="376"/>
      <c r="AY63" s="376"/>
      <c r="AZ63" s="376"/>
      <c r="BA63" s="376"/>
      <c r="BB63" s="376"/>
      <c r="BC63" s="376"/>
      <c r="BD63" s="376"/>
      <c r="BE63" s="375"/>
      <c r="BF63" s="375"/>
      <c r="BG63" s="375"/>
      <c r="BH63" s="375"/>
      <c r="BI63" s="375"/>
      <c r="BJ63" s="375"/>
      <c r="BK63" s="376"/>
      <c r="BL63" s="376"/>
      <c r="BM63" s="376"/>
      <c r="BN63" s="377"/>
      <c r="BO63" s="384"/>
      <c r="BP63" s="384"/>
      <c r="BQ63" s="384"/>
      <c r="BR63" s="384"/>
      <c r="BS63" s="384"/>
      <c r="BT63" s="384"/>
      <c r="BU63" s="386"/>
    </row>
    <row r="64" spans="1:99" s="373" customFormat="1" ht="13.5" customHeight="1">
      <c r="A64" s="1044" t="s">
        <v>2549</v>
      </c>
      <c r="B64" s="1045"/>
      <c r="C64" s="1045"/>
      <c r="D64" s="1045"/>
      <c r="E64" s="1045"/>
      <c r="F64" s="1045"/>
      <c r="G64" s="1045"/>
      <c r="H64" s="1045"/>
      <c r="I64" s="1045"/>
      <c r="J64" s="1045"/>
      <c r="K64" s="1046">
        <f>AW64</f>
        <v>0</v>
      </c>
      <c r="L64" s="1047"/>
      <c r="M64" s="1047"/>
      <c r="N64" s="1047"/>
      <c r="O64" s="1047"/>
      <c r="P64" s="1048"/>
      <c r="Q64" s="387"/>
      <c r="R64" s="393" t="s">
        <v>2546</v>
      </c>
      <c r="S64" s="401" t="s">
        <v>2550</v>
      </c>
      <c r="T64" s="1050">
        <v>0</v>
      </c>
      <c r="U64" s="1050"/>
      <c r="V64" s="1050"/>
      <c r="W64" s="398" t="s">
        <v>2552</v>
      </c>
      <c r="X64" s="1050">
        <v>0</v>
      </c>
      <c r="Y64" s="1050"/>
      <c r="Z64" s="1050"/>
      <c r="AA64" s="398" t="s">
        <v>2552</v>
      </c>
      <c r="AB64" s="1050">
        <v>0</v>
      </c>
      <c r="AC64" s="1050"/>
      <c r="AD64" s="1050"/>
      <c r="AE64" s="398" t="s">
        <v>2552</v>
      </c>
      <c r="AF64" s="1050">
        <v>0</v>
      </c>
      <c r="AG64" s="1050"/>
      <c r="AH64" s="1050"/>
      <c r="AI64" s="401" t="s">
        <v>2551</v>
      </c>
      <c r="AJ64" s="394" t="s">
        <v>2547</v>
      </c>
      <c r="AK64" s="1051">
        <f>K55</f>
        <v>1.3</v>
      </c>
      <c r="AL64" s="1050"/>
      <c r="AM64" s="1050"/>
      <c r="AN64" s="394" t="s">
        <v>2547</v>
      </c>
      <c r="AO64" s="1051">
        <f>K58</f>
        <v>1.07</v>
      </c>
      <c r="AP64" s="1050"/>
      <c r="AQ64" s="1050"/>
      <c r="AR64" s="394" t="s">
        <v>2547</v>
      </c>
      <c r="AS64" s="1051">
        <f>K61</f>
        <v>1.3</v>
      </c>
      <c r="AT64" s="1050"/>
      <c r="AU64" s="1050"/>
      <c r="AV64" s="393" t="s">
        <v>2548</v>
      </c>
      <c r="AW64" s="1052">
        <f>ROUNDDOWN((T64+X64+AB64+AF64)*AK64*AO64*AS64,2)</f>
        <v>0</v>
      </c>
      <c r="AX64" s="1052"/>
      <c r="AY64" s="1052"/>
      <c r="AZ64" s="1052"/>
      <c r="BA64" s="397"/>
      <c r="BB64" s="397"/>
      <c r="BC64" s="397"/>
      <c r="BD64" s="398"/>
      <c r="BE64" s="398"/>
      <c r="BF64" s="397"/>
      <c r="BG64" s="397"/>
      <c r="BH64" s="397"/>
      <c r="BI64" s="398"/>
      <c r="BJ64" s="398"/>
      <c r="BK64" s="398"/>
      <c r="BL64" s="397"/>
      <c r="BM64" s="397"/>
      <c r="BN64" s="377"/>
      <c r="BO64" s="1005"/>
      <c r="BP64" s="1005"/>
      <c r="BQ64" s="1005"/>
      <c r="BR64" s="1005"/>
      <c r="BS64" s="1005"/>
      <c r="BT64" s="1005"/>
      <c r="BU64" s="1006"/>
    </row>
    <row r="65" spans="1:73" s="373" customFormat="1" ht="13.5" customHeight="1">
      <c r="A65" s="1044" t="s">
        <v>2553</v>
      </c>
      <c r="B65" s="1045"/>
      <c r="C65" s="1045"/>
      <c r="D65" s="1045"/>
      <c r="E65" s="1045"/>
      <c r="F65" s="1045"/>
      <c r="G65" s="1045"/>
      <c r="H65" s="1045"/>
      <c r="I65" s="1045"/>
      <c r="J65" s="1045"/>
      <c r="K65" s="1046">
        <f>AO65</f>
        <v>0.34</v>
      </c>
      <c r="L65" s="1047"/>
      <c r="M65" s="1047"/>
      <c r="N65" s="1047"/>
      <c r="O65" s="1047"/>
      <c r="P65" s="1048"/>
      <c r="Q65" s="387"/>
      <c r="R65" s="393" t="s">
        <v>2546</v>
      </c>
      <c r="S65" s="403" t="s">
        <v>2550</v>
      </c>
      <c r="T65" s="1050">
        <v>0</v>
      </c>
      <c r="U65" s="1050"/>
      <c r="V65" s="1050"/>
      <c r="W65" s="403" t="s">
        <v>2552</v>
      </c>
      <c r="X65" s="1050">
        <f>AJ48</f>
        <v>0.19</v>
      </c>
      <c r="Y65" s="1050"/>
      <c r="Z65" s="1050"/>
      <c r="AA65" s="403" t="s">
        <v>2551</v>
      </c>
      <c r="AB65" s="394" t="s">
        <v>2547</v>
      </c>
      <c r="AC65" s="1051">
        <f>K55</f>
        <v>1.3</v>
      </c>
      <c r="AD65" s="1050"/>
      <c r="AE65" s="1050"/>
      <c r="AF65" s="394" t="s">
        <v>2547</v>
      </c>
      <c r="AG65" s="1051">
        <f>K58</f>
        <v>1.07</v>
      </c>
      <c r="AH65" s="1050"/>
      <c r="AI65" s="1050"/>
      <c r="AJ65" s="394" t="s">
        <v>2547</v>
      </c>
      <c r="AK65" s="1051">
        <f>K61</f>
        <v>1.3</v>
      </c>
      <c r="AL65" s="1050"/>
      <c r="AM65" s="1050"/>
      <c r="AN65" s="393" t="s">
        <v>2548</v>
      </c>
      <c r="AO65" s="1052">
        <f>ROUNDDOWN((T65+X65)*AC65*AG65*AK65,2)</f>
        <v>0.34</v>
      </c>
      <c r="AP65" s="1052"/>
      <c r="AQ65" s="1052"/>
      <c r="AR65" s="1052"/>
      <c r="AS65" s="397"/>
      <c r="AT65" s="397"/>
      <c r="AU65" s="397"/>
      <c r="AV65" s="398"/>
      <c r="AW65" s="398"/>
      <c r="AX65" s="398"/>
      <c r="AY65" s="398"/>
      <c r="AZ65" s="398"/>
      <c r="BA65" s="398"/>
      <c r="BB65" s="397"/>
      <c r="BC65" s="397"/>
      <c r="BD65" s="397"/>
      <c r="BE65" s="397"/>
      <c r="BF65" s="397"/>
      <c r="BG65" s="397"/>
      <c r="BH65" s="397"/>
      <c r="BI65" s="398"/>
      <c r="BJ65" s="398"/>
      <c r="BK65" s="398"/>
      <c r="BL65" s="397"/>
      <c r="BM65" s="397"/>
      <c r="BN65" s="377"/>
      <c r="BO65" s="1005"/>
      <c r="BP65" s="1005"/>
      <c r="BQ65" s="1005"/>
      <c r="BR65" s="1005"/>
      <c r="BS65" s="1005"/>
      <c r="BT65" s="1005"/>
      <c r="BU65" s="1006"/>
    </row>
    <row r="66" spans="1:73" s="373" customFormat="1" ht="13.5" customHeight="1">
      <c r="A66" s="1044" t="s">
        <v>2554</v>
      </c>
      <c r="B66" s="1045"/>
      <c r="C66" s="1045"/>
      <c r="D66" s="1045"/>
      <c r="E66" s="1045"/>
      <c r="F66" s="1045"/>
      <c r="G66" s="1045"/>
      <c r="H66" s="1045"/>
      <c r="I66" s="1045"/>
      <c r="J66" s="1045"/>
      <c r="K66" s="1046">
        <f>AW66</f>
        <v>3.11</v>
      </c>
      <c r="L66" s="1047"/>
      <c r="M66" s="1047"/>
      <c r="N66" s="1047"/>
      <c r="O66" s="1047"/>
      <c r="P66" s="1048"/>
      <c r="Q66" s="387"/>
      <c r="R66" s="393" t="s">
        <v>2546</v>
      </c>
      <c r="S66" s="401" t="s">
        <v>2550</v>
      </c>
      <c r="T66" s="1050">
        <f>AM46</f>
        <v>1.1299999999999999</v>
      </c>
      <c r="U66" s="1050"/>
      <c r="V66" s="1050"/>
      <c r="W66" s="398" t="s">
        <v>2552</v>
      </c>
      <c r="X66" s="1050">
        <f>AM48</f>
        <v>0.19</v>
      </c>
      <c r="Y66" s="1050"/>
      <c r="Z66" s="1050"/>
      <c r="AA66" s="398" t="s">
        <v>2552</v>
      </c>
      <c r="AB66" s="1050">
        <f>AM50</f>
        <v>0.2</v>
      </c>
      <c r="AC66" s="1050"/>
      <c r="AD66" s="1050"/>
      <c r="AE66" s="398" t="s">
        <v>2552</v>
      </c>
      <c r="AF66" s="1050">
        <f>AM51</f>
        <v>0.2</v>
      </c>
      <c r="AG66" s="1050"/>
      <c r="AH66" s="1050"/>
      <c r="AI66" s="401" t="s">
        <v>2551</v>
      </c>
      <c r="AJ66" s="394" t="s">
        <v>2547</v>
      </c>
      <c r="AK66" s="1051">
        <f>K55</f>
        <v>1.3</v>
      </c>
      <c r="AL66" s="1050"/>
      <c r="AM66" s="1050"/>
      <c r="AN66" s="394" t="s">
        <v>2547</v>
      </c>
      <c r="AO66" s="1051">
        <f>K58</f>
        <v>1.07</v>
      </c>
      <c r="AP66" s="1050"/>
      <c r="AQ66" s="1050"/>
      <c r="AR66" s="394" t="s">
        <v>2547</v>
      </c>
      <c r="AS66" s="1051">
        <f>K61</f>
        <v>1.3</v>
      </c>
      <c r="AT66" s="1050"/>
      <c r="AU66" s="1050"/>
      <c r="AV66" s="393" t="s">
        <v>2548</v>
      </c>
      <c r="AW66" s="1052">
        <f>ROUNDDOWN((T66+X66+AB66+AF66)*AK66*AO66*AS66,2)</f>
        <v>3.11</v>
      </c>
      <c r="AX66" s="1052"/>
      <c r="AY66" s="1052"/>
      <c r="AZ66" s="1052"/>
      <c r="BA66" s="397"/>
      <c r="BB66" s="397"/>
      <c r="BC66" s="397"/>
      <c r="BD66" s="398"/>
      <c r="BE66" s="398"/>
      <c r="BF66" s="397"/>
      <c r="BG66" s="397"/>
      <c r="BH66" s="397"/>
      <c r="BI66" s="398"/>
      <c r="BJ66" s="398"/>
      <c r="BK66" s="398"/>
      <c r="BL66" s="397"/>
      <c r="BM66" s="397"/>
      <c r="BN66" s="377"/>
      <c r="BO66" s="1005"/>
      <c r="BP66" s="1005"/>
      <c r="BQ66" s="1005"/>
      <c r="BR66" s="1005"/>
      <c r="BS66" s="1005"/>
      <c r="BT66" s="1005"/>
      <c r="BU66" s="1006"/>
    </row>
    <row r="67" spans="1:73" s="373" customFormat="1" ht="13.5" customHeight="1">
      <c r="A67" s="1007"/>
      <c r="B67" s="1008"/>
      <c r="C67" s="1008"/>
      <c r="D67" s="1008"/>
      <c r="E67" s="1008"/>
      <c r="F67" s="1008"/>
      <c r="G67" s="1008"/>
      <c r="H67" s="1008"/>
      <c r="I67" s="1008"/>
      <c r="J67" s="1008"/>
      <c r="K67" s="1019"/>
      <c r="L67" s="1005"/>
      <c r="M67" s="1005"/>
      <c r="N67" s="1005"/>
      <c r="O67" s="1005"/>
      <c r="P67" s="1058"/>
      <c r="Q67" s="374"/>
      <c r="R67" s="398"/>
      <c r="S67" s="398"/>
      <c r="T67" s="398"/>
      <c r="U67" s="398"/>
      <c r="V67" s="398"/>
      <c r="W67" s="398"/>
      <c r="X67" s="398"/>
      <c r="Y67" s="398"/>
      <c r="Z67" s="398"/>
      <c r="AA67" s="398"/>
      <c r="AB67" s="398"/>
      <c r="AC67" s="398"/>
      <c r="AD67" s="398"/>
      <c r="AE67" s="398"/>
      <c r="AF67" s="398"/>
      <c r="AG67" s="398"/>
      <c r="AH67" s="398"/>
      <c r="AI67" s="398"/>
      <c r="AJ67" s="398"/>
      <c r="AK67" s="397"/>
      <c r="AL67" s="397"/>
      <c r="AM67" s="397"/>
      <c r="AN67" s="397"/>
      <c r="AO67" s="397"/>
      <c r="AP67" s="397"/>
      <c r="AQ67" s="397"/>
      <c r="AR67" s="398"/>
      <c r="AS67" s="398"/>
      <c r="AT67" s="398"/>
      <c r="AU67" s="398"/>
      <c r="AV67" s="398"/>
      <c r="AW67" s="398"/>
      <c r="AX67" s="397"/>
      <c r="AY67" s="397"/>
      <c r="AZ67" s="397"/>
      <c r="BA67" s="397"/>
      <c r="BB67" s="397"/>
      <c r="BC67" s="397"/>
      <c r="BD67" s="397"/>
      <c r="BE67" s="398"/>
      <c r="BF67" s="398"/>
      <c r="BG67" s="398"/>
      <c r="BH67" s="398"/>
      <c r="BI67" s="398"/>
      <c r="BJ67" s="398"/>
      <c r="BK67" s="397"/>
      <c r="BL67" s="397"/>
      <c r="BM67" s="397"/>
      <c r="BN67" s="377"/>
      <c r="BO67" s="1005"/>
      <c r="BP67" s="1005"/>
      <c r="BQ67" s="1005"/>
      <c r="BR67" s="1005"/>
      <c r="BS67" s="1005"/>
      <c r="BT67" s="1005"/>
      <c r="BU67" s="1006"/>
    </row>
    <row r="68" spans="1:73" s="373" customFormat="1" ht="15" customHeight="1">
      <c r="A68" s="1055" t="s">
        <v>2562</v>
      </c>
      <c r="B68" s="1056"/>
      <c r="C68" s="1056"/>
      <c r="D68" s="1056"/>
      <c r="E68" s="1056"/>
      <c r="F68" s="1056"/>
      <c r="G68" s="1056"/>
      <c r="H68" s="1056"/>
      <c r="I68" s="1056"/>
      <c r="J68" s="1056"/>
      <c r="K68" s="1174">
        <v>0</v>
      </c>
      <c r="L68" s="1175"/>
      <c r="M68" s="1175"/>
      <c r="N68" s="1175"/>
      <c r="O68" s="1175"/>
      <c r="P68" s="1176"/>
      <c r="Q68" s="387"/>
      <c r="R68" s="393" t="s">
        <v>2563</v>
      </c>
      <c r="S68" s="393" t="s">
        <v>2564</v>
      </c>
      <c r="T68" s="1177">
        <v>48340909</v>
      </c>
      <c r="U68" s="1177"/>
      <c r="V68" s="1177"/>
      <c r="W68" s="1177"/>
      <c r="X68" s="1177"/>
      <c r="Y68" s="1177"/>
      <c r="Z68" s="1177"/>
      <c r="AA68" s="1177"/>
      <c r="AB68" s="1177"/>
      <c r="AC68" s="1177"/>
      <c r="AD68" s="1177"/>
      <c r="AE68" s="408" t="s">
        <v>2565</v>
      </c>
      <c r="AF68" s="1181">
        <f>ROUNDDOWN(T68*0.1,0)</f>
        <v>4834090</v>
      </c>
      <c r="AG68" s="1181"/>
      <c r="AH68" s="1181"/>
      <c r="AI68" s="1181"/>
      <c r="AJ68" s="1181"/>
      <c r="AK68" s="1181"/>
      <c r="AL68" s="1181"/>
      <c r="AM68" s="1181"/>
      <c r="AN68" s="1181"/>
      <c r="AO68" s="1181"/>
      <c r="AP68" s="1181"/>
      <c r="AQ68" s="408" t="s">
        <v>2566</v>
      </c>
      <c r="AR68" s="393" t="s">
        <v>2567</v>
      </c>
      <c r="AS68" s="1182">
        <f>152*3</f>
        <v>456</v>
      </c>
      <c r="AT68" s="1182"/>
      <c r="AU68" s="1182"/>
      <c r="AV68" s="1182"/>
      <c r="AW68" s="1182"/>
      <c r="AX68" s="1182"/>
      <c r="AY68" s="1182"/>
      <c r="AZ68" s="1182"/>
      <c r="BA68" s="1182"/>
      <c r="BB68" s="1182"/>
      <c r="BC68" s="393" t="s">
        <v>2548</v>
      </c>
      <c r="BD68" s="1180">
        <f>ROUNDDOWN((T68-AF68)/AS68,0)</f>
        <v>95409</v>
      </c>
      <c r="BE68" s="1180"/>
      <c r="BF68" s="1180"/>
      <c r="BG68" s="1180"/>
      <c r="BH68" s="1180"/>
      <c r="BI68" s="1180"/>
      <c r="BJ68" s="1180"/>
      <c r="BK68" s="1180"/>
      <c r="BL68" s="394"/>
      <c r="BM68" s="394"/>
      <c r="BN68" s="380"/>
      <c r="BO68" s="1005"/>
      <c r="BP68" s="1005"/>
      <c r="BQ68" s="1005"/>
      <c r="BR68" s="1005"/>
      <c r="BS68" s="1005"/>
      <c r="BT68" s="1005"/>
      <c r="BU68" s="1006"/>
    </row>
    <row r="69" spans="1:73" s="373" customFormat="1" ht="15" customHeight="1">
      <c r="A69" s="1007"/>
      <c r="B69" s="1008"/>
      <c r="C69" s="1008"/>
      <c r="D69" s="1008"/>
      <c r="E69" s="1008"/>
      <c r="F69" s="1008"/>
      <c r="G69" s="1008"/>
      <c r="H69" s="1008"/>
      <c r="I69" s="1008"/>
      <c r="J69" s="1008"/>
      <c r="K69" s="1019"/>
      <c r="L69" s="1005"/>
      <c r="M69" s="1005"/>
      <c r="N69" s="1005"/>
      <c r="O69" s="1005"/>
      <c r="P69" s="1058"/>
      <c r="Q69" s="387"/>
      <c r="R69" s="393"/>
      <c r="S69" s="393"/>
      <c r="T69" s="393"/>
      <c r="U69" s="393"/>
      <c r="V69" s="393"/>
      <c r="W69" s="393"/>
      <c r="X69" s="393"/>
      <c r="Y69" s="393"/>
      <c r="Z69" s="393"/>
      <c r="AA69" s="393"/>
      <c r="AB69" s="409"/>
      <c r="AC69" s="409"/>
      <c r="AD69" s="409"/>
      <c r="AE69" s="408"/>
      <c r="AF69" s="408"/>
      <c r="AG69" s="408"/>
      <c r="AH69" s="408"/>
      <c r="AI69" s="408"/>
      <c r="AJ69" s="408"/>
      <c r="AK69" s="408"/>
      <c r="AL69" s="408"/>
      <c r="AM69" s="408"/>
      <c r="AN69" s="408"/>
      <c r="AO69" s="408"/>
      <c r="AP69" s="408"/>
      <c r="AQ69" s="408"/>
      <c r="AR69" s="408"/>
      <c r="AS69" s="408"/>
      <c r="AT69" s="408"/>
      <c r="AU69" s="408"/>
      <c r="AV69" s="408"/>
      <c r="AW69" s="393"/>
      <c r="AX69" s="393"/>
      <c r="AY69" s="393"/>
      <c r="AZ69" s="393"/>
      <c r="BA69" s="393"/>
      <c r="BB69" s="393"/>
      <c r="BC69" s="393"/>
      <c r="BD69" s="393"/>
      <c r="BE69" s="393"/>
      <c r="BF69" s="393"/>
      <c r="BG69" s="393"/>
      <c r="BH69" s="393"/>
      <c r="BI69" s="393"/>
      <c r="BJ69" s="393"/>
      <c r="BK69" s="394"/>
      <c r="BL69" s="394"/>
      <c r="BM69" s="394"/>
      <c r="BN69" s="380"/>
      <c r="BO69" s="1005"/>
      <c r="BP69" s="1005"/>
      <c r="BQ69" s="1005"/>
      <c r="BR69" s="1005"/>
      <c r="BS69" s="1005"/>
      <c r="BT69" s="1005"/>
      <c r="BU69" s="1006"/>
    </row>
    <row r="70" spans="1:73" s="373" customFormat="1" ht="15" customHeight="1">
      <c r="A70" s="1055" t="s">
        <v>2568</v>
      </c>
      <c r="B70" s="1056"/>
      <c r="C70" s="1056"/>
      <c r="D70" s="1056"/>
      <c r="E70" s="1056"/>
      <c r="F70" s="1056"/>
      <c r="G70" s="1056"/>
      <c r="H70" s="1056"/>
      <c r="I70" s="1056"/>
      <c r="J70" s="1056"/>
      <c r="K70" s="1174">
        <v>0</v>
      </c>
      <c r="L70" s="1175"/>
      <c r="M70" s="1175"/>
      <c r="N70" s="1175"/>
      <c r="O70" s="1175"/>
      <c r="P70" s="1176"/>
      <c r="Q70" s="387"/>
      <c r="R70" s="393" t="s">
        <v>2563</v>
      </c>
      <c r="S70" s="1177">
        <f>T68</f>
        <v>48340909</v>
      </c>
      <c r="T70" s="1177"/>
      <c r="U70" s="1177"/>
      <c r="V70" s="1177"/>
      <c r="W70" s="1177"/>
      <c r="X70" s="1177"/>
      <c r="Y70" s="1177"/>
      <c r="Z70" s="1177"/>
      <c r="AA70" s="1177"/>
      <c r="AB70" s="1177"/>
      <c r="AC70" s="1177"/>
      <c r="AD70" s="393" t="s">
        <v>2567</v>
      </c>
      <c r="AE70" s="1178">
        <v>152</v>
      </c>
      <c r="AF70" s="1178"/>
      <c r="AG70" s="1178"/>
      <c r="AH70" s="1178"/>
      <c r="AI70" s="1178"/>
      <c r="AJ70" s="1178"/>
      <c r="AK70" s="1178"/>
      <c r="AL70" s="1178"/>
      <c r="AM70" s="1178"/>
      <c r="AN70" s="1178"/>
      <c r="AO70" s="393" t="s">
        <v>2569</v>
      </c>
      <c r="AP70" s="1179">
        <v>0.1</v>
      </c>
      <c r="AQ70" s="1179"/>
      <c r="AR70" s="1179"/>
      <c r="AS70" s="1179"/>
      <c r="AT70" s="393" t="s">
        <v>2548</v>
      </c>
      <c r="AU70" s="1180">
        <f>ROUNDDOWN(S70/AE70*AP70,0)</f>
        <v>31803</v>
      </c>
      <c r="AV70" s="1180"/>
      <c r="AW70" s="1180"/>
      <c r="AX70" s="1180"/>
      <c r="AY70" s="1180"/>
      <c r="AZ70" s="1180"/>
      <c r="BA70" s="1180"/>
      <c r="BB70" s="1180"/>
      <c r="BC70" s="393"/>
      <c r="BD70" s="393"/>
      <c r="BE70" s="393"/>
      <c r="BF70" s="393"/>
      <c r="BG70" s="393"/>
      <c r="BH70" s="393"/>
      <c r="BI70" s="393"/>
      <c r="BJ70" s="393"/>
      <c r="BK70" s="393"/>
      <c r="BL70" s="394"/>
      <c r="BM70" s="394"/>
      <c r="BN70" s="380"/>
      <c r="BO70" s="1005"/>
      <c r="BP70" s="1005"/>
      <c r="BQ70" s="1005"/>
      <c r="BR70" s="1005"/>
      <c r="BS70" s="1005"/>
      <c r="BT70" s="1005"/>
      <c r="BU70" s="1006"/>
    </row>
    <row r="71" spans="1:73" s="373" customFormat="1" ht="13.5" customHeight="1" thickBot="1">
      <c r="A71" s="1038"/>
      <c r="B71" s="1039"/>
      <c r="C71" s="1039"/>
      <c r="D71" s="1039"/>
      <c r="E71" s="1039"/>
      <c r="F71" s="1039"/>
      <c r="G71" s="1039"/>
      <c r="H71" s="1039"/>
      <c r="I71" s="1039"/>
      <c r="J71" s="1039"/>
      <c r="K71" s="1040"/>
      <c r="L71" s="1041"/>
      <c r="M71" s="1041"/>
      <c r="N71" s="1041"/>
      <c r="O71" s="1041"/>
      <c r="P71" s="1042"/>
      <c r="Q71" s="404"/>
      <c r="R71" s="405"/>
      <c r="S71" s="405"/>
      <c r="T71" s="405"/>
      <c r="U71" s="405"/>
      <c r="V71" s="405"/>
      <c r="W71" s="405"/>
      <c r="X71" s="405"/>
      <c r="Y71" s="405"/>
      <c r="Z71" s="405"/>
      <c r="AA71" s="405"/>
      <c r="AB71" s="405"/>
      <c r="AC71" s="405"/>
      <c r="AD71" s="405"/>
      <c r="AE71" s="405"/>
      <c r="AF71" s="405"/>
      <c r="AG71" s="405"/>
      <c r="AH71" s="405"/>
      <c r="AI71" s="405"/>
      <c r="AJ71" s="405"/>
      <c r="AK71" s="406"/>
      <c r="AL71" s="406"/>
      <c r="AM71" s="406"/>
      <c r="AN71" s="406"/>
      <c r="AO71" s="406"/>
      <c r="AP71" s="406"/>
      <c r="AQ71" s="406"/>
      <c r="AR71" s="405"/>
      <c r="AS71" s="405"/>
      <c r="AT71" s="405"/>
      <c r="AU71" s="405"/>
      <c r="AV71" s="405"/>
      <c r="AW71" s="405"/>
      <c r="AX71" s="406"/>
      <c r="AY71" s="406"/>
      <c r="AZ71" s="406"/>
      <c r="BA71" s="406"/>
      <c r="BB71" s="406"/>
      <c r="BC71" s="406"/>
      <c r="BD71" s="406"/>
      <c r="BE71" s="405"/>
      <c r="BF71" s="405"/>
      <c r="BG71" s="405"/>
      <c r="BH71" s="405"/>
      <c r="BI71" s="405"/>
      <c r="BJ71" s="405"/>
      <c r="BK71" s="406"/>
      <c r="BL71" s="406"/>
      <c r="BM71" s="406"/>
      <c r="BN71" s="407"/>
      <c r="BO71" s="1041"/>
      <c r="BP71" s="1041"/>
      <c r="BQ71" s="1041"/>
      <c r="BR71" s="1041"/>
      <c r="BS71" s="1041"/>
      <c r="BT71" s="1041"/>
      <c r="BU71" s="1043"/>
    </row>
    <row r="72" spans="1:73" s="373" customFormat="1" ht="15" customHeight="1" thickBot="1">
      <c r="A72" s="1158" t="s">
        <v>2496</v>
      </c>
      <c r="B72" s="1159"/>
      <c r="C72" s="1159"/>
      <c r="D72" s="1159"/>
      <c r="E72" s="1159"/>
      <c r="F72" s="1159"/>
      <c r="G72" s="1159"/>
      <c r="H72" s="1159"/>
      <c r="I72" s="1159"/>
      <c r="J72" s="1159"/>
      <c r="K72" s="1159"/>
      <c r="L72" s="1159"/>
      <c r="M72" s="1159"/>
      <c r="N72" s="1159"/>
      <c r="O72" s="1159"/>
      <c r="P72" s="1159"/>
      <c r="Q72" s="1159"/>
      <c r="R72" s="1159"/>
      <c r="S72" s="1159"/>
      <c r="T72" s="1159"/>
      <c r="U72" s="1159"/>
      <c r="V72" s="1159"/>
      <c r="W72" s="1159"/>
      <c r="X72" s="1159"/>
      <c r="Y72" s="1159"/>
      <c r="Z72" s="1159"/>
      <c r="AA72" s="1159"/>
      <c r="AB72" s="1159"/>
      <c r="AC72" s="1159"/>
      <c r="AD72" s="1159"/>
      <c r="AE72" s="1159"/>
      <c r="AF72" s="1159"/>
      <c r="AG72" s="1159"/>
      <c r="AH72" s="1159"/>
      <c r="AI72" s="1159"/>
      <c r="AJ72" s="1159"/>
      <c r="AK72" s="1159"/>
      <c r="AL72" s="1159"/>
      <c r="AM72" s="1159"/>
      <c r="AN72" s="1159"/>
      <c r="AO72" s="1159"/>
      <c r="AP72" s="1159"/>
      <c r="AQ72" s="1159"/>
      <c r="AR72" s="1159"/>
      <c r="AS72" s="1159"/>
      <c r="AT72" s="1159"/>
      <c r="AU72" s="1159"/>
      <c r="AV72" s="1159"/>
      <c r="AW72" s="1159"/>
      <c r="AX72" s="1159"/>
      <c r="AY72" s="1159"/>
      <c r="AZ72" s="1159"/>
      <c r="BA72" s="1159"/>
      <c r="BB72" s="1159"/>
      <c r="BC72" s="1159"/>
      <c r="BD72" s="1159"/>
      <c r="BE72" s="1159"/>
      <c r="BF72" s="1159"/>
      <c r="BG72" s="1159"/>
      <c r="BH72" s="1159"/>
      <c r="BI72" s="1159"/>
      <c r="BJ72" s="1159"/>
      <c r="BK72" s="1159"/>
      <c r="BL72" s="1159"/>
      <c r="BM72" s="1159"/>
      <c r="BN72" s="1159"/>
      <c r="BO72" s="1159"/>
      <c r="BP72" s="1159"/>
      <c r="BQ72" s="1159"/>
      <c r="BR72" s="1159"/>
      <c r="BS72" s="1159"/>
      <c r="BT72" s="1159"/>
      <c r="BU72" s="1160"/>
    </row>
    <row r="73" spans="1:73" s="373" customFormat="1" ht="15" customHeight="1" thickBot="1">
      <c r="A73" s="1158"/>
      <c r="B73" s="1159"/>
      <c r="C73" s="1159"/>
      <c r="D73" s="1159"/>
      <c r="E73" s="1159"/>
      <c r="F73" s="1159"/>
      <c r="G73" s="1159"/>
      <c r="H73" s="1159"/>
      <c r="I73" s="1159"/>
      <c r="J73" s="1159"/>
      <c r="K73" s="1159"/>
      <c r="L73" s="1159"/>
      <c r="M73" s="1159"/>
      <c r="N73" s="1159"/>
      <c r="O73" s="1159"/>
      <c r="P73" s="1159"/>
      <c r="Q73" s="1159"/>
      <c r="R73" s="1159"/>
      <c r="S73" s="1159"/>
      <c r="T73" s="1159"/>
      <c r="U73" s="1159"/>
      <c r="V73" s="1159"/>
      <c r="W73" s="1159"/>
      <c r="X73" s="1159"/>
      <c r="Y73" s="1159"/>
      <c r="Z73" s="1159"/>
      <c r="AA73" s="1159"/>
      <c r="AB73" s="1159"/>
      <c r="AC73" s="1159"/>
      <c r="AD73" s="1159"/>
      <c r="AE73" s="1159"/>
      <c r="AF73" s="1159"/>
      <c r="AG73" s="1159"/>
      <c r="AH73" s="1159"/>
      <c r="AI73" s="1159"/>
      <c r="AJ73" s="1159"/>
      <c r="AK73" s="1159"/>
      <c r="AL73" s="1159"/>
      <c r="AM73" s="1159"/>
      <c r="AN73" s="1159"/>
      <c r="AO73" s="1159"/>
      <c r="AP73" s="1159"/>
      <c r="AQ73" s="1159"/>
      <c r="AR73" s="1159"/>
      <c r="AS73" s="1159"/>
      <c r="AT73" s="1159"/>
      <c r="AU73" s="1159"/>
      <c r="AV73" s="1159"/>
      <c r="AW73" s="1159"/>
      <c r="AX73" s="1159"/>
      <c r="AY73" s="1159"/>
      <c r="AZ73" s="1159"/>
      <c r="BA73" s="1159"/>
      <c r="BB73" s="1159"/>
      <c r="BC73" s="1159"/>
      <c r="BD73" s="1159"/>
      <c r="BE73" s="1159"/>
      <c r="BF73" s="1159"/>
      <c r="BG73" s="1159"/>
      <c r="BH73" s="1159"/>
      <c r="BI73" s="1159"/>
      <c r="BJ73" s="1159"/>
      <c r="BK73" s="1159"/>
      <c r="BL73" s="1159"/>
      <c r="BM73" s="1159"/>
      <c r="BN73" s="1159"/>
      <c r="BO73" s="1159"/>
      <c r="BP73" s="1159"/>
      <c r="BQ73" s="1159"/>
      <c r="BR73" s="1159"/>
      <c r="BS73" s="1159"/>
      <c r="BT73" s="1159"/>
      <c r="BU73" s="1160"/>
    </row>
    <row r="74" spans="1:73" s="373" customFormat="1" ht="15" customHeight="1">
      <c r="A74" s="1161"/>
      <c r="B74" s="1162"/>
      <c r="C74" s="1162"/>
      <c r="D74" s="1162"/>
      <c r="E74" s="1162"/>
      <c r="F74" s="1162"/>
      <c r="G74" s="1162"/>
      <c r="H74" s="1162"/>
      <c r="I74" s="1162"/>
      <c r="J74" s="1162"/>
      <c r="K74" s="1162"/>
      <c r="L74" s="1162"/>
      <c r="M74" s="1162"/>
      <c r="N74" s="1162"/>
      <c r="O74" s="1162"/>
      <c r="P74" s="1162"/>
      <c r="Q74" s="1162"/>
      <c r="R74" s="1162"/>
      <c r="S74" s="1162"/>
      <c r="T74" s="1162"/>
      <c r="U74" s="1162"/>
      <c r="V74" s="1162"/>
      <c r="W74" s="1162"/>
      <c r="X74" s="1162"/>
      <c r="Y74" s="1162"/>
      <c r="Z74" s="1162"/>
      <c r="AA74" s="1162"/>
      <c r="AB74" s="1162"/>
      <c r="AC74" s="1162"/>
      <c r="AD74" s="1162"/>
      <c r="AE74" s="1162"/>
      <c r="AF74" s="1162"/>
      <c r="AG74" s="1162"/>
      <c r="AH74" s="1162"/>
      <c r="AI74" s="1162"/>
      <c r="AJ74" s="1162"/>
      <c r="AK74" s="1162"/>
      <c r="AL74" s="1162"/>
      <c r="AM74" s="1162"/>
      <c r="AN74" s="1162"/>
      <c r="AO74" s="1162"/>
      <c r="AP74" s="1162"/>
      <c r="AQ74" s="1162"/>
      <c r="AR74" s="1162"/>
      <c r="AS74" s="1162"/>
      <c r="AT74" s="1162"/>
      <c r="AU74" s="1162"/>
      <c r="AV74" s="1162"/>
      <c r="AW74" s="1162"/>
      <c r="AX74" s="1162"/>
      <c r="AY74" s="1162"/>
      <c r="AZ74" s="1162"/>
      <c r="BA74" s="1162"/>
      <c r="BB74" s="1162"/>
      <c r="BC74" s="1162"/>
      <c r="BD74" s="1162"/>
      <c r="BE74" s="1162"/>
      <c r="BF74" s="1162"/>
      <c r="BG74" s="1162"/>
      <c r="BH74" s="1162"/>
      <c r="BI74" s="1162"/>
      <c r="BJ74" s="1162"/>
      <c r="BK74" s="1162"/>
      <c r="BL74" s="1162"/>
      <c r="BM74" s="1162"/>
      <c r="BN74" s="1162"/>
      <c r="BO74" s="1162"/>
      <c r="BP74" s="1162"/>
      <c r="BQ74" s="1162"/>
      <c r="BR74" s="1162"/>
      <c r="BS74" s="1162"/>
      <c r="BT74" s="1162"/>
      <c r="BU74" s="1163"/>
    </row>
    <row r="75" spans="1:73" s="373" customFormat="1" ht="15" customHeight="1">
      <c r="A75" s="1164" t="s">
        <v>2497</v>
      </c>
      <c r="B75" s="1165"/>
      <c r="C75" s="1165"/>
      <c r="D75" s="1165"/>
      <c r="E75" s="1165"/>
      <c r="F75" s="1165"/>
      <c r="G75" s="1165"/>
      <c r="H75" s="1165"/>
      <c r="I75" s="1165"/>
      <c r="J75" s="1166"/>
      <c r="K75" s="1170" t="s">
        <v>2498</v>
      </c>
      <c r="L75" s="1165"/>
      <c r="M75" s="1165"/>
      <c r="N75" s="1165"/>
      <c r="O75" s="1165"/>
      <c r="P75" s="1165"/>
      <c r="Q75" s="1170" t="s">
        <v>2610</v>
      </c>
      <c r="R75" s="1165"/>
      <c r="S75" s="1165"/>
      <c r="T75" s="1165"/>
      <c r="U75" s="1165"/>
      <c r="V75" s="1165"/>
      <c r="W75" s="1165"/>
      <c r="X75" s="1165"/>
      <c r="Y75" s="1165"/>
      <c r="Z75" s="1165"/>
      <c r="AA75" s="1165"/>
      <c r="AB75" s="1165"/>
      <c r="AC75" s="1165"/>
      <c r="AD75" s="1165"/>
      <c r="AE75" s="1165"/>
      <c r="AF75" s="1165"/>
      <c r="AG75" s="1165"/>
      <c r="AH75" s="1165"/>
      <c r="AI75" s="1165"/>
      <c r="AJ75" s="1165"/>
      <c r="AK75" s="1165"/>
      <c r="AL75" s="1165"/>
      <c r="AM75" s="1165"/>
      <c r="AN75" s="1165"/>
      <c r="AO75" s="1165"/>
      <c r="AP75" s="1165"/>
      <c r="AQ75" s="1165"/>
      <c r="AR75" s="1165"/>
      <c r="AS75" s="1165"/>
      <c r="AT75" s="1165"/>
      <c r="AU75" s="1165"/>
      <c r="AV75" s="1165"/>
      <c r="AW75" s="1165"/>
      <c r="AX75" s="1165"/>
      <c r="AY75" s="1165"/>
      <c r="AZ75" s="1165"/>
      <c r="BA75" s="1165"/>
      <c r="BB75" s="1165"/>
      <c r="BC75" s="1165"/>
      <c r="BD75" s="1165"/>
      <c r="BE75" s="1165"/>
      <c r="BF75" s="1165"/>
      <c r="BG75" s="1165"/>
      <c r="BH75" s="1165"/>
      <c r="BI75" s="1165"/>
      <c r="BJ75" s="1165"/>
      <c r="BK75" s="1165"/>
      <c r="BL75" s="1165"/>
      <c r="BM75" s="1165"/>
      <c r="BN75" s="1166"/>
      <c r="BO75" s="1170" t="s">
        <v>2480</v>
      </c>
      <c r="BP75" s="1165"/>
      <c r="BQ75" s="1165"/>
      <c r="BR75" s="1165"/>
      <c r="BS75" s="1165"/>
      <c r="BT75" s="1165"/>
      <c r="BU75" s="1172"/>
    </row>
    <row r="76" spans="1:73" s="373" customFormat="1" ht="15" customHeight="1">
      <c r="A76" s="1167"/>
      <c r="B76" s="1168"/>
      <c r="C76" s="1168"/>
      <c r="D76" s="1168"/>
      <c r="E76" s="1168"/>
      <c r="F76" s="1168"/>
      <c r="G76" s="1168"/>
      <c r="H76" s="1168"/>
      <c r="I76" s="1168"/>
      <c r="J76" s="1169"/>
      <c r="K76" s="1171"/>
      <c r="L76" s="1168"/>
      <c r="M76" s="1168"/>
      <c r="N76" s="1168"/>
      <c r="O76" s="1168"/>
      <c r="P76" s="1168"/>
      <c r="Q76" s="1171"/>
      <c r="R76" s="1168"/>
      <c r="S76" s="1168"/>
      <c r="T76" s="1168"/>
      <c r="U76" s="1168"/>
      <c r="V76" s="1168"/>
      <c r="W76" s="1168"/>
      <c r="X76" s="1168"/>
      <c r="Y76" s="1168"/>
      <c r="Z76" s="1168"/>
      <c r="AA76" s="1168"/>
      <c r="AB76" s="1168"/>
      <c r="AC76" s="1168"/>
      <c r="AD76" s="1168"/>
      <c r="AE76" s="1168"/>
      <c r="AF76" s="1168"/>
      <c r="AG76" s="1168"/>
      <c r="AH76" s="1168"/>
      <c r="AI76" s="1168"/>
      <c r="AJ76" s="1168"/>
      <c r="AK76" s="1168"/>
      <c r="AL76" s="1168"/>
      <c r="AM76" s="1168"/>
      <c r="AN76" s="1168"/>
      <c r="AO76" s="1168"/>
      <c r="AP76" s="1168"/>
      <c r="AQ76" s="1168"/>
      <c r="AR76" s="1168"/>
      <c r="AS76" s="1168"/>
      <c r="AT76" s="1168"/>
      <c r="AU76" s="1168"/>
      <c r="AV76" s="1168"/>
      <c r="AW76" s="1168"/>
      <c r="AX76" s="1168"/>
      <c r="AY76" s="1168"/>
      <c r="AZ76" s="1168"/>
      <c r="BA76" s="1168"/>
      <c r="BB76" s="1168"/>
      <c r="BC76" s="1168"/>
      <c r="BD76" s="1168"/>
      <c r="BE76" s="1168"/>
      <c r="BF76" s="1168"/>
      <c r="BG76" s="1168"/>
      <c r="BH76" s="1168"/>
      <c r="BI76" s="1168"/>
      <c r="BJ76" s="1168"/>
      <c r="BK76" s="1168"/>
      <c r="BL76" s="1168"/>
      <c r="BM76" s="1168"/>
      <c r="BN76" s="1169"/>
      <c r="BO76" s="1171"/>
      <c r="BP76" s="1168"/>
      <c r="BQ76" s="1168"/>
      <c r="BR76" s="1168"/>
      <c r="BS76" s="1168"/>
      <c r="BT76" s="1168"/>
      <c r="BU76" s="1173"/>
    </row>
    <row r="77" spans="1:73" s="373" customFormat="1" ht="15" customHeight="1">
      <c r="A77" s="1007"/>
      <c r="B77" s="1008"/>
      <c r="C77" s="1008"/>
      <c r="D77" s="1008"/>
      <c r="E77" s="1008"/>
      <c r="F77" s="1008"/>
      <c r="G77" s="1008"/>
      <c r="H77" s="1008"/>
      <c r="I77" s="1008"/>
      <c r="J77" s="1008"/>
      <c r="K77" s="1019"/>
      <c r="L77" s="1005"/>
      <c r="M77" s="1005"/>
      <c r="N77" s="1005"/>
      <c r="O77" s="1005"/>
      <c r="P77" s="1058"/>
      <c r="Q77" s="374"/>
      <c r="R77" s="375"/>
      <c r="S77" s="375"/>
      <c r="T77" s="375"/>
      <c r="U77" s="375"/>
      <c r="V77" s="375"/>
      <c r="W77" s="375"/>
      <c r="X77" s="375"/>
      <c r="Y77" s="375"/>
      <c r="Z77" s="375"/>
      <c r="AA77" s="375"/>
      <c r="AB77" s="375"/>
      <c r="AC77" s="375"/>
      <c r="AD77" s="375"/>
      <c r="AE77" s="375"/>
      <c r="AF77" s="375"/>
      <c r="AG77" s="375"/>
      <c r="AH77" s="375"/>
      <c r="AI77" s="375"/>
      <c r="AJ77" s="375"/>
      <c r="AK77" s="376"/>
      <c r="AL77" s="376"/>
      <c r="AM77" s="376"/>
      <c r="AN77" s="376"/>
      <c r="AO77" s="376"/>
      <c r="AP77" s="376"/>
      <c r="AQ77" s="376"/>
      <c r="AR77" s="375"/>
      <c r="AS77" s="375"/>
      <c r="AT77" s="375"/>
      <c r="AU77" s="375"/>
      <c r="AV77" s="375"/>
      <c r="AW77" s="375"/>
      <c r="AX77" s="376"/>
      <c r="AY77" s="376"/>
      <c r="AZ77" s="376"/>
      <c r="BA77" s="376"/>
      <c r="BB77" s="376"/>
      <c r="BC77" s="376"/>
      <c r="BD77" s="376"/>
      <c r="BE77" s="375"/>
      <c r="BF77" s="375"/>
      <c r="BG77" s="375"/>
      <c r="BH77" s="375"/>
      <c r="BI77" s="375"/>
      <c r="BJ77" s="375"/>
      <c r="BK77" s="376"/>
      <c r="BL77" s="376"/>
      <c r="BM77" s="376"/>
      <c r="BN77" s="377"/>
      <c r="BO77" s="1005"/>
      <c r="BP77" s="1005"/>
      <c r="BQ77" s="1005"/>
      <c r="BR77" s="1005"/>
      <c r="BS77" s="1005"/>
      <c r="BT77" s="1005"/>
      <c r="BU77" s="1006"/>
    </row>
    <row r="78" spans="1:73" s="373" customFormat="1" ht="15" customHeight="1">
      <c r="A78" s="1055" t="s">
        <v>2501</v>
      </c>
      <c r="B78" s="1056"/>
      <c r="C78" s="1056"/>
      <c r="D78" s="1056"/>
      <c r="E78" s="1056"/>
      <c r="F78" s="1056"/>
      <c r="G78" s="1056"/>
      <c r="H78" s="1056"/>
      <c r="I78" s="1056"/>
      <c r="J78" s="1056"/>
      <c r="K78" s="1019"/>
      <c r="L78" s="1005"/>
      <c r="M78" s="1005"/>
      <c r="N78" s="1005"/>
      <c r="O78" s="1005"/>
      <c r="P78" s="1058"/>
      <c r="Q78" s="375"/>
      <c r="R78" s="378" t="s">
        <v>2611</v>
      </c>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c r="BC78" s="375"/>
      <c r="BD78" s="375"/>
      <c r="BE78" s="375"/>
      <c r="BF78" s="375"/>
      <c r="BG78" s="375"/>
      <c r="BH78" s="375"/>
      <c r="BI78" s="375"/>
      <c r="BJ78" s="375"/>
      <c r="BK78" s="379"/>
      <c r="BL78" s="379"/>
      <c r="BM78" s="379"/>
      <c r="BN78" s="380"/>
      <c r="BO78" s="1005"/>
      <c r="BP78" s="1005"/>
      <c r="BQ78" s="1005"/>
      <c r="BR78" s="1005"/>
      <c r="BS78" s="1005"/>
      <c r="BT78" s="1005"/>
      <c r="BU78" s="1006"/>
    </row>
    <row r="79" spans="1:73" s="373" customFormat="1" ht="15" customHeight="1">
      <c r="A79" s="1007"/>
      <c r="B79" s="1008"/>
      <c r="C79" s="1008"/>
      <c r="D79" s="1008"/>
      <c r="E79" s="1008"/>
      <c r="F79" s="1008"/>
      <c r="G79" s="1008"/>
      <c r="H79" s="1008"/>
      <c r="I79" s="1008"/>
      <c r="J79" s="1008"/>
      <c r="K79" s="1019"/>
      <c r="L79" s="1005"/>
      <c r="M79" s="1005"/>
      <c r="N79" s="1005"/>
      <c r="O79" s="1005"/>
      <c r="P79" s="1058"/>
      <c r="Q79" s="374"/>
      <c r="R79" s="1081" t="s">
        <v>2503</v>
      </c>
      <c r="S79" s="1082"/>
      <c r="T79" s="1082"/>
      <c r="U79" s="1082"/>
      <c r="V79" s="1082"/>
      <c r="W79" s="1082"/>
      <c r="X79" s="1082"/>
      <c r="Y79" s="1082"/>
      <c r="Z79" s="1083"/>
      <c r="AA79" s="1140" t="s">
        <v>2504</v>
      </c>
      <c r="AB79" s="1082"/>
      <c r="AC79" s="1083"/>
      <c r="AD79" s="1091" t="s">
        <v>2505</v>
      </c>
      <c r="AE79" s="1092"/>
      <c r="AF79" s="1092"/>
      <c r="AG79" s="1092"/>
      <c r="AH79" s="1092"/>
      <c r="AI79" s="1092"/>
      <c r="AJ79" s="1092"/>
      <c r="AK79" s="1092"/>
      <c r="AL79" s="1092"/>
      <c r="AM79" s="1092"/>
      <c r="AN79" s="1092"/>
      <c r="AO79" s="1092"/>
      <c r="AP79" s="1092"/>
      <c r="AQ79" s="1092"/>
      <c r="AR79" s="1092"/>
      <c r="AS79" s="1092"/>
      <c r="AT79" s="1092"/>
      <c r="AU79" s="1092"/>
      <c r="AV79" s="1092"/>
      <c r="AW79" s="1092"/>
      <c r="AX79" s="1092"/>
      <c r="AY79" s="1092"/>
      <c r="AZ79" s="1092"/>
      <c r="BA79" s="1092"/>
      <c r="BB79" s="1092"/>
      <c r="BC79" s="1092"/>
      <c r="BD79" s="1092"/>
      <c r="BE79" s="1092"/>
      <c r="BF79" s="1092"/>
      <c r="BG79" s="1092"/>
      <c r="BH79" s="1092"/>
      <c r="BI79" s="1092"/>
      <c r="BJ79" s="1093"/>
      <c r="BK79" s="1140" t="s">
        <v>13</v>
      </c>
      <c r="BL79" s="1141"/>
      <c r="BM79" s="1145"/>
      <c r="BN79" s="377"/>
      <c r="BO79" s="1005"/>
      <c r="BP79" s="1005"/>
      <c r="BQ79" s="1005"/>
      <c r="BR79" s="1005"/>
      <c r="BS79" s="1005"/>
      <c r="BT79" s="1005"/>
      <c r="BU79" s="1006"/>
    </row>
    <row r="80" spans="1:73" s="373" customFormat="1" ht="15" customHeight="1">
      <c r="A80" s="1007"/>
      <c r="B80" s="1008"/>
      <c r="C80" s="1008"/>
      <c r="D80" s="1008"/>
      <c r="E80" s="1008"/>
      <c r="F80" s="1008"/>
      <c r="G80" s="1008"/>
      <c r="H80" s="1008"/>
      <c r="I80" s="1008"/>
      <c r="J80" s="1008"/>
      <c r="K80" s="1019"/>
      <c r="L80" s="1005"/>
      <c r="M80" s="1005"/>
      <c r="N80" s="1005"/>
      <c r="O80" s="1005"/>
      <c r="P80" s="1058"/>
      <c r="Q80" s="374"/>
      <c r="R80" s="1142"/>
      <c r="S80" s="1143"/>
      <c r="T80" s="1143"/>
      <c r="U80" s="1143"/>
      <c r="V80" s="1143"/>
      <c r="W80" s="1143"/>
      <c r="X80" s="1143"/>
      <c r="Y80" s="1143"/>
      <c r="Z80" s="1144"/>
      <c r="AA80" s="1142"/>
      <c r="AB80" s="1143"/>
      <c r="AC80" s="1144"/>
      <c r="AD80" s="1091" t="s">
        <v>2506</v>
      </c>
      <c r="AE80" s="1092"/>
      <c r="AF80" s="1092"/>
      <c r="AG80" s="1092"/>
      <c r="AH80" s="1092"/>
      <c r="AI80" s="1092"/>
      <c r="AJ80" s="1092"/>
      <c r="AK80" s="1092"/>
      <c r="AL80" s="1092"/>
      <c r="AM80" s="1092"/>
      <c r="AN80" s="1092"/>
      <c r="AO80" s="1093"/>
      <c r="AP80" s="1091" t="s">
        <v>2507</v>
      </c>
      <c r="AQ80" s="1092"/>
      <c r="AR80" s="1092"/>
      <c r="AS80" s="1092"/>
      <c r="AT80" s="1092"/>
      <c r="AU80" s="1092"/>
      <c r="AV80" s="1092"/>
      <c r="AW80" s="1092"/>
      <c r="AX80" s="1092"/>
      <c r="AY80" s="1092"/>
      <c r="AZ80" s="1092"/>
      <c r="BA80" s="1092"/>
      <c r="BB80" s="1092"/>
      <c r="BC80" s="1092"/>
      <c r="BD80" s="1093"/>
      <c r="BE80" s="1091" t="s">
        <v>2508</v>
      </c>
      <c r="BF80" s="1092"/>
      <c r="BG80" s="1092"/>
      <c r="BH80" s="1092"/>
      <c r="BI80" s="1092"/>
      <c r="BJ80" s="1093"/>
      <c r="BK80" s="1146"/>
      <c r="BL80" s="1147"/>
      <c r="BM80" s="1148"/>
      <c r="BN80" s="377"/>
      <c r="BO80" s="1005"/>
      <c r="BP80" s="1005"/>
      <c r="BQ80" s="1005"/>
      <c r="BR80" s="1005"/>
      <c r="BS80" s="1005"/>
      <c r="BT80" s="1005"/>
      <c r="BU80" s="1006"/>
    </row>
    <row r="81" spans="1:99" s="373" customFormat="1" ht="15" customHeight="1">
      <c r="A81" s="1007"/>
      <c r="B81" s="1008"/>
      <c r="C81" s="1008"/>
      <c r="D81" s="1008"/>
      <c r="E81" s="1008"/>
      <c r="F81" s="1008"/>
      <c r="G81" s="1008"/>
      <c r="H81" s="1008"/>
      <c r="I81" s="1008"/>
      <c r="J81" s="1008"/>
      <c r="K81" s="1019"/>
      <c r="L81" s="1005"/>
      <c r="M81" s="1005"/>
      <c r="N81" s="1005"/>
      <c r="O81" s="1005"/>
      <c r="P81" s="1058"/>
      <c r="Q81" s="374"/>
      <c r="R81" s="1142"/>
      <c r="S81" s="1143"/>
      <c r="T81" s="1143"/>
      <c r="U81" s="1143"/>
      <c r="V81" s="1143"/>
      <c r="W81" s="1143"/>
      <c r="X81" s="1143"/>
      <c r="Y81" s="1143"/>
      <c r="Z81" s="1144"/>
      <c r="AA81" s="1142"/>
      <c r="AB81" s="1143"/>
      <c r="AC81" s="1144"/>
      <c r="AD81" s="1081" t="s">
        <v>2509</v>
      </c>
      <c r="AE81" s="1082"/>
      <c r="AF81" s="1083"/>
      <c r="AG81" s="1081" t="s">
        <v>2510</v>
      </c>
      <c r="AH81" s="1082"/>
      <c r="AI81" s="1083"/>
      <c r="AJ81" s="1081" t="s">
        <v>2511</v>
      </c>
      <c r="AK81" s="1082"/>
      <c r="AL81" s="1083"/>
      <c r="AM81" s="1081" t="s">
        <v>2512</v>
      </c>
      <c r="AN81" s="1082"/>
      <c r="AO81" s="1083"/>
      <c r="AP81" s="1140" t="s">
        <v>2513</v>
      </c>
      <c r="AQ81" s="1141"/>
      <c r="AR81" s="1083"/>
      <c r="AS81" s="1140" t="s">
        <v>2514</v>
      </c>
      <c r="AT81" s="1141"/>
      <c r="AU81" s="1083"/>
      <c r="AV81" s="1140" t="s">
        <v>2515</v>
      </c>
      <c r="AW81" s="1141"/>
      <c r="AX81" s="1083"/>
      <c r="AY81" s="1140" t="s">
        <v>2516</v>
      </c>
      <c r="AZ81" s="1141"/>
      <c r="BA81" s="1083"/>
      <c r="BB81" s="1140" t="s">
        <v>2517</v>
      </c>
      <c r="BC81" s="1141"/>
      <c r="BD81" s="1083"/>
      <c r="BE81" s="1152" t="s">
        <v>2518</v>
      </c>
      <c r="BF81" s="1153"/>
      <c r="BG81" s="1154"/>
      <c r="BH81" s="1081" t="s">
        <v>2519</v>
      </c>
      <c r="BI81" s="1082"/>
      <c r="BJ81" s="1083"/>
      <c r="BK81" s="1146"/>
      <c r="BL81" s="1147"/>
      <c r="BM81" s="1148"/>
      <c r="BN81" s="377"/>
      <c r="BO81" s="1005"/>
      <c r="BP81" s="1005"/>
      <c r="BQ81" s="1005"/>
      <c r="BR81" s="1005"/>
      <c r="BS81" s="1005"/>
      <c r="BT81" s="1005"/>
      <c r="BU81" s="1006"/>
    </row>
    <row r="82" spans="1:99" s="373" customFormat="1" ht="15" customHeight="1">
      <c r="A82" s="1007"/>
      <c r="B82" s="1008"/>
      <c r="C82" s="1008"/>
      <c r="D82" s="1008"/>
      <c r="E82" s="1008"/>
      <c r="F82" s="1008"/>
      <c r="G82" s="1008"/>
      <c r="H82" s="1008"/>
      <c r="I82" s="1008"/>
      <c r="J82" s="1008"/>
      <c r="K82" s="1019"/>
      <c r="L82" s="1005"/>
      <c r="M82" s="1005"/>
      <c r="N82" s="1005"/>
      <c r="O82" s="1005"/>
      <c r="P82" s="1058"/>
      <c r="Q82" s="374"/>
      <c r="R82" s="1137"/>
      <c r="S82" s="1138"/>
      <c r="T82" s="1138"/>
      <c r="U82" s="1138"/>
      <c r="V82" s="1138"/>
      <c r="W82" s="1138"/>
      <c r="X82" s="1138"/>
      <c r="Y82" s="1138"/>
      <c r="Z82" s="1139"/>
      <c r="AA82" s="1137"/>
      <c r="AB82" s="1138"/>
      <c r="AC82" s="1139"/>
      <c r="AD82" s="1137"/>
      <c r="AE82" s="1138"/>
      <c r="AF82" s="1139"/>
      <c r="AG82" s="1137"/>
      <c r="AH82" s="1138"/>
      <c r="AI82" s="1139"/>
      <c r="AJ82" s="1137"/>
      <c r="AK82" s="1138"/>
      <c r="AL82" s="1139"/>
      <c r="AM82" s="1137"/>
      <c r="AN82" s="1138"/>
      <c r="AO82" s="1139"/>
      <c r="AP82" s="1137"/>
      <c r="AQ82" s="1138"/>
      <c r="AR82" s="1139"/>
      <c r="AS82" s="1137"/>
      <c r="AT82" s="1138"/>
      <c r="AU82" s="1139"/>
      <c r="AV82" s="1137"/>
      <c r="AW82" s="1138"/>
      <c r="AX82" s="1139"/>
      <c r="AY82" s="1137"/>
      <c r="AZ82" s="1138"/>
      <c r="BA82" s="1139"/>
      <c r="BB82" s="1137"/>
      <c r="BC82" s="1138"/>
      <c r="BD82" s="1139"/>
      <c r="BE82" s="1155"/>
      <c r="BF82" s="1156"/>
      <c r="BG82" s="1157"/>
      <c r="BH82" s="1137"/>
      <c r="BI82" s="1138"/>
      <c r="BJ82" s="1139"/>
      <c r="BK82" s="1149"/>
      <c r="BL82" s="1150"/>
      <c r="BM82" s="1151"/>
      <c r="BN82" s="377"/>
      <c r="BO82" s="1005"/>
      <c r="BP82" s="1005"/>
      <c r="BQ82" s="1005"/>
      <c r="BR82" s="1005"/>
      <c r="BS82" s="1005"/>
      <c r="BT82" s="1005"/>
      <c r="BU82" s="1006"/>
    </row>
    <row r="83" spans="1:99" s="373" customFormat="1" ht="15" customHeight="1">
      <c r="A83" s="1007"/>
      <c r="B83" s="1008"/>
      <c r="C83" s="1008"/>
      <c r="D83" s="1008"/>
      <c r="E83" s="1008"/>
      <c r="F83" s="1008"/>
      <c r="G83" s="1008"/>
      <c r="H83" s="1008"/>
      <c r="I83" s="1008"/>
      <c r="J83" s="1008"/>
      <c r="K83" s="1019"/>
      <c r="L83" s="1005"/>
      <c r="M83" s="1005"/>
      <c r="N83" s="1005"/>
      <c r="O83" s="1005"/>
      <c r="P83" s="1058"/>
      <c r="Q83" s="374"/>
      <c r="R83" s="1125" t="s">
        <v>2570</v>
      </c>
      <c r="S83" s="1126"/>
      <c r="T83" s="1126"/>
      <c r="U83" s="1126"/>
      <c r="V83" s="1126"/>
      <c r="W83" s="1126"/>
      <c r="X83" s="1126"/>
      <c r="Y83" s="1126"/>
      <c r="Z83" s="1127"/>
      <c r="AA83" s="1131">
        <v>0.25</v>
      </c>
      <c r="AB83" s="1132"/>
      <c r="AC83" s="1133"/>
      <c r="AD83" s="1098" t="s">
        <v>2571</v>
      </c>
      <c r="AE83" s="1099"/>
      <c r="AF83" s="1100"/>
      <c r="AG83" s="1110">
        <v>1.3</v>
      </c>
      <c r="AH83" s="1111"/>
      <c r="AI83" s="1112"/>
      <c r="AJ83" s="1098" t="s">
        <v>2571</v>
      </c>
      <c r="AK83" s="1099"/>
      <c r="AL83" s="1100"/>
      <c r="AM83" s="1098" t="s">
        <v>2571</v>
      </c>
      <c r="AN83" s="1099"/>
      <c r="AO83" s="1100"/>
      <c r="AP83" s="1098" t="s">
        <v>2571</v>
      </c>
      <c r="AQ83" s="1099"/>
      <c r="AR83" s="1100"/>
      <c r="AS83" s="1098" t="s">
        <v>2571</v>
      </c>
      <c r="AT83" s="1099"/>
      <c r="AU83" s="1100"/>
      <c r="AV83" s="1098" t="s">
        <v>2571</v>
      </c>
      <c r="AW83" s="1099"/>
      <c r="AX83" s="1100"/>
      <c r="AY83" s="1098" t="s">
        <v>2571</v>
      </c>
      <c r="AZ83" s="1099"/>
      <c r="BA83" s="1100"/>
      <c r="BB83" s="1098" t="s">
        <v>2571</v>
      </c>
      <c r="BC83" s="1099"/>
      <c r="BD83" s="1100"/>
      <c r="BE83" s="1098" t="s">
        <v>2571</v>
      </c>
      <c r="BF83" s="1099"/>
      <c r="BG83" s="1100"/>
      <c r="BH83" s="1098" t="s">
        <v>2571</v>
      </c>
      <c r="BI83" s="1099"/>
      <c r="BJ83" s="1100"/>
      <c r="BK83" s="1116" t="s">
        <v>2521</v>
      </c>
      <c r="BL83" s="1117"/>
      <c r="BM83" s="1118"/>
      <c r="BN83" s="377"/>
      <c r="BO83" s="1005"/>
      <c r="BP83" s="1005"/>
      <c r="BQ83" s="1005"/>
      <c r="BR83" s="1005"/>
      <c r="BS83" s="1005"/>
      <c r="BT83" s="1005"/>
      <c r="BU83" s="1006"/>
    </row>
    <row r="84" spans="1:99" s="373" customFormat="1" ht="15" customHeight="1">
      <c r="A84" s="1007"/>
      <c r="B84" s="1008"/>
      <c r="C84" s="1008"/>
      <c r="D84" s="1008"/>
      <c r="E84" s="1008"/>
      <c r="F84" s="1008"/>
      <c r="G84" s="1008"/>
      <c r="H84" s="1008"/>
      <c r="I84" s="1008"/>
      <c r="J84" s="1008"/>
      <c r="K84" s="1019"/>
      <c r="L84" s="1005"/>
      <c r="M84" s="1005"/>
      <c r="N84" s="1005"/>
      <c r="O84" s="1005"/>
      <c r="P84" s="1058"/>
      <c r="Q84" s="374"/>
      <c r="R84" s="1128"/>
      <c r="S84" s="1129"/>
      <c r="T84" s="1129"/>
      <c r="U84" s="1129"/>
      <c r="V84" s="1129"/>
      <c r="W84" s="1129"/>
      <c r="X84" s="1129"/>
      <c r="Y84" s="1129"/>
      <c r="Z84" s="1130"/>
      <c r="AA84" s="1134"/>
      <c r="AB84" s="1135"/>
      <c r="AC84" s="1136"/>
      <c r="AD84" s="1101"/>
      <c r="AE84" s="1102"/>
      <c r="AF84" s="1103"/>
      <c r="AG84" s="1113"/>
      <c r="AH84" s="1114"/>
      <c r="AI84" s="1115"/>
      <c r="AJ84" s="1101"/>
      <c r="AK84" s="1102"/>
      <c r="AL84" s="1103"/>
      <c r="AM84" s="1101"/>
      <c r="AN84" s="1102"/>
      <c r="AO84" s="1103"/>
      <c r="AP84" s="1101"/>
      <c r="AQ84" s="1102"/>
      <c r="AR84" s="1103"/>
      <c r="AS84" s="1101"/>
      <c r="AT84" s="1102"/>
      <c r="AU84" s="1103"/>
      <c r="AV84" s="1101"/>
      <c r="AW84" s="1102"/>
      <c r="AX84" s="1103"/>
      <c r="AY84" s="1101"/>
      <c r="AZ84" s="1102"/>
      <c r="BA84" s="1103"/>
      <c r="BB84" s="1101"/>
      <c r="BC84" s="1102"/>
      <c r="BD84" s="1103"/>
      <c r="BE84" s="1101"/>
      <c r="BF84" s="1102"/>
      <c r="BG84" s="1103"/>
      <c r="BH84" s="1101"/>
      <c r="BI84" s="1102"/>
      <c r="BJ84" s="1103"/>
      <c r="BK84" s="1122"/>
      <c r="BL84" s="1123"/>
      <c r="BM84" s="1124"/>
      <c r="BN84" s="377"/>
      <c r="BO84" s="1005"/>
      <c r="BP84" s="1005"/>
      <c r="BQ84" s="1005"/>
      <c r="BR84" s="1005"/>
      <c r="BS84" s="1005"/>
      <c r="BT84" s="1005"/>
      <c r="BU84" s="1006"/>
    </row>
    <row r="85" spans="1:99" s="373" customFormat="1" ht="15" customHeight="1">
      <c r="A85" s="1007"/>
      <c r="B85" s="1008"/>
      <c r="C85" s="1008"/>
      <c r="D85" s="1008"/>
      <c r="E85" s="1008"/>
      <c r="F85" s="1008"/>
      <c r="G85" s="1008"/>
      <c r="H85" s="1008"/>
      <c r="I85" s="1008"/>
      <c r="J85" s="1008"/>
      <c r="K85" s="1019"/>
      <c r="L85" s="1005"/>
      <c r="M85" s="1005"/>
      <c r="N85" s="1005"/>
      <c r="O85" s="1005"/>
      <c r="P85" s="1058"/>
      <c r="Q85" s="374"/>
      <c r="R85" s="375" t="s">
        <v>2558</v>
      </c>
      <c r="S85" s="375"/>
      <c r="T85" s="375"/>
      <c r="U85" s="375"/>
      <c r="V85" s="375"/>
      <c r="W85" s="375"/>
      <c r="X85" s="375"/>
      <c r="Y85" s="375"/>
      <c r="Z85" s="375"/>
      <c r="AA85" s="375"/>
      <c r="AB85" s="375"/>
      <c r="AC85" s="375"/>
      <c r="AD85" s="375"/>
      <c r="AE85" s="375"/>
      <c r="AF85" s="375"/>
      <c r="AG85" s="375"/>
      <c r="AH85" s="375"/>
      <c r="AI85" s="375"/>
      <c r="AJ85" s="375"/>
      <c r="AK85" s="376"/>
      <c r="AL85" s="376"/>
      <c r="AM85" s="376"/>
      <c r="AN85" s="376"/>
      <c r="AO85" s="376"/>
      <c r="AP85" s="376"/>
      <c r="AQ85" s="376"/>
      <c r="AR85" s="375"/>
      <c r="AS85" s="375"/>
      <c r="AT85" s="375"/>
      <c r="AU85" s="375"/>
      <c r="AV85" s="375"/>
      <c r="AW85" s="375"/>
      <c r="AX85" s="376"/>
      <c r="AY85" s="376"/>
      <c r="AZ85" s="376"/>
      <c r="BA85" s="376"/>
      <c r="BB85" s="376"/>
      <c r="BC85" s="376"/>
      <c r="BD85" s="376"/>
      <c r="BE85" s="375"/>
      <c r="BF85" s="375"/>
      <c r="BG85" s="375"/>
      <c r="BH85" s="375"/>
      <c r="BI85" s="375"/>
      <c r="BJ85" s="375"/>
      <c r="BK85" s="376"/>
      <c r="BL85" s="376"/>
      <c r="BM85" s="376"/>
      <c r="BN85" s="377"/>
      <c r="BO85" s="1005"/>
      <c r="BP85" s="1005"/>
      <c r="BQ85" s="1005"/>
      <c r="BR85" s="1005"/>
      <c r="BS85" s="1005"/>
      <c r="BT85" s="1005"/>
      <c r="BU85" s="1006"/>
    </row>
    <row r="86" spans="1:99" s="373" customFormat="1" ht="15" customHeight="1">
      <c r="A86" s="381"/>
      <c r="B86" s="382"/>
      <c r="C86" s="382"/>
      <c r="D86" s="382"/>
      <c r="E86" s="382"/>
      <c r="F86" s="382"/>
      <c r="G86" s="382"/>
      <c r="H86" s="382"/>
      <c r="I86" s="382"/>
      <c r="J86" s="382"/>
      <c r="K86" s="383"/>
      <c r="L86" s="384"/>
      <c r="M86" s="384"/>
      <c r="N86" s="384"/>
      <c r="O86" s="384"/>
      <c r="P86" s="385"/>
      <c r="Q86" s="374"/>
      <c r="R86" s="375"/>
      <c r="S86" s="375"/>
      <c r="T86" s="375"/>
      <c r="U86" s="375"/>
      <c r="V86" s="375"/>
      <c r="W86" s="375"/>
      <c r="X86" s="375"/>
      <c r="Y86" s="375"/>
      <c r="Z86" s="375"/>
      <c r="AA86" s="375"/>
      <c r="AB86" s="375"/>
      <c r="AC86" s="375"/>
      <c r="AD86" s="375"/>
      <c r="AE86" s="375"/>
      <c r="AF86" s="375"/>
      <c r="AG86" s="375"/>
      <c r="AH86" s="375"/>
      <c r="AI86" s="375"/>
      <c r="AJ86" s="375"/>
      <c r="AK86" s="376"/>
      <c r="AL86" s="376"/>
      <c r="AM86" s="376"/>
      <c r="AN86" s="376"/>
      <c r="AO86" s="376"/>
      <c r="AP86" s="376"/>
      <c r="AQ86" s="376"/>
      <c r="AR86" s="375"/>
      <c r="AS86" s="375"/>
      <c r="AT86" s="375"/>
      <c r="AU86" s="375"/>
      <c r="AV86" s="375"/>
      <c r="AW86" s="375"/>
      <c r="AX86" s="376"/>
      <c r="AY86" s="376"/>
      <c r="AZ86" s="376"/>
      <c r="BA86" s="376"/>
      <c r="BB86" s="376"/>
      <c r="BC86" s="376"/>
      <c r="BD86" s="376"/>
      <c r="BE86" s="375"/>
      <c r="BF86" s="375"/>
      <c r="BG86" s="375"/>
      <c r="BH86" s="375"/>
      <c r="BI86" s="375"/>
      <c r="BJ86" s="375"/>
      <c r="BK86" s="376"/>
      <c r="BL86" s="376"/>
      <c r="BM86" s="376"/>
      <c r="BN86" s="377"/>
      <c r="BO86" s="384"/>
      <c r="BP86" s="384"/>
      <c r="BQ86" s="384"/>
      <c r="BR86" s="384"/>
      <c r="BS86" s="384"/>
      <c r="BT86" s="384"/>
      <c r="BU86" s="386"/>
    </row>
    <row r="87" spans="1:99" s="373" customFormat="1" ht="15" customHeight="1">
      <c r="A87" s="1055" t="s">
        <v>2523</v>
      </c>
      <c r="B87" s="1056"/>
      <c r="C87" s="1056"/>
      <c r="D87" s="1056"/>
      <c r="E87" s="1056"/>
      <c r="F87" s="1056"/>
      <c r="G87" s="1056"/>
      <c r="H87" s="1056"/>
      <c r="I87" s="1056"/>
      <c r="J87" s="1056"/>
      <c r="K87" s="1087"/>
      <c r="L87" s="1088"/>
      <c r="M87" s="1088"/>
      <c r="N87" s="1088"/>
      <c r="O87" s="1088"/>
      <c r="P87" s="1089"/>
      <c r="Q87" s="387"/>
      <c r="R87" s="1090" t="s">
        <v>2524</v>
      </c>
      <c r="S87" s="1090"/>
      <c r="T87" s="1090"/>
      <c r="U87" s="1090"/>
      <c r="V87" s="1090"/>
      <c r="W87" s="1090"/>
      <c r="X87" s="1090"/>
      <c r="Y87" s="1090"/>
      <c r="Z87" s="1090"/>
      <c r="AA87" s="1053" t="s">
        <v>2525</v>
      </c>
      <c r="AB87" s="1053"/>
      <c r="AC87" s="1053"/>
      <c r="AD87" s="1053"/>
      <c r="AE87" s="1053"/>
      <c r="AF87" s="1053"/>
      <c r="AG87" s="1097" t="s">
        <v>2526</v>
      </c>
      <c r="AH87" s="1097"/>
      <c r="AI87" s="1097"/>
      <c r="AJ87" s="1097"/>
      <c r="AK87" s="1097"/>
      <c r="AL87" s="1097"/>
      <c r="AM87" s="1090" t="s">
        <v>2527</v>
      </c>
      <c r="AN87" s="1090"/>
      <c r="AO87" s="1090"/>
      <c r="AP87" s="1090"/>
      <c r="AQ87" s="1090"/>
      <c r="AR87" s="1090"/>
      <c r="AS87" s="1090" t="s">
        <v>2528</v>
      </c>
      <c r="AT87" s="1090"/>
      <c r="AU87" s="1090"/>
      <c r="AV87" s="1090"/>
      <c r="AW87" s="1090"/>
      <c r="AX87" s="1090"/>
      <c r="AY87" s="1090" t="s">
        <v>2529</v>
      </c>
      <c r="AZ87" s="1090"/>
      <c r="BA87" s="1090"/>
      <c r="BB87" s="1090"/>
      <c r="BC87" s="1090"/>
      <c r="BD87" s="1090"/>
      <c r="BE87" s="1090" t="s">
        <v>13</v>
      </c>
      <c r="BF87" s="1090"/>
      <c r="BG87" s="1090"/>
      <c r="BH87" s="1090"/>
      <c r="BI87" s="1090"/>
      <c r="BJ87" s="1090"/>
      <c r="BK87" s="1090"/>
      <c r="BL87" s="1090"/>
      <c r="BM87" s="1090"/>
      <c r="BN87" s="377"/>
      <c r="BO87" s="384"/>
      <c r="BP87" s="384"/>
      <c r="BQ87" s="384"/>
      <c r="BR87" s="384"/>
      <c r="BS87" s="384"/>
      <c r="BT87" s="384"/>
      <c r="BU87" s="386"/>
      <c r="BX87" s="1091" t="s">
        <v>2537</v>
      </c>
      <c r="BY87" s="1092"/>
      <c r="BZ87" s="1092"/>
      <c r="CA87" s="1092"/>
      <c r="CB87" s="1092"/>
      <c r="CC87" s="1093"/>
      <c r="CD87" s="1065" t="s">
        <v>2572</v>
      </c>
      <c r="CE87" s="1066"/>
      <c r="CF87" s="1066"/>
      <c r="CG87" s="1066"/>
      <c r="CH87" s="1066"/>
      <c r="CI87" s="1067"/>
      <c r="CJ87" s="1094" t="s">
        <v>2540</v>
      </c>
      <c r="CK87" s="1095"/>
      <c r="CL87" s="1095"/>
      <c r="CM87" s="1095"/>
      <c r="CN87" s="1095"/>
      <c r="CO87" s="1096"/>
      <c r="CP87" s="1065" t="s">
        <v>2541</v>
      </c>
      <c r="CQ87" s="1066"/>
      <c r="CR87" s="1066"/>
      <c r="CS87" s="1066"/>
      <c r="CT87" s="1066"/>
      <c r="CU87" s="1067"/>
    </row>
    <row r="88" spans="1:99" s="373" customFormat="1" ht="15" customHeight="1">
      <c r="A88" s="1007"/>
      <c r="B88" s="1008"/>
      <c r="C88" s="1008"/>
      <c r="D88" s="1008"/>
      <c r="E88" s="1008"/>
      <c r="F88" s="1008"/>
      <c r="G88" s="1008"/>
      <c r="H88" s="1008"/>
      <c r="I88" s="1008"/>
      <c r="J88" s="1008"/>
      <c r="K88" s="1071">
        <f>AM88</f>
        <v>1</v>
      </c>
      <c r="L88" s="1072"/>
      <c r="M88" s="1072"/>
      <c r="N88" s="1072"/>
      <c r="O88" s="1072"/>
      <c r="P88" s="1073"/>
      <c r="Q88" s="387"/>
      <c r="R88" s="1074" t="s">
        <v>2573</v>
      </c>
      <c r="S88" s="1074"/>
      <c r="T88" s="1074"/>
      <c r="U88" s="1074"/>
      <c r="V88" s="1074"/>
      <c r="W88" s="1074"/>
      <c r="X88" s="1074"/>
      <c r="Y88" s="1074"/>
      <c r="Z88" s="1074"/>
      <c r="AA88" s="1075">
        <v>1.3</v>
      </c>
      <c r="AB88" s="1075"/>
      <c r="AC88" s="1075"/>
      <c r="AD88" s="1075"/>
      <c r="AE88" s="1075"/>
      <c r="AF88" s="1075"/>
      <c r="AG88" s="1076">
        <v>1.2</v>
      </c>
      <c r="AH88" s="1076"/>
      <c r="AI88" s="1076"/>
      <c r="AJ88" s="1076"/>
      <c r="AK88" s="1076"/>
      <c r="AL88" s="1076"/>
      <c r="AM88" s="1077">
        <v>1</v>
      </c>
      <c r="AN88" s="1077"/>
      <c r="AO88" s="1077"/>
      <c r="AP88" s="1077"/>
      <c r="AQ88" s="1077"/>
      <c r="AR88" s="1077"/>
      <c r="AS88" s="1075">
        <v>1.1000000000000001</v>
      </c>
      <c r="AT88" s="1075"/>
      <c r="AU88" s="1075"/>
      <c r="AV88" s="1075"/>
      <c r="AW88" s="1075"/>
      <c r="AX88" s="1075"/>
      <c r="AY88" s="1075">
        <v>1.3</v>
      </c>
      <c r="AZ88" s="1075"/>
      <c r="BA88" s="1075"/>
      <c r="BB88" s="1075"/>
      <c r="BC88" s="1075"/>
      <c r="BD88" s="1075"/>
      <c r="BE88" s="1075"/>
      <c r="BF88" s="1075"/>
      <c r="BG88" s="1075"/>
      <c r="BH88" s="1075"/>
      <c r="BI88" s="1075"/>
      <c r="BJ88" s="1075"/>
      <c r="BK88" s="1075"/>
      <c r="BL88" s="1075"/>
      <c r="BM88" s="1075"/>
      <c r="BN88" s="377"/>
      <c r="BO88" s="384"/>
      <c r="BP88" s="384"/>
      <c r="BQ88" s="384"/>
      <c r="BR88" s="384"/>
      <c r="BS88" s="384"/>
      <c r="BT88" s="384"/>
      <c r="BU88" s="386"/>
      <c r="BX88" s="1062">
        <v>0.25</v>
      </c>
      <c r="BY88" s="1063"/>
      <c r="BZ88" s="1063"/>
      <c r="CA88" s="1063"/>
      <c r="CB88" s="1063"/>
      <c r="CC88" s="1064"/>
      <c r="CD88" s="1059">
        <f>AA94</f>
        <v>1</v>
      </c>
      <c r="CE88" s="1060"/>
      <c r="CF88" s="1060"/>
      <c r="CG88" s="1060"/>
      <c r="CH88" s="1060"/>
      <c r="CI88" s="1061"/>
      <c r="CJ88" s="1084"/>
      <c r="CK88" s="1085"/>
      <c r="CL88" s="1085"/>
      <c r="CM88" s="1085"/>
      <c r="CN88" s="1085"/>
      <c r="CO88" s="1086"/>
      <c r="CP88" s="1059"/>
      <c r="CQ88" s="1060"/>
      <c r="CR88" s="1060"/>
      <c r="CS88" s="1060"/>
      <c r="CT88" s="1060"/>
      <c r="CU88" s="1061"/>
    </row>
    <row r="89" spans="1:99" s="373" customFormat="1" ht="15" customHeight="1">
      <c r="A89" s="381"/>
      <c r="B89" s="382"/>
      <c r="C89" s="382"/>
      <c r="D89" s="382"/>
      <c r="E89" s="382"/>
      <c r="F89" s="382"/>
      <c r="G89" s="382"/>
      <c r="H89" s="382"/>
      <c r="I89" s="382"/>
      <c r="J89" s="382"/>
      <c r="K89" s="383"/>
      <c r="L89" s="384"/>
      <c r="M89" s="384"/>
      <c r="N89" s="384"/>
      <c r="O89" s="384"/>
      <c r="P89" s="385"/>
      <c r="Q89" s="374"/>
      <c r="R89" s="375"/>
      <c r="S89" s="375"/>
      <c r="T89" s="375"/>
      <c r="U89" s="375"/>
      <c r="V89" s="375"/>
      <c r="W89" s="375"/>
      <c r="X89" s="375"/>
      <c r="Y89" s="375"/>
      <c r="Z89" s="375"/>
      <c r="AA89" s="375"/>
      <c r="AB89" s="375"/>
      <c r="AC89" s="375"/>
      <c r="AD89" s="375"/>
      <c r="AE89" s="375"/>
      <c r="AF89" s="375"/>
      <c r="AG89" s="375"/>
      <c r="AH89" s="375"/>
      <c r="AI89" s="375"/>
      <c r="AJ89" s="375"/>
      <c r="AK89" s="376"/>
      <c r="AL89" s="376"/>
      <c r="AM89" s="376"/>
      <c r="AN89" s="376"/>
      <c r="AO89" s="376"/>
      <c r="AP89" s="376"/>
      <c r="AQ89" s="376"/>
      <c r="AR89" s="375"/>
      <c r="AS89" s="375"/>
      <c r="AT89" s="375"/>
      <c r="AU89" s="375"/>
      <c r="AV89" s="375"/>
      <c r="AW89" s="375"/>
      <c r="AX89" s="376"/>
      <c r="AY89" s="376"/>
      <c r="AZ89" s="376"/>
      <c r="BA89" s="376"/>
      <c r="BB89" s="376"/>
      <c r="BC89" s="376"/>
      <c r="BD89" s="376"/>
      <c r="BE89" s="375"/>
      <c r="BF89" s="375"/>
      <c r="BG89" s="375"/>
      <c r="BH89" s="375"/>
      <c r="BI89" s="375"/>
      <c r="BJ89" s="375"/>
      <c r="BK89" s="376"/>
      <c r="BL89" s="376"/>
      <c r="BM89" s="376"/>
      <c r="BN89" s="377"/>
      <c r="BO89" s="384"/>
      <c r="BP89" s="384"/>
      <c r="BQ89" s="384"/>
      <c r="BR89" s="384"/>
      <c r="BS89" s="384"/>
      <c r="BT89" s="384"/>
      <c r="BU89" s="386"/>
      <c r="BX89" s="1062">
        <v>0.5</v>
      </c>
      <c r="BY89" s="1063"/>
      <c r="BZ89" s="1063"/>
      <c r="CA89" s="1063"/>
      <c r="CB89" s="1063"/>
      <c r="CC89" s="1064"/>
      <c r="CD89" s="1059">
        <f>AG94</f>
        <v>1.26</v>
      </c>
      <c r="CE89" s="1060"/>
      <c r="CF89" s="1060"/>
      <c r="CG89" s="1060"/>
      <c r="CH89" s="1060"/>
      <c r="CI89" s="1061"/>
      <c r="CJ89" s="1084">
        <f>CD89-CD88</f>
        <v>0.26</v>
      </c>
      <c r="CK89" s="1085"/>
      <c r="CL89" s="1085"/>
      <c r="CM89" s="1085"/>
      <c r="CN89" s="1085"/>
      <c r="CO89" s="1086"/>
      <c r="CP89" s="1059"/>
      <c r="CQ89" s="1060"/>
      <c r="CR89" s="1060"/>
      <c r="CS89" s="1060"/>
      <c r="CT89" s="1060"/>
      <c r="CU89" s="1061"/>
    </row>
    <row r="90" spans="1:99" s="373" customFormat="1" ht="15" customHeight="1">
      <c r="A90" s="1055" t="s">
        <v>2532</v>
      </c>
      <c r="B90" s="1056"/>
      <c r="C90" s="1056"/>
      <c r="D90" s="1056"/>
      <c r="E90" s="1056"/>
      <c r="F90" s="1056"/>
      <c r="G90" s="1056"/>
      <c r="H90" s="1056"/>
      <c r="I90" s="1056"/>
      <c r="J90" s="1056"/>
      <c r="K90" s="1087"/>
      <c r="L90" s="1088"/>
      <c r="M90" s="1088"/>
      <c r="N90" s="1088"/>
      <c r="O90" s="1088"/>
      <c r="P90" s="1089"/>
      <c r="Q90" s="387"/>
      <c r="R90" s="1090" t="s">
        <v>2533</v>
      </c>
      <c r="S90" s="1090"/>
      <c r="T90" s="1090"/>
      <c r="U90" s="1090"/>
      <c r="V90" s="1090"/>
      <c r="W90" s="1090"/>
      <c r="X90" s="1090"/>
      <c r="Y90" s="1090"/>
      <c r="Z90" s="1090"/>
      <c r="AA90" s="1053" t="s">
        <v>2534</v>
      </c>
      <c r="AB90" s="1053"/>
      <c r="AC90" s="1053"/>
      <c r="AD90" s="1053"/>
      <c r="AE90" s="1053"/>
      <c r="AF90" s="1053"/>
      <c r="AG90" s="1053"/>
      <c r="AH90" s="1053"/>
      <c r="AI90" s="1053"/>
      <c r="AJ90" s="1053"/>
      <c r="AK90" s="1053"/>
      <c r="AL90" s="1053"/>
      <c r="AM90" s="1053"/>
      <c r="AN90" s="1053"/>
      <c r="AO90" s="1053"/>
      <c r="AP90" s="1090" t="s">
        <v>2535</v>
      </c>
      <c r="AQ90" s="1090"/>
      <c r="AR90" s="1090"/>
      <c r="AS90" s="1090"/>
      <c r="AT90" s="1090"/>
      <c r="AU90" s="1090"/>
      <c r="AV90" s="1090"/>
      <c r="AW90" s="1090"/>
      <c r="AX90" s="1090"/>
      <c r="AY90" s="1090"/>
      <c r="AZ90" s="1090"/>
      <c r="BA90" s="1090"/>
      <c r="BB90" s="1090"/>
      <c r="BC90" s="1090"/>
      <c r="BD90" s="1090"/>
      <c r="BE90" s="1090" t="s">
        <v>13</v>
      </c>
      <c r="BF90" s="1090"/>
      <c r="BG90" s="1090"/>
      <c r="BH90" s="1090"/>
      <c r="BI90" s="1090"/>
      <c r="BJ90" s="1090"/>
      <c r="BK90" s="1090"/>
      <c r="BL90" s="1090"/>
      <c r="BM90" s="1090"/>
      <c r="BN90" s="377"/>
      <c r="BO90" s="384"/>
      <c r="BP90" s="384"/>
      <c r="BQ90" s="384"/>
      <c r="BR90" s="384"/>
      <c r="BS90" s="384"/>
      <c r="BT90" s="384"/>
      <c r="BU90" s="386"/>
      <c r="BX90" s="1062">
        <v>1</v>
      </c>
      <c r="BY90" s="1063"/>
      <c r="BZ90" s="1063"/>
      <c r="CA90" s="1063"/>
      <c r="CB90" s="1063"/>
      <c r="CC90" s="1064"/>
      <c r="CD90" s="1059">
        <f>AM94</f>
        <v>1.5</v>
      </c>
      <c r="CE90" s="1060"/>
      <c r="CF90" s="1060"/>
      <c r="CG90" s="1060"/>
      <c r="CH90" s="1060"/>
      <c r="CI90" s="1061"/>
      <c r="CJ90" s="1084">
        <f>CD90-CD89</f>
        <v>0.24</v>
      </c>
      <c r="CK90" s="1085"/>
      <c r="CL90" s="1085"/>
      <c r="CM90" s="1085"/>
      <c r="CN90" s="1085"/>
      <c r="CO90" s="1086"/>
      <c r="CP90" s="1059"/>
      <c r="CQ90" s="1060"/>
      <c r="CR90" s="1060"/>
      <c r="CS90" s="1060"/>
      <c r="CT90" s="1060"/>
      <c r="CU90" s="1061"/>
    </row>
    <row r="91" spans="1:99" s="373" customFormat="1" ht="15" customHeight="1">
      <c r="A91" s="1007"/>
      <c r="B91" s="1008"/>
      <c r="C91" s="1008"/>
      <c r="D91" s="1008"/>
      <c r="E91" s="1008"/>
      <c r="F91" s="1008"/>
      <c r="G91" s="1008"/>
      <c r="H91" s="1008"/>
      <c r="I91" s="1008"/>
      <c r="J91" s="1008"/>
      <c r="K91" s="1071">
        <f>AA91</f>
        <v>1.07</v>
      </c>
      <c r="L91" s="1072"/>
      <c r="M91" s="1072"/>
      <c r="N91" s="1072"/>
      <c r="O91" s="1072"/>
      <c r="P91" s="1073"/>
      <c r="Q91" s="387"/>
      <c r="R91" s="1074" t="s">
        <v>2573</v>
      </c>
      <c r="S91" s="1074"/>
      <c r="T91" s="1074"/>
      <c r="U91" s="1074"/>
      <c r="V91" s="1074"/>
      <c r="W91" s="1074"/>
      <c r="X91" s="1074"/>
      <c r="Y91" s="1074"/>
      <c r="Z91" s="1074"/>
      <c r="AA91" s="1077">
        <v>1.07</v>
      </c>
      <c r="AB91" s="1077"/>
      <c r="AC91" s="1077"/>
      <c r="AD91" s="1077"/>
      <c r="AE91" s="1077"/>
      <c r="AF91" s="1077"/>
      <c r="AG91" s="1077"/>
      <c r="AH91" s="1077"/>
      <c r="AI91" s="1077"/>
      <c r="AJ91" s="1077"/>
      <c r="AK91" s="1077"/>
      <c r="AL91" s="1077"/>
      <c r="AM91" s="1077"/>
      <c r="AN91" s="1077"/>
      <c r="AO91" s="1077"/>
      <c r="AP91" s="1076">
        <v>1</v>
      </c>
      <c r="AQ91" s="1076"/>
      <c r="AR91" s="1076"/>
      <c r="AS91" s="1076"/>
      <c r="AT91" s="1076"/>
      <c r="AU91" s="1076"/>
      <c r="AV91" s="1076"/>
      <c r="AW91" s="1076"/>
      <c r="AX91" s="1076"/>
      <c r="AY91" s="1076"/>
      <c r="AZ91" s="1076"/>
      <c r="BA91" s="1076"/>
      <c r="BB91" s="1076"/>
      <c r="BC91" s="1076"/>
      <c r="BD91" s="1076"/>
      <c r="BE91" s="1075"/>
      <c r="BF91" s="1075"/>
      <c r="BG91" s="1075"/>
      <c r="BH91" s="1075"/>
      <c r="BI91" s="1075"/>
      <c r="BJ91" s="1075"/>
      <c r="BK91" s="1075"/>
      <c r="BL91" s="1075"/>
      <c r="BM91" s="1075"/>
      <c r="BN91" s="377"/>
      <c r="BO91" s="384"/>
      <c r="BP91" s="384"/>
      <c r="BQ91" s="384"/>
      <c r="BR91" s="384"/>
      <c r="BS91" s="384"/>
      <c r="BT91" s="384"/>
      <c r="BU91" s="386"/>
      <c r="BX91" s="1062">
        <v>2</v>
      </c>
      <c r="BY91" s="1063"/>
      <c r="BZ91" s="1063"/>
      <c r="CA91" s="1063"/>
      <c r="CB91" s="1063"/>
      <c r="CC91" s="1064"/>
      <c r="CD91" s="1059">
        <f>AS94</f>
        <v>3.62</v>
      </c>
      <c r="CE91" s="1060"/>
      <c r="CF91" s="1060"/>
      <c r="CG91" s="1060"/>
      <c r="CH91" s="1060"/>
      <c r="CI91" s="1061"/>
      <c r="CJ91" s="1084">
        <f>CD91-CD90</f>
        <v>2.12</v>
      </c>
      <c r="CK91" s="1085"/>
      <c r="CL91" s="1085"/>
      <c r="CM91" s="1085"/>
      <c r="CN91" s="1085"/>
      <c r="CO91" s="1086"/>
      <c r="CP91" s="1059">
        <f>CJ91</f>
        <v>2.12</v>
      </c>
      <c r="CQ91" s="1060"/>
      <c r="CR91" s="1060"/>
      <c r="CS91" s="1060"/>
      <c r="CT91" s="1060"/>
      <c r="CU91" s="1061"/>
    </row>
    <row r="92" spans="1:99" s="373" customFormat="1" ht="15" customHeight="1">
      <c r="A92" s="381"/>
      <c r="B92" s="382"/>
      <c r="C92" s="382"/>
      <c r="D92" s="382"/>
      <c r="E92" s="382"/>
      <c r="F92" s="382"/>
      <c r="G92" s="382"/>
      <c r="H92" s="382"/>
      <c r="I92" s="382"/>
      <c r="J92" s="382"/>
      <c r="K92" s="383"/>
      <c r="L92" s="384"/>
      <c r="M92" s="384"/>
      <c r="N92" s="384"/>
      <c r="O92" s="384"/>
      <c r="P92" s="385"/>
      <c r="Q92" s="374"/>
      <c r="R92" s="375"/>
      <c r="S92" s="375"/>
      <c r="T92" s="375"/>
      <c r="U92" s="375"/>
      <c r="V92" s="375"/>
      <c r="W92" s="375"/>
      <c r="X92" s="375"/>
      <c r="Y92" s="375"/>
      <c r="Z92" s="375"/>
      <c r="AA92" s="375"/>
      <c r="AB92" s="375"/>
      <c r="AC92" s="375"/>
      <c r="AD92" s="375"/>
      <c r="AE92" s="375"/>
      <c r="AF92" s="375"/>
      <c r="AG92" s="375"/>
      <c r="AH92" s="375"/>
      <c r="AI92" s="375"/>
      <c r="AJ92" s="375"/>
      <c r="AK92" s="376"/>
      <c r="AL92" s="376"/>
      <c r="AM92" s="376"/>
      <c r="AN92" s="376"/>
      <c r="AO92" s="376"/>
      <c r="AP92" s="376"/>
      <c r="AQ92" s="376"/>
      <c r="AR92" s="375"/>
      <c r="AS92" s="375"/>
      <c r="AT92" s="375"/>
      <c r="AU92" s="375"/>
      <c r="AV92" s="375"/>
      <c r="AW92" s="375"/>
      <c r="AX92" s="376"/>
      <c r="AY92" s="376"/>
      <c r="AZ92" s="376"/>
      <c r="BA92" s="376"/>
      <c r="BB92" s="376"/>
      <c r="BC92" s="376"/>
      <c r="BD92" s="376"/>
      <c r="BE92" s="375"/>
      <c r="BF92" s="375"/>
      <c r="BG92" s="375"/>
      <c r="BH92" s="375"/>
      <c r="BI92" s="375"/>
      <c r="BJ92" s="375"/>
      <c r="BK92" s="376"/>
      <c r="BL92" s="376"/>
      <c r="BM92" s="376"/>
      <c r="BN92" s="377"/>
      <c r="BO92" s="384"/>
      <c r="BP92" s="384"/>
      <c r="BQ92" s="384"/>
      <c r="BR92" s="384"/>
      <c r="BS92" s="384"/>
      <c r="BT92" s="384"/>
      <c r="BU92" s="386"/>
      <c r="BX92" s="1062">
        <v>3</v>
      </c>
      <c r="BY92" s="1063"/>
      <c r="BZ92" s="1063"/>
      <c r="CA92" s="1063"/>
      <c r="CB92" s="1063"/>
      <c r="CC92" s="1064"/>
      <c r="CD92" s="1065"/>
      <c r="CE92" s="1066"/>
      <c r="CF92" s="1066"/>
      <c r="CG92" s="1066"/>
      <c r="CH92" s="1066"/>
      <c r="CI92" s="1067"/>
      <c r="CJ92" s="1068"/>
      <c r="CK92" s="1069"/>
      <c r="CL92" s="1069"/>
      <c r="CM92" s="1069"/>
      <c r="CN92" s="1069"/>
      <c r="CO92" s="1070"/>
      <c r="CP92" s="1065">
        <f>CJ93/2</f>
        <v>1.5249999999999999</v>
      </c>
      <c r="CQ92" s="1066"/>
      <c r="CR92" s="1066"/>
      <c r="CS92" s="1066"/>
      <c r="CT92" s="1066"/>
      <c r="CU92" s="1067"/>
    </row>
    <row r="93" spans="1:99" s="373" customFormat="1" ht="15" customHeight="1">
      <c r="A93" s="1055" t="s">
        <v>2536</v>
      </c>
      <c r="B93" s="1056"/>
      <c r="C93" s="1056"/>
      <c r="D93" s="1056"/>
      <c r="E93" s="1056"/>
      <c r="F93" s="1056"/>
      <c r="G93" s="1056"/>
      <c r="H93" s="1056"/>
      <c r="I93" s="1056"/>
      <c r="J93" s="1056"/>
      <c r="K93" s="1087"/>
      <c r="L93" s="1088"/>
      <c r="M93" s="1088"/>
      <c r="N93" s="1088"/>
      <c r="O93" s="1088"/>
      <c r="P93" s="1089"/>
      <c r="Q93" s="387"/>
      <c r="R93" s="1090" t="s">
        <v>2537</v>
      </c>
      <c r="S93" s="1090"/>
      <c r="T93" s="1090"/>
      <c r="U93" s="1090"/>
      <c r="V93" s="1090"/>
      <c r="W93" s="1090"/>
      <c r="X93" s="1090"/>
      <c r="Y93" s="1090"/>
      <c r="Z93" s="1090"/>
      <c r="AA93" s="1053">
        <v>0.25</v>
      </c>
      <c r="AB93" s="1053"/>
      <c r="AC93" s="1053"/>
      <c r="AD93" s="1053"/>
      <c r="AE93" s="1053"/>
      <c r="AF93" s="1053"/>
      <c r="AG93" s="1053">
        <v>0.5</v>
      </c>
      <c r="AH93" s="1053"/>
      <c r="AI93" s="1053"/>
      <c r="AJ93" s="1053"/>
      <c r="AK93" s="1053"/>
      <c r="AL93" s="1053"/>
      <c r="AM93" s="1053">
        <v>1</v>
      </c>
      <c r="AN93" s="1053"/>
      <c r="AO93" s="1053"/>
      <c r="AP93" s="1053"/>
      <c r="AQ93" s="1053"/>
      <c r="AR93" s="1053"/>
      <c r="AS93" s="1053">
        <v>2</v>
      </c>
      <c r="AT93" s="1053"/>
      <c r="AU93" s="1053"/>
      <c r="AV93" s="1053"/>
      <c r="AW93" s="1053"/>
      <c r="AX93" s="1053"/>
      <c r="AY93" s="1053">
        <v>4</v>
      </c>
      <c r="AZ93" s="1053"/>
      <c r="BA93" s="1053"/>
      <c r="BB93" s="1053"/>
      <c r="BC93" s="1053"/>
      <c r="BD93" s="1053"/>
      <c r="BE93" s="1081" t="s">
        <v>2538</v>
      </c>
      <c r="BF93" s="1082"/>
      <c r="BG93" s="1082"/>
      <c r="BH93" s="1082"/>
      <c r="BI93" s="1082"/>
      <c r="BJ93" s="1082"/>
      <c r="BK93" s="1082"/>
      <c r="BL93" s="1082"/>
      <c r="BM93" s="1083"/>
      <c r="BN93" s="377"/>
      <c r="BO93" s="384"/>
      <c r="BP93" s="384"/>
      <c r="BQ93" s="384"/>
      <c r="BR93" s="384"/>
      <c r="BS93" s="384"/>
      <c r="BT93" s="384"/>
      <c r="BU93" s="386"/>
      <c r="BX93" s="1062">
        <v>4</v>
      </c>
      <c r="BY93" s="1063"/>
      <c r="BZ93" s="1063"/>
      <c r="CA93" s="1063"/>
      <c r="CB93" s="1063"/>
      <c r="CC93" s="1064"/>
      <c r="CD93" s="1059">
        <f>AY94</f>
        <v>6.67</v>
      </c>
      <c r="CE93" s="1060"/>
      <c r="CF93" s="1060"/>
      <c r="CG93" s="1060"/>
      <c r="CH93" s="1060"/>
      <c r="CI93" s="1061"/>
      <c r="CJ93" s="1084">
        <f>CD93-CD91</f>
        <v>3.05</v>
      </c>
      <c r="CK93" s="1085"/>
      <c r="CL93" s="1085"/>
      <c r="CM93" s="1085"/>
      <c r="CN93" s="1085"/>
      <c r="CO93" s="1086"/>
      <c r="CP93" s="1059">
        <f>CP92</f>
        <v>1.5249999999999999</v>
      </c>
      <c r="CQ93" s="1060"/>
      <c r="CR93" s="1060"/>
      <c r="CS93" s="1060"/>
      <c r="CT93" s="1060"/>
      <c r="CU93" s="1061"/>
    </row>
    <row r="94" spans="1:99" s="373" customFormat="1" ht="15" customHeight="1">
      <c r="A94" s="1007"/>
      <c r="B94" s="1008"/>
      <c r="C94" s="1008"/>
      <c r="D94" s="1008"/>
      <c r="E94" s="1008"/>
      <c r="F94" s="1008"/>
      <c r="G94" s="1008"/>
      <c r="H94" s="1008"/>
      <c r="I94" s="1008"/>
      <c r="J94" s="1008"/>
      <c r="K94" s="1071">
        <f>IF($CE$4&gt;=5,($CE$4-4)*BE94+AY94,IF($CE$4&gt;=4,AY94,IF($CE$4&gt;=3,AS94+BE94,IF($CE$4&gt;=2,AS94,IF($CE$4&gt;=1,AM94,IF($CE$4&gt;=0.5,AG94,AA94))))))</f>
        <v>1.5</v>
      </c>
      <c r="L94" s="1072"/>
      <c r="M94" s="1072"/>
      <c r="N94" s="1072"/>
      <c r="O94" s="1072"/>
      <c r="P94" s="1073"/>
      <c r="Q94" s="387"/>
      <c r="R94" s="1074" t="s">
        <v>2573</v>
      </c>
      <c r="S94" s="1074"/>
      <c r="T94" s="1074"/>
      <c r="U94" s="1074"/>
      <c r="V94" s="1074"/>
      <c r="W94" s="1074"/>
      <c r="X94" s="1074"/>
      <c r="Y94" s="1074"/>
      <c r="Z94" s="1074"/>
      <c r="AA94" s="1075">
        <v>1</v>
      </c>
      <c r="AB94" s="1075"/>
      <c r="AC94" s="1075"/>
      <c r="AD94" s="1075"/>
      <c r="AE94" s="1075"/>
      <c r="AF94" s="1075"/>
      <c r="AG94" s="1076">
        <v>1.26</v>
      </c>
      <c r="AH94" s="1076"/>
      <c r="AI94" s="1076"/>
      <c r="AJ94" s="1076"/>
      <c r="AK94" s="1076"/>
      <c r="AL94" s="1076"/>
      <c r="AM94" s="1077">
        <v>1.5</v>
      </c>
      <c r="AN94" s="1077"/>
      <c r="AO94" s="1077"/>
      <c r="AP94" s="1077"/>
      <c r="AQ94" s="1077"/>
      <c r="AR94" s="1077"/>
      <c r="AS94" s="1075">
        <v>3.62</v>
      </c>
      <c r="AT94" s="1075"/>
      <c r="AU94" s="1075"/>
      <c r="AV94" s="1075"/>
      <c r="AW94" s="1075"/>
      <c r="AX94" s="1075"/>
      <c r="AY94" s="1076">
        <v>6.67</v>
      </c>
      <c r="AZ94" s="1076"/>
      <c r="BA94" s="1076"/>
      <c r="BB94" s="1076"/>
      <c r="BC94" s="1076"/>
      <c r="BD94" s="1076"/>
      <c r="BE94" s="1078">
        <v>1.5</v>
      </c>
      <c r="BF94" s="1079"/>
      <c r="BG94" s="1079"/>
      <c r="BH94" s="1079"/>
      <c r="BI94" s="1079"/>
      <c r="BJ94" s="1079"/>
      <c r="BK94" s="1079"/>
      <c r="BL94" s="1079"/>
      <c r="BM94" s="1080"/>
      <c r="BN94" s="377"/>
      <c r="BO94" s="1019" t="str">
        <f>IF($CL$4="","","2구간")</f>
        <v/>
      </c>
      <c r="BP94" s="1005"/>
      <c r="BQ94" s="1005"/>
      <c r="BR94" s="1005"/>
      <c r="BS94" s="1005"/>
      <c r="BT94" s="1005"/>
      <c r="BU94" s="1054"/>
      <c r="CJ94" s="389"/>
      <c r="CK94" s="389"/>
      <c r="CL94" s="389"/>
      <c r="CM94" s="389"/>
      <c r="CN94" s="389"/>
      <c r="CO94" s="389"/>
      <c r="CP94" s="388"/>
      <c r="CQ94" s="388"/>
      <c r="CR94" s="388"/>
      <c r="CS94" s="388"/>
      <c r="CT94" s="388"/>
      <c r="CU94" s="388"/>
    </row>
    <row r="95" spans="1:99" s="373" customFormat="1" ht="15" customHeight="1">
      <c r="A95" s="381"/>
      <c r="B95" s="382"/>
      <c r="C95" s="382"/>
      <c r="D95" s="382"/>
      <c r="E95" s="382"/>
      <c r="F95" s="382"/>
      <c r="G95" s="382"/>
      <c r="H95" s="382"/>
      <c r="I95" s="382"/>
      <c r="J95" s="382"/>
      <c r="K95" s="383"/>
      <c r="L95" s="384"/>
      <c r="M95" s="384"/>
      <c r="N95" s="384"/>
      <c r="O95" s="384"/>
      <c r="P95" s="385"/>
      <c r="Q95" s="374"/>
      <c r="R95" s="390"/>
      <c r="S95" s="375"/>
      <c r="T95" s="375"/>
      <c r="U95" s="375"/>
      <c r="V95" s="375"/>
      <c r="W95" s="375"/>
      <c r="X95" s="375"/>
      <c r="Y95" s="375"/>
      <c r="Z95" s="375"/>
      <c r="AA95" s="375"/>
      <c r="AB95" s="375"/>
      <c r="AC95" s="375"/>
      <c r="AD95" s="375"/>
      <c r="AE95" s="375"/>
      <c r="AF95" s="375"/>
      <c r="AG95" s="375"/>
      <c r="AH95" s="375"/>
      <c r="AI95" s="375"/>
      <c r="AJ95" s="375"/>
      <c r="AK95" s="376"/>
      <c r="AL95" s="376"/>
      <c r="AM95" s="376"/>
      <c r="AN95" s="376"/>
      <c r="AO95" s="376"/>
      <c r="AP95" s="376"/>
      <c r="AQ95" s="376"/>
      <c r="AR95" s="375"/>
      <c r="AS95" s="375"/>
      <c r="AT95" s="375"/>
      <c r="AU95" s="375"/>
      <c r="AV95" s="375"/>
      <c r="AW95" s="375"/>
      <c r="AX95" s="376"/>
      <c r="AY95" s="376"/>
      <c r="AZ95" s="376"/>
      <c r="BA95" s="376"/>
      <c r="BB95" s="376"/>
      <c r="BC95" s="376"/>
      <c r="BD95" s="376"/>
      <c r="BE95" s="375"/>
      <c r="BF95" s="375"/>
      <c r="BG95" s="375"/>
      <c r="BH95" s="375"/>
      <c r="BI95" s="375"/>
      <c r="BJ95" s="375"/>
      <c r="BK95" s="376"/>
      <c r="BL95" s="376"/>
      <c r="BM95" s="376"/>
      <c r="BN95" s="377"/>
      <c r="BO95" s="384"/>
      <c r="BP95" s="384"/>
      <c r="BQ95" s="384"/>
      <c r="BR95" s="384"/>
      <c r="BS95" s="384"/>
      <c r="BT95" s="384"/>
      <c r="BU95" s="386"/>
    </row>
    <row r="96" spans="1:99" s="373" customFormat="1" ht="15" customHeight="1">
      <c r="A96" s="1055" t="s">
        <v>2544</v>
      </c>
      <c r="B96" s="1056"/>
      <c r="C96" s="1056"/>
      <c r="D96" s="1056"/>
      <c r="E96" s="1056"/>
      <c r="F96" s="1056"/>
      <c r="G96" s="1056"/>
      <c r="H96" s="1056"/>
      <c r="I96" s="1056"/>
      <c r="J96" s="1056"/>
      <c r="K96" s="1057"/>
      <c r="L96" s="1005"/>
      <c r="M96" s="1005"/>
      <c r="N96" s="1005"/>
      <c r="O96" s="1005"/>
      <c r="P96" s="1058"/>
      <c r="Q96" s="374"/>
      <c r="R96" s="375"/>
      <c r="S96" s="375"/>
      <c r="T96" s="375"/>
      <c r="U96" s="375"/>
      <c r="V96" s="375"/>
      <c r="W96" s="375"/>
      <c r="X96" s="375"/>
      <c r="Y96" s="375"/>
      <c r="Z96" s="375"/>
      <c r="AA96" s="375"/>
      <c r="AB96" s="375"/>
      <c r="AC96" s="375"/>
      <c r="AD96" s="375"/>
      <c r="AE96" s="375"/>
      <c r="AF96" s="375"/>
      <c r="AG96" s="375"/>
      <c r="AH96" s="375"/>
      <c r="AI96" s="375"/>
      <c r="AJ96" s="375"/>
      <c r="AK96" s="376"/>
      <c r="AL96" s="376"/>
      <c r="AM96" s="376"/>
      <c r="AN96" s="376"/>
      <c r="AO96" s="376"/>
      <c r="AP96" s="376"/>
      <c r="AQ96" s="376"/>
      <c r="AR96" s="375"/>
      <c r="AS96" s="375"/>
      <c r="AT96" s="375"/>
      <c r="AU96" s="375"/>
      <c r="AV96" s="375"/>
      <c r="AW96" s="375"/>
      <c r="AX96" s="376"/>
      <c r="AY96" s="376"/>
      <c r="AZ96" s="376"/>
      <c r="BA96" s="376"/>
      <c r="BB96" s="376"/>
      <c r="BC96" s="376"/>
      <c r="BD96" s="376"/>
      <c r="BE96" s="375"/>
      <c r="BF96" s="375"/>
      <c r="BG96" s="375"/>
      <c r="BH96" s="375"/>
      <c r="BI96" s="375"/>
      <c r="BJ96" s="375"/>
      <c r="BK96" s="376"/>
      <c r="BL96" s="376"/>
      <c r="BM96" s="376"/>
      <c r="BN96" s="377"/>
      <c r="BO96" s="384"/>
      <c r="BP96" s="384"/>
      <c r="BQ96" s="384"/>
      <c r="BR96" s="384"/>
      <c r="BS96" s="384"/>
      <c r="BT96" s="384"/>
      <c r="BU96" s="386"/>
    </row>
    <row r="97" spans="1:73" s="373" customFormat="1" ht="15" customHeight="1">
      <c r="A97" s="1044" t="s">
        <v>2549</v>
      </c>
      <c r="B97" s="1045"/>
      <c r="C97" s="1045"/>
      <c r="D97" s="1045"/>
      <c r="E97" s="1045"/>
      <c r="F97" s="1045"/>
      <c r="G97" s="1045"/>
      <c r="H97" s="1045"/>
      <c r="I97" s="1045"/>
      <c r="J97" s="1045"/>
      <c r="K97" s="1046">
        <f>AI97</f>
        <v>2.08</v>
      </c>
      <c r="L97" s="1047"/>
      <c r="M97" s="1047"/>
      <c r="N97" s="1047"/>
      <c r="O97" s="1047"/>
      <c r="P97" s="1048"/>
      <c r="Q97" s="387"/>
      <c r="R97" s="393" t="s">
        <v>2546</v>
      </c>
      <c r="S97" s="1050">
        <f>AG83</f>
        <v>1.3</v>
      </c>
      <c r="T97" s="1050"/>
      <c r="U97" s="1050"/>
      <c r="V97" s="394" t="s">
        <v>2547</v>
      </c>
      <c r="W97" s="1051">
        <f>K88</f>
        <v>1</v>
      </c>
      <c r="X97" s="1050"/>
      <c r="Y97" s="1050"/>
      <c r="Z97" s="394" t="s">
        <v>2547</v>
      </c>
      <c r="AA97" s="1051">
        <f>K91</f>
        <v>1.07</v>
      </c>
      <c r="AB97" s="1050"/>
      <c r="AC97" s="1050"/>
      <c r="AD97" s="394" t="s">
        <v>2547</v>
      </c>
      <c r="AE97" s="1051">
        <f>K94</f>
        <v>1.5</v>
      </c>
      <c r="AF97" s="1050"/>
      <c r="AG97" s="1050"/>
      <c r="AH97" s="393" t="s">
        <v>2548</v>
      </c>
      <c r="AI97" s="1052">
        <f>ROUNDDOWN(S97*W97*AA97*AE97,2)</f>
        <v>2.08</v>
      </c>
      <c r="AJ97" s="1052"/>
      <c r="AK97" s="1052"/>
      <c r="AL97" s="1052"/>
      <c r="AM97" s="375"/>
      <c r="AN97" s="376"/>
      <c r="AO97" s="376"/>
      <c r="AP97" s="376"/>
      <c r="AQ97" s="376"/>
      <c r="AR97" s="376"/>
      <c r="AS97" s="375"/>
      <c r="AT97" s="375"/>
      <c r="AU97" s="376"/>
      <c r="AV97" s="376"/>
      <c r="AW97" s="376"/>
      <c r="AX97" s="376"/>
      <c r="AY97" s="375"/>
      <c r="AZ97" s="375"/>
      <c r="BA97" s="375"/>
      <c r="BB97" s="375"/>
      <c r="BC97" s="376"/>
      <c r="BD97" s="376"/>
      <c r="BE97" s="376"/>
      <c r="BF97" s="376"/>
      <c r="BG97" s="376"/>
      <c r="BH97" s="376"/>
      <c r="BI97" s="376"/>
      <c r="BJ97" s="375"/>
      <c r="BK97" s="370"/>
      <c r="BL97" s="376"/>
      <c r="BM97" s="376"/>
      <c r="BN97" s="377"/>
      <c r="BO97" s="1005"/>
      <c r="BP97" s="1005"/>
      <c r="BQ97" s="1005"/>
      <c r="BR97" s="1005"/>
      <c r="BS97" s="1005"/>
      <c r="BT97" s="1005"/>
      <c r="BU97" s="1006"/>
    </row>
    <row r="98" spans="1:73" s="373" customFormat="1" ht="15" customHeight="1">
      <c r="A98" s="1044" t="s">
        <v>2553</v>
      </c>
      <c r="B98" s="1045"/>
      <c r="C98" s="1045"/>
      <c r="D98" s="1045"/>
      <c r="E98" s="1045"/>
      <c r="F98" s="1045"/>
      <c r="G98" s="1045"/>
      <c r="H98" s="1045"/>
      <c r="I98" s="1045"/>
      <c r="J98" s="1045"/>
      <c r="K98" s="1046">
        <f>AI98</f>
        <v>0</v>
      </c>
      <c r="L98" s="1047"/>
      <c r="M98" s="1047"/>
      <c r="N98" s="1047"/>
      <c r="O98" s="1047"/>
      <c r="P98" s="1048"/>
      <c r="Q98" s="387"/>
      <c r="R98" s="393" t="s">
        <v>2546</v>
      </c>
      <c r="S98" s="1050">
        <v>0</v>
      </c>
      <c r="T98" s="1050"/>
      <c r="U98" s="1050"/>
      <c r="V98" s="394" t="s">
        <v>2547</v>
      </c>
      <c r="W98" s="1051">
        <f>K88</f>
        <v>1</v>
      </c>
      <c r="X98" s="1050"/>
      <c r="Y98" s="1050"/>
      <c r="Z98" s="394" t="s">
        <v>2547</v>
      </c>
      <c r="AA98" s="1051">
        <f>K91</f>
        <v>1.07</v>
      </c>
      <c r="AB98" s="1050"/>
      <c r="AC98" s="1050"/>
      <c r="AD98" s="394" t="s">
        <v>2547</v>
      </c>
      <c r="AE98" s="1051">
        <f>K94</f>
        <v>1.5</v>
      </c>
      <c r="AF98" s="1050"/>
      <c r="AG98" s="1050"/>
      <c r="AH98" s="393" t="s">
        <v>2548</v>
      </c>
      <c r="AI98" s="1052">
        <f>ROUNDDOWN(S98*W98*AA98*AE98,2)</f>
        <v>0</v>
      </c>
      <c r="AJ98" s="1052"/>
      <c r="AK98" s="1052"/>
      <c r="AL98" s="1052"/>
      <c r="AM98" s="375"/>
      <c r="AN98" s="376"/>
      <c r="AO98" s="376"/>
      <c r="AP98" s="376"/>
      <c r="AQ98" s="376"/>
      <c r="AR98" s="376"/>
      <c r="AS98" s="375"/>
      <c r="AT98" s="375"/>
      <c r="AU98" s="376"/>
      <c r="AV98" s="376"/>
      <c r="AW98" s="376"/>
      <c r="AX98" s="375"/>
      <c r="AY98" s="375"/>
      <c r="AZ98" s="375"/>
      <c r="BA98" s="375"/>
      <c r="BB98" s="376"/>
      <c r="BC98" s="376"/>
      <c r="BD98" s="376"/>
      <c r="BE98" s="376"/>
      <c r="BF98" s="376"/>
      <c r="BG98" s="376"/>
      <c r="BH98" s="376"/>
      <c r="BI98" s="375"/>
      <c r="BJ98" s="375"/>
      <c r="BK98" s="370"/>
      <c r="BL98" s="376"/>
      <c r="BM98" s="376"/>
      <c r="BN98" s="377"/>
      <c r="BO98" s="384"/>
      <c r="BP98" s="384"/>
      <c r="BQ98" s="384"/>
      <c r="BR98" s="384"/>
      <c r="BS98" s="384"/>
      <c r="BT98" s="384"/>
      <c r="BU98" s="386"/>
    </row>
    <row r="99" spans="1:73" s="373" customFormat="1" ht="15" customHeight="1">
      <c r="A99" s="381"/>
      <c r="B99" s="382"/>
      <c r="C99" s="382"/>
      <c r="D99" s="382"/>
      <c r="E99" s="382"/>
      <c r="F99" s="382"/>
      <c r="G99" s="382"/>
      <c r="H99" s="382"/>
      <c r="I99" s="382"/>
      <c r="J99" s="382"/>
      <c r="K99" s="410"/>
      <c r="L99" s="384"/>
      <c r="M99" s="384"/>
      <c r="N99" s="384"/>
      <c r="O99" s="384"/>
      <c r="P99" s="385"/>
      <c r="Q99" s="387"/>
      <c r="R99" s="411"/>
      <c r="S99" s="412"/>
      <c r="T99" s="412"/>
      <c r="U99" s="412"/>
      <c r="V99" s="412"/>
      <c r="W99" s="412"/>
      <c r="X99" s="412"/>
      <c r="Y99" s="412"/>
      <c r="Z99" s="412"/>
      <c r="AA99" s="412"/>
      <c r="AB99" s="411"/>
      <c r="AC99" s="413"/>
      <c r="AD99" s="413"/>
      <c r="AE99" s="413"/>
      <c r="AF99" s="413"/>
      <c r="AG99" s="411"/>
      <c r="AH99" s="414"/>
      <c r="AI99" s="414"/>
      <c r="AJ99" s="414"/>
      <c r="AK99" s="414"/>
      <c r="AL99" s="376"/>
      <c r="AM99" s="375"/>
      <c r="AN99" s="376"/>
      <c r="AO99" s="376"/>
      <c r="AP99" s="376"/>
      <c r="AQ99" s="376"/>
      <c r="AR99" s="376"/>
      <c r="AS99" s="375"/>
      <c r="AT99" s="375"/>
      <c r="AU99" s="376"/>
      <c r="AV99" s="376"/>
      <c r="AW99" s="376"/>
      <c r="AX99" s="375"/>
      <c r="AY99" s="375"/>
      <c r="AZ99" s="375"/>
      <c r="BA99" s="375"/>
      <c r="BB99" s="376"/>
      <c r="BC99" s="376"/>
      <c r="BD99" s="376"/>
      <c r="BE99" s="376"/>
      <c r="BF99" s="376"/>
      <c r="BG99" s="376"/>
      <c r="BH99" s="376"/>
      <c r="BI99" s="375"/>
      <c r="BJ99" s="375"/>
      <c r="BK99" s="370"/>
      <c r="BL99" s="376"/>
      <c r="BM99" s="376"/>
      <c r="BN99" s="377"/>
      <c r="BO99" s="384"/>
      <c r="BP99" s="384"/>
      <c r="BQ99" s="384"/>
      <c r="BR99" s="384"/>
      <c r="BS99" s="384"/>
      <c r="BT99" s="384"/>
      <c r="BU99" s="386"/>
    </row>
    <row r="100" spans="1:73" s="373" customFormat="1" ht="15" customHeight="1">
      <c r="A100" s="1055" t="s">
        <v>2562</v>
      </c>
      <c r="B100" s="1056"/>
      <c r="C100" s="1056"/>
      <c r="D100" s="1056"/>
      <c r="E100" s="1056"/>
      <c r="F100" s="1056"/>
      <c r="G100" s="1056"/>
      <c r="H100" s="1056"/>
      <c r="I100" s="1056"/>
      <c r="J100" s="1056"/>
      <c r="K100" s="1174"/>
      <c r="L100" s="1175"/>
      <c r="M100" s="1175"/>
      <c r="N100" s="1175"/>
      <c r="O100" s="1175"/>
      <c r="P100" s="1176"/>
      <c r="Q100" s="387"/>
      <c r="R100" s="393" t="s">
        <v>2563</v>
      </c>
      <c r="S100" s="393" t="s">
        <v>2564</v>
      </c>
      <c r="T100" s="1177">
        <v>9554999</v>
      </c>
      <c r="U100" s="1177"/>
      <c r="V100" s="1177"/>
      <c r="W100" s="1177"/>
      <c r="X100" s="1177"/>
      <c r="Y100" s="1177"/>
      <c r="Z100" s="1177"/>
      <c r="AA100" s="1177"/>
      <c r="AB100" s="1177"/>
      <c r="AC100" s="1177"/>
      <c r="AD100" s="1177"/>
      <c r="AE100" s="408" t="s">
        <v>2565</v>
      </c>
      <c r="AF100" s="1181">
        <f>ROUNDDOWN(T100*0.1,0)</f>
        <v>955499</v>
      </c>
      <c r="AG100" s="1181"/>
      <c r="AH100" s="1181"/>
      <c r="AI100" s="1181"/>
      <c r="AJ100" s="1181"/>
      <c r="AK100" s="1181"/>
      <c r="AL100" s="1181"/>
      <c r="AM100" s="1181"/>
      <c r="AN100" s="1181"/>
      <c r="AO100" s="1181"/>
      <c r="AP100" s="1181"/>
      <c r="AQ100" s="408" t="s">
        <v>2566</v>
      </c>
      <c r="AR100" s="393" t="s">
        <v>2567</v>
      </c>
      <c r="AS100" s="1182">
        <f>278*5</f>
        <v>1390</v>
      </c>
      <c r="AT100" s="1182"/>
      <c r="AU100" s="1182"/>
      <c r="AV100" s="1182"/>
      <c r="AW100" s="1182"/>
      <c r="AX100" s="1182"/>
      <c r="AY100" s="1182"/>
      <c r="AZ100" s="1182"/>
      <c r="BA100" s="1182"/>
      <c r="BB100" s="1182"/>
      <c r="BC100" s="393" t="s">
        <v>2548</v>
      </c>
      <c r="BD100" s="1180">
        <f>ROUNDDOWN((T100-AF100)/AS100,0)</f>
        <v>6186</v>
      </c>
      <c r="BE100" s="1180"/>
      <c r="BF100" s="1180"/>
      <c r="BG100" s="1180"/>
      <c r="BH100" s="1180"/>
      <c r="BI100" s="1180"/>
      <c r="BJ100" s="1180"/>
      <c r="BK100" s="1180"/>
      <c r="BL100" s="394"/>
      <c r="BM100" s="394"/>
      <c r="BN100" s="380"/>
      <c r="BO100" s="1005"/>
      <c r="BP100" s="1005"/>
      <c r="BQ100" s="1005"/>
      <c r="BR100" s="1005"/>
      <c r="BS100" s="1005"/>
      <c r="BT100" s="1005"/>
      <c r="BU100" s="1006"/>
    </row>
    <row r="101" spans="1:73" s="373" customFormat="1" ht="15" customHeight="1">
      <c r="A101" s="1007"/>
      <c r="B101" s="1008"/>
      <c r="C101" s="1008"/>
      <c r="D101" s="1008"/>
      <c r="E101" s="1008"/>
      <c r="F101" s="1008"/>
      <c r="G101" s="1008"/>
      <c r="H101" s="1008"/>
      <c r="I101" s="1008"/>
      <c r="J101" s="1008"/>
      <c r="K101" s="1019"/>
      <c r="L101" s="1005"/>
      <c r="M101" s="1005"/>
      <c r="N101" s="1005"/>
      <c r="O101" s="1005"/>
      <c r="P101" s="1058"/>
      <c r="Q101" s="387"/>
      <c r="R101" s="393"/>
      <c r="S101" s="393"/>
      <c r="T101" s="393"/>
      <c r="U101" s="393"/>
      <c r="V101" s="393"/>
      <c r="W101" s="393"/>
      <c r="X101" s="393"/>
      <c r="Y101" s="393"/>
      <c r="Z101" s="393"/>
      <c r="AA101" s="393"/>
      <c r="AB101" s="409"/>
      <c r="AC101" s="409"/>
      <c r="AD101" s="409"/>
      <c r="AE101" s="408"/>
      <c r="AF101" s="408"/>
      <c r="AG101" s="408"/>
      <c r="AH101" s="408"/>
      <c r="AI101" s="408"/>
      <c r="AJ101" s="408"/>
      <c r="AK101" s="408"/>
      <c r="AL101" s="408"/>
      <c r="AM101" s="408"/>
      <c r="AN101" s="408"/>
      <c r="AO101" s="408"/>
      <c r="AP101" s="408"/>
      <c r="AQ101" s="408"/>
      <c r="AR101" s="408"/>
      <c r="AS101" s="408"/>
      <c r="AT101" s="408"/>
      <c r="AU101" s="408"/>
      <c r="AV101" s="408"/>
      <c r="AW101" s="393"/>
      <c r="AX101" s="393"/>
      <c r="AY101" s="393"/>
      <c r="AZ101" s="393"/>
      <c r="BA101" s="393"/>
      <c r="BB101" s="393"/>
      <c r="BC101" s="393"/>
      <c r="BD101" s="393"/>
      <c r="BE101" s="393"/>
      <c r="BF101" s="393"/>
      <c r="BG101" s="393"/>
      <c r="BH101" s="393"/>
      <c r="BI101" s="393"/>
      <c r="BJ101" s="393"/>
      <c r="BK101" s="394"/>
      <c r="BL101" s="394"/>
      <c r="BM101" s="394"/>
      <c r="BN101" s="380"/>
      <c r="BO101" s="1005"/>
      <c r="BP101" s="1005"/>
      <c r="BQ101" s="1005"/>
      <c r="BR101" s="1005"/>
      <c r="BS101" s="1005"/>
      <c r="BT101" s="1005"/>
      <c r="BU101" s="1006"/>
    </row>
    <row r="102" spans="1:73" s="373" customFormat="1" ht="15" customHeight="1">
      <c r="A102" s="1055" t="s">
        <v>2568</v>
      </c>
      <c r="B102" s="1056"/>
      <c r="C102" s="1056"/>
      <c r="D102" s="1056"/>
      <c r="E102" s="1056"/>
      <c r="F102" s="1056"/>
      <c r="G102" s="1056"/>
      <c r="H102" s="1056"/>
      <c r="I102" s="1056"/>
      <c r="J102" s="1056"/>
      <c r="K102" s="1174"/>
      <c r="L102" s="1175"/>
      <c r="M102" s="1175"/>
      <c r="N102" s="1175"/>
      <c r="O102" s="1175"/>
      <c r="P102" s="1176"/>
      <c r="Q102" s="387"/>
      <c r="R102" s="393" t="s">
        <v>2563</v>
      </c>
      <c r="S102" s="1177">
        <f>T100</f>
        <v>9554999</v>
      </c>
      <c r="T102" s="1177"/>
      <c r="U102" s="1177"/>
      <c r="V102" s="1177"/>
      <c r="W102" s="1177"/>
      <c r="X102" s="1177"/>
      <c r="Y102" s="1177"/>
      <c r="Z102" s="1177"/>
      <c r="AA102" s="1177"/>
      <c r="AB102" s="1177"/>
      <c r="AC102" s="1177"/>
      <c r="AD102" s="393" t="s">
        <v>2567</v>
      </c>
      <c r="AE102" s="1178">
        <v>365</v>
      </c>
      <c r="AF102" s="1178"/>
      <c r="AG102" s="1178"/>
      <c r="AH102" s="1178"/>
      <c r="AI102" s="1178"/>
      <c r="AJ102" s="1178"/>
      <c r="AK102" s="1178"/>
      <c r="AL102" s="1178"/>
      <c r="AM102" s="1178"/>
      <c r="AN102" s="1178"/>
      <c r="AO102" s="393" t="s">
        <v>2569</v>
      </c>
      <c r="AP102" s="1179">
        <v>0.1</v>
      </c>
      <c r="AQ102" s="1179"/>
      <c r="AR102" s="1179"/>
      <c r="AS102" s="1179"/>
      <c r="AT102" s="393" t="s">
        <v>2548</v>
      </c>
      <c r="AU102" s="1180">
        <f>ROUNDDOWN(S102/AE102*AP102,0)</f>
        <v>2617</v>
      </c>
      <c r="AV102" s="1180"/>
      <c r="AW102" s="1180"/>
      <c r="AX102" s="1180"/>
      <c r="AY102" s="1180"/>
      <c r="AZ102" s="1180"/>
      <c r="BA102" s="1180"/>
      <c r="BB102" s="1180"/>
      <c r="BC102" s="393"/>
      <c r="BD102" s="393"/>
      <c r="BE102" s="393"/>
      <c r="BF102" s="393"/>
      <c r="BG102" s="393"/>
      <c r="BH102" s="393"/>
      <c r="BI102" s="393"/>
      <c r="BJ102" s="393"/>
      <c r="BK102" s="393"/>
      <c r="BL102" s="394"/>
      <c r="BM102" s="394"/>
      <c r="BN102" s="380"/>
      <c r="BO102" s="1005"/>
      <c r="BP102" s="1005"/>
      <c r="BQ102" s="1005"/>
      <c r="BR102" s="1005"/>
      <c r="BS102" s="1005"/>
      <c r="BT102" s="1005"/>
      <c r="BU102" s="1006"/>
    </row>
    <row r="103" spans="1:73" s="373" customFormat="1" ht="15" customHeight="1">
      <c r="A103" s="381"/>
      <c r="B103" s="382"/>
      <c r="C103" s="382"/>
      <c r="D103" s="382"/>
      <c r="E103" s="382"/>
      <c r="F103" s="382"/>
      <c r="G103" s="382"/>
      <c r="H103" s="382"/>
      <c r="I103" s="382"/>
      <c r="J103" s="382"/>
      <c r="K103" s="410"/>
      <c r="L103" s="384"/>
      <c r="M103" s="384"/>
      <c r="N103" s="384"/>
      <c r="O103" s="384"/>
      <c r="P103" s="385"/>
      <c r="Q103" s="387"/>
      <c r="R103" s="411"/>
      <c r="S103" s="412"/>
      <c r="T103" s="412"/>
      <c r="U103" s="412"/>
      <c r="V103" s="412"/>
      <c r="W103" s="412"/>
      <c r="X103" s="412"/>
      <c r="Y103" s="412"/>
      <c r="Z103" s="412"/>
      <c r="AA103" s="412"/>
      <c r="AB103" s="411"/>
      <c r="AC103" s="413"/>
      <c r="AD103" s="413"/>
      <c r="AE103" s="413"/>
      <c r="AF103" s="413"/>
      <c r="AG103" s="411"/>
      <c r="AH103" s="414"/>
      <c r="AI103" s="414"/>
      <c r="AJ103" s="414"/>
      <c r="AK103" s="414"/>
      <c r="AL103" s="376"/>
      <c r="AM103" s="375"/>
      <c r="AN103" s="375"/>
      <c r="AO103" s="375"/>
      <c r="AP103" s="375"/>
      <c r="AQ103" s="375"/>
      <c r="AR103" s="375"/>
      <c r="AS103" s="376"/>
      <c r="AT103" s="376"/>
      <c r="AU103" s="376"/>
      <c r="AV103" s="376"/>
      <c r="AW103" s="376"/>
      <c r="AX103" s="375"/>
      <c r="AY103" s="375"/>
      <c r="AZ103" s="375"/>
      <c r="BA103" s="375"/>
      <c r="BB103" s="376"/>
      <c r="BC103" s="376"/>
      <c r="BD103" s="376"/>
      <c r="BE103" s="376"/>
      <c r="BF103" s="376"/>
      <c r="BG103" s="376"/>
      <c r="BH103" s="376"/>
      <c r="BI103" s="375"/>
      <c r="BJ103" s="375"/>
      <c r="BK103" s="370"/>
      <c r="BL103" s="376"/>
      <c r="BM103" s="376"/>
      <c r="BN103" s="377"/>
      <c r="BO103" s="384"/>
      <c r="BP103" s="384"/>
      <c r="BQ103" s="384"/>
      <c r="BR103" s="384"/>
      <c r="BS103" s="384"/>
      <c r="BT103" s="384"/>
      <c r="BU103" s="386"/>
    </row>
    <row r="104" spans="1:73" s="373" customFormat="1" ht="15" customHeight="1">
      <c r="A104" s="381"/>
      <c r="B104" s="382"/>
      <c r="C104" s="382"/>
      <c r="D104" s="382"/>
      <c r="E104" s="382"/>
      <c r="F104" s="382"/>
      <c r="G104" s="382"/>
      <c r="H104" s="382"/>
      <c r="I104" s="382"/>
      <c r="J104" s="382"/>
      <c r="K104" s="410"/>
      <c r="L104" s="384"/>
      <c r="M104" s="384"/>
      <c r="N104" s="384"/>
      <c r="O104" s="384"/>
      <c r="P104" s="385"/>
      <c r="Q104" s="387"/>
      <c r="R104" s="411"/>
      <c r="S104" s="412"/>
      <c r="T104" s="412"/>
      <c r="U104" s="412"/>
      <c r="V104" s="412"/>
      <c r="W104" s="412"/>
      <c r="X104" s="412"/>
      <c r="Y104" s="412"/>
      <c r="Z104" s="412"/>
      <c r="AA104" s="412"/>
      <c r="AB104" s="411"/>
      <c r="AC104" s="413"/>
      <c r="AD104" s="413"/>
      <c r="AE104" s="413"/>
      <c r="AF104" s="413"/>
      <c r="AG104" s="411"/>
      <c r="AH104" s="414"/>
      <c r="AI104" s="414"/>
      <c r="AJ104" s="414"/>
      <c r="AK104" s="414"/>
      <c r="AL104" s="376"/>
      <c r="AM104" s="375"/>
      <c r="AN104" s="375"/>
      <c r="AO104" s="375"/>
      <c r="AP104" s="375"/>
      <c r="AQ104" s="375"/>
      <c r="AR104" s="375"/>
      <c r="AS104" s="376"/>
      <c r="AT104" s="376"/>
      <c r="AU104" s="376"/>
      <c r="AV104" s="376"/>
      <c r="AW104" s="376"/>
      <c r="AX104" s="375"/>
      <c r="AY104" s="375"/>
      <c r="AZ104" s="375"/>
      <c r="BA104" s="375"/>
      <c r="BB104" s="376"/>
      <c r="BC104" s="376"/>
      <c r="BD104" s="376"/>
      <c r="BE104" s="376"/>
      <c r="BF104" s="376"/>
      <c r="BG104" s="376"/>
      <c r="BH104" s="376"/>
      <c r="BI104" s="375"/>
      <c r="BJ104" s="375"/>
      <c r="BK104" s="370"/>
      <c r="BL104" s="376"/>
      <c r="BM104" s="376"/>
      <c r="BN104" s="377"/>
      <c r="BO104" s="384"/>
      <c r="BP104" s="384"/>
      <c r="BQ104" s="384"/>
      <c r="BR104" s="384"/>
      <c r="BS104" s="384"/>
      <c r="BT104" s="384"/>
      <c r="BU104" s="386"/>
    </row>
    <row r="105" spans="1:73" s="373" customFormat="1" ht="15" customHeight="1" thickBot="1">
      <c r="A105" s="1038"/>
      <c r="B105" s="1039"/>
      <c r="C105" s="1039"/>
      <c r="D105" s="1039"/>
      <c r="E105" s="1039"/>
      <c r="F105" s="1039"/>
      <c r="G105" s="1039"/>
      <c r="H105" s="1039"/>
      <c r="I105" s="1039"/>
      <c r="J105" s="1039"/>
      <c r="K105" s="1040"/>
      <c r="L105" s="1041"/>
      <c r="M105" s="1041"/>
      <c r="N105" s="1041"/>
      <c r="O105" s="1041"/>
      <c r="P105" s="1042"/>
      <c r="Q105" s="404"/>
      <c r="R105" s="405"/>
      <c r="S105" s="405"/>
      <c r="T105" s="405"/>
      <c r="U105" s="405"/>
      <c r="V105" s="405"/>
      <c r="W105" s="405"/>
      <c r="X105" s="405"/>
      <c r="Y105" s="405"/>
      <c r="Z105" s="405"/>
      <c r="AA105" s="405"/>
      <c r="AB105" s="405"/>
      <c r="AC105" s="405"/>
      <c r="AD105" s="405"/>
      <c r="AE105" s="405"/>
      <c r="AF105" s="405"/>
      <c r="AG105" s="405"/>
      <c r="AH105" s="405"/>
      <c r="AI105" s="405"/>
      <c r="AJ105" s="405"/>
      <c r="AK105" s="406"/>
      <c r="AL105" s="406"/>
      <c r="AM105" s="406"/>
      <c r="AN105" s="406"/>
      <c r="AO105" s="406"/>
      <c r="AP105" s="406"/>
      <c r="AQ105" s="406"/>
      <c r="AR105" s="405"/>
      <c r="AS105" s="405"/>
      <c r="AT105" s="405"/>
      <c r="AU105" s="405"/>
      <c r="AV105" s="405"/>
      <c r="AW105" s="405"/>
      <c r="AX105" s="406"/>
      <c r="AY105" s="406"/>
      <c r="AZ105" s="406"/>
      <c r="BA105" s="406"/>
      <c r="BB105" s="406"/>
      <c r="BC105" s="406"/>
      <c r="BD105" s="406"/>
      <c r="BE105" s="405"/>
      <c r="BF105" s="405"/>
      <c r="BG105" s="405"/>
      <c r="BH105" s="405"/>
      <c r="BI105" s="405"/>
      <c r="BJ105" s="405"/>
      <c r="BK105" s="406"/>
      <c r="BL105" s="406"/>
      <c r="BM105" s="406"/>
      <c r="BN105" s="407"/>
      <c r="BO105" s="1041"/>
      <c r="BP105" s="1041"/>
      <c r="BQ105" s="1041"/>
      <c r="BR105" s="1041"/>
      <c r="BS105" s="1041"/>
      <c r="BT105" s="1041"/>
      <c r="BU105" s="1043"/>
    </row>
    <row r="106" spans="1:73" s="373" customFormat="1" ht="15" customHeight="1" thickBot="1">
      <c r="A106" s="1158" t="s">
        <v>2496</v>
      </c>
      <c r="B106" s="1159"/>
      <c r="C106" s="1159"/>
      <c r="D106" s="1159"/>
      <c r="E106" s="1159"/>
      <c r="F106" s="1159"/>
      <c r="G106" s="1159"/>
      <c r="H106" s="1159"/>
      <c r="I106" s="1159"/>
      <c r="J106" s="1159"/>
      <c r="K106" s="1159"/>
      <c r="L106" s="1159"/>
      <c r="M106" s="1159"/>
      <c r="N106" s="1159"/>
      <c r="O106" s="1159"/>
      <c r="P106" s="1159"/>
      <c r="Q106" s="1159"/>
      <c r="R106" s="1159"/>
      <c r="S106" s="1159"/>
      <c r="T106" s="1159"/>
      <c r="U106" s="1159"/>
      <c r="V106" s="1159"/>
      <c r="W106" s="1159"/>
      <c r="X106" s="1159"/>
      <c r="Y106" s="1159"/>
      <c r="Z106" s="1159"/>
      <c r="AA106" s="1159"/>
      <c r="AB106" s="1159"/>
      <c r="AC106" s="1159"/>
      <c r="AD106" s="1159"/>
      <c r="AE106" s="1159"/>
      <c r="AF106" s="1159"/>
      <c r="AG106" s="1159"/>
      <c r="AH106" s="1159"/>
      <c r="AI106" s="1159"/>
      <c r="AJ106" s="1159"/>
      <c r="AK106" s="1159"/>
      <c r="AL106" s="1159"/>
      <c r="AM106" s="1159"/>
      <c r="AN106" s="1159"/>
      <c r="AO106" s="1159"/>
      <c r="AP106" s="1159"/>
      <c r="AQ106" s="1159"/>
      <c r="AR106" s="1159"/>
      <c r="AS106" s="1159"/>
      <c r="AT106" s="1159"/>
      <c r="AU106" s="1159"/>
      <c r="AV106" s="1159"/>
      <c r="AW106" s="1159"/>
      <c r="AX106" s="1159"/>
      <c r="AY106" s="1159"/>
      <c r="AZ106" s="1159"/>
      <c r="BA106" s="1159"/>
      <c r="BB106" s="1159"/>
      <c r="BC106" s="1159"/>
      <c r="BD106" s="1159"/>
      <c r="BE106" s="1159"/>
      <c r="BF106" s="1159"/>
      <c r="BG106" s="1159"/>
      <c r="BH106" s="1159"/>
      <c r="BI106" s="1159"/>
      <c r="BJ106" s="1159"/>
      <c r="BK106" s="1159"/>
      <c r="BL106" s="1159"/>
      <c r="BM106" s="1159"/>
      <c r="BN106" s="1159"/>
      <c r="BO106" s="1159"/>
      <c r="BP106" s="1159"/>
      <c r="BQ106" s="1159"/>
      <c r="BR106" s="1159"/>
      <c r="BS106" s="1159"/>
      <c r="BT106" s="1159"/>
      <c r="BU106" s="1160"/>
    </row>
    <row r="107" spans="1:73" s="373" customFormat="1" ht="15" customHeight="1" thickBot="1">
      <c r="A107" s="1158"/>
      <c r="B107" s="1159"/>
      <c r="C107" s="1159"/>
      <c r="D107" s="1159"/>
      <c r="E107" s="1159"/>
      <c r="F107" s="1159"/>
      <c r="G107" s="1159"/>
      <c r="H107" s="1159"/>
      <c r="I107" s="1159"/>
      <c r="J107" s="1159"/>
      <c r="K107" s="1159"/>
      <c r="L107" s="1159"/>
      <c r="M107" s="1159"/>
      <c r="N107" s="1159"/>
      <c r="O107" s="1159"/>
      <c r="P107" s="1159"/>
      <c r="Q107" s="1159"/>
      <c r="R107" s="1159"/>
      <c r="S107" s="1159"/>
      <c r="T107" s="1159"/>
      <c r="U107" s="1159"/>
      <c r="V107" s="1159"/>
      <c r="W107" s="1159"/>
      <c r="X107" s="1159"/>
      <c r="Y107" s="1159"/>
      <c r="Z107" s="1159"/>
      <c r="AA107" s="1159"/>
      <c r="AB107" s="1159"/>
      <c r="AC107" s="1159"/>
      <c r="AD107" s="1159"/>
      <c r="AE107" s="1159"/>
      <c r="AF107" s="1159"/>
      <c r="AG107" s="1159"/>
      <c r="AH107" s="1159"/>
      <c r="AI107" s="1159"/>
      <c r="AJ107" s="1159"/>
      <c r="AK107" s="1159"/>
      <c r="AL107" s="1159"/>
      <c r="AM107" s="1159"/>
      <c r="AN107" s="1159"/>
      <c r="AO107" s="1159"/>
      <c r="AP107" s="1159"/>
      <c r="AQ107" s="1159"/>
      <c r="AR107" s="1159"/>
      <c r="AS107" s="1159"/>
      <c r="AT107" s="1159"/>
      <c r="AU107" s="1159"/>
      <c r="AV107" s="1159"/>
      <c r="AW107" s="1159"/>
      <c r="AX107" s="1159"/>
      <c r="AY107" s="1159"/>
      <c r="AZ107" s="1159"/>
      <c r="BA107" s="1159"/>
      <c r="BB107" s="1159"/>
      <c r="BC107" s="1159"/>
      <c r="BD107" s="1159"/>
      <c r="BE107" s="1159"/>
      <c r="BF107" s="1159"/>
      <c r="BG107" s="1159"/>
      <c r="BH107" s="1159"/>
      <c r="BI107" s="1159"/>
      <c r="BJ107" s="1159"/>
      <c r="BK107" s="1159"/>
      <c r="BL107" s="1159"/>
      <c r="BM107" s="1159"/>
      <c r="BN107" s="1159"/>
      <c r="BO107" s="1159"/>
      <c r="BP107" s="1159"/>
      <c r="BQ107" s="1159"/>
      <c r="BR107" s="1159"/>
      <c r="BS107" s="1159"/>
      <c r="BT107" s="1159"/>
      <c r="BU107" s="1160"/>
    </row>
    <row r="108" spans="1:73" s="373" customFormat="1" ht="15" customHeight="1">
      <c r="A108" s="1161"/>
      <c r="B108" s="1162"/>
      <c r="C108" s="1162"/>
      <c r="D108" s="1162"/>
      <c r="E108" s="1162"/>
      <c r="F108" s="1162"/>
      <c r="G108" s="1162"/>
      <c r="H108" s="1162"/>
      <c r="I108" s="1162"/>
      <c r="J108" s="1162"/>
      <c r="K108" s="1162"/>
      <c r="L108" s="1162"/>
      <c r="M108" s="1162"/>
      <c r="N108" s="1162"/>
      <c r="O108" s="1162"/>
      <c r="P108" s="1162"/>
      <c r="Q108" s="1162"/>
      <c r="R108" s="1162"/>
      <c r="S108" s="1162"/>
      <c r="T108" s="1162"/>
      <c r="U108" s="1162"/>
      <c r="V108" s="1162"/>
      <c r="W108" s="1162"/>
      <c r="X108" s="1162"/>
      <c r="Y108" s="1162"/>
      <c r="Z108" s="1162"/>
      <c r="AA108" s="1162"/>
      <c r="AB108" s="1162"/>
      <c r="AC108" s="1162"/>
      <c r="AD108" s="1162"/>
      <c r="AE108" s="1162"/>
      <c r="AF108" s="1162"/>
      <c r="AG108" s="1162"/>
      <c r="AH108" s="1162"/>
      <c r="AI108" s="1162"/>
      <c r="AJ108" s="1162"/>
      <c r="AK108" s="1162"/>
      <c r="AL108" s="1162"/>
      <c r="AM108" s="1162"/>
      <c r="AN108" s="1162"/>
      <c r="AO108" s="1162"/>
      <c r="AP108" s="1162"/>
      <c r="AQ108" s="1162"/>
      <c r="AR108" s="1162"/>
      <c r="AS108" s="1162"/>
      <c r="AT108" s="1162"/>
      <c r="AU108" s="1162"/>
      <c r="AV108" s="1162"/>
      <c r="AW108" s="1162"/>
      <c r="AX108" s="1162"/>
      <c r="AY108" s="1162"/>
      <c r="AZ108" s="1162"/>
      <c r="BA108" s="1162"/>
      <c r="BB108" s="1162"/>
      <c r="BC108" s="1162"/>
      <c r="BD108" s="1162"/>
      <c r="BE108" s="1162"/>
      <c r="BF108" s="1162"/>
      <c r="BG108" s="1162"/>
      <c r="BH108" s="1162"/>
      <c r="BI108" s="1162"/>
      <c r="BJ108" s="1162"/>
      <c r="BK108" s="1162"/>
      <c r="BL108" s="1162"/>
      <c r="BM108" s="1162"/>
      <c r="BN108" s="1162"/>
      <c r="BO108" s="1162"/>
      <c r="BP108" s="1162"/>
      <c r="BQ108" s="1162"/>
      <c r="BR108" s="1162"/>
      <c r="BS108" s="1162"/>
      <c r="BT108" s="1162"/>
      <c r="BU108" s="1163"/>
    </row>
    <row r="109" spans="1:73" s="373" customFormat="1" ht="15" customHeight="1">
      <c r="A109" s="1164" t="s">
        <v>2497</v>
      </c>
      <c r="B109" s="1165"/>
      <c r="C109" s="1165"/>
      <c r="D109" s="1165"/>
      <c r="E109" s="1165"/>
      <c r="F109" s="1165"/>
      <c r="G109" s="1165"/>
      <c r="H109" s="1165"/>
      <c r="I109" s="1165"/>
      <c r="J109" s="1166"/>
      <c r="K109" s="1170" t="s">
        <v>2498</v>
      </c>
      <c r="L109" s="1165"/>
      <c r="M109" s="1165"/>
      <c r="N109" s="1165"/>
      <c r="O109" s="1165"/>
      <c r="P109" s="1165"/>
      <c r="Q109" s="1170" t="s">
        <v>2612</v>
      </c>
      <c r="R109" s="1165"/>
      <c r="S109" s="1165"/>
      <c r="T109" s="1165"/>
      <c r="U109" s="1165"/>
      <c r="V109" s="1165"/>
      <c r="W109" s="1165"/>
      <c r="X109" s="1165"/>
      <c r="Y109" s="1165"/>
      <c r="Z109" s="1165"/>
      <c r="AA109" s="1165"/>
      <c r="AB109" s="1165"/>
      <c r="AC109" s="1165"/>
      <c r="AD109" s="1165"/>
      <c r="AE109" s="1165"/>
      <c r="AF109" s="1165"/>
      <c r="AG109" s="1165"/>
      <c r="AH109" s="1165"/>
      <c r="AI109" s="1165"/>
      <c r="AJ109" s="1165"/>
      <c r="AK109" s="1165"/>
      <c r="AL109" s="1165"/>
      <c r="AM109" s="1165"/>
      <c r="AN109" s="1165"/>
      <c r="AO109" s="1165"/>
      <c r="AP109" s="1165"/>
      <c r="AQ109" s="1165"/>
      <c r="AR109" s="1165"/>
      <c r="AS109" s="1165"/>
      <c r="AT109" s="1165"/>
      <c r="AU109" s="1165"/>
      <c r="AV109" s="1165"/>
      <c r="AW109" s="1165"/>
      <c r="AX109" s="1165"/>
      <c r="AY109" s="1165"/>
      <c r="AZ109" s="1165"/>
      <c r="BA109" s="1165"/>
      <c r="BB109" s="1165"/>
      <c r="BC109" s="1165"/>
      <c r="BD109" s="1165"/>
      <c r="BE109" s="1165"/>
      <c r="BF109" s="1165"/>
      <c r="BG109" s="1165"/>
      <c r="BH109" s="1165"/>
      <c r="BI109" s="1165"/>
      <c r="BJ109" s="1165"/>
      <c r="BK109" s="1165"/>
      <c r="BL109" s="1165"/>
      <c r="BM109" s="1165"/>
      <c r="BN109" s="1166"/>
      <c r="BO109" s="1170" t="s">
        <v>2480</v>
      </c>
      <c r="BP109" s="1165"/>
      <c r="BQ109" s="1165"/>
      <c r="BR109" s="1165"/>
      <c r="BS109" s="1165"/>
      <c r="BT109" s="1165"/>
      <c r="BU109" s="1172"/>
    </row>
    <row r="110" spans="1:73" s="373" customFormat="1" ht="15" customHeight="1">
      <c r="A110" s="1167"/>
      <c r="B110" s="1168"/>
      <c r="C110" s="1168"/>
      <c r="D110" s="1168"/>
      <c r="E110" s="1168"/>
      <c r="F110" s="1168"/>
      <c r="G110" s="1168"/>
      <c r="H110" s="1168"/>
      <c r="I110" s="1168"/>
      <c r="J110" s="1169"/>
      <c r="K110" s="1171"/>
      <c r="L110" s="1168"/>
      <c r="M110" s="1168"/>
      <c r="N110" s="1168"/>
      <c r="O110" s="1168"/>
      <c r="P110" s="1168"/>
      <c r="Q110" s="1171"/>
      <c r="R110" s="1168"/>
      <c r="S110" s="1168"/>
      <c r="T110" s="1168"/>
      <c r="U110" s="1168"/>
      <c r="V110" s="1168"/>
      <c r="W110" s="1168"/>
      <c r="X110" s="1168"/>
      <c r="Y110" s="1168"/>
      <c r="Z110" s="1168"/>
      <c r="AA110" s="1168"/>
      <c r="AB110" s="1168"/>
      <c r="AC110" s="1168"/>
      <c r="AD110" s="1168"/>
      <c r="AE110" s="1168"/>
      <c r="AF110" s="1168"/>
      <c r="AG110" s="1168"/>
      <c r="AH110" s="1168"/>
      <c r="AI110" s="1168"/>
      <c r="AJ110" s="1168"/>
      <c r="AK110" s="1168"/>
      <c r="AL110" s="1168"/>
      <c r="AM110" s="1168"/>
      <c r="AN110" s="1168"/>
      <c r="AO110" s="1168"/>
      <c r="AP110" s="1168"/>
      <c r="AQ110" s="1168"/>
      <c r="AR110" s="1168"/>
      <c r="AS110" s="1168"/>
      <c r="AT110" s="1168"/>
      <c r="AU110" s="1168"/>
      <c r="AV110" s="1168"/>
      <c r="AW110" s="1168"/>
      <c r="AX110" s="1168"/>
      <c r="AY110" s="1168"/>
      <c r="AZ110" s="1168"/>
      <c r="BA110" s="1168"/>
      <c r="BB110" s="1168"/>
      <c r="BC110" s="1168"/>
      <c r="BD110" s="1168"/>
      <c r="BE110" s="1168"/>
      <c r="BF110" s="1168"/>
      <c r="BG110" s="1168"/>
      <c r="BH110" s="1168"/>
      <c r="BI110" s="1168"/>
      <c r="BJ110" s="1168"/>
      <c r="BK110" s="1168"/>
      <c r="BL110" s="1168"/>
      <c r="BM110" s="1168"/>
      <c r="BN110" s="1169"/>
      <c r="BO110" s="1171"/>
      <c r="BP110" s="1168"/>
      <c r="BQ110" s="1168"/>
      <c r="BR110" s="1168"/>
      <c r="BS110" s="1168"/>
      <c r="BT110" s="1168"/>
      <c r="BU110" s="1173"/>
    </row>
    <row r="111" spans="1:73" s="373" customFormat="1" ht="15" customHeight="1">
      <c r="A111" s="1007"/>
      <c r="B111" s="1008"/>
      <c r="C111" s="1008"/>
      <c r="D111" s="1008"/>
      <c r="E111" s="1008"/>
      <c r="F111" s="1008"/>
      <c r="G111" s="1008"/>
      <c r="H111" s="1008"/>
      <c r="I111" s="1008"/>
      <c r="J111" s="1008"/>
      <c r="K111" s="1019"/>
      <c r="L111" s="1005"/>
      <c r="M111" s="1005"/>
      <c r="N111" s="1005"/>
      <c r="O111" s="1005"/>
      <c r="P111" s="1058"/>
      <c r="Q111" s="374"/>
      <c r="R111" s="375"/>
      <c r="S111" s="375"/>
      <c r="T111" s="375"/>
      <c r="U111" s="375"/>
      <c r="V111" s="375"/>
      <c r="W111" s="375"/>
      <c r="X111" s="375"/>
      <c r="Y111" s="375"/>
      <c r="Z111" s="375"/>
      <c r="AA111" s="375"/>
      <c r="AB111" s="375"/>
      <c r="AC111" s="375"/>
      <c r="AD111" s="375"/>
      <c r="AE111" s="375"/>
      <c r="AF111" s="375"/>
      <c r="AG111" s="375"/>
      <c r="AH111" s="375"/>
      <c r="AI111" s="375"/>
      <c r="AJ111" s="375"/>
      <c r="AK111" s="376"/>
      <c r="AL111" s="376"/>
      <c r="AM111" s="376"/>
      <c r="AN111" s="376"/>
      <c r="AO111" s="376"/>
      <c r="AP111" s="376"/>
      <c r="AQ111" s="376"/>
      <c r="AR111" s="375"/>
      <c r="AS111" s="375"/>
      <c r="AT111" s="375"/>
      <c r="AU111" s="375"/>
      <c r="AV111" s="375"/>
      <c r="AW111" s="375"/>
      <c r="AX111" s="376"/>
      <c r="AY111" s="376"/>
      <c r="AZ111" s="376"/>
      <c r="BA111" s="376"/>
      <c r="BB111" s="376"/>
      <c r="BC111" s="376"/>
      <c r="BD111" s="376"/>
      <c r="BE111" s="375"/>
      <c r="BF111" s="375"/>
      <c r="BG111" s="375"/>
      <c r="BH111" s="375"/>
      <c r="BI111" s="375"/>
      <c r="BJ111" s="375"/>
      <c r="BK111" s="376"/>
      <c r="BL111" s="376"/>
      <c r="BM111" s="376"/>
      <c r="BN111" s="377"/>
      <c r="BO111" s="1005"/>
      <c r="BP111" s="1005"/>
      <c r="BQ111" s="1005"/>
      <c r="BR111" s="1005"/>
      <c r="BS111" s="1005"/>
      <c r="BT111" s="1005"/>
      <c r="BU111" s="1006"/>
    </row>
    <row r="112" spans="1:73" s="373" customFormat="1" ht="15" customHeight="1">
      <c r="A112" s="1055" t="s">
        <v>2501</v>
      </c>
      <c r="B112" s="1056"/>
      <c r="C112" s="1056"/>
      <c r="D112" s="1056"/>
      <c r="E112" s="1056"/>
      <c r="F112" s="1056"/>
      <c r="G112" s="1056"/>
      <c r="H112" s="1056"/>
      <c r="I112" s="1056"/>
      <c r="J112" s="1056"/>
      <c r="K112" s="1019"/>
      <c r="L112" s="1005"/>
      <c r="M112" s="1005"/>
      <c r="N112" s="1005"/>
      <c r="O112" s="1005"/>
      <c r="P112" s="1058"/>
      <c r="Q112" s="375"/>
      <c r="R112" s="378" t="s">
        <v>2574</v>
      </c>
      <c r="S112" s="375"/>
      <c r="T112" s="375"/>
      <c r="U112" s="375"/>
      <c r="V112" s="375"/>
      <c r="W112" s="375"/>
      <c r="X112" s="375"/>
      <c r="Y112" s="375"/>
      <c r="Z112" s="375"/>
      <c r="AA112" s="375"/>
      <c r="AB112" s="375"/>
      <c r="AC112" s="375"/>
      <c r="AD112" s="375"/>
      <c r="AE112" s="375"/>
      <c r="AF112" s="375"/>
      <c r="AG112" s="375"/>
      <c r="AH112" s="375"/>
      <c r="AI112" s="375"/>
      <c r="AJ112" s="375"/>
      <c r="AK112" s="375"/>
      <c r="AL112" s="375"/>
      <c r="AM112" s="375"/>
      <c r="AN112" s="375"/>
      <c r="AO112" s="375"/>
      <c r="AP112" s="375"/>
      <c r="AQ112" s="375"/>
      <c r="AR112" s="375"/>
      <c r="AS112" s="375"/>
      <c r="AT112" s="375"/>
      <c r="AU112" s="375"/>
      <c r="AV112" s="375"/>
      <c r="AW112" s="375"/>
      <c r="AX112" s="375"/>
      <c r="AY112" s="375"/>
      <c r="AZ112" s="375"/>
      <c r="BA112" s="375"/>
      <c r="BB112" s="375"/>
      <c r="BC112" s="375"/>
      <c r="BD112" s="375"/>
      <c r="BE112" s="375"/>
      <c r="BF112" s="375"/>
      <c r="BG112" s="375"/>
      <c r="BH112" s="375"/>
      <c r="BI112" s="375"/>
      <c r="BJ112" s="375"/>
      <c r="BK112" s="379"/>
      <c r="BL112" s="379"/>
      <c r="BM112" s="379"/>
      <c r="BN112" s="380"/>
      <c r="BO112" s="1005"/>
      <c r="BP112" s="1005"/>
      <c r="BQ112" s="1005"/>
      <c r="BR112" s="1005"/>
      <c r="BS112" s="1005"/>
      <c r="BT112" s="1005"/>
      <c r="BU112" s="1006"/>
    </row>
    <row r="113" spans="1:99" s="373" customFormat="1" ht="15" customHeight="1">
      <c r="A113" s="1007"/>
      <c r="B113" s="1008"/>
      <c r="C113" s="1008"/>
      <c r="D113" s="1008"/>
      <c r="E113" s="1008"/>
      <c r="F113" s="1008"/>
      <c r="G113" s="1008"/>
      <c r="H113" s="1008"/>
      <c r="I113" s="1008"/>
      <c r="J113" s="1008"/>
      <c r="K113" s="1019"/>
      <c r="L113" s="1005"/>
      <c r="M113" s="1005"/>
      <c r="N113" s="1005"/>
      <c r="O113" s="1005"/>
      <c r="P113" s="1058"/>
      <c r="Q113" s="374"/>
      <c r="R113" s="1081" t="s">
        <v>2503</v>
      </c>
      <c r="S113" s="1082"/>
      <c r="T113" s="1082"/>
      <c r="U113" s="1082"/>
      <c r="V113" s="1082"/>
      <c r="W113" s="1082"/>
      <c r="X113" s="1082"/>
      <c r="Y113" s="1082"/>
      <c r="Z113" s="1083"/>
      <c r="AA113" s="1140" t="s">
        <v>2504</v>
      </c>
      <c r="AB113" s="1082"/>
      <c r="AC113" s="1083"/>
      <c r="AD113" s="1091" t="s">
        <v>2505</v>
      </c>
      <c r="AE113" s="1092"/>
      <c r="AF113" s="1092"/>
      <c r="AG113" s="1092"/>
      <c r="AH113" s="1092"/>
      <c r="AI113" s="1092"/>
      <c r="AJ113" s="1092"/>
      <c r="AK113" s="1092"/>
      <c r="AL113" s="1092"/>
      <c r="AM113" s="1092"/>
      <c r="AN113" s="1092"/>
      <c r="AO113" s="1092"/>
      <c r="AP113" s="1092"/>
      <c r="AQ113" s="1092"/>
      <c r="AR113" s="1092"/>
      <c r="AS113" s="1092"/>
      <c r="AT113" s="1092"/>
      <c r="AU113" s="1092"/>
      <c r="AV113" s="1092"/>
      <c r="AW113" s="1092"/>
      <c r="AX113" s="1092"/>
      <c r="AY113" s="1092"/>
      <c r="AZ113" s="1092"/>
      <c r="BA113" s="1092"/>
      <c r="BB113" s="1092"/>
      <c r="BC113" s="1092"/>
      <c r="BD113" s="1092"/>
      <c r="BE113" s="1092"/>
      <c r="BF113" s="1092"/>
      <c r="BG113" s="1092"/>
      <c r="BH113" s="1092"/>
      <c r="BI113" s="1092"/>
      <c r="BJ113" s="1093"/>
      <c r="BK113" s="1140" t="s">
        <v>13</v>
      </c>
      <c r="BL113" s="1141"/>
      <c r="BM113" s="1145"/>
      <c r="BN113" s="377"/>
      <c r="BO113" s="1005"/>
      <c r="BP113" s="1005"/>
      <c r="BQ113" s="1005"/>
      <c r="BR113" s="1005"/>
      <c r="BS113" s="1005"/>
      <c r="BT113" s="1005"/>
      <c r="BU113" s="1006"/>
    </row>
    <row r="114" spans="1:99" s="373" customFormat="1" ht="15" customHeight="1">
      <c r="A114" s="1007"/>
      <c r="B114" s="1008"/>
      <c r="C114" s="1008"/>
      <c r="D114" s="1008"/>
      <c r="E114" s="1008"/>
      <c r="F114" s="1008"/>
      <c r="G114" s="1008"/>
      <c r="H114" s="1008"/>
      <c r="I114" s="1008"/>
      <c r="J114" s="1008"/>
      <c r="K114" s="1019"/>
      <c r="L114" s="1005"/>
      <c r="M114" s="1005"/>
      <c r="N114" s="1005"/>
      <c r="O114" s="1005"/>
      <c r="P114" s="1058"/>
      <c r="Q114" s="374"/>
      <c r="R114" s="1142"/>
      <c r="S114" s="1143"/>
      <c r="T114" s="1143"/>
      <c r="U114" s="1143"/>
      <c r="V114" s="1143"/>
      <c r="W114" s="1143"/>
      <c r="X114" s="1143"/>
      <c r="Y114" s="1143"/>
      <c r="Z114" s="1144"/>
      <c r="AA114" s="1142"/>
      <c r="AB114" s="1143"/>
      <c r="AC114" s="1144"/>
      <c r="AD114" s="1091" t="s">
        <v>2506</v>
      </c>
      <c r="AE114" s="1092"/>
      <c r="AF114" s="1092"/>
      <c r="AG114" s="1092"/>
      <c r="AH114" s="1092"/>
      <c r="AI114" s="1092"/>
      <c r="AJ114" s="1092"/>
      <c r="AK114" s="1092"/>
      <c r="AL114" s="1092"/>
      <c r="AM114" s="1092"/>
      <c r="AN114" s="1092"/>
      <c r="AO114" s="1093"/>
      <c r="AP114" s="1091" t="s">
        <v>2507</v>
      </c>
      <c r="AQ114" s="1092"/>
      <c r="AR114" s="1092"/>
      <c r="AS114" s="1092"/>
      <c r="AT114" s="1092"/>
      <c r="AU114" s="1092"/>
      <c r="AV114" s="1092"/>
      <c r="AW114" s="1092"/>
      <c r="AX114" s="1092"/>
      <c r="AY114" s="1092"/>
      <c r="AZ114" s="1092"/>
      <c r="BA114" s="1092"/>
      <c r="BB114" s="1092"/>
      <c r="BC114" s="1092"/>
      <c r="BD114" s="1093"/>
      <c r="BE114" s="1091" t="s">
        <v>2508</v>
      </c>
      <c r="BF114" s="1092"/>
      <c r="BG114" s="1092"/>
      <c r="BH114" s="1092"/>
      <c r="BI114" s="1092"/>
      <c r="BJ114" s="1093"/>
      <c r="BK114" s="1146"/>
      <c r="BL114" s="1147"/>
      <c r="BM114" s="1148"/>
      <c r="BN114" s="377"/>
      <c r="BO114" s="1005"/>
      <c r="BP114" s="1005"/>
      <c r="BQ114" s="1005"/>
      <c r="BR114" s="1005"/>
      <c r="BS114" s="1005"/>
      <c r="BT114" s="1005"/>
      <c r="BU114" s="1006"/>
    </row>
    <row r="115" spans="1:99" s="373" customFormat="1" ht="15" customHeight="1">
      <c r="A115" s="1007"/>
      <c r="B115" s="1008"/>
      <c r="C115" s="1008"/>
      <c r="D115" s="1008"/>
      <c r="E115" s="1008"/>
      <c r="F115" s="1008"/>
      <c r="G115" s="1008"/>
      <c r="H115" s="1008"/>
      <c r="I115" s="1008"/>
      <c r="J115" s="1008"/>
      <c r="K115" s="1019"/>
      <c r="L115" s="1005"/>
      <c r="M115" s="1005"/>
      <c r="N115" s="1005"/>
      <c r="O115" s="1005"/>
      <c r="P115" s="1058"/>
      <c r="Q115" s="374"/>
      <c r="R115" s="1142"/>
      <c r="S115" s="1143"/>
      <c r="T115" s="1143"/>
      <c r="U115" s="1143"/>
      <c r="V115" s="1143"/>
      <c r="W115" s="1143"/>
      <c r="X115" s="1143"/>
      <c r="Y115" s="1143"/>
      <c r="Z115" s="1144"/>
      <c r="AA115" s="1142"/>
      <c r="AB115" s="1143"/>
      <c r="AC115" s="1144"/>
      <c r="AD115" s="1081" t="s">
        <v>2509</v>
      </c>
      <c r="AE115" s="1082"/>
      <c r="AF115" s="1083"/>
      <c r="AG115" s="1081" t="s">
        <v>2510</v>
      </c>
      <c r="AH115" s="1082"/>
      <c r="AI115" s="1083"/>
      <c r="AJ115" s="1081" t="s">
        <v>2511</v>
      </c>
      <c r="AK115" s="1082"/>
      <c r="AL115" s="1083"/>
      <c r="AM115" s="1081" t="s">
        <v>2512</v>
      </c>
      <c r="AN115" s="1082"/>
      <c r="AO115" s="1083"/>
      <c r="AP115" s="1140" t="s">
        <v>2513</v>
      </c>
      <c r="AQ115" s="1141"/>
      <c r="AR115" s="1083"/>
      <c r="AS115" s="1140" t="s">
        <v>2514</v>
      </c>
      <c r="AT115" s="1141"/>
      <c r="AU115" s="1083"/>
      <c r="AV115" s="1140" t="s">
        <v>2515</v>
      </c>
      <c r="AW115" s="1141"/>
      <c r="AX115" s="1083"/>
      <c r="AY115" s="1140" t="s">
        <v>2516</v>
      </c>
      <c r="AZ115" s="1141"/>
      <c r="BA115" s="1083"/>
      <c r="BB115" s="1140" t="s">
        <v>2517</v>
      </c>
      <c r="BC115" s="1141"/>
      <c r="BD115" s="1083"/>
      <c r="BE115" s="1152" t="s">
        <v>2518</v>
      </c>
      <c r="BF115" s="1153"/>
      <c r="BG115" s="1154"/>
      <c r="BH115" s="1081" t="s">
        <v>2519</v>
      </c>
      <c r="BI115" s="1082"/>
      <c r="BJ115" s="1083"/>
      <c r="BK115" s="1146"/>
      <c r="BL115" s="1147"/>
      <c r="BM115" s="1148"/>
      <c r="BN115" s="377"/>
      <c r="BO115" s="1005"/>
      <c r="BP115" s="1005"/>
      <c r="BQ115" s="1005"/>
      <c r="BR115" s="1005"/>
      <c r="BS115" s="1005"/>
      <c r="BT115" s="1005"/>
      <c r="BU115" s="1006"/>
    </row>
    <row r="116" spans="1:99" s="373" customFormat="1" ht="15" customHeight="1">
      <c r="A116" s="1007"/>
      <c r="B116" s="1008"/>
      <c r="C116" s="1008"/>
      <c r="D116" s="1008"/>
      <c r="E116" s="1008"/>
      <c r="F116" s="1008"/>
      <c r="G116" s="1008"/>
      <c r="H116" s="1008"/>
      <c r="I116" s="1008"/>
      <c r="J116" s="1008"/>
      <c r="K116" s="1019"/>
      <c r="L116" s="1005"/>
      <c r="M116" s="1005"/>
      <c r="N116" s="1005"/>
      <c r="O116" s="1005"/>
      <c r="P116" s="1058"/>
      <c r="Q116" s="374"/>
      <c r="R116" s="1137"/>
      <c r="S116" s="1138"/>
      <c r="T116" s="1138"/>
      <c r="U116" s="1138"/>
      <c r="V116" s="1138"/>
      <c r="W116" s="1138"/>
      <c r="X116" s="1138"/>
      <c r="Y116" s="1138"/>
      <c r="Z116" s="1139"/>
      <c r="AA116" s="1137"/>
      <c r="AB116" s="1138"/>
      <c r="AC116" s="1139"/>
      <c r="AD116" s="1137"/>
      <c r="AE116" s="1138"/>
      <c r="AF116" s="1139"/>
      <c r="AG116" s="1137"/>
      <c r="AH116" s="1138"/>
      <c r="AI116" s="1139"/>
      <c r="AJ116" s="1137"/>
      <c r="AK116" s="1138"/>
      <c r="AL116" s="1139"/>
      <c r="AM116" s="1137"/>
      <c r="AN116" s="1138"/>
      <c r="AO116" s="1139"/>
      <c r="AP116" s="1137"/>
      <c r="AQ116" s="1138"/>
      <c r="AR116" s="1139"/>
      <c r="AS116" s="1137"/>
      <c r="AT116" s="1138"/>
      <c r="AU116" s="1139"/>
      <c r="AV116" s="1137"/>
      <c r="AW116" s="1138"/>
      <c r="AX116" s="1139"/>
      <c r="AY116" s="1137"/>
      <c r="AZ116" s="1138"/>
      <c r="BA116" s="1139"/>
      <c r="BB116" s="1137"/>
      <c r="BC116" s="1138"/>
      <c r="BD116" s="1139"/>
      <c r="BE116" s="1155"/>
      <c r="BF116" s="1156"/>
      <c r="BG116" s="1157"/>
      <c r="BH116" s="1137"/>
      <c r="BI116" s="1138"/>
      <c r="BJ116" s="1139"/>
      <c r="BK116" s="1149"/>
      <c r="BL116" s="1150"/>
      <c r="BM116" s="1151"/>
      <c r="BN116" s="377"/>
      <c r="BO116" s="1005"/>
      <c r="BP116" s="1005"/>
      <c r="BQ116" s="1005"/>
      <c r="BR116" s="1005"/>
      <c r="BS116" s="1005"/>
      <c r="BT116" s="1005"/>
      <c r="BU116" s="1006"/>
    </row>
    <row r="117" spans="1:99" s="373" customFormat="1" ht="15" customHeight="1">
      <c r="A117" s="1007"/>
      <c r="B117" s="1008"/>
      <c r="C117" s="1008"/>
      <c r="D117" s="1008"/>
      <c r="E117" s="1008"/>
      <c r="F117" s="1008"/>
      <c r="G117" s="1008"/>
      <c r="H117" s="1008"/>
      <c r="I117" s="1008"/>
      <c r="J117" s="1008"/>
      <c r="K117" s="1019"/>
      <c r="L117" s="1005"/>
      <c r="M117" s="1005"/>
      <c r="N117" s="1005"/>
      <c r="O117" s="1005"/>
      <c r="P117" s="1058"/>
      <c r="Q117" s="374"/>
      <c r="R117" s="1125" t="s">
        <v>2575</v>
      </c>
      <c r="S117" s="1126"/>
      <c r="T117" s="1126"/>
      <c r="U117" s="1126"/>
      <c r="V117" s="1126"/>
      <c r="W117" s="1126"/>
      <c r="X117" s="1126"/>
      <c r="Y117" s="1126"/>
      <c r="Z117" s="1127"/>
      <c r="AA117" s="1131">
        <v>0.25</v>
      </c>
      <c r="AB117" s="1132"/>
      <c r="AC117" s="1133"/>
      <c r="AD117" s="1110">
        <v>0.5</v>
      </c>
      <c r="AE117" s="1111"/>
      <c r="AF117" s="1112"/>
      <c r="AG117" s="1098" t="s">
        <v>2571</v>
      </c>
      <c r="AH117" s="1099"/>
      <c r="AI117" s="1100"/>
      <c r="AJ117" s="1098" t="s">
        <v>2571</v>
      </c>
      <c r="AK117" s="1099"/>
      <c r="AL117" s="1100"/>
      <c r="AM117" s="1098" t="s">
        <v>2571</v>
      </c>
      <c r="AN117" s="1099"/>
      <c r="AO117" s="1100"/>
      <c r="AP117" s="1098" t="s">
        <v>2571</v>
      </c>
      <c r="AQ117" s="1099"/>
      <c r="AR117" s="1100"/>
      <c r="AS117" s="1098" t="s">
        <v>2571</v>
      </c>
      <c r="AT117" s="1099"/>
      <c r="AU117" s="1100"/>
      <c r="AV117" s="1098" t="s">
        <v>2571</v>
      </c>
      <c r="AW117" s="1099"/>
      <c r="AX117" s="1100"/>
      <c r="AY117" s="1098" t="s">
        <v>2571</v>
      </c>
      <c r="AZ117" s="1099"/>
      <c r="BA117" s="1100"/>
      <c r="BB117" s="1098" t="s">
        <v>2571</v>
      </c>
      <c r="BC117" s="1099"/>
      <c r="BD117" s="1100"/>
      <c r="BE117" s="1098" t="s">
        <v>2571</v>
      </c>
      <c r="BF117" s="1099"/>
      <c r="BG117" s="1100"/>
      <c r="BH117" s="1098" t="s">
        <v>2571</v>
      </c>
      <c r="BI117" s="1099"/>
      <c r="BJ117" s="1100"/>
      <c r="BK117" s="1116" t="s">
        <v>2521</v>
      </c>
      <c r="BL117" s="1117"/>
      <c r="BM117" s="1118"/>
      <c r="BN117" s="377"/>
      <c r="BO117" s="1005"/>
      <c r="BP117" s="1005"/>
      <c r="BQ117" s="1005"/>
      <c r="BR117" s="1005"/>
      <c r="BS117" s="1005"/>
      <c r="BT117" s="1005"/>
      <c r="BU117" s="1006"/>
    </row>
    <row r="118" spans="1:99" s="373" customFormat="1" ht="15" customHeight="1">
      <c r="A118" s="1007"/>
      <c r="B118" s="1008"/>
      <c r="C118" s="1008"/>
      <c r="D118" s="1008"/>
      <c r="E118" s="1008"/>
      <c r="F118" s="1008"/>
      <c r="G118" s="1008"/>
      <c r="H118" s="1008"/>
      <c r="I118" s="1008"/>
      <c r="J118" s="1008"/>
      <c r="K118" s="1019"/>
      <c r="L118" s="1005"/>
      <c r="M118" s="1005"/>
      <c r="N118" s="1005"/>
      <c r="O118" s="1005"/>
      <c r="P118" s="1058"/>
      <c r="Q118" s="374"/>
      <c r="R118" s="1128"/>
      <c r="S118" s="1129"/>
      <c r="T118" s="1129"/>
      <c r="U118" s="1129"/>
      <c r="V118" s="1129"/>
      <c r="W118" s="1129"/>
      <c r="X118" s="1129"/>
      <c r="Y118" s="1129"/>
      <c r="Z118" s="1130"/>
      <c r="AA118" s="1134"/>
      <c r="AB118" s="1135"/>
      <c r="AC118" s="1136"/>
      <c r="AD118" s="1113"/>
      <c r="AE118" s="1114"/>
      <c r="AF118" s="1115"/>
      <c r="AG118" s="1101"/>
      <c r="AH118" s="1102"/>
      <c r="AI118" s="1103"/>
      <c r="AJ118" s="1101"/>
      <c r="AK118" s="1102"/>
      <c r="AL118" s="1103"/>
      <c r="AM118" s="1101"/>
      <c r="AN118" s="1102"/>
      <c r="AO118" s="1103"/>
      <c r="AP118" s="1101"/>
      <c r="AQ118" s="1102"/>
      <c r="AR118" s="1103"/>
      <c r="AS118" s="1101"/>
      <c r="AT118" s="1102"/>
      <c r="AU118" s="1103"/>
      <c r="AV118" s="1101"/>
      <c r="AW118" s="1102"/>
      <c r="AX118" s="1103"/>
      <c r="AY118" s="1101"/>
      <c r="AZ118" s="1102"/>
      <c r="BA118" s="1103"/>
      <c r="BB118" s="1101"/>
      <c r="BC118" s="1102"/>
      <c r="BD118" s="1103"/>
      <c r="BE118" s="1101"/>
      <c r="BF118" s="1102"/>
      <c r="BG118" s="1103"/>
      <c r="BH118" s="1101"/>
      <c r="BI118" s="1102"/>
      <c r="BJ118" s="1103"/>
      <c r="BK118" s="1119"/>
      <c r="BL118" s="1120"/>
      <c r="BM118" s="1121"/>
      <c r="BN118" s="377"/>
      <c r="BO118" s="1005"/>
      <c r="BP118" s="1005"/>
      <c r="BQ118" s="1005"/>
      <c r="BR118" s="1005"/>
      <c r="BS118" s="1005"/>
      <c r="BT118" s="1005"/>
      <c r="BU118" s="1006"/>
    </row>
    <row r="119" spans="1:99" s="373" customFormat="1" ht="15" customHeight="1">
      <c r="A119" s="381"/>
      <c r="B119" s="382"/>
      <c r="C119" s="382"/>
      <c r="D119" s="382"/>
      <c r="E119" s="382"/>
      <c r="F119" s="382"/>
      <c r="G119" s="382"/>
      <c r="H119" s="382"/>
      <c r="I119" s="382"/>
      <c r="J119" s="382"/>
      <c r="K119" s="383"/>
      <c r="L119" s="384"/>
      <c r="M119" s="384"/>
      <c r="N119" s="384"/>
      <c r="O119" s="384"/>
      <c r="P119" s="385"/>
      <c r="Q119" s="374"/>
      <c r="R119" s="1125" t="s">
        <v>2576</v>
      </c>
      <c r="S119" s="1126"/>
      <c r="T119" s="1126"/>
      <c r="U119" s="1126"/>
      <c r="V119" s="1126"/>
      <c r="W119" s="1126"/>
      <c r="X119" s="1126"/>
      <c r="Y119" s="1126"/>
      <c r="Z119" s="1127"/>
      <c r="AA119" s="1131">
        <v>0.25</v>
      </c>
      <c r="AB119" s="1132"/>
      <c r="AC119" s="1133"/>
      <c r="AD119" s="1098" t="s">
        <v>2571</v>
      </c>
      <c r="AE119" s="1099"/>
      <c r="AF119" s="1100"/>
      <c r="AG119" s="1104" t="s">
        <v>2571</v>
      </c>
      <c r="AH119" s="1105"/>
      <c r="AI119" s="1106"/>
      <c r="AJ119" s="1110">
        <v>0.5</v>
      </c>
      <c r="AK119" s="1111"/>
      <c r="AL119" s="1112"/>
      <c r="AM119" s="1098" t="s">
        <v>2571</v>
      </c>
      <c r="AN119" s="1099"/>
      <c r="AO119" s="1100"/>
      <c r="AP119" s="1098" t="s">
        <v>2571</v>
      </c>
      <c r="AQ119" s="1099"/>
      <c r="AR119" s="1100"/>
      <c r="AS119" s="1098" t="s">
        <v>2571</v>
      </c>
      <c r="AT119" s="1099"/>
      <c r="AU119" s="1100"/>
      <c r="AV119" s="1098" t="s">
        <v>2571</v>
      </c>
      <c r="AW119" s="1099"/>
      <c r="AX119" s="1100"/>
      <c r="AY119" s="1098" t="s">
        <v>2571</v>
      </c>
      <c r="AZ119" s="1099"/>
      <c r="BA119" s="1100"/>
      <c r="BB119" s="1104" t="s">
        <v>2571</v>
      </c>
      <c r="BC119" s="1105"/>
      <c r="BD119" s="1106"/>
      <c r="BE119" s="1104" t="s">
        <v>2571</v>
      </c>
      <c r="BF119" s="1105"/>
      <c r="BG119" s="1106"/>
      <c r="BH119" s="1098" t="s">
        <v>2571</v>
      </c>
      <c r="BI119" s="1099"/>
      <c r="BJ119" s="1100"/>
      <c r="BK119" s="1119"/>
      <c r="BL119" s="1120"/>
      <c r="BM119" s="1121"/>
      <c r="BN119" s="377"/>
      <c r="BO119" s="384"/>
      <c r="BP119" s="384"/>
      <c r="BQ119" s="384"/>
      <c r="BR119" s="384"/>
      <c r="BS119" s="384"/>
      <c r="BT119" s="384"/>
      <c r="BU119" s="386"/>
    </row>
    <row r="120" spans="1:99" s="373" customFormat="1" ht="15" customHeight="1">
      <c r="A120" s="381"/>
      <c r="B120" s="382"/>
      <c r="C120" s="382"/>
      <c r="D120" s="382"/>
      <c r="E120" s="382"/>
      <c r="F120" s="382"/>
      <c r="G120" s="382"/>
      <c r="H120" s="382"/>
      <c r="I120" s="382"/>
      <c r="J120" s="382"/>
      <c r="K120" s="383"/>
      <c r="L120" s="384"/>
      <c r="M120" s="384"/>
      <c r="N120" s="384"/>
      <c r="O120" s="384"/>
      <c r="P120" s="385"/>
      <c r="Q120" s="374"/>
      <c r="R120" s="1128"/>
      <c r="S120" s="1129"/>
      <c r="T120" s="1129"/>
      <c r="U120" s="1129"/>
      <c r="V120" s="1129"/>
      <c r="W120" s="1129"/>
      <c r="X120" s="1129"/>
      <c r="Y120" s="1129"/>
      <c r="Z120" s="1130"/>
      <c r="AA120" s="1134"/>
      <c r="AB120" s="1135"/>
      <c r="AC120" s="1136"/>
      <c r="AD120" s="1101"/>
      <c r="AE120" s="1102"/>
      <c r="AF120" s="1103"/>
      <c r="AG120" s="1107"/>
      <c r="AH120" s="1108"/>
      <c r="AI120" s="1109"/>
      <c r="AJ120" s="1113"/>
      <c r="AK120" s="1114"/>
      <c r="AL120" s="1115"/>
      <c r="AM120" s="1101"/>
      <c r="AN120" s="1102"/>
      <c r="AO120" s="1103"/>
      <c r="AP120" s="1101"/>
      <c r="AQ120" s="1102"/>
      <c r="AR120" s="1103"/>
      <c r="AS120" s="1101"/>
      <c r="AT120" s="1102"/>
      <c r="AU120" s="1103"/>
      <c r="AV120" s="1101"/>
      <c r="AW120" s="1102"/>
      <c r="AX120" s="1103"/>
      <c r="AY120" s="1101"/>
      <c r="AZ120" s="1102"/>
      <c r="BA120" s="1103"/>
      <c r="BB120" s="1107"/>
      <c r="BC120" s="1108"/>
      <c r="BD120" s="1109"/>
      <c r="BE120" s="1107"/>
      <c r="BF120" s="1108"/>
      <c r="BG120" s="1109"/>
      <c r="BH120" s="1101"/>
      <c r="BI120" s="1102"/>
      <c r="BJ120" s="1103"/>
      <c r="BK120" s="1122"/>
      <c r="BL120" s="1123"/>
      <c r="BM120" s="1124"/>
      <c r="BN120" s="377"/>
      <c r="BO120" s="384"/>
      <c r="BP120" s="384"/>
      <c r="BQ120" s="384"/>
      <c r="BR120" s="384"/>
      <c r="BS120" s="384"/>
      <c r="BT120" s="384"/>
      <c r="BU120" s="386"/>
    </row>
    <row r="121" spans="1:99" s="373" customFormat="1" ht="15" customHeight="1">
      <c r="A121" s="1007"/>
      <c r="B121" s="1008"/>
      <c r="C121" s="1008"/>
      <c r="D121" s="1008"/>
      <c r="E121" s="1008"/>
      <c r="F121" s="1008"/>
      <c r="G121" s="1008"/>
      <c r="H121" s="1008"/>
      <c r="I121" s="1008"/>
      <c r="J121" s="1008"/>
      <c r="K121" s="1019"/>
      <c r="L121" s="1005"/>
      <c r="M121" s="1005"/>
      <c r="N121" s="1005"/>
      <c r="O121" s="1005"/>
      <c r="P121" s="1058"/>
      <c r="Q121" s="374"/>
      <c r="R121" s="375" t="s">
        <v>2558</v>
      </c>
      <c r="S121" s="375"/>
      <c r="T121" s="375"/>
      <c r="U121" s="375"/>
      <c r="V121" s="375"/>
      <c r="W121" s="375"/>
      <c r="X121" s="375"/>
      <c r="Y121" s="375"/>
      <c r="Z121" s="375"/>
      <c r="AA121" s="375"/>
      <c r="AB121" s="375"/>
      <c r="AC121" s="375"/>
      <c r="AD121" s="375"/>
      <c r="AE121" s="375"/>
      <c r="AF121" s="375"/>
      <c r="AG121" s="375"/>
      <c r="AH121" s="375"/>
      <c r="AI121" s="375"/>
      <c r="AJ121" s="375"/>
      <c r="AK121" s="376"/>
      <c r="AL121" s="376"/>
      <c r="AM121" s="376"/>
      <c r="AN121" s="376"/>
      <c r="AO121" s="376"/>
      <c r="AP121" s="376"/>
      <c r="AQ121" s="376"/>
      <c r="AR121" s="375"/>
      <c r="AS121" s="375"/>
      <c r="AT121" s="375"/>
      <c r="AU121" s="375"/>
      <c r="AV121" s="375"/>
      <c r="AW121" s="375"/>
      <c r="AX121" s="376"/>
      <c r="AY121" s="376"/>
      <c r="AZ121" s="376"/>
      <c r="BA121" s="376"/>
      <c r="BB121" s="376"/>
      <c r="BC121" s="376"/>
      <c r="BD121" s="376"/>
      <c r="BE121" s="375"/>
      <c r="BF121" s="375"/>
      <c r="BG121" s="375"/>
      <c r="BH121" s="375"/>
      <c r="BI121" s="375"/>
      <c r="BJ121" s="375"/>
      <c r="BK121" s="376"/>
      <c r="BL121" s="376"/>
      <c r="BM121" s="376"/>
      <c r="BN121" s="377"/>
      <c r="BO121" s="1005"/>
      <c r="BP121" s="1005"/>
      <c r="BQ121" s="1005"/>
      <c r="BR121" s="1005"/>
      <c r="BS121" s="1005"/>
      <c r="BT121" s="1005"/>
      <c r="BU121" s="1006"/>
    </row>
    <row r="122" spans="1:99" s="373" customFormat="1" ht="15" customHeight="1">
      <c r="A122" s="381"/>
      <c r="B122" s="382"/>
      <c r="C122" s="382"/>
      <c r="D122" s="382"/>
      <c r="E122" s="382"/>
      <c r="F122" s="382"/>
      <c r="G122" s="382"/>
      <c r="H122" s="382"/>
      <c r="I122" s="382"/>
      <c r="J122" s="382"/>
      <c r="K122" s="383"/>
      <c r="L122" s="384"/>
      <c r="M122" s="384"/>
      <c r="N122" s="384"/>
      <c r="O122" s="384"/>
      <c r="P122" s="385"/>
      <c r="Q122" s="374"/>
      <c r="R122" s="375"/>
      <c r="S122" s="375"/>
      <c r="T122" s="375"/>
      <c r="U122" s="375"/>
      <c r="V122" s="375"/>
      <c r="W122" s="375"/>
      <c r="X122" s="375"/>
      <c r="Y122" s="375"/>
      <c r="Z122" s="375"/>
      <c r="AA122" s="375"/>
      <c r="AB122" s="375"/>
      <c r="AC122" s="375"/>
      <c r="AD122" s="375"/>
      <c r="AE122" s="375"/>
      <c r="AF122" s="375"/>
      <c r="AG122" s="375"/>
      <c r="AH122" s="375"/>
      <c r="AI122" s="375"/>
      <c r="AJ122" s="375"/>
      <c r="AK122" s="376"/>
      <c r="AL122" s="376"/>
      <c r="AM122" s="376"/>
      <c r="AN122" s="376"/>
      <c r="AO122" s="376"/>
      <c r="AP122" s="376"/>
      <c r="AQ122" s="376"/>
      <c r="AR122" s="375"/>
      <c r="AS122" s="375"/>
      <c r="AT122" s="375"/>
      <c r="AU122" s="375"/>
      <c r="AV122" s="375"/>
      <c r="AW122" s="375"/>
      <c r="AX122" s="376"/>
      <c r="AY122" s="376"/>
      <c r="AZ122" s="376"/>
      <c r="BA122" s="376"/>
      <c r="BB122" s="376"/>
      <c r="BC122" s="376"/>
      <c r="BD122" s="376"/>
      <c r="BE122" s="375"/>
      <c r="BF122" s="375"/>
      <c r="BG122" s="375"/>
      <c r="BH122" s="375"/>
      <c r="BI122" s="375"/>
      <c r="BJ122" s="375"/>
      <c r="BK122" s="376"/>
      <c r="BL122" s="376"/>
      <c r="BM122" s="376"/>
      <c r="BN122" s="377"/>
      <c r="BO122" s="384"/>
      <c r="BP122" s="384"/>
      <c r="BQ122" s="384"/>
      <c r="BR122" s="384"/>
      <c r="BS122" s="384"/>
      <c r="BT122" s="384"/>
      <c r="BU122" s="386"/>
    </row>
    <row r="123" spans="1:99" s="373" customFormat="1" ht="15" customHeight="1">
      <c r="A123" s="1055" t="s">
        <v>2523</v>
      </c>
      <c r="B123" s="1056"/>
      <c r="C123" s="1056"/>
      <c r="D123" s="1056"/>
      <c r="E123" s="1056"/>
      <c r="F123" s="1056"/>
      <c r="G123" s="1056"/>
      <c r="H123" s="1056"/>
      <c r="I123" s="1056"/>
      <c r="J123" s="1056"/>
      <c r="K123" s="1087"/>
      <c r="L123" s="1088"/>
      <c r="M123" s="1088"/>
      <c r="N123" s="1088"/>
      <c r="O123" s="1088"/>
      <c r="P123" s="1089"/>
      <c r="Q123" s="387"/>
      <c r="R123" s="1090" t="s">
        <v>2524</v>
      </c>
      <c r="S123" s="1090"/>
      <c r="T123" s="1090"/>
      <c r="U123" s="1090"/>
      <c r="V123" s="1090"/>
      <c r="W123" s="1090"/>
      <c r="X123" s="1090"/>
      <c r="Y123" s="1090"/>
      <c r="Z123" s="1090"/>
      <c r="AA123" s="1053" t="s">
        <v>2525</v>
      </c>
      <c r="AB123" s="1053"/>
      <c r="AC123" s="1053"/>
      <c r="AD123" s="1053"/>
      <c r="AE123" s="1053"/>
      <c r="AF123" s="1053"/>
      <c r="AG123" s="1097" t="s">
        <v>2526</v>
      </c>
      <c r="AH123" s="1097"/>
      <c r="AI123" s="1097"/>
      <c r="AJ123" s="1097"/>
      <c r="AK123" s="1097"/>
      <c r="AL123" s="1097"/>
      <c r="AM123" s="1090" t="s">
        <v>2527</v>
      </c>
      <c r="AN123" s="1090"/>
      <c r="AO123" s="1090"/>
      <c r="AP123" s="1090"/>
      <c r="AQ123" s="1090"/>
      <c r="AR123" s="1090"/>
      <c r="AS123" s="1090" t="s">
        <v>2528</v>
      </c>
      <c r="AT123" s="1090"/>
      <c r="AU123" s="1090"/>
      <c r="AV123" s="1090"/>
      <c r="AW123" s="1090"/>
      <c r="AX123" s="1090"/>
      <c r="AY123" s="1090" t="s">
        <v>2529</v>
      </c>
      <c r="AZ123" s="1090"/>
      <c r="BA123" s="1090"/>
      <c r="BB123" s="1090"/>
      <c r="BC123" s="1090"/>
      <c r="BD123" s="1090"/>
      <c r="BE123" s="1090" t="s">
        <v>13</v>
      </c>
      <c r="BF123" s="1090"/>
      <c r="BG123" s="1090"/>
      <c r="BH123" s="1090"/>
      <c r="BI123" s="1090"/>
      <c r="BJ123" s="1090"/>
      <c r="BK123" s="1090"/>
      <c r="BL123" s="1090"/>
      <c r="BM123" s="1090"/>
      <c r="BN123" s="377"/>
      <c r="BO123" s="384"/>
      <c r="BP123" s="384"/>
      <c r="BQ123" s="384"/>
      <c r="BR123" s="384"/>
      <c r="BS123" s="384"/>
      <c r="BT123" s="384"/>
      <c r="BU123" s="386"/>
      <c r="BX123" s="1091" t="s">
        <v>2537</v>
      </c>
      <c r="BY123" s="1092"/>
      <c r="BZ123" s="1092"/>
      <c r="CA123" s="1092"/>
      <c r="CB123" s="1092"/>
      <c r="CC123" s="1093"/>
      <c r="CD123" s="1065" t="s">
        <v>2577</v>
      </c>
      <c r="CE123" s="1066"/>
      <c r="CF123" s="1066"/>
      <c r="CG123" s="1066"/>
      <c r="CH123" s="1066"/>
      <c r="CI123" s="1067"/>
      <c r="CJ123" s="1094" t="s">
        <v>2540</v>
      </c>
      <c r="CK123" s="1095"/>
      <c r="CL123" s="1095"/>
      <c r="CM123" s="1095"/>
      <c r="CN123" s="1095"/>
      <c r="CO123" s="1096"/>
      <c r="CP123" s="1065" t="s">
        <v>2541</v>
      </c>
      <c r="CQ123" s="1066"/>
      <c r="CR123" s="1066"/>
      <c r="CS123" s="1066"/>
      <c r="CT123" s="1066"/>
      <c r="CU123" s="1067"/>
    </row>
    <row r="124" spans="1:99" s="373" customFormat="1" ht="15" customHeight="1">
      <c r="A124" s="1007"/>
      <c r="B124" s="1008"/>
      <c r="C124" s="1008"/>
      <c r="D124" s="1008"/>
      <c r="E124" s="1008"/>
      <c r="F124" s="1008"/>
      <c r="G124" s="1008"/>
      <c r="H124" s="1008"/>
      <c r="I124" s="1008"/>
      <c r="J124" s="1008"/>
      <c r="K124" s="1071">
        <f>AM124</f>
        <v>1</v>
      </c>
      <c r="L124" s="1072"/>
      <c r="M124" s="1072"/>
      <c r="N124" s="1072"/>
      <c r="O124" s="1072"/>
      <c r="P124" s="1073"/>
      <c r="Q124" s="387"/>
      <c r="R124" s="1074" t="s">
        <v>2578</v>
      </c>
      <c r="S124" s="1074"/>
      <c r="T124" s="1074"/>
      <c r="U124" s="1074"/>
      <c r="V124" s="1074"/>
      <c r="W124" s="1074"/>
      <c r="X124" s="1074"/>
      <c r="Y124" s="1074"/>
      <c r="Z124" s="1074"/>
      <c r="AA124" s="1075">
        <v>1.3</v>
      </c>
      <c r="AB124" s="1075"/>
      <c r="AC124" s="1075"/>
      <c r="AD124" s="1075"/>
      <c r="AE124" s="1075"/>
      <c r="AF124" s="1075"/>
      <c r="AG124" s="1076">
        <v>1.2</v>
      </c>
      <c r="AH124" s="1076"/>
      <c r="AI124" s="1076"/>
      <c r="AJ124" s="1076"/>
      <c r="AK124" s="1076"/>
      <c r="AL124" s="1076"/>
      <c r="AM124" s="1077">
        <v>1</v>
      </c>
      <c r="AN124" s="1077"/>
      <c r="AO124" s="1077"/>
      <c r="AP124" s="1077"/>
      <c r="AQ124" s="1077"/>
      <c r="AR124" s="1077"/>
      <c r="AS124" s="1075">
        <v>1.1000000000000001</v>
      </c>
      <c r="AT124" s="1075"/>
      <c r="AU124" s="1075"/>
      <c r="AV124" s="1075"/>
      <c r="AW124" s="1075"/>
      <c r="AX124" s="1075"/>
      <c r="AY124" s="1075">
        <v>1.3</v>
      </c>
      <c r="AZ124" s="1075"/>
      <c r="BA124" s="1075"/>
      <c r="BB124" s="1075"/>
      <c r="BC124" s="1075"/>
      <c r="BD124" s="1075"/>
      <c r="BE124" s="1075" t="s">
        <v>2561</v>
      </c>
      <c r="BF124" s="1075"/>
      <c r="BG124" s="1075"/>
      <c r="BH124" s="1075"/>
      <c r="BI124" s="1075"/>
      <c r="BJ124" s="1075"/>
      <c r="BK124" s="1075"/>
      <c r="BL124" s="1075"/>
      <c r="BM124" s="1075"/>
      <c r="BN124" s="377"/>
      <c r="BO124" s="384"/>
      <c r="BP124" s="384"/>
      <c r="BQ124" s="384"/>
      <c r="BR124" s="384"/>
      <c r="BS124" s="384"/>
      <c r="BT124" s="384"/>
      <c r="BU124" s="386"/>
      <c r="BX124" s="1062">
        <v>0.25</v>
      </c>
      <c r="BY124" s="1063"/>
      <c r="BZ124" s="1063"/>
      <c r="CA124" s="1063"/>
      <c r="CB124" s="1063"/>
      <c r="CC124" s="1064"/>
      <c r="CD124" s="1059">
        <f>AA130</f>
        <v>1</v>
      </c>
      <c r="CE124" s="1060"/>
      <c r="CF124" s="1060"/>
      <c r="CG124" s="1060"/>
      <c r="CH124" s="1060"/>
      <c r="CI124" s="1061"/>
      <c r="CJ124" s="1084"/>
      <c r="CK124" s="1085"/>
      <c r="CL124" s="1085"/>
      <c r="CM124" s="1085"/>
      <c r="CN124" s="1085"/>
      <c r="CO124" s="1086"/>
      <c r="CP124" s="1059"/>
      <c r="CQ124" s="1060"/>
      <c r="CR124" s="1060"/>
      <c r="CS124" s="1060"/>
      <c r="CT124" s="1060"/>
      <c r="CU124" s="1061"/>
    </row>
    <row r="125" spans="1:99" s="373" customFormat="1" ht="15" customHeight="1">
      <c r="A125" s="381"/>
      <c r="B125" s="382"/>
      <c r="C125" s="382"/>
      <c r="D125" s="382"/>
      <c r="E125" s="382"/>
      <c r="F125" s="382"/>
      <c r="G125" s="382"/>
      <c r="H125" s="382"/>
      <c r="I125" s="382"/>
      <c r="J125" s="382"/>
      <c r="K125" s="383"/>
      <c r="L125" s="384"/>
      <c r="M125" s="384"/>
      <c r="N125" s="384"/>
      <c r="O125" s="384"/>
      <c r="P125" s="385"/>
      <c r="Q125" s="374"/>
      <c r="R125" s="375"/>
      <c r="S125" s="375"/>
      <c r="T125" s="375"/>
      <c r="U125" s="375"/>
      <c r="V125" s="375"/>
      <c r="W125" s="375"/>
      <c r="X125" s="375"/>
      <c r="Y125" s="375"/>
      <c r="Z125" s="375"/>
      <c r="AA125" s="375"/>
      <c r="AB125" s="375"/>
      <c r="AC125" s="375"/>
      <c r="AD125" s="375"/>
      <c r="AE125" s="375"/>
      <c r="AF125" s="375"/>
      <c r="AG125" s="375"/>
      <c r="AH125" s="375"/>
      <c r="AI125" s="375"/>
      <c r="AJ125" s="375"/>
      <c r="AK125" s="376"/>
      <c r="AL125" s="376"/>
      <c r="AM125" s="376"/>
      <c r="AN125" s="376"/>
      <c r="AO125" s="376"/>
      <c r="AP125" s="376"/>
      <c r="AQ125" s="376"/>
      <c r="AR125" s="375"/>
      <c r="AS125" s="375"/>
      <c r="AT125" s="375"/>
      <c r="AU125" s="375"/>
      <c r="AV125" s="375"/>
      <c r="AW125" s="375"/>
      <c r="AX125" s="376"/>
      <c r="AY125" s="376"/>
      <c r="AZ125" s="376"/>
      <c r="BA125" s="376"/>
      <c r="BB125" s="376"/>
      <c r="BC125" s="376"/>
      <c r="BD125" s="376"/>
      <c r="BE125" s="375"/>
      <c r="BF125" s="375"/>
      <c r="BG125" s="375"/>
      <c r="BH125" s="375"/>
      <c r="BI125" s="375"/>
      <c r="BJ125" s="375"/>
      <c r="BK125" s="376"/>
      <c r="BL125" s="376"/>
      <c r="BM125" s="376"/>
      <c r="BN125" s="377"/>
      <c r="BO125" s="384"/>
      <c r="BP125" s="384"/>
      <c r="BQ125" s="384"/>
      <c r="BR125" s="384"/>
      <c r="BS125" s="384"/>
      <c r="BT125" s="384"/>
      <c r="BU125" s="386"/>
      <c r="BX125" s="1062">
        <v>0.5</v>
      </c>
      <c r="BY125" s="1063"/>
      <c r="BZ125" s="1063"/>
      <c r="CA125" s="1063"/>
      <c r="CB125" s="1063"/>
      <c r="CC125" s="1064"/>
      <c r="CD125" s="1059">
        <f>AG130</f>
        <v>1.26</v>
      </c>
      <c r="CE125" s="1060"/>
      <c r="CF125" s="1060"/>
      <c r="CG125" s="1060"/>
      <c r="CH125" s="1060"/>
      <c r="CI125" s="1061"/>
      <c r="CJ125" s="1084">
        <f>CD125-CD124</f>
        <v>0.26</v>
      </c>
      <c r="CK125" s="1085"/>
      <c r="CL125" s="1085"/>
      <c r="CM125" s="1085"/>
      <c r="CN125" s="1085"/>
      <c r="CO125" s="1086"/>
      <c r="CP125" s="1059"/>
      <c r="CQ125" s="1060"/>
      <c r="CR125" s="1060"/>
      <c r="CS125" s="1060"/>
      <c r="CT125" s="1060"/>
      <c r="CU125" s="1061"/>
    </row>
    <row r="126" spans="1:99" s="373" customFormat="1" ht="15" customHeight="1">
      <c r="A126" s="1055" t="s">
        <v>2532</v>
      </c>
      <c r="B126" s="1056"/>
      <c r="C126" s="1056"/>
      <c r="D126" s="1056"/>
      <c r="E126" s="1056"/>
      <c r="F126" s="1056"/>
      <c r="G126" s="1056"/>
      <c r="H126" s="1056"/>
      <c r="I126" s="1056"/>
      <c r="J126" s="1056"/>
      <c r="K126" s="1087"/>
      <c r="L126" s="1088"/>
      <c r="M126" s="1088"/>
      <c r="N126" s="1088"/>
      <c r="O126" s="1088"/>
      <c r="P126" s="1089"/>
      <c r="Q126" s="387"/>
      <c r="R126" s="1090" t="s">
        <v>2533</v>
      </c>
      <c r="S126" s="1090"/>
      <c r="T126" s="1090"/>
      <c r="U126" s="1090"/>
      <c r="V126" s="1090"/>
      <c r="W126" s="1090"/>
      <c r="X126" s="1090"/>
      <c r="Y126" s="1090"/>
      <c r="Z126" s="1090"/>
      <c r="AA126" s="1053" t="s">
        <v>2534</v>
      </c>
      <c r="AB126" s="1053"/>
      <c r="AC126" s="1053"/>
      <c r="AD126" s="1053"/>
      <c r="AE126" s="1053"/>
      <c r="AF126" s="1053"/>
      <c r="AG126" s="1053"/>
      <c r="AH126" s="1053"/>
      <c r="AI126" s="1053"/>
      <c r="AJ126" s="1053"/>
      <c r="AK126" s="1053"/>
      <c r="AL126" s="1053"/>
      <c r="AM126" s="1053"/>
      <c r="AN126" s="1053"/>
      <c r="AO126" s="1053"/>
      <c r="AP126" s="1090" t="s">
        <v>2535</v>
      </c>
      <c r="AQ126" s="1090"/>
      <c r="AR126" s="1090"/>
      <c r="AS126" s="1090"/>
      <c r="AT126" s="1090"/>
      <c r="AU126" s="1090"/>
      <c r="AV126" s="1090"/>
      <c r="AW126" s="1090"/>
      <c r="AX126" s="1090"/>
      <c r="AY126" s="1090"/>
      <c r="AZ126" s="1090"/>
      <c r="BA126" s="1090"/>
      <c r="BB126" s="1090"/>
      <c r="BC126" s="1090"/>
      <c r="BD126" s="1090"/>
      <c r="BE126" s="1090" t="s">
        <v>13</v>
      </c>
      <c r="BF126" s="1090"/>
      <c r="BG126" s="1090"/>
      <c r="BH126" s="1090"/>
      <c r="BI126" s="1090"/>
      <c r="BJ126" s="1090"/>
      <c r="BK126" s="1090"/>
      <c r="BL126" s="1090"/>
      <c r="BM126" s="1090"/>
      <c r="BN126" s="377"/>
      <c r="BO126" s="384"/>
      <c r="BP126" s="384"/>
      <c r="BQ126" s="384"/>
      <c r="BR126" s="384"/>
      <c r="BS126" s="384"/>
      <c r="BT126" s="384"/>
      <c r="BU126" s="386"/>
      <c r="BX126" s="1062">
        <v>1</v>
      </c>
      <c r="BY126" s="1063"/>
      <c r="BZ126" s="1063"/>
      <c r="CA126" s="1063"/>
      <c r="CB126" s="1063"/>
      <c r="CC126" s="1064"/>
      <c r="CD126" s="1059">
        <f>AM130</f>
        <v>1.5</v>
      </c>
      <c r="CE126" s="1060"/>
      <c r="CF126" s="1060"/>
      <c r="CG126" s="1060"/>
      <c r="CH126" s="1060"/>
      <c r="CI126" s="1061"/>
      <c r="CJ126" s="1084">
        <f>CD126-CD125</f>
        <v>0.24</v>
      </c>
      <c r="CK126" s="1085"/>
      <c r="CL126" s="1085"/>
      <c r="CM126" s="1085"/>
      <c r="CN126" s="1085"/>
      <c r="CO126" s="1086"/>
      <c r="CP126" s="1059"/>
      <c r="CQ126" s="1060"/>
      <c r="CR126" s="1060"/>
      <c r="CS126" s="1060"/>
      <c r="CT126" s="1060"/>
      <c r="CU126" s="1061"/>
    </row>
    <row r="127" spans="1:99" s="373" customFormat="1" ht="15" customHeight="1">
      <c r="A127" s="1007"/>
      <c r="B127" s="1008"/>
      <c r="C127" s="1008"/>
      <c r="D127" s="1008"/>
      <c r="E127" s="1008"/>
      <c r="F127" s="1008"/>
      <c r="G127" s="1008"/>
      <c r="H127" s="1008"/>
      <c r="I127" s="1008"/>
      <c r="J127" s="1008"/>
      <c r="K127" s="1071">
        <f>AA127</f>
        <v>1.07</v>
      </c>
      <c r="L127" s="1072"/>
      <c r="M127" s="1072"/>
      <c r="N127" s="1072"/>
      <c r="O127" s="1072"/>
      <c r="P127" s="1073"/>
      <c r="Q127" s="387"/>
      <c r="R127" s="1074" t="s">
        <v>2578</v>
      </c>
      <c r="S127" s="1074"/>
      <c r="T127" s="1074"/>
      <c r="U127" s="1074"/>
      <c r="V127" s="1074"/>
      <c r="W127" s="1074"/>
      <c r="X127" s="1074"/>
      <c r="Y127" s="1074"/>
      <c r="Z127" s="1074"/>
      <c r="AA127" s="1077">
        <v>1.07</v>
      </c>
      <c r="AB127" s="1077"/>
      <c r="AC127" s="1077"/>
      <c r="AD127" s="1077"/>
      <c r="AE127" s="1077"/>
      <c r="AF127" s="1077"/>
      <c r="AG127" s="1077"/>
      <c r="AH127" s="1077"/>
      <c r="AI127" s="1077"/>
      <c r="AJ127" s="1077"/>
      <c r="AK127" s="1077"/>
      <c r="AL127" s="1077"/>
      <c r="AM127" s="1077"/>
      <c r="AN127" s="1077"/>
      <c r="AO127" s="1077"/>
      <c r="AP127" s="1076">
        <v>1</v>
      </c>
      <c r="AQ127" s="1076"/>
      <c r="AR127" s="1076"/>
      <c r="AS127" s="1076"/>
      <c r="AT127" s="1076"/>
      <c r="AU127" s="1076"/>
      <c r="AV127" s="1076"/>
      <c r="AW127" s="1076"/>
      <c r="AX127" s="1076"/>
      <c r="AY127" s="1076"/>
      <c r="AZ127" s="1076"/>
      <c r="BA127" s="1076"/>
      <c r="BB127" s="1076"/>
      <c r="BC127" s="1076"/>
      <c r="BD127" s="1076"/>
      <c r="BE127" s="1075"/>
      <c r="BF127" s="1075"/>
      <c r="BG127" s="1075"/>
      <c r="BH127" s="1075"/>
      <c r="BI127" s="1075"/>
      <c r="BJ127" s="1075"/>
      <c r="BK127" s="1075"/>
      <c r="BL127" s="1075"/>
      <c r="BM127" s="1075"/>
      <c r="BN127" s="377"/>
      <c r="BO127" s="384"/>
      <c r="BP127" s="384"/>
      <c r="BQ127" s="384"/>
      <c r="BR127" s="384"/>
      <c r="BS127" s="384"/>
      <c r="BT127" s="384"/>
      <c r="BU127" s="386"/>
      <c r="BX127" s="1062">
        <v>2</v>
      </c>
      <c r="BY127" s="1063"/>
      <c r="BZ127" s="1063"/>
      <c r="CA127" s="1063"/>
      <c r="CB127" s="1063"/>
      <c r="CC127" s="1064"/>
      <c r="CD127" s="1059">
        <f>AS130</f>
        <v>3.62</v>
      </c>
      <c r="CE127" s="1060"/>
      <c r="CF127" s="1060"/>
      <c r="CG127" s="1060"/>
      <c r="CH127" s="1060"/>
      <c r="CI127" s="1061"/>
      <c r="CJ127" s="1084">
        <f>CD127-CD126</f>
        <v>2.12</v>
      </c>
      <c r="CK127" s="1085"/>
      <c r="CL127" s="1085"/>
      <c r="CM127" s="1085"/>
      <c r="CN127" s="1085"/>
      <c r="CO127" s="1086"/>
      <c r="CP127" s="1059">
        <f>CJ127</f>
        <v>2.12</v>
      </c>
      <c r="CQ127" s="1060"/>
      <c r="CR127" s="1060"/>
      <c r="CS127" s="1060"/>
      <c r="CT127" s="1060"/>
      <c r="CU127" s="1061"/>
    </row>
    <row r="128" spans="1:99" s="373" customFormat="1" ht="15" customHeight="1">
      <c r="A128" s="381"/>
      <c r="B128" s="382"/>
      <c r="C128" s="382"/>
      <c r="D128" s="382"/>
      <c r="E128" s="382"/>
      <c r="F128" s="382"/>
      <c r="G128" s="382"/>
      <c r="H128" s="382"/>
      <c r="I128" s="382"/>
      <c r="J128" s="382"/>
      <c r="K128" s="383"/>
      <c r="L128" s="384"/>
      <c r="M128" s="384"/>
      <c r="N128" s="384"/>
      <c r="O128" s="384"/>
      <c r="P128" s="385"/>
      <c r="Q128" s="374"/>
      <c r="R128" s="375"/>
      <c r="S128" s="375"/>
      <c r="T128" s="375"/>
      <c r="U128" s="375"/>
      <c r="V128" s="375"/>
      <c r="W128" s="375"/>
      <c r="X128" s="375"/>
      <c r="Y128" s="375"/>
      <c r="Z128" s="375"/>
      <c r="AA128" s="375"/>
      <c r="AB128" s="375"/>
      <c r="AC128" s="375"/>
      <c r="AD128" s="375"/>
      <c r="AE128" s="375"/>
      <c r="AF128" s="375"/>
      <c r="AG128" s="375"/>
      <c r="AH128" s="375"/>
      <c r="AI128" s="375"/>
      <c r="AJ128" s="375"/>
      <c r="AK128" s="376"/>
      <c r="AL128" s="376"/>
      <c r="AM128" s="376"/>
      <c r="AN128" s="376"/>
      <c r="AO128" s="376"/>
      <c r="AP128" s="376"/>
      <c r="AQ128" s="376"/>
      <c r="AR128" s="375"/>
      <c r="AS128" s="375"/>
      <c r="AT128" s="375"/>
      <c r="AU128" s="375"/>
      <c r="AV128" s="375"/>
      <c r="AW128" s="375"/>
      <c r="AX128" s="376"/>
      <c r="AY128" s="376"/>
      <c r="AZ128" s="376"/>
      <c r="BA128" s="376"/>
      <c r="BB128" s="376"/>
      <c r="BC128" s="376"/>
      <c r="BD128" s="376"/>
      <c r="BE128" s="375"/>
      <c r="BF128" s="375"/>
      <c r="BG128" s="375"/>
      <c r="BH128" s="375"/>
      <c r="BI128" s="375"/>
      <c r="BJ128" s="375"/>
      <c r="BK128" s="376"/>
      <c r="BL128" s="376"/>
      <c r="BM128" s="376"/>
      <c r="BN128" s="377"/>
      <c r="BO128" s="384"/>
      <c r="BP128" s="384"/>
      <c r="BQ128" s="384"/>
      <c r="BR128" s="384"/>
      <c r="BS128" s="384"/>
      <c r="BT128" s="384"/>
      <c r="BU128" s="386"/>
      <c r="BX128" s="1062">
        <v>3</v>
      </c>
      <c r="BY128" s="1063"/>
      <c r="BZ128" s="1063"/>
      <c r="CA128" s="1063"/>
      <c r="CB128" s="1063"/>
      <c r="CC128" s="1064"/>
      <c r="CD128" s="1065"/>
      <c r="CE128" s="1066"/>
      <c r="CF128" s="1066"/>
      <c r="CG128" s="1066"/>
      <c r="CH128" s="1066"/>
      <c r="CI128" s="1067"/>
      <c r="CJ128" s="1068"/>
      <c r="CK128" s="1069"/>
      <c r="CL128" s="1069"/>
      <c r="CM128" s="1069"/>
      <c r="CN128" s="1069"/>
      <c r="CO128" s="1070"/>
      <c r="CP128" s="1065">
        <f>CJ129/2</f>
        <v>1.5249999999999999</v>
      </c>
      <c r="CQ128" s="1066"/>
      <c r="CR128" s="1066"/>
      <c r="CS128" s="1066"/>
      <c r="CT128" s="1066"/>
      <c r="CU128" s="1067"/>
    </row>
    <row r="129" spans="1:99" s="373" customFormat="1" ht="15" customHeight="1">
      <c r="A129" s="1055" t="s">
        <v>2536</v>
      </c>
      <c r="B129" s="1056"/>
      <c r="C129" s="1056"/>
      <c r="D129" s="1056"/>
      <c r="E129" s="1056"/>
      <c r="F129" s="1056"/>
      <c r="G129" s="1056"/>
      <c r="H129" s="1056"/>
      <c r="I129" s="1056"/>
      <c r="J129" s="1056"/>
      <c r="K129" s="1087"/>
      <c r="L129" s="1088"/>
      <c r="M129" s="1088"/>
      <c r="N129" s="1088"/>
      <c r="O129" s="1088"/>
      <c r="P129" s="1089"/>
      <c r="Q129" s="387"/>
      <c r="R129" s="1090" t="s">
        <v>2537</v>
      </c>
      <c r="S129" s="1090"/>
      <c r="T129" s="1090"/>
      <c r="U129" s="1090"/>
      <c r="V129" s="1090"/>
      <c r="W129" s="1090"/>
      <c r="X129" s="1090"/>
      <c r="Y129" s="1090"/>
      <c r="Z129" s="1090"/>
      <c r="AA129" s="1053">
        <v>0.25</v>
      </c>
      <c r="AB129" s="1053"/>
      <c r="AC129" s="1053"/>
      <c r="AD129" s="1053"/>
      <c r="AE129" s="1053"/>
      <c r="AF129" s="1053"/>
      <c r="AG129" s="1053">
        <v>0.5</v>
      </c>
      <c r="AH129" s="1053"/>
      <c r="AI129" s="1053"/>
      <c r="AJ129" s="1053"/>
      <c r="AK129" s="1053"/>
      <c r="AL129" s="1053"/>
      <c r="AM129" s="1053">
        <v>1</v>
      </c>
      <c r="AN129" s="1053"/>
      <c r="AO129" s="1053"/>
      <c r="AP129" s="1053"/>
      <c r="AQ129" s="1053"/>
      <c r="AR129" s="1053"/>
      <c r="AS129" s="1053">
        <v>2</v>
      </c>
      <c r="AT129" s="1053"/>
      <c r="AU129" s="1053"/>
      <c r="AV129" s="1053"/>
      <c r="AW129" s="1053"/>
      <c r="AX129" s="1053"/>
      <c r="AY129" s="1053">
        <v>4</v>
      </c>
      <c r="AZ129" s="1053"/>
      <c r="BA129" s="1053"/>
      <c r="BB129" s="1053"/>
      <c r="BC129" s="1053"/>
      <c r="BD129" s="1053"/>
      <c r="BE129" s="1081" t="s">
        <v>2538</v>
      </c>
      <c r="BF129" s="1082"/>
      <c r="BG129" s="1082"/>
      <c r="BH129" s="1082"/>
      <c r="BI129" s="1082"/>
      <c r="BJ129" s="1082"/>
      <c r="BK129" s="1082"/>
      <c r="BL129" s="1082"/>
      <c r="BM129" s="1083"/>
      <c r="BN129" s="377"/>
      <c r="BO129" s="384"/>
      <c r="BP129" s="384"/>
      <c r="BQ129" s="384"/>
      <c r="BR129" s="384"/>
      <c r="BS129" s="384"/>
      <c r="BT129" s="384"/>
      <c r="BU129" s="386"/>
      <c r="BX129" s="1062">
        <v>4</v>
      </c>
      <c r="BY129" s="1063"/>
      <c r="BZ129" s="1063"/>
      <c r="CA129" s="1063"/>
      <c r="CB129" s="1063"/>
      <c r="CC129" s="1064"/>
      <c r="CD129" s="1059">
        <f>AY130</f>
        <v>6.67</v>
      </c>
      <c r="CE129" s="1060"/>
      <c r="CF129" s="1060"/>
      <c r="CG129" s="1060"/>
      <c r="CH129" s="1060"/>
      <c r="CI129" s="1061"/>
      <c r="CJ129" s="1084">
        <f>CD129-CD127</f>
        <v>3.05</v>
      </c>
      <c r="CK129" s="1085"/>
      <c r="CL129" s="1085"/>
      <c r="CM129" s="1085"/>
      <c r="CN129" s="1085"/>
      <c r="CO129" s="1086"/>
      <c r="CP129" s="1059">
        <f>CP128</f>
        <v>1.5249999999999999</v>
      </c>
      <c r="CQ129" s="1060"/>
      <c r="CR129" s="1060"/>
      <c r="CS129" s="1060"/>
      <c r="CT129" s="1060"/>
      <c r="CU129" s="1061"/>
    </row>
    <row r="130" spans="1:99" s="373" customFormat="1" ht="15" customHeight="1">
      <c r="A130" s="1007"/>
      <c r="B130" s="1008"/>
      <c r="C130" s="1008"/>
      <c r="D130" s="1008"/>
      <c r="E130" s="1008"/>
      <c r="F130" s="1008"/>
      <c r="G130" s="1008"/>
      <c r="H130" s="1008"/>
      <c r="I130" s="1008"/>
      <c r="J130" s="1008"/>
      <c r="K130" s="1071">
        <f>IF($CE$4&gt;=5,($CE$4-4)*BE130+AY130,IF($CE$4&gt;=4,AY130,IF($CE$4&gt;=3,AS130+BE130,IF($CE$4&gt;=2,AS130,IF($CE$4&gt;=1,AM130,IF($CE$4&gt;=0.5,AG130,AA130))))))</f>
        <v>1.5</v>
      </c>
      <c r="L130" s="1072"/>
      <c r="M130" s="1072"/>
      <c r="N130" s="1072"/>
      <c r="O130" s="1072"/>
      <c r="P130" s="1073"/>
      <c r="Q130" s="387"/>
      <c r="R130" s="1074" t="s">
        <v>2578</v>
      </c>
      <c r="S130" s="1074"/>
      <c r="T130" s="1074"/>
      <c r="U130" s="1074"/>
      <c r="V130" s="1074"/>
      <c r="W130" s="1074"/>
      <c r="X130" s="1074"/>
      <c r="Y130" s="1074"/>
      <c r="Z130" s="1074"/>
      <c r="AA130" s="1075">
        <v>1</v>
      </c>
      <c r="AB130" s="1075"/>
      <c r="AC130" s="1075"/>
      <c r="AD130" s="1075"/>
      <c r="AE130" s="1075"/>
      <c r="AF130" s="1075"/>
      <c r="AG130" s="1076">
        <v>1.26</v>
      </c>
      <c r="AH130" s="1076"/>
      <c r="AI130" s="1076"/>
      <c r="AJ130" s="1076"/>
      <c r="AK130" s="1076"/>
      <c r="AL130" s="1076"/>
      <c r="AM130" s="1077">
        <v>1.5</v>
      </c>
      <c r="AN130" s="1077"/>
      <c r="AO130" s="1077"/>
      <c r="AP130" s="1077"/>
      <c r="AQ130" s="1077"/>
      <c r="AR130" s="1077"/>
      <c r="AS130" s="1075">
        <v>3.62</v>
      </c>
      <c r="AT130" s="1075"/>
      <c r="AU130" s="1075"/>
      <c r="AV130" s="1075"/>
      <c r="AW130" s="1075"/>
      <c r="AX130" s="1075"/>
      <c r="AY130" s="1076">
        <v>6.67</v>
      </c>
      <c r="AZ130" s="1076"/>
      <c r="BA130" s="1076"/>
      <c r="BB130" s="1076"/>
      <c r="BC130" s="1076"/>
      <c r="BD130" s="1076"/>
      <c r="BE130" s="1078">
        <v>1.5</v>
      </c>
      <c r="BF130" s="1079"/>
      <c r="BG130" s="1079"/>
      <c r="BH130" s="1079"/>
      <c r="BI130" s="1079"/>
      <c r="BJ130" s="1079"/>
      <c r="BK130" s="1079"/>
      <c r="BL130" s="1079"/>
      <c r="BM130" s="1080"/>
      <c r="BN130" s="377"/>
      <c r="BO130" s="1019" t="str">
        <f>IF($CL$4="","","2구간")</f>
        <v/>
      </c>
      <c r="BP130" s="1005"/>
      <c r="BQ130" s="1005"/>
      <c r="BR130" s="1005"/>
      <c r="BS130" s="1005"/>
      <c r="BT130" s="1005"/>
      <c r="BU130" s="1054"/>
      <c r="CJ130" s="389"/>
      <c r="CK130" s="389"/>
      <c r="CL130" s="389"/>
      <c r="CM130" s="389"/>
      <c r="CN130" s="389"/>
      <c r="CO130" s="389"/>
      <c r="CP130" s="388"/>
      <c r="CQ130" s="388"/>
      <c r="CR130" s="388"/>
      <c r="CS130" s="388"/>
      <c r="CT130" s="388"/>
      <c r="CU130" s="388"/>
    </row>
    <row r="131" spans="1:99" s="373" customFormat="1" ht="15" customHeight="1">
      <c r="A131" s="381"/>
      <c r="B131" s="382"/>
      <c r="C131" s="382"/>
      <c r="D131" s="382"/>
      <c r="E131" s="382"/>
      <c r="F131" s="382"/>
      <c r="G131" s="382"/>
      <c r="H131" s="382"/>
      <c r="I131" s="382"/>
      <c r="J131" s="382"/>
      <c r="K131" s="383"/>
      <c r="L131" s="384"/>
      <c r="M131" s="384"/>
      <c r="N131" s="384"/>
      <c r="O131" s="384"/>
      <c r="P131" s="385"/>
      <c r="Q131" s="374"/>
      <c r="R131" s="390" t="s">
        <v>2579</v>
      </c>
      <c r="S131" s="375"/>
      <c r="T131" s="375"/>
      <c r="U131" s="375"/>
      <c r="V131" s="375"/>
      <c r="W131" s="375"/>
      <c r="X131" s="375"/>
      <c r="Y131" s="375"/>
      <c r="Z131" s="375"/>
      <c r="AA131" s="375"/>
      <c r="AB131" s="375"/>
      <c r="AC131" s="375"/>
      <c r="AD131" s="375"/>
      <c r="AE131" s="375"/>
      <c r="AF131" s="375"/>
      <c r="AG131" s="375"/>
      <c r="AH131" s="375"/>
      <c r="AI131" s="375"/>
      <c r="AJ131" s="375"/>
      <c r="AK131" s="376"/>
      <c r="AL131" s="376"/>
      <c r="AM131" s="376"/>
      <c r="AN131" s="376"/>
      <c r="AO131" s="376"/>
      <c r="AP131" s="376"/>
      <c r="AQ131" s="376"/>
      <c r="AR131" s="375"/>
      <c r="AS131" s="375"/>
      <c r="AT131" s="375"/>
      <c r="AU131" s="375"/>
      <c r="AV131" s="375"/>
      <c r="AW131" s="375"/>
      <c r="AX131" s="376"/>
      <c r="AY131" s="376"/>
      <c r="AZ131" s="376"/>
      <c r="BA131" s="376"/>
      <c r="BB131" s="376"/>
      <c r="BC131" s="376"/>
      <c r="BD131" s="376"/>
      <c r="BE131" s="375"/>
      <c r="BF131" s="375"/>
      <c r="BG131" s="375"/>
      <c r="BH131" s="375"/>
      <c r="BI131" s="375"/>
      <c r="BJ131" s="375"/>
      <c r="BK131" s="376"/>
      <c r="BL131" s="376"/>
      <c r="BM131" s="376"/>
      <c r="BN131" s="377"/>
      <c r="BO131" s="384"/>
      <c r="BP131" s="384"/>
      <c r="BQ131" s="384"/>
      <c r="BR131" s="384"/>
      <c r="BS131" s="384"/>
      <c r="BT131" s="384"/>
      <c r="BU131" s="386"/>
    </row>
    <row r="132" spans="1:99" s="373" customFormat="1" ht="15" customHeight="1">
      <c r="A132" s="1055" t="s">
        <v>2544</v>
      </c>
      <c r="B132" s="1056"/>
      <c r="C132" s="1056"/>
      <c r="D132" s="1056"/>
      <c r="E132" s="1056"/>
      <c r="F132" s="1056"/>
      <c r="G132" s="1056"/>
      <c r="H132" s="1056"/>
      <c r="I132" s="1056"/>
      <c r="J132" s="1056"/>
      <c r="K132" s="1057"/>
      <c r="L132" s="1005"/>
      <c r="M132" s="1005"/>
      <c r="N132" s="1005"/>
      <c r="O132" s="1005"/>
      <c r="P132" s="1058"/>
      <c r="Q132" s="374"/>
      <c r="R132" s="375"/>
      <c r="S132" s="375"/>
      <c r="T132" s="375"/>
      <c r="U132" s="375"/>
      <c r="V132" s="375"/>
      <c r="W132" s="375"/>
      <c r="X132" s="375"/>
      <c r="Y132" s="375"/>
      <c r="Z132" s="375"/>
      <c r="AA132" s="375"/>
      <c r="AB132" s="375"/>
      <c r="AC132" s="375"/>
      <c r="AD132" s="375"/>
      <c r="AE132" s="375"/>
      <c r="AF132" s="375"/>
      <c r="AG132" s="375"/>
      <c r="AH132" s="375"/>
      <c r="AI132" s="375"/>
      <c r="AJ132" s="375"/>
      <c r="AK132" s="376"/>
      <c r="AL132" s="376"/>
      <c r="AM132" s="376"/>
      <c r="AN132" s="376"/>
      <c r="AO132" s="376"/>
      <c r="AP132" s="376"/>
      <c r="AQ132" s="376"/>
      <c r="AR132" s="375"/>
      <c r="AS132" s="375"/>
      <c r="AT132" s="375"/>
      <c r="AU132" s="375"/>
      <c r="AV132" s="375"/>
      <c r="AW132" s="375"/>
      <c r="AX132" s="376"/>
      <c r="AY132" s="376"/>
      <c r="AZ132" s="376"/>
      <c r="BA132" s="376"/>
      <c r="BB132" s="376"/>
      <c r="BC132" s="376"/>
      <c r="BD132" s="376"/>
      <c r="BE132" s="375"/>
      <c r="BF132" s="375"/>
      <c r="BG132" s="375"/>
      <c r="BH132" s="375"/>
      <c r="BI132" s="375"/>
      <c r="BJ132" s="375"/>
      <c r="BK132" s="376"/>
      <c r="BL132" s="376"/>
      <c r="BM132" s="376"/>
      <c r="BN132" s="377"/>
      <c r="BO132" s="384"/>
      <c r="BP132" s="384"/>
      <c r="BQ132" s="384"/>
      <c r="BR132" s="384"/>
      <c r="BS132" s="384"/>
      <c r="BT132" s="384"/>
      <c r="BU132" s="386"/>
    </row>
    <row r="133" spans="1:99" s="373" customFormat="1" ht="15" customHeight="1">
      <c r="A133" s="1044" t="s">
        <v>2545</v>
      </c>
      <c r="B133" s="1045"/>
      <c r="C133" s="1045"/>
      <c r="D133" s="1045"/>
      <c r="E133" s="1045"/>
      <c r="F133" s="1045"/>
      <c r="G133" s="1045"/>
      <c r="H133" s="1045"/>
      <c r="I133" s="1045"/>
      <c r="J133" s="1045"/>
      <c r="K133" s="1046">
        <f>AI133</f>
        <v>0.8</v>
      </c>
      <c r="L133" s="1047"/>
      <c r="M133" s="1047"/>
      <c r="N133" s="1047"/>
      <c r="O133" s="1047"/>
      <c r="P133" s="1048"/>
      <c r="Q133" s="387"/>
      <c r="R133" s="393" t="s">
        <v>2546</v>
      </c>
      <c r="S133" s="1049">
        <f>AD117</f>
        <v>0.5</v>
      </c>
      <c r="T133" s="1050"/>
      <c r="U133" s="1050"/>
      <c r="V133" s="394" t="s">
        <v>2547</v>
      </c>
      <c r="W133" s="1051">
        <f>K124</f>
        <v>1</v>
      </c>
      <c r="X133" s="1050"/>
      <c r="Y133" s="1050"/>
      <c r="Z133" s="394" t="s">
        <v>2547</v>
      </c>
      <c r="AA133" s="1051">
        <f>K127</f>
        <v>1.07</v>
      </c>
      <c r="AB133" s="1050"/>
      <c r="AC133" s="1050"/>
      <c r="AD133" s="394" t="s">
        <v>2547</v>
      </c>
      <c r="AE133" s="1051">
        <f>K130</f>
        <v>1.5</v>
      </c>
      <c r="AF133" s="1050"/>
      <c r="AG133" s="1050"/>
      <c r="AH133" s="393" t="s">
        <v>2548</v>
      </c>
      <c r="AI133" s="1052">
        <f>ROUNDDOWN(S133*W133*AA133*AE133,2)</f>
        <v>0.8</v>
      </c>
      <c r="AJ133" s="1052"/>
      <c r="AK133" s="1052"/>
      <c r="AL133" s="1052"/>
      <c r="AM133" s="376"/>
      <c r="AN133" s="376"/>
      <c r="AO133" s="376"/>
      <c r="AP133" s="376"/>
      <c r="AQ133" s="375"/>
      <c r="AR133" s="375"/>
      <c r="AS133" s="375"/>
      <c r="AT133" s="375"/>
      <c r="AU133" s="376"/>
      <c r="AV133" s="376"/>
      <c r="AW133" s="376"/>
      <c r="AX133" s="376"/>
      <c r="AY133" s="375"/>
      <c r="AZ133" s="375"/>
      <c r="BA133" s="375"/>
      <c r="BB133" s="375"/>
      <c r="BC133" s="376"/>
      <c r="BD133" s="376"/>
      <c r="BE133" s="376"/>
      <c r="BF133" s="376"/>
      <c r="BG133" s="376"/>
      <c r="BH133" s="376"/>
      <c r="BI133" s="376"/>
      <c r="BJ133" s="375"/>
      <c r="BK133" s="370"/>
      <c r="BL133" s="376"/>
      <c r="BM133" s="376"/>
      <c r="BN133" s="377"/>
      <c r="BO133" s="1005"/>
      <c r="BP133" s="1005"/>
      <c r="BQ133" s="1005"/>
      <c r="BR133" s="1005"/>
      <c r="BS133" s="1005"/>
      <c r="BT133" s="1005"/>
      <c r="BU133" s="1006"/>
    </row>
    <row r="134" spans="1:99" s="373" customFormat="1" ht="15" customHeight="1">
      <c r="A134" s="1044" t="s">
        <v>2553</v>
      </c>
      <c r="B134" s="1045"/>
      <c r="C134" s="1045"/>
      <c r="D134" s="1045"/>
      <c r="E134" s="1045"/>
      <c r="F134" s="1045"/>
      <c r="G134" s="1045"/>
      <c r="H134" s="1045"/>
      <c r="I134" s="1045"/>
      <c r="J134" s="1045"/>
      <c r="K134" s="1046">
        <f>AI134</f>
        <v>0.8</v>
      </c>
      <c r="L134" s="1047"/>
      <c r="M134" s="1047"/>
      <c r="N134" s="1047"/>
      <c r="O134" s="1047"/>
      <c r="P134" s="1048"/>
      <c r="Q134" s="387"/>
      <c r="R134" s="393" t="s">
        <v>2546</v>
      </c>
      <c r="S134" s="1049">
        <f>AJ119</f>
        <v>0.5</v>
      </c>
      <c r="T134" s="1050"/>
      <c r="U134" s="1050"/>
      <c r="V134" s="394" t="s">
        <v>2547</v>
      </c>
      <c r="W134" s="1051">
        <f>K124</f>
        <v>1</v>
      </c>
      <c r="X134" s="1050"/>
      <c r="Y134" s="1050"/>
      <c r="Z134" s="394" t="s">
        <v>2547</v>
      </c>
      <c r="AA134" s="1051">
        <f>K127</f>
        <v>1.07</v>
      </c>
      <c r="AB134" s="1050"/>
      <c r="AC134" s="1050"/>
      <c r="AD134" s="394" t="s">
        <v>2547</v>
      </c>
      <c r="AE134" s="1051">
        <f>K130</f>
        <v>1.5</v>
      </c>
      <c r="AF134" s="1050"/>
      <c r="AG134" s="1050"/>
      <c r="AH134" s="393" t="s">
        <v>2548</v>
      </c>
      <c r="AI134" s="1052">
        <f>ROUNDDOWN(S134*W134*AA134*AE134,2)</f>
        <v>0.8</v>
      </c>
      <c r="AJ134" s="1052"/>
      <c r="AK134" s="1052"/>
      <c r="AL134" s="1052"/>
      <c r="AM134" s="376"/>
      <c r="AN134" s="376"/>
      <c r="AO134" s="376"/>
      <c r="AP134" s="376"/>
      <c r="AQ134" s="375"/>
      <c r="AR134" s="375"/>
      <c r="AS134" s="375"/>
      <c r="AT134" s="375"/>
      <c r="AU134" s="376"/>
      <c r="AV134" s="376"/>
      <c r="AW134" s="376"/>
      <c r="AX134" s="376"/>
      <c r="AY134" s="375"/>
      <c r="AZ134" s="375"/>
      <c r="BA134" s="375"/>
      <c r="BB134" s="375"/>
      <c r="BC134" s="376"/>
      <c r="BD134" s="376"/>
      <c r="BE134" s="376"/>
      <c r="BF134" s="376"/>
      <c r="BG134" s="376"/>
      <c r="BH134" s="376"/>
      <c r="BI134" s="376"/>
      <c r="BJ134" s="375"/>
      <c r="BK134" s="370"/>
      <c r="BL134" s="376"/>
      <c r="BM134" s="376"/>
      <c r="BN134" s="377"/>
      <c r="BO134" s="1005"/>
      <c r="BP134" s="1005"/>
      <c r="BQ134" s="1005"/>
      <c r="BR134" s="1005"/>
      <c r="BS134" s="1005"/>
      <c r="BT134" s="1005"/>
      <c r="BU134" s="1006"/>
    </row>
    <row r="135" spans="1:99" s="373" customFormat="1" ht="15" customHeight="1">
      <c r="A135" s="381"/>
      <c r="B135" s="382"/>
      <c r="C135" s="382"/>
      <c r="D135" s="382"/>
      <c r="E135" s="382"/>
      <c r="F135" s="382"/>
      <c r="G135" s="382"/>
      <c r="H135" s="382"/>
      <c r="I135" s="382"/>
      <c r="J135" s="382"/>
      <c r="K135" s="410"/>
      <c r="L135" s="384"/>
      <c r="M135" s="384"/>
      <c r="N135" s="384"/>
      <c r="O135" s="384"/>
      <c r="P135" s="385"/>
      <c r="Q135" s="387"/>
      <c r="R135" s="411"/>
      <c r="S135" s="412"/>
      <c r="T135" s="412"/>
      <c r="U135" s="412"/>
      <c r="V135" s="412"/>
      <c r="W135" s="412"/>
      <c r="X135" s="412"/>
      <c r="Y135" s="412"/>
      <c r="Z135" s="412"/>
      <c r="AA135" s="412"/>
      <c r="AB135" s="411"/>
      <c r="AC135" s="413"/>
      <c r="AD135" s="413"/>
      <c r="AE135" s="413"/>
      <c r="AF135" s="413"/>
      <c r="AG135" s="411"/>
      <c r="AH135" s="414"/>
      <c r="AI135" s="414"/>
      <c r="AJ135" s="414"/>
      <c r="AK135" s="414"/>
      <c r="AL135" s="376"/>
      <c r="AM135" s="376"/>
      <c r="AN135" s="376"/>
      <c r="AO135" s="376"/>
      <c r="AP135" s="375"/>
      <c r="AQ135" s="375"/>
      <c r="AR135" s="375"/>
      <c r="AS135" s="375"/>
      <c r="AT135" s="376"/>
      <c r="AU135" s="376"/>
      <c r="AV135" s="376"/>
      <c r="AW135" s="376"/>
      <c r="AX135" s="375"/>
      <c r="AY135" s="375"/>
      <c r="AZ135" s="375"/>
      <c r="BA135" s="375"/>
      <c r="BB135" s="376"/>
      <c r="BC135" s="376"/>
      <c r="BD135" s="376"/>
      <c r="BE135" s="376"/>
      <c r="BF135" s="376"/>
      <c r="BG135" s="376"/>
      <c r="BH135" s="376"/>
      <c r="BI135" s="375"/>
      <c r="BJ135" s="375"/>
      <c r="BK135" s="370"/>
      <c r="BL135" s="376"/>
      <c r="BM135" s="376"/>
      <c r="BN135" s="377"/>
      <c r="BO135" s="384"/>
      <c r="BP135" s="384"/>
      <c r="BQ135" s="384"/>
      <c r="BR135" s="384"/>
      <c r="BS135" s="384"/>
      <c r="BT135" s="384"/>
      <c r="BU135" s="386"/>
    </row>
    <row r="136" spans="1:99" s="373" customFormat="1" ht="15" customHeight="1">
      <c r="A136" s="381"/>
      <c r="B136" s="382"/>
      <c r="C136" s="382"/>
      <c r="D136" s="382"/>
      <c r="E136" s="382"/>
      <c r="F136" s="382"/>
      <c r="G136" s="382"/>
      <c r="H136" s="382"/>
      <c r="I136" s="382"/>
      <c r="J136" s="382"/>
      <c r="K136" s="410"/>
      <c r="L136" s="384"/>
      <c r="M136" s="384"/>
      <c r="N136" s="384"/>
      <c r="O136" s="384"/>
      <c r="P136" s="385"/>
      <c r="Q136" s="387"/>
      <c r="R136" s="411"/>
      <c r="S136" s="412"/>
      <c r="T136" s="412"/>
      <c r="U136" s="412"/>
      <c r="V136" s="412"/>
      <c r="W136" s="412"/>
      <c r="X136" s="412"/>
      <c r="Y136" s="412"/>
      <c r="Z136" s="412"/>
      <c r="AA136" s="412"/>
      <c r="AB136" s="411"/>
      <c r="AC136" s="413"/>
      <c r="AD136" s="413"/>
      <c r="AE136" s="413"/>
      <c r="AF136" s="413"/>
      <c r="AG136" s="411"/>
      <c r="AH136" s="414"/>
      <c r="AI136" s="414"/>
      <c r="AJ136" s="414"/>
      <c r="AK136" s="414"/>
      <c r="AL136" s="376"/>
      <c r="AM136" s="375"/>
      <c r="AN136" s="375"/>
      <c r="AO136" s="375"/>
      <c r="AP136" s="375"/>
      <c r="AQ136" s="375"/>
      <c r="AR136" s="375"/>
      <c r="AS136" s="376"/>
      <c r="AT136" s="376"/>
      <c r="AU136" s="376"/>
      <c r="AV136" s="376"/>
      <c r="AW136" s="376"/>
      <c r="AX136" s="375"/>
      <c r="AY136" s="375"/>
      <c r="AZ136" s="375"/>
      <c r="BA136" s="375"/>
      <c r="BB136" s="376"/>
      <c r="BC136" s="376"/>
      <c r="BD136" s="376"/>
      <c r="BE136" s="376"/>
      <c r="BF136" s="376"/>
      <c r="BG136" s="376"/>
      <c r="BH136" s="376"/>
      <c r="BI136" s="375"/>
      <c r="BJ136" s="375"/>
      <c r="BK136" s="370"/>
      <c r="BL136" s="376"/>
      <c r="BM136" s="376"/>
      <c r="BN136" s="377"/>
      <c r="BO136" s="384"/>
      <c r="BP136" s="384"/>
      <c r="BQ136" s="384"/>
      <c r="BR136" s="384"/>
      <c r="BS136" s="384"/>
      <c r="BT136" s="384"/>
      <c r="BU136" s="386"/>
    </row>
    <row r="137" spans="1:99" s="373" customFormat="1" ht="15" customHeight="1">
      <c r="A137" s="381"/>
      <c r="B137" s="382"/>
      <c r="C137" s="382"/>
      <c r="D137" s="382"/>
      <c r="E137" s="382"/>
      <c r="F137" s="382"/>
      <c r="G137" s="382"/>
      <c r="H137" s="382"/>
      <c r="I137" s="382"/>
      <c r="J137" s="382"/>
      <c r="K137" s="410"/>
      <c r="L137" s="384"/>
      <c r="M137" s="384"/>
      <c r="N137" s="384"/>
      <c r="O137" s="384"/>
      <c r="P137" s="385"/>
      <c r="Q137" s="387"/>
      <c r="R137" s="411"/>
      <c r="S137" s="412"/>
      <c r="T137" s="412"/>
      <c r="U137" s="412"/>
      <c r="V137" s="412"/>
      <c r="W137" s="412"/>
      <c r="X137" s="412"/>
      <c r="Y137" s="412"/>
      <c r="Z137" s="412"/>
      <c r="AA137" s="412"/>
      <c r="AB137" s="411"/>
      <c r="AC137" s="413"/>
      <c r="AD137" s="413"/>
      <c r="AE137" s="413"/>
      <c r="AF137" s="413"/>
      <c r="AG137" s="411"/>
      <c r="AH137" s="414"/>
      <c r="AI137" s="414"/>
      <c r="AJ137" s="414"/>
      <c r="AK137" s="414"/>
      <c r="AL137" s="376"/>
      <c r="AM137" s="375"/>
      <c r="AN137" s="375"/>
      <c r="AO137" s="375"/>
      <c r="AP137" s="375"/>
      <c r="AQ137" s="375"/>
      <c r="AR137" s="375"/>
      <c r="AS137" s="376"/>
      <c r="AT137" s="376"/>
      <c r="AU137" s="376"/>
      <c r="AV137" s="376"/>
      <c r="AW137" s="376"/>
      <c r="AX137" s="375"/>
      <c r="AY137" s="375"/>
      <c r="AZ137" s="375"/>
      <c r="BA137" s="375"/>
      <c r="BB137" s="376"/>
      <c r="BC137" s="376"/>
      <c r="BD137" s="376"/>
      <c r="BE137" s="376"/>
      <c r="BF137" s="376"/>
      <c r="BG137" s="376"/>
      <c r="BH137" s="376"/>
      <c r="BI137" s="375"/>
      <c r="BJ137" s="375"/>
      <c r="BK137" s="370"/>
      <c r="BL137" s="376"/>
      <c r="BM137" s="376"/>
      <c r="BN137" s="377"/>
      <c r="BO137" s="384"/>
      <c r="BP137" s="384"/>
      <c r="BQ137" s="384"/>
      <c r="BR137" s="384"/>
      <c r="BS137" s="384"/>
      <c r="BT137" s="384"/>
      <c r="BU137" s="386"/>
    </row>
    <row r="138" spans="1:99" s="373" customFormat="1" ht="15" customHeight="1">
      <c r="A138" s="381"/>
      <c r="B138" s="382"/>
      <c r="C138" s="382"/>
      <c r="D138" s="382"/>
      <c r="E138" s="382"/>
      <c r="F138" s="382"/>
      <c r="G138" s="382"/>
      <c r="H138" s="382"/>
      <c r="I138" s="382"/>
      <c r="J138" s="382"/>
      <c r="K138" s="410"/>
      <c r="L138" s="384"/>
      <c r="M138" s="384"/>
      <c r="N138" s="384"/>
      <c r="O138" s="384"/>
      <c r="P138" s="385"/>
      <c r="Q138" s="387"/>
      <c r="R138" s="411"/>
      <c r="S138" s="412"/>
      <c r="T138" s="412"/>
      <c r="U138" s="412"/>
      <c r="V138" s="412"/>
      <c r="W138" s="412"/>
      <c r="X138" s="412"/>
      <c r="Y138" s="412"/>
      <c r="Z138" s="412"/>
      <c r="AA138" s="412"/>
      <c r="AB138" s="411"/>
      <c r="AC138" s="413"/>
      <c r="AD138" s="413"/>
      <c r="AE138" s="413"/>
      <c r="AF138" s="413"/>
      <c r="AG138" s="411"/>
      <c r="AH138" s="414"/>
      <c r="AI138" s="414"/>
      <c r="AJ138" s="414"/>
      <c r="AK138" s="414"/>
      <c r="AL138" s="376"/>
      <c r="AM138" s="375"/>
      <c r="AN138" s="375"/>
      <c r="AO138" s="375"/>
      <c r="AP138" s="375"/>
      <c r="AQ138" s="375"/>
      <c r="AR138" s="375"/>
      <c r="AS138" s="376"/>
      <c r="AT138" s="376"/>
      <c r="AU138" s="376"/>
      <c r="AV138" s="376"/>
      <c r="AW138" s="376"/>
      <c r="AX138" s="375"/>
      <c r="AY138" s="375"/>
      <c r="AZ138" s="375"/>
      <c r="BA138" s="375"/>
      <c r="BB138" s="376"/>
      <c r="BC138" s="376"/>
      <c r="BD138" s="376"/>
      <c r="BE138" s="376"/>
      <c r="BF138" s="376"/>
      <c r="BG138" s="376"/>
      <c r="BH138" s="376"/>
      <c r="BI138" s="375"/>
      <c r="BJ138" s="375"/>
      <c r="BK138" s="370"/>
      <c r="BL138" s="376"/>
      <c r="BM138" s="376"/>
      <c r="BN138" s="377"/>
      <c r="BO138" s="384"/>
      <c r="BP138" s="384"/>
      <c r="BQ138" s="384"/>
      <c r="BR138" s="384"/>
      <c r="BS138" s="384"/>
      <c r="BT138" s="384"/>
      <c r="BU138" s="386"/>
    </row>
    <row r="139" spans="1:99" s="373" customFormat="1" ht="15" customHeight="1" thickBot="1">
      <c r="A139" s="1038"/>
      <c r="B139" s="1039"/>
      <c r="C139" s="1039"/>
      <c r="D139" s="1039"/>
      <c r="E139" s="1039"/>
      <c r="F139" s="1039"/>
      <c r="G139" s="1039"/>
      <c r="H139" s="1039"/>
      <c r="I139" s="1039"/>
      <c r="J139" s="1039"/>
      <c r="K139" s="1040"/>
      <c r="L139" s="1041"/>
      <c r="M139" s="1041"/>
      <c r="N139" s="1041"/>
      <c r="O139" s="1041"/>
      <c r="P139" s="1042"/>
      <c r="Q139" s="404"/>
      <c r="R139" s="405"/>
      <c r="S139" s="405"/>
      <c r="T139" s="405"/>
      <c r="U139" s="405"/>
      <c r="V139" s="405"/>
      <c r="W139" s="405"/>
      <c r="X139" s="405"/>
      <c r="Y139" s="405"/>
      <c r="Z139" s="405"/>
      <c r="AA139" s="405"/>
      <c r="AB139" s="405"/>
      <c r="AC139" s="405"/>
      <c r="AD139" s="405"/>
      <c r="AE139" s="405"/>
      <c r="AF139" s="405"/>
      <c r="AG139" s="405"/>
      <c r="AH139" s="405"/>
      <c r="AI139" s="405"/>
      <c r="AJ139" s="405"/>
      <c r="AK139" s="406"/>
      <c r="AL139" s="406"/>
      <c r="AM139" s="406"/>
      <c r="AN139" s="406"/>
      <c r="AO139" s="406"/>
      <c r="AP139" s="406"/>
      <c r="AQ139" s="406"/>
      <c r="AR139" s="405"/>
      <c r="AS139" s="405"/>
      <c r="AT139" s="405"/>
      <c r="AU139" s="405"/>
      <c r="AV139" s="405"/>
      <c r="AW139" s="405"/>
      <c r="AX139" s="406"/>
      <c r="AY139" s="406"/>
      <c r="AZ139" s="406"/>
      <c r="BA139" s="406"/>
      <c r="BB139" s="406"/>
      <c r="BC139" s="406"/>
      <c r="BD139" s="406"/>
      <c r="BE139" s="405"/>
      <c r="BF139" s="405"/>
      <c r="BG139" s="405"/>
      <c r="BH139" s="405"/>
      <c r="BI139" s="405"/>
      <c r="BJ139" s="405"/>
      <c r="BK139" s="406"/>
      <c r="BL139" s="406"/>
      <c r="BM139" s="406"/>
      <c r="BN139" s="407"/>
      <c r="BO139" s="1041"/>
      <c r="BP139" s="1041"/>
      <c r="BQ139" s="1041"/>
      <c r="BR139" s="1041"/>
      <c r="BS139" s="1041"/>
      <c r="BT139" s="1041"/>
      <c r="BU139" s="1043"/>
    </row>
  </sheetData>
  <mergeCells count="808">
    <mergeCell ref="A1:BU3"/>
    <mergeCell ref="A4:J5"/>
    <mergeCell ref="K4:P5"/>
    <mergeCell ref="Q4:BN5"/>
    <mergeCell ref="BO4:BU5"/>
    <mergeCell ref="BX4:CD5"/>
    <mergeCell ref="CE4:CK5"/>
    <mergeCell ref="CL4:CV5"/>
    <mergeCell ref="A6:J6"/>
    <mergeCell ref="K6:P6"/>
    <mergeCell ref="BO6:BU6"/>
    <mergeCell ref="BX6:CD7"/>
    <mergeCell ref="A7:J7"/>
    <mergeCell ref="K7:P7"/>
    <mergeCell ref="BO7:BU7"/>
    <mergeCell ref="BO8:BU8"/>
    <mergeCell ref="A9:J9"/>
    <mergeCell ref="K9:P9"/>
    <mergeCell ref="AD9:AO9"/>
    <mergeCell ref="AP9:BD9"/>
    <mergeCell ref="BE9:BJ9"/>
    <mergeCell ref="BO9:BU9"/>
    <mergeCell ref="A8:J8"/>
    <mergeCell ref="K8:P8"/>
    <mergeCell ref="R8:Z11"/>
    <mergeCell ref="AA8:AC11"/>
    <mergeCell ref="AD8:BJ8"/>
    <mergeCell ref="BK8:BM11"/>
    <mergeCell ref="A10:J10"/>
    <mergeCell ref="K10:P10"/>
    <mergeCell ref="AD10:AF11"/>
    <mergeCell ref="AG10:AI11"/>
    <mergeCell ref="BB10:BD11"/>
    <mergeCell ref="BE10:BG11"/>
    <mergeCell ref="BH10:BJ11"/>
    <mergeCell ref="BO10:BU10"/>
    <mergeCell ref="A11:J11"/>
    <mergeCell ref="K11:P11"/>
    <mergeCell ref="BO11:BU11"/>
    <mergeCell ref="AJ10:AL11"/>
    <mergeCell ref="AM10:AO11"/>
    <mergeCell ref="AP10:AR11"/>
    <mergeCell ref="AS10:AU11"/>
    <mergeCell ref="AV10:AX11"/>
    <mergeCell ref="AY10:BA11"/>
    <mergeCell ref="BB12:BD13"/>
    <mergeCell ref="BE12:BG13"/>
    <mergeCell ref="BH12:BJ13"/>
    <mergeCell ref="BO12:BU12"/>
    <mergeCell ref="A13:J13"/>
    <mergeCell ref="K13:P13"/>
    <mergeCell ref="BO13:BU13"/>
    <mergeCell ref="A14:J14"/>
    <mergeCell ref="K14:P14"/>
    <mergeCell ref="AJ12:AL13"/>
    <mergeCell ref="AM12:AO13"/>
    <mergeCell ref="AP12:AR13"/>
    <mergeCell ref="AS12:AU13"/>
    <mergeCell ref="AV12:AX13"/>
    <mergeCell ref="AY12:BA13"/>
    <mergeCell ref="A12:J12"/>
    <mergeCell ref="K12:P12"/>
    <mergeCell ref="R12:Z13"/>
    <mergeCell ref="AA12:AC13"/>
    <mergeCell ref="AD12:AF13"/>
    <mergeCell ref="AG12:AI13"/>
    <mergeCell ref="BH14:BJ15"/>
    <mergeCell ref="BO14:BU14"/>
    <mergeCell ref="A15:J15"/>
    <mergeCell ref="K15:P15"/>
    <mergeCell ref="BO15:BU15"/>
    <mergeCell ref="A17:J17"/>
    <mergeCell ref="K17:P17"/>
    <mergeCell ref="R17:Z17"/>
    <mergeCell ref="AA17:AF17"/>
    <mergeCell ref="AG17:AL17"/>
    <mergeCell ref="AP14:AR15"/>
    <mergeCell ref="AS14:AU15"/>
    <mergeCell ref="AV14:AX15"/>
    <mergeCell ref="AY14:BA15"/>
    <mergeCell ref="K18:P18"/>
    <mergeCell ref="R18:Z18"/>
    <mergeCell ref="AA18:AF18"/>
    <mergeCell ref="AG18:AL18"/>
    <mergeCell ref="AM18:AR18"/>
    <mergeCell ref="AS18:AX18"/>
    <mergeCell ref="AY18:BD18"/>
    <mergeCell ref="BE18:BM18"/>
    <mergeCell ref="BB14:BD15"/>
    <mergeCell ref="BE14:BG15"/>
    <mergeCell ref="R14:Z15"/>
    <mergeCell ref="AA14:AC15"/>
    <mergeCell ref="AD14:AF15"/>
    <mergeCell ref="AG14:AI15"/>
    <mergeCell ref="AJ14:AL15"/>
    <mergeCell ref="AM14:AO15"/>
    <mergeCell ref="AM17:AR17"/>
    <mergeCell ref="AS17:AX17"/>
    <mergeCell ref="AY17:BD17"/>
    <mergeCell ref="BE17:BM17"/>
    <mergeCell ref="BK12:BM15"/>
    <mergeCell ref="BO18:BU18"/>
    <mergeCell ref="A20:J20"/>
    <mergeCell ref="K20:P20"/>
    <mergeCell ref="R20:Z20"/>
    <mergeCell ref="AA20:AO20"/>
    <mergeCell ref="AP20:BD20"/>
    <mergeCell ref="BE20:BM20"/>
    <mergeCell ref="BO21:BU21"/>
    <mergeCell ref="A23:J23"/>
    <mergeCell ref="K23:P23"/>
    <mergeCell ref="R23:Z23"/>
    <mergeCell ref="AA23:AF23"/>
    <mergeCell ref="AG23:AL23"/>
    <mergeCell ref="AM23:AR23"/>
    <mergeCell ref="AS23:AX23"/>
    <mergeCell ref="AY23:BD23"/>
    <mergeCell ref="BE23:BM23"/>
    <mergeCell ref="A21:J21"/>
    <mergeCell ref="K21:P21"/>
    <mergeCell ref="R21:Z21"/>
    <mergeCell ref="AA21:AO21"/>
    <mergeCell ref="AP21:BD21"/>
    <mergeCell ref="BE21:BM21"/>
    <mergeCell ref="A18:J18"/>
    <mergeCell ref="BX23:CC23"/>
    <mergeCell ref="CD23:CI23"/>
    <mergeCell ref="CJ23:CO23"/>
    <mergeCell ref="CP23:CU23"/>
    <mergeCell ref="A24:J24"/>
    <mergeCell ref="K24:P24"/>
    <mergeCell ref="R24:Z24"/>
    <mergeCell ref="AA24:BD24"/>
    <mergeCell ref="BE24:BM24"/>
    <mergeCell ref="BO24:BU24"/>
    <mergeCell ref="BX24:CC24"/>
    <mergeCell ref="CD24:CI24"/>
    <mergeCell ref="CJ24:CO24"/>
    <mergeCell ref="CP24:CU24"/>
    <mergeCell ref="A25:J25"/>
    <mergeCell ref="K25:P25"/>
    <mergeCell ref="R25:Z25"/>
    <mergeCell ref="AA25:AF25"/>
    <mergeCell ref="AG25:AL25"/>
    <mergeCell ref="AM25:AR25"/>
    <mergeCell ref="A27:J27"/>
    <mergeCell ref="K27:P27"/>
    <mergeCell ref="BX27:CC27"/>
    <mergeCell ref="AS25:AX25"/>
    <mergeCell ref="AY25:BD25"/>
    <mergeCell ref="BE25:BM25"/>
    <mergeCell ref="BO25:BU25"/>
    <mergeCell ref="CD27:CI27"/>
    <mergeCell ref="CJ27:CO27"/>
    <mergeCell ref="CP27:CU27"/>
    <mergeCell ref="CJ25:CO25"/>
    <mergeCell ref="CP25:CU25"/>
    <mergeCell ref="BX26:CC26"/>
    <mergeCell ref="CD26:CI26"/>
    <mergeCell ref="CJ26:CO26"/>
    <mergeCell ref="CP26:CU26"/>
    <mergeCell ref="BX25:CC25"/>
    <mergeCell ref="CD25:CI25"/>
    <mergeCell ref="AI28:AL28"/>
    <mergeCell ref="BO28:BU28"/>
    <mergeCell ref="BX28:CC28"/>
    <mergeCell ref="CD28:CI28"/>
    <mergeCell ref="CJ28:CO28"/>
    <mergeCell ref="CP28:CU28"/>
    <mergeCell ref="A28:J28"/>
    <mergeCell ref="K28:P28"/>
    <mergeCell ref="S28:U28"/>
    <mergeCell ref="W28:Y28"/>
    <mergeCell ref="AA28:AC28"/>
    <mergeCell ref="AE28:AG28"/>
    <mergeCell ref="CP29:CU29"/>
    <mergeCell ref="A30:J30"/>
    <mergeCell ref="K30:P30"/>
    <mergeCell ref="U30:W30"/>
    <mergeCell ref="Y30:AA30"/>
    <mergeCell ref="AC30:AE30"/>
    <mergeCell ref="AG30:AI30"/>
    <mergeCell ref="AM29:AO29"/>
    <mergeCell ref="AQ29:AS29"/>
    <mergeCell ref="AU29:AW29"/>
    <mergeCell ref="AY29:BA29"/>
    <mergeCell ref="BD29:BG29"/>
    <mergeCell ref="BO29:BU29"/>
    <mergeCell ref="A29:J29"/>
    <mergeCell ref="K29:P29"/>
    <mergeCell ref="U29:W29"/>
    <mergeCell ref="Y29:AA29"/>
    <mergeCell ref="AC29:AE29"/>
    <mergeCell ref="AG29:AI29"/>
    <mergeCell ref="AM30:AO30"/>
    <mergeCell ref="AQ30:AS30"/>
    <mergeCell ref="AU30:AW30"/>
    <mergeCell ref="AY30:BA30"/>
    <mergeCell ref="BD30:BG30"/>
    <mergeCell ref="BO30:BU30"/>
    <mergeCell ref="BX29:CC29"/>
    <mergeCell ref="CD29:CI29"/>
    <mergeCell ref="CJ29:CO29"/>
    <mergeCell ref="A31:J31"/>
    <mergeCell ref="K31:P31"/>
    <mergeCell ref="BO31:BU31"/>
    <mergeCell ref="A33:J33"/>
    <mergeCell ref="K33:P33"/>
    <mergeCell ref="S33:U33"/>
    <mergeCell ref="W33:Z33"/>
    <mergeCell ref="AB33:AE33"/>
    <mergeCell ref="BO33:BU33"/>
    <mergeCell ref="A40:J40"/>
    <mergeCell ref="K40:P40"/>
    <mergeCell ref="BO40:BU40"/>
    <mergeCell ref="A41:J41"/>
    <mergeCell ref="K41:P41"/>
    <mergeCell ref="BO41:BU41"/>
    <mergeCell ref="A34:J34"/>
    <mergeCell ref="K34:P34"/>
    <mergeCell ref="BO34:BU34"/>
    <mergeCell ref="A35:BU37"/>
    <mergeCell ref="A38:J39"/>
    <mergeCell ref="K38:P39"/>
    <mergeCell ref="Q38:BN39"/>
    <mergeCell ref="BO38:BU39"/>
    <mergeCell ref="BO42:BU42"/>
    <mergeCell ref="A43:J43"/>
    <mergeCell ref="K43:P43"/>
    <mergeCell ref="AD43:AO43"/>
    <mergeCell ref="AP43:BD43"/>
    <mergeCell ref="BE43:BJ43"/>
    <mergeCell ref="BO43:BU43"/>
    <mergeCell ref="A42:J42"/>
    <mergeCell ref="K42:P42"/>
    <mergeCell ref="R42:Z45"/>
    <mergeCell ref="AA42:AC45"/>
    <mergeCell ref="AD42:BJ42"/>
    <mergeCell ref="BK42:BM45"/>
    <mergeCell ref="A44:J44"/>
    <mergeCell ref="K44:P44"/>
    <mergeCell ref="AD44:AF45"/>
    <mergeCell ref="AG44:AI45"/>
    <mergeCell ref="BB44:BD45"/>
    <mergeCell ref="BE44:BG45"/>
    <mergeCell ref="BH44:BJ45"/>
    <mergeCell ref="BO44:BU44"/>
    <mergeCell ref="A45:J45"/>
    <mergeCell ref="K45:P45"/>
    <mergeCell ref="BO45:BU45"/>
    <mergeCell ref="AJ44:AL45"/>
    <mergeCell ref="AM44:AO45"/>
    <mergeCell ref="AP44:AR45"/>
    <mergeCell ref="AS44:AU45"/>
    <mergeCell ref="AV44:AX45"/>
    <mergeCell ref="AY44:BA45"/>
    <mergeCell ref="BB46:BD47"/>
    <mergeCell ref="BE46:BG47"/>
    <mergeCell ref="BH46:BJ47"/>
    <mergeCell ref="BO47:BU47"/>
    <mergeCell ref="A48:J48"/>
    <mergeCell ref="K48:P48"/>
    <mergeCell ref="AJ46:AL47"/>
    <mergeCell ref="AM46:AO47"/>
    <mergeCell ref="AP46:AR47"/>
    <mergeCell ref="AS46:AU47"/>
    <mergeCell ref="AV46:AX47"/>
    <mergeCell ref="AY46:BA47"/>
    <mergeCell ref="A46:J46"/>
    <mergeCell ref="K46:P46"/>
    <mergeCell ref="R46:Z47"/>
    <mergeCell ref="AA46:AC47"/>
    <mergeCell ref="AD46:AF47"/>
    <mergeCell ref="AG46:AI47"/>
    <mergeCell ref="BH48:BJ49"/>
    <mergeCell ref="BO48:BU48"/>
    <mergeCell ref="A49:J49"/>
    <mergeCell ref="K49:P49"/>
    <mergeCell ref="BO49:BU49"/>
    <mergeCell ref="BB48:BD49"/>
    <mergeCell ref="BE48:BG49"/>
    <mergeCell ref="R48:Z49"/>
    <mergeCell ref="AA48:AC49"/>
    <mergeCell ref="AD48:AF49"/>
    <mergeCell ref="AG48:AI49"/>
    <mergeCell ref="AJ48:AL49"/>
    <mergeCell ref="AM48:AO49"/>
    <mergeCell ref="BB51:BD51"/>
    <mergeCell ref="BE51:BG51"/>
    <mergeCell ref="R50:Z51"/>
    <mergeCell ref="AA50:AC51"/>
    <mergeCell ref="AD50:AF50"/>
    <mergeCell ref="AG50:AI50"/>
    <mergeCell ref="AJ50:AL50"/>
    <mergeCell ref="AP48:AR49"/>
    <mergeCell ref="AS48:AU49"/>
    <mergeCell ref="AV48:AX49"/>
    <mergeCell ref="AY48:BA49"/>
    <mergeCell ref="BH51:BJ51"/>
    <mergeCell ref="A52:J52"/>
    <mergeCell ref="K52:P52"/>
    <mergeCell ref="BO52:BU52"/>
    <mergeCell ref="BE50:BG50"/>
    <mergeCell ref="BH50:BJ50"/>
    <mergeCell ref="AD51:AF51"/>
    <mergeCell ref="AG51:AI51"/>
    <mergeCell ref="AJ51:AL51"/>
    <mergeCell ref="AM51:AO51"/>
    <mergeCell ref="AP51:AR51"/>
    <mergeCell ref="AS51:AU51"/>
    <mergeCell ref="AV51:AX51"/>
    <mergeCell ref="AY51:BA51"/>
    <mergeCell ref="AM50:AO50"/>
    <mergeCell ref="AP50:AR50"/>
    <mergeCell ref="AS50:AU50"/>
    <mergeCell ref="AV50:AX50"/>
    <mergeCell ref="AY50:BA50"/>
    <mergeCell ref="BB50:BD50"/>
    <mergeCell ref="BK46:BM51"/>
    <mergeCell ref="BO46:BU46"/>
    <mergeCell ref="A47:J47"/>
    <mergeCell ref="K47:P47"/>
    <mergeCell ref="AS54:AX54"/>
    <mergeCell ref="AY54:BD54"/>
    <mergeCell ref="BE54:BM54"/>
    <mergeCell ref="BX54:CC54"/>
    <mergeCell ref="CD54:CI54"/>
    <mergeCell ref="CJ54:CO54"/>
    <mergeCell ref="A54:J54"/>
    <mergeCell ref="K54:P54"/>
    <mergeCell ref="R54:Z54"/>
    <mergeCell ref="AA54:AF54"/>
    <mergeCell ref="AG54:AL54"/>
    <mergeCell ref="AM54:AR54"/>
    <mergeCell ref="A55:J55"/>
    <mergeCell ref="K55:P55"/>
    <mergeCell ref="R55:Z55"/>
    <mergeCell ref="AA55:AF55"/>
    <mergeCell ref="AG55:AL55"/>
    <mergeCell ref="AM55:AR55"/>
    <mergeCell ref="AS55:AX55"/>
    <mergeCell ref="AY55:BD55"/>
    <mergeCell ref="BE55:BM55"/>
    <mergeCell ref="BX55:CC55"/>
    <mergeCell ref="CD55:CI55"/>
    <mergeCell ref="CJ55:CO55"/>
    <mergeCell ref="CP55:CU55"/>
    <mergeCell ref="BX56:CC56"/>
    <mergeCell ref="CD56:CI56"/>
    <mergeCell ref="CJ56:CO56"/>
    <mergeCell ref="CP56:CU56"/>
    <mergeCell ref="CP54:CU54"/>
    <mergeCell ref="A58:J58"/>
    <mergeCell ref="K58:P58"/>
    <mergeCell ref="R58:Z58"/>
    <mergeCell ref="AA58:AO58"/>
    <mergeCell ref="AP58:BD58"/>
    <mergeCell ref="BE58:BM58"/>
    <mergeCell ref="A57:J57"/>
    <mergeCell ref="K57:P57"/>
    <mergeCell ref="R57:Z57"/>
    <mergeCell ref="AA57:AO57"/>
    <mergeCell ref="AP57:BD57"/>
    <mergeCell ref="BE57:BM57"/>
    <mergeCell ref="BX58:CC58"/>
    <mergeCell ref="CD58:CI58"/>
    <mergeCell ref="CJ58:CO58"/>
    <mergeCell ref="CP58:CU58"/>
    <mergeCell ref="BX59:CC59"/>
    <mergeCell ref="CD59:CI59"/>
    <mergeCell ref="CJ59:CO59"/>
    <mergeCell ref="CP59:CU59"/>
    <mergeCell ref="BX57:CC57"/>
    <mergeCell ref="CD57:CI57"/>
    <mergeCell ref="CJ57:CO57"/>
    <mergeCell ref="CP57:CU57"/>
    <mergeCell ref="CP60:CU60"/>
    <mergeCell ref="A61:J61"/>
    <mergeCell ref="K61:P61"/>
    <mergeCell ref="R61:Z61"/>
    <mergeCell ref="AA61:AF61"/>
    <mergeCell ref="AG61:AL61"/>
    <mergeCell ref="AM61:AR61"/>
    <mergeCell ref="AS61:AX61"/>
    <mergeCell ref="AY61:BD61"/>
    <mergeCell ref="BE61:BM61"/>
    <mergeCell ref="AS60:AX60"/>
    <mergeCell ref="AY60:BD60"/>
    <mergeCell ref="BE60:BM60"/>
    <mergeCell ref="BX60:CC60"/>
    <mergeCell ref="CD60:CI60"/>
    <mergeCell ref="CJ60:CO60"/>
    <mergeCell ref="A60:J60"/>
    <mergeCell ref="K60:P60"/>
    <mergeCell ref="R60:Z60"/>
    <mergeCell ref="AA60:AF60"/>
    <mergeCell ref="AG60:AL60"/>
    <mergeCell ref="AM60:AR60"/>
    <mergeCell ref="BO61:BU61"/>
    <mergeCell ref="A63:J63"/>
    <mergeCell ref="K63:P63"/>
    <mergeCell ref="A64:J64"/>
    <mergeCell ref="K64:P64"/>
    <mergeCell ref="T64:V64"/>
    <mergeCell ref="X64:Z64"/>
    <mergeCell ref="AB64:AD64"/>
    <mergeCell ref="AF64:AH64"/>
    <mergeCell ref="AK64:AM64"/>
    <mergeCell ref="AO64:AQ64"/>
    <mergeCell ref="AS64:AU64"/>
    <mergeCell ref="AW64:AZ64"/>
    <mergeCell ref="BO64:BU64"/>
    <mergeCell ref="A65:J65"/>
    <mergeCell ref="K65:P65"/>
    <mergeCell ref="T65:V65"/>
    <mergeCell ref="X65:Z65"/>
    <mergeCell ref="AC65:AE65"/>
    <mergeCell ref="AG65:AI65"/>
    <mergeCell ref="AO66:AQ66"/>
    <mergeCell ref="AS66:AU66"/>
    <mergeCell ref="AW66:AZ66"/>
    <mergeCell ref="BO66:BU66"/>
    <mergeCell ref="A67:J67"/>
    <mergeCell ref="K67:P67"/>
    <mergeCell ref="BO67:BU67"/>
    <mergeCell ref="AK65:AM65"/>
    <mergeCell ref="AO65:AR65"/>
    <mergeCell ref="BO65:BU65"/>
    <mergeCell ref="A66:J66"/>
    <mergeCell ref="K66:P66"/>
    <mergeCell ref="T66:V66"/>
    <mergeCell ref="X66:Z66"/>
    <mergeCell ref="AB66:AD66"/>
    <mergeCell ref="AF66:AH66"/>
    <mergeCell ref="AK66:AM66"/>
    <mergeCell ref="BO68:BU68"/>
    <mergeCell ref="A69:J69"/>
    <mergeCell ref="K69:P69"/>
    <mergeCell ref="BO69:BU69"/>
    <mergeCell ref="A70:J70"/>
    <mergeCell ref="K70:P70"/>
    <mergeCell ref="S70:AC70"/>
    <mergeCell ref="AE70:AN70"/>
    <mergeCell ref="AP70:AS70"/>
    <mergeCell ref="AU70:BB70"/>
    <mergeCell ref="A68:J68"/>
    <mergeCell ref="K68:P68"/>
    <mergeCell ref="T68:AD68"/>
    <mergeCell ref="AF68:AP68"/>
    <mergeCell ref="AS68:BB68"/>
    <mergeCell ref="BD68:BK68"/>
    <mergeCell ref="A77:J77"/>
    <mergeCell ref="K77:P77"/>
    <mergeCell ref="BO77:BU77"/>
    <mergeCell ref="A78:J78"/>
    <mergeCell ref="K78:P78"/>
    <mergeCell ref="BO78:BU78"/>
    <mergeCell ref="BO70:BU70"/>
    <mergeCell ref="A71:J71"/>
    <mergeCell ref="K71:P71"/>
    <mergeCell ref="BO71:BU71"/>
    <mergeCell ref="A72:BU74"/>
    <mergeCell ref="A75:J76"/>
    <mergeCell ref="K75:P76"/>
    <mergeCell ref="Q75:BN76"/>
    <mergeCell ref="BO75:BU76"/>
    <mergeCell ref="BO79:BU79"/>
    <mergeCell ref="A80:J80"/>
    <mergeCell ref="K80:P80"/>
    <mergeCell ref="AD80:AO80"/>
    <mergeCell ref="AP80:BD80"/>
    <mergeCell ref="BE80:BJ80"/>
    <mergeCell ref="BO80:BU80"/>
    <mergeCell ref="A79:J79"/>
    <mergeCell ref="K79:P79"/>
    <mergeCell ref="R79:Z82"/>
    <mergeCell ref="AA79:AC82"/>
    <mergeCell ref="AD79:BJ79"/>
    <mergeCell ref="BK79:BM82"/>
    <mergeCell ref="A81:J81"/>
    <mergeCell ref="K81:P81"/>
    <mergeCell ref="AD81:AF82"/>
    <mergeCell ref="AG81:AI82"/>
    <mergeCell ref="BB81:BD82"/>
    <mergeCell ref="BE81:BG82"/>
    <mergeCell ref="BH81:BJ82"/>
    <mergeCell ref="BO81:BU81"/>
    <mergeCell ref="A82:J82"/>
    <mergeCell ref="K82:P82"/>
    <mergeCell ref="BO82:BU82"/>
    <mergeCell ref="AJ81:AL82"/>
    <mergeCell ref="AM81:AO82"/>
    <mergeCell ref="AP81:AR82"/>
    <mergeCell ref="AS81:AU82"/>
    <mergeCell ref="AV81:AX82"/>
    <mergeCell ref="AY81:BA82"/>
    <mergeCell ref="BB83:BD84"/>
    <mergeCell ref="BE83:BG84"/>
    <mergeCell ref="BH83:BJ84"/>
    <mergeCell ref="BK83:BM84"/>
    <mergeCell ref="BO83:BU83"/>
    <mergeCell ref="A84:J84"/>
    <mergeCell ref="K84:P84"/>
    <mergeCell ref="BO84:BU84"/>
    <mergeCell ref="AJ83:AL84"/>
    <mergeCell ref="AM83:AO84"/>
    <mergeCell ref="AP83:AR84"/>
    <mergeCell ref="AS83:AU84"/>
    <mergeCell ref="AV83:AX84"/>
    <mergeCell ref="AY83:BA84"/>
    <mergeCell ref="A83:J83"/>
    <mergeCell ref="K83:P83"/>
    <mergeCell ref="R83:Z84"/>
    <mergeCell ref="AA83:AC84"/>
    <mergeCell ref="AD83:AF84"/>
    <mergeCell ref="AG83:AI84"/>
    <mergeCell ref="AY87:BD87"/>
    <mergeCell ref="BE87:BM87"/>
    <mergeCell ref="BX87:CC87"/>
    <mergeCell ref="CD87:CI87"/>
    <mergeCell ref="CJ87:CO87"/>
    <mergeCell ref="CP87:CU87"/>
    <mergeCell ref="A85:J85"/>
    <mergeCell ref="K85:P85"/>
    <mergeCell ref="BO85:BU85"/>
    <mergeCell ref="A87:J87"/>
    <mergeCell ref="K87:P87"/>
    <mergeCell ref="R87:Z87"/>
    <mergeCell ref="AA87:AF87"/>
    <mergeCell ref="AG87:AL87"/>
    <mergeCell ref="AM87:AR87"/>
    <mergeCell ref="AS87:AX87"/>
    <mergeCell ref="CP88:CU88"/>
    <mergeCell ref="BX89:CC89"/>
    <mergeCell ref="CD89:CI89"/>
    <mergeCell ref="CJ89:CO89"/>
    <mergeCell ref="CP89:CU89"/>
    <mergeCell ref="A90:J90"/>
    <mergeCell ref="K90:P90"/>
    <mergeCell ref="R90:Z90"/>
    <mergeCell ref="AA90:AO90"/>
    <mergeCell ref="AP90:BD90"/>
    <mergeCell ref="AS88:AX88"/>
    <mergeCell ref="AY88:BD88"/>
    <mergeCell ref="BE88:BM88"/>
    <mergeCell ref="BX88:CC88"/>
    <mergeCell ref="CD88:CI88"/>
    <mergeCell ref="CJ88:CO88"/>
    <mergeCell ref="A88:J88"/>
    <mergeCell ref="K88:P88"/>
    <mergeCell ref="R88:Z88"/>
    <mergeCell ref="AA88:AF88"/>
    <mergeCell ref="AG88:AL88"/>
    <mergeCell ref="AM88:AR88"/>
    <mergeCell ref="BE90:BM90"/>
    <mergeCell ref="BX90:CC90"/>
    <mergeCell ref="CD90:CI90"/>
    <mergeCell ref="CJ90:CO90"/>
    <mergeCell ref="CP90:CU90"/>
    <mergeCell ref="A91:J91"/>
    <mergeCell ref="K91:P91"/>
    <mergeCell ref="R91:Z91"/>
    <mergeCell ref="AA91:AO91"/>
    <mergeCell ref="AP91:BD91"/>
    <mergeCell ref="BE91:BM91"/>
    <mergeCell ref="BX91:CC91"/>
    <mergeCell ref="CD91:CI91"/>
    <mergeCell ref="CJ91:CO91"/>
    <mergeCell ref="CP91:CU91"/>
    <mergeCell ref="BX92:CC92"/>
    <mergeCell ref="CD92:CI92"/>
    <mergeCell ref="CJ92:CO92"/>
    <mergeCell ref="CP92:CU92"/>
    <mergeCell ref="CP93:CU93"/>
    <mergeCell ref="A94:J94"/>
    <mergeCell ref="K94:P94"/>
    <mergeCell ref="R94:Z94"/>
    <mergeCell ref="AA94:AF94"/>
    <mergeCell ref="AG94:AL94"/>
    <mergeCell ref="AM94:AR94"/>
    <mergeCell ref="AS94:AX94"/>
    <mergeCell ref="AY94:BD94"/>
    <mergeCell ref="BE94:BM94"/>
    <mergeCell ref="AS93:AX93"/>
    <mergeCell ref="AY93:BD93"/>
    <mergeCell ref="BE93:BM93"/>
    <mergeCell ref="BX93:CC93"/>
    <mergeCell ref="CD93:CI93"/>
    <mergeCell ref="CJ93:CO93"/>
    <mergeCell ref="A93:J93"/>
    <mergeCell ref="K93:P93"/>
    <mergeCell ref="R93:Z93"/>
    <mergeCell ref="AA93:AF93"/>
    <mergeCell ref="AG93:AL93"/>
    <mergeCell ref="AM93:AR93"/>
    <mergeCell ref="BO97:BU97"/>
    <mergeCell ref="A98:J98"/>
    <mergeCell ref="K98:P98"/>
    <mergeCell ref="S98:U98"/>
    <mergeCell ref="W98:Y98"/>
    <mergeCell ref="AA98:AC98"/>
    <mergeCell ref="AE98:AG98"/>
    <mergeCell ref="AI98:AL98"/>
    <mergeCell ref="BO94:BU94"/>
    <mergeCell ref="A96:J96"/>
    <mergeCell ref="K96:P96"/>
    <mergeCell ref="A97:J97"/>
    <mergeCell ref="K97:P97"/>
    <mergeCell ref="S97:U97"/>
    <mergeCell ref="W97:Y97"/>
    <mergeCell ref="AA97:AC97"/>
    <mergeCell ref="AE97:AG97"/>
    <mergeCell ref="AI97:AL97"/>
    <mergeCell ref="BO100:BU100"/>
    <mergeCell ref="A101:J101"/>
    <mergeCell ref="K101:P101"/>
    <mergeCell ref="BO101:BU101"/>
    <mergeCell ref="A102:J102"/>
    <mergeCell ref="K102:P102"/>
    <mergeCell ref="S102:AC102"/>
    <mergeCell ref="AE102:AN102"/>
    <mergeCell ref="AP102:AS102"/>
    <mergeCell ref="AU102:BB102"/>
    <mergeCell ref="A100:J100"/>
    <mergeCell ref="K100:P100"/>
    <mergeCell ref="T100:AD100"/>
    <mergeCell ref="AF100:AP100"/>
    <mergeCell ref="AS100:BB100"/>
    <mergeCell ref="BD100:BK100"/>
    <mergeCell ref="A111:J111"/>
    <mergeCell ref="K111:P111"/>
    <mergeCell ref="BO111:BU111"/>
    <mergeCell ref="A112:J112"/>
    <mergeCell ref="K112:P112"/>
    <mergeCell ref="BO112:BU112"/>
    <mergeCell ref="BO102:BU102"/>
    <mergeCell ref="A105:J105"/>
    <mergeCell ref="K105:P105"/>
    <mergeCell ref="BO105:BU105"/>
    <mergeCell ref="A106:BU108"/>
    <mergeCell ref="A109:J110"/>
    <mergeCell ref="K109:P110"/>
    <mergeCell ref="Q109:BN110"/>
    <mergeCell ref="BO109:BU110"/>
    <mergeCell ref="BO113:BU113"/>
    <mergeCell ref="A114:J114"/>
    <mergeCell ref="K114:P114"/>
    <mergeCell ref="AD114:AO114"/>
    <mergeCell ref="AP114:BD114"/>
    <mergeCell ref="BE114:BJ114"/>
    <mergeCell ref="BO114:BU114"/>
    <mergeCell ref="A113:J113"/>
    <mergeCell ref="K113:P113"/>
    <mergeCell ref="R113:Z116"/>
    <mergeCell ref="AA113:AC116"/>
    <mergeCell ref="AD113:BJ113"/>
    <mergeCell ref="BK113:BM116"/>
    <mergeCell ref="A115:J115"/>
    <mergeCell ref="K115:P115"/>
    <mergeCell ref="AD115:AF116"/>
    <mergeCell ref="AG115:AI116"/>
    <mergeCell ref="BB115:BD116"/>
    <mergeCell ref="BE115:BG116"/>
    <mergeCell ref="BH115:BJ116"/>
    <mergeCell ref="BO115:BU115"/>
    <mergeCell ref="A116:J116"/>
    <mergeCell ref="K116:P116"/>
    <mergeCell ref="BO116:BU116"/>
    <mergeCell ref="AJ115:AL116"/>
    <mergeCell ref="AM115:AO116"/>
    <mergeCell ref="AP115:AR116"/>
    <mergeCell ref="AS115:AU116"/>
    <mergeCell ref="AV115:AX116"/>
    <mergeCell ref="AY115:BA116"/>
    <mergeCell ref="BB117:BD118"/>
    <mergeCell ref="BE117:BG118"/>
    <mergeCell ref="BH117:BJ118"/>
    <mergeCell ref="BO121:BU121"/>
    <mergeCell ref="BK117:BM120"/>
    <mergeCell ref="BO117:BU117"/>
    <mergeCell ref="A118:J118"/>
    <mergeCell ref="K118:P118"/>
    <mergeCell ref="BO118:BU118"/>
    <mergeCell ref="R119:Z120"/>
    <mergeCell ref="AA119:AC120"/>
    <mergeCell ref="AJ117:AL118"/>
    <mergeCell ref="AM117:AO118"/>
    <mergeCell ref="AP117:AR118"/>
    <mergeCell ref="AS117:AU118"/>
    <mergeCell ref="AV117:AX118"/>
    <mergeCell ref="AY117:BA118"/>
    <mergeCell ref="A117:J117"/>
    <mergeCell ref="K117:P117"/>
    <mergeCell ref="R117:Z118"/>
    <mergeCell ref="AA117:AC118"/>
    <mergeCell ref="AD117:AF118"/>
    <mergeCell ref="AG117:AI118"/>
    <mergeCell ref="AV119:AX120"/>
    <mergeCell ref="AY119:BA120"/>
    <mergeCell ref="BB119:BD120"/>
    <mergeCell ref="BE119:BG120"/>
    <mergeCell ref="AY123:BD123"/>
    <mergeCell ref="BE123:BM123"/>
    <mergeCell ref="A121:J121"/>
    <mergeCell ref="K121:P121"/>
    <mergeCell ref="AD119:AF120"/>
    <mergeCell ref="AG119:AI120"/>
    <mergeCell ref="AJ119:AL120"/>
    <mergeCell ref="AM119:AO120"/>
    <mergeCell ref="AP119:AR120"/>
    <mergeCell ref="AS119:AU120"/>
    <mergeCell ref="BH119:BJ120"/>
    <mergeCell ref="BX123:CC123"/>
    <mergeCell ref="CD123:CI123"/>
    <mergeCell ref="CJ123:CO123"/>
    <mergeCell ref="CP123:CU123"/>
    <mergeCell ref="A124:J124"/>
    <mergeCell ref="K124:P124"/>
    <mergeCell ref="R124:Z124"/>
    <mergeCell ref="AA124:AF124"/>
    <mergeCell ref="AG124:AL124"/>
    <mergeCell ref="AM124:AR124"/>
    <mergeCell ref="CP124:CU124"/>
    <mergeCell ref="AS124:AX124"/>
    <mergeCell ref="AY124:BD124"/>
    <mergeCell ref="BE124:BM124"/>
    <mergeCell ref="BX124:CC124"/>
    <mergeCell ref="CD124:CI124"/>
    <mergeCell ref="CJ124:CO124"/>
    <mergeCell ref="A123:J123"/>
    <mergeCell ref="K123:P123"/>
    <mergeCell ref="R123:Z123"/>
    <mergeCell ref="AA123:AF123"/>
    <mergeCell ref="AG123:AL123"/>
    <mergeCell ref="AM123:AR123"/>
    <mergeCell ref="AS123:AX123"/>
    <mergeCell ref="BX125:CC125"/>
    <mergeCell ref="CD125:CI125"/>
    <mergeCell ref="CJ125:CO125"/>
    <mergeCell ref="CP125:CU125"/>
    <mergeCell ref="A126:J126"/>
    <mergeCell ref="K126:P126"/>
    <mergeCell ref="R126:Z126"/>
    <mergeCell ref="AA126:AO126"/>
    <mergeCell ref="AP126:BD126"/>
    <mergeCell ref="BE126:BM126"/>
    <mergeCell ref="BX126:CC126"/>
    <mergeCell ref="CD126:CI126"/>
    <mergeCell ref="CJ126:CO126"/>
    <mergeCell ref="CP126:CU126"/>
    <mergeCell ref="A127:J127"/>
    <mergeCell ref="K127:P127"/>
    <mergeCell ref="R127:Z127"/>
    <mergeCell ref="AA127:AO127"/>
    <mergeCell ref="AP127:BD127"/>
    <mergeCell ref="BE127:BM127"/>
    <mergeCell ref="BX127:CC127"/>
    <mergeCell ref="CD127:CI127"/>
    <mergeCell ref="CJ127:CO127"/>
    <mergeCell ref="CP127:CU127"/>
    <mergeCell ref="BX128:CC128"/>
    <mergeCell ref="CD128:CI128"/>
    <mergeCell ref="CJ128:CO128"/>
    <mergeCell ref="CP128:CU128"/>
    <mergeCell ref="CP129:CU129"/>
    <mergeCell ref="A130:J130"/>
    <mergeCell ref="K130:P130"/>
    <mergeCell ref="R130:Z130"/>
    <mergeCell ref="AA130:AF130"/>
    <mergeCell ref="AG130:AL130"/>
    <mergeCell ref="AM130:AR130"/>
    <mergeCell ref="AS130:AX130"/>
    <mergeCell ref="AY130:BD130"/>
    <mergeCell ref="BE130:BM130"/>
    <mergeCell ref="AS129:AX129"/>
    <mergeCell ref="AY129:BD129"/>
    <mergeCell ref="BE129:BM129"/>
    <mergeCell ref="BX129:CC129"/>
    <mergeCell ref="CD129:CI129"/>
    <mergeCell ref="CJ129:CO129"/>
    <mergeCell ref="A129:J129"/>
    <mergeCell ref="K129:P129"/>
    <mergeCell ref="R129:Z129"/>
    <mergeCell ref="AA129:AF129"/>
    <mergeCell ref="AG129:AL129"/>
    <mergeCell ref="AM129:AR129"/>
    <mergeCell ref="BO130:BU130"/>
    <mergeCell ref="A132:J132"/>
    <mergeCell ref="K132:P132"/>
    <mergeCell ref="A133:J133"/>
    <mergeCell ref="K133:P133"/>
    <mergeCell ref="S133:U133"/>
    <mergeCell ref="W133:Y133"/>
    <mergeCell ref="AA133:AC133"/>
    <mergeCell ref="AE133:AG133"/>
    <mergeCell ref="AI133:AL133"/>
    <mergeCell ref="A139:J139"/>
    <mergeCell ref="K139:P139"/>
    <mergeCell ref="BO139:BU139"/>
    <mergeCell ref="BO133:BU133"/>
    <mergeCell ref="A134:J134"/>
    <mergeCell ref="K134:P134"/>
    <mergeCell ref="S134:U134"/>
    <mergeCell ref="W134:Y134"/>
    <mergeCell ref="AA134:AC134"/>
    <mergeCell ref="AE134:AG134"/>
    <mergeCell ref="AI134:AL134"/>
    <mergeCell ref="BO134:BU134"/>
  </mergeCells>
  <phoneticPr fontId="6" type="noConversion"/>
  <printOptions horizontalCentered="1"/>
  <pageMargins left="0.39370078740157483" right="0.39370078740157483" top="0.59055118110236227" bottom="0.39370078740157483" header="0" footer="0"/>
  <pageSetup paperSize="9" scale="98" orientation="landscape" horizontalDpi="4294967293" r:id="rId1"/>
  <rowBreaks count="3" manualBreakCount="3">
    <brk id="34" max="72" man="1"/>
    <brk id="71" max="72" man="1"/>
    <brk id="105" max="72"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
  <sheetViews>
    <sheetView view="pageBreakPreview" zoomScaleNormal="100" zoomScaleSheetLayoutView="100" workbookViewId="0">
      <selection activeCell="G15" sqref="G15"/>
    </sheetView>
  </sheetViews>
  <sheetFormatPr defaultColWidth="8.875" defaultRowHeight="13.5"/>
  <cols>
    <col min="1" max="1" width="15.5" customWidth="1"/>
    <col min="2" max="2" width="36" customWidth="1"/>
    <col min="3" max="3" width="30.25" customWidth="1"/>
    <col min="4" max="4" width="9.5" bestFit="1" customWidth="1"/>
    <col min="5" max="5" width="34" customWidth="1"/>
    <col min="6" max="6" width="5.5" bestFit="1" customWidth="1"/>
    <col min="7" max="7" width="18.125" customWidth="1"/>
    <col min="8" max="8" width="31.375" customWidth="1"/>
    <col min="9" max="9" width="3.75" customWidth="1"/>
    <col min="10" max="10" width="21.5" style="243" customWidth="1"/>
  </cols>
  <sheetData>
    <row r="1" spans="1:10" ht="20.25">
      <c r="A1" s="1211" t="s">
        <v>1163</v>
      </c>
      <c r="B1" s="1211"/>
      <c r="C1" s="1211"/>
      <c r="D1" s="1212"/>
      <c r="E1" s="1212"/>
      <c r="F1" s="1212"/>
      <c r="G1" s="1212"/>
      <c r="J1"/>
    </row>
    <row r="2" spans="1:10" ht="6.75" customHeight="1">
      <c r="J2"/>
    </row>
    <row r="3" spans="1:10" ht="22.5">
      <c r="A3" s="233" t="s">
        <v>1155</v>
      </c>
    </row>
    <row r="5" spans="1:10" ht="18.75">
      <c r="A5" s="234" t="s">
        <v>1156</v>
      </c>
    </row>
    <row r="6" spans="1:10">
      <c r="G6" t="s">
        <v>1157</v>
      </c>
    </row>
    <row r="7" spans="1:10" ht="19.5" customHeight="1">
      <c r="A7" s="235" t="s">
        <v>696</v>
      </c>
      <c r="B7" s="235" t="s">
        <v>1158</v>
      </c>
      <c r="C7" s="1213" t="s">
        <v>1159</v>
      </c>
      <c r="D7" s="1214"/>
      <c r="E7" s="1215"/>
      <c r="F7" s="235" t="s">
        <v>1160</v>
      </c>
      <c r="G7" s="236" t="s">
        <v>34</v>
      </c>
      <c r="H7" s="235" t="s">
        <v>1161</v>
      </c>
    </row>
    <row r="8" spans="1:10" ht="219.75" customHeight="1">
      <c r="A8" s="237" t="s">
        <v>1634</v>
      </c>
      <c r="B8" s="238" t="s">
        <v>2111</v>
      </c>
      <c r="C8" s="1219" t="s">
        <v>2362</v>
      </c>
      <c r="D8" s="1220"/>
      <c r="E8" s="1221"/>
      <c r="F8" s="239">
        <v>2</v>
      </c>
      <c r="G8" s="238">
        <v>74000000</v>
      </c>
      <c r="H8" s="240" t="s">
        <v>2801</v>
      </c>
    </row>
    <row r="9" spans="1:10" ht="6.75" customHeight="1">
      <c r="A9" s="239"/>
      <c r="B9" s="238"/>
      <c r="C9" s="1216"/>
      <c r="D9" s="1217"/>
      <c r="E9" s="1218"/>
      <c r="F9" s="239"/>
      <c r="G9" s="238"/>
      <c r="H9" s="241"/>
    </row>
    <row r="10" spans="1:10" ht="19.5" customHeight="1">
      <c r="A10" s="1208" t="s">
        <v>1162</v>
      </c>
      <c r="B10" s="1209"/>
      <c r="C10" s="1209"/>
      <c r="D10" s="1209"/>
      <c r="E10" s="1209"/>
      <c r="F10" s="1210"/>
      <c r="G10" s="242">
        <f>SUM(G8:G9)</f>
        <v>74000000</v>
      </c>
      <c r="H10" s="241"/>
    </row>
    <row r="11" spans="1:10" ht="9.75" customHeight="1"/>
    <row r="16" spans="1:10">
      <c r="C16" s="118"/>
    </row>
  </sheetData>
  <mergeCells count="5">
    <mergeCell ref="A10:F10"/>
    <mergeCell ref="A1:G1"/>
    <mergeCell ref="C7:E7"/>
    <mergeCell ref="C9:E9"/>
    <mergeCell ref="C8:E8"/>
  </mergeCells>
  <phoneticPr fontId="6" type="noConversion"/>
  <pageMargins left="0.17" right="0.17" top="0.31496062992125984" bottom="0.23622047244094491" header="0.15748031496062992" footer="0.15748031496062992"/>
  <pageSetup paperSize="9" scale="57"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showGridLines="0" workbookViewId="0">
      <selection activeCell="B1" sqref="B1"/>
    </sheetView>
  </sheetViews>
  <sheetFormatPr defaultColWidth="9" defaultRowHeight="13.5"/>
  <cols>
    <col min="1" max="1" width="2" customWidth="1"/>
    <col min="2" max="2" width="7.25" customWidth="1"/>
    <col min="3" max="3" width="17.375" customWidth="1"/>
    <col min="4" max="4" width="21.125" customWidth="1"/>
    <col min="5" max="5" width="10.875" customWidth="1"/>
    <col min="6" max="6" width="10.75" customWidth="1"/>
    <col min="7" max="7" width="8.625" customWidth="1"/>
    <col min="8" max="8" width="12.25" customWidth="1"/>
    <col min="9" max="9" width="12.125" customWidth="1"/>
  </cols>
  <sheetData>
    <row r="1" spans="2:9" ht="20.25">
      <c r="B1" s="43" t="s">
        <v>16</v>
      </c>
      <c r="C1" s="44"/>
      <c r="D1" s="44"/>
      <c r="E1" s="45"/>
      <c r="F1" s="45"/>
      <c r="G1" s="45"/>
      <c r="H1" s="45"/>
      <c r="I1" s="46"/>
    </row>
    <row r="2" spans="2:9">
      <c r="B2" s="41"/>
      <c r="I2" s="9"/>
    </row>
    <row r="3" spans="2:9" ht="16.5">
      <c r="B3" s="37" t="s">
        <v>57</v>
      </c>
      <c r="C3" s="42"/>
      <c r="D3" s="42"/>
      <c r="I3" s="9"/>
    </row>
    <row r="4" spans="2:9" ht="20.100000000000001" customHeight="1">
      <c r="B4" s="1222" t="s">
        <v>32</v>
      </c>
      <c r="C4" s="1223"/>
      <c r="D4" s="1224" t="s">
        <v>58</v>
      </c>
      <c r="E4" s="1225"/>
      <c r="F4" s="1225"/>
      <c r="G4" s="1225"/>
      <c r="H4" s="1225"/>
      <c r="I4" s="1226"/>
    </row>
    <row r="5" spans="2:9" ht="47.25" customHeight="1">
      <c r="B5" s="1227" t="s">
        <v>59</v>
      </c>
      <c r="C5" s="1228"/>
      <c r="D5" s="1229" t="s">
        <v>68</v>
      </c>
      <c r="E5" s="1230"/>
      <c r="F5" s="1230"/>
      <c r="G5" s="1230"/>
      <c r="H5" s="1230"/>
      <c r="I5" s="1231"/>
    </row>
    <row r="6" spans="2:9" ht="16.5">
      <c r="B6" s="39"/>
      <c r="C6" s="33"/>
      <c r="D6" s="33"/>
      <c r="E6" s="33"/>
      <c r="F6" s="33"/>
      <c r="G6" s="33"/>
      <c r="H6" s="33"/>
      <c r="I6" s="38"/>
    </row>
    <row r="7" spans="2:9" ht="16.5">
      <c r="B7" s="37" t="s">
        <v>60</v>
      </c>
      <c r="C7" s="42"/>
      <c r="D7" s="42"/>
      <c r="I7" s="9"/>
    </row>
    <row r="8" spans="2:9" ht="20.100000000000001" customHeight="1">
      <c r="B8" s="1222" t="s">
        <v>32</v>
      </c>
      <c r="C8" s="1223"/>
      <c r="D8" s="1224" t="s">
        <v>61</v>
      </c>
      <c r="E8" s="1225"/>
      <c r="F8" s="1225"/>
      <c r="G8" s="1225"/>
      <c r="H8" s="1223"/>
      <c r="I8" s="63" t="s">
        <v>62</v>
      </c>
    </row>
    <row r="9" spans="2:9" ht="20.100000000000001" customHeight="1">
      <c r="B9" s="1232" t="s">
        <v>24</v>
      </c>
      <c r="C9" s="1233"/>
      <c r="D9" s="1238" t="s">
        <v>41</v>
      </c>
      <c r="E9" s="1239"/>
      <c r="F9" s="1239"/>
      <c r="G9" s="1239"/>
      <c r="H9" s="1240"/>
      <c r="I9" s="73">
        <v>0.88</v>
      </c>
    </row>
    <row r="10" spans="2:9" ht="20.100000000000001" customHeight="1">
      <c r="B10" s="1234"/>
      <c r="C10" s="1235"/>
      <c r="D10" s="1238" t="s">
        <v>44</v>
      </c>
      <c r="E10" s="1239"/>
      <c r="F10" s="1239"/>
      <c r="G10" s="1239"/>
      <c r="H10" s="1240"/>
      <c r="I10" s="73">
        <v>0.94</v>
      </c>
    </row>
    <row r="11" spans="2:9" ht="20.100000000000001" customHeight="1">
      <c r="B11" s="1234"/>
      <c r="C11" s="1235"/>
      <c r="D11" s="1238" t="s">
        <v>45</v>
      </c>
      <c r="E11" s="1239"/>
      <c r="F11" s="1239"/>
      <c r="G11" s="1239"/>
      <c r="H11" s="1240"/>
      <c r="I11" s="73">
        <v>1</v>
      </c>
    </row>
    <row r="12" spans="2:9" ht="20.100000000000001" customHeight="1">
      <c r="B12" s="1234"/>
      <c r="C12" s="1235"/>
      <c r="D12" s="1238" t="s">
        <v>47</v>
      </c>
      <c r="E12" s="1239"/>
      <c r="F12" s="1239"/>
      <c r="G12" s="1239"/>
      <c r="H12" s="1240"/>
      <c r="I12" s="73">
        <v>1.06</v>
      </c>
    </row>
    <row r="13" spans="2:9" ht="20.100000000000001" customHeight="1">
      <c r="B13" s="1236"/>
      <c r="C13" s="1237"/>
      <c r="D13" s="1241" t="s">
        <v>48</v>
      </c>
      <c r="E13" s="1242"/>
      <c r="F13" s="1242"/>
      <c r="G13" s="1242"/>
      <c r="H13" s="1243"/>
      <c r="I13" s="74">
        <v>1.1200000000000001</v>
      </c>
    </row>
    <row r="14" spans="2:9" ht="20.100000000000001" customHeight="1">
      <c r="B14" s="1244" t="s">
        <v>42</v>
      </c>
      <c r="C14" s="1245"/>
      <c r="D14" s="1246" t="s">
        <v>63</v>
      </c>
      <c r="E14" s="1247"/>
      <c r="F14" s="1247"/>
      <c r="G14" s="1247"/>
      <c r="H14" s="1248"/>
      <c r="I14" s="75">
        <v>0.91</v>
      </c>
    </row>
    <row r="15" spans="2:9" ht="20.100000000000001" customHeight="1">
      <c r="B15" s="1234"/>
      <c r="C15" s="1235"/>
      <c r="D15" s="1238" t="s">
        <v>64</v>
      </c>
      <c r="E15" s="1239"/>
      <c r="F15" s="1239"/>
      <c r="G15" s="1239"/>
      <c r="H15" s="1240"/>
      <c r="I15" s="75">
        <v>0.95</v>
      </c>
    </row>
    <row r="16" spans="2:9" ht="35.1" customHeight="1">
      <c r="B16" s="1234"/>
      <c r="C16" s="1235"/>
      <c r="D16" s="1238" t="s">
        <v>65</v>
      </c>
      <c r="E16" s="1239"/>
      <c r="F16" s="1239"/>
      <c r="G16" s="1239"/>
      <c r="H16" s="1240"/>
      <c r="I16" s="75">
        <v>1</v>
      </c>
    </row>
    <row r="17" spans="2:9" ht="35.1" customHeight="1">
      <c r="B17" s="1234"/>
      <c r="C17" s="1235"/>
      <c r="D17" s="1238" t="s">
        <v>66</v>
      </c>
      <c r="E17" s="1239"/>
      <c r="F17" s="1239"/>
      <c r="G17" s="1239"/>
      <c r="H17" s="1240"/>
      <c r="I17" s="73">
        <v>1.05</v>
      </c>
    </row>
    <row r="18" spans="2:9" ht="35.1" customHeight="1">
      <c r="B18" s="1236"/>
      <c r="C18" s="1237"/>
      <c r="D18" s="1241" t="s">
        <v>67</v>
      </c>
      <c r="E18" s="1242"/>
      <c r="F18" s="1242"/>
      <c r="G18" s="1242"/>
      <c r="H18" s="1243"/>
      <c r="I18" s="74">
        <v>1.0900000000000001</v>
      </c>
    </row>
    <row r="19" spans="2:9" ht="20.100000000000001" customHeight="1">
      <c r="B19" s="1249" t="s">
        <v>69</v>
      </c>
      <c r="C19" s="1250"/>
      <c r="D19" s="1255" t="s">
        <v>70</v>
      </c>
      <c r="E19" s="1256"/>
      <c r="F19" s="1256"/>
      <c r="G19" s="1256"/>
      <c r="H19" s="1257"/>
      <c r="I19" s="75">
        <v>0.94</v>
      </c>
    </row>
    <row r="20" spans="2:9" ht="35.1" customHeight="1">
      <c r="B20" s="1251"/>
      <c r="C20" s="1252"/>
      <c r="D20" s="1258" t="s">
        <v>71</v>
      </c>
      <c r="E20" s="1259"/>
      <c r="F20" s="1259"/>
      <c r="G20" s="1259"/>
      <c r="H20" s="1260"/>
      <c r="I20" s="75">
        <v>1</v>
      </c>
    </row>
    <row r="21" spans="2:9" ht="35.1" customHeight="1">
      <c r="B21" s="1251"/>
      <c r="C21" s="1252"/>
      <c r="D21" s="1258" t="s">
        <v>72</v>
      </c>
      <c r="E21" s="1259"/>
      <c r="F21" s="1259"/>
      <c r="G21" s="1259"/>
      <c r="H21" s="1260"/>
      <c r="I21" s="75">
        <v>1.06</v>
      </c>
    </row>
    <row r="22" spans="2:9" ht="35.1" customHeight="1">
      <c r="B22" s="1251"/>
      <c r="C22" s="1252"/>
      <c r="D22" s="1258" t="s">
        <v>73</v>
      </c>
      <c r="E22" s="1259"/>
      <c r="F22" s="1259"/>
      <c r="G22" s="1259"/>
      <c r="H22" s="1260"/>
      <c r="I22" s="73">
        <v>1.1299999999999999</v>
      </c>
    </row>
    <row r="23" spans="2:9" ht="35.1" customHeight="1">
      <c r="B23" s="1253"/>
      <c r="C23" s="1254"/>
      <c r="D23" s="1261" t="s">
        <v>74</v>
      </c>
      <c r="E23" s="1262"/>
      <c r="F23" s="1262"/>
      <c r="G23" s="1262"/>
      <c r="H23" s="1263"/>
      <c r="I23" s="74">
        <v>1.19</v>
      </c>
    </row>
    <row r="24" spans="2:9" ht="35.1" customHeight="1">
      <c r="B24" s="1249" t="s">
        <v>46</v>
      </c>
      <c r="C24" s="1250"/>
      <c r="D24" s="1264" t="s">
        <v>75</v>
      </c>
      <c r="E24" s="1265"/>
      <c r="F24" s="1265"/>
      <c r="G24" s="1265"/>
      <c r="H24" s="1266"/>
      <c r="I24" s="76">
        <v>0.97</v>
      </c>
    </row>
    <row r="25" spans="2:9" ht="20.100000000000001" customHeight="1">
      <c r="B25" s="1251"/>
      <c r="C25" s="1252"/>
      <c r="D25" s="1258" t="s">
        <v>76</v>
      </c>
      <c r="E25" s="1259"/>
      <c r="F25" s="1259"/>
      <c r="G25" s="1259"/>
      <c r="H25" s="1260"/>
      <c r="I25" s="73">
        <v>1</v>
      </c>
    </row>
    <row r="26" spans="2:9" ht="20.100000000000001" customHeight="1">
      <c r="B26" s="1251"/>
      <c r="C26" s="1252"/>
      <c r="D26" s="1258" t="s">
        <v>77</v>
      </c>
      <c r="E26" s="1259"/>
      <c r="F26" s="1259"/>
      <c r="G26" s="1259"/>
      <c r="H26" s="1260"/>
      <c r="I26" s="73">
        <v>1.03</v>
      </c>
    </row>
    <row r="27" spans="2:9" ht="20.100000000000001" customHeight="1">
      <c r="B27" s="1251"/>
      <c r="C27" s="1252"/>
      <c r="D27" s="1258" t="s">
        <v>78</v>
      </c>
      <c r="E27" s="1259"/>
      <c r="F27" s="1259"/>
      <c r="G27" s="1259"/>
      <c r="H27" s="1260"/>
      <c r="I27" s="73">
        <v>1.06</v>
      </c>
    </row>
    <row r="28" spans="2:9" ht="20.100000000000001" customHeight="1">
      <c r="B28" s="1253"/>
      <c r="C28" s="1254"/>
      <c r="D28" s="1261" t="s">
        <v>79</v>
      </c>
      <c r="E28" s="1262"/>
      <c r="F28" s="1262"/>
      <c r="G28" s="1262"/>
      <c r="H28" s="1263"/>
      <c r="I28" s="74">
        <v>1.08</v>
      </c>
    </row>
    <row r="29" spans="2:9" ht="14.25" thickBot="1">
      <c r="B29" s="12"/>
      <c r="C29" s="13"/>
      <c r="D29" s="13"/>
      <c r="E29" s="13"/>
      <c r="F29" s="13"/>
      <c r="G29" s="13"/>
      <c r="H29" s="13"/>
      <c r="I29" s="14"/>
    </row>
  </sheetData>
  <mergeCells count="30">
    <mergeCell ref="B24:C28"/>
    <mergeCell ref="D24:H24"/>
    <mergeCell ref="D25:H25"/>
    <mergeCell ref="D26:H26"/>
    <mergeCell ref="D27:H27"/>
    <mergeCell ref="D28:H28"/>
    <mergeCell ref="B19:C23"/>
    <mergeCell ref="D19:H19"/>
    <mergeCell ref="D20:H20"/>
    <mergeCell ref="D21:H21"/>
    <mergeCell ref="D22:H22"/>
    <mergeCell ref="D23:H23"/>
    <mergeCell ref="B14:C18"/>
    <mergeCell ref="D14:H14"/>
    <mergeCell ref="D15:H15"/>
    <mergeCell ref="D16:H16"/>
    <mergeCell ref="D17:H17"/>
    <mergeCell ref="D18:H18"/>
    <mergeCell ref="B9:C13"/>
    <mergeCell ref="D9:H9"/>
    <mergeCell ref="D10:H10"/>
    <mergeCell ref="D11:H11"/>
    <mergeCell ref="D12:H12"/>
    <mergeCell ref="D13:H13"/>
    <mergeCell ref="B4:C4"/>
    <mergeCell ref="D4:I4"/>
    <mergeCell ref="B5:C5"/>
    <mergeCell ref="D5:I5"/>
    <mergeCell ref="B8:C8"/>
    <mergeCell ref="D8:H8"/>
  </mergeCells>
  <phoneticPr fontId="6" type="noConversion"/>
  <pageMargins left="0.7" right="0.7" top="0.75" bottom="0.75" header="0.3" footer="0.3"/>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9"/>
  <sheetViews>
    <sheetView workbookViewId="0">
      <selection activeCell="L14" sqref="L14"/>
    </sheetView>
  </sheetViews>
  <sheetFormatPr defaultRowHeight="16.5"/>
  <cols>
    <col min="1" max="1" width="1.75" style="133" customWidth="1"/>
    <col min="2" max="2" width="18" style="133" customWidth="1"/>
    <col min="3" max="5" width="13.125" style="133" customWidth="1"/>
    <col min="6" max="6" width="24.375" style="133" customWidth="1"/>
    <col min="7" max="16384" width="9" style="133"/>
  </cols>
  <sheetData>
    <row r="1" spans="1:10" ht="12.75" customHeight="1"/>
    <row r="2" spans="1:10" ht="24" customHeight="1">
      <c r="A2" s="155"/>
      <c r="B2" s="1268" t="s">
        <v>740</v>
      </c>
      <c r="C2" s="1268"/>
      <c r="D2" s="1268"/>
      <c r="E2" s="1268"/>
      <c r="F2" s="1268"/>
      <c r="G2" s="154"/>
      <c r="H2" s="154"/>
      <c r="I2" s="154"/>
      <c r="J2" s="154"/>
    </row>
    <row r="3" spans="1:10" ht="10.5" customHeight="1"/>
    <row r="4" spans="1:10" s="134" customFormat="1" ht="38.25" customHeight="1">
      <c r="A4" s="152"/>
      <c r="B4" s="1270" t="s">
        <v>739</v>
      </c>
      <c r="C4" s="1270"/>
      <c r="D4" s="1270"/>
      <c r="E4" s="1270"/>
      <c r="F4" s="1270"/>
      <c r="G4" s="152"/>
      <c r="H4" s="152"/>
      <c r="I4" s="152"/>
      <c r="J4" s="152"/>
    </row>
    <row r="5" spans="1:10" s="134" customFormat="1" ht="9.75" customHeight="1"/>
    <row r="6" spans="1:10" s="134" customFormat="1" ht="18.75" customHeight="1">
      <c r="A6" s="153"/>
      <c r="B6" s="1269" t="s">
        <v>738</v>
      </c>
      <c r="C6" s="1269"/>
      <c r="D6" s="1269"/>
      <c r="E6" s="1269"/>
      <c r="F6" s="1269"/>
      <c r="G6" s="152"/>
      <c r="H6" s="152"/>
      <c r="I6" s="152"/>
      <c r="J6" s="152"/>
    </row>
    <row r="7" spans="1:10" s="134" customFormat="1" ht="15.75" customHeight="1">
      <c r="E7" s="151"/>
      <c r="F7" s="151" t="s">
        <v>737</v>
      </c>
    </row>
    <row r="8" spans="1:10" s="134" customFormat="1" ht="32.25" customHeight="1">
      <c r="B8" s="150" t="s">
        <v>736</v>
      </c>
      <c r="C8" s="149" t="s">
        <v>735</v>
      </c>
      <c r="D8" s="149" t="s">
        <v>734</v>
      </c>
      <c r="E8" s="149" t="s">
        <v>733</v>
      </c>
      <c r="F8" s="148" t="s">
        <v>732</v>
      </c>
    </row>
    <row r="9" spans="1:10" s="134" customFormat="1" ht="28.5" customHeight="1">
      <c r="B9" s="147" t="s">
        <v>731</v>
      </c>
      <c r="C9" s="146">
        <v>11597656</v>
      </c>
      <c r="D9" s="146">
        <v>562993</v>
      </c>
      <c r="E9" s="145">
        <v>70374</v>
      </c>
      <c r="F9" s="144"/>
    </row>
    <row r="10" spans="1:10" s="134" customFormat="1" ht="28.5" customHeight="1">
      <c r="B10" s="143" t="s">
        <v>730</v>
      </c>
      <c r="C10" s="142">
        <v>9706020</v>
      </c>
      <c r="D10" s="142">
        <v>471166</v>
      </c>
      <c r="E10" s="141">
        <v>58896</v>
      </c>
      <c r="F10" s="140" t="s">
        <v>729</v>
      </c>
    </row>
    <row r="11" spans="1:10" s="134" customFormat="1" ht="28.5" customHeight="1">
      <c r="B11" s="143" t="s">
        <v>728</v>
      </c>
      <c r="C11" s="142">
        <v>8997359</v>
      </c>
      <c r="D11" s="142">
        <v>436765</v>
      </c>
      <c r="E11" s="141">
        <v>54596</v>
      </c>
      <c r="F11" s="140"/>
    </row>
    <row r="12" spans="1:10" s="134" customFormat="1" ht="28.5" customHeight="1">
      <c r="B12" s="143" t="s">
        <v>727</v>
      </c>
      <c r="C12" s="142">
        <v>7751183</v>
      </c>
      <c r="D12" s="142">
        <v>376271</v>
      </c>
      <c r="E12" s="141">
        <v>47034</v>
      </c>
      <c r="F12" s="140"/>
    </row>
    <row r="13" spans="1:10" s="134" customFormat="1" ht="28.5" customHeight="1">
      <c r="B13" s="143" t="s">
        <v>726</v>
      </c>
      <c r="C13" s="142">
        <v>9145473</v>
      </c>
      <c r="D13" s="142">
        <v>443955</v>
      </c>
      <c r="E13" s="141">
        <v>55494</v>
      </c>
      <c r="F13" s="140"/>
    </row>
    <row r="14" spans="1:10" s="134" customFormat="1" ht="34.5" customHeight="1">
      <c r="B14" s="143" t="s">
        <v>725</v>
      </c>
      <c r="C14" s="142">
        <v>10147745</v>
      </c>
      <c r="D14" s="142">
        <v>492609</v>
      </c>
      <c r="E14" s="141">
        <v>61576</v>
      </c>
      <c r="F14" s="140" t="s">
        <v>724</v>
      </c>
    </row>
    <row r="15" spans="1:10" s="134" customFormat="1" ht="28.5" customHeight="1">
      <c r="B15" s="143" t="s">
        <v>723</v>
      </c>
      <c r="C15" s="142">
        <v>6727260</v>
      </c>
      <c r="D15" s="142">
        <v>326566</v>
      </c>
      <c r="E15" s="141">
        <v>40821</v>
      </c>
      <c r="F15" s="140" t="s">
        <v>722</v>
      </c>
    </row>
    <row r="16" spans="1:10" s="134" customFormat="1" ht="28.5" customHeight="1">
      <c r="B16" s="143" t="s">
        <v>721</v>
      </c>
      <c r="C16" s="142">
        <v>5176203</v>
      </c>
      <c r="D16" s="142">
        <v>251272</v>
      </c>
      <c r="E16" s="141">
        <v>31409</v>
      </c>
      <c r="F16" s="140"/>
    </row>
    <row r="17" spans="1:6" s="134" customFormat="1" ht="28.5" customHeight="1">
      <c r="B17" s="143" t="s">
        <v>720</v>
      </c>
      <c r="C17" s="142">
        <v>6943457</v>
      </c>
      <c r="D17" s="142">
        <v>337061</v>
      </c>
      <c r="E17" s="141">
        <v>42133</v>
      </c>
      <c r="F17" s="140" t="s">
        <v>719</v>
      </c>
    </row>
    <row r="18" spans="1:6" s="134" customFormat="1" ht="28.5" customHeight="1">
      <c r="B18" s="143" t="s">
        <v>718</v>
      </c>
      <c r="C18" s="142">
        <v>6099042</v>
      </c>
      <c r="D18" s="142">
        <v>296070</v>
      </c>
      <c r="E18" s="141">
        <v>37009</v>
      </c>
      <c r="F18" s="140" t="s">
        <v>717</v>
      </c>
    </row>
    <row r="19" spans="1:6" s="134" customFormat="1" ht="28.5" customHeight="1">
      <c r="B19" s="143" t="s">
        <v>716</v>
      </c>
      <c r="C19" s="142">
        <v>10154626</v>
      </c>
      <c r="D19" s="142">
        <v>492943</v>
      </c>
      <c r="E19" s="141">
        <v>61618</v>
      </c>
      <c r="F19" s="140" t="s">
        <v>715</v>
      </c>
    </row>
    <row r="20" spans="1:6" s="134" customFormat="1" ht="28.5" customHeight="1">
      <c r="B20" s="143" t="s">
        <v>714</v>
      </c>
      <c r="C20" s="142">
        <v>5058021</v>
      </c>
      <c r="D20" s="142">
        <v>245535</v>
      </c>
      <c r="E20" s="141">
        <v>30692</v>
      </c>
      <c r="F20" s="140"/>
    </row>
    <row r="21" spans="1:6" s="134" customFormat="1" ht="28.5" customHeight="1">
      <c r="B21" s="143" t="s">
        <v>713</v>
      </c>
      <c r="C21" s="142">
        <v>11056617</v>
      </c>
      <c r="D21" s="142">
        <v>536729</v>
      </c>
      <c r="E21" s="141">
        <v>67091</v>
      </c>
      <c r="F21" s="140" t="s">
        <v>712</v>
      </c>
    </row>
    <row r="22" spans="1:6" s="134" customFormat="1" ht="28.5" customHeight="1">
      <c r="B22" s="143" t="s">
        <v>711</v>
      </c>
      <c r="C22" s="142">
        <v>9692094</v>
      </c>
      <c r="D22" s="142">
        <v>470490</v>
      </c>
      <c r="E22" s="141">
        <v>58811</v>
      </c>
      <c r="F22" s="140"/>
    </row>
    <row r="23" spans="1:6" s="134" customFormat="1" ht="28.5" customHeight="1">
      <c r="B23" s="143" t="s">
        <v>710</v>
      </c>
      <c r="C23" s="142">
        <v>3570557</v>
      </c>
      <c r="D23" s="142">
        <v>173328</v>
      </c>
      <c r="E23" s="141">
        <v>21666</v>
      </c>
      <c r="F23" s="140"/>
    </row>
    <row r="24" spans="1:6" s="134" customFormat="1" ht="28.5" customHeight="1">
      <c r="B24" s="143" t="s">
        <v>709</v>
      </c>
      <c r="C24" s="142">
        <v>10351376</v>
      </c>
      <c r="D24" s="142">
        <v>502494</v>
      </c>
      <c r="E24" s="141">
        <v>62812</v>
      </c>
      <c r="F24" s="140"/>
    </row>
    <row r="25" spans="1:6" s="134" customFormat="1" ht="28.5" customHeight="1">
      <c r="B25" s="139" t="s">
        <v>708</v>
      </c>
      <c r="C25" s="138">
        <v>9857100</v>
      </c>
      <c r="D25" s="138">
        <v>478500</v>
      </c>
      <c r="E25" s="137">
        <v>59813</v>
      </c>
      <c r="F25" s="136" t="s">
        <v>707</v>
      </c>
    </row>
    <row r="26" spans="1:6" s="134" customFormat="1" ht="7.5" customHeight="1"/>
    <row r="27" spans="1:6" s="134" customFormat="1" ht="215.25" customHeight="1">
      <c r="B27" s="1271" t="s">
        <v>706</v>
      </c>
      <c r="C27" s="1271"/>
      <c r="D27" s="1271"/>
      <c r="E27" s="1271"/>
      <c r="F27" s="1271"/>
    </row>
    <row r="28" spans="1:6" s="134" customFormat="1" ht="9.75" customHeight="1"/>
    <row r="29" spans="1:6" s="134" customFormat="1">
      <c r="B29" s="135" t="s">
        <v>705</v>
      </c>
    </row>
    <row r="30" spans="1:6" s="134" customFormat="1" ht="9" customHeight="1"/>
    <row r="31" spans="1:6" s="134" customFormat="1" ht="19.5">
      <c r="A31" s="1272" t="s">
        <v>704</v>
      </c>
      <c r="B31" s="1272"/>
      <c r="C31" s="1272"/>
      <c r="D31" s="1272"/>
      <c r="E31" s="1272"/>
      <c r="F31" s="1272"/>
    </row>
    <row r="32" spans="1:6" s="134" customFormat="1" ht="33" customHeight="1">
      <c r="A32" s="1267" t="s">
        <v>703</v>
      </c>
      <c r="B32" s="1267"/>
      <c r="C32" s="1267"/>
      <c r="D32" s="1267"/>
      <c r="E32" s="1267"/>
      <c r="F32" s="1267"/>
    </row>
    <row r="33" s="134" customFormat="1"/>
    <row r="34" s="134" customFormat="1"/>
    <row r="35" s="134" customFormat="1"/>
    <row r="36" s="134" customFormat="1"/>
    <row r="37" s="134" customFormat="1"/>
    <row r="38" s="134" customFormat="1"/>
    <row r="39" s="134" customFormat="1"/>
    <row r="40" s="134" customFormat="1"/>
    <row r="41" s="134" customFormat="1"/>
    <row r="42" s="134" customFormat="1"/>
    <row r="43" s="134" customFormat="1"/>
    <row r="44" s="134" customFormat="1"/>
    <row r="45" s="134" customFormat="1"/>
    <row r="46" s="134" customFormat="1"/>
    <row r="47" s="134" customFormat="1"/>
    <row r="48" s="134" customFormat="1"/>
    <row r="49" s="134" customFormat="1"/>
    <row r="50" s="134" customFormat="1"/>
    <row r="51" s="134" customFormat="1"/>
    <row r="52" s="134" customFormat="1"/>
    <row r="53" s="134" customFormat="1"/>
    <row r="54" s="134" customFormat="1"/>
    <row r="55" s="134" customFormat="1"/>
    <row r="56" s="134" customFormat="1"/>
    <row r="57" s="134" customFormat="1"/>
    <row r="58" s="134" customFormat="1"/>
    <row r="59" s="134" customFormat="1"/>
    <row r="60" s="134" customFormat="1"/>
    <row r="61" s="134" customFormat="1"/>
    <row r="62" s="134" customFormat="1"/>
    <row r="63" s="134" customFormat="1"/>
    <row r="64" s="134" customFormat="1"/>
    <row r="65" s="134" customFormat="1"/>
    <row r="66" s="134" customFormat="1"/>
    <row r="67" s="134" customFormat="1"/>
    <row r="68" s="134" customFormat="1"/>
    <row r="69" s="134" customFormat="1"/>
    <row r="70" s="134" customFormat="1"/>
    <row r="71" s="134" customFormat="1"/>
    <row r="72" s="134" customFormat="1"/>
    <row r="73" s="134" customFormat="1"/>
    <row r="74" s="134" customFormat="1"/>
    <row r="75" s="134" customFormat="1"/>
    <row r="76" s="134" customFormat="1"/>
    <row r="77" s="134" customFormat="1"/>
    <row r="78" s="134" customFormat="1"/>
    <row r="79" s="134" customFormat="1"/>
    <row r="80" s="134" customFormat="1"/>
    <row r="81" s="134" customFormat="1"/>
    <row r="82" s="134" customFormat="1"/>
    <row r="83" s="134" customFormat="1"/>
    <row r="84" s="134" customFormat="1"/>
    <row r="85" s="134" customFormat="1"/>
    <row r="86" s="134" customFormat="1"/>
    <row r="87" s="134" customFormat="1"/>
    <row r="88" s="134" customFormat="1"/>
    <row r="89" s="134" customFormat="1"/>
    <row r="90" s="134" customFormat="1"/>
    <row r="91" s="134" customFormat="1"/>
    <row r="92" s="134" customFormat="1"/>
    <row r="93" s="134" customFormat="1"/>
    <row r="94" s="134" customFormat="1"/>
    <row r="95" s="134" customFormat="1"/>
    <row r="96" s="134" customFormat="1"/>
    <row r="97" s="134" customFormat="1"/>
    <row r="98" s="134" customFormat="1"/>
    <row r="99" s="134" customFormat="1"/>
    <row r="100" s="134" customFormat="1"/>
    <row r="101" s="134" customFormat="1"/>
    <row r="102" s="134" customFormat="1"/>
    <row r="103" s="134" customFormat="1"/>
    <row r="104" s="134" customFormat="1"/>
    <row r="105" s="134" customFormat="1"/>
    <row r="106" s="134" customFormat="1"/>
    <row r="107" s="134" customFormat="1"/>
    <row r="108" s="134" customFormat="1"/>
    <row r="109" s="134" customFormat="1"/>
    <row r="110" s="134" customFormat="1"/>
    <row r="111" s="134" customFormat="1"/>
    <row r="112" s="134" customFormat="1"/>
    <row r="113" s="134" customFormat="1"/>
    <row r="114" s="134" customFormat="1"/>
    <row r="115" s="134" customFormat="1"/>
    <row r="116" s="134" customFormat="1"/>
    <row r="117" s="134" customFormat="1"/>
    <row r="118" s="134" customFormat="1"/>
    <row r="119" s="134" customFormat="1"/>
  </sheetData>
  <mergeCells count="6">
    <mergeCell ref="A32:F32"/>
    <mergeCell ref="B2:F2"/>
    <mergeCell ref="B6:F6"/>
    <mergeCell ref="B4:F4"/>
    <mergeCell ref="B27:F27"/>
    <mergeCell ref="A31:F31"/>
  </mergeCells>
  <phoneticPr fontId="6" type="noConversion"/>
  <pageMargins left="0.43" right="0.38" top="0.52" bottom="0.17" header="0.3" footer="0.17"/>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Views>
    <sheetView workbookViewId="0">
      <selection activeCell="D6" sqref="D6:F6"/>
    </sheetView>
  </sheetViews>
  <sheetFormatPr defaultRowHeight="16.5"/>
  <cols>
    <col min="1" max="1" width="5" style="134" customWidth="1"/>
    <col min="2" max="2" width="9.25" style="134" customWidth="1"/>
    <col min="3" max="3" width="13.625" style="174" customWidth="1"/>
    <col min="4" max="4" width="14.375" style="174" customWidth="1"/>
    <col min="5" max="5" width="64.5" style="134" customWidth="1"/>
    <col min="6" max="6" width="36.75" style="175" customWidth="1"/>
    <col min="7" max="16384" width="9" style="134"/>
  </cols>
  <sheetData>
    <row r="1" spans="1:6" ht="23.25" customHeight="1">
      <c r="A1" s="1282" t="s">
        <v>741</v>
      </c>
      <c r="B1" s="1282"/>
      <c r="C1" s="1282"/>
      <c r="D1" s="1282"/>
      <c r="E1" s="1282"/>
      <c r="F1" s="1282"/>
    </row>
    <row r="2" spans="1:6" ht="12" customHeight="1">
      <c r="A2" s="156"/>
      <c r="B2" s="156"/>
      <c r="C2" s="156"/>
      <c r="D2" s="156"/>
      <c r="E2" s="156"/>
      <c r="F2" s="157"/>
    </row>
    <row r="3" spans="1:6">
      <c r="A3" s="158" t="s">
        <v>742</v>
      </c>
      <c r="B3" s="158" t="s">
        <v>743</v>
      </c>
      <c r="C3" s="158" t="s">
        <v>744</v>
      </c>
      <c r="D3" s="158" t="s">
        <v>745</v>
      </c>
      <c r="E3" s="158" t="s">
        <v>746</v>
      </c>
      <c r="F3" s="158" t="s">
        <v>747</v>
      </c>
    </row>
    <row r="4" spans="1:6" s="133" customFormat="1" ht="24">
      <c r="A4" s="159">
        <v>1</v>
      </c>
      <c r="B4" s="1273" t="s">
        <v>748</v>
      </c>
      <c r="C4" s="161" t="s">
        <v>749</v>
      </c>
      <c r="D4" s="159" t="s">
        <v>750</v>
      </c>
      <c r="E4" s="162" t="s">
        <v>751</v>
      </c>
      <c r="F4" s="163" t="s">
        <v>752</v>
      </c>
    </row>
    <row r="5" spans="1:6" ht="36">
      <c r="A5" s="1273">
        <v>2</v>
      </c>
      <c r="B5" s="1274"/>
      <c r="C5" s="1276" t="s">
        <v>753</v>
      </c>
      <c r="D5" s="159" t="s">
        <v>754</v>
      </c>
      <c r="E5" s="162" t="s">
        <v>755</v>
      </c>
      <c r="F5" s="163" t="s">
        <v>756</v>
      </c>
    </row>
    <row r="6" spans="1:6" ht="27.75" customHeight="1">
      <c r="A6" s="1275"/>
      <c r="B6" s="1274"/>
      <c r="C6" s="1278"/>
      <c r="D6" s="159" t="s">
        <v>757</v>
      </c>
      <c r="E6" s="162" t="s">
        <v>758</v>
      </c>
      <c r="F6" s="163" t="s">
        <v>759</v>
      </c>
    </row>
    <row r="7" spans="1:6" ht="26.25">
      <c r="A7" s="1273">
        <v>3</v>
      </c>
      <c r="B7" s="1274"/>
      <c r="C7" s="1276" t="s">
        <v>760</v>
      </c>
      <c r="D7" s="1273" t="s">
        <v>761</v>
      </c>
      <c r="E7" s="165" t="s">
        <v>762</v>
      </c>
      <c r="F7" s="1283" t="s">
        <v>763</v>
      </c>
    </row>
    <row r="8" spans="1:6" ht="5.25" customHeight="1">
      <c r="A8" s="1274"/>
      <c r="B8" s="1274"/>
      <c r="C8" s="1277"/>
      <c r="D8" s="1274"/>
      <c r="E8" s="166"/>
      <c r="F8" s="1280"/>
    </row>
    <row r="9" spans="1:6" ht="24" customHeight="1">
      <c r="A9" s="1274"/>
      <c r="B9" s="1274"/>
      <c r="C9" s="1277"/>
      <c r="D9" s="1274"/>
      <c r="E9" s="1284" t="s">
        <v>764</v>
      </c>
      <c r="F9" s="1280"/>
    </row>
    <row r="10" spans="1:6">
      <c r="A10" s="1274"/>
      <c r="B10" s="1274"/>
      <c r="C10" s="1277"/>
      <c r="D10" s="1274"/>
      <c r="E10" s="1285"/>
      <c r="F10" s="1281"/>
    </row>
    <row r="11" spans="1:6" ht="75.75" customHeight="1">
      <c r="A11" s="159">
        <v>4</v>
      </c>
      <c r="B11" s="1275"/>
      <c r="C11" s="161" t="s">
        <v>765</v>
      </c>
      <c r="D11" s="159" t="s">
        <v>766</v>
      </c>
      <c r="E11" s="162" t="s">
        <v>767</v>
      </c>
      <c r="F11" s="163" t="s">
        <v>768</v>
      </c>
    </row>
    <row r="12" spans="1:6" ht="28.5" customHeight="1">
      <c r="A12" s="159">
        <v>5</v>
      </c>
      <c r="B12" s="160" t="s">
        <v>769</v>
      </c>
      <c r="C12" s="161" t="s">
        <v>770</v>
      </c>
      <c r="D12" s="159" t="s">
        <v>769</v>
      </c>
      <c r="E12" s="162" t="s">
        <v>771</v>
      </c>
      <c r="F12" s="167" t="s">
        <v>772</v>
      </c>
    </row>
    <row r="13" spans="1:6" ht="24">
      <c r="A13" s="1273">
        <v>6</v>
      </c>
      <c r="B13" s="1273" t="s">
        <v>773</v>
      </c>
      <c r="C13" s="1276" t="s">
        <v>774</v>
      </c>
      <c r="D13" s="159" t="s">
        <v>775</v>
      </c>
      <c r="E13" s="162" t="s">
        <v>776</v>
      </c>
      <c r="F13" s="163" t="s">
        <v>777</v>
      </c>
    </row>
    <row r="14" spans="1:6" ht="72.75" customHeight="1">
      <c r="A14" s="1274"/>
      <c r="B14" s="1274"/>
      <c r="C14" s="1277"/>
      <c r="D14" s="160" t="s">
        <v>778</v>
      </c>
      <c r="E14" s="168" t="s">
        <v>779</v>
      </c>
      <c r="F14" s="163" t="s">
        <v>780</v>
      </c>
    </row>
    <row r="15" spans="1:6" ht="48">
      <c r="A15" s="1275"/>
      <c r="B15" s="1275"/>
      <c r="C15" s="1278"/>
      <c r="D15" s="159" t="s">
        <v>781</v>
      </c>
      <c r="E15" s="162" t="s">
        <v>782</v>
      </c>
      <c r="F15" s="163" t="s">
        <v>783</v>
      </c>
    </row>
    <row r="16" spans="1:6" ht="36">
      <c r="A16" s="1273">
        <v>7</v>
      </c>
      <c r="B16" s="1273" t="s">
        <v>784</v>
      </c>
      <c r="C16" s="1276" t="s">
        <v>785</v>
      </c>
      <c r="D16" s="159" t="s">
        <v>786</v>
      </c>
      <c r="E16" s="162" t="s">
        <v>787</v>
      </c>
      <c r="F16" s="163" t="s">
        <v>788</v>
      </c>
    </row>
    <row r="17" spans="1:6" ht="45.75" customHeight="1">
      <c r="A17" s="1275"/>
      <c r="B17" s="1274"/>
      <c r="C17" s="1278"/>
      <c r="D17" s="159" t="s">
        <v>789</v>
      </c>
      <c r="E17" s="162" t="s">
        <v>790</v>
      </c>
      <c r="F17" s="163" t="s">
        <v>791</v>
      </c>
    </row>
    <row r="18" spans="1:6" ht="39.75" customHeight="1">
      <c r="A18" s="160">
        <v>8</v>
      </c>
      <c r="B18" s="1274"/>
      <c r="C18" s="164" t="s">
        <v>792</v>
      </c>
      <c r="D18" s="160" t="s">
        <v>793</v>
      </c>
      <c r="E18" s="168" t="s">
        <v>794</v>
      </c>
      <c r="F18" s="169" t="s">
        <v>795</v>
      </c>
    </row>
    <row r="19" spans="1:6" ht="36.75" customHeight="1">
      <c r="A19" s="1273">
        <v>9</v>
      </c>
      <c r="B19" s="1274"/>
      <c r="C19" s="1276" t="s">
        <v>796</v>
      </c>
      <c r="D19" s="1273" t="s">
        <v>797</v>
      </c>
      <c r="E19" s="165" t="s">
        <v>798</v>
      </c>
      <c r="F19" s="1279" t="s">
        <v>799</v>
      </c>
    </row>
    <row r="20" spans="1:6" ht="6.75" customHeight="1">
      <c r="A20" s="1274"/>
      <c r="B20" s="1274"/>
      <c r="C20" s="1277"/>
      <c r="D20" s="1274"/>
      <c r="E20" s="166"/>
      <c r="F20" s="1280"/>
    </row>
    <row r="21" spans="1:6" ht="99.75" customHeight="1">
      <c r="A21" s="1274"/>
      <c r="B21" s="1274"/>
      <c r="C21" s="1277"/>
      <c r="D21" s="1274"/>
      <c r="E21" s="170" t="s">
        <v>800</v>
      </c>
      <c r="F21" s="1281"/>
    </row>
    <row r="22" spans="1:6" ht="27.75" customHeight="1">
      <c r="A22" s="1273">
        <v>10</v>
      </c>
      <c r="B22" s="1273" t="s">
        <v>801</v>
      </c>
      <c r="C22" s="1276" t="s">
        <v>802</v>
      </c>
      <c r="D22" s="159" t="s">
        <v>803</v>
      </c>
      <c r="E22" s="162" t="s">
        <v>804</v>
      </c>
      <c r="F22" s="163" t="s">
        <v>805</v>
      </c>
    </row>
    <row r="23" spans="1:6" ht="38.25" customHeight="1">
      <c r="A23" s="1275"/>
      <c r="B23" s="1275"/>
      <c r="C23" s="1278"/>
      <c r="D23" s="159" t="s">
        <v>806</v>
      </c>
      <c r="E23" s="162" t="s">
        <v>807</v>
      </c>
      <c r="F23" s="163" t="s">
        <v>808</v>
      </c>
    </row>
    <row r="24" spans="1:6" ht="39.75" customHeight="1">
      <c r="A24" s="1273">
        <v>11</v>
      </c>
      <c r="B24" s="1273" t="s">
        <v>809</v>
      </c>
      <c r="C24" s="1276" t="s">
        <v>810</v>
      </c>
      <c r="D24" s="160" t="s">
        <v>811</v>
      </c>
      <c r="E24" s="168" t="s">
        <v>812</v>
      </c>
      <c r="F24" s="163" t="s">
        <v>813</v>
      </c>
    </row>
    <row r="25" spans="1:6" ht="27.75" customHeight="1">
      <c r="A25" s="1274"/>
      <c r="B25" s="1274"/>
      <c r="C25" s="1277"/>
      <c r="D25" s="159" t="s">
        <v>814</v>
      </c>
      <c r="E25" s="162" t="s">
        <v>815</v>
      </c>
      <c r="F25" s="163" t="s">
        <v>816</v>
      </c>
    </row>
    <row r="26" spans="1:6" ht="39" customHeight="1">
      <c r="A26" s="1275"/>
      <c r="B26" s="1274"/>
      <c r="C26" s="1278"/>
      <c r="D26" s="159" t="s">
        <v>817</v>
      </c>
      <c r="E26" s="162" t="s">
        <v>818</v>
      </c>
      <c r="F26" s="163" t="s">
        <v>819</v>
      </c>
    </row>
    <row r="27" spans="1:6" ht="41.25" customHeight="1">
      <c r="A27" s="160">
        <v>12</v>
      </c>
      <c r="B27" s="1274"/>
      <c r="C27" s="164" t="s">
        <v>820</v>
      </c>
      <c r="D27" s="160" t="s">
        <v>821</v>
      </c>
      <c r="E27" s="165" t="s">
        <v>822</v>
      </c>
      <c r="F27" s="163" t="s">
        <v>823</v>
      </c>
    </row>
    <row r="28" spans="1:6" ht="36">
      <c r="A28" s="1273">
        <v>13</v>
      </c>
      <c r="B28" s="1273" t="s">
        <v>824</v>
      </c>
      <c r="C28" s="1276" t="s">
        <v>825</v>
      </c>
      <c r="D28" s="159" t="s">
        <v>826</v>
      </c>
      <c r="E28" s="171" t="s">
        <v>827</v>
      </c>
      <c r="F28" s="163" t="s">
        <v>828</v>
      </c>
    </row>
    <row r="29" spans="1:6" ht="27" customHeight="1">
      <c r="A29" s="1274"/>
      <c r="B29" s="1274"/>
      <c r="C29" s="1277"/>
      <c r="D29" s="159" t="s">
        <v>829</v>
      </c>
      <c r="E29" s="171" t="s">
        <v>830</v>
      </c>
      <c r="F29" s="163" t="s">
        <v>831</v>
      </c>
    </row>
    <row r="30" spans="1:6" ht="36">
      <c r="A30" s="1275"/>
      <c r="B30" s="1275"/>
      <c r="C30" s="1278"/>
      <c r="D30" s="159" t="s">
        <v>832</v>
      </c>
      <c r="E30" s="171" t="s">
        <v>833</v>
      </c>
      <c r="F30" s="163" t="s">
        <v>834</v>
      </c>
    </row>
    <row r="31" spans="1:6" ht="65.25" customHeight="1">
      <c r="A31" s="160">
        <v>14</v>
      </c>
      <c r="B31" s="1273" t="s">
        <v>835</v>
      </c>
      <c r="C31" s="164" t="s">
        <v>836</v>
      </c>
      <c r="D31" s="160" t="s">
        <v>835</v>
      </c>
      <c r="E31" s="165" t="s">
        <v>837</v>
      </c>
      <c r="F31" s="163" t="s">
        <v>838</v>
      </c>
    </row>
    <row r="32" spans="1:6" ht="29.25" customHeight="1">
      <c r="A32" s="159">
        <v>15</v>
      </c>
      <c r="B32" s="1274"/>
      <c r="C32" s="161" t="s">
        <v>839</v>
      </c>
      <c r="D32" s="159" t="s">
        <v>840</v>
      </c>
      <c r="E32" s="171" t="s">
        <v>841</v>
      </c>
      <c r="F32" s="172" t="s">
        <v>842</v>
      </c>
    </row>
    <row r="33" spans="1:6" ht="48">
      <c r="A33" s="159">
        <v>16</v>
      </c>
      <c r="B33" s="1274"/>
      <c r="C33" s="161" t="s">
        <v>843</v>
      </c>
      <c r="D33" s="159" t="s">
        <v>843</v>
      </c>
      <c r="E33" s="171" t="s">
        <v>844</v>
      </c>
      <c r="F33" s="173" t="s">
        <v>845</v>
      </c>
    </row>
    <row r="34" spans="1:6" ht="40.5" customHeight="1">
      <c r="A34" s="1273">
        <v>17</v>
      </c>
      <c r="B34" s="1273" t="s">
        <v>846</v>
      </c>
      <c r="C34" s="1276" t="s">
        <v>847</v>
      </c>
      <c r="D34" s="159" t="s">
        <v>848</v>
      </c>
      <c r="E34" s="171" t="s">
        <v>849</v>
      </c>
      <c r="F34" s="172" t="s">
        <v>850</v>
      </c>
    </row>
    <row r="35" spans="1:6" ht="52.5" customHeight="1">
      <c r="A35" s="1275"/>
      <c r="B35" s="1275"/>
      <c r="C35" s="1278"/>
      <c r="D35" s="159" t="s">
        <v>851</v>
      </c>
      <c r="E35" s="171" t="s">
        <v>852</v>
      </c>
      <c r="F35" s="172" t="s">
        <v>853</v>
      </c>
    </row>
  </sheetData>
  <mergeCells count="32">
    <mergeCell ref="A1:F1"/>
    <mergeCell ref="B4:B11"/>
    <mergeCell ref="A5:A6"/>
    <mergeCell ref="C5:C6"/>
    <mergeCell ref="A7:A10"/>
    <mergeCell ref="C7:C10"/>
    <mergeCell ref="D7:D10"/>
    <mergeCell ref="F7:F10"/>
    <mergeCell ref="E9:E10"/>
    <mergeCell ref="A24:A26"/>
    <mergeCell ref="B24:B27"/>
    <mergeCell ref="C24:C26"/>
    <mergeCell ref="A13:A15"/>
    <mergeCell ref="B13:B15"/>
    <mergeCell ref="C13:C15"/>
    <mergeCell ref="A16:A17"/>
    <mergeCell ref="B16:B21"/>
    <mergeCell ref="C16:C17"/>
    <mergeCell ref="A19:A21"/>
    <mergeCell ref="C19:C21"/>
    <mergeCell ref="D19:D21"/>
    <mergeCell ref="F19:F21"/>
    <mergeCell ref="A22:A23"/>
    <mergeCell ref="B22:B23"/>
    <mergeCell ref="C22:C23"/>
    <mergeCell ref="A28:A30"/>
    <mergeCell ref="B28:B30"/>
    <mergeCell ref="C28:C30"/>
    <mergeCell ref="B31:B33"/>
    <mergeCell ref="A34:A35"/>
    <mergeCell ref="B34:B35"/>
    <mergeCell ref="C34:C35"/>
  </mergeCells>
  <phoneticPr fontId="6" type="noConversion"/>
  <pageMargins left="0.27559055118110237" right="0.23622047244094491" top="0.55118110236220474" bottom="0.31496062992125984" header="0.31496062992125984" footer="0.31496062992125984"/>
  <pageSetup paperSize="9" scale="9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9"/>
  <sheetViews>
    <sheetView view="pageBreakPreview" zoomScaleNormal="100" zoomScaleSheetLayoutView="100" workbookViewId="0">
      <selection activeCell="CT39" sqref="CT39"/>
    </sheetView>
  </sheetViews>
  <sheetFormatPr defaultColWidth="1.625" defaultRowHeight="15" customHeight="1"/>
  <cols>
    <col min="1" max="16384" width="1.625" style="355"/>
  </cols>
  <sheetData>
    <row r="1" spans="1:75" ht="15" customHeight="1">
      <c r="A1" s="1344" t="s">
        <v>2613</v>
      </c>
      <c r="B1" s="1345"/>
      <c r="C1" s="1345"/>
      <c r="D1" s="1345"/>
      <c r="E1" s="1345"/>
      <c r="F1" s="1345"/>
      <c r="G1" s="1345"/>
      <c r="H1" s="1345"/>
      <c r="I1" s="1345"/>
      <c r="J1" s="1345"/>
      <c r="K1" s="1345"/>
      <c r="L1" s="1345"/>
      <c r="M1" s="1345"/>
      <c r="N1" s="1345"/>
      <c r="O1" s="1345"/>
      <c r="P1" s="1345"/>
      <c r="Q1" s="1345"/>
      <c r="R1" s="1345"/>
      <c r="S1" s="1345"/>
      <c r="T1" s="1345"/>
      <c r="U1" s="1345"/>
      <c r="V1" s="1345"/>
      <c r="W1" s="1345"/>
      <c r="X1" s="1345"/>
      <c r="Y1" s="1345"/>
      <c r="Z1" s="1345"/>
      <c r="AA1" s="1345"/>
      <c r="AB1" s="1345"/>
      <c r="AC1" s="1345"/>
      <c r="AD1" s="1345"/>
      <c r="AE1" s="1345"/>
      <c r="AF1" s="1345"/>
      <c r="AG1" s="1345"/>
      <c r="AH1" s="1345"/>
      <c r="AI1" s="1345"/>
      <c r="AJ1" s="1345"/>
      <c r="AK1" s="1345"/>
      <c r="AL1" s="1345"/>
      <c r="AM1" s="1345"/>
      <c r="AN1" s="1345"/>
      <c r="AO1" s="1345"/>
      <c r="AP1" s="1345"/>
      <c r="AQ1" s="1345"/>
      <c r="AR1" s="1345"/>
      <c r="AS1" s="1345"/>
      <c r="AT1" s="1345"/>
      <c r="AU1" s="1345"/>
      <c r="AV1" s="1345"/>
      <c r="AW1" s="1345"/>
      <c r="AX1" s="1345"/>
      <c r="AY1" s="1345"/>
      <c r="AZ1" s="1345"/>
      <c r="BA1" s="1345"/>
      <c r="BB1" s="1345"/>
      <c r="BC1" s="1345"/>
      <c r="BD1" s="1345"/>
      <c r="BE1" s="1345"/>
      <c r="BF1" s="1345"/>
      <c r="BG1" s="1345"/>
      <c r="BH1" s="1345"/>
      <c r="BI1" s="1345"/>
      <c r="BJ1" s="1345"/>
      <c r="BK1" s="1345"/>
      <c r="BL1" s="1345"/>
      <c r="BM1" s="1345"/>
      <c r="BN1" s="1345"/>
      <c r="BO1" s="1345"/>
      <c r="BP1" s="1345"/>
      <c r="BQ1" s="1345"/>
      <c r="BR1" s="1345"/>
      <c r="BS1" s="1345"/>
      <c r="BT1" s="1345"/>
      <c r="BU1" s="1345"/>
      <c r="BV1" s="1345"/>
      <c r="BW1" s="1346"/>
    </row>
    <row r="2" spans="1:75" ht="15" customHeight="1">
      <c r="A2" s="1347"/>
      <c r="B2" s="1348"/>
      <c r="C2" s="1348"/>
      <c r="D2" s="1348"/>
      <c r="E2" s="1348"/>
      <c r="F2" s="1348"/>
      <c r="G2" s="1348"/>
      <c r="H2" s="1348"/>
      <c r="I2" s="1348"/>
      <c r="J2" s="1348"/>
      <c r="K2" s="1348"/>
      <c r="L2" s="1348"/>
      <c r="M2" s="1348"/>
      <c r="N2" s="1348"/>
      <c r="O2" s="1348"/>
      <c r="P2" s="1348"/>
      <c r="Q2" s="1348"/>
      <c r="R2" s="1348"/>
      <c r="S2" s="1348"/>
      <c r="T2" s="1348"/>
      <c r="U2" s="1348"/>
      <c r="V2" s="1348"/>
      <c r="W2" s="1348"/>
      <c r="X2" s="1348"/>
      <c r="Y2" s="1348"/>
      <c r="Z2" s="1348"/>
      <c r="AA2" s="1348"/>
      <c r="AB2" s="1348"/>
      <c r="AC2" s="1348"/>
      <c r="AD2" s="1348"/>
      <c r="AE2" s="1348"/>
      <c r="AF2" s="1348"/>
      <c r="AG2" s="1348"/>
      <c r="AH2" s="1348"/>
      <c r="AI2" s="1348"/>
      <c r="AJ2" s="1348"/>
      <c r="AK2" s="1348"/>
      <c r="AL2" s="1348"/>
      <c r="AM2" s="1348"/>
      <c r="AN2" s="1348"/>
      <c r="AO2" s="1348"/>
      <c r="AP2" s="1348"/>
      <c r="AQ2" s="1348"/>
      <c r="AR2" s="1348"/>
      <c r="AS2" s="1348"/>
      <c r="AT2" s="1348"/>
      <c r="AU2" s="1348"/>
      <c r="AV2" s="1348"/>
      <c r="AW2" s="1348"/>
      <c r="AX2" s="1348"/>
      <c r="AY2" s="1348"/>
      <c r="AZ2" s="1348"/>
      <c r="BA2" s="1348"/>
      <c r="BB2" s="1348"/>
      <c r="BC2" s="1348"/>
      <c r="BD2" s="1348"/>
      <c r="BE2" s="1348"/>
      <c r="BF2" s="1348"/>
      <c r="BG2" s="1348"/>
      <c r="BH2" s="1348"/>
      <c r="BI2" s="1348"/>
      <c r="BJ2" s="1348"/>
      <c r="BK2" s="1348"/>
      <c r="BL2" s="1348"/>
      <c r="BM2" s="1348"/>
      <c r="BN2" s="1348"/>
      <c r="BO2" s="1348"/>
      <c r="BP2" s="1348"/>
      <c r="BQ2" s="1348"/>
      <c r="BR2" s="1348"/>
      <c r="BS2" s="1348"/>
      <c r="BT2" s="1348"/>
      <c r="BU2" s="1348"/>
      <c r="BV2" s="1348"/>
      <c r="BW2" s="1349"/>
    </row>
    <row r="3" spans="1:75" ht="15" customHeight="1">
      <c r="A3" s="415"/>
      <c r="B3" s="416"/>
      <c r="C3" s="416"/>
      <c r="D3" s="416"/>
      <c r="E3" s="416"/>
      <c r="F3" s="416"/>
      <c r="G3" s="416"/>
      <c r="H3" s="416"/>
      <c r="I3" s="416"/>
      <c r="J3" s="416"/>
      <c r="K3" s="416"/>
      <c r="L3" s="416"/>
      <c r="M3" s="416"/>
      <c r="N3" s="416"/>
      <c r="O3" s="416"/>
      <c r="P3" s="416"/>
      <c r="Q3" s="417"/>
      <c r="R3" s="417"/>
      <c r="S3" s="417"/>
      <c r="T3" s="417"/>
      <c r="U3" s="417"/>
      <c r="V3" s="417"/>
      <c r="W3" s="417"/>
      <c r="X3" s="417"/>
      <c r="Y3" s="417"/>
      <c r="Z3" s="417"/>
      <c r="AA3" s="417"/>
      <c r="AB3" s="417"/>
      <c r="AC3" s="417"/>
      <c r="AD3" s="417"/>
      <c r="AE3" s="417"/>
      <c r="AF3" s="417"/>
      <c r="AG3" s="417"/>
      <c r="AH3" s="417"/>
      <c r="AI3" s="416"/>
      <c r="AJ3" s="418"/>
      <c r="AK3" s="419"/>
      <c r="AL3" s="420"/>
      <c r="AM3" s="420"/>
      <c r="AN3" s="420"/>
      <c r="AO3" s="420"/>
      <c r="AP3" s="420"/>
      <c r="AQ3" s="420"/>
      <c r="AR3" s="417"/>
      <c r="AS3" s="417"/>
      <c r="AT3" s="417"/>
      <c r="AU3" s="417"/>
      <c r="AV3" s="417"/>
      <c r="AW3" s="417"/>
      <c r="AX3" s="420"/>
      <c r="AY3" s="420"/>
      <c r="AZ3" s="420"/>
      <c r="BA3" s="420"/>
      <c r="BB3" s="420"/>
      <c r="BC3" s="420"/>
      <c r="BD3" s="420"/>
      <c r="BE3" s="417"/>
      <c r="BF3" s="417"/>
      <c r="BG3" s="417"/>
      <c r="BH3" s="417"/>
      <c r="BI3" s="417"/>
      <c r="BJ3" s="417"/>
      <c r="BK3" s="420"/>
      <c r="BL3" s="420"/>
      <c r="BM3" s="420"/>
      <c r="BN3" s="419"/>
      <c r="BO3" s="416"/>
      <c r="BP3" s="416"/>
      <c r="BQ3" s="416"/>
      <c r="BR3" s="416"/>
      <c r="BS3" s="416"/>
      <c r="BT3" s="416"/>
      <c r="BU3" s="416"/>
      <c r="BV3" s="416"/>
      <c r="BW3" s="421"/>
    </row>
    <row r="4" spans="1:75" ht="15" customHeight="1">
      <c r="A4" s="422"/>
      <c r="B4" s="417" t="s">
        <v>2614</v>
      </c>
      <c r="C4" s="417"/>
      <c r="D4" s="417"/>
      <c r="E4" s="417"/>
      <c r="F4" s="417"/>
      <c r="G4" s="417"/>
      <c r="H4" s="417"/>
      <c r="I4" s="417"/>
      <c r="J4" s="417"/>
      <c r="K4" s="417"/>
      <c r="L4" s="417"/>
      <c r="M4" s="417"/>
      <c r="N4" s="417"/>
      <c r="O4" s="417"/>
      <c r="P4" s="417"/>
      <c r="Q4" s="417"/>
      <c r="R4" s="417"/>
      <c r="S4" s="417"/>
      <c r="T4" s="417"/>
      <c r="U4" s="417"/>
      <c r="V4" s="417"/>
      <c r="W4" s="417"/>
      <c r="X4" s="417"/>
      <c r="Y4" s="417"/>
      <c r="Z4" s="417"/>
      <c r="AA4" s="417"/>
      <c r="AB4" s="417"/>
      <c r="AC4" s="417"/>
      <c r="AD4" s="417"/>
      <c r="AE4" s="417"/>
      <c r="AF4" s="417"/>
      <c r="AG4" s="417"/>
      <c r="AH4" s="423"/>
      <c r="AI4" s="417"/>
      <c r="AJ4" s="424"/>
      <c r="AK4" s="423"/>
      <c r="AL4" s="417" t="s">
        <v>2615</v>
      </c>
      <c r="AM4" s="417"/>
      <c r="AN4" s="417"/>
      <c r="AO4" s="417"/>
      <c r="AP4" s="417"/>
      <c r="AQ4" s="417"/>
      <c r="AR4" s="417"/>
      <c r="AS4" s="417"/>
      <c r="AT4" s="417"/>
      <c r="AU4" s="417"/>
      <c r="AV4" s="417"/>
      <c r="AW4" s="417"/>
      <c r="AX4" s="417"/>
      <c r="AY4" s="417"/>
      <c r="AZ4" s="417"/>
      <c r="BA4" s="417"/>
      <c r="BB4" s="417"/>
      <c r="BC4" s="417"/>
      <c r="BD4" s="417"/>
      <c r="BE4" s="420"/>
      <c r="BF4" s="420"/>
      <c r="BG4" s="420"/>
      <c r="BH4" s="420"/>
      <c r="BI4" s="420"/>
      <c r="BJ4" s="420"/>
      <c r="BK4" s="420"/>
      <c r="BL4" s="417"/>
      <c r="BM4" s="417"/>
      <c r="BN4" s="417"/>
      <c r="BO4" s="417"/>
      <c r="BP4" s="417"/>
      <c r="BQ4" s="417"/>
      <c r="BR4" s="423"/>
      <c r="BS4" s="423"/>
      <c r="BT4" s="417"/>
      <c r="BU4" s="417"/>
      <c r="BV4" s="417"/>
      <c r="BW4" s="425"/>
    </row>
    <row r="5" spans="1:75" ht="15" customHeight="1">
      <c r="A5" s="422"/>
      <c r="B5" s="417"/>
      <c r="C5" s="417"/>
      <c r="D5" s="417"/>
      <c r="E5" s="417"/>
      <c r="F5" s="417"/>
      <c r="G5" s="417"/>
      <c r="H5" s="417"/>
      <c r="I5" s="417"/>
      <c r="J5" s="417"/>
      <c r="K5" s="417"/>
      <c r="L5" s="417"/>
      <c r="M5" s="417"/>
      <c r="N5" s="417"/>
      <c r="O5" s="417"/>
      <c r="P5" s="417"/>
      <c r="Q5" s="417"/>
      <c r="R5" s="417"/>
      <c r="S5" s="417"/>
      <c r="T5" s="417"/>
      <c r="U5" s="417"/>
      <c r="V5" s="417"/>
      <c r="W5" s="417"/>
      <c r="X5" s="417"/>
      <c r="Y5" s="417"/>
      <c r="Z5" s="417"/>
      <c r="AA5" s="417"/>
      <c r="AB5" s="417"/>
      <c r="AC5" s="417"/>
      <c r="AD5" s="417"/>
      <c r="AE5" s="417"/>
      <c r="AF5" s="417"/>
      <c r="AG5" s="417"/>
      <c r="AH5" s="423"/>
      <c r="AI5" s="417"/>
      <c r="AJ5" s="424"/>
      <c r="AK5" s="423"/>
      <c r="AL5" s="417"/>
      <c r="AM5" s="417"/>
      <c r="AN5" s="417"/>
      <c r="AO5" s="417"/>
      <c r="AP5" s="417"/>
      <c r="AQ5" s="417"/>
      <c r="AR5" s="417"/>
      <c r="AS5" s="417"/>
      <c r="AT5" s="417"/>
      <c r="AU5" s="417"/>
      <c r="AV5" s="417"/>
      <c r="AW5" s="417"/>
      <c r="AX5" s="417"/>
      <c r="AY5" s="417"/>
      <c r="AZ5" s="417"/>
      <c r="BA5" s="417"/>
      <c r="BB5" s="417"/>
      <c r="BC5" s="417"/>
      <c r="BD5" s="417"/>
      <c r="BE5" s="420"/>
      <c r="BF5" s="420"/>
      <c r="BG5" s="420"/>
      <c r="BH5" s="420"/>
      <c r="BI5" s="420"/>
      <c r="BJ5" s="420"/>
      <c r="BK5" s="420"/>
      <c r="BL5" s="417"/>
      <c r="BM5" s="417"/>
      <c r="BN5" s="417"/>
      <c r="BO5" s="417"/>
      <c r="BP5" s="417"/>
      <c r="BQ5" s="417"/>
      <c r="BR5" s="423"/>
      <c r="BS5" s="423"/>
      <c r="BT5" s="417"/>
      <c r="BU5" s="417"/>
      <c r="BV5" s="417"/>
      <c r="BW5" s="425"/>
    </row>
    <row r="6" spans="1:75" ht="15" customHeight="1">
      <c r="A6" s="422"/>
      <c r="B6" s="417"/>
      <c r="C6" s="1446" t="s">
        <v>2616</v>
      </c>
      <c r="D6" s="1437"/>
      <c r="E6" s="1437"/>
      <c r="F6" s="1437"/>
      <c r="G6" s="1437"/>
      <c r="H6" s="1437"/>
      <c r="I6" s="1437"/>
      <c r="J6" s="1437"/>
      <c r="K6" s="1437"/>
      <c r="L6" s="1437"/>
      <c r="M6" s="1437"/>
      <c r="N6" s="1437"/>
      <c r="O6" s="1437"/>
      <c r="P6" s="1437"/>
      <c r="Q6" s="1437"/>
      <c r="R6" s="1437"/>
      <c r="S6" s="1437"/>
      <c r="T6" s="1437"/>
      <c r="U6" s="1437"/>
      <c r="V6" s="1437" t="s">
        <v>2617</v>
      </c>
      <c r="W6" s="1437"/>
      <c r="X6" s="1437"/>
      <c r="Y6" s="1437"/>
      <c r="Z6" s="1437"/>
      <c r="AA6" s="1437"/>
      <c r="AB6" s="1437"/>
      <c r="AC6" s="1437" t="s">
        <v>2480</v>
      </c>
      <c r="AD6" s="1437"/>
      <c r="AE6" s="1437"/>
      <c r="AF6" s="1437"/>
      <c r="AG6" s="1447"/>
      <c r="AH6" s="423"/>
      <c r="AI6" s="417"/>
      <c r="AJ6" s="424"/>
      <c r="AK6" s="423"/>
      <c r="AL6" s="417"/>
      <c r="AM6" s="1434" t="s">
        <v>2497</v>
      </c>
      <c r="AN6" s="1435"/>
      <c r="AO6" s="1435"/>
      <c r="AP6" s="1435"/>
      <c r="AQ6" s="1435"/>
      <c r="AR6" s="1435"/>
      <c r="AS6" s="1435"/>
      <c r="AT6" s="1435"/>
      <c r="AU6" s="1435"/>
      <c r="AV6" s="1435"/>
      <c r="AW6" s="1436"/>
      <c r="AX6" s="1437" t="s">
        <v>2617</v>
      </c>
      <c r="AY6" s="1437"/>
      <c r="AZ6" s="1437"/>
      <c r="BA6" s="1437"/>
      <c r="BB6" s="1437"/>
      <c r="BC6" s="1437"/>
      <c r="BD6" s="1437"/>
      <c r="BE6" s="1438" t="s">
        <v>2618</v>
      </c>
      <c r="BF6" s="1438"/>
      <c r="BG6" s="1438"/>
      <c r="BH6" s="1438"/>
      <c r="BI6" s="1438"/>
      <c r="BJ6" s="1438"/>
      <c r="BK6" s="1438"/>
      <c r="BL6" s="1438"/>
      <c r="BM6" s="1438"/>
      <c r="BN6" s="1438"/>
      <c r="BO6" s="1438"/>
      <c r="BP6" s="1438"/>
      <c r="BQ6" s="1439"/>
      <c r="BR6" s="423"/>
      <c r="BS6" s="423"/>
      <c r="BT6" s="417"/>
      <c r="BU6" s="417"/>
      <c r="BV6" s="417"/>
      <c r="BW6" s="425"/>
    </row>
    <row r="7" spans="1:75" ht="15" customHeight="1">
      <c r="A7" s="422"/>
      <c r="B7" s="417"/>
      <c r="C7" s="1409" t="s">
        <v>2619</v>
      </c>
      <c r="D7" s="1410"/>
      <c r="E7" s="1410"/>
      <c r="F7" s="1410"/>
      <c r="G7" s="1410"/>
      <c r="H7" s="1410"/>
      <c r="I7" s="1410"/>
      <c r="J7" s="1410" t="s">
        <v>2620</v>
      </c>
      <c r="K7" s="1410"/>
      <c r="L7" s="1410"/>
      <c r="M7" s="1410"/>
      <c r="N7" s="1410"/>
      <c r="O7" s="1410"/>
      <c r="P7" s="1410"/>
      <c r="Q7" s="1410"/>
      <c r="R7" s="1410"/>
      <c r="S7" s="1410"/>
      <c r="T7" s="1410"/>
      <c r="U7" s="1410"/>
      <c r="V7" s="1443">
        <v>410306</v>
      </c>
      <c r="W7" s="1444"/>
      <c r="X7" s="1444"/>
      <c r="Y7" s="1444"/>
      <c r="Z7" s="1444"/>
      <c r="AA7" s="1444"/>
      <c r="AB7" s="1445"/>
      <c r="AC7" s="1424"/>
      <c r="AD7" s="1424"/>
      <c r="AE7" s="1424"/>
      <c r="AF7" s="1424"/>
      <c r="AG7" s="1425"/>
      <c r="AH7" s="423"/>
      <c r="AI7" s="423"/>
      <c r="AJ7" s="424"/>
      <c r="AK7" s="423"/>
      <c r="AL7" s="417"/>
      <c r="AM7" s="1426" t="s">
        <v>2621</v>
      </c>
      <c r="AN7" s="1427"/>
      <c r="AO7" s="1427"/>
      <c r="AP7" s="1427"/>
      <c r="AQ7" s="1427"/>
      <c r="AR7" s="1427"/>
      <c r="AS7" s="1427"/>
      <c r="AT7" s="1427"/>
      <c r="AU7" s="1427"/>
      <c r="AV7" s="1427"/>
      <c r="AW7" s="1428"/>
      <c r="AX7" s="1429">
        <v>165545</v>
      </c>
      <c r="AY7" s="1429"/>
      <c r="AZ7" s="1429"/>
      <c r="BA7" s="1429"/>
      <c r="BB7" s="1429"/>
      <c r="BC7" s="1429"/>
      <c r="BD7" s="1429"/>
      <c r="BE7" s="1429" t="s">
        <v>2622</v>
      </c>
      <c r="BF7" s="1429"/>
      <c r="BG7" s="1429"/>
      <c r="BH7" s="1429"/>
      <c r="BI7" s="1429"/>
      <c r="BJ7" s="1429"/>
      <c r="BK7" s="1429"/>
      <c r="BL7" s="1429"/>
      <c r="BM7" s="1429"/>
      <c r="BN7" s="1429"/>
      <c r="BO7" s="1429"/>
      <c r="BP7" s="1429"/>
      <c r="BQ7" s="1430"/>
      <c r="BR7" s="423"/>
      <c r="BS7" s="423"/>
      <c r="BT7" s="417"/>
      <c r="BU7" s="417"/>
      <c r="BV7" s="417"/>
      <c r="BW7" s="425"/>
    </row>
    <row r="8" spans="1:75" ht="15" customHeight="1">
      <c r="A8" s="422"/>
      <c r="B8" s="417"/>
      <c r="C8" s="1411"/>
      <c r="D8" s="1412"/>
      <c r="E8" s="1412"/>
      <c r="F8" s="1412"/>
      <c r="G8" s="1412"/>
      <c r="H8" s="1412"/>
      <c r="I8" s="1412"/>
      <c r="J8" s="1412" t="s">
        <v>2623</v>
      </c>
      <c r="K8" s="1412"/>
      <c r="L8" s="1412"/>
      <c r="M8" s="1412"/>
      <c r="N8" s="1412"/>
      <c r="O8" s="1412"/>
      <c r="P8" s="1412"/>
      <c r="Q8" s="1412"/>
      <c r="R8" s="1412"/>
      <c r="S8" s="1412"/>
      <c r="T8" s="1412"/>
      <c r="U8" s="1412"/>
      <c r="V8" s="1440">
        <v>302847</v>
      </c>
      <c r="W8" s="1441"/>
      <c r="X8" s="1441"/>
      <c r="Y8" s="1441"/>
      <c r="Z8" s="1441"/>
      <c r="AA8" s="1441"/>
      <c r="AB8" s="1442"/>
      <c r="AC8" s="1416"/>
      <c r="AD8" s="1416"/>
      <c r="AE8" s="1416"/>
      <c r="AF8" s="1416"/>
      <c r="AG8" s="1417"/>
      <c r="AH8" s="423"/>
      <c r="AI8" s="423"/>
      <c r="AJ8" s="424"/>
      <c r="AK8" s="423"/>
      <c r="AL8" s="423"/>
      <c r="AM8" s="423"/>
      <c r="AN8" s="423"/>
      <c r="AO8" s="423"/>
      <c r="AP8" s="423"/>
      <c r="AQ8" s="423"/>
      <c r="AR8" s="423"/>
      <c r="AS8" s="423"/>
      <c r="AT8" s="423"/>
      <c r="AU8" s="423"/>
      <c r="AV8" s="423"/>
      <c r="AW8" s="423"/>
      <c r="AX8" s="423"/>
      <c r="AY8" s="423"/>
      <c r="AZ8" s="423"/>
      <c r="BA8" s="423"/>
      <c r="BB8" s="423"/>
      <c r="BC8" s="423"/>
      <c r="BD8" s="417"/>
      <c r="BE8" s="417"/>
      <c r="BF8" s="417"/>
      <c r="BG8" s="417"/>
      <c r="BH8" s="417"/>
      <c r="BI8" s="417"/>
      <c r="BJ8" s="417"/>
      <c r="BK8" s="417"/>
      <c r="BL8" s="417"/>
      <c r="BM8" s="420"/>
      <c r="BN8" s="420"/>
      <c r="BO8" s="420"/>
      <c r="BP8" s="420"/>
      <c r="BQ8" s="417"/>
      <c r="BR8" s="417"/>
      <c r="BS8" s="417"/>
      <c r="BT8" s="417"/>
      <c r="BU8" s="417"/>
      <c r="BV8" s="417"/>
      <c r="BW8" s="425"/>
    </row>
    <row r="9" spans="1:75" ht="15" customHeight="1">
      <c r="A9" s="422"/>
      <c r="B9" s="417"/>
      <c r="C9" s="1411"/>
      <c r="D9" s="1412"/>
      <c r="E9" s="1412"/>
      <c r="F9" s="1412"/>
      <c r="G9" s="1412"/>
      <c r="H9" s="1412"/>
      <c r="I9" s="1412"/>
      <c r="J9" s="1412" t="s">
        <v>2624</v>
      </c>
      <c r="K9" s="1412"/>
      <c r="L9" s="1412"/>
      <c r="M9" s="1412"/>
      <c r="N9" s="1412"/>
      <c r="O9" s="1412"/>
      <c r="P9" s="1412"/>
      <c r="Q9" s="1412"/>
      <c r="R9" s="1412"/>
      <c r="S9" s="1412"/>
      <c r="T9" s="1412"/>
      <c r="U9" s="1412"/>
      <c r="V9" s="1440">
        <v>269088</v>
      </c>
      <c r="W9" s="1441"/>
      <c r="X9" s="1441"/>
      <c r="Y9" s="1441"/>
      <c r="Z9" s="1441"/>
      <c r="AA9" s="1441"/>
      <c r="AB9" s="1442"/>
      <c r="AC9" s="1416"/>
      <c r="AD9" s="1416"/>
      <c r="AE9" s="1416"/>
      <c r="AF9" s="1416"/>
      <c r="AG9" s="1417"/>
      <c r="AH9" s="423"/>
      <c r="AI9" s="423"/>
      <c r="AJ9" s="424"/>
      <c r="AK9" s="423"/>
      <c r="AL9" s="417" t="s">
        <v>2625</v>
      </c>
      <c r="AM9" s="417"/>
      <c r="AN9" s="417"/>
      <c r="AO9" s="417"/>
      <c r="AP9" s="417"/>
      <c r="AQ9" s="417"/>
      <c r="AR9" s="417"/>
      <c r="AS9" s="417"/>
      <c r="AT9" s="417"/>
      <c r="AU9" s="417"/>
      <c r="AV9" s="417"/>
      <c r="AW9" s="417"/>
      <c r="AX9" s="417"/>
      <c r="AY9" s="417"/>
      <c r="AZ9" s="417"/>
      <c r="BA9" s="417"/>
      <c r="BB9" s="417"/>
      <c r="BC9" s="417"/>
      <c r="BD9" s="417"/>
      <c r="BE9" s="417"/>
      <c r="BF9" s="417"/>
      <c r="BG9" s="417"/>
      <c r="BH9" s="417"/>
      <c r="BI9" s="417"/>
      <c r="BJ9" s="417"/>
      <c r="BK9" s="417"/>
      <c r="BL9" s="417"/>
      <c r="BM9" s="417"/>
      <c r="BN9" s="417"/>
      <c r="BO9" s="417"/>
      <c r="BP9" s="417"/>
      <c r="BQ9" s="417"/>
      <c r="BR9" s="417"/>
      <c r="BS9" s="417"/>
      <c r="BT9" s="417"/>
      <c r="BU9" s="417"/>
      <c r="BV9" s="417"/>
      <c r="BW9" s="425"/>
    </row>
    <row r="10" spans="1:75" ht="15" customHeight="1">
      <c r="A10" s="422"/>
      <c r="B10" s="417"/>
      <c r="C10" s="1411"/>
      <c r="D10" s="1412"/>
      <c r="E10" s="1412"/>
      <c r="F10" s="1412"/>
      <c r="G10" s="1412"/>
      <c r="H10" s="1412"/>
      <c r="I10" s="1412"/>
      <c r="J10" s="1412" t="s">
        <v>2626</v>
      </c>
      <c r="K10" s="1412"/>
      <c r="L10" s="1412"/>
      <c r="M10" s="1412"/>
      <c r="N10" s="1412"/>
      <c r="O10" s="1412"/>
      <c r="P10" s="1412"/>
      <c r="Q10" s="1412"/>
      <c r="R10" s="1412"/>
      <c r="S10" s="1412"/>
      <c r="T10" s="1412"/>
      <c r="U10" s="1412"/>
      <c r="V10" s="1440">
        <v>234406</v>
      </c>
      <c r="W10" s="1441"/>
      <c r="X10" s="1441"/>
      <c r="Y10" s="1441"/>
      <c r="Z10" s="1441"/>
      <c r="AA10" s="1441"/>
      <c r="AB10" s="1442"/>
      <c r="AC10" s="1416"/>
      <c r="AD10" s="1416"/>
      <c r="AE10" s="1416"/>
      <c r="AF10" s="1416"/>
      <c r="AG10" s="1417"/>
      <c r="AH10" s="423"/>
      <c r="AI10" s="423"/>
      <c r="AJ10" s="424"/>
      <c r="AK10" s="423"/>
      <c r="AL10" s="417"/>
      <c r="AM10" s="417"/>
      <c r="AN10" s="417"/>
      <c r="AO10" s="417"/>
      <c r="AP10" s="417"/>
      <c r="AQ10" s="417"/>
      <c r="AR10" s="417"/>
      <c r="AS10" s="417"/>
      <c r="AT10" s="417"/>
      <c r="AU10" s="417"/>
      <c r="AV10" s="417"/>
      <c r="AW10" s="417"/>
      <c r="AX10" s="417"/>
      <c r="AY10" s="417"/>
      <c r="AZ10" s="417"/>
      <c r="BA10" s="417"/>
      <c r="BB10" s="417"/>
      <c r="BC10" s="417"/>
      <c r="BD10" s="417"/>
      <c r="BE10" s="417"/>
      <c r="BF10" s="417"/>
      <c r="BG10" s="417"/>
      <c r="BH10" s="417"/>
      <c r="BI10" s="417"/>
      <c r="BJ10" s="417"/>
      <c r="BK10" s="417"/>
      <c r="BL10" s="417"/>
      <c r="BM10" s="417"/>
      <c r="BN10" s="417"/>
      <c r="BO10" s="417"/>
      <c r="BP10" s="417"/>
      <c r="BQ10" s="417"/>
      <c r="BR10" s="417"/>
      <c r="BS10" s="417"/>
      <c r="BT10" s="417"/>
      <c r="BU10" s="417"/>
      <c r="BV10" s="417"/>
      <c r="BW10" s="425"/>
    </row>
    <row r="11" spans="1:75" ht="15" customHeight="1">
      <c r="A11" s="422"/>
      <c r="B11" s="417"/>
      <c r="C11" s="1413"/>
      <c r="D11" s="1414"/>
      <c r="E11" s="1414"/>
      <c r="F11" s="1414"/>
      <c r="G11" s="1414"/>
      <c r="H11" s="1414"/>
      <c r="I11" s="1414"/>
      <c r="J11" s="1414" t="s">
        <v>2627</v>
      </c>
      <c r="K11" s="1414"/>
      <c r="L11" s="1414"/>
      <c r="M11" s="1414"/>
      <c r="N11" s="1414"/>
      <c r="O11" s="1414"/>
      <c r="P11" s="1414"/>
      <c r="Q11" s="1414"/>
      <c r="R11" s="1414"/>
      <c r="S11" s="1414"/>
      <c r="T11" s="1414"/>
      <c r="U11" s="1414"/>
      <c r="V11" s="1431">
        <v>197811</v>
      </c>
      <c r="W11" s="1432"/>
      <c r="X11" s="1432"/>
      <c r="Y11" s="1432"/>
      <c r="Z11" s="1432"/>
      <c r="AA11" s="1432"/>
      <c r="AB11" s="1433"/>
      <c r="AC11" s="1421"/>
      <c r="AD11" s="1421"/>
      <c r="AE11" s="1421"/>
      <c r="AF11" s="1421"/>
      <c r="AG11" s="1422"/>
      <c r="AH11" s="423"/>
      <c r="AI11" s="423"/>
      <c r="AJ11" s="424"/>
      <c r="AK11" s="423"/>
      <c r="AL11" s="417"/>
      <c r="AM11" s="1434" t="s">
        <v>2497</v>
      </c>
      <c r="AN11" s="1435"/>
      <c r="AO11" s="1435"/>
      <c r="AP11" s="1435"/>
      <c r="AQ11" s="1435"/>
      <c r="AR11" s="1435"/>
      <c r="AS11" s="1435"/>
      <c r="AT11" s="1435"/>
      <c r="AU11" s="1435"/>
      <c r="AV11" s="1435"/>
      <c r="AW11" s="1436"/>
      <c r="AX11" s="1437" t="s">
        <v>2617</v>
      </c>
      <c r="AY11" s="1437"/>
      <c r="AZ11" s="1437"/>
      <c r="BA11" s="1437"/>
      <c r="BB11" s="1437"/>
      <c r="BC11" s="1437"/>
      <c r="BD11" s="1437"/>
      <c r="BE11" s="1438" t="s">
        <v>2618</v>
      </c>
      <c r="BF11" s="1438"/>
      <c r="BG11" s="1438"/>
      <c r="BH11" s="1438"/>
      <c r="BI11" s="1438"/>
      <c r="BJ11" s="1438"/>
      <c r="BK11" s="1438"/>
      <c r="BL11" s="1438"/>
      <c r="BM11" s="1438"/>
      <c r="BN11" s="1438"/>
      <c r="BO11" s="1438"/>
      <c r="BP11" s="1438"/>
      <c r="BQ11" s="1439"/>
      <c r="BR11" s="417"/>
      <c r="BS11" s="417"/>
      <c r="BT11" s="417"/>
      <c r="BU11" s="417"/>
      <c r="BV11" s="417"/>
      <c r="BW11" s="425"/>
    </row>
    <row r="12" spans="1:75" ht="15" customHeight="1">
      <c r="A12" s="422"/>
      <c r="B12" s="417"/>
      <c r="C12" s="1409" t="s">
        <v>2628</v>
      </c>
      <c r="D12" s="1410"/>
      <c r="E12" s="1410"/>
      <c r="F12" s="1410"/>
      <c r="G12" s="1410"/>
      <c r="H12" s="1410"/>
      <c r="I12" s="1410"/>
      <c r="J12" s="1410" t="s">
        <v>2629</v>
      </c>
      <c r="K12" s="1410"/>
      <c r="L12" s="1410"/>
      <c r="M12" s="1410"/>
      <c r="N12" s="1410"/>
      <c r="O12" s="1410"/>
      <c r="P12" s="1410"/>
      <c r="Q12" s="1410" t="s">
        <v>2630</v>
      </c>
      <c r="R12" s="1410"/>
      <c r="S12" s="1410"/>
      <c r="T12" s="1410"/>
      <c r="U12" s="1410"/>
      <c r="V12" s="1423">
        <v>239998</v>
      </c>
      <c r="W12" s="1423"/>
      <c r="X12" s="1423"/>
      <c r="Y12" s="1423"/>
      <c r="Z12" s="1423"/>
      <c r="AA12" s="1423"/>
      <c r="AB12" s="1423"/>
      <c r="AC12" s="1424"/>
      <c r="AD12" s="1424"/>
      <c r="AE12" s="1424"/>
      <c r="AF12" s="1424"/>
      <c r="AG12" s="1425"/>
      <c r="AH12" s="423"/>
      <c r="AI12" s="423"/>
      <c r="AJ12" s="424"/>
      <c r="AK12" s="423"/>
      <c r="AL12" s="417"/>
      <c r="AM12" s="1426" t="s">
        <v>2631</v>
      </c>
      <c r="AN12" s="1427"/>
      <c r="AO12" s="1427"/>
      <c r="AP12" s="1427"/>
      <c r="AQ12" s="1427"/>
      <c r="AR12" s="1427"/>
      <c r="AS12" s="1427"/>
      <c r="AT12" s="1427"/>
      <c r="AU12" s="1427"/>
      <c r="AV12" s="1427"/>
      <c r="AW12" s="1428"/>
      <c r="AX12" s="1429">
        <v>253675</v>
      </c>
      <c r="AY12" s="1429"/>
      <c r="AZ12" s="1429"/>
      <c r="BA12" s="1429"/>
      <c r="BB12" s="1429"/>
      <c r="BC12" s="1429"/>
      <c r="BD12" s="1429"/>
      <c r="BE12" s="1429" t="s">
        <v>2632</v>
      </c>
      <c r="BF12" s="1429"/>
      <c r="BG12" s="1429"/>
      <c r="BH12" s="1429"/>
      <c r="BI12" s="1429"/>
      <c r="BJ12" s="1429"/>
      <c r="BK12" s="1429"/>
      <c r="BL12" s="1429"/>
      <c r="BM12" s="1429"/>
      <c r="BN12" s="1429"/>
      <c r="BO12" s="1429"/>
      <c r="BP12" s="1429"/>
      <c r="BQ12" s="1430"/>
      <c r="BR12" s="417"/>
      <c r="BS12" s="417"/>
      <c r="BT12" s="417"/>
      <c r="BU12" s="417"/>
      <c r="BV12" s="417"/>
      <c r="BW12" s="425"/>
    </row>
    <row r="13" spans="1:75" ht="15" customHeight="1">
      <c r="A13" s="422"/>
      <c r="B13" s="417"/>
      <c r="C13" s="1411"/>
      <c r="D13" s="1412"/>
      <c r="E13" s="1412"/>
      <c r="F13" s="1412"/>
      <c r="G13" s="1412"/>
      <c r="H13" s="1412"/>
      <c r="I13" s="1412"/>
      <c r="J13" s="1412"/>
      <c r="K13" s="1412"/>
      <c r="L13" s="1412"/>
      <c r="M13" s="1412"/>
      <c r="N13" s="1412"/>
      <c r="O13" s="1412"/>
      <c r="P13" s="1412"/>
      <c r="Q13" s="1412" t="s">
        <v>2633</v>
      </c>
      <c r="R13" s="1412"/>
      <c r="S13" s="1412"/>
      <c r="T13" s="1412"/>
      <c r="U13" s="1412"/>
      <c r="V13" s="1415">
        <v>215962</v>
      </c>
      <c r="W13" s="1415"/>
      <c r="X13" s="1415"/>
      <c r="Y13" s="1415"/>
      <c r="Z13" s="1415"/>
      <c r="AA13" s="1415"/>
      <c r="AB13" s="1415"/>
      <c r="AC13" s="1416"/>
      <c r="AD13" s="1416"/>
      <c r="AE13" s="1416"/>
      <c r="AF13" s="1416"/>
      <c r="AG13" s="1417"/>
      <c r="AH13" s="423"/>
      <c r="AI13" s="423"/>
      <c r="AJ13" s="424"/>
      <c r="AK13" s="423"/>
      <c r="AL13" s="423"/>
      <c r="AM13" s="423"/>
      <c r="AN13" s="423"/>
      <c r="AO13" s="423"/>
      <c r="AP13" s="423"/>
      <c r="AQ13" s="423"/>
      <c r="AR13" s="423"/>
      <c r="AS13" s="423"/>
      <c r="AT13" s="423"/>
      <c r="AU13" s="423"/>
      <c r="AV13" s="423"/>
      <c r="AW13" s="423"/>
      <c r="AX13" s="423"/>
      <c r="AY13" s="423"/>
      <c r="AZ13" s="423"/>
      <c r="BA13" s="423"/>
      <c r="BB13" s="423"/>
      <c r="BC13" s="423"/>
      <c r="BD13" s="417"/>
      <c r="BE13" s="417"/>
      <c r="BF13" s="417"/>
      <c r="BG13" s="417"/>
      <c r="BH13" s="417"/>
      <c r="BI13" s="417"/>
      <c r="BJ13" s="417"/>
      <c r="BK13" s="417"/>
      <c r="BL13" s="417"/>
      <c r="BM13" s="420"/>
      <c r="BN13" s="420"/>
      <c r="BO13" s="420"/>
      <c r="BP13" s="420"/>
      <c r="BQ13" s="417"/>
      <c r="BR13" s="417"/>
      <c r="BS13" s="417"/>
      <c r="BT13" s="417"/>
      <c r="BU13" s="417"/>
      <c r="BV13" s="417"/>
      <c r="BW13" s="425"/>
    </row>
    <row r="14" spans="1:75" ht="15" customHeight="1">
      <c r="A14" s="422"/>
      <c r="B14" s="417"/>
      <c r="C14" s="1411"/>
      <c r="D14" s="1412"/>
      <c r="E14" s="1412"/>
      <c r="F14" s="1412"/>
      <c r="G14" s="1412"/>
      <c r="H14" s="1412"/>
      <c r="I14" s="1412"/>
      <c r="J14" s="1412"/>
      <c r="K14" s="1412"/>
      <c r="L14" s="1412"/>
      <c r="M14" s="1412"/>
      <c r="N14" s="1412"/>
      <c r="O14" s="1412"/>
      <c r="P14" s="1412"/>
      <c r="Q14" s="1412" t="s">
        <v>2634</v>
      </c>
      <c r="R14" s="1412"/>
      <c r="S14" s="1412"/>
      <c r="T14" s="1412"/>
      <c r="U14" s="1412"/>
      <c r="V14" s="1415">
        <v>179991</v>
      </c>
      <c r="W14" s="1415"/>
      <c r="X14" s="1415"/>
      <c r="Y14" s="1415"/>
      <c r="Z14" s="1415"/>
      <c r="AA14" s="1415"/>
      <c r="AB14" s="1415"/>
      <c r="AC14" s="1416"/>
      <c r="AD14" s="1416"/>
      <c r="AE14" s="1416"/>
      <c r="AF14" s="1416"/>
      <c r="AG14" s="1417"/>
      <c r="AH14" s="423"/>
      <c r="AI14" s="423"/>
      <c r="AJ14" s="424"/>
      <c r="AK14" s="423"/>
      <c r="AL14" s="423"/>
      <c r="AM14" s="423"/>
      <c r="AN14" s="423"/>
      <c r="AO14" s="423"/>
      <c r="AP14" s="423"/>
      <c r="AQ14" s="423"/>
      <c r="AR14" s="423"/>
      <c r="AS14" s="423"/>
      <c r="AT14" s="423"/>
      <c r="AU14" s="423"/>
      <c r="AV14" s="423"/>
      <c r="AW14" s="423"/>
      <c r="AX14" s="423"/>
      <c r="AY14" s="423"/>
      <c r="AZ14" s="423"/>
      <c r="BA14" s="423"/>
      <c r="BB14" s="417"/>
      <c r="BC14" s="417"/>
      <c r="BD14" s="417"/>
      <c r="BE14" s="417"/>
      <c r="BF14" s="417"/>
      <c r="BG14" s="417"/>
      <c r="BH14" s="417"/>
      <c r="BI14" s="417"/>
      <c r="BJ14" s="417"/>
      <c r="BK14" s="420"/>
      <c r="BL14" s="420"/>
      <c r="BM14" s="420"/>
      <c r="BN14" s="420"/>
      <c r="BO14" s="417"/>
      <c r="BP14" s="417"/>
      <c r="BQ14" s="417"/>
      <c r="BR14" s="417"/>
      <c r="BS14" s="417"/>
      <c r="BT14" s="417"/>
      <c r="BU14" s="417"/>
      <c r="BV14" s="417"/>
      <c r="BW14" s="425"/>
    </row>
    <row r="15" spans="1:75" ht="15" customHeight="1">
      <c r="A15" s="422"/>
      <c r="B15" s="417"/>
      <c r="C15" s="1411"/>
      <c r="D15" s="1412"/>
      <c r="E15" s="1412"/>
      <c r="F15" s="1412"/>
      <c r="G15" s="1412"/>
      <c r="H15" s="1412"/>
      <c r="I15" s="1412"/>
      <c r="J15" s="1412" t="s">
        <v>2635</v>
      </c>
      <c r="K15" s="1412"/>
      <c r="L15" s="1412"/>
      <c r="M15" s="1412"/>
      <c r="N15" s="1412"/>
      <c r="O15" s="1412"/>
      <c r="P15" s="1412"/>
      <c r="Q15" s="1412" t="s">
        <v>2630</v>
      </c>
      <c r="R15" s="1412"/>
      <c r="S15" s="1412"/>
      <c r="T15" s="1412"/>
      <c r="U15" s="1412"/>
      <c r="V15" s="1415">
        <v>246979</v>
      </c>
      <c r="W15" s="1415"/>
      <c r="X15" s="1415"/>
      <c r="Y15" s="1415"/>
      <c r="Z15" s="1415"/>
      <c r="AA15" s="1415"/>
      <c r="AB15" s="1415"/>
      <c r="AC15" s="1416"/>
      <c r="AD15" s="1416"/>
      <c r="AE15" s="1416"/>
      <c r="AF15" s="1416"/>
      <c r="AG15" s="1417"/>
      <c r="AH15" s="423"/>
      <c r="AI15" s="423"/>
      <c r="AJ15" s="424"/>
      <c r="AK15" s="423"/>
      <c r="AL15" s="426"/>
      <c r="AM15" s="427"/>
      <c r="AN15" s="427"/>
      <c r="AO15" s="427"/>
      <c r="AP15" s="427"/>
      <c r="AQ15" s="427"/>
      <c r="AR15" s="427"/>
      <c r="AS15" s="427"/>
      <c r="AT15" s="427"/>
      <c r="AU15" s="427"/>
      <c r="AV15" s="427"/>
      <c r="AW15" s="427"/>
      <c r="AX15" s="427"/>
      <c r="AY15" s="427"/>
      <c r="AZ15" s="427"/>
      <c r="BA15" s="427"/>
      <c r="BB15" s="428"/>
      <c r="BC15" s="428"/>
      <c r="BD15" s="428"/>
      <c r="BE15" s="426"/>
      <c r="BF15" s="426"/>
      <c r="BG15" s="426"/>
      <c r="BH15" s="426"/>
      <c r="BI15" s="426"/>
      <c r="BJ15" s="426"/>
      <c r="BK15" s="428"/>
      <c r="BL15" s="428"/>
      <c r="BM15" s="428"/>
      <c r="BN15" s="428"/>
      <c r="BO15" s="426"/>
      <c r="BP15" s="426"/>
      <c r="BQ15" s="426"/>
      <c r="BR15" s="417"/>
      <c r="BS15" s="417"/>
      <c r="BT15" s="417"/>
      <c r="BU15" s="417"/>
      <c r="BV15" s="417"/>
      <c r="BW15" s="425"/>
    </row>
    <row r="16" spans="1:75" ht="15" customHeight="1">
      <c r="A16" s="422"/>
      <c r="B16" s="417"/>
      <c r="C16" s="1411"/>
      <c r="D16" s="1412"/>
      <c r="E16" s="1412"/>
      <c r="F16" s="1412"/>
      <c r="G16" s="1412"/>
      <c r="H16" s="1412"/>
      <c r="I16" s="1412"/>
      <c r="J16" s="1412"/>
      <c r="K16" s="1412"/>
      <c r="L16" s="1412"/>
      <c r="M16" s="1412"/>
      <c r="N16" s="1412"/>
      <c r="O16" s="1412"/>
      <c r="P16" s="1412"/>
      <c r="Q16" s="1412" t="s">
        <v>2633</v>
      </c>
      <c r="R16" s="1412"/>
      <c r="S16" s="1412"/>
      <c r="T16" s="1412"/>
      <c r="U16" s="1412"/>
      <c r="V16" s="1415">
        <v>222688</v>
      </c>
      <c r="W16" s="1415"/>
      <c r="X16" s="1415"/>
      <c r="Y16" s="1415"/>
      <c r="Z16" s="1415"/>
      <c r="AA16" s="1415"/>
      <c r="AB16" s="1415"/>
      <c r="AC16" s="1416"/>
      <c r="AD16" s="1416"/>
      <c r="AE16" s="1416"/>
      <c r="AF16" s="1416"/>
      <c r="AG16" s="1417"/>
      <c r="AH16" s="423"/>
      <c r="AI16" s="423"/>
      <c r="AJ16" s="424"/>
      <c r="AK16" s="423"/>
      <c r="AL16" s="427"/>
      <c r="AM16" s="427"/>
      <c r="AN16" s="427"/>
      <c r="AO16" s="427"/>
      <c r="AP16" s="427"/>
      <c r="AQ16" s="427"/>
      <c r="AR16" s="427"/>
      <c r="AS16" s="427"/>
      <c r="AT16" s="427"/>
      <c r="AU16" s="427"/>
      <c r="AV16" s="427"/>
      <c r="AW16" s="427"/>
      <c r="AX16" s="427"/>
      <c r="AY16" s="427"/>
      <c r="AZ16" s="427"/>
      <c r="BA16" s="427"/>
      <c r="BB16" s="428"/>
      <c r="BC16" s="428"/>
      <c r="BD16" s="428"/>
      <c r="BE16" s="426"/>
      <c r="BF16" s="426"/>
      <c r="BG16" s="426"/>
      <c r="BH16" s="426"/>
      <c r="BI16" s="426"/>
      <c r="BJ16" s="426"/>
      <c r="BK16" s="428"/>
      <c r="BL16" s="428"/>
      <c r="BM16" s="428"/>
      <c r="BN16" s="428"/>
      <c r="BO16" s="426"/>
      <c r="BP16" s="426"/>
      <c r="BQ16" s="426"/>
      <c r="BR16" s="417"/>
      <c r="BS16" s="417"/>
      <c r="BT16" s="417"/>
      <c r="BU16" s="417"/>
      <c r="BV16" s="417"/>
      <c r="BW16" s="425"/>
    </row>
    <row r="17" spans="1:75" ht="15" customHeight="1">
      <c r="A17" s="422"/>
      <c r="B17" s="417"/>
      <c r="C17" s="1411"/>
      <c r="D17" s="1412"/>
      <c r="E17" s="1412"/>
      <c r="F17" s="1412"/>
      <c r="G17" s="1412"/>
      <c r="H17" s="1412"/>
      <c r="I17" s="1412"/>
      <c r="J17" s="1412"/>
      <c r="K17" s="1412"/>
      <c r="L17" s="1412"/>
      <c r="M17" s="1412"/>
      <c r="N17" s="1412"/>
      <c r="O17" s="1412"/>
      <c r="P17" s="1412"/>
      <c r="Q17" s="1412" t="s">
        <v>2634</v>
      </c>
      <c r="R17" s="1412"/>
      <c r="S17" s="1412"/>
      <c r="T17" s="1412"/>
      <c r="U17" s="1412"/>
      <c r="V17" s="1415">
        <v>184640</v>
      </c>
      <c r="W17" s="1415"/>
      <c r="X17" s="1415"/>
      <c r="Y17" s="1415"/>
      <c r="Z17" s="1415"/>
      <c r="AA17" s="1415"/>
      <c r="AB17" s="1415"/>
      <c r="AC17" s="1416"/>
      <c r="AD17" s="1416"/>
      <c r="AE17" s="1416"/>
      <c r="AF17" s="1416"/>
      <c r="AG17" s="1417"/>
      <c r="AH17" s="423"/>
      <c r="AI17" s="423"/>
      <c r="AJ17" s="424"/>
      <c r="AK17" s="423"/>
      <c r="AL17" s="427"/>
      <c r="AM17" s="417"/>
      <c r="AN17" s="417"/>
      <c r="AO17" s="417"/>
      <c r="AP17" s="417"/>
      <c r="AQ17" s="417"/>
      <c r="AR17" s="417"/>
      <c r="AS17" s="417"/>
      <c r="AT17" s="417"/>
      <c r="AU17" s="417"/>
      <c r="AV17" s="417"/>
      <c r="AW17" s="417"/>
      <c r="AX17" s="417"/>
      <c r="AY17" s="417"/>
      <c r="AZ17" s="417"/>
      <c r="BA17" s="417"/>
      <c r="BB17" s="417"/>
      <c r="BC17" s="417"/>
      <c r="BD17" s="423"/>
      <c r="BE17" s="423"/>
      <c r="BF17" s="423"/>
      <c r="BG17" s="423"/>
      <c r="BH17" s="417"/>
      <c r="BI17" s="417"/>
      <c r="BJ17" s="417"/>
      <c r="BK17" s="420"/>
      <c r="BL17" s="420"/>
      <c r="BM17" s="420"/>
      <c r="BN17" s="420"/>
      <c r="BO17" s="417"/>
      <c r="BP17" s="417"/>
      <c r="BQ17" s="417"/>
      <c r="BR17" s="417"/>
      <c r="BS17" s="417"/>
      <c r="BT17" s="417"/>
      <c r="BU17" s="417"/>
      <c r="BV17" s="417"/>
      <c r="BW17" s="425"/>
    </row>
    <row r="18" spans="1:75" ht="15" customHeight="1">
      <c r="A18" s="422"/>
      <c r="B18" s="417"/>
      <c r="C18" s="1411"/>
      <c r="D18" s="1412"/>
      <c r="E18" s="1412"/>
      <c r="F18" s="1412"/>
      <c r="G18" s="1412"/>
      <c r="H18" s="1412"/>
      <c r="I18" s="1412"/>
      <c r="J18" s="1412" t="s">
        <v>2636</v>
      </c>
      <c r="K18" s="1412"/>
      <c r="L18" s="1412"/>
      <c r="M18" s="1412"/>
      <c r="N18" s="1412"/>
      <c r="O18" s="1412"/>
      <c r="P18" s="1412"/>
      <c r="Q18" s="1412" t="s">
        <v>2630</v>
      </c>
      <c r="R18" s="1412"/>
      <c r="S18" s="1412"/>
      <c r="T18" s="1412"/>
      <c r="U18" s="1412"/>
      <c r="V18" s="1415">
        <v>280348</v>
      </c>
      <c r="W18" s="1415"/>
      <c r="X18" s="1415"/>
      <c r="Y18" s="1415"/>
      <c r="Z18" s="1415"/>
      <c r="AA18" s="1415"/>
      <c r="AB18" s="1415"/>
      <c r="AC18" s="1416"/>
      <c r="AD18" s="1416"/>
      <c r="AE18" s="1416"/>
      <c r="AF18" s="1416"/>
      <c r="AG18" s="1417"/>
      <c r="AH18" s="423"/>
      <c r="AI18" s="423"/>
      <c r="AJ18" s="424"/>
      <c r="AK18" s="423"/>
      <c r="AL18" s="417"/>
      <c r="AM18" s="417"/>
      <c r="AN18" s="417"/>
      <c r="AO18" s="417"/>
      <c r="AP18" s="417"/>
      <c r="AQ18" s="417"/>
      <c r="AR18" s="417"/>
      <c r="AS18" s="417"/>
      <c r="AT18" s="417"/>
      <c r="AU18" s="417"/>
      <c r="AV18" s="417"/>
      <c r="AW18" s="417"/>
      <c r="AX18" s="417"/>
      <c r="AY18" s="417"/>
      <c r="AZ18" s="417"/>
      <c r="BA18" s="417"/>
      <c r="BB18" s="420"/>
      <c r="BC18" s="420"/>
      <c r="BD18" s="420"/>
      <c r="BE18" s="420"/>
      <c r="BF18" s="420"/>
      <c r="BG18" s="420"/>
      <c r="BH18" s="420"/>
      <c r="BI18" s="417"/>
      <c r="BJ18" s="417"/>
      <c r="BK18" s="417"/>
      <c r="BL18" s="417"/>
      <c r="BM18" s="417"/>
      <c r="BN18" s="417"/>
      <c r="BO18" s="417"/>
      <c r="BP18" s="417"/>
      <c r="BQ18" s="417"/>
      <c r="BR18" s="417"/>
      <c r="BS18" s="417"/>
      <c r="BT18" s="417"/>
      <c r="BU18" s="417"/>
      <c r="BV18" s="417"/>
      <c r="BW18" s="425"/>
    </row>
    <row r="19" spans="1:75" ht="15" customHeight="1">
      <c r="A19" s="422"/>
      <c r="B19" s="417"/>
      <c r="C19" s="1411"/>
      <c r="D19" s="1412"/>
      <c r="E19" s="1412"/>
      <c r="F19" s="1412"/>
      <c r="G19" s="1412"/>
      <c r="H19" s="1412"/>
      <c r="I19" s="1412"/>
      <c r="J19" s="1412"/>
      <c r="K19" s="1412"/>
      <c r="L19" s="1412"/>
      <c r="M19" s="1412"/>
      <c r="N19" s="1412"/>
      <c r="O19" s="1412"/>
      <c r="P19" s="1412"/>
      <c r="Q19" s="1412" t="s">
        <v>2633</v>
      </c>
      <c r="R19" s="1412"/>
      <c r="S19" s="1412"/>
      <c r="T19" s="1412"/>
      <c r="U19" s="1412"/>
      <c r="V19" s="1415">
        <v>214022</v>
      </c>
      <c r="W19" s="1415"/>
      <c r="X19" s="1415"/>
      <c r="Y19" s="1415"/>
      <c r="Z19" s="1415"/>
      <c r="AA19" s="1415"/>
      <c r="AB19" s="1415"/>
      <c r="AC19" s="1416"/>
      <c r="AD19" s="1416"/>
      <c r="AE19" s="1416"/>
      <c r="AF19" s="1416"/>
      <c r="AG19" s="1417"/>
      <c r="AH19" s="423"/>
      <c r="AI19" s="423"/>
      <c r="AJ19" s="424"/>
      <c r="AK19" s="423"/>
      <c r="AL19" s="417"/>
      <c r="AM19" s="417"/>
      <c r="AN19" s="417"/>
      <c r="AO19" s="417"/>
      <c r="AP19" s="417"/>
      <c r="AQ19" s="417"/>
      <c r="AR19" s="417"/>
      <c r="AS19" s="417"/>
      <c r="AT19" s="417"/>
      <c r="AU19" s="417"/>
      <c r="AV19" s="417"/>
      <c r="AW19" s="417"/>
      <c r="AX19" s="417"/>
      <c r="AY19" s="417"/>
      <c r="AZ19" s="417"/>
      <c r="BA19" s="417"/>
      <c r="BB19" s="420"/>
      <c r="BC19" s="420"/>
      <c r="BD19" s="420"/>
      <c r="BE19" s="420"/>
      <c r="BF19" s="420"/>
      <c r="BG19" s="420"/>
      <c r="BH19" s="420"/>
      <c r="BI19" s="417"/>
      <c r="BJ19" s="417"/>
      <c r="BK19" s="417"/>
      <c r="BL19" s="417"/>
      <c r="BM19" s="417"/>
      <c r="BN19" s="417"/>
      <c r="BO19" s="417"/>
      <c r="BP19" s="417"/>
      <c r="BQ19" s="417"/>
      <c r="BR19" s="417"/>
      <c r="BS19" s="417"/>
      <c r="BT19" s="417"/>
      <c r="BU19" s="417"/>
      <c r="BV19" s="417"/>
      <c r="BW19" s="425"/>
    </row>
    <row r="20" spans="1:75" ht="15" customHeight="1">
      <c r="A20" s="422"/>
      <c r="B20" s="417"/>
      <c r="C20" s="1411"/>
      <c r="D20" s="1412"/>
      <c r="E20" s="1412"/>
      <c r="F20" s="1412"/>
      <c r="G20" s="1412"/>
      <c r="H20" s="1412"/>
      <c r="I20" s="1412"/>
      <c r="J20" s="1412"/>
      <c r="K20" s="1412"/>
      <c r="L20" s="1412"/>
      <c r="M20" s="1412"/>
      <c r="N20" s="1412"/>
      <c r="O20" s="1412"/>
      <c r="P20" s="1412"/>
      <c r="Q20" s="1412" t="s">
        <v>2634</v>
      </c>
      <c r="R20" s="1412"/>
      <c r="S20" s="1412"/>
      <c r="T20" s="1412"/>
      <c r="U20" s="1412"/>
      <c r="V20" s="1415">
        <v>213140</v>
      </c>
      <c r="W20" s="1415"/>
      <c r="X20" s="1415"/>
      <c r="Y20" s="1415"/>
      <c r="Z20" s="1415"/>
      <c r="AA20" s="1415"/>
      <c r="AB20" s="1415"/>
      <c r="AC20" s="1416"/>
      <c r="AD20" s="1416"/>
      <c r="AE20" s="1416"/>
      <c r="AF20" s="1416"/>
      <c r="AG20" s="1417"/>
      <c r="AH20" s="423"/>
      <c r="AI20" s="423"/>
      <c r="AJ20" s="424"/>
      <c r="AK20" s="423"/>
      <c r="AL20" s="423"/>
      <c r="AM20" s="423"/>
      <c r="AN20" s="423"/>
      <c r="AO20" s="423"/>
      <c r="AP20" s="423"/>
      <c r="AQ20" s="423"/>
      <c r="AR20" s="423"/>
      <c r="AS20" s="423"/>
      <c r="AT20" s="423"/>
      <c r="AU20" s="423"/>
      <c r="AV20" s="423"/>
      <c r="AW20" s="423"/>
      <c r="AX20" s="423"/>
      <c r="AY20" s="423"/>
      <c r="AZ20" s="423"/>
      <c r="BA20" s="423"/>
      <c r="BB20" s="417"/>
      <c r="BC20" s="417"/>
      <c r="BD20" s="417"/>
      <c r="BE20" s="417"/>
      <c r="BF20" s="417"/>
      <c r="BG20" s="417"/>
      <c r="BH20" s="417"/>
      <c r="BI20" s="417"/>
      <c r="BJ20" s="417"/>
      <c r="BK20" s="420"/>
      <c r="BL20" s="420"/>
      <c r="BM20" s="420"/>
      <c r="BN20" s="420"/>
      <c r="BO20" s="417"/>
      <c r="BP20" s="417"/>
      <c r="BQ20" s="417"/>
      <c r="BR20" s="417"/>
      <c r="BS20" s="417"/>
      <c r="BT20" s="417"/>
      <c r="BU20" s="417"/>
      <c r="BV20" s="417"/>
      <c r="BW20" s="425"/>
    </row>
    <row r="21" spans="1:75" ht="15" customHeight="1">
      <c r="A21" s="422"/>
      <c r="B21" s="417"/>
      <c r="C21" s="1411"/>
      <c r="D21" s="1412"/>
      <c r="E21" s="1412"/>
      <c r="F21" s="1412"/>
      <c r="G21" s="1412"/>
      <c r="H21" s="1412"/>
      <c r="I21" s="1412"/>
      <c r="J21" s="1412" t="s">
        <v>2637</v>
      </c>
      <c r="K21" s="1412"/>
      <c r="L21" s="1412"/>
      <c r="M21" s="1412"/>
      <c r="N21" s="1412"/>
      <c r="O21" s="1412"/>
      <c r="P21" s="1412"/>
      <c r="Q21" s="1412" t="s">
        <v>2630</v>
      </c>
      <c r="R21" s="1412"/>
      <c r="S21" s="1412"/>
      <c r="T21" s="1412"/>
      <c r="U21" s="1412"/>
      <c r="V21" s="1415">
        <v>278405</v>
      </c>
      <c r="W21" s="1415"/>
      <c r="X21" s="1415"/>
      <c r="Y21" s="1415"/>
      <c r="Z21" s="1415"/>
      <c r="AA21" s="1415"/>
      <c r="AB21" s="1415"/>
      <c r="AC21" s="1416"/>
      <c r="AD21" s="1416"/>
      <c r="AE21" s="1416"/>
      <c r="AF21" s="1416"/>
      <c r="AG21" s="1417"/>
      <c r="AH21" s="423"/>
      <c r="AI21" s="423"/>
      <c r="AJ21" s="424"/>
      <c r="AK21" s="423"/>
      <c r="AL21" s="426"/>
      <c r="AM21" s="427"/>
      <c r="AN21" s="427"/>
      <c r="AO21" s="427"/>
      <c r="AP21" s="427"/>
      <c r="AQ21" s="427"/>
      <c r="AR21" s="427"/>
      <c r="AS21" s="427"/>
      <c r="AT21" s="427"/>
      <c r="AU21" s="427"/>
      <c r="AV21" s="427"/>
      <c r="AW21" s="427"/>
      <c r="AX21" s="427"/>
      <c r="AY21" s="427"/>
      <c r="AZ21" s="427"/>
      <c r="BA21" s="427"/>
      <c r="BB21" s="428"/>
      <c r="BC21" s="428"/>
      <c r="BD21" s="428"/>
      <c r="BE21" s="426"/>
      <c r="BF21" s="426"/>
      <c r="BG21" s="426"/>
      <c r="BH21" s="426"/>
      <c r="BI21" s="426"/>
      <c r="BJ21" s="426"/>
      <c r="BK21" s="428"/>
      <c r="BL21" s="428"/>
      <c r="BM21" s="428"/>
      <c r="BN21" s="428"/>
      <c r="BO21" s="426"/>
      <c r="BP21" s="426"/>
      <c r="BQ21" s="426"/>
      <c r="BR21" s="417"/>
      <c r="BS21" s="417"/>
      <c r="BT21" s="417"/>
      <c r="BU21" s="417"/>
      <c r="BV21" s="417"/>
      <c r="BW21" s="425"/>
    </row>
    <row r="22" spans="1:75" ht="15" customHeight="1">
      <c r="A22" s="422"/>
      <c r="B22" s="417"/>
      <c r="C22" s="1411"/>
      <c r="D22" s="1412"/>
      <c r="E22" s="1412"/>
      <c r="F22" s="1412"/>
      <c r="G22" s="1412"/>
      <c r="H22" s="1412"/>
      <c r="I22" s="1412"/>
      <c r="J22" s="1412"/>
      <c r="K22" s="1412"/>
      <c r="L22" s="1412"/>
      <c r="M22" s="1412"/>
      <c r="N22" s="1412"/>
      <c r="O22" s="1412"/>
      <c r="P22" s="1412"/>
      <c r="Q22" s="1412" t="s">
        <v>2633</v>
      </c>
      <c r="R22" s="1412"/>
      <c r="S22" s="1412"/>
      <c r="T22" s="1412"/>
      <c r="U22" s="1412"/>
      <c r="V22" s="1415">
        <v>247220</v>
      </c>
      <c r="W22" s="1415"/>
      <c r="X22" s="1415"/>
      <c r="Y22" s="1415"/>
      <c r="Z22" s="1415"/>
      <c r="AA22" s="1415"/>
      <c r="AB22" s="1415"/>
      <c r="AC22" s="1416"/>
      <c r="AD22" s="1416"/>
      <c r="AE22" s="1416"/>
      <c r="AF22" s="1416"/>
      <c r="AG22" s="1417"/>
      <c r="AH22" s="423"/>
      <c r="AI22" s="423"/>
      <c r="AJ22" s="424"/>
      <c r="AK22" s="423"/>
      <c r="AL22" s="427"/>
      <c r="AM22" s="427"/>
      <c r="AN22" s="427"/>
      <c r="AO22" s="427"/>
      <c r="AP22" s="427"/>
      <c r="AQ22" s="427"/>
      <c r="AR22" s="427"/>
      <c r="AS22" s="427"/>
      <c r="AT22" s="427"/>
      <c r="AU22" s="427"/>
      <c r="AV22" s="427"/>
      <c r="AW22" s="427"/>
      <c r="AX22" s="427"/>
      <c r="AY22" s="427"/>
      <c r="AZ22" s="427"/>
      <c r="BA22" s="427"/>
      <c r="BB22" s="428"/>
      <c r="BC22" s="428"/>
      <c r="BD22" s="428"/>
      <c r="BE22" s="426"/>
      <c r="BF22" s="426"/>
      <c r="BG22" s="426"/>
      <c r="BH22" s="426"/>
      <c r="BI22" s="426"/>
      <c r="BJ22" s="426"/>
      <c r="BK22" s="428"/>
      <c r="BL22" s="428"/>
      <c r="BM22" s="428"/>
      <c r="BN22" s="428"/>
      <c r="BO22" s="426"/>
      <c r="BP22" s="426"/>
      <c r="BQ22" s="426"/>
      <c r="BR22" s="417"/>
      <c r="BS22" s="417"/>
      <c r="BT22" s="417"/>
      <c r="BU22" s="417"/>
      <c r="BV22" s="417"/>
      <c r="BW22" s="425"/>
    </row>
    <row r="23" spans="1:75" ht="15" customHeight="1">
      <c r="A23" s="422"/>
      <c r="B23" s="417"/>
      <c r="C23" s="1413"/>
      <c r="D23" s="1414"/>
      <c r="E23" s="1414"/>
      <c r="F23" s="1414"/>
      <c r="G23" s="1414"/>
      <c r="H23" s="1414"/>
      <c r="I23" s="1414"/>
      <c r="J23" s="1414"/>
      <c r="K23" s="1414"/>
      <c r="L23" s="1414"/>
      <c r="M23" s="1414"/>
      <c r="N23" s="1414"/>
      <c r="O23" s="1414"/>
      <c r="P23" s="1414"/>
      <c r="Q23" s="1414" t="s">
        <v>2634</v>
      </c>
      <c r="R23" s="1414"/>
      <c r="S23" s="1414"/>
      <c r="T23" s="1414"/>
      <c r="U23" s="1414"/>
      <c r="V23" s="1418">
        <v>216907</v>
      </c>
      <c r="W23" s="1418"/>
      <c r="X23" s="1418"/>
      <c r="Y23" s="1418"/>
      <c r="Z23" s="1418"/>
      <c r="AA23" s="1418"/>
      <c r="AB23" s="1418"/>
      <c r="AC23" s="1421"/>
      <c r="AD23" s="1421"/>
      <c r="AE23" s="1421"/>
      <c r="AF23" s="1421"/>
      <c r="AG23" s="1422"/>
      <c r="AH23" s="423"/>
      <c r="AI23" s="423"/>
      <c r="AJ23" s="424"/>
      <c r="AK23" s="423"/>
      <c r="AL23" s="427"/>
      <c r="AM23" s="417"/>
      <c r="AN23" s="417"/>
      <c r="AO23" s="417"/>
      <c r="AP23" s="417"/>
      <c r="AQ23" s="417"/>
      <c r="AR23" s="417"/>
      <c r="AS23" s="417"/>
      <c r="AT23" s="417"/>
      <c r="AU23" s="417"/>
      <c r="AV23" s="417"/>
      <c r="AW23" s="417"/>
      <c r="AX23" s="417"/>
      <c r="AY23" s="417"/>
      <c r="AZ23" s="417"/>
      <c r="BA23" s="417"/>
      <c r="BB23" s="417"/>
      <c r="BC23" s="417"/>
      <c r="BD23" s="423"/>
      <c r="BE23" s="423"/>
      <c r="BF23" s="423"/>
      <c r="BG23" s="423"/>
      <c r="BH23" s="417"/>
      <c r="BI23" s="417"/>
      <c r="BJ23" s="417"/>
      <c r="BK23" s="420"/>
      <c r="BL23" s="420"/>
      <c r="BM23" s="420"/>
      <c r="BN23" s="420"/>
      <c r="BO23" s="417"/>
      <c r="BP23" s="417"/>
      <c r="BQ23" s="417"/>
      <c r="BR23" s="417"/>
      <c r="BS23" s="417"/>
      <c r="BT23" s="417"/>
      <c r="BU23" s="417"/>
      <c r="BV23" s="417"/>
      <c r="BW23" s="425"/>
    </row>
    <row r="24" spans="1:75" ht="15" customHeight="1">
      <c r="A24" s="422"/>
      <c r="B24" s="417"/>
      <c r="C24" s="1409" t="s">
        <v>2638</v>
      </c>
      <c r="D24" s="1410"/>
      <c r="E24" s="1410"/>
      <c r="F24" s="1410"/>
      <c r="G24" s="1410"/>
      <c r="H24" s="1410"/>
      <c r="I24" s="1410"/>
      <c r="J24" s="1410" t="s">
        <v>2639</v>
      </c>
      <c r="K24" s="1410"/>
      <c r="L24" s="1410"/>
      <c r="M24" s="1410"/>
      <c r="N24" s="1410"/>
      <c r="O24" s="1410"/>
      <c r="P24" s="1410"/>
      <c r="Q24" s="1410"/>
      <c r="R24" s="1410"/>
      <c r="S24" s="1410"/>
      <c r="T24" s="1410"/>
      <c r="U24" s="1410"/>
      <c r="V24" s="1423">
        <v>291587</v>
      </c>
      <c r="W24" s="1423"/>
      <c r="X24" s="1423"/>
      <c r="Y24" s="1423"/>
      <c r="Z24" s="1423"/>
      <c r="AA24" s="1423"/>
      <c r="AB24" s="1423"/>
      <c r="AC24" s="1424"/>
      <c r="AD24" s="1424"/>
      <c r="AE24" s="1424"/>
      <c r="AF24" s="1424"/>
      <c r="AG24" s="1425"/>
      <c r="AH24" s="423"/>
      <c r="AI24" s="423"/>
      <c r="AJ24" s="424"/>
      <c r="AK24" s="423"/>
      <c r="AL24" s="427"/>
      <c r="AM24" s="417"/>
      <c r="AN24" s="417"/>
      <c r="AO24" s="417"/>
      <c r="AP24" s="417"/>
      <c r="AQ24" s="417"/>
      <c r="AR24" s="417"/>
      <c r="AS24" s="417"/>
      <c r="AT24" s="417"/>
      <c r="AU24" s="417"/>
      <c r="AV24" s="417"/>
      <c r="AW24" s="417"/>
      <c r="AX24" s="417"/>
      <c r="AY24" s="417"/>
      <c r="AZ24" s="417"/>
      <c r="BA24" s="420"/>
      <c r="BB24" s="420"/>
      <c r="BC24" s="420"/>
      <c r="BD24" s="420"/>
      <c r="BE24" s="417"/>
      <c r="BF24" s="417"/>
      <c r="BG24" s="417"/>
      <c r="BH24" s="417"/>
      <c r="BI24" s="417"/>
      <c r="BJ24" s="417"/>
      <c r="BK24" s="420"/>
      <c r="BL24" s="420"/>
      <c r="BM24" s="420"/>
      <c r="BN24" s="420"/>
      <c r="BO24" s="417"/>
      <c r="BP24" s="417"/>
      <c r="BQ24" s="417"/>
      <c r="BR24" s="417"/>
      <c r="BS24" s="417"/>
      <c r="BT24" s="417"/>
      <c r="BU24" s="417"/>
      <c r="BV24" s="417"/>
      <c r="BW24" s="425"/>
    </row>
    <row r="25" spans="1:75" ht="15" customHeight="1">
      <c r="A25" s="422"/>
      <c r="B25" s="417"/>
      <c r="C25" s="1411"/>
      <c r="D25" s="1412"/>
      <c r="E25" s="1412"/>
      <c r="F25" s="1412"/>
      <c r="G25" s="1412"/>
      <c r="H25" s="1412"/>
      <c r="I25" s="1412"/>
      <c r="J25" s="1412" t="s">
        <v>2640</v>
      </c>
      <c r="K25" s="1412"/>
      <c r="L25" s="1412"/>
      <c r="M25" s="1412"/>
      <c r="N25" s="1412"/>
      <c r="O25" s="1412"/>
      <c r="P25" s="1412"/>
      <c r="Q25" s="1412"/>
      <c r="R25" s="1412"/>
      <c r="S25" s="1412"/>
      <c r="T25" s="1412"/>
      <c r="U25" s="1412"/>
      <c r="V25" s="1415">
        <v>285612</v>
      </c>
      <c r="W25" s="1415"/>
      <c r="X25" s="1415"/>
      <c r="Y25" s="1415"/>
      <c r="Z25" s="1415"/>
      <c r="AA25" s="1415"/>
      <c r="AB25" s="1415"/>
      <c r="AC25" s="1416"/>
      <c r="AD25" s="1416"/>
      <c r="AE25" s="1416"/>
      <c r="AF25" s="1416"/>
      <c r="AG25" s="1417"/>
      <c r="AH25" s="423"/>
      <c r="AI25" s="423"/>
      <c r="AJ25" s="424"/>
      <c r="AK25" s="423"/>
      <c r="AL25" s="423"/>
      <c r="AM25" s="417"/>
      <c r="AN25" s="417"/>
      <c r="AO25" s="417"/>
      <c r="AP25" s="417"/>
      <c r="AQ25" s="417"/>
      <c r="AR25" s="417"/>
      <c r="AS25" s="417"/>
      <c r="AT25" s="417"/>
      <c r="AU25" s="417"/>
      <c r="AV25" s="417"/>
      <c r="AW25" s="417"/>
      <c r="AX25" s="417"/>
      <c r="AY25" s="417"/>
      <c r="AZ25" s="417"/>
      <c r="BA25" s="420"/>
      <c r="BB25" s="420"/>
      <c r="BC25" s="420"/>
      <c r="BD25" s="420"/>
      <c r="BE25" s="417"/>
      <c r="BF25" s="417"/>
      <c r="BG25" s="417"/>
      <c r="BH25" s="417"/>
      <c r="BI25" s="417"/>
      <c r="BJ25" s="417"/>
      <c r="BK25" s="420"/>
      <c r="BL25" s="420"/>
      <c r="BM25" s="420"/>
      <c r="BN25" s="420"/>
      <c r="BO25" s="417"/>
      <c r="BP25" s="417"/>
      <c r="BQ25" s="417"/>
      <c r="BR25" s="417"/>
      <c r="BS25" s="417"/>
      <c r="BT25" s="417"/>
      <c r="BU25" s="417"/>
      <c r="BV25" s="417"/>
      <c r="BW25" s="425"/>
    </row>
    <row r="26" spans="1:75" ht="15" customHeight="1">
      <c r="A26" s="422"/>
      <c r="B26" s="417"/>
      <c r="C26" s="1411"/>
      <c r="D26" s="1412"/>
      <c r="E26" s="1412"/>
      <c r="F26" s="1412"/>
      <c r="G26" s="1412"/>
      <c r="H26" s="1412"/>
      <c r="I26" s="1412"/>
      <c r="J26" s="1412" t="s">
        <v>2641</v>
      </c>
      <c r="K26" s="1412"/>
      <c r="L26" s="1412"/>
      <c r="M26" s="1412"/>
      <c r="N26" s="1412"/>
      <c r="O26" s="1412"/>
      <c r="P26" s="1412"/>
      <c r="Q26" s="1412"/>
      <c r="R26" s="1412"/>
      <c r="S26" s="1412"/>
      <c r="T26" s="1412"/>
      <c r="U26" s="1412"/>
      <c r="V26" s="1415">
        <v>265692</v>
      </c>
      <c r="W26" s="1415"/>
      <c r="X26" s="1415"/>
      <c r="Y26" s="1415"/>
      <c r="Z26" s="1415"/>
      <c r="AA26" s="1415"/>
      <c r="AB26" s="1415"/>
      <c r="AC26" s="1416"/>
      <c r="AD26" s="1416"/>
      <c r="AE26" s="1416"/>
      <c r="AF26" s="1416"/>
      <c r="AG26" s="1417"/>
      <c r="AH26" s="423"/>
      <c r="AI26" s="423"/>
      <c r="AJ26" s="424"/>
      <c r="AK26" s="423"/>
      <c r="AL26" s="423"/>
      <c r="AM26" s="417"/>
      <c r="AN26" s="417"/>
      <c r="AO26" s="417"/>
      <c r="AP26" s="417"/>
      <c r="AQ26" s="417"/>
      <c r="AR26" s="417"/>
      <c r="AS26" s="417"/>
      <c r="AT26" s="417"/>
      <c r="AU26" s="417"/>
      <c r="AV26" s="417"/>
      <c r="AW26" s="417"/>
      <c r="AX26" s="417"/>
      <c r="AY26" s="417"/>
      <c r="AZ26" s="417"/>
      <c r="BA26" s="420"/>
      <c r="BB26" s="420"/>
      <c r="BC26" s="420"/>
      <c r="BD26" s="420"/>
      <c r="BE26" s="417"/>
      <c r="BF26" s="417"/>
      <c r="BG26" s="417"/>
      <c r="BH26" s="417"/>
      <c r="BI26" s="417"/>
      <c r="BJ26" s="417"/>
      <c r="BK26" s="420"/>
      <c r="BL26" s="420"/>
      <c r="BM26" s="420"/>
      <c r="BN26" s="420"/>
      <c r="BO26" s="417"/>
      <c r="BP26" s="417"/>
      <c r="BQ26" s="417"/>
      <c r="BR26" s="417"/>
      <c r="BS26" s="417"/>
      <c r="BT26" s="417"/>
      <c r="BU26" s="417"/>
      <c r="BV26" s="417"/>
      <c r="BW26" s="425"/>
    </row>
    <row r="27" spans="1:75" ht="15" customHeight="1">
      <c r="A27" s="422"/>
      <c r="B27" s="417"/>
      <c r="C27" s="1413"/>
      <c r="D27" s="1414"/>
      <c r="E27" s="1414"/>
      <c r="F27" s="1414"/>
      <c r="G27" s="1414"/>
      <c r="H27" s="1414"/>
      <c r="I27" s="1414"/>
      <c r="J27" s="1414" t="s">
        <v>2642</v>
      </c>
      <c r="K27" s="1414"/>
      <c r="L27" s="1414"/>
      <c r="M27" s="1414"/>
      <c r="N27" s="1414"/>
      <c r="O27" s="1414"/>
      <c r="P27" s="1414"/>
      <c r="Q27" s="1414"/>
      <c r="R27" s="1414"/>
      <c r="S27" s="1414"/>
      <c r="T27" s="1414"/>
      <c r="U27" s="1414"/>
      <c r="V27" s="1418"/>
      <c r="W27" s="1418"/>
      <c r="X27" s="1418"/>
      <c r="Y27" s="1418"/>
      <c r="Z27" s="1418"/>
      <c r="AA27" s="1418"/>
      <c r="AB27" s="1418"/>
      <c r="AC27" s="1419" t="s">
        <v>2643</v>
      </c>
      <c r="AD27" s="1419"/>
      <c r="AE27" s="1419"/>
      <c r="AF27" s="1419"/>
      <c r="AG27" s="1420"/>
      <c r="AH27" s="423"/>
      <c r="AI27" s="423"/>
      <c r="AJ27" s="424"/>
      <c r="AK27" s="423"/>
      <c r="AL27" s="423"/>
      <c r="AM27" s="417"/>
      <c r="AN27" s="417"/>
      <c r="AO27" s="417"/>
      <c r="AP27" s="417"/>
      <c r="AQ27" s="417"/>
      <c r="AR27" s="417"/>
      <c r="AS27" s="417"/>
      <c r="AT27" s="417"/>
      <c r="AU27" s="417"/>
      <c r="AV27" s="417"/>
      <c r="AW27" s="417"/>
      <c r="AX27" s="417"/>
      <c r="AY27" s="417"/>
      <c r="AZ27" s="417"/>
      <c r="BA27" s="417"/>
      <c r="BB27" s="417"/>
      <c r="BC27" s="417"/>
      <c r="BD27" s="423"/>
      <c r="BE27" s="423"/>
      <c r="BF27" s="423"/>
      <c r="BG27" s="423"/>
      <c r="BH27" s="417"/>
      <c r="BI27" s="417"/>
      <c r="BJ27" s="417"/>
      <c r="BK27" s="420"/>
      <c r="BL27" s="420"/>
      <c r="BM27" s="420"/>
      <c r="BN27" s="420"/>
      <c r="BO27" s="417"/>
      <c r="BP27" s="417"/>
      <c r="BQ27" s="417"/>
      <c r="BR27" s="417"/>
      <c r="BS27" s="417"/>
      <c r="BT27" s="417"/>
      <c r="BU27" s="417"/>
      <c r="BV27" s="417"/>
      <c r="BW27" s="425"/>
    </row>
    <row r="28" spans="1:75" ht="15" customHeight="1">
      <c r="A28" s="422"/>
      <c r="B28" s="417"/>
      <c r="C28" s="417"/>
      <c r="D28" s="417"/>
      <c r="E28" s="417"/>
      <c r="F28" s="417"/>
      <c r="G28" s="417"/>
      <c r="H28" s="417"/>
      <c r="I28" s="417"/>
      <c r="J28" s="417"/>
      <c r="K28" s="417"/>
      <c r="L28" s="417"/>
      <c r="M28" s="417"/>
      <c r="N28" s="417"/>
      <c r="O28" s="417"/>
      <c r="P28" s="417"/>
      <c r="Q28" s="417"/>
      <c r="R28" s="417"/>
      <c r="S28" s="417"/>
      <c r="T28" s="417"/>
      <c r="U28" s="417"/>
      <c r="V28" s="420"/>
      <c r="W28" s="420"/>
      <c r="X28" s="420"/>
      <c r="Y28" s="420"/>
      <c r="Z28" s="420"/>
      <c r="AA28" s="420"/>
      <c r="AB28" s="420"/>
      <c r="AC28" s="417"/>
      <c r="AD28" s="417"/>
      <c r="AE28" s="417"/>
      <c r="AF28" s="417"/>
      <c r="AG28" s="417"/>
      <c r="AH28" s="417"/>
      <c r="AI28" s="420"/>
      <c r="AJ28" s="429"/>
      <c r="AK28" s="420"/>
      <c r="AL28" s="423"/>
      <c r="AM28" s="417"/>
      <c r="AN28" s="417"/>
      <c r="AO28" s="417"/>
      <c r="AP28" s="417"/>
      <c r="AQ28" s="417"/>
      <c r="AR28" s="417"/>
      <c r="AS28" s="417"/>
      <c r="AT28" s="417"/>
      <c r="AU28" s="417"/>
      <c r="AV28" s="417"/>
      <c r="AW28" s="417"/>
      <c r="AX28" s="417"/>
      <c r="AY28" s="417"/>
      <c r="AZ28" s="417"/>
      <c r="BA28" s="417"/>
      <c r="BB28" s="417"/>
      <c r="BC28" s="417"/>
      <c r="BD28" s="423"/>
      <c r="BE28" s="423"/>
      <c r="BF28" s="423"/>
      <c r="BG28" s="423"/>
      <c r="BH28" s="417"/>
      <c r="BI28" s="417"/>
      <c r="BJ28" s="417"/>
      <c r="BK28" s="420"/>
      <c r="BL28" s="420"/>
      <c r="BM28" s="420"/>
      <c r="BN28" s="420"/>
      <c r="BO28" s="417"/>
      <c r="BP28" s="417"/>
      <c r="BQ28" s="417"/>
      <c r="BR28" s="417"/>
      <c r="BS28" s="417"/>
      <c r="BT28" s="417"/>
      <c r="BU28" s="417"/>
      <c r="BV28" s="417"/>
      <c r="BW28" s="425"/>
    </row>
    <row r="29" spans="1:75" ht="15" customHeight="1">
      <c r="A29" s="422"/>
      <c r="B29" s="417"/>
      <c r="C29" s="423"/>
      <c r="D29" s="423"/>
      <c r="E29" s="423"/>
      <c r="F29" s="423"/>
      <c r="G29" s="423"/>
      <c r="H29" s="423"/>
      <c r="I29" s="423"/>
      <c r="J29" s="423"/>
      <c r="K29" s="423"/>
      <c r="L29" s="423"/>
      <c r="M29" s="423"/>
      <c r="N29" s="423"/>
      <c r="O29" s="423"/>
      <c r="P29" s="423"/>
      <c r="Q29" s="423"/>
      <c r="R29" s="423"/>
      <c r="S29" s="423"/>
      <c r="T29" s="423"/>
      <c r="U29" s="423"/>
      <c r="V29" s="423"/>
      <c r="W29" s="423"/>
      <c r="X29" s="423"/>
      <c r="Y29" s="423"/>
      <c r="Z29" s="423"/>
      <c r="AA29" s="423"/>
      <c r="AB29" s="423"/>
      <c r="AC29" s="423"/>
      <c r="AD29" s="423"/>
      <c r="AE29" s="423"/>
      <c r="AF29" s="423"/>
      <c r="AG29" s="423"/>
      <c r="AH29" s="423"/>
      <c r="AI29" s="420"/>
      <c r="AJ29" s="429"/>
      <c r="AK29" s="420"/>
      <c r="AL29" s="423"/>
      <c r="AM29" s="417"/>
      <c r="AN29" s="417"/>
      <c r="AO29" s="417"/>
      <c r="AP29" s="417"/>
      <c r="AQ29" s="417"/>
      <c r="AR29" s="417"/>
      <c r="AS29" s="417"/>
      <c r="AT29" s="417"/>
      <c r="AU29" s="417"/>
      <c r="AV29" s="417"/>
      <c r="AW29" s="417"/>
      <c r="AX29" s="417"/>
      <c r="AY29" s="417"/>
      <c r="AZ29" s="417"/>
      <c r="BA29" s="420"/>
      <c r="BB29" s="420"/>
      <c r="BC29" s="420"/>
      <c r="BD29" s="420"/>
      <c r="BE29" s="417"/>
      <c r="BF29" s="417"/>
      <c r="BG29" s="417"/>
      <c r="BH29" s="417"/>
      <c r="BI29" s="417"/>
      <c r="BJ29" s="417"/>
      <c r="BK29" s="420"/>
      <c r="BL29" s="420"/>
      <c r="BM29" s="420"/>
      <c r="BN29" s="420"/>
      <c r="BO29" s="417"/>
      <c r="BP29" s="417"/>
      <c r="BQ29" s="417"/>
      <c r="BR29" s="417"/>
      <c r="BS29" s="417"/>
      <c r="BT29" s="417"/>
      <c r="BU29" s="417"/>
      <c r="BV29" s="417"/>
      <c r="BW29" s="425"/>
    </row>
    <row r="30" spans="1:75" ht="15" customHeight="1">
      <c r="A30" s="422"/>
      <c r="B30" s="417"/>
      <c r="C30" s="423"/>
      <c r="D30" s="423"/>
      <c r="E30" s="423"/>
      <c r="F30" s="423"/>
      <c r="G30" s="423"/>
      <c r="H30" s="423"/>
      <c r="I30" s="423"/>
      <c r="J30" s="423"/>
      <c r="K30" s="423"/>
      <c r="L30" s="423"/>
      <c r="M30" s="423"/>
      <c r="N30" s="423"/>
      <c r="O30" s="423"/>
      <c r="P30" s="423"/>
      <c r="Q30" s="423"/>
      <c r="R30" s="423"/>
      <c r="S30" s="423"/>
      <c r="T30" s="423"/>
      <c r="U30" s="423"/>
      <c r="V30" s="423"/>
      <c r="W30" s="423"/>
      <c r="X30" s="423"/>
      <c r="Y30" s="423"/>
      <c r="Z30" s="423"/>
      <c r="AA30" s="423"/>
      <c r="AB30" s="423"/>
      <c r="AC30" s="423"/>
      <c r="AD30" s="423"/>
      <c r="AE30" s="423"/>
      <c r="AF30" s="423"/>
      <c r="AG30" s="423"/>
      <c r="AH30" s="423"/>
      <c r="AI30" s="420"/>
      <c r="AJ30" s="429"/>
      <c r="AK30" s="420"/>
      <c r="AL30" s="423"/>
      <c r="AM30" s="417"/>
      <c r="AN30" s="417"/>
      <c r="AO30" s="417"/>
      <c r="AP30" s="417"/>
      <c r="AQ30" s="417"/>
      <c r="AR30" s="417"/>
      <c r="AS30" s="417"/>
      <c r="AT30" s="417"/>
      <c r="AU30" s="417"/>
      <c r="AV30" s="417"/>
      <c r="AW30" s="417"/>
      <c r="AX30" s="417"/>
      <c r="AY30" s="417"/>
      <c r="AZ30" s="417"/>
      <c r="BA30" s="420"/>
      <c r="BB30" s="420"/>
      <c r="BC30" s="420"/>
      <c r="BD30" s="420"/>
      <c r="BE30" s="417"/>
      <c r="BF30" s="417"/>
      <c r="BG30" s="417"/>
      <c r="BH30" s="417"/>
      <c r="BI30" s="417"/>
      <c r="BJ30" s="417"/>
      <c r="BK30" s="420"/>
      <c r="BL30" s="420"/>
      <c r="BM30" s="420"/>
      <c r="BN30" s="420"/>
      <c r="BO30" s="417"/>
      <c r="BP30" s="417"/>
      <c r="BQ30" s="417"/>
      <c r="BR30" s="417"/>
      <c r="BS30" s="417"/>
      <c r="BT30" s="417"/>
      <c r="BU30" s="417"/>
      <c r="BV30" s="417"/>
      <c r="BW30" s="425"/>
    </row>
    <row r="31" spans="1:75" ht="15" customHeight="1">
      <c r="A31" s="422"/>
      <c r="B31" s="417"/>
      <c r="C31" s="423"/>
      <c r="D31" s="423"/>
      <c r="E31" s="423"/>
      <c r="F31" s="423"/>
      <c r="G31" s="423"/>
      <c r="H31" s="423"/>
      <c r="I31" s="423"/>
      <c r="J31" s="423"/>
      <c r="K31" s="423"/>
      <c r="L31" s="423"/>
      <c r="M31" s="423"/>
      <c r="N31" s="423"/>
      <c r="O31" s="423"/>
      <c r="P31" s="423"/>
      <c r="Q31" s="423"/>
      <c r="R31" s="423"/>
      <c r="S31" s="423"/>
      <c r="T31" s="423"/>
      <c r="U31" s="423"/>
      <c r="V31" s="423"/>
      <c r="W31" s="423"/>
      <c r="X31" s="423"/>
      <c r="Y31" s="423"/>
      <c r="Z31" s="423"/>
      <c r="AA31" s="423"/>
      <c r="AB31" s="423"/>
      <c r="AC31" s="423"/>
      <c r="AD31" s="423"/>
      <c r="AE31" s="423"/>
      <c r="AF31" s="423"/>
      <c r="AG31" s="423"/>
      <c r="AH31" s="423"/>
      <c r="AI31" s="420"/>
      <c r="AJ31" s="429"/>
      <c r="AK31" s="420"/>
      <c r="AL31" s="423"/>
      <c r="AM31" s="417"/>
      <c r="AN31" s="417"/>
      <c r="AO31" s="417"/>
      <c r="AP31" s="417"/>
      <c r="AQ31" s="417"/>
      <c r="AR31" s="417"/>
      <c r="AS31" s="417"/>
      <c r="AT31" s="417"/>
      <c r="AU31" s="417"/>
      <c r="AV31" s="417"/>
      <c r="AW31" s="417"/>
      <c r="AX31" s="417"/>
      <c r="AY31" s="417"/>
      <c r="AZ31" s="417"/>
      <c r="BA31" s="420"/>
      <c r="BB31" s="420"/>
      <c r="BC31" s="420"/>
      <c r="BD31" s="420"/>
      <c r="BE31" s="417"/>
      <c r="BF31" s="417"/>
      <c r="BG31" s="417"/>
      <c r="BH31" s="417"/>
      <c r="BI31" s="417"/>
      <c r="BJ31" s="417"/>
      <c r="BK31" s="420"/>
      <c r="BL31" s="420"/>
      <c r="BM31" s="420"/>
      <c r="BN31" s="420"/>
      <c r="BO31" s="417"/>
      <c r="BP31" s="417"/>
      <c r="BQ31" s="417"/>
      <c r="BR31" s="417"/>
      <c r="BS31" s="417"/>
      <c r="BT31" s="417"/>
      <c r="BU31" s="417"/>
      <c r="BV31" s="417"/>
      <c r="BW31" s="425"/>
    </row>
    <row r="32" spans="1:75" ht="15" customHeight="1">
      <c r="A32" s="422"/>
      <c r="B32" s="417"/>
      <c r="C32" s="423"/>
      <c r="D32" s="423"/>
      <c r="E32" s="423"/>
      <c r="F32" s="423"/>
      <c r="G32" s="423"/>
      <c r="H32" s="423"/>
      <c r="I32" s="423"/>
      <c r="J32" s="423"/>
      <c r="K32" s="423"/>
      <c r="L32" s="423"/>
      <c r="M32" s="423"/>
      <c r="N32" s="423"/>
      <c r="O32" s="423"/>
      <c r="P32" s="423"/>
      <c r="Q32" s="423"/>
      <c r="R32" s="423"/>
      <c r="S32" s="423"/>
      <c r="T32" s="423"/>
      <c r="U32" s="423"/>
      <c r="V32" s="423"/>
      <c r="W32" s="423"/>
      <c r="X32" s="423"/>
      <c r="Y32" s="423"/>
      <c r="Z32" s="423"/>
      <c r="AA32" s="423"/>
      <c r="AB32" s="423"/>
      <c r="AC32" s="423"/>
      <c r="AD32" s="423"/>
      <c r="AE32" s="423"/>
      <c r="AF32" s="423"/>
      <c r="AG32" s="423"/>
      <c r="AH32" s="423"/>
      <c r="AI32" s="420"/>
      <c r="AJ32" s="429"/>
      <c r="AK32" s="420"/>
      <c r="AL32" s="423"/>
      <c r="AM32" s="417"/>
      <c r="AN32" s="417"/>
      <c r="AO32" s="417"/>
      <c r="AP32" s="417"/>
      <c r="AQ32" s="417"/>
      <c r="AR32" s="417"/>
      <c r="AS32" s="417"/>
      <c r="AT32" s="417"/>
      <c r="AU32" s="417"/>
      <c r="AV32" s="417"/>
      <c r="AW32" s="417"/>
      <c r="AX32" s="417"/>
      <c r="AY32" s="417"/>
      <c r="AZ32" s="417"/>
      <c r="BA32" s="420"/>
      <c r="BB32" s="420"/>
      <c r="BC32" s="420"/>
      <c r="BD32" s="420"/>
      <c r="BE32" s="417"/>
      <c r="BF32" s="417"/>
      <c r="BG32" s="417"/>
      <c r="BH32" s="417"/>
      <c r="BI32" s="417"/>
      <c r="BJ32" s="417"/>
      <c r="BK32" s="420"/>
      <c r="BL32" s="420"/>
      <c r="BM32" s="420"/>
      <c r="BN32" s="420"/>
      <c r="BO32" s="417"/>
      <c r="BP32" s="417"/>
      <c r="BQ32" s="417"/>
      <c r="BR32" s="417"/>
      <c r="BS32" s="417"/>
      <c r="BT32" s="417"/>
      <c r="BU32" s="417"/>
      <c r="BV32" s="417"/>
      <c r="BW32" s="425"/>
    </row>
    <row r="33" spans="1:75" ht="15" customHeight="1" thickBot="1">
      <c r="A33" s="430"/>
      <c r="B33" s="431"/>
      <c r="C33" s="431"/>
      <c r="D33" s="431"/>
      <c r="E33" s="431"/>
      <c r="F33" s="431"/>
      <c r="G33" s="431"/>
      <c r="H33" s="431"/>
      <c r="I33" s="431"/>
      <c r="J33" s="431"/>
      <c r="K33" s="431"/>
      <c r="L33" s="431"/>
      <c r="M33" s="431"/>
      <c r="N33" s="431"/>
      <c r="O33" s="431"/>
      <c r="P33" s="431"/>
      <c r="Q33" s="431"/>
      <c r="R33" s="431"/>
      <c r="S33" s="431"/>
      <c r="T33" s="431"/>
      <c r="U33" s="431"/>
      <c r="V33" s="431"/>
      <c r="W33" s="431"/>
      <c r="X33" s="431"/>
      <c r="Y33" s="431"/>
      <c r="Z33" s="431"/>
      <c r="AA33" s="431"/>
      <c r="AB33" s="431"/>
      <c r="AC33" s="431"/>
      <c r="AD33" s="431"/>
      <c r="AE33" s="431"/>
      <c r="AF33" s="431"/>
      <c r="AG33" s="431"/>
      <c r="AH33" s="431"/>
      <c r="AI33" s="431"/>
      <c r="AJ33" s="432"/>
      <c r="AK33" s="433"/>
      <c r="AL33" s="433"/>
      <c r="AM33" s="433"/>
      <c r="AN33" s="433"/>
      <c r="AO33" s="433"/>
      <c r="AP33" s="433"/>
      <c r="AQ33" s="433"/>
      <c r="AR33" s="431"/>
      <c r="AS33" s="431"/>
      <c r="AT33" s="431"/>
      <c r="AU33" s="431"/>
      <c r="AV33" s="431"/>
      <c r="AW33" s="431"/>
      <c r="AX33" s="433"/>
      <c r="AY33" s="433"/>
      <c r="AZ33" s="433"/>
      <c r="BA33" s="433"/>
      <c r="BB33" s="433"/>
      <c r="BC33" s="433"/>
      <c r="BD33" s="433"/>
      <c r="BE33" s="431"/>
      <c r="BF33" s="431"/>
      <c r="BG33" s="431"/>
      <c r="BH33" s="431"/>
      <c r="BI33" s="431"/>
      <c r="BJ33" s="431"/>
      <c r="BK33" s="433"/>
      <c r="BL33" s="433"/>
      <c r="BM33" s="433"/>
      <c r="BN33" s="433"/>
      <c r="BO33" s="431"/>
      <c r="BP33" s="431"/>
      <c r="BQ33" s="431"/>
      <c r="BR33" s="431"/>
      <c r="BS33" s="431"/>
      <c r="BT33" s="431"/>
      <c r="BU33" s="431"/>
      <c r="BV33" s="431"/>
      <c r="BW33" s="434"/>
    </row>
    <row r="34" spans="1:75" ht="15" customHeight="1">
      <c r="A34" s="1344" t="s">
        <v>2644</v>
      </c>
      <c r="B34" s="1345"/>
      <c r="C34" s="1345"/>
      <c r="D34" s="1345"/>
      <c r="E34" s="1345"/>
      <c r="F34" s="1345"/>
      <c r="G34" s="1345"/>
      <c r="H34" s="1345"/>
      <c r="I34" s="1345"/>
      <c r="J34" s="1345"/>
      <c r="K34" s="1345"/>
      <c r="L34" s="1345"/>
      <c r="M34" s="1345"/>
      <c r="N34" s="1345"/>
      <c r="O34" s="1345"/>
      <c r="P34" s="1345"/>
      <c r="Q34" s="1345"/>
      <c r="R34" s="1345"/>
      <c r="S34" s="1345"/>
      <c r="T34" s="1345"/>
      <c r="U34" s="1345"/>
      <c r="V34" s="1345"/>
      <c r="W34" s="1345"/>
      <c r="X34" s="1345"/>
      <c r="Y34" s="1345"/>
      <c r="Z34" s="1345"/>
      <c r="AA34" s="1345"/>
      <c r="AB34" s="1345"/>
      <c r="AC34" s="1345"/>
      <c r="AD34" s="1345"/>
      <c r="AE34" s="1345"/>
      <c r="AF34" s="1345"/>
      <c r="AG34" s="1345"/>
      <c r="AH34" s="1345"/>
      <c r="AI34" s="1345"/>
      <c r="AJ34" s="1345"/>
      <c r="AK34" s="1345"/>
      <c r="AL34" s="1345"/>
      <c r="AM34" s="1345"/>
      <c r="AN34" s="1345"/>
      <c r="AO34" s="1345"/>
      <c r="AP34" s="1345"/>
      <c r="AQ34" s="1345"/>
      <c r="AR34" s="1345"/>
      <c r="AS34" s="1345"/>
      <c r="AT34" s="1345"/>
      <c r="AU34" s="1345"/>
      <c r="AV34" s="1345"/>
      <c r="AW34" s="1345"/>
      <c r="AX34" s="1345"/>
      <c r="AY34" s="1345"/>
      <c r="AZ34" s="1345"/>
      <c r="BA34" s="1345"/>
      <c r="BB34" s="1345"/>
      <c r="BC34" s="1345"/>
      <c r="BD34" s="1345"/>
      <c r="BE34" s="1345"/>
      <c r="BF34" s="1345"/>
      <c r="BG34" s="1345"/>
      <c r="BH34" s="1345"/>
      <c r="BI34" s="1345"/>
      <c r="BJ34" s="1345"/>
      <c r="BK34" s="1345"/>
      <c r="BL34" s="1345"/>
      <c r="BM34" s="1345"/>
      <c r="BN34" s="1345"/>
      <c r="BO34" s="1345"/>
      <c r="BP34" s="1345"/>
      <c r="BQ34" s="1345"/>
      <c r="BR34" s="1345"/>
      <c r="BS34" s="1345"/>
      <c r="BT34" s="1345"/>
      <c r="BU34" s="1345"/>
      <c r="BV34" s="1345"/>
      <c r="BW34" s="1346"/>
    </row>
    <row r="35" spans="1:75" ht="15" customHeight="1">
      <c r="A35" s="1347"/>
      <c r="B35" s="1348"/>
      <c r="C35" s="1348"/>
      <c r="D35" s="1348"/>
      <c r="E35" s="1348"/>
      <c r="F35" s="1348"/>
      <c r="G35" s="1348"/>
      <c r="H35" s="1348"/>
      <c r="I35" s="1348"/>
      <c r="J35" s="1348"/>
      <c r="K35" s="1348"/>
      <c r="L35" s="1348"/>
      <c r="M35" s="1348"/>
      <c r="N35" s="1348"/>
      <c r="O35" s="1348"/>
      <c r="P35" s="1348"/>
      <c r="Q35" s="1348"/>
      <c r="R35" s="1348"/>
      <c r="S35" s="1348"/>
      <c r="T35" s="1348"/>
      <c r="U35" s="1348"/>
      <c r="V35" s="1348"/>
      <c r="W35" s="1348"/>
      <c r="X35" s="1348"/>
      <c r="Y35" s="1348"/>
      <c r="Z35" s="1348"/>
      <c r="AA35" s="1348"/>
      <c r="AB35" s="1348"/>
      <c r="AC35" s="1348"/>
      <c r="AD35" s="1348"/>
      <c r="AE35" s="1348"/>
      <c r="AF35" s="1348"/>
      <c r="AG35" s="1348"/>
      <c r="AH35" s="1348"/>
      <c r="AI35" s="1348"/>
      <c r="AJ35" s="1348"/>
      <c r="AK35" s="1348"/>
      <c r="AL35" s="1348"/>
      <c r="AM35" s="1348"/>
      <c r="AN35" s="1348"/>
      <c r="AO35" s="1348"/>
      <c r="AP35" s="1348"/>
      <c r="AQ35" s="1348"/>
      <c r="AR35" s="1348"/>
      <c r="AS35" s="1348"/>
      <c r="AT35" s="1348"/>
      <c r="AU35" s="1348"/>
      <c r="AV35" s="1348"/>
      <c r="AW35" s="1348"/>
      <c r="AX35" s="1348"/>
      <c r="AY35" s="1348"/>
      <c r="AZ35" s="1348"/>
      <c r="BA35" s="1348"/>
      <c r="BB35" s="1348"/>
      <c r="BC35" s="1348"/>
      <c r="BD35" s="1348"/>
      <c r="BE35" s="1348"/>
      <c r="BF35" s="1348"/>
      <c r="BG35" s="1348"/>
      <c r="BH35" s="1348"/>
      <c r="BI35" s="1348"/>
      <c r="BJ35" s="1348"/>
      <c r="BK35" s="1348"/>
      <c r="BL35" s="1348"/>
      <c r="BM35" s="1348"/>
      <c r="BN35" s="1348"/>
      <c r="BO35" s="1348"/>
      <c r="BP35" s="1348"/>
      <c r="BQ35" s="1348"/>
      <c r="BR35" s="1348"/>
      <c r="BS35" s="1348"/>
      <c r="BT35" s="1348"/>
      <c r="BU35" s="1348"/>
      <c r="BV35" s="1348"/>
      <c r="BW35" s="1349"/>
    </row>
    <row r="36" spans="1:75" ht="15" customHeight="1">
      <c r="A36" s="435"/>
      <c r="B36" s="436"/>
      <c r="C36" s="436"/>
      <c r="D36" s="436"/>
      <c r="E36" s="436"/>
      <c r="F36" s="436"/>
      <c r="G36" s="436"/>
      <c r="H36" s="436"/>
      <c r="I36" s="436"/>
      <c r="J36" s="436"/>
      <c r="K36" s="436"/>
      <c r="L36" s="436"/>
      <c r="M36" s="436"/>
      <c r="N36" s="436"/>
      <c r="O36" s="436"/>
      <c r="P36" s="436"/>
      <c r="Q36" s="436"/>
      <c r="R36" s="436"/>
      <c r="S36" s="436"/>
      <c r="T36" s="436"/>
      <c r="U36" s="436"/>
      <c r="V36" s="436"/>
      <c r="W36" s="436"/>
      <c r="X36" s="436"/>
      <c r="Y36" s="436"/>
      <c r="Z36" s="436"/>
      <c r="AA36" s="436"/>
      <c r="AB36" s="436"/>
      <c r="AC36" s="436"/>
      <c r="AD36" s="436"/>
      <c r="AE36" s="436"/>
      <c r="AF36" s="436"/>
      <c r="AG36" s="436"/>
      <c r="AH36" s="436"/>
      <c r="AI36" s="436"/>
      <c r="AJ36" s="436"/>
      <c r="AK36" s="436"/>
      <c r="AL36" s="436"/>
      <c r="AM36" s="436"/>
      <c r="AN36" s="436"/>
      <c r="AO36" s="436"/>
      <c r="AP36" s="436"/>
      <c r="AQ36" s="436"/>
      <c r="AR36" s="436"/>
      <c r="AS36" s="436"/>
      <c r="AT36" s="436"/>
      <c r="AU36" s="436"/>
      <c r="AV36" s="436"/>
      <c r="AW36" s="436"/>
      <c r="AX36" s="436"/>
      <c r="AY36" s="436"/>
      <c r="AZ36" s="436"/>
      <c r="BA36" s="436"/>
      <c r="BB36" s="436"/>
      <c r="BC36" s="436"/>
      <c r="BD36" s="436"/>
      <c r="BE36" s="436"/>
      <c r="BF36" s="436"/>
      <c r="BG36" s="436"/>
      <c r="BH36" s="436"/>
      <c r="BI36" s="436"/>
      <c r="BJ36" s="436"/>
      <c r="BK36" s="436"/>
      <c r="BL36" s="436"/>
      <c r="BM36" s="437"/>
      <c r="BN36" s="437"/>
      <c r="BO36" s="437"/>
      <c r="BP36" s="436"/>
      <c r="BQ36" s="436"/>
      <c r="BR36" s="436"/>
      <c r="BS36" s="436"/>
      <c r="BT36" s="436"/>
      <c r="BU36" s="436"/>
      <c r="BV36" s="436"/>
      <c r="BW36" s="438"/>
    </row>
    <row r="37" spans="1:75" ht="15" customHeight="1">
      <c r="A37" s="439"/>
      <c r="B37" s="440"/>
      <c r="C37" s="440"/>
      <c r="D37" s="440"/>
      <c r="E37" s="440"/>
      <c r="F37" s="440"/>
      <c r="G37" s="440"/>
      <c r="H37" s="440"/>
      <c r="I37" s="441" t="s">
        <v>2645</v>
      </c>
      <c r="J37" s="440"/>
      <c r="L37" s="442"/>
      <c r="M37" s="442"/>
      <c r="N37" s="442"/>
      <c r="O37" s="442"/>
      <c r="P37" s="442"/>
      <c r="Q37" s="442"/>
      <c r="R37" s="442"/>
      <c r="S37" s="442"/>
      <c r="T37" s="442"/>
      <c r="U37" s="442"/>
      <c r="V37" s="442"/>
      <c r="W37" s="440"/>
      <c r="X37" s="440"/>
      <c r="Y37" s="440"/>
      <c r="Z37" s="440"/>
      <c r="AA37" s="440"/>
      <c r="AB37" s="440"/>
      <c r="AC37" s="440"/>
      <c r="AD37" s="440"/>
      <c r="AE37" s="440"/>
      <c r="AF37" s="440"/>
      <c r="AG37" s="440"/>
      <c r="AH37" s="440"/>
      <c r="AI37" s="440"/>
      <c r="AJ37" s="440"/>
      <c r="AK37" s="440"/>
      <c r="AL37" s="440"/>
      <c r="AM37" s="440"/>
      <c r="AN37" s="440"/>
      <c r="AO37" s="440"/>
      <c r="AP37" s="440"/>
      <c r="AQ37" s="440"/>
      <c r="AR37" s="440"/>
      <c r="AS37" s="440"/>
      <c r="AT37" s="440"/>
      <c r="AU37" s="440"/>
      <c r="AV37" s="440"/>
      <c r="AW37" s="440"/>
      <c r="AX37" s="440"/>
      <c r="AY37" s="440"/>
      <c r="AZ37" s="440"/>
      <c r="BA37" s="440"/>
      <c r="BB37" s="440"/>
      <c r="BC37" s="440"/>
      <c r="BD37" s="440"/>
      <c r="BE37" s="440"/>
      <c r="BF37" s="440"/>
      <c r="BG37" s="440"/>
      <c r="BH37" s="440"/>
      <c r="BI37" s="440"/>
      <c r="BJ37" s="440"/>
      <c r="BK37" s="440"/>
      <c r="BL37" s="440"/>
      <c r="BM37" s="440"/>
      <c r="BN37" s="440"/>
      <c r="BO37" s="440"/>
      <c r="BP37" s="440"/>
      <c r="BQ37" s="440"/>
      <c r="BR37" s="440"/>
      <c r="BS37" s="440"/>
      <c r="BT37" s="440"/>
      <c r="BU37" s="440"/>
      <c r="BV37" s="440"/>
      <c r="BW37" s="443"/>
    </row>
    <row r="38" spans="1:75" ht="15" customHeight="1">
      <c r="A38" s="444"/>
      <c r="B38" s="445"/>
      <c r="C38" s="445"/>
      <c r="D38" s="445"/>
      <c r="E38" s="445"/>
      <c r="F38" s="445"/>
      <c r="G38" s="445"/>
      <c r="H38" s="445"/>
      <c r="I38" s="445"/>
      <c r="J38" s="445"/>
      <c r="K38" s="440"/>
      <c r="L38" s="440"/>
      <c r="M38" s="440"/>
      <c r="N38" s="440"/>
      <c r="O38" s="440"/>
      <c r="P38" s="440"/>
      <c r="Q38" s="440"/>
      <c r="R38" s="440"/>
      <c r="S38" s="440"/>
      <c r="T38" s="440"/>
      <c r="U38" s="440"/>
      <c r="V38" s="440"/>
      <c r="W38" s="440"/>
      <c r="X38" s="440"/>
      <c r="Y38" s="440"/>
      <c r="Z38" s="440"/>
      <c r="AA38" s="440"/>
      <c r="AB38" s="440"/>
      <c r="AC38" s="440"/>
      <c r="AD38" s="440"/>
      <c r="AE38" s="440"/>
      <c r="AF38" s="440"/>
      <c r="AG38" s="440"/>
      <c r="AH38" s="440"/>
      <c r="AI38" s="440"/>
      <c r="AJ38" s="440"/>
      <c r="AK38" s="440"/>
      <c r="AL38" s="440"/>
      <c r="AM38" s="440"/>
      <c r="AN38" s="440"/>
      <c r="AO38" s="440"/>
      <c r="AP38" s="440"/>
      <c r="AQ38" s="440"/>
      <c r="AR38" s="440"/>
      <c r="AS38" s="440"/>
      <c r="AT38" s="440"/>
      <c r="AU38" s="440"/>
      <c r="AV38" s="440"/>
      <c r="AW38" s="440"/>
      <c r="AX38" s="440"/>
      <c r="AY38" s="440"/>
      <c r="AZ38" s="440"/>
      <c r="BA38" s="440"/>
      <c r="BB38" s="440"/>
      <c r="BC38" s="440"/>
      <c r="BD38" s="440"/>
      <c r="BE38" s="440"/>
      <c r="BF38" s="440"/>
      <c r="BG38" s="440"/>
      <c r="BH38" s="440"/>
      <c r="BI38" s="440"/>
      <c r="BJ38" s="440"/>
      <c r="BK38" s="440"/>
      <c r="BL38" s="440"/>
      <c r="BM38" s="440"/>
      <c r="BN38" s="440"/>
      <c r="BO38" s="440"/>
      <c r="BP38" s="440"/>
      <c r="BQ38" s="440"/>
      <c r="BR38" s="440"/>
      <c r="BS38" s="440"/>
      <c r="BT38" s="440"/>
      <c r="BU38" s="440"/>
      <c r="BV38" s="440"/>
      <c r="BW38" s="443"/>
    </row>
    <row r="39" spans="1:75" ht="15" customHeight="1">
      <c r="A39" s="444"/>
      <c r="B39" s="445"/>
      <c r="C39" s="445"/>
      <c r="D39" s="445"/>
      <c r="E39" s="445"/>
      <c r="F39" s="445"/>
      <c r="G39" s="445"/>
      <c r="H39" s="445"/>
      <c r="I39" s="1405" t="s">
        <v>2646</v>
      </c>
      <c r="J39" s="1406"/>
      <c r="K39" s="1406"/>
      <c r="L39" s="1406"/>
      <c r="M39" s="1406"/>
      <c r="N39" s="1406"/>
      <c r="O39" s="1406"/>
      <c r="P39" s="1406"/>
      <c r="Q39" s="1406"/>
      <c r="R39" s="1406"/>
      <c r="S39" s="1406"/>
      <c r="T39" s="1406"/>
      <c r="U39" s="1406"/>
      <c r="V39" s="1406"/>
      <c r="W39" s="1406"/>
      <c r="X39" s="1406"/>
      <c r="Y39" s="1407" t="s">
        <v>2647</v>
      </c>
      <c r="Z39" s="1407"/>
      <c r="AA39" s="1407"/>
      <c r="AB39" s="1407"/>
      <c r="AC39" s="1407"/>
      <c r="AD39" s="1407"/>
      <c r="AE39" s="1407"/>
      <c r="AF39" s="1407"/>
      <c r="AG39" s="1407"/>
      <c r="AH39" s="1407"/>
      <c r="AI39" s="1407"/>
      <c r="AJ39" s="1407"/>
      <c r="AK39" s="1407"/>
      <c r="AL39" s="1407"/>
      <c r="AM39" s="1407"/>
      <c r="AN39" s="1407"/>
      <c r="AO39" s="1407"/>
      <c r="AP39" s="1407"/>
      <c r="AQ39" s="1407"/>
      <c r="AR39" s="1407"/>
      <c r="AS39" s="1407"/>
      <c r="AT39" s="1407" t="s">
        <v>2455</v>
      </c>
      <c r="AU39" s="1407"/>
      <c r="AV39" s="1407"/>
      <c r="AW39" s="1407"/>
      <c r="AX39" s="1407"/>
      <c r="AY39" s="1407" t="s">
        <v>2648</v>
      </c>
      <c r="AZ39" s="1407"/>
      <c r="BA39" s="1407"/>
      <c r="BB39" s="1407"/>
      <c r="BC39" s="1407"/>
      <c r="BD39" s="1407"/>
      <c r="BE39" s="1407"/>
      <c r="BF39" s="1407" t="s">
        <v>2480</v>
      </c>
      <c r="BG39" s="1407"/>
      <c r="BH39" s="1407"/>
      <c r="BI39" s="1407"/>
      <c r="BJ39" s="1407"/>
      <c r="BK39" s="1407"/>
      <c r="BL39" s="1407"/>
      <c r="BM39" s="1407"/>
      <c r="BN39" s="1407"/>
      <c r="BO39" s="1408"/>
      <c r="BP39" s="440"/>
      <c r="BQ39" s="440"/>
      <c r="BR39" s="440"/>
      <c r="BS39" s="440"/>
      <c r="BT39" s="440"/>
      <c r="BU39" s="440"/>
      <c r="BV39" s="440"/>
      <c r="BW39" s="446"/>
    </row>
    <row r="40" spans="1:75" ht="15" customHeight="1">
      <c r="A40" s="444"/>
      <c r="B40" s="445"/>
      <c r="C40" s="445"/>
      <c r="D40" s="445"/>
      <c r="E40" s="445"/>
      <c r="F40" s="445"/>
      <c r="G40" s="445"/>
      <c r="H40" s="445"/>
      <c r="I40" s="1393" t="s">
        <v>2649</v>
      </c>
      <c r="J40" s="1394"/>
      <c r="K40" s="1394"/>
      <c r="L40" s="1394"/>
      <c r="M40" s="1394"/>
      <c r="N40" s="1394"/>
      <c r="O40" s="1394"/>
      <c r="P40" s="1394"/>
      <c r="Q40" s="1394"/>
      <c r="R40" s="1394"/>
      <c r="S40" s="1394"/>
      <c r="T40" s="1394"/>
      <c r="U40" s="1394"/>
      <c r="V40" s="1394"/>
      <c r="W40" s="1394"/>
      <c r="X40" s="1395"/>
      <c r="Y40" s="1396" t="s">
        <v>2650</v>
      </c>
      <c r="Z40" s="1397"/>
      <c r="AA40" s="1397"/>
      <c r="AB40" s="1397"/>
      <c r="AC40" s="1397"/>
      <c r="AD40" s="1397"/>
      <c r="AE40" s="1397"/>
      <c r="AF40" s="1397"/>
      <c r="AG40" s="1397"/>
      <c r="AH40" s="1397"/>
      <c r="AI40" s="1397"/>
      <c r="AJ40" s="1397"/>
      <c r="AK40" s="1397"/>
      <c r="AL40" s="1397"/>
      <c r="AM40" s="1397"/>
      <c r="AN40" s="1397"/>
      <c r="AO40" s="1397"/>
      <c r="AP40" s="1397"/>
      <c r="AQ40" s="1397"/>
      <c r="AR40" s="1397"/>
      <c r="AS40" s="1398"/>
      <c r="AT40" s="1399" t="s">
        <v>2651</v>
      </c>
      <c r="AU40" s="1400"/>
      <c r="AV40" s="1400"/>
      <c r="AW40" s="1400"/>
      <c r="AX40" s="1401"/>
      <c r="AY40" s="1402">
        <v>80000</v>
      </c>
      <c r="AZ40" s="1403"/>
      <c r="BA40" s="1403"/>
      <c r="BB40" s="1403"/>
      <c r="BC40" s="1403"/>
      <c r="BD40" s="1403"/>
      <c r="BE40" s="1404"/>
      <c r="BF40" s="447"/>
      <c r="BG40" s="448"/>
      <c r="BH40" s="448"/>
      <c r="BI40" s="448"/>
      <c r="BJ40" s="448"/>
      <c r="BK40" s="448"/>
      <c r="BL40" s="448"/>
      <c r="BM40" s="448"/>
      <c r="BN40" s="448"/>
      <c r="BO40" s="449"/>
      <c r="BP40" s="440"/>
      <c r="BQ40" s="440"/>
      <c r="BR40" s="440"/>
      <c r="BS40" s="440"/>
      <c r="BT40" s="440"/>
      <c r="BU40" s="440"/>
      <c r="BV40" s="440"/>
      <c r="BW40" s="443"/>
    </row>
    <row r="41" spans="1:75" ht="15" customHeight="1">
      <c r="A41" s="439"/>
      <c r="B41" s="440"/>
      <c r="C41" s="440"/>
      <c r="D41" s="440"/>
      <c r="E41" s="440"/>
      <c r="F41" s="440"/>
      <c r="G41" s="440"/>
      <c r="H41" s="440"/>
      <c r="I41" s="1369" t="s">
        <v>2652</v>
      </c>
      <c r="J41" s="1370"/>
      <c r="K41" s="1370"/>
      <c r="L41" s="1370"/>
      <c r="M41" s="1370"/>
      <c r="N41" s="1370"/>
      <c r="O41" s="1370"/>
      <c r="P41" s="1370"/>
      <c r="Q41" s="1370"/>
      <c r="R41" s="1370"/>
      <c r="S41" s="1370"/>
      <c r="T41" s="1370"/>
      <c r="U41" s="1370"/>
      <c r="V41" s="1370"/>
      <c r="W41" s="1370"/>
      <c r="X41" s="1371"/>
      <c r="Y41" s="1372" t="s">
        <v>2653</v>
      </c>
      <c r="Z41" s="1373"/>
      <c r="AA41" s="1373"/>
      <c r="AB41" s="1373"/>
      <c r="AC41" s="1373"/>
      <c r="AD41" s="1373"/>
      <c r="AE41" s="1373"/>
      <c r="AF41" s="1373"/>
      <c r="AG41" s="1373"/>
      <c r="AH41" s="1373"/>
      <c r="AI41" s="1373"/>
      <c r="AJ41" s="1373"/>
      <c r="AK41" s="1373"/>
      <c r="AL41" s="1373"/>
      <c r="AM41" s="1373"/>
      <c r="AN41" s="1373"/>
      <c r="AO41" s="1373"/>
      <c r="AP41" s="1373"/>
      <c r="AQ41" s="1373"/>
      <c r="AR41" s="1373"/>
      <c r="AS41" s="1374"/>
      <c r="AT41" s="1381" t="s">
        <v>2651</v>
      </c>
      <c r="AU41" s="1382"/>
      <c r="AV41" s="1382"/>
      <c r="AW41" s="1382"/>
      <c r="AX41" s="1383"/>
      <c r="AY41" s="1384">
        <v>40000</v>
      </c>
      <c r="AZ41" s="1385"/>
      <c r="BA41" s="1385"/>
      <c r="BB41" s="1385"/>
      <c r="BC41" s="1385"/>
      <c r="BD41" s="1385"/>
      <c r="BE41" s="1386"/>
      <c r="BF41" s="450"/>
      <c r="BG41" s="451"/>
      <c r="BH41" s="451"/>
      <c r="BI41" s="451"/>
      <c r="BJ41" s="451"/>
      <c r="BK41" s="451"/>
      <c r="BL41" s="451"/>
      <c r="BM41" s="451"/>
      <c r="BN41" s="451"/>
      <c r="BO41" s="452"/>
      <c r="BP41" s="440"/>
      <c r="BQ41" s="440"/>
      <c r="BR41" s="440"/>
      <c r="BS41" s="440"/>
      <c r="BT41" s="440"/>
      <c r="BU41" s="440"/>
      <c r="BV41" s="440"/>
      <c r="BW41" s="443"/>
    </row>
    <row r="42" spans="1:75" ht="15" customHeight="1">
      <c r="A42" s="439"/>
      <c r="B42" s="440"/>
      <c r="C42" s="440"/>
      <c r="D42" s="440"/>
      <c r="E42" s="440"/>
      <c r="F42" s="440"/>
      <c r="G42" s="440"/>
      <c r="H42" s="440"/>
      <c r="I42" s="1387" t="s">
        <v>2654</v>
      </c>
      <c r="J42" s="1388"/>
      <c r="K42" s="1388"/>
      <c r="L42" s="1388"/>
      <c r="M42" s="1388"/>
      <c r="N42" s="1388"/>
      <c r="O42" s="1388"/>
      <c r="P42" s="1388"/>
      <c r="Q42" s="1388"/>
      <c r="R42" s="1388"/>
      <c r="S42" s="1388"/>
      <c r="T42" s="1388"/>
      <c r="U42" s="1388"/>
      <c r="V42" s="1388"/>
      <c r="W42" s="1388"/>
      <c r="X42" s="1389"/>
      <c r="Y42" s="1372" t="s">
        <v>2655</v>
      </c>
      <c r="Z42" s="1373"/>
      <c r="AA42" s="1373"/>
      <c r="AB42" s="1373"/>
      <c r="AC42" s="1373"/>
      <c r="AD42" s="1373"/>
      <c r="AE42" s="1373"/>
      <c r="AF42" s="1373"/>
      <c r="AG42" s="1373"/>
      <c r="AH42" s="1373"/>
      <c r="AI42" s="1373"/>
      <c r="AJ42" s="1373"/>
      <c r="AK42" s="1373"/>
      <c r="AL42" s="1373"/>
      <c r="AM42" s="1373"/>
      <c r="AN42" s="1373"/>
      <c r="AO42" s="1373"/>
      <c r="AP42" s="1373"/>
      <c r="AQ42" s="1373"/>
      <c r="AR42" s="1373"/>
      <c r="AS42" s="1374"/>
      <c r="AT42" s="1381" t="s">
        <v>2651</v>
      </c>
      <c r="AU42" s="1382"/>
      <c r="AV42" s="1382"/>
      <c r="AW42" s="1382"/>
      <c r="AX42" s="1383"/>
      <c r="AY42" s="1384">
        <v>120000</v>
      </c>
      <c r="AZ42" s="1385"/>
      <c r="BA42" s="1385"/>
      <c r="BB42" s="1385"/>
      <c r="BC42" s="1385"/>
      <c r="BD42" s="1385"/>
      <c r="BE42" s="1386"/>
      <c r="BF42" s="450"/>
      <c r="BG42" s="451"/>
      <c r="BH42" s="451"/>
      <c r="BI42" s="451"/>
      <c r="BJ42" s="451"/>
      <c r="BK42" s="451"/>
      <c r="BL42" s="451"/>
      <c r="BM42" s="451"/>
      <c r="BN42" s="451"/>
      <c r="BO42" s="452"/>
      <c r="BP42" s="440"/>
      <c r="BQ42" s="440"/>
      <c r="BR42" s="440"/>
      <c r="BS42" s="440"/>
      <c r="BT42" s="440"/>
      <c r="BU42" s="440"/>
      <c r="BV42" s="440"/>
      <c r="BW42" s="443"/>
    </row>
    <row r="43" spans="1:75" ht="15" customHeight="1">
      <c r="A43" s="439"/>
      <c r="B43" s="440"/>
      <c r="C43" s="440"/>
      <c r="D43" s="440"/>
      <c r="E43" s="440"/>
      <c r="F43" s="440"/>
      <c r="G43" s="440"/>
      <c r="H43" s="440"/>
      <c r="I43" s="1390"/>
      <c r="J43" s="1391"/>
      <c r="K43" s="1391"/>
      <c r="L43" s="1391"/>
      <c r="M43" s="1391"/>
      <c r="N43" s="1391"/>
      <c r="O43" s="1391"/>
      <c r="P43" s="1391"/>
      <c r="Q43" s="1391"/>
      <c r="R43" s="1391"/>
      <c r="S43" s="1391"/>
      <c r="T43" s="1391"/>
      <c r="U43" s="1391"/>
      <c r="V43" s="1391"/>
      <c r="W43" s="1391"/>
      <c r="X43" s="1392"/>
      <c r="Y43" s="1372" t="s">
        <v>2656</v>
      </c>
      <c r="Z43" s="1373"/>
      <c r="AA43" s="1373"/>
      <c r="AB43" s="1373"/>
      <c r="AC43" s="1373"/>
      <c r="AD43" s="1373"/>
      <c r="AE43" s="1373"/>
      <c r="AF43" s="1373"/>
      <c r="AG43" s="1373"/>
      <c r="AH43" s="1373"/>
      <c r="AI43" s="1373"/>
      <c r="AJ43" s="1373"/>
      <c r="AK43" s="1373"/>
      <c r="AL43" s="1373"/>
      <c r="AM43" s="1373"/>
      <c r="AN43" s="1373"/>
      <c r="AO43" s="1373"/>
      <c r="AP43" s="1373"/>
      <c r="AQ43" s="1373"/>
      <c r="AR43" s="1373"/>
      <c r="AS43" s="1374"/>
      <c r="AT43" s="1381" t="s">
        <v>2651</v>
      </c>
      <c r="AU43" s="1382"/>
      <c r="AV43" s="1382"/>
      <c r="AW43" s="1382"/>
      <c r="AX43" s="1383"/>
      <c r="AY43" s="1384">
        <v>80000</v>
      </c>
      <c r="AZ43" s="1385"/>
      <c r="BA43" s="1385"/>
      <c r="BB43" s="1385"/>
      <c r="BC43" s="1385"/>
      <c r="BD43" s="1385"/>
      <c r="BE43" s="1386"/>
      <c r="BF43" s="450"/>
      <c r="BG43" s="451"/>
      <c r="BH43" s="451"/>
      <c r="BI43" s="451"/>
      <c r="BJ43" s="451"/>
      <c r="BK43" s="451"/>
      <c r="BL43" s="451"/>
      <c r="BM43" s="451"/>
      <c r="BN43" s="451"/>
      <c r="BO43" s="452"/>
      <c r="BP43" s="440"/>
      <c r="BQ43" s="440"/>
      <c r="BR43" s="440"/>
      <c r="BS43" s="440"/>
      <c r="BT43" s="440"/>
      <c r="BU43" s="440"/>
      <c r="BV43" s="440"/>
      <c r="BW43" s="443"/>
    </row>
    <row r="44" spans="1:75" ht="15" customHeight="1">
      <c r="A44" s="439"/>
      <c r="B44" s="440"/>
      <c r="C44" s="440"/>
      <c r="D44" s="440"/>
      <c r="E44" s="440"/>
      <c r="F44" s="440"/>
      <c r="G44" s="440"/>
      <c r="H44" s="440"/>
      <c r="I44" s="1369" t="s">
        <v>2657</v>
      </c>
      <c r="J44" s="1370"/>
      <c r="K44" s="1370"/>
      <c r="L44" s="1370"/>
      <c r="M44" s="1370"/>
      <c r="N44" s="1370"/>
      <c r="O44" s="1370"/>
      <c r="P44" s="1370"/>
      <c r="Q44" s="1370"/>
      <c r="R44" s="1370"/>
      <c r="S44" s="1370"/>
      <c r="T44" s="1370"/>
      <c r="U44" s="1370"/>
      <c r="V44" s="1370"/>
      <c r="W44" s="1370"/>
      <c r="X44" s="1371"/>
      <c r="Y44" s="1372" t="s">
        <v>2650</v>
      </c>
      <c r="Z44" s="1373"/>
      <c r="AA44" s="1373"/>
      <c r="AB44" s="1373"/>
      <c r="AC44" s="1373"/>
      <c r="AD44" s="1373"/>
      <c r="AE44" s="1373"/>
      <c r="AF44" s="1373"/>
      <c r="AG44" s="1373"/>
      <c r="AH44" s="1373"/>
      <c r="AI44" s="1373"/>
      <c r="AJ44" s="1373"/>
      <c r="AK44" s="1373"/>
      <c r="AL44" s="1373"/>
      <c r="AM44" s="1373"/>
      <c r="AN44" s="1373"/>
      <c r="AO44" s="1373"/>
      <c r="AP44" s="1373"/>
      <c r="AQ44" s="1373"/>
      <c r="AR44" s="1373"/>
      <c r="AS44" s="1374"/>
      <c r="AT44" s="1381" t="s">
        <v>2651</v>
      </c>
      <c r="AU44" s="1382"/>
      <c r="AV44" s="1382"/>
      <c r="AW44" s="1382"/>
      <c r="AX44" s="1383"/>
      <c r="AY44" s="1384">
        <v>80000</v>
      </c>
      <c r="AZ44" s="1385"/>
      <c r="BA44" s="1385"/>
      <c r="BB44" s="1385"/>
      <c r="BC44" s="1385"/>
      <c r="BD44" s="1385"/>
      <c r="BE44" s="1386"/>
      <c r="BF44" s="450"/>
      <c r="BG44" s="451"/>
      <c r="BH44" s="451"/>
      <c r="BI44" s="451"/>
      <c r="BJ44" s="451"/>
      <c r="BK44" s="451"/>
      <c r="BL44" s="451"/>
      <c r="BM44" s="451"/>
      <c r="BN44" s="451"/>
      <c r="BO44" s="452"/>
      <c r="BP44" s="440"/>
      <c r="BQ44" s="440"/>
      <c r="BR44" s="440"/>
      <c r="BS44" s="440"/>
      <c r="BT44" s="440"/>
      <c r="BU44" s="440"/>
      <c r="BV44" s="440"/>
      <c r="BW44" s="443"/>
    </row>
    <row r="45" spans="1:75" ht="15" customHeight="1">
      <c r="A45" s="439"/>
      <c r="B45" s="440"/>
      <c r="C45" s="440"/>
      <c r="D45" s="440"/>
      <c r="E45" s="440"/>
      <c r="F45" s="440"/>
      <c r="G45" s="440"/>
      <c r="H45" s="440"/>
      <c r="I45" s="1369" t="s">
        <v>2658</v>
      </c>
      <c r="J45" s="1370"/>
      <c r="K45" s="1370"/>
      <c r="L45" s="1370"/>
      <c r="M45" s="1370"/>
      <c r="N45" s="1370"/>
      <c r="O45" s="1370"/>
      <c r="P45" s="1370"/>
      <c r="Q45" s="1370"/>
      <c r="R45" s="1370"/>
      <c r="S45" s="1370"/>
      <c r="T45" s="1370"/>
      <c r="U45" s="1370"/>
      <c r="V45" s="1370"/>
      <c r="W45" s="1370"/>
      <c r="X45" s="1371"/>
      <c r="Y45" s="1372" t="s">
        <v>2659</v>
      </c>
      <c r="Z45" s="1373"/>
      <c r="AA45" s="1373"/>
      <c r="AB45" s="1373"/>
      <c r="AC45" s="1373"/>
      <c r="AD45" s="1373"/>
      <c r="AE45" s="1373"/>
      <c r="AF45" s="1373"/>
      <c r="AG45" s="1373"/>
      <c r="AH45" s="1373"/>
      <c r="AI45" s="1373"/>
      <c r="AJ45" s="1373"/>
      <c r="AK45" s="1373"/>
      <c r="AL45" s="1373"/>
      <c r="AM45" s="1373"/>
      <c r="AN45" s="1373"/>
      <c r="AO45" s="1373"/>
      <c r="AP45" s="1373"/>
      <c r="AQ45" s="1373"/>
      <c r="AR45" s="1373"/>
      <c r="AS45" s="1374"/>
      <c r="AT45" s="1381" t="s">
        <v>2651</v>
      </c>
      <c r="AU45" s="1382"/>
      <c r="AV45" s="1382"/>
      <c r="AW45" s="1382"/>
      <c r="AX45" s="1383"/>
      <c r="AY45" s="1384">
        <v>150000</v>
      </c>
      <c r="AZ45" s="1385"/>
      <c r="BA45" s="1385"/>
      <c r="BB45" s="1385"/>
      <c r="BC45" s="1385"/>
      <c r="BD45" s="1385"/>
      <c r="BE45" s="1386"/>
      <c r="BF45" s="450"/>
      <c r="BG45" s="453"/>
      <c r="BH45" s="453"/>
      <c r="BI45" s="453"/>
      <c r="BJ45" s="453"/>
      <c r="BK45" s="453"/>
      <c r="BL45" s="453"/>
      <c r="BM45" s="453"/>
      <c r="BN45" s="453"/>
      <c r="BO45" s="452"/>
      <c r="BP45" s="440"/>
      <c r="BQ45" s="440"/>
      <c r="BR45" s="440"/>
      <c r="BS45" s="440"/>
      <c r="BT45" s="440"/>
      <c r="BU45" s="440"/>
      <c r="BV45" s="440"/>
      <c r="BW45" s="443"/>
    </row>
    <row r="46" spans="1:75" ht="15" customHeight="1">
      <c r="A46" s="439"/>
      <c r="B46" s="440"/>
      <c r="C46" s="440"/>
      <c r="D46" s="440"/>
      <c r="E46" s="440"/>
      <c r="F46" s="440"/>
      <c r="G46" s="440"/>
      <c r="H46" s="440"/>
      <c r="I46" s="1369" t="s">
        <v>2660</v>
      </c>
      <c r="J46" s="1370"/>
      <c r="K46" s="1370"/>
      <c r="L46" s="1370"/>
      <c r="M46" s="1370"/>
      <c r="N46" s="1370"/>
      <c r="O46" s="1370"/>
      <c r="P46" s="1370"/>
      <c r="Q46" s="1370"/>
      <c r="R46" s="1370"/>
      <c r="S46" s="1370"/>
      <c r="T46" s="1370"/>
      <c r="U46" s="1370"/>
      <c r="V46" s="1370"/>
      <c r="W46" s="1370"/>
      <c r="X46" s="1371"/>
      <c r="Y46" s="1372" t="s">
        <v>2661</v>
      </c>
      <c r="Z46" s="1373"/>
      <c r="AA46" s="1373"/>
      <c r="AB46" s="1373"/>
      <c r="AC46" s="1373"/>
      <c r="AD46" s="1373"/>
      <c r="AE46" s="1373"/>
      <c r="AF46" s="1373"/>
      <c r="AG46" s="1373"/>
      <c r="AH46" s="1373"/>
      <c r="AI46" s="1373"/>
      <c r="AJ46" s="1373"/>
      <c r="AK46" s="1373"/>
      <c r="AL46" s="1373"/>
      <c r="AM46" s="1373"/>
      <c r="AN46" s="1373"/>
      <c r="AO46" s="1373"/>
      <c r="AP46" s="1373"/>
      <c r="AQ46" s="1373"/>
      <c r="AR46" s="1373"/>
      <c r="AS46" s="1374"/>
      <c r="AT46" s="1381" t="s">
        <v>2651</v>
      </c>
      <c r="AU46" s="1382"/>
      <c r="AV46" s="1382"/>
      <c r="AW46" s="1382"/>
      <c r="AX46" s="1383"/>
      <c r="AY46" s="1384">
        <v>35000</v>
      </c>
      <c r="AZ46" s="1385"/>
      <c r="BA46" s="1385"/>
      <c r="BB46" s="1385"/>
      <c r="BC46" s="1385"/>
      <c r="BD46" s="1385"/>
      <c r="BE46" s="1386"/>
      <c r="BF46" s="450"/>
      <c r="BG46" s="453"/>
      <c r="BH46" s="453"/>
      <c r="BI46" s="453"/>
      <c r="BJ46" s="453"/>
      <c r="BK46" s="453"/>
      <c r="BL46" s="453"/>
      <c r="BM46" s="453"/>
      <c r="BN46" s="453"/>
      <c r="BO46" s="452"/>
      <c r="BP46" s="440"/>
      <c r="BQ46" s="440"/>
      <c r="BR46" s="440"/>
      <c r="BS46" s="440"/>
      <c r="BT46" s="440"/>
      <c r="BU46" s="440"/>
      <c r="BV46" s="440"/>
      <c r="BW46" s="443"/>
    </row>
    <row r="47" spans="1:75" ht="15" customHeight="1">
      <c r="A47" s="439"/>
      <c r="B47" s="440"/>
      <c r="C47" s="440"/>
      <c r="D47" s="440"/>
      <c r="E47" s="440"/>
      <c r="F47" s="440"/>
      <c r="G47" s="440"/>
      <c r="H47" s="440"/>
      <c r="I47" s="1369" t="s">
        <v>2662</v>
      </c>
      <c r="J47" s="1370"/>
      <c r="K47" s="1370"/>
      <c r="L47" s="1370"/>
      <c r="M47" s="1370"/>
      <c r="N47" s="1370"/>
      <c r="O47" s="1370"/>
      <c r="P47" s="1370"/>
      <c r="Q47" s="1370"/>
      <c r="R47" s="1370"/>
      <c r="S47" s="1370"/>
      <c r="T47" s="1370"/>
      <c r="U47" s="1370"/>
      <c r="V47" s="1370"/>
      <c r="W47" s="1370"/>
      <c r="X47" s="1371"/>
      <c r="Y47" s="1372" t="s">
        <v>2663</v>
      </c>
      <c r="Z47" s="1373"/>
      <c r="AA47" s="1373"/>
      <c r="AB47" s="1373"/>
      <c r="AC47" s="1373"/>
      <c r="AD47" s="1373"/>
      <c r="AE47" s="1373"/>
      <c r="AF47" s="1373"/>
      <c r="AG47" s="1373"/>
      <c r="AH47" s="1373"/>
      <c r="AI47" s="1373"/>
      <c r="AJ47" s="1373"/>
      <c r="AK47" s="1373"/>
      <c r="AL47" s="1373"/>
      <c r="AM47" s="1373"/>
      <c r="AN47" s="1373"/>
      <c r="AO47" s="1373"/>
      <c r="AP47" s="1373"/>
      <c r="AQ47" s="1373"/>
      <c r="AR47" s="1373"/>
      <c r="AS47" s="1374"/>
      <c r="AT47" s="1381" t="s">
        <v>2651</v>
      </c>
      <c r="AU47" s="1382"/>
      <c r="AV47" s="1382"/>
      <c r="AW47" s="1382"/>
      <c r="AX47" s="1383"/>
      <c r="AY47" s="1384">
        <v>8000</v>
      </c>
      <c r="AZ47" s="1385"/>
      <c r="BA47" s="1385"/>
      <c r="BB47" s="1385"/>
      <c r="BC47" s="1385"/>
      <c r="BD47" s="1385"/>
      <c r="BE47" s="1386"/>
      <c r="BF47" s="450"/>
      <c r="BG47" s="451"/>
      <c r="BH47" s="451"/>
      <c r="BI47" s="451"/>
      <c r="BJ47" s="451"/>
      <c r="BK47" s="451"/>
      <c r="BL47" s="451"/>
      <c r="BM47" s="451"/>
      <c r="BN47" s="451"/>
      <c r="BO47" s="452"/>
      <c r="BP47" s="440"/>
      <c r="BQ47" s="440"/>
      <c r="BR47" s="440"/>
      <c r="BS47" s="440"/>
      <c r="BT47" s="440"/>
      <c r="BU47" s="440"/>
      <c r="BV47" s="440"/>
      <c r="BW47" s="443"/>
    </row>
    <row r="48" spans="1:75" ht="15" customHeight="1">
      <c r="A48" s="439"/>
      <c r="B48" s="440"/>
      <c r="C48" s="440"/>
      <c r="D48" s="440"/>
      <c r="E48" s="440"/>
      <c r="F48" s="440"/>
      <c r="G48" s="440"/>
      <c r="H48" s="440"/>
      <c r="I48" s="1369" t="s">
        <v>2664</v>
      </c>
      <c r="J48" s="1370"/>
      <c r="K48" s="1370"/>
      <c r="L48" s="1370"/>
      <c r="M48" s="1370"/>
      <c r="N48" s="1370"/>
      <c r="O48" s="1370"/>
      <c r="P48" s="1370"/>
      <c r="Q48" s="1370"/>
      <c r="R48" s="1370"/>
      <c r="S48" s="1370"/>
      <c r="T48" s="1370"/>
      <c r="U48" s="1370"/>
      <c r="V48" s="1370"/>
      <c r="W48" s="1370"/>
      <c r="X48" s="1371"/>
      <c r="Y48" s="1372" t="s">
        <v>2665</v>
      </c>
      <c r="Z48" s="1373"/>
      <c r="AA48" s="1373"/>
      <c r="AB48" s="1373"/>
      <c r="AC48" s="1373"/>
      <c r="AD48" s="1373"/>
      <c r="AE48" s="1373"/>
      <c r="AF48" s="1373"/>
      <c r="AG48" s="1373"/>
      <c r="AH48" s="1373"/>
      <c r="AI48" s="1373"/>
      <c r="AJ48" s="1373"/>
      <c r="AK48" s="1373"/>
      <c r="AL48" s="1373"/>
      <c r="AM48" s="1373"/>
      <c r="AN48" s="1373"/>
      <c r="AO48" s="1373"/>
      <c r="AP48" s="1373"/>
      <c r="AQ48" s="1373"/>
      <c r="AR48" s="1373"/>
      <c r="AS48" s="1374"/>
      <c r="AT48" s="1381" t="s">
        <v>2651</v>
      </c>
      <c r="AU48" s="1382"/>
      <c r="AV48" s="1382"/>
      <c r="AW48" s="1382"/>
      <c r="AX48" s="1383"/>
      <c r="AY48" s="1384">
        <v>25000</v>
      </c>
      <c r="AZ48" s="1385"/>
      <c r="BA48" s="1385"/>
      <c r="BB48" s="1385"/>
      <c r="BC48" s="1385"/>
      <c r="BD48" s="1385"/>
      <c r="BE48" s="1386"/>
      <c r="BF48" s="450"/>
      <c r="BG48" s="451"/>
      <c r="BH48" s="451"/>
      <c r="BI48" s="451"/>
      <c r="BJ48" s="451"/>
      <c r="BK48" s="451"/>
      <c r="BL48" s="451"/>
      <c r="BM48" s="451"/>
      <c r="BN48" s="451"/>
      <c r="BO48" s="452"/>
      <c r="BP48" s="440"/>
      <c r="BQ48" s="440"/>
      <c r="BR48" s="440"/>
      <c r="BS48" s="440"/>
      <c r="BT48" s="440"/>
      <c r="BU48" s="440"/>
      <c r="BV48" s="440"/>
      <c r="BW48" s="443"/>
    </row>
    <row r="49" spans="1:75" ht="15" customHeight="1">
      <c r="A49" s="439"/>
      <c r="B49" s="440"/>
      <c r="C49" s="440"/>
      <c r="D49" s="440"/>
      <c r="E49" s="440"/>
      <c r="F49" s="440"/>
      <c r="G49" s="440"/>
      <c r="H49" s="440"/>
      <c r="I49" s="1369" t="s">
        <v>2666</v>
      </c>
      <c r="J49" s="1370"/>
      <c r="K49" s="1370"/>
      <c r="L49" s="1370"/>
      <c r="M49" s="1370"/>
      <c r="N49" s="1370"/>
      <c r="O49" s="1370"/>
      <c r="P49" s="1370"/>
      <c r="Q49" s="1370"/>
      <c r="R49" s="1370"/>
      <c r="S49" s="1370"/>
      <c r="T49" s="1370"/>
      <c r="U49" s="1370"/>
      <c r="V49" s="1370"/>
      <c r="W49" s="1370"/>
      <c r="X49" s="1371"/>
      <c r="Y49" s="1372" t="s">
        <v>2667</v>
      </c>
      <c r="Z49" s="1373"/>
      <c r="AA49" s="1373"/>
      <c r="AB49" s="1373"/>
      <c r="AC49" s="1373"/>
      <c r="AD49" s="1373"/>
      <c r="AE49" s="1373"/>
      <c r="AF49" s="1373"/>
      <c r="AG49" s="1373"/>
      <c r="AH49" s="1373"/>
      <c r="AI49" s="1373"/>
      <c r="AJ49" s="1373"/>
      <c r="AK49" s="1373"/>
      <c r="AL49" s="1373"/>
      <c r="AM49" s="1373"/>
      <c r="AN49" s="1373"/>
      <c r="AO49" s="1373"/>
      <c r="AP49" s="1373"/>
      <c r="AQ49" s="1373"/>
      <c r="AR49" s="1373"/>
      <c r="AS49" s="1374"/>
      <c r="AT49" s="1381" t="s">
        <v>2651</v>
      </c>
      <c r="AU49" s="1382"/>
      <c r="AV49" s="1382"/>
      <c r="AW49" s="1382"/>
      <c r="AX49" s="1383"/>
      <c r="AY49" s="1384">
        <v>9000</v>
      </c>
      <c r="AZ49" s="1385"/>
      <c r="BA49" s="1385"/>
      <c r="BB49" s="1385"/>
      <c r="BC49" s="1385"/>
      <c r="BD49" s="1385"/>
      <c r="BE49" s="1386"/>
      <c r="BF49" s="450"/>
      <c r="BG49" s="451"/>
      <c r="BH49" s="451"/>
      <c r="BI49" s="451"/>
      <c r="BJ49" s="451"/>
      <c r="BK49" s="451"/>
      <c r="BL49" s="451"/>
      <c r="BM49" s="451"/>
      <c r="BN49" s="451"/>
      <c r="BO49" s="452"/>
      <c r="BP49" s="440"/>
      <c r="BQ49" s="440"/>
      <c r="BR49" s="440"/>
      <c r="BS49" s="440"/>
      <c r="BT49" s="440"/>
      <c r="BU49" s="440"/>
      <c r="BV49" s="440"/>
      <c r="BW49" s="443"/>
    </row>
    <row r="50" spans="1:75" ht="15" customHeight="1">
      <c r="A50" s="439"/>
      <c r="B50" s="440"/>
      <c r="C50" s="440"/>
      <c r="D50" s="440"/>
      <c r="E50" s="440"/>
      <c r="F50" s="440"/>
      <c r="G50" s="440"/>
      <c r="H50" s="440"/>
      <c r="I50" s="1369" t="s">
        <v>2668</v>
      </c>
      <c r="J50" s="1370"/>
      <c r="K50" s="1370"/>
      <c r="L50" s="1370"/>
      <c r="M50" s="1370"/>
      <c r="N50" s="1370"/>
      <c r="O50" s="1370"/>
      <c r="P50" s="1370"/>
      <c r="Q50" s="1370"/>
      <c r="R50" s="1370"/>
      <c r="S50" s="1370"/>
      <c r="T50" s="1370"/>
      <c r="U50" s="1370"/>
      <c r="V50" s="1370"/>
      <c r="W50" s="1370"/>
      <c r="X50" s="1371"/>
      <c r="Y50" s="1372" t="s">
        <v>2669</v>
      </c>
      <c r="Z50" s="1373"/>
      <c r="AA50" s="1373"/>
      <c r="AB50" s="1373"/>
      <c r="AC50" s="1373"/>
      <c r="AD50" s="1373"/>
      <c r="AE50" s="1373"/>
      <c r="AF50" s="1373"/>
      <c r="AG50" s="1373"/>
      <c r="AH50" s="1373"/>
      <c r="AI50" s="1373"/>
      <c r="AJ50" s="1373"/>
      <c r="AK50" s="1373"/>
      <c r="AL50" s="1373"/>
      <c r="AM50" s="1373"/>
      <c r="AN50" s="1373"/>
      <c r="AO50" s="1373"/>
      <c r="AP50" s="1373"/>
      <c r="AQ50" s="1373"/>
      <c r="AR50" s="1373"/>
      <c r="AS50" s="1374"/>
      <c r="AT50" s="1381" t="s">
        <v>2670</v>
      </c>
      <c r="AU50" s="1382"/>
      <c r="AV50" s="1382"/>
      <c r="AW50" s="1382"/>
      <c r="AX50" s="1383"/>
      <c r="AY50" s="1378">
        <v>1938</v>
      </c>
      <c r="AZ50" s="1379"/>
      <c r="BA50" s="1379"/>
      <c r="BB50" s="1379"/>
      <c r="BC50" s="1379"/>
      <c r="BD50" s="1379"/>
      <c r="BE50" s="1380"/>
      <c r="BF50" s="450"/>
      <c r="BG50" s="451"/>
      <c r="BH50" s="451"/>
      <c r="BI50" s="451"/>
      <c r="BJ50" s="451"/>
      <c r="BK50" s="451"/>
      <c r="BL50" s="451"/>
      <c r="BM50" s="451"/>
      <c r="BN50" s="451"/>
      <c r="BO50" s="452"/>
      <c r="BP50" s="440"/>
      <c r="BQ50" s="440"/>
      <c r="BR50" s="440"/>
      <c r="BS50" s="440"/>
      <c r="BT50" s="440"/>
      <c r="BU50" s="440"/>
      <c r="BV50" s="440"/>
      <c r="BW50" s="443"/>
    </row>
    <row r="51" spans="1:75" ht="15" customHeight="1">
      <c r="A51" s="439"/>
      <c r="B51" s="440"/>
      <c r="C51" s="440"/>
      <c r="D51" s="440"/>
      <c r="E51" s="440"/>
      <c r="F51" s="440"/>
      <c r="G51" s="440"/>
      <c r="H51" s="440"/>
      <c r="I51" s="1369" t="s">
        <v>2668</v>
      </c>
      <c r="J51" s="1370"/>
      <c r="K51" s="1370"/>
      <c r="L51" s="1370"/>
      <c r="M51" s="1370"/>
      <c r="N51" s="1370"/>
      <c r="O51" s="1370"/>
      <c r="P51" s="1370"/>
      <c r="Q51" s="1370"/>
      <c r="R51" s="1370"/>
      <c r="S51" s="1370"/>
      <c r="T51" s="1370"/>
      <c r="U51" s="1370"/>
      <c r="V51" s="1370"/>
      <c r="W51" s="1370"/>
      <c r="X51" s="1371"/>
      <c r="Y51" s="1372" t="s">
        <v>2671</v>
      </c>
      <c r="Z51" s="1373"/>
      <c r="AA51" s="1373"/>
      <c r="AB51" s="1373"/>
      <c r="AC51" s="1373"/>
      <c r="AD51" s="1373"/>
      <c r="AE51" s="1373"/>
      <c r="AF51" s="1373"/>
      <c r="AG51" s="1373"/>
      <c r="AH51" s="1373"/>
      <c r="AI51" s="1373"/>
      <c r="AJ51" s="1373"/>
      <c r="AK51" s="1373"/>
      <c r="AL51" s="1373"/>
      <c r="AM51" s="1373"/>
      <c r="AN51" s="1373"/>
      <c r="AO51" s="1373"/>
      <c r="AP51" s="1373"/>
      <c r="AQ51" s="1373"/>
      <c r="AR51" s="1373"/>
      <c r="AS51" s="1374"/>
      <c r="AT51" s="1381" t="s">
        <v>2670</v>
      </c>
      <c r="AU51" s="1382"/>
      <c r="AV51" s="1382"/>
      <c r="AW51" s="1382"/>
      <c r="AX51" s="1383"/>
      <c r="AY51" s="1378">
        <v>773</v>
      </c>
      <c r="AZ51" s="1379"/>
      <c r="BA51" s="1379"/>
      <c r="BB51" s="1379"/>
      <c r="BC51" s="1379"/>
      <c r="BD51" s="1379"/>
      <c r="BE51" s="1380"/>
      <c r="BF51" s="450"/>
      <c r="BG51" s="451"/>
      <c r="BH51" s="451"/>
      <c r="BI51" s="451"/>
      <c r="BJ51" s="451"/>
      <c r="BK51" s="451"/>
      <c r="BL51" s="451"/>
      <c r="BM51" s="451"/>
      <c r="BN51" s="451"/>
      <c r="BO51" s="452"/>
      <c r="BP51" s="440"/>
      <c r="BQ51" s="440"/>
      <c r="BR51" s="440"/>
      <c r="BS51" s="440"/>
      <c r="BT51" s="440"/>
      <c r="BU51" s="440"/>
      <c r="BV51" s="440"/>
      <c r="BW51" s="443"/>
    </row>
    <row r="52" spans="1:75" ht="15" customHeight="1">
      <c r="A52" s="439"/>
      <c r="B52" s="440"/>
      <c r="C52" s="440"/>
      <c r="D52" s="440"/>
      <c r="E52" s="440"/>
      <c r="F52" s="440"/>
      <c r="G52" s="440"/>
      <c r="H52" s="440"/>
      <c r="I52" s="1369" t="s">
        <v>2672</v>
      </c>
      <c r="J52" s="1370"/>
      <c r="K52" s="1370"/>
      <c r="L52" s="1370"/>
      <c r="M52" s="1370"/>
      <c r="N52" s="1370"/>
      <c r="O52" s="1370"/>
      <c r="P52" s="1370"/>
      <c r="Q52" s="1370"/>
      <c r="R52" s="1370"/>
      <c r="S52" s="1370"/>
      <c r="T52" s="1370"/>
      <c r="U52" s="1370"/>
      <c r="V52" s="1370"/>
      <c r="W52" s="1370"/>
      <c r="X52" s="1371"/>
      <c r="Y52" s="1372" t="s">
        <v>2673</v>
      </c>
      <c r="Z52" s="1373"/>
      <c r="AA52" s="1373"/>
      <c r="AB52" s="1373"/>
      <c r="AC52" s="1373"/>
      <c r="AD52" s="1373"/>
      <c r="AE52" s="1373"/>
      <c r="AF52" s="1373"/>
      <c r="AG52" s="1373"/>
      <c r="AH52" s="1373"/>
      <c r="AI52" s="1373"/>
      <c r="AJ52" s="1373"/>
      <c r="AK52" s="1373"/>
      <c r="AL52" s="1373"/>
      <c r="AM52" s="1373"/>
      <c r="AN52" s="1373"/>
      <c r="AO52" s="1373"/>
      <c r="AP52" s="1373"/>
      <c r="AQ52" s="1373"/>
      <c r="AR52" s="1373"/>
      <c r="AS52" s="1374"/>
      <c r="AT52" s="1375" t="s">
        <v>2670</v>
      </c>
      <c r="AU52" s="1376"/>
      <c r="AV52" s="1376"/>
      <c r="AW52" s="1376"/>
      <c r="AX52" s="1377"/>
      <c r="AY52" s="1378">
        <v>14000</v>
      </c>
      <c r="AZ52" s="1379"/>
      <c r="BA52" s="1379"/>
      <c r="BB52" s="1379"/>
      <c r="BC52" s="1379"/>
      <c r="BD52" s="1379"/>
      <c r="BE52" s="1380"/>
      <c r="BF52" s="454"/>
      <c r="BG52" s="453"/>
      <c r="BH52" s="453"/>
      <c r="BI52" s="453"/>
      <c r="BJ52" s="453"/>
      <c r="BK52" s="453"/>
      <c r="BL52" s="453"/>
      <c r="BM52" s="453"/>
      <c r="BN52" s="453"/>
      <c r="BO52" s="452"/>
      <c r="BP52" s="440"/>
      <c r="BQ52" s="440"/>
      <c r="BR52" s="440"/>
      <c r="BS52" s="440"/>
      <c r="BT52" s="440"/>
      <c r="BU52" s="440"/>
      <c r="BV52" s="440"/>
      <c r="BW52" s="443"/>
    </row>
    <row r="53" spans="1:75" ht="15" customHeight="1">
      <c r="A53" s="439"/>
      <c r="B53" s="440"/>
      <c r="C53" s="440"/>
      <c r="D53" s="440"/>
      <c r="E53" s="440"/>
      <c r="F53" s="440"/>
      <c r="G53" s="440"/>
      <c r="H53" s="440"/>
      <c r="I53" s="1350" t="s">
        <v>2674</v>
      </c>
      <c r="J53" s="1351"/>
      <c r="K53" s="1351"/>
      <c r="L53" s="1351"/>
      <c r="M53" s="1351"/>
      <c r="N53" s="1351"/>
      <c r="O53" s="1351"/>
      <c r="P53" s="1351"/>
      <c r="Q53" s="1351"/>
      <c r="R53" s="1351"/>
      <c r="S53" s="1351"/>
      <c r="T53" s="1351"/>
      <c r="U53" s="1351"/>
      <c r="V53" s="1351"/>
      <c r="W53" s="1351"/>
      <c r="X53" s="1352"/>
      <c r="Y53" s="1353" t="s">
        <v>2675</v>
      </c>
      <c r="Z53" s="1354"/>
      <c r="AA53" s="1354"/>
      <c r="AB53" s="1354"/>
      <c r="AC53" s="1354"/>
      <c r="AD53" s="1354"/>
      <c r="AE53" s="1354"/>
      <c r="AF53" s="1354"/>
      <c r="AG53" s="1354"/>
      <c r="AH53" s="1354"/>
      <c r="AI53" s="1354"/>
      <c r="AJ53" s="1354"/>
      <c r="AK53" s="1354"/>
      <c r="AL53" s="1354"/>
      <c r="AM53" s="1354"/>
      <c r="AN53" s="1354"/>
      <c r="AO53" s="1354"/>
      <c r="AP53" s="1354"/>
      <c r="AQ53" s="1354"/>
      <c r="AR53" s="1354"/>
      <c r="AS53" s="1355"/>
      <c r="AT53" s="1356" t="s">
        <v>2651</v>
      </c>
      <c r="AU53" s="1357"/>
      <c r="AV53" s="1357"/>
      <c r="AW53" s="1357"/>
      <c r="AX53" s="1358"/>
      <c r="AY53" s="1359">
        <v>56000</v>
      </c>
      <c r="AZ53" s="1360"/>
      <c r="BA53" s="1360"/>
      <c r="BB53" s="1360"/>
      <c r="BC53" s="1360"/>
      <c r="BD53" s="1360"/>
      <c r="BE53" s="1361"/>
      <c r="BF53" s="1356" t="s">
        <v>2676</v>
      </c>
      <c r="BG53" s="1357"/>
      <c r="BH53" s="1357"/>
      <c r="BI53" s="1357"/>
      <c r="BJ53" s="1357"/>
      <c r="BK53" s="1357"/>
      <c r="BL53" s="1357"/>
      <c r="BM53" s="1357"/>
      <c r="BN53" s="1357"/>
      <c r="BO53" s="1362"/>
      <c r="BP53" s="440"/>
      <c r="BQ53" s="440"/>
      <c r="BR53" s="440"/>
      <c r="BS53" s="440"/>
      <c r="BT53" s="440"/>
      <c r="BU53" s="440"/>
      <c r="BV53" s="440"/>
      <c r="BW53" s="443"/>
    </row>
    <row r="54" spans="1:75" ht="15" customHeight="1">
      <c r="A54" s="439"/>
      <c r="B54" s="440"/>
      <c r="C54" s="440"/>
      <c r="D54" s="440"/>
      <c r="E54" s="440"/>
      <c r="F54" s="440"/>
      <c r="G54" s="440"/>
      <c r="H54" s="440"/>
      <c r="I54" s="1363" t="s">
        <v>2677</v>
      </c>
      <c r="J54" s="1364"/>
      <c r="K54" s="1364"/>
      <c r="L54" s="1364"/>
      <c r="M54" s="1364"/>
      <c r="N54" s="1364"/>
      <c r="O54" s="1364"/>
      <c r="P54" s="1364"/>
      <c r="Q54" s="1364"/>
      <c r="R54" s="1364"/>
      <c r="S54" s="1364"/>
      <c r="T54" s="1364"/>
      <c r="U54" s="1364"/>
      <c r="V54" s="1364"/>
      <c r="W54" s="1364"/>
      <c r="X54" s="1365"/>
      <c r="Y54" s="1353" t="s">
        <v>2678</v>
      </c>
      <c r="Z54" s="1354"/>
      <c r="AA54" s="1354"/>
      <c r="AB54" s="1354"/>
      <c r="AC54" s="1354"/>
      <c r="AD54" s="1354"/>
      <c r="AE54" s="1354"/>
      <c r="AF54" s="1354"/>
      <c r="AG54" s="1354"/>
      <c r="AH54" s="1354"/>
      <c r="AI54" s="1354"/>
      <c r="AJ54" s="1354"/>
      <c r="AK54" s="1354"/>
      <c r="AL54" s="1354"/>
      <c r="AM54" s="1354"/>
      <c r="AN54" s="1354"/>
      <c r="AO54" s="1354"/>
      <c r="AP54" s="1354"/>
      <c r="AQ54" s="1354"/>
      <c r="AR54" s="1354"/>
      <c r="AS54" s="1355"/>
      <c r="AT54" s="1356" t="s">
        <v>2651</v>
      </c>
      <c r="AU54" s="1357"/>
      <c r="AV54" s="1357"/>
      <c r="AW54" s="1357"/>
      <c r="AX54" s="1358"/>
      <c r="AY54" s="1359">
        <v>71500</v>
      </c>
      <c r="AZ54" s="1360"/>
      <c r="BA54" s="1360"/>
      <c r="BB54" s="1360"/>
      <c r="BC54" s="1360"/>
      <c r="BD54" s="1360"/>
      <c r="BE54" s="1361"/>
      <c r="BF54" s="1356" t="s">
        <v>2679</v>
      </c>
      <c r="BG54" s="1357"/>
      <c r="BH54" s="1357"/>
      <c r="BI54" s="1357"/>
      <c r="BJ54" s="1357"/>
      <c r="BK54" s="1357"/>
      <c r="BL54" s="1357"/>
      <c r="BM54" s="1357"/>
      <c r="BN54" s="1357"/>
      <c r="BO54" s="1362"/>
      <c r="BP54" s="440"/>
      <c r="BQ54" s="440"/>
      <c r="BR54" s="440"/>
      <c r="BS54" s="440"/>
      <c r="BT54" s="440"/>
      <c r="BU54" s="440"/>
      <c r="BV54" s="440"/>
      <c r="BW54" s="443"/>
    </row>
    <row r="55" spans="1:75" ht="15" customHeight="1">
      <c r="A55" s="439"/>
      <c r="B55" s="440"/>
      <c r="C55" s="440"/>
      <c r="D55" s="440"/>
      <c r="E55" s="440"/>
      <c r="F55" s="440"/>
      <c r="G55" s="440"/>
      <c r="H55" s="440"/>
      <c r="I55" s="1366"/>
      <c r="J55" s="1367"/>
      <c r="K55" s="1367"/>
      <c r="L55" s="1367"/>
      <c r="M55" s="1367"/>
      <c r="N55" s="1367"/>
      <c r="O55" s="1367"/>
      <c r="P55" s="1367"/>
      <c r="Q55" s="1367"/>
      <c r="R55" s="1367"/>
      <c r="S55" s="1367"/>
      <c r="T55" s="1367"/>
      <c r="U55" s="1367"/>
      <c r="V55" s="1367"/>
      <c r="W55" s="1367"/>
      <c r="X55" s="1368"/>
      <c r="Y55" s="1353" t="s">
        <v>2680</v>
      </c>
      <c r="Z55" s="1354"/>
      <c r="AA55" s="1354"/>
      <c r="AB55" s="1354"/>
      <c r="AC55" s="1354"/>
      <c r="AD55" s="1354"/>
      <c r="AE55" s="1354"/>
      <c r="AF55" s="1354"/>
      <c r="AG55" s="1354"/>
      <c r="AH55" s="1354"/>
      <c r="AI55" s="1354"/>
      <c r="AJ55" s="1354"/>
      <c r="AK55" s="1354"/>
      <c r="AL55" s="1354"/>
      <c r="AM55" s="1354"/>
      <c r="AN55" s="1354"/>
      <c r="AO55" s="1354"/>
      <c r="AP55" s="1354"/>
      <c r="AQ55" s="1354"/>
      <c r="AR55" s="1354"/>
      <c r="AS55" s="1355"/>
      <c r="AT55" s="1356" t="s">
        <v>2651</v>
      </c>
      <c r="AU55" s="1357"/>
      <c r="AV55" s="1357"/>
      <c r="AW55" s="1357"/>
      <c r="AX55" s="1358"/>
      <c r="AY55" s="1359">
        <v>71500</v>
      </c>
      <c r="AZ55" s="1360"/>
      <c r="BA55" s="1360"/>
      <c r="BB55" s="1360"/>
      <c r="BC55" s="1360"/>
      <c r="BD55" s="1360"/>
      <c r="BE55" s="1361"/>
      <c r="BF55" s="1356" t="s">
        <v>2679</v>
      </c>
      <c r="BG55" s="1357"/>
      <c r="BH55" s="1357"/>
      <c r="BI55" s="1357"/>
      <c r="BJ55" s="1357"/>
      <c r="BK55" s="1357"/>
      <c r="BL55" s="1357"/>
      <c r="BM55" s="1357"/>
      <c r="BN55" s="1357"/>
      <c r="BO55" s="1362"/>
      <c r="BP55" s="440"/>
      <c r="BQ55" s="440"/>
      <c r="BR55" s="440"/>
      <c r="BS55" s="440"/>
      <c r="BT55" s="440"/>
      <c r="BU55" s="440"/>
      <c r="BV55" s="440"/>
      <c r="BW55" s="443"/>
    </row>
    <row r="56" spans="1:75" ht="15" customHeight="1">
      <c r="A56" s="439"/>
      <c r="B56" s="440"/>
      <c r="C56" s="440"/>
      <c r="D56" s="440"/>
      <c r="E56" s="440"/>
      <c r="F56" s="440"/>
      <c r="G56" s="440"/>
      <c r="H56" s="440"/>
      <c r="I56" s="1350" t="s">
        <v>2681</v>
      </c>
      <c r="J56" s="1351"/>
      <c r="K56" s="1351"/>
      <c r="L56" s="1351"/>
      <c r="M56" s="1351"/>
      <c r="N56" s="1351"/>
      <c r="O56" s="1351"/>
      <c r="P56" s="1351"/>
      <c r="Q56" s="1351"/>
      <c r="R56" s="1351"/>
      <c r="S56" s="1351"/>
      <c r="T56" s="1351"/>
      <c r="U56" s="1351"/>
      <c r="V56" s="1351"/>
      <c r="W56" s="1351"/>
      <c r="X56" s="1352"/>
      <c r="Y56" s="1353" t="s">
        <v>2682</v>
      </c>
      <c r="Z56" s="1354"/>
      <c r="AA56" s="1354"/>
      <c r="AB56" s="1354"/>
      <c r="AC56" s="1354"/>
      <c r="AD56" s="1354"/>
      <c r="AE56" s="1354"/>
      <c r="AF56" s="1354"/>
      <c r="AG56" s="1354"/>
      <c r="AH56" s="1354"/>
      <c r="AI56" s="1354"/>
      <c r="AJ56" s="1354"/>
      <c r="AK56" s="1354"/>
      <c r="AL56" s="1354"/>
      <c r="AM56" s="1354"/>
      <c r="AN56" s="1354"/>
      <c r="AO56" s="1354"/>
      <c r="AP56" s="1354"/>
      <c r="AQ56" s="1354"/>
      <c r="AR56" s="1354"/>
      <c r="AS56" s="1355"/>
      <c r="AT56" s="1356" t="s">
        <v>2683</v>
      </c>
      <c r="AU56" s="1357"/>
      <c r="AV56" s="1357"/>
      <c r="AW56" s="1357"/>
      <c r="AX56" s="1358"/>
      <c r="AY56" s="1359">
        <v>51340</v>
      </c>
      <c r="AZ56" s="1360"/>
      <c r="BA56" s="1360"/>
      <c r="BB56" s="1360"/>
      <c r="BC56" s="1360"/>
      <c r="BD56" s="1360"/>
      <c r="BE56" s="1361"/>
      <c r="BF56" s="1356" t="s">
        <v>2684</v>
      </c>
      <c r="BG56" s="1357"/>
      <c r="BH56" s="1357"/>
      <c r="BI56" s="1357"/>
      <c r="BJ56" s="1357"/>
      <c r="BK56" s="1357"/>
      <c r="BL56" s="1357"/>
      <c r="BM56" s="1357"/>
      <c r="BN56" s="1357"/>
      <c r="BO56" s="1362"/>
      <c r="BP56" s="440"/>
      <c r="BQ56" s="440"/>
      <c r="BR56" s="440"/>
      <c r="BS56" s="440"/>
      <c r="BT56" s="440"/>
      <c r="BU56" s="440"/>
      <c r="BV56" s="440"/>
      <c r="BW56" s="443"/>
    </row>
    <row r="57" spans="1:75" ht="15" customHeight="1">
      <c r="A57" s="439"/>
      <c r="B57" s="440"/>
      <c r="C57" s="440"/>
      <c r="D57" s="440"/>
      <c r="E57" s="440"/>
      <c r="F57" s="440"/>
      <c r="G57" s="440"/>
      <c r="H57" s="440"/>
      <c r="I57" s="1350" t="s">
        <v>2681</v>
      </c>
      <c r="J57" s="1351"/>
      <c r="K57" s="1351"/>
      <c r="L57" s="1351"/>
      <c r="M57" s="1351"/>
      <c r="N57" s="1351"/>
      <c r="O57" s="1351"/>
      <c r="P57" s="1351"/>
      <c r="Q57" s="1351"/>
      <c r="R57" s="1351"/>
      <c r="S57" s="1351"/>
      <c r="T57" s="1351"/>
      <c r="U57" s="1351"/>
      <c r="V57" s="1351"/>
      <c r="W57" s="1351"/>
      <c r="X57" s="1352"/>
      <c r="Y57" s="1353" t="s">
        <v>2685</v>
      </c>
      <c r="Z57" s="1354"/>
      <c r="AA57" s="1354"/>
      <c r="AB57" s="1354"/>
      <c r="AC57" s="1354"/>
      <c r="AD57" s="1354"/>
      <c r="AE57" s="1354"/>
      <c r="AF57" s="1354"/>
      <c r="AG57" s="1354"/>
      <c r="AH57" s="1354"/>
      <c r="AI57" s="1354"/>
      <c r="AJ57" s="1354"/>
      <c r="AK57" s="1354"/>
      <c r="AL57" s="1354"/>
      <c r="AM57" s="1354"/>
      <c r="AN57" s="1354"/>
      <c r="AO57" s="1354"/>
      <c r="AP57" s="1354"/>
      <c r="AQ57" s="1354"/>
      <c r="AR57" s="1354"/>
      <c r="AS57" s="1355"/>
      <c r="AT57" s="1356" t="s">
        <v>2683</v>
      </c>
      <c r="AU57" s="1357"/>
      <c r="AV57" s="1357"/>
      <c r="AW57" s="1357"/>
      <c r="AX57" s="1358"/>
      <c r="AY57" s="1359">
        <v>24000</v>
      </c>
      <c r="AZ57" s="1360"/>
      <c r="BA57" s="1360"/>
      <c r="BB57" s="1360"/>
      <c r="BC57" s="1360"/>
      <c r="BD57" s="1360"/>
      <c r="BE57" s="1361"/>
      <c r="BF57" s="1356" t="s">
        <v>2684</v>
      </c>
      <c r="BG57" s="1357"/>
      <c r="BH57" s="1357"/>
      <c r="BI57" s="1357"/>
      <c r="BJ57" s="1357"/>
      <c r="BK57" s="1357"/>
      <c r="BL57" s="1357"/>
      <c r="BM57" s="1357"/>
      <c r="BN57" s="1357"/>
      <c r="BO57" s="1362"/>
      <c r="BP57" s="440"/>
      <c r="BQ57" s="440"/>
      <c r="BR57" s="440"/>
      <c r="BS57" s="440"/>
      <c r="BT57" s="440"/>
      <c r="BU57" s="440"/>
      <c r="BV57" s="440"/>
      <c r="BW57" s="443"/>
    </row>
    <row r="58" spans="1:75" ht="15" customHeight="1">
      <c r="A58" s="439"/>
      <c r="B58" s="440"/>
      <c r="C58" s="440"/>
      <c r="D58" s="440"/>
      <c r="E58" s="440"/>
      <c r="F58" s="440"/>
      <c r="G58" s="440"/>
      <c r="H58" s="440"/>
      <c r="I58" s="1331" t="s">
        <v>2686</v>
      </c>
      <c r="J58" s="1332"/>
      <c r="K58" s="1332"/>
      <c r="L58" s="1332"/>
      <c r="M58" s="1332"/>
      <c r="N58" s="1332"/>
      <c r="O58" s="1332"/>
      <c r="P58" s="1332"/>
      <c r="Q58" s="1332"/>
      <c r="R58" s="1332"/>
      <c r="S58" s="1332"/>
      <c r="T58" s="1332"/>
      <c r="U58" s="1332"/>
      <c r="V58" s="1332"/>
      <c r="W58" s="1332"/>
      <c r="X58" s="1333"/>
      <c r="Y58" s="1334" t="s">
        <v>2687</v>
      </c>
      <c r="Z58" s="1335"/>
      <c r="AA58" s="1335"/>
      <c r="AB58" s="1335"/>
      <c r="AC58" s="1335"/>
      <c r="AD58" s="1335"/>
      <c r="AE58" s="1335"/>
      <c r="AF58" s="1335"/>
      <c r="AG58" s="1335"/>
      <c r="AH58" s="1335"/>
      <c r="AI58" s="1335"/>
      <c r="AJ58" s="1335"/>
      <c r="AK58" s="1335"/>
      <c r="AL58" s="1335"/>
      <c r="AM58" s="1335"/>
      <c r="AN58" s="1335"/>
      <c r="AO58" s="1335"/>
      <c r="AP58" s="1335"/>
      <c r="AQ58" s="1335"/>
      <c r="AR58" s="1335"/>
      <c r="AS58" s="1336"/>
      <c r="AT58" s="1337" t="s">
        <v>2651</v>
      </c>
      <c r="AU58" s="1338"/>
      <c r="AV58" s="1338"/>
      <c r="AW58" s="1338"/>
      <c r="AX58" s="1339"/>
      <c r="AY58" s="1340">
        <v>330</v>
      </c>
      <c r="AZ58" s="1341"/>
      <c r="BA58" s="1341"/>
      <c r="BB58" s="1341"/>
      <c r="BC58" s="1341"/>
      <c r="BD58" s="1341"/>
      <c r="BE58" s="1342"/>
      <c r="BF58" s="1337" t="s">
        <v>2684</v>
      </c>
      <c r="BG58" s="1338"/>
      <c r="BH58" s="1338"/>
      <c r="BI58" s="1338"/>
      <c r="BJ58" s="1338"/>
      <c r="BK58" s="1338"/>
      <c r="BL58" s="1338"/>
      <c r="BM58" s="1338"/>
      <c r="BN58" s="1338"/>
      <c r="BO58" s="1343"/>
      <c r="BP58" s="440"/>
      <c r="BQ58" s="440"/>
      <c r="BR58" s="440"/>
      <c r="BS58" s="440"/>
      <c r="BT58" s="440"/>
      <c r="BU58" s="440"/>
      <c r="BV58" s="440"/>
      <c r="BW58" s="443"/>
    </row>
    <row r="59" spans="1:75" ht="15" customHeight="1">
      <c r="A59" s="439"/>
      <c r="B59" s="440"/>
      <c r="C59" s="440"/>
      <c r="D59" s="440"/>
      <c r="E59" s="440"/>
      <c r="F59" s="440"/>
      <c r="G59" s="440"/>
      <c r="H59" s="440"/>
      <c r="I59" s="440"/>
      <c r="J59" s="440"/>
      <c r="K59" s="455"/>
      <c r="L59" s="455"/>
      <c r="M59" s="455"/>
      <c r="N59" s="455"/>
      <c r="O59" s="455"/>
      <c r="P59" s="455"/>
      <c r="Q59" s="455"/>
      <c r="R59" s="455"/>
      <c r="S59" s="455"/>
      <c r="T59" s="455"/>
      <c r="U59" s="455"/>
      <c r="V59" s="455"/>
      <c r="W59" s="455"/>
      <c r="X59" s="455"/>
      <c r="Y59" s="455"/>
      <c r="Z59" s="455"/>
      <c r="AA59" s="456"/>
      <c r="AB59" s="456"/>
      <c r="AC59" s="456"/>
      <c r="AD59" s="456"/>
      <c r="AE59" s="456"/>
      <c r="AF59" s="456"/>
      <c r="AG59" s="456"/>
      <c r="AH59" s="456"/>
      <c r="AI59" s="456"/>
      <c r="AJ59" s="456"/>
      <c r="AK59" s="456"/>
      <c r="AL59" s="456"/>
      <c r="AM59" s="456"/>
      <c r="AN59" s="456"/>
      <c r="AO59" s="456"/>
      <c r="AP59" s="456"/>
      <c r="AQ59" s="456"/>
      <c r="AR59" s="456"/>
      <c r="AS59" s="456"/>
      <c r="AT59" s="456"/>
      <c r="AU59" s="456"/>
      <c r="AV59" s="457"/>
      <c r="AW59" s="457"/>
      <c r="AX59" s="457"/>
      <c r="AY59" s="457"/>
      <c r="AZ59" s="457"/>
      <c r="BA59" s="458"/>
      <c r="BB59" s="458"/>
      <c r="BC59" s="458"/>
      <c r="BD59" s="458"/>
      <c r="BE59" s="458"/>
      <c r="BF59" s="458"/>
      <c r="BG59" s="458"/>
      <c r="BH59" s="457"/>
      <c r="BI59" s="457"/>
      <c r="BJ59" s="457"/>
      <c r="BK59" s="457"/>
      <c r="BL59" s="457"/>
      <c r="BM59" s="457"/>
      <c r="BN59" s="440"/>
      <c r="BO59" s="459"/>
      <c r="BP59" s="440"/>
      <c r="BQ59" s="440"/>
      <c r="BR59" s="440"/>
      <c r="BS59" s="440"/>
      <c r="BT59" s="440"/>
      <c r="BU59" s="440"/>
      <c r="BV59" s="440"/>
      <c r="BW59" s="443"/>
    </row>
    <row r="60" spans="1:75" ht="15" customHeight="1">
      <c r="A60" s="439"/>
      <c r="B60" s="440"/>
      <c r="C60" s="440"/>
      <c r="D60" s="440"/>
      <c r="E60" s="440"/>
      <c r="F60" s="440"/>
      <c r="G60" s="440"/>
      <c r="H60" s="440"/>
      <c r="I60" s="440"/>
      <c r="J60" s="440"/>
      <c r="K60" s="455"/>
      <c r="L60" s="455"/>
      <c r="M60" s="455"/>
      <c r="N60" s="455"/>
      <c r="O60" s="455"/>
      <c r="P60" s="455"/>
      <c r="Q60" s="455"/>
      <c r="R60" s="455"/>
      <c r="S60" s="455"/>
      <c r="T60" s="455"/>
      <c r="U60" s="455"/>
      <c r="V60" s="455"/>
      <c r="W60" s="455"/>
      <c r="X60" s="455"/>
      <c r="Y60" s="455"/>
      <c r="Z60" s="455"/>
      <c r="AA60" s="456"/>
      <c r="AB60" s="456"/>
      <c r="AC60" s="456"/>
      <c r="AD60" s="456"/>
      <c r="AE60" s="456"/>
      <c r="AF60" s="456"/>
      <c r="AG60" s="456"/>
      <c r="AH60" s="456"/>
      <c r="AI60" s="456"/>
      <c r="AJ60" s="456"/>
      <c r="AK60" s="456"/>
      <c r="AL60" s="456"/>
      <c r="AM60" s="456"/>
      <c r="AN60" s="456"/>
      <c r="AO60" s="456"/>
      <c r="AP60" s="456"/>
      <c r="AQ60" s="456"/>
      <c r="AR60" s="456"/>
      <c r="AS60" s="456"/>
      <c r="AT60" s="456"/>
      <c r="AU60" s="456"/>
      <c r="AV60" s="457"/>
      <c r="AW60" s="457"/>
      <c r="AX60" s="457"/>
      <c r="AY60" s="457"/>
      <c r="AZ60" s="457"/>
      <c r="BA60" s="458"/>
      <c r="BB60" s="458"/>
      <c r="BC60" s="458"/>
      <c r="BD60" s="458"/>
      <c r="BE60" s="458"/>
      <c r="BF60" s="458"/>
      <c r="BG60" s="458"/>
      <c r="BH60" s="457"/>
      <c r="BI60" s="457"/>
      <c r="BJ60" s="457"/>
      <c r="BK60" s="457"/>
      <c r="BL60" s="457"/>
      <c r="BM60" s="457"/>
      <c r="BN60" s="440"/>
      <c r="BO60" s="459"/>
      <c r="BP60" s="440"/>
      <c r="BQ60" s="440"/>
      <c r="BR60" s="440"/>
      <c r="BS60" s="440"/>
      <c r="BT60" s="440"/>
      <c r="BU60" s="440"/>
      <c r="BV60" s="440"/>
      <c r="BW60" s="443"/>
    </row>
    <row r="61" spans="1:75" ht="15" customHeight="1">
      <c r="A61" s="439"/>
      <c r="B61" s="440"/>
      <c r="C61" s="440"/>
      <c r="D61" s="440"/>
      <c r="E61" s="440"/>
      <c r="F61" s="440"/>
      <c r="G61" s="440"/>
      <c r="H61" s="440"/>
      <c r="I61" s="440"/>
      <c r="J61" s="440"/>
      <c r="K61" s="455"/>
      <c r="L61" s="455"/>
      <c r="M61" s="455"/>
      <c r="N61" s="455"/>
      <c r="O61" s="455"/>
      <c r="P61" s="455"/>
      <c r="Q61" s="455"/>
      <c r="R61" s="455"/>
      <c r="S61" s="455"/>
      <c r="T61" s="455"/>
      <c r="U61" s="455"/>
      <c r="V61" s="455"/>
      <c r="W61" s="455"/>
      <c r="X61" s="455"/>
      <c r="Y61" s="455"/>
      <c r="Z61" s="455"/>
      <c r="AA61" s="456"/>
      <c r="AB61" s="456"/>
      <c r="AC61" s="456"/>
      <c r="AD61" s="456"/>
      <c r="AE61" s="456"/>
      <c r="AF61" s="456"/>
      <c r="AG61" s="456"/>
      <c r="AH61" s="456"/>
      <c r="AI61" s="456"/>
      <c r="AJ61" s="456"/>
      <c r="AK61" s="456"/>
      <c r="AL61" s="456"/>
      <c r="AM61" s="456"/>
      <c r="AN61" s="456"/>
      <c r="AO61" s="456"/>
      <c r="AP61" s="456"/>
      <c r="AQ61" s="456"/>
      <c r="AR61" s="456"/>
      <c r="AS61" s="456"/>
      <c r="AT61" s="456"/>
      <c r="AU61" s="456"/>
      <c r="AV61" s="457"/>
      <c r="AW61" s="457"/>
      <c r="AX61" s="457"/>
      <c r="AY61" s="457"/>
      <c r="AZ61" s="457"/>
      <c r="BA61" s="458"/>
      <c r="BB61" s="458"/>
      <c r="BC61" s="458"/>
      <c r="BD61" s="458"/>
      <c r="BE61" s="458"/>
      <c r="BF61" s="458"/>
      <c r="BG61" s="458"/>
      <c r="BH61" s="457"/>
      <c r="BI61" s="457"/>
      <c r="BJ61" s="457"/>
      <c r="BK61" s="457"/>
      <c r="BL61" s="457"/>
      <c r="BM61" s="457"/>
      <c r="BN61" s="440"/>
      <c r="BO61" s="459"/>
      <c r="BP61" s="440"/>
      <c r="BQ61" s="440"/>
      <c r="BR61" s="440"/>
      <c r="BS61" s="440"/>
      <c r="BT61" s="440"/>
      <c r="BU61" s="440"/>
      <c r="BV61" s="440"/>
      <c r="BW61" s="443"/>
    </row>
    <row r="62" spans="1:75" ht="15" customHeight="1">
      <c r="A62" s="439"/>
      <c r="B62" s="440"/>
      <c r="C62" s="440"/>
      <c r="D62" s="440"/>
      <c r="E62" s="440"/>
      <c r="F62" s="440"/>
      <c r="G62" s="440"/>
      <c r="H62" s="440"/>
      <c r="I62" s="440"/>
      <c r="J62" s="440"/>
      <c r="K62" s="455"/>
      <c r="L62" s="455"/>
      <c r="M62" s="455"/>
      <c r="N62" s="455"/>
      <c r="O62" s="455"/>
      <c r="P62" s="455"/>
      <c r="Q62" s="455"/>
      <c r="R62" s="455"/>
      <c r="S62" s="455"/>
      <c r="T62" s="455"/>
      <c r="U62" s="455"/>
      <c r="V62" s="455"/>
      <c r="W62" s="455"/>
      <c r="X62" s="455"/>
      <c r="Y62" s="455"/>
      <c r="Z62" s="455"/>
      <c r="AA62" s="456"/>
      <c r="AB62" s="456"/>
      <c r="AC62" s="456"/>
      <c r="AD62" s="456"/>
      <c r="AE62" s="456"/>
      <c r="AF62" s="456"/>
      <c r="AG62" s="456"/>
      <c r="AH62" s="456"/>
      <c r="AI62" s="456"/>
      <c r="AJ62" s="456"/>
      <c r="AK62" s="456"/>
      <c r="AL62" s="456"/>
      <c r="AM62" s="456"/>
      <c r="AN62" s="456"/>
      <c r="AO62" s="456"/>
      <c r="AP62" s="456"/>
      <c r="AQ62" s="456"/>
      <c r="AR62" s="456"/>
      <c r="AS62" s="456"/>
      <c r="AT62" s="456"/>
      <c r="AU62" s="456"/>
      <c r="AV62" s="457"/>
      <c r="AW62" s="457"/>
      <c r="AX62" s="457"/>
      <c r="AY62" s="457"/>
      <c r="AZ62" s="457"/>
      <c r="BA62" s="458"/>
      <c r="BB62" s="458"/>
      <c r="BC62" s="458"/>
      <c r="BD62" s="458"/>
      <c r="BE62" s="458"/>
      <c r="BF62" s="458"/>
      <c r="BG62" s="458"/>
      <c r="BH62" s="457"/>
      <c r="BI62" s="457"/>
      <c r="BJ62" s="457"/>
      <c r="BK62" s="457"/>
      <c r="BL62" s="457"/>
      <c r="BM62" s="457"/>
      <c r="BN62" s="440"/>
      <c r="BO62" s="459"/>
      <c r="BP62" s="440"/>
      <c r="BQ62" s="440"/>
      <c r="BR62" s="440"/>
      <c r="BS62" s="440"/>
      <c r="BT62" s="440"/>
      <c r="BU62" s="440"/>
      <c r="BV62" s="440"/>
      <c r="BW62" s="443"/>
    </row>
    <row r="63" spans="1:75" ht="15" customHeight="1">
      <c r="A63" s="439"/>
      <c r="B63" s="440"/>
      <c r="C63" s="440"/>
      <c r="D63" s="440"/>
      <c r="E63" s="440"/>
      <c r="F63" s="440"/>
      <c r="G63" s="440"/>
      <c r="H63" s="440"/>
      <c r="I63" s="440"/>
      <c r="J63" s="440"/>
      <c r="K63" s="455"/>
      <c r="L63" s="455"/>
      <c r="M63" s="455"/>
      <c r="N63" s="455"/>
      <c r="O63" s="455"/>
      <c r="P63" s="455"/>
      <c r="Q63" s="455"/>
      <c r="R63" s="455"/>
      <c r="S63" s="455"/>
      <c r="T63" s="455"/>
      <c r="U63" s="455"/>
      <c r="V63" s="455"/>
      <c r="W63" s="455"/>
      <c r="X63" s="455"/>
      <c r="Y63" s="455"/>
      <c r="Z63" s="455"/>
      <c r="AA63" s="456"/>
      <c r="AB63" s="456"/>
      <c r="AC63" s="456"/>
      <c r="AD63" s="456"/>
      <c r="AE63" s="456"/>
      <c r="AF63" s="456"/>
      <c r="AG63" s="456"/>
      <c r="AH63" s="456"/>
      <c r="AI63" s="456"/>
      <c r="AJ63" s="456"/>
      <c r="AK63" s="456"/>
      <c r="AL63" s="456"/>
      <c r="AM63" s="456"/>
      <c r="AN63" s="456"/>
      <c r="AO63" s="456"/>
      <c r="AP63" s="456"/>
      <c r="AQ63" s="456"/>
      <c r="AR63" s="456"/>
      <c r="AS63" s="456"/>
      <c r="AT63" s="456"/>
      <c r="AU63" s="456"/>
      <c r="AV63" s="457"/>
      <c r="AW63" s="457"/>
      <c r="AX63" s="457"/>
      <c r="AY63" s="457"/>
      <c r="AZ63" s="457"/>
      <c r="BA63" s="458"/>
      <c r="BB63" s="458"/>
      <c r="BC63" s="458"/>
      <c r="BD63" s="458"/>
      <c r="BE63" s="458"/>
      <c r="BF63" s="458"/>
      <c r="BG63" s="458"/>
      <c r="BH63" s="457"/>
      <c r="BI63" s="457"/>
      <c r="BJ63" s="457"/>
      <c r="BK63" s="457"/>
      <c r="BL63" s="457"/>
      <c r="BM63" s="457"/>
      <c r="BN63" s="440"/>
      <c r="BO63" s="459"/>
      <c r="BP63" s="440"/>
      <c r="BQ63" s="440"/>
      <c r="BR63" s="440"/>
      <c r="BS63" s="440"/>
      <c r="BT63" s="440"/>
      <c r="BU63" s="440"/>
      <c r="BV63" s="440"/>
      <c r="BW63" s="443"/>
    </row>
    <row r="64" spans="1:75" ht="15" customHeight="1">
      <c r="A64" s="439"/>
      <c r="B64" s="440"/>
      <c r="C64" s="440"/>
      <c r="D64" s="440"/>
      <c r="E64" s="440"/>
      <c r="F64" s="440"/>
      <c r="G64" s="440"/>
      <c r="H64" s="440"/>
      <c r="I64" s="440"/>
      <c r="J64" s="440"/>
      <c r="K64" s="455"/>
      <c r="L64" s="455"/>
      <c r="M64" s="455"/>
      <c r="N64" s="455"/>
      <c r="O64" s="455"/>
      <c r="P64" s="455"/>
      <c r="Q64" s="455"/>
      <c r="R64" s="455"/>
      <c r="S64" s="455"/>
      <c r="T64" s="455"/>
      <c r="U64" s="455"/>
      <c r="V64" s="455"/>
      <c r="W64" s="455"/>
      <c r="X64" s="455"/>
      <c r="Y64" s="455"/>
      <c r="Z64" s="455"/>
      <c r="AA64" s="456"/>
      <c r="AB64" s="456"/>
      <c r="AC64" s="456"/>
      <c r="AD64" s="456"/>
      <c r="AE64" s="456"/>
      <c r="AF64" s="456"/>
      <c r="AG64" s="456"/>
      <c r="AH64" s="456"/>
      <c r="AI64" s="456"/>
      <c r="AJ64" s="456"/>
      <c r="AK64" s="456"/>
      <c r="AL64" s="456"/>
      <c r="AM64" s="456"/>
      <c r="AN64" s="456"/>
      <c r="AO64" s="456"/>
      <c r="AP64" s="456"/>
      <c r="AQ64" s="456"/>
      <c r="AR64" s="456"/>
      <c r="AS64" s="456"/>
      <c r="AT64" s="456"/>
      <c r="AU64" s="456"/>
      <c r="AV64" s="457"/>
      <c r="AW64" s="457"/>
      <c r="AX64" s="457"/>
      <c r="AY64" s="457"/>
      <c r="AZ64" s="457"/>
      <c r="BA64" s="458"/>
      <c r="BB64" s="458"/>
      <c r="BC64" s="458"/>
      <c r="BD64" s="458"/>
      <c r="BE64" s="458"/>
      <c r="BF64" s="458"/>
      <c r="BG64" s="458"/>
      <c r="BH64" s="457"/>
      <c r="BI64" s="457"/>
      <c r="BJ64" s="457"/>
      <c r="BK64" s="457"/>
      <c r="BL64" s="457"/>
      <c r="BM64" s="457"/>
      <c r="BN64" s="440"/>
      <c r="BO64" s="459"/>
      <c r="BP64" s="440"/>
      <c r="BQ64" s="440"/>
      <c r="BR64" s="440"/>
      <c r="BS64" s="440"/>
      <c r="BT64" s="440"/>
      <c r="BU64" s="440"/>
      <c r="BV64" s="440"/>
      <c r="BW64" s="443"/>
    </row>
    <row r="65" spans="1:75" ht="15" customHeight="1">
      <c r="A65" s="439"/>
      <c r="B65" s="440"/>
      <c r="C65" s="440"/>
      <c r="D65" s="440"/>
      <c r="E65" s="440"/>
      <c r="F65" s="440"/>
      <c r="G65" s="440"/>
      <c r="H65" s="440"/>
      <c r="I65" s="440"/>
      <c r="J65" s="440"/>
      <c r="K65" s="455"/>
      <c r="L65" s="455"/>
      <c r="M65" s="455"/>
      <c r="N65" s="455"/>
      <c r="O65" s="455"/>
      <c r="P65" s="455"/>
      <c r="Q65" s="455"/>
      <c r="R65" s="455"/>
      <c r="S65" s="455"/>
      <c r="T65" s="455"/>
      <c r="U65" s="455"/>
      <c r="V65" s="455"/>
      <c r="W65" s="455"/>
      <c r="X65" s="455"/>
      <c r="Y65" s="455"/>
      <c r="Z65" s="455"/>
      <c r="AA65" s="456"/>
      <c r="AB65" s="456"/>
      <c r="AC65" s="456"/>
      <c r="AD65" s="456"/>
      <c r="AE65" s="456"/>
      <c r="AF65" s="456"/>
      <c r="AG65" s="456"/>
      <c r="AH65" s="456"/>
      <c r="AI65" s="456"/>
      <c r="AJ65" s="456"/>
      <c r="AK65" s="456"/>
      <c r="AL65" s="456"/>
      <c r="AM65" s="456"/>
      <c r="AN65" s="456"/>
      <c r="AO65" s="456"/>
      <c r="AP65" s="456"/>
      <c r="AQ65" s="456"/>
      <c r="AR65" s="456"/>
      <c r="AS65" s="456"/>
      <c r="AT65" s="456"/>
      <c r="AU65" s="456"/>
      <c r="AV65" s="457"/>
      <c r="AW65" s="457"/>
      <c r="AX65" s="457"/>
      <c r="AY65" s="457"/>
      <c r="AZ65" s="457"/>
      <c r="BA65" s="458"/>
      <c r="BB65" s="458"/>
      <c r="BC65" s="458"/>
      <c r="BD65" s="458"/>
      <c r="BE65" s="458"/>
      <c r="BF65" s="458"/>
      <c r="BG65" s="458"/>
      <c r="BH65" s="457"/>
      <c r="BI65" s="457"/>
      <c r="BJ65" s="457"/>
      <c r="BK65" s="457"/>
      <c r="BL65" s="457"/>
      <c r="BM65" s="457"/>
      <c r="BN65" s="440"/>
      <c r="BO65" s="459"/>
      <c r="BP65" s="440"/>
      <c r="BQ65" s="440"/>
      <c r="BR65" s="440"/>
      <c r="BS65" s="440"/>
      <c r="BT65" s="440"/>
      <c r="BU65" s="440"/>
      <c r="BV65" s="440"/>
      <c r="BW65" s="443"/>
    </row>
    <row r="66" spans="1:75" ht="15" customHeight="1" thickBot="1">
      <c r="A66" s="460"/>
      <c r="B66" s="461"/>
      <c r="C66" s="461"/>
      <c r="D66" s="461"/>
      <c r="E66" s="461"/>
      <c r="F66" s="461"/>
      <c r="G66" s="461"/>
      <c r="H66" s="461"/>
      <c r="I66" s="461"/>
      <c r="J66" s="461"/>
      <c r="K66" s="461"/>
      <c r="L66" s="461"/>
      <c r="M66" s="461"/>
      <c r="N66" s="461"/>
      <c r="O66" s="461"/>
      <c r="P66" s="461"/>
      <c r="Q66" s="461"/>
      <c r="R66" s="461"/>
      <c r="S66" s="461"/>
      <c r="T66" s="461"/>
      <c r="U66" s="461"/>
      <c r="V66" s="461"/>
      <c r="W66" s="461"/>
      <c r="X66" s="461"/>
      <c r="Y66" s="461"/>
      <c r="Z66" s="461"/>
      <c r="AA66" s="461"/>
      <c r="AB66" s="461"/>
      <c r="AC66" s="461"/>
      <c r="AD66" s="461"/>
      <c r="AE66" s="461"/>
      <c r="AF66" s="461"/>
      <c r="AG66" s="461"/>
      <c r="AH66" s="461"/>
      <c r="AI66" s="461"/>
      <c r="AJ66" s="461"/>
      <c r="AK66" s="461"/>
      <c r="AL66" s="461"/>
      <c r="AM66" s="461"/>
      <c r="AN66" s="461"/>
      <c r="AO66" s="461"/>
      <c r="AP66" s="461"/>
      <c r="AQ66" s="461"/>
      <c r="AR66" s="461"/>
      <c r="AS66" s="461"/>
      <c r="AT66" s="461"/>
      <c r="AU66" s="461"/>
      <c r="AV66" s="461"/>
      <c r="AW66" s="461"/>
      <c r="AX66" s="461"/>
      <c r="AY66" s="461"/>
      <c r="AZ66" s="461"/>
      <c r="BA66" s="461"/>
      <c r="BB66" s="461"/>
      <c r="BC66" s="461"/>
      <c r="BD66" s="461"/>
      <c r="BE66" s="461"/>
      <c r="BF66" s="461"/>
      <c r="BG66" s="461"/>
      <c r="BH66" s="461"/>
      <c r="BI66" s="461"/>
      <c r="BJ66" s="461"/>
      <c r="BK66" s="461"/>
      <c r="BL66" s="461"/>
      <c r="BM66" s="462"/>
      <c r="BN66" s="462"/>
      <c r="BO66" s="462"/>
      <c r="BP66" s="461"/>
      <c r="BQ66" s="461"/>
      <c r="BR66" s="461"/>
      <c r="BS66" s="461"/>
      <c r="BT66" s="461"/>
      <c r="BU66" s="461"/>
      <c r="BV66" s="461"/>
      <c r="BW66" s="463"/>
    </row>
    <row r="67" spans="1:75" ht="15" customHeight="1">
      <c r="A67" s="1344" t="s">
        <v>2688</v>
      </c>
      <c r="B67" s="1345"/>
      <c r="C67" s="1345"/>
      <c r="D67" s="1345"/>
      <c r="E67" s="1345"/>
      <c r="F67" s="1345"/>
      <c r="G67" s="1345"/>
      <c r="H67" s="1345"/>
      <c r="I67" s="1345"/>
      <c r="J67" s="1345"/>
      <c r="K67" s="1345"/>
      <c r="L67" s="1345"/>
      <c r="M67" s="1345"/>
      <c r="N67" s="1345"/>
      <c r="O67" s="1345"/>
      <c r="P67" s="1345"/>
      <c r="Q67" s="1345"/>
      <c r="R67" s="1345"/>
      <c r="S67" s="1345"/>
      <c r="T67" s="1345"/>
      <c r="U67" s="1345"/>
      <c r="V67" s="1345"/>
      <c r="W67" s="1345"/>
      <c r="X67" s="1345"/>
      <c r="Y67" s="1345"/>
      <c r="Z67" s="1345"/>
      <c r="AA67" s="1345"/>
      <c r="AB67" s="1345"/>
      <c r="AC67" s="1345"/>
      <c r="AD67" s="1345"/>
      <c r="AE67" s="1345"/>
      <c r="AF67" s="1345"/>
      <c r="AG67" s="1345"/>
      <c r="AH67" s="1345"/>
      <c r="AI67" s="1345"/>
      <c r="AJ67" s="1345"/>
      <c r="AK67" s="1345"/>
      <c r="AL67" s="1345"/>
      <c r="AM67" s="1345"/>
      <c r="AN67" s="1345"/>
      <c r="AO67" s="1345"/>
      <c r="AP67" s="1345"/>
      <c r="AQ67" s="1345"/>
      <c r="AR67" s="1345"/>
      <c r="AS67" s="1345"/>
      <c r="AT67" s="1345"/>
      <c r="AU67" s="1345"/>
      <c r="AV67" s="1345"/>
      <c r="AW67" s="1345"/>
      <c r="AX67" s="1345"/>
      <c r="AY67" s="1345"/>
      <c r="AZ67" s="1345"/>
      <c r="BA67" s="1345"/>
      <c r="BB67" s="1345"/>
      <c r="BC67" s="1345"/>
      <c r="BD67" s="1345"/>
      <c r="BE67" s="1345"/>
      <c r="BF67" s="1345"/>
      <c r="BG67" s="1345"/>
      <c r="BH67" s="1345"/>
      <c r="BI67" s="1345"/>
      <c r="BJ67" s="1345"/>
      <c r="BK67" s="1345"/>
      <c r="BL67" s="1345"/>
      <c r="BM67" s="1345"/>
      <c r="BN67" s="1345"/>
      <c r="BO67" s="1345"/>
      <c r="BP67" s="1345"/>
      <c r="BQ67" s="1345"/>
      <c r="BR67" s="1345"/>
      <c r="BS67" s="1345"/>
      <c r="BT67" s="1345"/>
      <c r="BU67" s="1345"/>
      <c r="BV67" s="1345"/>
      <c r="BW67" s="1346"/>
    </row>
    <row r="68" spans="1:75" ht="15" customHeight="1">
      <c r="A68" s="1347"/>
      <c r="B68" s="1348"/>
      <c r="C68" s="1348"/>
      <c r="D68" s="1348"/>
      <c r="E68" s="1348"/>
      <c r="F68" s="1348"/>
      <c r="G68" s="1348"/>
      <c r="H68" s="1348"/>
      <c r="I68" s="1348"/>
      <c r="J68" s="1348"/>
      <c r="K68" s="1348"/>
      <c r="L68" s="1348"/>
      <c r="M68" s="1348"/>
      <c r="N68" s="1348"/>
      <c r="O68" s="1348"/>
      <c r="P68" s="1348"/>
      <c r="Q68" s="1348"/>
      <c r="R68" s="1348"/>
      <c r="S68" s="1348"/>
      <c r="T68" s="1348"/>
      <c r="U68" s="1348"/>
      <c r="V68" s="1348"/>
      <c r="W68" s="1348"/>
      <c r="X68" s="1348"/>
      <c r="Y68" s="1348"/>
      <c r="Z68" s="1348"/>
      <c r="AA68" s="1348"/>
      <c r="AB68" s="1348"/>
      <c r="AC68" s="1348"/>
      <c r="AD68" s="1348"/>
      <c r="AE68" s="1348"/>
      <c r="AF68" s="1348"/>
      <c r="AG68" s="1348"/>
      <c r="AH68" s="1348"/>
      <c r="AI68" s="1348"/>
      <c r="AJ68" s="1348"/>
      <c r="AK68" s="1348"/>
      <c r="AL68" s="1348"/>
      <c r="AM68" s="1348"/>
      <c r="AN68" s="1348"/>
      <c r="AO68" s="1348"/>
      <c r="AP68" s="1348"/>
      <c r="AQ68" s="1348"/>
      <c r="AR68" s="1348"/>
      <c r="AS68" s="1348"/>
      <c r="AT68" s="1348"/>
      <c r="AU68" s="1348"/>
      <c r="AV68" s="1348"/>
      <c r="AW68" s="1348"/>
      <c r="AX68" s="1348"/>
      <c r="AY68" s="1348"/>
      <c r="AZ68" s="1348"/>
      <c r="BA68" s="1348"/>
      <c r="BB68" s="1348"/>
      <c r="BC68" s="1348"/>
      <c r="BD68" s="1348"/>
      <c r="BE68" s="1348"/>
      <c r="BF68" s="1348"/>
      <c r="BG68" s="1348"/>
      <c r="BH68" s="1348"/>
      <c r="BI68" s="1348"/>
      <c r="BJ68" s="1348"/>
      <c r="BK68" s="1348"/>
      <c r="BL68" s="1348"/>
      <c r="BM68" s="1348"/>
      <c r="BN68" s="1348"/>
      <c r="BO68" s="1348"/>
      <c r="BP68" s="1348"/>
      <c r="BQ68" s="1348"/>
      <c r="BR68" s="1348"/>
      <c r="BS68" s="1348"/>
      <c r="BT68" s="1348"/>
      <c r="BU68" s="1348"/>
      <c r="BV68" s="1348"/>
      <c r="BW68" s="1349"/>
    </row>
    <row r="69" spans="1:75" ht="15" customHeight="1">
      <c r="A69" s="435"/>
      <c r="B69" s="436"/>
      <c r="C69" s="436"/>
      <c r="D69" s="436"/>
      <c r="E69" s="436"/>
      <c r="F69" s="436"/>
      <c r="G69" s="436"/>
      <c r="H69" s="436"/>
      <c r="I69" s="436"/>
      <c r="J69" s="436"/>
      <c r="K69" s="436"/>
      <c r="L69" s="436"/>
      <c r="M69" s="436"/>
      <c r="N69" s="436"/>
      <c r="O69" s="436"/>
      <c r="P69" s="436"/>
      <c r="Q69" s="436"/>
      <c r="R69" s="436"/>
      <c r="S69" s="436"/>
      <c r="T69" s="436"/>
      <c r="U69" s="436"/>
      <c r="V69" s="436"/>
      <c r="W69" s="436"/>
      <c r="X69" s="436"/>
      <c r="Y69" s="436"/>
      <c r="Z69" s="436"/>
      <c r="AA69" s="436"/>
      <c r="AB69" s="436"/>
      <c r="AC69" s="436"/>
      <c r="AD69" s="436"/>
      <c r="AE69" s="436"/>
      <c r="AF69" s="436"/>
      <c r="AG69" s="436"/>
      <c r="AH69" s="436"/>
      <c r="AI69" s="436"/>
      <c r="AJ69" s="436"/>
      <c r="AK69" s="436"/>
      <c r="AL69" s="436"/>
      <c r="AM69" s="436"/>
      <c r="AN69" s="436"/>
      <c r="AO69" s="436"/>
      <c r="AP69" s="437"/>
      <c r="AQ69" s="437"/>
      <c r="AR69" s="437"/>
      <c r="AS69" s="437"/>
      <c r="AT69" s="437"/>
      <c r="AU69" s="437"/>
      <c r="AV69" s="437"/>
      <c r="AW69" s="437"/>
      <c r="AX69" s="437"/>
      <c r="AY69" s="437"/>
      <c r="AZ69" s="437"/>
      <c r="BA69" s="437"/>
      <c r="BB69" s="436"/>
      <c r="BC69" s="437"/>
      <c r="BD69" s="437"/>
      <c r="BE69" s="436"/>
      <c r="BF69" s="436"/>
      <c r="BG69" s="436"/>
      <c r="BH69" s="436"/>
      <c r="BI69" s="436"/>
      <c r="BJ69" s="436"/>
      <c r="BK69" s="437"/>
      <c r="BL69" s="437"/>
      <c r="BM69" s="437"/>
      <c r="BN69" s="437"/>
      <c r="BO69" s="436"/>
      <c r="BP69" s="436"/>
      <c r="BQ69" s="436"/>
      <c r="BR69" s="436"/>
      <c r="BS69" s="436"/>
      <c r="BT69" s="436"/>
      <c r="BU69" s="436"/>
      <c r="BV69" s="436"/>
      <c r="BW69" s="438"/>
    </row>
    <row r="70" spans="1:75" ht="15" customHeight="1">
      <c r="A70" s="439"/>
      <c r="B70" s="423"/>
      <c r="C70" s="464"/>
      <c r="D70" s="464"/>
      <c r="E70" s="464"/>
      <c r="F70" s="464"/>
      <c r="G70" s="464"/>
      <c r="H70" s="464"/>
      <c r="I70" s="464"/>
      <c r="J70" s="441" t="s">
        <v>2645</v>
      </c>
      <c r="K70" s="464"/>
      <c r="L70" s="464"/>
      <c r="N70" s="440"/>
      <c r="O70" s="440"/>
      <c r="P70" s="423"/>
      <c r="Q70" s="440"/>
      <c r="R70" s="440"/>
      <c r="S70" s="440"/>
      <c r="T70" s="440"/>
      <c r="U70" s="440"/>
      <c r="V70" s="440"/>
      <c r="W70" s="440"/>
      <c r="X70" s="440"/>
      <c r="Y70" s="440"/>
      <c r="Z70" s="440"/>
      <c r="AA70" s="440"/>
      <c r="AB70" s="440"/>
      <c r="AC70" s="440"/>
      <c r="AD70" s="440"/>
      <c r="AE70" s="440"/>
      <c r="AF70" s="459"/>
      <c r="AG70" s="459"/>
      <c r="AH70" s="459"/>
      <c r="AI70" s="459"/>
      <c r="AJ70" s="459"/>
      <c r="AK70" s="459"/>
      <c r="AL70" s="459"/>
      <c r="AM70" s="440"/>
      <c r="AN70" s="440"/>
      <c r="AO70" s="440"/>
      <c r="AP70" s="440"/>
      <c r="AQ70" s="440"/>
      <c r="AR70" s="464"/>
      <c r="AS70" s="464"/>
      <c r="AT70" s="464"/>
      <c r="AU70" s="464"/>
      <c r="AV70" s="464"/>
      <c r="AW70" s="464"/>
      <c r="AX70" s="464"/>
      <c r="AY70" s="464"/>
      <c r="AZ70" s="464"/>
      <c r="BA70" s="464"/>
      <c r="BB70" s="464"/>
      <c r="BC70" s="440"/>
      <c r="BD70" s="440"/>
      <c r="BE70" s="440"/>
      <c r="BF70" s="440"/>
      <c r="BG70" s="440"/>
      <c r="BH70" s="440"/>
      <c r="BI70" s="440"/>
      <c r="BJ70" s="440"/>
      <c r="BK70" s="440"/>
      <c r="BL70" s="440"/>
      <c r="BM70" s="440"/>
      <c r="BN70" s="440"/>
      <c r="BO70" s="440"/>
      <c r="BP70" s="440"/>
      <c r="BQ70" s="440"/>
      <c r="BR70" s="440"/>
      <c r="BS70" s="440"/>
      <c r="BT70" s="440"/>
      <c r="BU70" s="440"/>
      <c r="BV70" s="440"/>
      <c r="BW70" s="443"/>
    </row>
    <row r="71" spans="1:75" ht="15" customHeight="1">
      <c r="A71" s="439"/>
      <c r="B71" s="423"/>
      <c r="C71" s="423"/>
      <c r="D71" s="423"/>
      <c r="E71" s="423"/>
      <c r="F71" s="423"/>
      <c r="G71" s="423"/>
      <c r="H71" s="423"/>
      <c r="I71" s="423"/>
      <c r="J71" s="423"/>
      <c r="K71" s="423"/>
      <c r="L71" s="423"/>
      <c r="M71" s="1316"/>
      <c r="N71" s="1316"/>
      <c r="O71" s="1316"/>
      <c r="P71" s="1316"/>
      <c r="Q71" s="1316"/>
      <c r="R71" s="1316"/>
      <c r="S71" s="1316"/>
      <c r="T71" s="1316"/>
      <c r="U71" s="1316"/>
      <c r="V71" s="1316"/>
      <c r="W71" s="1316"/>
      <c r="X71" s="1316"/>
      <c r="Y71" s="1316"/>
      <c r="Z71" s="1316"/>
      <c r="AA71" s="1316"/>
      <c r="AB71" s="1316"/>
      <c r="AC71" s="1316"/>
      <c r="AD71" s="1316"/>
      <c r="AE71" s="1316"/>
      <c r="AF71" s="1316"/>
      <c r="AG71" s="1317"/>
      <c r="AH71" s="1317"/>
      <c r="AI71" s="1317"/>
      <c r="AJ71" s="1317"/>
      <c r="AK71" s="1317"/>
      <c r="AL71" s="1317"/>
      <c r="AM71" s="1317"/>
      <c r="AN71" s="1317"/>
      <c r="AO71" s="1317"/>
      <c r="AP71" s="1317"/>
      <c r="AQ71" s="1317"/>
      <c r="AR71" s="1317"/>
      <c r="AS71" s="1317"/>
      <c r="AT71" s="1317"/>
      <c r="AU71" s="1317"/>
      <c r="AV71" s="1317"/>
      <c r="AW71" s="1317"/>
      <c r="AX71" s="1317"/>
      <c r="AY71" s="1317"/>
      <c r="AZ71" s="1317"/>
      <c r="BA71" s="1317"/>
      <c r="BB71" s="1318"/>
      <c r="BC71" s="1318"/>
      <c r="BD71" s="1318"/>
      <c r="BE71" s="1318"/>
      <c r="BF71" s="1318"/>
      <c r="BG71" s="1318"/>
      <c r="BH71" s="1318"/>
      <c r="BI71" s="1318"/>
      <c r="BJ71" s="1318"/>
      <c r="BK71" s="1318"/>
      <c r="BL71" s="423"/>
      <c r="BM71" s="423"/>
      <c r="BN71" s="423"/>
      <c r="BO71" s="423"/>
      <c r="BP71" s="423"/>
      <c r="BQ71" s="423"/>
      <c r="BR71" s="423"/>
      <c r="BS71" s="423"/>
      <c r="BT71" s="423"/>
      <c r="BU71" s="423"/>
      <c r="BV71" s="423"/>
      <c r="BW71" s="443"/>
    </row>
    <row r="72" spans="1:75" ht="15" customHeight="1">
      <c r="A72" s="439"/>
      <c r="B72" s="423"/>
      <c r="C72" s="423"/>
      <c r="D72" s="423"/>
      <c r="E72" s="423"/>
      <c r="F72" s="423"/>
      <c r="G72" s="423"/>
      <c r="H72" s="423"/>
      <c r="I72" s="423"/>
      <c r="J72" s="1319" t="s">
        <v>2689</v>
      </c>
      <c r="K72" s="1320"/>
      <c r="L72" s="1320"/>
      <c r="M72" s="1320"/>
      <c r="N72" s="1320"/>
      <c r="O72" s="1320"/>
      <c r="P72" s="1320"/>
      <c r="Q72" s="1320"/>
      <c r="R72" s="1320"/>
      <c r="S72" s="1320"/>
      <c r="T72" s="1320"/>
      <c r="U72" s="1320"/>
      <c r="V72" s="1320"/>
      <c r="W72" s="1320"/>
      <c r="X72" s="1320"/>
      <c r="Y72" s="1320"/>
      <c r="Z72" s="1320"/>
      <c r="AA72" s="1320"/>
      <c r="AB72" s="1320"/>
      <c r="AC72" s="1320"/>
      <c r="AD72" s="1323" t="s">
        <v>2647</v>
      </c>
      <c r="AE72" s="1323"/>
      <c r="AF72" s="1323"/>
      <c r="AG72" s="1323"/>
      <c r="AH72" s="1323"/>
      <c r="AI72" s="1323"/>
      <c r="AJ72" s="1323"/>
      <c r="AK72" s="1323"/>
      <c r="AL72" s="1323"/>
      <c r="AM72" s="1323"/>
      <c r="AN72" s="1323"/>
      <c r="AO72" s="1323"/>
      <c r="AP72" s="1323"/>
      <c r="AQ72" s="1323"/>
      <c r="AR72" s="1323"/>
      <c r="AS72" s="1323"/>
      <c r="AT72" s="1323"/>
      <c r="AU72" s="1325" t="s">
        <v>2690</v>
      </c>
      <c r="AV72" s="1325"/>
      <c r="AW72" s="1325"/>
      <c r="AX72" s="1325"/>
      <c r="AY72" s="1325"/>
      <c r="AZ72" s="1325"/>
      <c r="BA72" s="1325"/>
      <c r="BB72" s="1325"/>
      <c r="BC72" s="1325"/>
      <c r="BD72" s="1325"/>
      <c r="BE72" s="1327" t="s">
        <v>2618</v>
      </c>
      <c r="BF72" s="1327"/>
      <c r="BG72" s="1327"/>
      <c r="BH72" s="1327"/>
      <c r="BI72" s="1327"/>
      <c r="BJ72" s="1327"/>
      <c r="BK72" s="1327"/>
      <c r="BL72" s="1327"/>
      <c r="BM72" s="1327"/>
      <c r="BN72" s="1328"/>
      <c r="BO72" s="423"/>
      <c r="BP72" s="423"/>
      <c r="BQ72" s="423"/>
      <c r="BR72" s="423"/>
      <c r="BS72" s="423"/>
      <c r="BT72" s="423"/>
      <c r="BU72" s="423"/>
      <c r="BV72" s="423"/>
      <c r="BW72" s="443"/>
    </row>
    <row r="73" spans="1:75" ht="15" customHeight="1">
      <c r="A73" s="439"/>
      <c r="B73" s="423"/>
      <c r="C73" s="423"/>
      <c r="D73" s="423"/>
      <c r="E73" s="423"/>
      <c r="F73" s="423"/>
      <c r="G73" s="423"/>
      <c r="H73" s="423"/>
      <c r="I73" s="423"/>
      <c r="J73" s="1321"/>
      <c r="K73" s="1322"/>
      <c r="L73" s="1322"/>
      <c r="M73" s="1322"/>
      <c r="N73" s="1322"/>
      <c r="O73" s="1322"/>
      <c r="P73" s="1322"/>
      <c r="Q73" s="1322"/>
      <c r="R73" s="1322"/>
      <c r="S73" s="1322"/>
      <c r="T73" s="1322"/>
      <c r="U73" s="1322"/>
      <c r="V73" s="1322"/>
      <c r="W73" s="1322"/>
      <c r="X73" s="1322"/>
      <c r="Y73" s="1322"/>
      <c r="Z73" s="1322"/>
      <c r="AA73" s="1322"/>
      <c r="AB73" s="1322"/>
      <c r="AC73" s="1322"/>
      <c r="AD73" s="1324"/>
      <c r="AE73" s="1324"/>
      <c r="AF73" s="1324"/>
      <c r="AG73" s="1324"/>
      <c r="AH73" s="1324"/>
      <c r="AI73" s="1324"/>
      <c r="AJ73" s="1324"/>
      <c r="AK73" s="1324"/>
      <c r="AL73" s="1324"/>
      <c r="AM73" s="1324"/>
      <c r="AN73" s="1324"/>
      <c r="AO73" s="1324"/>
      <c r="AP73" s="1324"/>
      <c r="AQ73" s="1324"/>
      <c r="AR73" s="1324"/>
      <c r="AS73" s="1324"/>
      <c r="AT73" s="1324"/>
      <c r="AU73" s="1326"/>
      <c r="AV73" s="1326"/>
      <c r="AW73" s="1326"/>
      <c r="AX73" s="1326"/>
      <c r="AY73" s="1326"/>
      <c r="AZ73" s="1326"/>
      <c r="BA73" s="1326"/>
      <c r="BB73" s="1326"/>
      <c r="BC73" s="1326"/>
      <c r="BD73" s="1326"/>
      <c r="BE73" s="1329"/>
      <c r="BF73" s="1329"/>
      <c r="BG73" s="1329"/>
      <c r="BH73" s="1329"/>
      <c r="BI73" s="1329"/>
      <c r="BJ73" s="1329"/>
      <c r="BK73" s="1329"/>
      <c r="BL73" s="1329"/>
      <c r="BM73" s="1329"/>
      <c r="BN73" s="1330"/>
      <c r="BO73" s="423"/>
      <c r="BP73" s="423"/>
      <c r="BQ73" s="423"/>
      <c r="BR73" s="423"/>
      <c r="BS73" s="423"/>
      <c r="BT73" s="423"/>
      <c r="BU73" s="423"/>
      <c r="BV73" s="423"/>
      <c r="BW73" s="443"/>
    </row>
    <row r="74" spans="1:75" ht="15" customHeight="1">
      <c r="A74" s="439"/>
      <c r="B74" s="423"/>
      <c r="C74" s="423"/>
      <c r="D74" s="423"/>
      <c r="E74" s="423"/>
      <c r="F74" s="423"/>
      <c r="G74" s="423"/>
      <c r="H74" s="423"/>
      <c r="I74" s="423"/>
      <c r="J74" s="1304" t="s">
        <v>2691</v>
      </c>
      <c r="K74" s="1305"/>
      <c r="L74" s="1305"/>
      <c r="M74" s="1305"/>
      <c r="N74" s="1305"/>
      <c r="O74" s="1305"/>
      <c r="P74" s="1305"/>
      <c r="Q74" s="1305"/>
      <c r="R74" s="1305"/>
      <c r="S74" s="1305"/>
      <c r="T74" s="1305"/>
      <c r="U74" s="1305"/>
      <c r="V74" s="1305"/>
      <c r="W74" s="1305"/>
      <c r="X74" s="1305"/>
      <c r="Y74" s="1305"/>
      <c r="Z74" s="1305"/>
      <c r="AA74" s="1305"/>
      <c r="AB74" s="1305"/>
      <c r="AC74" s="1305"/>
      <c r="AD74" s="1306" t="s">
        <v>2692</v>
      </c>
      <c r="AE74" s="1306"/>
      <c r="AF74" s="1306"/>
      <c r="AG74" s="1306"/>
      <c r="AH74" s="1306"/>
      <c r="AI74" s="1306"/>
      <c r="AJ74" s="1306"/>
      <c r="AK74" s="1306"/>
      <c r="AL74" s="1306"/>
      <c r="AM74" s="1306"/>
      <c r="AN74" s="1306"/>
      <c r="AO74" s="1306"/>
      <c r="AP74" s="1306"/>
      <c r="AQ74" s="1306"/>
      <c r="AR74" s="1306"/>
      <c r="AS74" s="1306"/>
      <c r="AT74" s="1306"/>
      <c r="AU74" s="1309">
        <v>298268600</v>
      </c>
      <c r="AV74" s="1309"/>
      <c r="AW74" s="1309"/>
      <c r="AX74" s="1309"/>
      <c r="AY74" s="1309"/>
      <c r="AZ74" s="1309"/>
      <c r="BA74" s="1309"/>
      <c r="BB74" s="1309"/>
      <c r="BC74" s="1309"/>
      <c r="BD74" s="1309"/>
      <c r="BE74" s="1290"/>
      <c r="BF74" s="1290"/>
      <c r="BG74" s="1290"/>
      <c r="BH74" s="1290"/>
      <c r="BI74" s="1290"/>
      <c r="BJ74" s="1290"/>
      <c r="BK74" s="1290"/>
      <c r="BL74" s="1290"/>
      <c r="BM74" s="1290"/>
      <c r="BN74" s="1308"/>
      <c r="BO74" s="423"/>
      <c r="BP74" s="423"/>
      <c r="BQ74" s="423"/>
      <c r="BR74" s="423"/>
      <c r="BS74" s="423"/>
      <c r="BT74" s="423"/>
      <c r="BU74" s="423"/>
      <c r="BV74" s="423"/>
      <c r="BW74" s="443"/>
    </row>
    <row r="75" spans="1:75" ht="15" customHeight="1">
      <c r="A75" s="439"/>
      <c r="B75" s="423"/>
      <c r="C75" s="423"/>
      <c r="D75" s="423"/>
      <c r="E75" s="423"/>
      <c r="F75" s="423"/>
      <c r="G75" s="423"/>
      <c r="H75" s="423"/>
      <c r="I75" s="423"/>
      <c r="J75" s="1304" t="s">
        <v>2693</v>
      </c>
      <c r="K75" s="1305"/>
      <c r="L75" s="1305"/>
      <c r="M75" s="1305"/>
      <c r="N75" s="1305"/>
      <c r="O75" s="1305"/>
      <c r="P75" s="1305"/>
      <c r="Q75" s="1305"/>
      <c r="R75" s="1305"/>
      <c r="S75" s="1305"/>
      <c r="T75" s="1305"/>
      <c r="U75" s="1305"/>
      <c r="V75" s="1305"/>
      <c r="W75" s="1305"/>
      <c r="X75" s="1305"/>
      <c r="Y75" s="1305"/>
      <c r="Z75" s="1305"/>
      <c r="AA75" s="1305"/>
      <c r="AB75" s="1305"/>
      <c r="AC75" s="1305"/>
      <c r="AD75" s="1306" t="s">
        <v>2692</v>
      </c>
      <c r="AE75" s="1306"/>
      <c r="AF75" s="1306"/>
      <c r="AG75" s="1306"/>
      <c r="AH75" s="1306"/>
      <c r="AI75" s="1306"/>
      <c r="AJ75" s="1306"/>
      <c r="AK75" s="1306"/>
      <c r="AL75" s="1306"/>
      <c r="AM75" s="1306"/>
      <c r="AN75" s="1306"/>
      <c r="AO75" s="1306"/>
      <c r="AP75" s="1306"/>
      <c r="AQ75" s="1306"/>
      <c r="AR75" s="1306"/>
      <c r="AS75" s="1306"/>
      <c r="AT75" s="1306"/>
      <c r="AU75" s="1309">
        <v>192026371</v>
      </c>
      <c r="AV75" s="1309"/>
      <c r="AW75" s="1309"/>
      <c r="AX75" s="1309"/>
      <c r="AY75" s="1309"/>
      <c r="AZ75" s="1309"/>
      <c r="BA75" s="1309"/>
      <c r="BB75" s="1309"/>
      <c r="BC75" s="1309"/>
      <c r="BD75" s="1309"/>
      <c r="BE75" s="1290"/>
      <c r="BF75" s="1290"/>
      <c r="BG75" s="1290"/>
      <c r="BH75" s="1290"/>
      <c r="BI75" s="1290"/>
      <c r="BJ75" s="1290"/>
      <c r="BK75" s="1290"/>
      <c r="BL75" s="1290"/>
      <c r="BM75" s="1290"/>
      <c r="BN75" s="1308"/>
      <c r="BO75" s="423"/>
      <c r="BP75" s="423"/>
      <c r="BQ75" s="423"/>
      <c r="BR75" s="423"/>
      <c r="BS75" s="423"/>
      <c r="BT75" s="423"/>
      <c r="BU75" s="423"/>
      <c r="BV75" s="423"/>
      <c r="BW75" s="443"/>
    </row>
    <row r="76" spans="1:75" ht="15" customHeight="1">
      <c r="A76" s="439"/>
      <c r="B76" s="423"/>
      <c r="C76" s="423"/>
      <c r="D76" s="423"/>
      <c r="E76" s="423"/>
      <c r="F76" s="423"/>
      <c r="G76" s="423"/>
      <c r="H76" s="423"/>
      <c r="I76" s="423"/>
      <c r="J76" s="1304" t="s">
        <v>2694</v>
      </c>
      <c r="K76" s="1305"/>
      <c r="L76" s="1305"/>
      <c r="M76" s="1305"/>
      <c r="N76" s="1305"/>
      <c r="O76" s="1305"/>
      <c r="P76" s="1305"/>
      <c r="Q76" s="1305"/>
      <c r="R76" s="1305"/>
      <c r="S76" s="1305"/>
      <c r="T76" s="1305"/>
      <c r="U76" s="1305"/>
      <c r="V76" s="1305"/>
      <c r="W76" s="1305"/>
      <c r="X76" s="1305"/>
      <c r="Y76" s="1305"/>
      <c r="Z76" s="1305"/>
      <c r="AA76" s="1305"/>
      <c r="AB76" s="1305"/>
      <c r="AC76" s="1305"/>
      <c r="AD76" s="1306" t="s">
        <v>2695</v>
      </c>
      <c r="AE76" s="1306"/>
      <c r="AF76" s="1306"/>
      <c r="AG76" s="1306"/>
      <c r="AH76" s="1306"/>
      <c r="AI76" s="1306"/>
      <c r="AJ76" s="1306"/>
      <c r="AK76" s="1306"/>
      <c r="AL76" s="1306"/>
      <c r="AM76" s="1306"/>
      <c r="AN76" s="1306"/>
      <c r="AO76" s="1306"/>
      <c r="AP76" s="1306"/>
      <c r="AQ76" s="1306"/>
      <c r="AR76" s="1306"/>
      <c r="AS76" s="1306"/>
      <c r="AT76" s="1306"/>
      <c r="AU76" s="1307">
        <v>27400000</v>
      </c>
      <c r="AV76" s="1307"/>
      <c r="AW76" s="1307"/>
      <c r="AX76" s="1307"/>
      <c r="AY76" s="1307"/>
      <c r="AZ76" s="1307"/>
      <c r="BA76" s="1307"/>
      <c r="BB76" s="1307"/>
      <c r="BC76" s="1307"/>
      <c r="BD76" s="1307"/>
      <c r="BE76" s="1290"/>
      <c r="BF76" s="1290"/>
      <c r="BG76" s="1290"/>
      <c r="BH76" s="1290"/>
      <c r="BI76" s="1290"/>
      <c r="BJ76" s="1290"/>
      <c r="BK76" s="1290"/>
      <c r="BL76" s="1290"/>
      <c r="BM76" s="1290"/>
      <c r="BN76" s="1308"/>
      <c r="BO76" s="423"/>
      <c r="BP76" s="423"/>
      <c r="BQ76" s="423"/>
      <c r="BR76" s="423"/>
      <c r="BS76" s="423"/>
      <c r="BT76" s="423"/>
      <c r="BU76" s="423"/>
      <c r="BV76" s="423"/>
      <c r="BW76" s="443"/>
    </row>
    <row r="77" spans="1:75" ht="15" customHeight="1">
      <c r="A77" s="439"/>
      <c r="B77" s="423"/>
      <c r="C77" s="423"/>
      <c r="D77" s="423"/>
      <c r="E77" s="423"/>
      <c r="F77" s="423"/>
      <c r="G77" s="423"/>
      <c r="H77" s="423"/>
      <c r="I77" s="423"/>
      <c r="J77" s="1304" t="s">
        <v>2696</v>
      </c>
      <c r="K77" s="1305"/>
      <c r="L77" s="1305"/>
      <c r="M77" s="1305"/>
      <c r="N77" s="1305"/>
      <c r="O77" s="1305"/>
      <c r="P77" s="1305"/>
      <c r="Q77" s="1305"/>
      <c r="R77" s="1305"/>
      <c r="S77" s="1305"/>
      <c r="T77" s="1305"/>
      <c r="U77" s="1305"/>
      <c r="V77" s="1305"/>
      <c r="W77" s="1305"/>
      <c r="X77" s="1305"/>
      <c r="Y77" s="1305"/>
      <c r="Z77" s="1305"/>
      <c r="AA77" s="1305"/>
      <c r="AB77" s="1305"/>
      <c r="AC77" s="1305"/>
      <c r="AD77" s="1306" t="s">
        <v>2697</v>
      </c>
      <c r="AE77" s="1306"/>
      <c r="AF77" s="1306"/>
      <c r="AG77" s="1306"/>
      <c r="AH77" s="1306"/>
      <c r="AI77" s="1306"/>
      <c r="AJ77" s="1306"/>
      <c r="AK77" s="1306"/>
      <c r="AL77" s="1306"/>
      <c r="AM77" s="1306"/>
      <c r="AN77" s="1306"/>
      <c r="AO77" s="1306"/>
      <c r="AP77" s="1306"/>
      <c r="AQ77" s="1306"/>
      <c r="AR77" s="1306"/>
      <c r="AS77" s="1306"/>
      <c r="AT77" s="1306"/>
      <c r="AU77" s="1307">
        <v>5100000</v>
      </c>
      <c r="AV77" s="1307"/>
      <c r="AW77" s="1307"/>
      <c r="AX77" s="1307"/>
      <c r="AY77" s="1307"/>
      <c r="AZ77" s="1307"/>
      <c r="BA77" s="1307"/>
      <c r="BB77" s="1307"/>
      <c r="BC77" s="1307"/>
      <c r="BD77" s="1307"/>
      <c r="BE77" s="1290"/>
      <c r="BF77" s="1290"/>
      <c r="BG77" s="1290"/>
      <c r="BH77" s="1290"/>
      <c r="BI77" s="1290"/>
      <c r="BJ77" s="1290"/>
      <c r="BK77" s="1290"/>
      <c r="BL77" s="1290"/>
      <c r="BM77" s="1290"/>
      <c r="BN77" s="1308"/>
      <c r="BO77" s="423"/>
      <c r="BP77" s="423"/>
      <c r="BQ77" s="423"/>
      <c r="BR77" s="423"/>
      <c r="BS77" s="423"/>
      <c r="BT77" s="423"/>
      <c r="BU77" s="423"/>
      <c r="BV77" s="423"/>
      <c r="BW77" s="443"/>
    </row>
    <row r="78" spans="1:75" ht="15" customHeight="1">
      <c r="A78" s="439"/>
      <c r="B78" s="423"/>
      <c r="C78" s="423"/>
      <c r="D78" s="423"/>
      <c r="E78" s="423"/>
      <c r="F78" s="423"/>
      <c r="G78" s="423"/>
      <c r="H78" s="423"/>
      <c r="I78" s="423"/>
      <c r="J78" s="1304" t="s">
        <v>2698</v>
      </c>
      <c r="K78" s="1305"/>
      <c r="L78" s="1305"/>
      <c r="M78" s="1305"/>
      <c r="N78" s="1305"/>
      <c r="O78" s="1305"/>
      <c r="P78" s="1305"/>
      <c r="Q78" s="1305"/>
      <c r="R78" s="1305"/>
      <c r="S78" s="1305"/>
      <c r="T78" s="1305"/>
      <c r="U78" s="1305"/>
      <c r="V78" s="1305"/>
      <c r="W78" s="1305"/>
      <c r="X78" s="1305"/>
      <c r="Y78" s="1305"/>
      <c r="Z78" s="1305"/>
      <c r="AA78" s="1305"/>
      <c r="AB78" s="1305"/>
      <c r="AC78" s="1305"/>
      <c r="AD78" s="1306" t="s">
        <v>2699</v>
      </c>
      <c r="AE78" s="1306"/>
      <c r="AF78" s="1306"/>
      <c r="AG78" s="1306"/>
      <c r="AH78" s="1306"/>
      <c r="AI78" s="1306"/>
      <c r="AJ78" s="1306"/>
      <c r="AK78" s="1306"/>
      <c r="AL78" s="1306"/>
      <c r="AM78" s="1306"/>
      <c r="AN78" s="1306"/>
      <c r="AO78" s="1306"/>
      <c r="AP78" s="1306"/>
      <c r="AQ78" s="1306"/>
      <c r="AR78" s="1306"/>
      <c r="AS78" s="1306"/>
      <c r="AT78" s="1306"/>
      <c r="AU78" s="1307">
        <v>4800000</v>
      </c>
      <c r="AV78" s="1307"/>
      <c r="AW78" s="1307"/>
      <c r="AX78" s="1307"/>
      <c r="AY78" s="1307"/>
      <c r="AZ78" s="1307"/>
      <c r="BA78" s="1307"/>
      <c r="BB78" s="1307"/>
      <c r="BC78" s="1307"/>
      <c r="BD78" s="1307"/>
      <c r="BE78" s="1290"/>
      <c r="BF78" s="1290"/>
      <c r="BG78" s="1290"/>
      <c r="BH78" s="1290"/>
      <c r="BI78" s="1290"/>
      <c r="BJ78" s="1290"/>
      <c r="BK78" s="1290"/>
      <c r="BL78" s="1290"/>
      <c r="BM78" s="1290"/>
      <c r="BN78" s="1308"/>
      <c r="BO78" s="423"/>
      <c r="BP78" s="423"/>
      <c r="BQ78" s="423"/>
      <c r="BR78" s="423"/>
      <c r="BS78" s="423"/>
      <c r="BT78" s="423"/>
      <c r="BU78" s="423"/>
      <c r="BV78" s="423"/>
      <c r="BW78" s="443"/>
    </row>
    <row r="79" spans="1:75" ht="15" customHeight="1">
      <c r="A79" s="439"/>
      <c r="B79" s="423"/>
      <c r="C79" s="423"/>
      <c r="D79" s="423"/>
      <c r="E79" s="423"/>
      <c r="F79" s="423"/>
      <c r="G79" s="423"/>
      <c r="H79" s="423"/>
      <c r="I79" s="423"/>
      <c r="J79" s="1304" t="s">
        <v>2700</v>
      </c>
      <c r="K79" s="1305"/>
      <c r="L79" s="1305"/>
      <c r="M79" s="1305"/>
      <c r="N79" s="1305"/>
      <c r="O79" s="1305"/>
      <c r="P79" s="1305"/>
      <c r="Q79" s="1305"/>
      <c r="R79" s="1305"/>
      <c r="S79" s="1305"/>
      <c r="T79" s="1305"/>
      <c r="U79" s="1305"/>
      <c r="V79" s="1305"/>
      <c r="W79" s="1305"/>
      <c r="X79" s="1305"/>
      <c r="Y79" s="1305"/>
      <c r="Z79" s="1305"/>
      <c r="AA79" s="1305"/>
      <c r="AB79" s="1305"/>
      <c r="AC79" s="1305"/>
      <c r="AD79" s="1306" t="s">
        <v>2701</v>
      </c>
      <c r="AE79" s="1306"/>
      <c r="AF79" s="1306"/>
      <c r="AG79" s="1306"/>
      <c r="AH79" s="1306"/>
      <c r="AI79" s="1306"/>
      <c r="AJ79" s="1306"/>
      <c r="AK79" s="1306"/>
      <c r="AL79" s="1306"/>
      <c r="AM79" s="1306"/>
      <c r="AN79" s="1306"/>
      <c r="AO79" s="1306"/>
      <c r="AP79" s="1306"/>
      <c r="AQ79" s="1306"/>
      <c r="AR79" s="1306"/>
      <c r="AS79" s="1306"/>
      <c r="AT79" s="1306"/>
      <c r="AU79" s="1307">
        <v>4100000</v>
      </c>
      <c r="AV79" s="1307"/>
      <c r="AW79" s="1307"/>
      <c r="AX79" s="1307"/>
      <c r="AY79" s="1307"/>
      <c r="AZ79" s="1307"/>
      <c r="BA79" s="1307"/>
      <c r="BB79" s="1307"/>
      <c r="BC79" s="1307"/>
      <c r="BD79" s="1307"/>
      <c r="BE79" s="1290"/>
      <c r="BF79" s="1290"/>
      <c r="BG79" s="1290"/>
      <c r="BH79" s="1290"/>
      <c r="BI79" s="1290"/>
      <c r="BJ79" s="1290"/>
      <c r="BK79" s="1290"/>
      <c r="BL79" s="1290"/>
      <c r="BM79" s="1290"/>
      <c r="BN79" s="1308"/>
      <c r="BO79" s="423"/>
      <c r="BP79" s="423"/>
      <c r="BQ79" s="423"/>
      <c r="BR79" s="423"/>
      <c r="BS79" s="423"/>
      <c r="BT79" s="423"/>
      <c r="BU79" s="423"/>
      <c r="BV79" s="423"/>
      <c r="BW79" s="443"/>
    </row>
    <row r="80" spans="1:75" ht="15" customHeight="1">
      <c r="A80" s="439"/>
      <c r="B80" s="423"/>
      <c r="C80" s="423"/>
      <c r="D80" s="423"/>
      <c r="E80" s="423"/>
      <c r="F80" s="423"/>
      <c r="G80" s="423"/>
      <c r="H80" s="423"/>
      <c r="I80" s="423"/>
      <c r="J80" s="1304" t="s">
        <v>2702</v>
      </c>
      <c r="K80" s="1305"/>
      <c r="L80" s="1305"/>
      <c r="M80" s="1305"/>
      <c r="N80" s="1305"/>
      <c r="O80" s="1305"/>
      <c r="P80" s="1305"/>
      <c r="Q80" s="1305"/>
      <c r="R80" s="1305"/>
      <c r="S80" s="1305"/>
      <c r="T80" s="1305"/>
      <c r="U80" s="1305"/>
      <c r="V80" s="1305"/>
      <c r="W80" s="1305"/>
      <c r="X80" s="1305"/>
      <c r="Y80" s="1305"/>
      <c r="Z80" s="1305"/>
      <c r="AA80" s="1305"/>
      <c r="AB80" s="1305"/>
      <c r="AC80" s="1305"/>
      <c r="AD80" s="1306" t="s">
        <v>2703</v>
      </c>
      <c r="AE80" s="1306"/>
      <c r="AF80" s="1306"/>
      <c r="AG80" s="1306"/>
      <c r="AH80" s="1306"/>
      <c r="AI80" s="1306"/>
      <c r="AJ80" s="1306"/>
      <c r="AK80" s="1306"/>
      <c r="AL80" s="1306"/>
      <c r="AM80" s="1306"/>
      <c r="AN80" s="1306"/>
      <c r="AO80" s="1306"/>
      <c r="AP80" s="1306"/>
      <c r="AQ80" s="1306"/>
      <c r="AR80" s="1306"/>
      <c r="AS80" s="1306"/>
      <c r="AT80" s="1306"/>
      <c r="AU80" s="1307">
        <v>12000000</v>
      </c>
      <c r="AV80" s="1307"/>
      <c r="AW80" s="1307"/>
      <c r="AX80" s="1307"/>
      <c r="AY80" s="1307"/>
      <c r="AZ80" s="1307"/>
      <c r="BA80" s="1307"/>
      <c r="BB80" s="1307"/>
      <c r="BC80" s="1307"/>
      <c r="BD80" s="1307"/>
      <c r="BE80" s="1290"/>
      <c r="BF80" s="1290"/>
      <c r="BG80" s="1290"/>
      <c r="BH80" s="1290"/>
      <c r="BI80" s="1290"/>
      <c r="BJ80" s="1290"/>
      <c r="BK80" s="1290"/>
      <c r="BL80" s="1290"/>
      <c r="BM80" s="1290"/>
      <c r="BN80" s="1308"/>
      <c r="BO80" s="423"/>
      <c r="BP80" s="423"/>
      <c r="BQ80" s="423"/>
      <c r="BR80" s="423"/>
      <c r="BS80" s="423"/>
      <c r="BT80" s="423"/>
      <c r="BU80" s="423"/>
      <c r="BV80" s="423"/>
      <c r="BW80" s="443"/>
    </row>
    <row r="81" spans="1:75" ht="15" customHeight="1">
      <c r="A81" s="439"/>
      <c r="B81" s="423"/>
      <c r="C81" s="423"/>
      <c r="D81" s="423"/>
      <c r="E81" s="423"/>
      <c r="F81" s="423"/>
      <c r="G81" s="423"/>
      <c r="H81" s="423"/>
      <c r="I81" s="423"/>
      <c r="J81" s="1310" t="s">
        <v>2704</v>
      </c>
      <c r="K81" s="1311"/>
      <c r="L81" s="1311"/>
      <c r="M81" s="1311"/>
      <c r="N81" s="1311"/>
      <c r="O81" s="1311"/>
      <c r="P81" s="1311"/>
      <c r="Q81" s="1311"/>
      <c r="R81" s="1311"/>
      <c r="S81" s="1311"/>
      <c r="T81" s="1311"/>
      <c r="U81" s="1311"/>
      <c r="V81" s="1311"/>
      <c r="W81" s="1311"/>
      <c r="X81" s="1311"/>
      <c r="Y81" s="1311"/>
      <c r="Z81" s="1311"/>
      <c r="AA81" s="1311"/>
      <c r="AB81" s="1311"/>
      <c r="AC81" s="1311"/>
      <c r="AD81" s="1312" t="s">
        <v>2705</v>
      </c>
      <c r="AE81" s="1312"/>
      <c r="AF81" s="1312"/>
      <c r="AG81" s="1312"/>
      <c r="AH81" s="1312"/>
      <c r="AI81" s="1312"/>
      <c r="AJ81" s="1312"/>
      <c r="AK81" s="1312"/>
      <c r="AL81" s="1312"/>
      <c r="AM81" s="1312"/>
      <c r="AN81" s="1312"/>
      <c r="AO81" s="1312"/>
      <c r="AP81" s="1312"/>
      <c r="AQ81" s="1312"/>
      <c r="AR81" s="1312"/>
      <c r="AS81" s="1312"/>
      <c r="AT81" s="1312"/>
      <c r="AU81" s="1313">
        <v>8955000</v>
      </c>
      <c r="AV81" s="1313"/>
      <c r="AW81" s="1313"/>
      <c r="AX81" s="1313"/>
      <c r="AY81" s="1313"/>
      <c r="AZ81" s="1313"/>
      <c r="BA81" s="1313"/>
      <c r="BB81" s="1313"/>
      <c r="BC81" s="1313"/>
      <c r="BD81" s="1313"/>
      <c r="BE81" s="1314"/>
      <c r="BF81" s="1314"/>
      <c r="BG81" s="1314"/>
      <c r="BH81" s="1314"/>
      <c r="BI81" s="1314"/>
      <c r="BJ81" s="1314"/>
      <c r="BK81" s="1314"/>
      <c r="BL81" s="1314"/>
      <c r="BM81" s="1314"/>
      <c r="BN81" s="1315"/>
      <c r="BO81" s="423"/>
      <c r="BP81" s="423"/>
      <c r="BQ81" s="423"/>
      <c r="BR81" s="423"/>
      <c r="BS81" s="423"/>
      <c r="BT81" s="423"/>
      <c r="BU81" s="423"/>
      <c r="BV81" s="423"/>
      <c r="BW81" s="443"/>
    </row>
    <row r="82" spans="1:75" ht="15" customHeight="1">
      <c r="A82" s="439"/>
      <c r="B82" s="423"/>
      <c r="C82" s="423"/>
      <c r="D82" s="423"/>
      <c r="E82" s="423"/>
      <c r="F82" s="423"/>
      <c r="G82" s="423"/>
      <c r="H82" s="423"/>
      <c r="I82" s="423"/>
      <c r="J82" s="1304" t="s">
        <v>2706</v>
      </c>
      <c r="K82" s="1305"/>
      <c r="L82" s="1305"/>
      <c r="M82" s="1305"/>
      <c r="N82" s="1305"/>
      <c r="O82" s="1305"/>
      <c r="P82" s="1305"/>
      <c r="Q82" s="1305"/>
      <c r="R82" s="1305"/>
      <c r="S82" s="1305"/>
      <c r="T82" s="1305"/>
      <c r="U82" s="1305"/>
      <c r="V82" s="1305"/>
      <c r="W82" s="1305"/>
      <c r="X82" s="1305"/>
      <c r="Y82" s="1305"/>
      <c r="Z82" s="1305"/>
      <c r="AA82" s="1305"/>
      <c r="AB82" s="1305"/>
      <c r="AC82" s="1305"/>
      <c r="AD82" s="1306"/>
      <c r="AE82" s="1306"/>
      <c r="AF82" s="1306"/>
      <c r="AG82" s="1306"/>
      <c r="AH82" s="1306"/>
      <c r="AI82" s="1306"/>
      <c r="AJ82" s="1306"/>
      <c r="AK82" s="1306"/>
      <c r="AL82" s="1306"/>
      <c r="AM82" s="1306"/>
      <c r="AN82" s="1306"/>
      <c r="AO82" s="1306"/>
      <c r="AP82" s="1306"/>
      <c r="AQ82" s="1306"/>
      <c r="AR82" s="1306"/>
      <c r="AS82" s="1306"/>
      <c r="AT82" s="1306"/>
      <c r="AU82" s="1307">
        <v>15735</v>
      </c>
      <c r="AV82" s="1307"/>
      <c r="AW82" s="1307"/>
      <c r="AX82" s="1307"/>
      <c r="AY82" s="1307"/>
      <c r="AZ82" s="1307"/>
      <c r="BA82" s="1307"/>
      <c r="BB82" s="1307"/>
      <c r="BC82" s="1307"/>
      <c r="BD82" s="1307"/>
      <c r="BE82" s="1290"/>
      <c r="BF82" s="1290"/>
      <c r="BG82" s="1290"/>
      <c r="BH82" s="1290"/>
      <c r="BI82" s="1290"/>
      <c r="BJ82" s="1290"/>
      <c r="BK82" s="1290"/>
      <c r="BL82" s="1290"/>
      <c r="BM82" s="1290"/>
      <c r="BN82" s="1308"/>
      <c r="BO82" s="423"/>
      <c r="BP82" s="423"/>
      <c r="BQ82" s="423"/>
      <c r="BR82" s="423"/>
      <c r="BS82" s="423"/>
      <c r="BT82" s="423"/>
      <c r="BU82" s="423"/>
      <c r="BV82" s="423"/>
      <c r="BW82" s="443"/>
    </row>
    <row r="83" spans="1:75" ht="15" customHeight="1">
      <c r="A83" s="439"/>
      <c r="B83" s="423"/>
      <c r="C83" s="423"/>
      <c r="D83" s="423"/>
      <c r="E83" s="423"/>
      <c r="F83" s="423"/>
      <c r="G83" s="423"/>
      <c r="H83" s="423"/>
      <c r="I83" s="423"/>
      <c r="J83" s="1304" t="s">
        <v>2707</v>
      </c>
      <c r="K83" s="1305"/>
      <c r="L83" s="1305"/>
      <c r="M83" s="1305"/>
      <c r="N83" s="1305"/>
      <c r="O83" s="1305"/>
      <c r="P83" s="1305"/>
      <c r="Q83" s="1305"/>
      <c r="R83" s="1305"/>
      <c r="S83" s="1305"/>
      <c r="T83" s="1305"/>
      <c r="U83" s="1305"/>
      <c r="V83" s="1305"/>
      <c r="W83" s="1305"/>
      <c r="X83" s="1305"/>
      <c r="Y83" s="1305"/>
      <c r="Z83" s="1305"/>
      <c r="AA83" s="1305"/>
      <c r="AB83" s="1305"/>
      <c r="AC83" s="1305"/>
      <c r="AD83" s="1306" t="s">
        <v>2708</v>
      </c>
      <c r="AE83" s="1306"/>
      <c r="AF83" s="1306"/>
      <c r="AG83" s="1306"/>
      <c r="AH83" s="1306"/>
      <c r="AI83" s="1306"/>
      <c r="AJ83" s="1306"/>
      <c r="AK83" s="1306"/>
      <c r="AL83" s="1306"/>
      <c r="AM83" s="1306"/>
      <c r="AN83" s="1306"/>
      <c r="AO83" s="1306"/>
      <c r="AP83" s="1306"/>
      <c r="AQ83" s="1306"/>
      <c r="AR83" s="1306"/>
      <c r="AS83" s="1306"/>
      <c r="AT83" s="1306"/>
      <c r="AU83" s="1309">
        <v>201297746</v>
      </c>
      <c r="AV83" s="1309"/>
      <c r="AW83" s="1309"/>
      <c r="AX83" s="1309"/>
      <c r="AY83" s="1309"/>
      <c r="AZ83" s="1309"/>
      <c r="BA83" s="1309"/>
      <c r="BB83" s="1309"/>
      <c r="BC83" s="1309"/>
      <c r="BD83" s="1309"/>
      <c r="BE83" s="1290"/>
      <c r="BF83" s="1290"/>
      <c r="BG83" s="1290"/>
      <c r="BH83" s="1290"/>
      <c r="BI83" s="1290"/>
      <c r="BJ83" s="1290"/>
      <c r="BK83" s="1290"/>
      <c r="BL83" s="1290"/>
      <c r="BM83" s="1290"/>
      <c r="BN83" s="1308"/>
      <c r="BO83" s="423"/>
      <c r="BP83" s="423"/>
      <c r="BQ83" s="423"/>
      <c r="BR83" s="423"/>
      <c r="BS83" s="423"/>
      <c r="BT83" s="423"/>
      <c r="BU83" s="423"/>
      <c r="BV83" s="423"/>
      <c r="BW83" s="443"/>
    </row>
    <row r="84" spans="1:75" ht="15" customHeight="1">
      <c r="A84" s="439"/>
      <c r="B84" s="423"/>
      <c r="C84" s="423"/>
      <c r="D84" s="423"/>
      <c r="E84" s="423"/>
      <c r="F84" s="423"/>
      <c r="G84" s="423"/>
      <c r="H84" s="423"/>
      <c r="I84" s="423"/>
      <c r="J84" s="1304" t="s">
        <v>2709</v>
      </c>
      <c r="K84" s="1305"/>
      <c r="L84" s="1305"/>
      <c r="M84" s="1305"/>
      <c r="N84" s="1305"/>
      <c r="O84" s="1305"/>
      <c r="P84" s="1305"/>
      <c r="Q84" s="1305"/>
      <c r="R84" s="1305"/>
      <c r="S84" s="1305"/>
      <c r="T84" s="1305"/>
      <c r="U84" s="1305"/>
      <c r="V84" s="1305"/>
      <c r="W84" s="1305"/>
      <c r="X84" s="1305"/>
      <c r="Y84" s="1305"/>
      <c r="Z84" s="1305"/>
      <c r="AA84" s="1305"/>
      <c r="AB84" s="1305"/>
      <c r="AC84" s="1305"/>
      <c r="AD84" s="1306" t="s">
        <v>2692</v>
      </c>
      <c r="AE84" s="1306"/>
      <c r="AF84" s="1306"/>
      <c r="AG84" s="1306"/>
      <c r="AH84" s="1306"/>
      <c r="AI84" s="1306"/>
      <c r="AJ84" s="1306"/>
      <c r="AK84" s="1306"/>
      <c r="AL84" s="1306"/>
      <c r="AM84" s="1306"/>
      <c r="AN84" s="1306"/>
      <c r="AO84" s="1306"/>
      <c r="AP84" s="1306"/>
      <c r="AQ84" s="1306"/>
      <c r="AR84" s="1306"/>
      <c r="AS84" s="1306"/>
      <c r="AT84" s="1306"/>
      <c r="AU84" s="1309">
        <v>810000000</v>
      </c>
      <c r="AV84" s="1309"/>
      <c r="AW84" s="1309"/>
      <c r="AX84" s="1309"/>
      <c r="AY84" s="1309"/>
      <c r="AZ84" s="1309"/>
      <c r="BA84" s="1309"/>
      <c r="BB84" s="1309"/>
      <c r="BC84" s="1309"/>
      <c r="BD84" s="1309"/>
      <c r="BE84" s="1290"/>
      <c r="BF84" s="1290"/>
      <c r="BG84" s="1290"/>
      <c r="BH84" s="1290"/>
      <c r="BI84" s="1290"/>
      <c r="BJ84" s="1290"/>
      <c r="BK84" s="1290"/>
      <c r="BL84" s="1290"/>
      <c r="BM84" s="1290"/>
      <c r="BN84" s="1308"/>
      <c r="BO84" s="423"/>
      <c r="BP84" s="423"/>
      <c r="BQ84" s="423"/>
      <c r="BR84" s="423"/>
      <c r="BS84" s="423"/>
      <c r="BT84" s="423"/>
      <c r="BU84" s="423"/>
      <c r="BV84" s="423"/>
      <c r="BW84" s="443"/>
    </row>
    <row r="85" spans="1:75" ht="15" customHeight="1">
      <c r="A85" s="439"/>
      <c r="B85" s="423"/>
      <c r="C85" s="423"/>
      <c r="D85" s="423"/>
      <c r="E85" s="423"/>
      <c r="F85" s="423"/>
      <c r="G85" s="423"/>
      <c r="H85" s="423"/>
      <c r="I85" s="423"/>
      <c r="J85" s="1304" t="s">
        <v>2710</v>
      </c>
      <c r="K85" s="1305"/>
      <c r="L85" s="1305"/>
      <c r="M85" s="1305"/>
      <c r="N85" s="1305"/>
      <c r="O85" s="1305"/>
      <c r="P85" s="1305"/>
      <c r="Q85" s="1305"/>
      <c r="R85" s="1305"/>
      <c r="S85" s="1305"/>
      <c r="T85" s="1305"/>
      <c r="U85" s="1305"/>
      <c r="V85" s="1305"/>
      <c r="W85" s="1305"/>
      <c r="X85" s="1305"/>
      <c r="Y85" s="1305"/>
      <c r="Z85" s="1305"/>
      <c r="AA85" s="1305"/>
      <c r="AB85" s="1305"/>
      <c r="AC85" s="1305"/>
      <c r="AD85" s="1306"/>
      <c r="AE85" s="1306"/>
      <c r="AF85" s="1306"/>
      <c r="AG85" s="1306"/>
      <c r="AH85" s="1306"/>
      <c r="AI85" s="1306"/>
      <c r="AJ85" s="1306"/>
      <c r="AK85" s="1306"/>
      <c r="AL85" s="1306"/>
      <c r="AM85" s="1306"/>
      <c r="AN85" s="1306"/>
      <c r="AO85" s="1306"/>
      <c r="AP85" s="1306"/>
      <c r="AQ85" s="1306"/>
      <c r="AR85" s="1306"/>
      <c r="AS85" s="1306"/>
      <c r="AT85" s="1306"/>
      <c r="AU85" s="1309">
        <v>151340</v>
      </c>
      <c r="AV85" s="1309"/>
      <c r="AW85" s="1309"/>
      <c r="AX85" s="1309"/>
      <c r="AY85" s="1309"/>
      <c r="AZ85" s="1309"/>
      <c r="BA85" s="1309"/>
      <c r="BB85" s="1309"/>
      <c r="BC85" s="1309"/>
      <c r="BD85" s="1309"/>
      <c r="BE85" s="1290"/>
      <c r="BF85" s="1290"/>
      <c r="BG85" s="1290"/>
      <c r="BH85" s="1290"/>
      <c r="BI85" s="1290"/>
      <c r="BJ85" s="1290"/>
      <c r="BK85" s="1290"/>
      <c r="BL85" s="1290"/>
      <c r="BM85" s="1290"/>
      <c r="BN85" s="1308"/>
      <c r="BO85" s="423"/>
      <c r="BP85" s="423"/>
      <c r="BQ85" s="423"/>
      <c r="BR85" s="423"/>
      <c r="BS85" s="423"/>
      <c r="BT85" s="423"/>
      <c r="BU85" s="423"/>
      <c r="BV85" s="423"/>
      <c r="BW85" s="443"/>
    </row>
    <row r="86" spans="1:75" ht="15" customHeight="1">
      <c r="A86" s="439"/>
      <c r="B86" s="423"/>
      <c r="C86" s="423"/>
      <c r="D86" s="423"/>
      <c r="E86" s="423"/>
      <c r="F86" s="423"/>
      <c r="G86" s="423"/>
      <c r="H86" s="423"/>
      <c r="I86" s="423"/>
      <c r="J86" s="1304" t="s">
        <v>2711</v>
      </c>
      <c r="K86" s="1305"/>
      <c r="L86" s="1305"/>
      <c r="M86" s="1305"/>
      <c r="N86" s="1305"/>
      <c r="O86" s="1305"/>
      <c r="P86" s="1305"/>
      <c r="Q86" s="1305"/>
      <c r="R86" s="1305"/>
      <c r="S86" s="1305"/>
      <c r="T86" s="1305"/>
      <c r="U86" s="1305"/>
      <c r="V86" s="1305"/>
      <c r="W86" s="1305"/>
      <c r="X86" s="1305"/>
      <c r="Y86" s="1305"/>
      <c r="Z86" s="1305"/>
      <c r="AA86" s="1305"/>
      <c r="AB86" s="1305"/>
      <c r="AC86" s="1305"/>
      <c r="AD86" s="1306"/>
      <c r="AE86" s="1306"/>
      <c r="AF86" s="1306"/>
      <c r="AG86" s="1306"/>
      <c r="AH86" s="1306"/>
      <c r="AI86" s="1306"/>
      <c r="AJ86" s="1306"/>
      <c r="AK86" s="1306"/>
      <c r="AL86" s="1306"/>
      <c r="AM86" s="1306"/>
      <c r="AN86" s="1306"/>
      <c r="AO86" s="1306"/>
      <c r="AP86" s="1306"/>
      <c r="AQ86" s="1306"/>
      <c r="AR86" s="1306"/>
      <c r="AS86" s="1306"/>
      <c r="AT86" s="1306"/>
      <c r="AU86" s="1307">
        <v>31068</v>
      </c>
      <c r="AV86" s="1307"/>
      <c r="AW86" s="1307"/>
      <c r="AX86" s="1307"/>
      <c r="AY86" s="1307"/>
      <c r="AZ86" s="1307"/>
      <c r="BA86" s="1307"/>
      <c r="BB86" s="1307"/>
      <c r="BC86" s="1307"/>
      <c r="BD86" s="1307"/>
      <c r="BE86" s="1290"/>
      <c r="BF86" s="1290"/>
      <c r="BG86" s="1290"/>
      <c r="BH86" s="1290"/>
      <c r="BI86" s="1290"/>
      <c r="BJ86" s="1290"/>
      <c r="BK86" s="1290"/>
      <c r="BL86" s="1290"/>
      <c r="BM86" s="1290"/>
      <c r="BN86" s="1308"/>
      <c r="BO86" s="423"/>
      <c r="BP86" s="423"/>
      <c r="BQ86" s="423"/>
      <c r="BR86" s="423"/>
      <c r="BS86" s="423"/>
      <c r="BT86" s="423"/>
      <c r="BU86" s="423"/>
      <c r="BV86" s="423"/>
      <c r="BW86" s="443"/>
    </row>
    <row r="87" spans="1:75" ht="15" customHeight="1">
      <c r="A87" s="439"/>
      <c r="B87" s="423"/>
      <c r="C87" s="423"/>
      <c r="D87" s="423"/>
      <c r="E87" s="423"/>
      <c r="F87" s="423"/>
      <c r="G87" s="423"/>
      <c r="H87" s="423"/>
      <c r="I87" s="423"/>
      <c r="J87" s="1304" t="s">
        <v>2712</v>
      </c>
      <c r="K87" s="1305"/>
      <c r="L87" s="1305"/>
      <c r="M87" s="1305"/>
      <c r="N87" s="1305"/>
      <c r="O87" s="1305"/>
      <c r="P87" s="1305"/>
      <c r="Q87" s="1305"/>
      <c r="R87" s="1305"/>
      <c r="S87" s="1305"/>
      <c r="T87" s="1305"/>
      <c r="U87" s="1305"/>
      <c r="V87" s="1305"/>
      <c r="W87" s="1305"/>
      <c r="X87" s="1305"/>
      <c r="Y87" s="1305"/>
      <c r="Z87" s="1305"/>
      <c r="AA87" s="1305"/>
      <c r="AB87" s="1305"/>
      <c r="AC87" s="1305"/>
      <c r="AD87" s="1306" t="s">
        <v>2713</v>
      </c>
      <c r="AE87" s="1306"/>
      <c r="AF87" s="1306"/>
      <c r="AG87" s="1306"/>
      <c r="AH87" s="1306"/>
      <c r="AI87" s="1306"/>
      <c r="AJ87" s="1306"/>
      <c r="AK87" s="1306"/>
      <c r="AL87" s="1306"/>
      <c r="AM87" s="1306"/>
      <c r="AN87" s="1306"/>
      <c r="AO87" s="1306"/>
      <c r="AP87" s="1306"/>
      <c r="AQ87" s="1306"/>
      <c r="AR87" s="1306"/>
      <c r="AS87" s="1306"/>
      <c r="AT87" s="1306"/>
      <c r="AU87" s="1307">
        <v>1350000</v>
      </c>
      <c r="AV87" s="1307"/>
      <c r="AW87" s="1307"/>
      <c r="AX87" s="1307"/>
      <c r="AY87" s="1307"/>
      <c r="AZ87" s="1307"/>
      <c r="BA87" s="1307"/>
      <c r="BB87" s="1307"/>
      <c r="BC87" s="1307"/>
      <c r="BD87" s="1307"/>
      <c r="BE87" s="1290"/>
      <c r="BF87" s="1290"/>
      <c r="BG87" s="1290"/>
      <c r="BH87" s="1290"/>
      <c r="BI87" s="1290"/>
      <c r="BJ87" s="1290"/>
      <c r="BK87" s="1290"/>
      <c r="BL87" s="1290"/>
      <c r="BM87" s="1290"/>
      <c r="BN87" s="1308"/>
      <c r="BO87" s="423"/>
      <c r="BP87" s="423"/>
      <c r="BQ87" s="423"/>
      <c r="BR87" s="423"/>
      <c r="BS87" s="423"/>
      <c r="BT87" s="423"/>
      <c r="BU87" s="423"/>
      <c r="BV87" s="423"/>
      <c r="BW87" s="443"/>
    </row>
    <row r="88" spans="1:75" ht="15" customHeight="1">
      <c r="A88" s="439"/>
      <c r="B88" s="423"/>
      <c r="C88" s="423"/>
      <c r="D88" s="423"/>
      <c r="E88" s="423"/>
      <c r="F88" s="423"/>
      <c r="G88" s="423"/>
      <c r="H88" s="423"/>
      <c r="I88" s="423"/>
      <c r="J88" s="1298" t="s">
        <v>2714</v>
      </c>
      <c r="K88" s="1299"/>
      <c r="L88" s="1299"/>
      <c r="M88" s="1299"/>
      <c r="N88" s="1299"/>
      <c r="O88" s="1299"/>
      <c r="P88" s="1299"/>
      <c r="Q88" s="1299"/>
      <c r="R88" s="1299"/>
      <c r="S88" s="1299"/>
      <c r="T88" s="1299"/>
      <c r="U88" s="1299"/>
      <c r="V88" s="1299"/>
      <c r="W88" s="1299"/>
      <c r="X88" s="1299"/>
      <c r="Y88" s="1299"/>
      <c r="Z88" s="1299"/>
      <c r="AA88" s="1299"/>
      <c r="AB88" s="1299"/>
      <c r="AC88" s="1299"/>
      <c r="AD88" s="1300" t="s">
        <v>2715</v>
      </c>
      <c r="AE88" s="1300"/>
      <c r="AF88" s="1300"/>
      <c r="AG88" s="1300"/>
      <c r="AH88" s="1300"/>
      <c r="AI88" s="1300"/>
      <c r="AJ88" s="1300"/>
      <c r="AK88" s="1300"/>
      <c r="AL88" s="1300"/>
      <c r="AM88" s="1300"/>
      <c r="AN88" s="1300"/>
      <c r="AO88" s="1300"/>
      <c r="AP88" s="1300"/>
      <c r="AQ88" s="1300"/>
      <c r="AR88" s="1300"/>
      <c r="AS88" s="1300"/>
      <c r="AT88" s="1300"/>
      <c r="AU88" s="1301">
        <v>46750000</v>
      </c>
      <c r="AV88" s="1301"/>
      <c r="AW88" s="1301"/>
      <c r="AX88" s="1301"/>
      <c r="AY88" s="1301"/>
      <c r="AZ88" s="1301"/>
      <c r="BA88" s="1301"/>
      <c r="BB88" s="1301"/>
      <c r="BC88" s="1301"/>
      <c r="BD88" s="1301"/>
      <c r="BE88" s="1302" t="s">
        <v>2676</v>
      </c>
      <c r="BF88" s="1302"/>
      <c r="BG88" s="1302"/>
      <c r="BH88" s="1302"/>
      <c r="BI88" s="1302"/>
      <c r="BJ88" s="1302"/>
      <c r="BK88" s="1302"/>
      <c r="BL88" s="1302"/>
      <c r="BM88" s="1302"/>
      <c r="BN88" s="1303"/>
      <c r="BO88" s="423"/>
      <c r="BP88" s="423"/>
      <c r="BQ88" s="423"/>
      <c r="BR88" s="423"/>
      <c r="BS88" s="423"/>
      <c r="BT88" s="423"/>
      <c r="BU88" s="423"/>
      <c r="BV88" s="423"/>
      <c r="BW88" s="443"/>
    </row>
    <row r="89" spans="1:75" ht="15" customHeight="1">
      <c r="A89" s="439"/>
      <c r="B89" s="423"/>
      <c r="C89" s="423"/>
      <c r="D89" s="423"/>
      <c r="E89" s="423"/>
      <c r="F89" s="423"/>
      <c r="G89" s="423"/>
      <c r="H89" s="423"/>
      <c r="I89" s="423"/>
      <c r="J89" s="1298" t="s">
        <v>2716</v>
      </c>
      <c r="K89" s="1299"/>
      <c r="L89" s="1299"/>
      <c r="M89" s="1299"/>
      <c r="N89" s="1299"/>
      <c r="O89" s="1299"/>
      <c r="P89" s="1299"/>
      <c r="Q89" s="1299"/>
      <c r="R89" s="1299"/>
      <c r="S89" s="1299"/>
      <c r="T89" s="1299"/>
      <c r="U89" s="1299"/>
      <c r="V89" s="1299"/>
      <c r="W89" s="1299"/>
      <c r="X89" s="1299"/>
      <c r="Y89" s="1299"/>
      <c r="Z89" s="1299"/>
      <c r="AA89" s="1299"/>
      <c r="AB89" s="1299"/>
      <c r="AC89" s="1299"/>
      <c r="AD89" s="1300" t="s">
        <v>2717</v>
      </c>
      <c r="AE89" s="1300"/>
      <c r="AF89" s="1300"/>
      <c r="AG89" s="1300"/>
      <c r="AH89" s="1300"/>
      <c r="AI89" s="1300"/>
      <c r="AJ89" s="1300"/>
      <c r="AK89" s="1300"/>
      <c r="AL89" s="1300"/>
      <c r="AM89" s="1300"/>
      <c r="AN89" s="1300"/>
      <c r="AO89" s="1300"/>
      <c r="AP89" s="1300"/>
      <c r="AQ89" s="1300"/>
      <c r="AR89" s="1300"/>
      <c r="AS89" s="1300"/>
      <c r="AT89" s="1300"/>
      <c r="AU89" s="1301">
        <v>11390000</v>
      </c>
      <c r="AV89" s="1301"/>
      <c r="AW89" s="1301"/>
      <c r="AX89" s="1301"/>
      <c r="AY89" s="1301"/>
      <c r="AZ89" s="1301"/>
      <c r="BA89" s="1301"/>
      <c r="BB89" s="1301"/>
      <c r="BC89" s="1301"/>
      <c r="BD89" s="1301"/>
      <c r="BE89" s="1302" t="s">
        <v>2676</v>
      </c>
      <c r="BF89" s="1302"/>
      <c r="BG89" s="1302"/>
      <c r="BH89" s="1302"/>
      <c r="BI89" s="1302"/>
      <c r="BJ89" s="1302"/>
      <c r="BK89" s="1302"/>
      <c r="BL89" s="1302"/>
      <c r="BM89" s="1302"/>
      <c r="BN89" s="1303"/>
      <c r="BO89" s="423"/>
      <c r="BP89" s="423"/>
      <c r="BQ89" s="423"/>
      <c r="BR89" s="423"/>
      <c r="BS89" s="423"/>
      <c r="BT89" s="423"/>
      <c r="BU89" s="423"/>
      <c r="BV89" s="423"/>
      <c r="BW89" s="443"/>
    </row>
    <row r="90" spans="1:75" ht="15" customHeight="1">
      <c r="A90" s="439"/>
      <c r="B90" s="423"/>
      <c r="C90" s="423"/>
      <c r="D90" s="423"/>
      <c r="E90" s="423"/>
      <c r="F90" s="423"/>
      <c r="G90" s="423"/>
      <c r="H90" s="423"/>
      <c r="I90" s="423"/>
      <c r="J90" s="1298" t="s">
        <v>2718</v>
      </c>
      <c r="K90" s="1299"/>
      <c r="L90" s="1299"/>
      <c r="M90" s="1299"/>
      <c r="N90" s="1299"/>
      <c r="O90" s="1299"/>
      <c r="P90" s="1299"/>
      <c r="Q90" s="1299"/>
      <c r="R90" s="1299"/>
      <c r="S90" s="1299"/>
      <c r="T90" s="1299"/>
      <c r="U90" s="1299"/>
      <c r="V90" s="1299"/>
      <c r="W90" s="1299"/>
      <c r="X90" s="1299"/>
      <c r="Y90" s="1299"/>
      <c r="Z90" s="1299"/>
      <c r="AA90" s="1299"/>
      <c r="AB90" s="1299"/>
      <c r="AC90" s="1299"/>
      <c r="AD90" s="1300" t="s">
        <v>2719</v>
      </c>
      <c r="AE90" s="1300"/>
      <c r="AF90" s="1300"/>
      <c r="AG90" s="1300"/>
      <c r="AH90" s="1300"/>
      <c r="AI90" s="1300"/>
      <c r="AJ90" s="1300"/>
      <c r="AK90" s="1300"/>
      <c r="AL90" s="1300"/>
      <c r="AM90" s="1300"/>
      <c r="AN90" s="1300"/>
      <c r="AO90" s="1300"/>
      <c r="AP90" s="1300"/>
      <c r="AQ90" s="1300"/>
      <c r="AR90" s="1300"/>
      <c r="AS90" s="1300"/>
      <c r="AT90" s="1300"/>
      <c r="AU90" s="1301">
        <v>445454</v>
      </c>
      <c r="AV90" s="1301"/>
      <c r="AW90" s="1301"/>
      <c r="AX90" s="1301"/>
      <c r="AY90" s="1301"/>
      <c r="AZ90" s="1301"/>
      <c r="BA90" s="1301"/>
      <c r="BB90" s="1301"/>
      <c r="BC90" s="1301"/>
      <c r="BD90" s="1301"/>
      <c r="BE90" s="1302" t="s">
        <v>2679</v>
      </c>
      <c r="BF90" s="1302"/>
      <c r="BG90" s="1302"/>
      <c r="BH90" s="1302"/>
      <c r="BI90" s="1302"/>
      <c r="BJ90" s="1302"/>
      <c r="BK90" s="1302"/>
      <c r="BL90" s="1302"/>
      <c r="BM90" s="1302"/>
      <c r="BN90" s="1303"/>
      <c r="BO90" s="423"/>
      <c r="BP90" s="423"/>
      <c r="BQ90" s="423"/>
      <c r="BR90" s="423"/>
      <c r="BS90" s="423"/>
      <c r="BT90" s="423"/>
      <c r="BU90" s="423"/>
      <c r="BV90" s="423"/>
      <c r="BW90" s="443"/>
    </row>
    <row r="91" spans="1:75" ht="15" customHeight="1">
      <c r="A91" s="439"/>
      <c r="B91" s="423"/>
      <c r="C91" s="423"/>
      <c r="D91" s="423"/>
      <c r="E91" s="423"/>
      <c r="F91" s="423"/>
      <c r="G91" s="423"/>
      <c r="H91" s="423"/>
      <c r="I91" s="423"/>
      <c r="J91" s="1298" t="s">
        <v>2720</v>
      </c>
      <c r="K91" s="1299"/>
      <c r="L91" s="1299"/>
      <c r="M91" s="1299"/>
      <c r="N91" s="1299"/>
      <c r="O91" s="1299"/>
      <c r="P91" s="1299"/>
      <c r="Q91" s="1299"/>
      <c r="R91" s="1299"/>
      <c r="S91" s="1299"/>
      <c r="T91" s="1299"/>
      <c r="U91" s="1299"/>
      <c r="V91" s="1299"/>
      <c r="W91" s="1299"/>
      <c r="X91" s="1299"/>
      <c r="Y91" s="1299"/>
      <c r="Z91" s="1299"/>
      <c r="AA91" s="1299"/>
      <c r="AB91" s="1299"/>
      <c r="AC91" s="1299"/>
      <c r="AD91" s="1300" t="s">
        <v>2721</v>
      </c>
      <c r="AE91" s="1300"/>
      <c r="AF91" s="1300"/>
      <c r="AG91" s="1300"/>
      <c r="AH91" s="1300"/>
      <c r="AI91" s="1300"/>
      <c r="AJ91" s="1300"/>
      <c r="AK91" s="1300"/>
      <c r="AL91" s="1300"/>
      <c r="AM91" s="1300"/>
      <c r="AN91" s="1300"/>
      <c r="AO91" s="1300"/>
      <c r="AP91" s="1300"/>
      <c r="AQ91" s="1300"/>
      <c r="AR91" s="1300"/>
      <c r="AS91" s="1300"/>
      <c r="AT91" s="1300"/>
      <c r="AU91" s="1301">
        <v>154545</v>
      </c>
      <c r="AV91" s="1301"/>
      <c r="AW91" s="1301"/>
      <c r="AX91" s="1301"/>
      <c r="AY91" s="1301"/>
      <c r="AZ91" s="1301"/>
      <c r="BA91" s="1301"/>
      <c r="BB91" s="1301"/>
      <c r="BC91" s="1301"/>
      <c r="BD91" s="1301"/>
      <c r="BE91" s="1302" t="s">
        <v>2679</v>
      </c>
      <c r="BF91" s="1302"/>
      <c r="BG91" s="1302"/>
      <c r="BH91" s="1302"/>
      <c r="BI91" s="1302"/>
      <c r="BJ91" s="1302"/>
      <c r="BK91" s="1302"/>
      <c r="BL91" s="1302"/>
      <c r="BM91" s="1302"/>
      <c r="BN91" s="1303"/>
      <c r="BO91" s="423"/>
      <c r="BP91" s="423"/>
      <c r="BQ91" s="423"/>
      <c r="BR91" s="423"/>
      <c r="BS91" s="423"/>
      <c r="BT91" s="423"/>
      <c r="BU91" s="423"/>
      <c r="BV91" s="423"/>
      <c r="BW91" s="443"/>
    </row>
    <row r="92" spans="1:75" ht="15" customHeight="1">
      <c r="A92" s="439"/>
      <c r="B92" s="423"/>
      <c r="C92" s="423"/>
      <c r="D92" s="423"/>
      <c r="E92" s="423"/>
      <c r="F92" s="423"/>
      <c r="G92" s="423"/>
      <c r="H92" s="423"/>
      <c r="I92" s="423"/>
      <c r="J92" s="1298" t="s">
        <v>2722</v>
      </c>
      <c r="K92" s="1299"/>
      <c r="L92" s="1299"/>
      <c r="M92" s="1299"/>
      <c r="N92" s="1299"/>
      <c r="O92" s="1299"/>
      <c r="P92" s="1299"/>
      <c r="Q92" s="1299"/>
      <c r="R92" s="1299"/>
      <c r="S92" s="1299"/>
      <c r="T92" s="1299"/>
      <c r="U92" s="1299"/>
      <c r="V92" s="1299"/>
      <c r="W92" s="1299"/>
      <c r="X92" s="1299"/>
      <c r="Y92" s="1299"/>
      <c r="Z92" s="1299"/>
      <c r="AA92" s="1299"/>
      <c r="AB92" s="1299"/>
      <c r="AC92" s="1299"/>
      <c r="AD92" s="1300" t="s">
        <v>2723</v>
      </c>
      <c r="AE92" s="1300"/>
      <c r="AF92" s="1300"/>
      <c r="AG92" s="1300"/>
      <c r="AH92" s="1300"/>
      <c r="AI92" s="1300"/>
      <c r="AJ92" s="1300"/>
      <c r="AK92" s="1300"/>
      <c r="AL92" s="1300"/>
      <c r="AM92" s="1300"/>
      <c r="AN92" s="1300"/>
      <c r="AO92" s="1300"/>
      <c r="AP92" s="1300"/>
      <c r="AQ92" s="1300"/>
      <c r="AR92" s="1300"/>
      <c r="AS92" s="1300"/>
      <c r="AT92" s="1300"/>
      <c r="AU92" s="1301">
        <v>10000000</v>
      </c>
      <c r="AV92" s="1301"/>
      <c r="AW92" s="1301"/>
      <c r="AX92" s="1301"/>
      <c r="AY92" s="1301"/>
      <c r="AZ92" s="1301"/>
      <c r="BA92" s="1301"/>
      <c r="BB92" s="1301"/>
      <c r="BC92" s="1301"/>
      <c r="BD92" s="1301"/>
      <c r="BE92" s="1302" t="s">
        <v>2684</v>
      </c>
      <c r="BF92" s="1302"/>
      <c r="BG92" s="1302"/>
      <c r="BH92" s="1302"/>
      <c r="BI92" s="1302"/>
      <c r="BJ92" s="1302"/>
      <c r="BK92" s="1302"/>
      <c r="BL92" s="1302"/>
      <c r="BM92" s="1302"/>
      <c r="BN92" s="1303"/>
      <c r="BO92" s="423"/>
      <c r="BP92" s="423"/>
      <c r="BQ92" s="423"/>
      <c r="BR92" s="423"/>
      <c r="BS92" s="423"/>
      <c r="BT92" s="423"/>
      <c r="BU92" s="423"/>
      <c r="BV92" s="423"/>
      <c r="BW92" s="443"/>
    </row>
    <row r="93" spans="1:75" ht="15" customHeight="1">
      <c r="A93" s="439"/>
      <c r="B93" s="423"/>
      <c r="C93" s="423"/>
      <c r="D93" s="423"/>
      <c r="E93" s="423"/>
      <c r="F93" s="423"/>
      <c r="G93" s="423"/>
      <c r="H93" s="423"/>
      <c r="I93" s="423"/>
      <c r="J93" s="1298" t="s">
        <v>2724</v>
      </c>
      <c r="K93" s="1299"/>
      <c r="L93" s="1299"/>
      <c r="M93" s="1299"/>
      <c r="N93" s="1299"/>
      <c r="O93" s="1299"/>
      <c r="P93" s="1299"/>
      <c r="Q93" s="1299"/>
      <c r="R93" s="1299"/>
      <c r="S93" s="1299"/>
      <c r="T93" s="1299"/>
      <c r="U93" s="1299"/>
      <c r="V93" s="1299"/>
      <c r="W93" s="1299"/>
      <c r="X93" s="1299"/>
      <c r="Y93" s="1299"/>
      <c r="Z93" s="1299"/>
      <c r="AA93" s="1299"/>
      <c r="AB93" s="1299"/>
      <c r="AC93" s="1299"/>
      <c r="AD93" s="1300" t="s">
        <v>2725</v>
      </c>
      <c r="AE93" s="1300"/>
      <c r="AF93" s="1300"/>
      <c r="AG93" s="1300"/>
      <c r="AH93" s="1300"/>
      <c r="AI93" s="1300"/>
      <c r="AJ93" s="1300"/>
      <c r="AK93" s="1300"/>
      <c r="AL93" s="1300"/>
      <c r="AM93" s="1300"/>
      <c r="AN93" s="1300"/>
      <c r="AO93" s="1300"/>
      <c r="AP93" s="1300"/>
      <c r="AQ93" s="1300"/>
      <c r="AR93" s="1300"/>
      <c r="AS93" s="1300"/>
      <c r="AT93" s="1300"/>
      <c r="AU93" s="1301">
        <v>10815876</v>
      </c>
      <c r="AV93" s="1301"/>
      <c r="AW93" s="1301"/>
      <c r="AX93" s="1301"/>
      <c r="AY93" s="1301"/>
      <c r="AZ93" s="1301"/>
      <c r="BA93" s="1301"/>
      <c r="BB93" s="1301"/>
      <c r="BC93" s="1301"/>
      <c r="BD93" s="1301"/>
      <c r="BE93" s="1302" t="s">
        <v>2684</v>
      </c>
      <c r="BF93" s="1302"/>
      <c r="BG93" s="1302"/>
      <c r="BH93" s="1302"/>
      <c r="BI93" s="1302"/>
      <c r="BJ93" s="1302"/>
      <c r="BK93" s="1302"/>
      <c r="BL93" s="1302"/>
      <c r="BM93" s="1302"/>
      <c r="BN93" s="1303"/>
      <c r="BO93" s="423"/>
      <c r="BP93" s="423"/>
      <c r="BQ93" s="423"/>
      <c r="BR93" s="423"/>
      <c r="BS93" s="423"/>
      <c r="BT93" s="423"/>
      <c r="BU93" s="423"/>
      <c r="BV93" s="423"/>
      <c r="BW93" s="443"/>
    </row>
    <row r="94" spans="1:75" ht="15" customHeight="1">
      <c r="A94" s="439"/>
      <c r="B94" s="423"/>
      <c r="C94" s="423"/>
      <c r="D94" s="423"/>
      <c r="E94" s="423"/>
      <c r="F94" s="423"/>
      <c r="G94" s="423"/>
      <c r="H94" s="423"/>
      <c r="I94" s="423"/>
      <c r="J94" s="1298" t="s">
        <v>2726</v>
      </c>
      <c r="K94" s="1299"/>
      <c r="L94" s="1299"/>
      <c r="M94" s="1299"/>
      <c r="N94" s="1299"/>
      <c r="O94" s="1299"/>
      <c r="P94" s="1299"/>
      <c r="Q94" s="1299"/>
      <c r="R94" s="1299"/>
      <c r="S94" s="1299"/>
      <c r="T94" s="1299"/>
      <c r="U94" s="1299"/>
      <c r="V94" s="1299"/>
      <c r="W94" s="1299"/>
      <c r="X94" s="1299"/>
      <c r="Y94" s="1299"/>
      <c r="Z94" s="1299"/>
      <c r="AA94" s="1299"/>
      <c r="AB94" s="1299"/>
      <c r="AC94" s="1299"/>
      <c r="AD94" s="1300" t="s">
        <v>2727</v>
      </c>
      <c r="AE94" s="1300"/>
      <c r="AF94" s="1300"/>
      <c r="AG94" s="1300"/>
      <c r="AH94" s="1300"/>
      <c r="AI94" s="1300"/>
      <c r="AJ94" s="1300"/>
      <c r="AK94" s="1300"/>
      <c r="AL94" s="1300"/>
      <c r="AM94" s="1300"/>
      <c r="AN94" s="1300"/>
      <c r="AO94" s="1300"/>
      <c r="AP94" s="1300"/>
      <c r="AQ94" s="1300"/>
      <c r="AR94" s="1300"/>
      <c r="AS94" s="1300"/>
      <c r="AT94" s="1300"/>
      <c r="AU94" s="1301">
        <v>1930100</v>
      </c>
      <c r="AV94" s="1301"/>
      <c r="AW94" s="1301"/>
      <c r="AX94" s="1301"/>
      <c r="AY94" s="1301"/>
      <c r="AZ94" s="1301"/>
      <c r="BA94" s="1301"/>
      <c r="BB94" s="1301"/>
      <c r="BC94" s="1301"/>
      <c r="BD94" s="1301"/>
      <c r="BE94" s="1302" t="s">
        <v>2684</v>
      </c>
      <c r="BF94" s="1302"/>
      <c r="BG94" s="1302"/>
      <c r="BH94" s="1302"/>
      <c r="BI94" s="1302"/>
      <c r="BJ94" s="1302"/>
      <c r="BK94" s="1302"/>
      <c r="BL94" s="1302"/>
      <c r="BM94" s="1302"/>
      <c r="BN94" s="1303"/>
      <c r="BO94" s="423"/>
      <c r="BP94" s="423"/>
      <c r="BQ94" s="423"/>
      <c r="BR94" s="423"/>
      <c r="BS94" s="423"/>
      <c r="BT94" s="423"/>
      <c r="BU94" s="423"/>
      <c r="BV94" s="423"/>
      <c r="BW94" s="443"/>
    </row>
    <row r="95" spans="1:75" ht="14.45" customHeight="1">
      <c r="A95" s="439"/>
      <c r="B95" s="423"/>
      <c r="C95" s="423"/>
      <c r="D95" s="423"/>
      <c r="E95" s="423"/>
      <c r="F95" s="423"/>
      <c r="G95" s="423"/>
      <c r="H95" s="423"/>
      <c r="I95" s="423"/>
      <c r="J95" s="1298" t="s">
        <v>2728</v>
      </c>
      <c r="K95" s="1299"/>
      <c r="L95" s="1299"/>
      <c r="M95" s="1299"/>
      <c r="N95" s="1299"/>
      <c r="O95" s="1299"/>
      <c r="P95" s="1299"/>
      <c r="Q95" s="1299"/>
      <c r="R95" s="1299"/>
      <c r="S95" s="1299"/>
      <c r="T95" s="1299"/>
      <c r="U95" s="1299"/>
      <c r="V95" s="1299"/>
      <c r="W95" s="1299"/>
      <c r="X95" s="1299"/>
      <c r="Y95" s="1299"/>
      <c r="Z95" s="1299"/>
      <c r="AA95" s="1299"/>
      <c r="AB95" s="1299"/>
      <c r="AC95" s="1299"/>
      <c r="AD95" s="1300" t="s">
        <v>2729</v>
      </c>
      <c r="AE95" s="1300"/>
      <c r="AF95" s="1300"/>
      <c r="AG95" s="1300"/>
      <c r="AH95" s="1300"/>
      <c r="AI95" s="1300"/>
      <c r="AJ95" s="1300"/>
      <c r="AK95" s="1300"/>
      <c r="AL95" s="1300"/>
      <c r="AM95" s="1300"/>
      <c r="AN95" s="1300"/>
      <c r="AO95" s="1300"/>
      <c r="AP95" s="1300"/>
      <c r="AQ95" s="1300"/>
      <c r="AR95" s="1300"/>
      <c r="AS95" s="1300"/>
      <c r="AT95" s="1300"/>
      <c r="AU95" s="1301">
        <v>300000</v>
      </c>
      <c r="AV95" s="1301"/>
      <c r="AW95" s="1301"/>
      <c r="AX95" s="1301"/>
      <c r="AY95" s="1301"/>
      <c r="AZ95" s="1301"/>
      <c r="BA95" s="1301"/>
      <c r="BB95" s="1301"/>
      <c r="BC95" s="1301"/>
      <c r="BD95" s="1301"/>
      <c r="BE95" s="1302" t="s">
        <v>2684</v>
      </c>
      <c r="BF95" s="1302"/>
      <c r="BG95" s="1302"/>
      <c r="BH95" s="1302"/>
      <c r="BI95" s="1302"/>
      <c r="BJ95" s="1302"/>
      <c r="BK95" s="1302"/>
      <c r="BL95" s="1302"/>
      <c r="BM95" s="1302"/>
      <c r="BN95" s="1303"/>
      <c r="BO95" s="423"/>
      <c r="BP95" s="423"/>
      <c r="BQ95" s="423"/>
      <c r="BR95" s="423"/>
      <c r="BS95" s="423"/>
      <c r="BT95" s="423"/>
      <c r="BU95" s="423"/>
      <c r="BV95" s="423"/>
      <c r="BW95" s="443"/>
    </row>
    <row r="96" spans="1:75" ht="15" customHeight="1">
      <c r="A96" s="439"/>
      <c r="B96" s="423"/>
      <c r="C96" s="423"/>
      <c r="D96" s="423"/>
      <c r="E96" s="423"/>
      <c r="F96" s="423"/>
      <c r="G96" s="423"/>
      <c r="H96" s="423"/>
      <c r="I96" s="423"/>
      <c r="J96" s="1286" t="s">
        <v>2730</v>
      </c>
      <c r="K96" s="1287"/>
      <c r="L96" s="1287"/>
      <c r="M96" s="1287"/>
      <c r="N96" s="1287"/>
      <c r="O96" s="1287"/>
      <c r="P96" s="1287"/>
      <c r="Q96" s="1287"/>
      <c r="R96" s="1287"/>
      <c r="S96" s="1287"/>
      <c r="T96" s="1287"/>
      <c r="U96" s="1287"/>
      <c r="V96" s="1287"/>
      <c r="W96" s="1287"/>
      <c r="X96" s="1287"/>
      <c r="Y96" s="1287"/>
      <c r="Z96" s="1287"/>
      <c r="AA96" s="1287"/>
      <c r="AB96" s="1287"/>
      <c r="AC96" s="1287"/>
      <c r="AD96" s="1288" t="s">
        <v>2731</v>
      </c>
      <c r="AE96" s="1288"/>
      <c r="AF96" s="1288"/>
      <c r="AG96" s="1288"/>
      <c r="AH96" s="1288"/>
      <c r="AI96" s="1288"/>
      <c r="AJ96" s="1288"/>
      <c r="AK96" s="1288"/>
      <c r="AL96" s="1288"/>
      <c r="AM96" s="1288"/>
      <c r="AN96" s="1288"/>
      <c r="AO96" s="1288"/>
      <c r="AP96" s="1288"/>
      <c r="AQ96" s="1288"/>
      <c r="AR96" s="1288"/>
      <c r="AS96" s="1288"/>
      <c r="AT96" s="1288"/>
      <c r="AU96" s="1289">
        <v>48340909</v>
      </c>
      <c r="AV96" s="1289"/>
      <c r="AW96" s="1289"/>
      <c r="AX96" s="1289"/>
      <c r="AY96" s="1289"/>
      <c r="AZ96" s="1289"/>
      <c r="BA96" s="1289"/>
      <c r="BB96" s="1289"/>
      <c r="BC96" s="1289"/>
      <c r="BD96" s="1289"/>
      <c r="BE96" s="1290" t="s">
        <v>2732</v>
      </c>
      <c r="BF96" s="1290"/>
      <c r="BG96" s="1290"/>
      <c r="BH96" s="1290"/>
      <c r="BI96" s="1290"/>
      <c r="BJ96" s="1290"/>
      <c r="BK96" s="1290"/>
      <c r="BL96" s="1290"/>
      <c r="BM96" s="1290"/>
      <c r="BN96" s="1291"/>
      <c r="BO96" s="423"/>
      <c r="BP96" s="423"/>
      <c r="BQ96" s="423"/>
      <c r="BR96" s="423"/>
      <c r="BS96" s="423"/>
      <c r="BT96" s="423"/>
      <c r="BU96" s="423"/>
      <c r="BV96" s="423"/>
      <c r="BW96" s="443"/>
    </row>
    <row r="97" spans="1:75" ht="15" customHeight="1">
      <c r="A97" s="439"/>
      <c r="B97" s="423"/>
      <c r="C97" s="423"/>
      <c r="D97" s="423"/>
      <c r="E97" s="423"/>
      <c r="F97" s="423"/>
      <c r="G97" s="423"/>
      <c r="H97" s="423"/>
      <c r="I97" s="423"/>
      <c r="J97" s="1292" t="s">
        <v>2733</v>
      </c>
      <c r="K97" s="1293"/>
      <c r="L97" s="1293"/>
      <c r="M97" s="1293"/>
      <c r="N97" s="1293"/>
      <c r="O97" s="1293"/>
      <c r="P97" s="1293"/>
      <c r="Q97" s="1293"/>
      <c r="R97" s="1293"/>
      <c r="S97" s="1293"/>
      <c r="T97" s="1293"/>
      <c r="U97" s="1293"/>
      <c r="V97" s="1293"/>
      <c r="W97" s="1293"/>
      <c r="X97" s="1293"/>
      <c r="Y97" s="1293"/>
      <c r="Z97" s="1293"/>
      <c r="AA97" s="1293"/>
      <c r="AB97" s="1293"/>
      <c r="AC97" s="1293"/>
      <c r="AD97" s="1294" t="s">
        <v>2734</v>
      </c>
      <c r="AE97" s="1294"/>
      <c r="AF97" s="1294"/>
      <c r="AG97" s="1294"/>
      <c r="AH97" s="1294"/>
      <c r="AI97" s="1294"/>
      <c r="AJ97" s="1294"/>
      <c r="AK97" s="1294"/>
      <c r="AL97" s="1294"/>
      <c r="AM97" s="1294"/>
      <c r="AN97" s="1294"/>
      <c r="AO97" s="1294"/>
      <c r="AP97" s="1294"/>
      <c r="AQ97" s="1294"/>
      <c r="AR97" s="1294"/>
      <c r="AS97" s="1294"/>
      <c r="AT97" s="1294"/>
      <c r="AU97" s="1295">
        <v>8069090</v>
      </c>
      <c r="AV97" s="1295"/>
      <c r="AW97" s="1295"/>
      <c r="AX97" s="1295"/>
      <c r="AY97" s="1295"/>
      <c r="AZ97" s="1295"/>
      <c r="BA97" s="1295"/>
      <c r="BB97" s="1295"/>
      <c r="BC97" s="1295"/>
      <c r="BD97" s="1295"/>
      <c r="BE97" s="1296" t="s">
        <v>2732</v>
      </c>
      <c r="BF97" s="1296"/>
      <c r="BG97" s="1296"/>
      <c r="BH97" s="1296"/>
      <c r="BI97" s="1296"/>
      <c r="BJ97" s="1296"/>
      <c r="BK97" s="1296"/>
      <c r="BL97" s="1296"/>
      <c r="BM97" s="1296"/>
      <c r="BN97" s="1297"/>
      <c r="BO97" s="423"/>
      <c r="BP97" s="423"/>
      <c r="BQ97" s="423"/>
      <c r="BR97" s="423"/>
      <c r="BS97" s="423"/>
      <c r="BT97" s="423"/>
      <c r="BU97" s="423"/>
      <c r="BV97" s="423"/>
      <c r="BW97" s="443"/>
    </row>
    <row r="98" spans="1:75" ht="15" customHeight="1">
      <c r="A98" s="439"/>
      <c r="B98" s="423"/>
      <c r="C98" s="423"/>
      <c r="D98" s="423"/>
      <c r="E98" s="423"/>
      <c r="F98" s="423"/>
      <c r="G98" s="423"/>
      <c r="H98" s="423"/>
      <c r="I98" s="423"/>
      <c r="J98" s="423"/>
      <c r="K98" s="423"/>
      <c r="L98" s="423"/>
      <c r="M98" s="465"/>
      <c r="N98" s="465"/>
      <c r="O98" s="465"/>
      <c r="P98" s="465"/>
      <c r="Q98" s="465"/>
      <c r="R98" s="465"/>
      <c r="S98" s="465"/>
      <c r="T98" s="465"/>
      <c r="U98" s="465"/>
      <c r="V98" s="465"/>
      <c r="W98" s="465"/>
      <c r="X98" s="465"/>
      <c r="Y98" s="465"/>
      <c r="Z98" s="465"/>
      <c r="AA98" s="465"/>
      <c r="AB98" s="465"/>
      <c r="AC98" s="465"/>
      <c r="AD98" s="465"/>
      <c r="AE98" s="465"/>
      <c r="AF98" s="465"/>
      <c r="AG98" s="466"/>
      <c r="AH98" s="466"/>
      <c r="AI98" s="466"/>
      <c r="AJ98" s="466"/>
      <c r="AK98" s="466"/>
      <c r="AL98" s="466"/>
      <c r="AM98" s="466"/>
      <c r="AN98" s="466"/>
      <c r="AO98" s="466"/>
      <c r="AP98" s="466"/>
      <c r="AQ98" s="466"/>
      <c r="AR98" s="466"/>
      <c r="AS98" s="466"/>
      <c r="AT98" s="466"/>
      <c r="AU98" s="466"/>
      <c r="AV98" s="466"/>
      <c r="AW98" s="466"/>
      <c r="AX98" s="466"/>
      <c r="AY98" s="466"/>
      <c r="AZ98" s="466"/>
      <c r="BA98" s="466"/>
      <c r="BB98" s="467"/>
      <c r="BC98" s="467"/>
      <c r="BD98" s="467"/>
      <c r="BE98" s="467"/>
      <c r="BF98" s="467"/>
      <c r="BG98" s="467"/>
      <c r="BH98" s="467"/>
      <c r="BI98" s="467"/>
      <c r="BJ98" s="467"/>
      <c r="BK98" s="467"/>
      <c r="BL98" s="423"/>
      <c r="BM98" s="423"/>
      <c r="BN98" s="423"/>
      <c r="BO98" s="423"/>
      <c r="BP98" s="423"/>
      <c r="BQ98" s="423"/>
      <c r="BR98" s="423"/>
      <c r="BS98" s="423"/>
      <c r="BT98" s="423"/>
      <c r="BU98" s="423"/>
      <c r="BV98" s="423"/>
      <c r="BW98" s="443"/>
    </row>
    <row r="99" spans="1:75" ht="15" customHeight="1" thickBot="1">
      <c r="A99" s="460"/>
      <c r="B99" s="461"/>
      <c r="C99" s="461"/>
      <c r="D99" s="461"/>
      <c r="E99" s="461"/>
      <c r="F99" s="461"/>
      <c r="G99" s="461"/>
      <c r="H99" s="461"/>
      <c r="I99" s="461"/>
      <c r="J99" s="461"/>
      <c r="K99" s="461"/>
      <c r="L99" s="461"/>
      <c r="M99" s="461"/>
      <c r="N99" s="461"/>
      <c r="O99" s="461"/>
      <c r="P99" s="461"/>
      <c r="Q99" s="461"/>
      <c r="R99" s="461"/>
      <c r="S99" s="461"/>
      <c r="T99" s="461"/>
      <c r="U99" s="461"/>
      <c r="V99" s="461"/>
      <c r="W99" s="461"/>
      <c r="X99" s="461"/>
      <c r="Y99" s="461"/>
      <c r="Z99" s="461"/>
      <c r="AA99" s="461"/>
      <c r="AB99" s="461"/>
      <c r="AC99" s="461"/>
      <c r="AD99" s="461"/>
      <c r="AE99" s="461"/>
      <c r="AF99" s="461"/>
      <c r="AG99" s="461"/>
      <c r="AH99" s="461"/>
      <c r="AI99" s="461"/>
      <c r="AJ99" s="461"/>
      <c r="AK99" s="461"/>
      <c r="AL99" s="461"/>
      <c r="AM99" s="461"/>
      <c r="AN99" s="461"/>
      <c r="AO99" s="461"/>
      <c r="AP99" s="462"/>
      <c r="AQ99" s="462"/>
      <c r="AR99" s="462"/>
      <c r="AS99" s="462"/>
      <c r="AT99" s="462"/>
      <c r="AU99" s="462"/>
      <c r="AV99" s="462"/>
      <c r="AW99" s="462"/>
      <c r="AX99" s="462"/>
      <c r="AY99" s="462"/>
      <c r="AZ99" s="462"/>
      <c r="BA99" s="462"/>
      <c r="BB99" s="461"/>
      <c r="BC99" s="462"/>
      <c r="BD99" s="462"/>
      <c r="BE99" s="461"/>
      <c r="BF99" s="461"/>
      <c r="BG99" s="461"/>
      <c r="BH99" s="461"/>
      <c r="BI99" s="461"/>
      <c r="BJ99" s="461"/>
      <c r="BK99" s="462"/>
      <c r="BL99" s="462"/>
      <c r="BM99" s="462"/>
      <c r="BN99" s="462"/>
      <c r="BO99" s="461"/>
      <c r="BP99" s="461"/>
      <c r="BQ99" s="461"/>
      <c r="BR99" s="461"/>
      <c r="BS99" s="461"/>
      <c r="BT99" s="461"/>
      <c r="BU99" s="461"/>
      <c r="BV99" s="461"/>
      <c r="BW99" s="463"/>
    </row>
  </sheetData>
  <mergeCells count="277">
    <mergeCell ref="A1:BW2"/>
    <mergeCell ref="C6:U6"/>
    <mergeCell ref="V6:AB6"/>
    <mergeCell ref="AC6:AG6"/>
    <mergeCell ref="AM6:AW6"/>
    <mergeCell ref="AX6:BD6"/>
    <mergeCell ref="BE6:BQ6"/>
    <mergeCell ref="BE7:BQ7"/>
    <mergeCell ref="J8:U8"/>
    <mergeCell ref="V8:AB8"/>
    <mergeCell ref="AC8:AG8"/>
    <mergeCell ref="J9:U9"/>
    <mergeCell ref="V9:AB9"/>
    <mergeCell ref="AC9:AG9"/>
    <mergeCell ref="C7:I11"/>
    <mergeCell ref="J7:U7"/>
    <mergeCell ref="V7:AB7"/>
    <mergeCell ref="AC7:AG7"/>
    <mergeCell ref="AM7:AW7"/>
    <mergeCell ref="AX7:BD7"/>
    <mergeCell ref="J10:U10"/>
    <mergeCell ref="V10:AB10"/>
    <mergeCell ref="AC10:AG10"/>
    <mergeCell ref="J11:U11"/>
    <mergeCell ref="AM12:AW12"/>
    <mergeCell ref="AX12:BD12"/>
    <mergeCell ref="BE12:BQ12"/>
    <mergeCell ref="Q13:U13"/>
    <mergeCell ref="V13:AB13"/>
    <mergeCell ref="AC13:AG13"/>
    <mergeCell ref="V11:AB11"/>
    <mergeCell ref="AC11:AG11"/>
    <mergeCell ref="AM11:AW11"/>
    <mergeCell ref="AX11:BD11"/>
    <mergeCell ref="BE11:BQ11"/>
    <mergeCell ref="Q12:U12"/>
    <mergeCell ref="V12:AB12"/>
    <mergeCell ref="AC12:AG12"/>
    <mergeCell ref="Q14:U14"/>
    <mergeCell ref="V14:AB14"/>
    <mergeCell ref="AC14:AG14"/>
    <mergeCell ref="J15:P17"/>
    <mergeCell ref="Q15:U15"/>
    <mergeCell ref="V15:AB15"/>
    <mergeCell ref="AC15:AG15"/>
    <mergeCell ref="Q16:U16"/>
    <mergeCell ref="V16:AB16"/>
    <mergeCell ref="AC16:AG16"/>
    <mergeCell ref="J12:P14"/>
    <mergeCell ref="Q17:U17"/>
    <mergeCell ref="V17:AB17"/>
    <mergeCell ref="AC17:AG17"/>
    <mergeCell ref="Q20:U20"/>
    <mergeCell ref="V20:AB20"/>
    <mergeCell ref="AC20:AG20"/>
    <mergeCell ref="J21:P23"/>
    <mergeCell ref="Q21:U21"/>
    <mergeCell ref="V21:AB21"/>
    <mergeCell ref="AC21:AG21"/>
    <mergeCell ref="Q22:U22"/>
    <mergeCell ref="V22:AB22"/>
    <mergeCell ref="AC22:AG22"/>
    <mergeCell ref="C12:I23"/>
    <mergeCell ref="J26:U26"/>
    <mergeCell ref="V26:AB26"/>
    <mergeCell ref="AC26:AG26"/>
    <mergeCell ref="J27:U27"/>
    <mergeCell ref="V27:AB27"/>
    <mergeCell ref="AC27:AG27"/>
    <mergeCell ref="Q23:U23"/>
    <mergeCell ref="V23:AB23"/>
    <mergeCell ref="AC23:AG23"/>
    <mergeCell ref="J18:P20"/>
    <mergeCell ref="Q18:U18"/>
    <mergeCell ref="V18:AB18"/>
    <mergeCell ref="AC18:AG18"/>
    <mergeCell ref="Q19:U19"/>
    <mergeCell ref="V19:AB19"/>
    <mergeCell ref="AC19:AG19"/>
    <mergeCell ref="C24:I27"/>
    <mergeCell ref="J24:U24"/>
    <mergeCell ref="V24:AB24"/>
    <mergeCell ref="AC24:AG24"/>
    <mergeCell ref="J25:U25"/>
    <mergeCell ref="V25:AB25"/>
    <mergeCell ref="AC25:AG25"/>
    <mergeCell ref="I40:X40"/>
    <mergeCell ref="Y40:AS40"/>
    <mergeCell ref="AT40:AX40"/>
    <mergeCell ref="AY40:BE40"/>
    <mergeCell ref="I41:X41"/>
    <mergeCell ref="Y41:AS41"/>
    <mergeCell ref="AT41:AX41"/>
    <mergeCell ref="AY41:BE41"/>
    <mergeCell ref="A34:BW35"/>
    <mergeCell ref="I39:X39"/>
    <mergeCell ref="Y39:AS39"/>
    <mergeCell ref="AT39:AX39"/>
    <mergeCell ref="AY39:BE39"/>
    <mergeCell ref="BF39:BO39"/>
    <mergeCell ref="I44:X44"/>
    <mergeCell ref="Y44:AS44"/>
    <mergeCell ref="AT44:AX44"/>
    <mergeCell ref="AY44:BE44"/>
    <mergeCell ref="I45:X45"/>
    <mergeCell ref="Y45:AS45"/>
    <mergeCell ref="AT45:AX45"/>
    <mergeCell ref="AY45:BE45"/>
    <mergeCell ref="I42:X43"/>
    <mergeCell ref="Y42:AS42"/>
    <mergeCell ref="AT42:AX42"/>
    <mergeCell ref="AY42:BE42"/>
    <mergeCell ref="Y43:AS43"/>
    <mergeCell ref="AT43:AX43"/>
    <mergeCell ref="AY43:BE43"/>
    <mergeCell ref="I48:X48"/>
    <mergeCell ref="Y48:AS48"/>
    <mergeCell ref="AT48:AX48"/>
    <mergeCell ref="AY48:BE48"/>
    <mergeCell ref="I49:X49"/>
    <mergeCell ref="Y49:AS49"/>
    <mergeCell ref="AT49:AX49"/>
    <mergeCell ref="AY49:BE49"/>
    <mergeCell ref="I46:X46"/>
    <mergeCell ref="Y46:AS46"/>
    <mergeCell ref="AT46:AX46"/>
    <mergeCell ref="AY46:BE46"/>
    <mergeCell ref="I47:X47"/>
    <mergeCell ref="Y47:AS47"/>
    <mergeCell ref="AT47:AX47"/>
    <mergeCell ref="AY47:BE47"/>
    <mergeCell ref="I52:X52"/>
    <mergeCell ref="Y52:AS52"/>
    <mergeCell ref="AT52:AX52"/>
    <mergeCell ref="AY52:BE52"/>
    <mergeCell ref="I53:X53"/>
    <mergeCell ref="Y53:AS53"/>
    <mergeCell ref="AT53:AX53"/>
    <mergeCell ref="AY53:BE53"/>
    <mergeCell ref="I50:X50"/>
    <mergeCell ref="Y50:AS50"/>
    <mergeCell ref="AT50:AX50"/>
    <mergeCell ref="AY50:BE50"/>
    <mergeCell ref="I51:X51"/>
    <mergeCell ref="Y51:AS51"/>
    <mergeCell ref="AT51:AX51"/>
    <mergeCell ref="AY51:BE51"/>
    <mergeCell ref="BF53:BO53"/>
    <mergeCell ref="I54:X55"/>
    <mergeCell ref="Y54:AS54"/>
    <mergeCell ref="AT54:AX54"/>
    <mergeCell ref="AY54:BE54"/>
    <mergeCell ref="BF54:BO54"/>
    <mergeCell ref="Y55:AS55"/>
    <mergeCell ref="AT55:AX55"/>
    <mergeCell ref="AY55:BE55"/>
    <mergeCell ref="BF55:BO55"/>
    <mergeCell ref="I56:X56"/>
    <mergeCell ref="Y56:AS56"/>
    <mergeCell ref="AT56:AX56"/>
    <mergeCell ref="AY56:BE56"/>
    <mergeCell ref="BF56:BO56"/>
    <mergeCell ref="I57:X57"/>
    <mergeCell ref="Y57:AS57"/>
    <mergeCell ref="AT57:AX57"/>
    <mergeCell ref="AY57:BE57"/>
    <mergeCell ref="BF57:BO57"/>
    <mergeCell ref="M71:AF71"/>
    <mergeCell ref="AG71:AQ71"/>
    <mergeCell ref="AR71:BA71"/>
    <mergeCell ref="BB71:BK71"/>
    <mergeCell ref="J72:AC73"/>
    <mergeCell ref="AD72:AT73"/>
    <mergeCell ref="AU72:BD73"/>
    <mergeCell ref="BE72:BN73"/>
    <mergeCell ref="I58:X58"/>
    <mergeCell ref="Y58:AS58"/>
    <mergeCell ref="AT58:AX58"/>
    <mergeCell ref="AY58:BE58"/>
    <mergeCell ref="BF58:BO58"/>
    <mergeCell ref="A67:BW68"/>
    <mergeCell ref="J76:AC76"/>
    <mergeCell ref="AD76:AT76"/>
    <mergeCell ref="AU76:BD76"/>
    <mergeCell ref="BE76:BN76"/>
    <mergeCell ref="J77:AC77"/>
    <mergeCell ref="AD77:AT77"/>
    <mergeCell ref="AU77:BD77"/>
    <mergeCell ref="BE77:BN77"/>
    <mergeCell ref="J74:AC74"/>
    <mergeCell ref="AD74:AT74"/>
    <mergeCell ref="AU74:BD74"/>
    <mergeCell ref="BE74:BN74"/>
    <mergeCell ref="J75:AC75"/>
    <mergeCell ref="AD75:AT75"/>
    <mergeCell ref="AU75:BD75"/>
    <mergeCell ref="BE75:BN75"/>
    <mergeCell ref="J80:AC80"/>
    <mergeCell ref="AD80:AT80"/>
    <mergeCell ref="AU80:BD80"/>
    <mergeCell ref="BE80:BN80"/>
    <mergeCell ref="J81:AC81"/>
    <mergeCell ref="AD81:AT81"/>
    <mergeCell ref="AU81:BD81"/>
    <mergeCell ref="BE81:BN81"/>
    <mergeCell ref="J78:AC78"/>
    <mergeCell ref="AD78:AT78"/>
    <mergeCell ref="AU78:BD78"/>
    <mergeCell ref="BE78:BN78"/>
    <mergeCell ref="J79:AC79"/>
    <mergeCell ref="AD79:AT79"/>
    <mergeCell ref="AU79:BD79"/>
    <mergeCell ref="BE79:BN79"/>
    <mergeCell ref="J84:AC84"/>
    <mergeCell ref="AD84:AT84"/>
    <mergeCell ref="AU84:BD84"/>
    <mergeCell ref="BE84:BN84"/>
    <mergeCell ref="J85:AC85"/>
    <mergeCell ref="AD85:AT85"/>
    <mergeCell ref="AU85:BD85"/>
    <mergeCell ref="BE85:BN85"/>
    <mergeCell ref="J82:AC82"/>
    <mergeCell ref="AD82:AT82"/>
    <mergeCell ref="AU82:BD82"/>
    <mergeCell ref="BE82:BN82"/>
    <mergeCell ref="J83:AC83"/>
    <mergeCell ref="AD83:AT83"/>
    <mergeCell ref="AU83:BD83"/>
    <mergeCell ref="BE83:BN83"/>
    <mergeCell ref="J88:AC88"/>
    <mergeCell ref="AD88:AT88"/>
    <mergeCell ref="AU88:BD88"/>
    <mergeCell ref="BE88:BN88"/>
    <mergeCell ref="J89:AC89"/>
    <mergeCell ref="AD89:AT89"/>
    <mergeCell ref="AU89:BD89"/>
    <mergeCell ref="BE89:BN89"/>
    <mergeCell ref="J86:AC86"/>
    <mergeCell ref="AD86:AT86"/>
    <mergeCell ref="AU86:BD86"/>
    <mergeCell ref="BE86:BN86"/>
    <mergeCell ref="J87:AC87"/>
    <mergeCell ref="AD87:AT87"/>
    <mergeCell ref="AU87:BD87"/>
    <mergeCell ref="BE87:BN87"/>
    <mergeCell ref="J92:AC92"/>
    <mergeCell ref="AD92:AT92"/>
    <mergeCell ref="AU92:BD92"/>
    <mergeCell ref="BE92:BN92"/>
    <mergeCell ref="J93:AC93"/>
    <mergeCell ref="AD93:AT93"/>
    <mergeCell ref="AU93:BD93"/>
    <mergeCell ref="BE93:BN93"/>
    <mergeCell ref="J90:AC90"/>
    <mergeCell ref="AD90:AT90"/>
    <mergeCell ref="AU90:BD90"/>
    <mergeCell ref="BE90:BN90"/>
    <mergeCell ref="J91:AC91"/>
    <mergeCell ref="AD91:AT91"/>
    <mergeCell ref="AU91:BD91"/>
    <mergeCell ref="BE91:BN91"/>
    <mergeCell ref="J96:AC96"/>
    <mergeCell ref="AD96:AT96"/>
    <mergeCell ref="AU96:BD96"/>
    <mergeCell ref="BE96:BN96"/>
    <mergeCell ref="J97:AC97"/>
    <mergeCell ref="AD97:AT97"/>
    <mergeCell ref="AU97:BD97"/>
    <mergeCell ref="BE97:BN97"/>
    <mergeCell ref="J94:AC94"/>
    <mergeCell ref="AD94:AT94"/>
    <mergeCell ref="AU94:BD94"/>
    <mergeCell ref="BE94:BN94"/>
    <mergeCell ref="J95:AC95"/>
    <mergeCell ref="AD95:AT95"/>
    <mergeCell ref="AU95:BD95"/>
    <mergeCell ref="BE95:BN95"/>
  </mergeCells>
  <phoneticPr fontId="6" type="noConversion"/>
  <printOptions horizontalCentered="1" verticalCentered="1"/>
  <pageMargins left="0.59055118110236227" right="0.59055118110236227" top="0.59055118110236227" bottom="0.59055118110236227" header="0" footer="0"/>
  <pageSetup paperSize="9" scale="90" orientation="landscape" horizontalDpi="4294967293" r:id="rId1"/>
  <rowBreaks count="2" manualBreakCount="2">
    <brk id="33" max="16383" man="1"/>
    <brk id="6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24</vt:i4>
      </vt:variant>
      <vt:variant>
        <vt:lpstr>이름이 지정된 범위</vt:lpstr>
      </vt:variant>
      <vt:variant>
        <vt:i4>26</vt:i4>
      </vt:variant>
    </vt:vector>
  </HeadingPairs>
  <TitlesOfParts>
    <vt:vector size="50" baseType="lpstr">
      <vt:lpstr>표지</vt:lpstr>
      <vt:lpstr>총괄표</vt:lpstr>
      <vt:lpstr>1.2D플랫폼 구축</vt:lpstr>
      <vt:lpstr>1-1.FP산정(간이법)</vt:lpstr>
      <vt:lpstr>3D플랫폼 구축(제작및관리(CS)포함)</vt:lpstr>
      <vt:lpstr>2-1.FP산정(간이법)</vt:lpstr>
      <vt:lpstr>3.플랫폼 운영관리</vt:lpstr>
      <vt:lpstr>3-1.FP산정(간이법)</vt:lpstr>
      <vt:lpstr>4.2D 및 3D 특화서비스</vt:lpstr>
      <vt:lpstr>4-1.FP산정(재개발, 간이법)</vt:lpstr>
      <vt:lpstr>5.대국민서비스</vt:lpstr>
      <vt:lpstr>5-1.FP산정(재개발, 간이법)</vt:lpstr>
      <vt:lpstr>6.데이터 관리체계 구축</vt:lpstr>
      <vt:lpstr>6-1.FP산정(간이법)</vt:lpstr>
      <vt:lpstr>7.통합DB구축(투입공수)</vt:lpstr>
      <vt:lpstr>8.컨설팅(투입공수)</vt:lpstr>
      <vt:lpstr>9.초정밀3D구축(드론LiDAR)</vt:lpstr>
      <vt:lpstr>9-1.초정밀3D구축(드론LiDAR)_일위대가표</vt:lpstr>
      <vt:lpstr>9-2.초정밀3D구축(드론LiDAR)_설계제원</vt:lpstr>
      <vt:lpstr>10.전산자원도입(통합발주)</vt:lpstr>
      <vt:lpstr>(참조)보정계수</vt:lpstr>
      <vt:lpstr>(참고)2025년SW평균임금</vt:lpstr>
      <vt:lpstr>(참고)ITSQF 직무체계 및 정의</vt:lpstr>
      <vt:lpstr>(참고)단가표(DB구축)</vt:lpstr>
      <vt:lpstr>'(참고)단가표(DB구축)'!Print_Area</vt:lpstr>
      <vt:lpstr>'1.2D플랫폼 구축'!Print_Area</vt:lpstr>
      <vt:lpstr>'10.전산자원도입(통합발주)'!Print_Area</vt:lpstr>
      <vt:lpstr>'1-1.FP산정(간이법)'!Print_Area</vt:lpstr>
      <vt:lpstr>'2-1.FP산정(간이법)'!Print_Area</vt:lpstr>
      <vt:lpstr>'3.플랫폼 운영관리'!Print_Area</vt:lpstr>
      <vt:lpstr>'3-1.FP산정(간이법)'!Print_Area</vt:lpstr>
      <vt:lpstr>'3D플랫폼 구축(제작및관리(CS)포함)'!Print_Area</vt:lpstr>
      <vt:lpstr>'4.2D 및 3D 특화서비스'!Print_Area</vt:lpstr>
      <vt:lpstr>'4-1.FP산정(재개발, 간이법)'!Print_Area</vt:lpstr>
      <vt:lpstr>'5.대국민서비스'!Print_Area</vt:lpstr>
      <vt:lpstr>'5-1.FP산정(재개발, 간이법)'!Print_Area</vt:lpstr>
      <vt:lpstr>'6.데이터 관리체계 구축'!Print_Area</vt:lpstr>
      <vt:lpstr>'6-1.FP산정(간이법)'!Print_Area</vt:lpstr>
      <vt:lpstr>'7.통합DB구축(투입공수)'!Print_Area</vt:lpstr>
      <vt:lpstr>'8.컨설팅(투입공수)'!Print_Area</vt:lpstr>
      <vt:lpstr>'9.초정밀3D구축(드론LiDAR)'!Print_Area</vt:lpstr>
      <vt:lpstr>'9-1.초정밀3D구축(드론LiDAR)_일위대가표'!Print_Area</vt:lpstr>
      <vt:lpstr>'9-2.초정밀3D구축(드론LiDAR)_설계제원'!Print_Area</vt:lpstr>
      <vt:lpstr>총괄표!Print_Area</vt:lpstr>
      <vt:lpstr>'1-1.FP산정(간이법)'!Print_Titles</vt:lpstr>
      <vt:lpstr>'2-1.FP산정(간이법)'!Print_Titles</vt:lpstr>
      <vt:lpstr>'3-1.FP산정(간이법)'!Print_Titles</vt:lpstr>
      <vt:lpstr>'4-1.FP산정(재개발, 간이법)'!Print_Titles</vt:lpstr>
      <vt:lpstr>'5-1.FP산정(재개발, 간이법)'!Print_Titles</vt:lpstr>
      <vt:lpstr>'6-1.FP산정(간이법)'!Print_Titles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KOSA</dc:creator>
  <cp:lastModifiedBy>안병규</cp:lastModifiedBy>
  <cp:lastPrinted>2025-01-23T12:24:52Z</cp:lastPrinted>
  <dcterms:created xsi:type="dcterms:W3CDTF">2010-06-22T02:05:17Z</dcterms:created>
  <dcterms:modified xsi:type="dcterms:W3CDTF">2025-05-08T10:55:27Z</dcterms:modified>
</cp:coreProperties>
</file>